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ZM6264\Desktop\RCRisk\"/>
    </mc:Choice>
  </mc:AlternateContent>
  <xr:revisionPtr revIDLastSave="0" documentId="13_ncr:1_{E096980B-4895-4DB6-8369-05E73C13D2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isk Summary" sheetId="41" r:id="rId1"/>
    <sheet name="T Revenue" sheetId="194" r:id="rId2"/>
    <sheet name="Historical Data" sheetId="186" r:id="rId3"/>
    <sheet name="Revenue Requirement" sheetId="192" r:id="rId4"/>
    <sheet name="Year 0" sheetId="189" r:id="rId5"/>
    <sheet name="NR_to_Cash" sheetId="262" r:id="rId6"/>
    <sheet name="rsklibSimData" sheetId="274" state="hidden" r:id="rId7"/>
    <sheet name="output" sheetId="252" r:id="rId8"/>
    <sheet name="Study Table" sheetId="258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AtRisk_FitDataRange_FIT_18F24_C6218" localSheetId="0" hidden="1">#REF!</definedName>
    <definedName name="_AtRisk_FitDataRange_FIT_25FFF_61EF8" localSheetId="0" hidden="1">#REF!</definedName>
    <definedName name="_AtRisk_FitDataRange_FIT_545C_9EE4E" localSheetId="0" hidden="1">#REF!</definedName>
    <definedName name="_AtRisk_FitDataRange_FIT_5F2E9_C8ACC" hidden="1">[1]Study5!$O$11:$O$65</definedName>
    <definedName name="_AtRisk_FitDataRange_FIT_65068_96607" hidden="1">[2]SimSheet!#REF!</definedName>
    <definedName name="_AtRisk_FitDataRange_FIT_8BB92_BCCEE" localSheetId="0" hidden="1">#REF!</definedName>
    <definedName name="_AtRisk_FitDataRange_FIT_90501_EC131" localSheetId="0" hidden="1">#REF!</definedName>
    <definedName name="_AtRisk_FitDataRange_FIT_CDB3D_76D0" hidden="1">[3]OTHER!$G$15:$G$22</definedName>
    <definedName name="_AtRisk_FitDataRange_FIT_CF45D_6635C" localSheetId="0" hidden="1">#REF!</definedName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CorrelationEnabledState" hidden="1">1</definedName>
    <definedName name="_AtRisk_SimSetting_GoalSeekTargetValue" hidden="1">0</definedName>
    <definedName name="_AtRisk_SimSetting_LiveUpdate" localSheetId="5" hidden="1">TRUE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axAutoIterations" hidden="1">50000</definedName>
    <definedName name="_AtRisk_SimSetting_MultipleCPUCount" hidden="1">-1</definedName>
    <definedName name="_AtRisk_SimSetting_MultipleCPUManualCount" hidden="1">4</definedName>
    <definedName name="_AtRisk_SimSetting_MultipleCPUMode" hidden="1">2</definedName>
    <definedName name="_AtRisk_SimSetting_MultipleCPUModeV8" hidden="1">2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2048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2048</definedName>
    <definedName name="_AtRisk_SimSetting_ShowSimulationProgressWindow" hidden="1">TRUE</definedName>
    <definedName name="_AtRisk_SimSetting_SimName001" hidden="1">0.005</definedName>
    <definedName name="_AtRisk_SimSetting_SimName002" hidden="1">0.015</definedName>
    <definedName name="_AtRisk_SimSetting_SimName003" hidden="1">"2.3% Load Growth"</definedName>
    <definedName name="_AtRisk_SimSetting_SimName004" hidden="1">"3.5% Load Growth"</definedName>
    <definedName name="_AtRisk_SimSetting_SimNameCount" hidden="1">0</definedName>
    <definedName name="_AtRisk_SimSetting_SmartSensitivityAnalysisEnabled" hidden="1">FALSE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Key1" hidden="1">#REF!</definedName>
    <definedName name="_PalDV_1054227280" hidden="1">'Risk Summary'!$H$14:$H$15</definedName>
    <definedName name="_PalDV_1192657159" hidden="1">'Risk Summary'!$D$14:$D$15</definedName>
    <definedName name="_PalDV_1283478202" hidden="1">'Risk Summary'!$G$14:$G$15</definedName>
    <definedName name="_PalDV_1346038024" hidden="1">'Risk Summary'!$K$14:$K$15</definedName>
    <definedName name="_PalDV_1352327957" hidden="1">'Risk Summary'!$J$14:$J$15</definedName>
    <definedName name="_PalDV_1697035431" hidden="1">'Risk Summary'!$L$14:$L$15</definedName>
    <definedName name="_PalDV_1941397138" hidden="1">'Risk Summary'!$E$14:$E$15</definedName>
    <definedName name="_PalDV_1944191109" hidden="1">'Risk Summary'!$F$14:$F$15</definedName>
    <definedName name="_PalDV_674574427" hidden="1">'Risk Summary'!$I$14:$I$15</definedName>
    <definedName name="_Sort" hidden="1">#REF!</definedName>
    <definedName name="asd">#REF!</definedName>
    <definedName name="box" hidden="1">#REF!</definedName>
    <definedName name="BPFAS_BU_Cubeset">#REF!</definedName>
    <definedName name="BU_Cubeset">#REF!</definedName>
    <definedName name="BUN">#REF!</definedName>
    <definedName name="Calibration_Multiplier">#REF!</definedName>
    <definedName name="CategoryColumn">'[4]Risk Summary'!$B:$B</definedName>
    <definedName name="column">#REF!</definedName>
    <definedName name="Credit">[5]Data!#REF!</definedName>
    <definedName name="d" localSheetId="0">_xll.RiskCellHasTokens(1024)</definedName>
    <definedName name="Debit">[6]Data!#REF!</definedName>
    <definedName name="DetermDuration">[7]GamedDuration1!$D$2</definedName>
    <definedName name="dsa">#REF!</definedName>
    <definedName name="entry">[5]Data!$A$3:$M$41,[5]Data!#REF!,[5]Data!#REF!,[5]Data!#REF!,[5]Data!#REF!,[5]Data!#REF!</definedName>
    <definedName name="EntryFields">[5]Data!$A$3:$M$41,[5]Data!#REF!,[5]Data!#REF!,[5]Data!#REF!,[5]Data!#REF!,[5]Data!#REF!</definedName>
    <definedName name="EXP">'[8]May-98'!#REF!</definedName>
    <definedName name="form">[5]Data!#REF!</definedName>
    <definedName name="FY">#REF!</definedName>
    <definedName name="FYLapsed">#REF!</definedName>
    <definedName name="game">#REF!</definedName>
    <definedName name="Header">[5]Data!#REF!</definedName>
    <definedName name="IRCorr" localSheetId="5">#REF!</definedName>
    <definedName name="IRCorr">[9]Interest!$B$98:$J$106</definedName>
    <definedName name="IRCorrMatrix" localSheetId="5">#REF!</definedName>
    <definedName name="IRCorrMatrix">[9]Interest!$B$56:$M$67</definedName>
    <definedName name="iterations">#REF!</definedName>
    <definedName name="LYN">#REF!</definedName>
    <definedName name="NeilDelayDays">#REF!</definedName>
    <definedName name="NeilPerDay">#REF!</definedName>
    <definedName name="NeilProb">#REF!</definedName>
    <definedName name="NewMatrix2" localSheetId="5">#REF!</definedName>
    <definedName name="NewMatrix2">#REF!</definedName>
    <definedName name="NrtcRiskOn" localSheetId="5">NR_to_Cash!#REF!</definedName>
    <definedName name="NrtcRiskOn">#REF!</definedName>
    <definedName name="NvsASD">"V2008-10-31"</definedName>
    <definedName name="NvsAutoDrillOk">"VN"</definedName>
    <definedName name="NvsElapsedTime">0.000162037038535345</definedName>
    <definedName name="NvsEndTime">36880.4227447917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>"V2007-10-01"</definedName>
    <definedName name="NvsPanelSetid">"VFCRPS"</definedName>
    <definedName name="NvsReqBU">"VTRANS"</definedName>
    <definedName name="NvsReqBUOnly">"VN"</definedName>
    <definedName name="NvsTransLed">"VN"</definedName>
    <definedName name="NvsTreeASD">"V2007-10-01"</definedName>
    <definedName name="NvsValTbl.ACCOUNT">"GL_ACCOUNT_TBL"</definedName>
    <definedName name="NvsValTbl.BUSINESS_UNIT">"BUS_UNIT_TBL_GL"</definedName>
    <definedName name="NvsValTbl.CURRENCY_CD">"CURRENCY_CD_TBL"</definedName>
    <definedName name="NvsValTbl.PROJECT_ID">"PROJECT_VW"</definedName>
    <definedName name="NvsValTbl.SCENARIO">"SCENARIO_ALL_VW"</definedName>
    <definedName name="Off_set">#REF!</definedName>
    <definedName name="OutageGames">[7]GamedDuration1!$C$6:$C$3205</definedName>
    <definedName name="output_data">#REF!</definedName>
    <definedName name="output_matrix">#REF!</definedName>
    <definedName name="OutStartDate">[7]GamedDuration1!$D$3</definedName>
    <definedName name="Pal_Workbook_GUID" localSheetId="5" hidden="1">"58I2HPJVGMNNAWBB82LQ5YRC"</definedName>
    <definedName name="Pal_Workbook_GUID" localSheetId="0" hidden="1">"2XFBJWLGWUK5J6LX9M7GBS1S"</definedName>
    <definedName name="Pal_Workbook_GUID" hidden="1">"25V5VYPXFSLFFGJ6AYRK7MGW"</definedName>
    <definedName name="Pal_Workbook_GUID2" hidden="1">"2XFBJWLGWUK5J6LX9M7GBS1S"</definedName>
    <definedName name="PalisadeReportWorkbookCreatedBy">"AtRisk"</definedName>
    <definedName name="PED">#REF!</definedName>
    <definedName name="Period_Cubeset">#REF!</definedName>
    <definedName name="PFREV2">'[8]May-98'!#REF!</definedName>
    <definedName name="PFREV25">'[8]May-98'!#REF!</definedName>
    <definedName name="Print">#REF!</definedName>
    <definedName name="_xlnm.Print_Area" localSheetId="2">'Historical Data'!$A$1:$S$43</definedName>
    <definedName name="_xlnm.Print_Area" localSheetId="5">NR_to_Cash!$A$1:$E$19</definedName>
    <definedName name="_xlnm.Print_Area" localSheetId="3">'Revenue Requirement'!$A$3:$E$70</definedName>
    <definedName name="_xlnm.Print_Area" localSheetId="0">'Risk Summary'!$B$1:$L$18</definedName>
    <definedName name="_xlnm.Print_Area" localSheetId="1">'T Revenue'!#REF!</definedName>
    <definedName name="_xlnm.Print_Area" localSheetId="4">'Year 0'!#REF!</definedName>
    <definedName name="ProForma">'[4]Src Proforma'!$E$2:$H$246</definedName>
    <definedName name="ProFormaYears">'[4]Src Proforma'!$F$2:$H$2</definedName>
    <definedName name="QTR">#REF!</definedName>
    <definedName name="Qtr_Act">#REF!</definedName>
    <definedName name="RBN">#REF!</definedName>
    <definedName name="RID">#REF!</definedName>
    <definedName name="risk">FALSE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8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bIterations" hidden="1">5000</definedName>
    <definedName name="RiskNumIterations" hidden="1">2700</definedName>
    <definedName name="RiskNumIterations2" hidden="1">5000</definedName>
    <definedName name="RiskNumSimulations" hidden="1">1</definedName>
    <definedName name="RiskPauseOnError" hidden="1">FALSE</definedName>
    <definedName name="RiskRealTimeResults">FALSE</definedName>
    <definedName name="RiskResultsUpdateFreq">100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electedCell" hidden="1">"$H$35"</definedName>
    <definedName name="RiskSelectedNameCell1" hidden="1">"$D$35"</definedName>
    <definedName name="RiskSelectedNameCell2" hidden="1">"$H$6"</definedName>
    <definedName name="RiskSimulationResultsStorageLocation" hidden="1">"1"</definedName>
    <definedName name="RiskStandardRecalc" hidden="1">1</definedName>
    <definedName name="RiskStatFunctionsUpdateFreq">100</definedName>
    <definedName name="RiskSwapState" hidden="1">FALSE</definedName>
    <definedName name="RiskUpdateDisplay" hidden="1">FALSE</definedName>
    <definedName name="RiskUpdateStatFunctions">TRUE</definedName>
    <definedName name="RiskUseDifferentSeedForEachSim" hidden="1">FALSE</definedName>
    <definedName name="RiskUseFixedSeed" localSheetId="5" hidden="1">FALSE</definedName>
    <definedName name="RiskUseFixedSeed" hidden="1">FALSE</definedName>
    <definedName name="RiskUseMultipleCPUs" hidden="1">FALSE</definedName>
    <definedName name="row">#REF!</definedName>
    <definedName name="RskLibSimDataGUID" localSheetId="6" hidden="1">"YXAF9GHR"</definedName>
    <definedName name="Slice0" localSheetId="5">'[4]Risk Summary'!$J$28</definedName>
    <definedName name="Slice0">[9]Summary!$J$129</definedName>
    <definedName name="Slice1" localSheetId="5">'[4]Risk Summary'!$K$28</definedName>
    <definedName name="Slice1">[9]Summary!$K$129</definedName>
    <definedName name="Slice2" localSheetId="5">'[4]Risk Summary'!$L$28</definedName>
    <definedName name="Slice2">[9]Summary!$L$129</definedName>
    <definedName name="StartOfYear">#REF!</definedName>
    <definedName name="tbl_cf">#REF!</definedName>
    <definedName name="TBL_IS">#REF!</definedName>
    <definedName name="wrn.7b2." hidden="1">{"pfexch7b2",#N/A,FALSE,"7(b)(2)";"PFPREF7b2",#N/A,FALSE,"7(b)(2)"}</definedName>
    <definedName name="wrn.COSTS." hidden="1">{"costs97",#N/A,FALSE,"COSA";"costs98",#N/A,FALSE,"COSA";"costs99",#N/A,FALSE,"COSA";"costs00",#N/A,FALSE,"COSA";"costs01",#N/A,FALSE,"COSA";"costsTP",#N/A,FALSE,"COSA"}</definedName>
    <definedName name="wrn.DELTA." hidden="1">{"RDS27",#N/A,FALSE,"DSI";"RDS28T1",#N/A,FALSE,"DSI";"RDS28T2",#N/A,FALSE,"DSI";"RDS29",#N/A,FALSE,"DSI";"RDS30",#N/A,FALSE,"DSI"}</definedName>
    <definedName name="wrn.rates." hidden="1">{"dsino7b2",#N/A,FALSE,"RATES";"nrno7b2",#N/A,FALSE,"RATES";"pfno7b2",#N/A,FALSE,"RATES"}</definedName>
    <definedName name="wrn.WPRDSAll." hidden="1">{"COSA06FY97",#N/A,FALSE,"COSA";"COSA06FY98",#N/A,FALSE,"COSA";"COSA06FY99",#N/A,FALSE,"COSA";"COSA06FY00",#N/A,FALSE,"COSA";"COSA06FY01",#N/A,FALSE,"COSA";"COSA08",#N/A,FALSE,"COSA";"COSA09",#N/A,FALSE,"COSA";"COSA11",#N/A,FALSE,"COSA";"RDS01",#N/A,FALSE,"COSA";"RDS02",#N/A,FALSE,"ADJUST1";"RDS04",#N/A,FALSE,"ADJUST1";"RDS05_RDS06",#N/A,FALSE,"ADJUST1";"RDS07",#N/A,FALSE,"ADJUST1";"RDS11",#N/A,FALSE,"ADJUST2";"RDS12",#N/A,FALSE,"ADJUST2";"RDS15",#N/A,FALSE,"ADJUST2";"RDS16",#N/A,FALSE,"ADJUST2";"RDS16B",#N/A,FALSE,"ADJUST2";"RDS17",#N/A,FALSE,"ADJUST2";"RDS18",#N/A,FALSE,"ADJUST2";"RDS20",#N/A,FALSE,"DSI";"RDS21",#N/A,FALSE,"DSI";"RDS22",#N/A,FALSE,"DSI";"RDS23",#N/A,FALSE,"DSI";"RDS24",#N/A,FALSE,"DSI";"rds30_rds31",#N/A,FALSE,"7(b)(2)";"rds32",#N/A,FALSE,"7(b)(2)";"rds33",#N/A,FALSE,"7(b)(2)";"rds34",#N/A,FALSE,"7(b)(2)";"rds34a",#N/A,FALSE,"7(b)(2)";"rds40p1",#N/A,FALSE,"CONTRA";"rds40p2",#N/A,FALSE,"CONTRA";"rds41",#N/A,FALSE,"CONTRA";"rds50",#N/A,FALSE,"7(b)(2)";"rds36",#N/A,FALSE,"7(b)(2)";"rds51",#N/A,FALSE,"RATES";"rds52",#N/A,FALSE,"RATES";"rds60a",#N/A,FALSE,"UNITCOST";"rds60b",#N/A,FALSE,"UNITCOST";"rds61",#N/A,FALSE,"UNITCOST";"rds62",#N/A,FALSE,"UNITCOST";"rds63",#N/A,FALSE,"UNITCOST";"recon01",#N/A,FALSE,"RECON";"recon02",#N/A,FALSE,"RECON";"recon03",#N/A,FALSE,"RECON";"recon04",#N/A,FALSE,"RECON";"resex01_p1",#N/A,FALSE,"RESEX";"resex01_p2",#N/A,FALSE,"RESEX"}</definedName>
    <definedName name="wrn.WPRDSLandscape." hidden="1">{"COSA06FY97",#N/A,FALSE,"COSA";"COSA06FY98",#N/A,FALSE,"COSA";"COSA06FY99",#N/A,FALSE,"COSA";"COSA06FY00",#N/A,FALSE,"COSA";"COSA06FY01",#N/A,FALSE,"COSA";"COSA08",#N/A,FALSE,"COSA";"COSA09",#N/A,FALSE,"COSA";"COSA11",#N/A,FALSE,"COSA";"RDS01",#N/A,FALSE,"COSA";"RDS02",#N/A,FALSE,"ADJUST1";"RDS04",#N/A,FALSE,"ADJUST1";"RDS20",#N/A,FALSE,"DSI";"RDS21",#N/A,FALSE,"DSI";"RDS22",#N/A,FALSE,"DSI";"RDS23",#N/A,FALSE,"DSI";"RDS24",#N/A,FALSE,"DSI";"rds32",#N/A,FALSE,"7(b)(2)";"rds33",#N/A,FALSE,"7(b)(2)";"rds34",#N/A,FALSE,"7(b)(2)";"rds40p1",#N/A,FALSE,"CONTRA";"rds40p2",#N/A,FALSE,"CONTRA";"rds41",#N/A,FALSE,"CONTRA";"rds50",#N/A,FALSE,"7(b)(2)";"rds36",#N/A,FALSE,"7(b)(2)";"rds51",#N/A,FALSE,"RATES";"rds52",#N/A,FALSE,"RATES";"rds63",#N/A,FALSE,"UNITCOST";"recon04",#N/A,FALSE,"RECON";"resex01_p1",#N/A,FALSE,"RESEX";"resex01_p2",#N/A,FALSE,"RESEX"}</definedName>
    <definedName name="wrn.WPRDSPortrait." hidden="1">{"RDS05_RDS06",#N/A,FALSE,"ADJUST1";"RDS07",#N/A,FALSE,"ADJUST1";"RDS11",#N/A,FALSE,"ADJUST2";"RDS12",#N/A,FALSE,"ADJUST2";"RDS15",#N/A,FALSE,"ADJUST2";"RDS16",#N/A,FALSE,"ADJUST2";"RDS16B",#N/A,FALSE,"ADJUST2";"RDS17",#N/A,FALSE,"ADJUST2";"RDS18",#N/A,FALSE,"ADJUST2";"rds30_rds31",#N/A,FALSE,"7(b)(2)";"rds34a",#N/A,FALSE,"7(b)(2)";"rds60a",#N/A,FALSE,"UNITCOST";"rds60b",#N/A,FALSE,"UNITCOST";"rds61",#N/A,FALSE,"UNITCOST";"rds62",#N/A,FALSE,"UNITCOST";"recon01",#N/A,FALSE,"RECON";"recon02",#N/A,FALSE,"RECON";"recon03",#N/A,FALSE,"RECON"}</definedName>
    <definedName name="YearRow">'[4]Risk Summary'!$3:$3</definedName>
    <definedName name="Z_EA4A2E48_0AFD_4598_AE34_53FF846AB0CC_.wvu.Cols" localSheetId="0" hidden="1">'Risk Summary'!#REF!</definedName>
    <definedName name="Z_EA4A2E48_0AFD_4598_AE34_53FF846AB0CC_.wvu.PrintArea" localSheetId="0" hidden="1">'Risk Summary'!$D$7:$D$18</definedName>
    <definedName name="Z_EA4A2E48_0AFD_4598_AE34_53FF846AB0CC_.wvu.PrintTitles" localSheetId="0" hidden="1">'Risk Summary'!$A:$C,'Risk Summary'!$1:$4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" i="186" l="1"/>
  <c r="B29" i="186"/>
  <c r="C29" i="186"/>
  <c r="D29" i="186"/>
  <c r="E29" i="186"/>
  <c r="F29" i="186"/>
  <c r="G29" i="186"/>
  <c r="H29" i="186"/>
  <c r="I29" i="186"/>
  <c r="J29" i="186"/>
  <c r="K29" i="186"/>
  <c r="L29" i="186"/>
  <c r="M29" i="186"/>
  <c r="N29" i="186"/>
  <c r="O29" i="186"/>
  <c r="P29" i="186"/>
  <c r="B30" i="186"/>
  <c r="C30" i="186"/>
  <c r="D30" i="186"/>
  <c r="E30" i="186"/>
  <c r="F30" i="186"/>
  <c r="G30" i="186"/>
  <c r="H30" i="186"/>
  <c r="I30" i="186"/>
  <c r="J30" i="186"/>
  <c r="K30" i="186"/>
  <c r="L30" i="186"/>
  <c r="M30" i="186"/>
  <c r="N30" i="186"/>
  <c r="O30" i="186"/>
  <c r="P30" i="186"/>
  <c r="B31" i="186"/>
  <c r="C31" i="186"/>
  <c r="D31" i="186"/>
  <c r="E31" i="186"/>
  <c r="F31" i="186"/>
  <c r="G31" i="186"/>
  <c r="H31" i="186"/>
  <c r="I31" i="186"/>
  <c r="J31" i="186"/>
  <c r="K31" i="186"/>
  <c r="L31" i="186"/>
  <c r="M31" i="186"/>
  <c r="N31" i="186"/>
  <c r="O31" i="186"/>
  <c r="P31" i="186"/>
  <c r="B32" i="186"/>
  <c r="C32" i="186"/>
  <c r="D32" i="186"/>
  <c r="E32" i="186"/>
  <c r="F32" i="186"/>
  <c r="G32" i="186"/>
  <c r="H32" i="186"/>
  <c r="I32" i="186"/>
  <c r="J32" i="186"/>
  <c r="K32" i="186"/>
  <c r="L32" i="186"/>
  <c r="M32" i="186"/>
  <c r="N32" i="186"/>
  <c r="O32" i="186"/>
  <c r="P32" i="186"/>
  <c r="C33" i="186"/>
  <c r="D33" i="186"/>
  <c r="E33" i="186"/>
  <c r="F33" i="186"/>
  <c r="G33" i="186"/>
  <c r="H33" i="186"/>
  <c r="I33" i="186"/>
  <c r="J33" i="186"/>
  <c r="K33" i="186"/>
  <c r="L33" i="186"/>
  <c r="M33" i="186"/>
  <c r="N33" i="186"/>
  <c r="O33" i="186"/>
  <c r="P33" i="186"/>
  <c r="R33" i="186"/>
  <c r="B34" i="186"/>
  <c r="C34" i="186"/>
  <c r="D34" i="186"/>
  <c r="E34" i="186"/>
  <c r="F34" i="186"/>
  <c r="G34" i="186"/>
  <c r="H34" i="186"/>
  <c r="I34" i="186"/>
  <c r="J34" i="186"/>
  <c r="K34" i="186"/>
  <c r="L34" i="186"/>
  <c r="M34" i="186"/>
  <c r="N34" i="186"/>
  <c r="O34" i="186"/>
  <c r="P34" i="186"/>
  <c r="R34" i="186"/>
  <c r="B35" i="186"/>
  <c r="C47" i="186" s="1"/>
  <c r="C35" i="186"/>
  <c r="D35" i="186"/>
  <c r="E35" i="186"/>
  <c r="F35" i="186"/>
  <c r="G35" i="186"/>
  <c r="H35" i="186"/>
  <c r="I35" i="186"/>
  <c r="J35" i="186"/>
  <c r="K35" i="186"/>
  <c r="L35" i="186"/>
  <c r="M35" i="186"/>
  <c r="N35" i="186"/>
  <c r="O35" i="186"/>
  <c r="P35" i="186"/>
  <c r="B36" i="186"/>
  <c r="C36" i="186"/>
  <c r="D36" i="186"/>
  <c r="E36" i="186"/>
  <c r="F36" i="186"/>
  <c r="G36" i="186"/>
  <c r="H36" i="186"/>
  <c r="I36" i="186"/>
  <c r="J36" i="186"/>
  <c r="K36" i="186"/>
  <c r="L36" i="186"/>
  <c r="M36" i="186"/>
  <c r="N36" i="186"/>
  <c r="O36" i="186"/>
  <c r="P36" i="186"/>
  <c r="B37" i="186"/>
  <c r="C37" i="186"/>
  <c r="D37" i="186"/>
  <c r="E37" i="186"/>
  <c r="F37" i="186"/>
  <c r="G37" i="186"/>
  <c r="H37" i="186"/>
  <c r="I37" i="186"/>
  <c r="J37" i="186"/>
  <c r="K37" i="186"/>
  <c r="L37" i="186"/>
  <c r="M37" i="186"/>
  <c r="N37" i="186"/>
  <c r="O37" i="186"/>
  <c r="P37" i="186"/>
  <c r="R37" i="186"/>
  <c r="B38" i="186"/>
  <c r="C38" i="186"/>
  <c r="D38" i="186"/>
  <c r="E38" i="186"/>
  <c r="F38" i="186"/>
  <c r="G38" i="186"/>
  <c r="H38" i="186"/>
  <c r="I38" i="186"/>
  <c r="J38" i="186"/>
  <c r="K38" i="186"/>
  <c r="L38" i="186"/>
  <c r="M38" i="186"/>
  <c r="N38" i="186"/>
  <c r="O38" i="186"/>
  <c r="P38" i="186"/>
  <c r="R38" i="186"/>
  <c r="C50" i="186"/>
  <c r="D45" i="186"/>
  <c r="F45" i="186" s="1"/>
  <c r="A42" i="186"/>
  <c r="A43" i="186"/>
  <c r="A44" i="186"/>
  <c r="A45" i="186"/>
  <c r="A46" i="186"/>
  <c r="A47" i="186"/>
  <c r="A48" i="186"/>
  <c r="A49" i="186"/>
  <c r="A50" i="186"/>
  <c r="A41" i="186"/>
  <c r="F11" i="262"/>
  <c r="E11" i="262"/>
  <c r="D11" i="262"/>
  <c r="C11" i="262"/>
  <c r="E38" i="192"/>
  <c r="D38" i="192"/>
  <c r="C38" i="192"/>
  <c r="O15" i="41"/>
  <c r="L15" i="41"/>
  <c r="K15" i="41" s="1"/>
  <c r="I15" i="41"/>
  <c r="H15" i="41" s="1"/>
  <c r="F15" i="41"/>
  <c r="E15" i="41" s="1"/>
  <c r="O14" i="41"/>
  <c r="N14" i="41" s="1"/>
  <c r="L14" i="41"/>
  <c r="K14" i="41" s="1"/>
  <c r="I14" i="41"/>
  <c r="H14" i="41" s="1"/>
  <c r="F14" i="41"/>
  <c r="E14" i="41" s="1"/>
  <c r="D36" i="258"/>
  <c r="D40" i="258"/>
  <c r="D44" i="258"/>
  <c r="D48" i="258"/>
  <c r="D35" i="258"/>
  <c r="D39" i="258"/>
  <c r="D43" i="258"/>
  <c r="D47" i="258"/>
  <c r="D34" i="258"/>
  <c r="D38" i="258"/>
  <c r="D42" i="258"/>
  <c r="D46" i="258"/>
  <c r="D33" i="258"/>
  <c r="D37" i="258"/>
  <c r="D41" i="258"/>
  <c r="D45" i="258"/>
  <c r="A30" i="258"/>
  <c r="A31" i="258"/>
  <c r="A32" i="258"/>
  <c r="A33" i="258"/>
  <c r="A34" i="258"/>
  <c r="A35" i="258"/>
  <c r="A36" i="258"/>
  <c r="A37" i="258"/>
  <c r="A38" i="258"/>
  <c r="A39" i="258"/>
  <c r="A40" i="258"/>
  <c r="A41" i="258"/>
  <c r="A42" i="258"/>
  <c r="A43" i="258"/>
  <c r="A44" i="258"/>
  <c r="A45" i="258"/>
  <c r="A46" i="258"/>
  <c r="A47" i="258"/>
  <c r="A48" i="258"/>
  <c r="D12" i="258"/>
  <c r="D16" i="258"/>
  <c r="D20" i="258"/>
  <c r="D11" i="258"/>
  <c r="D15" i="258"/>
  <c r="D19" i="258"/>
  <c r="D23" i="258"/>
  <c r="D10" i="258"/>
  <c r="D14" i="258"/>
  <c r="D18" i="258"/>
  <c r="D22" i="258"/>
  <c r="D9" i="258"/>
  <c r="D13" i="258"/>
  <c r="D17" i="258"/>
  <c r="D21" i="258"/>
  <c r="D8" i="258"/>
  <c r="AE2712" i="252"/>
  <c r="AD2712" i="252"/>
  <c r="AC2712" i="252"/>
  <c r="AB2712" i="252"/>
  <c r="Z2712" i="252"/>
  <c r="Y2712" i="252"/>
  <c r="X2712" i="252"/>
  <c r="W2712" i="252"/>
  <c r="U2712" i="252"/>
  <c r="T2712" i="252"/>
  <c r="S2712" i="252"/>
  <c r="R2712" i="252"/>
  <c r="AE2711" i="252"/>
  <c r="AD2711" i="252"/>
  <c r="AC2711" i="252"/>
  <c r="AB2711" i="252"/>
  <c r="Z2711" i="252"/>
  <c r="Y2711" i="252"/>
  <c r="X2711" i="252"/>
  <c r="W2711" i="252"/>
  <c r="U2711" i="252"/>
  <c r="T2711" i="252"/>
  <c r="S2711" i="252"/>
  <c r="R2711" i="252"/>
  <c r="AE2710" i="252"/>
  <c r="AD2710" i="252"/>
  <c r="AC2710" i="252"/>
  <c r="AB2710" i="252"/>
  <c r="Z2710" i="252"/>
  <c r="Y2710" i="252"/>
  <c r="X2710" i="252"/>
  <c r="W2710" i="252"/>
  <c r="U2710" i="252"/>
  <c r="T2710" i="252"/>
  <c r="S2710" i="252"/>
  <c r="R2710" i="252"/>
  <c r="AE2709" i="252"/>
  <c r="AD2709" i="252"/>
  <c r="AC2709" i="252"/>
  <c r="AB2709" i="252"/>
  <c r="Z2709" i="252"/>
  <c r="Y2709" i="252"/>
  <c r="X2709" i="252"/>
  <c r="W2709" i="252"/>
  <c r="U2709" i="252"/>
  <c r="T2709" i="252"/>
  <c r="S2709" i="252"/>
  <c r="R2709" i="252"/>
  <c r="M13" i="41"/>
  <c r="O13" i="41" s="1"/>
  <c r="L15" i="258" s="1"/>
  <c r="M12" i="41"/>
  <c r="M11" i="41"/>
  <c r="M10" i="41"/>
  <c r="O2707" i="252"/>
  <c r="N2707" i="252"/>
  <c r="M2707" i="252"/>
  <c r="L2707" i="252"/>
  <c r="O2706" i="252"/>
  <c r="N2706" i="252"/>
  <c r="M2706" i="252"/>
  <c r="L2706" i="252"/>
  <c r="O2705" i="252"/>
  <c r="N2705" i="252"/>
  <c r="M2705" i="252"/>
  <c r="L2705" i="252"/>
  <c r="O2704" i="252"/>
  <c r="N2704" i="252"/>
  <c r="M2704" i="252"/>
  <c r="L2704" i="252"/>
  <c r="O2703" i="252"/>
  <c r="N2703" i="252"/>
  <c r="M2703" i="252"/>
  <c r="L2703" i="252"/>
  <c r="O2702" i="252"/>
  <c r="N2702" i="252"/>
  <c r="M2702" i="252"/>
  <c r="L2702" i="252"/>
  <c r="O2701" i="252"/>
  <c r="N2701" i="252"/>
  <c r="M2701" i="252"/>
  <c r="L2701" i="252"/>
  <c r="O2700" i="252"/>
  <c r="N2700" i="252"/>
  <c r="M2700" i="252"/>
  <c r="L2700" i="252"/>
  <c r="O2699" i="252"/>
  <c r="N2699" i="252"/>
  <c r="M2699" i="252"/>
  <c r="L2699" i="252"/>
  <c r="O2698" i="252"/>
  <c r="N2698" i="252"/>
  <c r="M2698" i="252"/>
  <c r="L2698" i="252"/>
  <c r="O2697" i="252"/>
  <c r="N2697" i="252"/>
  <c r="M2697" i="252"/>
  <c r="L2697" i="252"/>
  <c r="O2696" i="252"/>
  <c r="N2696" i="252"/>
  <c r="M2696" i="252"/>
  <c r="L2696" i="252"/>
  <c r="O2695" i="252"/>
  <c r="N2695" i="252"/>
  <c r="M2695" i="252"/>
  <c r="L2695" i="252"/>
  <c r="O2694" i="252"/>
  <c r="N2694" i="252"/>
  <c r="M2694" i="252"/>
  <c r="L2694" i="252"/>
  <c r="O2693" i="252"/>
  <c r="N2693" i="252"/>
  <c r="M2693" i="252"/>
  <c r="L2693" i="252"/>
  <c r="O2692" i="252"/>
  <c r="N2692" i="252"/>
  <c r="M2692" i="252"/>
  <c r="L2692" i="252"/>
  <c r="O2691" i="252"/>
  <c r="N2691" i="252"/>
  <c r="M2691" i="252"/>
  <c r="L2691" i="252"/>
  <c r="O2690" i="252"/>
  <c r="N2690" i="252"/>
  <c r="M2690" i="252"/>
  <c r="L2690" i="252"/>
  <c r="O2689" i="252"/>
  <c r="N2689" i="252"/>
  <c r="M2689" i="252"/>
  <c r="L2689" i="252"/>
  <c r="O2688" i="252"/>
  <c r="N2688" i="252"/>
  <c r="M2688" i="252"/>
  <c r="L2688" i="252"/>
  <c r="O2687" i="252"/>
  <c r="N2687" i="252"/>
  <c r="M2687" i="252"/>
  <c r="L2687" i="252"/>
  <c r="O2686" i="252"/>
  <c r="N2686" i="252"/>
  <c r="M2686" i="252"/>
  <c r="L2686" i="252"/>
  <c r="O2685" i="252"/>
  <c r="N2685" i="252"/>
  <c r="M2685" i="252"/>
  <c r="L2685" i="252"/>
  <c r="O2684" i="252"/>
  <c r="N2684" i="252"/>
  <c r="M2684" i="252"/>
  <c r="L2684" i="252"/>
  <c r="O2683" i="252"/>
  <c r="N2683" i="252"/>
  <c r="M2683" i="252"/>
  <c r="L2683" i="252"/>
  <c r="O2682" i="252"/>
  <c r="N2682" i="252"/>
  <c r="M2682" i="252"/>
  <c r="L2682" i="252"/>
  <c r="O2681" i="252"/>
  <c r="N2681" i="252"/>
  <c r="M2681" i="252"/>
  <c r="L2681" i="252"/>
  <c r="O2680" i="252"/>
  <c r="N2680" i="252"/>
  <c r="M2680" i="252"/>
  <c r="L2680" i="252"/>
  <c r="O2679" i="252"/>
  <c r="N2679" i="252"/>
  <c r="M2679" i="252"/>
  <c r="L2679" i="252"/>
  <c r="O2678" i="252"/>
  <c r="N2678" i="252"/>
  <c r="M2678" i="252"/>
  <c r="L2678" i="252"/>
  <c r="O2677" i="252"/>
  <c r="N2677" i="252"/>
  <c r="M2677" i="252"/>
  <c r="L2677" i="252"/>
  <c r="O2676" i="252"/>
  <c r="N2676" i="252"/>
  <c r="M2676" i="252"/>
  <c r="L2676" i="252"/>
  <c r="O2675" i="252"/>
  <c r="N2675" i="252"/>
  <c r="M2675" i="252"/>
  <c r="L2675" i="252"/>
  <c r="O2674" i="252"/>
  <c r="N2674" i="252"/>
  <c r="M2674" i="252"/>
  <c r="L2674" i="252"/>
  <c r="O2673" i="252"/>
  <c r="N2673" i="252"/>
  <c r="M2673" i="252"/>
  <c r="L2673" i="252"/>
  <c r="O2672" i="252"/>
  <c r="N2672" i="252"/>
  <c r="M2672" i="252"/>
  <c r="L2672" i="252"/>
  <c r="O2671" i="252"/>
  <c r="N2671" i="252"/>
  <c r="M2671" i="252"/>
  <c r="L2671" i="252"/>
  <c r="O2670" i="252"/>
  <c r="N2670" i="252"/>
  <c r="M2670" i="252"/>
  <c r="L2670" i="252"/>
  <c r="O2669" i="252"/>
  <c r="N2669" i="252"/>
  <c r="M2669" i="252"/>
  <c r="L2669" i="252"/>
  <c r="O2668" i="252"/>
  <c r="N2668" i="252"/>
  <c r="M2668" i="252"/>
  <c r="L2668" i="252"/>
  <c r="O2667" i="252"/>
  <c r="N2667" i="252"/>
  <c r="M2667" i="252"/>
  <c r="L2667" i="252"/>
  <c r="O2666" i="252"/>
  <c r="N2666" i="252"/>
  <c r="M2666" i="252"/>
  <c r="L2666" i="252"/>
  <c r="O2665" i="252"/>
  <c r="N2665" i="252"/>
  <c r="M2665" i="252"/>
  <c r="L2665" i="252"/>
  <c r="O2664" i="252"/>
  <c r="N2664" i="252"/>
  <c r="M2664" i="252"/>
  <c r="L2664" i="252"/>
  <c r="O2663" i="252"/>
  <c r="N2663" i="252"/>
  <c r="M2663" i="252"/>
  <c r="L2663" i="252"/>
  <c r="O2662" i="252"/>
  <c r="N2662" i="252"/>
  <c r="M2662" i="252"/>
  <c r="L2662" i="252"/>
  <c r="O2661" i="252"/>
  <c r="N2661" i="252"/>
  <c r="M2661" i="252"/>
  <c r="L2661" i="252"/>
  <c r="O2660" i="252"/>
  <c r="N2660" i="252"/>
  <c r="M2660" i="252"/>
  <c r="L2660" i="252"/>
  <c r="O2659" i="252"/>
  <c r="N2659" i="252"/>
  <c r="M2659" i="252"/>
  <c r="L2659" i="252"/>
  <c r="O2658" i="252"/>
  <c r="N2658" i="252"/>
  <c r="M2658" i="252"/>
  <c r="L2658" i="252"/>
  <c r="O2657" i="252"/>
  <c r="N2657" i="252"/>
  <c r="M2657" i="252"/>
  <c r="L2657" i="252"/>
  <c r="O2656" i="252"/>
  <c r="N2656" i="252"/>
  <c r="M2656" i="252"/>
  <c r="L2656" i="252"/>
  <c r="O2655" i="252"/>
  <c r="N2655" i="252"/>
  <c r="M2655" i="252"/>
  <c r="L2655" i="252"/>
  <c r="O2654" i="252"/>
  <c r="N2654" i="252"/>
  <c r="M2654" i="252"/>
  <c r="L2654" i="252"/>
  <c r="O2653" i="252"/>
  <c r="N2653" i="252"/>
  <c r="M2653" i="252"/>
  <c r="L2653" i="252"/>
  <c r="O2652" i="252"/>
  <c r="N2652" i="252"/>
  <c r="M2652" i="252"/>
  <c r="L2652" i="252"/>
  <c r="O2651" i="252"/>
  <c r="N2651" i="252"/>
  <c r="M2651" i="252"/>
  <c r="L2651" i="252"/>
  <c r="O2650" i="252"/>
  <c r="N2650" i="252"/>
  <c r="M2650" i="252"/>
  <c r="L2650" i="252"/>
  <c r="O2649" i="252"/>
  <c r="N2649" i="252"/>
  <c r="M2649" i="252"/>
  <c r="L2649" i="252"/>
  <c r="O2648" i="252"/>
  <c r="N2648" i="252"/>
  <c r="M2648" i="252"/>
  <c r="L2648" i="252"/>
  <c r="O2647" i="252"/>
  <c r="N2647" i="252"/>
  <c r="M2647" i="252"/>
  <c r="L2647" i="252"/>
  <c r="O2646" i="252"/>
  <c r="N2646" i="252"/>
  <c r="M2646" i="252"/>
  <c r="L2646" i="252"/>
  <c r="O2645" i="252"/>
  <c r="N2645" i="252"/>
  <c r="M2645" i="252"/>
  <c r="L2645" i="252"/>
  <c r="O2644" i="252"/>
  <c r="N2644" i="252"/>
  <c r="M2644" i="252"/>
  <c r="L2644" i="252"/>
  <c r="O2643" i="252"/>
  <c r="N2643" i="252"/>
  <c r="M2643" i="252"/>
  <c r="L2643" i="252"/>
  <c r="O2642" i="252"/>
  <c r="N2642" i="252"/>
  <c r="M2642" i="252"/>
  <c r="L2642" i="252"/>
  <c r="O2641" i="252"/>
  <c r="N2641" i="252"/>
  <c r="M2641" i="252"/>
  <c r="L2641" i="252"/>
  <c r="O2640" i="252"/>
  <c r="N2640" i="252"/>
  <c r="M2640" i="252"/>
  <c r="L2640" i="252"/>
  <c r="O2639" i="252"/>
  <c r="N2639" i="252"/>
  <c r="M2639" i="252"/>
  <c r="L2639" i="252"/>
  <c r="O2638" i="252"/>
  <c r="N2638" i="252"/>
  <c r="M2638" i="252"/>
  <c r="L2638" i="252"/>
  <c r="O2637" i="252"/>
  <c r="N2637" i="252"/>
  <c r="M2637" i="252"/>
  <c r="L2637" i="252"/>
  <c r="O2636" i="252"/>
  <c r="N2636" i="252"/>
  <c r="M2636" i="252"/>
  <c r="L2636" i="252"/>
  <c r="O2635" i="252"/>
  <c r="N2635" i="252"/>
  <c r="M2635" i="252"/>
  <c r="L2635" i="252"/>
  <c r="O2634" i="252"/>
  <c r="N2634" i="252"/>
  <c r="M2634" i="252"/>
  <c r="L2634" i="252"/>
  <c r="O2633" i="252"/>
  <c r="N2633" i="252"/>
  <c r="M2633" i="252"/>
  <c r="L2633" i="252"/>
  <c r="O2632" i="252"/>
  <c r="N2632" i="252"/>
  <c r="M2632" i="252"/>
  <c r="L2632" i="252"/>
  <c r="O2631" i="252"/>
  <c r="N2631" i="252"/>
  <c r="M2631" i="252"/>
  <c r="L2631" i="252"/>
  <c r="O2630" i="252"/>
  <c r="N2630" i="252"/>
  <c r="M2630" i="252"/>
  <c r="L2630" i="252"/>
  <c r="O2629" i="252"/>
  <c r="N2629" i="252"/>
  <c r="M2629" i="252"/>
  <c r="L2629" i="252"/>
  <c r="O2628" i="252"/>
  <c r="N2628" i="252"/>
  <c r="M2628" i="252"/>
  <c r="L2628" i="252"/>
  <c r="O2627" i="252"/>
  <c r="N2627" i="252"/>
  <c r="M2627" i="252"/>
  <c r="L2627" i="252"/>
  <c r="O2626" i="252"/>
  <c r="N2626" i="252"/>
  <c r="M2626" i="252"/>
  <c r="L2626" i="252"/>
  <c r="O2625" i="252"/>
  <c r="N2625" i="252"/>
  <c r="M2625" i="252"/>
  <c r="L2625" i="252"/>
  <c r="O2624" i="252"/>
  <c r="N2624" i="252"/>
  <c r="M2624" i="252"/>
  <c r="L2624" i="252"/>
  <c r="O2623" i="252"/>
  <c r="N2623" i="252"/>
  <c r="M2623" i="252"/>
  <c r="L2623" i="252"/>
  <c r="O2622" i="252"/>
  <c r="N2622" i="252"/>
  <c r="M2622" i="252"/>
  <c r="L2622" i="252"/>
  <c r="O2621" i="252"/>
  <c r="N2621" i="252"/>
  <c r="M2621" i="252"/>
  <c r="L2621" i="252"/>
  <c r="O2620" i="252"/>
  <c r="N2620" i="252"/>
  <c r="M2620" i="252"/>
  <c r="L2620" i="252"/>
  <c r="O2619" i="252"/>
  <c r="N2619" i="252"/>
  <c r="M2619" i="252"/>
  <c r="L2619" i="252"/>
  <c r="O2618" i="252"/>
  <c r="N2618" i="252"/>
  <c r="M2618" i="252"/>
  <c r="L2618" i="252"/>
  <c r="O2617" i="252"/>
  <c r="N2617" i="252"/>
  <c r="M2617" i="252"/>
  <c r="L2617" i="252"/>
  <c r="O2616" i="252"/>
  <c r="N2616" i="252"/>
  <c r="M2616" i="252"/>
  <c r="L2616" i="252"/>
  <c r="O2615" i="252"/>
  <c r="N2615" i="252"/>
  <c r="M2615" i="252"/>
  <c r="L2615" i="252"/>
  <c r="O2614" i="252"/>
  <c r="N2614" i="252"/>
  <c r="M2614" i="252"/>
  <c r="L2614" i="252"/>
  <c r="O2613" i="252"/>
  <c r="N2613" i="252"/>
  <c r="M2613" i="252"/>
  <c r="L2613" i="252"/>
  <c r="O2612" i="252"/>
  <c r="N2612" i="252"/>
  <c r="M2612" i="252"/>
  <c r="L2612" i="252"/>
  <c r="O2611" i="252"/>
  <c r="N2611" i="252"/>
  <c r="M2611" i="252"/>
  <c r="L2611" i="252"/>
  <c r="O2610" i="252"/>
  <c r="N2610" i="252"/>
  <c r="M2610" i="252"/>
  <c r="L2610" i="252"/>
  <c r="O2609" i="252"/>
  <c r="N2609" i="252"/>
  <c r="M2609" i="252"/>
  <c r="L2609" i="252"/>
  <c r="O2608" i="252"/>
  <c r="N2608" i="252"/>
  <c r="M2608" i="252"/>
  <c r="L2608" i="252"/>
  <c r="O2607" i="252"/>
  <c r="N2607" i="252"/>
  <c r="M2607" i="252"/>
  <c r="L2607" i="252"/>
  <c r="O2606" i="252"/>
  <c r="N2606" i="252"/>
  <c r="M2606" i="252"/>
  <c r="L2606" i="252"/>
  <c r="O2605" i="252"/>
  <c r="N2605" i="252"/>
  <c r="M2605" i="252"/>
  <c r="L2605" i="252"/>
  <c r="O2604" i="252"/>
  <c r="N2604" i="252"/>
  <c r="M2604" i="252"/>
  <c r="L2604" i="252"/>
  <c r="O2603" i="252"/>
  <c r="N2603" i="252"/>
  <c r="M2603" i="252"/>
  <c r="L2603" i="252"/>
  <c r="O2602" i="252"/>
  <c r="N2602" i="252"/>
  <c r="M2602" i="252"/>
  <c r="L2602" i="252"/>
  <c r="O2601" i="252"/>
  <c r="N2601" i="252"/>
  <c r="M2601" i="252"/>
  <c r="L2601" i="252"/>
  <c r="O2600" i="252"/>
  <c r="N2600" i="252"/>
  <c r="M2600" i="252"/>
  <c r="L2600" i="252"/>
  <c r="O2599" i="252"/>
  <c r="N2599" i="252"/>
  <c r="M2599" i="252"/>
  <c r="L2599" i="252"/>
  <c r="O2598" i="252"/>
  <c r="N2598" i="252"/>
  <c r="M2598" i="252"/>
  <c r="L2598" i="252"/>
  <c r="O2597" i="252"/>
  <c r="N2597" i="252"/>
  <c r="M2597" i="252"/>
  <c r="L2597" i="252"/>
  <c r="O2596" i="252"/>
  <c r="N2596" i="252"/>
  <c r="M2596" i="252"/>
  <c r="L2596" i="252"/>
  <c r="O2595" i="252"/>
  <c r="N2595" i="252"/>
  <c r="M2595" i="252"/>
  <c r="L2595" i="252"/>
  <c r="O2594" i="252"/>
  <c r="N2594" i="252"/>
  <c r="M2594" i="252"/>
  <c r="L2594" i="252"/>
  <c r="O2593" i="252"/>
  <c r="N2593" i="252"/>
  <c r="M2593" i="252"/>
  <c r="L2593" i="252"/>
  <c r="O2592" i="252"/>
  <c r="N2592" i="252"/>
  <c r="M2592" i="252"/>
  <c r="L2592" i="252"/>
  <c r="O2591" i="252"/>
  <c r="N2591" i="252"/>
  <c r="M2591" i="252"/>
  <c r="L2591" i="252"/>
  <c r="O2590" i="252"/>
  <c r="N2590" i="252"/>
  <c r="M2590" i="252"/>
  <c r="L2590" i="252"/>
  <c r="O2589" i="252"/>
  <c r="N2589" i="252"/>
  <c r="M2589" i="252"/>
  <c r="L2589" i="252"/>
  <c r="O2588" i="252"/>
  <c r="N2588" i="252"/>
  <c r="M2588" i="252"/>
  <c r="L2588" i="252"/>
  <c r="O2587" i="252"/>
  <c r="N2587" i="252"/>
  <c r="M2587" i="252"/>
  <c r="L2587" i="252"/>
  <c r="O2586" i="252"/>
  <c r="N2586" i="252"/>
  <c r="M2586" i="252"/>
  <c r="L2586" i="252"/>
  <c r="O2585" i="252"/>
  <c r="N2585" i="252"/>
  <c r="M2585" i="252"/>
  <c r="L2585" i="252"/>
  <c r="O2584" i="252"/>
  <c r="N2584" i="252"/>
  <c r="M2584" i="252"/>
  <c r="L2584" i="252"/>
  <c r="O2583" i="252"/>
  <c r="N2583" i="252"/>
  <c r="M2583" i="252"/>
  <c r="L2583" i="252"/>
  <c r="O2582" i="252"/>
  <c r="N2582" i="252"/>
  <c r="M2582" i="252"/>
  <c r="L2582" i="252"/>
  <c r="O2581" i="252"/>
  <c r="N2581" i="252"/>
  <c r="M2581" i="252"/>
  <c r="L2581" i="252"/>
  <c r="O2580" i="252"/>
  <c r="N2580" i="252"/>
  <c r="M2580" i="252"/>
  <c r="L2580" i="252"/>
  <c r="O2579" i="252"/>
  <c r="N2579" i="252"/>
  <c r="M2579" i="252"/>
  <c r="L2579" i="252"/>
  <c r="O2578" i="252"/>
  <c r="N2578" i="252"/>
  <c r="M2578" i="252"/>
  <c r="L2578" i="252"/>
  <c r="O2577" i="252"/>
  <c r="N2577" i="252"/>
  <c r="M2577" i="252"/>
  <c r="L2577" i="252"/>
  <c r="O2576" i="252"/>
  <c r="N2576" i="252"/>
  <c r="M2576" i="252"/>
  <c r="L2576" i="252"/>
  <c r="O2575" i="252"/>
  <c r="N2575" i="252"/>
  <c r="M2575" i="252"/>
  <c r="L2575" i="252"/>
  <c r="O2574" i="252"/>
  <c r="N2574" i="252"/>
  <c r="M2574" i="252"/>
  <c r="L2574" i="252"/>
  <c r="O2573" i="252"/>
  <c r="N2573" i="252"/>
  <c r="M2573" i="252"/>
  <c r="L2573" i="252"/>
  <c r="O2572" i="252"/>
  <c r="N2572" i="252"/>
  <c r="M2572" i="252"/>
  <c r="L2572" i="252"/>
  <c r="O2571" i="252"/>
  <c r="N2571" i="252"/>
  <c r="M2571" i="252"/>
  <c r="L2571" i="252"/>
  <c r="O2570" i="252"/>
  <c r="N2570" i="252"/>
  <c r="M2570" i="252"/>
  <c r="L2570" i="252"/>
  <c r="O2569" i="252"/>
  <c r="N2569" i="252"/>
  <c r="M2569" i="252"/>
  <c r="L2569" i="252"/>
  <c r="O2568" i="252"/>
  <c r="N2568" i="252"/>
  <c r="M2568" i="252"/>
  <c r="L2568" i="252"/>
  <c r="O2567" i="252"/>
  <c r="N2567" i="252"/>
  <c r="M2567" i="252"/>
  <c r="L2567" i="252"/>
  <c r="O2566" i="252"/>
  <c r="N2566" i="252"/>
  <c r="M2566" i="252"/>
  <c r="L2566" i="252"/>
  <c r="O2565" i="252"/>
  <c r="N2565" i="252"/>
  <c r="M2565" i="252"/>
  <c r="L2565" i="252"/>
  <c r="O2564" i="252"/>
  <c r="N2564" i="252"/>
  <c r="M2564" i="252"/>
  <c r="L2564" i="252"/>
  <c r="O2563" i="252"/>
  <c r="N2563" i="252"/>
  <c r="M2563" i="252"/>
  <c r="L2563" i="252"/>
  <c r="O2562" i="252"/>
  <c r="N2562" i="252"/>
  <c r="M2562" i="252"/>
  <c r="L2562" i="252"/>
  <c r="O2561" i="252"/>
  <c r="N2561" i="252"/>
  <c r="M2561" i="252"/>
  <c r="L2561" i="252"/>
  <c r="O2560" i="252"/>
  <c r="N2560" i="252"/>
  <c r="M2560" i="252"/>
  <c r="L2560" i="252"/>
  <c r="O2559" i="252"/>
  <c r="N2559" i="252"/>
  <c r="M2559" i="252"/>
  <c r="L2559" i="252"/>
  <c r="O2558" i="252"/>
  <c r="N2558" i="252"/>
  <c r="M2558" i="252"/>
  <c r="L2558" i="252"/>
  <c r="O2557" i="252"/>
  <c r="N2557" i="252"/>
  <c r="M2557" i="252"/>
  <c r="L2557" i="252"/>
  <c r="O2556" i="252"/>
  <c r="N2556" i="252"/>
  <c r="M2556" i="252"/>
  <c r="L2556" i="252"/>
  <c r="O2555" i="252"/>
  <c r="N2555" i="252"/>
  <c r="M2555" i="252"/>
  <c r="L2555" i="252"/>
  <c r="O2554" i="252"/>
  <c r="N2554" i="252"/>
  <c r="M2554" i="252"/>
  <c r="L2554" i="252"/>
  <c r="O2553" i="252"/>
  <c r="N2553" i="252"/>
  <c r="M2553" i="252"/>
  <c r="L2553" i="252"/>
  <c r="O2552" i="252"/>
  <c r="N2552" i="252"/>
  <c r="M2552" i="252"/>
  <c r="L2552" i="252"/>
  <c r="O2551" i="252"/>
  <c r="N2551" i="252"/>
  <c r="M2551" i="252"/>
  <c r="L2551" i="252"/>
  <c r="O2550" i="252"/>
  <c r="N2550" i="252"/>
  <c r="M2550" i="252"/>
  <c r="L2550" i="252"/>
  <c r="O2549" i="252"/>
  <c r="N2549" i="252"/>
  <c r="M2549" i="252"/>
  <c r="L2549" i="252"/>
  <c r="O2548" i="252"/>
  <c r="N2548" i="252"/>
  <c r="M2548" i="252"/>
  <c r="L2548" i="252"/>
  <c r="O2547" i="252"/>
  <c r="N2547" i="252"/>
  <c r="M2547" i="252"/>
  <c r="L2547" i="252"/>
  <c r="O2546" i="252"/>
  <c r="N2546" i="252"/>
  <c r="M2546" i="252"/>
  <c r="L2546" i="252"/>
  <c r="O2545" i="252"/>
  <c r="N2545" i="252"/>
  <c r="M2545" i="252"/>
  <c r="L2545" i="252"/>
  <c r="O2544" i="252"/>
  <c r="N2544" i="252"/>
  <c r="M2544" i="252"/>
  <c r="L2544" i="252"/>
  <c r="O2543" i="252"/>
  <c r="N2543" i="252"/>
  <c r="M2543" i="252"/>
  <c r="L2543" i="252"/>
  <c r="O2542" i="252"/>
  <c r="N2542" i="252"/>
  <c r="M2542" i="252"/>
  <c r="L2542" i="252"/>
  <c r="O2541" i="252"/>
  <c r="N2541" i="252"/>
  <c r="M2541" i="252"/>
  <c r="L2541" i="252"/>
  <c r="O2540" i="252"/>
  <c r="N2540" i="252"/>
  <c r="M2540" i="252"/>
  <c r="L2540" i="252"/>
  <c r="O2539" i="252"/>
  <c r="N2539" i="252"/>
  <c r="M2539" i="252"/>
  <c r="L2539" i="252"/>
  <c r="O2538" i="252"/>
  <c r="N2538" i="252"/>
  <c r="M2538" i="252"/>
  <c r="L2538" i="252"/>
  <c r="O2537" i="252"/>
  <c r="N2537" i="252"/>
  <c r="M2537" i="252"/>
  <c r="L2537" i="252"/>
  <c r="O2536" i="252"/>
  <c r="N2536" i="252"/>
  <c r="M2536" i="252"/>
  <c r="L2536" i="252"/>
  <c r="O2535" i="252"/>
  <c r="N2535" i="252"/>
  <c r="M2535" i="252"/>
  <c r="L2535" i="252"/>
  <c r="O2534" i="252"/>
  <c r="N2534" i="252"/>
  <c r="M2534" i="252"/>
  <c r="L2534" i="252"/>
  <c r="O2533" i="252"/>
  <c r="N2533" i="252"/>
  <c r="M2533" i="252"/>
  <c r="L2533" i="252"/>
  <c r="O2532" i="252"/>
  <c r="N2532" i="252"/>
  <c r="M2532" i="252"/>
  <c r="L2532" i="252"/>
  <c r="O2531" i="252"/>
  <c r="N2531" i="252"/>
  <c r="M2531" i="252"/>
  <c r="L2531" i="252"/>
  <c r="O2530" i="252"/>
  <c r="N2530" i="252"/>
  <c r="M2530" i="252"/>
  <c r="L2530" i="252"/>
  <c r="O2529" i="252"/>
  <c r="N2529" i="252"/>
  <c r="M2529" i="252"/>
  <c r="L2529" i="252"/>
  <c r="O2528" i="252"/>
  <c r="N2528" i="252"/>
  <c r="M2528" i="252"/>
  <c r="L2528" i="252"/>
  <c r="O2527" i="252"/>
  <c r="N2527" i="252"/>
  <c r="M2527" i="252"/>
  <c r="L2527" i="252"/>
  <c r="O2526" i="252"/>
  <c r="N2526" i="252"/>
  <c r="M2526" i="252"/>
  <c r="L2526" i="252"/>
  <c r="O2525" i="252"/>
  <c r="N2525" i="252"/>
  <c r="M2525" i="252"/>
  <c r="L2525" i="252"/>
  <c r="O2524" i="252"/>
  <c r="N2524" i="252"/>
  <c r="M2524" i="252"/>
  <c r="L2524" i="252"/>
  <c r="O2523" i="252"/>
  <c r="N2523" i="252"/>
  <c r="M2523" i="252"/>
  <c r="L2523" i="252"/>
  <c r="O2522" i="252"/>
  <c r="N2522" i="252"/>
  <c r="M2522" i="252"/>
  <c r="L2522" i="252"/>
  <c r="O2521" i="252"/>
  <c r="N2521" i="252"/>
  <c r="M2521" i="252"/>
  <c r="L2521" i="252"/>
  <c r="O2520" i="252"/>
  <c r="N2520" i="252"/>
  <c r="M2520" i="252"/>
  <c r="L2520" i="252"/>
  <c r="O2519" i="252"/>
  <c r="N2519" i="252"/>
  <c r="M2519" i="252"/>
  <c r="L2519" i="252"/>
  <c r="O2518" i="252"/>
  <c r="N2518" i="252"/>
  <c r="M2518" i="252"/>
  <c r="L2518" i="252"/>
  <c r="O2517" i="252"/>
  <c r="N2517" i="252"/>
  <c r="M2517" i="252"/>
  <c r="L2517" i="252"/>
  <c r="O2516" i="252"/>
  <c r="N2516" i="252"/>
  <c r="M2516" i="252"/>
  <c r="L2516" i="252"/>
  <c r="O2515" i="252"/>
  <c r="N2515" i="252"/>
  <c r="M2515" i="252"/>
  <c r="L2515" i="252"/>
  <c r="O2514" i="252"/>
  <c r="N2514" i="252"/>
  <c r="M2514" i="252"/>
  <c r="L2514" i="252"/>
  <c r="O2513" i="252"/>
  <c r="N2513" i="252"/>
  <c r="M2513" i="252"/>
  <c r="L2513" i="252"/>
  <c r="O2512" i="252"/>
  <c r="N2512" i="252"/>
  <c r="M2512" i="252"/>
  <c r="L2512" i="252"/>
  <c r="O2511" i="252"/>
  <c r="N2511" i="252"/>
  <c r="M2511" i="252"/>
  <c r="L2511" i="252"/>
  <c r="O2510" i="252"/>
  <c r="N2510" i="252"/>
  <c r="M2510" i="252"/>
  <c r="L2510" i="252"/>
  <c r="O2509" i="252"/>
  <c r="N2509" i="252"/>
  <c r="M2509" i="252"/>
  <c r="L2509" i="252"/>
  <c r="O2508" i="252"/>
  <c r="N2508" i="252"/>
  <c r="M2508" i="252"/>
  <c r="L2508" i="252"/>
  <c r="O2507" i="252"/>
  <c r="N2507" i="252"/>
  <c r="M2507" i="252"/>
  <c r="L2507" i="252"/>
  <c r="O2506" i="252"/>
  <c r="N2506" i="252"/>
  <c r="M2506" i="252"/>
  <c r="L2506" i="252"/>
  <c r="O2505" i="252"/>
  <c r="N2505" i="252"/>
  <c r="M2505" i="252"/>
  <c r="L2505" i="252"/>
  <c r="O2504" i="252"/>
  <c r="N2504" i="252"/>
  <c r="M2504" i="252"/>
  <c r="L2504" i="252"/>
  <c r="O2503" i="252"/>
  <c r="N2503" i="252"/>
  <c r="M2503" i="252"/>
  <c r="L2503" i="252"/>
  <c r="O2502" i="252"/>
  <c r="N2502" i="252"/>
  <c r="M2502" i="252"/>
  <c r="L2502" i="252"/>
  <c r="O2501" i="252"/>
  <c r="N2501" i="252"/>
  <c r="M2501" i="252"/>
  <c r="L2501" i="252"/>
  <c r="O2500" i="252"/>
  <c r="N2500" i="252"/>
  <c r="M2500" i="252"/>
  <c r="L2500" i="252"/>
  <c r="O2499" i="252"/>
  <c r="N2499" i="252"/>
  <c r="M2499" i="252"/>
  <c r="L2499" i="252"/>
  <c r="O2498" i="252"/>
  <c r="N2498" i="252"/>
  <c r="M2498" i="252"/>
  <c r="L2498" i="252"/>
  <c r="O2497" i="252"/>
  <c r="N2497" i="252"/>
  <c r="M2497" i="252"/>
  <c r="L2497" i="252"/>
  <c r="O2496" i="252"/>
  <c r="N2496" i="252"/>
  <c r="M2496" i="252"/>
  <c r="L2496" i="252"/>
  <c r="O2495" i="252"/>
  <c r="N2495" i="252"/>
  <c r="M2495" i="252"/>
  <c r="L2495" i="252"/>
  <c r="O2494" i="252"/>
  <c r="N2494" i="252"/>
  <c r="M2494" i="252"/>
  <c r="L2494" i="252"/>
  <c r="O2493" i="252"/>
  <c r="N2493" i="252"/>
  <c r="M2493" i="252"/>
  <c r="L2493" i="252"/>
  <c r="O2492" i="252"/>
  <c r="N2492" i="252"/>
  <c r="M2492" i="252"/>
  <c r="L2492" i="252"/>
  <c r="O2491" i="252"/>
  <c r="N2491" i="252"/>
  <c r="M2491" i="252"/>
  <c r="L2491" i="252"/>
  <c r="O2490" i="252"/>
  <c r="N2490" i="252"/>
  <c r="M2490" i="252"/>
  <c r="L2490" i="252"/>
  <c r="O2489" i="252"/>
  <c r="N2489" i="252"/>
  <c r="M2489" i="252"/>
  <c r="L2489" i="252"/>
  <c r="O2488" i="252"/>
  <c r="N2488" i="252"/>
  <c r="M2488" i="252"/>
  <c r="L2488" i="252"/>
  <c r="O2487" i="252"/>
  <c r="N2487" i="252"/>
  <c r="M2487" i="252"/>
  <c r="L2487" i="252"/>
  <c r="O2486" i="252"/>
  <c r="N2486" i="252"/>
  <c r="M2486" i="252"/>
  <c r="L2486" i="252"/>
  <c r="O2485" i="252"/>
  <c r="N2485" i="252"/>
  <c r="M2485" i="252"/>
  <c r="L2485" i="252"/>
  <c r="O2484" i="252"/>
  <c r="N2484" i="252"/>
  <c r="M2484" i="252"/>
  <c r="L2484" i="252"/>
  <c r="O2483" i="252"/>
  <c r="N2483" i="252"/>
  <c r="M2483" i="252"/>
  <c r="L2483" i="252"/>
  <c r="O2482" i="252"/>
  <c r="N2482" i="252"/>
  <c r="M2482" i="252"/>
  <c r="L2482" i="252"/>
  <c r="O2481" i="252"/>
  <c r="N2481" i="252"/>
  <c r="M2481" i="252"/>
  <c r="L2481" i="252"/>
  <c r="O2480" i="252"/>
  <c r="N2480" i="252"/>
  <c r="M2480" i="252"/>
  <c r="L2480" i="252"/>
  <c r="O2479" i="252"/>
  <c r="N2479" i="252"/>
  <c r="M2479" i="252"/>
  <c r="L2479" i="252"/>
  <c r="O2478" i="252"/>
  <c r="N2478" i="252"/>
  <c r="M2478" i="252"/>
  <c r="L2478" i="252"/>
  <c r="O2477" i="252"/>
  <c r="N2477" i="252"/>
  <c r="M2477" i="252"/>
  <c r="L2477" i="252"/>
  <c r="O2476" i="252"/>
  <c r="N2476" i="252"/>
  <c r="M2476" i="252"/>
  <c r="L2476" i="252"/>
  <c r="O2475" i="252"/>
  <c r="N2475" i="252"/>
  <c r="M2475" i="252"/>
  <c r="L2475" i="252"/>
  <c r="O2474" i="252"/>
  <c r="N2474" i="252"/>
  <c r="M2474" i="252"/>
  <c r="L2474" i="252"/>
  <c r="O2473" i="252"/>
  <c r="N2473" i="252"/>
  <c r="M2473" i="252"/>
  <c r="L2473" i="252"/>
  <c r="O2472" i="252"/>
  <c r="N2472" i="252"/>
  <c r="M2472" i="252"/>
  <c r="L2472" i="252"/>
  <c r="O2471" i="252"/>
  <c r="N2471" i="252"/>
  <c r="M2471" i="252"/>
  <c r="L2471" i="252"/>
  <c r="O2470" i="252"/>
  <c r="N2470" i="252"/>
  <c r="M2470" i="252"/>
  <c r="L2470" i="252"/>
  <c r="O2469" i="252"/>
  <c r="N2469" i="252"/>
  <c r="M2469" i="252"/>
  <c r="L2469" i="252"/>
  <c r="O2468" i="252"/>
  <c r="N2468" i="252"/>
  <c r="M2468" i="252"/>
  <c r="L2468" i="252"/>
  <c r="O2467" i="252"/>
  <c r="N2467" i="252"/>
  <c r="M2467" i="252"/>
  <c r="L2467" i="252"/>
  <c r="O2466" i="252"/>
  <c r="N2466" i="252"/>
  <c r="M2466" i="252"/>
  <c r="L2466" i="252"/>
  <c r="O2465" i="252"/>
  <c r="N2465" i="252"/>
  <c r="M2465" i="252"/>
  <c r="L2465" i="252"/>
  <c r="O2464" i="252"/>
  <c r="N2464" i="252"/>
  <c r="M2464" i="252"/>
  <c r="L2464" i="252"/>
  <c r="O2463" i="252"/>
  <c r="N2463" i="252"/>
  <c r="M2463" i="252"/>
  <c r="L2463" i="252"/>
  <c r="O2462" i="252"/>
  <c r="N2462" i="252"/>
  <c r="M2462" i="252"/>
  <c r="L2462" i="252"/>
  <c r="O2461" i="252"/>
  <c r="N2461" i="252"/>
  <c r="M2461" i="252"/>
  <c r="L2461" i="252"/>
  <c r="O2460" i="252"/>
  <c r="N2460" i="252"/>
  <c r="M2460" i="252"/>
  <c r="L2460" i="252"/>
  <c r="O2459" i="252"/>
  <c r="N2459" i="252"/>
  <c r="M2459" i="252"/>
  <c r="L2459" i="252"/>
  <c r="O2458" i="252"/>
  <c r="N2458" i="252"/>
  <c r="M2458" i="252"/>
  <c r="L2458" i="252"/>
  <c r="O2457" i="252"/>
  <c r="N2457" i="252"/>
  <c r="M2457" i="252"/>
  <c r="L2457" i="252"/>
  <c r="O2456" i="252"/>
  <c r="N2456" i="252"/>
  <c r="M2456" i="252"/>
  <c r="L2456" i="252"/>
  <c r="O2455" i="252"/>
  <c r="N2455" i="252"/>
  <c r="M2455" i="252"/>
  <c r="L2455" i="252"/>
  <c r="O2454" i="252"/>
  <c r="N2454" i="252"/>
  <c r="M2454" i="252"/>
  <c r="L2454" i="252"/>
  <c r="O2453" i="252"/>
  <c r="N2453" i="252"/>
  <c r="M2453" i="252"/>
  <c r="L2453" i="252"/>
  <c r="O2452" i="252"/>
  <c r="N2452" i="252"/>
  <c r="M2452" i="252"/>
  <c r="L2452" i="252"/>
  <c r="O2451" i="252"/>
  <c r="N2451" i="252"/>
  <c r="M2451" i="252"/>
  <c r="L2451" i="252"/>
  <c r="O2450" i="252"/>
  <c r="N2450" i="252"/>
  <c r="M2450" i="252"/>
  <c r="L2450" i="252"/>
  <c r="O2449" i="252"/>
  <c r="N2449" i="252"/>
  <c r="M2449" i="252"/>
  <c r="L2449" i="252"/>
  <c r="O2448" i="252"/>
  <c r="N2448" i="252"/>
  <c r="M2448" i="252"/>
  <c r="L2448" i="252"/>
  <c r="O2447" i="252"/>
  <c r="N2447" i="252"/>
  <c r="M2447" i="252"/>
  <c r="L2447" i="252"/>
  <c r="O2446" i="252"/>
  <c r="N2446" i="252"/>
  <c r="M2446" i="252"/>
  <c r="L2446" i="252"/>
  <c r="O2445" i="252"/>
  <c r="N2445" i="252"/>
  <c r="M2445" i="252"/>
  <c r="L2445" i="252"/>
  <c r="O2444" i="252"/>
  <c r="N2444" i="252"/>
  <c r="M2444" i="252"/>
  <c r="L2444" i="252"/>
  <c r="O2443" i="252"/>
  <c r="N2443" i="252"/>
  <c r="M2443" i="252"/>
  <c r="L2443" i="252"/>
  <c r="O2442" i="252"/>
  <c r="N2442" i="252"/>
  <c r="M2442" i="252"/>
  <c r="L2442" i="252"/>
  <c r="O2441" i="252"/>
  <c r="N2441" i="252"/>
  <c r="M2441" i="252"/>
  <c r="L2441" i="252"/>
  <c r="O2440" i="252"/>
  <c r="N2440" i="252"/>
  <c r="M2440" i="252"/>
  <c r="L2440" i="252"/>
  <c r="O2439" i="252"/>
  <c r="N2439" i="252"/>
  <c r="M2439" i="252"/>
  <c r="L2439" i="252"/>
  <c r="O2438" i="252"/>
  <c r="N2438" i="252"/>
  <c r="M2438" i="252"/>
  <c r="L2438" i="252"/>
  <c r="O2437" i="252"/>
  <c r="N2437" i="252"/>
  <c r="M2437" i="252"/>
  <c r="L2437" i="252"/>
  <c r="O2436" i="252"/>
  <c r="N2436" i="252"/>
  <c r="M2436" i="252"/>
  <c r="L2436" i="252"/>
  <c r="O2435" i="252"/>
  <c r="N2435" i="252"/>
  <c r="M2435" i="252"/>
  <c r="L2435" i="252"/>
  <c r="O2434" i="252"/>
  <c r="N2434" i="252"/>
  <c r="M2434" i="252"/>
  <c r="L2434" i="252"/>
  <c r="O2433" i="252"/>
  <c r="N2433" i="252"/>
  <c r="M2433" i="252"/>
  <c r="L2433" i="252"/>
  <c r="O2432" i="252"/>
  <c r="N2432" i="252"/>
  <c r="M2432" i="252"/>
  <c r="L2432" i="252"/>
  <c r="O2431" i="252"/>
  <c r="N2431" i="252"/>
  <c r="M2431" i="252"/>
  <c r="L2431" i="252"/>
  <c r="O2430" i="252"/>
  <c r="N2430" i="252"/>
  <c r="M2430" i="252"/>
  <c r="L2430" i="252"/>
  <c r="O2429" i="252"/>
  <c r="N2429" i="252"/>
  <c r="M2429" i="252"/>
  <c r="L2429" i="252"/>
  <c r="O2428" i="252"/>
  <c r="N2428" i="252"/>
  <c r="M2428" i="252"/>
  <c r="L2428" i="252"/>
  <c r="O2427" i="252"/>
  <c r="N2427" i="252"/>
  <c r="M2427" i="252"/>
  <c r="L2427" i="252"/>
  <c r="O2426" i="252"/>
  <c r="N2426" i="252"/>
  <c r="M2426" i="252"/>
  <c r="L2426" i="252"/>
  <c r="O2425" i="252"/>
  <c r="N2425" i="252"/>
  <c r="M2425" i="252"/>
  <c r="L2425" i="252"/>
  <c r="O2424" i="252"/>
  <c r="N2424" i="252"/>
  <c r="M2424" i="252"/>
  <c r="L2424" i="252"/>
  <c r="O2423" i="252"/>
  <c r="N2423" i="252"/>
  <c r="M2423" i="252"/>
  <c r="L2423" i="252"/>
  <c r="O2422" i="252"/>
  <c r="N2422" i="252"/>
  <c r="M2422" i="252"/>
  <c r="L2422" i="252"/>
  <c r="O2421" i="252"/>
  <c r="N2421" i="252"/>
  <c r="M2421" i="252"/>
  <c r="L2421" i="252"/>
  <c r="O2420" i="252"/>
  <c r="N2420" i="252"/>
  <c r="M2420" i="252"/>
  <c r="L2420" i="252"/>
  <c r="O2419" i="252"/>
  <c r="N2419" i="252"/>
  <c r="M2419" i="252"/>
  <c r="L2419" i="252"/>
  <c r="O2418" i="252"/>
  <c r="N2418" i="252"/>
  <c r="M2418" i="252"/>
  <c r="L2418" i="252"/>
  <c r="O2417" i="252"/>
  <c r="N2417" i="252"/>
  <c r="M2417" i="252"/>
  <c r="L2417" i="252"/>
  <c r="O2416" i="252"/>
  <c r="N2416" i="252"/>
  <c r="M2416" i="252"/>
  <c r="L2416" i="252"/>
  <c r="O2415" i="252"/>
  <c r="N2415" i="252"/>
  <c r="M2415" i="252"/>
  <c r="L2415" i="252"/>
  <c r="O2414" i="252"/>
  <c r="N2414" i="252"/>
  <c r="M2414" i="252"/>
  <c r="L2414" i="252"/>
  <c r="O2413" i="252"/>
  <c r="N2413" i="252"/>
  <c r="M2413" i="252"/>
  <c r="L2413" i="252"/>
  <c r="O2412" i="252"/>
  <c r="N2412" i="252"/>
  <c r="M2412" i="252"/>
  <c r="L2412" i="252"/>
  <c r="O2411" i="252"/>
  <c r="N2411" i="252"/>
  <c r="M2411" i="252"/>
  <c r="L2411" i="252"/>
  <c r="O2410" i="252"/>
  <c r="N2410" i="252"/>
  <c r="M2410" i="252"/>
  <c r="L2410" i="252"/>
  <c r="O2409" i="252"/>
  <c r="N2409" i="252"/>
  <c r="M2409" i="252"/>
  <c r="L2409" i="252"/>
  <c r="O2408" i="252"/>
  <c r="N2408" i="252"/>
  <c r="M2408" i="252"/>
  <c r="L2408" i="252"/>
  <c r="O2407" i="252"/>
  <c r="N2407" i="252"/>
  <c r="M2407" i="252"/>
  <c r="L2407" i="252"/>
  <c r="O2406" i="252"/>
  <c r="N2406" i="252"/>
  <c r="M2406" i="252"/>
  <c r="L2406" i="252"/>
  <c r="O2405" i="252"/>
  <c r="N2405" i="252"/>
  <c r="M2405" i="252"/>
  <c r="L2405" i="252"/>
  <c r="O2404" i="252"/>
  <c r="N2404" i="252"/>
  <c r="M2404" i="252"/>
  <c r="L2404" i="252"/>
  <c r="O2403" i="252"/>
  <c r="N2403" i="252"/>
  <c r="M2403" i="252"/>
  <c r="L2403" i="252"/>
  <c r="O2402" i="252"/>
  <c r="N2402" i="252"/>
  <c r="M2402" i="252"/>
  <c r="L2402" i="252"/>
  <c r="O2401" i="252"/>
  <c r="N2401" i="252"/>
  <c r="M2401" i="252"/>
  <c r="L2401" i="252"/>
  <c r="O2400" i="252"/>
  <c r="N2400" i="252"/>
  <c r="M2400" i="252"/>
  <c r="L2400" i="252"/>
  <c r="O2399" i="252"/>
  <c r="N2399" i="252"/>
  <c r="M2399" i="252"/>
  <c r="L2399" i="252"/>
  <c r="O2398" i="252"/>
  <c r="N2398" i="252"/>
  <c r="M2398" i="252"/>
  <c r="L2398" i="252"/>
  <c r="O2397" i="252"/>
  <c r="N2397" i="252"/>
  <c r="M2397" i="252"/>
  <c r="L2397" i="252"/>
  <c r="O2396" i="252"/>
  <c r="N2396" i="252"/>
  <c r="M2396" i="252"/>
  <c r="L2396" i="252"/>
  <c r="O2395" i="252"/>
  <c r="N2395" i="252"/>
  <c r="M2395" i="252"/>
  <c r="L2395" i="252"/>
  <c r="O2394" i="252"/>
  <c r="N2394" i="252"/>
  <c r="M2394" i="252"/>
  <c r="L2394" i="252"/>
  <c r="O2393" i="252"/>
  <c r="N2393" i="252"/>
  <c r="M2393" i="252"/>
  <c r="L2393" i="252"/>
  <c r="O2392" i="252"/>
  <c r="N2392" i="252"/>
  <c r="M2392" i="252"/>
  <c r="L2392" i="252"/>
  <c r="O2391" i="252"/>
  <c r="N2391" i="252"/>
  <c r="M2391" i="252"/>
  <c r="L2391" i="252"/>
  <c r="O2390" i="252"/>
  <c r="N2390" i="252"/>
  <c r="M2390" i="252"/>
  <c r="L2390" i="252"/>
  <c r="O2389" i="252"/>
  <c r="N2389" i="252"/>
  <c r="M2389" i="252"/>
  <c r="L2389" i="252"/>
  <c r="O2388" i="252"/>
  <c r="N2388" i="252"/>
  <c r="M2388" i="252"/>
  <c r="L2388" i="252"/>
  <c r="O2387" i="252"/>
  <c r="N2387" i="252"/>
  <c r="M2387" i="252"/>
  <c r="L2387" i="252"/>
  <c r="O2386" i="252"/>
  <c r="N2386" i="252"/>
  <c r="M2386" i="252"/>
  <c r="L2386" i="252"/>
  <c r="O2385" i="252"/>
  <c r="N2385" i="252"/>
  <c r="M2385" i="252"/>
  <c r="L2385" i="252"/>
  <c r="O2384" i="252"/>
  <c r="N2384" i="252"/>
  <c r="M2384" i="252"/>
  <c r="L2384" i="252"/>
  <c r="O2383" i="252"/>
  <c r="N2383" i="252"/>
  <c r="M2383" i="252"/>
  <c r="L2383" i="252"/>
  <c r="O2382" i="252"/>
  <c r="N2382" i="252"/>
  <c r="M2382" i="252"/>
  <c r="L2382" i="252"/>
  <c r="O2381" i="252"/>
  <c r="N2381" i="252"/>
  <c r="M2381" i="252"/>
  <c r="L2381" i="252"/>
  <c r="O2380" i="252"/>
  <c r="N2380" i="252"/>
  <c r="M2380" i="252"/>
  <c r="L2380" i="252"/>
  <c r="O2379" i="252"/>
  <c r="N2379" i="252"/>
  <c r="M2379" i="252"/>
  <c r="L2379" i="252"/>
  <c r="O2378" i="252"/>
  <c r="N2378" i="252"/>
  <c r="M2378" i="252"/>
  <c r="L2378" i="252"/>
  <c r="O2377" i="252"/>
  <c r="N2377" i="252"/>
  <c r="M2377" i="252"/>
  <c r="L2377" i="252"/>
  <c r="O2376" i="252"/>
  <c r="N2376" i="252"/>
  <c r="M2376" i="252"/>
  <c r="L2376" i="252"/>
  <c r="O2375" i="252"/>
  <c r="N2375" i="252"/>
  <c r="M2375" i="252"/>
  <c r="L2375" i="252"/>
  <c r="O2374" i="252"/>
  <c r="N2374" i="252"/>
  <c r="M2374" i="252"/>
  <c r="L2374" i="252"/>
  <c r="O2373" i="252"/>
  <c r="N2373" i="252"/>
  <c r="M2373" i="252"/>
  <c r="L2373" i="252"/>
  <c r="O2372" i="252"/>
  <c r="N2372" i="252"/>
  <c r="M2372" i="252"/>
  <c r="L2372" i="252"/>
  <c r="O2371" i="252"/>
  <c r="N2371" i="252"/>
  <c r="M2371" i="252"/>
  <c r="L2371" i="252"/>
  <c r="O2370" i="252"/>
  <c r="N2370" i="252"/>
  <c r="M2370" i="252"/>
  <c r="L2370" i="252"/>
  <c r="O2369" i="252"/>
  <c r="N2369" i="252"/>
  <c r="M2369" i="252"/>
  <c r="L2369" i="252"/>
  <c r="O2368" i="252"/>
  <c r="N2368" i="252"/>
  <c r="M2368" i="252"/>
  <c r="L2368" i="252"/>
  <c r="O2367" i="252"/>
  <c r="N2367" i="252"/>
  <c r="M2367" i="252"/>
  <c r="L2367" i="252"/>
  <c r="O2366" i="252"/>
  <c r="N2366" i="252"/>
  <c r="M2366" i="252"/>
  <c r="L2366" i="252"/>
  <c r="O2365" i="252"/>
  <c r="N2365" i="252"/>
  <c r="M2365" i="252"/>
  <c r="L2365" i="252"/>
  <c r="O2364" i="252"/>
  <c r="N2364" i="252"/>
  <c r="M2364" i="252"/>
  <c r="L2364" i="252"/>
  <c r="O2363" i="252"/>
  <c r="N2363" i="252"/>
  <c r="M2363" i="252"/>
  <c r="L2363" i="252"/>
  <c r="O2362" i="252"/>
  <c r="N2362" i="252"/>
  <c r="M2362" i="252"/>
  <c r="L2362" i="252"/>
  <c r="O2361" i="252"/>
  <c r="N2361" i="252"/>
  <c r="M2361" i="252"/>
  <c r="L2361" i="252"/>
  <c r="O2360" i="252"/>
  <c r="N2360" i="252"/>
  <c r="M2360" i="252"/>
  <c r="L2360" i="252"/>
  <c r="O2359" i="252"/>
  <c r="N2359" i="252"/>
  <c r="M2359" i="252"/>
  <c r="L2359" i="252"/>
  <c r="O2358" i="252"/>
  <c r="N2358" i="252"/>
  <c r="M2358" i="252"/>
  <c r="L2358" i="252"/>
  <c r="O2357" i="252"/>
  <c r="N2357" i="252"/>
  <c r="M2357" i="252"/>
  <c r="L2357" i="252"/>
  <c r="O2356" i="252"/>
  <c r="N2356" i="252"/>
  <c r="M2356" i="252"/>
  <c r="L2356" i="252"/>
  <c r="O2355" i="252"/>
  <c r="N2355" i="252"/>
  <c r="M2355" i="252"/>
  <c r="L2355" i="252"/>
  <c r="O2354" i="252"/>
  <c r="N2354" i="252"/>
  <c r="M2354" i="252"/>
  <c r="L2354" i="252"/>
  <c r="O2353" i="252"/>
  <c r="N2353" i="252"/>
  <c r="M2353" i="252"/>
  <c r="L2353" i="252"/>
  <c r="O2352" i="252"/>
  <c r="N2352" i="252"/>
  <c r="M2352" i="252"/>
  <c r="L2352" i="252"/>
  <c r="O2351" i="252"/>
  <c r="N2351" i="252"/>
  <c r="M2351" i="252"/>
  <c r="L2351" i="252"/>
  <c r="O2350" i="252"/>
  <c r="N2350" i="252"/>
  <c r="M2350" i="252"/>
  <c r="L2350" i="252"/>
  <c r="O2349" i="252"/>
  <c r="N2349" i="252"/>
  <c r="M2349" i="252"/>
  <c r="L2349" i="252"/>
  <c r="O2348" i="252"/>
  <c r="N2348" i="252"/>
  <c r="M2348" i="252"/>
  <c r="L2348" i="252"/>
  <c r="O2347" i="252"/>
  <c r="N2347" i="252"/>
  <c r="M2347" i="252"/>
  <c r="L2347" i="252"/>
  <c r="O2346" i="252"/>
  <c r="N2346" i="252"/>
  <c r="M2346" i="252"/>
  <c r="L2346" i="252"/>
  <c r="O2345" i="252"/>
  <c r="N2345" i="252"/>
  <c r="M2345" i="252"/>
  <c r="L2345" i="252"/>
  <c r="O2344" i="252"/>
  <c r="N2344" i="252"/>
  <c r="M2344" i="252"/>
  <c r="L2344" i="252"/>
  <c r="O2343" i="252"/>
  <c r="N2343" i="252"/>
  <c r="M2343" i="252"/>
  <c r="L2343" i="252"/>
  <c r="O2342" i="252"/>
  <c r="N2342" i="252"/>
  <c r="M2342" i="252"/>
  <c r="L2342" i="252"/>
  <c r="O2341" i="252"/>
  <c r="N2341" i="252"/>
  <c r="M2341" i="252"/>
  <c r="L2341" i="252"/>
  <c r="O2340" i="252"/>
  <c r="N2340" i="252"/>
  <c r="M2340" i="252"/>
  <c r="L2340" i="252"/>
  <c r="O2339" i="252"/>
  <c r="N2339" i="252"/>
  <c r="M2339" i="252"/>
  <c r="L2339" i="252"/>
  <c r="O2338" i="252"/>
  <c r="N2338" i="252"/>
  <c r="M2338" i="252"/>
  <c r="L2338" i="252"/>
  <c r="O2337" i="252"/>
  <c r="N2337" i="252"/>
  <c r="M2337" i="252"/>
  <c r="L2337" i="252"/>
  <c r="O2336" i="252"/>
  <c r="N2336" i="252"/>
  <c r="M2336" i="252"/>
  <c r="L2336" i="252"/>
  <c r="O2335" i="252"/>
  <c r="N2335" i="252"/>
  <c r="M2335" i="252"/>
  <c r="L2335" i="252"/>
  <c r="O2334" i="252"/>
  <c r="N2334" i="252"/>
  <c r="M2334" i="252"/>
  <c r="L2334" i="252"/>
  <c r="O2333" i="252"/>
  <c r="N2333" i="252"/>
  <c r="M2333" i="252"/>
  <c r="L2333" i="252"/>
  <c r="O2332" i="252"/>
  <c r="N2332" i="252"/>
  <c r="M2332" i="252"/>
  <c r="L2332" i="252"/>
  <c r="O2331" i="252"/>
  <c r="N2331" i="252"/>
  <c r="M2331" i="252"/>
  <c r="L2331" i="252"/>
  <c r="O2330" i="252"/>
  <c r="N2330" i="252"/>
  <c r="M2330" i="252"/>
  <c r="L2330" i="252"/>
  <c r="O2329" i="252"/>
  <c r="N2329" i="252"/>
  <c r="M2329" i="252"/>
  <c r="L2329" i="252"/>
  <c r="O2328" i="252"/>
  <c r="N2328" i="252"/>
  <c r="M2328" i="252"/>
  <c r="L2328" i="252"/>
  <c r="O2327" i="252"/>
  <c r="N2327" i="252"/>
  <c r="M2327" i="252"/>
  <c r="L2327" i="252"/>
  <c r="O2326" i="252"/>
  <c r="N2326" i="252"/>
  <c r="M2326" i="252"/>
  <c r="L2326" i="252"/>
  <c r="O2325" i="252"/>
  <c r="N2325" i="252"/>
  <c r="M2325" i="252"/>
  <c r="L2325" i="252"/>
  <c r="O2324" i="252"/>
  <c r="N2324" i="252"/>
  <c r="M2324" i="252"/>
  <c r="L2324" i="252"/>
  <c r="O2323" i="252"/>
  <c r="N2323" i="252"/>
  <c r="M2323" i="252"/>
  <c r="L2323" i="252"/>
  <c r="O2322" i="252"/>
  <c r="N2322" i="252"/>
  <c r="M2322" i="252"/>
  <c r="L2322" i="252"/>
  <c r="O2321" i="252"/>
  <c r="N2321" i="252"/>
  <c r="M2321" i="252"/>
  <c r="L2321" i="252"/>
  <c r="O2320" i="252"/>
  <c r="N2320" i="252"/>
  <c r="M2320" i="252"/>
  <c r="L2320" i="252"/>
  <c r="O2319" i="252"/>
  <c r="N2319" i="252"/>
  <c r="M2319" i="252"/>
  <c r="L2319" i="252"/>
  <c r="O2318" i="252"/>
  <c r="N2318" i="252"/>
  <c r="M2318" i="252"/>
  <c r="L2318" i="252"/>
  <c r="O2317" i="252"/>
  <c r="N2317" i="252"/>
  <c r="M2317" i="252"/>
  <c r="L2317" i="252"/>
  <c r="O2316" i="252"/>
  <c r="N2316" i="252"/>
  <c r="M2316" i="252"/>
  <c r="L2316" i="252"/>
  <c r="O2315" i="252"/>
  <c r="N2315" i="252"/>
  <c r="M2315" i="252"/>
  <c r="L2315" i="252"/>
  <c r="O2314" i="252"/>
  <c r="N2314" i="252"/>
  <c r="M2314" i="252"/>
  <c r="L2314" i="252"/>
  <c r="O2313" i="252"/>
  <c r="N2313" i="252"/>
  <c r="M2313" i="252"/>
  <c r="L2313" i="252"/>
  <c r="O2312" i="252"/>
  <c r="N2312" i="252"/>
  <c r="M2312" i="252"/>
  <c r="L2312" i="252"/>
  <c r="O2311" i="252"/>
  <c r="N2311" i="252"/>
  <c r="M2311" i="252"/>
  <c r="L2311" i="252"/>
  <c r="O2310" i="252"/>
  <c r="N2310" i="252"/>
  <c r="M2310" i="252"/>
  <c r="L2310" i="252"/>
  <c r="O2309" i="252"/>
  <c r="N2309" i="252"/>
  <c r="M2309" i="252"/>
  <c r="L2309" i="252"/>
  <c r="O2308" i="252"/>
  <c r="N2308" i="252"/>
  <c r="M2308" i="252"/>
  <c r="L2308" i="252"/>
  <c r="O2307" i="252"/>
  <c r="N2307" i="252"/>
  <c r="M2307" i="252"/>
  <c r="L2307" i="252"/>
  <c r="O2306" i="252"/>
  <c r="N2306" i="252"/>
  <c r="M2306" i="252"/>
  <c r="L2306" i="252"/>
  <c r="O2305" i="252"/>
  <c r="N2305" i="252"/>
  <c r="M2305" i="252"/>
  <c r="L2305" i="252"/>
  <c r="O2304" i="252"/>
  <c r="N2304" i="252"/>
  <c r="M2304" i="252"/>
  <c r="L2304" i="252"/>
  <c r="O2303" i="252"/>
  <c r="N2303" i="252"/>
  <c r="M2303" i="252"/>
  <c r="L2303" i="252"/>
  <c r="O2302" i="252"/>
  <c r="N2302" i="252"/>
  <c r="M2302" i="252"/>
  <c r="L2302" i="252"/>
  <c r="O2301" i="252"/>
  <c r="N2301" i="252"/>
  <c r="M2301" i="252"/>
  <c r="L2301" i="252"/>
  <c r="O2300" i="252"/>
  <c r="N2300" i="252"/>
  <c r="M2300" i="252"/>
  <c r="L2300" i="252"/>
  <c r="O2299" i="252"/>
  <c r="N2299" i="252"/>
  <c r="M2299" i="252"/>
  <c r="L2299" i="252"/>
  <c r="O2298" i="252"/>
  <c r="N2298" i="252"/>
  <c r="M2298" i="252"/>
  <c r="L2298" i="252"/>
  <c r="O2297" i="252"/>
  <c r="N2297" i="252"/>
  <c r="M2297" i="252"/>
  <c r="L2297" i="252"/>
  <c r="O2296" i="252"/>
  <c r="N2296" i="252"/>
  <c r="M2296" i="252"/>
  <c r="L2296" i="252"/>
  <c r="O2295" i="252"/>
  <c r="N2295" i="252"/>
  <c r="M2295" i="252"/>
  <c r="L2295" i="252"/>
  <c r="O2294" i="252"/>
  <c r="N2294" i="252"/>
  <c r="M2294" i="252"/>
  <c r="L2294" i="252"/>
  <c r="O2293" i="252"/>
  <c r="N2293" i="252"/>
  <c r="M2293" i="252"/>
  <c r="L2293" i="252"/>
  <c r="O2292" i="252"/>
  <c r="N2292" i="252"/>
  <c r="M2292" i="252"/>
  <c r="L2292" i="252"/>
  <c r="O2291" i="252"/>
  <c r="N2291" i="252"/>
  <c r="M2291" i="252"/>
  <c r="L2291" i="252"/>
  <c r="O2290" i="252"/>
  <c r="N2290" i="252"/>
  <c r="M2290" i="252"/>
  <c r="L2290" i="252"/>
  <c r="O2289" i="252"/>
  <c r="N2289" i="252"/>
  <c r="M2289" i="252"/>
  <c r="L2289" i="252"/>
  <c r="O2288" i="252"/>
  <c r="N2288" i="252"/>
  <c r="M2288" i="252"/>
  <c r="L2288" i="252"/>
  <c r="O2287" i="252"/>
  <c r="N2287" i="252"/>
  <c r="M2287" i="252"/>
  <c r="L2287" i="252"/>
  <c r="O2286" i="252"/>
  <c r="N2286" i="252"/>
  <c r="M2286" i="252"/>
  <c r="L2286" i="252"/>
  <c r="O2285" i="252"/>
  <c r="N2285" i="252"/>
  <c r="M2285" i="252"/>
  <c r="L2285" i="252"/>
  <c r="O2284" i="252"/>
  <c r="N2284" i="252"/>
  <c r="M2284" i="252"/>
  <c r="L2284" i="252"/>
  <c r="O2283" i="252"/>
  <c r="N2283" i="252"/>
  <c r="M2283" i="252"/>
  <c r="L2283" i="252"/>
  <c r="O2282" i="252"/>
  <c r="N2282" i="252"/>
  <c r="M2282" i="252"/>
  <c r="L2282" i="252"/>
  <c r="O2281" i="252"/>
  <c r="N2281" i="252"/>
  <c r="M2281" i="252"/>
  <c r="L2281" i="252"/>
  <c r="O2280" i="252"/>
  <c r="N2280" i="252"/>
  <c r="M2280" i="252"/>
  <c r="L2280" i="252"/>
  <c r="O2279" i="252"/>
  <c r="N2279" i="252"/>
  <c r="M2279" i="252"/>
  <c r="L2279" i="252"/>
  <c r="O2278" i="252"/>
  <c r="N2278" i="252"/>
  <c r="M2278" i="252"/>
  <c r="L2278" i="252"/>
  <c r="O2277" i="252"/>
  <c r="N2277" i="252"/>
  <c r="M2277" i="252"/>
  <c r="L2277" i="252"/>
  <c r="O2276" i="252"/>
  <c r="N2276" i="252"/>
  <c r="M2276" i="252"/>
  <c r="L2276" i="252"/>
  <c r="O2275" i="252"/>
  <c r="N2275" i="252"/>
  <c r="M2275" i="252"/>
  <c r="L2275" i="252"/>
  <c r="O2274" i="252"/>
  <c r="N2274" i="252"/>
  <c r="M2274" i="252"/>
  <c r="L2274" i="252"/>
  <c r="O2273" i="252"/>
  <c r="N2273" i="252"/>
  <c r="M2273" i="252"/>
  <c r="L2273" i="252"/>
  <c r="O2272" i="252"/>
  <c r="N2272" i="252"/>
  <c r="M2272" i="252"/>
  <c r="L2272" i="252"/>
  <c r="O2271" i="252"/>
  <c r="N2271" i="252"/>
  <c r="M2271" i="252"/>
  <c r="L2271" i="252"/>
  <c r="O2270" i="252"/>
  <c r="N2270" i="252"/>
  <c r="M2270" i="252"/>
  <c r="L2270" i="252"/>
  <c r="O2269" i="252"/>
  <c r="N2269" i="252"/>
  <c r="M2269" i="252"/>
  <c r="L2269" i="252"/>
  <c r="O2268" i="252"/>
  <c r="N2268" i="252"/>
  <c r="M2268" i="252"/>
  <c r="L2268" i="252"/>
  <c r="O2267" i="252"/>
  <c r="N2267" i="252"/>
  <c r="M2267" i="252"/>
  <c r="L2267" i="252"/>
  <c r="O2266" i="252"/>
  <c r="N2266" i="252"/>
  <c r="M2266" i="252"/>
  <c r="L2266" i="252"/>
  <c r="O2265" i="252"/>
  <c r="N2265" i="252"/>
  <c r="M2265" i="252"/>
  <c r="L2265" i="252"/>
  <c r="O2264" i="252"/>
  <c r="N2264" i="252"/>
  <c r="M2264" i="252"/>
  <c r="L2264" i="252"/>
  <c r="O2263" i="252"/>
  <c r="N2263" i="252"/>
  <c r="M2263" i="252"/>
  <c r="L2263" i="252"/>
  <c r="O2262" i="252"/>
  <c r="N2262" i="252"/>
  <c r="M2262" i="252"/>
  <c r="L2262" i="252"/>
  <c r="O2261" i="252"/>
  <c r="N2261" i="252"/>
  <c r="M2261" i="252"/>
  <c r="L2261" i="252"/>
  <c r="O2260" i="252"/>
  <c r="N2260" i="252"/>
  <c r="M2260" i="252"/>
  <c r="L2260" i="252"/>
  <c r="O2259" i="252"/>
  <c r="N2259" i="252"/>
  <c r="M2259" i="252"/>
  <c r="L2259" i="252"/>
  <c r="O2258" i="252"/>
  <c r="N2258" i="252"/>
  <c r="M2258" i="252"/>
  <c r="L2258" i="252"/>
  <c r="O2257" i="252"/>
  <c r="N2257" i="252"/>
  <c r="M2257" i="252"/>
  <c r="L2257" i="252"/>
  <c r="O2256" i="252"/>
  <c r="N2256" i="252"/>
  <c r="M2256" i="252"/>
  <c r="L2256" i="252"/>
  <c r="O2255" i="252"/>
  <c r="N2255" i="252"/>
  <c r="M2255" i="252"/>
  <c r="L2255" i="252"/>
  <c r="O2254" i="252"/>
  <c r="N2254" i="252"/>
  <c r="M2254" i="252"/>
  <c r="L2254" i="252"/>
  <c r="O2253" i="252"/>
  <c r="N2253" i="252"/>
  <c r="M2253" i="252"/>
  <c r="L2253" i="252"/>
  <c r="O2252" i="252"/>
  <c r="N2252" i="252"/>
  <c r="M2252" i="252"/>
  <c r="L2252" i="252"/>
  <c r="O2251" i="252"/>
  <c r="N2251" i="252"/>
  <c r="M2251" i="252"/>
  <c r="L2251" i="252"/>
  <c r="O2250" i="252"/>
  <c r="N2250" i="252"/>
  <c r="M2250" i="252"/>
  <c r="L2250" i="252"/>
  <c r="O2249" i="252"/>
  <c r="N2249" i="252"/>
  <c r="M2249" i="252"/>
  <c r="L2249" i="252"/>
  <c r="O2248" i="252"/>
  <c r="N2248" i="252"/>
  <c r="M2248" i="252"/>
  <c r="L2248" i="252"/>
  <c r="O2247" i="252"/>
  <c r="N2247" i="252"/>
  <c r="M2247" i="252"/>
  <c r="L2247" i="252"/>
  <c r="O2246" i="252"/>
  <c r="N2246" i="252"/>
  <c r="M2246" i="252"/>
  <c r="L2246" i="252"/>
  <c r="O2245" i="252"/>
  <c r="N2245" i="252"/>
  <c r="M2245" i="252"/>
  <c r="L2245" i="252"/>
  <c r="O2244" i="252"/>
  <c r="N2244" i="252"/>
  <c r="M2244" i="252"/>
  <c r="L2244" i="252"/>
  <c r="O2243" i="252"/>
  <c r="N2243" i="252"/>
  <c r="M2243" i="252"/>
  <c r="L2243" i="252"/>
  <c r="O2242" i="252"/>
  <c r="N2242" i="252"/>
  <c r="M2242" i="252"/>
  <c r="L2242" i="252"/>
  <c r="O2241" i="252"/>
  <c r="N2241" i="252"/>
  <c r="M2241" i="252"/>
  <c r="L2241" i="252"/>
  <c r="O2240" i="252"/>
  <c r="N2240" i="252"/>
  <c r="M2240" i="252"/>
  <c r="L2240" i="252"/>
  <c r="O2239" i="252"/>
  <c r="N2239" i="252"/>
  <c r="M2239" i="252"/>
  <c r="L2239" i="252"/>
  <c r="O2238" i="252"/>
  <c r="N2238" i="252"/>
  <c r="M2238" i="252"/>
  <c r="L2238" i="252"/>
  <c r="O2237" i="252"/>
  <c r="N2237" i="252"/>
  <c r="M2237" i="252"/>
  <c r="L2237" i="252"/>
  <c r="O2236" i="252"/>
  <c r="N2236" i="252"/>
  <c r="M2236" i="252"/>
  <c r="L2236" i="252"/>
  <c r="O2235" i="252"/>
  <c r="N2235" i="252"/>
  <c r="M2235" i="252"/>
  <c r="L2235" i="252"/>
  <c r="O2234" i="252"/>
  <c r="N2234" i="252"/>
  <c r="M2234" i="252"/>
  <c r="L2234" i="252"/>
  <c r="O2233" i="252"/>
  <c r="N2233" i="252"/>
  <c r="M2233" i="252"/>
  <c r="L2233" i="252"/>
  <c r="O2232" i="252"/>
  <c r="N2232" i="252"/>
  <c r="M2232" i="252"/>
  <c r="L2232" i="252"/>
  <c r="O2231" i="252"/>
  <c r="N2231" i="252"/>
  <c r="M2231" i="252"/>
  <c r="L2231" i="252"/>
  <c r="O2230" i="252"/>
  <c r="N2230" i="252"/>
  <c r="M2230" i="252"/>
  <c r="L2230" i="252"/>
  <c r="O2229" i="252"/>
  <c r="N2229" i="252"/>
  <c r="M2229" i="252"/>
  <c r="L2229" i="252"/>
  <c r="O2228" i="252"/>
  <c r="N2228" i="252"/>
  <c r="M2228" i="252"/>
  <c r="L2228" i="252"/>
  <c r="O2227" i="252"/>
  <c r="N2227" i="252"/>
  <c r="M2227" i="252"/>
  <c r="L2227" i="252"/>
  <c r="O2226" i="252"/>
  <c r="N2226" i="252"/>
  <c r="M2226" i="252"/>
  <c r="L2226" i="252"/>
  <c r="O2225" i="252"/>
  <c r="N2225" i="252"/>
  <c r="M2225" i="252"/>
  <c r="L2225" i="252"/>
  <c r="O2224" i="252"/>
  <c r="N2224" i="252"/>
  <c r="M2224" i="252"/>
  <c r="L2224" i="252"/>
  <c r="O2223" i="252"/>
  <c r="N2223" i="252"/>
  <c r="M2223" i="252"/>
  <c r="L2223" i="252"/>
  <c r="O2222" i="252"/>
  <c r="N2222" i="252"/>
  <c r="M2222" i="252"/>
  <c r="L2222" i="252"/>
  <c r="O2221" i="252"/>
  <c r="N2221" i="252"/>
  <c r="M2221" i="252"/>
  <c r="L2221" i="252"/>
  <c r="O2220" i="252"/>
  <c r="N2220" i="252"/>
  <c r="M2220" i="252"/>
  <c r="L2220" i="252"/>
  <c r="O2219" i="252"/>
  <c r="N2219" i="252"/>
  <c r="M2219" i="252"/>
  <c r="L2219" i="252"/>
  <c r="O2218" i="252"/>
  <c r="N2218" i="252"/>
  <c r="M2218" i="252"/>
  <c r="L2218" i="252"/>
  <c r="O2217" i="252"/>
  <c r="N2217" i="252"/>
  <c r="M2217" i="252"/>
  <c r="L2217" i="252"/>
  <c r="O2216" i="252"/>
  <c r="N2216" i="252"/>
  <c r="M2216" i="252"/>
  <c r="L2216" i="252"/>
  <c r="O2215" i="252"/>
  <c r="N2215" i="252"/>
  <c r="M2215" i="252"/>
  <c r="L2215" i="252"/>
  <c r="O2214" i="252"/>
  <c r="N2214" i="252"/>
  <c r="M2214" i="252"/>
  <c r="L2214" i="252"/>
  <c r="O2213" i="252"/>
  <c r="N2213" i="252"/>
  <c r="M2213" i="252"/>
  <c r="L2213" i="252"/>
  <c r="O2212" i="252"/>
  <c r="N2212" i="252"/>
  <c r="M2212" i="252"/>
  <c r="L2212" i="252"/>
  <c r="O2211" i="252"/>
  <c r="N2211" i="252"/>
  <c r="M2211" i="252"/>
  <c r="L2211" i="252"/>
  <c r="O2210" i="252"/>
  <c r="N2210" i="252"/>
  <c r="M2210" i="252"/>
  <c r="L2210" i="252"/>
  <c r="O2209" i="252"/>
  <c r="N2209" i="252"/>
  <c r="M2209" i="252"/>
  <c r="L2209" i="252"/>
  <c r="O2208" i="252"/>
  <c r="N2208" i="252"/>
  <c r="M2208" i="252"/>
  <c r="L2208" i="252"/>
  <c r="O2207" i="252"/>
  <c r="N2207" i="252"/>
  <c r="M2207" i="252"/>
  <c r="L2207" i="252"/>
  <c r="O2206" i="252"/>
  <c r="N2206" i="252"/>
  <c r="M2206" i="252"/>
  <c r="L2206" i="252"/>
  <c r="O2205" i="252"/>
  <c r="N2205" i="252"/>
  <c r="M2205" i="252"/>
  <c r="L2205" i="252"/>
  <c r="O2204" i="252"/>
  <c r="N2204" i="252"/>
  <c r="M2204" i="252"/>
  <c r="L2204" i="252"/>
  <c r="O2203" i="252"/>
  <c r="N2203" i="252"/>
  <c r="M2203" i="252"/>
  <c r="L2203" i="252"/>
  <c r="O2202" i="252"/>
  <c r="N2202" i="252"/>
  <c r="M2202" i="252"/>
  <c r="L2202" i="252"/>
  <c r="O2201" i="252"/>
  <c r="N2201" i="252"/>
  <c r="M2201" i="252"/>
  <c r="L2201" i="252"/>
  <c r="O2200" i="252"/>
  <c r="N2200" i="252"/>
  <c r="M2200" i="252"/>
  <c r="L2200" i="252"/>
  <c r="O2199" i="252"/>
  <c r="N2199" i="252"/>
  <c r="M2199" i="252"/>
  <c r="L2199" i="252"/>
  <c r="O2198" i="252"/>
  <c r="N2198" i="252"/>
  <c r="M2198" i="252"/>
  <c r="L2198" i="252"/>
  <c r="O2197" i="252"/>
  <c r="N2197" i="252"/>
  <c r="M2197" i="252"/>
  <c r="L2197" i="252"/>
  <c r="O2196" i="252"/>
  <c r="N2196" i="252"/>
  <c r="M2196" i="252"/>
  <c r="L2196" i="252"/>
  <c r="O2195" i="252"/>
  <c r="N2195" i="252"/>
  <c r="M2195" i="252"/>
  <c r="L2195" i="252"/>
  <c r="O2194" i="252"/>
  <c r="N2194" i="252"/>
  <c r="M2194" i="252"/>
  <c r="L2194" i="252"/>
  <c r="O2193" i="252"/>
  <c r="N2193" i="252"/>
  <c r="M2193" i="252"/>
  <c r="L2193" i="252"/>
  <c r="O2192" i="252"/>
  <c r="N2192" i="252"/>
  <c r="M2192" i="252"/>
  <c r="L2192" i="252"/>
  <c r="O2191" i="252"/>
  <c r="N2191" i="252"/>
  <c r="M2191" i="252"/>
  <c r="L2191" i="252"/>
  <c r="O2190" i="252"/>
  <c r="N2190" i="252"/>
  <c r="M2190" i="252"/>
  <c r="L2190" i="252"/>
  <c r="O2189" i="252"/>
  <c r="N2189" i="252"/>
  <c r="M2189" i="252"/>
  <c r="L2189" i="252"/>
  <c r="O2188" i="252"/>
  <c r="N2188" i="252"/>
  <c r="M2188" i="252"/>
  <c r="L2188" i="252"/>
  <c r="O2187" i="252"/>
  <c r="N2187" i="252"/>
  <c r="M2187" i="252"/>
  <c r="L2187" i="252"/>
  <c r="O2186" i="252"/>
  <c r="N2186" i="252"/>
  <c r="M2186" i="252"/>
  <c r="L2186" i="252"/>
  <c r="O2185" i="252"/>
  <c r="N2185" i="252"/>
  <c r="M2185" i="252"/>
  <c r="L2185" i="252"/>
  <c r="O2184" i="252"/>
  <c r="N2184" i="252"/>
  <c r="M2184" i="252"/>
  <c r="L2184" i="252"/>
  <c r="O2183" i="252"/>
  <c r="N2183" i="252"/>
  <c r="M2183" i="252"/>
  <c r="L2183" i="252"/>
  <c r="O2182" i="252"/>
  <c r="N2182" i="252"/>
  <c r="M2182" i="252"/>
  <c r="L2182" i="252"/>
  <c r="O2181" i="252"/>
  <c r="N2181" i="252"/>
  <c r="M2181" i="252"/>
  <c r="L2181" i="252"/>
  <c r="O2180" i="252"/>
  <c r="N2180" i="252"/>
  <c r="M2180" i="252"/>
  <c r="L2180" i="252"/>
  <c r="O2179" i="252"/>
  <c r="N2179" i="252"/>
  <c r="M2179" i="252"/>
  <c r="L2179" i="252"/>
  <c r="O2178" i="252"/>
  <c r="N2178" i="252"/>
  <c r="M2178" i="252"/>
  <c r="L2178" i="252"/>
  <c r="O2177" i="252"/>
  <c r="N2177" i="252"/>
  <c r="M2177" i="252"/>
  <c r="L2177" i="252"/>
  <c r="O2176" i="252"/>
  <c r="N2176" i="252"/>
  <c r="M2176" i="252"/>
  <c r="L2176" i="252"/>
  <c r="O2175" i="252"/>
  <c r="N2175" i="252"/>
  <c r="M2175" i="252"/>
  <c r="L2175" i="252"/>
  <c r="O2174" i="252"/>
  <c r="N2174" i="252"/>
  <c r="M2174" i="252"/>
  <c r="L2174" i="252"/>
  <c r="O2173" i="252"/>
  <c r="N2173" i="252"/>
  <c r="M2173" i="252"/>
  <c r="L2173" i="252"/>
  <c r="O2172" i="252"/>
  <c r="N2172" i="252"/>
  <c r="M2172" i="252"/>
  <c r="L2172" i="252"/>
  <c r="O2171" i="252"/>
  <c r="N2171" i="252"/>
  <c r="M2171" i="252"/>
  <c r="L2171" i="252"/>
  <c r="O2170" i="252"/>
  <c r="N2170" i="252"/>
  <c r="M2170" i="252"/>
  <c r="L2170" i="252"/>
  <c r="O2169" i="252"/>
  <c r="N2169" i="252"/>
  <c r="M2169" i="252"/>
  <c r="L2169" i="252"/>
  <c r="O2168" i="252"/>
  <c r="N2168" i="252"/>
  <c r="M2168" i="252"/>
  <c r="L2168" i="252"/>
  <c r="O2167" i="252"/>
  <c r="N2167" i="252"/>
  <c r="M2167" i="252"/>
  <c r="L2167" i="252"/>
  <c r="O2166" i="252"/>
  <c r="N2166" i="252"/>
  <c r="M2166" i="252"/>
  <c r="L2166" i="252"/>
  <c r="O2165" i="252"/>
  <c r="N2165" i="252"/>
  <c r="M2165" i="252"/>
  <c r="L2165" i="252"/>
  <c r="O2164" i="252"/>
  <c r="N2164" i="252"/>
  <c r="M2164" i="252"/>
  <c r="L2164" i="252"/>
  <c r="O2163" i="252"/>
  <c r="N2163" i="252"/>
  <c r="M2163" i="252"/>
  <c r="L2163" i="252"/>
  <c r="O2162" i="252"/>
  <c r="N2162" i="252"/>
  <c r="M2162" i="252"/>
  <c r="L2162" i="252"/>
  <c r="O2161" i="252"/>
  <c r="N2161" i="252"/>
  <c r="M2161" i="252"/>
  <c r="L2161" i="252"/>
  <c r="O2160" i="252"/>
  <c r="N2160" i="252"/>
  <c r="M2160" i="252"/>
  <c r="L2160" i="252"/>
  <c r="O2159" i="252"/>
  <c r="N2159" i="252"/>
  <c r="M2159" i="252"/>
  <c r="L2159" i="252"/>
  <c r="O2158" i="252"/>
  <c r="N2158" i="252"/>
  <c r="M2158" i="252"/>
  <c r="L2158" i="252"/>
  <c r="O2157" i="252"/>
  <c r="N2157" i="252"/>
  <c r="M2157" i="252"/>
  <c r="L2157" i="252"/>
  <c r="O2156" i="252"/>
  <c r="N2156" i="252"/>
  <c r="M2156" i="252"/>
  <c r="L2156" i="252"/>
  <c r="O2155" i="252"/>
  <c r="N2155" i="252"/>
  <c r="M2155" i="252"/>
  <c r="L2155" i="252"/>
  <c r="O2154" i="252"/>
  <c r="N2154" i="252"/>
  <c r="M2154" i="252"/>
  <c r="L2154" i="252"/>
  <c r="O2153" i="252"/>
  <c r="N2153" i="252"/>
  <c r="M2153" i="252"/>
  <c r="L2153" i="252"/>
  <c r="O2152" i="252"/>
  <c r="N2152" i="252"/>
  <c r="M2152" i="252"/>
  <c r="L2152" i="252"/>
  <c r="O2151" i="252"/>
  <c r="N2151" i="252"/>
  <c r="M2151" i="252"/>
  <c r="L2151" i="252"/>
  <c r="O2150" i="252"/>
  <c r="N2150" i="252"/>
  <c r="M2150" i="252"/>
  <c r="L2150" i="252"/>
  <c r="O2149" i="252"/>
  <c r="N2149" i="252"/>
  <c r="M2149" i="252"/>
  <c r="L2149" i="252"/>
  <c r="O2148" i="252"/>
  <c r="N2148" i="252"/>
  <c r="M2148" i="252"/>
  <c r="L2148" i="252"/>
  <c r="O2147" i="252"/>
  <c r="N2147" i="252"/>
  <c r="M2147" i="252"/>
  <c r="L2147" i="252"/>
  <c r="O2146" i="252"/>
  <c r="N2146" i="252"/>
  <c r="M2146" i="252"/>
  <c r="L2146" i="252"/>
  <c r="O2145" i="252"/>
  <c r="N2145" i="252"/>
  <c r="M2145" i="252"/>
  <c r="L2145" i="252"/>
  <c r="O2144" i="252"/>
  <c r="N2144" i="252"/>
  <c r="M2144" i="252"/>
  <c r="L2144" i="252"/>
  <c r="O2143" i="252"/>
  <c r="N2143" i="252"/>
  <c r="M2143" i="252"/>
  <c r="L2143" i="252"/>
  <c r="O2142" i="252"/>
  <c r="N2142" i="252"/>
  <c r="M2142" i="252"/>
  <c r="L2142" i="252"/>
  <c r="O2141" i="252"/>
  <c r="N2141" i="252"/>
  <c r="M2141" i="252"/>
  <c r="L2141" i="252"/>
  <c r="O2140" i="252"/>
  <c r="N2140" i="252"/>
  <c r="M2140" i="252"/>
  <c r="L2140" i="252"/>
  <c r="O2139" i="252"/>
  <c r="N2139" i="252"/>
  <c r="M2139" i="252"/>
  <c r="L2139" i="252"/>
  <c r="O2138" i="252"/>
  <c r="N2138" i="252"/>
  <c r="M2138" i="252"/>
  <c r="L2138" i="252"/>
  <c r="O2137" i="252"/>
  <c r="N2137" i="252"/>
  <c r="M2137" i="252"/>
  <c r="L2137" i="252"/>
  <c r="O2136" i="252"/>
  <c r="N2136" i="252"/>
  <c r="M2136" i="252"/>
  <c r="L2136" i="252"/>
  <c r="O2135" i="252"/>
  <c r="N2135" i="252"/>
  <c r="M2135" i="252"/>
  <c r="L2135" i="252"/>
  <c r="O2134" i="252"/>
  <c r="N2134" i="252"/>
  <c r="M2134" i="252"/>
  <c r="L2134" i="252"/>
  <c r="O2133" i="252"/>
  <c r="N2133" i="252"/>
  <c r="M2133" i="252"/>
  <c r="L2133" i="252"/>
  <c r="O2132" i="252"/>
  <c r="N2132" i="252"/>
  <c r="M2132" i="252"/>
  <c r="L2132" i="252"/>
  <c r="O2131" i="252"/>
  <c r="N2131" i="252"/>
  <c r="M2131" i="252"/>
  <c r="L2131" i="252"/>
  <c r="O2130" i="252"/>
  <c r="N2130" i="252"/>
  <c r="M2130" i="252"/>
  <c r="L2130" i="252"/>
  <c r="O2129" i="252"/>
  <c r="N2129" i="252"/>
  <c r="M2129" i="252"/>
  <c r="L2129" i="252"/>
  <c r="O2128" i="252"/>
  <c r="N2128" i="252"/>
  <c r="M2128" i="252"/>
  <c r="L2128" i="252"/>
  <c r="O2127" i="252"/>
  <c r="N2127" i="252"/>
  <c r="M2127" i="252"/>
  <c r="L2127" i="252"/>
  <c r="O2126" i="252"/>
  <c r="N2126" i="252"/>
  <c r="M2126" i="252"/>
  <c r="L2126" i="252"/>
  <c r="O2125" i="252"/>
  <c r="N2125" i="252"/>
  <c r="M2125" i="252"/>
  <c r="L2125" i="252"/>
  <c r="O2124" i="252"/>
  <c r="N2124" i="252"/>
  <c r="M2124" i="252"/>
  <c r="L2124" i="252"/>
  <c r="O2123" i="252"/>
  <c r="N2123" i="252"/>
  <c r="M2123" i="252"/>
  <c r="L2123" i="252"/>
  <c r="O2122" i="252"/>
  <c r="N2122" i="252"/>
  <c r="M2122" i="252"/>
  <c r="L2122" i="252"/>
  <c r="O2121" i="252"/>
  <c r="N2121" i="252"/>
  <c r="M2121" i="252"/>
  <c r="L2121" i="252"/>
  <c r="O2120" i="252"/>
  <c r="N2120" i="252"/>
  <c r="M2120" i="252"/>
  <c r="L2120" i="252"/>
  <c r="O2119" i="252"/>
  <c r="N2119" i="252"/>
  <c r="M2119" i="252"/>
  <c r="L2119" i="252"/>
  <c r="O2118" i="252"/>
  <c r="N2118" i="252"/>
  <c r="M2118" i="252"/>
  <c r="L2118" i="252"/>
  <c r="O2117" i="252"/>
  <c r="N2117" i="252"/>
  <c r="M2117" i="252"/>
  <c r="L2117" i="252"/>
  <c r="O2116" i="252"/>
  <c r="N2116" i="252"/>
  <c r="M2116" i="252"/>
  <c r="L2116" i="252"/>
  <c r="O2115" i="252"/>
  <c r="N2115" i="252"/>
  <c r="M2115" i="252"/>
  <c r="L2115" i="252"/>
  <c r="O2114" i="252"/>
  <c r="N2114" i="252"/>
  <c r="M2114" i="252"/>
  <c r="L2114" i="252"/>
  <c r="O2113" i="252"/>
  <c r="N2113" i="252"/>
  <c r="M2113" i="252"/>
  <c r="L2113" i="252"/>
  <c r="O2112" i="252"/>
  <c r="N2112" i="252"/>
  <c r="M2112" i="252"/>
  <c r="L2112" i="252"/>
  <c r="O2111" i="252"/>
  <c r="N2111" i="252"/>
  <c r="M2111" i="252"/>
  <c r="L2111" i="252"/>
  <c r="O2110" i="252"/>
  <c r="N2110" i="252"/>
  <c r="M2110" i="252"/>
  <c r="L2110" i="252"/>
  <c r="O2109" i="252"/>
  <c r="N2109" i="252"/>
  <c r="M2109" i="252"/>
  <c r="L2109" i="252"/>
  <c r="O2108" i="252"/>
  <c r="N2108" i="252"/>
  <c r="M2108" i="252"/>
  <c r="L2108" i="252"/>
  <c r="O2107" i="252"/>
  <c r="N2107" i="252"/>
  <c r="M2107" i="252"/>
  <c r="L2107" i="252"/>
  <c r="O2106" i="252"/>
  <c r="N2106" i="252"/>
  <c r="M2106" i="252"/>
  <c r="L2106" i="252"/>
  <c r="O2105" i="252"/>
  <c r="N2105" i="252"/>
  <c r="M2105" i="252"/>
  <c r="L2105" i="252"/>
  <c r="O2104" i="252"/>
  <c r="N2104" i="252"/>
  <c r="M2104" i="252"/>
  <c r="L2104" i="252"/>
  <c r="O2103" i="252"/>
  <c r="N2103" i="252"/>
  <c r="M2103" i="252"/>
  <c r="L2103" i="252"/>
  <c r="O2102" i="252"/>
  <c r="N2102" i="252"/>
  <c r="M2102" i="252"/>
  <c r="L2102" i="252"/>
  <c r="O2101" i="252"/>
  <c r="N2101" i="252"/>
  <c r="M2101" i="252"/>
  <c r="L2101" i="252"/>
  <c r="O2100" i="252"/>
  <c r="N2100" i="252"/>
  <c r="M2100" i="252"/>
  <c r="L2100" i="252"/>
  <c r="O2099" i="252"/>
  <c r="N2099" i="252"/>
  <c r="M2099" i="252"/>
  <c r="L2099" i="252"/>
  <c r="O2098" i="252"/>
  <c r="N2098" i="252"/>
  <c r="M2098" i="252"/>
  <c r="L2098" i="252"/>
  <c r="O2097" i="252"/>
  <c r="N2097" i="252"/>
  <c r="M2097" i="252"/>
  <c r="L2097" i="252"/>
  <c r="O2096" i="252"/>
  <c r="N2096" i="252"/>
  <c r="M2096" i="252"/>
  <c r="L2096" i="252"/>
  <c r="O2095" i="252"/>
  <c r="N2095" i="252"/>
  <c r="M2095" i="252"/>
  <c r="L2095" i="252"/>
  <c r="O2094" i="252"/>
  <c r="N2094" i="252"/>
  <c r="M2094" i="252"/>
  <c r="L2094" i="252"/>
  <c r="O2093" i="252"/>
  <c r="N2093" i="252"/>
  <c r="M2093" i="252"/>
  <c r="L2093" i="252"/>
  <c r="O2092" i="252"/>
  <c r="N2092" i="252"/>
  <c r="M2092" i="252"/>
  <c r="L2092" i="252"/>
  <c r="O2091" i="252"/>
  <c r="N2091" i="252"/>
  <c r="M2091" i="252"/>
  <c r="L2091" i="252"/>
  <c r="O2090" i="252"/>
  <c r="N2090" i="252"/>
  <c r="M2090" i="252"/>
  <c r="L2090" i="252"/>
  <c r="O2089" i="252"/>
  <c r="N2089" i="252"/>
  <c r="M2089" i="252"/>
  <c r="L2089" i="252"/>
  <c r="O2088" i="252"/>
  <c r="N2088" i="252"/>
  <c r="M2088" i="252"/>
  <c r="L2088" i="252"/>
  <c r="O2087" i="252"/>
  <c r="N2087" i="252"/>
  <c r="M2087" i="252"/>
  <c r="L2087" i="252"/>
  <c r="O2086" i="252"/>
  <c r="N2086" i="252"/>
  <c r="M2086" i="252"/>
  <c r="L2086" i="252"/>
  <c r="O2085" i="252"/>
  <c r="N2085" i="252"/>
  <c r="M2085" i="252"/>
  <c r="L2085" i="252"/>
  <c r="O2084" i="252"/>
  <c r="N2084" i="252"/>
  <c r="M2084" i="252"/>
  <c r="L2084" i="252"/>
  <c r="O2083" i="252"/>
  <c r="N2083" i="252"/>
  <c r="M2083" i="252"/>
  <c r="L2083" i="252"/>
  <c r="O2082" i="252"/>
  <c r="N2082" i="252"/>
  <c r="M2082" i="252"/>
  <c r="L2082" i="252"/>
  <c r="O2081" i="252"/>
  <c r="N2081" i="252"/>
  <c r="M2081" i="252"/>
  <c r="L2081" i="252"/>
  <c r="O2080" i="252"/>
  <c r="N2080" i="252"/>
  <c r="M2080" i="252"/>
  <c r="L2080" i="252"/>
  <c r="O2079" i="252"/>
  <c r="N2079" i="252"/>
  <c r="M2079" i="252"/>
  <c r="L2079" i="252"/>
  <c r="O2078" i="252"/>
  <c r="N2078" i="252"/>
  <c r="M2078" i="252"/>
  <c r="L2078" i="252"/>
  <c r="O2077" i="252"/>
  <c r="N2077" i="252"/>
  <c r="M2077" i="252"/>
  <c r="L2077" i="252"/>
  <c r="O2076" i="252"/>
  <c r="N2076" i="252"/>
  <c r="M2076" i="252"/>
  <c r="L2076" i="252"/>
  <c r="O2075" i="252"/>
  <c r="N2075" i="252"/>
  <c r="M2075" i="252"/>
  <c r="L2075" i="252"/>
  <c r="O2074" i="252"/>
  <c r="N2074" i="252"/>
  <c r="M2074" i="252"/>
  <c r="L2074" i="252"/>
  <c r="O2073" i="252"/>
  <c r="N2073" i="252"/>
  <c r="M2073" i="252"/>
  <c r="L2073" i="252"/>
  <c r="O2072" i="252"/>
  <c r="N2072" i="252"/>
  <c r="M2072" i="252"/>
  <c r="L2072" i="252"/>
  <c r="O2071" i="252"/>
  <c r="N2071" i="252"/>
  <c r="M2071" i="252"/>
  <c r="L2071" i="252"/>
  <c r="O2070" i="252"/>
  <c r="N2070" i="252"/>
  <c r="M2070" i="252"/>
  <c r="L2070" i="252"/>
  <c r="O2069" i="252"/>
  <c r="N2069" i="252"/>
  <c r="M2069" i="252"/>
  <c r="L2069" i="252"/>
  <c r="O2068" i="252"/>
  <c r="N2068" i="252"/>
  <c r="M2068" i="252"/>
  <c r="L2068" i="252"/>
  <c r="O2067" i="252"/>
  <c r="N2067" i="252"/>
  <c r="M2067" i="252"/>
  <c r="L2067" i="252"/>
  <c r="O2066" i="252"/>
  <c r="N2066" i="252"/>
  <c r="M2066" i="252"/>
  <c r="L2066" i="252"/>
  <c r="O2065" i="252"/>
  <c r="N2065" i="252"/>
  <c r="M2065" i="252"/>
  <c r="L2065" i="252"/>
  <c r="O2064" i="252"/>
  <c r="N2064" i="252"/>
  <c r="M2064" i="252"/>
  <c r="L2064" i="252"/>
  <c r="O2063" i="252"/>
  <c r="N2063" i="252"/>
  <c r="M2063" i="252"/>
  <c r="L2063" i="252"/>
  <c r="O2062" i="252"/>
  <c r="N2062" i="252"/>
  <c r="M2062" i="252"/>
  <c r="L2062" i="252"/>
  <c r="O2061" i="252"/>
  <c r="N2061" i="252"/>
  <c r="M2061" i="252"/>
  <c r="L2061" i="252"/>
  <c r="O2060" i="252"/>
  <c r="N2060" i="252"/>
  <c r="M2060" i="252"/>
  <c r="L2060" i="252"/>
  <c r="O2059" i="252"/>
  <c r="N2059" i="252"/>
  <c r="M2059" i="252"/>
  <c r="L2059" i="252"/>
  <c r="O2058" i="252"/>
  <c r="N2058" i="252"/>
  <c r="M2058" i="252"/>
  <c r="L2058" i="252"/>
  <c r="O2057" i="252"/>
  <c r="N2057" i="252"/>
  <c r="M2057" i="252"/>
  <c r="L2057" i="252"/>
  <c r="O2056" i="252"/>
  <c r="N2056" i="252"/>
  <c r="M2056" i="252"/>
  <c r="L2056" i="252"/>
  <c r="O2055" i="252"/>
  <c r="N2055" i="252"/>
  <c r="M2055" i="252"/>
  <c r="L2055" i="252"/>
  <c r="O2054" i="252"/>
  <c r="N2054" i="252"/>
  <c r="M2054" i="252"/>
  <c r="L2054" i="252"/>
  <c r="O2053" i="252"/>
  <c r="N2053" i="252"/>
  <c r="M2053" i="252"/>
  <c r="L2053" i="252"/>
  <c r="O2052" i="252"/>
  <c r="N2052" i="252"/>
  <c r="M2052" i="252"/>
  <c r="L2052" i="252"/>
  <c r="O2051" i="252"/>
  <c r="N2051" i="252"/>
  <c r="M2051" i="252"/>
  <c r="L2051" i="252"/>
  <c r="O2050" i="252"/>
  <c r="N2050" i="252"/>
  <c r="M2050" i="252"/>
  <c r="L2050" i="252"/>
  <c r="O2049" i="252"/>
  <c r="N2049" i="252"/>
  <c r="M2049" i="252"/>
  <c r="L2049" i="252"/>
  <c r="O2048" i="252"/>
  <c r="N2048" i="252"/>
  <c r="M2048" i="252"/>
  <c r="L2048" i="252"/>
  <c r="O2047" i="252"/>
  <c r="N2047" i="252"/>
  <c r="M2047" i="252"/>
  <c r="L2047" i="252"/>
  <c r="O2046" i="252"/>
  <c r="N2046" i="252"/>
  <c r="M2046" i="252"/>
  <c r="L2046" i="252"/>
  <c r="O2045" i="252"/>
  <c r="N2045" i="252"/>
  <c r="M2045" i="252"/>
  <c r="L2045" i="252"/>
  <c r="O2044" i="252"/>
  <c r="N2044" i="252"/>
  <c r="M2044" i="252"/>
  <c r="L2044" i="252"/>
  <c r="O2043" i="252"/>
  <c r="N2043" i="252"/>
  <c r="M2043" i="252"/>
  <c r="L2043" i="252"/>
  <c r="O2042" i="252"/>
  <c r="N2042" i="252"/>
  <c r="M2042" i="252"/>
  <c r="L2042" i="252"/>
  <c r="O2041" i="252"/>
  <c r="N2041" i="252"/>
  <c r="M2041" i="252"/>
  <c r="L2041" i="252"/>
  <c r="O2040" i="252"/>
  <c r="N2040" i="252"/>
  <c r="M2040" i="252"/>
  <c r="L2040" i="252"/>
  <c r="O2039" i="252"/>
  <c r="N2039" i="252"/>
  <c r="M2039" i="252"/>
  <c r="L2039" i="252"/>
  <c r="O2038" i="252"/>
  <c r="N2038" i="252"/>
  <c r="M2038" i="252"/>
  <c r="L2038" i="252"/>
  <c r="O2037" i="252"/>
  <c r="N2037" i="252"/>
  <c r="M2037" i="252"/>
  <c r="L2037" i="252"/>
  <c r="O2036" i="252"/>
  <c r="N2036" i="252"/>
  <c r="M2036" i="252"/>
  <c r="L2036" i="252"/>
  <c r="O2035" i="252"/>
  <c r="N2035" i="252"/>
  <c r="M2035" i="252"/>
  <c r="L2035" i="252"/>
  <c r="O2034" i="252"/>
  <c r="N2034" i="252"/>
  <c r="M2034" i="252"/>
  <c r="L2034" i="252"/>
  <c r="O2033" i="252"/>
  <c r="N2033" i="252"/>
  <c r="M2033" i="252"/>
  <c r="L2033" i="252"/>
  <c r="O2032" i="252"/>
  <c r="N2032" i="252"/>
  <c r="M2032" i="252"/>
  <c r="L2032" i="252"/>
  <c r="O2031" i="252"/>
  <c r="N2031" i="252"/>
  <c r="M2031" i="252"/>
  <c r="L2031" i="252"/>
  <c r="O2030" i="252"/>
  <c r="N2030" i="252"/>
  <c r="M2030" i="252"/>
  <c r="L2030" i="252"/>
  <c r="O2029" i="252"/>
  <c r="N2029" i="252"/>
  <c r="M2029" i="252"/>
  <c r="L2029" i="252"/>
  <c r="O2028" i="252"/>
  <c r="N2028" i="252"/>
  <c r="M2028" i="252"/>
  <c r="L2028" i="252"/>
  <c r="O2027" i="252"/>
  <c r="N2027" i="252"/>
  <c r="M2027" i="252"/>
  <c r="L2027" i="252"/>
  <c r="O2026" i="252"/>
  <c r="N2026" i="252"/>
  <c r="M2026" i="252"/>
  <c r="L2026" i="252"/>
  <c r="O2025" i="252"/>
  <c r="N2025" i="252"/>
  <c r="M2025" i="252"/>
  <c r="L2025" i="252"/>
  <c r="O2024" i="252"/>
  <c r="N2024" i="252"/>
  <c r="M2024" i="252"/>
  <c r="L2024" i="252"/>
  <c r="O2023" i="252"/>
  <c r="N2023" i="252"/>
  <c r="M2023" i="252"/>
  <c r="L2023" i="252"/>
  <c r="O2022" i="252"/>
  <c r="N2022" i="252"/>
  <c r="M2022" i="252"/>
  <c r="L2022" i="252"/>
  <c r="O2021" i="252"/>
  <c r="N2021" i="252"/>
  <c r="M2021" i="252"/>
  <c r="L2021" i="252"/>
  <c r="O2020" i="252"/>
  <c r="N2020" i="252"/>
  <c r="M2020" i="252"/>
  <c r="L2020" i="252"/>
  <c r="O2019" i="252"/>
  <c r="N2019" i="252"/>
  <c r="M2019" i="252"/>
  <c r="L2019" i="252"/>
  <c r="O2018" i="252"/>
  <c r="N2018" i="252"/>
  <c r="M2018" i="252"/>
  <c r="L2018" i="252"/>
  <c r="O2017" i="252"/>
  <c r="N2017" i="252"/>
  <c r="M2017" i="252"/>
  <c r="L2017" i="252"/>
  <c r="O2016" i="252"/>
  <c r="N2016" i="252"/>
  <c r="M2016" i="252"/>
  <c r="L2016" i="252"/>
  <c r="O2015" i="252"/>
  <c r="N2015" i="252"/>
  <c r="M2015" i="252"/>
  <c r="L2015" i="252"/>
  <c r="O2014" i="252"/>
  <c r="N2014" i="252"/>
  <c r="M2014" i="252"/>
  <c r="L2014" i="252"/>
  <c r="O2013" i="252"/>
  <c r="N2013" i="252"/>
  <c r="M2013" i="252"/>
  <c r="L2013" i="252"/>
  <c r="O2012" i="252"/>
  <c r="N2012" i="252"/>
  <c r="M2012" i="252"/>
  <c r="L2012" i="252"/>
  <c r="O2011" i="252"/>
  <c r="N2011" i="252"/>
  <c r="M2011" i="252"/>
  <c r="L2011" i="252"/>
  <c r="O2010" i="252"/>
  <c r="N2010" i="252"/>
  <c r="M2010" i="252"/>
  <c r="L2010" i="252"/>
  <c r="O2009" i="252"/>
  <c r="N2009" i="252"/>
  <c r="M2009" i="252"/>
  <c r="L2009" i="252"/>
  <c r="O2008" i="252"/>
  <c r="N2008" i="252"/>
  <c r="M2008" i="252"/>
  <c r="L2008" i="252"/>
  <c r="O2007" i="252"/>
  <c r="N2007" i="252"/>
  <c r="M2007" i="252"/>
  <c r="L2007" i="252"/>
  <c r="O2006" i="252"/>
  <c r="N2006" i="252"/>
  <c r="M2006" i="252"/>
  <c r="L2006" i="252"/>
  <c r="O2005" i="252"/>
  <c r="N2005" i="252"/>
  <c r="M2005" i="252"/>
  <c r="L2005" i="252"/>
  <c r="O2004" i="252"/>
  <c r="N2004" i="252"/>
  <c r="M2004" i="252"/>
  <c r="L2004" i="252"/>
  <c r="O2003" i="252"/>
  <c r="N2003" i="252"/>
  <c r="M2003" i="252"/>
  <c r="L2003" i="252"/>
  <c r="O2002" i="252"/>
  <c r="N2002" i="252"/>
  <c r="M2002" i="252"/>
  <c r="L2002" i="252"/>
  <c r="O2001" i="252"/>
  <c r="N2001" i="252"/>
  <c r="M2001" i="252"/>
  <c r="L2001" i="252"/>
  <c r="O2000" i="252"/>
  <c r="N2000" i="252"/>
  <c r="M2000" i="252"/>
  <c r="L2000" i="252"/>
  <c r="O1999" i="252"/>
  <c r="N1999" i="252"/>
  <c r="M1999" i="252"/>
  <c r="L1999" i="252"/>
  <c r="O1998" i="252"/>
  <c r="N1998" i="252"/>
  <c r="M1998" i="252"/>
  <c r="L1998" i="252"/>
  <c r="O1997" i="252"/>
  <c r="N1997" i="252"/>
  <c r="M1997" i="252"/>
  <c r="L1997" i="252"/>
  <c r="O1996" i="252"/>
  <c r="N1996" i="252"/>
  <c r="M1996" i="252"/>
  <c r="L1996" i="252"/>
  <c r="O1995" i="252"/>
  <c r="N1995" i="252"/>
  <c r="M1995" i="252"/>
  <c r="L1995" i="252"/>
  <c r="O1994" i="252"/>
  <c r="N1994" i="252"/>
  <c r="M1994" i="252"/>
  <c r="L1994" i="252"/>
  <c r="O1993" i="252"/>
  <c r="N1993" i="252"/>
  <c r="M1993" i="252"/>
  <c r="L1993" i="252"/>
  <c r="O1992" i="252"/>
  <c r="N1992" i="252"/>
  <c r="M1992" i="252"/>
  <c r="L1992" i="252"/>
  <c r="O1991" i="252"/>
  <c r="N1991" i="252"/>
  <c r="M1991" i="252"/>
  <c r="L1991" i="252"/>
  <c r="O1990" i="252"/>
  <c r="N1990" i="252"/>
  <c r="M1990" i="252"/>
  <c r="L1990" i="252"/>
  <c r="O1989" i="252"/>
  <c r="N1989" i="252"/>
  <c r="M1989" i="252"/>
  <c r="L1989" i="252"/>
  <c r="O1988" i="252"/>
  <c r="N1988" i="252"/>
  <c r="M1988" i="252"/>
  <c r="L1988" i="252"/>
  <c r="O1987" i="252"/>
  <c r="N1987" i="252"/>
  <c r="M1987" i="252"/>
  <c r="L1987" i="252"/>
  <c r="O1986" i="252"/>
  <c r="N1986" i="252"/>
  <c r="M1986" i="252"/>
  <c r="L1986" i="252"/>
  <c r="O1985" i="252"/>
  <c r="N1985" i="252"/>
  <c r="M1985" i="252"/>
  <c r="L1985" i="252"/>
  <c r="O1984" i="252"/>
  <c r="N1984" i="252"/>
  <c r="M1984" i="252"/>
  <c r="L1984" i="252"/>
  <c r="O1983" i="252"/>
  <c r="N1983" i="252"/>
  <c r="M1983" i="252"/>
  <c r="L1983" i="252"/>
  <c r="O1982" i="252"/>
  <c r="N1982" i="252"/>
  <c r="M1982" i="252"/>
  <c r="L1982" i="252"/>
  <c r="O1981" i="252"/>
  <c r="N1981" i="252"/>
  <c r="M1981" i="252"/>
  <c r="L1981" i="252"/>
  <c r="O1980" i="252"/>
  <c r="N1980" i="252"/>
  <c r="M1980" i="252"/>
  <c r="L1980" i="252"/>
  <c r="O1979" i="252"/>
  <c r="N1979" i="252"/>
  <c r="M1979" i="252"/>
  <c r="L1979" i="252"/>
  <c r="O1978" i="252"/>
  <c r="N1978" i="252"/>
  <c r="M1978" i="252"/>
  <c r="L1978" i="252"/>
  <c r="O1977" i="252"/>
  <c r="N1977" i="252"/>
  <c r="M1977" i="252"/>
  <c r="L1977" i="252"/>
  <c r="O1976" i="252"/>
  <c r="N1976" i="252"/>
  <c r="M1976" i="252"/>
  <c r="L1976" i="252"/>
  <c r="O1975" i="252"/>
  <c r="N1975" i="252"/>
  <c r="M1975" i="252"/>
  <c r="L1975" i="252"/>
  <c r="O1974" i="252"/>
  <c r="N1974" i="252"/>
  <c r="M1974" i="252"/>
  <c r="L1974" i="252"/>
  <c r="O1973" i="252"/>
  <c r="N1973" i="252"/>
  <c r="M1973" i="252"/>
  <c r="L1973" i="252"/>
  <c r="O1972" i="252"/>
  <c r="N1972" i="252"/>
  <c r="M1972" i="252"/>
  <c r="L1972" i="252"/>
  <c r="O1971" i="252"/>
  <c r="N1971" i="252"/>
  <c r="M1971" i="252"/>
  <c r="L1971" i="252"/>
  <c r="O1970" i="252"/>
  <c r="N1970" i="252"/>
  <c r="M1970" i="252"/>
  <c r="L1970" i="252"/>
  <c r="O1969" i="252"/>
  <c r="N1969" i="252"/>
  <c r="M1969" i="252"/>
  <c r="L1969" i="252"/>
  <c r="O1968" i="252"/>
  <c r="N1968" i="252"/>
  <c r="M1968" i="252"/>
  <c r="L1968" i="252"/>
  <c r="O1967" i="252"/>
  <c r="N1967" i="252"/>
  <c r="M1967" i="252"/>
  <c r="L1967" i="252"/>
  <c r="O1966" i="252"/>
  <c r="N1966" i="252"/>
  <c r="M1966" i="252"/>
  <c r="L1966" i="252"/>
  <c r="O1965" i="252"/>
  <c r="N1965" i="252"/>
  <c r="M1965" i="252"/>
  <c r="L1965" i="252"/>
  <c r="O1964" i="252"/>
  <c r="N1964" i="252"/>
  <c r="M1964" i="252"/>
  <c r="L1964" i="252"/>
  <c r="O1963" i="252"/>
  <c r="N1963" i="252"/>
  <c r="M1963" i="252"/>
  <c r="L1963" i="252"/>
  <c r="O1962" i="252"/>
  <c r="N1962" i="252"/>
  <c r="M1962" i="252"/>
  <c r="L1962" i="252"/>
  <c r="O1961" i="252"/>
  <c r="N1961" i="252"/>
  <c r="M1961" i="252"/>
  <c r="L1961" i="252"/>
  <c r="O1960" i="252"/>
  <c r="N1960" i="252"/>
  <c r="M1960" i="252"/>
  <c r="L1960" i="252"/>
  <c r="O1959" i="252"/>
  <c r="N1959" i="252"/>
  <c r="M1959" i="252"/>
  <c r="L1959" i="252"/>
  <c r="O1958" i="252"/>
  <c r="N1958" i="252"/>
  <c r="M1958" i="252"/>
  <c r="L1958" i="252"/>
  <c r="O1957" i="252"/>
  <c r="N1957" i="252"/>
  <c r="M1957" i="252"/>
  <c r="L1957" i="252"/>
  <c r="O1956" i="252"/>
  <c r="N1956" i="252"/>
  <c r="M1956" i="252"/>
  <c r="L1956" i="252"/>
  <c r="O1955" i="252"/>
  <c r="N1955" i="252"/>
  <c r="M1955" i="252"/>
  <c r="L1955" i="252"/>
  <c r="O1954" i="252"/>
  <c r="N1954" i="252"/>
  <c r="M1954" i="252"/>
  <c r="L1954" i="252"/>
  <c r="O1953" i="252"/>
  <c r="N1953" i="252"/>
  <c r="M1953" i="252"/>
  <c r="L1953" i="252"/>
  <c r="O1952" i="252"/>
  <c r="N1952" i="252"/>
  <c r="M1952" i="252"/>
  <c r="L1952" i="252"/>
  <c r="O1951" i="252"/>
  <c r="N1951" i="252"/>
  <c r="M1951" i="252"/>
  <c r="L1951" i="252"/>
  <c r="O1950" i="252"/>
  <c r="N1950" i="252"/>
  <c r="M1950" i="252"/>
  <c r="L1950" i="252"/>
  <c r="O1949" i="252"/>
  <c r="N1949" i="252"/>
  <c r="M1949" i="252"/>
  <c r="L1949" i="252"/>
  <c r="O1948" i="252"/>
  <c r="N1948" i="252"/>
  <c r="M1948" i="252"/>
  <c r="L1948" i="252"/>
  <c r="O1947" i="252"/>
  <c r="N1947" i="252"/>
  <c r="M1947" i="252"/>
  <c r="L1947" i="252"/>
  <c r="O1946" i="252"/>
  <c r="N1946" i="252"/>
  <c r="M1946" i="252"/>
  <c r="L1946" i="252"/>
  <c r="O1945" i="252"/>
  <c r="N1945" i="252"/>
  <c r="M1945" i="252"/>
  <c r="L1945" i="252"/>
  <c r="O1944" i="252"/>
  <c r="N1944" i="252"/>
  <c r="M1944" i="252"/>
  <c r="L1944" i="252"/>
  <c r="O1943" i="252"/>
  <c r="N1943" i="252"/>
  <c r="M1943" i="252"/>
  <c r="L1943" i="252"/>
  <c r="O1942" i="252"/>
  <c r="N1942" i="252"/>
  <c r="M1942" i="252"/>
  <c r="L1942" i="252"/>
  <c r="O1941" i="252"/>
  <c r="N1941" i="252"/>
  <c r="M1941" i="252"/>
  <c r="L1941" i="252"/>
  <c r="O1940" i="252"/>
  <c r="N1940" i="252"/>
  <c r="M1940" i="252"/>
  <c r="L1940" i="252"/>
  <c r="O1939" i="252"/>
  <c r="N1939" i="252"/>
  <c r="M1939" i="252"/>
  <c r="L1939" i="252"/>
  <c r="O1938" i="252"/>
  <c r="N1938" i="252"/>
  <c r="M1938" i="252"/>
  <c r="L1938" i="252"/>
  <c r="O1937" i="252"/>
  <c r="N1937" i="252"/>
  <c r="M1937" i="252"/>
  <c r="L1937" i="252"/>
  <c r="O1936" i="252"/>
  <c r="N1936" i="252"/>
  <c r="M1936" i="252"/>
  <c r="L1936" i="252"/>
  <c r="O1935" i="252"/>
  <c r="N1935" i="252"/>
  <c r="M1935" i="252"/>
  <c r="L1935" i="252"/>
  <c r="O1934" i="252"/>
  <c r="N1934" i="252"/>
  <c r="M1934" i="252"/>
  <c r="L1934" i="252"/>
  <c r="O1933" i="252"/>
  <c r="N1933" i="252"/>
  <c r="M1933" i="252"/>
  <c r="L1933" i="252"/>
  <c r="O1932" i="252"/>
  <c r="N1932" i="252"/>
  <c r="M1932" i="252"/>
  <c r="L1932" i="252"/>
  <c r="O1931" i="252"/>
  <c r="N1931" i="252"/>
  <c r="M1931" i="252"/>
  <c r="L1931" i="252"/>
  <c r="O1930" i="252"/>
  <c r="N1930" i="252"/>
  <c r="M1930" i="252"/>
  <c r="L1930" i="252"/>
  <c r="O1929" i="252"/>
  <c r="N1929" i="252"/>
  <c r="M1929" i="252"/>
  <c r="L1929" i="252"/>
  <c r="O1928" i="252"/>
  <c r="N1928" i="252"/>
  <c r="M1928" i="252"/>
  <c r="L1928" i="252"/>
  <c r="O1927" i="252"/>
  <c r="N1927" i="252"/>
  <c r="M1927" i="252"/>
  <c r="L1927" i="252"/>
  <c r="O1926" i="252"/>
  <c r="N1926" i="252"/>
  <c r="M1926" i="252"/>
  <c r="L1926" i="252"/>
  <c r="O1925" i="252"/>
  <c r="N1925" i="252"/>
  <c r="M1925" i="252"/>
  <c r="L1925" i="252"/>
  <c r="O1924" i="252"/>
  <c r="N1924" i="252"/>
  <c r="M1924" i="252"/>
  <c r="L1924" i="252"/>
  <c r="O1923" i="252"/>
  <c r="N1923" i="252"/>
  <c r="M1923" i="252"/>
  <c r="L1923" i="252"/>
  <c r="O1922" i="252"/>
  <c r="N1922" i="252"/>
  <c r="M1922" i="252"/>
  <c r="L1922" i="252"/>
  <c r="O1921" i="252"/>
  <c r="N1921" i="252"/>
  <c r="M1921" i="252"/>
  <c r="L1921" i="252"/>
  <c r="O1920" i="252"/>
  <c r="N1920" i="252"/>
  <c r="M1920" i="252"/>
  <c r="L1920" i="252"/>
  <c r="O1919" i="252"/>
  <c r="N1919" i="252"/>
  <c r="M1919" i="252"/>
  <c r="L1919" i="252"/>
  <c r="O1918" i="252"/>
  <c r="N1918" i="252"/>
  <c r="M1918" i="252"/>
  <c r="L1918" i="252"/>
  <c r="O1917" i="252"/>
  <c r="N1917" i="252"/>
  <c r="M1917" i="252"/>
  <c r="L1917" i="252"/>
  <c r="O1916" i="252"/>
  <c r="N1916" i="252"/>
  <c r="M1916" i="252"/>
  <c r="L1916" i="252"/>
  <c r="O1915" i="252"/>
  <c r="N1915" i="252"/>
  <c r="M1915" i="252"/>
  <c r="L1915" i="252"/>
  <c r="O1914" i="252"/>
  <c r="N1914" i="252"/>
  <c r="M1914" i="252"/>
  <c r="L1914" i="252"/>
  <c r="O1913" i="252"/>
  <c r="N1913" i="252"/>
  <c r="M1913" i="252"/>
  <c r="L1913" i="252"/>
  <c r="O1912" i="252"/>
  <c r="N1912" i="252"/>
  <c r="M1912" i="252"/>
  <c r="L1912" i="252"/>
  <c r="O1911" i="252"/>
  <c r="N1911" i="252"/>
  <c r="M1911" i="252"/>
  <c r="L1911" i="252"/>
  <c r="O1910" i="252"/>
  <c r="N1910" i="252"/>
  <c r="M1910" i="252"/>
  <c r="L1910" i="252"/>
  <c r="O1909" i="252"/>
  <c r="N1909" i="252"/>
  <c r="M1909" i="252"/>
  <c r="L1909" i="252"/>
  <c r="O1908" i="252"/>
  <c r="N1908" i="252"/>
  <c r="M1908" i="252"/>
  <c r="L1908" i="252"/>
  <c r="O1907" i="252"/>
  <c r="N1907" i="252"/>
  <c r="M1907" i="252"/>
  <c r="L1907" i="252"/>
  <c r="O1906" i="252"/>
  <c r="N1906" i="252"/>
  <c r="M1906" i="252"/>
  <c r="L1906" i="252"/>
  <c r="O1905" i="252"/>
  <c r="N1905" i="252"/>
  <c r="M1905" i="252"/>
  <c r="L1905" i="252"/>
  <c r="O1904" i="252"/>
  <c r="N1904" i="252"/>
  <c r="M1904" i="252"/>
  <c r="L1904" i="252"/>
  <c r="O1903" i="252"/>
  <c r="N1903" i="252"/>
  <c r="M1903" i="252"/>
  <c r="L1903" i="252"/>
  <c r="O1902" i="252"/>
  <c r="N1902" i="252"/>
  <c r="M1902" i="252"/>
  <c r="L1902" i="252"/>
  <c r="O1901" i="252"/>
  <c r="N1901" i="252"/>
  <c r="M1901" i="252"/>
  <c r="L1901" i="252"/>
  <c r="O1900" i="252"/>
  <c r="N1900" i="252"/>
  <c r="M1900" i="252"/>
  <c r="L1900" i="252"/>
  <c r="O1899" i="252"/>
  <c r="N1899" i="252"/>
  <c r="M1899" i="252"/>
  <c r="L1899" i="252"/>
  <c r="O1898" i="252"/>
  <c r="N1898" i="252"/>
  <c r="M1898" i="252"/>
  <c r="L1898" i="252"/>
  <c r="O1897" i="252"/>
  <c r="N1897" i="252"/>
  <c r="M1897" i="252"/>
  <c r="L1897" i="252"/>
  <c r="O1896" i="252"/>
  <c r="N1896" i="252"/>
  <c r="M1896" i="252"/>
  <c r="L1896" i="252"/>
  <c r="O1895" i="252"/>
  <c r="N1895" i="252"/>
  <c r="M1895" i="252"/>
  <c r="L1895" i="252"/>
  <c r="O1894" i="252"/>
  <c r="N1894" i="252"/>
  <c r="M1894" i="252"/>
  <c r="L1894" i="252"/>
  <c r="O1893" i="252"/>
  <c r="N1893" i="252"/>
  <c r="M1893" i="252"/>
  <c r="L1893" i="252"/>
  <c r="O1892" i="252"/>
  <c r="N1892" i="252"/>
  <c r="M1892" i="252"/>
  <c r="L1892" i="252"/>
  <c r="O1891" i="252"/>
  <c r="N1891" i="252"/>
  <c r="M1891" i="252"/>
  <c r="L1891" i="252"/>
  <c r="O1890" i="252"/>
  <c r="N1890" i="252"/>
  <c r="M1890" i="252"/>
  <c r="L1890" i="252"/>
  <c r="O1889" i="252"/>
  <c r="N1889" i="252"/>
  <c r="M1889" i="252"/>
  <c r="L1889" i="252"/>
  <c r="O1888" i="252"/>
  <c r="N1888" i="252"/>
  <c r="M1888" i="252"/>
  <c r="L1888" i="252"/>
  <c r="O1887" i="252"/>
  <c r="N1887" i="252"/>
  <c r="M1887" i="252"/>
  <c r="L1887" i="252"/>
  <c r="O1886" i="252"/>
  <c r="N1886" i="252"/>
  <c r="M1886" i="252"/>
  <c r="L1886" i="252"/>
  <c r="O1885" i="252"/>
  <c r="N1885" i="252"/>
  <c r="M1885" i="252"/>
  <c r="L1885" i="252"/>
  <c r="O1884" i="252"/>
  <c r="N1884" i="252"/>
  <c r="M1884" i="252"/>
  <c r="L1884" i="252"/>
  <c r="O1883" i="252"/>
  <c r="N1883" i="252"/>
  <c r="M1883" i="252"/>
  <c r="L1883" i="252"/>
  <c r="O1882" i="252"/>
  <c r="N1882" i="252"/>
  <c r="M1882" i="252"/>
  <c r="L1882" i="252"/>
  <c r="O1881" i="252"/>
  <c r="N1881" i="252"/>
  <c r="M1881" i="252"/>
  <c r="L1881" i="252"/>
  <c r="O1880" i="252"/>
  <c r="N1880" i="252"/>
  <c r="M1880" i="252"/>
  <c r="L1880" i="252"/>
  <c r="O1879" i="252"/>
  <c r="N1879" i="252"/>
  <c r="M1879" i="252"/>
  <c r="L1879" i="252"/>
  <c r="O1878" i="252"/>
  <c r="N1878" i="252"/>
  <c r="M1878" i="252"/>
  <c r="L1878" i="252"/>
  <c r="O1877" i="252"/>
  <c r="N1877" i="252"/>
  <c r="M1877" i="252"/>
  <c r="L1877" i="252"/>
  <c r="O1876" i="252"/>
  <c r="N1876" i="252"/>
  <c r="M1876" i="252"/>
  <c r="L1876" i="252"/>
  <c r="O1875" i="252"/>
  <c r="N1875" i="252"/>
  <c r="M1875" i="252"/>
  <c r="L1875" i="252"/>
  <c r="O1874" i="252"/>
  <c r="N1874" i="252"/>
  <c r="M1874" i="252"/>
  <c r="L1874" i="252"/>
  <c r="O1873" i="252"/>
  <c r="N1873" i="252"/>
  <c r="M1873" i="252"/>
  <c r="L1873" i="252"/>
  <c r="O1872" i="252"/>
  <c r="N1872" i="252"/>
  <c r="M1872" i="252"/>
  <c r="L1872" i="252"/>
  <c r="O1871" i="252"/>
  <c r="N1871" i="252"/>
  <c r="M1871" i="252"/>
  <c r="L1871" i="252"/>
  <c r="O1870" i="252"/>
  <c r="N1870" i="252"/>
  <c r="M1870" i="252"/>
  <c r="L1870" i="252"/>
  <c r="O1869" i="252"/>
  <c r="N1869" i="252"/>
  <c r="M1869" i="252"/>
  <c r="L1869" i="252"/>
  <c r="O1868" i="252"/>
  <c r="N1868" i="252"/>
  <c r="M1868" i="252"/>
  <c r="L1868" i="252"/>
  <c r="O1867" i="252"/>
  <c r="N1867" i="252"/>
  <c r="M1867" i="252"/>
  <c r="L1867" i="252"/>
  <c r="O1866" i="252"/>
  <c r="N1866" i="252"/>
  <c r="M1866" i="252"/>
  <c r="L1866" i="252"/>
  <c r="O1865" i="252"/>
  <c r="N1865" i="252"/>
  <c r="M1865" i="252"/>
  <c r="L1865" i="252"/>
  <c r="O1864" i="252"/>
  <c r="N1864" i="252"/>
  <c r="M1864" i="252"/>
  <c r="L1864" i="252"/>
  <c r="O1863" i="252"/>
  <c r="N1863" i="252"/>
  <c r="M1863" i="252"/>
  <c r="L1863" i="252"/>
  <c r="O1862" i="252"/>
  <c r="N1862" i="252"/>
  <c r="M1862" i="252"/>
  <c r="L1862" i="252"/>
  <c r="O1861" i="252"/>
  <c r="N1861" i="252"/>
  <c r="M1861" i="252"/>
  <c r="L1861" i="252"/>
  <c r="O1860" i="252"/>
  <c r="N1860" i="252"/>
  <c r="M1860" i="252"/>
  <c r="L1860" i="252"/>
  <c r="O1859" i="252"/>
  <c r="N1859" i="252"/>
  <c r="M1859" i="252"/>
  <c r="L1859" i="252"/>
  <c r="O1858" i="252"/>
  <c r="N1858" i="252"/>
  <c r="M1858" i="252"/>
  <c r="L1858" i="252"/>
  <c r="O1857" i="252"/>
  <c r="N1857" i="252"/>
  <c r="M1857" i="252"/>
  <c r="L1857" i="252"/>
  <c r="O1856" i="252"/>
  <c r="N1856" i="252"/>
  <c r="M1856" i="252"/>
  <c r="L1856" i="252"/>
  <c r="O1855" i="252"/>
  <c r="N1855" i="252"/>
  <c r="M1855" i="252"/>
  <c r="L1855" i="252"/>
  <c r="O1854" i="252"/>
  <c r="N1854" i="252"/>
  <c r="M1854" i="252"/>
  <c r="L1854" i="252"/>
  <c r="O1853" i="252"/>
  <c r="N1853" i="252"/>
  <c r="M1853" i="252"/>
  <c r="L1853" i="252"/>
  <c r="O1852" i="252"/>
  <c r="N1852" i="252"/>
  <c r="M1852" i="252"/>
  <c r="L1852" i="252"/>
  <c r="O1851" i="252"/>
  <c r="N1851" i="252"/>
  <c r="M1851" i="252"/>
  <c r="L1851" i="252"/>
  <c r="O1850" i="252"/>
  <c r="N1850" i="252"/>
  <c r="M1850" i="252"/>
  <c r="L1850" i="252"/>
  <c r="O1849" i="252"/>
  <c r="N1849" i="252"/>
  <c r="M1849" i="252"/>
  <c r="L1849" i="252"/>
  <c r="O1848" i="252"/>
  <c r="N1848" i="252"/>
  <c r="M1848" i="252"/>
  <c r="L1848" i="252"/>
  <c r="O1847" i="252"/>
  <c r="N1847" i="252"/>
  <c r="M1847" i="252"/>
  <c r="L1847" i="252"/>
  <c r="O1846" i="252"/>
  <c r="N1846" i="252"/>
  <c r="M1846" i="252"/>
  <c r="L1846" i="252"/>
  <c r="O1845" i="252"/>
  <c r="N1845" i="252"/>
  <c r="M1845" i="252"/>
  <c r="L1845" i="252"/>
  <c r="O1844" i="252"/>
  <c r="N1844" i="252"/>
  <c r="M1844" i="252"/>
  <c r="L1844" i="252"/>
  <c r="O1843" i="252"/>
  <c r="N1843" i="252"/>
  <c r="M1843" i="252"/>
  <c r="L1843" i="252"/>
  <c r="O1842" i="252"/>
  <c r="N1842" i="252"/>
  <c r="M1842" i="252"/>
  <c r="L1842" i="252"/>
  <c r="O1841" i="252"/>
  <c r="N1841" i="252"/>
  <c r="M1841" i="252"/>
  <c r="L1841" i="252"/>
  <c r="O1840" i="252"/>
  <c r="N1840" i="252"/>
  <c r="M1840" i="252"/>
  <c r="L1840" i="252"/>
  <c r="O1839" i="252"/>
  <c r="N1839" i="252"/>
  <c r="M1839" i="252"/>
  <c r="L1839" i="252"/>
  <c r="O1838" i="252"/>
  <c r="N1838" i="252"/>
  <c r="M1838" i="252"/>
  <c r="L1838" i="252"/>
  <c r="O1837" i="252"/>
  <c r="N1837" i="252"/>
  <c r="M1837" i="252"/>
  <c r="L1837" i="252"/>
  <c r="O1836" i="252"/>
  <c r="N1836" i="252"/>
  <c r="M1836" i="252"/>
  <c r="L1836" i="252"/>
  <c r="O1835" i="252"/>
  <c r="N1835" i="252"/>
  <c r="M1835" i="252"/>
  <c r="L1835" i="252"/>
  <c r="O1834" i="252"/>
  <c r="N1834" i="252"/>
  <c r="M1834" i="252"/>
  <c r="L1834" i="252"/>
  <c r="O1833" i="252"/>
  <c r="N1833" i="252"/>
  <c r="M1833" i="252"/>
  <c r="L1833" i="252"/>
  <c r="O1832" i="252"/>
  <c r="N1832" i="252"/>
  <c r="M1832" i="252"/>
  <c r="L1832" i="252"/>
  <c r="O1831" i="252"/>
  <c r="N1831" i="252"/>
  <c r="M1831" i="252"/>
  <c r="L1831" i="252"/>
  <c r="O1830" i="252"/>
  <c r="N1830" i="252"/>
  <c r="M1830" i="252"/>
  <c r="L1830" i="252"/>
  <c r="O1829" i="252"/>
  <c r="N1829" i="252"/>
  <c r="M1829" i="252"/>
  <c r="L1829" i="252"/>
  <c r="O1828" i="252"/>
  <c r="N1828" i="252"/>
  <c r="M1828" i="252"/>
  <c r="L1828" i="252"/>
  <c r="O1827" i="252"/>
  <c r="N1827" i="252"/>
  <c r="M1827" i="252"/>
  <c r="L1827" i="252"/>
  <c r="O1826" i="252"/>
  <c r="N1826" i="252"/>
  <c r="M1826" i="252"/>
  <c r="L1826" i="252"/>
  <c r="O1825" i="252"/>
  <c r="N1825" i="252"/>
  <c r="M1825" i="252"/>
  <c r="L1825" i="252"/>
  <c r="O1824" i="252"/>
  <c r="N1824" i="252"/>
  <c r="M1824" i="252"/>
  <c r="L1824" i="252"/>
  <c r="O1823" i="252"/>
  <c r="N1823" i="252"/>
  <c r="M1823" i="252"/>
  <c r="L1823" i="252"/>
  <c r="O1822" i="252"/>
  <c r="N1822" i="252"/>
  <c r="M1822" i="252"/>
  <c r="L1822" i="252"/>
  <c r="O1821" i="252"/>
  <c r="N1821" i="252"/>
  <c r="M1821" i="252"/>
  <c r="L1821" i="252"/>
  <c r="O1820" i="252"/>
  <c r="N1820" i="252"/>
  <c r="M1820" i="252"/>
  <c r="L1820" i="252"/>
  <c r="O1819" i="252"/>
  <c r="N1819" i="252"/>
  <c r="M1819" i="252"/>
  <c r="L1819" i="252"/>
  <c r="O1818" i="252"/>
  <c r="N1818" i="252"/>
  <c r="M1818" i="252"/>
  <c r="L1818" i="252"/>
  <c r="O1817" i="252"/>
  <c r="N1817" i="252"/>
  <c r="M1817" i="252"/>
  <c r="L1817" i="252"/>
  <c r="O1816" i="252"/>
  <c r="N1816" i="252"/>
  <c r="M1816" i="252"/>
  <c r="L1816" i="252"/>
  <c r="O1815" i="252"/>
  <c r="N1815" i="252"/>
  <c r="M1815" i="252"/>
  <c r="L1815" i="252"/>
  <c r="O1814" i="252"/>
  <c r="N1814" i="252"/>
  <c r="M1814" i="252"/>
  <c r="L1814" i="252"/>
  <c r="O1813" i="252"/>
  <c r="N1813" i="252"/>
  <c r="M1813" i="252"/>
  <c r="L1813" i="252"/>
  <c r="O1812" i="252"/>
  <c r="N1812" i="252"/>
  <c r="M1812" i="252"/>
  <c r="L1812" i="252"/>
  <c r="O1811" i="252"/>
  <c r="N1811" i="252"/>
  <c r="M1811" i="252"/>
  <c r="L1811" i="252"/>
  <c r="O1810" i="252"/>
  <c r="N1810" i="252"/>
  <c r="M1810" i="252"/>
  <c r="L1810" i="252"/>
  <c r="O1809" i="252"/>
  <c r="N1809" i="252"/>
  <c r="M1809" i="252"/>
  <c r="L1809" i="252"/>
  <c r="O1808" i="252"/>
  <c r="N1808" i="252"/>
  <c r="M1808" i="252"/>
  <c r="L1808" i="252"/>
  <c r="O1807" i="252"/>
  <c r="N1807" i="252"/>
  <c r="M1807" i="252"/>
  <c r="L1807" i="252"/>
  <c r="O1806" i="252"/>
  <c r="N1806" i="252"/>
  <c r="M1806" i="252"/>
  <c r="L1806" i="252"/>
  <c r="O1805" i="252"/>
  <c r="N1805" i="252"/>
  <c r="M1805" i="252"/>
  <c r="L1805" i="252"/>
  <c r="O1804" i="252"/>
  <c r="N1804" i="252"/>
  <c r="M1804" i="252"/>
  <c r="L1804" i="252"/>
  <c r="O1803" i="252"/>
  <c r="N1803" i="252"/>
  <c r="M1803" i="252"/>
  <c r="L1803" i="252"/>
  <c r="O1802" i="252"/>
  <c r="N1802" i="252"/>
  <c r="M1802" i="252"/>
  <c r="L1802" i="252"/>
  <c r="O1801" i="252"/>
  <c r="N1801" i="252"/>
  <c r="M1801" i="252"/>
  <c r="L1801" i="252"/>
  <c r="O1800" i="252"/>
  <c r="N1800" i="252"/>
  <c r="M1800" i="252"/>
  <c r="L1800" i="252"/>
  <c r="O1799" i="252"/>
  <c r="N1799" i="252"/>
  <c r="M1799" i="252"/>
  <c r="L1799" i="252"/>
  <c r="O1798" i="252"/>
  <c r="N1798" i="252"/>
  <c r="M1798" i="252"/>
  <c r="L1798" i="252"/>
  <c r="O1797" i="252"/>
  <c r="N1797" i="252"/>
  <c r="M1797" i="252"/>
  <c r="L1797" i="252"/>
  <c r="O1796" i="252"/>
  <c r="N1796" i="252"/>
  <c r="M1796" i="252"/>
  <c r="L1796" i="252"/>
  <c r="O1795" i="252"/>
  <c r="N1795" i="252"/>
  <c r="M1795" i="252"/>
  <c r="L1795" i="252"/>
  <c r="O1794" i="252"/>
  <c r="N1794" i="252"/>
  <c r="M1794" i="252"/>
  <c r="L1794" i="252"/>
  <c r="O1793" i="252"/>
  <c r="N1793" i="252"/>
  <c r="M1793" i="252"/>
  <c r="L1793" i="252"/>
  <c r="O1792" i="252"/>
  <c r="N1792" i="252"/>
  <c r="M1792" i="252"/>
  <c r="L1792" i="252"/>
  <c r="O1791" i="252"/>
  <c r="N1791" i="252"/>
  <c r="M1791" i="252"/>
  <c r="L1791" i="252"/>
  <c r="O1790" i="252"/>
  <c r="N1790" i="252"/>
  <c r="M1790" i="252"/>
  <c r="L1790" i="252"/>
  <c r="O1789" i="252"/>
  <c r="N1789" i="252"/>
  <c r="M1789" i="252"/>
  <c r="L1789" i="252"/>
  <c r="O1788" i="252"/>
  <c r="N1788" i="252"/>
  <c r="M1788" i="252"/>
  <c r="L1788" i="252"/>
  <c r="O1787" i="252"/>
  <c r="N1787" i="252"/>
  <c r="M1787" i="252"/>
  <c r="L1787" i="252"/>
  <c r="O1786" i="252"/>
  <c r="N1786" i="252"/>
  <c r="M1786" i="252"/>
  <c r="L1786" i="252"/>
  <c r="O1785" i="252"/>
  <c r="N1785" i="252"/>
  <c r="M1785" i="252"/>
  <c r="L1785" i="252"/>
  <c r="O1784" i="252"/>
  <c r="N1784" i="252"/>
  <c r="M1784" i="252"/>
  <c r="L1784" i="252"/>
  <c r="O1783" i="252"/>
  <c r="N1783" i="252"/>
  <c r="M1783" i="252"/>
  <c r="L1783" i="252"/>
  <c r="O1782" i="252"/>
  <c r="N1782" i="252"/>
  <c r="M1782" i="252"/>
  <c r="L1782" i="252"/>
  <c r="O1781" i="252"/>
  <c r="N1781" i="252"/>
  <c r="M1781" i="252"/>
  <c r="L1781" i="252"/>
  <c r="O1780" i="252"/>
  <c r="N1780" i="252"/>
  <c r="M1780" i="252"/>
  <c r="L1780" i="252"/>
  <c r="O1779" i="252"/>
  <c r="N1779" i="252"/>
  <c r="M1779" i="252"/>
  <c r="L1779" i="252"/>
  <c r="O1778" i="252"/>
  <c r="N1778" i="252"/>
  <c r="M1778" i="252"/>
  <c r="L1778" i="252"/>
  <c r="O1777" i="252"/>
  <c r="N1777" i="252"/>
  <c r="M1777" i="252"/>
  <c r="L1777" i="252"/>
  <c r="O1776" i="252"/>
  <c r="N1776" i="252"/>
  <c r="M1776" i="252"/>
  <c r="L1776" i="252"/>
  <c r="O1775" i="252"/>
  <c r="N1775" i="252"/>
  <c r="M1775" i="252"/>
  <c r="L1775" i="252"/>
  <c r="O1774" i="252"/>
  <c r="N1774" i="252"/>
  <c r="M1774" i="252"/>
  <c r="L1774" i="252"/>
  <c r="O1773" i="252"/>
  <c r="N1773" i="252"/>
  <c r="M1773" i="252"/>
  <c r="L1773" i="252"/>
  <c r="O1772" i="252"/>
  <c r="N1772" i="252"/>
  <c r="M1772" i="252"/>
  <c r="L1772" i="252"/>
  <c r="O1771" i="252"/>
  <c r="N1771" i="252"/>
  <c r="M1771" i="252"/>
  <c r="L1771" i="252"/>
  <c r="O1770" i="252"/>
  <c r="N1770" i="252"/>
  <c r="M1770" i="252"/>
  <c r="L1770" i="252"/>
  <c r="O1769" i="252"/>
  <c r="N1769" i="252"/>
  <c r="M1769" i="252"/>
  <c r="L1769" i="252"/>
  <c r="O1768" i="252"/>
  <c r="N1768" i="252"/>
  <c r="M1768" i="252"/>
  <c r="L1768" i="252"/>
  <c r="O1767" i="252"/>
  <c r="N1767" i="252"/>
  <c r="M1767" i="252"/>
  <c r="L1767" i="252"/>
  <c r="O1766" i="252"/>
  <c r="N1766" i="252"/>
  <c r="M1766" i="252"/>
  <c r="L1766" i="252"/>
  <c r="O1765" i="252"/>
  <c r="N1765" i="252"/>
  <c r="M1765" i="252"/>
  <c r="L1765" i="252"/>
  <c r="O1764" i="252"/>
  <c r="N1764" i="252"/>
  <c r="M1764" i="252"/>
  <c r="L1764" i="252"/>
  <c r="O1763" i="252"/>
  <c r="N1763" i="252"/>
  <c r="M1763" i="252"/>
  <c r="L1763" i="252"/>
  <c r="O1762" i="252"/>
  <c r="N1762" i="252"/>
  <c r="M1762" i="252"/>
  <c r="L1762" i="252"/>
  <c r="O1761" i="252"/>
  <c r="N1761" i="252"/>
  <c r="M1761" i="252"/>
  <c r="L1761" i="252"/>
  <c r="O1760" i="252"/>
  <c r="N1760" i="252"/>
  <c r="M1760" i="252"/>
  <c r="L1760" i="252"/>
  <c r="O1759" i="252"/>
  <c r="N1759" i="252"/>
  <c r="M1759" i="252"/>
  <c r="L1759" i="252"/>
  <c r="O1758" i="252"/>
  <c r="N1758" i="252"/>
  <c r="M1758" i="252"/>
  <c r="L1758" i="252"/>
  <c r="O1757" i="252"/>
  <c r="N1757" i="252"/>
  <c r="M1757" i="252"/>
  <c r="L1757" i="252"/>
  <c r="O1756" i="252"/>
  <c r="N1756" i="252"/>
  <c r="M1756" i="252"/>
  <c r="L1756" i="252"/>
  <c r="O1755" i="252"/>
  <c r="N1755" i="252"/>
  <c r="M1755" i="252"/>
  <c r="L1755" i="252"/>
  <c r="O1754" i="252"/>
  <c r="N1754" i="252"/>
  <c r="M1754" i="252"/>
  <c r="L1754" i="252"/>
  <c r="O1753" i="252"/>
  <c r="N1753" i="252"/>
  <c r="M1753" i="252"/>
  <c r="L1753" i="252"/>
  <c r="O1752" i="252"/>
  <c r="N1752" i="252"/>
  <c r="M1752" i="252"/>
  <c r="L1752" i="252"/>
  <c r="O1751" i="252"/>
  <c r="N1751" i="252"/>
  <c r="M1751" i="252"/>
  <c r="L1751" i="252"/>
  <c r="O1750" i="252"/>
  <c r="N1750" i="252"/>
  <c r="M1750" i="252"/>
  <c r="L1750" i="252"/>
  <c r="O1749" i="252"/>
  <c r="N1749" i="252"/>
  <c r="M1749" i="252"/>
  <c r="L1749" i="252"/>
  <c r="O1748" i="252"/>
  <c r="N1748" i="252"/>
  <c r="M1748" i="252"/>
  <c r="L1748" i="252"/>
  <c r="O1747" i="252"/>
  <c r="N1747" i="252"/>
  <c r="M1747" i="252"/>
  <c r="L1747" i="252"/>
  <c r="O1746" i="252"/>
  <c r="N1746" i="252"/>
  <c r="M1746" i="252"/>
  <c r="L1746" i="252"/>
  <c r="O1745" i="252"/>
  <c r="N1745" i="252"/>
  <c r="M1745" i="252"/>
  <c r="L1745" i="252"/>
  <c r="O1744" i="252"/>
  <c r="N1744" i="252"/>
  <c r="M1744" i="252"/>
  <c r="L1744" i="252"/>
  <c r="O1743" i="252"/>
  <c r="N1743" i="252"/>
  <c r="M1743" i="252"/>
  <c r="L1743" i="252"/>
  <c r="O1742" i="252"/>
  <c r="N1742" i="252"/>
  <c r="M1742" i="252"/>
  <c r="L1742" i="252"/>
  <c r="O1741" i="252"/>
  <c r="N1741" i="252"/>
  <c r="M1741" i="252"/>
  <c r="L1741" i="252"/>
  <c r="O1740" i="252"/>
  <c r="N1740" i="252"/>
  <c r="M1740" i="252"/>
  <c r="L1740" i="252"/>
  <c r="O1739" i="252"/>
  <c r="N1739" i="252"/>
  <c r="M1739" i="252"/>
  <c r="L1739" i="252"/>
  <c r="O1738" i="252"/>
  <c r="N1738" i="252"/>
  <c r="M1738" i="252"/>
  <c r="L1738" i="252"/>
  <c r="O1737" i="252"/>
  <c r="N1737" i="252"/>
  <c r="M1737" i="252"/>
  <c r="L1737" i="252"/>
  <c r="O1736" i="252"/>
  <c r="N1736" i="252"/>
  <c r="M1736" i="252"/>
  <c r="L1736" i="252"/>
  <c r="O1735" i="252"/>
  <c r="N1735" i="252"/>
  <c r="M1735" i="252"/>
  <c r="L1735" i="252"/>
  <c r="O1734" i="252"/>
  <c r="N1734" i="252"/>
  <c r="M1734" i="252"/>
  <c r="L1734" i="252"/>
  <c r="O1733" i="252"/>
  <c r="N1733" i="252"/>
  <c r="M1733" i="252"/>
  <c r="L1733" i="252"/>
  <c r="O1732" i="252"/>
  <c r="N1732" i="252"/>
  <c r="M1732" i="252"/>
  <c r="L1732" i="252"/>
  <c r="O1731" i="252"/>
  <c r="N1731" i="252"/>
  <c r="M1731" i="252"/>
  <c r="L1731" i="252"/>
  <c r="O1730" i="252"/>
  <c r="N1730" i="252"/>
  <c r="M1730" i="252"/>
  <c r="L1730" i="252"/>
  <c r="O1729" i="252"/>
  <c r="N1729" i="252"/>
  <c r="M1729" i="252"/>
  <c r="L1729" i="252"/>
  <c r="O1728" i="252"/>
  <c r="N1728" i="252"/>
  <c r="M1728" i="252"/>
  <c r="L1728" i="252"/>
  <c r="O1727" i="252"/>
  <c r="N1727" i="252"/>
  <c r="M1727" i="252"/>
  <c r="L1727" i="252"/>
  <c r="O1726" i="252"/>
  <c r="N1726" i="252"/>
  <c r="M1726" i="252"/>
  <c r="L1726" i="252"/>
  <c r="O1725" i="252"/>
  <c r="N1725" i="252"/>
  <c r="M1725" i="252"/>
  <c r="L1725" i="252"/>
  <c r="O1724" i="252"/>
  <c r="N1724" i="252"/>
  <c r="M1724" i="252"/>
  <c r="L1724" i="252"/>
  <c r="O1723" i="252"/>
  <c r="N1723" i="252"/>
  <c r="M1723" i="252"/>
  <c r="L1723" i="252"/>
  <c r="O1722" i="252"/>
  <c r="N1722" i="252"/>
  <c r="M1722" i="252"/>
  <c r="L1722" i="252"/>
  <c r="O1721" i="252"/>
  <c r="N1721" i="252"/>
  <c r="M1721" i="252"/>
  <c r="L1721" i="252"/>
  <c r="O1720" i="252"/>
  <c r="N1720" i="252"/>
  <c r="M1720" i="252"/>
  <c r="L1720" i="252"/>
  <c r="O1719" i="252"/>
  <c r="N1719" i="252"/>
  <c r="M1719" i="252"/>
  <c r="L1719" i="252"/>
  <c r="O1718" i="252"/>
  <c r="N1718" i="252"/>
  <c r="M1718" i="252"/>
  <c r="L1718" i="252"/>
  <c r="O1717" i="252"/>
  <c r="N1717" i="252"/>
  <c r="M1717" i="252"/>
  <c r="L1717" i="252"/>
  <c r="O1716" i="252"/>
  <c r="N1716" i="252"/>
  <c r="M1716" i="252"/>
  <c r="L1716" i="252"/>
  <c r="O1715" i="252"/>
  <c r="N1715" i="252"/>
  <c r="M1715" i="252"/>
  <c r="L1715" i="252"/>
  <c r="O1714" i="252"/>
  <c r="N1714" i="252"/>
  <c r="M1714" i="252"/>
  <c r="L1714" i="252"/>
  <c r="O1713" i="252"/>
  <c r="N1713" i="252"/>
  <c r="M1713" i="252"/>
  <c r="L1713" i="252"/>
  <c r="O1712" i="252"/>
  <c r="N1712" i="252"/>
  <c r="M1712" i="252"/>
  <c r="L1712" i="252"/>
  <c r="O1711" i="252"/>
  <c r="N1711" i="252"/>
  <c r="M1711" i="252"/>
  <c r="L1711" i="252"/>
  <c r="O1710" i="252"/>
  <c r="N1710" i="252"/>
  <c r="M1710" i="252"/>
  <c r="L1710" i="252"/>
  <c r="O1709" i="252"/>
  <c r="N1709" i="252"/>
  <c r="M1709" i="252"/>
  <c r="L1709" i="252"/>
  <c r="O1708" i="252"/>
  <c r="N1708" i="252"/>
  <c r="M1708" i="252"/>
  <c r="L1708" i="252"/>
  <c r="O1707" i="252"/>
  <c r="N1707" i="252"/>
  <c r="M1707" i="252"/>
  <c r="L1707" i="252"/>
  <c r="O1706" i="252"/>
  <c r="N1706" i="252"/>
  <c r="M1706" i="252"/>
  <c r="L1706" i="252"/>
  <c r="O1705" i="252"/>
  <c r="N1705" i="252"/>
  <c r="M1705" i="252"/>
  <c r="L1705" i="252"/>
  <c r="O1704" i="252"/>
  <c r="N1704" i="252"/>
  <c r="M1704" i="252"/>
  <c r="L1704" i="252"/>
  <c r="O1703" i="252"/>
  <c r="N1703" i="252"/>
  <c r="M1703" i="252"/>
  <c r="L1703" i="252"/>
  <c r="O1702" i="252"/>
  <c r="N1702" i="252"/>
  <c r="M1702" i="252"/>
  <c r="L1702" i="252"/>
  <c r="O1701" i="252"/>
  <c r="N1701" i="252"/>
  <c r="M1701" i="252"/>
  <c r="L1701" i="252"/>
  <c r="O1700" i="252"/>
  <c r="N1700" i="252"/>
  <c r="M1700" i="252"/>
  <c r="L1700" i="252"/>
  <c r="O1699" i="252"/>
  <c r="N1699" i="252"/>
  <c r="M1699" i="252"/>
  <c r="L1699" i="252"/>
  <c r="O1698" i="252"/>
  <c r="N1698" i="252"/>
  <c r="M1698" i="252"/>
  <c r="L1698" i="252"/>
  <c r="O1697" i="252"/>
  <c r="N1697" i="252"/>
  <c r="M1697" i="252"/>
  <c r="L1697" i="252"/>
  <c r="O1696" i="252"/>
  <c r="N1696" i="252"/>
  <c r="M1696" i="252"/>
  <c r="L1696" i="252"/>
  <c r="O1695" i="252"/>
  <c r="N1695" i="252"/>
  <c r="M1695" i="252"/>
  <c r="L1695" i="252"/>
  <c r="O1694" i="252"/>
  <c r="N1694" i="252"/>
  <c r="M1694" i="252"/>
  <c r="L1694" i="252"/>
  <c r="O1693" i="252"/>
  <c r="N1693" i="252"/>
  <c r="M1693" i="252"/>
  <c r="L1693" i="252"/>
  <c r="O1692" i="252"/>
  <c r="N1692" i="252"/>
  <c r="M1692" i="252"/>
  <c r="L1692" i="252"/>
  <c r="O1691" i="252"/>
  <c r="N1691" i="252"/>
  <c r="M1691" i="252"/>
  <c r="L1691" i="252"/>
  <c r="O1690" i="252"/>
  <c r="N1690" i="252"/>
  <c r="M1690" i="252"/>
  <c r="L1690" i="252"/>
  <c r="O1689" i="252"/>
  <c r="N1689" i="252"/>
  <c r="M1689" i="252"/>
  <c r="L1689" i="252"/>
  <c r="O1688" i="252"/>
  <c r="N1688" i="252"/>
  <c r="M1688" i="252"/>
  <c r="L1688" i="252"/>
  <c r="O1687" i="252"/>
  <c r="N1687" i="252"/>
  <c r="M1687" i="252"/>
  <c r="L1687" i="252"/>
  <c r="O1686" i="252"/>
  <c r="N1686" i="252"/>
  <c r="M1686" i="252"/>
  <c r="L1686" i="252"/>
  <c r="O1685" i="252"/>
  <c r="N1685" i="252"/>
  <c r="M1685" i="252"/>
  <c r="L1685" i="252"/>
  <c r="O1684" i="252"/>
  <c r="N1684" i="252"/>
  <c r="M1684" i="252"/>
  <c r="L1684" i="252"/>
  <c r="O1683" i="252"/>
  <c r="N1683" i="252"/>
  <c r="M1683" i="252"/>
  <c r="L1683" i="252"/>
  <c r="O1682" i="252"/>
  <c r="N1682" i="252"/>
  <c r="M1682" i="252"/>
  <c r="L1682" i="252"/>
  <c r="O1681" i="252"/>
  <c r="N1681" i="252"/>
  <c r="M1681" i="252"/>
  <c r="L1681" i="252"/>
  <c r="O1680" i="252"/>
  <c r="N1680" i="252"/>
  <c r="M1680" i="252"/>
  <c r="L1680" i="252"/>
  <c r="O1679" i="252"/>
  <c r="N1679" i="252"/>
  <c r="M1679" i="252"/>
  <c r="L1679" i="252"/>
  <c r="O1678" i="252"/>
  <c r="N1678" i="252"/>
  <c r="M1678" i="252"/>
  <c r="L1678" i="252"/>
  <c r="O1677" i="252"/>
  <c r="N1677" i="252"/>
  <c r="M1677" i="252"/>
  <c r="L1677" i="252"/>
  <c r="O1676" i="252"/>
  <c r="N1676" i="252"/>
  <c r="M1676" i="252"/>
  <c r="L1676" i="252"/>
  <c r="O1675" i="252"/>
  <c r="N1675" i="252"/>
  <c r="M1675" i="252"/>
  <c r="L1675" i="252"/>
  <c r="O1674" i="252"/>
  <c r="N1674" i="252"/>
  <c r="M1674" i="252"/>
  <c r="L1674" i="252"/>
  <c r="O1673" i="252"/>
  <c r="N1673" i="252"/>
  <c r="M1673" i="252"/>
  <c r="L1673" i="252"/>
  <c r="O1672" i="252"/>
  <c r="N1672" i="252"/>
  <c r="M1672" i="252"/>
  <c r="L1672" i="252"/>
  <c r="O1671" i="252"/>
  <c r="N1671" i="252"/>
  <c r="M1671" i="252"/>
  <c r="L1671" i="252"/>
  <c r="O1670" i="252"/>
  <c r="N1670" i="252"/>
  <c r="M1670" i="252"/>
  <c r="L1670" i="252"/>
  <c r="O1669" i="252"/>
  <c r="N1669" i="252"/>
  <c r="M1669" i="252"/>
  <c r="L1669" i="252"/>
  <c r="O1668" i="252"/>
  <c r="N1668" i="252"/>
  <c r="M1668" i="252"/>
  <c r="L1668" i="252"/>
  <c r="O1667" i="252"/>
  <c r="N1667" i="252"/>
  <c r="M1667" i="252"/>
  <c r="L1667" i="252"/>
  <c r="O1666" i="252"/>
  <c r="N1666" i="252"/>
  <c r="M1666" i="252"/>
  <c r="L1666" i="252"/>
  <c r="O1665" i="252"/>
  <c r="N1665" i="252"/>
  <c r="M1665" i="252"/>
  <c r="L1665" i="252"/>
  <c r="O1664" i="252"/>
  <c r="N1664" i="252"/>
  <c r="M1664" i="252"/>
  <c r="L1664" i="252"/>
  <c r="O1663" i="252"/>
  <c r="N1663" i="252"/>
  <c r="M1663" i="252"/>
  <c r="L1663" i="252"/>
  <c r="O1662" i="252"/>
  <c r="N1662" i="252"/>
  <c r="M1662" i="252"/>
  <c r="L1662" i="252"/>
  <c r="O1661" i="252"/>
  <c r="N1661" i="252"/>
  <c r="M1661" i="252"/>
  <c r="L1661" i="252"/>
  <c r="O1660" i="252"/>
  <c r="N1660" i="252"/>
  <c r="M1660" i="252"/>
  <c r="L1660" i="252"/>
  <c r="O1659" i="252"/>
  <c r="N1659" i="252"/>
  <c r="M1659" i="252"/>
  <c r="L1659" i="252"/>
  <c r="O1658" i="252"/>
  <c r="N1658" i="252"/>
  <c r="M1658" i="252"/>
  <c r="L1658" i="252"/>
  <c r="O1657" i="252"/>
  <c r="N1657" i="252"/>
  <c r="M1657" i="252"/>
  <c r="L1657" i="252"/>
  <c r="O1656" i="252"/>
  <c r="N1656" i="252"/>
  <c r="M1656" i="252"/>
  <c r="L1656" i="252"/>
  <c r="O1655" i="252"/>
  <c r="N1655" i="252"/>
  <c r="M1655" i="252"/>
  <c r="L1655" i="252"/>
  <c r="O1654" i="252"/>
  <c r="N1654" i="252"/>
  <c r="M1654" i="252"/>
  <c r="L1654" i="252"/>
  <c r="O1653" i="252"/>
  <c r="N1653" i="252"/>
  <c r="M1653" i="252"/>
  <c r="L1653" i="252"/>
  <c r="O1652" i="252"/>
  <c r="N1652" i="252"/>
  <c r="M1652" i="252"/>
  <c r="L1652" i="252"/>
  <c r="O1651" i="252"/>
  <c r="N1651" i="252"/>
  <c r="M1651" i="252"/>
  <c r="L1651" i="252"/>
  <c r="O1650" i="252"/>
  <c r="N1650" i="252"/>
  <c r="M1650" i="252"/>
  <c r="L1650" i="252"/>
  <c r="O1649" i="252"/>
  <c r="N1649" i="252"/>
  <c r="M1649" i="252"/>
  <c r="L1649" i="252"/>
  <c r="O1648" i="252"/>
  <c r="N1648" i="252"/>
  <c r="M1648" i="252"/>
  <c r="L1648" i="252"/>
  <c r="O1647" i="252"/>
  <c r="N1647" i="252"/>
  <c r="M1647" i="252"/>
  <c r="L1647" i="252"/>
  <c r="O1646" i="252"/>
  <c r="N1646" i="252"/>
  <c r="M1646" i="252"/>
  <c r="L1646" i="252"/>
  <c r="O1645" i="252"/>
  <c r="N1645" i="252"/>
  <c r="M1645" i="252"/>
  <c r="L1645" i="252"/>
  <c r="O1644" i="252"/>
  <c r="N1644" i="252"/>
  <c r="M1644" i="252"/>
  <c r="L1644" i="252"/>
  <c r="O1643" i="252"/>
  <c r="N1643" i="252"/>
  <c r="M1643" i="252"/>
  <c r="L1643" i="252"/>
  <c r="O1642" i="252"/>
  <c r="N1642" i="252"/>
  <c r="M1642" i="252"/>
  <c r="L1642" i="252"/>
  <c r="O1641" i="252"/>
  <c r="N1641" i="252"/>
  <c r="M1641" i="252"/>
  <c r="L1641" i="252"/>
  <c r="O1640" i="252"/>
  <c r="N1640" i="252"/>
  <c r="M1640" i="252"/>
  <c r="L1640" i="252"/>
  <c r="O1639" i="252"/>
  <c r="N1639" i="252"/>
  <c r="M1639" i="252"/>
  <c r="L1639" i="252"/>
  <c r="O1638" i="252"/>
  <c r="N1638" i="252"/>
  <c r="M1638" i="252"/>
  <c r="L1638" i="252"/>
  <c r="O1637" i="252"/>
  <c r="N1637" i="252"/>
  <c r="M1637" i="252"/>
  <c r="L1637" i="252"/>
  <c r="O1636" i="252"/>
  <c r="N1636" i="252"/>
  <c r="M1636" i="252"/>
  <c r="L1636" i="252"/>
  <c r="O1635" i="252"/>
  <c r="N1635" i="252"/>
  <c r="M1635" i="252"/>
  <c r="L1635" i="252"/>
  <c r="O1634" i="252"/>
  <c r="N1634" i="252"/>
  <c r="M1634" i="252"/>
  <c r="L1634" i="252"/>
  <c r="O1633" i="252"/>
  <c r="N1633" i="252"/>
  <c r="M1633" i="252"/>
  <c r="L1633" i="252"/>
  <c r="O1632" i="252"/>
  <c r="N1632" i="252"/>
  <c r="M1632" i="252"/>
  <c r="L1632" i="252"/>
  <c r="O1631" i="252"/>
  <c r="N1631" i="252"/>
  <c r="M1631" i="252"/>
  <c r="L1631" i="252"/>
  <c r="O1630" i="252"/>
  <c r="N1630" i="252"/>
  <c r="M1630" i="252"/>
  <c r="L1630" i="252"/>
  <c r="O1629" i="252"/>
  <c r="N1629" i="252"/>
  <c r="M1629" i="252"/>
  <c r="L1629" i="252"/>
  <c r="O1628" i="252"/>
  <c r="N1628" i="252"/>
  <c r="M1628" i="252"/>
  <c r="L1628" i="252"/>
  <c r="O1627" i="252"/>
  <c r="N1627" i="252"/>
  <c r="M1627" i="252"/>
  <c r="L1627" i="252"/>
  <c r="O1626" i="252"/>
  <c r="N1626" i="252"/>
  <c r="M1626" i="252"/>
  <c r="L1626" i="252"/>
  <c r="O1625" i="252"/>
  <c r="N1625" i="252"/>
  <c r="M1625" i="252"/>
  <c r="L1625" i="252"/>
  <c r="O1624" i="252"/>
  <c r="N1624" i="252"/>
  <c r="M1624" i="252"/>
  <c r="L1624" i="252"/>
  <c r="O1623" i="252"/>
  <c r="N1623" i="252"/>
  <c r="M1623" i="252"/>
  <c r="L1623" i="252"/>
  <c r="O1622" i="252"/>
  <c r="N1622" i="252"/>
  <c r="M1622" i="252"/>
  <c r="L1622" i="252"/>
  <c r="O1621" i="252"/>
  <c r="N1621" i="252"/>
  <c r="M1621" i="252"/>
  <c r="L1621" i="252"/>
  <c r="O1620" i="252"/>
  <c r="N1620" i="252"/>
  <c r="M1620" i="252"/>
  <c r="L1620" i="252"/>
  <c r="O1619" i="252"/>
  <c r="N1619" i="252"/>
  <c r="M1619" i="252"/>
  <c r="L1619" i="252"/>
  <c r="O1618" i="252"/>
  <c r="N1618" i="252"/>
  <c r="M1618" i="252"/>
  <c r="L1618" i="252"/>
  <c r="O1617" i="252"/>
  <c r="N1617" i="252"/>
  <c r="M1617" i="252"/>
  <c r="L1617" i="252"/>
  <c r="O1616" i="252"/>
  <c r="N1616" i="252"/>
  <c r="M1616" i="252"/>
  <c r="L1616" i="252"/>
  <c r="O1615" i="252"/>
  <c r="N1615" i="252"/>
  <c r="M1615" i="252"/>
  <c r="L1615" i="252"/>
  <c r="O1614" i="252"/>
  <c r="N1614" i="252"/>
  <c r="M1614" i="252"/>
  <c r="L1614" i="252"/>
  <c r="O1613" i="252"/>
  <c r="N1613" i="252"/>
  <c r="M1613" i="252"/>
  <c r="L1613" i="252"/>
  <c r="O1612" i="252"/>
  <c r="N1612" i="252"/>
  <c r="M1612" i="252"/>
  <c r="L1612" i="252"/>
  <c r="O1611" i="252"/>
  <c r="N1611" i="252"/>
  <c r="M1611" i="252"/>
  <c r="L1611" i="252"/>
  <c r="O1610" i="252"/>
  <c r="N1610" i="252"/>
  <c r="M1610" i="252"/>
  <c r="L1610" i="252"/>
  <c r="O1609" i="252"/>
  <c r="N1609" i="252"/>
  <c r="M1609" i="252"/>
  <c r="L1609" i="252"/>
  <c r="O1608" i="252"/>
  <c r="N1608" i="252"/>
  <c r="M1608" i="252"/>
  <c r="L1608" i="252"/>
  <c r="O1607" i="252"/>
  <c r="N1607" i="252"/>
  <c r="M1607" i="252"/>
  <c r="L1607" i="252"/>
  <c r="O1606" i="252"/>
  <c r="N1606" i="252"/>
  <c r="M1606" i="252"/>
  <c r="L1606" i="252"/>
  <c r="O1605" i="252"/>
  <c r="N1605" i="252"/>
  <c r="M1605" i="252"/>
  <c r="L1605" i="252"/>
  <c r="O1604" i="252"/>
  <c r="N1604" i="252"/>
  <c r="M1604" i="252"/>
  <c r="L1604" i="252"/>
  <c r="O1603" i="252"/>
  <c r="N1603" i="252"/>
  <c r="M1603" i="252"/>
  <c r="L1603" i="252"/>
  <c r="O1602" i="252"/>
  <c r="N1602" i="252"/>
  <c r="M1602" i="252"/>
  <c r="L1602" i="252"/>
  <c r="O1601" i="252"/>
  <c r="N1601" i="252"/>
  <c r="M1601" i="252"/>
  <c r="L1601" i="252"/>
  <c r="O1600" i="252"/>
  <c r="N1600" i="252"/>
  <c r="M1600" i="252"/>
  <c r="L1600" i="252"/>
  <c r="O1599" i="252"/>
  <c r="N1599" i="252"/>
  <c r="M1599" i="252"/>
  <c r="L1599" i="252"/>
  <c r="O1598" i="252"/>
  <c r="N1598" i="252"/>
  <c r="M1598" i="252"/>
  <c r="L1598" i="252"/>
  <c r="O1597" i="252"/>
  <c r="N1597" i="252"/>
  <c r="M1597" i="252"/>
  <c r="L1597" i="252"/>
  <c r="O1596" i="252"/>
  <c r="N1596" i="252"/>
  <c r="M1596" i="252"/>
  <c r="L1596" i="252"/>
  <c r="O1595" i="252"/>
  <c r="N1595" i="252"/>
  <c r="M1595" i="252"/>
  <c r="L1595" i="252"/>
  <c r="O1594" i="252"/>
  <c r="N1594" i="252"/>
  <c r="M1594" i="252"/>
  <c r="L1594" i="252"/>
  <c r="O1593" i="252"/>
  <c r="N1593" i="252"/>
  <c r="M1593" i="252"/>
  <c r="L1593" i="252"/>
  <c r="O1592" i="252"/>
  <c r="N1592" i="252"/>
  <c r="M1592" i="252"/>
  <c r="L1592" i="252"/>
  <c r="O1591" i="252"/>
  <c r="N1591" i="252"/>
  <c r="M1591" i="252"/>
  <c r="L1591" i="252"/>
  <c r="O1590" i="252"/>
  <c r="N1590" i="252"/>
  <c r="M1590" i="252"/>
  <c r="L1590" i="252"/>
  <c r="O1589" i="252"/>
  <c r="N1589" i="252"/>
  <c r="M1589" i="252"/>
  <c r="L1589" i="252"/>
  <c r="O1588" i="252"/>
  <c r="N1588" i="252"/>
  <c r="M1588" i="252"/>
  <c r="L1588" i="252"/>
  <c r="O1587" i="252"/>
  <c r="N1587" i="252"/>
  <c r="M1587" i="252"/>
  <c r="L1587" i="252"/>
  <c r="O1586" i="252"/>
  <c r="N1586" i="252"/>
  <c r="M1586" i="252"/>
  <c r="L1586" i="252"/>
  <c r="O1585" i="252"/>
  <c r="N1585" i="252"/>
  <c r="M1585" i="252"/>
  <c r="L1585" i="252"/>
  <c r="O1584" i="252"/>
  <c r="N1584" i="252"/>
  <c r="M1584" i="252"/>
  <c r="L1584" i="252"/>
  <c r="O1583" i="252"/>
  <c r="N1583" i="252"/>
  <c r="M1583" i="252"/>
  <c r="L1583" i="252"/>
  <c r="O1582" i="252"/>
  <c r="N1582" i="252"/>
  <c r="M1582" i="252"/>
  <c r="L1582" i="252"/>
  <c r="O1581" i="252"/>
  <c r="N1581" i="252"/>
  <c r="M1581" i="252"/>
  <c r="L1581" i="252"/>
  <c r="O1580" i="252"/>
  <c r="N1580" i="252"/>
  <c r="M1580" i="252"/>
  <c r="L1580" i="252"/>
  <c r="O1579" i="252"/>
  <c r="N1579" i="252"/>
  <c r="M1579" i="252"/>
  <c r="L1579" i="252"/>
  <c r="O1578" i="252"/>
  <c r="N1578" i="252"/>
  <c r="M1578" i="252"/>
  <c r="L1578" i="252"/>
  <c r="O1577" i="252"/>
  <c r="N1577" i="252"/>
  <c r="M1577" i="252"/>
  <c r="L1577" i="252"/>
  <c r="O1576" i="252"/>
  <c r="N1576" i="252"/>
  <c r="M1576" i="252"/>
  <c r="L1576" i="252"/>
  <c r="O1575" i="252"/>
  <c r="N1575" i="252"/>
  <c r="M1575" i="252"/>
  <c r="L1575" i="252"/>
  <c r="O1574" i="252"/>
  <c r="N1574" i="252"/>
  <c r="M1574" i="252"/>
  <c r="L1574" i="252"/>
  <c r="O1573" i="252"/>
  <c r="N1573" i="252"/>
  <c r="M1573" i="252"/>
  <c r="L1573" i="252"/>
  <c r="O1572" i="252"/>
  <c r="N1572" i="252"/>
  <c r="M1572" i="252"/>
  <c r="L1572" i="252"/>
  <c r="O1571" i="252"/>
  <c r="N1571" i="252"/>
  <c r="M1571" i="252"/>
  <c r="L1571" i="252"/>
  <c r="O1570" i="252"/>
  <c r="N1570" i="252"/>
  <c r="M1570" i="252"/>
  <c r="L1570" i="252"/>
  <c r="O1569" i="252"/>
  <c r="N1569" i="252"/>
  <c r="M1569" i="252"/>
  <c r="L1569" i="252"/>
  <c r="O1568" i="252"/>
  <c r="N1568" i="252"/>
  <c r="M1568" i="252"/>
  <c r="L1568" i="252"/>
  <c r="O1567" i="252"/>
  <c r="N1567" i="252"/>
  <c r="M1567" i="252"/>
  <c r="L1567" i="252"/>
  <c r="O1566" i="252"/>
  <c r="N1566" i="252"/>
  <c r="M1566" i="252"/>
  <c r="L1566" i="252"/>
  <c r="O1565" i="252"/>
  <c r="N1565" i="252"/>
  <c r="M1565" i="252"/>
  <c r="L1565" i="252"/>
  <c r="O1564" i="252"/>
  <c r="N1564" i="252"/>
  <c r="M1564" i="252"/>
  <c r="L1564" i="252"/>
  <c r="O1563" i="252"/>
  <c r="N1563" i="252"/>
  <c r="M1563" i="252"/>
  <c r="L1563" i="252"/>
  <c r="O1562" i="252"/>
  <c r="N1562" i="252"/>
  <c r="M1562" i="252"/>
  <c r="L1562" i="252"/>
  <c r="O1561" i="252"/>
  <c r="N1561" i="252"/>
  <c r="M1561" i="252"/>
  <c r="L1561" i="252"/>
  <c r="O1560" i="252"/>
  <c r="N1560" i="252"/>
  <c r="M1560" i="252"/>
  <c r="L1560" i="252"/>
  <c r="O1559" i="252"/>
  <c r="N1559" i="252"/>
  <c r="M1559" i="252"/>
  <c r="L1559" i="252"/>
  <c r="O1558" i="252"/>
  <c r="N1558" i="252"/>
  <c r="M1558" i="252"/>
  <c r="L1558" i="252"/>
  <c r="O1557" i="252"/>
  <c r="N1557" i="252"/>
  <c r="M1557" i="252"/>
  <c r="L1557" i="252"/>
  <c r="O1556" i="252"/>
  <c r="N1556" i="252"/>
  <c r="M1556" i="252"/>
  <c r="L1556" i="252"/>
  <c r="O1555" i="252"/>
  <c r="N1555" i="252"/>
  <c r="M1555" i="252"/>
  <c r="L1555" i="252"/>
  <c r="O1554" i="252"/>
  <c r="N1554" i="252"/>
  <c r="M1554" i="252"/>
  <c r="L1554" i="252"/>
  <c r="O1553" i="252"/>
  <c r="N1553" i="252"/>
  <c r="M1553" i="252"/>
  <c r="L1553" i="252"/>
  <c r="O1552" i="252"/>
  <c r="N1552" i="252"/>
  <c r="M1552" i="252"/>
  <c r="L1552" i="252"/>
  <c r="O1551" i="252"/>
  <c r="N1551" i="252"/>
  <c r="M1551" i="252"/>
  <c r="L1551" i="252"/>
  <c r="O1550" i="252"/>
  <c r="N1550" i="252"/>
  <c r="M1550" i="252"/>
  <c r="L1550" i="252"/>
  <c r="O1549" i="252"/>
  <c r="N1549" i="252"/>
  <c r="M1549" i="252"/>
  <c r="L1549" i="252"/>
  <c r="O1548" i="252"/>
  <c r="N1548" i="252"/>
  <c r="M1548" i="252"/>
  <c r="L1548" i="252"/>
  <c r="O1547" i="252"/>
  <c r="N1547" i="252"/>
  <c r="M1547" i="252"/>
  <c r="L1547" i="252"/>
  <c r="O1546" i="252"/>
  <c r="N1546" i="252"/>
  <c r="M1546" i="252"/>
  <c r="L1546" i="252"/>
  <c r="O1545" i="252"/>
  <c r="N1545" i="252"/>
  <c r="M1545" i="252"/>
  <c r="L1545" i="252"/>
  <c r="O1544" i="252"/>
  <c r="N1544" i="252"/>
  <c r="M1544" i="252"/>
  <c r="L1544" i="252"/>
  <c r="O1543" i="252"/>
  <c r="N1543" i="252"/>
  <c r="M1543" i="252"/>
  <c r="L1543" i="252"/>
  <c r="O1542" i="252"/>
  <c r="N1542" i="252"/>
  <c r="M1542" i="252"/>
  <c r="L1542" i="252"/>
  <c r="O1541" i="252"/>
  <c r="N1541" i="252"/>
  <c r="M1541" i="252"/>
  <c r="L1541" i="252"/>
  <c r="O1540" i="252"/>
  <c r="N1540" i="252"/>
  <c r="M1540" i="252"/>
  <c r="L1540" i="252"/>
  <c r="O1539" i="252"/>
  <c r="N1539" i="252"/>
  <c r="M1539" i="252"/>
  <c r="L1539" i="252"/>
  <c r="O1538" i="252"/>
  <c r="N1538" i="252"/>
  <c r="M1538" i="252"/>
  <c r="L1538" i="252"/>
  <c r="O1537" i="252"/>
  <c r="N1537" i="252"/>
  <c r="M1537" i="252"/>
  <c r="L1537" i="252"/>
  <c r="O1536" i="252"/>
  <c r="N1536" i="252"/>
  <c r="M1536" i="252"/>
  <c r="L1536" i="252"/>
  <c r="O1535" i="252"/>
  <c r="N1535" i="252"/>
  <c r="M1535" i="252"/>
  <c r="L1535" i="252"/>
  <c r="O1534" i="252"/>
  <c r="N1534" i="252"/>
  <c r="M1534" i="252"/>
  <c r="L1534" i="252"/>
  <c r="O1533" i="252"/>
  <c r="N1533" i="252"/>
  <c r="M1533" i="252"/>
  <c r="L1533" i="252"/>
  <c r="O1532" i="252"/>
  <c r="N1532" i="252"/>
  <c r="M1532" i="252"/>
  <c r="L1532" i="252"/>
  <c r="O1531" i="252"/>
  <c r="N1531" i="252"/>
  <c r="M1531" i="252"/>
  <c r="L1531" i="252"/>
  <c r="O1530" i="252"/>
  <c r="N1530" i="252"/>
  <c r="M1530" i="252"/>
  <c r="L1530" i="252"/>
  <c r="O1529" i="252"/>
  <c r="N1529" i="252"/>
  <c r="M1529" i="252"/>
  <c r="L1529" i="252"/>
  <c r="O1528" i="252"/>
  <c r="N1528" i="252"/>
  <c r="M1528" i="252"/>
  <c r="L1528" i="252"/>
  <c r="O1527" i="252"/>
  <c r="N1527" i="252"/>
  <c r="M1527" i="252"/>
  <c r="L1527" i="252"/>
  <c r="O1526" i="252"/>
  <c r="N1526" i="252"/>
  <c r="M1526" i="252"/>
  <c r="L1526" i="252"/>
  <c r="O1525" i="252"/>
  <c r="N1525" i="252"/>
  <c r="M1525" i="252"/>
  <c r="L1525" i="252"/>
  <c r="O1524" i="252"/>
  <c r="N1524" i="252"/>
  <c r="M1524" i="252"/>
  <c r="L1524" i="252"/>
  <c r="O1523" i="252"/>
  <c r="N1523" i="252"/>
  <c r="M1523" i="252"/>
  <c r="L1523" i="252"/>
  <c r="O1522" i="252"/>
  <c r="N1522" i="252"/>
  <c r="M1522" i="252"/>
  <c r="L1522" i="252"/>
  <c r="O1521" i="252"/>
  <c r="N1521" i="252"/>
  <c r="M1521" i="252"/>
  <c r="L1521" i="252"/>
  <c r="O1520" i="252"/>
  <c r="N1520" i="252"/>
  <c r="M1520" i="252"/>
  <c r="L1520" i="252"/>
  <c r="O1519" i="252"/>
  <c r="N1519" i="252"/>
  <c r="M1519" i="252"/>
  <c r="L1519" i="252"/>
  <c r="O1518" i="252"/>
  <c r="N1518" i="252"/>
  <c r="M1518" i="252"/>
  <c r="L1518" i="252"/>
  <c r="O1517" i="252"/>
  <c r="N1517" i="252"/>
  <c r="M1517" i="252"/>
  <c r="L1517" i="252"/>
  <c r="O1516" i="252"/>
  <c r="N1516" i="252"/>
  <c r="M1516" i="252"/>
  <c r="L1516" i="252"/>
  <c r="O1515" i="252"/>
  <c r="N1515" i="252"/>
  <c r="M1515" i="252"/>
  <c r="L1515" i="252"/>
  <c r="O1514" i="252"/>
  <c r="N1514" i="252"/>
  <c r="M1514" i="252"/>
  <c r="L1514" i="252"/>
  <c r="O1513" i="252"/>
  <c r="N1513" i="252"/>
  <c r="M1513" i="252"/>
  <c r="L1513" i="252"/>
  <c r="O1512" i="252"/>
  <c r="N1512" i="252"/>
  <c r="M1512" i="252"/>
  <c r="L1512" i="252"/>
  <c r="O1511" i="252"/>
  <c r="N1511" i="252"/>
  <c r="M1511" i="252"/>
  <c r="L1511" i="252"/>
  <c r="O1510" i="252"/>
  <c r="N1510" i="252"/>
  <c r="M1510" i="252"/>
  <c r="L1510" i="252"/>
  <c r="O1509" i="252"/>
  <c r="N1509" i="252"/>
  <c r="M1509" i="252"/>
  <c r="L1509" i="252"/>
  <c r="O1508" i="252"/>
  <c r="N1508" i="252"/>
  <c r="M1508" i="252"/>
  <c r="L1508" i="252"/>
  <c r="O1507" i="252"/>
  <c r="N1507" i="252"/>
  <c r="M1507" i="252"/>
  <c r="L1507" i="252"/>
  <c r="O1506" i="252"/>
  <c r="N1506" i="252"/>
  <c r="M1506" i="252"/>
  <c r="L1506" i="252"/>
  <c r="O1505" i="252"/>
  <c r="N1505" i="252"/>
  <c r="M1505" i="252"/>
  <c r="L1505" i="252"/>
  <c r="O1504" i="252"/>
  <c r="N1504" i="252"/>
  <c r="M1504" i="252"/>
  <c r="L1504" i="252"/>
  <c r="O1503" i="252"/>
  <c r="N1503" i="252"/>
  <c r="M1503" i="252"/>
  <c r="L1503" i="252"/>
  <c r="O1502" i="252"/>
  <c r="N1502" i="252"/>
  <c r="M1502" i="252"/>
  <c r="L1502" i="252"/>
  <c r="O1501" i="252"/>
  <c r="N1501" i="252"/>
  <c r="M1501" i="252"/>
  <c r="L1501" i="252"/>
  <c r="O1500" i="252"/>
  <c r="N1500" i="252"/>
  <c r="M1500" i="252"/>
  <c r="L1500" i="252"/>
  <c r="O1499" i="252"/>
  <c r="N1499" i="252"/>
  <c r="M1499" i="252"/>
  <c r="L1499" i="252"/>
  <c r="O1498" i="252"/>
  <c r="N1498" i="252"/>
  <c r="M1498" i="252"/>
  <c r="L1498" i="252"/>
  <c r="O1497" i="252"/>
  <c r="N1497" i="252"/>
  <c r="M1497" i="252"/>
  <c r="L1497" i="252"/>
  <c r="O1496" i="252"/>
  <c r="N1496" i="252"/>
  <c r="M1496" i="252"/>
  <c r="L1496" i="252"/>
  <c r="O1495" i="252"/>
  <c r="N1495" i="252"/>
  <c r="M1495" i="252"/>
  <c r="L1495" i="252"/>
  <c r="O1494" i="252"/>
  <c r="N1494" i="252"/>
  <c r="M1494" i="252"/>
  <c r="L1494" i="252"/>
  <c r="O1493" i="252"/>
  <c r="N1493" i="252"/>
  <c r="M1493" i="252"/>
  <c r="L1493" i="252"/>
  <c r="O1492" i="252"/>
  <c r="N1492" i="252"/>
  <c r="M1492" i="252"/>
  <c r="L1492" i="252"/>
  <c r="O1491" i="252"/>
  <c r="N1491" i="252"/>
  <c r="M1491" i="252"/>
  <c r="L1491" i="252"/>
  <c r="O1490" i="252"/>
  <c r="N1490" i="252"/>
  <c r="M1490" i="252"/>
  <c r="L1490" i="252"/>
  <c r="O1489" i="252"/>
  <c r="N1489" i="252"/>
  <c r="M1489" i="252"/>
  <c r="L1489" i="252"/>
  <c r="O1488" i="252"/>
  <c r="N1488" i="252"/>
  <c r="M1488" i="252"/>
  <c r="L1488" i="252"/>
  <c r="O1487" i="252"/>
  <c r="N1487" i="252"/>
  <c r="M1487" i="252"/>
  <c r="L1487" i="252"/>
  <c r="O1486" i="252"/>
  <c r="N1486" i="252"/>
  <c r="M1486" i="252"/>
  <c r="L1486" i="252"/>
  <c r="O1485" i="252"/>
  <c r="N1485" i="252"/>
  <c r="M1485" i="252"/>
  <c r="L1485" i="252"/>
  <c r="O1484" i="252"/>
  <c r="N1484" i="252"/>
  <c r="M1484" i="252"/>
  <c r="L1484" i="252"/>
  <c r="O1483" i="252"/>
  <c r="N1483" i="252"/>
  <c r="M1483" i="252"/>
  <c r="L1483" i="252"/>
  <c r="O1482" i="252"/>
  <c r="N1482" i="252"/>
  <c r="M1482" i="252"/>
  <c r="L1482" i="252"/>
  <c r="O1481" i="252"/>
  <c r="N1481" i="252"/>
  <c r="M1481" i="252"/>
  <c r="L1481" i="252"/>
  <c r="O1480" i="252"/>
  <c r="N1480" i="252"/>
  <c r="M1480" i="252"/>
  <c r="L1480" i="252"/>
  <c r="O1479" i="252"/>
  <c r="N1479" i="252"/>
  <c r="M1479" i="252"/>
  <c r="L1479" i="252"/>
  <c r="O1478" i="252"/>
  <c r="N1478" i="252"/>
  <c r="M1478" i="252"/>
  <c r="L1478" i="252"/>
  <c r="O1477" i="252"/>
  <c r="N1477" i="252"/>
  <c r="M1477" i="252"/>
  <c r="L1477" i="252"/>
  <c r="O1476" i="252"/>
  <c r="N1476" i="252"/>
  <c r="M1476" i="252"/>
  <c r="L1476" i="252"/>
  <c r="O1475" i="252"/>
  <c r="N1475" i="252"/>
  <c r="M1475" i="252"/>
  <c r="L1475" i="252"/>
  <c r="O1474" i="252"/>
  <c r="N1474" i="252"/>
  <c r="M1474" i="252"/>
  <c r="L1474" i="252"/>
  <c r="O1473" i="252"/>
  <c r="N1473" i="252"/>
  <c r="M1473" i="252"/>
  <c r="L1473" i="252"/>
  <c r="O1472" i="252"/>
  <c r="N1472" i="252"/>
  <c r="M1472" i="252"/>
  <c r="L1472" i="252"/>
  <c r="O1471" i="252"/>
  <c r="N1471" i="252"/>
  <c r="M1471" i="252"/>
  <c r="L1471" i="252"/>
  <c r="O1470" i="252"/>
  <c r="N1470" i="252"/>
  <c r="M1470" i="252"/>
  <c r="L1470" i="252"/>
  <c r="O1469" i="252"/>
  <c r="N1469" i="252"/>
  <c r="M1469" i="252"/>
  <c r="L1469" i="252"/>
  <c r="O1468" i="252"/>
  <c r="N1468" i="252"/>
  <c r="M1468" i="252"/>
  <c r="L1468" i="252"/>
  <c r="O1467" i="252"/>
  <c r="N1467" i="252"/>
  <c r="M1467" i="252"/>
  <c r="L1467" i="252"/>
  <c r="O1466" i="252"/>
  <c r="N1466" i="252"/>
  <c r="M1466" i="252"/>
  <c r="L1466" i="252"/>
  <c r="O1465" i="252"/>
  <c r="N1465" i="252"/>
  <c r="M1465" i="252"/>
  <c r="L1465" i="252"/>
  <c r="O1464" i="252"/>
  <c r="N1464" i="252"/>
  <c r="M1464" i="252"/>
  <c r="L1464" i="252"/>
  <c r="O1463" i="252"/>
  <c r="N1463" i="252"/>
  <c r="M1463" i="252"/>
  <c r="L1463" i="252"/>
  <c r="O1462" i="252"/>
  <c r="N1462" i="252"/>
  <c r="M1462" i="252"/>
  <c r="L1462" i="252"/>
  <c r="O1461" i="252"/>
  <c r="N1461" i="252"/>
  <c r="M1461" i="252"/>
  <c r="L1461" i="252"/>
  <c r="O1460" i="252"/>
  <c r="N1460" i="252"/>
  <c r="M1460" i="252"/>
  <c r="L1460" i="252"/>
  <c r="O1459" i="252"/>
  <c r="N1459" i="252"/>
  <c r="M1459" i="252"/>
  <c r="L1459" i="252"/>
  <c r="O1458" i="252"/>
  <c r="N1458" i="252"/>
  <c r="M1458" i="252"/>
  <c r="L1458" i="252"/>
  <c r="O1457" i="252"/>
  <c r="N1457" i="252"/>
  <c r="M1457" i="252"/>
  <c r="L1457" i="252"/>
  <c r="O1456" i="252"/>
  <c r="N1456" i="252"/>
  <c r="M1456" i="252"/>
  <c r="L1456" i="252"/>
  <c r="O1455" i="252"/>
  <c r="N1455" i="252"/>
  <c r="M1455" i="252"/>
  <c r="L1455" i="252"/>
  <c r="O1454" i="252"/>
  <c r="N1454" i="252"/>
  <c r="M1454" i="252"/>
  <c r="L1454" i="252"/>
  <c r="O1453" i="252"/>
  <c r="N1453" i="252"/>
  <c r="M1453" i="252"/>
  <c r="L1453" i="252"/>
  <c r="O1452" i="252"/>
  <c r="N1452" i="252"/>
  <c r="M1452" i="252"/>
  <c r="L1452" i="252"/>
  <c r="O1451" i="252"/>
  <c r="N1451" i="252"/>
  <c r="M1451" i="252"/>
  <c r="L1451" i="252"/>
  <c r="O1450" i="252"/>
  <c r="N1450" i="252"/>
  <c r="M1450" i="252"/>
  <c r="L1450" i="252"/>
  <c r="O1449" i="252"/>
  <c r="N1449" i="252"/>
  <c r="M1449" i="252"/>
  <c r="L1449" i="252"/>
  <c r="O1448" i="252"/>
  <c r="N1448" i="252"/>
  <c r="M1448" i="252"/>
  <c r="L1448" i="252"/>
  <c r="O1447" i="252"/>
  <c r="N1447" i="252"/>
  <c r="M1447" i="252"/>
  <c r="L1447" i="252"/>
  <c r="O1446" i="252"/>
  <c r="N1446" i="252"/>
  <c r="M1446" i="252"/>
  <c r="L1446" i="252"/>
  <c r="O1445" i="252"/>
  <c r="N1445" i="252"/>
  <c r="M1445" i="252"/>
  <c r="L1445" i="252"/>
  <c r="O1444" i="252"/>
  <c r="N1444" i="252"/>
  <c r="M1444" i="252"/>
  <c r="L1444" i="252"/>
  <c r="O1443" i="252"/>
  <c r="N1443" i="252"/>
  <c r="M1443" i="252"/>
  <c r="L1443" i="252"/>
  <c r="O1442" i="252"/>
  <c r="N1442" i="252"/>
  <c r="M1442" i="252"/>
  <c r="L1442" i="252"/>
  <c r="O1441" i="252"/>
  <c r="N1441" i="252"/>
  <c r="M1441" i="252"/>
  <c r="L1441" i="252"/>
  <c r="O1440" i="252"/>
  <c r="N1440" i="252"/>
  <c r="M1440" i="252"/>
  <c r="L1440" i="252"/>
  <c r="O1439" i="252"/>
  <c r="N1439" i="252"/>
  <c r="M1439" i="252"/>
  <c r="L1439" i="252"/>
  <c r="O1438" i="252"/>
  <c r="N1438" i="252"/>
  <c r="M1438" i="252"/>
  <c r="L1438" i="252"/>
  <c r="O1437" i="252"/>
  <c r="N1437" i="252"/>
  <c r="M1437" i="252"/>
  <c r="L1437" i="252"/>
  <c r="O1436" i="252"/>
  <c r="N1436" i="252"/>
  <c r="M1436" i="252"/>
  <c r="L1436" i="252"/>
  <c r="O1435" i="252"/>
  <c r="N1435" i="252"/>
  <c r="M1435" i="252"/>
  <c r="L1435" i="252"/>
  <c r="O1434" i="252"/>
  <c r="N1434" i="252"/>
  <c r="M1434" i="252"/>
  <c r="L1434" i="252"/>
  <c r="O1433" i="252"/>
  <c r="N1433" i="252"/>
  <c r="M1433" i="252"/>
  <c r="L1433" i="252"/>
  <c r="O1432" i="252"/>
  <c r="N1432" i="252"/>
  <c r="M1432" i="252"/>
  <c r="L1432" i="252"/>
  <c r="O1431" i="252"/>
  <c r="N1431" i="252"/>
  <c r="M1431" i="252"/>
  <c r="L1431" i="252"/>
  <c r="O1430" i="252"/>
  <c r="N1430" i="252"/>
  <c r="M1430" i="252"/>
  <c r="L1430" i="252"/>
  <c r="O1429" i="252"/>
  <c r="N1429" i="252"/>
  <c r="M1429" i="252"/>
  <c r="L1429" i="252"/>
  <c r="O1428" i="252"/>
  <c r="N1428" i="252"/>
  <c r="M1428" i="252"/>
  <c r="L1428" i="252"/>
  <c r="O1427" i="252"/>
  <c r="N1427" i="252"/>
  <c r="M1427" i="252"/>
  <c r="L1427" i="252"/>
  <c r="O1426" i="252"/>
  <c r="N1426" i="252"/>
  <c r="M1426" i="252"/>
  <c r="L1426" i="252"/>
  <c r="O1425" i="252"/>
  <c r="N1425" i="252"/>
  <c r="M1425" i="252"/>
  <c r="L1425" i="252"/>
  <c r="O1424" i="252"/>
  <c r="N1424" i="252"/>
  <c r="M1424" i="252"/>
  <c r="L1424" i="252"/>
  <c r="O1423" i="252"/>
  <c r="N1423" i="252"/>
  <c r="M1423" i="252"/>
  <c r="L1423" i="252"/>
  <c r="O1422" i="252"/>
  <c r="N1422" i="252"/>
  <c r="M1422" i="252"/>
  <c r="L1422" i="252"/>
  <c r="O1421" i="252"/>
  <c r="N1421" i="252"/>
  <c r="M1421" i="252"/>
  <c r="L1421" i="252"/>
  <c r="O1420" i="252"/>
  <c r="N1420" i="252"/>
  <c r="M1420" i="252"/>
  <c r="L1420" i="252"/>
  <c r="O1419" i="252"/>
  <c r="N1419" i="252"/>
  <c r="M1419" i="252"/>
  <c r="L1419" i="252"/>
  <c r="O1418" i="252"/>
  <c r="N1418" i="252"/>
  <c r="M1418" i="252"/>
  <c r="L1418" i="252"/>
  <c r="O1417" i="252"/>
  <c r="N1417" i="252"/>
  <c r="M1417" i="252"/>
  <c r="L1417" i="252"/>
  <c r="O1416" i="252"/>
  <c r="N1416" i="252"/>
  <c r="M1416" i="252"/>
  <c r="L1416" i="252"/>
  <c r="O1415" i="252"/>
  <c r="N1415" i="252"/>
  <c r="M1415" i="252"/>
  <c r="L1415" i="252"/>
  <c r="O1414" i="252"/>
  <c r="N1414" i="252"/>
  <c r="M1414" i="252"/>
  <c r="L1414" i="252"/>
  <c r="O1413" i="252"/>
  <c r="N1413" i="252"/>
  <c r="M1413" i="252"/>
  <c r="L1413" i="252"/>
  <c r="O1412" i="252"/>
  <c r="N1412" i="252"/>
  <c r="M1412" i="252"/>
  <c r="L1412" i="252"/>
  <c r="O1411" i="252"/>
  <c r="N1411" i="252"/>
  <c r="M1411" i="252"/>
  <c r="L1411" i="252"/>
  <c r="O1410" i="252"/>
  <c r="N1410" i="252"/>
  <c r="M1410" i="252"/>
  <c r="L1410" i="252"/>
  <c r="O1409" i="252"/>
  <c r="N1409" i="252"/>
  <c r="M1409" i="252"/>
  <c r="L1409" i="252"/>
  <c r="O1408" i="252"/>
  <c r="N1408" i="252"/>
  <c r="M1408" i="252"/>
  <c r="L1408" i="252"/>
  <c r="O1407" i="252"/>
  <c r="N1407" i="252"/>
  <c r="M1407" i="252"/>
  <c r="L1407" i="252"/>
  <c r="O1406" i="252"/>
  <c r="N1406" i="252"/>
  <c r="M1406" i="252"/>
  <c r="L1406" i="252"/>
  <c r="O1405" i="252"/>
  <c r="N1405" i="252"/>
  <c r="M1405" i="252"/>
  <c r="L1405" i="252"/>
  <c r="O1404" i="252"/>
  <c r="N1404" i="252"/>
  <c r="M1404" i="252"/>
  <c r="L1404" i="252"/>
  <c r="O1403" i="252"/>
  <c r="N1403" i="252"/>
  <c r="M1403" i="252"/>
  <c r="L1403" i="252"/>
  <c r="O1402" i="252"/>
  <c r="N1402" i="252"/>
  <c r="M1402" i="252"/>
  <c r="L1402" i="252"/>
  <c r="O1401" i="252"/>
  <c r="N1401" i="252"/>
  <c r="M1401" i="252"/>
  <c r="L1401" i="252"/>
  <c r="O1400" i="252"/>
  <c r="N1400" i="252"/>
  <c r="M1400" i="252"/>
  <c r="L1400" i="252"/>
  <c r="O1399" i="252"/>
  <c r="N1399" i="252"/>
  <c r="M1399" i="252"/>
  <c r="L1399" i="252"/>
  <c r="O1398" i="252"/>
  <c r="N1398" i="252"/>
  <c r="M1398" i="252"/>
  <c r="L1398" i="252"/>
  <c r="O1397" i="252"/>
  <c r="N1397" i="252"/>
  <c r="M1397" i="252"/>
  <c r="L1397" i="252"/>
  <c r="O1396" i="252"/>
  <c r="N1396" i="252"/>
  <c r="M1396" i="252"/>
  <c r="L1396" i="252"/>
  <c r="O1395" i="252"/>
  <c r="N1395" i="252"/>
  <c r="M1395" i="252"/>
  <c r="L1395" i="252"/>
  <c r="O1394" i="252"/>
  <c r="N1394" i="252"/>
  <c r="M1394" i="252"/>
  <c r="L1394" i="252"/>
  <c r="O1393" i="252"/>
  <c r="N1393" i="252"/>
  <c r="M1393" i="252"/>
  <c r="L1393" i="252"/>
  <c r="O1392" i="252"/>
  <c r="N1392" i="252"/>
  <c r="M1392" i="252"/>
  <c r="L1392" i="252"/>
  <c r="O1391" i="252"/>
  <c r="N1391" i="252"/>
  <c r="M1391" i="252"/>
  <c r="L1391" i="252"/>
  <c r="O1390" i="252"/>
  <c r="N1390" i="252"/>
  <c r="M1390" i="252"/>
  <c r="L1390" i="252"/>
  <c r="O1389" i="252"/>
  <c r="N1389" i="252"/>
  <c r="M1389" i="252"/>
  <c r="L1389" i="252"/>
  <c r="O1388" i="252"/>
  <c r="N1388" i="252"/>
  <c r="M1388" i="252"/>
  <c r="L1388" i="252"/>
  <c r="O1387" i="252"/>
  <c r="N1387" i="252"/>
  <c r="M1387" i="252"/>
  <c r="L1387" i="252"/>
  <c r="O1386" i="252"/>
  <c r="N1386" i="252"/>
  <c r="M1386" i="252"/>
  <c r="L1386" i="252"/>
  <c r="O1385" i="252"/>
  <c r="N1385" i="252"/>
  <c r="M1385" i="252"/>
  <c r="L1385" i="252"/>
  <c r="O1384" i="252"/>
  <c r="N1384" i="252"/>
  <c r="M1384" i="252"/>
  <c r="L1384" i="252"/>
  <c r="O1383" i="252"/>
  <c r="N1383" i="252"/>
  <c r="M1383" i="252"/>
  <c r="L1383" i="252"/>
  <c r="O1382" i="252"/>
  <c r="N1382" i="252"/>
  <c r="M1382" i="252"/>
  <c r="L1382" i="252"/>
  <c r="O1381" i="252"/>
  <c r="N1381" i="252"/>
  <c r="M1381" i="252"/>
  <c r="L1381" i="252"/>
  <c r="O1380" i="252"/>
  <c r="N1380" i="252"/>
  <c r="M1380" i="252"/>
  <c r="L1380" i="252"/>
  <c r="O1379" i="252"/>
  <c r="N1379" i="252"/>
  <c r="M1379" i="252"/>
  <c r="L1379" i="252"/>
  <c r="O1378" i="252"/>
  <c r="N1378" i="252"/>
  <c r="M1378" i="252"/>
  <c r="L1378" i="252"/>
  <c r="O1377" i="252"/>
  <c r="N1377" i="252"/>
  <c r="M1377" i="252"/>
  <c r="L1377" i="252"/>
  <c r="O1376" i="252"/>
  <c r="N1376" i="252"/>
  <c r="M1376" i="252"/>
  <c r="L1376" i="252"/>
  <c r="O1375" i="252"/>
  <c r="N1375" i="252"/>
  <c r="M1375" i="252"/>
  <c r="L1375" i="252"/>
  <c r="O1374" i="252"/>
  <c r="N1374" i="252"/>
  <c r="M1374" i="252"/>
  <c r="L1374" i="252"/>
  <c r="O1373" i="252"/>
  <c r="N1373" i="252"/>
  <c r="M1373" i="252"/>
  <c r="L1373" i="252"/>
  <c r="O1372" i="252"/>
  <c r="N1372" i="252"/>
  <c r="M1372" i="252"/>
  <c r="L1372" i="252"/>
  <c r="O1371" i="252"/>
  <c r="N1371" i="252"/>
  <c r="M1371" i="252"/>
  <c r="L1371" i="252"/>
  <c r="O1370" i="252"/>
  <c r="N1370" i="252"/>
  <c r="M1370" i="252"/>
  <c r="L1370" i="252"/>
  <c r="O1369" i="252"/>
  <c r="N1369" i="252"/>
  <c r="M1369" i="252"/>
  <c r="L1369" i="252"/>
  <c r="O1368" i="252"/>
  <c r="N1368" i="252"/>
  <c r="M1368" i="252"/>
  <c r="L1368" i="252"/>
  <c r="O1367" i="252"/>
  <c r="N1367" i="252"/>
  <c r="M1367" i="252"/>
  <c r="L1367" i="252"/>
  <c r="O1366" i="252"/>
  <c r="N1366" i="252"/>
  <c r="M1366" i="252"/>
  <c r="L1366" i="252"/>
  <c r="O1365" i="252"/>
  <c r="N1365" i="252"/>
  <c r="M1365" i="252"/>
  <c r="L1365" i="252"/>
  <c r="O1364" i="252"/>
  <c r="N1364" i="252"/>
  <c r="M1364" i="252"/>
  <c r="L1364" i="252"/>
  <c r="O1363" i="252"/>
  <c r="N1363" i="252"/>
  <c r="M1363" i="252"/>
  <c r="L1363" i="252"/>
  <c r="O1362" i="252"/>
  <c r="N1362" i="252"/>
  <c r="M1362" i="252"/>
  <c r="L1362" i="252"/>
  <c r="O1361" i="252"/>
  <c r="N1361" i="252"/>
  <c r="M1361" i="252"/>
  <c r="L1361" i="252"/>
  <c r="O1360" i="252"/>
  <c r="N1360" i="252"/>
  <c r="M1360" i="252"/>
  <c r="L1360" i="252"/>
  <c r="O1359" i="252"/>
  <c r="N1359" i="252"/>
  <c r="M1359" i="252"/>
  <c r="L1359" i="252"/>
  <c r="O1358" i="252"/>
  <c r="N1358" i="252"/>
  <c r="M1358" i="252"/>
  <c r="L1358" i="252"/>
  <c r="O1357" i="252"/>
  <c r="N1357" i="252"/>
  <c r="M1357" i="252"/>
  <c r="L1357" i="252"/>
  <c r="O1356" i="252"/>
  <c r="N1356" i="252"/>
  <c r="M1356" i="252"/>
  <c r="L1356" i="252"/>
  <c r="O1355" i="252"/>
  <c r="N1355" i="252"/>
  <c r="M1355" i="252"/>
  <c r="L1355" i="252"/>
  <c r="O1354" i="252"/>
  <c r="N1354" i="252"/>
  <c r="M1354" i="252"/>
  <c r="L1354" i="252"/>
  <c r="O1353" i="252"/>
  <c r="N1353" i="252"/>
  <c r="M1353" i="252"/>
  <c r="L1353" i="252"/>
  <c r="O1352" i="252"/>
  <c r="N1352" i="252"/>
  <c r="M1352" i="252"/>
  <c r="L1352" i="252"/>
  <c r="O1351" i="252"/>
  <c r="N1351" i="252"/>
  <c r="M1351" i="252"/>
  <c r="L1351" i="252"/>
  <c r="O1350" i="252"/>
  <c r="N1350" i="252"/>
  <c r="M1350" i="252"/>
  <c r="L1350" i="252"/>
  <c r="O1349" i="252"/>
  <c r="N1349" i="252"/>
  <c r="M1349" i="252"/>
  <c r="L1349" i="252"/>
  <c r="O1348" i="252"/>
  <c r="N1348" i="252"/>
  <c r="M1348" i="252"/>
  <c r="L1348" i="252"/>
  <c r="O1347" i="252"/>
  <c r="N1347" i="252"/>
  <c r="M1347" i="252"/>
  <c r="L1347" i="252"/>
  <c r="O1346" i="252"/>
  <c r="N1346" i="252"/>
  <c r="M1346" i="252"/>
  <c r="L1346" i="252"/>
  <c r="O1345" i="252"/>
  <c r="N1345" i="252"/>
  <c r="M1345" i="252"/>
  <c r="L1345" i="252"/>
  <c r="O1344" i="252"/>
  <c r="N1344" i="252"/>
  <c r="M1344" i="252"/>
  <c r="L1344" i="252"/>
  <c r="O1343" i="252"/>
  <c r="N1343" i="252"/>
  <c r="M1343" i="252"/>
  <c r="L1343" i="252"/>
  <c r="O1342" i="252"/>
  <c r="N1342" i="252"/>
  <c r="M1342" i="252"/>
  <c r="L1342" i="252"/>
  <c r="O1341" i="252"/>
  <c r="N1341" i="252"/>
  <c r="M1341" i="252"/>
  <c r="L1341" i="252"/>
  <c r="O1340" i="252"/>
  <c r="N1340" i="252"/>
  <c r="M1340" i="252"/>
  <c r="L1340" i="252"/>
  <c r="O1339" i="252"/>
  <c r="N1339" i="252"/>
  <c r="M1339" i="252"/>
  <c r="L1339" i="252"/>
  <c r="O1338" i="252"/>
  <c r="N1338" i="252"/>
  <c r="M1338" i="252"/>
  <c r="L1338" i="252"/>
  <c r="O1337" i="252"/>
  <c r="N1337" i="252"/>
  <c r="M1337" i="252"/>
  <c r="L1337" i="252"/>
  <c r="O1336" i="252"/>
  <c r="N1336" i="252"/>
  <c r="M1336" i="252"/>
  <c r="L1336" i="252"/>
  <c r="O1335" i="252"/>
  <c r="N1335" i="252"/>
  <c r="M1335" i="252"/>
  <c r="L1335" i="252"/>
  <c r="O1334" i="252"/>
  <c r="N1334" i="252"/>
  <c r="M1334" i="252"/>
  <c r="L1334" i="252"/>
  <c r="O1333" i="252"/>
  <c r="N1333" i="252"/>
  <c r="M1333" i="252"/>
  <c r="L1333" i="252"/>
  <c r="O1332" i="252"/>
  <c r="N1332" i="252"/>
  <c r="M1332" i="252"/>
  <c r="L1332" i="252"/>
  <c r="O1331" i="252"/>
  <c r="N1331" i="252"/>
  <c r="M1331" i="252"/>
  <c r="L1331" i="252"/>
  <c r="O1330" i="252"/>
  <c r="N1330" i="252"/>
  <c r="M1330" i="252"/>
  <c r="L1330" i="252"/>
  <c r="O1329" i="252"/>
  <c r="N1329" i="252"/>
  <c r="M1329" i="252"/>
  <c r="L1329" i="252"/>
  <c r="O1328" i="252"/>
  <c r="N1328" i="252"/>
  <c r="M1328" i="252"/>
  <c r="L1328" i="252"/>
  <c r="O1327" i="252"/>
  <c r="N1327" i="252"/>
  <c r="M1327" i="252"/>
  <c r="L1327" i="252"/>
  <c r="O1326" i="252"/>
  <c r="N1326" i="252"/>
  <c r="M1326" i="252"/>
  <c r="L1326" i="252"/>
  <c r="O1325" i="252"/>
  <c r="N1325" i="252"/>
  <c r="M1325" i="252"/>
  <c r="L1325" i="252"/>
  <c r="O1324" i="252"/>
  <c r="N1324" i="252"/>
  <c r="M1324" i="252"/>
  <c r="L1324" i="252"/>
  <c r="O1323" i="252"/>
  <c r="N1323" i="252"/>
  <c r="M1323" i="252"/>
  <c r="L1323" i="252"/>
  <c r="O1322" i="252"/>
  <c r="N1322" i="252"/>
  <c r="M1322" i="252"/>
  <c r="L1322" i="252"/>
  <c r="O1321" i="252"/>
  <c r="N1321" i="252"/>
  <c r="M1321" i="252"/>
  <c r="L1321" i="252"/>
  <c r="O1320" i="252"/>
  <c r="N1320" i="252"/>
  <c r="M1320" i="252"/>
  <c r="L1320" i="252"/>
  <c r="O1319" i="252"/>
  <c r="N1319" i="252"/>
  <c r="M1319" i="252"/>
  <c r="L1319" i="252"/>
  <c r="O1318" i="252"/>
  <c r="N1318" i="252"/>
  <c r="M1318" i="252"/>
  <c r="L1318" i="252"/>
  <c r="O1317" i="252"/>
  <c r="N1317" i="252"/>
  <c r="M1317" i="252"/>
  <c r="L1317" i="252"/>
  <c r="O1316" i="252"/>
  <c r="N1316" i="252"/>
  <c r="M1316" i="252"/>
  <c r="L1316" i="252"/>
  <c r="O1315" i="252"/>
  <c r="N1315" i="252"/>
  <c r="M1315" i="252"/>
  <c r="L1315" i="252"/>
  <c r="O1314" i="252"/>
  <c r="N1314" i="252"/>
  <c r="M1314" i="252"/>
  <c r="L1314" i="252"/>
  <c r="O1313" i="252"/>
  <c r="N1313" i="252"/>
  <c r="M1313" i="252"/>
  <c r="L1313" i="252"/>
  <c r="O1312" i="252"/>
  <c r="N1312" i="252"/>
  <c r="M1312" i="252"/>
  <c r="L1312" i="252"/>
  <c r="O1311" i="252"/>
  <c r="N1311" i="252"/>
  <c r="M1311" i="252"/>
  <c r="L1311" i="252"/>
  <c r="O1310" i="252"/>
  <c r="N1310" i="252"/>
  <c r="M1310" i="252"/>
  <c r="L1310" i="252"/>
  <c r="O1309" i="252"/>
  <c r="N1309" i="252"/>
  <c r="M1309" i="252"/>
  <c r="L1309" i="252"/>
  <c r="O1308" i="252"/>
  <c r="N1308" i="252"/>
  <c r="M1308" i="252"/>
  <c r="L1308" i="252"/>
  <c r="O1307" i="252"/>
  <c r="N1307" i="252"/>
  <c r="M1307" i="252"/>
  <c r="L1307" i="252"/>
  <c r="O1306" i="252"/>
  <c r="N1306" i="252"/>
  <c r="M1306" i="252"/>
  <c r="L1306" i="252"/>
  <c r="O1305" i="252"/>
  <c r="N1305" i="252"/>
  <c r="M1305" i="252"/>
  <c r="L1305" i="252"/>
  <c r="O1304" i="252"/>
  <c r="N1304" i="252"/>
  <c r="M1304" i="252"/>
  <c r="L1304" i="252"/>
  <c r="O1303" i="252"/>
  <c r="N1303" i="252"/>
  <c r="M1303" i="252"/>
  <c r="L1303" i="252"/>
  <c r="O1302" i="252"/>
  <c r="N1302" i="252"/>
  <c r="M1302" i="252"/>
  <c r="L1302" i="252"/>
  <c r="O1301" i="252"/>
  <c r="N1301" i="252"/>
  <c r="M1301" i="252"/>
  <c r="L1301" i="252"/>
  <c r="O1300" i="252"/>
  <c r="N1300" i="252"/>
  <c r="M1300" i="252"/>
  <c r="L1300" i="252"/>
  <c r="O1299" i="252"/>
  <c r="N1299" i="252"/>
  <c r="M1299" i="252"/>
  <c r="L1299" i="252"/>
  <c r="O1298" i="252"/>
  <c r="N1298" i="252"/>
  <c r="M1298" i="252"/>
  <c r="L1298" i="252"/>
  <c r="O1297" i="252"/>
  <c r="N1297" i="252"/>
  <c r="M1297" i="252"/>
  <c r="L1297" i="252"/>
  <c r="O1296" i="252"/>
  <c r="N1296" i="252"/>
  <c r="M1296" i="252"/>
  <c r="L1296" i="252"/>
  <c r="O1295" i="252"/>
  <c r="N1295" i="252"/>
  <c r="M1295" i="252"/>
  <c r="L1295" i="252"/>
  <c r="O1294" i="252"/>
  <c r="N1294" i="252"/>
  <c r="M1294" i="252"/>
  <c r="L1294" i="252"/>
  <c r="O1293" i="252"/>
  <c r="N1293" i="252"/>
  <c r="M1293" i="252"/>
  <c r="L1293" i="252"/>
  <c r="O1292" i="252"/>
  <c r="N1292" i="252"/>
  <c r="M1292" i="252"/>
  <c r="L1292" i="252"/>
  <c r="O1291" i="252"/>
  <c r="N1291" i="252"/>
  <c r="M1291" i="252"/>
  <c r="L1291" i="252"/>
  <c r="O1290" i="252"/>
  <c r="N1290" i="252"/>
  <c r="M1290" i="252"/>
  <c r="L1290" i="252"/>
  <c r="O1289" i="252"/>
  <c r="N1289" i="252"/>
  <c r="M1289" i="252"/>
  <c r="L1289" i="252"/>
  <c r="O1288" i="252"/>
  <c r="N1288" i="252"/>
  <c r="M1288" i="252"/>
  <c r="L1288" i="252"/>
  <c r="O1287" i="252"/>
  <c r="N1287" i="252"/>
  <c r="M1287" i="252"/>
  <c r="L1287" i="252"/>
  <c r="O1286" i="252"/>
  <c r="N1286" i="252"/>
  <c r="M1286" i="252"/>
  <c r="L1286" i="252"/>
  <c r="O1285" i="252"/>
  <c r="N1285" i="252"/>
  <c r="M1285" i="252"/>
  <c r="L1285" i="252"/>
  <c r="O1284" i="252"/>
  <c r="N1284" i="252"/>
  <c r="M1284" i="252"/>
  <c r="L1284" i="252"/>
  <c r="O1283" i="252"/>
  <c r="N1283" i="252"/>
  <c r="M1283" i="252"/>
  <c r="L1283" i="252"/>
  <c r="O1282" i="252"/>
  <c r="N1282" i="252"/>
  <c r="M1282" i="252"/>
  <c r="L1282" i="252"/>
  <c r="O1281" i="252"/>
  <c r="N1281" i="252"/>
  <c r="M1281" i="252"/>
  <c r="L1281" i="252"/>
  <c r="O1280" i="252"/>
  <c r="N1280" i="252"/>
  <c r="M1280" i="252"/>
  <c r="L1280" i="252"/>
  <c r="O1279" i="252"/>
  <c r="N1279" i="252"/>
  <c r="M1279" i="252"/>
  <c r="L1279" i="252"/>
  <c r="O1278" i="252"/>
  <c r="N1278" i="252"/>
  <c r="M1278" i="252"/>
  <c r="L1278" i="252"/>
  <c r="O1277" i="252"/>
  <c r="N1277" i="252"/>
  <c r="M1277" i="252"/>
  <c r="L1277" i="252"/>
  <c r="O1276" i="252"/>
  <c r="N1276" i="252"/>
  <c r="M1276" i="252"/>
  <c r="L1276" i="252"/>
  <c r="O1275" i="252"/>
  <c r="N1275" i="252"/>
  <c r="M1275" i="252"/>
  <c r="L1275" i="252"/>
  <c r="O1274" i="252"/>
  <c r="N1274" i="252"/>
  <c r="M1274" i="252"/>
  <c r="L1274" i="252"/>
  <c r="O1273" i="252"/>
  <c r="N1273" i="252"/>
  <c r="M1273" i="252"/>
  <c r="L1273" i="252"/>
  <c r="O1272" i="252"/>
  <c r="N1272" i="252"/>
  <c r="M1272" i="252"/>
  <c r="L1272" i="252"/>
  <c r="O1271" i="252"/>
  <c r="N1271" i="252"/>
  <c r="M1271" i="252"/>
  <c r="L1271" i="252"/>
  <c r="O1270" i="252"/>
  <c r="N1270" i="252"/>
  <c r="M1270" i="252"/>
  <c r="L1270" i="252"/>
  <c r="O1269" i="252"/>
  <c r="N1269" i="252"/>
  <c r="M1269" i="252"/>
  <c r="L1269" i="252"/>
  <c r="O1268" i="252"/>
  <c r="N1268" i="252"/>
  <c r="M1268" i="252"/>
  <c r="L1268" i="252"/>
  <c r="O1267" i="252"/>
  <c r="N1267" i="252"/>
  <c r="M1267" i="252"/>
  <c r="L1267" i="252"/>
  <c r="O1266" i="252"/>
  <c r="N1266" i="252"/>
  <c r="M1266" i="252"/>
  <c r="L1266" i="252"/>
  <c r="O1265" i="252"/>
  <c r="N1265" i="252"/>
  <c r="M1265" i="252"/>
  <c r="L1265" i="252"/>
  <c r="O1264" i="252"/>
  <c r="N1264" i="252"/>
  <c r="M1264" i="252"/>
  <c r="L1264" i="252"/>
  <c r="O1263" i="252"/>
  <c r="N1263" i="252"/>
  <c r="M1263" i="252"/>
  <c r="L1263" i="252"/>
  <c r="O1262" i="252"/>
  <c r="N1262" i="252"/>
  <c r="M1262" i="252"/>
  <c r="L1262" i="252"/>
  <c r="O1261" i="252"/>
  <c r="N1261" i="252"/>
  <c r="M1261" i="252"/>
  <c r="L1261" i="252"/>
  <c r="O1260" i="252"/>
  <c r="N1260" i="252"/>
  <c r="M1260" i="252"/>
  <c r="L1260" i="252"/>
  <c r="O1259" i="252"/>
  <c r="N1259" i="252"/>
  <c r="M1259" i="252"/>
  <c r="L1259" i="252"/>
  <c r="O1258" i="252"/>
  <c r="N1258" i="252"/>
  <c r="M1258" i="252"/>
  <c r="L1258" i="252"/>
  <c r="O1257" i="252"/>
  <c r="N1257" i="252"/>
  <c r="M1257" i="252"/>
  <c r="L1257" i="252"/>
  <c r="O1256" i="252"/>
  <c r="N1256" i="252"/>
  <c r="M1256" i="252"/>
  <c r="L1256" i="252"/>
  <c r="O1255" i="252"/>
  <c r="N1255" i="252"/>
  <c r="M1255" i="252"/>
  <c r="L1255" i="252"/>
  <c r="O1254" i="252"/>
  <c r="N1254" i="252"/>
  <c r="M1254" i="252"/>
  <c r="L1254" i="252"/>
  <c r="O1253" i="252"/>
  <c r="N1253" i="252"/>
  <c r="M1253" i="252"/>
  <c r="L1253" i="252"/>
  <c r="O1252" i="252"/>
  <c r="N1252" i="252"/>
  <c r="M1252" i="252"/>
  <c r="L1252" i="252"/>
  <c r="O1251" i="252"/>
  <c r="N1251" i="252"/>
  <c r="M1251" i="252"/>
  <c r="L1251" i="252"/>
  <c r="O1250" i="252"/>
  <c r="N1250" i="252"/>
  <c r="M1250" i="252"/>
  <c r="L1250" i="252"/>
  <c r="O1249" i="252"/>
  <c r="N1249" i="252"/>
  <c r="M1249" i="252"/>
  <c r="L1249" i="252"/>
  <c r="O1248" i="252"/>
  <c r="N1248" i="252"/>
  <c r="M1248" i="252"/>
  <c r="L1248" i="252"/>
  <c r="O1247" i="252"/>
  <c r="N1247" i="252"/>
  <c r="M1247" i="252"/>
  <c r="L1247" i="252"/>
  <c r="O1246" i="252"/>
  <c r="N1246" i="252"/>
  <c r="M1246" i="252"/>
  <c r="L1246" i="252"/>
  <c r="O1245" i="252"/>
  <c r="N1245" i="252"/>
  <c r="M1245" i="252"/>
  <c r="L1245" i="252"/>
  <c r="O1244" i="252"/>
  <c r="N1244" i="252"/>
  <c r="M1244" i="252"/>
  <c r="L1244" i="252"/>
  <c r="O1243" i="252"/>
  <c r="N1243" i="252"/>
  <c r="M1243" i="252"/>
  <c r="L1243" i="252"/>
  <c r="O1242" i="252"/>
  <c r="N1242" i="252"/>
  <c r="M1242" i="252"/>
  <c r="L1242" i="252"/>
  <c r="O1241" i="252"/>
  <c r="N1241" i="252"/>
  <c r="M1241" i="252"/>
  <c r="L1241" i="252"/>
  <c r="O1240" i="252"/>
  <c r="N1240" i="252"/>
  <c r="M1240" i="252"/>
  <c r="L1240" i="252"/>
  <c r="O1239" i="252"/>
  <c r="N1239" i="252"/>
  <c r="M1239" i="252"/>
  <c r="L1239" i="252"/>
  <c r="O1238" i="252"/>
  <c r="N1238" i="252"/>
  <c r="M1238" i="252"/>
  <c r="L1238" i="252"/>
  <c r="O1237" i="252"/>
  <c r="N1237" i="252"/>
  <c r="M1237" i="252"/>
  <c r="L1237" i="252"/>
  <c r="O1236" i="252"/>
  <c r="N1236" i="252"/>
  <c r="M1236" i="252"/>
  <c r="L1236" i="252"/>
  <c r="O1235" i="252"/>
  <c r="N1235" i="252"/>
  <c r="M1235" i="252"/>
  <c r="L1235" i="252"/>
  <c r="O1234" i="252"/>
  <c r="N1234" i="252"/>
  <c r="M1234" i="252"/>
  <c r="L1234" i="252"/>
  <c r="O1233" i="252"/>
  <c r="N1233" i="252"/>
  <c r="M1233" i="252"/>
  <c r="L1233" i="252"/>
  <c r="O1232" i="252"/>
  <c r="N1232" i="252"/>
  <c r="M1232" i="252"/>
  <c r="L1232" i="252"/>
  <c r="O1231" i="252"/>
  <c r="N1231" i="252"/>
  <c r="M1231" i="252"/>
  <c r="L1231" i="252"/>
  <c r="O1230" i="252"/>
  <c r="N1230" i="252"/>
  <c r="M1230" i="252"/>
  <c r="L1230" i="252"/>
  <c r="O1229" i="252"/>
  <c r="N1229" i="252"/>
  <c r="M1229" i="252"/>
  <c r="L1229" i="252"/>
  <c r="O1228" i="252"/>
  <c r="N1228" i="252"/>
  <c r="M1228" i="252"/>
  <c r="L1228" i="252"/>
  <c r="O1227" i="252"/>
  <c r="N1227" i="252"/>
  <c r="M1227" i="252"/>
  <c r="L1227" i="252"/>
  <c r="O1226" i="252"/>
  <c r="N1226" i="252"/>
  <c r="M1226" i="252"/>
  <c r="L1226" i="252"/>
  <c r="O1225" i="252"/>
  <c r="N1225" i="252"/>
  <c r="M1225" i="252"/>
  <c r="L1225" i="252"/>
  <c r="O1224" i="252"/>
  <c r="N1224" i="252"/>
  <c r="M1224" i="252"/>
  <c r="L1224" i="252"/>
  <c r="O1223" i="252"/>
  <c r="N1223" i="252"/>
  <c r="M1223" i="252"/>
  <c r="L1223" i="252"/>
  <c r="O1222" i="252"/>
  <c r="N1222" i="252"/>
  <c r="M1222" i="252"/>
  <c r="L1222" i="252"/>
  <c r="O1221" i="252"/>
  <c r="N1221" i="252"/>
  <c r="M1221" i="252"/>
  <c r="L1221" i="252"/>
  <c r="O1220" i="252"/>
  <c r="N1220" i="252"/>
  <c r="M1220" i="252"/>
  <c r="L1220" i="252"/>
  <c r="O1219" i="252"/>
  <c r="N1219" i="252"/>
  <c r="M1219" i="252"/>
  <c r="L1219" i="252"/>
  <c r="O1218" i="252"/>
  <c r="N1218" i="252"/>
  <c r="M1218" i="252"/>
  <c r="L1218" i="252"/>
  <c r="O1217" i="252"/>
  <c r="N1217" i="252"/>
  <c r="M1217" i="252"/>
  <c r="L1217" i="252"/>
  <c r="O1216" i="252"/>
  <c r="N1216" i="252"/>
  <c r="M1216" i="252"/>
  <c r="L1216" i="252"/>
  <c r="O1215" i="252"/>
  <c r="N1215" i="252"/>
  <c r="M1215" i="252"/>
  <c r="L1215" i="252"/>
  <c r="O1214" i="252"/>
  <c r="N1214" i="252"/>
  <c r="M1214" i="252"/>
  <c r="L1214" i="252"/>
  <c r="O1213" i="252"/>
  <c r="N1213" i="252"/>
  <c r="M1213" i="252"/>
  <c r="L1213" i="252"/>
  <c r="O1212" i="252"/>
  <c r="N1212" i="252"/>
  <c r="M1212" i="252"/>
  <c r="L1212" i="252"/>
  <c r="O1211" i="252"/>
  <c r="N1211" i="252"/>
  <c r="M1211" i="252"/>
  <c r="L1211" i="252"/>
  <c r="O1210" i="252"/>
  <c r="N1210" i="252"/>
  <c r="M1210" i="252"/>
  <c r="L1210" i="252"/>
  <c r="O1209" i="252"/>
  <c r="N1209" i="252"/>
  <c r="M1209" i="252"/>
  <c r="L1209" i="252"/>
  <c r="O1208" i="252"/>
  <c r="N1208" i="252"/>
  <c r="M1208" i="252"/>
  <c r="L1208" i="252"/>
  <c r="O1207" i="252"/>
  <c r="N1207" i="252"/>
  <c r="M1207" i="252"/>
  <c r="L1207" i="252"/>
  <c r="O1206" i="252"/>
  <c r="N1206" i="252"/>
  <c r="M1206" i="252"/>
  <c r="L1206" i="252"/>
  <c r="O1205" i="252"/>
  <c r="N1205" i="252"/>
  <c r="M1205" i="252"/>
  <c r="L1205" i="252"/>
  <c r="O1204" i="252"/>
  <c r="N1204" i="252"/>
  <c r="M1204" i="252"/>
  <c r="L1204" i="252"/>
  <c r="O1203" i="252"/>
  <c r="N1203" i="252"/>
  <c r="M1203" i="252"/>
  <c r="L1203" i="252"/>
  <c r="O1202" i="252"/>
  <c r="N1202" i="252"/>
  <c r="M1202" i="252"/>
  <c r="L1202" i="252"/>
  <c r="O1201" i="252"/>
  <c r="N1201" i="252"/>
  <c r="M1201" i="252"/>
  <c r="L1201" i="252"/>
  <c r="O1200" i="252"/>
  <c r="N1200" i="252"/>
  <c r="M1200" i="252"/>
  <c r="L1200" i="252"/>
  <c r="O1199" i="252"/>
  <c r="N1199" i="252"/>
  <c r="M1199" i="252"/>
  <c r="L1199" i="252"/>
  <c r="O1198" i="252"/>
  <c r="N1198" i="252"/>
  <c r="M1198" i="252"/>
  <c r="L1198" i="252"/>
  <c r="O1197" i="252"/>
  <c r="N1197" i="252"/>
  <c r="M1197" i="252"/>
  <c r="L1197" i="252"/>
  <c r="O1196" i="252"/>
  <c r="N1196" i="252"/>
  <c r="M1196" i="252"/>
  <c r="L1196" i="252"/>
  <c r="O1195" i="252"/>
  <c r="N1195" i="252"/>
  <c r="M1195" i="252"/>
  <c r="L1195" i="252"/>
  <c r="O1194" i="252"/>
  <c r="N1194" i="252"/>
  <c r="M1194" i="252"/>
  <c r="L1194" i="252"/>
  <c r="O1193" i="252"/>
  <c r="N1193" i="252"/>
  <c r="M1193" i="252"/>
  <c r="L1193" i="252"/>
  <c r="O1192" i="252"/>
  <c r="N1192" i="252"/>
  <c r="M1192" i="252"/>
  <c r="L1192" i="252"/>
  <c r="O1191" i="252"/>
  <c r="N1191" i="252"/>
  <c r="M1191" i="252"/>
  <c r="L1191" i="252"/>
  <c r="O1190" i="252"/>
  <c r="N1190" i="252"/>
  <c r="M1190" i="252"/>
  <c r="L1190" i="252"/>
  <c r="O1189" i="252"/>
  <c r="N1189" i="252"/>
  <c r="M1189" i="252"/>
  <c r="L1189" i="252"/>
  <c r="O1188" i="252"/>
  <c r="N1188" i="252"/>
  <c r="M1188" i="252"/>
  <c r="L1188" i="252"/>
  <c r="O1187" i="252"/>
  <c r="N1187" i="252"/>
  <c r="M1187" i="252"/>
  <c r="L1187" i="252"/>
  <c r="O1186" i="252"/>
  <c r="N1186" i="252"/>
  <c r="M1186" i="252"/>
  <c r="L1186" i="252"/>
  <c r="O1185" i="252"/>
  <c r="N1185" i="252"/>
  <c r="M1185" i="252"/>
  <c r="L1185" i="252"/>
  <c r="O1184" i="252"/>
  <c r="N1184" i="252"/>
  <c r="M1184" i="252"/>
  <c r="L1184" i="252"/>
  <c r="O1183" i="252"/>
  <c r="N1183" i="252"/>
  <c r="M1183" i="252"/>
  <c r="L1183" i="252"/>
  <c r="O1182" i="252"/>
  <c r="N1182" i="252"/>
  <c r="M1182" i="252"/>
  <c r="L1182" i="252"/>
  <c r="O1181" i="252"/>
  <c r="N1181" i="252"/>
  <c r="M1181" i="252"/>
  <c r="L1181" i="252"/>
  <c r="O1180" i="252"/>
  <c r="N1180" i="252"/>
  <c r="M1180" i="252"/>
  <c r="L1180" i="252"/>
  <c r="O1179" i="252"/>
  <c r="N1179" i="252"/>
  <c r="M1179" i="252"/>
  <c r="L1179" i="252"/>
  <c r="O1178" i="252"/>
  <c r="N1178" i="252"/>
  <c r="M1178" i="252"/>
  <c r="L1178" i="252"/>
  <c r="O1177" i="252"/>
  <c r="N1177" i="252"/>
  <c r="M1177" i="252"/>
  <c r="L1177" i="252"/>
  <c r="O1176" i="252"/>
  <c r="N1176" i="252"/>
  <c r="M1176" i="252"/>
  <c r="L1176" i="252"/>
  <c r="O1175" i="252"/>
  <c r="N1175" i="252"/>
  <c r="M1175" i="252"/>
  <c r="L1175" i="252"/>
  <c r="O1174" i="252"/>
  <c r="N1174" i="252"/>
  <c r="M1174" i="252"/>
  <c r="L1174" i="252"/>
  <c r="O1173" i="252"/>
  <c r="N1173" i="252"/>
  <c r="M1173" i="252"/>
  <c r="L1173" i="252"/>
  <c r="O1172" i="252"/>
  <c r="N1172" i="252"/>
  <c r="M1172" i="252"/>
  <c r="L1172" i="252"/>
  <c r="O1171" i="252"/>
  <c r="N1171" i="252"/>
  <c r="M1171" i="252"/>
  <c r="L1171" i="252"/>
  <c r="O1170" i="252"/>
  <c r="N1170" i="252"/>
  <c r="M1170" i="252"/>
  <c r="L1170" i="252"/>
  <c r="O1169" i="252"/>
  <c r="N1169" i="252"/>
  <c r="M1169" i="252"/>
  <c r="L1169" i="252"/>
  <c r="O1168" i="252"/>
  <c r="N1168" i="252"/>
  <c r="M1168" i="252"/>
  <c r="L1168" i="252"/>
  <c r="O1167" i="252"/>
  <c r="N1167" i="252"/>
  <c r="M1167" i="252"/>
  <c r="L1167" i="252"/>
  <c r="O1166" i="252"/>
  <c r="N1166" i="252"/>
  <c r="M1166" i="252"/>
  <c r="L1166" i="252"/>
  <c r="O1165" i="252"/>
  <c r="N1165" i="252"/>
  <c r="M1165" i="252"/>
  <c r="L1165" i="252"/>
  <c r="O1164" i="252"/>
  <c r="N1164" i="252"/>
  <c r="M1164" i="252"/>
  <c r="L1164" i="252"/>
  <c r="O1163" i="252"/>
  <c r="N1163" i="252"/>
  <c r="M1163" i="252"/>
  <c r="L1163" i="252"/>
  <c r="O1162" i="252"/>
  <c r="N1162" i="252"/>
  <c r="M1162" i="252"/>
  <c r="L1162" i="252"/>
  <c r="O1161" i="252"/>
  <c r="N1161" i="252"/>
  <c r="M1161" i="252"/>
  <c r="L1161" i="252"/>
  <c r="O1160" i="252"/>
  <c r="N1160" i="252"/>
  <c r="M1160" i="252"/>
  <c r="L1160" i="252"/>
  <c r="O1159" i="252"/>
  <c r="N1159" i="252"/>
  <c r="M1159" i="252"/>
  <c r="L1159" i="252"/>
  <c r="O1158" i="252"/>
  <c r="N1158" i="252"/>
  <c r="M1158" i="252"/>
  <c r="L1158" i="252"/>
  <c r="O1157" i="252"/>
  <c r="N1157" i="252"/>
  <c r="M1157" i="252"/>
  <c r="L1157" i="252"/>
  <c r="O1156" i="252"/>
  <c r="N1156" i="252"/>
  <c r="M1156" i="252"/>
  <c r="L1156" i="252"/>
  <c r="O1155" i="252"/>
  <c r="N1155" i="252"/>
  <c r="M1155" i="252"/>
  <c r="L1155" i="252"/>
  <c r="O1154" i="252"/>
  <c r="N1154" i="252"/>
  <c r="M1154" i="252"/>
  <c r="L1154" i="252"/>
  <c r="O1153" i="252"/>
  <c r="N1153" i="252"/>
  <c r="M1153" i="252"/>
  <c r="L1153" i="252"/>
  <c r="O1152" i="252"/>
  <c r="N1152" i="252"/>
  <c r="M1152" i="252"/>
  <c r="L1152" i="252"/>
  <c r="O1151" i="252"/>
  <c r="N1151" i="252"/>
  <c r="M1151" i="252"/>
  <c r="L1151" i="252"/>
  <c r="O1150" i="252"/>
  <c r="N1150" i="252"/>
  <c r="M1150" i="252"/>
  <c r="L1150" i="252"/>
  <c r="O1149" i="252"/>
  <c r="N1149" i="252"/>
  <c r="M1149" i="252"/>
  <c r="L1149" i="252"/>
  <c r="O1148" i="252"/>
  <c r="N1148" i="252"/>
  <c r="M1148" i="252"/>
  <c r="L1148" i="252"/>
  <c r="O1147" i="252"/>
  <c r="N1147" i="252"/>
  <c r="M1147" i="252"/>
  <c r="L1147" i="252"/>
  <c r="O1146" i="252"/>
  <c r="N1146" i="252"/>
  <c r="M1146" i="252"/>
  <c r="L1146" i="252"/>
  <c r="O1145" i="252"/>
  <c r="N1145" i="252"/>
  <c r="M1145" i="252"/>
  <c r="L1145" i="252"/>
  <c r="O1144" i="252"/>
  <c r="N1144" i="252"/>
  <c r="M1144" i="252"/>
  <c r="L1144" i="252"/>
  <c r="O1143" i="252"/>
  <c r="N1143" i="252"/>
  <c r="M1143" i="252"/>
  <c r="L1143" i="252"/>
  <c r="O1142" i="252"/>
  <c r="N1142" i="252"/>
  <c r="M1142" i="252"/>
  <c r="L1142" i="252"/>
  <c r="O1141" i="252"/>
  <c r="N1141" i="252"/>
  <c r="M1141" i="252"/>
  <c r="L1141" i="252"/>
  <c r="O1140" i="252"/>
  <c r="N1140" i="252"/>
  <c r="M1140" i="252"/>
  <c r="L1140" i="252"/>
  <c r="O1139" i="252"/>
  <c r="N1139" i="252"/>
  <c r="M1139" i="252"/>
  <c r="L1139" i="252"/>
  <c r="O1138" i="252"/>
  <c r="N1138" i="252"/>
  <c r="M1138" i="252"/>
  <c r="L1138" i="252"/>
  <c r="O1137" i="252"/>
  <c r="N1137" i="252"/>
  <c r="M1137" i="252"/>
  <c r="L1137" i="252"/>
  <c r="O1136" i="252"/>
  <c r="N1136" i="252"/>
  <c r="M1136" i="252"/>
  <c r="L1136" i="252"/>
  <c r="O1135" i="252"/>
  <c r="N1135" i="252"/>
  <c r="M1135" i="252"/>
  <c r="L1135" i="252"/>
  <c r="O1134" i="252"/>
  <c r="N1134" i="252"/>
  <c r="M1134" i="252"/>
  <c r="L1134" i="252"/>
  <c r="O1133" i="252"/>
  <c r="N1133" i="252"/>
  <c r="M1133" i="252"/>
  <c r="L1133" i="252"/>
  <c r="O1132" i="252"/>
  <c r="N1132" i="252"/>
  <c r="M1132" i="252"/>
  <c r="L1132" i="252"/>
  <c r="O1131" i="252"/>
  <c r="N1131" i="252"/>
  <c r="M1131" i="252"/>
  <c r="L1131" i="252"/>
  <c r="O1130" i="252"/>
  <c r="N1130" i="252"/>
  <c r="M1130" i="252"/>
  <c r="L1130" i="252"/>
  <c r="O1129" i="252"/>
  <c r="N1129" i="252"/>
  <c r="M1129" i="252"/>
  <c r="L1129" i="252"/>
  <c r="O1128" i="252"/>
  <c r="N1128" i="252"/>
  <c r="M1128" i="252"/>
  <c r="L1128" i="252"/>
  <c r="O1127" i="252"/>
  <c r="N1127" i="252"/>
  <c r="M1127" i="252"/>
  <c r="L1127" i="252"/>
  <c r="O1126" i="252"/>
  <c r="N1126" i="252"/>
  <c r="M1126" i="252"/>
  <c r="L1126" i="252"/>
  <c r="O1125" i="252"/>
  <c r="N1125" i="252"/>
  <c r="M1125" i="252"/>
  <c r="L1125" i="252"/>
  <c r="O1124" i="252"/>
  <c r="N1124" i="252"/>
  <c r="M1124" i="252"/>
  <c r="L1124" i="252"/>
  <c r="O1123" i="252"/>
  <c r="N1123" i="252"/>
  <c r="M1123" i="252"/>
  <c r="L1123" i="252"/>
  <c r="O1122" i="252"/>
  <c r="N1122" i="252"/>
  <c r="M1122" i="252"/>
  <c r="L1122" i="252"/>
  <c r="O1121" i="252"/>
  <c r="N1121" i="252"/>
  <c r="M1121" i="252"/>
  <c r="L1121" i="252"/>
  <c r="O1120" i="252"/>
  <c r="N1120" i="252"/>
  <c r="M1120" i="252"/>
  <c r="L1120" i="252"/>
  <c r="O1119" i="252"/>
  <c r="N1119" i="252"/>
  <c r="M1119" i="252"/>
  <c r="L1119" i="252"/>
  <c r="O1118" i="252"/>
  <c r="N1118" i="252"/>
  <c r="M1118" i="252"/>
  <c r="L1118" i="252"/>
  <c r="O1117" i="252"/>
  <c r="N1117" i="252"/>
  <c r="M1117" i="252"/>
  <c r="L1117" i="252"/>
  <c r="O1116" i="252"/>
  <c r="N1116" i="252"/>
  <c r="M1116" i="252"/>
  <c r="L1116" i="252"/>
  <c r="O1115" i="252"/>
  <c r="N1115" i="252"/>
  <c r="M1115" i="252"/>
  <c r="L1115" i="252"/>
  <c r="O1114" i="252"/>
  <c r="N1114" i="252"/>
  <c r="M1114" i="252"/>
  <c r="L1114" i="252"/>
  <c r="O1113" i="252"/>
  <c r="N1113" i="252"/>
  <c r="M1113" i="252"/>
  <c r="L1113" i="252"/>
  <c r="O1112" i="252"/>
  <c r="N1112" i="252"/>
  <c r="M1112" i="252"/>
  <c r="L1112" i="252"/>
  <c r="O1111" i="252"/>
  <c r="N1111" i="252"/>
  <c r="M1111" i="252"/>
  <c r="L1111" i="252"/>
  <c r="O1110" i="252"/>
  <c r="N1110" i="252"/>
  <c r="M1110" i="252"/>
  <c r="L1110" i="252"/>
  <c r="O1109" i="252"/>
  <c r="N1109" i="252"/>
  <c r="M1109" i="252"/>
  <c r="L1109" i="252"/>
  <c r="O1108" i="252"/>
  <c r="N1108" i="252"/>
  <c r="M1108" i="252"/>
  <c r="L1108" i="252"/>
  <c r="O1107" i="252"/>
  <c r="N1107" i="252"/>
  <c r="M1107" i="252"/>
  <c r="L1107" i="252"/>
  <c r="O1106" i="252"/>
  <c r="N1106" i="252"/>
  <c r="M1106" i="252"/>
  <c r="L1106" i="252"/>
  <c r="O1105" i="252"/>
  <c r="N1105" i="252"/>
  <c r="M1105" i="252"/>
  <c r="L1105" i="252"/>
  <c r="O1104" i="252"/>
  <c r="N1104" i="252"/>
  <c r="M1104" i="252"/>
  <c r="L1104" i="252"/>
  <c r="O1103" i="252"/>
  <c r="N1103" i="252"/>
  <c r="M1103" i="252"/>
  <c r="L1103" i="252"/>
  <c r="O1102" i="252"/>
  <c r="N1102" i="252"/>
  <c r="M1102" i="252"/>
  <c r="L1102" i="252"/>
  <c r="O1101" i="252"/>
  <c r="N1101" i="252"/>
  <c r="M1101" i="252"/>
  <c r="L1101" i="252"/>
  <c r="O1100" i="252"/>
  <c r="N1100" i="252"/>
  <c r="M1100" i="252"/>
  <c r="L1100" i="252"/>
  <c r="O1099" i="252"/>
  <c r="N1099" i="252"/>
  <c r="M1099" i="252"/>
  <c r="L1099" i="252"/>
  <c r="O1098" i="252"/>
  <c r="N1098" i="252"/>
  <c r="M1098" i="252"/>
  <c r="L1098" i="252"/>
  <c r="O1097" i="252"/>
  <c r="N1097" i="252"/>
  <c r="M1097" i="252"/>
  <c r="L1097" i="252"/>
  <c r="O1096" i="252"/>
  <c r="N1096" i="252"/>
  <c r="M1096" i="252"/>
  <c r="L1096" i="252"/>
  <c r="O1095" i="252"/>
  <c r="N1095" i="252"/>
  <c r="M1095" i="252"/>
  <c r="L1095" i="252"/>
  <c r="O1094" i="252"/>
  <c r="N1094" i="252"/>
  <c r="M1094" i="252"/>
  <c r="L1094" i="252"/>
  <c r="O1093" i="252"/>
  <c r="N1093" i="252"/>
  <c r="M1093" i="252"/>
  <c r="L1093" i="252"/>
  <c r="O1092" i="252"/>
  <c r="N1092" i="252"/>
  <c r="M1092" i="252"/>
  <c r="L1092" i="252"/>
  <c r="O1091" i="252"/>
  <c r="N1091" i="252"/>
  <c r="M1091" i="252"/>
  <c r="L1091" i="252"/>
  <c r="O1090" i="252"/>
  <c r="N1090" i="252"/>
  <c r="M1090" i="252"/>
  <c r="L1090" i="252"/>
  <c r="O1089" i="252"/>
  <c r="N1089" i="252"/>
  <c r="M1089" i="252"/>
  <c r="L1089" i="252"/>
  <c r="O1088" i="252"/>
  <c r="N1088" i="252"/>
  <c r="M1088" i="252"/>
  <c r="L1088" i="252"/>
  <c r="O1087" i="252"/>
  <c r="N1087" i="252"/>
  <c r="M1087" i="252"/>
  <c r="L1087" i="252"/>
  <c r="O1086" i="252"/>
  <c r="N1086" i="252"/>
  <c r="M1086" i="252"/>
  <c r="L1086" i="252"/>
  <c r="O1085" i="252"/>
  <c r="N1085" i="252"/>
  <c r="M1085" i="252"/>
  <c r="L1085" i="252"/>
  <c r="O1084" i="252"/>
  <c r="N1084" i="252"/>
  <c r="M1084" i="252"/>
  <c r="L1084" i="252"/>
  <c r="O1083" i="252"/>
  <c r="N1083" i="252"/>
  <c r="M1083" i="252"/>
  <c r="L1083" i="252"/>
  <c r="O1082" i="252"/>
  <c r="N1082" i="252"/>
  <c r="M1082" i="252"/>
  <c r="L1082" i="252"/>
  <c r="O1081" i="252"/>
  <c r="N1081" i="252"/>
  <c r="M1081" i="252"/>
  <c r="L1081" i="252"/>
  <c r="O1080" i="252"/>
  <c r="N1080" i="252"/>
  <c r="M1080" i="252"/>
  <c r="L1080" i="252"/>
  <c r="O1079" i="252"/>
  <c r="N1079" i="252"/>
  <c r="M1079" i="252"/>
  <c r="L1079" i="252"/>
  <c r="O1078" i="252"/>
  <c r="N1078" i="252"/>
  <c r="M1078" i="252"/>
  <c r="L1078" i="252"/>
  <c r="O1077" i="252"/>
  <c r="N1077" i="252"/>
  <c r="M1077" i="252"/>
  <c r="L1077" i="252"/>
  <c r="O1076" i="252"/>
  <c r="N1076" i="252"/>
  <c r="M1076" i="252"/>
  <c r="L1076" i="252"/>
  <c r="O1075" i="252"/>
  <c r="N1075" i="252"/>
  <c r="M1075" i="252"/>
  <c r="L1075" i="252"/>
  <c r="O1074" i="252"/>
  <c r="N1074" i="252"/>
  <c r="M1074" i="252"/>
  <c r="L1074" i="252"/>
  <c r="O1073" i="252"/>
  <c r="N1073" i="252"/>
  <c r="M1073" i="252"/>
  <c r="L1073" i="252"/>
  <c r="O1072" i="252"/>
  <c r="N1072" i="252"/>
  <c r="M1072" i="252"/>
  <c r="L1072" i="252"/>
  <c r="O1071" i="252"/>
  <c r="N1071" i="252"/>
  <c r="M1071" i="252"/>
  <c r="L1071" i="252"/>
  <c r="O1070" i="252"/>
  <c r="N1070" i="252"/>
  <c r="M1070" i="252"/>
  <c r="L1070" i="252"/>
  <c r="O1069" i="252"/>
  <c r="N1069" i="252"/>
  <c r="M1069" i="252"/>
  <c r="L1069" i="252"/>
  <c r="O1068" i="252"/>
  <c r="N1068" i="252"/>
  <c r="M1068" i="252"/>
  <c r="L1068" i="252"/>
  <c r="O1067" i="252"/>
  <c r="N1067" i="252"/>
  <c r="M1067" i="252"/>
  <c r="L1067" i="252"/>
  <c r="O1066" i="252"/>
  <c r="N1066" i="252"/>
  <c r="M1066" i="252"/>
  <c r="L1066" i="252"/>
  <c r="O1065" i="252"/>
  <c r="N1065" i="252"/>
  <c r="M1065" i="252"/>
  <c r="L1065" i="252"/>
  <c r="O1064" i="252"/>
  <c r="N1064" i="252"/>
  <c r="M1064" i="252"/>
  <c r="L1064" i="252"/>
  <c r="O1063" i="252"/>
  <c r="N1063" i="252"/>
  <c r="M1063" i="252"/>
  <c r="L1063" i="252"/>
  <c r="O1062" i="252"/>
  <c r="N1062" i="252"/>
  <c r="M1062" i="252"/>
  <c r="L1062" i="252"/>
  <c r="O1061" i="252"/>
  <c r="N1061" i="252"/>
  <c r="M1061" i="252"/>
  <c r="L1061" i="252"/>
  <c r="O1060" i="252"/>
  <c r="N1060" i="252"/>
  <c r="M1060" i="252"/>
  <c r="L1060" i="252"/>
  <c r="O1059" i="252"/>
  <c r="N1059" i="252"/>
  <c r="M1059" i="252"/>
  <c r="L1059" i="252"/>
  <c r="O1058" i="252"/>
  <c r="N1058" i="252"/>
  <c r="M1058" i="252"/>
  <c r="L1058" i="252"/>
  <c r="O1057" i="252"/>
  <c r="N1057" i="252"/>
  <c r="M1057" i="252"/>
  <c r="L1057" i="252"/>
  <c r="O1056" i="252"/>
  <c r="N1056" i="252"/>
  <c r="M1056" i="252"/>
  <c r="L1056" i="252"/>
  <c r="O1055" i="252"/>
  <c r="N1055" i="252"/>
  <c r="M1055" i="252"/>
  <c r="L1055" i="252"/>
  <c r="O1054" i="252"/>
  <c r="N1054" i="252"/>
  <c r="M1054" i="252"/>
  <c r="L1054" i="252"/>
  <c r="O1053" i="252"/>
  <c r="N1053" i="252"/>
  <c r="M1053" i="252"/>
  <c r="L1053" i="252"/>
  <c r="O1052" i="252"/>
  <c r="N1052" i="252"/>
  <c r="M1052" i="252"/>
  <c r="L1052" i="252"/>
  <c r="O1051" i="252"/>
  <c r="N1051" i="252"/>
  <c r="M1051" i="252"/>
  <c r="L1051" i="252"/>
  <c r="O1050" i="252"/>
  <c r="N1050" i="252"/>
  <c r="M1050" i="252"/>
  <c r="L1050" i="252"/>
  <c r="O1049" i="252"/>
  <c r="N1049" i="252"/>
  <c r="M1049" i="252"/>
  <c r="L1049" i="252"/>
  <c r="O1048" i="252"/>
  <c r="N1048" i="252"/>
  <c r="M1048" i="252"/>
  <c r="L1048" i="252"/>
  <c r="O1047" i="252"/>
  <c r="N1047" i="252"/>
  <c r="M1047" i="252"/>
  <c r="L1047" i="252"/>
  <c r="O1046" i="252"/>
  <c r="N1046" i="252"/>
  <c r="M1046" i="252"/>
  <c r="L1046" i="252"/>
  <c r="O1045" i="252"/>
  <c r="N1045" i="252"/>
  <c r="M1045" i="252"/>
  <c r="L1045" i="252"/>
  <c r="O1044" i="252"/>
  <c r="N1044" i="252"/>
  <c r="M1044" i="252"/>
  <c r="L1044" i="252"/>
  <c r="O1043" i="252"/>
  <c r="N1043" i="252"/>
  <c r="M1043" i="252"/>
  <c r="L1043" i="252"/>
  <c r="O1042" i="252"/>
  <c r="N1042" i="252"/>
  <c r="M1042" i="252"/>
  <c r="L1042" i="252"/>
  <c r="O1041" i="252"/>
  <c r="N1041" i="252"/>
  <c r="M1041" i="252"/>
  <c r="L1041" i="252"/>
  <c r="O1040" i="252"/>
  <c r="N1040" i="252"/>
  <c r="M1040" i="252"/>
  <c r="L1040" i="252"/>
  <c r="O1039" i="252"/>
  <c r="N1039" i="252"/>
  <c r="M1039" i="252"/>
  <c r="L1039" i="252"/>
  <c r="O1038" i="252"/>
  <c r="N1038" i="252"/>
  <c r="M1038" i="252"/>
  <c r="L1038" i="252"/>
  <c r="O1037" i="252"/>
  <c r="N1037" i="252"/>
  <c r="M1037" i="252"/>
  <c r="L1037" i="252"/>
  <c r="O1036" i="252"/>
  <c r="N1036" i="252"/>
  <c r="M1036" i="252"/>
  <c r="L1036" i="252"/>
  <c r="O1035" i="252"/>
  <c r="N1035" i="252"/>
  <c r="M1035" i="252"/>
  <c r="L1035" i="252"/>
  <c r="O1034" i="252"/>
  <c r="N1034" i="252"/>
  <c r="M1034" i="252"/>
  <c r="L1034" i="252"/>
  <c r="O1033" i="252"/>
  <c r="N1033" i="252"/>
  <c r="M1033" i="252"/>
  <c r="L1033" i="252"/>
  <c r="O1032" i="252"/>
  <c r="N1032" i="252"/>
  <c r="M1032" i="252"/>
  <c r="L1032" i="252"/>
  <c r="O1031" i="252"/>
  <c r="N1031" i="252"/>
  <c r="M1031" i="252"/>
  <c r="L1031" i="252"/>
  <c r="O1030" i="252"/>
  <c r="N1030" i="252"/>
  <c r="M1030" i="252"/>
  <c r="L1030" i="252"/>
  <c r="O1029" i="252"/>
  <c r="N1029" i="252"/>
  <c r="M1029" i="252"/>
  <c r="L1029" i="252"/>
  <c r="O1028" i="252"/>
  <c r="N1028" i="252"/>
  <c r="M1028" i="252"/>
  <c r="L1028" i="252"/>
  <c r="O1027" i="252"/>
  <c r="N1027" i="252"/>
  <c r="M1027" i="252"/>
  <c r="L1027" i="252"/>
  <c r="O1026" i="252"/>
  <c r="N1026" i="252"/>
  <c r="M1026" i="252"/>
  <c r="L1026" i="252"/>
  <c r="O1025" i="252"/>
  <c r="N1025" i="252"/>
  <c r="M1025" i="252"/>
  <c r="L1025" i="252"/>
  <c r="O1024" i="252"/>
  <c r="N1024" i="252"/>
  <c r="M1024" i="252"/>
  <c r="L1024" i="252"/>
  <c r="O1023" i="252"/>
  <c r="N1023" i="252"/>
  <c r="M1023" i="252"/>
  <c r="L1023" i="252"/>
  <c r="O1022" i="252"/>
  <c r="N1022" i="252"/>
  <c r="M1022" i="252"/>
  <c r="L1022" i="252"/>
  <c r="O1021" i="252"/>
  <c r="N1021" i="252"/>
  <c r="M1021" i="252"/>
  <c r="L1021" i="252"/>
  <c r="O1020" i="252"/>
  <c r="N1020" i="252"/>
  <c r="M1020" i="252"/>
  <c r="L1020" i="252"/>
  <c r="O1019" i="252"/>
  <c r="N1019" i="252"/>
  <c r="M1019" i="252"/>
  <c r="L1019" i="252"/>
  <c r="O1018" i="252"/>
  <c r="N1018" i="252"/>
  <c r="M1018" i="252"/>
  <c r="L1018" i="252"/>
  <c r="O1017" i="252"/>
  <c r="N1017" i="252"/>
  <c r="M1017" i="252"/>
  <c r="L1017" i="252"/>
  <c r="O1016" i="252"/>
  <c r="N1016" i="252"/>
  <c r="M1016" i="252"/>
  <c r="L1016" i="252"/>
  <c r="O1015" i="252"/>
  <c r="N1015" i="252"/>
  <c r="M1015" i="252"/>
  <c r="L1015" i="252"/>
  <c r="O1014" i="252"/>
  <c r="N1014" i="252"/>
  <c r="M1014" i="252"/>
  <c r="L1014" i="252"/>
  <c r="O1013" i="252"/>
  <c r="N1013" i="252"/>
  <c r="M1013" i="252"/>
  <c r="L1013" i="252"/>
  <c r="O1012" i="252"/>
  <c r="N1012" i="252"/>
  <c r="M1012" i="252"/>
  <c r="L1012" i="252"/>
  <c r="O1011" i="252"/>
  <c r="N1011" i="252"/>
  <c r="M1011" i="252"/>
  <c r="L1011" i="252"/>
  <c r="O1010" i="252"/>
  <c r="N1010" i="252"/>
  <c r="M1010" i="252"/>
  <c r="L1010" i="252"/>
  <c r="O1009" i="252"/>
  <c r="N1009" i="252"/>
  <c r="M1009" i="252"/>
  <c r="L1009" i="252"/>
  <c r="O1008" i="252"/>
  <c r="N1008" i="252"/>
  <c r="M1008" i="252"/>
  <c r="L1008" i="252"/>
  <c r="O1007" i="252"/>
  <c r="N1007" i="252"/>
  <c r="M1007" i="252"/>
  <c r="L1007" i="252"/>
  <c r="O1006" i="252"/>
  <c r="N1006" i="252"/>
  <c r="M1006" i="252"/>
  <c r="L1006" i="252"/>
  <c r="O1005" i="252"/>
  <c r="N1005" i="252"/>
  <c r="M1005" i="252"/>
  <c r="L1005" i="252"/>
  <c r="O1004" i="252"/>
  <c r="N1004" i="252"/>
  <c r="M1004" i="252"/>
  <c r="L1004" i="252"/>
  <c r="O1003" i="252"/>
  <c r="N1003" i="252"/>
  <c r="M1003" i="252"/>
  <c r="L1003" i="252"/>
  <c r="O1002" i="252"/>
  <c r="N1002" i="252"/>
  <c r="M1002" i="252"/>
  <c r="L1002" i="252"/>
  <c r="O1001" i="252"/>
  <c r="N1001" i="252"/>
  <c r="M1001" i="252"/>
  <c r="L1001" i="252"/>
  <c r="O1000" i="252"/>
  <c r="N1000" i="252"/>
  <c r="M1000" i="252"/>
  <c r="L1000" i="252"/>
  <c r="O999" i="252"/>
  <c r="N999" i="252"/>
  <c r="M999" i="252"/>
  <c r="L999" i="252"/>
  <c r="O998" i="252"/>
  <c r="N998" i="252"/>
  <c r="M998" i="252"/>
  <c r="L998" i="252"/>
  <c r="O997" i="252"/>
  <c r="N997" i="252"/>
  <c r="M997" i="252"/>
  <c r="L997" i="252"/>
  <c r="O996" i="252"/>
  <c r="N996" i="252"/>
  <c r="M996" i="252"/>
  <c r="L996" i="252"/>
  <c r="O995" i="252"/>
  <c r="N995" i="252"/>
  <c r="M995" i="252"/>
  <c r="L995" i="252"/>
  <c r="O994" i="252"/>
  <c r="N994" i="252"/>
  <c r="M994" i="252"/>
  <c r="L994" i="252"/>
  <c r="O993" i="252"/>
  <c r="N993" i="252"/>
  <c r="M993" i="252"/>
  <c r="L993" i="252"/>
  <c r="O992" i="252"/>
  <c r="N992" i="252"/>
  <c r="M992" i="252"/>
  <c r="L992" i="252"/>
  <c r="O991" i="252"/>
  <c r="N991" i="252"/>
  <c r="M991" i="252"/>
  <c r="L991" i="252"/>
  <c r="O990" i="252"/>
  <c r="N990" i="252"/>
  <c r="M990" i="252"/>
  <c r="L990" i="252"/>
  <c r="O989" i="252"/>
  <c r="N989" i="252"/>
  <c r="M989" i="252"/>
  <c r="L989" i="252"/>
  <c r="O988" i="252"/>
  <c r="N988" i="252"/>
  <c r="M988" i="252"/>
  <c r="L988" i="252"/>
  <c r="O987" i="252"/>
  <c r="N987" i="252"/>
  <c r="M987" i="252"/>
  <c r="L987" i="252"/>
  <c r="O986" i="252"/>
  <c r="N986" i="252"/>
  <c r="M986" i="252"/>
  <c r="L986" i="252"/>
  <c r="O985" i="252"/>
  <c r="N985" i="252"/>
  <c r="M985" i="252"/>
  <c r="L985" i="252"/>
  <c r="O984" i="252"/>
  <c r="N984" i="252"/>
  <c r="M984" i="252"/>
  <c r="L984" i="252"/>
  <c r="O983" i="252"/>
  <c r="N983" i="252"/>
  <c r="M983" i="252"/>
  <c r="L983" i="252"/>
  <c r="O982" i="252"/>
  <c r="N982" i="252"/>
  <c r="M982" i="252"/>
  <c r="L982" i="252"/>
  <c r="O981" i="252"/>
  <c r="N981" i="252"/>
  <c r="M981" i="252"/>
  <c r="L981" i="252"/>
  <c r="O980" i="252"/>
  <c r="N980" i="252"/>
  <c r="M980" i="252"/>
  <c r="L980" i="252"/>
  <c r="O979" i="252"/>
  <c r="N979" i="252"/>
  <c r="M979" i="252"/>
  <c r="L979" i="252"/>
  <c r="O978" i="252"/>
  <c r="N978" i="252"/>
  <c r="M978" i="252"/>
  <c r="L978" i="252"/>
  <c r="O977" i="252"/>
  <c r="N977" i="252"/>
  <c r="M977" i="252"/>
  <c r="L977" i="252"/>
  <c r="O976" i="252"/>
  <c r="N976" i="252"/>
  <c r="M976" i="252"/>
  <c r="L976" i="252"/>
  <c r="O975" i="252"/>
  <c r="N975" i="252"/>
  <c r="M975" i="252"/>
  <c r="L975" i="252"/>
  <c r="O974" i="252"/>
  <c r="N974" i="252"/>
  <c r="M974" i="252"/>
  <c r="L974" i="252"/>
  <c r="O973" i="252"/>
  <c r="N973" i="252"/>
  <c r="M973" i="252"/>
  <c r="L973" i="252"/>
  <c r="O972" i="252"/>
  <c r="N972" i="252"/>
  <c r="M972" i="252"/>
  <c r="L972" i="252"/>
  <c r="O971" i="252"/>
  <c r="N971" i="252"/>
  <c r="M971" i="252"/>
  <c r="L971" i="252"/>
  <c r="O970" i="252"/>
  <c r="N970" i="252"/>
  <c r="M970" i="252"/>
  <c r="L970" i="252"/>
  <c r="O969" i="252"/>
  <c r="N969" i="252"/>
  <c r="M969" i="252"/>
  <c r="L969" i="252"/>
  <c r="O968" i="252"/>
  <c r="N968" i="252"/>
  <c r="M968" i="252"/>
  <c r="L968" i="252"/>
  <c r="O967" i="252"/>
  <c r="N967" i="252"/>
  <c r="M967" i="252"/>
  <c r="L967" i="252"/>
  <c r="O966" i="252"/>
  <c r="N966" i="252"/>
  <c r="M966" i="252"/>
  <c r="L966" i="252"/>
  <c r="O965" i="252"/>
  <c r="N965" i="252"/>
  <c r="M965" i="252"/>
  <c r="L965" i="252"/>
  <c r="O964" i="252"/>
  <c r="N964" i="252"/>
  <c r="M964" i="252"/>
  <c r="L964" i="252"/>
  <c r="O963" i="252"/>
  <c r="N963" i="252"/>
  <c r="M963" i="252"/>
  <c r="L963" i="252"/>
  <c r="O962" i="252"/>
  <c r="N962" i="252"/>
  <c r="M962" i="252"/>
  <c r="L962" i="252"/>
  <c r="O961" i="252"/>
  <c r="N961" i="252"/>
  <c r="M961" i="252"/>
  <c r="L961" i="252"/>
  <c r="O960" i="252"/>
  <c r="N960" i="252"/>
  <c r="M960" i="252"/>
  <c r="L960" i="252"/>
  <c r="O959" i="252"/>
  <c r="N959" i="252"/>
  <c r="M959" i="252"/>
  <c r="L959" i="252"/>
  <c r="O958" i="252"/>
  <c r="N958" i="252"/>
  <c r="M958" i="252"/>
  <c r="L958" i="252"/>
  <c r="O957" i="252"/>
  <c r="N957" i="252"/>
  <c r="M957" i="252"/>
  <c r="L957" i="252"/>
  <c r="O956" i="252"/>
  <c r="N956" i="252"/>
  <c r="M956" i="252"/>
  <c r="L956" i="252"/>
  <c r="O955" i="252"/>
  <c r="N955" i="252"/>
  <c r="M955" i="252"/>
  <c r="L955" i="252"/>
  <c r="O954" i="252"/>
  <c r="N954" i="252"/>
  <c r="M954" i="252"/>
  <c r="L954" i="252"/>
  <c r="O953" i="252"/>
  <c r="N953" i="252"/>
  <c r="M953" i="252"/>
  <c r="L953" i="252"/>
  <c r="O952" i="252"/>
  <c r="N952" i="252"/>
  <c r="M952" i="252"/>
  <c r="L952" i="252"/>
  <c r="O951" i="252"/>
  <c r="N951" i="252"/>
  <c r="M951" i="252"/>
  <c r="L951" i="252"/>
  <c r="O950" i="252"/>
  <c r="N950" i="252"/>
  <c r="M950" i="252"/>
  <c r="L950" i="252"/>
  <c r="O949" i="252"/>
  <c r="N949" i="252"/>
  <c r="M949" i="252"/>
  <c r="L949" i="252"/>
  <c r="O948" i="252"/>
  <c r="N948" i="252"/>
  <c r="M948" i="252"/>
  <c r="L948" i="252"/>
  <c r="O947" i="252"/>
  <c r="N947" i="252"/>
  <c r="M947" i="252"/>
  <c r="L947" i="252"/>
  <c r="O946" i="252"/>
  <c r="N946" i="252"/>
  <c r="M946" i="252"/>
  <c r="L946" i="252"/>
  <c r="O945" i="252"/>
  <c r="N945" i="252"/>
  <c r="M945" i="252"/>
  <c r="L945" i="252"/>
  <c r="O944" i="252"/>
  <c r="N944" i="252"/>
  <c r="M944" i="252"/>
  <c r="L944" i="252"/>
  <c r="O943" i="252"/>
  <c r="N943" i="252"/>
  <c r="M943" i="252"/>
  <c r="L943" i="252"/>
  <c r="O942" i="252"/>
  <c r="N942" i="252"/>
  <c r="M942" i="252"/>
  <c r="L942" i="252"/>
  <c r="O941" i="252"/>
  <c r="N941" i="252"/>
  <c r="M941" i="252"/>
  <c r="L941" i="252"/>
  <c r="O940" i="252"/>
  <c r="N940" i="252"/>
  <c r="M940" i="252"/>
  <c r="L940" i="252"/>
  <c r="O939" i="252"/>
  <c r="N939" i="252"/>
  <c r="M939" i="252"/>
  <c r="L939" i="252"/>
  <c r="O938" i="252"/>
  <c r="N938" i="252"/>
  <c r="M938" i="252"/>
  <c r="L938" i="252"/>
  <c r="O937" i="252"/>
  <c r="N937" i="252"/>
  <c r="M937" i="252"/>
  <c r="L937" i="252"/>
  <c r="O936" i="252"/>
  <c r="N936" i="252"/>
  <c r="M936" i="252"/>
  <c r="L936" i="252"/>
  <c r="O935" i="252"/>
  <c r="N935" i="252"/>
  <c r="M935" i="252"/>
  <c r="L935" i="252"/>
  <c r="O934" i="252"/>
  <c r="N934" i="252"/>
  <c r="M934" i="252"/>
  <c r="L934" i="252"/>
  <c r="O933" i="252"/>
  <c r="N933" i="252"/>
  <c r="M933" i="252"/>
  <c r="L933" i="252"/>
  <c r="O932" i="252"/>
  <c r="N932" i="252"/>
  <c r="M932" i="252"/>
  <c r="L932" i="252"/>
  <c r="O931" i="252"/>
  <c r="N931" i="252"/>
  <c r="M931" i="252"/>
  <c r="L931" i="252"/>
  <c r="O930" i="252"/>
  <c r="N930" i="252"/>
  <c r="M930" i="252"/>
  <c r="L930" i="252"/>
  <c r="O929" i="252"/>
  <c r="N929" i="252"/>
  <c r="M929" i="252"/>
  <c r="L929" i="252"/>
  <c r="O928" i="252"/>
  <c r="N928" i="252"/>
  <c r="M928" i="252"/>
  <c r="L928" i="252"/>
  <c r="O927" i="252"/>
  <c r="N927" i="252"/>
  <c r="M927" i="252"/>
  <c r="L927" i="252"/>
  <c r="O926" i="252"/>
  <c r="N926" i="252"/>
  <c r="M926" i="252"/>
  <c r="L926" i="252"/>
  <c r="O925" i="252"/>
  <c r="N925" i="252"/>
  <c r="M925" i="252"/>
  <c r="L925" i="252"/>
  <c r="O924" i="252"/>
  <c r="N924" i="252"/>
  <c r="M924" i="252"/>
  <c r="L924" i="252"/>
  <c r="O923" i="252"/>
  <c r="N923" i="252"/>
  <c r="M923" i="252"/>
  <c r="L923" i="252"/>
  <c r="O922" i="252"/>
  <c r="N922" i="252"/>
  <c r="M922" i="252"/>
  <c r="L922" i="252"/>
  <c r="O921" i="252"/>
  <c r="N921" i="252"/>
  <c r="M921" i="252"/>
  <c r="L921" i="252"/>
  <c r="O920" i="252"/>
  <c r="N920" i="252"/>
  <c r="M920" i="252"/>
  <c r="L920" i="252"/>
  <c r="O919" i="252"/>
  <c r="N919" i="252"/>
  <c r="M919" i="252"/>
  <c r="L919" i="252"/>
  <c r="O918" i="252"/>
  <c r="N918" i="252"/>
  <c r="M918" i="252"/>
  <c r="L918" i="252"/>
  <c r="O917" i="252"/>
  <c r="N917" i="252"/>
  <c r="M917" i="252"/>
  <c r="L917" i="252"/>
  <c r="O916" i="252"/>
  <c r="N916" i="252"/>
  <c r="M916" i="252"/>
  <c r="L916" i="252"/>
  <c r="O915" i="252"/>
  <c r="N915" i="252"/>
  <c r="M915" i="252"/>
  <c r="L915" i="252"/>
  <c r="O914" i="252"/>
  <c r="N914" i="252"/>
  <c r="M914" i="252"/>
  <c r="L914" i="252"/>
  <c r="O913" i="252"/>
  <c r="N913" i="252"/>
  <c r="M913" i="252"/>
  <c r="L913" i="252"/>
  <c r="O912" i="252"/>
  <c r="N912" i="252"/>
  <c r="M912" i="252"/>
  <c r="L912" i="252"/>
  <c r="O911" i="252"/>
  <c r="N911" i="252"/>
  <c r="M911" i="252"/>
  <c r="L911" i="252"/>
  <c r="O910" i="252"/>
  <c r="N910" i="252"/>
  <c r="M910" i="252"/>
  <c r="L910" i="252"/>
  <c r="O909" i="252"/>
  <c r="N909" i="252"/>
  <c r="M909" i="252"/>
  <c r="L909" i="252"/>
  <c r="O908" i="252"/>
  <c r="N908" i="252"/>
  <c r="M908" i="252"/>
  <c r="L908" i="252"/>
  <c r="O907" i="252"/>
  <c r="N907" i="252"/>
  <c r="M907" i="252"/>
  <c r="L907" i="252"/>
  <c r="O906" i="252"/>
  <c r="N906" i="252"/>
  <c r="M906" i="252"/>
  <c r="L906" i="252"/>
  <c r="O905" i="252"/>
  <c r="N905" i="252"/>
  <c r="M905" i="252"/>
  <c r="L905" i="252"/>
  <c r="O904" i="252"/>
  <c r="N904" i="252"/>
  <c r="M904" i="252"/>
  <c r="L904" i="252"/>
  <c r="O903" i="252"/>
  <c r="N903" i="252"/>
  <c r="M903" i="252"/>
  <c r="L903" i="252"/>
  <c r="O902" i="252"/>
  <c r="N902" i="252"/>
  <c r="M902" i="252"/>
  <c r="L902" i="252"/>
  <c r="O901" i="252"/>
  <c r="N901" i="252"/>
  <c r="M901" i="252"/>
  <c r="L901" i="252"/>
  <c r="O900" i="252"/>
  <c r="N900" i="252"/>
  <c r="M900" i="252"/>
  <c r="L900" i="252"/>
  <c r="O899" i="252"/>
  <c r="N899" i="252"/>
  <c r="M899" i="252"/>
  <c r="L899" i="252"/>
  <c r="O898" i="252"/>
  <c r="N898" i="252"/>
  <c r="M898" i="252"/>
  <c r="L898" i="252"/>
  <c r="O897" i="252"/>
  <c r="N897" i="252"/>
  <c r="M897" i="252"/>
  <c r="L897" i="252"/>
  <c r="O896" i="252"/>
  <c r="N896" i="252"/>
  <c r="M896" i="252"/>
  <c r="L896" i="252"/>
  <c r="O895" i="252"/>
  <c r="N895" i="252"/>
  <c r="M895" i="252"/>
  <c r="L895" i="252"/>
  <c r="O894" i="252"/>
  <c r="N894" i="252"/>
  <c r="M894" i="252"/>
  <c r="L894" i="252"/>
  <c r="O893" i="252"/>
  <c r="N893" i="252"/>
  <c r="M893" i="252"/>
  <c r="L893" i="252"/>
  <c r="O892" i="252"/>
  <c r="N892" i="252"/>
  <c r="M892" i="252"/>
  <c r="L892" i="252"/>
  <c r="O891" i="252"/>
  <c r="N891" i="252"/>
  <c r="M891" i="252"/>
  <c r="L891" i="252"/>
  <c r="O890" i="252"/>
  <c r="N890" i="252"/>
  <c r="M890" i="252"/>
  <c r="L890" i="252"/>
  <c r="O889" i="252"/>
  <c r="N889" i="252"/>
  <c r="M889" i="252"/>
  <c r="L889" i="252"/>
  <c r="O888" i="252"/>
  <c r="N888" i="252"/>
  <c r="M888" i="252"/>
  <c r="L888" i="252"/>
  <c r="O887" i="252"/>
  <c r="N887" i="252"/>
  <c r="M887" i="252"/>
  <c r="L887" i="252"/>
  <c r="O886" i="252"/>
  <c r="N886" i="252"/>
  <c r="M886" i="252"/>
  <c r="L886" i="252"/>
  <c r="O885" i="252"/>
  <c r="N885" i="252"/>
  <c r="M885" i="252"/>
  <c r="L885" i="252"/>
  <c r="O884" i="252"/>
  <c r="N884" i="252"/>
  <c r="M884" i="252"/>
  <c r="L884" i="252"/>
  <c r="O883" i="252"/>
  <c r="N883" i="252"/>
  <c r="M883" i="252"/>
  <c r="L883" i="252"/>
  <c r="O882" i="252"/>
  <c r="N882" i="252"/>
  <c r="M882" i="252"/>
  <c r="L882" i="252"/>
  <c r="O881" i="252"/>
  <c r="N881" i="252"/>
  <c r="M881" i="252"/>
  <c r="L881" i="252"/>
  <c r="O880" i="252"/>
  <c r="N880" i="252"/>
  <c r="M880" i="252"/>
  <c r="L880" i="252"/>
  <c r="O879" i="252"/>
  <c r="N879" i="252"/>
  <c r="M879" i="252"/>
  <c r="L879" i="252"/>
  <c r="O878" i="252"/>
  <c r="N878" i="252"/>
  <c r="M878" i="252"/>
  <c r="L878" i="252"/>
  <c r="O877" i="252"/>
  <c r="N877" i="252"/>
  <c r="M877" i="252"/>
  <c r="L877" i="252"/>
  <c r="O876" i="252"/>
  <c r="N876" i="252"/>
  <c r="M876" i="252"/>
  <c r="L876" i="252"/>
  <c r="O875" i="252"/>
  <c r="N875" i="252"/>
  <c r="M875" i="252"/>
  <c r="L875" i="252"/>
  <c r="O874" i="252"/>
  <c r="N874" i="252"/>
  <c r="M874" i="252"/>
  <c r="L874" i="252"/>
  <c r="O873" i="252"/>
  <c r="N873" i="252"/>
  <c r="M873" i="252"/>
  <c r="L873" i="252"/>
  <c r="O872" i="252"/>
  <c r="N872" i="252"/>
  <c r="M872" i="252"/>
  <c r="L872" i="252"/>
  <c r="O871" i="252"/>
  <c r="N871" i="252"/>
  <c r="M871" i="252"/>
  <c r="L871" i="252"/>
  <c r="O870" i="252"/>
  <c r="N870" i="252"/>
  <c r="M870" i="252"/>
  <c r="L870" i="252"/>
  <c r="O869" i="252"/>
  <c r="N869" i="252"/>
  <c r="M869" i="252"/>
  <c r="L869" i="252"/>
  <c r="O868" i="252"/>
  <c r="N868" i="252"/>
  <c r="M868" i="252"/>
  <c r="L868" i="252"/>
  <c r="O867" i="252"/>
  <c r="N867" i="252"/>
  <c r="M867" i="252"/>
  <c r="L867" i="252"/>
  <c r="O866" i="252"/>
  <c r="N866" i="252"/>
  <c r="M866" i="252"/>
  <c r="L866" i="252"/>
  <c r="O865" i="252"/>
  <c r="N865" i="252"/>
  <c r="M865" i="252"/>
  <c r="L865" i="252"/>
  <c r="O864" i="252"/>
  <c r="N864" i="252"/>
  <c r="M864" i="252"/>
  <c r="L864" i="252"/>
  <c r="O863" i="252"/>
  <c r="N863" i="252"/>
  <c r="M863" i="252"/>
  <c r="L863" i="252"/>
  <c r="O862" i="252"/>
  <c r="N862" i="252"/>
  <c r="M862" i="252"/>
  <c r="L862" i="252"/>
  <c r="O861" i="252"/>
  <c r="N861" i="252"/>
  <c r="M861" i="252"/>
  <c r="L861" i="252"/>
  <c r="O860" i="252"/>
  <c r="N860" i="252"/>
  <c r="M860" i="252"/>
  <c r="L860" i="252"/>
  <c r="O859" i="252"/>
  <c r="N859" i="252"/>
  <c r="M859" i="252"/>
  <c r="L859" i="252"/>
  <c r="O858" i="252"/>
  <c r="N858" i="252"/>
  <c r="M858" i="252"/>
  <c r="L858" i="252"/>
  <c r="O857" i="252"/>
  <c r="N857" i="252"/>
  <c r="M857" i="252"/>
  <c r="L857" i="252"/>
  <c r="O856" i="252"/>
  <c r="N856" i="252"/>
  <c r="M856" i="252"/>
  <c r="L856" i="252"/>
  <c r="O855" i="252"/>
  <c r="N855" i="252"/>
  <c r="M855" i="252"/>
  <c r="L855" i="252"/>
  <c r="O854" i="252"/>
  <c r="N854" i="252"/>
  <c r="M854" i="252"/>
  <c r="L854" i="252"/>
  <c r="O853" i="252"/>
  <c r="N853" i="252"/>
  <c r="M853" i="252"/>
  <c r="L853" i="252"/>
  <c r="O852" i="252"/>
  <c r="N852" i="252"/>
  <c r="M852" i="252"/>
  <c r="L852" i="252"/>
  <c r="O851" i="252"/>
  <c r="N851" i="252"/>
  <c r="M851" i="252"/>
  <c r="L851" i="252"/>
  <c r="O850" i="252"/>
  <c r="N850" i="252"/>
  <c r="M850" i="252"/>
  <c r="L850" i="252"/>
  <c r="O849" i="252"/>
  <c r="N849" i="252"/>
  <c r="M849" i="252"/>
  <c r="L849" i="252"/>
  <c r="O848" i="252"/>
  <c r="N848" i="252"/>
  <c r="M848" i="252"/>
  <c r="L848" i="252"/>
  <c r="O847" i="252"/>
  <c r="N847" i="252"/>
  <c r="M847" i="252"/>
  <c r="L847" i="252"/>
  <c r="O846" i="252"/>
  <c r="N846" i="252"/>
  <c r="M846" i="252"/>
  <c r="L846" i="252"/>
  <c r="O845" i="252"/>
  <c r="N845" i="252"/>
  <c r="M845" i="252"/>
  <c r="L845" i="252"/>
  <c r="O844" i="252"/>
  <c r="N844" i="252"/>
  <c r="M844" i="252"/>
  <c r="L844" i="252"/>
  <c r="O843" i="252"/>
  <c r="N843" i="252"/>
  <c r="M843" i="252"/>
  <c r="L843" i="252"/>
  <c r="O842" i="252"/>
  <c r="N842" i="252"/>
  <c r="M842" i="252"/>
  <c r="L842" i="252"/>
  <c r="O841" i="252"/>
  <c r="N841" i="252"/>
  <c r="M841" i="252"/>
  <c r="L841" i="252"/>
  <c r="O840" i="252"/>
  <c r="N840" i="252"/>
  <c r="M840" i="252"/>
  <c r="L840" i="252"/>
  <c r="O839" i="252"/>
  <c r="N839" i="252"/>
  <c r="M839" i="252"/>
  <c r="L839" i="252"/>
  <c r="O838" i="252"/>
  <c r="N838" i="252"/>
  <c r="M838" i="252"/>
  <c r="L838" i="252"/>
  <c r="O837" i="252"/>
  <c r="N837" i="252"/>
  <c r="M837" i="252"/>
  <c r="L837" i="252"/>
  <c r="O836" i="252"/>
  <c r="N836" i="252"/>
  <c r="M836" i="252"/>
  <c r="L836" i="252"/>
  <c r="O835" i="252"/>
  <c r="N835" i="252"/>
  <c r="M835" i="252"/>
  <c r="L835" i="252"/>
  <c r="O834" i="252"/>
  <c r="N834" i="252"/>
  <c r="M834" i="252"/>
  <c r="L834" i="252"/>
  <c r="O833" i="252"/>
  <c r="N833" i="252"/>
  <c r="M833" i="252"/>
  <c r="L833" i="252"/>
  <c r="O832" i="252"/>
  <c r="N832" i="252"/>
  <c r="M832" i="252"/>
  <c r="L832" i="252"/>
  <c r="O831" i="252"/>
  <c r="N831" i="252"/>
  <c r="M831" i="252"/>
  <c r="L831" i="252"/>
  <c r="O830" i="252"/>
  <c r="N830" i="252"/>
  <c r="M830" i="252"/>
  <c r="L830" i="252"/>
  <c r="O829" i="252"/>
  <c r="N829" i="252"/>
  <c r="M829" i="252"/>
  <c r="L829" i="252"/>
  <c r="O828" i="252"/>
  <c r="N828" i="252"/>
  <c r="M828" i="252"/>
  <c r="L828" i="252"/>
  <c r="O827" i="252"/>
  <c r="N827" i="252"/>
  <c r="M827" i="252"/>
  <c r="L827" i="252"/>
  <c r="O826" i="252"/>
  <c r="N826" i="252"/>
  <c r="M826" i="252"/>
  <c r="L826" i="252"/>
  <c r="O825" i="252"/>
  <c r="N825" i="252"/>
  <c r="M825" i="252"/>
  <c r="L825" i="252"/>
  <c r="O824" i="252"/>
  <c r="N824" i="252"/>
  <c r="M824" i="252"/>
  <c r="L824" i="252"/>
  <c r="O823" i="252"/>
  <c r="N823" i="252"/>
  <c r="M823" i="252"/>
  <c r="L823" i="252"/>
  <c r="O822" i="252"/>
  <c r="N822" i="252"/>
  <c r="M822" i="252"/>
  <c r="L822" i="252"/>
  <c r="O821" i="252"/>
  <c r="N821" i="252"/>
  <c r="M821" i="252"/>
  <c r="L821" i="252"/>
  <c r="O820" i="252"/>
  <c r="N820" i="252"/>
  <c r="M820" i="252"/>
  <c r="L820" i="252"/>
  <c r="O819" i="252"/>
  <c r="N819" i="252"/>
  <c r="M819" i="252"/>
  <c r="L819" i="252"/>
  <c r="O818" i="252"/>
  <c r="N818" i="252"/>
  <c r="M818" i="252"/>
  <c r="L818" i="252"/>
  <c r="O817" i="252"/>
  <c r="N817" i="252"/>
  <c r="M817" i="252"/>
  <c r="L817" i="252"/>
  <c r="O816" i="252"/>
  <c r="N816" i="252"/>
  <c r="M816" i="252"/>
  <c r="L816" i="252"/>
  <c r="O815" i="252"/>
  <c r="N815" i="252"/>
  <c r="M815" i="252"/>
  <c r="L815" i="252"/>
  <c r="O814" i="252"/>
  <c r="N814" i="252"/>
  <c r="M814" i="252"/>
  <c r="L814" i="252"/>
  <c r="O813" i="252"/>
  <c r="N813" i="252"/>
  <c r="M813" i="252"/>
  <c r="L813" i="252"/>
  <c r="O812" i="252"/>
  <c r="N812" i="252"/>
  <c r="M812" i="252"/>
  <c r="L812" i="252"/>
  <c r="O811" i="252"/>
  <c r="N811" i="252"/>
  <c r="M811" i="252"/>
  <c r="L811" i="252"/>
  <c r="O810" i="252"/>
  <c r="N810" i="252"/>
  <c r="M810" i="252"/>
  <c r="L810" i="252"/>
  <c r="O809" i="252"/>
  <c r="N809" i="252"/>
  <c r="M809" i="252"/>
  <c r="L809" i="252"/>
  <c r="O808" i="252"/>
  <c r="N808" i="252"/>
  <c r="M808" i="252"/>
  <c r="L808" i="252"/>
  <c r="O807" i="252"/>
  <c r="N807" i="252"/>
  <c r="M807" i="252"/>
  <c r="L807" i="252"/>
  <c r="O806" i="252"/>
  <c r="N806" i="252"/>
  <c r="M806" i="252"/>
  <c r="L806" i="252"/>
  <c r="O805" i="252"/>
  <c r="N805" i="252"/>
  <c r="M805" i="252"/>
  <c r="L805" i="252"/>
  <c r="O804" i="252"/>
  <c r="N804" i="252"/>
  <c r="M804" i="252"/>
  <c r="L804" i="252"/>
  <c r="O803" i="252"/>
  <c r="N803" i="252"/>
  <c r="M803" i="252"/>
  <c r="L803" i="252"/>
  <c r="O802" i="252"/>
  <c r="N802" i="252"/>
  <c r="M802" i="252"/>
  <c r="L802" i="252"/>
  <c r="O801" i="252"/>
  <c r="N801" i="252"/>
  <c r="M801" i="252"/>
  <c r="L801" i="252"/>
  <c r="O800" i="252"/>
  <c r="N800" i="252"/>
  <c r="M800" i="252"/>
  <c r="L800" i="252"/>
  <c r="O799" i="252"/>
  <c r="N799" i="252"/>
  <c r="M799" i="252"/>
  <c r="L799" i="252"/>
  <c r="O798" i="252"/>
  <c r="N798" i="252"/>
  <c r="M798" i="252"/>
  <c r="L798" i="252"/>
  <c r="O797" i="252"/>
  <c r="N797" i="252"/>
  <c r="M797" i="252"/>
  <c r="L797" i="252"/>
  <c r="O796" i="252"/>
  <c r="N796" i="252"/>
  <c r="M796" i="252"/>
  <c r="L796" i="252"/>
  <c r="O795" i="252"/>
  <c r="N795" i="252"/>
  <c r="M795" i="252"/>
  <c r="L795" i="252"/>
  <c r="O794" i="252"/>
  <c r="N794" i="252"/>
  <c r="M794" i="252"/>
  <c r="L794" i="252"/>
  <c r="O793" i="252"/>
  <c r="N793" i="252"/>
  <c r="M793" i="252"/>
  <c r="L793" i="252"/>
  <c r="O792" i="252"/>
  <c r="N792" i="252"/>
  <c r="M792" i="252"/>
  <c r="L792" i="252"/>
  <c r="O791" i="252"/>
  <c r="N791" i="252"/>
  <c r="M791" i="252"/>
  <c r="L791" i="252"/>
  <c r="O790" i="252"/>
  <c r="N790" i="252"/>
  <c r="M790" i="252"/>
  <c r="L790" i="252"/>
  <c r="O789" i="252"/>
  <c r="N789" i="252"/>
  <c r="M789" i="252"/>
  <c r="L789" i="252"/>
  <c r="O788" i="252"/>
  <c r="N788" i="252"/>
  <c r="M788" i="252"/>
  <c r="L788" i="252"/>
  <c r="O787" i="252"/>
  <c r="N787" i="252"/>
  <c r="M787" i="252"/>
  <c r="L787" i="252"/>
  <c r="O786" i="252"/>
  <c r="N786" i="252"/>
  <c r="M786" i="252"/>
  <c r="L786" i="252"/>
  <c r="O785" i="252"/>
  <c r="N785" i="252"/>
  <c r="M785" i="252"/>
  <c r="L785" i="252"/>
  <c r="O784" i="252"/>
  <c r="N784" i="252"/>
  <c r="M784" i="252"/>
  <c r="L784" i="252"/>
  <c r="O783" i="252"/>
  <c r="N783" i="252"/>
  <c r="M783" i="252"/>
  <c r="L783" i="252"/>
  <c r="O782" i="252"/>
  <c r="N782" i="252"/>
  <c r="M782" i="252"/>
  <c r="L782" i="252"/>
  <c r="O781" i="252"/>
  <c r="N781" i="252"/>
  <c r="M781" i="252"/>
  <c r="L781" i="252"/>
  <c r="O780" i="252"/>
  <c r="N780" i="252"/>
  <c r="M780" i="252"/>
  <c r="L780" i="252"/>
  <c r="O779" i="252"/>
  <c r="N779" i="252"/>
  <c r="M779" i="252"/>
  <c r="L779" i="252"/>
  <c r="O778" i="252"/>
  <c r="N778" i="252"/>
  <c r="M778" i="252"/>
  <c r="L778" i="252"/>
  <c r="O777" i="252"/>
  <c r="N777" i="252"/>
  <c r="M777" i="252"/>
  <c r="L777" i="252"/>
  <c r="O776" i="252"/>
  <c r="N776" i="252"/>
  <c r="M776" i="252"/>
  <c r="L776" i="252"/>
  <c r="O775" i="252"/>
  <c r="N775" i="252"/>
  <c r="M775" i="252"/>
  <c r="L775" i="252"/>
  <c r="O774" i="252"/>
  <c r="N774" i="252"/>
  <c r="M774" i="252"/>
  <c r="L774" i="252"/>
  <c r="O773" i="252"/>
  <c r="N773" i="252"/>
  <c r="M773" i="252"/>
  <c r="L773" i="252"/>
  <c r="O772" i="252"/>
  <c r="N772" i="252"/>
  <c r="M772" i="252"/>
  <c r="L772" i="252"/>
  <c r="O771" i="252"/>
  <c r="N771" i="252"/>
  <c r="M771" i="252"/>
  <c r="L771" i="252"/>
  <c r="O770" i="252"/>
  <c r="N770" i="252"/>
  <c r="M770" i="252"/>
  <c r="L770" i="252"/>
  <c r="O769" i="252"/>
  <c r="N769" i="252"/>
  <c r="M769" i="252"/>
  <c r="L769" i="252"/>
  <c r="O768" i="252"/>
  <c r="N768" i="252"/>
  <c r="M768" i="252"/>
  <c r="L768" i="252"/>
  <c r="O767" i="252"/>
  <c r="N767" i="252"/>
  <c r="M767" i="252"/>
  <c r="L767" i="252"/>
  <c r="O766" i="252"/>
  <c r="N766" i="252"/>
  <c r="M766" i="252"/>
  <c r="L766" i="252"/>
  <c r="O765" i="252"/>
  <c r="N765" i="252"/>
  <c r="M765" i="252"/>
  <c r="L765" i="252"/>
  <c r="O764" i="252"/>
  <c r="N764" i="252"/>
  <c r="M764" i="252"/>
  <c r="L764" i="252"/>
  <c r="O763" i="252"/>
  <c r="N763" i="252"/>
  <c r="M763" i="252"/>
  <c r="L763" i="252"/>
  <c r="O762" i="252"/>
  <c r="N762" i="252"/>
  <c r="M762" i="252"/>
  <c r="L762" i="252"/>
  <c r="O761" i="252"/>
  <c r="N761" i="252"/>
  <c r="M761" i="252"/>
  <c r="L761" i="252"/>
  <c r="O760" i="252"/>
  <c r="N760" i="252"/>
  <c r="M760" i="252"/>
  <c r="L760" i="252"/>
  <c r="O759" i="252"/>
  <c r="N759" i="252"/>
  <c r="M759" i="252"/>
  <c r="L759" i="252"/>
  <c r="O758" i="252"/>
  <c r="N758" i="252"/>
  <c r="M758" i="252"/>
  <c r="L758" i="252"/>
  <c r="O757" i="252"/>
  <c r="N757" i="252"/>
  <c r="M757" i="252"/>
  <c r="L757" i="252"/>
  <c r="O756" i="252"/>
  <c r="N756" i="252"/>
  <c r="M756" i="252"/>
  <c r="L756" i="252"/>
  <c r="O755" i="252"/>
  <c r="N755" i="252"/>
  <c r="M755" i="252"/>
  <c r="L755" i="252"/>
  <c r="O754" i="252"/>
  <c r="N754" i="252"/>
  <c r="M754" i="252"/>
  <c r="L754" i="252"/>
  <c r="O753" i="252"/>
  <c r="N753" i="252"/>
  <c r="M753" i="252"/>
  <c r="L753" i="252"/>
  <c r="O752" i="252"/>
  <c r="N752" i="252"/>
  <c r="M752" i="252"/>
  <c r="L752" i="252"/>
  <c r="O751" i="252"/>
  <c r="N751" i="252"/>
  <c r="M751" i="252"/>
  <c r="L751" i="252"/>
  <c r="O750" i="252"/>
  <c r="N750" i="252"/>
  <c r="M750" i="252"/>
  <c r="L750" i="252"/>
  <c r="O749" i="252"/>
  <c r="N749" i="252"/>
  <c r="M749" i="252"/>
  <c r="L749" i="252"/>
  <c r="O748" i="252"/>
  <c r="N748" i="252"/>
  <c r="M748" i="252"/>
  <c r="L748" i="252"/>
  <c r="O747" i="252"/>
  <c r="N747" i="252"/>
  <c r="M747" i="252"/>
  <c r="L747" i="252"/>
  <c r="O746" i="252"/>
  <c r="N746" i="252"/>
  <c r="M746" i="252"/>
  <c r="L746" i="252"/>
  <c r="O745" i="252"/>
  <c r="N745" i="252"/>
  <c r="M745" i="252"/>
  <c r="L745" i="252"/>
  <c r="O744" i="252"/>
  <c r="N744" i="252"/>
  <c r="M744" i="252"/>
  <c r="L744" i="252"/>
  <c r="O743" i="252"/>
  <c r="N743" i="252"/>
  <c r="M743" i="252"/>
  <c r="L743" i="252"/>
  <c r="O742" i="252"/>
  <c r="N742" i="252"/>
  <c r="M742" i="252"/>
  <c r="L742" i="252"/>
  <c r="O741" i="252"/>
  <c r="N741" i="252"/>
  <c r="M741" i="252"/>
  <c r="L741" i="252"/>
  <c r="O740" i="252"/>
  <c r="N740" i="252"/>
  <c r="M740" i="252"/>
  <c r="L740" i="252"/>
  <c r="O739" i="252"/>
  <c r="N739" i="252"/>
  <c r="M739" i="252"/>
  <c r="L739" i="252"/>
  <c r="O738" i="252"/>
  <c r="N738" i="252"/>
  <c r="M738" i="252"/>
  <c r="L738" i="252"/>
  <c r="O737" i="252"/>
  <c r="N737" i="252"/>
  <c r="M737" i="252"/>
  <c r="L737" i="252"/>
  <c r="O736" i="252"/>
  <c r="N736" i="252"/>
  <c r="M736" i="252"/>
  <c r="L736" i="252"/>
  <c r="O735" i="252"/>
  <c r="N735" i="252"/>
  <c r="M735" i="252"/>
  <c r="L735" i="252"/>
  <c r="O734" i="252"/>
  <c r="N734" i="252"/>
  <c r="M734" i="252"/>
  <c r="L734" i="252"/>
  <c r="O733" i="252"/>
  <c r="N733" i="252"/>
  <c r="M733" i="252"/>
  <c r="L733" i="252"/>
  <c r="O732" i="252"/>
  <c r="N732" i="252"/>
  <c r="M732" i="252"/>
  <c r="L732" i="252"/>
  <c r="O731" i="252"/>
  <c r="N731" i="252"/>
  <c r="M731" i="252"/>
  <c r="L731" i="252"/>
  <c r="O730" i="252"/>
  <c r="N730" i="252"/>
  <c r="M730" i="252"/>
  <c r="L730" i="252"/>
  <c r="O729" i="252"/>
  <c r="N729" i="252"/>
  <c r="M729" i="252"/>
  <c r="L729" i="252"/>
  <c r="O728" i="252"/>
  <c r="N728" i="252"/>
  <c r="M728" i="252"/>
  <c r="L728" i="252"/>
  <c r="O727" i="252"/>
  <c r="N727" i="252"/>
  <c r="M727" i="252"/>
  <c r="L727" i="252"/>
  <c r="O726" i="252"/>
  <c r="N726" i="252"/>
  <c r="M726" i="252"/>
  <c r="L726" i="252"/>
  <c r="O725" i="252"/>
  <c r="N725" i="252"/>
  <c r="M725" i="252"/>
  <c r="L725" i="252"/>
  <c r="O724" i="252"/>
  <c r="N724" i="252"/>
  <c r="M724" i="252"/>
  <c r="L724" i="252"/>
  <c r="O723" i="252"/>
  <c r="N723" i="252"/>
  <c r="M723" i="252"/>
  <c r="L723" i="252"/>
  <c r="O722" i="252"/>
  <c r="N722" i="252"/>
  <c r="M722" i="252"/>
  <c r="L722" i="252"/>
  <c r="O721" i="252"/>
  <c r="N721" i="252"/>
  <c r="M721" i="252"/>
  <c r="L721" i="252"/>
  <c r="O720" i="252"/>
  <c r="N720" i="252"/>
  <c r="M720" i="252"/>
  <c r="L720" i="252"/>
  <c r="O719" i="252"/>
  <c r="N719" i="252"/>
  <c r="M719" i="252"/>
  <c r="L719" i="252"/>
  <c r="O718" i="252"/>
  <c r="N718" i="252"/>
  <c r="M718" i="252"/>
  <c r="L718" i="252"/>
  <c r="O717" i="252"/>
  <c r="N717" i="252"/>
  <c r="M717" i="252"/>
  <c r="L717" i="252"/>
  <c r="O716" i="252"/>
  <c r="N716" i="252"/>
  <c r="M716" i="252"/>
  <c r="L716" i="252"/>
  <c r="O715" i="252"/>
  <c r="N715" i="252"/>
  <c r="M715" i="252"/>
  <c r="L715" i="252"/>
  <c r="O714" i="252"/>
  <c r="N714" i="252"/>
  <c r="M714" i="252"/>
  <c r="L714" i="252"/>
  <c r="O713" i="252"/>
  <c r="N713" i="252"/>
  <c r="M713" i="252"/>
  <c r="L713" i="252"/>
  <c r="O712" i="252"/>
  <c r="N712" i="252"/>
  <c r="M712" i="252"/>
  <c r="L712" i="252"/>
  <c r="O711" i="252"/>
  <c r="N711" i="252"/>
  <c r="M711" i="252"/>
  <c r="L711" i="252"/>
  <c r="O710" i="252"/>
  <c r="N710" i="252"/>
  <c r="M710" i="252"/>
  <c r="L710" i="252"/>
  <c r="O709" i="252"/>
  <c r="N709" i="252"/>
  <c r="M709" i="252"/>
  <c r="L709" i="252"/>
  <c r="O708" i="252"/>
  <c r="N708" i="252"/>
  <c r="M708" i="252"/>
  <c r="L708" i="252"/>
  <c r="O707" i="252"/>
  <c r="N707" i="252"/>
  <c r="M707" i="252"/>
  <c r="L707" i="252"/>
  <c r="O706" i="252"/>
  <c r="N706" i="252"/>
  <c r="M706" i="252"/>
  <c r="L706" i="252"/>
  <c r="O705" i="252"/>
  <c r="N705" i="252"/>
  <c r="M705" i="252"/>
  <c r="L705" i="252"/>
  <c r="O704" i="252"/>
  <c r="N704" i="252"/>
  <c r="M704" i="252"/>
  <c r="L704" i="252"/>
  <c r="O703" i="252"/>
  <c r="N703" i="252"/>
  <c r="M703" i="252"/>
  <c r="L703" i="252"/>
  <c r="O702" i="252"/>
  <c r="N702" i="252"/>
  <c r="M702" i="252"/>
  <c r="L702" i="252"/>
  <c r="O701" i="252"/>
  <c r="N701" i="252"/>
  <c r="M701" i="252"/>
  <c r="L701" i="252"/>
  <c r="O700" i="252"/>
  <c r="N700" i="252"/>
  <c r="M700" i="252"/>
  <c r="L700" i="252"/>
  <c r="O699" i="252"/>
  <c r="N699" i="252"/>
  <c r="M699" i="252"/>
  <c r="L699" i="252"/>
  <c r="O698" i="252"/>
  <c r="N698" i="252"/>
  <c r="M698" i="252"/>
  <c r="L698" i="252"/>
  <c r="O697" i="252"/>
  <c r="N697" i="252"/>
  <c r="M697" i="252"/>
  <c r="L697" i="252"/>
  <c r="O696" i="252"/>
  <c r="N696" i="252"/>
  <c r="M696" i="252"/>
  <c r="L696" i="252"/>
  <c r="O695" i="252"/>
  <c r="N695" i="252"/>
  <c r="M695" i="252"/>
  <c r="L695" i="252"/>
  <c r="O694" i="252"/>
  <c r="N694" i="252"/>
  <c r="M694" i="252"/>
  <c r="L694" i="252"/>
  <c r="O693" i="252"/>
  <c r="N693" i="252"/>
  <c r="M693" i="252"/>
  <c r="L693" i="252"/>
  <c r="O692" i="252"/>
  <c r="N692" i="252"/>
  <c r="M692" i="252"/>
  <c r="L692" i="252"/>
  <c r="O691" i="252"/>
  <c r="N691" i="252"/>
  <c r="M691" i="252"/>
  <c r="L691" i="252"/>
  <c r="O690" i="252"/>
  <c r="N690" i="252"/>
  <c r="M690" i="252"/>
  <c r="L690" i="252"/>
  <c r="O689" i="252"/>
  <c r="N689" i="252"/>
  <c r="M689" i="252"/>
  <c r="L689" i="252"/>
  <c r="O688" i="252"/>
  <c r="N688" i="252"/>
  <c r="M688" i="252"/>
  <c r="L688" i="252"/>
  <c r="O687" i="252"/>
  <c r="N687" i="252"/>
  <c r="M687" i="252"/>
  <c r="L687" i="252"/>
  <c r="O686" i="252"/>
  <c r="N686" i="252"/>
  <c r="M686" i="252"/>
  <c r="L686" i="252"/>
  <c r="O685" i="252"/>
  <c r="N685" i="252"/>
  <c r="M685" i="252"/>
  <c r="L685" i="252"/>
  <c r="O684" i="252"/>
  <c r="N684" i="252"/>
  <c r="M684" i="252"/>
  <c r="L684" i="252"/>
  <c r="O683" i="252"/>
  <c r="N683" i="252"/>
  <c r="M683" i="252"/>
  <c r="L683" i="252"/>
  <c r="O682" i="252"/>
  <c r="N682" i="252"/>
  <c r="M682" i="252"/>
  <c r="L682" i="252"/>
  <c r="O681" i="252"/>
  <c r="N681" i="252"/>
  <c r="M681" i="252"/>
  <c r="L681" i="252"/>
  <c r="O680" i="252"/>
  <c r="N680" i="252"/>
  <c r="M680" i="252"/>
  <c r="L680" i="252"/>
  <c r="O679" i="252"/>
  <c r="N679" i="252"/>
  <c r="M679" i="252"/>
  <c r="L679" i="252"/>
  <c r="O678" i="252"/>
  <c r="N678" i="252"/>
  <c r="M678" i="252"/>
  <c r="L678" i="252"/>
  <c r="O677" i="252"/>
  <c r="N677" i="252"/>
  <c r="M677" i="252"/>
  <c r="L677" i="252"/>
  <c r="O676" i="252"/>
  <c r="N676" i="252"/>
  <c r="M676" i="252"/>
  <c r="L676" i="252"/>
  <c r="O675" i="252"/>
  <c r="N675" i="252"/>
  <c r="M675" i="252"/>
  <c r="L675" i="252"/>
  <c r="O674" i="252"/>
  <c r="N674" i="252"/>
  <c r="M674" i="252"/>
  <c r="L674" i="252"/>
  <c r="O673" i="252"/>
  <c r="N673" i="252"/>
  <c r="M673" i="252"/>
  <c r="L673" i="252"/>
  <c r="O672" i="252"/>
  <c r="N672" i="252"/>
  <c r="M672" i="252"/>
  <c r="L672" i="252"/>
  <c r="O671" i="252"/>
  <c r="N671" i="252"/>
  <c r="M671" i="252"/>
  <c r="L671" i="252"/>
  <c r="O670" i="252"/>
  <c r="N670" i="252"/>
  <c r="M670" i="252"/>
  <c r="L670" i="252"/>
  <c r="O669" i="252"/>
  <c r="N669" i="252"/>
  <c r="M669" i="252"/>
  <c r="L669" i="252"/>
  <c r="O668" i="252"/>
  <c r="N668" i="252"/>
  <c r="M668" i="252"/>
  <c r="L668" i="252"/>
  <c r="O667" i="252"/>
  <c r="N667" i="252"/>
  <c r="M667" i="252"/>
  <c r="L667" i="252"/>
  <c r="O666" i="252"/>
  <c r="N666" i="252"/>
  <c r="M666" i="252"/>
  <c r="L666" i="252"/>
  <c r="O665" i="252"/>
  <c r="N665" i="252"/>
  <c r="M665" i="252"/>
  <c r="L665" i="252"/>
  <c r="O664" i="252"/>
  <c r="N664" i="252"/>
  <c r="M664" i="252"/>
  <c r="L664" i="252"/>
  <c r="O663" i="252"/>
  <c r="N663" i="252"/>
  <c r="M663" i="252"/>
  <c r="L663" i="252"/>
  <c r="O662" i="252"/>
  <c r="N662" i="252"/>
  <c r="M662" i="252"/>
  <c r="L662" i="252"/>
  <c r="O661" i="252"/>
  <c r="N661" i="252"/>
  <c r="M661" i="252"/>
  <c r="L661" i="252"/>
  <c r="O660" i="252"/>
  <c r="N660" i="252"/>
  <c r="M660" i="252"/>
  <c r="L660" i="252"/>
  <c r="O659" i="252"/>
  <c r="N659" i="252"/>
  <c r="M659" i="252"/>
  <c r="L659" i="252"/>
  <c r="O658" i="252"/>
  <c r="N658" i="252"/>
  <c r="M658" i="252"/>
  <c r="L658" i="252"/>
  <c r="O657" i="252"/>
  <c r="N657" i="252"/>
  <c r="M657" i="252"/>
  <c r="L657" i="252"/>
  <c r="O656" i="252"/>
  <c r="N656" i="252"/>
  <c r="M656" i="252"/>
  <c r="L656" i="252"/>
  <c r="O655" i="252"/>
  <c r="N655" i="252"/>
  <c r="M655" i="252"/>
  <c r="L655" i="252"/>
  <c r="O654" i="252"/>
  <c r="N654" i="252"/>
  <c r="M654" i="252"/>
  <c r="L654" i="252"/>
  <c r="O653" i="252"/>
  <c r="N653" i="252"/>
  <c r="M653" i="252"/>
  <c r="L653" i="252"/>
  <c r="O652" i="252"/>
  <c r="N652" i="252"/>
  <c r="M652" i="252"/>
  <c r="L652" i="252"/>
  <c r="O651" i="252"/>
  <c r="N651" i="252"/>
  <c r="M651" i="252"/>
  <c r="L651" i="252"/>
  <c r="O650" i="252"/>
  <c r="N650" i="252"/>
  <c r="M650" i="252"/>
  <c r="L650" i="252"/>
  <c r="O649" i="252"/>
  <c r="N649" i="252"/>
  <c r="M649" i="252"/>
  <c r="L649" i="252"/>
  <c r="O648" i="252"/>
  <c r="N648" i="252"/>
  <c r="M648" i="252"/>
  <c r="L648" i="252"/>
  <c r="O647" i="252"/>
  <c r="N647" i="252"/>
  <c r="M647" i="252"/>
  <c r="L647" i="252"/>
  <c r="O646" i="252"/>
  <c r="N646" i="252"/>
  <c r="M646" i="252"/>
  <c r="L646" i="252"/>
  <c r="O645" i="252"/>
  <c r="N645" i="252"/>
  <c r="M645" i="252"/>
  <c r="L645" i="252"/>
  <c r="O644" i="252"/>
  <c r="N644" i="252"/>
  <c r="M644" i="252"/>
  <c r="L644" i="252"/>
  <c r="O643" i="252"/>
  <c r="N643" i="252"/>
  <c r="M643" i="252"/>
  <c r="L643" i="252"/>
  <c r="O642" i="252"/>
  <c r="N642" i="252"/>
  <c r="M642" i="252"/>
  <c r="L642" i="252"/>
  <c r="O641" i="252"/>
  <c r="N641" i="252"/>
  <c r="M641" i="252"/>
  <c r="L641" i="252"/>
  <c r="O640" i="252"/>
  <c r="N640" i="252"/>
  <c r="M640" i="252"/>
  <c r="L640" i="252"/>
  <c r="O639" i="252"/>
  <c r="N639" i="252"/>
  <c r="M639" i="252"/>
  <c r="L639" i="252"/>
  <c r="O638" i="252"/>
  <c r="N638" i="252"/>
  <c r="M638" i="252"/>
  <c r="L638" i="252"/>
  <c r="O637" i="252"/>
  <c r="N637" i="252"/>
  <c r="M637" i="252"/>
  <c r="L637" i="252"/>
  <c r="O636" i="252"/>
  <c r="N636" i="252"/>
  <c r="M636" i="252"/>
  <c r="L636" i="252"/>
  <c r="O635" i="252"/>
  <c r="N635" i="252"/>
  <c r="M635" i="252"/>
  <c r="L635" i="252"/>
  <c r="O634" i="252"/>
  <c r="N634" i="252"/>
  <c r="M634" i="252"/>
  <c r="L634" i="252"/>
  <c r="O633" i="252"/>
  <c r="N633" i="252"/>
  <c r="M633" i="252"/>
  <c r="L633" i="252"/>
  <c r="O632" i="252"/>
  <c r="N632" i="252"/>
  <c r="M632" i="252"/>
  <c r="L632" i="252"/>
  <c r="O631" i="252"/>
  <c r="N631" i="252"/>
  <c r="M631" i="252"/>
  <c r="L631" i="252"/>
  <c r="O630" i="252"/>
  <c r="N630" i="252"/>
  <c r="M630" i="252"/>
  <c r="L630" i="252"/>
  <c r="O629" i="252"/>
  <c r="N629" i="252"/>
  <c r="M629" i="252"/>
  <c r="L629" i="252"/>
  <c r="O628" i="252"/>
  <c r="N628" i="252"/>
  <c r="M628" i="252"/>
  <c r="L628" i="252"/>
  <c r="O627" i="252"/>
  <c r="N627" i="252"/>
  <c r="M627" i="252"/>
  <c r="L627" i="252"/>
  <c r="O626" i="252"/>
  <c r="N626" i="252"/>
  <c r="M626" i="252"/>
  <c r="L626" i="252"/>
  <c r="O625" i="252"/>
  <c r="N625" i="252"/>
  <c r="M625" i="252"/>
  <c r="L625" i="252"/>
  <c r="O624" i="252"/>
  <c r="N624" i="252"/>
  <c r="M624" i="252"/>
  <c r="L624" i="252"/>
  <c r="O623" i="252"/>
  <c r="N623" i="252"/>
  <c r="M623" i="252"/>
  <c r="L623" i="252"/>
  <c r="O622" i="252"/>
  <c r="N622" i="252"/>
  <c r="M622" i="252"/>
  <c r="L622" i="252"/>
  <c r="O621" i="252"/>
  <c r="N621" i="252"/>
  <c r="M621" i="252"/>
  <c r="L621" i="252"/>
  <c r="O620" i="252"/>
  <c r="N620" i="252"/>
  <c r="M620" i="252"/>
  <c r="L620" i="252"/>
  <c r="O619" i="252"/>
  <c r="N619" i="252"/>
  <c r="M619" i="252"/>
  <c r="L619" i="252"/>
  <c r="O618" i="252"/>
  <c r="N618" i="252"/>
  <c r="M618" i="252"/>
  <c r="L618" i="252"/>
  <c r="O617" i="252"/>
  <c r="N617" i="252"/>
  <c r="M617" i="252"/>
  <c r="L617" i="252"/>
  <c r="O616" i="252"/>
  <c r="N616" i="252"/>
  <c r="M616" i="252"/>
  <c r="L616" i="252"/>
  <c r="O615" i="252"/>
  <c r="N615" i="252"/>
  <c r="M615" i="252"/>
  <c r="L615" i="252"/>
  <c r="O614" i="252"/>
  <c r="N614" i="252"/>
  <c r="M614" i="252"/>
  <c r="L614" i="252"/>
  <c r="O613" i="252"/>
  <c r="N613" i="252"/>
  <c r="M613" i="252"/>
  <c r="L613" i="252"/>
  <c r="O612" i="252"/>
  <c r="N612" i="252"/>
  <c r="M612" i="252"/>
  <c r="L612" i="252"/>
  <c r="O611" i="252"/>
  <c r="N611" i="252"/>
  <c r="M611" i="252"/>
  <c r="L611" i="252"/>
  <c r="O610" i="252"/>
  <c r="N610" i="252"/>
  <c r="M610" i="252"/>
  <c r="L610" i="252"/>
  <c r="O609" i="252"/>
  <c r="N609" i="252"/>
  <c r="M609" i="252"/>
  <c r="L609" i="252"/>
  <c r="O608" i="252"/>
  <c r="N608" i="252"/>
  <c r="M608" i="252"/>
  <c r="L608" i="252"/>
  <c r="O607" i="252"/>
  <c r="N607" i="252"/>
  <c r="M607" i="252"/>
  <c r="L607" i="252"/>
  <c r="O606" i="252"/>
  <c r="N606" i="252"/>
  <c r="M606" i="252"/>
  <c r="L606" i="252"/>
  <c r="O605" i="252"/>
  <c r="N605" i="252"/>
  <c r="M605" i="252"/>
  <c r="L605" i="252"/>
  <c r="O604" i="252"/>
  <c r="N604" i="252"/>
  <c r="M604" i="252"/>
  <c r="L604" i="252"/>
  <c r="O603" i="252"/>
  <c r="N603" i="252"/>
  <c r="M603" i="252"/>
  <c r="L603" i="252"/>
  <c r="O602" i="252"/>
  <c r="N602" i="252"/>
  <c r="M602" i="252"/>
  <c r="L602" i="252"/>
  <c r="O601" i="252"/>
  <c r="N601" i="252"/>
  <c r="M601" i="252"/>
  <c r="L601" i="252"/>
  <c r="O600" i="252"/>
  <c r="N600" i="252"/>
  <c r="M600" i="252"/>
  <c r="L600" i="252"/>
  <c r="O599" i="252"/>
  <c r="N599" i="252"/>
  <c r="M599" i="252"/>
  <c r="L599" i="252"/>
  <c r="O598" i="252"/>
  <c r="N598" i="252"/>
  <c r="M598" i="252"/>
  <c r="L598" i="252"/>
  <c r="O597" i="252"/>
  <c r="N597" i="252"/>
  <c r="M597" i="252"/>
  <c r="L597" i="252"/>
  <c r="O596" i="252"/>
  <c r="N596" i="252"/>
  <c r="M596" i="252"/>
  <c r="L596" i="252"/>
  <c r="O595" i="252"/>
  <c r="N595" i="252"/>
  <c r="M595" i="252"/>
  <c r="L595" i="252"/>
  <c r="O594" i="252"/>
  <c r="N594" i="252"/>
  <c r="M594" i="252"/>
  <c r="L594" i="252"/>
  <c r="O593" i="252"/>
  <c r="N593" i="252"/>
  <c r="M593" i="252"/>
  <c r="L593" i="252"/>
  <c r="O592" i="252"/>
  <c r="N592" i="252"/>
  <c r="M592" i="252"/>
  <c r="L592" i="252"/>
  <c r="O591" i="252"/>
  <c r="N591" i="252"/>
  <c r="M591" i="252"/>
  <c r="L591" i="252"/>
  <c r="O590" i="252"/>
  <c r="N590" i="252"/>
  <c r="M590" i="252"/>
  <c r="L590" i="252"/>
  <c r="O589" i="252"/>
  <c r="N589" i="252"/>
  <c r="M589" i="252"/>
  <c r="L589" i="252"/>
  <c r="O588" i="252"/>
  <c r="N588" i="252"/>
  <c r="M588" i="252"/>
  <c r="L588" i="252"/>
  <c r="O587" i="252"/>
  <c r="N587" i="252"/>
  <c r="M587" i="252"/>
  <c r="L587" i="252"/>
  <c r="O586" i="252"/>
  <c r="N586" i="252"/>
  <c r="M586" i="252"/>
  <c r="L586" i="252"/>
  <c r="O585" i="252"/>
  <c r="N585" i="252"/>
  <c r="M585" i="252"/>
  <c r="L585" i="252"/>
  <c r="O584" i="252"/>
  <c r="N584" i="252"/>
  <c r="M584" i="252"/>
  <c r="L584" i="252"/>
  <c r="O583" i="252"/>
  <c r="N583" i="252"/>
  <c r="M583" i="252"/>
  <c r="L583" i="252"/>
  <c r="O582" i="252"/>
  <c r="N582" i="252"/>
  <c r="M582" i="252"/>
  <c r="L582" i="252"/>
  <c r="O581" i="252"/>
  <c r="N581" i="252"/>
  <c r="M581" i="252"/>
  <c r="L581" i="252"/>
  <c r="O580" i="252"/>
  <c r="N580" i="252"/>
  <c r="M580" i="252"/>
  <c r="L580" i="252"/>
  <c r="O579" i="252"/>
  <c r="N579" i="252"/>
  <c r="M579" i="252"/>
  <c r="L579" i="252"/>
  <c r="O578" i="252"/>
  <c r="N578" i="252"/>
  <c r="M578" i="252"/>
  <c r="L578" i="252"/>
  <c r="O577" i="252"/>
  <c r="N577" i="252"/>
  <c r="M577" i="252"/>
  <c r="L577" i="252"/>
  <c r="O576" i="252"/>
  <c r="N576" i="252"/>
  <c r="M576" i="252"/>
  <c r="L576" i="252"/>
  <c r="O575" i="252"/>
  <c r="N575" i="252"/>
  <c r="M575" i="252"/>
  <c r="L575" i="252"/>
  <c r="O574" i="252"/>
  <c r="N574" i="252"/>
  <c r="M574" i="252"/>
  <c r="L574" i="252"/>
  <c r="O573" i="252"/>
  <c r="N573" i="252"/>
  <c r="M573" i="252"/>
  <c r="L573" i="252"/>
  <c r="O572" i="252"/>
  <c r="N572" i="252"/>
  <c r="M572" i="252"/>
  <c r="L572" i="252"/>
  <c r="O571" i="252"/>
  <c r="N571" i="252"/>
  <c r="M571" i="252"/>
  <c r="L571" i="252"/>
  <c r="O570" i="252"/>
  <c r="N570" i="252"/>
  <c r="M570" i="252"/>
  <c r="L570" i="252"/>
  <c r="O569" i="252"/>
  <c r="N569" i="252"/>
  <c r="M569" i="252"/>
  <c r="L569" i="252"/>
  <c r="O568" i="252"/>
  <c r="N568" i="252"/>
  <c r="M568" i="252"/>
  <c r="L568" i="252"/>
  <c r="O567" i="252"/>
  <c r="N567" i="252"/>
  <c r="M567" i="252"/>
  <c r="L567" i="252"/>
  <c r="O566" i="252"/>
  <c r="N566" i="252"/>
  <c r="M566" i="252"/>
  <c r="L566" i="252"/>
  <c r="O565" i="252"/>
  <c r="N565" i="252"/>
  <c r="M565" i="252"/>
  <c r="L565" i="252"/>
  <c r="O564" i="252"/>
  <c r="N564" i="252"/>
  <c r="M564" i="252"/>
  <c r="L564" i="252"/>
  <c r="O563" i="252"/>
  <c r="N563" i="252"/>
  <c r="M563" i="252"/>
  <c r="L563" i="252"/>
  <c r="O562" i="252"/>
  <c r="N562" i="252"/>
  <c r="M562" i="252"/>
  <c r="L562" i="252"/>
  <c r="O561" i="252"/>
  <c r="N561" i="252"/>
  <c r="M561" i="252"/>
  <c r="L561" i="252"/>
  <c r="O560" i="252"/>
  <c r="N560" i="252"/>
  <c r="M560" i="252"/>
  <c r="L560" i="252"/>
  <c r="O559" i="252"/>
  <c r="N559" i="252"/>
  <c r="M559" i="252"/>
  <c r="L559" i="252"/>
  <c r="O558" i="252"/>
  <c r="N558" i="252"/>
  <c r="M558" i="252"/>
  <c r="L558" i="252"/>
  <c r="O557" i="252"/>
  <c r="N557" i="252"/>
  <c r="M557" i="252"/>
  <c r="L557" i="252"/>
  <c r="O556" i="252"/>
  <c r="N556" i="252"/>
  <c r="M556" i="252"/>
  <c r="L556" i="252"/>
  <c r="O555" i="252"/>
  <c r="N555" i="252"/>
  <c r="M555" i="252"/>
  <c r="L555" i="252"/>
  <c r="O554" i="252"/>
  <c r="N554" i="252"/>
  <c r="M554" i="252"/>
  <c r="L554" i="252"/>
  <c r="O553" i="252"/>
  <c r="N553" i="252"/>
  <c r="M553" i="252"/>
  <c r="L553" i="252"/>
  <c r="O552" i="252"/>
  <c r="N552" i="252"/>
  <c r="M552" i="252"/>
  <c r="L552" i="252"/>
  <c r="O551" i="252"/>
  <c r="N551" i="252"/>
  <c r="M551" i="252"/>
  <c r="L551" i="252"/>
  <c r="O550" i="252"/>
  <c r="N550" i="252"/>
  <c r="M550" i="252"/>
  <c r="L550" i="252"/>
  <c r="O549" i="252"/>
  <c r="N549" i="252"/>
  <c r="M549" i="252"/>
  <c r="L549" i="252"/>
  <c r="O548" i="252"/>
  <c r="N548" i="252"/>
  <c r="M548" i="252"/>
  <c r="L548" i="252"/>
  <c r="O547" i="252"/>
  <c r="N547" i="252"/>
  <c r="M547" i="252"/>
  <c r="L547" i="252"/>
  <c r="O546" i="252"/>
  <c r="N546" i="252"/>
  <c r="M546" i="252"/>
  <c r="L546" i="252"/>
  <c r="O545" i="252"/>
  <c r="N545" i="252"/>
  <c r="M545" i="252"/>
  <c r="L545" i="252"/>
  <c r="O544" i="252"/>
  <c r="N544" i="252"/>
  <c r="M544" i="252"/>
  <c r="L544" i="252"/>
  <c r="O543" i="252"/>
  <c r="N543" i="252"/>
  <c r="M543" i="252"/>
  <c r="L543" i="252"/>
  <c r="O542" i="252"/>
  <c r="N542" i="252"/>
  <c r="M542" i="252"/>
  <c r="L542" i="252"/>
  <c r="O541" i="252"/>
  <c r="N541" i="252"/>
  <c r="M541" i="252"/>
  <c r="L541" i="252"/>
  <c r="O540" i="252"/>
  <c r="N540" i="252"/>
  <c r="M540" i="252"/>
  <c r="L540" i="252"/>
  <c r="O539" i="252"/>
  <c r="N539" i="252"/>
  <c r="M539" i="252"/>
  <c r="L539" i="252"/>
  <c r="O538" i="252"/>
  <c r="N538" i="252"/>
  <c r="M538" i="252"/>
  <c r="L538" i="252"/>
  <c r="O537" i="252"/>
  <c r="N537" i="252"/>
  <c r="M537" i="252"/>
  <c r="L537" i="252"/>
  <c r="O536" i="252"/>
  <c r="N536" i="252"/>
  <c r="M536" i="252"/>
  <c r="L536" i="252"/>
  <c r="O535" i="252"/>
  <c r="N535" i="252"/>
  <c r="M535" i="252"/>
  <c r="L535" i="252"/>
  <c r="O534" i="252"/>
  <c r="N534" i="252"/>
  <c r="M534" i="252"/>
  <c r="L534" i="252"/>
  <c r="O533" i="252"/>
  <c r="N533" i="252"/>
  <c r="M533" i="252"/>
  <c r="L533" i="252"/>
  <c r="O532" i="252"/>
  <c r="N532" i="252"/>
  <c r="M532" i="252"/>
  <c r="L532" i="252"/>
  <c r="O531" i="252"/>
  <c r="N531" i="252"/>
  <c r="M531" i="252"/>
  <c r="L531" i="252"/>
  <c r="O530" i="252"/>
  <c r="N530" i="252"/>
  <c r="M530" i="252"/>
  <c r="L530" i="252"/>
  <c r="O529" i="252"/>
  <c r="N529" i="252"/>
  <c r="M529" i="252"/>
  <c r="L529" i="252"/>
  <c r="O528" i="252"/>
  <c r="N528" i="252"/>
  <c r="M528" i="252"/>
  <c r="L528" i="252"/>
  <c r="O527" i="252"/>
  <c r="N527" i="252"/>
  <c r="M527" i="252"/>
  <c r="L527" i="252"/>
  <c r="O526" i="252"/>
  <c r="N526" i="252"/>
  <c r="M526" i="252"/>
  <c r="L526" i="252"/>
  <c r="O525" i="252"/>
  <c r="N525" i="252"/>
  <c r="M525" i="252"/>
  <c r="L525" i="252"/>
  <c r="O524" i="252"/>
  <c r="N524" i="252"/>
  <c r="M524" i="252"/>
  <c r="L524" i="252"/>
  <c r="O523" i="252"/>
  <c r="N523" i="252"/>
  <c r="M523" i="252"/>
  <c r="L523" i="252"/>
  <c r="O522" i="252"/>
  <c r="N522" i="252"/>
  <c r="M522" i="252"/>
  <c r="L522" i="252"/>
  <c r="O521" i="252"/>
  <c r="N521" i="252"/>
  <c r="M521" i="252"/>
  <c r="L521" i="252"/>
  <c r="O520" i="252"/>
  <c r="N520" i="252"/>
  <c r="M520" i="252"/>
  <c r="L520" i="252"/>
  <c r="O519" i="252"/>
  <c r="N519" i="252"/>
  <c r="M519" i="252"/>
  <c r="L519" i="252"/>
  <c r="O518" i="252"/>
  <c r="N518" i="252"/>
  <c r="M518" i="252"/>
  <c r="L518" i="252"/>
  <c r="O517" i="252"/>
  <c r="N517" i="252"/>
  <c r="M517" i="252"/>
  <c r="L517" i="252"/>
  <c r="O516" i="252"/>
  <c r="N516" i="252"/>
  <c r="M516" i="252"/>
  <c r="L516" i="252"/>
  <c r="O515" i="252"/>
  <c r="N515" i="252"/>
  <c r="M515" i="252"/>
  <c r="L515" i="252"/>
  <c r="O514" i="252"/>
  <c r="N514" i="252"/>
  <c r="M514" i="252"/>
  <c r="L514" i="252"/>
  <c r="O513" i="252"/>
  <c r="N513" i="252"/>
  <c r="M513" i="252"/>
  <c r="L513" i="252"/>
  <c r="O512" i="252"/>
  <c r="N512" i="252"/>
  <c r="M512" i="252"/>
  <c r="L512" i="252"/>
  <c r="O511" i="252"/>
  <c r="N511" i="252"/>
  <c r="M511" i="252"/>
  <c r="L511" i="252"/>
  <c r="O510" i="252"/>
  <c r="N510" i="252"/>
  <c r="M510" i="252"/>
  <c r="L510" i="252"/>
  <c r="O509" i="252"/>
  <c r="N509" i="252"/>
  <c r="M509" i="252"/>
  <c r="L509" i="252"/>
  <c r="O508" i="252"/>
  <c r="N508" i="252"/>
  <c r="M508" i="252"/>
  <c r="L508" i="252"/>
  <c r="O507" i="252"/>
  <c r="N507" i="252"/>
  <c r="M507" i="252"/>
  <c r="L507" i="252"/>
  <c r="O506" i="252"/>
  <c r="N506" i="252"/>
  <c r="M506" i="252"/>
  <c r="L506" i="252"/>
  <c r="O505" i="252"/>
  <c r="N505" i="252"/>
  <c r="M505" i="252"/>
  <c r="L505" i="252"/>
  <c r="O504" i="252"/>
  <c r="N504" i="252"/>
  <c r="M504" i="252"/>
  <c r="L504" i="252"/>
  <c r="O503" i="252"/>
  <c r="N503" i="252"/>
  <c r="M503" i="252"/>
  <c r="L503" i="252"/>
  <c r="O502" i="252"/>
  <c r="N502" i="252"/>
  <c r="M502" i="252"/>
  <c r="L502" i="252"/>
  <c r="O501" i="252"/>
  <c r="N501" i="252"/>
  <c r="M501" i="252"/>
  <c r="L501" i="252"/>
  <c r="O500" i="252"/>
  <c r="N500" i="252"/>
  <c r="M500" i="252"/>
  <c r="L500" i="252"/>
  <c r="O499" i="252"/>
  <c r="N499" i="252"/>
  <c r="M499" i="252"/>
  <c r="L499" i="252"/>
  <c r="O498" i="252"/>
  <c r="N498" i="252"/>
  <c r="M498" i="252"/>
  <c r="L498" i="252"/>
  <c r="O497" i="252"/>
  <c r="N497" i="252"/>
  <c r="M497" i="252"/>
  <c r="L497" i="252"/>
  <c r="O496" i="252"/>
  <c r="N496" i="252"/>
  <c r="M496" i="252"/>
  <c r="L496" i="252"/>
  <c r="O495" i="252"/>
  <c r="N495" i="252"/>
  <c r="M495" i="252"/>
  <c r="L495" i="252"/>
  <c r="O494" i="252"/>
  <c r="N494" i="252"/>
  <c r="M494" i="252"/>
  <c r="L494" i="252"/>
  <c r="O493" i="252"/>
  <c r="N493" i="252"/>
  <c r="M493" i="252"/>
  <c r="L493" i="252"/>
  <c r="O492" i="252"/>
  <c r="N492" i="252"/>
  <c r="M492" i="252"/>
  <c r="L492" i="252"/>
  <c r="O491" i="252"/>
  <c r="N491" i="252"/>
  <c r="M491" i="252"/>
  <c r="L491" i="252"/>
  <c r="O490" i="252"/>
  <c r="N490" i="252"/>
  <c r="M490" i="252"/>
  <c r="L490" i="252"/>
  <c r="O489" i="252"/>
  <c r="N489" i="252"/>
  <c r="M489" i="252"/>
  <c r="L489" i="252"/>
  <c r="O488" i="252"/>
  <c r="N488" i="252"/>
  <c r="M488" i="252"/>
  <c r="L488" i="252"/>
  <c r="O487" i="252"/>
  <c r="N487" i="252"/>
  <c r="M487" i="252"/>
  <c r="L487" i="252"/>
  <c r="O486" i="252"/>
  <c r="N486" i="252"/>
  <c r="M486" i="252"/>
  <c r="L486" i="252"/>
  <c r="O485" i="252"/>
  <c r="N485" i="252"/>
  <c r="M485" i="252"/>
  <c r="L485" i="252"/>
  <c r="O484" i="252"/>
  <c r="N484" i="252"/>
  <c r="M484" i="252"/>
  <c r="L484" i="252"/>
  <c r="O483" i="252"/>
  <c r="N483" i="252"/>
  <c r="M483" i="252"/>
  <c r="L483" i="252"/>
  <c r="O482" i="252"/>
  <c r="N482" i="252"/>
  <c r="M482" i="252"/>
  <c r="L482" i="252"/>
  <c r="O481" i="252"/>
  <c r="N481" i="252"/>
  <c r="M481" i="252"/>
  <c r="L481" i="252"/>
  <c r="O480" i="252"/>
  <c r="N480" i="252"/>
  <c r="M480" i="252"/>
  <c r="L480" i="252"/>
  <c r="O479" i="252"/>
  <c r="N479" i="252"/>
  <c r="M479" i="252"/>
  <c r="L479" i="252"/>
  <c r="O478" i="252"/>
  <c r="N478" i="252"/>
  <c r="M478" i="252"/>
  <c r="L478" i="252"/>
  <c r="O477" i="252"/>
  <c r="N477" i="252"/>
  <c r="M477" i="252"/>
  <c r="L477" i="252"/>
  <c r="O476" i="252"/>
  <c r="N476" i="252"/>
  <c r="M476" i="252"/>
  <c r="L476" i="252"/>
  <c r="O475" i="252"/>
  <c r="N475" i="252"/>
  <c r="M475" i="252"/>
  <c r="L475" i="252"/>
  <c r="O474" i="252"/>
  <c r="N474" i="252"/>
  <c r="M474" i="252"/>
  <c r="L474" i="252"/>
  <c r="O473" i="252"/>
  <c r="N473" i="252"/>
  <c r="M473" i="252"/>
  <c r="L473" i="252"/>
  <c r="O472" i="252"/>
  <c r="N472" i="252"/>
  <c r="M472" i="252"/>
  <c r="L472" i="252"/>
  <c r="O471" i="252"/>
  <c r="N471" i="252"/>
  <c r="M471" i="252"/>
  <c r="L471" i="252"/>
  <c r="O470" i="252"/>
  <c r="N470" i="252"/>
  <c r="M470" i="252"/>
  <c r="L470" i="252"/>
  <c r="O469" i="252"/>
  <c r="N469" i="252"/>
  <c r="M469" i="252"/>
  <c r="L469" i="252"/>
  <c r="O468" i="252"/>
  <c r="N468" i="252"/>
  <c r="M468" i="252"/>
  <c r="L468" i="252"/>
  <c r="O467" i="252"/>
  <c r="N467" i="252"/>
  <c r="M467" i="252"/>
  <c r="L467" i="252"/>
  <c r="O466" i="252"/>
  <c r="N466" i="252"/>
  <c r="M466" i="252"/>
  <c r="L466" i="252"/>
  <c r="O465" i="252"/>
  <c r="N465" i="252"/>
  <c r="M465" i="252"/>
  <c r="L465" i="252"/>
  <c r="O464" i="252"/>
  <c r="N464" i="252"/>
  <c r="M464" i="252"/>
  <c r="L464" i="252"/>
  <c r="O463" i="252"/>
  <c r="N463" i="252"/>
  <c r="M463" i="252"/>
  <c r="L463" i="252"/>
  <c r="O462" i="252"/>
  <c r="N462" i="252"/>
  <c r="M462" i="252"/>
  <c r="L462" i="252"/>
  <c r="O461" i="252"/>
  <c r="N461" i="252"/>
  <c r="M461" i="252"/>
  <c r="L461" i="252"/>
  <c r="O460" i="252"/>
  <c r="N460" i="252"/>
  <c r="M460" i="252"/>
  <c r="L460" i="252"/>
  <c r="O459" i="252"/>
  <c r="N459" i="252"/>
  <c r="M459" i="252"/>
  <c r="L459" i="252"/>
  <c r="O458" i="252"/>
  <c r="N458" i="252"/>
  <c r="M458" i="252"/>
  <c r="L458" i="252"/>
  <c r="O457" i="252"/>
  <c r="N457" i="252"/>
  <c r="M457" i="252"/>
  <c r="L457" i="252"/>
  <c r="O456" i="252"/>
  <c r="N456" i="252"/>
  <c r="M456" i="252"/>
  <c r="L456" i="252"/>
  <c r="O455" i="252"/>
  <c r="N455" i="252"/>
  <c r="M455" i="252"/>
  <c r="L455" i="252"/>
  <c r="O454" i="252"/>
  <c r="N454" i="252"/>
  <c r="M454" i="252"/>
  <c r="L454" i="252"/>
  <c r="O453" i="252"/>
  <c r="N453" i="252"/>
  <c r="M453" i="252"/>
  <c r="L453" i="252"/>
  <c r="O452" i="252"/>
  <c r="N452" i="252"/>
  <c r="M452" i="252"/>
  <c r="L452" i="252"/>
  <c r="O451" i="252"/>
  <c r="N451" i="252"/>
  <c r="M451" i="252"/>
  <c r="L451" i="252"/>
  <c r="O450" i="252"/>
  <c r="N450" i="252"/>
  <c r="M450" i="252"/>
  <c r="L450" i="252"/>
  <c r="O449" i="252"/>
  <c r="N449" i="252"/>
  <c r="M449" i="252"/>
  <c r="L449" i="252"/>
  <c r="O448" i="252"/>
  <c r="N448" i="252"/>
  <c r="M448" i="252"/>
  <c r="L448" i="252"/>
  <c r="O447" i="252"/>
  <c r="N447" i="252"/>
  <c r="M447" i="252"/>
  <c r="L447" i="252"/>
  <c r="O446" i="252"/>
  <c r="N446" i="252"/>
  <c r="M446" i="252"/>
  <c r="L446" i="252"/>
  <c r="O445" i="252"/>
  <c r="N445" i="252"/>
  <c r="M445" i="252"/>
  <c r="L445" i="252"/>
  <c r="O444" i="252"/>
  <c r="N444" i="252"/>
  <c r="M444" i="252"/>
  <c r="L444" i="252"/>
  <c r="O443" i="252"/>
  <c r="N443" i="252"/>
  <c r="M443" i="252"/>
  <c r="L443" i="252"/>
  <c r="O442" i="252"/>
  <c r="N442" i="252"/>
  <c r="M442" i="252"/>
  <c r="L442" i="252"/>
  <c r="O441" i="252"/>
  <c r="N441" i="252"/>
  <c r="M441" i="252"/>
  <c r="L441" i="252"/>
  <c r="O440" i="252"/>
  <c r="N440" i="252"/>
  <c r="M440" i="252"/>
  <c r="L440" i="252"/>
  <c r="O439" i="252"/>
  <c r="N439" i="252"/>
  <c r="M439" i="252"/>
  <c r="L439" i="252"/>
  <c r="O438" i="252"/>
  <c r="N438" i="252"/>
  <c r="M438" i="252"/>
  <c r="L438" i="252"/>
  <c r="O437" i="252"/>
  <c r="N437" i="252"/>
  <c r="M437" i="252"/>
  <c r="L437" i="252"/>
  <c r="O436" i="252"/>
  <c r="N436" i="252"/>
  <c r="M436" i="252"/>
  <c r="L436" i="252"/>
  <c r="O435" i="252"/>
  <c r="N435" i="252"/>
  <c r="M435" i="252"/>
  <c r="L435" i="252"/>
  <c r="O434" i="252"/>
  <c r="N434" i="252"/>
  <c r="M434" i="252"/>
  <c r="L434" i="252"/>
  <c r="O433" i="252"/>
  <c r="N433" i="252"/>
  <c r="M433" i="252"/>
  <c r="L433" i="252"/>
  <c r="O432" i="252"/>
  <c r="N432" i="252"/>
  <c r="M432" i="252"/>
  <c r="L432" i="252"/>
  <c r="O431" i="252"/>
  <c r="N431" i="252"/>
  <c r="M431" i="252"/>
  <c r="L431" i="252"/>
  <c r="O430" i="252"/>
  <c r="N430" i="252"/>
  <c r="M430" i="252"/>
  <c r="L430" i="252"/>
  <c r="O429" i="252"/>
  <c r="N429" i="252"/>
  <c r="M429" i="252"/>
  <c r="L429" i="252"/>
  <c r="O428" i="252"/>
  <c r="N428" i="252"/>
  <c r="M428" i="252"/>
  <c r="L428" i="252"/>
  <c r="O427" i="252"/>
  <c r="N427" i="252"/>
  <c r="M427" i="252"/>
  <c r="L427" i="252"/>
  <c r="O426" i="252"/>
  <c r="N426" i="252"/>
  <c r="M426" i="252"/>
  <c r="L426" i="252"/>
  <c r="O425" i="252"/>
  <c r="N425" i="252"/>
  <c r="M425" i="252"/>
  <c r="L425" i="252"/>
  <c r="O424" i="252"/>
  <c r="N424" i="252"/>
  <c r="M424" i="252"/>
  <c r="L424" i="252"/>
  <c r="O423" i="252"/>
  <c r="N423" i="252"/>
  <c r="M423" i="252"/>
  <c r="L423" i="252"/>
  <c r="O422" i="252"/>
  <c r="N422" i="252"/>
  <c r="M422" i="252"/>
  <c r="L422" i="252"/>
  <c r="O421" i="252"/>
  <c r="N421" i="252"/>
  <c r="M421" i="252"/>
  <c r="L421" i="252"/>
  <c r="O420" i="252"/>
  <c r="N420" i="252"/>
  <c r="M420" i="252"/>
  <c r="L420" i="252"/>
  <c r="O419" i="252"/>
  <c r="N419" i="252"/>
  <c r="M419" i="252"/>
  <c r="L419" i="252"/>
  <c r="O418" i="252"/>
  <c r="N418" i="252"/>
  <c r="M418" i="252"/>
  <c r="L418" i="252"/>
  <c r="O417" i="252"/>
  <c r="N417" i="252"/>
  <c r="M417" i="252"/>
  <c r="L417" i="252"/>
  <c r="O416" i="252"/>
  <c r="N416" i="252"/>
  <c r="M416" i="252"/>
  <c r="L416" i="252"/>
  <c r="O415" i="252"/>
  <c r="N415" i="252"/>
  <c r="M415" i="252"/>
  <c r="L415" i="252"/>
  <c r="O414" i="252"/>
  <c r="N414" i="252"/>
  <c r="M414" i="252"/>
  <c r="L414" i="252"/>
  <c r="O413" i="252"/>
  <c r="N413" i="252"/>
  <c r="M413" i="252"/>
  <c r="L413" i="252"/>
  <c r="O412" i="252"/>
  <c r="N412" i="252"/>
  <c r="M412" i="252"/>
  <c r="L412" i="252"/>
  <c r="O411" i="252"/>
  <c r="N411" i="252"/>
  <c r="M411" i="252"/>
  <c r="L411" i="252"/>
  <c r="O410" i="252"/>
  <c r="N410" i="252"/>
  <c r="M410" i="252"/>
  <c r="L410" i="252"/>
  <c r="O409" i="252"/>
  <c r="N409" i="252"/>
  <c r="M409" i="252"/>
  <c r="L409" i="252"/>
  <c r="O408" i="252"/>
  <c r="N408" i="252"/>
  <c r="M408" i="252"/>
  <c r="L408" i="252"/>
  <c r="O407" i="252"/>
  <c r="N407" i="252"/>
  <c r="M407" i="252"/>
  <c r="L407" i="252"/>
  <c r="O406" i="252"/>
  <c r="N406" i="252"/>
  <c r="M406" i="252"/>
  <c r="L406" i="252"/>
  <c r="O405" i="252"/>
  <c r="N405" i="252"/>
  <c r="M405" i="252"/>
  <c r="L405" i="252"/>
  <c r="O404" i="252"/>
  <c r="N404" i="252"/>
  <c r="M404" i="252"/>
  <c r="L404" i="252"/>
  <c r="O403" i="252"/>
  <c r="N403" i="252"/>
  <c r="M403" i="252"/>
  <c r="L403" i="252"/>
  <c r="O402" i="252"/>
  <c r="N402" i="252"/>
  <c r="M402" i="252"/>
  <c r="L402" i="252"/>
  <c r="O401" i="252"/>
  <c r="N401" i="252"/>
  <c r="M401" i="252"/>
  <c r="L401" i="252"/>
  <c r="O400" i="252"/>
  <c r="N400" i="252"/>
  <c r="M400" i="252"/>
  <c r="L400" i="252"/>
  <c r="O399" i="252"/>
  <c r="N399" i="252"/>
  <c r="M399" i="252"/>
  <c r="L399" i="252"/>
  <c r="O398" i="252"/>
  <c r="N398" i="252"/>
  <c r="M398" i="252"/>
  <c r="L398" i="252"/>
  <c r="O397" i="252"/>
  <c r="N397" i="252"/>
  <c r="M397" i="252"/>
  <c r="L397" i="252"/>
  <c r="O396" i="252"/>
  <c r="N396" i="252"/>
  <c r="M396" i="252"/>
  <c r="L396" i="252"/>
  <c r="O395" i="252"/>
  <c r="N395" i="252"/>
  <c r="M395" i="252"/>
  <c r="L395" i="252"/>
  <c r="O394" i="252"/>
  <c r="N394" i="252"/>
  <c r="M394" i="252"/>
  <c r="L394" i="252"/>
  <c r="O393" i="252"/>
  <c r="N393" i="252"/>
  <c r="M393" i="252"/>
  <c r="L393" i="252"/>
  <c r="O392" i="252"/>
  <c r="N392" i="252"/>
  <c r="M392" i="252"/>
  <c r="L392" i="252"/>
  <c r="O391" i="252"/>
  <c r="N391" i="252"/>
  <c r="M391" i="252"/>
  <c r="L391" i="252"/>
  <c r="O390" i="252"/>
  <c r="N390" i="252"/>
  <c r="M390" i="252"/>
  <c r="L390" i="252"/>
  <c r="O389" i="252"/>
  <c r="N389" i="252"/>
  <c r="M389" i="252"/>
  <c r="L389" i="252"/>
  <c r="O388" i="252"/>
  <c r="N388" i="252"/>
  <c r="M388" i="252"/>
  <c r="L388" i="252"/>
  <c r="O387" i="252"/>
  <c r="N387" i="252"/>
  <c r="M387" i="252"/>
  <c r="L387" i="252"/>
  <c r="O386" i="252"/>
  <c r="N386" i="252"/>
  <c r="M386" i="252"/>
  <c r="L386" i="252"/>
  <c r="O385" i="252"/>
  <c r="N385" i="252"/>
  <c r="M385" i="252"/>
  <c r="L385" i="252"/>
  <c r="O384" i="252"/>
  <c r="N384" i="252"/>
  <c r="M384" i="252"/>
  <c r="L384" i="252"/>
  <c r="O383" i="252"/>
  <c r="N383" i="252"/>
  <c r="M383" i="252"/>
  <c r="L383" i="252"/>
  <c r="O382" i="252"/>
  <c r="N382" i="252"/>
  <c r="M382" i="252"/>
  <c r="L382" i="252"/>
  <c r="O381" i="252"/>
  <c r="N381" i="252"/>
  <c r="M381" i="252"/>
  <c r="L381" i="252"/>
  <c r="O380" i="252"/>
  <c r="N380" i="252"/>
  <c r="M380" i="252"/>
  <c r="L380" i="252"/>
  <c r="O379" i="252"/>
  <c r="N379" i="252"/>
  <c r="M379" i="252"/>
  <c r="L379" i="252"/>
  <c r="O378" i="252"/>
  <c r="N378" i="252"/>
  <c r="M378" i="252"/>
  <c r="L378" i="252"/>
  <c r="O377" i="252"/>
  <c r="N377" i="252"/>
  <c r="M377" i="252"/>
  <c r="L377" i="252"/>
  <c r="O376" i="252"/>
  <c r="N376" i="252"/>
  <c r="M376" i="252"/>
  <c r="L376" i="252"/>
  <c r="O375" i="252"/>
  <c r="N375" i="252"/>
  <c r="M375" i="252"/>
  <c r="L375" i="252"/>
  <c r="O374" i="252"/>
  <c r="N374" i="252"/>
  <c r="M374" i="252"/>
  <c r="L374" i="252"/>
  <c r="O373" i="252"/>
  <c r="N373" i="252"/>
  <c r="M373" i="252"/>
  <c r="L373" i="252"/>
  <c r="O372" i="252"/>
  <c r="N372" i="252"/>
  <c r="M372" i="252"/>
  <c r="L372" i="252"/>
  <c r="O371" i="252"/>
  <c r="N371" i="252"/>
  <c r="M371" i="252"/>
  <c r="L371" i="252"/>
  <c r="O370" i="252"/>
  <c r="N370" i="252"/>
  <c r="M370" i="252"/>
  <c r="L370" i="252"/>
  <c r="O369" i="252"/>
  <c r="N369" i="252"/>
  <c r="M369" i="252"/>
  <c r="L369" i="252"/>
  <c r="O368" i="252"/>
  <c r="N368" i="252"/>
  <c r="M368" i="252"/>
  <c r="L368" i="252"/>
  <c r="O367" i="252"/>
  <c r="N367" i="252"/>
  <c r="M367" i="252"/>
  <c r="L367" i="252"/>
  <c r="O366" i="252"/>
  <c r="N366" i="252"/>
  <c r="M366" i="252"/>
  <c r="L366" i="252"/>
  <c r="O365" i="252"/>
  <c r="N365" i="252"/>
  <c r="M365" i="252"/>
  <c r="L365" i="252"/>
  <c r="O364" i="252"/>
  <c r="N364" i="252"/>
  <c r="M364" i="252"/>
  <c r="L364" i="252"/>
  <c r="O363" i="252"/>
  <c r="N363" i="252"/>
  <c r="M363" i="252"/>
  <c r="L363" i="252"/>
  <c r="O362" i="252"/>
  <c r="N362" i="252"/>
  <c r="M362" i="252"/>
  <c r="L362" i="252"/>
  <c r="O361" i="252"/>
  <c r="N361" i="252"/>
  <c r="M361" i="252"/>
  <c r="L361" i="252"/>
  <c r="O360" i="252"/>
  <c r="N360" i="252"/>
  <c r="M360" i="252"/>
  <c r="L360" i="252"/>
  <c r="O359" i="252"/>
  <c r="N359" i="252"/>
  <c r="M359" i="252"/>
  <c r="L359" i="252"/>
  <c r="O358" i="252"/>
  <c r="N358" i="252"/>
  <c r="M358" i="252"/>
  <c r="L358" i="252"/>
  <c r="O357" i="252"/>
  <c r="N357" i="252"/>
  <c r="M357" i="252"/>
  <c r="L357" i="252"/>
  <c r="O356" i="252"/>
  <c r="N356" i="252"/>
  <c r="M356" i="252"/>
  <c r="L356" i="252"/>
  <c r="O355" i="252"/>
  <c r="N355" i="252"/>
  <c r="M355" i="252"/>
  <c r="L355" i="252"/>
  <c r="O354" i="252"/>
  <c r="N354" i="252"/>
  <c r="M354" i="252"/>
  <c r="L354" i="252"/>
  <c r="O353" i="252"/>
  <c r="N353" i="252"/>
  <c r="M353" i="252"/>
  <c r="L353" i="252"/>
  <c r="O352" i="252"/>
  <c r="N352" i="252"/>
  <c r="M352" i="252"/>
  <c r="L352" i="252"/>
  <c r="O351" i="252"/>
  <c r="N351" i="252"/>
  <c r="M351" i="252"/>
  <c r="L351" i="252"/>
  <c r="O350" i="252"/>
  <c r="N350" i="252"/>
  <c r="M350" i="252"/>
  <c r="L350" i="252"/>
  <c r="O349" i="252"/>
  <c r="N349" i="252"/>
  <c r="M349" i="252"/>
  <c r="L349" i="252"/>
  <c r="O348" i="252"/>
  <c r="N348" i="252"/>
  <c r="M348" i="252"/>
  <c r="L348" i="252"/>
  <c r="O347" i="252"/>
  <c r="N347" i="252"/>
  <c r="M347" i="252"/>
  <c r="L347" i="252"/>
  <c r="O346" i="252"/>
  <c r="N346" i="252"/>
  <c r="M346" i="252"/>
  <c r="L346" i="252"/>
  <c r="O345" i="252"/>
  <c r="N345" i="252"/>
  <c r="M345" i="252"/>
  <c r="L345" i="252"/>
  <c r="O344" i="252"/>
  <c r="N344" i="252"/>
  <c r="M344" i="252"/>
  <c r="L344" i="252"/>
  <c r="O343" i="252"/>
  <c r="N343" i="252"/>
  <c r="M343" i="252"/>
  <c r="L343" i="252"/>
  <c r="O342" i="252"/>
  <c r="N342" i="252"/>
  <c r="M342" i="252"/>
  <c r="L342" i="252"/>
  <c r="O341" i="252"/>
  <c r="N341" i="252"/>
  <c r="M341" i="252"/>
  <c r="L341" i="252"/>
  <c r="O340" i="252"/>
  <c r="N340" i="252"/>
  <c r="M340" i="252"/>
  <c r="L340" i="252"/>
  <c r="O339" i="252"/>
  <c r="N339" i="252"/>
  <c r="M339" i="252"/>
  <c r="L339" i="252"/>
  <c r="O338" i="252"/>
  <c r="N338" i="252"/>
  <c r="M338" i="252"/>
  <c r="L338" i="252"/>
  <c r="O337" i="252"/>
  <c r="N337" i="252"/>
  <c r="M337" i="252"/>
  <c r="L337" i="252"/>
  <c r="O336" i="252"/>
  <c r="N336" i="252"/>
  <c r="M336" i="252"/>
  <c r="L336" i="252"/>
  <c r="O335" i="252"/>
  <c r="N335" i="252"/>
  <c r="M335" i="252"/>
  <c r="L335" i="252"/>
  <c r="O334" i="252"/>
  <c r="N334" i="252"/>
  <c r="M334" i="252"/>
  <c r="L334" i="252"/>
  <c r="O333" i="252"/>
  <c r="N333" i="252"/>
  <c r="M333" i="252"/>
  <c r="L333" i="252"/>
  <c r="O332" i="252"/>
  <c r="N332" i="252"/>
  <c r="M332" i="252"/>
  <c r="L332" i="252"/>
  <c r="O331" i="252"/>
  <c r="N331" i="252"/>
  <c r="M331" i="252"/>
  <c r="L331" i="252"/>
  <c r="O330" i="252"/>
  <c r="N330" i="252"/>
  <c r="M330" i="252"/>
  <c r="L330" i="252"/>
  <c r="O329" i="252"/>
  <c r="N329" i="252"/>
  <c r="M329" i="252"/>
  <c r="L329" i="252"/>
  <c r="O328" i="252"/>
  <c r="N328" i="252"/>
  <c r="M328" i="252"/>
  <c r="L328" i="252"/>
  <c r="O327" i="252"/>
  <c r="N327" i="252"/>
  <c r="M327" i="252"/>
  <c r="L327" i="252"/>
  <c r="O326" i="252"/>
  <c r="N326" i="252"/>
  <c r="M326" i="252"/>
  <c r="L326" i="252"/>
  <c r="O325" i="252"/>
  <c r="N325" i="252"/>
  <c r="M325" i="252"/>
  <c r="L325" i="252"/>
  <c r="O324" i="252"/>
  <c r="N324" i="252"/>
  <c r="M324" i="252"/>
  <c r="L324" i="252"/>
  <c r="O323" i="252"/>
  <c r="N323" i="252"/>
  <c r="M323" i="252"/>
  <c r="L323" i="252"/>
  <c r="O322" i="252"/>
  <c r="N322" i="252"/>
  <c r="M322" i="252"/>
  <c r="L322" i="252"/>
  <c r="O321" i="252"/>
  <c r="N321" i="252"/>
  <c r="M321" i="252"/>
  <c r="L321" i="252"/>
  <c r="O320" i="252"/>
  <c r="N320" i="252"/>
  <c r="M320" i="252"/>
  <c r="L320" i="252"/>
  <c r="O319" i="252"/>
  <c r="N319" i="252"/>
  <c r="M319" i="252"/>
  <c r="L319" i="252"/>
  <c r="O318" i="252"/>
  <c r="N318" i="252"/>
  <c r="M318" i="252"/>
  <c r="L318" i="252"/>
  <c r="O317" i="252"/>
  <c r="N317" i="252"/>
  <c r="M317" i="252"/>
  <c r="L317" i="252"/>
  <c r="O316" i="252"/>
  <c r="N316" i="252"/>
  <c r="M316" i="252"/>
  <c r="L316" i="252"/>
  <c r="O315" i="252"/>
  <c r="N315" i="252"/>
  <c r="M315" i="252"/>
  <c r="L315" i="252"/>
  <c r="O314" i="252"/>
  <c r="N314" i="252"/>
  <c r="M314" i="252"/>
  <c r="L314" i="252"/>
  <c r="O313" i="252"/>
  <c r="N313" i="252"/>
  <c r="M313" i="252"/>
  <c r="L313" i="252"/>
  <c r="O312" i="252"/>
  <c r="N312" i="252"/>
  <c r="M312" i="252"/>
  <c r="L312" i="252"/>
  <c r="O311" i="252"/>
  <c r="N311" i="252"/>
  <c r="M311" i="252"/>
  <c r="L311" i="252"/>
  <c r="O310" i="252"/>
  <c r="N310" i="252"/>
  <c r="M310" i="252"/>
  <c r="L310" i="252"/>
  <c r="O309" i="252"/>
  <c r="N309" i="252"/>
  <c r="M309" i="252"/>
  <c r="L309" i="252"/>
  <c r="O308" i="252"/>
  <c r="N308" i="252"/>
  <c r="M308" i="252"/>
  <c r="L308" i="252"/>
  <c r="O307" i="252"/>
  <c r="N307" i="252"/>
  <c r="M307" i="252"/>
  <c r="L307" i="252"/>
  <c r="O306" i="252"/>
  <c r="N306" i="252"/>
  <c r="M306" i="252"/>
  <c r="L306" i="252"/>
  <c r="O305" i="252"/>
  <c r="N305" i="252"/>
  <c r="M305" i="252"/>
  <c r="L305" i="252"/>
  <c r="O304" i="252"/>
  <c r="N304" i="252"/>
  <c r="M304" i="252"/>
  <c r="L304" i="252"/>
  <c r="O303" i="252"/>
  <c r="N303" i="252"/>
  <c r="M303" i="252"/>
  <c r="L303" i="252"/>
  <c r="O302" i="252"/>
  <c r="N302" i="252"/>
  <c r="M302" i="252"/>
  <c r="L302" i="252"/>
  <c r="O301" i="252"/>
  <c r="N301" i="252"/>
  <c r="M301" i="252"/>
  <c r="L301" i="252"/>
  <c r="O300" i="252"/>
  <c r="N300" i="252"/>
  <c r="M300" i="252"/>
  <c r="L300" i="252"/>
  <c r="O299" i="252"/>
  <c r="N299" i="252"/>
  <c r="M299" i="252"/>
  <c r="L299" i="252"/>
  <c r="O298" i="252"/>
  <c r="N298" i="252"/>
  <c r="M298" i="252"/>
  <c r="L298" i="252"/>
  <c r="O297" i="252"/>
  <c r="N297" i="252"/>
  <c r="M297" i="252"/>
  <c r="L297" i="252"/>
  <c r="O296" i="252"/>
  <c r="N296" i="252"/>
  <c r="M296" i="252"/>
  <c r="L296" i="252"/>
  <c r="O295" i="252"/>
  <c r="N295" i="252"/>
  <c r="M295" i="252"/>
  <c r="L295" i="252"/>
  <c r="O294" i="252"/>
  <c r="N294" i="252"/>
  <c r="M294" i="252"/>
  <c r="L294" i="252"/>
  <c r="O293" i="252"/>
  <c r="N293" i="252"/>
  <c r="M293" i="252"/>
  <c r="L293" i="252"/>
  <c r="O292" i="252"/>
  <c r="N292" i="252"/>
  <c r="M292" i="252"/>
  <c r="L292" i="252"/>
  <c r="O291" i="252"/>
  <c r="N291" i="252"/>
  <c r="M291" i="252"/>
  <c r="L291" i="252"/>
  <c r="O290" i="252"/>
  <c r="N290" i="252"/>
  <c r="M290" i="252"/>
  <c r="L290" i="252"/>
  <c r="O289" i="252"/>
  <c r="N289" i="252"/>
  <c r="M289" i="252"/>
  <c r="L289" i="252"/>
  <c r="O288" i="252"/>
  <c r="N288" i="252"/>
  <c r="M288" i="252"/>
  <c r="L288" i="252"/>
  <c r="O287" i="252"/>
  <c r="N287" i="252"/>
  <c r="M287" i="252"/>
  <c r="L287" i="252"/>
  <c r="O286" i="252"/>
  <c r="N286" i="252"/>
  <c r="M286" i="252"/>
  <c r="L286" i="252"/>
  <c r="O285" i="252"/>
  <c r="N285" i="252"/>
  <c r="M285" i="252"/>
  <c r="L285" i="252"/>
  <c r="O284" i="252"/>
  <c r="N284" i="252"/>
  <c r="M284" i="252"/>
  <c r="L284" i="252"/>
  <c r="O283" i="252"/>
  <c r="N283" i="252"/>
  <c r="M283" i="252"/>
  <c r="L283" i="252"/>
  <c r="O282" i="252"/>
  <c r="N282" i="252"/>
  <c r="M282" i="252"/>
  <c r="L282" i="252"/>
  <c r="O281" i="252"/>
  <c r="N281" i="252"/>
  <c r="M281" i="252"/>
  <c r="L281" i="252"/>
  <c r="O280" i="252"/>
  <c r="N280" i="252"/>
  <c r="M280" i="252"/>
  <c r="L280" i="252"/>
  <c r="O279" i="252"/>
  <c r="N279" i="252"/>
  <c r="M279" i="252"/>
  <c r="L279" i="252"/>
  <c r="O278" i="252"/>
  <c r="N278" i="252"/>
  <c r="M278" i="252"/>
  <c r="L278" i="252"/>
  <c r="O277" i="252"/>
  <c r="N277" i="252"/>
  <c r="M277" i="252"/>
  <c r="L277" i="252"/>
  <c r="O276" i="252"/>
  <c r="N276" i="252"/>
  <c r="M276" i="252"/>
  <c r="L276" i="252"/>
  <c r="O275" i="252"/>
  <c r="N275" i="252"/>
  <c r="M275" i="252"/>
  <c r="L275" i="252"/>
  <c r="O274" i="252"/>
  <c r="N274" i="252"/>
  <c r="M274" i="252"/>
  <c r="L274" i="252"/>
  <c r="O273" i="252"/>
  <c r="N273" i="252"/>
  <c r="M273" i="252"/>
  <c r="L273" i="252"/>
  <c r="O272" i="252"/>
  <c r="N272" i="252"/>
  <c r="M272" i="252"/>
  <c r="L272" i="252"/>
  <c r="O271" i="252"/>
  <c r="N271" i="252"/>
  <c r="M271" i="252"/>
  <c r="L271" i="252"/>
  <c r="O270" i="252"/>
  <c r="N270" i="252"/>
  <c r="M270" i="252"/>
  <c r="L270" i="252"/>
  <c r="O269" i="252"/>
  <c r="N269" i="252"/>
  <c r="M269" i="252"/>
  <c r="L269" i="252"/>
  <c r="O268" i="252"/>
  <c r="N268" i="252"/>
  <c r="M268" i="252"/>
  <c r="L268" i="252"/>
  <c r="O267" i="252"/>
  <c r="N267" i="252"/>
  <c r="M267" i="252"/>
  <c r="L267" i="252"/>
  <c r="O266" i="252"/>
  <c r="N266" i="252"/>
  <c r="M266" i="252"/>
  <c r="L266" i="252"/>
  <c r="O265" i="252"/>
  <c r="N265" i="252"/>
  <c r="M265" i="252"/>
  <c r="L265" i="252"/>
  <c r="O264" i="252"/>
  <c r="N264" i="252"/>
  <c r="M264" i="252"/>
  <c r="L264" i="252"/>
  <c r="O263" i="252"/>
  <c r="N263" i="252"/>
  <c r="M263" i="252"/>
  <c r="L263" i="252"/>
  <c r="O262" i="252"/>
  <c r="N262" i="252"/>
  <c r="M262" i="252"/>
  <c r="L262" i="252"/>
  <c r="O261" i="252"/>
  <c r="N261" i="252"/>
  <c r="M261" i="252"/>
  <c r="L261" i="252"/>
  <c r="O260" i="252"/>
  <c r="N260" i="252"/>
  <c r="M260" i="252"/>
  <c r="L260" i="252"/>
  <c r="O259" i="252"/>
  <c r="N259" i="252"/>
  <c r="M259" i="252"/>
  <c r="L259" i="252"/>
  <c r="O258" i="252"/>
  <c r="N258" i="252"/>
  <c r="M258" i="252"/>
  <c r="L258" i="252"/>
  <c r="O257" i="252"/>
  <c r="N257" i="252"/>
  <c r="M257" i="252"/>
  <c r="L257" i="252"/>
  <c r="O256" i="252"/>
  <c r="N256" i="252"/>
  <c r="M256" i="252"/>
  <c r="L256" i="252"/>
  <c r="O255" i="252"/>
  <c r="N255" i="252"/>
  <c r="M255" i="252"/>
  <c r="L255" i="252"/>
  <c r="O254" i="252"/>
  <c r="N254" i="252"/>
  <c r="M254" i="252"/>
  <c r="L254" i="252"/>
  <c r="O253" i="252"/>
  <c r="N253" i="252"/>
  <c r="M253" i="252"/>
  <c r="L253" i="252"/>
  <c r="O252" i="252"/>
  <c r="N252" i="252"/>
  <c r="M252" i="252"/>
  <c r="L252" i="252"/>
  <c r="O251" i="252"/>
  <c r="N251" i="252"/>
  <c r="M251" i="252"/>
  <c r="L251" i="252"/>
  <c r="O250" i="252"/>
  <c r="N250" i="252"/>
  <c r="M250" i="252"/>
  <c r="L250" i="252"/>
  <c r="O249" i="252"/>
  <c r="N249" i="252"/>
  <c r="M249" i="252"/>
  <c r="L249" i="252"/>
  <c r="O248" i="252"/>
  <c r="N248" i="252"/>
  <c r="M248" i="252"/>
  <c r="L248" i="252"/>
  <c r="O247" i="252"/>
  <c r="N247" i="252"/>
  <c r="M247" i="252"/>
  <c r="L247" i="252"/>
  <c r="O246" i="252"/>
  <c r="N246" i="252"/>
  <c r="M246" i="252"/>
  <c r="L246" i="252"/>
  <c r="O245" i="252"/>
  <c r="N245" i="252"/>
  <c r="M245" i="252"/>
  <c r="L245" i="252"/>
  <c r="O244" i="252"/>
  <c r="N244" i="252"/>
  <c r="M244" i="252"/>
  <c r="L244" i="252"/>
  <c r="O243" i="252"/>
  <c r="N243" i="252"/>
  <c r="M243" i="252"/>
  <c r="L243" i="252"/>
  <c r="O242" i="252"/>
  <c r="N242" i="252"/>
  <c r="M242" i="252"/>
  <c r="L242" i="252"/>
  <c r="O241" i="252"/>
  <c r="N241" i="252"/>
  <c r="M241" i="252"/>
  <c r="L241" i="252"/>
  <c r="O240" i="252"/>
  <c r="N240" i="252"/>
  <c r="M240" i="252"/>
  <c r="L240" i="252"/>
  <c r="O239" i="252"/>
  <c r="N239" i="252"/>
  <c r="M239" i="252"/>
  <c r="L239" i="252"/>
  <c r="O238" i="252"/>
  <c r="N238" i="252"/>
  <c r="M238" i="252"/>
  <c r="L238" i="252"/>
  <c r="O237" i="252"/>
  <c r="N237" i="252"/>
  <c r="M237" i="252"/>
  <c r="L237" i="252"/>
  <c r="O236" i="252"/>
  <c r="N236" i="252"/>
  <c r="M236" i="252"/>
  <c r="L236" i="252"/>
  <c r="O235" i="252"/>
  <c r="N235" i="252"/>
  <c r="M235" i="252"/>
  <c r="L235" i="252"/>
  <c r="O234" i="252"/>
  <c r="N234" i="252"/>
  <c r="M234" i="252"/>
  <c r="L234" i="252"/>
  <c r="O233" i="252"/>
  <c r="N233" i="252"/>
  <c r="M233" i="252"/>
  <c r="L233" i="252"/>
  <c r="O232" i="252"/>
  <c r="N232" i="252"/>
  <c r="M232" i="252"/>
  <c r="L232" i="252"/>
  <c r="O231" i="252"/>
  <c r="N231" i="252"/>
  <c r="M231" i="252"/>
  <c r="L231" i="252"/>
  <c r="O230" i="252"/>
  <c r="N230" i="252"/>
  <c r="M230" i="252"/>
  <c r="L230" i="252"/>
  <c r="O229" i="252"/>
  <c r="N229" i="252"/>
  <c r="M229" i="252"/>
  <c r="L229" i="252"/>
  <c r="O228" i="252"/>
  <c r="N228" i="252"/>
  <c r="M228" i="252"/>
  <c r="L228" i="252"/>
  <c r="O227" i="252"/>
  <c r="N227" i="252"/>
  <c r="M227" i="252"/>
  <c r="L227" i="252"/>
  <c r="O226" i="252"/>
  <c r="N226" i="252"/>
  <c r="M226" i="252"/>
  <c r="L226" i="252"/>
  <c r="O225" i="252"/>
  <c r="N225" i="252"/>
  <c r="M225" i="252"/>
  <c r="L225" i="252"/>
  <c r="O224" i="252"/>
  <c r="N224" i="252"/>
  <c r="M224" i="252"/>
  <c r="L224" i="252"/>
  <c r="O223" i="252"/>
  <c r="N223" i="252"/>
  <c r="M223" i="252"/>
  <c r="L223" i="252"/>
  <c r="O222" i="252"/>
  <c r="N222" i="252"/>
  <c r="M222" i="252"/>
  <c r="L222" i="252"/>
  <c r="O221" i="252"/>
  <c r="N221" i="252"/>
  <c r="M221" i="252"/>
  <c r="L221" i="252"/>
  <c r="O220" i="252"/>
  <c r="N220" i="252"/>
  <c r="M220" i="252"/>
  <c r="L220" i="252"/>
  <c r="O219" i="252"/>
  <c r="N219" i="252"/>
  <c r="M219" i="252"/>
  <c r="L219" i="252"/>
  <c r="O218" i="252"/>
  <c r="N218" i="252"/>
  <c r="M218" i="252"/>
  <c r="L218" i="252"/>
  <c r="O217" i="252"/>
  <c r="N217" i="252"/>
  <c r="M217" i="252"/>
  <c r="L217" i="252"/>
  <c r="O216" i="252"/>
  <c r="N216" i="252"/>
  <c r="M216" i="252"/>
  <c r="L216" i="252"/>
  <c r="O215" i="252"/>
  <c r="N215" i="252"/>
  <c r="M215" i="252"/>
  <c r="L215" i="252"/>
  <c r="O214" i="252"/>
  <c r="N214" i="252"/>
  <c r="M214" i="252"/>
  <c r="L214" i="252"/>
  <c r="O213" i="252"/>
  <c r="N213" i="252"/>
  <c r="M213" i="252"/>
  <c r="L213" i="252"/>
  <c r="O212" i="252"/>
  <c r="N212" i="252"/>
  <c r="M212" i="252"/>
  <c r="L212" i="252"/>
  <c r="O211" i="252"/>
  <c r="N211" i="252"/>
  <c r="M211" i="252"/>
  <c r="L211" i="252"/>
  <c r="O210" i="252"/>
  <c r="N210" i="252"/>
  <c r="M210" i="252"/>
  <c r="L210" i="252"/>
  <c r="O209" i="252"/>
  <c r="N209" i="252"/>
  <c r="M209" i="252"/>
  <c r="L209" i="252"/>
  <c r="O208" i="252"/>
  <c r="N208" i="252"/>
  <c r="M208" i="252"/>
  <c r="L208" i="252"/>
  <c r="O207" i="252"/>
  <c r="N207" i="252"/>
  <c r="M207" i="252"/>
  <c r="L207" i="252"/>
  <c r="O206" i="252"/>
  <c r="N206" i="252"/>
  <c r="M206" i="252"/>
  <c r="L206" i="252"/>
  <c r="O205" i="252"/>
  <c r="N205" i="252"/>
  <c r="M205" i="252"/>
  <c r="L205" i="252"/>
  <c r="O204" i="252"/>
  <c r="N204" i="252"/>
  <c r="M204" i="252"/>
  <c r="L204" i="252"/>
  <c r="O203" i="252"/>
  <c r="N203" i="252"/>
  <c r="M203" i="252"/>
  <c r="L203" i="252"/>
  <c r="O202" i="252"/>
  <c r="N202" i="252"/>
  <c r="M202" i="252"/>
  <c r="L202" i="252"/>
  <c r="O201" i="252"/>
  <c r="N201" i="252"/>
  <c r="M201" i="252"/>
  <c r="L201" i="252"/>
  <c r="O200" i="252"/>
  <c r="N200" i="252"/>
  <c r="M200" i="252"/>
  <c r="L200" i="252"/>
  <c r="O199" i="252"/>
  <c r="N199" i="252"/>
  <c r="M199" i="252"/>
  <c r="L199" i="252"/>
  <c r="O198" i="252"/>
  <c r="N198" i="252"/>
  <c r="M198" i="252"/>
  <c r="L198" i="252"/>
  <c r="O197" i="252"/>
  <c r="N197" i="252"/>
  <c r="M197" i="252"/>
  <c r="L197" i="252"/>
  <c r="O196" i="252"/>
  <c r="N196" i="252"/>
  <c r="M196" i="252"/>
  <c r="L196" i="252"/>
  <c r="O195" i="252"/>
  <c r="N195" i="252"/>
  <c r="M195" i="252"/>
  <c r="L195" i="252"/>
  <c r="O194" i="252"/>
  <c r="N194" i="252"/>
  <c r="M194" i="252"/>
  <c r="L194" i="252"/>
  <c r="O193" i="252"/>
  <c r="N193" i="252"/>
  <c r="M193" i="252"/>
  <c r="L193" i="252"/>
  <c r="O192" i="252"/>
  <c r="N192" i="252"/>
  <c r="M192" i="252"/>
  <c r="L192" i="252"/>
  <c r="O191" i="252"/>
  <c r="N191" i="252"/>
  <c r="M191" i="252"/>
  <c r="L191" i="252"/>
  <c r="O190" i="252"/>
  <c r="N190" i="252"/>
  <c r="M190" i="252"/>
  <c r="L190" i="252"/>
  <c r="O189" i="252"/>
  <c r="N189" i="252"/>
  <c r="M189" i="252"/>
  <c r="L189" i="252"/>
  <c r="O188" i="252"/>
  <c r="N188" i="252"/>
  <c r="M188" i="252"/>
  <c r="L188" i="252"/>
  <c r="O187" i="252"/>
  <c r="N187" i="252"/>
  <c r="M187" i="252"/>
  <c r="L187" i="252"/>
  <c r="O186" i="252"/>
  <c r="N186" i="252"/>
  <c r="M186" i="252"/>
  <c r="L186" i="252"/>
  <c r="O185" i="252"/>
  <c r="N185" i="252"/>
  <c r="M185" i="252"/>
  <c r="L185" i="252"/>
  <c r="O184" i="252"/>
  <c r="N184" i="252"/>
  <c r="M184" i="252"/>
  <c r="L184" i="252"/>
  <c r="O183" i="252"/>
  <c r="N183" i="252"/>
  <c r="M183" i="252"/>
  <c r="L183" i="252"/>
  <c r="O182" i="252"/>
  <c r="N182" i="252"/>
  <c r="M182" i="252"/>
  <c r="L182" i="252"/>
  <c r="O181" i="252"/>
  <c r="N181" i="252"/>
  <c r="M181" i="252"/>
  <c r="L181" i="252"/>
  <c r="O180" i="252"/>
  <c r="N180" i="252"/>
  <c r="M180" i="252"/>
  <c r="L180" i="252"/>
  <c r="O179" i="252"/>
  <c r="N179" i="252"/>
  <c r="M179" i="252"/>
  <c r="L179" i="252"/>
  <c r="O178" i="252"/>
  <c r="N178" i="252"/>
  <c r="M178" i="252"/>
  <c r="L178" i="252"/>
  <c r="O177" i="252"/>
  <c r="N177" i="252"/>
  <c r="M177" i="252"/>
  <c r="L177" i="252"/>
  <c r="O176" i="252"/>
  <c r="N176" i="252"/>
  <c r="M176" i="252"/>
  <c r="L176" i="252"/>
  <c r="O175" i="252"/>
  <c r="N175" i="252"/>
  <c r="M175" i="252"/>
  <c r="L175" i="252"/>
  <c r="O174" i="252"/>
  <c r="N174" i="252"/>
  <c r="M174" i="252"/>
  <c r="L174" i="252"/>
  <c r="O173" i="252"/>
  <c r="N173" i="252"/>
  <c r="M173" i="252"/>
  <c r="L173" i="252"/>
  <c r="O172" i="252"/>
  <c r="N172" i="252"/>
  <c r="M172" i="252"/>
  <c r="L172" i="252"/>
  <c r="O171" i="252"/>
  <c r="N171" i="252"/>
  <c r="M171" i="252"/>
  <c r="L171" i="252"/>
  <c r="O170" i="252"/>
  <c r="N170" i="252"/>
  <c r="M170" i="252"/>
  <c r="L170" i="252"/>
  <c r="O169" i="252"/>
  <c r="N169" i="252"/>
  <c r="M169" i="252"/>
  <c r="L169" i="252"/>
  <c r="O168" i="252"/>
  <c r="N168" i="252"/>
  <c r="M168" i="252"/>
  <c r="L168" i="252"/>
  <c r="O167" i="252"/>
  <c r="N167" i="252"/>
  <c r="M167" i="252"/>
  <c r="L167" i="252"/>
  <c r="O166" i="252"/>
  <c r="N166" i="252"/>
  <c r="M166" i="252"/>
  <c r="L166" i="252"/>
  <c r="O165" i="252"/>
  <c r="N165" i="252"/>
  <c r="M165" i="252"/>
  <c r="L165" i="252"/>
  <c r="O164" i="252"/>
  <c r="N164" i="252"/>
  <c r="M164" i="252"/>
  <c r="L164" i="252"/>
  <c r="O163" i="252"/>
  <c r="N163" i="252"/>
  <c r="M163" i="252"/>
  <c r="L163" i="252"/>
  <c r="O162" i="252"/>
  <c r="N162" i="252"/>
  <c r="M162" i="252"/>
  <c r="L162" i="252"/>
  <c r="O161" i="252"/>
  <c r="N161" i="252"/>
  <c r="M161" i="252"/>
  <c r="L161" i="252"/>
  <c r="O160" i="252"/>
  <c r="N160" i="252"/>
  <c r="M160" i="252"/>
  <c r="L160" i="252"/>
  <c r="O159" i="252"/>
  <c r="N159" i="252"/>
  <c r="M159" i="252"/>
  <c r="L159" i="252"/>
  <c r="O158" i="252"/>
  <c r="N158" i="252"/>
  <c r="M158" i="252"/>
  <c r="L158" i="252"/>
  <c r="O157" i="252"/>
  <c r="N157" i="252"/>
  <c r="M157" i="252"/>
  <c r="L157" i="252"/>
  <c r="O156" i="252"/>
  <c r="N156" i="252"/>
  <c r="M156" i="252"/>
  <c r="L156" i="252"/>
  <c r="O155" i="252"/>
  <c r="N155" i="252"/>
  <c r="M155" i="252"/>
  <c r="L155" i="252"/>
  <c r="O154" i="252"/>
  <c r="N154" i="252"/>
  <c r="M154" i="252"/>
  <c r="L154" i="252"/>
  <c r="O153" i="252"/>
  <c r="N153" i="252"/>
  <c r="M153" i="252"/>
  <c r="L153" i="252"/>
  <c r="O152" i="252"/>
  <c r="N152" i="252"/>
  <c r="M152" i="252"/>
  <c r="L152" i="252"/>
  <c r="O151" i="252"/>
  <c r="N151" i="252"/>
  <c r="M151" i="252"/>
  <c r="L151" i="252"/>
  <c r="O150" i="252"/>
  <c r="N150" i="252"/>
  <c r="M150" i="252"/>
  <c r="L150" i="252"/>
  <c r="O149" i="252"/>
  <c r="N149" i="252"/>
  <c r="M149" i="252"/>
  <c r="L149" i="252"/>
  <c r="O148" i="252"/>
  <c r="N148" i="252"/>
  <c r="M148" i="252"/>
  <c r="L148" i="252"/>
  <c r="O147" i="252"/>
  <c r="N147" i="252"/>
  <c r="M147" i="252"/>
  <c r="L147" i="252"/>
  <c r="O146" i="252"/>
  <c r="N146" i="252"/>
  <c r="M146" i="252"/>
  <c r="L146" i="252"/>
  <c r="O145" i="252"/>
  <c r="N145" i="252"/>
  <c r="M145" i="252"/>
  <c r="L145" i="252"/>
  <c r="O144" i="252"/>
  <c r="N144" i="252"/>
  <c r="M144" i="252"/>
  <c r="L144" i="252"/>
  <c r="O143" i="252"/>
  <c r="N143" i="252"/>
  <c r="M143" i="252"/>
  <c r="L143" i="252"/>
  <c r="O142" i="252"/>
  <c r="N142" i="252"/>
  <c r="M142" i="252"/>
  <c r="L142" i="252"/>
  <c r="O141" i="252"/>
  <c r="N141" i="252"/>
  <c r="M141" i="252"/>
  <c r="L141" i="252"/>
  <c r="O140" i="252"/>
  <c r="N140" i="252"/>
  <c r="M140" i="252"/>
  <c r="L140" i="252"/>
  <c r="O139" i="252"/>
  <c r="N139" i="252"/>
  <c r="M139" i="252"/>
  <c r="L139" i="252"/>
  <c r="O138" i="252"/>
  <c r="N138" i="252"/>
  <c r="M138" i="252"/>
  <c r="L138" i="252"/>
  <c r="O137" i="252"/>
  <c r="N137" i="252"/>
  <c r="M137" i="252"/>
  <c r="L137" i="252"/>
  <c r="O136" i="252"/>
  <c r="N136" i="252"/>
  <c r="M136" i="252"/>
  <c r="L136" i="252"/>
  <c r="O135" i="252"/>
  <c r="N135" i="252"/>
  <c r="M135" i="252"/>
  <c r="L135" i="252"/>
  <c r="O134" i="252"/>
  <c r="N134" i="252"/>
  <c r="M134" i="252"/>
  <c r="L134" i="252"/>
  <c r="O133" i="252"/>
  <c r="N133" i="252"/>
  <c r="M133" i="252"/>
  <c r="L133" i="252"/>
  <c r="O132" i="252"/>
  <c r="N132" i="252"/>
  <c r="M132" i="252"/>
  <c r="L132" i="252"/>
  <c r="O131" i="252"/>
  <c r="N131" i="252"/>
  <c r="M131" i="252"/>
  <c r="L131" i="252"/>
  <c r="O130" i="252"/>
  <c r="N130" i="252"/>
  <c r="M130" i="252"/>
  <c r="L130" i="252"/>
  <c r="O129" i="252"/>
  <c r="N129" i="252"/>
  <c r="M129" i="252"/>
  <c r="L129" i="252"/>
  <c r="O128" i="252"/>
  <c r="N128" i="252"/>
  <c r="M128" i="252"/>
  <c r="L128" i="252"/>
  <c r="O127" i="252"/>
  <c r="N127" i="252"/>
  <c r="M127" i="252"/>
  <c r="L127" i="252"/>
  <c r="O126" i="252"/>
  <c r="N126" i="252"/>
  <c r="M126" i="252"/>
  <c r="L126" i="252"/>
  <c r="O125" i="252"/>
  <c r="N125" i="252"/>
  <c r="M125" i="252"/>
  <c r="L125" i="252"/>
  <c r="O124" i="252"/>
  <c r="N124" i="252"/>
  <c r="M124" i="252"/>
  <c r="L124" i="252"/>
  <c r="O123" i="252"/>
  <c r="N123" i="252"/>
  <c r="M123" i="252"/>
  <c r="L123" i="252"/>
  <c r="O122" i="252"/>
  <c r="N122" i="252"/>
  <c r="M122" i="252"/>
  <c r="L122" i="252"/>
  <c r="O121" i="252"/>
  <c r="N121" i="252"/>
  <c r="M121" i="252"/>
  <c r="L121" i="252"/>
  <c r="O120" i="252"/>
  <c r="N120" i="252"/>
  <c r="M120" i="252"/>
  <c r="L120" i="252"/>
  <c r="O119" i="252"/>
  <c r="N119" i="252"/>
  <c r="M119" i="252"/>
  <c r="L119" i="252"/>
  <c r="O118" i="252"/>
  <c r="N118" i="252"/>
  <c r="M118" i="252"/>
  <c r="L118" i="252"/>
  <c r="O117" i="252"/>
  <c r="N117" i="252"/>
  <c r="M117" i="252"/>
  <c r="L117" i="252"/>
  <c r="O116" i="252"/>
  <c r="N116" i="252"/>
  <c r="M116" i="252"/>
  <c r="L116" i="252"/>
  <c r="O115" i="252"/>
  <c r="N115" i="252"/>
  <c r="M115" i="252"/>
  <c r="L115" i="252"/>
  <c r="O114" i="252"/>
  <c r="N114" i="252"/>
  <c r="M114" i="252"/>
  <c r="L114" i="252"/>
  <c r="O113" i="252"/>
  <c r="N113" i="252"/>
  <c r="M113" i="252"/>
  <c r="L113" i="252"/>
  <c r="O112" i="252"/>
  <c r="N112" i="252"/>
  <c r="M112" i="252"/>
  <c r="L112" i="252"/>
  <c r="O111" i="252"/>
  <c r="N111" i="252"/>
  <c r="M111" i="252"/>
  <c r="L111" i="252"/>
  <c r="O110" i="252"/>
  <c r="N110" i="252"/>
  <c r="M110" i="252"/>
  <c r="L110" i="252"/>
  <c r="O109" i="252"/>
  <c r="N109" i="252"/>
  <c r="M109" i="252"/>
  <c r="L109" i="252"/>
  <c r="O108" i="252"/>
  <c r="N108" i="252"/>
  <c r="M108" i="252"/>
  <c r="L108" i="252"/>
  <c r="O107" i="252"/>
  <c r="N107" i="252"/>
  <c r="M107" i="252"/>
  <c r="L107" i="252"/>
  <c r="O106" i="252"/>
  <c r="N106" i="252"/>
  <c r="M106" i="252"/>
  <c r="L106" i="252"/>
  <c r="O105" i="252"/>
  <c r="N105" i="252"/>
  <c r="M105" i="252"/>
  <c r="L105" i="252"/>
  <c r="O104" i="252"/>
  <c r="N104" i="252"/>
  <c r="M104" i="252"/>
  <c r="L104" i="252"/>
  <c r="O103" i="252"/>
  <c r="N103" i="252"/>
  <c r="M103" i="252"/>
  <c r="L103" i="252"/>
  <c r="O102" i="252"/>
  <c r="N102" i="252"/>
  <c r="M102" i="252"/>
  <c r="L102" i="252"/>
  <c r="O101" i="252"/>
  <c r="N101" i="252"/>
  <c r="M101" i="252"/>
  <c r="L101" i="252"/>
  <c r="O100" i="252"/>
  <c r="N100" i="252"/>
  <c r="M100" i="252"/>
  <c r="L100" i="252"/>
  <c r="O99" i="252"/>
  <c r="N99" i="252"/>
  <c r="M99" i="252"/>
  <c r="L99" i="252"/>
  <c r="O98" i="252"/>
  <c r="N98" i="252"/>
  <c r="M98" i="252"/>
  <c r="L98" i="252"/>
  <c r="O97" i="252"/>
  <c r="N97" i="252"/>
  <c r="M97" i="252"/>
  <c r="L97" i="252"/>
  <c r="O96" i="252"/>
  <c r="N96" i="252"/>
  <c r="M96" i="252"/>
  <c r="L96" i="252"/>
  <c r="O95" i="252"/>
  <c r="N95" i="252"/>
  <c r="M95" i="252"/>
  <c r="L95" i="252"/>
  <c r="O94" i="252"/>
  <c r="N94" i="252"/>
  <c r="M94" i="252"/>
  <c r="L94" i="252"/>
  <c r="O93" i="252"/>
  <c r="N93" i="252"/>
  <c r="M93" i="252"/>
  <c r="L93" i="252"/>
  <c r="O92" i="252"/>
  <c r="N92" i="252"/>
  <c r="M92" i="252"/>
  <c r="L92" i="252"/>
  <c r="O91" i="252"/>
  <c r="N91" i="252"/>
  <c r="M91" i="252"/>
  <c r="L91" i="252"/>
  <c r="O90" i="252"/>
  <c r="N90" i="252"/>
  <c r="M90" i="252"/>
  <c r="L90" i="252"/>
  <c r="O89" i="252"/>
  <c r="N89" i="252"/>
  <c r="M89" i="252"/>
  <c r="L89" i="252"/>
  <c r="O88" i="252"/>
  <c r="N88" i="252"/>
  <c r="M88" i="252"/>
  <c r="L88" i="252"/>
  <c r="O87" i="252"/>
  <c r="N87" i="252"/>
  <c r="M87" i="252"/>
  <c r="L87" i="252"/>
  <c r="O86" i="252"/>
  <c r="N86" i="252"/>
  <c r="M86" i="252"/>
  <c r="L86" i="252"/>
  <c r="O85" i="252"/>
  <c r="N85" i="252"/>
  <c r="M85" i="252"/>
  <c r="L85" i="252"/>
  <c r="O84" i="252"/>
  <c r="N84" i="252"/>
  <c r="M84" i="252"/>
  <c r="L84" i="252"/>
  <c r="O83" i="252"/>
  <c r="N83" i="252"/>
  <c r="M83" i="252"/>
  <c r="L83" i="252"/>
  <c r="O82" i="252"/>
  <c r="N82" i="252"/>
  <c r="M82" i="252"/>
  <c r="L82" i="252"/>
  <c r="O81" i="252"/>
  <c r="N81" i="252"/>
  <c r="M81" i="252"/>
  <c r="L81" i="252"/>
  <c r="O80" i="252"/>
  <c r="N80" i="252"/>
  <c r="M80" i="252"/>
  <c r="L80" i="252"/>
  <c r="O79" i="252"/>
  <c r="N79" i="252"/>
  <c r="M79" i="252"/>
  <c r="L79" i="252"/>
  <c r="O78" i="252"/>
  <c r="N78" i="252"/>
  <c r="M78" i="252"/>
  <c r="L78" i="252"/>
  <c r="O77" i="252"/>
  <c r="N77" i="252"/>
  <c r="M77" i="252"/>
  <c r="L77" i="252"/>
  <c r="O76" i="252"/>
  <c r="N76" i="252"/>
  <c r="M76" i="252"/>
  <c r="L76" i="252"/>
  <c r="O75" i="252"/>
  <c r="N75" i="252"/>
  <c r="M75" i="252"/>
  <c r="L75" i="252"/>
  <c r="O74" i="252"/>
  <c r="N74" i="252"/>
  <c r="M74" i="252"/>
  <c r="L74" i="252"/>
  <c r="O73" i="252"/>
  <c r="N73" i="252"/>
  <c r="M73" i="252"/>
  <c r="L73" i="252"/>
  <c r="O72" i="252"/>
  <c r="N72" i="252"/>
  <c r="M72" i="252"/>
  <c r="L72" i="252"/>
  <c r="O71" i="252"/>
  <c r="N71" i="252"/>
  <c r="M71" i="252"/>
  <c r="L71" i="252"/>
  <c r="O70" i="252"/>
  <c r="N70" i="252"/>
  <c r="M70" i="252"/>
  <c r="L70" i="252"/>
  <c r="O69" i="252"/>
  <c r="N69" i="252"/>
  <c r="M69" i="252"/>
  <c r="L69" i="252"/>
  <c r="O68" i="252"/>
  <c r="N68" i="252"/>
  <c r="M68" i="252"/>
  <c r="L68" i="252"/>
  <c r="O67" i="252"/>
  <c r="N67" i="252"/>
  <c r="M67" i="252"/>
  <c r="L67" i="252"/>
  <c r="O66" i="252"/>
  <c r="N66" i="252"/>
  <c r="M66" i="252"/>
  <c r="L66" i="252"/>
  <c r="O65" i="252"/>
  <c r="N65" i="252"/>
  <c r="M65" i="252"/>
  <c r="L65" i="252"/>
  <c r="O64" i="252"/>
  <c r="N64" i="252"/>
  <c r="M64" i="252"/>
  <c r="L64" i="252"/>
  <c r="O63" i="252"/>
  <c r="N63" i="252"/>
  <c r="M63" i="252"/>
  <c r="L63" i="252"/>
  <c r="O62" i="252"/>
  <c r="N62" i="252"/>
  <c r="M62" i="252"/>
  <c r="L62" i="252"/>
  <c r="O61" i="252"/>
  <c r="N61" i="252"/>
  <c r="M61" i="252"/>
  <c r="L61" i="252"/>
  <c r="O60" i="252"/>
  <c r="N60" i="252"/>
  <c r="M60" i="252"/>
  <c r="L60" i="252"/>
  <c r="O59" i="252"/>
  <c r="N59" i="252"/>
  <c r="M59" i="252"/>
  <c r="L59" i="252"/>
  <c r="O58" i="252"/>
  <c r="N58" i="252"/>
  <c r="M58" i="252"/>
  <c r="L58" i="252"/>
  <c r="O57" i="252"/>
  <c r="N57" i="252"/>
  <c r="M57" i="252"/>
  <c r="L57" i="252"/>
  <c r="O56" i="252"/>
  <c r="N56" i="252"/>
  <c r="M56" i="252"/>
  <c r="L56" i="252"/>
  <c r="O55" i="252"/>
  <c r="N55" i="252"/>
  <c r="M55" i="252"/>
  <c r="L55" i="252"/>
  <c r="O54" i="252"/>
  <c r="N54" i="252"/>
  <c r="M54" i="252"/>
  <c r="L54" i="252"/>
  <c r="O53" i="252"/>
  <c r="N53" i="252"/>
  <c r="M53" i="252"/>
  <c r="L53" i="252"/>
  <c r="O52" i="252"/>
  <c r="N52" i="252"/>
  <c r="M52" i="252"/>
  <c r="L52" i="252"/>
  <c r="O51" i="252"/>
  <c r="N51" i="252"/>
  <c r="M51" i="252"/>
  <c r="L51" i="252"/>
  <c r="O50" i="252"/>
  <c r="N50" i="252"/>
  <c r="M50" i="252"/>
  <c r="L50" i="252"/>
  <c r="O49" i="252"/>
  <c r="N49" i="252"/>
  <c r="M49" i="252"/>
  <c r="L49" i="252"/>
  <c r="O48" i="252"/>
  <c r="N48" i="252"/>
  <c r="M48" i="252"/>
  <c r="L48" i="252"/>
  <c r="O47" i="252"/>
  <c r="N47" i="252"/>
  <c r="M47" i="252"/>
  <c r="L47" i="252"/>
  <c r="O46" i="252"/>
  <c r="N46" i="252"/>
  <c r="M46" i="252"/>
  <c r="L46" i="252"/>
  <c r="O45" i="252"/>
  <c r="N45" i="252"/>
  <c r="M45" i="252"/>
  <c r="L45" i="252"/>
  <c r="O44" i="252"/>
  <c r="N44" i="252"/>
  <c r="M44" i="252"/>
  <c r="L44" i="252"/>
  <c r="O43" i="252"/>
  <c r="N43" i="252"/>
  <c r="M43" i="252"/>
  <c r="L43" i="252"/>
  <c r="O42" i="252"/>
  <c r="N42" i="252"/>
  <c r="M42" i="252"/>
  <c r="L42" i="252"/>
  <c r="O41" i="252"/>
  <c r="N41" i="252"/>
  <c r="M41" i="252"/>
  <c r="L41" i="252"/>
  <c r="O40" i="252"/>
  <c r="N40" i="252"/>
  <c r="M40" i="252"/>
  <c r="L40" i="252"/>
  <c r="O39" i="252"/>
  <c r="N39" i="252"/>
  <c r="M39" i="252"/>
  <c r="L39" i="252"/>
  <c r="O38" i="252"/>
  <c r="N38" i="252"/>
  <c r="M38" i="252"/>
  <c r="L38" i="252"/>
  <c r="O37" i="252"/>
  <c r="N37" i="252"/>
  <c r="M37" i="252"/>
  <c r="L37" i="252"/>
  <c r="O36" i="252"/>
  <c r="N36" i="252"/>
  <c r="M36" i="252"/>
  <c r="L36" i="252"/>
  <c r="O35" i="252"/>
  <c r="N35" i="252"/>
  <c r="M35" i="252"/>
  <c r="L35" i="252"/>
  <c r="O34" i="252"/>
  <c r="N34" i="252"/>
  <c r="M34" i="252"/>
  <c r="L34" i="252"/>
  <c r="O33" i="252"/>
  <c r="N33" i="252"/>
  <c r="M33" i="252"/>
  <c r="L33" i="252"/>
  <c r="O32" i="252"/>
  <c r="N32" i="252"/>
  <c r="M32" i="252"/>
  <c r="L32" i="252"/>
  <c r="O31" i="252"/>
  <c r="N31" i="252"/>
  <c r="M31" i="252"/>
  <c r="L31" i="252"/>
  <c r="O30" i="252"/>
  <c r="N30" i="252"/>
  <c r="M30" i="252"/>
  <c r="L30" i="252"/>
  <c r="O29" i="252"/>
  <c r="N29" i="252"/>
  <c r="M29" i="252"/>
  <c r="L29" i="252"/>
  <c r="O28" i="252"/>
  <c r="N28" i="252"/>
  <c r="M28" i="252"/>
  <c r="L28" i="252"/>
  <c r="O27" i="252"/>
  <c r="N27" i="252"/>
  <c r="M27" i="252"/>
  <c r="L27" i="252"/>
  <c r="O26" i="252"/>
  <c r="N26" i="252"/>
  <c r="M26" i="252"/>
  <c r="L26" i="252"/>
  <c r="O25" i="252"/>
  <c r="N25" i="252"/>
  <c r="M25" i="252"/>
  <c r="L25" i="252"/>
  <c r="O24" i="252"/>
  <c r="N24" i="252"/>
  <c r="M24" i="252"/>
  <c r="L24" i="252"/>
  <c r="O23" i="252"/>
  <c r="N23" i="252"/>
  <c r="M23" i="252"/>
  <c r="L23" i="252"/>
  <c r="O22" i="252"/>
  <c r="N22" i="252"/>
  <c r="M22" i="252"/>
  <c r="L22" i="252"/>
  <c r="O21" i="252"/>
  <c r="N21" i="252"/>
  <c r="M21" i="252"/>
  <c r="L21" i="252"/>
  <c r="O20" i="252"/>
  <c r="N20" i="252"/>
  <c r="M20" i="252"/>
  <c r="L20" i="252"/>
  <c r="O19" i="252"/>
  <c r="N19" i="252"/>
  <c r="M19" i="252"/>
  <c r="L19" i="252"/>
  <c r="O18" i="252"/>
  <c r="N18" i="252"/>
  <c r="M18" i="252"/>
  <c r="L18" i="252"/>
  <c r="O17" i="252"/>
  <c r="N17" i="252"/>
  <c r="M17" i="252"/>
  <c r="L17" i="252"/>
  <c r="O16" i="252"/>
  <c r="N16" i="252"/>
  <c r="M16" i="252"/>
  <c r="L16" i="252"/>
  <c r="O15" i="252"/>
  <c r="N15" i="252"/>
  <c r="M15" i="252"/>
  <c r="L15" i="252"/>
  <c r="O14" i="252"/>
  <c r="N14" i="252"/>
  <c r="M14" i="252"/>
  <c r="L14" i="252"/>
  <c r="O13" i="252"/>
  <c r="N13" i="252"/>
  <c r="M13" i="252"/>
  <c r="L13" i="252"/>
  <c r="O12" i="252"/>
  <c r="N12" i="252"/>
  <c r="M12" i="252"/>
  <c r="L12" i="252"/>
  <c r="O11" i="252"/>
  <c r="N11" i="252"/>
  <c r="M11" i="252"/>
  <c r="L11" i="252"/>
  <c r="O10" i="252"/>
  <c r="N10" i="252"/>
  <c r="M10" i="252"/>
  <c r="L10" i="252"/>
  <c r="O9" i="252"/>
  <c r="N9" i="252"/>
  <c r="N2712" i="252" s="1"/>
  <c r="M9" i="252"/>
  <c r="L9" i="252"/>
  <c r="L2709" i="252" s="1"/>
  <c r="O8" i="252"/>
  <c r="O2711" i="252" s="1"/>
  <c r="N8" i="252"/>
  <c r="M8" i="252"/>
  <c r="M2711" i="252" s="1"/>
  <c r="L8" i="252"/>
  <c r="L7" i="252"/>
  <c r="J7" i="252"/>
  <c r="I7" i="252"/>
  <c r="N7" i="252"/>
  <c r="H7" i="252"/>
  <c r="M7" i="252"/>
  <c r="G7" i="252"/>
  <c r="O7" i="252"/>
  <c r="F14" i="262"/>
  <c r="M15" i="41"/>
  <c r="M14" i="41"/>
  <c r="J15" i="41"/>
  <c r="J14" i="41"/>
  <c r="G14" i="41"/>
  <c r="J13" i="41"/>
  <c r="L13" i="41" s="1"/>
  <c r="L14" i="258" s="1"/>
  <c r="G14" i="258" s="1"/>
  <c r="J12" i="41"/>
  <c r="J11" i="41"/>
  <c r="J10" i="41"/>
  <c r="J6" i="258" s="1"/>
  <c r="E6" i="258" s="1"/>
  <c r="G15" i="41"/>
  <c r="G13" i="41"/>
  <c r="I13" i="41" s="1"/>
  <c r="L13" i="258" s="1"/>
  <c r="H13" i="258" s="1"/>
  <c r="G12" i="41"/>
  <c r="G11" i="41"/>
  <c r="G10" i="41"/>
  <c r="J5" i="258" s="1"/>
  <c r="E5" i="258" s="1"/>
  <c r="M7" i="41"/>
  <c r="D11" i="41"/>
  <c r="D10" i="41"/>
  <c r="D15" i="41"/>
  <c r="D14" i="41"/>
  <c r="D13" i="41"/>
  <c r="D12" i="41"/>
  <c r="E3" i="194"/>
  <c r="D3" i="194"/>
  <c r="C3" i="194"/>
  <c r="E2" i="194"/>
  <c r="O2710" i="252"/>
  <c r="O2709" i="252"/>
  <c r="G118" i="189"/>
  <c r="G95" i="189"/>
  <c r="G102" i="189"/>
  <c r="G77" i="189"/>
  <c r="G73" i="189"/>
  <c r="G82" i="189" s="1"/>
  <c r="G104" i="189" s="1"/>
  <c r="G56" i="189"/>
  <c r="G40" i="189"/>
  <c r="G8" i="189"/>
  <c r="B3" i="194" s="1"/>
  <c r="O4" i="41"/>
  <c r="N4" i="41"/>
  <c r="L4" i="41"/>
  <c r="K4" i="41"/>
  <c r="I4" i="41"/>
  <c r="H4" i="41"/>
  <c r="F4" i="41"/>
  <c r="E4" i="41"/>
  <c r="R26" i="186"/>
  <c r="R25" i="186"/>
  <c r="R24" i="186"/>
  <c r="R23" i="186"/>
  <c r="R22" i="186"/>
  <c r="R21" i="186"/>
  <c r="R20" i="186"/>
  <c r="R19" i="186"/>
  <c r="R18" i="186"/>
  <c r="R17" i="186"/>
  <c r="R14" i="186"/>
  <c r="R13" i="186"/>
  <c r="R12" i="186"/>
  <c r="R36" i="186" s="1"/>
  <c r="R9" i="186"/>
  <c r="R7" i="186"/>
  <c r="R31" i="186" s="1"/>
  <c r="E27" i="192"/>
  <c r="D27" i="192"/>
  <c r="E14" i="192"/>
  <c r="D14" i="192"/>
  <c r="C27" i="192"/>
  <c r="E66" i="192"/>
  <c r="D66" i="192"/>
  <c r="E58" i="192"/>
  <c r="D58" i="192"/>
  <c r="C14" i="192"/>
  <c r="E14" i="262"/>
  <c r="D14" i="262"/>
  <c r="C14" i="262"/>
  <c r="D2" i="194"/>
  <c r="J7" i="41"/>
  <c r="C2" i="194"/>
  <c r="G7" i="41"/>
  <c r="C66" i="192"/>
  <c r="C58" i="192"/>
  <c r="R10" i="186"/>
  <c r="A5" i="258"/>
  <c r="A6" i="258"/>
  <c r="A7" i="258"/>
  <c r="A8" i="258"/>
  <c r="A9" i="258"/>
  <c r="A10" i="258"/>
  <c r="A11" i="258"/>
  <c r="A12" i="258"/>
  <c r="A13" i="258"/>
  <c r="A14" i="258"/>
  <c r="A15" i="258"/>
  <c r="A16" i="258"/>
  <c r="A17" i="258"/>
  <c r="A18" i="258"/>
  <c r="A19" i="258"/>
  <c r="A20" i="258"/>
  <c r="A21" i="258"/>
  <c r="A22" i="258"/>
  <c r="A23" i="258"/>
  <c r="B2" i="194"/>
  <c r="D7" i="41"/>
  <c r="L2710" i="252"/>
  <c r="R8" i="186"/>
  <c r="R32" i="186" s="1"/>
  <c r="N13" i="41"/>
  <c r="N11" i="41"/>
  <c r="F15" i="258"/>
  <c r="G15" i="258"/>
  <c r="H15" i="258"/>
  <c r="N15" i="41"/>
  <c r="F11" i="258"/>
  <c r="G11" i="258"/>
  <c r="H11" i="258"/>
  <c r="F5" i="194"/>
  <c r="C45" i="186" l="1"/>
  <c r="B45" i="186"/>
  <c r="E45" i="186" s="1"/>
  <c r="R6" i="186"/>
  <c r="R30" i="186" s="1"/>
  <c r="R11" i="186"/>
  <c r="R35" i="186" s="1"/>
  <c r="C48" i="186"/>
  <c r="R5" i="186"/>
  <c r="R29" i="186" s="1"/>
  <c r="D49" i="186"/>
  <c r="F49" i="186" s="1"/>
  <c r="D50" i="186"/>
  <c r="F50" i="186" s="1"/>
  <c r="C42" i="186"/>
  <c r="D48" i="186"/>
  <c r="F48" i="186" s="1"/>
  <c r="B44" i="186"/>
  <c r="E44" i="186" s="1"/>
  <c r="D44" i="186"/>
  <c r="F44" i="186" s="1"/>
  <c r="D42" i="186"/>
  <c r="F42" i="186" s="1"/>
  <c r="C44" i="186"/>
  <c r="D43" i="186"/>
  <c r="F43" i="186" s="1"/>
  <c r="B41" i="186"/>
  <c r="E41" i="186" s="1"/>
  <c r="B48" i="186"/>
  <c r="E48" i="186" s="1"/>
  <c r="B42" i="186"/>
  <c r="E42" i="186" s="1"/>
  <c r="B47" i="186"/>
  <c r="E47" i="186" s="1"/>
  <c r="D46" i="186"/>
  <c r="F46" i="186" s="1"/>
  <c r="C41" i="186"/>
  <c r="B50" i="186"/>
  <c r="E50" i="186" s="1"/>
  <c r="B43" i="186"/>
  <c r="E43" i="186" s="1"/>
  <c r="C49" i="186"/>
  <c r="D41" i="186"/>
  <c r="F41" i="186" s="1"/>
  <c r="C43" i="186"/>
  <c r="D47" i="186"/>
  <c r="F47" i="186" s="1"/>
  <c r="B49" i="186"/>
  <c r="E49" i="186" s="1"/>
  <c r="J18" i="258"/>
  <c r="E18" i="258" s="1"/>
  <c r="J15" i="258"/>
  <c r="E15" i="258" s="1"/>
  <c r="J19" i="258"/>
  <c r="E19" i="258" s="1"/>
  <c r="J7" i="258"/>
  <c r="E7" i="258" s="1"/>
  <c r="M2710" i="252"/>
  <c r="N2711" i="252"/>
  <c r="M2709" i="252"/>
  <c r="L2712" i="252"/>
  <c r="N2710" i="252"/>
  <c r="N2709" i="252"/>
  <c r="M2712" i="252"/>
  <c r="O2712" i="252"/>
  <c r="L2711" i="252"/>
  <c r="J22" i="258"/>
  <c r="E22" i="258" s="1"/>
  <c r="J16" i="41"/>
  <c r="J11" i="258"/>
  <c r="E11" i="258" s="1"/>
  <c r="J14" i="258"/>
  <c r="E14" i="258" s="1"/>
  <c r="J21" i="258"/>
  <c r="E21" i="258" s="1"/>
  <c r="E29" i="192"/>
  <c r="J23" i="258"/>
  <c r="E23" i="258" s="1"/>
  <c r="M16" i="41"/>
  <c r="J17" i="258"/>
  <c r="E17" i="258" s="1"/>
  <c r="C29" i="192"/>
  <c r="C33" i="192" s="1"/>
  <c r="D29" i="192"/>
  <c r="D33" i="192" s="1"/>
  <c r="J9" i="258"/>
  <c r="E9" i="258" s="1"/>
  <c r="G16" i="41"/>
  <c r="J13" i="258"/>
  <c r="E13" i="258" s="1"/>
  <c r="J10" i="258"/>
  <c r="E10" i="258" s="1"/>
  <c r="D16" i="41"/>
  <c r="G106" i="189"/>
  <c r="G122" i="189" s="1"/>
  <c r="G120" i="189"/>
  <c r="B2031" i="252"/>
  <c r="J12" i="258"/>
  <c r="E12" i="258" s="1"/>
  <c r="B8" i="252"/>
  <c r="B15" i="252"/>
  <c r="B23" i="252"/>
  <c r="B31" i="252"/>
  <c r="B39" i="252"/>
  <c r="B47" i="252"/>
  <c r="B55" i="252"/>
  <c r="B63" i="252"/>
  <c r="B71" i="252"/>
  <c r="B79" i="252"/>
  <c r="B87" i="252"/>
  <c r="B95" i="252"/>
  <c r="B103" i="252"/>
  <c r="B111" i="252"/>
  <c r="B119" i="252"/>
  <c r="B127" i="252"/>
  <c r="B135" i="252"/>
  <c r="B143" i="252"/>
  <c r="B151" i="252"/>
  <c r="B159" i="252"/>
  <c r="B167" i="252"/>
  <c r="B175" i="252"/>
  <c r="B183" i="252"/>
  <c r="B191" i="252"/>
  <c r="B199" i="252"/>
  <c r="B207" i="252"/>
  <c r="B215" i="252"/>
  <c r="B223" i="252"/>
  <c r="B231" i="252"/>
  <c r="B239" i="252"/>
  <c r="B247" i="252"/>
  <c r="B255" i="252"/>
  <c r="B263" i="252"/>
  <c r="B271" i="252"/>
  <c r="B279" i="252"/>
  <c r="B287" i="252"/>
  <c r="B295" i="252"/>
  <c r="B303" i="252"/>
  <c r="B311" i="252"/>
  <c r="B319" i="252"/>
  <c r="B327" i="252"/>
  <c r="B335" i="252"/>
  <c r="B343" i="252"/>
  <c r="B351" i="252"/>
  <c r="B359" i="252"/>
  <c r="B367" i="252"/>
  <c r="B375" i="252"/>
  <c r="B383" i="252"/>
  <c r="B391" i="252"/>
  <c r="B399" i="252"/>
  <c r="B407" i="252"/>
  <c r="B415" i="252"/>
  <c r="B423" i="252"/>
  <c r="B431" i="252"/>
  <c r="B439" i="252"/>
  <c r="B447" i="252"/>
  <c r="B455" i="252"/>
  <c r="B463" i="252"/>
  <c r="B471" i="252"/>
  <c r="B479" i="252"/>
  <c r="B487" i="252"/>
  <c r="B495" i="252"/>
  <c r="B503" i="252"/>
  <c r="B511" i="252"/>
  <c r="B519" i="252"/>
  <c r="B527" i="252"/>
  <c r="B535" i="252"/>
  <c r="B543" i="252"/>
  <c r="B551" i="252"/>
  <c r="B559" i="252"/>
  <c r="B567" i="252"/>
  <c r="B575" i="252"/>
  <c r="B583" i="252"/>
  <c r="B591" i="252"/>
  <c r="B599" i="252"/>
  <c r="B609" i="252"/>
  <c r="B630" i="252"/>
  <c r="B649" i="252"/>
  <c r="B672" i="252"/>
  <c r="B694" i="252"/>
  <c r="B713" i="252"/>
  <c r="B736" i="252"/>
  <c r="B758" i="252"/>
  <c r="B790" i="252"/>
  <c r="B822" i="252"/>
  <c r="B857" i="252"/>
  <c r="B921" i="252"/>
  <c r="B985" i="252"/>
  <c r="B1049" i="252"/>
  <c r="B1113" i="252"/>
  <c r="B1177" i="252"/>
  <c r="B1241" i="252"/>
  <c r="B1305" i="252"/>
  <c r="B1369" i="252"/>
  <c r="B1433" i="252"/>
  <c r="B1839" i="252"/>
  <c r="B9" i="252"/>
  <c r="B16" i="252"/>
  <c r="B24" i="252"/>
  <c r="B32" i="252"/>
  <c r="B40" i="252"/>
  <c r="B48" i="252"/>
  <c r="B56" i="252"/>
  <c r="B64" i="252"/>
  <c r="B72" i="252"/>
  <c r="B80" i="252"/>
  <c r="B88" i="252"/>
  <c r="B96" i="252"/>
  <c r="B104" i="252"/>
  <c r="B112" i="252"/>
  <c r="B120" i="252"/>
  <c r="B128" i="252"/>
  <c r="B136" i="252"/>
  <c r="B144" i="252"/>
  <c r="B152" i="252"/>
  <c r="B160" i="252"/>
  <c r="B168" i="252"/>
  <c r="B176" i="252"/>
  <c r="B184" i="252"/>
  <c r="B192" i="252"/>
  <c r="B200" i="252"/>
  <c r="B208" i="252"/>
  <c r="B216" i="252"/>
  <c r="B224" i="252"/>
  <c r="B232" i="252"/>
  <c r="B240" i="252"/>
  <c r="B248" i="252"/>
  <c r="B256" i="252"/>
  <c r="B264" i="252"/>
  <c r="B272" i="252"/>
  <c r="B280" i="252"/>
  <c r="B288" i="252"/>
  <c r="B296" i="252"/>
  <c r="B304" i="252"/>
  <c r="B312" i="252"/>
  <c r="B320" i="252"/>
  <c r="B328" i="252"/>
  <c r="B336" i="252"/>
  <c r="B344" i="252"/>
  <c r="B352" i="252"/>
  <c r="B360" i="252"/>
  <c r="B368" i="252"/>
  <c r="B376" i="252"/>
  <c r="B384" i="252"/>
  <c r="B392" i="252"/>
  <c r="B400" i="252"/>
  <c r="B408" i="252"/>
  <c r="B416" i="252"/>
  <c r="B424" i="252"/>
  <c r="B432" i="252"/>
  <c r="B440" i="252"/>
  <c r="B448" i="252"/>
  <c r="B456" i="252"/>
  <c r="B464" i="252"/>
  <c r="B472" i="252"/>
  <c r="B480" i="252"/>
  <c r="B488" i="252"/>
  <c r="B496" i="252"/>
  <c r="B504" i="252"/>
  <c r="B512" i="252"/>
  <c r="B520" i="252"/>
  <c r="B528" i="252"/>
  <c r="B536" i="252"/>
  <c r="B544" i="252"/>
  <c r="B552" i="252"/>
  <c r="B560" i="252"/>
  <c r="B568" i="252"/>
  <c r="B576" i="252"/>
  <c r="B584" i="252"/>
  <c r="B592" i="252"/>
  <c r="B600" i="252"/>
  <c r="B611" i="252"/>
  <c r="B632" i="252"/>
  <c r="B654" i="252"/>
  <c r="B673" i="252"/>
  <c r="B696" i="252"/>
  <c r="B718" i="252"/>
  <c r="B737" i="252"/>
  <c r="B761" i="252"/>
  <c r="B793" i="252"/>
  <c r="B825" i="252"/>
  <c r="B865" i="252"/>
  <c r="B929" i="252"/>
  <c r="B993" i="252"/>
  <c r="B1057" i="252"/>
  <c r="B1121" i="252"/>
  <c r="B1185" i="252"/>
  <c r="B1249" i="252"/>
  <c r="B1313" i="252"/>
  <c r="B1377" i="252"/>
  <c r="B1441" i="252"/>
  <c r="B1903" i="252"/>
  <c r="B10" i="252"/>
  <c r="B17" i="252"/>
  <c r="B25" i="252"/>
  <c r="B33" i="252"/>
  <c r="B41" i="252"/>
  <c r="B49" i="252"/>
  <c r="B57" i="252"/>
  <c r="B65" i="252"/>
  <c r="B73" i="252"/>
  <c r="B81" i="252"/>
  <c r="B89" i="252"/>
  <c r="B97" i="252"/>
  <c r="B105" i="252"/>
  <c r="B113" i="252"/>
  <c r="B121" i="252"/>
  <c r="B129" i="252"/>
  <c r="B137" i="252"/>
  <c r="B145" i="252"/>
  <c r="B153" i="252"/>
  <c r="B161" i="252"/>
  <c r="B169" i="252"/>
  <c r="B177" i="252"/>
  <c r="B185" i="252"/>
  <c r="B193" i="252"/>
  <c r="B201" i="252"/>
  <c r="B209" i="252"/>
  <c r="B217" i="252"/>
  <c r="B225" i="252"/>
  <c r="B233" i="252"/>
  <c r="B241" i="252"/>
  <c r="B249" i="252"/>
  <c r="B257" i="252"/>
  <c r="B265" i="252"/>
  <c r="B273" i="252"/>
  <c r="B281" i="252"/>
  <c r="B289" i="252"/>
  <c r="B297" i="252"/>
  <c r="B305" i="252"/>
  <c r="B313" i="252"/>
  <c r="B321" i="252"/>
  <c r="B329" i="252"/>
  <c r="B337" i="252"/>
  <c r="B345" i="252"/>
  <c r="B353" i="252"/>
  <c r="B361" i="252"/>
  <c r="B369" i="252"/>
  <c r="B377" i="252"/>
  <c r="B385" i="252"/>
  <c r="B393" i="252"/>
  <c r="B401" i="252"/>
  <c r="B409" i="252"/>
  <c r="B417" i="252"/>
  <c r="B425" i="252"/>
  <c r="B433" i="252"/>
  <c r="B441" i="252"/>
  <c r="B449" i="252"/>
  <c r="B457" i="252"/>
  <c r="B465" i="252"/>
  <c r="B473" i="252"/>
  <c r="B481" i="252"/>
  <c r="B489" i="252"/>
  <c r="B497" i="252"/>
  <c r="B505" i="252"/>
  <c r="B513" i="252"/>
  <c r="B521" i="252"/>
  <c r="B529" i="252"/>
  <c r="B537" i="252"/>
  <c r="B545" i="252"/>
  <c r="B553" i="252"/>
  <c r="B561" i="252"/>
  <c r="B569" i="252"/>
  <c r="B577" i="252"/>
  <c r="B585" i="252"/>
  <c r="B593" i="252"/>
  <c r="B601" i="252"/>
  <c r="B614" i="252"/>
  <c r="B633" i="252"/>
  <c r="B656" i="252"/>
  <c r="B678" i="252"/>
  <c r="B697" i="252"/>
  <c r="B720" i="252"/>
  <c r="B742" i="252"/>
  <c r="B766" i="252"/>
  <c r="B798" i="252"/>
  <c r="B830" i="252"/>
  <c r="B873" i="252"/>
  <c r="B937" i="252"/>
  <c r="B1001" i="252"/>
  <c r="B1065" i="252"/>
  <c r="B1129" i="252"/>
  <c r="B1193" i="252"/>
  <c r="B1257" i="252"/>
  <c r="B1321" i="252"/>
  <c r="B1385" i="252"/>
  <c r="B1455" i="252"/>
  <c r="B1967" i="252"/>
  <c r="J4" i="258"/>
  <c r="E4" i="258" s="1"/>
  <c r="J16" i="258"/>
  <c r="E16" i="258" s="1"/>
  <c r="B18" i="252"/>
  <c r="B26" i="252"/>
  <c r="B34" i="252"/>
  <c r="B42" i="252"/>
  <c r="B50" i="252"/>
  <c r="B58" i="252"/>
  <c r="B66" i="252"/>
  <c r="B74" i="252"/>
  <c r="B82" i="252"/>
  <c r="B90" i="252"/>
  <c r="B98" i="252"/>
  <c r="B106" i="252"/>
  <c r="B114" i="252"/>
  <c r="B122" i="252"/>
  <c r="B130" i="252"/>
  <c r="B138" i="252"/>
  <c r="B146" i="252"/>
  <c r="B154" i="252"/>
  <c r="B162" i="252"/>
  <c r="B170" i="252"/>
  <c r="B178" i="252"/>
  <c r="B186" i="252"/>
  <c r="B194" i="252"/>
  <c r="B202" i="252"/>
  <c r="B210" i="252"/>
  <c r="B218" i="252"/>
  <c r="B226" i="252"/>
  <c r="B234" i="252"/>
  <c r="B242" i="252"/>
  <c r="B250" i="252"/>
  <c r="B258" i="252"/>
  <c r="B266" i="252"/>
  <c r="B274" i="252"/>
  <c r="B282" i="252"/>
  <c r="B290" i="252"/>
  <c r="B298" i="252"/>
  <c r="B306" i="252"/>
  <c r="B314" i="252"/>
  <c r="B322" i="252"/>
  <c r="B330" i="252"/>
  <c r="B338" i="252"/>
  <c r="B346" i="252"/>
  <c r="B354" i="252"/>
  <c r="B362" i="252"/>
  <c r="B370" i="252"/>
  <c r="B378" i="252"/>
  <c r="B386" i="252"/>
  <c r="B394" i="252"/>
  <c r="B402" i="252"/>
  <c r="B410" i="252"/>
  <c r="B418" i="252"/>
  <c r="B426" i="252"/>
  <c r="B434" i="252"/>
  <c r="B442" i="252"/>
  <c r="B450" i="252"/>
  <c r="B458" i="252"/>
  <c r="B466" i="252"/>
  <c r="B474" i="252"/>
  <c r="B482" i="252"/>
  <c r="B490" i="252"/>
  <c r="B498" i="252"/>
  <c r="B506" i="252"/>
  <c r="B514" i="252"/>
  <c r="B522" i="252"/>
  <c r="B530" i="252"/>
  <c r="B538" i="252"/>
  <c r="B546" i="252"/>
  <c r="B554" i="252"/>
  <c r="B562" i="252"/>
  <c r="B570" i="252"/>
  <c r="B578" i="252"/>
  <c r="B586" i="252"/>
  <c r="B594" i="252"/>
  <c r="B602" i="252"/>
  <c r="B616" i="252"/>
  <c r="B638" i="252"/>
  <c r="B657" i="252"/>
  <c r="B680" i="252"/>
  <c r="B702" i="252"/>
  <c r="B721" i="252"/>
  <c r="B744" i="252"/>
  <c r="B769" i="252"/>
  <c r="B801" i="252"/>
  <c r="B833" i="252"/>
  <c r="B881" i="252"/>
  <c r="B945" i="252"/>
  <c r="B1009" i="252"/>
  <c r="B1073" i="252"/>
  <c r="B1137" i="252"/>
  <c r="B1201" i="252"/>
  <c r="B1265" i="252"/>
  <c r="B1329" i="252"/>
  <c r="B1393" i="252"/>
  <c r="B1519" i="252"/>
  <c r="B2702" i="252"/>
  <c r="B2694" i="252"/>
  <c r="B2686" i="252"/>
  <c r="B2678" i="252"/>
  <c r="B2670" i="252"/>
  <c r="B2662" i="252"/>
  <c r="B2654" i="252"/>
  <c r="B2646" i="252"/>
  <c r="B2638" i="252"/>
  <c r="B2630" i="252"/>
  <c r="B2622" i="252"/>
  <c r="B2614" i="252"/>
  <c r="B2606" i="252"/>
  <c r="B2598" i="252"/>
  <c r="B2590" i="252"/>
  <c r="B2582" i="252"/>
  <c r="B2574" i="252"/>
  <c r="B2566" i="252"/>
  <c r="B2558" i="252"/>
  <c r="B2550" i="252"/>
  <c r="B2542" i="252"/>
  <c r="B2534" i="252"/>
  <c r="B2526" i="252"/>
  <c r="B2518" i="252"/>
  <c r="B2510" i="252"/>
  <c r="B2502" i="252"/>
  <c r="B2494" i="252"/>
  <c r="B2486" i="252"/>
  <c r="B2478" i="252"/>
  <c r="B2470" i="252"/>
  <c r="B2462" i="252"/>
  <c r="B2454" i="252"/>
  <c r="B2446" i="252"/>
  <c r="B2438" i="252"/>
  <c r="B2430" i="252"/>
  <c r="B2422" i="252"/>
  <c r="B2414" i="252"/>
  <c r="B2406" i="252"/>
  <c r="B2398" i="252"/>
  <c r="B2390" i="252"/>
  <c r="B2382" i="252"/>
  <c r="B2374" i="252"/>
  <c r="B2366" i="252"/>
  <c r="B2358" i="252"/>
  <c r="B2350" i="252"/>
  <c r="B2342" i="252"/>
  <c r="B2334" i="252"/>
  <c r="B2326" i="252"/>
  <c r="B2318" i="252"/>
  <c r="B2310" i="252"/>
  <c r="B2302" i="252"/>
  <c r="B2294" i="252"/>
  <c r="B2286" i="252"/>
  <c r="B2278" i="252"/>
  <c r="B2270" i="252"/>
  <c r="B2262" i="252"/>
  <c r="B2254" i="252"/>
  <c r="B2246" i="252"/>
  <c r="B2238" i="252"/>
  <c r="B2230" i="252"/>
  <c r="B2222" i="252"/>
  <c r="B2214" i="252"/>
  <c r="B2206" i="252"/>
  <c r="B2198" i="252"/>
  <c r="B2190" i="252"/>
  <c r="B2182" i="252"/>
  <c r="B2174" i="252"/>
  <c r="B2166" i="252"/>
  <c r="B2158" i="252"/>
  <c r="B2150" i="252"/>
  <c r="B2142" i="252"/>
  <c r="B2134" i="252"/>
  <c r="B2126" i="252"/>
  <c r="B2118" i="252"/>
  <c r="B2110" i="252"/>
  <c r="B2102" i="252"/>
  <c r="B2094" i="252"/>
  <c r="B2086" i="252"/>
  <c r="B2078" i="252"/>
  <c r="B2070" i="252"/>
  <c r="B2062" i="252"/>
  <c r="B2054" i="252"/>
  <c r="B2046" i="252"/>
  <c r="B2038" i="252"/>
  <c r="B2701" i="252"/>
  <c r="B2693" i="252"/>
  <c r="B2685" i="252"/>
  <c r="B2677" i="252"/>
  <c r="B2669" i="252"/>
  <c r="B2661" i="252"/>
  <c r="B2653" i="252"/>
  <c r="B2645" i="252"/>
  <c r="B2637" i="252"/>
  <c r="B2629" i="252"/>
  <c r="B2621" i="252"/>
  <c r="B2613" i="252"/>
  <c r="B2605" i="252"/>
  <c r="B2597" i="252"/>
  <c r="B2589" i="252"/>
  <c r="B2581" i="252"/>
  <c r="B2573" i="252"/>
  <c r="B2565" i="252"/>
  <c r="B2557" i="252"/>
  <c r="B2549" i="252"/>
  <c r="B2541" i="252"/>
  <c r="B2533" i="252"/>
  <c r="B2525" i="252"/>
  <c r="B2517" i="252"/>
  <c r="B2509" i="252"/>
  <c r="B2501" i="252"/>
  <c r="B2493" i="252"/>
  <c r="B2485" i="252"/>
  <c r="B2477" i="252"/>
  <c r="B2469" i="252"/>
  <c r="B2461" i="252"/>
  <c r="B2453" i="252"/>
  <c r="B2445" i="252"/>
  <c r="B2437" i="252"/>
  <c r="B2429" i="252"/>
  <c r="B2421" i="252"/>
  <c r="B2413" i="252"/>
  <c r="B2405" i="252"/>
  <c r="B2397" i="252"/>
  <c r="B2389" i="252"/>
  <c r="B2381" i="252"/>
  <c r="B2373" i="252"/>
  <c r="B2365" i="252"/>
  <c r="B2357" i="252"/>
  <c r="B2349" i="252"/>
  <c r="B2341" i="252"/>
  <c r="B2333" i="252"/>
  <c r="B2325" i="252"/>
  <c r="B2317" i="252"/>
  <c r="B2309" i="252"/>
  <c r="B2301" i="252"/>
  <c r="B2293" i="252"/>
  <c r="B2285" i="252"/>
  <c r="B2277" i="252"/>
  <c r="B2269" i="252"/>
  <c r="B2261" i="252"/>
  <c r="B2253" i="252"/>
  <c r="B2245" i="252"/>
  <c r="B2237" i="252"/>
  <c r="B2229" i="252"/>
  <c r="B2221" i="252"/>
  <c r="B2213" i="252"/>
  <c r="B2205" i="252"/>
  <c r="B2197" i="252"/>
  <c r="B2189" i="252"/>
  <c r="B2181" i="252"/>
  <c r="B2173" i="252"/>
  <c r="B2165" i="252"/>
  <c r="B2157" i="252"/>
  <c r="B2149" i="252"/>
  <c r="B2141" i="252"/>
  <c r="B2133" i="252"/>
  <c r="B2125" i="252"/>
  <c r="B2117" i="252"/>
  <c r="B2109" i="252"/>
  <c r="B2101" i="252"/>
  <c r="B2093" i="252"/>
  <c r="B2085" i="252"/>
  <c r="B2077" i="252"/>
  <c r="B2069" i="252"/>
  <c r="B2061" i="252"/>
  <c r="B2053" i="252"/>
  <c r="B2045" i="252"/>
  <c r="B2037" i="252"/>
  <c r="B2700" i="252"/>
  <c r="B2692" i="252"/>
  <c r="B2684" i="252"/>
  <c r="B2676" i="252"/>
  <c r="B2668" i="252"/>
  <c r="B2660" i="252"/>
  <c r="B2652" i="252"/>
  <c r="B2644" i="252"/>
  <c r="B2636" i="252"/>
  <c r="B2628" i="252"/>
  <c r="B2620" i="252"/>
  <c r="B2612" i="252"/>
  <c r="B2604" i="252"/>
  <c r="B2596" i="252"/>
  <c r="B2588" i="252"/>
  <c r="B2580" i="252"/>
  <c r="B2572" i="252"/>
  <c r="B2564" i="252"/>
  <c r="B2556" i="252"/>
  <c r="B2548" i="252"/>
  <c r="B2540" i="252"/>
  <c r="B2532" i="252"/>
  <c r="B2524" i="252"/>
  <c r="B2516" i="252"/>
  <c r="B2508" i="252"/>
  <c r="B2500" i="252"/>
  <c r="B2492" i="252"/>
  <c r="B2484" i="252"/>
  <c r="B2476" i="252"/>
  <c r="B2468" i="252"/>
  <c r="B2460" i="252"/>
  <c r="B2452" i="252"/>
  <c r="B2444" i="252"/>
  <c r="B2436" i="252"/>
  <c r="B2428" i="252"/>
  <c r="B2420" i="252"/>
  <c r="B2412" i="252"/>
  <c r="B2404" i="252"/>
  <c r="B2396" i="252"/>
  <c r="B2388" i="252"/>
  <c r="B2380" i="252"/>
  <c r="B2372" i="252"/>
  <c r="B2364" i="252"/>
  <c r="B2356" i="252"/>
  <c r="B2348" i="252"/>
  <c r="B2340" i="252"/>
  <c r="B2332" i="252"/>
  <c r="B2324" i="252"/>
  <c r="B2316" i="252"/>
  <c r="B2308" i="252"/>
  <c r="B2300" i="252"/>
  <c r="B2292" i="252"/>
  <c r="B2284" i="252"/>
  <c r="B2276" i="252"/>
  <c r="B2268" i="252"/>
  <c r="B2260" i="252"/>
  <c r="B2252" i="252"/>
  <c r="B2244" i="252"/>
  <c r="B2236" i="252"/>
  <c r="B2228" i="252"/>
  <c r="B2220" i="252"/>
  <c r="B2212" i="252"/>
  <c r="B2204" i="252"/>
  <c r="B2196" i="252"/>
  <c r="B2188" i="252"/>
  <c r="B2180" i="252"/>
  <c r="B2172" i="252"/>
  <c r="B2164" i="252"/>
  <c r="B2156" i="252"/>
  <c r="B2148" i="252"/>
  <c r="B2140" i="252"/>
  <c r="B2132" i="252"/>
  <c r="B2124" i="252"/>
  <c r="B2116" i="252"/>
  <c r="B2108" i="252"/>
  <c r="B2100" i="252"/>
  <c r="B2092" i="252"/>
  <c r="B2084" i="252"/>
  <c r="B2076" i="252"/>
  <c r="B2068" i="252"/>
  <c r="B2060" i="252"/>
  <c r="B2052" i="252"/>
  <c r="B2044" i="252"/>
  <c r="B2036" i="252"/>
  <c r="B2707" i="252"/>
  <c r="B2699" i="252"/>
  <c r="B2691" i="252"/>
  <c r="B2683" i="252"/>
  <c r="B2675" i="252"/>
  <c r="B2667" i="252"/>
  <c r="B2659" i="252"/>
  <c r="B2651" i="252"/>
  <c r="B2643" i="252"/>
  <c r="B2635" i="252"/>
  <c r="B2627" i="252"/>
  <c r="B2619" i="252"/>
  <c r="B2611" i="252"/>
  <c r="B2603" i="252"/>
  <c r="B2595" i="252"/>
  <c r="B2587" i="252"/>
  <c r="B2579" i="252"/>
  <c r="B2571" i="252"/>
  <c r="B2563" i="252"/>
  <c r="B2555" i="252"/>
  <c r="B2547" i="252"/>
  <c r="B2539" i="252"/>
  <c r="B2531" i="252"/>
  <c r="B2523" i="252"/>
  <c r="B2515" i="252"/>
  <c r="B2507" i="252"/>
  <c r="B2499" i="252"/>
  <c r="B2491" i="252"/>
  <c r="B2483" i="252"/>
  <c r="B2475" i="252"/>
  <c r="B2467" i="252"/>
  <c r="B2459" i="252"/>
  <c r="B2451" i="252"/>
  <c r="B2443" i="252"/>
  <c r="B2435" i="252"/>
  <c r="B2427" i="252"/>
  <c r="B2419" i="252"/>
  <c r="B2411" i="252"/>
  <c r="B2403" i="252"/>
  <c r="B2395" i="252"/>
  <c r="B2387" i="252"/>
  <c r="B2379" i="252"/>
  <c r="B2371" i="252"/>
  <c r="B2363" i="252"/>
  <c r="B2355" i="252"/>
  <c r="B2347" i="252"/>
  <c r="B2339" i="252"/>
  <c r="B2331" i="252"/>
  <c r="B2323" i="252"/>
  <c r="B2315" i="252"/>
  <c r="B2307" i="252"/>
  <c r="B2299" i="252"/>
  <c r="B2291" i="252"/>
  <c r="B2283" i="252"/>
  <c r="B2275" i="252"/>
  <c r="B2267" i="252"/>
  <c r="B2259" i="252"/>
  <c r="B2251" i="252"/>
  <c r="B2243" i="252"/>
  <c r="B2235" i="252"/>
  <c r="B2227" i="252"/>
  <c r="B2219" i="252"/>
  <c r="B2211" i="252"/>
  <c r="B2203" i="252"/>
  <c r="B2195" i="252"/>
  <c r="B2187" i="252"/>
  <c r="B2179" i="252"/>
  <c r="B2171" i="252"/>
  <c r="B2163" i="252"/>
  <c r="B2155" i="252"/>
  <c r="B2147" i="252"/>
  <c r="B2139" i="252"/>
  <c r="B2131" i="252"/>
  <c r="B2123" i="252"/>
  <c r="B2115" i="252"/>
  <c r="B2107" i="252"/>
  <c r="B2099" i="252"/>
  <c r="B2091" i="252"/>
  <c r="B2083" i="252"/>
  <c r="B2075" i="252"/>
  <c r="B2067" i="252"/>
  <c r="B2059" i="252"/>
  <c r="B2051" i="252"/>
  <c r="B2706" i="252"/>
  <c r="B2698" i="252"/>
  <c r="B2690" i="252"/>
  <c r="B2682" i="252"/>
  <c r="B2674" i="252"/>
  <c r="B2666" i="252"/>
  <c r="B2658" i="252"/>
  <c r="B2650" i="252"/>
  <c r="B2642" i="252"/>
  <c r="B2634" i="252"/>
  <c r="B2626" i="252"/>
  <c r="B2618" i="252"/>
  <c r="B2610" i="252"/>
  <c r="B2602" i="252"/>
  <c r="B2594" i="252"/>
  <c r="B2586" i="252"/>
  <c r="B2578" i="252"/>
  <c r="B2570" i="252"/>
  <c r="B2562" i="252"/>
  <c r="B2554" i="252"/>
  <c r="B2546" i="252"/>
  <c r="B2538" i="252"/>
  <c r="B2530" i="252"/>
  <c r="B2522" i="252"/>
  <c r="B2514" i="252"/>
  <c r="B2506" i="252"/>
  <c r="B2498" i="252"/>
  <c r="B2490" i="252"/>
  <c r="B2482" i="252"/>
  <c r="B2474" i="252"/>
  <c r="B2466" i="252"/>
  <c r="B2458" i="252"/>
  <c r="B2450" i="252"/>
  <c r="B2442" i="252"/>
  <c r="B2434" i="252"/>
  <c r="B2426" i="252"/>
  <c r="B2418" i="252"/>
  <c r="B2410" i="252"/>
  <c r="B2402" i="252"/>
  <c r="B2394" i="252"/>
  <c r="B2386" i="252"/>
  <c r="B2378" i="252"/>
  <c r="B2370" i="252"/>
  <c r="B2362" i="252"/>
  <c r="B2354" i="252"/>
  <c r="B2346" i="252"/>
  <c r="B2338" i="252"/>
  <c r="B2330" i="252"/>
  <c r="B2322" i="252"/>
  <c r="B2314" i="252"/>
  <c r="B2306" i="252"/>
  <c r="B2298" i="252"/>
  <c r="B2290" i="252"/>
  <c r="B2282" i="252"/>
  <c r="B2274" i="252"/>
  <c r="B2266" i="252"/>
  <c r="B2258" i="252"/>
  <c r="B2250" i="252"/>
  <c r="B2242" i="252"/>
  <c r="B2234" i="252"/>
  <c r="B2226" i="252"/>
  <c r="B2218" i="252"/>
  <c r="B2210" i="252"/>
  <c r="B2202" i="252"/>
  <c r="B2194" i="252"/>
  <c r="B2186" i="252"/>
  <c r="B2178" i="252"/>
  <c r="B2170" i="252"/>
  <c r="B2162" i="252"/>
  <c r="B2154" i="252"/>
  <c r="B2146" i="252"/>
  <c r="B2138" i="252"/>
  <c r="B2130" i="252"/>
  <c r="B2122" i="252"/>
  <c r="B2114" i="252"/>
  <c r="B2106" i="252"/>
  <c r="B2098" i="252"/>
  <c r="B2090" i="252"/>
  <c r="B2082" i="252"/>
  <c r="B2074" i="252"/>
  <c r="B2066" i="252"/>
  <c r="B2058" i="252"/>
  <c r="B2050" i="252"/>
  <c r="B2042" i="252"/>
  <c r="B2705" i="252"/>
  <c r="B2697" i="252"/>
  <c r="B2689" i="252"/>
  <c r="B2681" i="252"/>
  <c r="B2673" i="252"/>
  <c r="B2665" i="252"/>
  <c r="B2657" i="252"/>
  <c r="B2649" i="252"/>
  <c r="B2641" i="252"/>
  <c r="B2633" i="252"/>
  <c r="B2625" i="252"/>
  <c r="B2617" i="252"/>
  <c r="B2609" i="252"/>
  <c r="B2601" i="252"/>
  <c r="B2593" i="252"/>
  <c r="B2585" i="252"/>
  <c r="B2577" i="252"/>
  <c r="B2569" i="252"/>
  <c r="B2561" i="252"/>
  <c r="B2553" i="252"/>
  <c r="B2545" i="252"/>
  <c r="B2537" i="252"/>
  <c r="B2529" i="252"/>
  <c r="B2521" i="252"/>
  <c r="B2513" i="252"/>
  <c r="B2505" i="252"/>
  <c r="B2497" i="252"/>
  <c r="B2489" i="252"/>
  <c r="B2481" i="252"/>
  <c r="B2473" i="252"/>
  <c r="B2465" i="252"/>
  <c r="B2457" i="252"/>
  <c r="B2449" i="252"/>
  <c r="B2441" i="252"/>
  <c r="B2433" i="252"/>
  <c r="B2425" i="252"/>
  <c r="B2417" i="252"/>
  <c r="B2409" i="252"/>
  <c r="B2401" i="252"/>
  <c r="B2393" i="252"/>
  <c r="B2385" i="252"/>
  <c r="B2377" i="252"/>
  <c r="B2369" i="252"/>
  <c r="B2361" i="252"/>
  <c r="B2353" i="252"/>
  <c r="B2345" i="252"/>
  <c r="B2337" i="252"/>
  <c r="B2329" i="252"/>
  <c r="B2321" i="252"/>
  <c r="B2313" i="252"/>
  <c r="B2305" i="252"/>
  <c r="B2297" i="252"/>
  <c r="B2289" i="252"/>
  <c r="B2281" i="252"/>
  <c r="B2273" i="252"/>
  <c r="B2265" i="252"/>
  <c r="B2257" i="252"/>
  <c r="B2249" i="252"/>
  <c r="B2241" i="252"/>
  <c r="B2233" i="252"/>
  <c r="B2225" i="252"/>
  <c r="B2217" i="252"/>
  <c r="B2209" i="252"/>
  <c r="B2201" i="252"/>
  <c r="B2193" i="252"/>
  <c r="B2185" i="252"/>
  <c r="B2177" i="252"/>
  <c r="B2169" i="252"/>
  <c r="B2161" i="252"/>
  <c r="B2153" i="252"/>
  <c r="B2145" i="252"/>
  <c r="B2137" i="252"/>
  <c r="B2129" i="252"/>
  <c r="B2121" i="252"/>
  <c r="B2113" i="252"/>
  <c r="B2105" i="252"/>
  <c r="B2097" i="252"/>
  <c r="B2089" i="252"/>
  <c r="B2081" i="252"/>
  <c r="B2073" i="252"/>
  <c r="B2065" i="252"/>
  <c r="B2057" i="252"/>
  <c r="B2049" i="252"/>
  <c r="B2041" i="252"/>
  <c r="B2704" i="252"/>
  <c r="B2696" i="252"/>
  <c r="B2688" i="252"/>
  <c r="B2680" i="252"/>
  <c r="B2672" i="252"/>
  <c r="B2664" i="252"/>
  <c r="B2656" i="252"/>
  <c r="B2648" i="252"/>
  <c r="B2640" i="252"/>
  <c r="B2632" i="252"/>
  <c r="B2624" i="252"/>
  <c r="B2616" i="252"/>
  <c r="B2608" i="252"/>
  <c r="B2600" i="252"/>
  <c r="B2592" i="252"/>
  <c r="B2584" i="252"/>
  <c r="B2576" i="252"/>
  <c r="B2568" i="252"/>
  <c r="B2560" i="252"/>
  <c r="B2552" i="252"/>
  <c r="B2544" i="252"/>
  <c r="B2536" i="252"/>
  <c r="B2528" i="252"/>
  <c r="B2520" i="252"/>
  <c r="B2512" i="252"/>
  <c r="B2504" i="252"/>
  <c r="B2496" i="252"/>
  <c r="B2488" i="252"/>
  <c r="B2480" i="252"/>
  <c r="B2472" i="252"/>
  <c r="B2464" i="252"/>
  <c r="B2456" i="252"/>
  <c r="B2448" i="252"/>
  <c r="B2440" i="252"/>
  <c r="B2432" i="252"/>
  <c r="B2424" i="252"/>
  <c r="B2416" i="252"/>
  <c r="B2408" i="252"/>
  <c r="B2400" i="252"/>
  <c r="B2392" i="252"/>
  <c r="B2384" i="252"/>
  <c r="B2376" i="252"/>
  <c r="B2368" i="252"/>
  <c r="B2360" i="252"/>
  <c r="B2352" i="252"/>
  <c r="B2344" i="252"/>
  <c r="B2336" i="252"/>
  <c r="B2328" i="252"/>
  <c r="B2320" i="252"/>
  <c r="B2312" i="252"/>
  <c r="B2304" i="252"/>
  <c r="B2296" i="252"/>
  <c r="B2288" i="252"/>
  <c r="B2280" i="252"/>
  <c r="B2272" i="252"/>
  <c r="B2264" i="252"/>
  <c r="B2256" i="252"/>
  <c r="B2248" i="252"/>
  <c r="B2240" i="252"/>
  <c r="B2232" i="252"/>
  <c r="B2224" i="252"/>
  <c r="B2216" i="252"/>
  <c r="B2208" i="252"/>
  <c r="B2200" i="252"/>
  <c r="B2192" i="252"/>
  <c r="B2184" i="252"/>
  <c r="B2176" i="252"/>
  <c r="B2168" i="252"/>
  <c r="B2160" i="252"/>
  <c r="B2152" i="252"/>
  <c r="B2144" i="252"/>
  <c r="B2136" i="252"/>
  <c r="B2128" i="252"/>
  <c r="B2120" i="252"/>
  <c r="B2112" i="252"/>
  <c r="B2104" i="252"/>
  <c r="B2096" i="252"/>
  <c r="B2088" i="252"/>
  <c r="B2080" i="252"/>
  <c r="B2072" i="252"/>
  <c r="B2064" i="252"/>
  <c r="B2056" i="252"/>
  <c r="B2048" i="252"/>
  <c r="B2040" i="252"/>
  <c r="B2679" i="252"/>
  <c r="B2615" i="252"/>
  <c r="B2551" i="252"/>
  <c r="B2487" i="252"/>
  <c r="B2423" i="252"/>
  <c r="B2359" i="252"/>
  <c r="B2295" i="252"/>
  <c r="B2231" i="252"/>
  <c r="B2167" i="252"/>
  <c r="B2103" i="252"/>
  <c r="B2043" i="252"/>
  <c r="B2029" i="252"/>
  <c r="B2021" i="252"/>
  <c r="B2013" i="252"/>
  <c r="B2005" i="252"/>
  <c r="B1997" i="252"/>
  <c r="B1989" i="252"/>
  <c r="B1981" i="252"/>
  <c r="B1973" i="252"/>
  <c r="B1965" i="252"/>
  <c r="B1957" i="252"/>
  <c r="B1949" i="252"/>
  <c r="B1941" i="252"/>
  <c r="B1933" i="252"/>
  <c r="B1925" i="252"/>
  <c r="B1917" i="252"/>
  <c r="B1909" i="252"/>
  <c r="B1901" i="252"/>
  <c r="B1893" i="252"/>
  <c r="B1885" i="252"/>
  <c r="B1877" i="252"/>
  <c r="B1869" i="252"/>
  <c r="B1861" i="252"/>
  <c r="B1853" i="252"/>
  <c r="B1845" i="252"/>
  <c r="B1837" i="252"/>
  <c r="B1829" i="252"/>
  <c r="B1821" i="252"/>
  <c r="B1813" i="252"/>
  <c r="B1805" i="252"/>
  <c r="B1797" i="252"/>
  <c r="B1789" i="252"/>
  <c r="B1781" i="252"/>
  <c r="B1773" i="252"/>
  <c r="B1765" i="252"/>
  <c r="B1757" i="252"/>
  <c r="B1749" i="252"/>
  <c r="B1741" i="252"/>
  <c r="B1733" i="252"/>
  <c r="B1725" i="252"/>
  <c r="B1717" i="252"/>
  <c r="B1709" i="252"/>
  <c r="B1701" i="252"/>
  <c r="B1693" i="252"/>
  <c r="B1685" i="252"/>
  <c r="B1677" i="252"/>
  <c r="B1669" i="252"/>
  <c r="B1661" i="252"/>
  <c r="B1653" i="252"/>
  <c r="B1645" i="252"/>
  <c r="B1637" i="252"/>
  <c r="B1629" i="252"/>
  <c r="B1621" i="252"/>
  <c r="B1613" i="252"/>
  <c r="B1605" i="252"/>
  <c r="B1597" i="252"/>
  <c r="B1589" i="252"/>
  <c r="B1581" i="252"/>
  <c r="B1573" i="252"/>
  <c r="B1565" i="252"/>
  <c r="B1557" i="252"/>
  <c r="B1549" i="252"/>
  <c r="B1541" i="252"/>
  <c r="B1533" i="252"/>
  <c r="B1525" i="252"/>
  <c r="B1517" i="252"/>
  <c r="B1509" i="252"/>
  <c r="B1501" i="252"/>
  <c r="B1493" i="252"/>
  <c r="B1485" i="252"/>
  <c r="B1477" i="252"/>
  <c r="B1469" i="252"/>
  <c r="B1461" i="252"/>
  <c r="B1453" i="252"/>
  <c r="B2671" i="252"/>
  <c r="B2607" i="252"/>
  <c r="B2543" i="252"/>
  <c r="B2479" i="252"/>
  <c r="B2415" i="252"/>
  <c r="B2351" i="252"/>
  <c r="B2287" i="252"/>
  <c r="B2223" i="252"/>
  <c r="B2159" i="252"/>
  <c r="B2095" i="252"/>
  <c r="B2039" i="252"/>
  <c r="B2028" i="252"/>
  <c r="B2020" i="252"/>
  <c r="B2012" i="252"/>
  <c r="B2004" i="252"/>
  <c r="B1996" i="252"/>
  <c r="B1988" i="252"/>
  <c r="B1980" i="252"/>
  <c r="B1972" i="252"/>
  <c r="B1964" i="252"/>
  <c r="B1956" i="252"/>
  <c r="B1948" i="252"/>
  <c r="B1940" i="252"/>
  <c r="B1932" i="252"/>
  <c r="B1924" i="252"/>
  <c r="B1916" i="252"/>
  <c r="B1908" i="252"/>
  <c r="B1900" i="252"/>
  <c r="B1892" i="252"/>
  <c r="B1884" i="252"/>
  <c r="B1876" i="252"/>
  <c r="B1868" i="252"/>
  <c r="B1860" i="252"/>
  <c r="B1852" i="252"/>
  <c r="B1844" i="252"/>
  <c r="B1836" i="252"/>
  <c r="B1828" i="252"/>
  <c r="B1820" i="252"/>
  <c r="B1812" i="252"/>
  <c r="B1804" i="252"/>
  <c r="B1796" i="252"/>
  <c r="B1788" i="252"/>
  <c r="B1780" i="252"/>
  <c r="B1772" i="252"/>
  <c r="B1764" i="252"/>
  <c r="B1756" i="252"/>
  <c r="B1748" i="252"/>
  <c r="B1740" i="252"/>
  <c r="B1732" i="252"/>
  <c r="B1724" i="252"/>
  <c r="B1716" i="252"/>
  <c r="B1708" i="252"/>
  <c r="B1700" i="252"/>
  <c r="B1692" i="252"/>
  <c r="B1684" i="252"/>
  <c r="B1676" i="252"/>
  <c r="B1668" i="252"/>
  <c r="B1660" i="252"/>
  <c r="B1652" i="252"/>
  <c r="B1644" i="252"/>
  <c r="B1636" i="252"/>
  <c r="B1628" i="252"/>
  <c r="B1620" i="252"/>
  <c r="B1612" i="252"/>
  <c r="B1604" i="252"/>
  <c r="B1596" i="252"/>
  <c r="B1588" i="252"/>
  <c r="B1580" i="252"/>
  <c r="B1572" i="252"/>
  <c r="B1564" i="252"/>
  <c r="B1556" i="252"/>
  <c r="B1548" i="252"/>
  <c r="B1540" i="252"/>
  <c r="B1532" i="252"/>
  <c r="B1524" i="252"/>
  <c r="B1516" i="252"/>
  <c r="B1508" i="252"/>
  <c r="B1500" i="252"/>
  <c r="B1492" i="252"/>
  <c r="B1484" i="252"/>
  <c r="B1476" i="252"/>
  <c r="B1468" i="252"/>
  <c r="B1460" i="252"/>
  <c r="B1452" i="252"/>
  <c r="B2663" i="252"/>
  <c r="B2599" i="252"/>
  <c r="B2535" i="252"/>
  <c r="B2471" i="252"/>
  <c r="B2407" i="252"/>
  <c r="B2343" i="252"/>
  <c r="B2279" i="252"/>
  <c r="B2215" i="252"/>
  <c r="B2151" i="252"/>
  <c r="B2087" i="252"/>
  <c r="B2035" i="252"/>
  <c r="B2027" i="252"/>
  <c r="B2019" i="252"/>
  <c r="B2011" i="252"/>
  <c r="B2003" i="252"/>
  <c r="B1995" i="252"/>
  <c r="B1987" i="252"/>
  <c r="B1979" i="252"/>
  <c r="B1971" i="252"/>
  <c r="B1963" i="252"/>
  <c r="B1955" i="252"/>
  <c r="B1947" i="252"/>
  <c r="B1939" i="252"/>
  <c r="B1931" i="252"/>
  <c r="B1923" i="252"/>
  <c r="B1915" i="252"/>
  <c r="B1907" i="252"/>
  <c r="B1899" i="252"/>
  <c r="B1891" i="252"/>
  <c r="B1883" i="252"/>
  <c r="B1875" i="252"/>
  <c r="B1867" i="252"/>
  <c r="B1859" i="252"/>
  <c r="B1851" i="252"/>
  <c r="B1843" i="252"/>
  <c r="B1835" i="252"/>
  <c r="B1827" i="252"/>
  <c r="B1819" i="252"/>
  <c r="B1811" i="252"/>
  <c r="B1803" i="252"/>
  <c r="B1795" i="252"/>
  <c r="B1787" i="252"/>
  <c r="B1779" i="252"/>
  <c r="B1771" i="252"/>
  <c r="B1763" i="252"/>
  <c r="B1755" i="252"/>
  <c r="B1747" i="252"/>
  <c r="B1739" i="252"/>
  <c r="B1731" i="252"/>
  <c r="B1723" i="252"/>
  <c r="B1715" i="252"/>
  <c r="B1707" i="252"/>
  <c r="B1699" i="252"/>
  <c r="B1691" i="252"/>
  <c r="B1683" i="252"/>
  <c r="B1675" i="252"/>
  <c r="B1667" i="252"/>
  <c r="B1659" i="252"/>
  <c r="B1651" i="252"/>
  <c r="B1643" i="252"/>
  <c r="B1635" i="252"/>
  <c r="B1627" i="252"/>
  <c r="B1619" i="252"/>
  <c r="B1611" i="252"/>
  <c r="B1603" i="252"/>
  <c r="B1595" i="252"/>
  <c r="B1587" i="252"/>
  <c r="B1579" i="252"/>
  <c r="B1571" i="252"/>
  <c r="B1563" i="252"/>
  <c r="B1555" i="252"/>
  <c r="B1547" i="252"/>
  <c r="B1539" i="252"/>
  <c r="B1531" i="252"/>
  <c r="B1523" i="252"/>
  <c r="B1515" i="252"/>
  <c r="B1507" i="252"/>
  <c r="B1499" i="252"/>
  <c r="B1491" i="252"/>
  <c r="B1483" i="252"/>
  <c r="B1475" i="252"/>
  <c r="B1467" i="252"/>
  <c r="B1459" i="252"/>
  <c r="B1451" i="252"/>
  <c r="B2655" i="252"/>
  <c r="B2591" i="252"/>
  <c r="B2527" i="252"/>
  <c r="B2463" i="252"/>
  <c r="B2399" i="252"/>
  <c r="B2335" i="252"/>
  <c r="B2271" i="252"/>
  <c r="B2207" i="252"/>
  <c r="B2143" i="252"/>
  <c r="B2079" i="252"/>
  <c r="B2034" i="252"/>
  <c r="B2026" i="252"/>
  <c r="B2018" i="252"/>
  <c r="B2010" i="252"/>
  <c r="B2002" i="252"/>
  <c r="B1994" i="252"/>
  <c r="B1986" i="252"/>
  <c r="B1978" i="252"/>
  <c r="B1970" i="252"/>
  <c r="B1962" i="252"/>
  <c r="B1954" i="252"/>
  <c r="B1946" i="252"/>
  <c r="B1938" i="252"/>
  <c r="B1930" i="252"/>
  <c r="B1922" i="252"/>
  <c r="B1914" i="252"/>
  <c r="B1906" i="252"/>
  <c r="B1898" i="252"/>
  <c r="B1890" i="252"/>
  <c r="B1882" i="252"/>
  <c r="B1874" i="252"/>
  <c r="B1866" i="252"/>
  <c r="B1858" i="252"/>
  <c r="B1850" i="252"/>
  <c r="B1842" i="252"/>
  <c r="B1834" i="252"/>
  <c r="B1826" i="252"/>
  <c r="B1818" i="252"/>
  <c r="B1810" i="252"/>
  <c r="B1802" i="252"/>
  <c r="B1794" i="252"/>
  <c r="B1786" i="252"/>
  <c r="B1778" i="252"/>
  <c r="B1770" i="252"/>
  <c r="B1762" i="252"/>
  <c r="B1754" i="252"/>
  <c r="B1746" i="252"/>
  <c r="B1738" i="252"/>
  <c r="B1730" i="252"/>
  <c r="B1722" i="252"/>
  <c r="B1714" i="252"/>
  <c r="B1706" i="252"/>
  <c r="B1698" i="252"/>
  <c r="B1690" i="252"/>
  <c r="B1682" i="252"/>
  <c r="B1674" i="252"/>
  <c r="B1666" i="252"/>
  <c r="B1658" i="252"/>
  <c r="B1650" i="252"/>
  <c r="B1642" i="252"/>
  <c r="B1634" i="252"/>
  <c r="B1626" i="252"/>
  <c r="B1618" i="252"/>
  <c r="B1610" i="252"/>
  <c r="B1602" i="252"/>
  <c r="B1594" i="252"/>
  <c r="B1586" i="252"/>
  <c r="B1578" i="252"/>
  <c r="B1570" i="252"/>
  <c r="B1562" i="252"/>
  <c r="B1554" i="252"/>
  <c r="B1546" i="252"/>
  <c r="B1538" i="252"/>
  <c r="B1530" i="252"/>
  <c r="B1522" i="252"/>
  <c r="B1514" i="252"/>
  <c r="B1506" i="252"/>
  <c r="B1498" i="252"/>
  <c r="B1490" i="252"/>
  <c r="B1482" i="252"/>
  <c r="B1474" i="252"/>
  <c r="B1466" i="252"/>
  <c r="B1458" i="252"/>
  <c r="B2647" i="252"/>
  <c r="B2583" i="252"/>
  <c r="B2519" i="252"/>
  <c r="B2455" i="252"/>
  <c r="B2391" i="252"/>
  <c r="B2327" i="252"/>
  <c r="B2263" i="252"/>
  <c r="B2199" i="252"/>
  <c r="B2135" i="252"/>
  <c r="B2071" i="252"/>
  <c r="B2033" i="252"/>
  <c r="B2025" i="252"/>
  <c r="B2017" i="252"/>
  <c r="B2009" i="252"/>
  <c r="B2001" i="252"/>
  <c r="B1993" i="252"/>
  <c r="B1985" i="252"/>
  <c r="B1977" i="252"/>
  <c r="B1969" i="252"/>
  <c r="B1961" i="252"/>
  <c r="B1953" i="252"/>
  <c r="B1945" i="252"/>
  <c r="B1937" i="252"/>
  <c r="B1929" i="252"/>
  <c r="B1921" i="252"/>
  <c r="B1913" i="252"/>
  <c r="B1905" i="252"/>
  <c r="B1897" i="252"/>
  <c r="B1889" i="252"/>
  <c r="B1881" i="252"/>
  <c r="B1873" i="252"/>
  <c r="B1865" i="252"/>
  <c r="B1857" i="252"/>
  <c r="B1849" i="252"/>
  <c r="B1841" i="252"/>
  <c r="B1833" i="252"/>
  <c r="B1825" i="252"/>
  <c r="B1817" i="252"/>
  <c r="B1809" i="252"/>
  <c r="B1801" i="252"/>
  <c r="B1793" i="252"/>
  <c r="B1785" i="252"/>
  <c r="B1777" i="252"/>
  <c r="B1769" i="252"/>
  <c r="B1761" i="252"/>
  <c r="B1753" i="252"/>
  <c r="B1745" i="252"/>
  <c r="B1737" i="252"/>
  <c r="B1729" i="252"/>
  <c r="B1721" i="252"/>
  <c r="B1713" i="252"/>
  <c r="B1705" i="252"/>
  <c r="B1697" i="252"/>
  <c r="B1689" i="252"/>
  <c r="B1681" i="252"/>
  <c r="B1673" i="252"/>
  <c r="B1665" i="252"/>
  <c r="B1657" i="252"/>
  <c r="B1649" i="252"/>
  <c r="B1641" i="252"/>
  <c r="B1633" i="252"/>
  <c r="B1625" i="252"/>
  <c r="B1617" i="252"/>
  <c r="B1609" i="252"/>
  <c r="B1601" i="252"/>
  <c r="B1593" i="252"/>
  <c r="B1585" i="252"/>
  <c r="B1577" i="252"/>
  <c r="B1569" i="252"/>
  <c r="B1561" i="252"/>
  <c r="B1553" i="252"/>
  <c r="B1545" i="252"/>
  <c r="B1537" i="252"/>
  <c r="B1529" i="252"/>
  <c r="B1521" i="252"/>
  <c r="B1513" i="252"/>
  <c r="B1505" i="252"/>
  <c r="B1497" i="252"/>
  <c r="B1489" i="252"/>
  <c r="B1481" i="252"/>
  <c r="B1473" i="252"/>
  <c r="B1465" i="252"/>
  <c r="B1457" i="252"/>
  <c r="B1449" i="252"/>
  <c r="B2703" i="252"/>
  <c r="B2639" i="252"/>
  <c r="B2575" i="252"/>
  <c r="B2511" i="252"/>
  <c r="B2447" i="252"/>
  <c r="B2383" i="252"/>
  <c r="B2319" i="252"/>
  <c r="B2255" i="252"/>
  <c r="B2191" i="252"/>
  <c r="B2127" i="252"/>
  <c r="B2063" i="252"/>
  <c r="B2032" i="252"/>
  <c r="B2024" i="252"/>
  <c r="B2016" i="252"/>
  <c r="B2008" i="252"/>
  <c r="B2000" i="252"/>
  <c r="B1992" i="252"/>
  <c r="B1984" i="252"/>
  <c r="B1976" i="252"/>
  <c r="B1968" i="252"/>
  <c r="B1960" i="252"/>
  <c r="B1952" i="252"/>
  <c r="B1944" i="252"/>
  <c r="B1936" i="252"/>
  <c r="B1928" i="252"/>
  <c r="B1920" i="252"/>
  <c r="B1912" i="252"/>
  <c r="B1904" i="252"/>
  <c r="B1896" i="252"/>
  <c r="B1888" i="252"/>
  <c r="B1880" i="252"/>
  <c r="B1872" i="252"/>
  <c r="B1864" i="252"/>
  <c r="B1856" i="252"/>
  <c r="B1848" i="252"/>
  <c r="B1840" i="252"/>
  <c r="B1832" i="252"/>
  <c r="B1824" i="252"/>
  <c r="B1816" i="252"/>
  <c r="B1808" i="252"/>
  <c r="B1800" i="252"/>
  <c r="B1792" i="252"/>
  <c r="B1784" i="252"/>
  <c r="B1776" i="252"/>
  <c r="B1768" i="252"/>
  <c r="B1760" i="252"/>
  <c r="B1752" i="252"/>
  <c r="B1744" i="252"/>
  <c r="B1736" i="252"/>
  <c r="B1728" i="252"/>
  <c r="B1720" i="252"/>
  <c r="B1712" i="252"/>
  <c r="B1704" i="252"/>
  <c r="B1696" i="252"/>
  <c r="B1688" i="252"/>
  <c r="B1680" i="252"/>
  <c r="B1672" i="252"/>
  <c r="B1664" i="252"/>
  <c r="B1656" i="252"/>
  <c r="B1648" i="252"/>
  <c r="B1640" i="252"/>
  <c r="B1632" i="252"/>
  <c r="B1624" i="252"/>
  <c r="B1616" i="252"/>
  <c r="B1608" i="252"/>
  <c r="B1600" i="252"/>
  <c r="B1592" i="252"/>
  <c r="B1584" i="252"/>
  <c r="B1576" i="252"/>
  <c r="B1568" i="252"/>
  <c r="B1560" i="252"/>
  <c r="B1552" i="252"/>
  <c r="B1544" i="252"/>
  <c r="B1536" i="252"/>
  <c r="B1528" i="252"/>
  <c r="B1520" i="252"/>
  <c r="B1512" i="252"/>
  <c r="B1504" i="252"/>
  <c r="B1496" i="252"/>
  <c r="B1488" i="252"/>
  <c r="B1480" i="252"/>
  <c r="B1472" i="252"/>
  <c r="B1464" i="252"/>
  <c r="B1456" i="252"/>
  <c r="B1448" i="252"/>
  <c r="B2687" i="252"/>
  <c r="B2623" i="252"/>
  <c r="B2559" i="252"/>
  <c r="B2495" i="252"/>
  <c r="B2431" i="252"/>
  <c r="B2367" i="252"/>
  <c r="B2303" i="252"/>
  <c r="B2239" i="252"/>
  <c r="B2175" i="252"/>
  <c r="B2111" i="252"/>
  <c r="B2047" i="252"/>
  <c r="B2030" i="252"/>
  <c r="B2022" i="252"/>
  <c r="B2014" i="252"/>
  <c r="B2006" i="252"/>
  <c r="B1998" i="252"/>
  <c r="B1990" i="252"/>
  <c r="B1982" i="252"/>
  <c r="B1974" i="252"/>
  <c r="B1966" i="252"/>
  <c r="B1958" i="252"/>
  <c r="B1950" i="252"/>
  <c r="B1942" i="252"/>
  <c r="B1934" i="252"/>
  <c r="B1926" i="252"/>
  <c r="B1918" i="252"/>
  <c r="B1910" i="252"/>
  <c r="B1902" i="252"/>
  <c r="B1894" i="252"/>
  <c r="B1886" i="252"/>
  <c r="B1878" i="252"/>
  <c r="B1870" i="252"/>
  <c r="B1862" i="252"/>
  <c r="B1854" i="252"/>
  <c r="B1846" i="252"/>
  <c r="B1838" i="252"/>
  <c r="B1830" i="252"/>
  <c r="B1822" i="252"/>
  <c r="B1814" i="252"/>
  <c r="B1806" i="252"/>
  <c r="B1798" i="252"/>
  <c r="B1790" i="252"/>
  <c r="B1782" i="252"/>
  <c r="B1774" i="252"/>
  <c r="B1766" i="252"/>
  <c r="B1758" i="252"/>
  <c r="B1750" i="252"/>
  <c r="B1742" i="252"/>
  <c r="B1734" i="252"/>
  <c r="B1726" i="252"/>
  <c r="B1718" i="252"/>
  <c r="B1710" i="252"/>
  <c r="B1702" i="252"/>
  <c r="B1694" i="252"/>
  <c r="B1686" i="252"/>
  <c r="B1678" i="252"/>
  <c r="B1670" i="252"/>
  <c r="B1662" i="252"/>
  <c r="B1654" i="252"/>
  <c r="B1646" i="252"/>
  <c r="B1638" i="252"/>
  <c r="B1630" i="252"/>
  <c r="B1622" i="252"/>
  <c r="B1614" i="252"/>
  <c r="B1606" i="252"/>
  <c r="B1598" i="252"/>
  <c r="B1590" i="252"/>
  <c r="B1582" i="252"/>
  <c r="B1574" i="252"/>
  <c r="B1566" i="252"/>
  <c r="B1558" i="252"/>
  <c r="B1550" i="252"/>
  <c r="B1542" i="252"/>
  <c r="B1534" i="252"/>
  <c r="B1526" i="252"/>
  <c r="B1518" i="252"/>
  <c r="B1510" i="252"/>
  <c r="B1502" i="252"/>
  <c r="B1494" i="252"/>
  <c r="B1486" i="252"/>
  <c r="B1478" i="252"/>
  <c r="B1470" i="252"/>
  <c r="B1462" i="252"/>
  <c r="B1454" i="252"/>
  <c r="B2375" i="252"/>
  <c r="B2015" i="252"/>
  <c r="B1951" i="252"/>
  <c r="B1887" i="252"/>
  <c r="B1823" i="252"/>
  <c r="B1759" i="252"/>
  <c r="B1695" i="252"/>
  <c r="B1631" i="252"/>
  <c r="B1567" i="252"/>
  <c r="B1503" i="252"/>
  <c r="B1447" i="252"/>
  <c r="B1439" i="252"/>
  <c r="B1431" i="252"/>
  <c r="B1423" i="252"/>
  <c r="B1415" i="252"/>
  <c r="B1407" i="252"/>
  <c r="B1399" i="252"/>
  <c r="B1391" i="252"/>
  <c r="B1383" i="252"/>
  <c r="B1375" i="252"/>
  <c r="B1367" i="252"/>
  <c r="B1359" i="252"/>
  <c r="B1351" i="252"/>
  <c r="B1343" i="252"/>
  <c r="B1335" i="252"/>
  <c r="B1327" i="252"/>
  <c r="B1319" i="252"/>
  <c r="B1311" i="252"/>
  <c r="B1303" i="252"/>
  <c r="B1295" i="252"/>
  <c r="B1287" i="252"/>
  <c r="B1279" i="252"/>
  <c r="B1271" i="252"/>
  <c r="B1263" i="252"/>
  <c r="B1255" i="252"/>
  <c r="B1247" i="252"/>
  <c r="B1239" i="252"/>
  <c r="B1231" i="252"/>
  <c r="B1223" i="252"/>
  <c r="B1215" i="252"/>
  <c r="B1207" i="252"/>
  <c r="B1199" i="252"/>
  <c r="B1191" i="252"/>
  <c r="B1183" i="252"/>
  <c r="B1175" i="252"/>
  <c r="B1167" i="252"/>
  <c r="B1159" i="252"/>
  <c r="B1151" i="252"/>
  <c r="B1143" i="252"/>
  <c r="B1135" i="252"/>
  <c r="B1127" i="252"/>
  <c r="B1119" i="252"/>
  <c r="B1111" i="252"/>
  <c r="B1103" i="252"/>
  <c r="B1095" i="252"/>
  <c r="B1087" i="252"/>
  <c r="B1079" i="252"/>
  <c r="B1071" i="252"/>
  <c r="B1063" i="252"/>
  <c r="B1055" i="252"/>
  <c r="B1047" i="252"/>
  <c r="B1039" i="252"/>
  <c r="B1031" i="252"/>
  <c r="B1023" i="252"/>
  <c r="B1015" i="252"/>
  <c r="B1007" i="252"/>
  <c r="B999" i="252"/>
  <c r="B991" i="252"/>
  <c r="B983" i="252"/>
  <c r="B975" i="252"/>
  <c r="B967" i="252"/>
  <c r="B959" i="252"/>
  <c r="B951" i="252"/>
  <c r="B943" i="252"/>
  <c r="B935" i="252"/>
  <c r="B927" i="252"/>
  <c r="B919" i="252"/>
  <c r="B911" i="252"/>
  <c r="B903" i="252"/>
  <c r="B895" i="252"/>
  <c r="B887" i="252"/>
  <c r="B879" i="252"/>
  <c r="B871" i="252"/>
  <c r="B863" i="252"/>
  <c r="B855" i="252"/>
  <c r="B847" i="252"/>
  <c r="B839" i="252"/>
  <c r="B831" i="252"/>
  <c r="B823" i="252"/>
  <c r="B815" i="252"/>
  <c r="B807" i="252"/>
  <c r="B799" i="252"/>
  <c r="B791" i="252"/>
  <c r="B783" i="252"/>
  <c r="B775" i="252"/>
  <c r="B767" i="252"/>
  <c r="B759" i="252"/>
  <c r="B751" i="252"/>
  <c r="B743" i="252"/>
  <c r="B735" i="252"/>
  <c r="B727" i="252"/>
  <c r="B719" i="252"/>
  <c r="B711" i="252"/>
  <c r="B703" i="252"/>
  <c r="B695" i="252"/>
  <c r="B687" i="252"/>
  <c r="B679" i="252"/>
  <c r="B671" i="252"/>
  <c r="B663" i="252"/>
  <c r="B655" i="252"/>
  <c r="B647" i="252"/>
  <c r="B639" i="252"/>
  <c r="B631" i="252"/>
  <c r="B623" i="252"/>
  <c r="B615" i="252"/>
  <c r="B2311" i="252"/>
  <c r="B2007" i="252"/>
  <c r="B1943" i="252"/>
  <c r="B1879" i="252"/>
  <c r="B1815" i="252"/>
  <c r="B1751" i="252"/>
  <c r="B1687" i="252"/>
  <c r="B1623" i="252"/>
  <c r="B1559" i="252"/>
  <c r="B1495" i="252"/>
  <c r="B1446" i="252"/>
  <c r="B1438" i="252"/>
  <c r="B1430" i="252"/>
  <c r="B1422" i="252"/>
  <c r="B1414" i="252"/>
  <c r="B1406" i="252"/>
  <c r="B1398" i="252"/>
  <c r="B1390" i="252"/>
  <c r="B1382" i="252"/>
  <c r="B1374" i="252"/>
  <c r="B1366" i="252"/>
  <c r="B1358" i="252"/>
  <c r="B1350" i="252"/>
  <c r="B1342" i="252"/>
  <c r="B1334" i="252"/>
  <c r="B1326" i="252"/>
  <c r="B1318" i="252"/>
  <c r="B1310" i="252"/>
  <c r="B1302" i="252"/>
  <c r="B1294" i="252"/>
  <c r="B1286" i="252"/>
  <c r="B1278" i="252"/>
  <c r="B1270" i="252"/>
  <c r="B1262" i="252"/>
  <c r="B1254" i="252"/>
  <c r="B1246" i="252"/>
  <c r="B1238" i="252"/>
  <c r="B1230" i="252"/>
  <c r="B1222" i="252"/>
  <c r="B1214" i="252"/>
  <c r="B1206" i="252"/>
  <c r="B1198" i="252"/>
  <c r="B1190" i="252"/>
  <c r="B1182" i="252"/>
  <c r="B1174" i="252"/>
  <c r="B1166" i="252"/>
  <c r="B1158" i="252"/>
  <c r="B1150" i="252"/>
  <c r="B1142" i="252"/>
  <c r="B1134" i="252"/>
  <c r="B1126" i="252"/>
  <c r="B1118" i="252"/>
  <c r="B1110" i="252"/>
  <c r="B1102" i="252"/>
  <c r="B1094" i="252"/>
  <c r="B1086" i="252"/>
  <c r="B1078" i="252"/>
  <c r="B1070" i="252"/>
  <c r="B1062" i="252"/>
  <c r="B1054" i="252"/>
  <c r="B1046" i="252"/>
  <c r="B1038" i="252"/>
  <c r="B1030" i="252"/>
  <c r="B1022" i="252"/>
  <c r="B1014" i="252"/>
  <c r="B1006" i="252"/>
  <c r="B998" i="252"/>
  <c r="B990" i="252"/>
  <c r="B982" i="252"/>
  <c r="B974" i="252"/>
  <c r="B966" i="252"/>
  <c r="B958" i="252"/>
  <c r="B950" i="252"/>
  <c r="B942" i="252"/>
  <c r="B934" i="252"/>
  <c r="B926" i="252"/>
  <c r="B918" i="252"/>
  <c r="B910" i="252"/>
  <c r="B902" i="252"/>
  <c r="B894" i="252"/>
  <c r="B886" i="252"/>
  <c r="B878" i="252"/>
  <c r="B870" i="252"/>
  <c r="B862" i="252"/>
  <c r="B854" i="252"/>
  <c r="B2247" i="252"/>
  <c r="B1999" i="252"/>
  <c r="B1935" i="252"/>
  <c r="B1871" i="252"/>
  <c r="B1807" i="252"/>
  <c r="B1743" i="252"/>
  <c r="B1679" i="252"/>
  <c r="B1615" i="252"/>
  <c r="B1551" i="252"/>
  <c r="B1487" i="252"/>
  <c r="B1445" i="252"/>
  <c r="B1437" i="252"/>
  <c r="B1429" i="252"/>
  <c r="B1421" i="252"/>
  <c r="B1413" i="252"/>
  <c r="B1405" i="252"/>
  <c r="B1397" i="252"/>
  <c r="B1389" i="252"/>
  <c r="B1381" i="252"/>
  <c r="B1373" i="252"/>
  <c r="B1365" i="252"/>
  <c r="B1357" i="252"/>
  <c r="B1349" i="252"/>
  <c r="B1341" i="252"/>
  <c r="B1333" i="252"/>
  <c r="B1325" i="252"/>
  <c r="B1317" i="252"/>
  <c r="B1309" i="252"/>
  <c r="B1301" i="252"/>
  <c r="B1293" i="252"/>
  <c r="B1285" i="252"/>
  <c r="B1277" i="252"/>
  <c r="B1269" i="252"/>
  <c r="B1261" i="252"/>
  <c r="B1253" i="252"/>
  <c r="B1245" i="252"/>
  <c r="B1237" i="252"/>
  <c r="B1229" i="252"/>
  <c r="B1221" i="252"/>
  <c r="B1213" i="252"/>
  <c r="B1205" i="252"/>
  <c r="B1197" i="252"/>
  <c r="B1189" i="252"/>
  <c r="B1181" i="252"/>
  <c r="B1173" i="252"/>
  <c r="B1165" i="252"/>
  <c r="B1157" i="252"/>
  <c r="B1149" i="252"/>
  <c r="B1141" i="252"/>
  <c r="B1133" i="252"/>
  <c r="B1125" i="252"/>
  <c r="B1117" i="252"/>
  <c r="B1109" i="252"/>
  <c r="B1101" i="252"/>
  <c r="B1093" i="252"/>
  <c r="B1085" i="252"/>
  <c r="B1077" i="252"/>
  <c r="B1069" i="252"/>
  <c r="B1061" i="252"/>
  <c r="B1053" i="252"/>
  <c r="B1045" i="252"/>
  <c r="B1037" i="252"/>
  <c r="B1029" i="252"/>
  <c r="B1021" i="252"/>
  <c r="B1013" i="252"/>
  <c r="B1005" i="252"/>
  <c r="B997" i="252"/>
  <c r="B989" i="252"/>
  <c r="B981" i="252"/>
  <c r="B973" i="252"/>
  <c r="B965" i="252"/>
  <c r="B957" i="252"/>
  <c r="B949" i="252"/>
  <c r="B941" i="252"/>
  <c r="B933" i="252"/>
  <c r="B925" i="252"/>
  <c r="B917" i="252"/>
  <c r="B909" i="252"/>
  <c r="B901" i="252"/>
  <c r="B893" i="252"/>
  <c r="B885" i="252"/>
  <c r="B877" i="252"/>
  <c r="B869" i="252"/>
  <c r="B861" i="252"/>
  <c r="B853" i="252"/>
  <c r="B845" i="252"/>
  <c r="B837" i="252"/>
  <c r="B829" i="252"/>
  <c r="B821" i="252"/>
  <c r="B813" i="252"/>
  <c r="B805" i="252"/>
  <c r="B797" i="252"/>
  <c r="B789" i="252"/>
  <c r="B781" i="252"/>
  <c r="B773" i="252"/>
  <c r="B765" i="252"/>
  <c r="B757" i="252"/>
  <c r="B749" i="252"/>
  <c r="B741" i="252"/>
  <c r="B733" i="252"/>
  <c r="B725" i="252"/>
  <c r="B717" i="252"/>
  <c r="B709" i="252"/>
  <c r="B701" i="252"/>
  <c r="B693" i="252"/>
  <c r="B685" i="252"/>
  <c r="B677" i="252"/>
  <c r="B669" i="252"/>
  <c r="B661" i="252"/>
  <c r="B653" i="252"/>
  <c r="B645" i="252"/>
  <c r="B637" i="252"/>
  <c r="B629" i="252"/>
  <c r="B621" i="252"/>
  <c r="B613" i="252"/>
  <c r="B605" i="252"/>
  <c r="B2695" i="252"/>
  <c r="B2183" i="252"/>
  <c r="B1991" i="252"/>
  <c r="B1927" i="252"/>
  <c r="B1863" i="252"/>
  <c r="B1799" i="252"/>
  <c r="B1735" i="252"/>
  <c r="B1671" i="252"/>
  <c r="B1607" i="252"/>
  <c r="B1543" i="252"/>
  <c r="B1479" i="252"/>
  <c r="B1444" i="252"/>
  <c r="B1436" i="252"/>
  <c r="B1428" i="252"/>
  <c r="B1420" i="252"/>
  <c r="B1412" i="252"/>
  <c r="B1404" i="252"/>
  <c r="B1396" i="252"/>
  <c r="B1388" i="252"/>
  <c r="B1380" i="252"/>
  <c r="B1372" i="252"/>
  <c r="B1364" i="252"/>
  <c r="B1356" i="252"/>
  <c r="B1348" i="252"/>
  <c r="B1340" i="252"/>
  <c r="B1332" i="252"/>
  <c r="B1324" i="252"/>
  <c r="B1316" i="252"/>
  <c r="B1308" i="252"/>
  <c r="B1300" i="252"/>
  <c r="B1292" i="252"/>
  <c r="B1284" i="252"/>
  <c r="B1276" i="252"/>
  <c r="B1268" i="252"/>
  <c r="B1260" i="252"/>
  <c r="B1252" i="252"/>
  <c r="B1244" i="252"/>
  <c r="B1236" i="252"/>
  <c r="B1228" i="252"/>
  <c r="B1220" i="252"/>
  <c r="B1212" i="252"/>
  <c r="B1204" i="252"/>
  <c r="B1196" i="252"/>
  <c r="B1188" i="252"/>
  <c r="B1180" i="252"/>
  <c r="B1172" i="252"/>
  <c r="B1164" i="252"/>
  <c r="B1156" i="252"/>
  <c r="B1148" i="252"/>
  <c r="B1140" i="252"/>
  <c r="B1132" i="252"/>
  <c r="B1124" i="252"/>
  <c r="B1116" i="252"/>
  <c r="B1108" i="252"/>
  <c r="B1100" i="252"/>
  <c r="B1092" i="252"/>
  <c r="B1084" i="252"/>
  <c r="B1076" i="252"/>
  <c r="B1068" i="252"/>
  <c r="B1060" i="252"/>
  <c r="B1052" i="252"/>
  <c r="B1044" i="252"/>
  <c r="B1036" i="252"/>
  <c r="B1028" i="252"/>
  <c r="B1020" i="252"/>
  <c r="B1012" i="252"/>
  <c r="B1004" i="252"/>
  <c r="B996" i="252"/>
  <c r="B988" i="252"/>
  <c r="B980" i="252"/>
  <c r="B972" i="252"/>
  <c r="B964" i="252"/>
  <c r="B956" i="252"/>
  <c r="B948" i="252"/>
  <c r="B940" i="252"/>
  <c r="B932" i="252"/>
  <c r="B924" i="252"/>
  <c r="B916" i="252"/>
  <c r="B908" i="252"/>
  <c r="B900" i="252"/>
  <c r="B892" i="252"/>
  <c r="B884" i="252"/>
  <c r="B876" i="252"/>
  <c r="B868" i="252"/>
  <c r="B860" i="252"/>
  <c r="B852" i="252"/>
  <c r="B844" i="252"/>
  <c r="B836" i="252"/>
  <c r="B828" i="252"/>
  <c r="B820" i="252"/>
  <c r="B812" i="252"/>
  <c r="B804" i="252"/>
  <c r="B796" i="252"/>
  <c r="B788" i="252"/>
  <c r="B780" i="252"/>
  <c r="B772" i="252"/>
  <c r="B764" i="252"/>
  <c r="B756" i="252"/>
  <c r="B748" i="252"/>
  <c r="B740" i="252"/>
  <c r="B732" i="252"/>
  <c r="B724" i="252"/>
  <c r="B716" i="252"/>
  <c r="B708" i="252"/>
  <c r="B700" i="252"/>
  <c r="B692" i="252"/>
  <c r="B684" i="252"/>
  <c r="B676" i="252"/>
  <c r="B668" i="252"/>
  <c r="B660" i="252"/>
  <c r="B652" i="252"/>
  <c r="B644" i="252"/>
  <c r="B636" i="252"/>
  <c r="B628" i="252"/>
  <c r="B620" i="252"/>
  <c r="B612" i="252"/>
  <c r="B604" i="252"/>
  <c r="B2631" i="252"/>
  <c r="B2119" i="252"/>
  <c r="B1983" i="252"/>
  <c r="B1919" i="252"/>
  <c r="B1855" i="252"/>
  <c r="B1791" i="252"/>
  <c r="B1727" i="252"/>
  <c r="B1663" i="252"/>
  <c r="B1599" i="252"/>
  <c r="B1535" i="252"/>
  <c r="B1471" i="252"/>
  <c r="B1443" i="252"/>
  <c r="B1435" i="252"/>
  <c r="B1427" i="252"/>
  <c r="B1419" i="252"/>
  <c r="B1411" i="252"/>
  <c r="B1403" i="252"/>
  <c r="B1395" i="252"/>
  <c r="B1387" i="252"/>
  <c r="B1379" i="252"/>
  <c r="B1371" i="252"/>
  <c r="B1363" i="252"/>
  <c r="B1355" i="252"/>
  <c r="B1347" i="252"/>
  <c r="B1339" i="252"/>
  <c r="B1331" i="252"/>
  <c r="B1323" i="252"/>
  <c r="B1315" i="252"/>
  <c r="B1307" i="252"/>
  <c r="B1299" i="252"/>
  <c r="B1291" i="252"/>
  <c r="B1283" i="252"/>
  <c r="B1275" i="252"/>
  <c r="B1267" i="252"/>
  <c r="B1259" i="252"/>
  <c r="B1251" i="252"/>
  <c r="B1243" i="252"/>
  <c r="B1235" i="252"/>
  <c r="B1227" i="252"/>
  <c r="B1219" i="252"/>
  <c r="B1211" i="252"/>
  <c r="B1203" i="252"/>
  <c r="B1195" i="252"/>
  <c r="B1187" i="252"/>
  <c r="B1179" i="252"/>
  <c r="B1171" i="252"/>
  <c r="B1163" i="252"/>
  <c r="B1155" i="252"/>
  <c r="B1147" i="252"/>
  <c r="B1139" i="252"/>
  <c r="B1131" i="252"/>
  <c r="B1123" i="252"/>
  <c r="B1115" i="252"/>
  <c r="B1107" i="252"/>
  <c r="B1099" i="252"/>
  <c r="B1091" i="252"/>
  <c r="B1083" i="252"/>
  <c r="B1075" i="252"/>
  <c r="B1067" i="252"/>
  <c r="B1059" i="252"/>
  <c r="B1051" i="252"/>
  <c r="B1043" i="252"/>
  <c r="B1035" i="252"/>
  <c r="B1027" i="252"/>
  <c r="B1019" i="252"/>
  <c r="B1011" i="252"/>
  <c r="B1003" i="252"/>
  <c r="B995" i="252"/>
  <c r="B987" i="252"/>
  <c r="B979" i="252"/>
  <c r="B971" i="252"/>
  <c r="B963" i="252"/>
  <c r="B955" i="252"/>
  <c r="B947" i="252"/>
  <c r="B939" i="252"/>
  <c r="B931" i="252"/>
  <c r="B923" i="252"/>
  <c r="B915" i="252"/>
  <c r="B907" i="252"/>
  <c r="B899" i="252"/>
  <c r="B891" i="252"/>
  <c r="B883" i="252"/>
  <c r="B875" i="252"/>
  <c r="B867" i="252"/>
  <c r="B859" i="252"/>
  <c r="B851" i="252"/>
  <c r="B843" i="252"/>
  <c r="B835" i="252"/>
  <c r="B827" i="252"/>
  <c r="B819" i="252"/>
  <c r="B811" i="252"/>
  <c r="B803" i="252"/>
  <c r="B795" i="252"/>
  <c r="B787" i="252"/>
  <c r="B779" i="252"/>
  <c r="B771" i="252"/>
  <c r="B763" i="252"/>
  <c r="B755" i="252"/>
  <c r="B747" i="252"/>
  <c r="B739" i="252"/>
  <c r="B731" i="252"/>
  <c r="B723" i="252"/>
  <c r="B715" i="252"/>
  <c r="B707" i="252"/>
  <c r="B699" i="252"/>
  <c r="B691" i="252"/>
  <c r="B683" i="252"/>
  <c r="B675" i="252"/>
  <c r="B667" i="252"/>
  <c r="B659" i="252"/>
  <c r="B651" i="252"/>
  <c r="B643" i="252"/>
  <c r="B635" i="252"/>
  <c r="B627" i="252"/>
  <c r="B619" i="252"/>
  <c r="B2567" i="252"/>
  <c r="B2055" i="252"/>
  <c r="B1975" i="252"/>
  <c r="B1911" i="252"/>
  <c r="B1847" i="252"/>
  <c r="B1783" i="252"/>
  <c r="B1719" i="252"/>
  <c r="B1655" i="252"/>
  <c r="B1591" i="252"/>
  <c r="B1527" i="252"/>
  <c r="B1463" i="252"/>
  <c r="B1442" i="252"/>
  <c r="B1434" i="252"/>
  <c r="B1426" i="252"/>
  <c r="B1418" i="252"/>
  <c r="B1410" i="252"/>
  <c r="B1402" i="252"/>
  <c r="B1394" i="252"/>
  <c r="B1386" i="252"/>
  <c r="B1378" i="252"/>
  <c r="B1370" i="252"/>
  <c r="B1362" i="252"/>
  <c r="B1354" i="252"/>
  <c r="B1346" i="252"/>
  <c r="B1338" i="252"/>
  <c r="B1330" i="252"/>
  <c r="B1322" i="252"/>
  <c r="B1314" i="252"/>
  <c r="B1306" i="252"/>
  <c r="B1298" i="252"/>
  <c r="B1290" i="252"/>
  <c r="B1282" i="252"/>
  <c r="B1274" i="252"/>
  <c r="B1266" i="252"/>
  <c r="B1258" i="252"/>
  <c r="B1250" i="252"/>
  <c r="B1242" i="252"/>
  <c r="B1234" i="252"/>
  <c r="B1226" i="252"/>
  <c r="B1218" i="252"/>
  <c r="B1210" i="252"/>
  <c r="B1202" i="252"/>
  <c r="B1194" i="252"/>
  <c r="B1186" i="252"/>
  <c r="B1178" i="252"/>
  <c r="B1170" i="252"/>
  <c r="B1162" i="252"/>
  <c r="B1154" i="252"/>
  <c r="B1146" i="252"/>
  <c r="B1138" i="252"/>
  <c r="B1130" i="252"/>
  <c r="B1122" i="252"/>
  <c r="B1114" i="252"/>
  <c r="B1106" i="252"/>
  <c r="B1098" i="252"/>
  <c r="B1090" i="252"/>
  <c r="B1082" i="252"/>
  <c r="B1074" i="252"/>
  <c r="B1066" i="252"/>
  <c r="B1058" i="252"/>
  <c r="B1050" i="252"/>
  <c r="B1042" i="252"/>
  <c r="B1034" i="252"/>
  <c r="B1026" i="252"/>
  <c r="B1018" i="252"/>
  <c r="B1010" i="252"/>
  <c r="B1002" i="252"/>
  <c r="B994" i="252"/>
  <c r="B986" i="252"/>
  <c r="B978" i="252"/>
  <c r="B970" i="252"/>
  <c r="B962" i="252"/>
  <c r="B954" i="252"/>
  <c r="B946" i="252"/>
  <c r="B938" i="252"/>
  <c r="B930" i="252"/>
  <c r="B922" i="252"/>
  <c r="B914" i="252"/>
  <c r="B906" i="252"/>
  <c r="B898" i="252"/>
  <c r="B890" i="252"/>
  <c r="B882" i="252"/>
  <c r="B874" i="252"/>
  <c r="B866" i="252"/>
  <c r="B858" i="252"/>
  <c r="B850" i="252"/>
  <c r="B842" i="252"/>
  <c r="B834" i="252"/>
  <c r="B826" i="252"/>
  <c r="B818" i="252"/>
  <c r="B810" i="252"/>
  <c r="B802" i="252"/>
  <c r="B794" i="252"/>
  <c r="B786" i="252"/>
  <c r="B778" i="252"/>
  <c r="B770" i="252"/>
  <c r="B762" i="252"/>
  <c r="B754" i="252"/>
  <c r="B746" i="252"/>
  <c r="B738" i="252"/>
  <c r="B730" i="252"/>
  <c r="B722" i="252"/>
  <c r="B714" i="252"/>
  <c r="B706" i="252"/>
  <c r="B698" i="252"/>
  <c r="B690" i="252"/>
  <c r="B682" i="252"/>
  <c r="B674" i="252"/>
  <c r="B666" i="252"/>
  <c r="B658" i="252"/>
  <c r="B650" i="252"/>
  <c r="B642" i="252"/>
  <c r="B634" i="252"/>
  <c r="B626" i="252"/>
  <c r="B618" i="252"/>
  <c r="B610" i="252"/>
  <c r="B2439" i="252"/>
  <c r="B2023" i="252"/>
  <c r="B1959" i="252"/>
  <c r="B1895" i="252"/>
  <c r="B1831" i="252"/>
  <c r="B1767" i="252"/>
  <c r="B1703" i="252"/>
  <c r="B1639" i="252"/>
  <c r="B1575" i="252"/>
  <c r="B1511" i="252"/>
  <c r="B1450" i="252"/>
  <c r="B1440" i="252"/>
  <c r="B1432" i="252"/>
  <c r="B1424" i="252"/>
  <c r="B1416" i="252"/>
  <c r="B1408" i="252"/>
  <c r="B1400" i="252"/>
  <c r="B1392" i="252"/>
  <c r="B1384" i="252"/>
  <c r="B1376" i="252"/>
  <c r="B1368" i="252"/>
  <c r="B1360" i="252"/>
  <c r="B1352" i="252"/>
  <c r="B1344" i="252"/>
  <c r="B1336" i="252"/>
  <c r="B1328" i="252"/>
  <c r="B1320" i="252"/>
  <c r="B1312" i="252"/>
  <c r="B1304" i="252"/>
  <c r="B1296" i="252"/>
  <c r="B1288" i="252"/>
  <c r="B1280" i="252"/>
  <c r="B1272" i="252"/>
  <c r="B1264" i="252"/>
  <c r="B1256" i="252"/>
  <c r="B1248" i="252"/>
  <c r="B1240" i="252"/>
  <c r="B1232" i="252"/>
  <c r="B1224" i="252"/>
  <c r="B1216" i="252"/>
  <c r="B1208" i="252"/>
  <c r="B1200" i="252"/>
  <c r="B1192" i="252"/>
  <c r="B1184" i="252"/>
  <c r="B1176" i="252"/>
  <c r="B1168" i="252"/>
  <c r="B1160" i="252"/>
  <c r="B1152" i="252"/>
  <c r="B1144" i="252"/>
  <c r="B1136" i="252"/>
  <c r="B1128" i="252"/>
  <c r="B1120" i="252"/>
  <c r="B1112" i="252"/>
  <c r="B1104" i="252"/>
  <c r="B1096" i="252"/>
  <c r="B1088" i="252"/>
  <c r="B1080" i="252"/>
  <c r="B1072" i="252"/>
  <c r="B1064" i="252"/>
  <c r="B1056" i="252"/>
  <c r="B1048" i="252"/>
  <c r="B1040" i="252"/>
  <c r="B1032" i="252"/>
  <c r="B1024" i="252"/>
  <c r="B1016" i="252"/>
  <c r="B1008" i="252"/>
  <c r="B1000" i="252"/>
  <c r="B992" i="252"/>
  <c r="B984" i="252"/>
  <c r="B976" i="252"/>
  <c r="B968" i="252"/>
  <c r="B960" i="252"/>
  <c r="B952" i="252"/>
  <c r="B944" i="252"/>
  <c r="B936" i="252"/>
  <c r="B928" i="252"/>
  <c r="B920" i="252"/>
  <c r="B912" i="252"/>
  <c r="B904" i="252"/>
  <c r="B896" i="252"/>
  <c r="B888" i="252"/>
  <c r="B880" i="252"/>
  <c r="B872" i="252"/>
  <c r="B864" i="252"/>
  <c r="B856" i="252"/>
  <c r="B848" i="252"/>
  <c r="B840" i="252"/>
  <c r="B832" i="252"/>
  <c r="B824" i="252"/>
  <c r="B816" i="252"/>
  <c r="B808" i="252"/>
  <c r="B800" i="252"/>
  <c r="B792" i="252"/>
  <c r="B784" i="252"/>
  <c r="B776" i="252"/>
  <c r="B768" i="252"/>
  <c r="B760" i="252"/>
  <c r="J8" i="258"/>
  <c r="E8" i="258" s="1"/>
  <c r="B11" i="252"/>
  <c r="B19" i="252"/>
  <c r="B27" i="252"/>
  <c r="B35" i="252"/>
  <c r="B43" i="252"/>
  <c r="B51" i="252"/>
  <c r="B59" i="252"/>
  <c r="B67" i="252"/>
  <c r="B75" i="252"/>
  <c r="B83" i="252"/>
  <c r="B91" i="252"/>
  <c r="B99" i="252"/>
  <c r="B107" i="252"/>
  <c r="B115" i="252"/>
  <c r="B123" i="252"/>
  <c r="B131" i="252"/>
  <c r="B139" i="252"/>
  <c r="B147" i="252"/>
  <c r="B155" i="252"/>
  <c r="B163" i="252"/>
  <c r="B171" i="252"/>
  <c r="B179" i="252"/>
  <c r="B187" i="252"/>
  <c r="B195" i="252"/>
  <c r="B203" i="252"/>
  <c r="B211" i="252"/>
  <c r="B219" i="252"/>
  <c r="B227" i="252"/>
  <c r="B235" i="252"/>
  <c r="B243" i="252"/>
  <c r="B251" i="252"/>
  <c r="B259" i="252"/>
  <c r="B267" i="252"/>
  <c r="B275" i="252"/>
  <c r="B283" i="252"/>
  <c r="B291" i="252"/>
  <c r="B299" i="252"/>
  <c r="B307" i="252"/>
  <c r="B315" i="252"/>
  <c r="B323" i="252"/>
  <c r="B331" i="252"/>
  <c r="B339" i="252"/>
  <c r="B347" i="252"/>
  <c r="B355" i="252"/>
  <c r="B363" i="252"/>
  <c r="B371" i="252"/>
  <c r="B379" i="252"/>
  <c r="B387" i="252"/>
  <c r="B395" i="252"/>
  <c r="B403" i="252"/>
  <c r="B411" i="252"/>
  <c r="B419" i="252"/>
  <c r="B427" i="252"/>
  <c r="B435" i="252"/>
  <c r="B443" i="252"/>
  <c r="B451" i="252"/>
  <c r="B459" i="252"/>
  <c r="B467" i="252"/>
  <c r="B475" i="252"/>
  <c r="B483" i="252"/>
  <c r="B491" i="252"/>
  <c r="B499" i="252"/>
  <c r="B507" i="252"/>
  <c r="B515" i="252"/>
  <c r="B523" i="252"/>
  <c r="B531" i="252"/>
  <c r="B539" i="252"/>
  <c r="B547" i="252"/>
  <c r="B555" i="252"/>
  <c r="B563" i="252"/>
  <c r="B571" i="252"/>
  <c r="B579" i="252"/>
  <c r="B587" i="252"/>
  <c r="B595" i="252"/>
  <c r="B603" i="252"/>
  <c r="B617" i="252"/>
  <c r="B640" i="252"/>
  <c r="B662" i="252"/>
  <c r="B681" i="252"/>
  <c r="B704" i="252"/>
  <c r="B726" i="252"/>
  <c r="B745" i="252"/>
  <c r="B774" i="252"/>
  <c r="B806" i="252"/>
  <c r="B838" i="252"/>
  <c r="B889" i="252"/>
  <c r="B953" i="252"/>
  <c r="B1017" i="252"/>
  <c r="B1081" i="252"/>
  <c r="B1145" i="252"/>
  <c r="B1209" i="252"/>
  <c r="B1273" i="252"/>
  <c r="B1337" i="252"/>
  <c r="B1401" i="252"/>
  <c r="B1583" i="252"/>
  <c r="B2503" i="252"/>
  <c r="J20" i="258"/>
  <c r="E20" i="258" s="1"/>
  <c r="B12" i="252"/>
  <c r="B20" i="252"/>
  <c r="B28" i="252"/>
  <c r="B36" i="252"/>
  <c r="B44" i="252"/>
  <c r="B52" i="252"/>
  <c r="B60" i="252"/>
  <c r="B68" i="252"/>
  <c r="B76" i="252"/>
  <c r="B84" i="252"/>
  <c r="B92" i="252"/>
  <c r="B100" i="252"/>
  <c r="B108" i="252"/>
  <c r="B116" i="252"/>
  <c r="B124" i="252"/>
  <c r="B132" i="252"/>
  <c r="B140" i="252"/>
  <c r="B148" i="252"/>
  <c r="B156" i="252"/>
  <c r="B164" i="252"/>
  <c r="B172" i="252"/>
  <c r="B180" i="252"/>
  <c r="B188" i="252"/>
  <c r="B196" i="252"/>
  <c r="B204" i="252"/>
  <c r="B212" i="252"/>
  <c r="B220" i="252"/>
  <c r="B228" i="252"/>
  <c r="B236" i="252"/>
  <c r="B244" i="252"/>
  <c r="B252" i="252"/>
  <c r="B260" i="252"/>
  <c r="B268" i="252"/>
  <c r="B276" i="252"/>
  <c r="B284" i="252"/>
  <c r="B292" i="252"/>
  <c r="B300" i="252"/>
  <c r="B308" i="252"/>
  <c r="B316" i="252"/>
  <c r="B324" i="252"/>
  <c r="B332" i="252"/>
  <c r="B340" i="252"/>
  <c r="B348" i="252"/>
  <c r="B356" i="252"/>
  <c r="B364" i="252"/>
  <c r="B372" i="252"/>
  <c r="B380" i="252"/>
  <c r="B388" i="252"/>
  <c r="B396" i="252"/>
  <c r="B404" i="252"/>
  <c r="B412" i="252"/>
  <c r="B420" i="252"/>
  <c r="B428" i="252"/>
  <c r="B436" i="252"/>
  <c r="B444" i="252"/>
  <c r="B452" i="252"/>
  <c r="B460" i="252"/>
  <c r="B468" i="252"/>
  <c r="B476" i="252"/>
  <c r="B484" i="252"/>
  <c r="B492" i="252"/>
  <c r="B500" i="252"/>
  <c r="B508" i="252"/>
  <c r="B516" i="252"/>
  <c r="B524" i="252"/>
  <c r="B532" i="252"/>
  <c r="B540" i="252"/>
  <c r="B548" i="252"/>
  <c r="B556" i="252"/>
  <c r="B564" i="252"/>
  <c r="B572" i="252"/>
  <c r="B580" i="252"/>
  <c r="B588" i="252"/>
  <c r="B596" i="252"/>
  <c r="B606" i="252"/>
  <c r="B622" i="252"/>
  <c r="B641" i="252"/>
  <c r="B664" i="252"/>
  <c r="B686" i="252"/>
  <c r="B705" i="252"/>
  <c r="B728" i="252"/>
  <c r="B750" i="252"/>
  <c r="B777" i="252"/>
  <c r="B809" i="252"/>
  <c r="B841" i="252"/>
  <c r="B897" i="252"/>
  <c r="B961" i="252"/>
  <c r="B1025" i="252"/>
  <c r="B1089" i="252"/>
  <c r="B1153" i="252"/>
  <c r="B1217" i="252"/>
  <c r="B1281" i="252"/>
  <c r="B1345" i="252"/>
  <c r="B1409" i="252"/>
  <c r="B1647" i="252"/>
  <c r="B13" i="252"/>
  <c r="B21" i="252"/>
  <c r="B29" i="252"/>
  <c r="B37" i="252"/>
  <c r="B45" i="252"/>
  <c r="B53" i="252"/>
  <c r="B61" i="252"/>
  <c r="B69" i="252"/>
  <c r="B77" i="252"/>
  <c r="B85" i="252"/>
  <c r="B93" i="252"/>
  <c r="B101" i="252"/>
  <c r="B109" i="252"/>
  <c r="B117" i="252"/>
  <c r="B125" i="252"/>
  <c r="B133" i="252"/>
  <c r="B141" i="252"/>
  <c r="B149" i="252"/>
  <c r="B157" i="252"/>
  <c r="B165" i="252"/>
  <c r="B173" i="252"/>
  <c r="B181" i="252"/>
  <c r="B189" i="252"/>
  <c r="B197" i="252"/>
  <c r="B205" i="252"/>
  <c r="B213" i="252"/>
  <c r="B221" i="252"/>
  <c r="B229" i="252"/>
  <c r="B237" i="252"/>
  <c r="B245" i="252"/>
  <c r="B253" i="252"/>
  <c r="B261" i="252"/>
  <c r="B269" i="252"/>
  <c r="B277" i="252"/>
  <c r="B285" i="252"/>
  <c r="B293" i="252"/>
  <c r="B301" i="252"/>
  <c r="B309" i="252"/>
  <c r="B317" i="252"/>
  <c r="B325" i="252"/>
  <c r="B333" i="252"/>
  <c r="B341" i="252"/>
  <c r="B349" i="252"/>
  <c r="B357" i="252"/>
  <c r="B365" i="252"/>
  <c r="B373" i="252"/>
  <c r="B381" i="252"/>
  <c r="B389" i="252"/>
  <c r="B397" i="252"/>
  <c r="B405" i="252"/>
  <c r="B413" i="252"/>
  <c r="B421" i="252"/>
  <c r="B429" i="252"/>
  <c r="B437" i="252"/>
  <c r="B445" i="252"/>
  <c r="B453" i="252"/>
  <c r="B461" i="252"/>
  <c r="B469" i="252"/>
  <c r="B477" i="252"/>
  <c r="B485" i="252"/>
  <c r="B493" i="252"/>
  <c r="B501" i="252"/>
  <c r="B509" i="252"/>
  <c r="B517" i="252"/>
  <c r="B525" i="252"/>
  <c r="B533" i="252"/>
  <c r="B541" i="252"/>
  <c r="B549" i="252"/>
  <c r="B557" i="252"/>
  <c r="B565" i="252"/>
  <c r="B573" i="252"/>
  <c r="B581" i="252"/>
  <c r="B589" i="252"/>
  <c r="B597" i="252"/>
  <c r="B607" i="252"/>
  <c r="B624" i="252"/>
  <c r="B646" i="252"/>
  <c r="B665" i="252"/>
  <c r="B688" i="252"/>
  <c r="B710" i="252"/>
  <c r="B729" i="252"/>
  <c r="B752" i="252"/>
  <c r="B782" i="252"/>
  <c r="B814" i="252"/>
  <c r="B846" i="252"/>
  <c r="B905" i="252"/>
  <c r="B969" i="252"/>
  <c r="B1033" i="252"/>
  <c r="B1097" i="252"/>
  <c r="B1161" i="252"/>
  <c r="B1225" i="252"/>
  <c r="B1289" i="252"/>
  <c r="B1353" i="252"/>
  <c r="B1417" i="252"/>
  <c r="B1711" i="252"/>
  <c r="H23" i="258"/>
  <c r="N12" i="41"/>
  <c r="G23" i="258"/>
  <c r="F6" i="258"/>
  <c r="H22" i="258"/>
  <c r="K12" i="41"/>
  <c r="G6" i="258"/>
  <c r="H21" i="258"/>
  <c r="F21" i="258"/>
  <c r="H12" i="41"/>
  <c r="F13" i="258"/>
  <c r="H9" i="258"/>
  <c r="G9" i="258"/>
  <c r="H11" i="41"/>
  <c r="G13" i="258"/>
  <c r="H13" i="41"/>
  <c r="H14" i="258"/>
  <c r="H10" i="258"/>
  <c r="H12" i="258"/>
  <c r="G10" i="258"/>
  <c r="F12" i="258"/>
  <c r="F14" i="258"/>
  <c r="F8" i="258"/>
  <c r="K11" i="41"/>
  <c r="E11" i="41"/>
  <c r="H8" i="258"/>
  <c r="K13" i="41"/>
  <c r="E13" i="41"/>
  <c r="G4" i="258"/>
  <c r="H4" i="258"/>
  <c r="F20" i="258"/>
  <c r="E10" i="41"/>
  <c r="G22" i="258"/>
  <c r="G20" i="258"/>
  <c r="E12" i="41"/>
  <c r="K10" i="41"/>
  <c r="G5" i="194"/>
  <c r="F7" i="41" s="1"/>
  <c r="E7" i="41" s="1"/>
  <c r="E33" i="192" l="1"/>
  <c r="E35" i="192"/>
  <c r="F11" i="41"/>
  <c r="L8" i="258" s="1"/>
  <c r="G8" i="258" s="1"/>
  <c r="O11" i="41"/>
  <c r="L11" i="258" s="1"/>
  <c r="C46" i="186"/>
  <c r="L11" i="41"/>
  <c r="L10" i="258" s="1"/>
  <c r="F10" i="258" s="1"/>
  <c r="L12" i="41"/>
  <c r="L22" i="258" s="1"/>
  <c r="F22" i="258" s="1"/>
  <c r="F12" i="41"/>
  <c r="L20" i="258" s="1"/>
  <c r="H20" i="258" s="1"/>
  <c r="O12" i="41"/>
  <c r="L23" i="258" s="1"/>
  <c r="F23" i="258" s="1"/>
  <c r="O10" i="41"/>
  <c r="N10" i="41" s="1"/>
  <c r="F10" i="41"/>
  <c r="L4" i="258" s="1"/>
  <c r="F4" i="258" s="1"/>
  <c r="I11" i="41"/>
  <c r="L9" i="258" s="1"/>
  <c r="F9" i="258" s="1"/>
  <c r="B46" i="186"/>
  <c r="L10" i="41"/>
  <c r="L6" i="258" s="1"/>
  <c r="H6" i="258" s="1"/>
  <c r="I10" i="41"/>
  <c r="I12" i="41"/>
  <c r="L21" i="258" s="1"/>
  <c r="G21" i="258" s="1"/>
  <c r="E2436" i="252"/>
  <c r="E2393" i="252"/>
  <c r="E2212" i="252"/>
  <c r="E2553" i="252"/>
  <c r="E2372" i="252"/>
  <c r="E2425" i="252"/>
  <c r="E2244" i="252"/>
  <c r="E2044" i="252"/>
  <c r="E2385" i="252"/>
  <c r="E2641" i="252"/>
  <c r="E2457" i="252"/>
  <c r="E2297" i="252"/>
  <c r="E2060" i="252"/>
  <c r="E2660" i="252"/>
  <c r="E2265" i="252"/>
  <c r="E2489" i="252"/>
  <c r="E1996" i="252"/>
  <c r="E2673" i="252"/>
  <c r="E2585" i="252"/>
  <c r="E2308" i="252"/>
  <c r="E2532" i="252"/>
  <c r="E2084" i="252"/>
  <c r="E2361" i="252"/>
  <c r="E2012" i="252"/>
  <c r="E2188" i="252"/>
  <c r="E2404" i="252"/>
  <c r="E2628" i="252"/>
  <c r="E2233" i="252"/>
  <c r="E2329" i="252"/>
  <c r="E2681" i="252"/>
  <c r="E2276" i="252"/>
  <c r="E2500" i="252"/>
  <c r="C35" i="192"/>
  <c r="C15" i="252"/>
  <c r="C23" i="252"/>
  <c r="C31" i="252"/>
  <c r="C39" i="252"/>
  <c r="C47" i="252"/>
  <c r="C55" i="252"/>
  <c r="C63" i="252"/>
  <c r="C71" i="252"/>
  <c r="C79" i="252"/>
  <c r="C87" i="252"/>
  <c r="C95" i="252"/>
  <c r="C103" i="252"/>
  <c r="C111" i="252"/>
  <c r="C119" i="252"/>
  <c r="C127" i="252"/>
  <c r="C135" i="252"/>
  <c r="C143" i="252"/>
  <c r="C151" i="252"/>
  <c r="C159" i="252"/>
  <c r="C167" i="252"/>
  <c r="C175" i="252"/>
  <c r="C183" i="252"/>
  <c r="C191" i="252"/>
  <c r="C199" i="252"/>
  <c r="C207" i="252"/>
  <c r="C215" i="252"/>
  <c r="C223" i="252"/>
  <c r="C10" i="252"/>
  <c r="C18" i="252"/>
  <c r="C26" i="252"/>
  <c r="C34" i="252"/>
  <c r="C42" i="252"/>
  <c r="C50" i="252"/>
  <c r="C58" i="252"/>
  <c r="C66" i="252"/>
  <c r="C74" i="252"/>
  <c r="C82" i="252"/>
  <c r="C90" i="252"/>
  <c r="C98" i="252"/>
  <c r="C106" i="252"/>
  <c r="C114" i="252"/>
  <c r="C122" i="252"/>
  <c r="C130" i="252"/>
  <c r="C138" i="252"/>
  <c r="C146" i="252"/>
  <c r="C154" i="252"/>
  <c r="C162" i="252"/>
  <c r="C170" i="252"/>
  <c r="C178" i="252"/>
  <c r="C186" i="252"/>
  <c r="C194" i="252"/>
  <c r="C202" i="252"/>
  <c r="C210" i="252"/>
  <c r="C218" i="252"/>
  <c r="C13" i="252"/>
  <c r="C21" i="252"/>
  <c r="C29" i="252"/>
  <c r="C37" i="252"/>
  <c r="C45" i="252"/>
  <c r="C53" i="252"/>
  <c r="C61" i="252"/>
  <c r="C69" i="252"/>
  <c r="C77" i="252"/>
  <c r="C85" i="252"/>
  <c r="C93" i="252"/>
  <c r="C101" i="252"/>
  <c r="C109" i="252"/>
  <c r="C117" i="252"/>
  <c r="C125" i="252"/>
  <c r="C133" i="252"/>
  <c r="C141" i="252"/>
  <c r="C149" i="252"/>
  <c r="C157" i="252"/>
  <c r="C165" i="252"/>
  <c r="C173" i="252"/>
  <c r="C181" i="252"/>
  <c r="C189" i="252"/>
  <c r="C197" i="252"/>
  <c r="C205" i="252"/>
  <c r="C213" i="252"/>
  <c r="C221" i="252"/>
  <c r="C14" i="252"/>
  <c r="C22" i="252"/>
  <c r="C30" i="252"/>
  <c r="C38" i="252"/>
  <c r="C46" i="252"/>
  <c r="C54" i="252"/>
  <c r="C62" i="252"/>
  <c r="C70" i="252"/>
  <c r="C78" i="252"/>
  <c r="C86" i="252"/>
  <c r="C94" i="252"/>
  <c r="C102" i="252"/>
  <c r="C110" i="252"/>
  <c r="C118" i="252"/>
  <c r="C126" i="252"/>
  <c r="C134" i="252"/>
  <c r="C142" i="252"/>
  <c r="C150" i="252"/>
  <c r="C158" i="252"/>
  <c r="C166" i="252"/>
  <c r="C174" i="252"/>
  <c r="C182" i="252"/>
  <c r="C190" i="252"/>
  <c r="C198" i="252"/>
  <c r="C206" i="252"/>
  <c r="C214" i="252"/>
  <c r="C222" i="252"/>
  <c r="C9" i="252"/>
  <c r="C17" i="252"/>
  <c r="C25" i="252"/>
  <c r="C33" i="252"/>
  <c r="C41" i="252"/>
  <c r="C49" i="252"/>
  <c r="C57" i="252"/>
  <c r="C65" i="252"/>
  <c r="C73" i="252"/>
  <c r="C81" i="252"/>
  <c r="C89" i="252"/>
  <c r="C97" i="252"/>
  <c r="C105" i="252"/>
  <c r="C113" i="252"/>
  <c r="C121" i="252"/>
  <c r="C129" i="252"/>
  <c r="C137" i="252"/>
  <c r="C145" i="252"/>
  <c r="C153" i="252"/>
  <c r="C161" i="252"/>
  <c r="C169" i="252"/>
  <c r="C177" i="252"/>
  <c r="C185" i="252"/>
  <c r="C193" i="252"/>
  <c r="C201" i="252"/>
  <c r="C209" i="252"/>
  <c r="C217" i="252"/>
  <c r="C225" i="252"/>
  <c r="C11" i="252"/>
  <c r="C40" i="252"/>
  <c r="C68" i="252"/>
  <c r="C75" i="252"/>
  <c r="C104" i="252"/>
  <c r="C132" i="252"/>
  <c r="C139" i="252"/>
  <c r="C168" i="252"/>
  <c r="C196" i="252"/>
  <c r="C203" i="252"/>
  <c r="C233" i="252"/>
  <c r="C241" i="252"/>
  <c r="C249" i="252"/>
  <c r="C257" i="252"/>
  <c r="C265" i="252"/>
  <c r="C273" i="252"/>
  <c r="C281" i="252"/>
  <c r="C289" i="252"/>
  <c r="C297" i="252"/>
  <c r="C305" i="252"/>
  <c r="C313" i="252"/>
  <c r="C321" i="252"/>
  <c r="C329" i="252"/>
  <c r="C337" i="252"/>
  <c r="C345" i="252"/>
  <c r="C353" i="252"/>
  <c r="C361" i="252"/>
  <c r="C369" i="252"/>
  <c r="C20" i="252"/>
  <c r="C27" i="252"/>
  <c r="C56" i="252"/>
  <c r="C84" i="252"/>
  <c r="C91" i="252"/>
  <c r="C120" i="252"/>
  <c r="C148" i="252"/>
  <c r="C155" i="252"/>
  <c r="C184" i="252"/>
  <c r="C212" i="252"/>
  <c r="C219" i="252"/>
  <c r="C231" i="252"/>
  <c r="C239" i="252"/>
  <c r="C247" i="252"/>
  <c r="C255" i="252"/>
  <c r="C263" i="252"/>
  <c r="C271" i="252"/>
  <c r="C279" i="252"/>
  <c r="C287" i="252"/>
  <c r="C295" i="252"/>
  <c r="C303" i="252"/>
  <c r="C311" i="252"/>
  <c r="C319" i="252"/>
  <c r="C327" i="252"/>
  <c r="C335" i="252"/>
  <c r="C343" i="252"/>
  <c r="C351" i="252"/>
  <c r="C359" i="252"/>
  <c r="C367" i="252"/>
  <c r="C28" i="252"/>
  <c r="C35" i="252"/>
  <c r="C64" i="252"/>
  <c r="C92" i="252"/>
  <c r="C99" i="252"/>
  <c r="C128" i="252"/>
  <c r="C156" i="252"/>
  <c r="C163" i="252"/>
  <c r="C192" i="252"/>
  <c r="C220" i="252"/>
  <c r="C226" i="252"/>
  <c r="C234" i="252"/>
  <c r="C242" i="252"/>
  <c r="C250" i="252"/>
  <c r="C258" i="252"/>
  <c r="C266" i="252"/>
  <c r="C274" i="252"/>
  <c r="C282" i="252"/>
  <c r="C290" i="252"/>
  <c r="C298" i="252"/>
  <c r="C306" i="252"/>
  <c r="C314" i="252"/>
  <c r="C322" i="252"/>
  <c r="C330" i="252"/>
  <c r="C338" i="252"/>
  <c r="C346" i="252"/>
  <c r="C354" i="252"/>
  <c r="C362" i="252"/>
  <c r="C16" i="252"/>
  <c r="C44" i="252"/>
  <c r="C51" i="252"/>
  <c r="C80" i="252"/>
  <c r="C108" i="252"/>
  <c r="C115" i="252"/>
  <c r="C144" i="252"/>
  <c r="C172" i="252"/>
  <c r="C179" i="252"/>
  <c r="C208" i="252"/>
  <c r="C232" i="252"/>
  <c r="C240" i="252"/>
  <c r="C248" i="252"/>
  <c r="C256" i="252"/>
  <c r="C264" i="252"/>
  <c r="C272" i="252"/>
  <c r="C280" i="252"/>
  <c r="C288" i="252"/>
  <c r="C296" i="252"/>
  <c r="C304" i="252"/>
  <c r="C312" i="252"/>
  <c r="C320" i="252"/>
  <c r="C328" i="252"/>
  <c r="C336" i="252"/>
  <c r="C344" i="252"/>
  <c r="C352" i="252"/>
  <c r="C360" i="252"/>
  <c r="C368" i="252"/>
  <c r="C19" i="252"/>
  <c r="C48" i="252"/>
  <c r="C76" i="252"/>
  <c r="C147" i="252"/>
  <c r="C176" i="252"/>
  <c r="C204" i="252"/>
  <c r="C228" i="252"/>
  <c r="C244" i="252"/>
  <c r="C260" i="252"/>
  <c r="C276" i="252"/>
  <c r="C292" i="252"/>
  <c r="C308" i="252"/>
  <c r="C324" i="252"/>
  <c r="C340" i="252"/>
  <c r="C356" i="252"/>
  <c r="C377" i="252"/>
  <c r="C385" i="252"/>
  <c r="C393" i="252"/>
  <c r="C401" i="252"/>
  <c r="C409" i="252"/>
  <c r="C417" i="252"/>
  <c r="C425" i="252"/>
  <c r="C433" i="252"/>
  <c r="C441" i="252"/>
  <c r="C449" i="252"/>
  <c r="C457" i="252"/>
  <c r="C465" i="252"/>
  <c r="C473" i="252"/>
  <c r="C481" i="252"/>
  <c r="C489" i="252"/>
  <c r="C497" i="252"/>
  <c r="C505" i="252"/>
  <c r="C513" i="252"/>
  <c r="C521" i="252"/>
  <c r="C529" i="252"/>
  <c r="C537" i="252"/>
  <c r="C545" i="252"/>
  <c r="C553" i="252"/>
  <c r="C36" i="252"/>
  <c r="C107" i="252"/>
  <c r="C136" i="252"/>
  <c r="C164" i="252"/>
  <c r="C229" i="252"/>
  <c r="C245" i="252"/>
  <c r="C261" i="252"/>
  <c r="C277" i="252"/>
  <c r="C293" i="252"/>
  <c r="C309" i="252"/>
  <c r="C325" i="252"/>
  <c r="C341" i="252"/>
  <c r="C357" i="252"/>
  <c r="C372" i="252"/>
  <c r="C380" i="252"/>
  <c r="C388" i="252"/>
  <c r="C396" i="252"/>
  <c r="C404" i="252"/>
  <c r="C412" i="252"/>
  <c r="C420" i="252"/>
  <c r="C428" i="252"/>
  <c r="C436" i="252"/>
  <c r="C444" i="252"/>
  <c r="C452" i="252"/>
  <c r="C460" i="252"/>
  <c r="C468" i="252"/>
  <c r="C476" i="252"/>
  <c r="C24" i="252"/>
  <c r="C52" i="252"/>
  <c r="C123" i="252"/>
  <c r="C152" i="252"/>
  <c r="C180" i="252"/>
  <c r="C235" i="252"/>
  <c r="C251" i="252"/>
  <c r="C267" i="252"/>
  <c r="C283" i="252"/>
  <c r="C299" i="252"/>
  <c r="C315" i="252"/>
  <c r="C331" i="252"/>
  <c r="C347" i="252"/>
  <c r="C363" i="252"/>
  <c r="C375" i="252"/>
  <c r="C383" i="252"/>
  <c r="C391" i="252"/>
  <c r="C399" i="252"/>
  <c r="C407" i="252"/>
  <c r="C415" i="252"/>
  <c r="C423" i="252"/>
  <c r="C431" i="252"/>
  <c r="C439" i="252"/>
  <c r="C447" i="252"/>
  <c r="C455" i="252"/>
  <c r="C463" i="252"/>
  <c r="C471" i="252"/>
  <c r="C479" i="252"/>
  <c r="C487" i="252"/>
  <c r="C495" i="252"/>
  <c r="C503" i="252"/>
  <c r="C511" i="252"/>
  <c r="C519" i="252"/>
  <c r="C527" i="252"/>
  <c r="C535" i="252"/>
  <c r="C543" i="252"/>
  <c r="C551" i="252"/>
  <c r="C559" i="252"/>
  <c r="C67" i="252"/>
  <c r="C96" i="252"/>
  <c r="C124" i="252"/>
  <c r="C195" i="252"/>
  <c r="C224" i="252"/>
  <c r="C230" i="252"/>
  <c r="C246" i="252"/>
  <c r="C262" i="252"/>
  <c r="C278" i="252"/>
  <c r="C294" i="252"/>
  <c r="C310" i="252"/>
  <c r="C326" i="252"/>
  <c r="C342" i="252"/>
  <c r="C358" i="252"/>
  <c r="C378" i="252"/>
  <c r="C386" i="252"/>
  <c r="C394" i="252"/>
  <c r="C402" i="252"/>
  <c r="C410" i="252"/>
  <c r="C418" i="252"/>
  <c r="C426" i="252"/>
  <c r="C434" i="252"/>
  <c r="C442" i="252"/>
  <c r="C450" i="252"/>
  <c r="C458" i="252"/>
  <c r="C466" i="252"/>
  <c r="C12" i="252"/>
  <c r="C83" i="252"/>
  <c r="C112" i="252"/>
  <c r="C140" i="252"/>
  <c r="C211" i="252"/>
  <c r="C236" i="252"/>
  <c r="C252" i="252"/>
  <c r="C268" i="252"/>
  <c r="C284" i="252"/>
  <c r="C300" i="252"/>
  <c r="C316" i="252"/>
  <c r="C332" i="252"/>
  <c r="C348" i="252"/>
  <c r="C364" i="252"/>
  <c r="C373" i="252"/>
  <c r="C381" i="252"/>
  <c r="C389" i="252"/>
  <c r="C397" i="252"/>
  <c r="C405" i="252"/>
  <c r="C413" i="252"/>
  <c r="C421" i="252"/>
  <c r="C429" i="252"/>
  <c r="C437" i="252"/>
  <c r="C445" i="252"/>
  <c r="C43" i="252"/>
  <c r="C72" i="252"/>
  <c r="C100" i="252"/>
  <c r="C171" i="252"/>
  <c r="C200" i="252"/>
  <c r="C237" i="252"/>
  <c r="C253" i="252"/>
  <c r="C269" i="252"/>
  <c r="C285" i="252"/>
  <c r="C301" i="252"/>
  <c r="C317" i="252"/>
  <c r="C333" i="252"/>
  <c r="C349" i="252"/>
  <c r="C365" i="252"/>
  <c r="C370" i="252"/>
  <c r="C376" i="252"/>
  <c r="C384" i="252"/>
  <c r="C392" i="252"/>
  <c r="C400" i="252"/>
  <c r="C408" i="252"/>
  <c r="C416" i="252"/>
  <c r="C424" i="252"/>
  <c r="C432" i="252"/>
  <c r="C440" i="252"/>
  <c r="C448" i="252"/>
  <c r="C456" i="252"/>
  <c r="C464" i="252"/>
  <c r="C472" i="252"/>
  <c r="C480" i="252"/>
  <c r="C488" i="252"/>
  <c r="C496" i="252"/>
  <c r="C504" i="252"/>
  <c r="C512" i="252"/>
  <c r="C520" i="252"/>
  <c r="C528" i="252"/>
  <c r="C536" i="252"/>
  <c r="C544" i="252"/>
  <c r="C131" i="252"/>
  <c r="C188" i="252"/>
  <c r="C254" i="252"/>
  <c r="C318" i="252"/>
  <c r="C398" i="252"/>
  <c r="C430" i="252"/>
  <c r="C451" i="252"/>
  <c r="C483" i="252"/>
  <c r="C500" i="252"/>
  <c r="C517" i="252"/>
  <c r="C530" i="252"/>
  <c r="C534" i="252"/>
  <c r="C547" i="252"/>
  <c r="C558" i="252"/>
  <c r="C564" i="252"/>
  <c r="C572" i="252"/>
  <c r="C580" i="252"/>
  <c r="C588" i="252"/>
  <c r="C596" i="252"/>
  <c r="C604" i="252"/>
  <c r="C612" i="252"/>
  <c r="C620" i="252"/>
  <c r="C628" i="252"/>
  <c r="C636" i="252"/>
  <c r="C644" i="252"/>
  <c r="C652" i="252"/>
  <c r="C660" i="252"/>
  <c r="C668" i="252"/>
  <c r="C676" i="252"/>
  <c r="C684" i="252"/>
  <c r="C692" i="252"/>
  <c r="C700" i="252"/>
  <c r="C708" i="252"/>
  <c r="C716" i="252"/>
  <c r="C724" i="252"/>
  <c r="C732" i="252"/>
  <c r="C740" i="252"/>
  <c r="C748" i="252"/>
  <c r="C756" i="252"/>
  <c r="C88" i="252"/>
  <c r="C259" i="252"/>
  <c r="C323" i="252"/>
  <c r="C379" i="252"/>
  <c r="C411" i="252"/>
  <c r="C443" i="252"/>
  <c r="C459" i="252"/>
  <c r="C478" i="252"/>
  <c r="C492" i="252"/>
  <c r="C509" i="252"/>
  <c r="C522" i="252"/>
  <c r="C526" i="252"/>
  <c r="C539" i="252"/>
  <c r="C555" i="252"/>
  <c r="C567" i="252"/>
  <c r="C575" i="252"/>
  <c r="C583" i="252"/>
  <c r="C591" i="252"/>
  <c r="C599" i="252"/>
  <c r="C607" i="252"/>
  <c r="C615" i="252"/>
  <c r="C623" i="252"/>
  <c r="C631" i="252"/>
  <c r="C639" i="252"/>
  <c r="C647" i="252"/>
  <c r="C655" i="252"/>
  <c r="C663" i="252"/>
  <c r="C671" i="252"/>
  <c r="C679" i="252"/>
  <c r="C687" i="252"/>
  <c r="C695" i="252"/>
  <c r="C703" i="252"/>
  <c r="C711" i="252"/>
  <c r="C719" i="252"/>
  <c r="C727" i="252"/>
  <c r="C735" i="252"/>
  <c r="C743" i="252"/>
  <c r="C751" i="252"/>
  <c r="C32" i="252"/>
  <c r="C238" i="252"/>
  <c r="C302" i="252"/>
  <c r="C366" i="252"/>
  <c r="C390" i="252"/>
  <c r="C422" i="252"/>
  <c r="C453" i="252"/>
  <c r="C467" i="252"/>
  <c r="C474" i="252"/>
  <c r="C484" i="252"/>
  <c r="C501" i="252"/>
  <c r="C514" i="252"/>
  <c r="C518" i="252"/>
  <c r="C531" i="252"/>
  <c r="C548" i="252"/>
  <c r="C552" i="252"/>
  <c r="C562" i="252"/>
  <c r="C570" i="252"/>
  <c r="C578" i="252"/>
  <c r="C586" i="252"/>
  <c r="C594" i="252"/>
  <c r="C602" i="252"/>
  <c r="C610" i="252"/>
  <c r="C618" i="252"/>
  <c r="C626" i="252"/>
  <c r="C634" i="252"/>
  <c r="C642" i="252"/>
  <c r="C650" i="252"/>
  <c r="C658" i="252"/>
  <c r="C666" i="252"/>
  <c r="C674" i="252"/>
  <c r="C682" i="252"/>
  <c r="C690" i="252"/>
  <c r="C698" i="252"/>
  <c r="C706" i="252"/>
  <c r="C714" i="252"/>
  <c r="C722" i="252"/>
  <c r="C730" i="252"/>
  <c r="C738" i="252"/>
  <c r="C746" i="252"/>
  <c r="C754" i="252"/>
  <c r="C216" i="252"/>
  <c r="C243" i="252"/>
  <c r="C307" i="252"/>
  <c r="C403" i="252"/>
  <c r="C435" i="252"/>
  <c r="C461" i="252"/>
  <c r="C493" i="252"/>
  <c r="C506" i="252"/>
  <c r="C510" i="252"/>
  <c r="C523" i="252"/>
  <c r="C540" i="252"/>
  <c r="C556" i="252"/>
  <c r="C565" i="252"/>
  <c r="C573" i="252"/>
  <c r="C581" i="252"/>
  <c r="C589" i="252"/>
  <c r="C597" i="252"/>
  <c r="C605" i="252"/>
  <c r="C613" i="252"/>
  <c r="C621" i="252"/>
  <c r="C629" i="252"/>
  <c r="C637" i="252"/>
  <c r="C645" i="252"/>
  <c r="C653" i="252"/>
  <c r="C661" i="252"/>
  <c r="C669" i="252"/>
  <c r="C677" i="252"/>
  <c r="C685" i="252"/>
  <c r="C693" i="252"/>
  <c r="C701" i="252"/>
  <c r="C709" i="252"/>
  <c r="C717" i="252"/>
  <c r="C725" i="252"/>
  <c r="C733" i="252"/>
  <c r="C741" i="252"/>
  <c r="C749" i="252"/>
  <c r="C757" i="252"/>
  <c r="C160" i="252"/>
  <c r="C286" i="252"/>
  <c r="C350" i="252"/>
  <c r="C371" i="252"/>
  <c r="C382" i="252"/>
  <c r="C414" i="252"/>
  <c r="C446" i="252"/>
  <c r="C454" i="252"/>
  <c r="C469" i="252"/>
  <c r="C475" i="252"/>
  <c r="C485" i="252"/>
  <c r="C498" i="252"/>
  <c r="C502" i="252"/>
  <c r="C515" i="252"/>
  <c r="C532" i="252"/>
  <c r="C549" i="252"/>
  <c r="C560" i="252"/>
  <c r="C568" i="252"/>
  <c r="C576" i="252"/>
  <c r="C584" i="252"/>
  <c r="C592" i="252"/>
  <c r="C600" i="252"/>
  <c r="C608" i="252"/>
  <c r="C616" i="252"/>
  <c r="C624" i="252"/>
  <c r="C632" i="252"/>
  <c r="C640" i="252"/>
  <c r="C648" i="252"/>
  <c r="C656" i="252"/>
  <c r="C664" i="252"/>
  <c r="C672" i="252"/>
  <c r="C59" i="252"/>
  <c r="C116" i="252"/>
  <c r="C227" i="252"/>
  <c r="C291" i="252"/>
  <c r="C355" i="252"/>
  <c r="C395" i="252"/>
  <c r="C427" i="252"/>
  <c r="C462" i="252"/>
  <c r="C490" i="252"/>
  <c r="C494" i="252"/>
  <c r="C507" i="252"/>
  <c r="C524" i="252"/>
  <c r="C541" i="252"/>
  <c r="C557" i="252"/>
  <c r="C563" i="252"/>
  <c r="C571" i="252"/>
  <c r="C579" i="252"/>
  <c r="C587" i="252"/>
  <c r="C595" i="252"/>
  <c r="C603" i="252"/>
  <c r="C611" i="252"/>
  <c r="C619" i="252"/>
  <c r="C627" i="252"/>
  <c r="C635" i="252"/>
  <c r="C643" i="252"/>
  <c r="C651" i="252"/>
  <c r="C659" i="252"/>
  <c r="C667" i="252"/>
  <c r="C675" i="252"/>
  <c r="C683" i="252"/>
  <c r="C691" i="252"/>
  <c r="C699" i="252"/>
  <c r="C707" i="252"/>
  <c r="C715" i="252"/>
  <c r="C723" i="252"/>
  <c r="C731" i="252"/>
  <c r="C739" i="252"/>
  <c r="C747" i="252"/>
  <c r="C755" i="252"/>
  <c r="C60" i="252"/>
  <c r="C334" i="252"/>
  <c r="C438" i="252"/>
  <c r="C470" i="252"/>
  <c r="C590" i="252"/>
  <c r="C622" i="252"/>
  <c r="C654" i="252"/>
  <c r="C689" i="252"/>
  <c r="C704" i="252"/>
  <c r="C718" i="252"/>
  <c r="C753" i="252"/>
  <c r="C762" i="252"/>
  <c r="C770" i="252"/>
  <c r="C778" i="252"/>
  <c r="C786" i="252"/>
  <c r="C794" i="252"/>
  <c r="C802" i="252"/>
  <c r="C810" i="252"/>
  <c r="C818" i="252"/>
  <c r="C826" i="252"/>
  <c r="C834" i="252"/>
  <c r="C842" i="252"/>
  <c r="C850" i="252"/>
  <c r="C858" i="252"/>
  <c r="C866" i="252"/>
  <c r="C874" i="252"/>
  <c r="C882" i="252"/>
  <c r="C890" i="252"/>
  <c r="C898" i="252"/>
  <c r="C906" i="252"/>
  <c r="C914" i="252"/>
  <c r="C922" i="252"/>
  <c r="C930" i="252"/>
  <c r="C938" i="252"/>
  <c r="C946" i="252"/>
  <c r="C954" i="252"/>
  <c r="C962" i="252"/>
  <c r="C970" i="252"/>
  <c r="C978" i="252"/>
  <c r="C986" i="252"/>
  <c r="C994" i="252"/>
  <c r="C1002" i="252"/>
  <c r="C1010" i="252"/>
  <c r="C1018" i="252"/>
  <c r="C1026" i="252"/>
  <c r="C1034" i="252"/>
  <c r="C1042" i="252"/>
  <c r="C1050" i="252"/>
  <c r="C1058" i="252"/>
  <c r="C1066" i="252"/>
  <c r="C1074" i="252"/>
  <c r="C1082" i="252"/>
  <c r="C1090" i="252"/>
  <c r="C1098" i="252"/>
  <c r="C1106" i="252"/>
  <c r="C1114" i="252"/>
  <c r="C339" i="252"/>
  <c r="C491" i="252"/>
  <c r="C508" i="252"/>
  <c r="C525" i="252"/>
  <c r="C542" i="252"/>
  <c r="C569" i="252"/>
  <c r="C601" i="252"/>
  <c r="C633" i="252"/>
  <c r="C665" i="252"/>
  <c r="C697" i="252"/>
  <c r="C712" i="252"/>
  <c r="C726" i="252"/>
  <c r="C765" i="252"/>
  <c r="C773" i="252"/>
  <c r="C781" i="252"/>
  <c r="C789" i="252"/>
  <c r="C797" i="252"/>
  <c r="C805" i="252"/>
  <c r="C813" i="252"/>
  <c r="C821" i="252"/>
  <c r="C829" i="252"/>
  <c r="C837" i="252"/>
  <c r="C845" i="252"/>
  <c r="C853" i="252"/>
  <c r="C861" i="252"/>
  <c r="C869" i="252"/>
  <c r="C877" i="252"/>
  <c r="C885" i="252"/>
  <c r="C893" i="252"/>
  <c r="C901" i="252"/>
  <c r="C909" i="252"/>
  <c r="C917" i="252"/>
  <c r="C925" i="252"/>
  <c r="C933" i="252"/>
  <c r="C941" i="252"/>
  <c r="C949" i="252"/>
  <c r="C957" i="252"/>
  <c r="C965" i="252"/>
  <c r="C973" i="252"/>
  <c r="C981" i="252"/>
  <c r="C989" i="252"/>
  <c r="C997" i="252"/>
  <c r="C1005" i="252"/>
  <c r="C1013" i="252"/>
  <c r="C1021" i="252"/>
  <c r="C1029" i="252"/>
  <c r="C1037" i="252"/>
  <c r="C1045" i="252"/>
  <c r="C1053" i="252"/>
  <c r="C1061" i="252"/>
  <c r="C1069" i="252"/>
  <c r="C1077" i="252"/>
  <c r="C1085" i="252"/>
  <c r="C1093" i="252"/>
  <c r="C1101" i="252"/>
  <c r="C1109" i="252"/>
  <c r="C1117" i="252"/>
  <c r="C270" i="252"/>
  <c r="C406" i="252"/>
  <c r="C546" i="252"/>
  <c r="C582" i="252"/>
  <c r="C614" i="252"/>
  <c r="C646" i="252"/>
  <c r="C705" i="252"/>
  <c r="C720" i="252"/>
  <c r="C734" i="252"/>
  <c r="C760" i="252"/>
  <c r="C768" i="252"/>
  <c r="C776" i="252"/>
  <c r="C784" i="252"/>
  <c r="C792" i="252"/>
  <c r="C800" i="252"/>
  <c r="C808" i="252"/>
  <c r="C816" i="252"/>
  <c r="C824" i="252"/>
  <c r="C832" i="252"/>
  <c r="C840" i="252"/>
  <c r="C848" i="252"/>
  <c r="C856" i="252"/>
  <c r="C864" i="252"/>
  <c r="C872" i="252"/>
  <c r="C880" i="252"/>
  <c r="C888" i="252"/>
  <c r="C896" i="252"/>
  <c r="C904" i="252"/>
  <c r="C912" i="252"/>
  <c r="C920" i="252"/>
  <c r="C928" i="252"/>
  <c r="C936" i="252"/>
  <c r="C944" i="252"/>
  <c r="C952" i="252"/>
  <c r="C960" i="252"/>
  <c r="C968" i="252"/>
  <c r="C976" i="252"/>
  <c r="C984" i="252"/>
  <c r="C992" i="252"/>
  <c r="C1000" i="252"/>
  <c r="C1008" i="252"/>
  <c r="C1016" i="252"/>
  <c r="C1024" i="252"/>
  <c r="C1032" i="252"/>
  <c r="C1040" i="252"/>
  <c r="C1048" i="252"/>
  <c r="C1056" i="252"/>
  <c r="C1064" i="252"/>
  <c r="C1072" i="252"/>
  <c r="C1080" i="252"/>
  <c r="C1088" i="252"/>
  <c r="C1096" i="252"/>
  <c r="C1104" i="252"/>
  <c r="C1112" i="252"/>
  <c r="C1120" i="252"/>
  <c r="C275" i="252"/>
  <c r="C477" i="252"/>
  <c r="C561" i="252"/>
  <c r="C593" i="252"/>
  <c r="C625" i="252"/>
  <c r="C657" i="252"/>
  <c r="C678" i="252"/>
  <c r="C713" i="252"/>
  <c r="C728" i="252"/>
  <c r="C742" i="252"/>
  <c r="C763" i="252"/>
  <c r="C771" i="252"/>
  <c r="C779" i="252"/>
  <c r="C787" i="252"/>
  <c r="C795" i="252"/>
  <c r="C803" i="252"/>
  <c r="C811" i="252"/>
  <c r="C819" i="252"/>
  <c r="C827" i="252"/>
  <c r="C835" i="252"/>
  <c r="C843" i="252"/>
  <c r="C851" i="252"/>
  <c r="C859" i="252"/>
  <c r="C867" i="252"/>
  <c r="C875" i="252"/>
  <c r="C883" i="252"/>
  <c r="C891" i="252"/>
  <c r="C899" i="252"/>
  <c r="C907" i="252"/>
  <c r="C915" i="252"/>
  <c r="C923" i="252"/>
  <c r="C931" i="252"/>
  <c r="C939" i="252"/>
  <c r="C947" i="252"/>
  <c r="C955" i="252"/>
  <c r="C963" i="252"/>
  <c r="C971" i="252"/>
  <c r="C979" i="252"/>
  <c r="C987" i="252"/>
  <c r="C995" i="252"/>
  <c r="C1003" i="252"/>
  <c r="C1011" i="252"/>
  <c r="C1019" i="252"/>
  <c r="C1027" i="252"/>
  <c r="C1035" i="252"/>
  <c r="C1043" i="252"/>
  <c r="C1051" i="252"/>
  <c r="C1059" i="252"/>
  <c r="C1067" i="252"/>
  <c r="C1075" i="252"/>
  <c r="C1083" i="252"/>
  <c r="C1091" i="252"/>
  <c r="C1099" i="252"/>
  <c r="C1107" i="252"/>
  <c r="C1115" i="252"/>
  <c r="C1123" i="252"/>
  <c r="C374" i="252"/>
  <c r="C482" i="252"/>
  <c r="C499" i="252"/>
  <c r="C516" i="252"/>
  <c r="C533" i="252"/>
  <c r="C550" i="252"/>
  <c r="C574" i="252"/>
  <c r="C606" i="252"/>
  <c r="C638" i="252"/>
  <c r="C670" i="252"/>
  <c r="C686" i="252"/>
  <c r="C721" i="252"/>
  <c r="C736" i="252"/>
  <c r="C750" i="252"/>
  <c r="C187" i="252"/>
  <c r="C419" i="252"/>
  <c r="C585" i="252"/>
  <c r="C617" i="252"/>
  <c r="C649" i="252"/>
  <c r="C680" i="252"/>
  <c r="C694" i="252"/>
  <c r="C729" i="252"/>
  <c r="C744" i="252"/>
  <c r="C758" i="252"/>
  <c r="C761" i="252"/>
  <c r="C769" i="252"/>
  <c r="C777" i="252"/>
  <c r="C785" i="252"/>
  <c r="C793" i="252"/>
  <c r="C801" i="252"/>
  <c r="C809" i="252"/>
  <c r="C817" i="252"/>
  <c r="C825" i="252"/>
  <c r="C833" i="252"/>
  <c r="C841" i="252"/>
  <c r="C849" i="252"/>
  <c r="C857" i="252"/>
  <c r="C865" i="252"/>
  <c r="C873" i="252"/>
  <c r="C881" i="252"/>
  <c r="C889" i="252"/>
  <c r="C897" i="252"/>
  <c r="C905" i="252"/>
  <c r="C913" i="252"/>
  <c r="C921" i="252"/>
  <c r="C929" i="252"/>
  <c r="C937" i="252"/>
  <c r="C945" i="252"/>
  <c r="C953" i="252"/>
  <c r="C961" i="252"/>
  <c r="C969" i="252"/>
  <c r="C977" i="252"/>
  <c r="C985" i="252"/>
  <c r="C993" i="252"/>
  <c r="C1001" i="252"/>
  <c r="C1009" i="252"/>
  <c r="C1017" i="252"/>
  <c r="C1025" i="252"/>
  <c r="C1033" i="252"/>
  <c r="C1041" i="252"/>
  <c r="C1049" i="252"/>
  <c r="C1057" i="252"/>
  <c r="C1065" i="252"/>
  <c r="C1073" i="252"/>
  <c r="C1081" i="252"/>
  <c r="C1089" i="252"/>
  <c r="C1097" i="252"/>
  <c r="C1105" i="252"/>
  <c r="C1113" i="252"/>
  <c r="C1121" i="252"/>
  <c r="C630" i="252"/>
  <c r="C702" i="252"/>
  <c r="C766" i="252"/>
  <c r="C780" i="252"/>
  <c r="C815" i="252"/>
  <c r="C830" i="252"/>
  <c r="C844" i="252"/>
  <c r="C879" i="252"/>
  <c r="C894" i="252"/>
  <c r="C908" i="252"/>
  <c r="C943" i="252"/>
  <c r="C958" i="252"/>
  <c r="C972" i="252"/>
  <c r="C1007" i="252"/>
  <c r="C1022" i="252"/>
  <c r="C1036" i="252"/>
  <c r="C1071" i="252"/>
  <c r="C1086" i="252"/>
  <c r="C1100" i="252"/>
  <c r="C1127" i="252"/>
  <c r="C1135" i="252"/>
  <c r="C1143" i="252"/>
  <c r="C1151" i="252"/>
  <c r="C1159" i="252"/>
  <c r="C1167" i="252"/>
  <c r="C1175" i="252"/>
  <c r="C1183" i="252"/>
  <c r="C1191" i="252"/>
  <c r="C1199" i="252"/>
  <c r="C1207" i="252"/>
  <c r="C1215" i="252"/>
  <c r="C1223" i="252"/>
  <c r="C1231" i="252"/>
  <c r="C1239" i="252"/>
  <c r="C1247" i="252"/>
  <c r="C1255" i="252"/>
  <c r="C1263" i="252"/>
  <c r="C1271" i="252"/>
  <c r="C1279" i="252"/>
  <c r="C1287" i="252"/>
  <c r="C1295" i="252"/>
  <c r="C1303" i="252"/>
  <c r="C1311" i="252"/>
  <c r="C1319" i="252"/>
  <c r="C1327" i="252"/>
  <c r="C1335" i="252"/>
  <c r="C1343" i="252"/>
  <c r="C1351" i="252"/>
  <c r="C1359" i="252"/>
  <c r="C1367" i="252"/>
  <c r="C1375" i="252"/>
  <c r="C1383" i="252"/>
  <c r="C1391" i="252"/>
  <c r="C1399" i="252"/>
  <c r="C1407" i="252"/>
  <c r="C1415" i="252"/>
  <c r="C538" i="252"/>
  <c r="C673" i="252"/>
  <c r="C759" i="252"/>
  <c r="C774" i="252"/>
  <c r="C788" i="252"/>
  <c r="C823" i="252"/>
  <c r="C838" i="252"/>
  <c r="C852" i="252"/>
  <c r="C887" i="252"/>
  <c r="C902" i="252"/>
  <c r="C916" i="252"/>
  <c r="C951" i="252"/>
  <c r="C966" i="252"/>
  <c r="C980" i="252"/>
  <c r="C1015" i="252"/>
  <c r="C1030" i="252"/>
  <c r="C1044" i="252"/>
  <c r="C1079" i="252"/>
  <c r="C1094" i="252"/>
  <c r="C1108" i="252"/>
  <c r="C1130" i="252"/>
  <c r="C1138" i="252"/>
  <c r="C1146" i="252"/>
  <c r="C1154" i="252"/>
  <c r="C1162" i="252"/>
  <c r="C1170" i="252"/>
  <c r="C1178" i="252"/>
  <c r="C1186" i="252"/>
  <c r="C1194" i="252"/>
  <c r="C1202" i="252"/>
  <c r="C1210" i="252"/>
  <c r="C1218" i="252"/>
  <c r="C1226" i="252"/>
  <c r="C1234" i="252"/>
  <c r="C1242" i="252"/>
  <c r="C1250" i="252"/>
  <c r="C1258" i="252"/>
  <c r="C1266" i="252"/>
  <c r="C1274" i="252"/>
  <c r="C1282" i="252"/>
  <c r="C1290" i="252"/>
  <c r="C1298" i="252"/>
  <c r="C1306" i="252"/>
  <c r="C1314" i="252"/>
  <c r="C1322" i="252"/>
  <c r="C1330" i="252"/>
  <c r="C1338" i="252"/>
  <c r="C1346" i="252"/>
  <c r="C1354" i="252"/>
  <c r="C1362" i="252"/>
  <c r="C1370" i="252"/>
  <c r="C1378" i="252"/>
  <c r="C1386" i="252"/>
  <c r="C1394" i="252"/>
  <c r="C1402" i="252"/>
  <c r="C1410" i="252"/>
  <c r="C486" i="252"/>
  <c r="C554" i="252"/>
  <c r="C598" i="252"/>
  <c r="C737" i="252"/>
  <c r="C767" i="252"/>
  <c r="C782" i="252"/>
  <c r="C796" i="252"/>
  <c r="C831" i="252"/>
  <c r="C846" i="252"/>
  <c r="C860" i="252"/>
  <c r="C895" i="252"/>
  <c r="C910" i="252"/>
  <c r="C924" i="252"/>
  <c r="C959" i="252"/>
  <c r="C974" i="252"/>
  <c r="C988" i="252"/>
  <c r="C1023" i="252"/>
  <c r="C1038" i="252"/>
  <c r="C1052" i="252"/>
  <c r="C1087" i="252"/>
  <c r="C1102" i="252"/>
  <c r="C1116" i="252"/>
  <c r="C1125" i="252"/>
  <c r="C1133" i="252"/>
  <c r="C1141" i="252"/>
  <c r="C1149" i="252"/>
  <c r="C1157" i="252"/>
  <c r="C1165" i="252"/>
  <c r="C1173" i="252"/>
  <c r="C1181" i="252"/>
  <c r="C1189" i="252"/>
  <c r="C1197" i="252"/>
  <c r="C1205" i="252"/>
  <c r="C1213" i="252"/>
  <c r="C1221" i="252"/>
  <c r="C1229" i="252"/>
  <c r="C1237" i="252"/>
  <c r="C1245" i="252"/>
  <c r="C1253" i="252"/>
  <c r="C1261" i="252"/>
  <c r="C1269" i="252"/>
  <c r="C1277" i="252"/>
  <c r="C1285" i="252"/>
  <c r="C1293" i="252"/>
  <c r="C1301" i="252"/>
  <c r="C1309" i="252"/>
  <c r="C1317" i="252"/>
  <c r="C1325" i="252"/>
  <c r="C1333" i="252"/>
  <c r="C1341" i="252"/>
  <c r="C1349" i="252"/>
  <c r="C1357" i="252"/>
  <c r="C1365" i="252"/>
  <c r="C1373" i="252"/>
  <c r="C1381" i="252"/>
  <c r="C1389" i="252"/>
  <c r="C1397" i="252"/>
  <c r="C1405" i="252"/>
  <c r="C1413" i="252"/>
  <c r="C641" i="252"/>
  <c r="C681" i="252"/>
  <c r="C710" i="252"/>
  <c r="C775" i="252"/>
  <c r="C790" i="252"/>
  <c r="C804" i="252"/>
  <c r="C839" i="252"/>
  <c r="C854" i="252"/>
  <c r="C868" i="252"/>
  <c r="C903" i="252"/>
  <c r="C918" i="252"/>
  <c r="C932" i="252"/>
  <c r="C967" i="252"/>
  <c r="C982" i="252"/>
  <c r="C996" i="252"/>
  <c r="C1031" i="252"/>
  <c r="C1046" i="252"/>
  <c r="C1060" i="252"/>
  <c r="C1095" i="252"/>
  <c r="C1110" i="252"/>
  <c r="C1122" i="252"/>
  <c r="C1128" i="252"/>
  <c r="C1136" i="252"/>
  <c r="C1144" i="252"/>
  <c r="C1152" i="252"/>
  <c r="C1160" i="252"/>
  <c r="C1168" i="252"/>
  <c r="C1176" i="252"/>
  <c r="C1184" i="252"/>
  <c r="C1192" i="252"/>
  <c r="C1200" i="252"/>
  <c r="C1208" i="252"/>
  <c r="C1216" i="252"/>
  <c r="C1224" i="252"/>
  <c r="C1232" i="252"/>
  <c r="C1240" i="252"/>
  <c r="C1248" i="252"/>
  <c r="C1256" i="252"/>
  <c r="C1264" i="252"/>
  <c r="C1272" i="252"/>
  <c r="C1280" i="252"/>
  <c r="C1288" i="252"/>
  <c r="C1296" i="252"/>
  <c r="C1304" i="252"/>
  <c r="C1312" i="252"/>
  <c r="C1320" i="252"/>
  <c r="C1328" i="252"/>
  <c r="C1336" i="252"/>
  <c r="C1344" i="252"/>
  <c r="C1352" i="252"/>
  <c r="C1360" i="252"/>
  <c r="C1368" i="252"/>
  <c r="C1376" i="252"/>
  <c r="C1384" i="252"/>
  <c r="C1392" i="252"/>
  <c r="C1400" i="252"/>
  <c r="C1408" i="252"/>
  <c r="C1416" i="252"/>
  <c r="C566" i="252"/>
  <c r="C688" i="252"/>
  <c r="C783" i="252"/>
  <c r="C798" i="252"/>
  <c r="C812" i="252"/>
  <c r="C847" i="252"/>
  <c r="C862" i="252"/>
  <c r="C876" i="252"/>
  <c r="C911" i="252"/>
  <c r="C926" i="252"/>
  <c r="C940" i="252"/>
  <c r="C975" i="252"/>
  <c r="C990" i="252"/>
  <c r="C1004" i="252"/>
  <c r="C1039" i="252"/>
  <c r="C387" i="252"/>
  <c r="C609" i="252"/>
  <c r="C745" i="252"/>
  <c r="C791" i="252"/>
  <c r="C806" i="252"/>
  <c r="C820" i="252"/>
  <c r="C855" i="252"/>
  <c r="C870" i="252"/>
  <c r="C884" i="252"/>
  <c r="C919" i="252"/>
  <c r="C934" i="252"/>
  <c r="C948" i="252"/>
  <c r="C983" i="252"/>
  <c r="C998" i="252"/>
  <c r="C1012" i="252"/>
  <c r="C1047" i="252"/>
  <c r="C1062" i="252"/>
  <c r="C1076" i="252"/>
  <c r="C1111" i="252"/>
  <c r="C1126" i="252"/>
  <c r="C1134" i="252"/>
  <c r="C1142" i="252"/>
  <c r="C1150" i="252"/>
  <c r="C1158" i="252"/>
  <c r="C1166" i="252"/>
  <c r="C1174" i="252"/>
  <c r="C1182" i="252"/>
  <c r="C1190" i="252"/>
  <c r="C1198" i="252"/>
  <c r="C1206" i="252"/>
  <c r="C1214" i="252"/>
  <c r="C1222" i="252"/>
  <c r="C1230" i="252"/>
  <c r="C1238" i="252"/>
  <c r="C1246" i="252"/>
  <c r="C1254" i="252"/>
  <c r="C1262" i="252"/>
  <c r="C1270" i="252"/>
  <c r="C1278" i="252"/>
  <c r="C1286" i="252"/>
  <c r="C1294" i="252"/>
  <c r="C1302" i="252"/>
  <c r="C1310" i="252"/>
  <c r="C1318" i="252"/>
  <c r="C1326" i="252"/>
  <c r="C1334" i="252"/>
  <c r="C1342" i="252"/>
  <c r="C1350" i="252"/>
  <c r="C1358" i="252"/>
  <c r="C1366" i="252"/>
  <c r="C1374" i="252"/>
  <c r="C1382" i="252"/>
  <c r="C1390" i="252"/>
  <c r="C1398" i="252"/>
  <c r="C1406" i="252"/>
  <c r="C1414" i="252"/>
  <c r="C662" i="252"/>
  <c r="C764" i="252"/>
  <c r="C878" i="252"/>
  <c r="C991" i="252"/>
  <c r="C1020" i="252"/>
  <c r="C1063" i="252"/>
  <c r="C1084" i="252"/>
  <c r="C1103" i="252"/>
  <c r="C1129" i="252"/>
  <c r="C1164" i="252"/>
  <c r="C1179" i="252"/>
  <c r="C1193" i="252"/>
  <c r="C1228" i="252"/>
  <c r="C1243" i="252"/>
  <c r="C1257" i="252"/>
  <c r="C1292" i="252"/>
  <c r="C1307" i="252"/>
  <c r="C1321" i="252"/>
  <c r="C1356" i="252"/>
  <c r="C1371" i="252"/>
  <c r="C1385" i="252"/>
  <c r="C1424" i="252"/>
  <c r="C1432" i="252"/>
  <c r="C1440" i="252"/>
  <c r="C1448" i="252"/>
  <c r="C1456" i="252"/>
  <c r="C1464" i="252"/>
  <c r="C1472" i="252"/>
  <c r="C1480" i="252"/>
  <c r="C1488" i="252"/>
  <c r="C1496" i="252"/>
  <c r="C1504" i="252"/>
  <c r="C1512" i="252"/>
  <c r="C1520" i="252"/>
  <c r="C1528" i="252"/>
  <c r="C1536" i="252"/>
  <c r="C1544" i="252"/>
  <c r="C1552" i="252"/>
  <c r="C1560" i="252"/>
  <c r="C1568" i="252"/>
  <c r="C1576" i="252"/>
  <c r="C1584" i="252"/>
  <c r="C1592" i="252"/>
  <c r="C1600" i="252"/>
  <c r="C1608" i="252"/>
  <c r="C1616" i="252"/>
  <c r="C1624" i="252"/>
  <c r="C1632" i="252"/>
  <c r="C1640" i="252"/>
  <c r="C1648" i="252"/>
  <c r="C1656" i="252"/>
  <c r="C1664" i="252"/>
  <c r="C1672" i="252"/>
  <c r="C1680" i="252"/>
  <c r="C1688" i="252"/>
  <c r="C1696" i="252"/>
  <c r="C1704" i="252"/>
  <c r="C1712" i="252"/>
  <c r="C1720" i="252"/>
  <c r="C1728" i="252"/>
  <c r="C1736" i="252"/>
  <c r="C1744" i="252"/>
  <c r="C1752" i="252"/>
  <c r="C1760" i="252"/>
  <c r="C1768" i="252"/>
  <c r="C1776" i="252"/>
  <c r="C1784" i="252"/>
  <c r="C1792" i="252"/>
  <c r="C1800" i="252"/>
  <c r="C1808" i="252"/>
  <c r="C1816" i="252"/>
  <c r="C1824" i="252"/>
  <c r="C1832" i="252"/>
  <c r="C1840" i="252"/>
  <c r="C1848" i="252"/>
  <c r="C1856" i="252"/>
  <c r="C1864" i="252"/>
  <c r="C1872" i="252"/>
  <c r="C1880" i="252"/>
  <c r="C1888" i="252"/>
  <c r="C1896" i="252"/>
  <c r="C1904" i="252"/>
  <c r="C1912" i="252"/>
  <c r="C1920" i="252"/>
  <c r="C1928" i="252"/>
  <c r="C822" i="252"/>
  <c r="C935" i="252"/>
  <c r="C964" i="252"/>
  <c r="C1068" i="252"/>
  <c r="C1137" i="252"/>
  <c r="C1172" i="252"/>
  <c r="C1187" i="252"/>
  <c r="C1201" i="252"/>
  <c r="C1236" i="252"/>
  <c r="C1251" i="252"/>
  <c r="C1265" i="252"/>
  <c r="C1300" i="252"/>
  <c r="C1315" i="252"/>
  <c r="C1329" i="252"/>
  <c r="C1364" i="252"/>
  <c r="C1379" i="252"/>
  <c r="C1393" i="252"/>
  <c r="C1427" i="252"/>
  <c r="C1435" i="252"/>
  <c r="C1443" i="252"/>
  <c r="C1451" i="252"/>
  <c r="C1459" i="252"/>
  <c r="C1467" i="252"/>
  <c r="C1475" i="252"/>
  <c r="C1483" i="252"/>
  <c r="C1491" i="252"/>
  <c r="C1499" i="252"/>
  <c r="C1507" i="252"/>
  <c r="C1515" i="252"/>
  <c r="C1523" i="252"/>
  <c r="C1531" i="252"/>
  <c r="C1539" i="252"/>
  <c r="C1547" i="252"/>
  <c r="C1555" i="252"/>
  <c r="C1563" i="252"/>
  <c r="C1571" i="252"/>
  <c r="C1579" i="252"/>
  <c r="C1587" i="252"/>
  <c r="C1595" i="252"/>
  <c r="C1603" i="252"/>
  <c r="C1611" i="252"/>
  <c r="C1619" i="252"/>
  <c r="C1627" i="252"/>
  <c r="C1635" i="252"/>
  <c r="C1643" i="252"/>
  <c r="C1651" i="252"/>
  <c r="C1659" i="252"/>
  <c r="C1667" i="252"/>
  <c r="C1675" i="252"/>
  <c r="C1683" i="252"/>
  <c r="C1691" i="252"/>
  <c r="C1699" i="252"/>
  <c r="C1707" i="252"/>
  <c r="C1715" i="252"/>
  <c r="C1723" i="252"/>
  <c r="C1731" i="252"/>
  <c r="C1739" i="252"/>
  <c r="C1747" i="252"/>
  <c r="C1755" i="252"/>
  <c r="C1763" i="252"/>
  <c r="C1771" i="252"/>
  <c r="C1779" i="252"/>
  <c r="C1787" i="252"/>
  <c r="C1795" i="252"/>
  <c r="C1803" i="252"/>
  <c r="C1811" i="252"/>
  <c r="C1819" i="252"/>
  <c r="C1827" i="252"/>
  <c r="C1835" i="252"/>
  <c r="C1843" i="252"/>
  <c r="C1851" i="252"/>
  <c r="C1859" i="252"/>
  <c r="C1867" i="252"/>
  <c r="C1875" i="252"/>
  <c r="C1883" i="252"/>
  <c r="C1891" i="252"/>
  <c r="C1899" i="252"/>
  <c r="C1907" i="252"/>
  <c r="C1915" i="252"/>
  <c r="C1923" i="252"/>
  <c r="C1931" i="252"/>
  <c r="C799" i="252"/>
  <c r="C828" i="252"/>
  <c r="C942" i="252"/>
  <c r="C1070" i="252"/>
  <c r="C1131" i="252"/>
  <c r="C1145" i="252"/>
  <c r="C1180" i="252"/>
  <c r="C1195" i="252"/>
  <c r="C1209" i="252"/>
  <c r="C1244" i="252"/>
  <c r="C1259" i="252"/>
  <c r="C1273" i="252"/>
  <c r="C1308" i="252"/>
  <c r="C1323" i="252"/>
  <c r="C1337" i="252"/>
  <c r="C1372" i="252"/>
  <c r="C1387" i="252"/>
  <c r="C1401" i="252"/>
  <c r="C1419" i="252"/>
  <c r="C1422" i="252"/>
  <c r="C1430" i="252"/>
  <c r="C1438" i="252"/>
  <c r="C1446" i="252"/>
  <c r="C1454" i="252"/>
  <c r="C1462" i="252"/>
  <c r="C1470" i="252"/>
  <c r="C1478" i="252"/>
  <c r="C1486" i="252"/>
  <c r="C1494" i="252"/>
  <c r="C1502" i="252"/>
  <c r="C1510" i="252"/>
  <c r="C1518" i="252"/>
  <c r="C1526" i="252"/>
  <c r="C1534" i="252"/>
  <c r="C1542" i="252"/>
  <c r="C1550" i="252"/>
  <c r="C1558" i="252"/>
  <c r="C1566" i="252"/>
  <c r="C1574" i="252"/>
  <c r="C1582" i="252"/>
  <c r="C1590" i="252"/>
  <c r="C1598" i="252"/>
  <c r="C1606" i="252"/>
  <c r="C1614" i="252"/>
  <c r="C1622" i="252"/>
  <c r="C1630" i="252"/>
  <c r="C1638" i="252"/>
  <c r="C1646" i="252"/>
  <c r="C1654" i="252"/>
  <c r="C1662" i="252"/>
  <c r="C1670" i="252"/>
  <c r="C1678" i="252"/>
  <c r="C1686" i="252"/>
  <c r="C1694" i="252"/>
  <c r="C1702" i="252"/>
  <c r="C1710" i="252"/>
  <c r="C1718" i="252"/>
  <c r="C1726" i="252"/>
  <c r="C1734" i="252"/>
  <c r="C1742" i="252"/>
  <c r="C1750" i="252"/>
  <c r="C1758" i="252"/>
  <c r="C1766" i="252"/>
  <c r="C1774" i="252"/>
  <c r="C1782" i="252"/>
  <c r="C1790" i="252"/>
  <c r="C1798" i="252"/>
  <c r="C1806" i="252"/>
  <c r="C1814" i="252"/>
  <c r="C1822" i="252"/>
  <c r="C1830" i="252"/>
  <c r="C1838" i="252"/>
  <c r="C1846" i="252"/>
  <c r="C1854" i="252"/>
  <c r="C1862" i="252"/>
  <c r="C1870" i="252"/>
  <c r="C1878" i="252"/>
  <c r="C1886" i="252"/>
  <c r="C1894" i="252"/>
  <c r="C1902" i="252"/>
  <c r="C1910" i="252"/>
  <c r="C1918" i="252"/>
  <c r="C1926" i="252"/>
  <c r="C1934" i="252"/>
  <c r="C696" i="252"/>
  <c r="C772" i="252"/>
  <c r="C886" i="252"/>
  <c r="C999" i="252"/>
  <c r="C1028" i="252"/>
  <c r="C1054" i="252"/>
  <c r="C1124" i="252"/>
  <c r="C1139" i="252"/>
  <c r="C1153" i="252"/>
  <c r="C1188" i="252"/>
  <c r="C1203" i="252"/>
  <c r="C1217" i="252"/>
  <c r="C1252" i="252"/>
  <c r="C1267" i="252"/>
  <c r="C1281" i="252"/>
  <c r="C1316" i="252"/>
  <c r="C1331" i="252"/>
  <c r="C1345" i="252"/>
  <c r="C1380" i="252"/>
  <c r="C1395" i="252"/>
  <c r="C1409" i="252"/>
  <c r="C1425" i="252"/>
  <c r="C1433" i="252"/>
  <c r="C1441" i="252"/>
  <c r="C1449" i="252"/>
  <c r="C1457" i="252"/>
  <c r="C1465" i="252"/>
  <c r="C1473" i="252"/>
  <c r="C1481" i="252"/>
  <c r="C1489" i="252"/>
  <c r="C1497" i="252"/>
  <c r="C1505" i="252"/>
  <c r="C1513" i="252"/>
  <c r="C1521" i="252"/>
  <c r="C1529" i="252"/>
  <c r="C1537" i="252"/>
  <c r="C1545" i="252"/>
  <c r="C1553" i="252"/>
  <c r="C1561" i="252"/>
  <c r="C1569" i="252"/>
  <c r="C1577" i="252"/>
  <c r="C1585" i="252"/>
  <c r="C1593" i="252"/>
  <c r="C1601" i="252"/>
  <c r="C1609" i="252"/>
  <c r="C1617" i="252"/>
  <c r="C1625" i="252"/>
  <c r="C1633" i="252"/>
  <c r="C1641" i="252"/>
  <c r="C1649" i="252"/>
  <c r="C1657" i="252"/>
  <c r="C1665" i="252"/>
  <c r="C1673" i="252"/>
  <c r="C1681" i="252"/>
  <c r="C1689" i="252"/>
  <c r="C1697" i="252"/>
  <c r="C1705" i="252"/>
  <c r="C1713" i="252"/>
  <c r="C1721" i="252"/>
  <c r="C1729" i="252"/>
  <c r="C1737" i="252"/>
  <c r="C1745" i="252"/>
  <c r="C1753" i="252"/>
  <c r="C1761" i="252"/>
  <c r="C1769" i="252"/>
  <c r="C1777" i="252"/>
  <c r="C1785" i="252"/>
  <c r="C1793" i="252"/>
  <c r="C1801" i="252"/>
  <c r="C1809" i="252"/>
  <c r="C1817" i="252"/>
  <c r="C1825" i="252"/>
  <c r="C1833" i="252"/>
  <c r="C1841" i="252"/>
  <c r="C1849" i="252"/>
  <c r="C1857" i="252"/>
  <c r="C1865" i="252"/>
  <c r="C1873" i="252"/>
  <c r="C1881" i="252"/>
  <c r="C1889" i="252"/>
  <c r="C1897" i="252"/>
  <c r="C1905" i="252"/>
  <c r="C1913" i="252"/>
  <c r="C1921" i="252"/>
  <c r="C1929" i="252"/>
  <c r="C863" i="252"/>
  <c r="C892" i="252"/>
  <c r="C1006" i="252"/>
  <c r="C1055" i="252"/>
  <c r="C1092" i="252"/>
  <c r="C1132" i="252"/>
  <c r="C1147" i="252"/>
  <c r="C1161" i="252"/>
  <c r="C1196" i="252"/>
  <c r="C1211" i="252"/>
  <c r="C1225" i="252"/>
  <c r="C1260" i="252"/>
  <c r="C1275" i="252"/>
  <c r="C1289" i="252"/>
  <c r="C1324" i="252"/>
  <c r="C1339" i="252"/>
  <c r="C1353" i="252"/>
  <c r="C1388" i="252"/>
  <c r="C1403" i="252"/>
  <c r="C1417" i="252"/>
  <c r="C1420" i="252"/>
  <c r="C1428" i="252"/>
  <c r="C1436" i="252"/>
  <c r="C1444" i="252"/>
  <c r="C1452" i="252"/>
  <c r="C1460" i="252"/>
  <c r="C1468" i="252"/>
  <c r="C1476" i="252"/>
  <c r="C1484" i="252"/>
  <c r="C1492" i="252"/>
  <c r="C1500" i="252"/>
  <c r="C1508" i="252"/>
  <c r="C1516" i="252"/>
  <c r="C1524" i="252"/>
  <c r="C1532" i="252"/>
  <c r="C1540" i="252"/>
  <c r="C1548" i="252"/>
  <c r="C1556" i="252"/>
  <c r="C1564" i="252"/>
  <c r="C1572" i="252"/>
  <c r="C1580" i="252"/>
  <c r="C1588" i="252"/>
  <c r="C1596" i="252"/>
  <c r="C1604" i="252"/>
  <c r="C1612" i="252"/>
  <c r="C1620" i="252"/>
  <c r="C1628" i="252"/>
  <c r="C1636" i="252"/>
  <c r="C1644" i="252"/>
  <c r="C1652" i="252"/>
  <c r="C1660" i="252"/>
  <c r="C1668" i="252"/>
  <c r="C1676" i="252"/>
  <c r="C1684" i="252"/>
  <c r="C1692" i="252"/>
  <c r="C1700" i="252"/>
  <c r="C1708" i="252"/>
  <c r="C1716" i="252"/>
  <c r="C577" i="252"/>
  <c r="C807" i="252"/>
  <c r="C836" i="252"/>
  <c r="C950" i="252"/>
  <c r="C1140" i="252"/>
  <c r="C1155" i="252"/>
  <c r="C1169" i="252"/>
  <c r="C1204" i="252"/>
  <c r="C1219" i="252"/>
  <c r="C1233" i="252"/>
  <c r="C1268" i="252"/>
  <c r="C1283" i="252"/>
  <c r="C1297" i="252"/>
  <c r="C1332" i="252"/>
  <c r="C1347" i="252"/>
  <c r="C1361" i="252"/>
  <c r="C1396" i="252"/>
  <c r="C1411" i="252"/>
  <c r="C1423" i="252"/>
  <c r="C1431" i="252"/>
  <c r="C1439" i="252"/>
  <c r="C1447" i="252"/>
  <c r="C1455" i="252"/>
  <c r="C1463" i="252"/>
  <c r="C1471" i="252"/>
  <c r="C1479" i="252"/>
  <c r="C1487" i="252"/>
  <c r="C1495" i="252"/>
  <c r="C1503" i="252"/>
  <c r="C1511" i="252"/>
  <c r="C1519" i="252"/>
  <c r="C1527" i="252"/>
  <c r="C1535" i="252"/>
  <c r="C1543" i="252"/>
  <c r="C1551" i="252"/>
  <c r="C1559" i="252"/>
  <c r="C1567" i="252"/>
  <c r="C1575" i="252"/>
  <c r="C1583" i="252"/>
  <c r="C1591" i="252"/>
  <c r="C1599" i="252"/>
  <c r="C1607" i="252"/>
  <c r="C1615" i="252"/>
  <c r="C1623" i="252"/>
  <c r="C1631" i="252"/>
  <c r="C1639" i="252"/>
  <c r="C1647" i="252"/>
  <c r="C1655" i="252"/>
  <c r="C1663" i="252"/>
  <c r="C1671" i="252"/>
  <c r="C1679" i="252"/>
  <c r="C1687" i="252"/>
  <c r="C1695" i="252"/>
  <c r="C1703" i="252"/>
  <c r="C1711" i="252"/>
  <c r="C1719" i="252"/>
  <c r="C1727" i="252"/>
  <c r="C1735" i="252"/>
  <c r="C1743" i="252"/>
  <c r="C1751" i="252"/>
  <c r="C1759" i="252"/>
  <c r="C1767" i="252"/>
  <c r="C1775" i="252"/>
  <c r="C1783" i="252"/>
  <c r="C1791" i="252"/>
  <c r="C1799" i="252"/>
  <c r="C1807" i="252"/>
  <c r="C1815" i="252"/>
  <c r="C1823" i="252"/>
  <c r="C1831" i="252"/>
  <c r="C1839" i="252"/>
  <c r="C1847" i="252"/>
  <c r="C1855" i="252"/>
  <c r="C1863" i="252"/>
  <c r="C1871" i="252"/>
  <c r="C1879" i="252"/>
  <c r="C1887" i="252"/>
  <c r="C1895" i="252"/>
  <c r="C1903" i="252"/>
  <c r="C1911" i="252"/>
  <c r="C1919" i="252"/>
  <c r="C1927" i="252"/>
  <c r="C956" i="252"/>
  <c r="C1212" i="252"/>
  <c r="C1241" i="252"/>
  <c r="C1355" i="252"/>
  <c r="C1426" i="252"/>
  <c r="C1458" i="252"/>
  <c r="C1490" i="252"/>
  <c r="C1522" i="252"/>
  <c r="C1554" i="252"/>
  <c r="C1586" i="252"/>
  <c r="C1618" i="252"/>
  <c r="C1650" i="252"/>
  <c r="C1682" i="252"/>
  <c r="C1714" i="252"/>
  <c r="C1722" i="252"/>
  <c r="C1757" i="252"/>
  <c r="C1772" i="252"/>
  <c r="C1786" i="252"/>
  <c r="C1821" i="252"/>
  <c r="C1836" i="252"/>
  <c r="C1850" i="252"/>
  <c r="C1885" i="252"/>
  <c r="C1900" i="252"/>
  <c r="C1914" i="252"/>
  <c r="C1940" i="252"/>
  <c r="C1948" i="252"/>
  <c r="C1956" i="252"/>
  <c r="C1964" i="252"/>
  <c r="C1972" i="252"/>
  <c r="C1980" i="252"/>
  <c r="C1156" i="252"/>
  <c r="C1185" i="252"/>
  <c r="C1299" i="252"/>
  <c r="C1412" i="252"/>
  <c r="C1437" i="252"/>
  <c r="C1469" i="252"/>
  <c r="C1501" i="252"/>
  <c r="C1533" i="252"/>
  <c r="C1565" i="252"/>
  <c r="C1597" i="252"/>
  <c r="C1629" i="252"/>
  <c r="C1661" i="252"/>
  <c r="C1693" i="252"/>
  <c r="C1730" i="252"/>
  <c r="C1765" i="252"/>
  <c r="C1780" i="252"/>
  <c r="C1794" i="252"/>
  <c r="C1829" i="252"/>
  <c r="C1844" i="252"/>
  <c r="C1858" i="252"/>
  <c r="C1893" i="252"/>
  <c r="C1908" i="252"/>
  <c r="C1922" i="252"/>
  <c r="C1935" i="252"/>
  <c r="C1943" i="252"/>
  <c r="C1951" i="252"/>
  <c r="C1959" i="252"/>
  <c r="C1967" i="252"/>
  <c r="C1975" i="252"/>
  <c r="C752" i="252"/>
  <c r="C1078" i="252"/>
  <c r="C1163" i="252"/>
  <c r="C1276" i="252"/>
  <c r="C1305" i="252"/>
  <c r="C1450" i="252"/>
  <c r="C1482" i="252"/>
  <c r="C1514" i="252"/>
  <c r="C1546" i="252"/>
  <c r="C1578" i="252"/>
  <c r="C1610" i="252"/>
  <c r="C1642" i="252"/>
  <c r="C1674" i="252"/>
  <c r="C1706" i="252"/>
  <c r="C1724" i="252"/>
  <c r="C1738" i="252"/>
  <c r="C1773" i="252"/>
  <c r="C1788" i="252"/>
  <c r="C1802" i="252"/>
  <c r="C1837" i="252"/>
  <c r="C1852" i="252"/>
  <c r="C1866" i="252"/>
  <c r="C1901" i="252"/>
  <c r="C1916" i="252"/>
  <c r="C1930" i="252"/>
  <c r="C1938" i="252"/>
  <c r="C1946" i="252"/>
  <c r="C1954" i="252"/>
  <c r="C1962" i="252"/>
  <c r="C1970" i="252"/>
  <c r="C1978" i="252"/>
  <c r="C871" i="252"/>
  <c r="C1220" i="252"/>
  <c r="C1249" i="252"/>
  <c r="C1363" i="252"/>
  <c r="C1418" i="252"/>
  <c r="C1429" i="252"/>
  <c r="C1461" i="252"/>
  <c r="C1493" i="252"/>
  <c r="C1525" i="252"/>
  <c r="C1557" i="252"/>
  <c r="C1589" i="252"/>
  <c r="C1621" i="252"/>
  <c r="C1653" i="252"/>
  <c r="C1685" i="252"/>
  <c r="C1717" i="252"/>
  <c r="C1732" i="252"/>
  <c r="C1746" i="252"/>
  <c r="C1781" i="252"/>
  <c r="C1796" i="252"/>
  <c r="C1810" i="252"/>
  <c r="C1845" i="252"/>
  <c r="C1860" i="252"/>
  <c r="C1874" i="252"/>
  <c r="C1909" i="252"/>
  <c r="C1924" i="252"/>
  <c r="C1941" i="252"/>
  <c r="C1949" i="252"/>
  <c r="C1957" i="252"/>
  <c r="C1965" i="252"/>
  <c r="C1973" i="252"/>
  <c r="C1227" i="252"/>
  <c r="C1340" i="252"/>
  <c r="C1369" i="252"/>
  <c r="C1442" i="252"/>
  <c r="C1474" i="252"/>
  <c r="C1506" i="252"/>
  <c r="C1538" i="252"/>
  <c r="C1570" i="252"/>
  <c r="C1602" i="252"/>
  <c r="C1634" i="252"/>
  <c r="C1666" i="252"/>
  <c r="C1698" i="252"/>
  <c r="C1725" i="252"/>
  <c r="C1740" i="252"/>
  <c r="C1754" i="252"/>
  <c r="C1789" i="252"/>
  <c r="C1804" i="252"/>
  <c r="C1818" i="252"/>
  <c r="C1853" i="252"/>
  <c r="C1868" i="252"/>
  <c r="C1882" i="252"/>
  <c r="C1917" i="252"/>
  <c r="C1932" i="252"/>
  <c r="C1936" i="252"/>
  <c r="C1944" i="252"/>
  <c r="C1952" i="252"/>
  <c r="C1960" i="252"/>
  <c r="C1119" i="252"/>
  <c r="C1235" i="252"/>
  <c r="C1348" i="252"/>
  <c r="C1377" i="252"/>
  <c r="C1445" i="252"/>
  <c r="C1477" i="252"/>
  <c r="C1509" i="252"/>
  <c r="C1541" i="252"/>
  <c r="C1573" i="252"/>
  <c r="C1605" i="252"/>
  <c r="C1637" i="252"/>
  <c r="C1669" i="252"/>
  <c r="C1701" i="252"/>
  <c r="C1749" i="252"/>
  <c r="C1764" i="252"/>
  <c r="C1778" i="252"/>
  <c r="C1813" i="252"/>
  <c r="C1828" i="252"/>
  <c r="C1842" i="252"/>
  <c r="C1877" i="252"/>
  <c r="C1892" i="252"/>
  <c r="C1906" i="252"/>
  <c r="C1937" i="252"/>
  <c r="C1945" i="252"/>
  <c r="C1953" i="252"/>
  <c r="C1961" i="252"/>
  <c r="C814" i="252"/>
  <c r="C1148" i="252"/>
  <c r="C1530" i="252"/>
  <c r="C1658" i="252"/>
  <c r="C1820" i="252"/>
  <c r="C1933" i="252"/>
  <c r="C1966" i="252"/>
  <c r="C1981" i="252"/>
  <c r="C1989" i="252"/>
  <c r="C1997" i="252"/>
  <c r="C2005" i="252"/>
  <c r="C2013" i="252"/>
  <c r="C2021" i="252"/>
  <c r="C2029" i="252"/>
  <c r="C2037" i="252"/>
  <c r="C2045" i="252"/>
  <c r="C2053" i="252"/>
  <c r="C2061" i="252"/>
  <c r="C2069" i="252"/>
  <c r="C2077" i="252"/>
  <c r="C2085" i="252"/>
  <c r="C2093" i="252"/>
  <c r="C2101" i="252"/>
  <c r="C2109" i="252"/>
  <c r="C2117" i="252"/>
  <c r="C2125" i="252"/>
  <c r="C2133" i="252"/>
  <c r="C2141" i="252"/>
  <c r="C2149" i="252"/>
  <c r="C2157" i="252"/>
  <c r="C2165" i="252"/>
  <c r="C2173" i="252"/>
  <c r="C2181" i="252"/>
  <c r="C2189" i="252"/>
  <c r="C2197" i="252"/>
  <c r="C2205" i="252"/>
  <c r="C2213" i="252"/>
  <c r="C2221" i="252"/>
  <c r="C2229" i="252"/>
  <c r="C2237" i="252"/>
  <c r="C2245" i="252"/>
  <c r="C2253" i="252"/>
  <c r="C2261" i="252"/>
  <c r="C2269" i="252"/>
  <c r="C2277" i="252"/>
  <c r="C2285" i="252"/>
  <c r="C2293" i="252"/>
  <c r="C2301" i="252"/>
  <c r="C2309" i="252"/>
  <c r="C2317" i="252"/>
  <c r="C2325" i="252"/>
  <c r="C2333" i="252"/>
  <c r="C2341" i="252"/>
  <c r="C2349" i="252"/>
  <c r="C2357" i="252"/>
  <c r="C2365" i="252"/>
  <c r="C2373" i="252"/>
  <c r="C2381" i="252"/>
  <c r="C2389" i="252"/>
  <c r="C2397" i="252"/>
  <c r="C2405" i="252"/>
  <c r="C2413" i="252"/>
  <c r="C2421" i="252"/>
  <c r="C2429" i="252"/>
  <c r="C2437" i="252"/>
  <c r="C2445" i="252"/>
  <c r="C2453" i="252"/>
  <c r="C2461" i="252"/>
  <c r="C2469" i="252"/>
  <c r="C2477" i="252"/>
  <c r="C2485" i="252"/>
  <c r="C2493" i="252"/>
  <c r="C2501" i="252"/>
  <c r="C2509" i="252"/>
  <c r="C2517" i="252"/>
  <c r="C2525" i="252"/>
  <c r="C2533" i="252"/>
  <c r="C2541" i="252"/>
  <c r="C2549" i="252"/>
  <c r="C2557" i="252"/>
  <c r="C2565" i="252"/>
  <c r="C2573" i="252"/>
  <c r="C2581" i="252"/>
  <c r="C2589" i="252"/>
  <c r="C2597" i="252"/>
  <c r="C2605" i="252"/>
  <c r="C2613" i="252"/>
  <c r="C2621" i="252"/>
  <c r="C2629" i="252"/>
  <c r="C2637" i="252"/>
  <c r="C2645" i="252"/>
  <c r="C2653" i="252"/>
  <c r="C2661" i="252"/>
  <c r="C2669" i="252"/>
  <c r="C2677" i="252"/>
  <c r="C2685" i="252"/>
  <c r="C2693" i="252"/>
  <c r="C2701" i="252"/>
  <c r="C900" i="252"/>
  <c r="C1171" i="252"/>
  <c r="C1284" i="252"/>
  <c r="C1453" i="252"/>
  <c r="C1581" i="252"/>
  <c r="C1709" i="252"/>
  <c r="C1797" i="252"/>
  <c r="C1826" i="252"/>
  <c r="C1947" i="252"/>
  <c r="C1984" i="252"/>
  <c r="C1992" i="252"/>
  <c r="C2000" i="252"/>
  <c r="C2008" i="252"/>
  <c r="C2016" i="252"/>
  <c r="C2024" i="252"/>
  <c r="C2032" i="252"/>
  <c r="C2040" i="252"/>
  <c r="C2048" i="252"/>
  <c r="C2056" i="252"/>
  <c r="C2064" i="252"/>
  <c r="C2072" i="252"/>
  <c r="C2080" i="252"/>
  <c r="C2088" i="252"/>
  <c r="C2096" i="252"/>
  <c r="C2104" i="252"/>
  <c r="C2112" i="252"/>
  <c r="C2120" i="252"/>
  <c r="C2128" i="252"/>
  <c r="C2136" i="252"/>
  <c r="C2144" i="252"/>
  <c r="C2152" i="252"/>
  <c r="C2160" i="252"/>
  <c r="C2168" i="252"/>
  <c r="C2176" i="252"/>
  <c r="C2184" i="252"/>
  <c r="C2192" i="252"/>
  <c r="C2200" i="252"/>
  <c r="C2208" i="252"/>
  <c r="C2216" i="252"/>
  <c r="C2224" i="252"/>
  <c r="C2232" i="252"/>
  <c r="C2240" i="252"/>
  <c r="C2248" i="252"/>
  <c r="C2256" i="252"/>
  <c r="C2264" i="252"/>
  <c r="C2272" i="252"/>
  <c r="C2280" i="252"/>
  <c r="C2288" i="252"/>
  <c r="C2296" i="252"/>
  <c r="C2304" i="252"/>
  <c r="C2312" i="252"/>
  <c r="C2320" i="252"/>
  <c r="C2328" i="252"/>
  <c r="C2336" i="252"/>
  <c r="C2344" i="252"/>
  <c r="C2352" i="252"/>
  <c r="C2360" i="252"/>
  <c r="C2368" i="252"/>
  <c r="C2376" i="252"/>
  <c r="C2384" i="252"/>
  <c r="C2392" i="252"/>
  <c r="C2400" i="252"/>
  <c r="C2408" i="252"/>
  <c r="C2416" i="252"/>
  <c r="C2424" i="252"/>
  <c r="C2432" i="252"/>
  <c r="C2440" i="252"/>
  <c r="C2448" i="252"/>
  <c r="C2456" i="252"/>
  <c r="C2464" i="252"/>
  <c r="C2472" i="252"/>
  <c r="C2480" i="252"/>
  <c r="C2488" i="252"/>
  <c r="C2496" i="252"/>
  <c r="C2504" i="252"/>
  <c r="C2512" i="252"/>
  <c r="C2520" i="252"/>
  <c r="C2528" i="252"/>
  <c r="C2536" i="252"/>
  <c r="C2544" i="252"/>
  <c r="C2552" i="252"/>
  <c r="C2560" i="252"/>
  <c r="C2568" i="252"/>
  <c r="C2576" i="252"/>
  <c r="C2584" i="252"/>
  <c r="C2592" i="252"/>
  <c r="C2600" i="252"/>
  <c r="C2608" i="252"/>
  <c r="C2616" i="252"/>
  <c r="C2624" i="252"/>
  <c r="C2632" i="252"/>
  <c r="C2640" i="252"/>
  <c r="C2648" i="252"/>
  <c r="C2656" i="252"/>
  <c r="C2664" i="252"/>
  <c r="C2672" i="252"/>
  <c r="C2680" i="252"/>
  <c r="C2688" i="252"/>
  <c r="C2696" i="252"/>
  <c r="C2704" i="252"/>
  <c r="C927" i="252"/>
  <c r="C1177" i="252"/>
  <c r="C1291" i="252"/>
  <c r="C1404" i="252"/>
  <c r="C1498" i="252"/>
  <c r="C1626" i="252"/>
  <c r="C1741" i="252"/>
  <c r="C1770" i="252"/>
  <c r="C1884" i="252"/>
  <c r="C1958" i="252"/>
  <c r="C1968" i="252"/>
  <c r="C1977" i="252"/>
  <c r="C1987" i="252"/>
  <c r="C1995" i="252"/>
  <c r="C2003" i="252"/>
  <c r="C2011" i="252"/>
  <c r="C2019" i="252"/>
  <c r="C2027" i="252"/>
  <c r="C2035" i="252"/>
  <c r="C2043" i="252"/>
  <c r="C2051" i="252"/>
  <c r="C2059" i="252"/>
  <c r="C2067" i="252"/>
  <c r="C2075" i="252"/>
  <c r="C2083" i="252"/>
  <c r="C2091" i="252"/>
  <c r="C2099" i="252"/>
  <c r="C2107" i="252"/>
  <c r="C2115" i="252"/>
  <c r="C2123" i="252"/>
  <c r="C2131" i="252"/>
  <c r="C2139" i="252"/>
  <c r="C2147" i="252"/>
  <c r="C2155" i="252"/>
  <c r="C2163" i="252"/>
  <c r="C2171" i="252"/>
  <c r="C2179" i="252"/>
  <c r="C2187" i="252"/>
  <c r="C2195" i="252"/>
  <c r="C2203" i="252"/>
  <c r="C2211" i="252"/>
  <c r="C2219" i="252"/>
  <c r="C2227" i="252"/>
  <c r="C2235" i="252"/>
  <c r="C2243" i="252"/>
  <c r="C2251" i="252"/>
  <c r="C2259" i="252"/>
  <c r="C2267" i="252"/>
  <c r="C2275" i="252"/>
  <c r="C2283" i="252"/>
  <c r="C2291" i="252"/>
  <c r="C2299" i="252"/>
  <c r="C2307" i="252"/>
  <c r="C2315" i="252"/>
  <c r="C2323" i="252"/>
  <c r="C2331" i="252"/>
  <c r="C2339" i="252"/>
  <c r="C2347" i="252"/>
  <c r="C2355" i="252"/>
  <c r="C2363" i="252"/>
  <c r="C2371" i="252"/>
  <c r="C2379" i="252"/>
  <c r="C2387" i="252"/>
  <c r="C2395" i="252"/>
  <c r="C2403" i="252"/>
  <c r="C2411" i="252"/>
  <c r="C2419" i="252"/>
  <c r="C2427" i="252"/>
  <c r="C2435" i="252"/>
  <c r="C2443" i="252"/>
  <c r="C2451" i="252"/>
  <c r="C2459" i="252"/>
  <c r="C2467" i="252"/>
  <c r="C2475" i="252"/>
  <c r="C2483" i="252"/>
  <c r="C2491" i="252"/>
  <c r="C2499" i="252"/>
  <c r="C2507" i="252"/>
  <c r="C2515" i="252"/>
  <c r="C2523" i="252"/>
  <c r="C2531" i="252"/>
  <c r="C2539" i="252"/>
  <c r="C2547" i="252"/>
  <c r="C2555" i="252"/>
  <c r="C2563" i="252"/>
  <c r="C2571" i="252"/>
  <c r="C2579" i="252"/>
  <c r="C2587" i="252"/>
  <c r="C2595" i="252"/>
  <c r="C2603" i="252"/>
  <c r="C2611" i="252"/>
  <c r="C2619" i="252"/>
  <c r="C2627" i="252"/>
  <c r="C2635" i="252"/>
  <c r="C2643" i="252"/>
  <c r="C2651" i="252"/>
  <c r="C2659" i="252"/>
  <c r="C2667" i="252"/>
  <c r="C2675" i="252"/>
  <c r="C2683" i="252"/>
  <c r="C2691" i="252"/>
  <c r="C2699" i="252"/>
  <c r="C2707" i="252"/>
  <c r="C41" i="192"/>
  <c r="C2007" i="252"/>
  <c r="C2063" i="252"/>
  <c r="C2119" i="252"/>
  <c r="C2143" i="252"/>
  <c r="C2183" i="252"/>
  <c r="C1014" i="252"/>
  <c r="C1313" i="252"/>
  <c r="C1421" i="252"/>
  <c r="C1549" i="252"/>
  <c r="C1677" i="252"/>
  <c r="C1748" i="252"/>
  <c r="C1861" i="252"/>
  <c r="C1890" i="252"/>
  <c r="C1939" i="252"/>
  <c r="C1982" i="252"/>
  <c r="C1990" i="252"/>
  <c r="C1998" i="252"/>
  <c r="C2006" i="252"/>
  <c r="C2014" i="252"/>
  <c r="C2022" i="252"/>
  <c r="C2030" i="252"/>
  <c r="C2038" i="252"/>
  <c r="C2046" i="252"/>
  <c r="C2054" i="252"/>
  <c r="C2062" i="252"/>
  <c r="C2070" i="252"/>
  <c r="C2078" i="252"/>
  <c r="C2086" i="252"/>
  <c r="C2094" i="252"/>
  <c r="C2102" i="252"/>
  <c r="C2110" i="252"/>
  <c r="C2118" i="252"/>
  <c r="C2126" i="252"/>
  <c r="C2134" i="252"/>
  <c r="C2142" i="252"/>
  <c r="C2150" i="252"/>
  <c r="C2158" i="252"/>
  <c r="C2166" i="252"/>
  <c r="C2174" i="252"/>
  <c r="C2182" i="252"/>
  <c r="C2190" i="252"/>
  <c r="C2198" i="252"/>
  <c r="C2206" i="252"/>
  <c r="C2214" i="252"/>
  <c r="C2222" i="252"/>
  <c r="C2230" i="252"/>
  <c r="C2238" i="252"/>
  <c r="C2246" i="252"/>
  <c r="C2254" i="252"/>
  <c r="C2262" i="252"/>
  <c r="C2270" i="252"/>
  <c r="C2278" i="252"/>
  <c r="C2286" i="252"/>
  <c r="C2294" i="252"/>
  <c r="C2302" i="252"/>
  <c r="C2310" i="252"/>
  <c r="C2318" i="252"/>
  <c r="C2326" i="252"/>
  <c r="C2334" i="252"/>
  <c r="C2342" i="252"/>
  <c r="C2350" i="252"/>
  <c r="C2358" i="252"/>
  <c r="C2366" i="252"/>
  <c r="C2374" i="252"/>
  <c r="C2382" i="252"/>
  <c r="C2390" i="252"/>
  <c r="C2398" i="252"/>
  <c r="C2406" i="252"/>
  <c r="C2414" i="252"/>
  <c r="C2422" i="252"/>
  <c r="C2430" i="252"/>
  <c r="C2438" i="252"/>
  <c r="C2446" i="252"/>
  <c r="C2454" i="252"/>
  <c r="C2462" i="252"/>
  <c r="C2470" i="252"/>
  <c r="C2478" i="252"/>
  <c r="C2486" i="252"/>
  <c r="C2494" i="252"/>
  <c r="C2502" i="252"/>
  <c r="C2510" i="252"/>
  <c r="C2518" i="252"/>
  <c r="C2526" i="252"/>
  <c r="C2534" i="252"/>
  <c r="C2542" i="252"/>
  <c r="C2550" i="252"/>
  <c r="C2558" i="252"/>
  <c r="C2566" i="252"/>
  <c r="C2574" i="252"/>
  <c r="C2582" i="252"/>
  <c r="C2590" i="252"/>
  <c r="C2598" i="252"/>
  <c r="C2606" i="252"/>
  <c r="C2614" i="252"/>
  <c r="C2622" i="252"/>
  <c r="C2630" i="252"/>
  <c r="C2638" i="252"/>
  <c r="C2646" i="252"/>
  <c r="C2654" i="252"/>
  <c r="C2662" i="252"/>
  <c r="C2670" i="252"/>
  <c r="C2678" i="252"/>
  <c r="C2686" i="252"/>
  <c r="C2694" i="252"/>
  <c r="C2702" i="252"/>
  <c r="C1434" i="252"/>
  <c r="C1562" i="252"/>
  <c r="C1690" i="252"/>
  <c r="C1999" i="252"/>
  <c r="C2031" i="252"/>
  <c r="C2039" i="252"/>
  <c r="C2071" i="252"/>
  <c r="C2103" i="252"/>
  <c r="C2135" i="252"/>
  <c r="C2167" i="252"/>
  <c r="C1466" i="252"/>
  <c r="C1594" i="252"/>
  <c r="C1805" i="252"/>
  <c r="C1834" i="252"/>
  <c r="C1950" i="252"/>
  <c r="C1974" i="252"/>
  <c r="C1985" i="252"/>
  <c r="C1993" i="252"/>
  <c r="C2001" i="252"/>
  <c r="C2009" i="252"/>
  <c r="C2017" i="252"/>
  <c r="C2025" i="252"/>
  <c r="C2033" i="252"/>
  <c r="C2041" i="252"/>
  <c r="C2049" i="252"/>
  <c r="C2057" i="252"/>
  <c r="C2065" i="252"/>
  <c r="C2073" i="252"/>
  <c r="C2081" i="252"/>
  <c r="C2089" i="252"/>
  <c r="C2097" i="252"/>
  <c r="C2105" i="252"/>
  <c r="C2113" i="252"/>
  <c r="C2121" i="252"/>
  <c r="C2129" i="252"/>
  <c r="C2137" i="252"/>
  <c r="C2145" i="252"/>
  <c r="C2153" i="252"/>
  <c r="C2161" i="252"/>
  <c r="C2169" i="252"/>
  <c r="C2177" i="252"/>
  <c r="C2185" i="252"/>
  <c r="C2193" i="252"/>
  <c r="C2201" i="252"/>
  <c r="C2209" i="252"/>
  <c r="C2217" i="252"/>
  <c r="C2225" i="252"/>
  <c r="C2233" i="252"/>
  <c r="C2241" i="252"/>
  <c r="C2249" i="252"/>
  <c r="C2257" i="252"/>
  <c r="C2265" i="252"/>
  <c r="C2273" i="252"/>
  <c r="C2281" i="252"/>
  <c r="C2289" i="252"/>
  <c r="C2297" i="252"/>
  <c r="C2305" i="252"/>
  <c r="C2313" i="252"/>
  <c r="C2321" i="252"/>
  <c r="C2329" i="252"/>
  <c r="C2337" i="252"/>
  <c r="C2345" i="252"/>
  <c r="C2353" i="252"/>
  <c r="C2361" i="252"/>
  <c r="C2369" i="252"/>
  <c r="C2377" i="252"/>
  <c r="C2385" i="252"/>
  <c r="C2393" i="252"/>
  <c r="C2401" i="252"/>
  <c r="C2409" i="252"/>
  <c r="C2417" i="252"/>
  <c r="C2425" i="252"/>
  <c r="C2433" i="252"/>
  <c r="C2441" i="252"/>
  <c r="C2449" i="252"/>
  <c r="C2457" i="252"/>
  <c r="C2465" i="252"/>
  <c r="C2473" i="252"/>
  <c r="C2481" i="252"/>
  <c r="C2489" i="252"/>
  <c r="C2497" i="252"/>
  <c r="C2505" i="252"/>
  <c r="C2513" i="252"/>
  <c r="C2521" i="252"/>
  <c r="C2529" i="252"/>
  <c r="C2537" i="252"/>
  <c r="C2545" i="252"/>
  <c r="C2553" i="252"/>
  <c r="C2561" i="252"/>
  <c r="C2569" i="252"/>
  <c r="C2577" i="252"/>
  <c r="C2585" i="252"/>
  <c r="C2593" i="252"/>
  <c r="C2601" i="252"/>
  <c r="C2609" i="252"/>
  <c r="C2617" i="252"/>
  <c r="C2625" i="252"/>
  <c r="C2633" i="252"/>
  <c r="C2641" i="252"/>
  <c r="C2649" i="252"/>
  <c r="C2657" i="252"/>
  <c r="C2665" i="252"/>
  <c r="C2673" i="252"/>
  <c r="C2681" i="252"/>
  <c r="C2689" i="252"/>
  <c r="C2697" i="252"/>
  <c r="C2705" i="252"/>
  <c r="C1118" i="252"/>
  <c r="C1756" i="252"/>
  <c r="C1898" i="252"/>
  <c r="C2023" i="252"/>
  <c r="C2047" i="252"/>
  <c r="C2055" i="252"/>
  <c r="C2079" i="252"/>
  <c r="C2095" i="252"/>
  <c r="C2127" i="252"/>
  <c r="C2159" i="252"/>
  <c r="C1517" i="252"/>
  <c r="C1645" i="252"/>
  <c r="C1812" i="252"/>
  <c r="C1925" i="252"/>
  <c r="C1963" i="252"/>
  <c r="C1969" i="252"/>
  <c r="C1979" i="252"/>
  <c r="C1988" i="252"/>
  <c r="C1996" i="252"/>
  <c r="C2004" i="252"/>
  <c r="C2012" i="252"/>
  <c r="C2020" i="252"/>
  <c r="C2028" i="252"/>
  <c r="C2036" i="252"/>
  <c r="C2044" i="252"/>
  <c r="C2052" i="252"/>
  <c r="C2060" i="252"/>
  <c r="C2068" i="252"/>
  <c r="C2076" i="252"/>
  <c r="C2084" i="252"/>
  <c r="C2092" i="252"/>
  <c r="C2100" i="252"/>
  <c r="C2108" i="252"/>
  <c r="C2116" i="252"/>
  <c r="C2124" i="252"/>
  <c r="C2132" i="252"/>
  <c r="C2140" i="252"/>
  <c r="C2148" i="252"/>
  <c r="C2156" i="252"/>
  <c r="C2164" i="252"/>
  <c r="C2172" i="252"/>
  <c r="C2180" i="252"/>
  <c r="C2188" i="252"/>
  <c r="C2196" i="252"/>
  <c r="C2204" i="252"/>
  <c r="C2212" i="252"/>
  <c r="C2220" i="252"/>
  <c r="C2228" i="252"/>
  <c r="C2236" i="252"/>
  <c r="C2244" i="252"/>
  <c r="C2252" i="252"/>
  <c r="C2260" i="252"/>
  <c r="C2268" i="252"/>
  <c r="C2276" i="252"/>
  <c r="C2284" i="252"/>
  <c r="C2292" i="252"/>
  <c r="C2300" i="252"/>
  <c r="C2308" i="252"/>
  <c r="C2316" i="252"/>
  <c r="C2324" i="252"/>
  <c r="C2332" i="252"/>
  <c r="C2340" i="252"/>
  <c r="C2348" i="252"/>
  <c r="C2356" i="252"/>
  <c r="C2364" i="252"/>
  <c r="C2372" i="252"/>
  <c r="C2380" i="252"/>
  <c r="C2388" i="252"/>
  <c r="C2396" i="252"/>
  <c r="C2404" i="252"/>
  <c r="C2412" i="252"/>
  <c r="C2420" i="252"/>
  <c r="C2428" i="252"/>
  <c r="C2436" i="252"/>
  <c r="C2444" i="252"/>
  <c r="C2452" i="252"/>
  <c r="C2460" i="252"/>
  <c r="C2468" i="252"/>
  <c r="C2476" i="252"/>
  <c r="C2484" i="252"/>
  <c r="C2492" i="252"/>
  <c r="C2500" i="252"/>
  <c r="C2508" i="252"/>
  <c r="C2516" i="252"/>
  <c r="C2524" i="252"/>
  <c r="C2532" i="252"/>
  <c r="C2540" i="252"/>
  <c r="C2548" i="252"/>
  <c r="C2556" i="252"/>
  <c r="C2564" i="252"/>
  <c r="C2572" i="252"/>
  <c r="C2580" i="252"/>
  <c r="C2588" i="252"/>
  <c r="C2596" i="252"/>
  <c r="C2604" i="252"/>
  <c r="C2612" i="252"/>
  <c r="C2620" i="252"/>
  <c r="C2628" i="252"/>
  <c r="C2636" i="252"/>
  <c r="C2644" i="252"/>
  <c r="C2652" i="252"/>
  <c r="C2660" i="252"/>
  <c r="C2668" i="252"/>
  <c r="C2676" i="252"/>
  <c r="C2684" i="252"/>
  <c r="C2692" i="252"/>
  <c r="C2700" i="252"/>
  <c r="C1869" i="252"/>
  <c r="C1942" i="252"/>
  <c r="C1983" i="252"/>
  <c r="C1991" i="252"/>
  <c r="C2015" i="252"/>
  <c r="C2087" i="252"/>
  <c r="C2111" i="252"/>
  <c r="C2151" i="252"/>
  <c r="C2175" i="252"/>
  <c r="C2026" i="252"/>
  <c r="C2090" i="252"/>
  <c r="C2154" i="252"/>
  <c r="C2226" i="252"/>
  <c r="C2258" i="252"/>
  <c r="C2290" i="252"/>
  <c r="C2322" i="252"/>
  <c r="C2354" i="252"/>
  <c r="C2386" i="252"/>
  <c r="C2418" i="252"/>
  <c r="C2450" i="252"/>
  <c r="C2482" i="252"/>
  <c r="C2514" i="252"/>
  <c r="C2546" i="252"/>
  <c r="C2578" i="252"/>
  <c r="C2610" i="252"/>
  <c r="C2642" i="252"/>
  <c r="C2674" i="252"/>
  <c r="C2706" i="252"/>
  <c r="C2575" i="252"/>
  <c r="C2586" i="252"/>
  <c r="C2650" i="252"/>
  <c r="C2682" i="252"/>
  <c r="C1986" i="252"/>
  <c r="C2050" i="252"/>
  <c r="C2114" i="252"/>
  <c r="C2178" i="252"/>
  <c r="C2194" i="252"/>
  <c r="C2207" i="252"/>
  <c r="C2239" i="252"/>
  <c r="C2271" i="252"/>
  <c r="C2303" i="252"/>
  <c r="C2335" i="252"/>
  <c r="C2367" i="252"/>
  <c r="C2399" i="252"/>
  <c r="C2431" i="252"/>
  <c r="C2463" i="252"/>
  <c r="C2495" i="252"/>
  <c r="C2527" i="252"/>
  <c r="C2559" i="252"/>
  <c r="C2591" i="252"/>
  <c r="C2623" i="252"/>
  <c r="C2655" i="252"/>
  <c r="C2687" i="252"/>
  <c r="C2447" i="252"/>
  <c r="C2479" i="252"/>
  <c r="C2607" i="252"/>
  <c r="C2202" i="252"/>
  <c r="C2618" i="252"/>
  <c r="C1733" i="252"/>
  <c r="C2010" i="252"/>
  <c r="C2074" i="252"/>
  <c r="C2138" i="252"/>
  <c r="C2218" i="252"/>
  <c r="C2250" i="252"/>
  <c r="C2282" i="252"/>
  <c r="C2314" i="252"/>
  <c r="C2346" i="252"/>
  <c r="C2378" i="252"/>
  <c r="C2410" i="252"/>
  <c r="C2442" i="252"/>
  <c r="C2474" i="252"/>
  <c r="C2506" i="252"/>
  <c r="C2538" i="252"/>
  <c r="C2570" i="252"/>
  <c r="C2602" i="252"/>
  <c r="C2634" i="252"/>
  <c r="C2666" i="252"/>
  <c r="C2698" i="252"/>
  <c r="C8" i="252"/>
  <c r="C2511" i="252"/>
  <c r="C2703" i="252"/>
  <c r="C2042" i="252"/>
  <c r="C2170" i="252"/>
  <c r="C2266" i="252"/>
  <c r="C2362" i="252"/>
  <c r="C2522" i="252"/>
  <c r="C1762" i="252"/>
  <c r="C1955" i="252"/>
  <c r="C2034" i="252"/>
  <c r="C2098" i="252"/>
  <c r="C2162" i="252"/>
  <c r="C2199" i="252"/>
  <c r="C2231" i="252"/>
  <c r="C2263" i="252"/>
  <c r="C2295" i="252"/>
  <c r="C2327" i="252"/>
  <c r="C2359" i="252"/>
  <c r="C2391" i="252"/>
  <c r="C2423" i="252"/>
  <c r="C2455" i="252"/>
  <c r="C2487" i="252"/>
  <c r="C2519" i="252"/>
  <c r="C2551" i="252"/>
  <c r="C2583" i="252"/>
  <c r="C2615" i="252"/>
  <c r="C2647" i="252"/>
  <c r="C2679" i="252"/>
  <c r="C2146" i="252"/>
  <c r="C2671" i="252"/>
  <c r="C2298" i="252"/>
  <c r="C2490" i="252"/>
  <c r="C2554" i="252"/>
  <c r="C1485" i="252"/>
  <c r="C1994" i="252"/>
  <c r="C2058" i="252"/>
  <c r="C2122" i="252"/>
  <c r="C2186" i="252"/>
  <c r="C2210" i="252"/>
  <c r="C2242" i="252"/>
  <c r="C2274" i="252"/>
  <c r="C2306" i="252"/>
  <c r="C2338" i="252"/>
  <c r="C2370" i="252"/>
  <c r="C2402" i="252"/>
  <c r="C2434" i="252"/>
  <c r="C2466" i="252"/>
  <c r="C2498" i="252"/>
  <c r="C2530" i="252"/>
  <c r="C2562" i="252"/>
  <c r="C2594" i="252"/>
  <c r="C2626" i="252"/>
  <c r="C2658" i="252"/>
  <c r="C2690" i="252"/>
  <c r="C1971" i="252"/>
  <c r="C2018" i="252"/>
  <c r="C2082" i="252"/>
  <c r="C2223" i="252"/>
  <c r="C2255" i="252"/>
  <c r="C2287" i="252"/>
  <c r="C2639" i="252"/>
  <c r="C2234" i="252"/>
  <c r="C2330" i="252"/>
  <c r="C2394" i="252"/>
  <c r="C1613" i="252"/>
  <c r="C1876" i="252"/>
  <c r="C2002" i="252"/>
  <c r="C2066" i="252"/>
  <c r="C2130" i="252"/>
  <c r="C2191" i="252"/>
  <c r="C2215" i="252"/>
  <c r="C2247" i="252"/>
  <c r="C2279" i="252"/>
  <c r="C2311" i="252"/>
  <c r="C2343" i="252"/>
  <c r="C2375" i="252"/>
  <c r="C2407" i="252"/>
  <c r="C2439" i="252"/>
  <c r="C2471" i="252"/>
  <c r="C2503" i="252"/>
  <c r="C2535" i="252"/>
  <c r="C2567" i="252"/>
  <c r="C2599" i="252"/>
  <c r="C2631" i="252"/>
  <c r="C2663" i="252"/>
  <c r="C2695" i="252"/>
  <c r="C2319" i="252"/>
  <c r="C2351" i="252"/>
  <c r="C2383" i="252"/>
  <c r="C2415" i="252"/>
  <c r="C2543" i="252"/>
  <c r="C1976" i="252"/>
  <c r="C2106" i="252"/>
  <c r="C2426" i="252"/>
  <c r="C2458" i="252"/>
  <c r="D12" i="252"/>
  <c r="D20" i="252"/>
  <c r="D28" i="252"/>
  <c r="D36" i="252"/>
  <c r="D44" i="252"/>
  <c r="D52" i="252"/>
  <c r="D60" i="252"/>
  <c r="D68" i="252"/>
  <c r="D76" i="252"/>
  <c r="D84" i="252"/>
  <c r="D92" i="252"/>
  <c r="D100" i="252"/>
  <c r="D108" i="252"/>
  <c r="D116" i="252"/>
  <c r="D124" i="252"/>
  <c r="D132" i="252"/>
  <c r="D140" i="252"/>
  <c r="D148" i="252"/>
  <c r="D156" i="252"/>
  <c r="D164" i="252"/>
  <c r="D172" i="252"/>
  <c r="D180" i="252"/>
  <c r="D188" i="252"/>
  <c r="D196" i="252"/>
  <c r="D204" i="252"/>
  <c r="D212" i="252"/>
  <c r="D220" i="252"/>
  <c r="D15" i="252"/>
  <c r="D23" i="252"/>
  <c r="D31" i="252"/>
  <c r="D39" i="252"/>
  <c r="D47" i="252"/>
  <c r="D55" i="252"/>
  <c r="D63" i="252"/>
  <c r="D71" i="252"/>
  <c r="D79" i="252"/>
  <c r="D87" i="252"/>
  <c r="D95" i="252"/>
  <c r="D103" i="252"/>
  <c r="D111" i="252"/>
  <c r="D119" i="252"/>
  <c r="D127" i="252"/>
  <c r="D135" i="252"/>
  <c r="D143" i="252"/>
  <c r="D151" i="252"/>
  <c r="D159" i="252"/>
  <c r="D167" i="252"/>
  <c r="D175" i="252"/>
  <c r="D183" i="252"/>
  <c r="D191" i="252"/>
  <c r="D199" i="252"/>
  <c r="D207" i="252"/>
  <c r="D215" i="252"/>
  <c r="D223" i="252"/>
  <c r="D10" i="252"/>
  <c r="D18" i="252"/>
  <c r="D26" i="252"/>
  <c r="D34" i="252"/>
  <c r="D42" i="252"/>
  <c r="D50" i="252"/>
  <c r="D58" i="252"/>
  <c r="D66" i="252"/>
  <c r="D74" i="252"/>
  <c r="D82" i="252"/>
  <c r="D90" i="252"/>
  <c r="D98" i="252"/>
  <c r="D106" i="252"/>
  <c r="D114" i="252"/>
  <c r="D122" i="252"/>
  <c r="D130" i="252"/>
  <c r="D138" i="252"/>
  <c r="D146" i="252"/>
  <c r="D154" i="252"/>
  <c r="D162" i="252"/>
  <c r="D170" i="252"/>
  <c r="D178" i="252"/>
  <c r="D186" i="252"/>
  <c r="D194" i="252"/>
  <c r="D202" i="252"/>
  <c r="D210" i="252"/>
  <c r="D218" i="252"/>
  <c r="D11" i="252"/>
  <c r="D19" i="252"/>
  <c r="D27" i="252"/>
  <c r="D35" i="252"/>
  <c r="D43" i="252"/>
  <c r="D51" i="252"/>
  <c r="D59" i="252"/>
  <c r="D67" i="252"/>
  <c r="D75" i="252"/>
  <c r="D83" i="252"/>
  <c r="D91" i="252"/>
  <c r="D99" i="252"/>
  <c r="D107" i="252"/>
  <c r="D115" i="252"/>
  <c r="D123" i="252"/>
  <c r="D131" i="252"/>
  <c r="D139" i="252"/>
  <c r="D147" i="252"/>
  <c r="D155" i="252"/>
  <c r="D163" i="252"/>
  <c r="D171" i="252"/>
  <c r="D179" i="252"/>
  <c r="D187" i="252"/>
  <c r="D195" i="252"/>
  <c r="D203" i="252"/>
  <c r="D211" i="252"/>
  <c r="D219" i="252"/>
  <c r="D14" i="252"/>
  <c r="D22" i="252"/>
  <c r="D30" i="252"/>
  <c r="D38" i="252"/>
  <c r="D46" i="252"/>
  <c r="D54" i="252"/>
  <c r="D62" i="252"/>
  <c r="D70" i="252"/>
  <c r="D78" i="252"/>
  <c r="D86" i="252"/>
  <c r="D94" i="252"/>
  <c r="D102" i="252"/>
  <c r="D110" i="252"/>
  <c r="D118" i="252"/>
  <c r="D126" i="252"/>
  <c r="D134" i="252"/>
  <c r="D142" i="252"/>
  <c r="D150" i="252"/>
  <c r="D158" i="252"/>
  <c r="D166" i="252"/>
  <c r="D174" i="252"/>
  <c r="D182" i="252"/>
  <c r="D190" i="252"/>
  <c r="D198" i="252"/>
  <c r="D206" i="252"/>
  <c r="D214" i="252"/>
  <c r="D222" i="252"/>
  <c r="D25" i="252"/>
  <c r="D32" i="252"/>
  <c r="D61" i="252"/>
  <c r="D89" i="252"/>
  <c r="D96" i="252"/>
  <c r="D125" i="252"/>
  <c r="D153" i="252"/>
  <c r="D160" i="252"/>
  <c r="D189" i="252"/>
  <c r="D217" i="252"/>
  <c r="D224" i="252"/>
  <c r="D230" i="252"/>
  <c r="D238" i="252"/>
  <c r="D246" i="252"/>
  <c r="D254" i="252"/>
  <c r="D262" i="252"/>
  <c r="D270" i="252"/>
  <c r="D278" i="252"/>
  <c r="D286" i="252"/>
  <c r="D294" i="252"/>
  <c r="D302" i="252"/>
  <c r="D310" i="252"/>
  <c r="D318" i="252"/>
  <c r="D326" i="252"/>
  <c r="D334" i="252"/>
  <c r="D342" i="252"/>
  <c r="D350" i="252"/>
  <c r="D358" i="252"/>
  <c r="D366" i="252"/>
  <c r="D13" i="252"/>
  <c r="D41" i="252"/>
  <c r="D48" i="252"/>
  <c r="D77" i="252"/>
  <c r="D105" i="252"/>
  <c r="D112" i="252"/>
  <c r="D141" i="252"/>
  <c r="D169" i="252"/>
  <c r="D176" i="252"/>
  <c r="D205" i="252"/>
  <c r="D228" i="252"/>
  <c r="D236" i="252"/>
  <c r="D244" i="252"/>
  <c r="D252" i="252"/>
  <c r="D260" i="252"/>
  <c r="D268" i="252"/>
  <c r="D276" i="252"/>
  <c r="D284" i="252"/>
  <c r="D292" i="252"/>
  <c r="D300" i="252"/>
  <c r="D308" i="252"/>
  <c r="D316" i="252"/>
  <c r="D324" i="252"/>
  <c r="D332" i="252"/>
  <c r="D340" i="252"/>
  <c r="D348" i="252"/>
  <c r="D356" i="252"/>
  <c r="D364" i="252"/>
  <c r="D21" i="252"/>
  <c r="D49" i="252"/>
  <c r="D56" i="252"/>
  <c r="D85" i="252"/>
  <c r="D113" i="252"/>
  <c r="D120" i="252"/>
  <c r="D149" i="252"/>
  <c r="D177" i="252"/>
  <c r="D184" i="252"/>
  <c r="D213" i="252"/>
  <c r="D231" i="252"/>
  <c r="D239" i="252"/>
  <c r="D247" i="252"/>
  <c r="D255" i="252"/>
  <c r="D263" i="252"/>
  <c r="D271" i="252"/>
  <c r="D279" i="252"/>
  <c r="D287" i="252"/>
  <c r="D295" i="252"/>
  <c r="D303" i="252"/>
  <c r="D311" i="252"/>
  <c r="D319" i="252"/>
  <c r="D327" i="252"/>
  <c r="D335" i="252"/>
  <c r="D343" i="252"/>
  <c r="D351" i="252"/>
  <c r="D359" i="252"/>
  <c r="D367" i="252"/>
  <c r="D37" i="252"/>
  <c r="D65" i="252"/>
  <c r="D72" i="252"/>
  <c r="D101" i="252"/>
  <c r="D129" i="252"/>
  <c r="D136" i="252"/>
  <c r="D165" i="252"/>
  <c r="D193" i="252"/>
  <c r="D200" i="252"/>
  <c r="D229" i="252"/>
  <c r="D237" i="252"/>
  <c r="D245" i="252"/>
  <c r="D253" i="252"/>
  <c r="D261" i="252"/>
  <c r="D269" i="252"/>
  <c r="D277" i="252"/>
  <c r="D285" i="252"/>
  <c r="D293" i="252"/>
  <c r="D301" i="252"/>
  <c r="D309" i="252"/>
  <c r="D317" i="252"/>
  <c r="D325" i="252"/>
  <c r="D333" i="252"/>
  <c r="D341" i="252"/>
  <c r="D349" i="252"/>
  <c r="D357" i="252"/>
  <c r="D365" i="252"/>
  <c r="D33" i="252"/>
  <c r="D104" i="252"/>
  <c r="D133" i="252"/>
  <c r="D161" i="252"/>
  <c r="D233" i="252"/>
  <c r="D249" i="252"/>
  <c r="D265" i="252"/>
  <c r="D281" i="252"/>
  <c r="D297" i="252"/>
  <c r="D313" i="252"/>
  <c r="D329" i="252"/>
  <c r="D345" i="252"/>
  <c r="D361" i="252"/>
  <c r="D371" i="252"/>
  <c r="D374" i="252"/>
  <c r="D382" i="252"/>
  <c r="D390" i="252"/>
  <c r="D398" i="252"/>
  <c r="D406" i="252"/>
  <c r="D414" i="252"/>
  <c r="D422" i="252"/>
  <c r="D430" i="252"/>
  <c r="D438" i="252"/>
  <c r="D446" i="252"/>
  <c r="D454" i="252"/>
  <c r="D462" i="252"/>
  <c r="D470" i="252"/>
  <c r="D478" i="252"/>
  <c r="D486" i="252"/>
  <c r="D494" i="252"/>
  <c r="D502" i="252"/>
  <c r="D510" i="252"/>
  <c r="D518" i="252"/>
  <c r="D526" i="252"/>
  <c r="D534" i="252"/>
  <c r="D542" i="252"/>
  <c r="D550" i="252"/>
  <c r="D558" i="252"/>
  <c r="D64" i="252"/>
  <c r="D93" i="252"/>
  <c r="D121" i="252"/>
  <c r="D192" i="252"/>
  <c r="D221" i="252"/>
  <c r="D234" i="252"/>
  <c r="D250" i="252"/>
  <c r="D266" i="252"/>
  <c r="D282" i="252"/>
  <c r="D298" i="252"/>
  <c r="D314" i="252"/>
  <c r="D330" i="252"/>
  <c r="D346" i="252"/>
  <c r="D362" i="252"/>
  <c r="D377" i="252"/>
  <c r="D385" i="252"/>
  <c r="D393" i="252"/>
  <c r="D401" i="252"/>
  <c r="D409" i="252"/>
  <c r="D417" i="252"/>
  <c r="D425" i="252"/>
  <c r="D433" i="252"/>
  <c r="D441" i="252"/>
  <c r="D449" i="252"/>
  <c r="D457" i="252"/>
  <c r="D465" i="252"/>
  <c r="D473" i="252"/>
  <c r="D481" i="252"/>
  <c r="D9" i="252"/>
  <c r="D80" i="252"/>
  <c r="D109" i="252"/>
  <c r="D137" i="252"/>
  <c r="D208" i="252"/>
  <c r="D240" i="252"/>
  <c r="D256" i="252"/>
  <c r="D272" i="252"/>
  <c r="D288" i="252"/>
  <c r="D304" i="252"/>
  <c r="D320" i="252"/>
  <c r="D336" i="252"/>
  <c r="D352" i="252"/>
  <c r="D368" i="252"/>
  <c r="D372" i="252"/>
  <c r="D380" i="252"/>
  <c r="D388" i="252"/>
  <c r="D396" i="252"/>
  <c r="D404" i="252"/>
  <c r="D412" i="252"/>
  <c r="D420" i="252"/>
  <c r="D428" i="252"/>
  <c r="D436" i="252"/>
  <c r="D444" i="252"/>
  <c r="D452" i="252"/>
  <c r="D460" i="252"/>
  <c r="D468" i="252"/>
  <c r="D476" i="252"/>
  <c r="D484" i="252"/>
  <c r="D492" i="252"/>
  <c r="D500" i="252"/>
  <c r="D508" i="252"/>
  <c r="D516" i="252"/>
  <c r="D524" i="252"/>
  <c r="D532" i="252"/>
  <c r="D540" i="252"/>
  <c r="D548" i="252"/>
  <c r="D556" i="252"/>
  <c r="D24" i="252"/>
  <c r="D53" i="252"/>
  <c r="D81" i="252"/>
  <c r="D152" i="252"/>
  <c r="D181" i="252"/>
  <c r="D209" i="252"/>
  <c r="D235" i="252"/>
  <c r="D251" i="252"/>
  <c r="D267" i="252"/>
  <c r="D283" i="252"/>
  <c r="D299" i="252"/>
  <c r="D315" i="252"/>
  <c r="D331" i="252"/>
  <c r="D347" i="252"/>
  <c r="D363" i="252"/>
  <c r="D375" i="252"/>
  <c r="D383" i="252"/>
  <c r="D391" i="252"/>
  <c r="D399" i="252"/>
  <c r="D407" i="252"/>
  <c r="D415" i="252"/>
  <c r="D423" i="252"/>
  <c r="D431" i="252"/>
  <c r="D439" i="252"/>
  <c r="D447" i="252"/>
  <c r="D455" i="252"/>
  <c r="D463" i="252"/>
  <c r="D471" i="252"/>
  <c r="D40" i="252"/>
  <c r="D69" i="252"/>
  <c r="D97" i="252"/>
  <c r="D168" i="252"/>
  <c r="D197" i="252"/>
  <c r="D225" i="252"/>
  <c r="D241" i="252"/>
  <c r="D257" i="252"/>
  <c r="D273" i="252"/>
  <c r="D289" i="252"/>
  <c r="D305" i="252"/>
  <c r="D321" i="252"/>
  <c r="D337" i="252"/>
  <c r="D353" i="252"/>
  <c r="D369" i="252"/>
  <c r="D378" i="252"/>
  <c r="D386" i="252"/>
  <c r="D394" i="252"/>
  <c r="D402" i="252"/>
  <c r="D410" i="252"/>
  <c r="D418" i="252"/>
  <c r="D426" i="252"/>
  <c r="D434" i="252"/>
  <c r="D442" i="252"/>
  <c r="D29" i="252"/>
  <c r="D57" i="252"/>
  <c r="D128" i="252"/>
  <c r="D157" i="252"/>
  <c r="D185" i="252"/>
  <c r="D226" i="252"/>
  <c r="D242" i="252"/>
  <c r="D258" i="252"/>
  <c r="D274" i="252"/>
  <c r="D290" i="252"/>
  <c r="D306" i="252"/>
  <c r="D322" i="252"/>
  <c r="D338" i="252"/>
  <c r="D354" i="252"/>
  <c r="D373" i="252"/>
  <c r="D381" i="252"/>
  <c r="D389" i="252"/>
  <c r="D397" i="252"/>
  <c r="D405" i="252"/>
  <c r="D413" i="252"/>
  <c r="D421" i="252"/>
  <c r="D429" i="252"/>
  <c r="D437" i="252"/>
  <c r="D445" i="252"/>
  <c r="D453" i="252"/>
  <c r="D461" i="252"/>
  <c r="D469" i="252"/>
  <c r="D477" i="252"/>
  <c r="D485" i="252"/>
  <c r="D493" i="252"/>
  <c r="D501" i="252"/>
  <c r="D509" i="252"/>
  <c r="D517" i="252"/>
  <c r="D525" i="252"/>
  <c r="D533" i="252"/>
  <c r="D541" i="252"/>
  <c r="D549" i="252"/>
  <c r="D17" i="252"/>
  <c r="D275" i="252"/>
  <c r="D339" i="252"/>
  <c r="D387" i="252"/>
  <c r="D419" i="252"/>
  <c r="D458" i="252"/>
  <c r="D472" i="252"/>
  <c r="D487" i="252"/>
  <c r="D491" i="252"/>
  <c r="D504" i="252"/>
  <c r="D521" i="252"/>
  <c r="D538" i="252"/>
  <c r="D551" i="252"/>
  <c r="D561" i="252"/>
  <c r="D569" i="252"/>
  <c r="D577" i="252"/>
  <c r="D585" i="252"/>
  <c r="D593" i="252"/>
  <c r="D601" i="252"/>
  <c r="D609" i="252"/>
  <c r="D617" i="252"/>
  <c r="D625" i="252"/>
  <c r="D633" i="252"/>
  <c r="D641" i="252"/>
  <c r="D649" i="252"/>
  <c r="D657" i="252"/>
  <c r="D665" i="252"/>
  <c r="D673" i="252"/>
  <c r="D681" i="252"/>
  <c r="D689" i="252"/>
  <c r="D697" i="252"/>
  <c r="D705" i="252"/>
  <c r="D713" i="252"/>
  <c r="D721" i="252"/>
  <c r="D729" i="252"/>
  <c r="D737" i="252"/>
  <c r="D745" i="252"/>
  <c r="D753" i="252"/>
  <c r="D144" i="252"/>
  <c r="D201" i="252"/>
  <c r="D280" i="252"/>
  <c r="D344" i="252"/>
  <c r="D400" i="252"/>
  <c r="D432" i="252"/>
  <c r="D451" i="252"/>
  <c r="D466" i="252"/>
  <c r="D483" i="252"/>
  <c r="D496" i="252"/>
  <c r="D513" i="252"/>
  <c r="D530" i="252"/>
  <c r="D543" i="252"/>
  <c r="D547" i="252"/>
  <c r="D564" i="252"/>
  <c r="D572" i="252"/>
  <c r="D580" i="252"/>
  <c r="D588" i="252"/>
  <c r="D596" i="252"/>
  <c r="D604" i="252"/>
  <c r="D612" i="252"/>
  <c r="D620" i="252"/>
  <c r="D628" i="252"/>
  <c r="D636" i="252"/>
  <c r="D644" i="252"/>
  <c r="D652" i="252"/>
  <c r="D660" i="252"/>
  <c r="D668" i="252"/>
  <c r="D676" i="252"/>
  <c r="D684" i="252"/>
  <c r="D692" i="252"/>
  <c r="D700" i="252"/>
  <c r="D708" i="252"/>
  <c r="D716" i="252"/>
  <c r="D724" i="252"/>
  <c r="D732" i="252"/>
  <c r="D740" i="252"/>
  <c r="D748" i="252"/>
  <c r="D756" i="252"/>
  <c r="D88" i="252"/>
  <c r="D145" i="252"/>
  <c r="D259" i="252"/>
  <c r="D323" i="252"/>
  <c r="D379" i="252"/>
  <c r="D411" i="252"/>
  <c r="D443" i="252"/>
  <c r="D459" i="252"/>
  <c r="D479" i="252"/>
  <c r="D488" i="252"/>
  <c r="D505" i="252"/>
  <c r="D522" i="252"/>
  <c r="D535" i="252"/>
  <c r="D539" i="252"/>
  <c r="D555" i="252"/>
  <c r="D559" i="252"/>
  <c r="D567" i="252"/>
  <c r="D575" i="252"/>
  <c r="D583" i="252"/>
  <c r="D591" i="252"/>
  <c r="D599" i="252"/>
  <c r="D607" i="252"/>
  <c r="D615" i="252"/>
  <c r="D623" i="252"/>
  <c r="D631" i="252"/>
  <c r="D639" i="252"/>
  <c r="D647" i="252"/>
  <c r="D655" i="252"/>
  <c r="D663" i="252"/>
  <c r="D671" i="252"/>
  <c r="D679" i="252"/>
  <c r="D687" i="252"/>
  <c r="D695" i="252"/>
  <c r="D703" i="252"/>
  <c r="D711" i="252"/>
  <c r="D719" i="252"/>
  <c r="D727" i="252"/>
  <c r="D735" i="252"/>
  <c r="D743" i="252"/>
  <c r="D751" i="252"/>
  <c r="D45" i="252"/>
  <c r="D264" i="252"/>
  <c r="D328" i="252"/>
  <c r="D370" i="252"/>
  <c r="D392" i="252"/>
  <c r="D424" i="252"/>
  <c r="D467" i="252"/>
  <c r="D474" i="252"/>
  <c r="D497" i="252"/>
  <c r="D514" i="252"/>
  <c r="D527" i="252"/>
  <c r="D531" i="252"/>
  <c r="D544" i="252"/>
  <c r="D552" i="252"/>
  <c r="D562" i="252"/>
  <c r="D570" i="252"/>
  <c r="D578" i="252"/>
  <c r="D586" i="252"/>
  <c r="D594" i="252"/>
  <c r="D602" i="252"/>
  <c r="D610" i="252"/>
  <c r="D618" i="252"/>
  <c r="D626" i="252"/>
  <c r="D634" i="252"/>
  <c r="D642" i="252"/>
  <c r="D650" i="252"/>
  <c r="D658" i="252"/>
  <c r="D666" i="252"/>
  <c r="D674" i="252"/>
  <c r="D682" i="252"/>
  <c r="D690" i="252"/>
  <c r="D698" i="252"/>
  <c r="D706" i="252"/>
  <c r="D714" i="252"/>
  <c r="D722" i="252"/>
  <c r="D730" i="252"/>
  <c r="D738" i="252"/>
  <c r="D746" i="252"/>
  <c r="D754" i="252"/>
  <c r="D216" i="252"/>
  <c r="D243" i="252"/>
  <c r="D307" i="252"/>
  <c r="D403" i="252"/>
  <c r="D435" i="252"/>
  <c r="D480" i="252"/>
  <c r="D489" i="252"/>
  <c r="D506" i="252"/>
  <c r="D519" i="252"/>
  <c r="D523" i="252"/>
  <c r="D536" i="252"/>
  <c r="D565" i="252"/>
  <c r="D573" i="252"/>
  <c r="D581" i="252"/>
  <c r="D589" i="252"/>
  <c r="D597" i="252"/>
  <c r="D605" i="252"/>
  <c r="D613" i="252"/>
  <c r="D621" i="252"/>
  <c r="D629" i="252"/>
  <c r="D637" i="252"/>
  <c r="D645" i="252"/>
  <c r="D653" i="252"/>
  <c r="D661" i="252"/>
  <c r="D669" i="252"/>
  <c r="D173" i="252"/>
  <c r="D248" i="252"/>
  <c r="D312" i="252"/>
  <c r="D384" i="252"/>
  <c r="D416" i="252"/>
  <c r="D448" i="252"/>
  <c r="D475" i="252"/>
  <c r="D498" i="252"/>
  <c r="D511" i="252"/>
  <c r="D515" i="252"/>
  <c r="D528" i="252"/>
  <c r="D545" i="252"/>
  <c r="D553" i="252"/>
  <c r="D560" i="252"/>
  <c r="D568" i="252"/>
  <c r="D576" i="252"/>
  <c r="D584" i="252"/>
  <c r="D592" i="252"/>
  <c r="D600" i="252"/>
  <c r="D608" i="252"/>
  <c r="D616" i="252"/>
  <c r="D624" i="252"/>
  <c r="D632" i="252"/>
  <c r="D640" i="252"/>
  <c r="D648" i="252"/>
  <c r="D656" i="252"/>
  <c r="D664" i="252"/>
  <c r="D672" i="252"/>
  <c r="D680" i="252"/>
  <c r="D688" i="252"/>
  <c r="D696" i="252"/>
  <c r="D704" i="252"/>
  <c r="D712" i="252"/>
  <c r="D720" i="252"/>
  <c r="D728" i="252"/>
  <c r="D736" i="252"/>
  <c r="D744" i="252"/>
  <c r="D752" i="252"/>
  <c r="D395" i="252"/>
  <c r="D490" i="252"/>
  <c r="D507" i="252"/>
  <c r="D557" i="252"/>
  <c r="D579" i="252"/>
  <c r="D611" i="252"/>
  <c r="D643" i="252"/>
  <c r="D675" i="252"/>
  <c r="D710" i="252"/>
  <c r="D725" i="252"/>
  <c r="D739" i="252"/>
  <c r="D759" i="252"/>
  <c r="D767" i="252"/>
  <c r="D775" i="252"/>
  <c r="D783" i="252"/>
  <c r="D791" i="252"/>
  <c r="D799" i="252"/>
  <c r="D807" i="252"/>
  <c r="D815" i="252"/>
  <c r="D823" i="252"/>
  <c r="D831" i="252"/>
  <c r="D839" i="252"/>
  <c r="D847" i="252"/>
  <c r="D855" i="252"/>
  <c r="D863" i="252"/>
  <c r="D871" i="252"/>
  <c r="D879" i="252"/>
  <c r="D887" i="252"/>
  <c r="D895" i="252"/>
  <c r="D903" i="252"/>
  <c r="D911" i="252"/>
  <c r="D919" i="252"/>
  <c r="D927" i="252"/>
  <c r="D935" i="252"/>
  <c r="D943" i="252"/>
  <c r="D951" i="252"/>
  <c r="D959" i="252"/>
  <c r="D967" i="252"/>
  <c r="D975" i="252"/>
  <c r="D983" i="252"/>
  <c r="D991" i="252"/>
  <c r="D999" i="252"/>
  <c r="D1007" i="252"/>
  <c r="D1015" i="252"/>
  <c r="D1023" i="252"/>
  <c r="D1031" i="252"/>
  <c r="D1039" i="252"/>
  <c r="D1047" i="252"/>
  <c r="D1055" i="252"/>
  <c r="D1063" i="252"/>
  <c r="D1071" i="252"/>
  <c r="D1079" i="252"/>
  <c r="D1087" i="252"/>
  <c r="D1095" i="252"/>
  <c r="D1103" i="252"/>
  <c r="D1111" i="252"/>
  <c r="D73" i="252"/>
  <c r="D440" i="252"/>
  <c r="D590" i="252"/>
  <c r="D622" i="252"/>
  <c r="D654" i="252"/>
  <c r="D683" i="252"/>
  <c r="D718" i="252"/>
  <c r="D733" i="252"/>
  <c r="D747" i="252"/>
  <c r="D762" i="252"/>
  <c r="D770" i="252"/>
  <c r="D778" i="252"/>
  <c r="D786" i="252"/>
  <c r="D794" i="252"/>
  <c r="D802" i="252"/>
  <c r="D810" i="252"/>
  <c r="D818" i="252"/>
  <c r="D826" i="252"/>
  <c r="D834" i="252"/>
  <c r="D842" i="252"/>
  <c r="D850" i="252"/>
  <c r="D858" i="252"/>
  <c r="D866" i="252"/>
  <c r="D874" i="252"/>
  <c r="D882" i="252"/>
  <c r="D890" i="252"/>
  <c r="D898" i="252"/>
  <c r="D906" i="252"/>
  <c r="D914" i="252"/>
  <c r="D922" i="252"/>
  <c r="D930" i="252"/>
  <c r="D938" i="252"/>
  <c r="D946" i="252"/>
  <c r="D954" i="252"/>
  <c r="D962" i="252"/>
  <c r="D970" i="252"/>
  <c r="D978" i="252"/>
  <c r="D986" i="252"/>
  <c r="D994" i="252"/>
  <c r="D1002" i="252"/>
  <c r="D1010" i="252"/>
  <c r="D1018" i="252"/>
  <c r="D1026" i="252"/>
  <c r="D1034" i="252"/>
  <c r="D1042" i="252"/>
  <c r="D1050" i="252"/>
  <c r="D1058" i="252"/>
  <c r="D1066" i="252"/>
  <c r="D1074" i="252"/>
  <c r="D1082" i="252"/>
  <c r="D1090" i="252"/>
  <c r="D1098" i="252"/>
  <c r="D1106" i="252"/>
  <c r="D1114" i="252"/>
  <c r="D117" i="252"/>
  <c r="D355" i="252"/>
  <c r="D571" i="252"/>
  <c r="D603" i="252"/>
  <c r="D635" i="252"/>
  <c r="D667" i="252"/>
  <c r="D677" i="252"/>
  <c r="D691" i="252"/>
  <c r="D726" i="252"/>
  <c r="D741" i="252"/>
  <c r="D755" i="252"/>
  <c r="D765" i="252"/>
  <c r="D773" i="252"/>
  <c r="D781" i="252"/>
  <c r="D789" i="252"/>
  <c r="D797" i="252"/>
  <c r="D805" i="252"/>
  <c r="D813" i="252"/>
  <c r="D821" i="252"/>
  <c r="D829" i="252"/>
  <c r="D837" i="252"/>
  <c r="D845" i="252"/>
  <c r="D853" i="252"/>
  <c r="D861" i="252"/>
  <c r="D869" i="252"/>
  <c r="D877" i="252"/>
  <c r="D885" i="252"/>
  <c r="D893" i="252"/>
  <c r="D901" i="252"/>
  <c r="D909" i="252"/>
  <c r="D917" i="252"/>
  <c r="D925" i="252"/>
  <c r="D933" i="252"/>
  <c r="D941" i="252"/>
  <c r="D949" i="252"/>
  <c r="D957" i="252"/>
  <c r="D965" i="252"/>
  <c r="D973" i="252"/>
  <c r="D981" i="252"/>
  <c r="D989" i="252"/>
  <c r="D997" i="252"/>
  <c r="D1005" i="252"/>
  <c r="D1013" i="252"/>
  <c r="D1021" i="252"/>
  <c r="D1029" i="252"/>
  <c r="D1037" i="252"/>
  <c r="D1045" i="252"/>
  <c r="D1053" i="252"/>
  <c r="D1061" i="252"/>
  <c r="D1069" i="252"/>
  <c r="D1077" i="252"/>
  <c r="D1085" i="252"/>
  <c r="D1093" i="252"/>
  <c r="D1101" i="252"/>
  <c r="D1109" i="252"/>
  <c r="D1117" i="252"/>
  <c r="D360" i="252"/>
  <c r="D408" i="252"/>
  <c r="D450" i="252"/>
  <c r="D495" i="252"/>
  <c r="D512" i="252"/>
  <c r="D529" i="252"/>
  <c r="D546" i="252"/>
  <c r="D582" i="252"/>
  <c r="D614" i="252"/>
  <c r="D646" i="252"/>
  <c r="D685" i="252"/>
  <c r="D699" i="252"/>
  <c r="D734" i="252"/>
  <c r="D749" i="252"/>
  <c r="D760" i="252"/>
  <c r="D768" i="252"/>
  <c r="D776" i="252"/>
  <c r="D784" i="252"/>
  <c r="D792" i="252"/>
  <c r="D800" i="252"/>
  <c r="D808" i="252"/>
  <c r="D816" i="252"/>
  <c r="D824" i="252"/>
  <c r="D832" i="252"/>
  <c r="D840" i="252"/>
  <c r="D848" i="252"/>
  <c r="D856" i="252"/>
  <c r="D864" i="252"/>
  <c r="D872" i="252"/>
  <c r="D880" i="252"/>
  <c r="D888" i="252"/>
  <c r="D896" i="252"/>
  <c r="D904" i="252"/>
  <c r="D912" i="252"/>
  <c r="D920" i="252"/>
  <c r="D928" i="252"/>
  <c r="D936" i="252"/>
  <c r="D944" i="252"/>
  <c r="D952" i="252"/>
  <c r="D960" i="252"/>
  <c r="D968" i="252"/>
  <c r="D976" i="252"/>
  <c r="D984" i="252"/>
  <c r="D992" i="252"/>
  <c r="D1000" i="252"/>
  <c r="D1008" i="252"/>
  <c r="D1016" i="252"/>
  <c r="D1024" i="252"/>
  <c r="D1032" i="252"/>
  <c r="D1040" i="252"/>
  <c r="D1048" i="252"/>
  <c r="D1056" i="252"/>
  <c r="D1064" i="252"/>
  <c r="D1072" i="252"/>
  <c r="D1080" i="252"/>
  <c r="D1088" i="252"/>
  <c r="D1096" i="252"/>
  <c r="D1104" i="252"/>
  <c r="D1112" i="252"/>
  <c r="D1120" i="252"/>
  <c r="D291" i="252"/>
  <c r="D456" i="252"/>
  <c r="D563" i="252"/>
  <c r="D595" i="252"/>
  <c r="D627" i="252"/>
  <c r="D659" i="252"/>
  <c r="D678" i="252"/>
  <c r="D693" i="252"/>
  <c r="D707" i="252"/>
  <c r="D742" i="252"/>
  <c r="D757" i="252"/>
  <c r="D296" i="252"/>
  <c r="D376" i="252"/>
  <c r="D482" i="252"/>
  <c r="D499" i="252"/>
  <c r="D574" i="252"/>
  <c r="D606" i="252"/>
  <c r="D638" i="252"/>
  <c r="D670" i="252"/>
  <c r="D686" i="252"/>
  <c r="D701" i="252"/>
  <c r="D715" i="252"/>
  <c r="D750" i="252"/>
  <c r="D766" i="252"/>
  <c r="D774" i="252"/>
  <c r="D782" i="252"/>
  <c r="D790" i="252"/>
  <c r="D798" i="252"/>
  <c r="D806" i="252"/>
  <c r="D814" i="252"/>
  <c r="D822" i="252"/>
  <c r="D830" i="252"/>
  <c r="D838" i="252"/>
  <c r="D846" i="252"/>
  <c r="D854" i="252"/>
  <c r="D862" i="252"/>
  <c r="D870" i="252"/>
  <c r="D878" i="252"/>
  <c r="D886" i="252"/>
  <c r="D894" i="252"/>
  <c r="D902" i="252"/>
  <c r="D910" i="252"/>
  <c r="D918" i="252"/>
  <c r="D926" i="252"/>
  <c r="D934" i="252"/>
  <c r="D942" i="252"/>
  <c r="D950" i="252"/>
  <c r="D958" i="252"/>
  <c r="D966" i="252"/>
  <c r="D974" i="252"/>
  <c r="D982" i="252"/>
  <c r="D990" i="252"/>
  <c r="D998" i="252"/>
  <c r="D1006" i="252"/>
  <c r="D1014" i="252"/>
  <c r="D1022" i="252"/>
  <c r="D1030" i="252"/>
  <c r="D1038" i="252"/>
  <c r="D1046" i="252"/>
  <c r="D1054" i="252"/>
  <c r="D1062" i="252"/>
  <c r="D1070" i="252"/>
  <c r="D1078" i="252"/>
  <c r="D1086" i="252"/>
  <c r="D1094" i="252"/>
  <c r="D1102" i="252"/>
  <c r="D1110" i="252"/>
  <c r="D1118" i="252"/>
  <c r="D227" i="252"/>
  <c r="D537" i="252"/>
  <c r="D587" i="252"/>
  <c r="D758" i="252"/>
  <c r="D772" i="252"/>
  <c r="D787" i="252"/>
  <c r="D801" i="252"/>
  <c r="D836" i="252"/>
  <c r="D851" i="252"/>
  <c r="D865" i="252"/>
  <c r="D900" i="252"/>
  <c r="D915" i="252"/>
  <c r="D929" i="252"/>
  <c r="D964" i="252"/>
  <c r="D979" i="252"/>
  <c r="D993" i="252"/>
  <c r="D1028" i="252"/>
  <c r="D1043" i="252"/>
  <c r="D1057" i="252"/>
  <c r="D1092" i="252"/>
  <c r="D1107" i="252"/>
  <c r="D1124" i="252"/>
  <c r="D1132" i="252"/>
  <c r="D1140" i="252"/>
  <c r="D1148" i="252"/>
  <c r="D1156" i="252"/>
  <c r="D1164" i="252"/>
  <c r="D1172" i="252"/>
  <c r="D1180" i="252"/>
  <c r="D1188" i="252"/>
  <c r="D1196" i="252"/>
  <c r="D1204" i="252"/>
  <c r="D1212" i="252"/>
  <c r="D1220" i="252"/>
  <c r="D1228" i="252"/>
  <c r="D1236" i="252"/>
  <c r="D1244" i="252"/>
  <c r="D1252" i="252"/>
  <c r="D1260" i="252"/>
  <c r="D1268" i="252"/>
  <c r="D1276" i="252"/>
  <c r="D1284" i="252"/>
  <c r="D1292" i="252"/>
  <c r="D1300" i="252"/>
  <c r="D1308" i="252"/>
  <c r="D1316" i="252"/>
  <c r="D1324" i="252"/>
  <c r="D1332" i="252"/>
  <c r="D1340" i="252"/>
  <c r="D1348" i="252"/>
  <c r="D1356" i="252"/>
  <c r="D1364" i="252"/>
  <c r="D1372" i="252"/>
  <c r="D1380" i="252"/>
  <c r="D1388" i="252"/>
  <c r="D1396" i="252"/>
  <c r="D1404" i="252"/>
  <c r="D1412" i="252"/>
  <c r="D232" i="252"/>
  <c r="D464" i="252"/>
  <c r="D630" i="252"/>
  <c r="D702" i="252"/>
  <c r="D731" i="252"/>
  <c r="D780" i="252"/>
  <c r="D795" i="252"/>
  <c r="D809" i="252"/>
  <c r="D844" i="252"/>
  <c r="D859" i="252"/>
  <c r="D873" i="252"/>
  <c r="D908" i="252"/>
  <c r="D923" i="252"/>
  <c r="D937" i="252"/>
  <c r="D972" i="252"/>
  <c r="D987" i="252"/>
  <c r="D1001" i="252"/>
  <c r="D1036" i="252"/>
  <c r="D1051" i="252"/>
  <c r="D1065" i="252"/>
  <c r="D1100" i="252"/>
  <c r="D1115" i="252"/>
  <c r="D1121" i="252"/>
  <c r="D1127" i="252"/>
  <c r="D1135" i="252"/>
  <c r="D1143" i="252"/>
  <c r="D1151" i="252"/>
  <c r="D1159" i="252"/>
  <c r="D1167" i="252"/>
  <c r="D1175" i="252"/>
  <c r="D1183" i="252"/>
  <c r="D1191" i="252"/>
  <c r="D1199" i="252"/>
  <c r="D1207" i="252"/>
  <c r="D1215" i="252"/>
  <c r="D1223" i="252"/>
  <c r="D1231" i="252"/>
  <c r="D1239" i="252"/>
  <c r="D1247" i="252"/>
  <c r="D1255" i="252"/>
  <c r="D1263" i="252"/>
  <c r="D1271" i="252"/>
  <c r="D1279" i="252"/>
  <c r="D1287" i="252"/>
  <c r="D1295" i="252"/>
  <c r="D1303" i="252"/>
  <c r="D1311" i="252"/>
  <c r="D1319" i="252"/>
  <c r="D1327" i="252"/>
  <c r="D1335" i="252"/>
  <c r="D1343" i="252"/>
  <c r="D1351" i="252"/>
  <c r="D1359" i="252"/>
  <c r="D1367" i="252"/>
  <c r="D1375" i="252"/>
  <c r="D1383" i="252"/>
  <c r="D1391" i="252"/>
  <c r="D1399" i="252"/>
  <c r="D1407" i="252"/>
  <c r="D1415" i="252"/>
  <c r="D709" i="252"/>
  <c r="D788" i="252"/>
  <c r="D803" i="252"/>
  <c r="D817" i="252"/>
  <c r="D852" i="252"/>
  <c r="D867" i="252"/>
  <c r="D881" i="252"/>
  <c r="D916" i="252"/>
  <c r="D931" i="252"/>
  <c r="D945" i="252"/>
  <c r="D980" i="252"/>
  <c r="D995" i="252"/>
  <c r="D1009" i="252"/>
  <c r="D1044" i="252"/>
  <c r="D1059" i="252"/>
  <c r="D1073" i="252"/>
  <c r="D1108" i="252"/>
  <c r="D1130" i="252"/>
  <c r="D1138" i="252"/>
  <c r="D1146" i="252"/>
  <c r="D1154" i="252"/>
  <c r="D1162" i="252"/>
  <c r="D1170" i="252"/>
  <c r="D1178" i="252"/>
  <c r="D1186" i="252"/>
  <c r="D1194" i="252"/>
  <c r="D1202" i="252"/>
  <c r="D1210" i="252"/>
  <c r="D1218" i="252"/>
  <c r="D1226" i="252"/>
  <c r="D1234" i="252"/>
  <c r="D1242" i="252"/>
  <c r="D1250" i="252"/>
  <c r="D1258" i="252"/>
  <c r="D1266" i="252"/>
  <c r="D1274" i="252"/>
  <c r="D1282" i="252"/>
  <c r="D1290" i="252"/>
  <c r="D1298" i="252"/>
  <c r="D1306" i="252"/>
  <c r="D1314" i="252"/>
  <c r="D1322" i="252"/>
  <c r="D1330" i="252"/>
  <c r="D1338" i="252"/>
  <c r="D1346" i="252"/>
  <c r="D1354" i="252"/>
  <c r="D1362" i="252"/>
  <c r="D1370" i="252"/>
  <c r="D1378" i="252"/>
  <c r="D1386" i="252"/>
  <c r="D1394" i="252"/>
  <c r="D1402" i="252"/>
  <c r="D1410" i="252"/>
  <c r="D554" i="252"/>
  <c r="D598" i="252"/>
  <c r="D761" i="252"/>
  <c r="D796" i="252"/>
  <c r="D811" i="252"/>
  <c r="D825" i="252"/>
  <c r="D860" i="252"/>
  <c r="D875" i="252"/>
  <c r="D889" i="252"/>
  <c r="D924" i="252"/>
  <c r="D939" i="252"/>
  <c r="D953" i="252"/>
  <c r="D988" i="252"/>
  <c r="D1003" i="252"/>
  <c r="D1017" i="252"/>
  <c r="D1052" i="252"/>
  <c r="D1067" i="252"/>
  <c r="D1081" i="252"/>
  <c r="D1116" i="252"/>
  <c r="D1125" i="252"/>
  <c r="D1133" i="252"/>
  <c r="D1141" i="252"/>
  <c r="D1149" i="252"/>
  <c r="D1157" i="252"/>
  <c r="D1165" i="252"/>
  <c r="D1173" i="252"/>
  <c r="D1181" i="252"/>
  <c r="D1189" i="252"/>
  <c r="D1197" i="252"/>
  <c r="D1205" i="252"/>
  <c r="D1213" i="252"/>
  <c r="D1221" i="252"/>
  <c r="D1229" i="252"/>
  <c r="D1237" i="252"/>
  <c r="D1245" i="252"/>
  <c r="D1253" i="252"/>
  <c r="D1261" i="252"/>
  <c r="D1269" i="252"/>
  <c r="D1277" i="252"/>
  <c r="D1285" i="252"/>
  <c r="D1293" i="252"/>
  <c r="D1301" i="252"/>
  <c r="D1309" i="252"/>
  <c r="D1317" i="252"/>
  <c r="D1325" i="252"/>
  <c r="D1333" i="252"/>
  <c r="D1341" i="252"/>
  <c r="D1349" i="252"/>
  <c r="D1357" i="252"/>
  <c r="D1365" i="252"/>
  <c r="D1373" i="252"/>
  <c r="D1381" i="252"/>
  <c r="D1389" i="252"/>
  <c r="D1397" i="252"/>
  <c r="D1405" i="252"/>
  <c r="D1413" i="252"/>
  <c r="D503" i="252"/>
  <c r="D651" i="252"/>
  <c r="D769" i="252"/>
  <c r="D804" i="252"/>
  <c r="D819" i="252"/>
  <c r="D833" i="252"/>
  <c r="D868" i="252"/>
  <c r="D883" i="252"/>
  <c r="D897" i="252"/>
  <c r="D932" i="252"/>
  <c r="D947" i="252"/>
  <c r="D961" i="252"/>
  <c r="D996" i="252"/>
  <c r="D1011" i="252"/>
  <c r="D1025" i="252"/>
  <c r="D566" i="252"/>
  <c r="D717" i="252"/>
  <c r="D763" i="252"/>
  <c r="D777" i="252"/>
  <c r="D812" i="252"/>
  <c r="D827" i="252"/>
  <c r="D841" i="252"/>
  <c r="D876" i="252"/>
  <c r="D891" i="252"/>
  <c r="D905" i="252"/>
  <c r="D940" i="252"/>
  <c r="D955" i="252"/>
  <c r="D969" i="252"/>
  <c r="D1004" i="252"/>
  <c r="D1019" i="252"/>
  <c r="D1033" i="252"/>
  <c r="D1068" i="252"/>
  <c r="D1083" i="252"/>
  <c r="D1097" i="252"/>
  <c r="D1131" i="252"/>
  <c r="D1139" i="252"/>
  <c r="D1147" i="252"/>
  <c r="D1155" i="252"/>
  <c r="D1163" i="252"/>
  <c r="D1171" i="252"/>
  <c r="D1179" i="252"/>
  <c r="D1187" i="252"/>
  <c r="D1195" i="252"/>
  <c r="D1203" i="252"/>
  <c r="D1211" i="252"/>
  <c r="D1219" i="252"/>
  <c r="D1227" i="252"/>
  <c r="D1235" i="252"/>
  <c r="D1243" i="252"/>
  <c r="D1251" i="252"/>
  <c r="D1259" i="252"/>
  <c r="D1267" i="252"/>
  <c r="D1275" i="252"/>
  <c r="D1283" i="252"/>
  <c r="D1291" i="252"/>
  <c r="D1299" i="252"/>
  <c r="D1307" i="252"/>
  <c r="D1315" i="252"/>
  <c r="D1323" i="252"/>
  <c r="D1331" i="252"/>
  <c r="D1339" i="252"/>
  <c r="D1347" i="252"/>
  <c r="D1355" i="252"/>
  <c r="D1363" i="252"/>
  <c r="D1371" i="252"/>
  <c r="D1379" i="252"/>
  <c r="D1387" i="252"/>
  <c r="D1395" i="252"/>
  <c r="D1403" i="252"/>
  <c r="D1411" i="252"/>
  <c r="D1419" i="252"/>
  <c r="D427" i="252"/>
  <c r="D820" i="252"/>
  <c r="D849" i="252"/>
  <c r="D963" i="252"/>
  <c r="D1119" i="252"/>
  <c r="D1136" i="252"/>
  <c r="D1150" i="252"/>
  <c r="D1185" i="252"/>
  <c r="D1200" i="252"/>
  <c r="D1214" i="252"/>
  <c r="D1249" i="252"/>
  <c r="D1264" i="252"/>
  <c r="D1278" i="252"/>
  <c r="D1313" i="252"/>
  <c r="D1328" i="252"/>
  <c r="D1342" i="252"/>
  <c r="D1377" i="252"/>
  <c r="D1392" i="252"/>
  <c r="D1406" i="252"/>
  <c r="D1418" i="252"/>
  <c r="D1421" i="252"/>
  <c r="D1429" i="252"/>
  <c r="D1437" i="252"/>
  <c r="D1445" i="252"/>
  <c r="D1453" i="252"/>
  <c r="D1461" i="252"/>
  <c r="D1469" i="252"/>
  <c r="D1477" i="252"/>
  <c r="D1485" i="252"/>
  <c r="D1493" i="252"/>
  <c r="D1501" i="252"/>
  <c r="D1509" i="252"/>
  <c r="D1517" i="252"/>
  <c r="D1525" i="252"/>
  <c r="D1533" i="252"/>
  <c r="D1541" i="252"/>
  <c r="D1549" i="252"/>
  <c r="D1557" i="252"/>
  <c r="D1565" i="252"/>
  <c r="D1573" i="252"/>
  <c r="D1581" i="252"/>
  <c r="D1589" i="252"/>
  <c r="D1597" i="252"/>
  <c r="D1605" i="252"/>
  <c r="D1613" i="252"/>
  <c r="D1621" i="252"/>
  <c r="D1629" i="252"/>
  <c r="D1637" i="252"/>
  <c r="D1645" i="252"/>
  <c r="D1653" i="252"/>
  <c r="D1661" i="252"/>
  <c r="D1669" i="252"/>
  <c r="D1677" i="252"/>
  <c r="D1685" i="252"/>
  <c r="D1693" i="252"/>
  <c r="D1701" i="252"/>
  <c r="D1709" i="252"/>
  <c r="D1717" i="252"/>
  <c r="D1725" i="252"/>
  <c r="D1733" i="252"/>
  <c r="D1741" i="252"/>
  <c r="D1749" i="252"/>
  <c r="D1757" i="252"/>
  <c r="D1765" i="252"/>
  <c r="D1773" i="252"/>
  <c r="D1781" i="252"/>
  <c r="D1789" i="252"/>
  <c r="D1797" i="252"/>
  <c r="D1805" i="252"/>
  <c r="D1813" i="252"/>
  <c r="D1821" i="252"/>
  <c r="D1829" i="252"/>
  <c r="D1837" i="252"/>
  <c r="D1845" i="252"/>
  <c r="D1853" i="252"/>
  <c r="D1861" i="252"/>
  <c r="D1869" i="252"/>
  <c r="D1877" i="252"/>
  <c r="D1885" i="252"/>
  <c r="D1893" i="252"/>
  <c r="D1901" i="252"/>
  <c r="D1909" i="252"/>
  <c r="D1917" i="252"/>
  <c r="D1925" i="252"/>
  <c r="D1933" i="252"/>
  <c r="D662" i="252"/>
  <c r="D764" i="252"/>
  <c r="D793" i="252"/>
  <c r="D907" i="252"/>
  <c r="D1020" i="252"/>
  <c r="D1084" i="252"/>
  <c r="D1105" i="252"/>
  <c r="D1122" i="252"/>
  <c r="D1129" i="252"/>
  <c r="D1144" i="252"/>
  <c r="D1158" i="252"/>
  <c r="D1193" i="252"/>
  <c r="D1208" i="252"/>
  <c r="D1222" i="252"/>
  <c r="D1257" i="252"/>
  <c r="D1272" i="252"/>
  <c r="D1286" i="252"/>
  <c r="D1321" i="252"/>
  <c r="D1336" i="252"/>
  <c r="D1350" i="252"/>
  <c r="D1385" i="252"/>
  <c r="D1400" i="252"/>
  <c r="D1414" i="252"/>
  <c r="D1424" i="252"/>
  <c r="D1432" i="252"/>
  <c r="D1440" i="252"/>
  <c r="D1448" i="252"/>
  <c r="D1456" i="252"/>
  <c r="D1464" i="252"/>
  <c r="D1472" i="252"/>
  <c r="D1480" i="252"/>
  <c r="D1488" i="252"/>
  <c r="D1496" i="252"/>
  <c r="D1504" i="252"/>
  <c r="D1512" i="252"/>
  <c r="D1520" i="252"/>
  <c r="D1528" i="252"/>
  <c r="D1536" i="252"/>
  <c r="D1544" i="252"/>
  <c r="D1552" i="252"/>
  <c r="D1560" i="252"/>
  <c r="D1568" i="252"/>
  <c r="D1576" i="252"/>
  <c r="D1584" i="252"/>
  <c r="D1592" i="252"/>
  <c r="D1600" i="252"/>
  <c r="D1608" i="252"/>
  <c r="D1616" i="252"/>
  <c r="D1624" i="252"/>
  <c r="D1632" i="252"/>
  <c r="D1640" i="252"/>
  <c r="D1648" i="252"/>
  <c r="D1656" i="252"/>
  <c r="D1664" i="252"/>
  <c r="D1672" i="252"/>
  <c r="D1680" i="252"/>
  <c r="D1688" i="252"/>
  <c r="D1696" i="252"/>
  <c r="D1704" i="252"/>
  <c r="D1712" i="252"/>
  <c r="D1720" i="252"/>
  <c r="D1728" i="252"/>
  <c r="D1736" i="252"/>
  <c r="D1744" i="252"/>
  <c r="D1752" i="252"/>
  <c r="D1760" i="252"/>
  <c r="D1768" i="252"/>
  <c r="D1776" i="252"/>
  <c r="D1784" i="252"/>
  <c r="D1792" i="252"/>
  <c r="D1800" i="252"/>
  <c r="D1808" i="252"/>
  <c r="D1816" i="252"/>
  <c r="D1824" i="252"/>
  <c r="D1832" i="252"/>
  <c r="D1840" i="252"/>
  <c r="D1848" i="252"/>
  <c r="D1856" i="252"/>
  <c r="D1864" i="252"/>
  <c r="D1872" i="252"/>
  <c r="D1880" i="252"/>
  <c r="D1888" i="252"/>
  <c r="D1896" i="252"/>
  <c r="D1904" i="252"/>
  <c r="D1912" i="252"/>
  <c r="D1920" i="252"/>
  <c r="D1928" i="252"/>
  <c r="D520" i="252"/>
  <c r="D694" i="252"/>
  <c r="D771" i="252"/>
  <c r="D884" i="252"/>
  <c r="D913" i="252"/>
  <c r="D1027" i="252"/>
  <c r="D1049" i="252"/>
  <c r="D1089" i="252"/>
  <c r="D1123" i="252"/>
  <c r="D1137" i="252"/>
  <c r="D1152" i="252"/>
  <c r="D1166" i="252"/>
  <c r="D1201" i="252"/>
  <c r="D1216" i="252"/>
  <c r="D1230" i="252"/>
  <c r="D1265" i="252"/>
  <c r="D1280" i="252"/>
  <c r="D1294" i="252"/>
  <c r="D1329" i="252"/>
  <c r="D1344" i="252"/>
  <c r="D1358" i="252"/>
  <c r="D1393" i="252"/>
  <c r="D1408" i="252"/>
  <c r="D1427" i="252"/>
  <c r="D1435" i="252"/>
  <c r="D1443" i="252"/>
  <c r="D1451" i="252"/>
  <c r="D1459" i="252"/>
  <c r="D1467" i="252"/>
  <c r="D1475" i="252"/>
  <c r="D1483" i="252"/>
  <c r="D1491" i="252"/>
  <c r="D1499" i="252"/>
  <c r="D1507" i="252"/>
  <c r="D1515" i="252"/>
  <c r="D1523" i="252"/>
  <c r="D1531" i="252"/>
  <c r="D1539" i="252"/>
  <c r="D1547" i="252"/>
  <c r="D1555" i="252"/>
  <c r="D1563" i="252"/>
  <c r="D1571" i="252"/>
  <c r="D1579" i="252"/>
  <c r="D1587" i="252"/>
  <c r="D1595" i="252"/>
  <c r="D1603" i="252"/>
  <c r="D1611" i="252"/>
  <c r="D1619" i="252"/>
  <c r="D1627" i="252"/>
  <c r="D1635" i="252"/>
  <c r="D1643" i="252"/>
  <c r="D1651" i="252"/>
  <c r="D1659" i="252"/>
  <c r="D1667" i="252"/>
  <c r="D1675" i="252"/>
  <c r="D1683" i="252"/>
  <c r="D1691" i="252"/>
  <c r="D1699" i="252"/>
  <c r="D1707" i="252"/>
  <c r="D1715" i="252"/>
  <c r="D1723" i="252"/>
  <c r="D1731" i="252"/>
  <c r="D1739" i="252"/>
  <c r="D1747" i="252"/>
  <c r="D1755" i="252"/>
  <c r="D1763" i="252"/>
  <c r="D1771" i="252"/>
  <c r="D1779" i="252"/>
  <c r="D1787" i="252"/>
  <c r="D1795" i="252"/>
  <c r="D1803" i="252"/>
  <c r="D1811" i="252"/>
  <c r="D1819" i="252"/>
  <c r="D1827" i="252"/>
  <c r="D1835" i="252"/>
  <c r="D1843" i="252"/>
  <c r="D1851" i="252"/>
  <c r="D1859" i="252"/>
  <c r="D1867" i="252"/>
  <c r="D1875" i="252"/>
  <c r="D1883" i="252"/>
  <c r="D1891" i="252"/>
  <c r="D1899" i="252"/>
  <c r="D1907" i="252"/>
  <c r="D1915" i="252"/>
  <c r="D1923" i="252"/>
  <c r="D1931" i="252"/>
  <c r="D828" i="252"/>
  <c r="D857" i="252"/>
  <c r="D971" i="252"/>
  <c r="D1091" i="252"/>
  <c r="D1145" i="252"/>
  <c r="D1160" i="252"/>
  <c r="D1174" i="252"/>
  <c r="D1209" i="252"/>
  <c r="D1224" i="252"/>
  <c r="D1238" i="252"/>
  <c r="D1273" i="252"/>
  <c r="D1288" i="252"/>
  <c r="D1302" i="252"/>
  <c r="D1337" i="252"/>
  <c r="D1352" i="252"/>
  <c r="D1366" i="252"/>
  <c r="D1401" i="252"/>
  <c r="D1416" i="252"/>
  <c r="D1422" i="252"/>
  <c r="D1430" i="252"/>
  <c r="D1438" i="252"/>
  <c r="D1446" i="252"/>
  <c r="D1454" i="252"/>
  <c r="D1462" i="252"/>
  <c r="D1470" i="252"/>
  <c r="D1478" i="252"/>
  <c r="D1486" i="252"/>
  <c r="D1494" i="252"/>
  <c r="D1502" i="252"/>
  <c r="D1510" i="252"/>
  <c r="D1518" i="252"/>
  <c r="D1526" i="252"/>
  <c r="D1534" i="252"/>
  <c r="D1542" i="252"/>
  <c r="D1550" i="252"/>
  <c r="D1558" i="252"/>
  <c r="D1566" i="252"/>
  <c r="D1574" i="252"/>
  <c r="D1582" i="252"/>
  <c r="D1590" i="252"/>
  <c r="D1598" i="252"/>
  <c r="D1606" i="252"/>
  <c r="D1614" i="252"/>
  <c r="D1622" i="252"/>
  <c r="D1630" i="252"/>
  <c r="D1638" i="252"/>
  <c r="D1646" i="252"/>
  <c r="D1654" i="252"/>
  <c r="D1662" i="252"/>
  <c r="D1670" i="252"/>
  <c r="D1678" i="252"/>
  <c r="D1686" i="252"/>
  <c r="D1694" i="252"/>
  <c r="D1702" i="252"/>
  <c r="D1710" i="252"/>
  <c r="D1718" i="252"/>
  <c r="D1726" i="252"/>
  <c r="D1734" i="252"/>
  <c r="D1742" i="252"/>
  <c r="D1750" i="252"/>
  <c r="D1758" i="252"/>
  <c r="D1766" i="252"/>
  <c r="D1774" i="252"/>
  <c r="D1782" i="252"/>
  <c r="D1790" i="252"/>
  <c r="D1798" i="252"/>
  <c r="D1806" i="252"/>
  <c r="D1814" i="252"/>
  <c r="D1822" i="252"/>
  <c r="D1830" i="252"/>
  <c r="D1838" i="252"/>
  <c r="D1846" i="252"/>
  <c r="D1854" i="252"/>
  <c r="D1862" i="252"/>
  <c r="D1870" i="252"/>
  <c r="D1878" i="252"/>
  <c r="D1886" i="252"/>
  <c r="D1894" i="252"/>
  <c r="D1902" i="252"/>
  <c r="D1910" i="252"/>
  <c r="D1918" i="252"/>
  <c r="D1926" i="252"/>
  <c r="D723" i="252"/>
  <c r="D835" i="252"/>
  <c r="D948" i="252"/>
  <c r="D977" i="252"/>
  <c r="D1075" i="252"/>
  <c r="D1153" i="252"/>
  <c r="D1168" i="252"/>
  <c r="D1182" i="252"/>
  <c r="D1217" i="252"/>
  <c r="D1232" i="252"/>
  <c r="D1246" i="252"/>
  <c r="D1281" i="252"/>
  <c r="D1296" i="252"/>
  <c r="D1310" i="252"/>
  <c r="D1345" i="252"/>
  <c r="D1360" i="252"/>
  <c r="D1374" i="252"/>
  <c r="D1409" i="252"/>
  <c r="D1425" i="252"/>
  <c r="D1433" i="252"/>
  <c r="D1441" i="252"/>
  <c r="D1449" i="252"/>
  <c r="D1457" i="252"/>
  <c r="D1465" i="252"/>
  <c r="D1473" i="252"/>
  <c r="D1481" i="252"/>
  <c r="D1489" i="252"/>
  <c r="D1497" i="252"/>
  <c r="D1505" i="252"/>
  <c r="D1513" i="252"/>
  <c r="D1521" i="252"/>
  <c r="D1529" i="252"/>
  <c r="D1537" i="252"/>
  <c r="D1545" i="252"/>
  <c r="D1553" i="252"/>
  <c r="D1561" i="252"/>
  <c r="D1569" i="252"/>
  <c r="D1577" i="252"/>
  <c r="D1585" i="252"/>
  <c r="D1593" i="252"/>
  <c r="D1601" i="252"/>
  <c r="D1609" i="252"/>
  <c r="D1617" i="252"/>
  <c r="D1625" i="252"/>
  <c r="D1633" i="252"/>
  <c r="D1641" i="252"/>
  <c r="D1649" i="252"/>
  <c r="D1657" i="252"/>
  <c r="D1665" i="252"/>
  <c r="D1673" i="252"/>
  <c r="D1681" i="252"/>
  <c r="D1689" i="252"/>
  <c r="D1697" i="252"/>
  <c r="D1705" i="252"/>
  <c r="D1713" i="252"/>
  <c r="D779" i="252"/>
  <c r="D892" i="252"/>
  <c r="D921" i="252"/>
  <c r="D1035" i="252"/>
  <c r="D1076" i="252"/>
  <c r="D1113" i="252"/>
  <c r="D1126" i="252"/>
  <c r="D1161" i="252"/>
  <c r="D1176" i="252"/>
  <c r="D1190" i="252"/>
  <c r="D1225" i="252"/>
  <c r="D1240" i="252"/>
  <c r="D1254" i="252"/>
  <c r="D1289" i="252"/>
  <c r="D1304" i="252"/>
  <c r="D1318" i="252"/>
  <c r="D1353" i="252"/>
  <c r="D1368" i="252"/>
  <c r="D1382" i="252"/>
  <c r="D1417" i="252"/>
  <c r="D1420" i="252"/>
  <c r="D1428" i="252"/>
  <c r="D1436" i="252"/>
  <c r="D1444" i="252"/>
  <c r="D1452" i="252"/>
  <c r="D1460" i="252"/>
  <c r="D1468" i="252"/>
  <c r="D1476" i="252"/>
  <c r="D1484" i="252"/>
  <c r="D1492" i="252"/>
  <c r="D1500" i="252"/>
  <c r="D1508" i="252"/>
  <c r="D1516" i="252"/>
  <c r="D1524" i="252"/>
  <c r="D1532" i="252"/>
  <c r="D1540" i="252"/>
  <c r="D1548" i="252"/>
  <c r="D1556" i="252"/>
  <c r="D1564" i="252"/>
  <c r="D1572" i="252"/>
  <c r="D1580" i="252"/>
  <c r="D1588" i="252"/>
  <c r="D1596" i="252"/>
  <c r="D1604" i="252"/>
  <c r="D1612" i="252"/>
  <c r="D1620" i="252"/>
  <c r="D1628" i="252"/>
  <c r="D1636" i="252"/>
  <c r="D1644" i="252"/>
  <c r="D1652" i="252"/>
  <c r="D1660" i="252"/>
  <c r="D1668" i="252"/>
  <c r="D1676" i="252"/>
  <c r="D1684" i="252"/>
  <c r="D1692" i="252"/>
  <c r="D1700" i="252"/>
  <c r="D1708" i="252"/>
  <c r="D1716" i="252"/>
  <c r="D1724" i="252"/>
  <c r="D1732" i="252"/>
  <c r="D1740" i="252"/>
  <c r="D1748" i="252"/>
  <c r="D1756" i="252"/>
  <c r="D1764" i="252"/>
  <c r="D1772" i="252"/>
  <c r="D1780" i="252"/>
  <c r="D1788" i="252"/>
  <c r="D1796" i="252"/>
  <c r="D1804" i="252"/>
  <c r="D1812" i="252"/>
  <c r="D1820" i="252"/>
  <c r="D1828" i="252"/>
  <c r="D1836" i="252"/>
  <c r="D1844" i="252"/>
  <c r="D1852" i="252"/>
  <c r="D1860" i="252"/>
  <c r="D1868" i="252"/>
  <c r="D1876" i="252"/>
  <c r="D1884" i="252"/>
  <c r="D1892" i="252"/>
  <c r="D1900" i="252"/>
  <c r="D1908" i="252"/>
  <c r="D1916" i="252"/>
  <c r="D1924" i="252"/>
  <c r="D1932" i="252"/>
  <c r="D619" i="252"/>
  <c r="D1060" i="252"/>
  <c r="D1184" i="252"/>
  <c r="D1297" i="252"/>
  <c r="D1326" i="252"/>
  <c r="D1447" i="252"/>
  <c r="D1479" i="252"/>
  <c r="D1511" i="252"/>
  <c r="D1543" i="252"/>
  <c r="D1575" i="252"/>
  <c r="D1607" i="252"/>
  <c r="D1639" i="252"/>
  <c r="D1671" i="252"/>
  <c r="D1703" i="252"/>
  <c r="D1729" i="252"/>
  <c r="D1743" i="252"/>
  <c r="D1778" i="252"/>
  <c r="D1793" i="252"/>
  <c r="D1807" i="252"/>
  <c r="D1842" i="252"/>
  <c r="D1857" i="252"/>
  <c r="D1871" i="252"/>
  <c r="D1906" i="252"/>
  <c r="D1921" i="252"/>
  <c r="D1937" i="252"/>
  <c r="D1945" i="252"/>
  <c r="D1953" i="252"/>
  <c r="D1961" i="252"/>
  <c r="D1969" i="252"/>
  <c r="D1977" i="252"/>
  <c r="D843" i="252"/>
  <c r="D956" i="252"/>
  <c r="D1128" i="252"/>
  <c r="D1241" i="252"/>
  <c r="D1270" i="252"/>
  <c r="D1384" i="252"/>
  <c r="D1426" i="252"/>
  <c r="D1458" i="252"/>
  <c r="D1490" i="252"/>
  <c r="D1522" i="252"/>
  <c r="D1554" i="252"/>
  <c r="D1586" i="252"/>
  <c r="D1618" i="252"/>
  <c r="D1650" i="252"/>
  <c r="D1682" i="252"/>
  <c r="D1714" i="252"/>
  <c r="D1722" i="252"/>
  <c r="D1737" i="252"/>
  <c r="D1751" i="252"/>
  <c r="D1786" i="252"/>
  <c r="D1801" i="252"/>
  <c r="D1815" i="252"/>
  <c r="D1850" i="252"/>
  <c r="D1865" i="252"/>
  <c r="D1879" i="252"/>
  <c r="D1914" i="252"/>
  <c r="D1929" i="252"/>
  <c r="D1940" i="252"/>
  <c r="D1948" i="252"/>
  <c r="D1956" i="252"/>
  <c r="D1964" i="252"/>
  <c r="D1972" i="252"/>
  <c r="D1980" i="252"/>
  <c r="D1134" i="252"/>
  <c r="D1248" i="252"/>
  <c r="D1361" i="252"/>
  <c r="D1390" i="252"/>
  <c r="D1439" i="252"/>
  <c r="D1471" i="252"/>
  <c r="D1503" i="252"/>
  <c r="D1535" i="252"/>
  <c r="D1567" i="252"/>
  <c r="D1599" i="252"/>
  <c r="D1631" i="252"/>
  <c r="D1663" i="252"/>
  <c r="D1695" i="252"/>
  <c r="D1730" i="252"/>
  <c r="D1745" i="252"/>
  <c r="D1759" i="252"/>
  <c r="D1794" i="252"/>
  <c r="D1809" i="252"/>
  <c r="D1823" i="252"/>
  <c r="D1858" i="252"/>
  <c r="D1873" i="252"/>
  <c r="D1887" i="252"/>
  <c r="D1922" i="252"/>
  <c r="D1935" i="252"/>
  <c r="D1943" i="252"/>
  <c r="D1951" i="252"/>
  <c r="D1959" i="252"/>
  <c r="D1967" i="252"/>
  <c r="D1975" i="252"/>
  <c r="D985" i="252"/>
  <c r="D1192" i="252"/>
  <c r="D1305" i="252"/>
  <c r="D1334" i="252"/>
  <c r="D1450" i="252"/>
  <c r="D1482" i="252"/>
  <c r="D1514" i="252"/>
  <c r="D1546" i="252"/>
  <c r="D1578" i="252"/>
  <c r="D1610" i="252"/>
  <c r="D1642" i="252"/>
  <c r="D1674" i="252"/>
  <c r="D1706" i="252"/>
  <c r="D1738" i="252"/>
  <c r="D1753" i="252"/>
  <c r="D1767" i="252"/>
  <c r="D1802" i="252"/>
  <c r="D1817" i="252"/>
  <c r="D1831" i="252"/>
  <c r="D1866" i="252"/>
  <c r="D1881" i="252"/>
  <c r="D1895" i="252"/>
  <c r="D1930" i="252"/>
  <c r="D1938" i="252"/>
  <c r="D1946" i="252"/>
  <c r="D1954" i="252"/>
  <c r="D1962" i="252"/>
  <c r="D1970" i="252"/>
  <c r="D785" i="252"/>
  <c r="D899" i="252"/>
  <c r="D1012" i="252"/>
  <c r="D1169" i="252"/>
  <c r="D1198" i="252"/>
  <c r="D1312" i="252"/>
  <c r="D1431" i="252"/>
  <c r="D1463" i="252"/>
  <c r="D1495" i="252"/>
  <c r="D1527" i="252"/>
  <c r="D1559" i="252"/>
  <c r="D1591" i="252"/>
  <c r="D1623" i="252"/>
  <c r="D1655" i="252"/>
  <c r="D1687" i="252"/>
  <c r="D1746" i="252"/>
  <c r="D1761" i="252"/>
  <c r="D1775" i="252"/>
  <c r="D1810" i="252"/>
  <c r="D1825" i="252"/>
  <c r="D1839" i="252"/>
  <c r="D1874" i="252"/>
  <c r="D1889" i="252"/>
  <c r="D1903" i="252"/>
  <c r="D1941" i="252"/>
  <c r="D1949" i="252"/>
  <c r="D1957" i="252"/>
  <c r="D1965" i="252"/>
  <c r="D16" i="252"/>
  <c r="D1177" i="252"/>
  <c r="D1206" i="252"/>
  <c r="D1320" i="252"/>
  <c r="D1434" i="252"/>
  <c r="D1466" i="252"/>
  <c r="D1498" i="252"/>
  <c r="D1530" i="252"/>
  <c r="D1562" i="252"/>
  <c r="D1594" i="252"/>
  <c r="D1626" i="252"/>
  <c r="D1658" i="252"/>
  <c r="D1690" i="252"/>
  <c r="D1721" i="252"/>
  <c r="D1735" i="252"/>
  <c r="D1770" i="252"/>
  <c r="D1785" i="252"/>
  <c r="D1799" i="252"/>
  <c r="D1834" i="252"/>
  <c r="D1849" i="252"/>
  <c r="D1863" i="252"/>
  <c r="D1898" i="252"/>
  <c r="D1913" i="252"/>
  <c r="D1927" i="252"/>
  <c r="D1934" i="252"/>
  <c r="D1942" i="252"/>
  <c r="D1950" i="252"/>
  <c r="D1958" i="252"/>
  <c r="D1262" i="252"/>
  <c r="D1376" i="252"/>
  <c r="D1487" i="252"/>
  <c r="D1615" i="252"/>
  <c r="D1762" i="252"/>
  <c r="D1791" i="252"/>
  <c r="D1905" i="252"/>
  <c r="D1955" i="252"/>
  <c r="D1971" i="252"/>
  <c r="D1976" i="252"/>
  <c r="D1986" i="252"/>
  <c r="D1994" i="252"/>
  <c r="D2002" i="252"/>
  <c r="D2010" i="252"/>
  <c r="D2018" i="252"/>
  <c r="D2026" i="252"/>
  <c r="D2034" i="252"/>
  <c r="D2042" i="252"/>
  <c r="D2050" i="252"/>
  <c r="D2058" i="252"/>
  <c r="D2066" i="252"/>
  <c r="D2074" i="252"/>
  <c r="D2082" i="252"/>
  <c r="D2090" i="252"/>
  <c r="D2098" i="252"/>
  <c r="D2106" i="252"/>
  <c r="D2114" i="252"/>
  <c r="D2122" i="252"/>
  <c r="D2130" i="252"/>
  <c r="D2138" i="252"/>
  <c r="D2146" i="252"/>
  <c r="D2154" i="252"/>
  <c r="D2162" i="252"/>
  <c r="D2170" i="252"/>
  <c r="D2178" i="252"/>
  <c r="D2186" i="252"/>
  <c r="D2194" i="252"/>
  <c r="D2202" i="252"/>
  <c r="D2210" i="252"/>
  <c r="D2218" i="252"/>
  <c r="D2226" i="252"/>
  <c r="D2234" i="252"/>
  <c r="D2242" i="252"/>
  <c r="D2250" i="252"/>
  <c r="D2258" i="252"/>
  <c r="D2266" i="252"/>
  <c r="D2274" i="252"/>
  <c r="D2282" i="252"/>
  <c r="D2290" i="252"/>
  <c r="D2298" i="252"/>
  <c r="D2306" i="252"/>
  <c r="D2314" i="252"/>
  <c r="D2322" i="252"/>
  <c r="D2330" i="252"/>
  <c r="D2338" i="252"/>
  <c r="D2346" i="252"/>
  <c r="D2354" i="252"/>
  <c r="D2362" i="252"/>
  <c r="D2370" i="252"/>
  <c r="D2378" i="252"/>
  <c r="D2386" i="252"/>
  <c r="D2394" i="252"/>
  <c r="D2402" i="252"/>
  <c r="D2410" i="252"/>
  <c r="D2418" i="252"/>
  <c r="D2426" i="252"/>
  <c r="D2434" i="252"/>
  <c r="D2442" i="252"/>
  <c r="D2450" i="252"/>
  <c r="D2458" i="252"/>
  <c r="D2466" i="252"/>
  <c r="D2474" i="252"/>
  <c r="D2482" i="252"/>
  <c r="D2490" i="252"/>
  <c r="D2498" i="252"/>
  <c r="D2506" i="252"/>
  <c r="D2514" i="252"/>
  <c r="D2522" i="252"/>
  <c r="D2530" i="252"/>
  <c r="D2538" i="252"/>
  <c r="D2546" i="252"/>
  <c r="D2554" i="252"/>
  <c r="D2562" i="252"/>
  <c r="D2570" i="252"/>
  <c r="D2578" i="252"/>
  <c r="D2586" i="252"/>
  <c r="D2594" i="252"/>
  <c r="D2602" i="252"/>
  <c r="D2610" i="252"/>
  <c r="D2618" i="252"/>
  <c r="D2626" i="252"/>
  <c r="D2634" i="252"/>
  <c r="D2642" i="252"/>
  <c r="D2650" i="252"/>
  <c r="D2658" i="252"/>
  <c r="D2666" i="252"/>
  <c r="D2674" i="252"/>
  <c r="D2682" i="252"/>
  <c r="D2690" i="252"/>
  <c r="D2698" i="252"/>
  <c r="D2706" i="252"/>
  <c r="D1398" i="252"/>
  <c r="D1538" i="252"/>
  <c r="D1666" i="252"/>
  <c r="D1769" i="252"/>
  <c r="D1882" i="252"/>
  <c r="D1911" i="252"/>
  <c r="D1936" i="252"/>
  <c r="D1966" i="252"/>
  <c r="D1981" i="252"/>
  <c r="D1989" i="252"/>
  <c r="D1997" i="252"/>
  <c r="D2005" i="252"/>
  <c r="D2013" i="252"/>
  <c r="D2021" i="252"/>
  <c r="D2029" i="252"/>
  <c r="D2037" i="252"/>
  <c r="D2045" i="252"/>
  <c r="D2053" i="252"/>
  <c r="D2061" i="252"/>
  <c r="D2069" i="252"/>
  <c r="D2077" i="252"/>
  <c r="D2085" i="252"/>
  <c r="D2093" i="252"/>
  <c r="D2101" i="252"/>
  <c r="D2109" i="252"/>
  <c r="D2117" i="252"/>
  <c r="D2125" i="252"/>
  <c r="D2133" i="252"/>
  <c r="D2141" i="252"/>
  <c r="D2149" i="252"/>
  <c r="D2157" i="252"/>
  <c r="D2165" i="252"/>
  <c r="D2173" i="252"/>
  <c r="D2181" i="252"/>
  <c r="D2189" i="252"/>
  <c r="D2197" i="252"/>
  <c r="D2205" i="252"/>
  <c r="D2213" i="252"/>
  <c r="D2221" i="252"/>
  <c r="D2229" i="252"/>
  <c r="D2237" i="252"/>
  <c r="D2245" i="252"/>
  <c r="D2253" i="252"/>
  <c r="D2261" i="252"/>
  <c r="D2269" i="252"/>
  <c r="D2277" i="252"/>
  <c r="D2285" i="252"/>
  <c r="D2293" i="252"/>
  <c r="D2301" i="252"/>
  <c r="D2309" i="252"/>
  <c r="D2317" i="252"/>
  <c r="D2325" i="252"/>
  <c r="D2333" i="252"/>
  <c r="D2341" i="252"/>
  <c r="D2349" i="252"/>
  <c r="D2357" i="252"/>
  <c r="D2365" i="252"/>
  <c r="D2373" i="252"/>
  <c r="D2381" i="252"/>
  <c r="D2389" i="252"/>
  <c r="D2397" i="252"/>
  <c r="D2405" i="252"/>
  <c r="D2413" i="252"/>
  <c r="D2421" i="252"/>
  <c r="D2429" i="252"/>
  <c r="D2437" i="252"/>
  <c r="D2445" i="252"/>
  <c r="D2453" i="252"/>
  <c r="D2461" i="252"/>
  <c r="D2469" i="252"/>
  <c r="D2477" i="252"/>
  <c r="D2485" i="252"/>
  <c r="D2493" i="252"/>
  <c r="D2501" i="252"/>
  <c r="D2509" i="252"/>
  <c r="D2517" i="252"/>
  <c r="D2525" i="252"/>
  <c r="D2533" i="252"/>
  <c r="D2541" i="252"/>
  <c r="D2549" i="252"/>
  <c r="D2557" i="252"/>
  <c r="D2565" i="252"/>
  <c r="D2573" i="252"/>
  <c r="D2581" i="252"/>
  <c r="D2589" i="252"/>
  <c r="D2597" i="252"/>
  <c r="D2605" i="252"/>
  <c r="D2613" i="252"/>
  <c r="D2621" i="252"/>
  <c r="D2629" i="252"/>
  <c r="D2637" i="252"/>
  <c r="D2645" i="252"/>
  <c r="D2653" i="252"/>
  <c r="D2661" i="252"/>
  <c r="D2669" i="252"/>
  <c r="D2677" i="252"/>
  <c r="D2685" i="252"/>
  <c r="D2693" i="252"/>
  <c r="D2701" i="252"/>
  <c r="D1455" i="252"/>
  <c r="D1583" i="252"/>
  <c r="D1711" i="252"/>
  <c r="D1826" i="252"/>
  <c r="D1855" i="252"/>
  <c r="D1947" i="252"/>
  <c r="D1973" i="252"/>
  <c r="D1984" i="252"/>
  <c r="D1992" i="252"/>
  <c r="D2000" i="252"/>
  <c r="D2008" i="252"/>
  <c r="D2016" i="252"/>
  <c r="D2024" i="252"/>
  <c r="D2032" i="252"/>
  <c r="D2040" i="252"/>
  <c r="D2048" i="252"/>
  <c r="D2056" i="252"/>
  <c r="D2064" i="252"/>
  <c r="D2072" i="252"/>
  <c r="D2080" i="252"/>
  <c r="D2088" i="252"/>
  <c r="D2096" i="252"/>
  <c r="D2104" i="252"/>
  <c r="D2112" i="252"/>
  <c r="D2120" i="252"/>
  <c r="D2128" i="252"/>
  <c r="D2136" i="252"/>
  <c r="D2144" i="252"/>
  <c r="D2152" i="252"/>
  <c r="D2160" i="252"/>
  <c r="D2168" i="252"/>
  <c r="D2176" i="252"/>
  <c r="D2184" i="252"/>
  <c r="D2192" i="252"/>
  <c r="D2200" i="252"/>
  <c r="D2208" i="252"/>
  <c r="D2216" i="252"/>
  <c r="D2224" i="252"/>
  <c r="D2232" i="252"/>
  <c r="D2240" i="252"/>
  <c r="D2248" i="252"/>
  <c r="D2256" i="252"/>
  <c r="D2264" i="252"/>
  <c r="D2272" i="252"/>
  <c r="D2280" i="252"/>
  <c r="D2288" i="252"/>
  <c r="D2296" i="252"/>
  <c r="D2304" i="252"/>
  <c r="D2312" i="252"/>
  <c r="D2320" i="252"/>
  <c r="D2328" i="252"/>
  <c r="D2336" i="252"/>
  <c r="D2344" i="252"/>
  <c r="D2352" i="252"/>
  <c r="D2360" i="252"/>
  <c r="D2368" i="252"/>
  <c r="D2376" i="252"/>
  <c r="D2384" i="252"/>
  <c r="D2392" i="252"/>
  <c r="D2400" i="252"/>
  <c r="D2408" i="252"/>
  <c r="D2416" i="252"/>
  <c r="D2424" i="252"/>
  <c r="D2432" i="252"/>
  <c r="D2440" i="252"/>
  <c r="D2448" i="252"/>
  <c r="D2456" i="252"/>
  <c r="D2464" i="252"/>
  <c r="D2472" i="252"/>
  <c r="D2480" i="252"/>
  <c r="D2488" i="252"/>
  <c r="D2496" i="252"/>
  <c r="D2504" i="252"/>
  <c r="D2512" i="252"/>
  <c r="D2520" i="252"/>
  <c r="D2528" i="252"/>
  <c r="D2536" i="252"/>
  <c r="D2544" i="252"/>
  <c r="D2552" i="252"/>
  <c r="D2560" i="252"/>
  <c r="D2568" i="252"/>
  <c r="D2576" i="252"/>
  <c r="D2584" i="252"/>
  <c r="D2592" i="252"/>
  <c r="D2600" i="252"/>
  <c r="D2608" i="252"/>
  <c r="D2616" i="252"/>
  <c r="D2624" i="252"/>
  <c r="D2632" i="252"/>
  <c r="D2640" i="252"/>
  <c r="D2648" i="252"/>
  <c r="D2656" i="252"/>
  <c r="D2664" i="252"/>
  <c r="D2672" i="252"/>
  <c r="D2680" i="252"/>
  <c r="D2688" i="252"/>
  <c r="D2696" i="252"/>
  <c r="D2704" i="252"/>
  <c r="D2084" i="252"/>
  <c r="D2108" i="252"/>
  <c r="D2132" i="252"/>
  <c r="D2172" i="252"/>
  <c r="D1506" i="252"/>
  <c r="D1634" i="252"/>
  <c r="D1719" i="252"/>
  <c r="D1833" i="252"/>
  <c r="D1960" i="252"/>
  <c r="D1968" i="252"/>
  <c r="D1978" i="252"/>
  <c r="D1987" i="252"/>
  <c r="D1995" i="252"/>
  <c r="D2003" i="252"/>
  <c r="D2011" i="252"/>
  <c r="D2019" i="252"/>
  <c r="D2027" i="252"/>
  <c r="D2035" i="252"/>
  <c r="D2043" i="252"/>
  <c r="D2051" i="252"/>
  <c r="D2059" i="252"/>
  <c r="D2067" i="252"/>
  <c r="D2075" i="252"/>
  <c r="D2083" i="252"/>
  <c r="D2091" i="252"/>
  <c r="D2099" i="252"/>
  <c r="D2107" i="252"/>
  <c r="D2115" i="252"/>
  <c r="D2123" i="252"/>
  <c r="D2131" i="252"/>
  <c r="D2139" i="252"/>
  <c r="D2147" i="252"/>
  <c r="D2155" i="252"/>
  <c r="D2163" i="252"/>
  <c r="D2171" i="252"/>
  <c r="D2179" i="252"/>
  <c r="D2187" i="252"/>
  <c r="D2195" i="252"/>
  <c r="D2203" i="252"/>
  <c r="D2211" i="252"/>
  <c r="D2219" i="252"/>
  <c r="D2227" i="252"/>
  <c r="D2235" i="252"/>
  <c r="D2243" i="252"/>
  <c r="D2251" i="252"/>
  <c r="D2259" i="252"/>
  <c r="D2267" i="252"/>
  <c r="D2275" i="252"/>
  <c r="D2283" i="252"/>
  <c r="D2291" i="252"/>
  <c r="D2299" i="252"/>
  <c r="D2307" i="252"/>
  <c r="D2315" i="252"/>
  <c r="D2323" i="252"/>
  <c r="D2331" i="252"/>
  <c r="D2339" i="252"/>
  <c r="D2347" i="252"/>
  <c r="D2355" i="252"/>
  <c r="D2363" i="252"/>
  <c r="D2371" i="252"/>
  <c r="D2379" i="252"/>
  <c r="D2387" i="252"/>
  <c r="D2395" i="252"/>
  <c r="D2403" i="252"/>
  <c r="D2411" i="252"/>
  <c r="D2419" i="252"/>
  <c r="D2427" i="252"/>
  <c r="D2435" i="252"/>
  <c r="D2443" i="252"/>
  <c r="D2451" i="252"/>
  <c r="D2459" i="252"/>
  <c r="D2467" i="252"/>
  <c r="D2475" i="252"/>
  <c r="D2483" i="252"/>
  <c r="D2491" i="252"/>
  <c r="D2499" i="252"/>
  <c r="D2507" i="252"/>
  <c r="D2515" i="252"/>
  <c r="D2523" i="252"/>
  <c r="D2531" i="252"/>
  <c r="D2539" i="252"/>
  <c r="D2547" i="252"/>
  <c r="D2555" i="252"/>
  <c r="D2563" i="252"/>
  <c r="D2571" i="252"/>
  <c r="D2579" i="252"/>
  <c r="D2587" i="252"/>
  <c r="D2595" i="252"/>
  <c r="D2603" i="252"/>
  <c r="D2611" i="252"/>
  <c r="D2619" i="252"/>
  <c r="D2627" i="252"/>
  <c r="D2635" i="252"/>
  <c r="D2643" i="252"/>
  <c r="D2651" i="252"/>
  <c r="D2659" i="252"/>
  <c r="D2667" i="252"/>
  <c r="D2675" i="252"/>
  <c r="D2683" i="252"/>
  <c r="D2691" i="252"/>
  <c r="D2699" i="252"/>
  <c r="D2707" i="252"/>
  <c r="D1841" i="252"/>
  <c r="D1963" i="252"/>
  <c r="D1979" i="252"/>
  <c r="D1988" i="252"/>
  <c r="D2092" i="252"/>
  <c r="D2124" i="252"/>
  <c r="D2156" i="252"/>
  <c r="D2180" i="252"/>
  <c r="D1041" i="252"/>
  <c r="D1423" i="252"/>
  <c r="D1551" i="252"/>
  <c r="D1679" i="252"/>
  <c r="D1777" i="252"/>
  <c r="D1890" i="252"/>
  <c r="D1919" i="252"/>
  <c r="D1939" i="252"/>
  <c r="D1982" i="252"/>
  <c r="D1990" i="252"/>
  <c r="D1998" i="252"/>
  <c r="D2006" i="252"/>
  <c r="D2014" i="252"/>
  <c r="D2022" i="252"/>
  <c r="D2030" i="252"/>
  <c r="D2038" i="252"/>
  <c r="D2046" i="252"/>
  <c r="D2054" i="252"/>
  <c r="D2062" i="252"/>
  <c r="D2070" i="252"/>
  <c r="D2078" i="252"/>
  <c r="D2086" i="252"/>
  <c r="D2094" i="252"/>
  <c r="D2102" i="252"/>
  <c r="D2110" i="252"/>
  <c r="D2118" i="252"/>
  <c r="D2126" i="252"/>
  <c r="D2134" i="252"/>
  <c r="D2142" i="252"/>
  <c r="D2150" i="252"/>
  <c r="D2158" i="252"/>
  <c r="D2166" i="252"/>
  <c r="D2174" i="252"/>
  <c r="D2182" i="252"/>
  <c r="D2190" i="252"/>
  <c r="D2198" i="252"/>
  <c r="D2206" i="252"/>
  <c r="D2214" i="252"/>
  <c r="D2222" i="252"/>
  <c r="D2230" i="252"/>
  <c r="D2238" i="252"/>
  <c r="D2246" i="252"/>
  <c r="D2254" i="252"/>
  <c r="D2262" i="252"/>
  <c r="D2270" i="252"/>
  <c r="D2278" i="252"/>
  <c r="D2286" i="252"/>
  <c r="D2294" i="252"/>
  <c r="D2302" i="252"/>
  <c r="D2310" i="252"/>
  <c r="D2318" i="252"/>
  <c r="D2326" i="252"/>
  <c r="D2334" i="252"/>
  <c r="D2342" i="252"/>
  <c r="D2350" i="252"/>
  <c r="D2358" i="252"/>
  <c r="D2366" i="252"/>
  <c r="D2374" i="252"/>
  <c r="D2382" i="252"/>
  <c r="D2390" i="252"/>
  <c r="D2398" i="252"/>
  <c r="D2406" i="252"/>
  <c r="D2414" i="252"/>
  <c r="D2422" i="252"/>
  <c r="D2430" i="252"/>
  <c r="D2438" i="252"/>
  <c r="D2446" i="252"/>
  <c r="D2454" i="252"/>
  <c r="D2462" i="252"/>
  <c r="D2470" i="252"/>
  <c r="D2478" i="252"/>
  <c r="D2486" i="252"/>
  <c r="D2494" i="252"/>
  <c r="D2502" i="252"/>
  <c r="D2510" i="252"/>
  <c r="D2518" i="252"/>
  <c r="D2526" i="252"/>
  <c r="D2534" i="252"/>
  <c r="D2542" i="252"/>
  <c r="D2550" i="252"/>
  <c r="D2558" i="252"/>
  <c r="D2566" i="252"/>
  <c r="D2574" i="252"/>
  <c r="D2582" i="252"/>
  <c r="D2590" i="252"/>
  <c r="D2598" i="252"/>
  <c r="D2606" i="252"/>
  <c r="D2614" i="252"/>
  <c r="D2622" i="252"/>
  <c r="D2630" i="252"/>
  <c r="D2638" i="252"/>
  <c r="D2646" i="252"/>
  <c r="D2654" i="252"/>
  <c r="D2662" i="252"/>
  <c r="D2670" i="252"/>
  <c r="D2678" i="252"/>
  <c r="D2686" i="252"/>
  <c r="D2694" i="252"/>
  <c r="D2702" i="252"/>
  <c r="D1519" i="252"/>
  <c r="D1647" i="252"/>
  <c r="D2012" i="252"/>
  <c r="D2116" i="252"/>
  <c r="D2148" i="252"/>
  <c r="D1099" i="252"/>
  <c r="D1474" i="252"/>
  <c r="D1602" i="252"/>
  <c r="D1754" i="252"/>
  <c r="D1783" i="252"/>
  <c r="D1897" i="252"/>
  <c r="D1952" i="252"/>
  <c r="D1974" i="252"/>
  <c r="D1985" i="252"/>
  <c r="D1993" i="252"/>
  <c r="D2001" i="252"/>
  <c r="D2009" i="252"/>
  <c r="D2017" i="252"/>
  <c r="D2025" i="252"/>
  <c r="D2033" i="252"/>
  <c r="D2041" i="252"/>
  <c r="D2049" i="252"/>
  <c r="D2057" i="252"/>
  <c r="D2065" i="252"/>
  <c r="D2073" i="252"/>
  <c r="D2081" i="252"/>
  <c r="D2089" i="252"/>
  <c r="D2097" i="252"/>
  <c r="D2105" i="252"/>
  <c r="D2113" i="252"/>
  <c r="D2121" i="252"/>
  <c r="D2129" i="252"/>
  <c r="D2137" i="252"/>
  <c r="D2145" i="252"/>
  <c r="D2153" i="252"/>
  <c r="D2161" i="252"/>
  <c r="D2169" i="252"/>
  <c r="D2177" i="252"/>
  <c r="D2185" i="252"/>
  <c r="D2193" i="252"/>
  <c r="D2201" i="252"/>
  <c r="D2209" i="252"/>
  <c r="D2217" i="252"/>
  <c r="D2225" i="252"/>
  <c r="D2233" i="252"/>
  <c r="D2241" i="252"/>
  <c r="D2249" i="252"/>
  <c r="D2257" i="252"/>
  <c r="D2265" i="252"/>
  <c r="D2273" i="252"/>
  <c r="D2281" i="252"/>
  <c r="D2289" i="252"/>
  <c r="D2297" i="252"/>
  <c r="D2305" i="252"/>
  <c r="D2313" i="252"/>
  <c r="D2321" i="252"/>
  <c r="D2329" i="252"/>
  <c r="D2337" i="252"/>
  <c r="D2345" i="252"/>
  <c r="D2353" i="252"/>
  <c r="D2361" i="252"/>
  <c r="D2369" i="252"/>
  <c r="D2377" i="252"/>
  <c r="D2385" i="252"/>
  <c r="D2393" i="252"/>
  <c r="D2401" i="252"/>
  <c r="D2409" i="252"/>
  <c r="D2417" i="252"/>
  <c r="D2425" i="252"/>
  <c r="D2433" i="252"/>
  <c r="D2441" i="252"/>
  <c r="D2449" i="252"/>
  <c r="D2457" i="252"/>
  <c r="D2465" i="252"/>
  <c r="D2473" i="252"/>
  <c r="D2481" i="252"/>
  <c r="D2489" i="252"/>
  <c r="D2497" i="252"/>
  <c r="D2505" i="252"/>
  <c r="D2513" i="252"/>
  <c r="D2521" i="252"/>
  <c r="D2529" i="252"/>
  <c r="D2537" i="252"/>
  <c r="D2545" i="252"/>
  <c r="D2553" i="252"/>
  <c r="D2561" i="252"/>
  <c r="D2569" i="252"/>
  <c r="D2577" i="252"/>
  <c r="D2585" i="252"/>
  <c r="D2593" i="252"/>
  <c r="D2601" i="252"/>
  <c r="D2609" i="252"/>
  <c r="D2617" i="252"/>
  <c r="D2625" i="252"/>
  <c r="D2633" i="252"/>
  <c r="D2641" i="252"/>
  <c r="D2649" i="252"/>
  <c r="D2657" i="252"/>
  <c r="D2665" i="252"/>
  <c r="D2673" i="252"/>
  <c r="D2681" i="252"/>
  <c r="D2689" i="252"/>
  <c r="D2697" i="252"/>
  <c r="D2705" i="252"/>
  <c r="D8" i="252"/>
  <c r="D41" i="192"/>
  <c r="D1233" i="252"/>
  <c r="D1727" i="252"/>
  <c r="D1996" i="252"/>
  <c r="D2004" i="252"/>
  <c r="D2020" i="252"/>
  <c r="D2028" i="252"/>
  <c r="D2036" i="252"/>
  <c r="D2044" i="252"/>
  <c r="D2052" i="252"/>
  <c r="D2060" i="252"/>
  <c r="D2068" i="252"/>
  <c r="D2076" i="252"/>
  <c r="D2100" i="252"/>
  <c r="D2140" i="252"/>
  <c r="D2164" i="252"/>
  <c r="D2196" i="252"/>
  <c r="D1142" i="252"/>
  <c r="D1983" i="252"/>
  <c r="D2047" i="252"/>
  <c r="D2111" i="252"/>
  <c r="D2175" i="252"/>
  <c r="D2191" i="252"/>
  <c r="D2215" i="252"/>
  <c r="D2247" i="252"/>
  <c r="D2279" i="252"/>
  <c r="D2311" i="252"/>
  <c r="D2343" i="252"/>
  <c r="D2375" i="252"/>
  <c r="D2407" i="252"/>
  <c r="D2439" i="252"/>
  <c r="D2471" i="252"/>
  <c r="D2503" i="252"/>
  <c r="D2535" i="252"/>
  <c r="D2567" i="252"/>
  <c r="D2599" i="252"/>
  <c r="D2631" i="252"/>
  <c r="D2663" i="252"/>
  <c r="D2695" i="252"/>
  <c r="D2188" i="252"/>
  <c r="D1999" i="252"/>
  <c r="D2351" i="252"/>
  <c r="D2415" i="252"/>
  <c r="D2479" i="252"/>
  <c r="D2543" i="252"/>
  <c r="D1256" i="252"/>
  <c r="D1698" i="252"/>
  <c r="D2007" i="252"/>
  <c r="D2071" i="252"/>
  <c r="D2135" i="252"/>
  <c r="D2228" i="252"/>
  <c r="D2260" i="252"/>
  <c r="D2292" i="252"/>
  <c r="D2324" i="252"/>
  <c r="D2356" i="252"/>
  <c r="D2388" i="252"/>
  <c r="D2420" i="252"/>
  <c r="D2452" i="252"/>
  <c r="D2484" i="252"/>
  <c r="D2516" i="252"/>
  <c r="D2548" i="252"/>
  <c r="D2580" i="252"/>
  <c r="D2612" i="252"/>
  <c r="D2644" i="252"/>
  <c r="D2676" i="252"/>
  <c r="D2372" i="252"/>
  <c r="D2660" i="252"/>
  <c r="D1369" i="252"/>
  <c r="D1944" i="252"/>
  <c r="D2031" i="252"/>
  <c r="D2095" i="252"/>
  <c r="D2159" i="252"/>
  <c r="D2207" i="252"/>
  <c r="D2239" i="252"/>
  <c r="D2271" i="252"/>
  <c r="D2303" i="252"/>
  <c r="D2335" i="252"/>
  <c r="D2367" i="252"/>
  <c r="D2399" i="252"/>
  <c r="D2431" i="252"/>
  <c r="D2463" i="252"/>
  <c r="D2495" i="252"/>
  <c r="D2527" i="252"/>
  <c r="D2559" i="252"/>
  <c r="D2591" i="252"/>
  <c r="D2623" i="252"/>
  <c r="D2655" i="252"/>
  <c r="D2687" i="252"/>
  <c r="D2340" i="252"/>
  <c r="D2404" i="252"/>
  <c r="D2468" i="252"/>
  <c r="D1570" i="252"/>
  <c r="D2223" i="252"/>
  <c r="D2575" i="252"/>
  <c r="D2703" i="252"/>
  <c r="D1442" i="252"/>
  <c r="D1991" i="252"/>
  <c r="D2055" i="252"/>
  <c r="D2119" i="252"/>
  <c r="D2183" i="252"/>
  <c r="D2220" i="252"/>
  <c r="D2252" i="252"/>
  <c r="D2284" i="252"/>
  <c r="D2316" i="252"/>
  <c r="D2348" i="252"/>
  <c r="D2380" i="252"/>
  <c r="D2412" i="252"/>
  <c r="D2444" i="252"/>
  <c r="D2476" i="252"/>
  <c r="D2508" i="252"/>
  <c r="D2540" i="252"/>
  <c r="D2572" i="252"/>
  <c r="D2604" i="252"/>
  <c r="D2636" i="252"/>
  <c r="D2668" i="252"/>
  <c r="D2700" i="252"/>
  <c r="D2436" i="252"/>
  <c r="D2532" i="252"/>
  <c r="D2063" i="252"/>
  <c r="D2127" i="252"/>
  <c r="D2255" i="252"/>
  <c r="D2607" i="252"/>
  <c r="D2015" i="252"/>
  <c r="D2079" i="252"/>
  <c r="D2143" i="252"/>
  <c r="D2199" i="252"/>
  <c r="D2231" i="252"/>
  <c r="D2263" i="252"/>
  <c r="D2295" i="252"/>
  <c r="D2327" i="252"/>
  <c r="D2359" i="252"/>
  <c r="D2391" i="252"/>
  <c r="D2423" i="252"/>
  <c r="D2455" i="252"/>
  <c r="D2487" i="252"/>
  <c r="D2519" i="252"/>
  <c r="D2551" i="252"/>
  <c r="D2583" i="252"/>
  <c r="D2615" i="252"/>
  <c r="D2647" i="252"/>
  <c r="D2679" i="252"/>
  <c r="D1818" i="252"/>
  <c r="D2039" i="252"/>
  <c r="D2103" i="252"/>
  <c r="D2212" i="252"/>
  <c r="D2244" i="252"/>
  <c r="D2308" i="252"/>
  <c r="D2500" i="252"/>
  <c r="D2564" i="252"/>
  <c r="D2692" i="252"/>
  <c r="D1847" i="252"/>
  <c r="D2287" i="252"/>
  <c r="D2447" i="252"/>
  <c r="D2671" i="252"/>
  <c r="D2023" i="252"/>
  <c r="D2087" i="252"/>
  <c r="D2151" i="252"/>
  <c r="D2204" i="252"/>
  <c r="D2236" i="252"/>
  <c r="D2268" i="252"/>
  <c r="D2300" i="252"/>
  <c r="D2332" i="252"/>
  <c r="D2364" i="252"/>
  <c r="D2396" i="252"/>
  <c r="D2428" i="252"/>
  <c r="D2460" i="252"/>
  <c r="D2492" i="252"/>
  <c r="D2524" i="252"/>
  <c r="D2556" i="252"/>
  <c r="D2588" i="252"/>
  <c r="D2620" i="252"/>
  <c r="D2652" i="252"/>
  <c r="D2684" i="252"/>
  <c r="D2167" i="252"/>
  <c r="D2276" i="252"/>
  <c r="D2596" i="252"/>
  <c r="D2628" i="252"/>
  <c r="D2319" i="252"/>
  <c r="D2383" i="252"/>
  <c r="D2511" i="252"/>
  <c r="D2639" i="252"/>
  <c r="D35" i="192"/>
  <c r="B222" i="252"/>
  <c r="B1775" i="252"/>
  <c r="B1425" i="252"/>
  <c r="B1361" i="252"/>
  <c r="B1297" i="252"/>
  <c r="B1233" i="252"/>
  <c r="B1169" i="252"/>
  <c r="B1105" i="252"/>
  <c r="B1041" i="252"/>
  <c r="B977" i="252"/>
  <c r="B913" i="252"/>
  <c r="B849" i="252"/>
  <c r="B817" i="252"/>
  <c r="B785" i="252"/>
  <c r="B753" i="252"/>
  <c r="B734" i="252"/>
  <c r="B712" i="252"/>
  <c r="B689" i="252"/>
  <c r="B670" i="252"/>
  <c r="B648" i="252"/>
  <c r="B625" i="252"/>
  <c r="B608" i="252"/>
  <c r="B598" i="252"/>
  <c r="B590" i="252"/>
  <c r="B582" i="252"/>
  <c r="B574" i="252"/>
  <c r="B566" i="252"/>
  <c r="B558" i="252"/>
  <c r="B550" i="252"/>
  <c r="B542" i="252"/>
  <c r="B534" i="252"/>
  <c r="B526" i="252"/>
  <c r="B518" i="252"/>
  <c r="B510" i="252"/>
  <c r="B502" i="252"/>
  <c r="B494" i="252"/>
  <c r="B486" i="252"/>
  <c r="B478" i="252"/>
  <c r="B470" i="252"/>
  <c r="B462" i="252"/>
  <c r="B454" i="252"/>
  <c r="B446" i="252"/>
  <c r="B438" i="252"/>
  <c r="B430" i="252"/>
  <c r="B422" i="252"/>
  <c r="B414" i="252"/>
  <c r="B406" i="252"/>
  <c r="B398" i="252"/>
  <c r="B390" i="252"/>
  <c r="B382" i="252"/>
  <c r="B374" i="252"/>
  <c r="B366" i="252"/>
  <c r="B358" i="252"/>
  <c r="B350" i="252"/>
  <c r="B342" i="252"/>
  <c r="B334" i="252"/>
  <c r="B326" i="252"/>
  <c r="B318" i="252"/>
  <c r="B310" i="252"/>
  <c r="B302" i="252"/>
  <c r="B294" i="252"/>
  <c r="B286" i="252"/>
  <c r="B278" i="252"/>
  <c r="B270" i="252"/>
  <c r="B262" i="252"/>
  <c r="B254" i="252"/>
  <c r="B246" i="252"/>
  <c r="B238" i="252"/>
  <c r="B230" i="252"/>
  <c r="B214" i="252"/>
  <c r="B206" i="252"/>
  <c r="B198" i="252"/>
  <c r="B190" i="252"/>
  <c r="B182" i="252"/>
  <c r="B174" i="252"/>
  <c r="B166" i="252"/>
  <c r="B158" i="252"/>
  <c r="B150" i="252"/>
  <c r="B142" i="252"/>
  <c r="B134" i="252"/>
  <c r="B126" i="252"/>
  <c r="B118" i="252"/>
  <c r="B110" i="252"/>
  <c r="B102" i="252"/>
  <c r="B94" i="252"/>
  <c r="B86" i="252"/>
  <c r="B78" i="252"/>
  <c r="B70" i="252"/>
  <c r="B62" i="252"/>
  <c r="B54" i="252"/>
  <c r="B46" i="252"/>
  <c r="B38" i="252"/>
  <c r="B30" i="252"/>
  <c r="B22" i="252"/>
  <c r="B14" i="252"/>
  <c r="C15" i="262"/>
  <c r="G17" i="258"/>
  <c r="H17" i="258"/>
  <c r="H7" i="258"/>
  <c r="I2" i="252" a="1"/>
  <c r="I2" i="252" s="1"/>
  <c r="G7" i="258"/>
  <c r="G19" i="258"/>
  <c r="H19" i="258"/>
  <c r="H2" i="252" a="1"/>
  <c r="H2" i="252" s="1"/>
  <c r="F18" i="258"/>
  <c r="G18" i="258"/>
  <c r="F16" i="258"/>
  <c r="G16" i="258"/>
  <c r="J8" i="252" a="1"/>
  <c r="J2186" i="252" s="1"/>
  <c r="J2" i="252" a="1"/>
  <c r="J2" i="252" s="1"/>
  <c r="F5" i="258"/>
  <c r="G5" i="258"/>
  <c r="G2" i="252" a="1"/>
  <c r="G2" i="252" s="1"/>
  <c r="I7" i="41"/>
  <c r="H7" i="41" s="1"/>
  <c r="O7" i="41"/>
  <c r="N7" i="41" s="1"/>
  <c r="L7" i="41"/>
  <c r="K7" i="41" s="1"/>
  <c r="E2020" i="252" l="1"/>
  <c r="E2649" i="252"/>
  <c r="E2449" i="252"/>
  <c r="E2108" i="252"/>
  <c r="E2540" i="252"/>
  <c r="E2284" i="252"/>
  <c r="E41" i="192"/>
  <c r="E2497" i="252"/>
  <c r="E2241" i="252"/>
  <c r="E41" i="252"/>
  <c r="E105" i="252"/>
  <c r="E169" i="252"/>
  <c r="E20" i="252"/>
  <c r="E84" i="252"/>
  <c r="E148" i="252"/>
  <c r="E212" i="252"/>
  <c r="E63" i="252"/>
  <c r="E127" i="252"/>
  <c r="E191" i="252"/>
  <c r="E40" i="252"/>
  <c r="E104" i="252"/>
  <c r="E168" i="252"/>
  <c r="E11" i="252"/>
  <c r="E75" i="252"/>
  <c r="E139" i="252"/>
  <c r="E203" i="252"/>
  <c r="E117" i="252"/>
  <c r="E251" i="252"/>
  <c r="E315" i="252"/>
  <c r="E34" i="252"/>
  <c r="E197" i="252"/>
  <c r="E281" i="252"/>
  <c r="E345" i="252"/>
  <c r="E106" i="252"/>
  <c r="E244" i="252"/>
  <c r="E308" i="252"/>
  <c r="E22" i="252"/>
  <c r="E186" i="252"/>
  <c r="E266" i="252"/>
  <c r="E330" i="252"/>
  <c r="E118" i="252"/>
  <c r="E318" i="252"/>
  <c r="E411" i="252"/>
  <c r="E475" i="252"/>
  <c r="E539" i="252"/>
  <c r="E206" i="252"/>
  <c r="E351" i="252"/>
  <c r="E422" i="252"/>
  <c r="E37" i="252"/>
  <c r="E261" i="252"/>
  <c r="E385" i="252"/>
  <c r="E449" i="252"/>
  <c r="E513" i="252"/>
  <c r="E109" i="252"/>
  <c r="E320" i="252"/>
  <c r="E404" i="252"/>
  <c r="E468" i="252"/>
  <c r="E262" i="252"/>
  <c r="E383" i="252"/>
  <c r="E447" i="252"/>
  <c r="E263" i="252"/>
  <c r="E386" i="252"/>
  <c r="E450" i="252"/>
  <c r="E514" i="252"/>
  <c r="E360" i="252"/>
  <c r="E512" i="252"/>
  <c r="E598" i="252"/>
  <c r="E662" i="252"/>
  <c r="E726" i="252"/>
  <c r="E365" i="252"/>
  <c r="E534" i="252"/>
  <c r="E601" i="252"/>
  <c r="E665" i="252"/>
  <c r="E729" i="252"/>
  <c r="E432" i="252"/>
  <c r="E580" i="252"/>
  <c r="E644" i="252"/>
  <c r="E708" i="252"/>
  <c r="E158" i="252"/>
  <c r="E484" i="252"/>
  <c r="E575" i="252"/>
  <c r="E639" i="252"/>
  <c r="E703" i="252"/>
  <c r="E102" i="252"/>
  <c r="E527" i="252"/>
  <c r="E586" i="252"/>
  <c r="E2124" i="252"/>
  <c r="E2417" i="252"/>
  <c r="E1979" i="252"/>
  <c r="E2508" i="252"/>
  <c r="E2252" i="252"/>
  <c r="E2465" i="252"/>
  <c r="E2209" i="252"/>
  <c r="E49" i="252"/>
  <c r="E113" i="252"/>
  <c r="E177" i="252"/>
  <c r="E28" i="252"/>
  <c r="E92" i="252"/>
  <c r="E156" i="252"/>
  <c r="E220" i="252"/>
  <c r="E71" i="252"/>
  <c r="E135" i="252"/>
  <c r="E199" i="252"/>
  <c r="E48" i="252"/>
  <c r="E112" i="252"/>
  <c r="E176" i="252"/>
  <c r="E19" i="252"/>
  <c r="E83" i="252"/>
  <c r="E147" i="252"/>
  <c r="E211" i="252"/>
  <c r="E146" i="252"/>
  <c r="E259" i="252"/>
  <c r="E323" i="252"/>
  <c r="E62" i="252"/>
  <c r="E225" i="252"/>
  <c r="E289" i="252"/>
  <c r="E353" i="252"/>
  <c r="E134" i="252"/>
  <c r="E252" i="252"/>
  <c r="E316" i="252"/>
  <c r="E29" i="252"/>
  <c r="E214" i="252"/>
  <c r="E274" i="252"/>
  <c r="E338" i="252"/>
  <c r="E189" i="252"/>
  <c r="E334" i="252"/>
  <c r="E419" i="252"/>
  <c r="E483" i="252"/>
  <c r="E547" i="252"/>
  <c r="E239" i="252"/>
  <c r="E367" i="252"/>
  <c r="E430" i="252"/>
  <c r="E66" i="252"/>
  <c r="E277" i="252"/>
  <c r="E393" i="252"/>
  <c r="E457" i="252"/>
  <c r="E521" i="252"/>
  <c r="E138" i="252"/>
  <c r="E336" i="252"/>
  <c r="E412" i="252"/>
  <c r="E26" i="252"/>
  <c r="E278" i="252"/>
  <c r="E391" i="252"/>
  <c r="E14" i="252"/>
  <c r="E279" i="252"/>
  <c r="E394" i="252"/>
  <c r="E458" i="252"/>
  <c r="E522" i="252"/>
  <c r="E376" i="252"/>
  <c r="E525" i="252"/>
  <c r="E2148" i="252"/>
  <c r="E2705" i="252"/>
  <c r="E2353" i="252"/>
  <c r="E785" i="252"/>
  <c r="E2476" i="252"/>
  <c r="E2220" i="252"/>
  <c r="E2689" i="252"/>
  <c r="E2433" i="252"/>
  <c r="E2140" i="252"/>
  <c r="E57" i="252"/>
  <c r="E121" i="252"/>
  <c r="E185" i="252"/>
  <c r="E36" i="252"/>
  <c r="E100" i="252"/>
  <c r="E164" i="252"/>
  <c r="E15" i="252"/>
  <c r="E79" i="252"/>
  <c r="E143" i="252"/>
  <c r="E207" i="252"/>
  <c r="E56" i="252"/>
  <c r="E120" i="252"/>
  <c r="E184" i="252"/>
  <c r="E27" i="252"/>
  <c r="E91" i="252"/>
  <c r="E155" i="252"/>
  <c r="E219" i="252"/>
  <c r="E174" i="252"/>
  <c r="E267" i="252"/>
  <c r="E331" i="252"/>
  <c r="E69" i="252"/>
  <c r="E233" i="252"/>
  <c r="E297" i="252"/>
  <c r="E361" i="252"/>
  <c r="E141" i="252"/>
  <c r="E260" i="252"/>
  <c r="E324" i="252"/>
  <c r="E58" i="252"/>
  <c r="E221" i="252"/>
  <c r="E282" i="252"/>
  <c r="E346" i="252"/>
  <c r="E218" i="252"/>
  <c r="E350" i="252"/>
  <c r="E427" i="252"/>
  <c r="E491" i="252"/>
  <c r="E555" i="252"/>
  <c r="E255" i="252"/>
  <c r="E374" i="252"/>
  <c r="E438" i="252"/>
  <c r="E94" i="252"/>
  <c r="E293" i="252"/>
  <c r="E401" i="252"/>
  <c r="E465" i="252"/>
  <c r="E529" i="252"/>
  <c r="E166" i="252"/>
  <c r="E352" i="252"/>
  <c r="E420" i="252"/>
  <c r="E54" i="252"/>
  <c r="E294" i="252"/>
  <c r="E399" i="252"/>
  <c r="E85" i="252"/>
  <c r="E295" i="252"/>
  <c r="E402" i="252"/>
  <c r="E466" i="252"/>
  <c r="E530" i="252"/>
  <c r="E408" i="252"/>
  <c r="E542" i="252"/>
  <c r="E614" i="252"/>
  <c r="E678" i="252"/>
  <c r="E742" i="252"/>
  <c r="E421" i="252"/>
  <c r="E558" i="252"/>
  <c r="E617" i="252"/>
  <c r="E681" i="252"/>
  <c r="E745" i="252"/>
  <c r="E2340" i="252"/>
  <c r="E2564" i="252"/>
  <c r="E2609" i="252"/>
  <c r="E2321" i="252"/>
  <c r="E2700" i="252"/>
  <c r="E2444" i="252"/>
  <c r="E2164" i="252"/>
  <c r="E2657" i="252"/>
  <c r="E2401" i="252"/>
  <c r="E2076" i="252"/>
  <c r="E65" i="252"/>
  <c r="E129" i="252"/>
  <c r="E193" i="252"/>
  <c r="E44" i="252"/>
  <c r="E108" i="252"/>
  <c r="E172" i="252"/>
  <c r="E23" i="252"/>
  <c r="E87" i="252"/>
  <c r="E151" i="252"/>
  <c r="E215" i="252"/>
  <c r="E64" i="252"/>
  <c r="E128" i="252"/>
  <c r="E192" i="252"/>
  <c r="E35" i="252"/>
  <c r="E99" i="252"/>
  <c r="E163" i="252"/>
  <c r="E18" i="252"/>
  <c r="E181" i="252"/>
  <c r="E275" i="252"/>
  <c r="E339" i="252"/>
  <c r="E98" i="252"/>
  <c r="E241" i="252"/>
  <c r="E305" i="252"/>
  <c r="E369" i="252"/>
  <c r="E170" i="252"/>
  <c r="E268" i="252"/>
  <c r="E332" i="252"/>
  <c r="E86" i="252"/>
  <c r="E226" i="252"/>
  <c r="E290" i="252"/>
  <c r="E354" i="252"/>
  <c r="E238" i="252"/>
  <c r="E366" i="252"/>
  <c r="E435" i="252"/>
  <c r="E499" i="252"/>
  <c r="E21" i="252"/>
  <c r="E271" i="252"/>
  <c r="E382" i="252"/>
  <c r="E446" i="252"/>
  <c r="E165" i="252"/>
  <c r="E309" i="252"/>
  <c r="E409" i="252"/>
  <c r="E473" i="252"/>
  <c r="E537" i="252"/>
  <c r="E240" i="252"/>
  <c r="E368" i="252"/>
  <c r="E428" i="252"/>
  <c r="E125" i="252"/>
  <c r="E310" i="252"/>
  <c r="E407" i="252"/>
  <c r="E114" i="252"/>
  <c r="E311" i="252"/>
  <c r="E410" i="252"/>
  <c r="E474" i="252"/>
  <c r="E538" i="252"/>
  <c r="E440" i="252"/>
  <c r="E554" i="252"/>
  <c r="E622" i="252"/>
  <c r="E686" i="252"/>
  <c r="E750" i="252"/>
  <c r="E472" i="252"/>
  <c r="E561" i="252"/>
  <c r="E625" i="252"/>
  <c r="E689" i="252"/>
  <c r="E753" i="252"/>
  <c r="E509" i="252"/>
  <c r="E604" i="252"/>
  <c r="E668" i="252"/>
  <c r="E732" i="252"/>
  <c r="E381" i="252"/>
  <c r="E518" i="252"/>
  <c r="E599" i="252"/>
  <c r="E663" i="252"/>
  <c r="E727" i="252"/>
  <c r="E392" i="252"/>
  <c r="E2468" i="252"/>
  <c r="E2692" i="252"/>
  <c r="E2577" i="252"/>
  <c r="E2289" i="252"/>
  <c r="E2668" i="252"/>
  <c r="E2412" i="252"/>
  <c r="E2100" i="252"/>
  <c r="E2625" i="252"/>
  <c r="E2369" i="252"/>
  <c r="E9" i="252"/>
  <c r="E73" i="252"/>
  <c r="E137" i="252"/>
  <c r="E201" i="252"/>
  <c r="E52" i="252"/>
  <c r="E116" i="252"/>
  <c r="E180" i="252"/>
  <c r="E31" i="252"/>
  <c r="E95" i="252"/>
  <c r="E159" i="252"/>
  <c r="E223" i="252"/>
  <c r="E72" i="252"/>
  <c r="E136" i="252"/>
  <c r="E200" i="252"/>
  <c r="E43" i="252"/>
  <c r="E107" i="252"/>
  <c r="E171" i="252"/>
  <c r="E46" i="252"/>
  <c r="E210" i="252"/>
  <c r="E283" i="252"/>
  <c r="E347" i="252"/>
  <c r="E126" i="252"/>
  <c r="E249" i="252"/>
  <c r="E313" i="252"/>
  <c r="E13" i="252"/>
  <c r="E198" i="252"/>
  <c r="E276" i="252"/>
  <c r="E340" i="252"/>
  <c r="E93" i="252"/>
  <c r="E234" i="252"/>
  <c r="E298" i="252"/>
  <c r="E362" i="252"/>
  <c r="E254" i="252"/>
  <c r="E379" i="252"/>
  <c r="E443" i="252"/>
  <c r="E507" i="252"/>
  <c r="E50" i="252"/>
  <c r="E287" i="252"/>
  <c r="E390" i="252"/>
  <c r="E454" i="252"/>
  <c r="E194" i="252"/>
  <c r="E325" i="252"/>
  <c r="E417" i="252"/>
  <c r="E481" i="252"/>
  <c r="E545" i="252"/>
  <c r="E256" i="252"/>
  <c r="E372" i="252"/>
  <c r="E436" i="252"/>
  <c r="E154" i="252"/>
  <c r="E326" i="252"/>
  <c r="E415" i="252"/>
  <c r="E142" i="252"/>
  <c r="E327" i="252"/>
  <c r="E418" i="252"/>
  <c r="E482" i="252"/>
  <c r="E546" i="252"/>
  <c r="E464" i="252"/>
  <c r="E566" i="252"/>
  <c r="E630" i="252"/>
  <c r="E694" i="252"/>
  <c r="E758" i="252"/>
  <c r="E487" i="252"/>
  <c r="E569" i="252"/>
  <c r="E633" i="252"/>
  <c r="E697" i="252"/>
  <c r="E202" i="252"/>
  <c r="E2596" i="252"/>
  <c r="E1527" i="252"/>
  <c r="E2545" i="252"/>
  <c r="E2257" i="252"/>
  <c r="E2636" i="252"/>
  <c r="E2380" i="252"/>
  <c r="E2036" i="252"/>
  <c r="E2593" i="252"/>
  <c r="E2337" i="252"/>
  <c r="E17" i="252"/>
  <c r="E81" i="252"/>
  <c r="E145" i="252"/>
  <c r="E209" i="252"/>
  <c r="E60" i="252"/>
  <c r="E124" i="252"/>
  <c r="E188" i="252"/>
  <c r="E39" i="252"/>
  <c r="E103" i="252"/>
  <c r="E167" i="252"/>
  <c r="E16" i="252"/>
  <c r="E80" i="252"/>
  <c r="E144" i="252"/>
  <c r="E208" i="252"/>
  <c r="E51" i="252"/>
  <c r="E115" i="252"/>
  <c r="E179" i="252"/>
  <c r="E53" i="252"/>
  <c r="E227" i="252"/>
  <c r="E291" i="252"/>
  <c r="E355" i="252"/>
  <c r="E133" i="252"/>
  <c r="E257" i="252"/>
  <c r="E321" i="252"/>
  <c r="E42" i="252"/>
  <c r="E205" i="252"/>
  <c r="E284" i="252"/>
  <c r="E348" i="252"/>
  <c r="E122" i="252"/>
  <c r="E242" i="252"/>
  <c r="E306" i="252"/>
  <c r="E370" i="252"/>
  <c r="E270" i="252"/>
  <c r="E387" i="252"/>
  <c r="E451" i="252"/>
  <c r="E515" i="252"/>
  <c r="E78" i="252"/>
  <c r="E303" i="252"/>
  <c r="E398" i="252"/>
  <c r="E462" i="252"/>
  <c r="E222" i="252"/>
  <c r="E341" i="252"/>
  <c r="E425" i="252"/>
  <c r="E489" i="252"/>
  <c r="E553" i="252"/>
  <c r="E272" i="252"/>
  <c r="E380" i="252"/>
  <c r="E444" i="252"/>
  <c r="E182" i="252"/>
  <c r="E342" i="252"/>
  <c r="E423" i="252"/>
  <c r="E213" i="252"/>
  <c r="E343" i="252"/>
  <c r="E426" i="252"/>
  <c r="E490" i="252"/>
  <c r="E74" i="252"/>
  <c r="E477" i="252"/>
  <c r="E2316" i="252"/>
  <c r="E33" i="252"/>
  <c r="E76" i="252"/>
  <c r="E119" i="252"/>
  <c r="E160" i="252"/>
  <c r="E195" i="252"/>
  <c r="E371" i="252"/>
  <c r="E77" i="252"/>
  <c r="E157" i="252"/>
  <c r="E302" i="252"/>
  <c r="E178" i="252"/>
  <c r="E245" i="252"/>
  <c r="E38" i="252"/>
  <c r="E246" i="252"/>
  <c r="E378" i="252"/>
  <c r="E508" i="252"/>
  <c r="E670" i="252"/>
  <c r="E389" i="252"/>
  <c r="E609" i="252"/>
  <c r="E737" i="252"/>
  <c r="E564" i="252"/>
  <c r="E652" i="252"/>
  <c r="E740" i="252"/>
  <c r="E453" i="252"/>
  <c r="E583" i="252"/>
  <c r="E671" i="252"/>
  <c r="E751" i="252"/>
  <c r="E540" i="252"/>
  <c r="E602" i="252"/>
  <c r="E666" i="252"/>
  <c r="E469" i="252"/>
  <c r="E565" i="252"/>
  <c r="E629" i="252"/>
  <c r="E693" i="252"/>
  <c r="E757" i="252"/>
  <c r="E682" i="252"/>
  <c r="E796" i="252"/>
  <c r="E860" i="252"/>
  <c r="E924" i="252"/>
  <c r="E988" i="252"/>
  <c r="E1052" i="252"/>
  <c r="E1116" i="252"/>
  <c r="E675" i="252"/>
  <c r="E783" i="252"/>
  <c r="E847" i="252"/>
  <c r="E911" i="252"/>
  <c r="E975" i="252"/>
  <c r="E1039" i="252"/>
  <c r="E1103" i="252"/>
  <c r="E560" i="252"/>
  <c r="E762" i="252"/>
  <c r="E826" i="252"/>
  <c r="E890" i="252"/>
  <c r="E954" i="252"/>
  <c r="E1018" i="252"/>
  <c r="E1082" i="252"/>
  <c r="E635" i="252"/>
  <c r="E781" i="252"/>
  <c r="E845" i="252"/>
  <c r="E909" i="252"/>
  <c r="E973" i="252"/>
  <c r="E1037" i="252"/>
  <c r="E1101" i="252"/>
  <c r="E699" i="252"/>
  <c r="E595" i="252"/>
  <c r="E779" i="252"/>
  <c r="E843" i="252"/>
  <c r="E907" i="252"/>
  <c r="E971" i="252"/>
  <c r="E1035" i="252"/>
  <c r="E1099" i="252"/>
  <c r="E808" i="252"/>
  <c r="E985" i="252"/>
  <c r="E1129" i="252"/>
  <c r="E1193" i="252"/>
  <c r="E1257" i="252"/>
  <c r="E1321" i="252"/>
  <c r="E1385" i="252"/>
  <c r="E830" i="252"/>
  <c r="E1008" i="252"/>
  <c r="E1148" i="252"/>
  <c r="E1212" i="252"/>
  <c r="E1276" i="252"/>
  <c r="E1340" i="252"/>
  <c r="E1404" i="252"/>
  <c r="E824" i="252"/>
  <c r="E1001" i="252"/>
  <c r="E1135" i="252"/>
  <c r="E1199" i="252"/>
  <c r="E1263" i="252"/>
  <c r="E1327" i="252"/>
  <c r="E1391" i="252"/>
  <c r="E782" i="252"/>
  <c r="E960" i="252"/>
  <c r="E1130" i="252"/>
  <c r="E1194" i="252"/>
  <c r="E1258" i="252"/>
  <c r="E1322" i="252"/>
  <c r="E1386" i="252"/>
  <c r="E761" i="252"/>
  <c r="E918" i="252"/>
  <c r="E688" i="252"/>
  <c r="E2513" i="252"/>
  <c r="E1965" i="252"/>
  <c r="E89" i="252"/>
  <c r="E132" i="252"/>
  <c r="E175" i="252"/>
  <c r="E216" i="252"/>
  <c r="E82" i="252"/>
  <c r="E162" i="252"/>
  <c r="E228" i="252"/>
  <c r="E250" i="252"/>
  <c r="E395" i="252"/>
  <c r="E319" i="252"/>
  <c r="E357" i="252"/>
  <c r="E288" i="252"/>
  <c r="E358" i="252"/>
  <c r="E434" i="252"/>
  <c r="E574" i="252"/>
  <c r="E702" i="252"/>
  <c r="E500" i="252"/>
  <c r="E641" i="252"/>
  <c r="E280" i="252"/>
  <c r="E572" i="252"/>
  <c r="E660" i="252"/>
  <c r="E748" i="252"/>
  <c r="E479" i="252"/>
  <c r="E591" i="252"/>
  <c r="E679" i="252"/>
  <c r="E45" i="252"/>
  <c r="E544" i="252"/>
  <c r="E610" i="252"/>
  <c r="E674" i="252"/>
  <c r="E480" i="252"/>
  <c r="E573" i="252"/>
  <c r="E637" i="252"/>
  <c r="E701" i="252"/>
  <c r="E248" i="252"/>
  <c r="E696" i="252"/>
  <c r="E804" i="252"/>
  <c r="E868" i="252"/>
  <c r="E932" i="252"/>
  <c r="E996" i="252"/>
  <c r="E1060" i="252"/>
  <c r="E253" i="252"/>
  <c r="E690" i="252"/>
  <c r="E791" i="252"/>
  <c r="E855" i="252"/>
  <c r="E919" i="252"/>
  <c r="E983" i="252"/>
  <c r="E1047" i="252"/>
  <c r="E1111" i="252"/>
  <c r="E592" i="252"/>
  <c r="E770" i="252"/>
  <c r="E834" i="252"/>
  <c r="E898" i="252"/>
  <c r="E962" i="252"/>
  <c r="E1026" i="252"/>
  <c r="E1090" i="252"/>
  <c r="E667" i="252"/>
  <c r="E789" i="252"/>
  <c r="E853" i="252"/>
  <c r="E917" i="252"/>
  <c r="E981" i="252"/>
  <c r="E1045" i="252"/>
  <c r="E1109" i="252"/>
  <c r="E714" i="252"/>
  <c r="E627" i="252"/>
  <c r="E787" i="252"/>
  <c r="E851" i="252"/>
  <c r="E915" i="252"/>
  <c r="E979" i="252"/>
  <c r="E1043" i="252"/>
  <c r="E1107" i="252"/>
  <c r="E822" i="252"/>
  <c r="E1000" i="252"/>
  <c r="E1137" i="252"/>
  <c r="E1201" i="252"/>
  <c r="E1265" i="252"/>
  <c r="E1329" i="252"/>
  <c r="E1393" i="252"/>
  <c r="E865" i="252"/>
  <c r="E1022" i="252"/>
  <c r="E1156" i="252"/>
  <c r="E1220" i="252"/>
  <c r="E1284" i="252"/>
  <c r="E2481" i="252"/>
  <c r="E1790" i="252"/>
  <c r="E97" i="252"/>
  <c r="E140" i="252"/>
  <c r="E183" i="252"/>
  <c r="E224" i="252"/>
  <c r="E110" i="252"/>
  <c r="E190" i="252"/>
  <c r="E236" i="252"/>
  <c r="E258" i="252"/>
  <c r="E403" i="252"/>
  <c r="E335" i="252"/>
  <c r="E377" i="252"/>
  <c r="E304" i="252"/>
  <c r="E375" i="252"/>
  <c r="E442" i="252"/>
  <c r="E582" i="252"/>
  <c r="E710" i="252"/>
  <c r="E504" i="252"/>
  <c r="E649" i="252"/>
  <c r="E344" i="252"/>
  <c r="E588" i="252"/>
  <c r="E676" i="252"/>
  <c r="E756" i="252"/>
  <c r="E488" i="252"/>
  <c r="E607" i="252"/>
  <c r="E687" i="252"/>
  <c r="E264" i="252"/>
  <c r="E552" i="252"/>
  <c r="E618" i="252"/>
  <c r="E269" i="252"/>
  <c r="E485" i="252"/>
  <c r="E581" i="252"/>
  <c r="E645" i="252"/>
  <c r="E709" i="252"/>
  <c r="E524" i="252"/>
  <c r="E731" i="252"/>
  <c r="E812" i="252"/>
  <c r="E876" i="252"/>
  <c r="E940" i="252"/>
  <c r="E1004" i="252"/>
  <c r="E1068" i="252"/>
  <c r="E397" i="252"/>
  <c r="E704" i="252"/>
  <c r="E799" i="252"/>
  <c r="E863" i="252"/>
  <c r="E927" i="252"/>
  <c r="E991" i="252"/>
  <c r="E1055" i="252"/>
  <c r="E1119" i="252"/>
  <c r="E624" i="252"/>
  <c r="E778" i="252"/>
  <c r="E842" i="252"/>
  <c r="E906" i="252"/>
  <c r="E970" i="252"/>
  <c r="E1034" i="252"/>
  <c r="E1098" i="252"/>
  <c r="E691" i="252"/>
  <c r="E797" i="252"/>
  <c r="E861" i="252"/>
  <c r="E925" i="252"/>
  <c r="E989" i="252"/>
  <c r="E1053" i="252"/>
  <c r="E1117" i="252"/>
  <c r="E728" i="252"/>
  <c r="E659" i="252"/>
  <c r="E795" i="252"/>
  <c r="E859" i="252"/>
  <c r="E923" i="252"/>
  <c r="E987" i="252"/>
  <c r="E1051" i="252"/>
  <c r="E1115" i="252"/>
  <c r="E857" i="252"/>
  <c r="E1014" i="252"/>
  <c r="E1145" i="252"/>
  <c r="E1209" i="252"/>
  <c r="E1273" i="252"/>
  <c r="E1337" i="252"/>
  <c r="E1401" i="252"/>
  <c r="E880" i="252"/>
  <c r="E1057" i="252"/>
  <c r="E1164" i="252"/>
  <c r="E1228" i="252"/>
  <c r="E1292" i="252"/>
  <c r="E2617" i="252"/>
  <c r="E2225" i="252"/>
  <c r="E2561" i="252"/>
  <c r="E153" i="252"/>
  <c r="E196" i="252"/>
  <c r="E24" i="252"/>
  <c r="E59" i="252"/>
  <c r="E235" i="252"/>
  <c r="E265" i="252"/>
  <c r="E292" i="252"/>
  <c r="E314" i="252"/>
  <c r="E459" i="252"/>
  <c r="E406" i="252"/>
  <c r="E433" i="252"/>
  <c r="E388" i="252"/>
  <c r="E431" i="252"/>
  <c r="E498" i="252"/>
  <c r="E590" i="252"/>
  <c r="E718" i="252"/>
  <c r="E517" i="252"/>
  <c r="E657" i="252"/>
  <c r="E400" i="252"/>
  <c r="E596" i="252"/>
  <c r="E684" i="252"/>
  <c r="E101" i="252"/>
  <c r="E501" i="252"/>
  <c r="E615" i="252"/>
  <c r="E695" i="252"/>
  <c r="E328" i="252"/>
  <c r="E556" i="252"/>
  <c r="E626" i="252"/>
  <c r="E333" i="252"/>
  <c r="E502" i="252"/>
  <c r="E589" i="252"/>
  <c r="E653" i="252"/>
  <c r="E717" i="252"/>
  <c r="E541" i="252"/>
  <c r="E746" i="252"/>
  <c r="E820" i="252"/>
  <c r="E884" i="252"/>
  <c r="E948" i="252"/>
  <c r="E1012" i="252"/>
  <c r="E1076" i="252"/>
  <c r="E471" i="252"/>
  <c r="E739" i="252"/>
  <c r="E807" i="252"/>
  <c r="E871" i="252"/>
  <c r="E935" i="252"/>
  <c r="E999" i="252"/>
  <c r="E1063" i="252"/>
  <c r="E448" i="252"/>
  <c r="E656" i="252"/>
  <c r="E786" i="252"/>
  <c r="E850" i="252"/>
  <c r="E914" i="252"/>
  <c r="E978" i="252"/>
  <c r="E1042" i="252"/>
  <c r="E1106" i="252"/>
  <c r="E706" i="252"/>
  <c r="E805" i="252"/>
  <c r="E869" i="252"/>
  <c r="E933" i="252"/>
  <c r="E997" i="252"/>
  <c r="E1061" i="252"/>
  <c r="E173" i="252"/>
  <c r="E456" i="252"/>
  <c r="E707" i="252"/>
  <c r="E803" i="252"/>
  <c r="E867" i="252"/>
  <c r="E931" i="252"/>
  <c r="E995" i="252"/>
  <c r="E1059" i="252"/>
  <c r="E1123" i="252"/>
  <c r="E872" i="252"/>
  <c r="E1049" i="252"/>
  <c r="E1153" i="252"/>
  <c r="E1217" i="252"/>
  <c r="E1281" i="252"/>
  <c r="E1345" i="252"/>
  <c r="E1409" i="252"/>
  <c r="E894" i="252"/>
  <c r="E1072" i="252"/>
  <c r="E1172" i="252"/>
  <c r="E1236" i="252"/>
  <c r="E1300" i="252"/>
  <c r="E1364" i="252"/>
  <c r="E2521" i="252"/>
  <c r="E2172" i="252"/>
  <c r="E2529" i="252"/>
  <c r="E161" i="252"/>
  <c r="E204" i="252"/>
  <c r="E32" i="252"/>
  <c r="E67" i="252"/>
  <c r="E243" i="252"/>
  <c r="E273" i="252"/>
  <c r="E300" i="252"/>
  <c r="E322" i="252"/>
  <c r="E467" i="252"/>
  <c r="E414" i="252"/>
  <c r="E441" i="252"/>
  <c r="E396" i="252"/>
  <c r="E439" i="252"/>
  <c r="E506" i="252"/>
  <c r="E606" i="252"/>
  <c r="E734" i="252"/>
  <c r="E551" i="252"/>
  <c r="E673" i="252"/>
  <c r="E492" i="252"/>
  <c r="E612" i="252"/>
  <c r="E692" i="252"/>
  <c r="E285" i="252"/>
  <c r="E535" i="252"/>
  <c r="E623" i="252"/>
  <c r="E711" i="252"/>
  <c r="E424" i="252"/>
  <c r="E562" i="252"/>
  <c r="E634" i="252"/>
  <c r="E373" i="252"/>
  <c r="E519" i="252"/>
  <c r="E597" i="252"/>
  <c r="E661" i="252"/>
  <c r="E725" i="252"/>
  <c r="E568" i="252"/>
  <c r="E764" i="252"/>
  <c r="E828" i="252"/>
  <c r="E892" i="252"/>
  <c r="E956" i="252"/>
  <c r="E1020" i="252"/>
  <c r="E1084" i="252"/>
  <c r="E557" i="252"/>
  <c r="E754" i="252"/>
  <c r="E815" i="252"/>
  <c r="E879" i="252"/>
  <c r="E943" i="252"/>
  <c r="E1007" i="252"/>
  <c r="E1071" i="252"/>
  <c r="E476" i="252"/>
  <c r="E683" i="252"/>
  <c r="E794" i="252"/>
  <c r="E858" i="252"/>
  <c r="E922" i="252"/>
  <c r="E986" i="252"/>
  <c r="E1050" i="252"/>
  <c r="E1114" i="252"/>
  <c r="E720" i="252"/>
  <c r="E813" i="252"/>
  <c r="E877" i="252"/>
  <c r="E941" i="252"/>
  <c r="E1005" i="252"/>
  <c r="E1069" i="252"/>
  <c r="E416" i="252"/>
  <c r="E516" i="252"/>
  <c r="E722" i="252"/>
  <c r="E811" i="252"/>
  <c r="E875" i="252"/>
  <c r="E939" i="252"/>
  <c r="E1003" i="252"/>
  <c r="E1067" i="252"/>
  <c r="E463" i="252"/>
  <c r="E886" i="252"/>
  <c r="E1064" i="252"/>
  <c r="E1161" i="252"/>
  <c r="E1225" i="252"/>
  <c r="E1289" i="252"/>
  <c r="E1353" i="252"/>
  <c r="E587" i="252"/>
  <c r="E929" i="252"/>
  <c r="E1086" i="252"/>
  <c r="E1180" i="252"/>
  <c r="E1244" i="252"/>
  <c r="E1308" i="252"/>
  <c r="E2348" i="252"/>
  <c r="E25" i="252"/>
  <c r="E68" i="252"/>
  <c r="E111" i="252"/>
  <c r="E152" i="252"/>
  <c r="E187" i="252"/>
  <c r="E363" i="252"/>
  <c r="E70" i="252"/>
  <c r="E150" i="252"/>
  <c r="E286" i="252"/>
  <c r="E149" i="252"/>
  <c r="E229" i="252"/>
  <c r="E10" i="252"/>
  <c r="E230" i="252"/>
  <c r="E359" i="252"/>
  <c r="E495" i="252"/>
  <c r="E654" i="252"/>
  <c r="E301" i="252"/>
  <c r="E593" i="252"/>
  <c r="E721" i="252"/>
  <c r="E543" i="252"/>
  <c r="E636" i="252"/>
  <c r="E724" i="252"/>
  <c r="E445" i="252"/>
  <c r="E567" i="252"/>
  <c r="E655" i="252"/>
  <c r="E743" i="252"/>
  <c r="E510" i="252"/>
  <c r="E594" i="252"/>
  <c r="E658" i="252"/>
  <c r="E455" i="252"/>
  <c r="E549" i="252"/>
  <c r="E621" i="252"/>
  <c r="E685" i="252"/>
  <c r="E749" i="252"/>
  <c r="E664" i="252"/>
  <c r="E788" i="252"/>
  <c r="E852" i="252"/>
  <c r="E916" i="252"/>
  <c r="E980" i="252"/>
  <c r="E1044" i="252"/>
  <c r="E1108" i="252"/>
  <c r="E643" i="252"/>
  <c r="E775" i="252"/>
  <c r="E839" i="252"/>
  <c r="E903" i="252"/>
  <c r="E967" i="252"/>
  <c r="E1031" i="252"/>
  <c r="E1095" i="252"/>
  <c r="E528" i="252"/>
  <c r="E747" i="252"/>
  <c r="E818" i="252"/>
  <c r="E882" i="252"/>
  <c r="E946" i="252"/>
  <c r="E1010" i="252"/>
  <c r="E1074" i="252"/>
  <c r="E603" i="252"/>
  <c r="E773" i="252"/>
  <c r="E837" i="252"/>
  <c r="E901" i="252"/>
  <c r="E965" i="252"/>
  <c r="E1029" i="252"/>
  <c r="E1093" i="252"/>
  <c r="E648" i="252"/>
  <c r="E563" i="252"/>
  <c r="E771" i="252"/>
  <c r="E835" i="252"/>
  <c r="E899" i="252"/>
  <c r="E963" i="252"/>
  <c r="E1027" i="252"/>
  <c r="E1091" i="252"/>
  <c r="E793" i="252"/>
  <c r="E950" i="252"/>
  <c r="E1120" i="252"/>
  <c r="E1185" i="252"/>
  <c r="E1249" i="252"/>
  <c r="E1313" i="252"/>
  <c r="E1377" i="252"/>
  <c r="E816" i="252"/>
  <c r="E993" i="252"/>
  <c r="E1140" i="252"/>
  <c r="E1204" i="252"/>
  <c r="E2572" i="252"/>
  <c r="E96" i="252"/>
  <c r="E364" i="252"/>
  <c r="E505" i="252"/>
  <c r="E646" i="252"/>
  <c r="E526" i="252"/>
  <c r="E559" i="252"/>
  <c r="E578" i="252"/>
  <c r="E613" i="252"/>
  <c r="E780" i="252"/>
  <c r="E1036" i="252"/>
  <c r="E831" i="252"/>
  <c r="E1087" i="252"/>
  <c r="E874" i="252"/>
  <c r="E571" i="252"/>
  <c r="E957" i="252"/>
  <c r="E550" i="252"/>
  <c r="E955" i="252"/>
  <c r="E936" i="252"/>
  <c r="E1305" i="252"/>
  <c r="E1132" i="252"/>
  <c r="E1332" i="252"/>
  <c r="E312" i="252"/>
  <c r="E888" i="252"/>
  <c r="E1080" i="252"/>
  <c r="E1175" i="252"/>
  <c r="E1247" i="252"/>
  <c r="E1319" i="252"/>
  <c r="E1399" i="252"/>
  <c r="E832" i="252"/>
  <c r="E1024" i="252"/>
  <c r="E1162" i="252"/>
  <c r="E1234" i="252"/>
  <c r="E1306" i="252"/>
  <c r="E1378" i="252"/>
  <c r="E776" i="252"/>
  <c r="E968" i="252"/>
  <c r="E798" i="252"/>
  <c r="E976" i="252"/>
  <c r="E1122" i="252"/>
  <c r="E1184" i="252"/>
  <c r="E1248" i="252"/>
  <c r="E1312" i="252"/>
  <c r="E1376" i="252"/>
  <c r="E934" i="252"/>
  <c r="E1270" i="252"/>
  <c r="E1426" i="252"/>
  <c r="E1490" i="252"/>
  <c r="E1554" i="252"/>
  <c r="E1618" i="252"/>
  <c r="E1682" i="252"/>
  <c r="E1746" i="252"/>
  <c r="E1810" i="252"/>
  <c r="E1874" i="252"/>
  <c r="E429" i="252"/>
  <c r="E1214" i="252"/>
  <c r="E1371" i="252"/>
  <c r="E1461" i="252"/>
  <c r="E1525" i="252"/>
  <c r="E1589" i="252"/>
  <c r="E1653" i="252"/>
  <c r="E1717" i="252"/>
  <c r="E1781" i="252"/>
  <c r="E1845" i="252"/>
  <c r="E1909" i="252"/>
  <c r="E1158" i="252"/>
  <c r="E1315" i="252"/>
  <c r="E1448" i="252"/>
  <c r="E1512" i="252"/>
  <c r="E1576" i="252"/>
  <c r="E1640" i="252"/>
  <c r="E1704" i="252"/>
  <c r="E1768" i="252"/>
  <c r="E1832" i="252"/>
  <c r="E1896" i="252"/>
  <c r="E942" i="252"/>
  <c r="E1245" i="252"/>
  <c r="E1419" i="252"/>
  <c r="E1483" i="252"/>
  <c r="E1547" i="252"/>
  <c r="E1611" i="252"/>
  <c r="E1675" i="252"/>
  <c r="E1739" i="252"/>
  <c r="E1803" i="252"/>
  <c r="E1867" i="252"/>
  <c r="E1931" i="252"/>
  <c r="E2305" i="252"/>
  <c r="E123" i="252"/>
  <c r="E61" i="252"/>
  <c r="E452" i="252"/>
  <c r="E30" i="252"/>
  <c r="E620" i="252"/>
  <c r="E631" i="252"/>
  <c r="E642" i="252"/>
  <c r="E669" i="252"/>
  <c r="E836" i="252"/>
  <c r="E1092" i="252"/>
  <c r="E887" i="252"/>
  <c r="E494" i="252"/>
  <c r="E930" i="252"/>
  <c r="E755" i="252"/>
  <c r="E1013" i="252"/>
  <c r="E736" i="252"/>
  <c r="E1011" i="252"/>
  <c r="E1078" i="252"/>
  <c r="E1361" i="252"/>
  <c r="E1188" i="252"/>
  <c r="E1348" i="252"/>
  <c r="E640" i="252"/>
  <c r="E902" i="252"/>
  <c r="E1094" i="252"/>
  <c r="E1183" i="252"/>
  <c r="E1255" i="252"/>
  <c r="E1335" i="252"/>
  <c r="E1407" i="252"/>
  <c r="E846" i="252"/>
  <c r="E1038" i="252"/>
  <c r="E1170" i="252"/>
  <c r="E1242" i="252"/>
  <c r="E1314" i="252"/>
  <c r="E1394" i="252"/>
  <c r="E790" i="252"/>
  <c r="E982" i="252"/>
  <c r="E833" i="252"/>
  <c r="E990" i="252"/>
  <c r="E1128" i="252"/>
  <c r="E1192" i="252"/>
  <c r="E1256" i="252"/>
  <c r="E1320" i="252"/>
  <c r="E1384" i="252"/>
  <c r="E1046" i="252"/>
  <c r="E1285" i="252"/>
  <c r="E1434" i="252"/>
  <c r="E1498" i="252"/>
  <c r="E1562" i="252"/>
  <c r="E1626" i="252"/>
  <c r="E1690" i="252"/>
  <c r="E1754" i="252"/>
  <c r="E1818" i="252"/>
  <c r="E1882" i="252"/>
  <c r="E849" i="252"/>
  <c r="E1229" i="252"/>
  <c r="E1406" i="252"/>
  <c r="E1469" i="252"/>
  <c r="E1533" i="252"/>
  <c r="E1597" i="252"/>
  <c r="E1661" i="252"/>
  <c r="E1725" i="252"/>
  <c r="E1789" i="252"/>
  <c r="E1853" i="252"/>
  <c r="E1917" i="252"/>
  <c r="E1173" i="252"/>
  <c r="E1350" i="252"/>
  <c r="E1456" i="252"/>
  <c r="E1520" i="252"/>
  <c r="E1584" i="252"/>
  <c r="E1648" i="252"/>
  <c r="E1712" i="252"/>
  <c r="E1776" i="252"/>
  <c r="E1840" i="252"/>
  <c r="E1904" i="252"/>
  <c r="E1070" i="252"/>
  <c r="E2273" i="252"/>
  <c r="E131" i="252"/>
  <c r="E90" i="252"/>
  <c r="E460" i="252"/>
  <c r="E237" i="252"/>
  <c r="E628" i="252"/>
  <c r="E647" i="252"/>
  <c r="E650" i="252"/>
  <c r="E677" i="252"/>
  <c r="E844" i="252"/>
  <c r="E1100" i="252"/>
  <c r="E895" i="252"/>
  <c r="E511" i="252"/>
  <c r="E938" i="252"/>
  <c r="E765" i="252"/>
  <c r="E1021" i="252"/>
  <c r="E763" i="252"/>
  <c r="E1019" i="252"/>
  <c r="E1113" i="252"/>
  <c r="E1369" i="252"/>
  <c r="E1196" i="252"/>
  <c r="E1356" i="252"/>
  <c r="E680" i="252"/>
  <c r="E937" i="252"/>
  <c r="E1121" i="252"/>
  <c r="E1191" i="252"/>
  <c r="E1271" i="252"/>
  <c r="E1343" i="252"/>
  <c r="E1415" i="252"/>
  <c r="E881" i="252"/>
  <c r="E1073" i="252"/>
  <c r="E1178" i="252"/>
  <c r="E1250" i="252"/>
  <c r="E1330" i="252"/>
  <c r="E1402" i="252"/>
  <c r="E825" i="252"/>
  <c r="E1017" i="252"/>
  <c r="E848" i="252"/>
  <c r="E1025" i="252"/>
  <c r="E1136" i="252"/>
  <c r="E1200" i="252"/>
  <c r="E1264" i="252"/>
  <c r="E1328" i="252"/>
  <c r="E1392" i="252"/>
  <c r="E1142" i="252"/>
  <c r="E1299" i="252"/>
  <c r="E1442" i="252"/>
  <c r="E1506" i="252"/>
  <c r="E1570" i="252"/>
  <c r="E1634" i="252"/>
  <c r="E1698" i="252"/>
  <c r="E1762" i="252"/>
  <c r="E1826" i="252"/>
  <c r="E1890" i="252"/>
  <c r="E878" i="252"/>
  <c r="E1243" i="252"/>
  <c r="E1418" i="252"/>
  <c r="E1477" i="252"/>
  <c r="E1541" i="252"/>
  <c r="E1605" i="252"/>
  <c r="E1669" i="252"/>
  <c r="E1733" i="252"/>
  <c r="E1797" i="252"/>
  <c r="E1861" i="252"/>
  <c r="E1925" i="252"/>
  <c r="E1187" i="252"/>
  <c r="E1365" i="252"/>
  <c r="E1464" i="252"/>
  <c r="E1528" i="252"/>
  <c r="E1592" i="252"/>
  <c r="E1656" i="252"/>
  <c r="E1720" i="252"/>
  <c r="E1784" i="252"/>
  <c r="E1848" i="252"/>
  <c r="E1912" i="252"/>
  <c r="E1110" i="252"/>
  <c r="E1294" i="252"/>
  <c r="E1435" i="252"/>
  <c r="E1499" i="252"/>
  <c r="E1563" i="252"/>
  <c r="E1627" i="252"/>
  <c r="E1691" i="252"/>
  <c r="E1755" i="252"/>
  <c r="E1819" i="252"/>
  <c r="E1883" i="252"/>
  <c r="E2201" i="252"/>
  <c r="E217" i="252"/>
  <c r="E299" i="252"/>
  <c r="E523" i="252"/>
  <c r="E231" i="252"/>
  <c r="E577" i="252"/>
  <c r="E700" i="252"/>
  <c r="E719" i="252"/>
  <c r="E405" i="252"/>
  <c r="E733" i="252"/>
  <c r="E900" i="252"/>
  <c r="E579" i="252"/>
  <c r="E951" i="252"/>
  <c r="E698" i="252"/>
  <c r="E994" i="252"/>
  <c r="E821" i="252"/>
  <c r="E1077" i="252"/>
  <c r="E819" i="252"/>
  <c r="E1075" i="252"/>
  <c r="E1169" i="252"/>
  <c r="E766" i="252"/>
  <c r="E1252" i="252"/>
  <c r="E1372" i="252"/>
  <c r="E760" i="252"/>
  <c r="E952" i="252"/>
  <c r="E1127" i="252"/>
  <c r="E1207" i="252"/>
  <c r="E1279" i="252"/>
  <c r="E1351" i="252"/>
  <c r="E317" i="252"/>
  <c r="E896" i="252"/>
  <c r="E1088" i="252"/>
  <c r="E1186" i="252"/>
  <c r="E1266" i="252"/>
  <c r="E1338" i="252"/>
  <c r="E1410" i="252"/>
  <c r="E840" i="252"/>
  <c r="E1032" i="252"/>
  <c r="E862" i="252"/>
  <c r="E1040" i="252"/>
  <c r="E1144" i="252"/>
  <c r="E1208" i="252"/>
  <c r="E1272" i="252"/>
  <c r="E1336" i="252"/>
  <c r="E1400" i="252"/>
  <c r="E1157" i="252"/>
  <c r="E1334" i="252"/>
  <c r="E1450" i="252"/>
  <c r="E1514" i="252"/>
  <c r="E1578" i="252"/>
  <c r="E1642" i="252"/>
  <c r="E1706" i="252"/>
  <c r="E1770" i="252"/>
  <c r="E1834" i="252"/>
  <c r="E1898" i="252"/>
  <c r="E992" i="252"/>
  <c r="E1278" i="252"/>
  <c r="E1421" i="252"/>
  <c r="E1485" i="252"/>
  <c r="E1549" i="252"/>
  <c r="E1613" i="252"/>
  <c r="E1677" i="252"/>
  <c r="E1741" i="252"/>
  <c r="E1805" i="252"/>
  <c r="E1869" i="252"/>
  <c r="E1933" i="252"/>
  <c r="E1222" i="252"/>
  <c r="E1379" i="252"/>
  <c r="E1472" i="252"/>
  <c r="E1536" i="252"/>
  <c r="E1600" i="252"/>
  <c r="E1664" i="252"/>
  <c r="E1728" i="252"/>
  <c r="E1792" i="252"/>
  <c r="E1856" i="252"/>
  <c r="E1920" i="252"/>
  <c r="E12" i="252"/>
  <c r="E307" i="252"/>
  <c r="E531" i="252"/>
  <c r="E247" i="252"/>
  <c r="E585" i="252"/>
  <c r="E716" i="252"/>
  <c r="E735" i="252"/>
  <c r="E437" i="252"/>
  <c r="E741" i="252"/>
  <c r="E908" i="252"/>
  <c r="E611" i="252"/>
  <c r="E959" i="252"/>
  <c r="E712" i="252"/>
  <c r="E1002" i="252"/>
  <c r="E829" i="252"/>
  <c r="E1085" i="252"/>
  <c r="E827" i="252"/>
  <c r="E1083" i="252"/>
  <c r="E1177" i="252"/>
  <c r="E801" i="252"/>
  <c r="E1260" i="252"/>
  <c r="E1380" i="252"/>
  <c r="E774" i="252"/>
  <c r="E966" i="252"/>
  <c r="E1143" i="252"/>
  <c r="E1215" i="252"/>
  <c r="E1287" i="252"/>
  <c r="E1359" i="252"/>
  <c r="E486" i="252"/>
  <c r="E910" i="252"/>
  <c r="E1102" i="252"/>
  <c r="E1202" i="252"/>
  <c r="E1274" i="252"/>
  <c r="E1346" i="252"/>
  <c r="E384" i="252"/>
  <c r="E854" i="252"/>
  <c r="E503" i="252"/>
  <c r="E897" i="252"/>
  <c r="E1054" i="252"/>
  <c r="E1152" i="252"/>
  <c r="E1216" i="252"/>
  <c r="E1280" i="252"/>
  <c r="E1344" i="252"/>
  <c r="E1408" i="252"/>
  <c r="E1171" i="252"/>
  <c r="E1349" i="252"/>
  <c r="E1458" i="252"/>
  <c r="E1522" i="252"/>
  <c r="E1586" i="252"/>
  <c r="E1650" i="252"/>
  <c r="E1714" i="252"/>
  <c r="E1778" i="252"/>
  <c r="E1842" i="252"/>
  <c r="E1906" i="252"/>
  <c r="E1048" i="252"/>
  <c r="E1293" i="252"/>
  <c r="E1429" i="252"/>
  <c r="E1493" i="252"/>
  <c r="E1557" i="252"/>
  <c r="E1621" i="252"/>
  <c r="E1685" i="252"/>
  <c r="E1749" i="252"/>
  <c r="E1813" i="252"/>
  <c r="E1877" i="252"/>
  <c r="E856" i="252"/>
  <c r="E1237" i="252"/>
  <c r="E1414" i="252"/>
  <c r="E1480" i="252"/>
  <c r="E1544" i="252"/>
  <c r="E1608" i="252"/>
  <c r="E1672" i="252"/>
  <c r="E1736" i="252"/>
  <c r="E1800" i="252"/>
  <c r="E1864" i="252"/>
  <c r="E1928" i="252"/>
  <c r="E47" i="252"/>
  <c r="E329" i="252"/>
  <c r="E470" i="252"/>
  <c r="E232" i="252"/>
  <c r="E705" i="252"/>
  <c r="E349" i="252"/>
  <c r="E461" i="252"/>
  <c r="E532" i="252"/>
  <c r="E600" i="252"/>
  <c r="E964" i="252"/>
  <c r="E759" i="252"/>
  <c r="E1015" i="252"/>
  <c r="E802" i="252"/>
  <c r="E1058" i="252"/>
  <c r="E885" i="252"/>
  <c r="E584" i="252"/>
  <c r="E883" i="252"/>
  <c r="E672" i="252"/>
  <c r="E1233" i="252"/>
  <c r="E944" i="252"/>
  <c r="E1268" i="252"/>
  <c r="E1388" i="252"/>
  <c r="E809" i="252"/>
  <c r="E1016" i="252"/>
  <c r="E1151" i="252"/>
  <c r="E1223" i="252"/>
  <c r="E1295" i="252"/>
  <c r="E1367" i="252"/>
  <c r="E738" i="252"/>
  <c r="E945" i="252"/>
  <c r="E1138" i="252"/>
  <c r="E1210" i="252"/>
  <c r="E1282" i="252"/>
  <c r="E1354" i="252"/>
  <c r="E608" i="252"/>
  <c r="E889" i="252"/>
  <c r="E651" i="252"/>
  <c r="E912" i="252"/>
  <c r="E1089" i="252"/>
  <c r="E1160" i="252"/>
  <c r="E1224" i="252"/>
  <c r="E1288" i="252"/>
  <c r="E1352" i="252"/>
  <c r="E1416" i="252"/>
  <c r="E1206" i="252"/>
  <c r="E1363" i="252"/>
  <c r="E1466" i="252"/>
  <c r="E1530" i="252"/>
  <c r="E1594" i="252"/>
  <c r="E1658" i="252"/>
  <c r="E1722" i="252"/>
  <c r="E1786" i="252"/>
  <c r="E1850" i="252"/>
  <c r="E1914" i="252"/>
  <c r="E1150" i="252"/>
  <c r="E1307" i="252"/>
  <c r="E1437" i="252"/>
  <c r="E1501" i="252"/>
  <c r="E1565" i="252"/>
  <c r="E1629" i="252"/>
  <c r="E1693" i="252"/>
  <c r="E1757" i="252"/>
  <c r="E1821" i="252"/>
  <c r="E1885" i="252"/>
  <c r="E969" i="252"/>
  <c r="E1251" i="252"/>
  <c r="E88" i="252"/>
  <c r="E496" i="252"/>
  <c r="E772" i="252"/>
  <c r="E866" i="252"/>
  <c r="E947" i="252"/>
  <c r="E1324" i="252"/>
  <c r="E1167" i="252"/>
  <c r="E817" i="252"/>
  <c r="E1298" i="252"/>
  <c r="E784" i="252"/>
  <c r="E1240" i="252"/>
  <c r="E1235" i="252"/>
  <c r="E1610" i="252"/>
  <c r="E1866" i="252"/>
  <c r="E1453" i="252"/>
  <c r="E1709" i="252"/>
  <c r="E1105" i="252"/>
  <c r="E1504" i="252"/>
  <c r="E1688" i="252"/>
  <c r="E1872" i="252"/>
  <c r="E1181" i="252"/>
  <c r="E1387" i="252"/>
  <c r="E1507" i="252"/>
  <c r="E1587" i="252"/>
  <c r="E1667" i="252"/>
  <c r="E1763" i="252"/>
  <c r="E1843" i="252"/>
  <c r="E1923" i="252"/>
  <c r="E1139" i="252"/>
  <c r="E1317" i="252"/>
  <c r="E1446" i="252"/>
  <c r="E1510" i="252"/>
  <c r="E1574" i="252"/>
  <c r="E1638" i="252"/>
  <c r="E1702" i="252"/>
  <c r="E1133" i="252"/>
  <c r="E1310" i="252"/>
  <c r="E1441" i="252"/>
  <c r="E1505" i="252"/>
  <c r="E1569" i="252"/>
  <c r="E1633" i="252"/>
  <c r="E1697" i="252"/>
  <c r="E1761" i="252"/>
  <c r="E1825" i="252"/>
  <c r="E1889" i="252"/>
  <c r="E1155" i="252"/>
  <c r="E1564" i="252"/>
  <c r="E1799" i="252"/>
  <c r="E1942" i="252"/>
  <c r="E1326" i="252"/>
  <c r="E1639" i="252"/>
  <c r="E1836" i="252"/>
  <c r="E1969" i="252"/>
  <c r="E1428" i="252"/>
  <c r="E1684" i="252"/>
  <c r="E1879" i="252"/>
  <c r="E1980" i="252"/>
  <c r="E1471" i="252"/>
  <c r="E1724" i="252"/>
  <c r="E1902" i="252"/>
  <c r="E1141" i="252"/>
  <c r="E1548" i="252"/>
  <c r="E1767" i="252"/>
  <c r="E1924" i="252"/>
  <c r="E1149" i="252"/>
  <c r="E1551" i="252"/>
  <c r="E1756" i="252"/>
  <c r="E1939" i="252"/>
  <c r="E1847" i="252"/>
  <c r="E2023" i="252"/>
  <c r="E2087" i="252"/>
  <c r="E2151" i="252"/>
  <c r="E2215" i="252"/>
  <c r="E2279" i="252"/>
  <c r="E2343" i="252"/>
  <c r="E2407" i="252"/>
  <c r="E2471" i="252"/>
  <c r="E2535" i="252"/>
  <c r="E2599" i="252"/>
  <c r="E2663" i="252"/>
  <c r="E1740" i="252"/>
  <c r="E2010" i="252"/>
  <c r="E2074" i="252"/>
  <c r="E2138" i="252"/>
  <c r="E2202" i="252"/>
  <c r="E2266" i="252"/>
  <c r="E2330" i="252"/>
  <c r="E2394" i="252"/>
  <c r="E2458" i="252"/>
  <c r="E2522" i="252"/>
  <c r="E2586" i="252"/>
  <c r="E2650" i="252"/>
  <c r="E1540" i="252"/>
  <c r="E2005" i="252"/>
  <c r="E2069" i="252"/>
  <c r="E2133" i="252"/>
  <c r="E2197" i="252"/>
  <c r="E2261" i="252"/>
  <c r="E2325" i="252"/>
  <c r="E2389" i="252"/>
  <c r="E2453" i="252"/>
  <c r="E2517" i="252"/>
  <c r="E2581" i="252"/>
  <c r="E337" i="252"/>
  <c r="E413" i="252"/>
  <c r="E972" i="252"/>
  <c r="E1066" i="252"/>
  <c r="E730" i="252"/>
  <c r="E1396" i="252"/>
  <c r="E1231" i="252"/>
  <c r="E974" i="252"/>
  <c r="E1362" i="252"/>
  <c r="E926" i="252"/>
  <c r="E1296" i="252"/>
  <c r="E1398" i="252"/>
  <c r="E1666" i="252"/>
  <c r="E1922" i="252"/>
  <c r="E1509" i="252"/>
  <c r="E1765" i="252"/>
  <c r="E1286" i="252"/>
  <c r="E1552" i="252"/>
  <c r="E1696" i="252"/>
  <c r="E1880" i="252"/>
  <c r="E1195" i="252"/>
  <c r="E1427" i="252"/>
  <c r="E1515" i="252"/>
  <c r="E1595" i="252"/>
  <c r="E1683" i="252"/>
  <c r="E1771" i="252"/>
  <c r="E1851" i="252"/>
  <c r="E576" i="252"/>
  <c r="E1174" i="252"/>
  <c r="E1331" i="252"/>
  <c r="E1454" i="252"/>
  <c r="E1518" i="252"/>
  <c r="E1582" i="252"/>
  <c r="E1646" i="252"/>
  <c r="E1710" i="252"/>
  <c r="E1147" i="252"/>
  <c r="E1325" i="252"/>
  <c r="E1449" i="252"/>
  <c r="E1513" i="252"/>
  <c r="E1577" i="252"/>
  <c r="E1641" i="252"/>
  <c r="E1705" i="252"/>
  <c r="E1769" i="252"/>
  <c r="E1833" i="252"/>
  <c r="E1897" i="252"/>
  <c r="E1269" i="252"/>
  <c r="E1596" i="252"/>
  <c r="E1814" i="252"/>
  <c r="E1950" i="252"/>
  <c r="E1355" i="252"/>
  <c r="E1671" i="252"/>
  <c r="E1871" i="252"/>
  <c r="E1977" i="252"/>
  <c r="E1460" i="252"/>
  <c r="E1716" i="252"/>
  <c r="E1894" i="252"/>
  <c r="E752" i="252"/>
  <c r="E1503" i="252"/>
  <c r="E1759" i="252"/>
  <c r="E1916" i="252"/>
  <c r="E1254" i="252"/>
  <c r="E1580" i="252"/>
  <c r="E1782" i="252"/>
  <c r="E1938" i="252"/>
  <c r="E1262" i="252"/>
  <c r="E1583" i="252"/>
  <c r="E1791" i="252"/>
  <c r="E1947" i="252"/>
  <c r="E1876" i="252"/>
  <c r="E2031" i="252"/>
  <c r="E2095" i="252"/>
  <c r="E2159" i="252"/>
  <c r="E2223" i="252"/>
  <c r="E2287" i="252"/>
  <c r="E2351" i="252"/>
  <c r="E2415" i="252"/>
  <c r="E2479" i="252"/>
  <c r="E2543" i="252"/>
  <c r="E2607" i="252"/>
  <c r="E2671" i="252"/>
  <c r="E1854" i="252"/>
  <c r="E2018" i="252"/>
  <c r="E2082" i="252"/>
  <c r="E2146" i="252"/>
  <c r="E2210" i="252"/>
  <c r="E356" i="252"/>
  <c r="E548" i="252"/>
  <c r="E1028" i="252"/>
  <c r="E130" i="252"/>
  <c r="E921" i="252"/>
  <c r="E1412" i="252"/>
  <c r="E1239" i="252"/>
  <c r="E1009" i="252"/>
  <c r="E1370" i="252"/>
  <c r="E961" i="252"/>
  <c r="E1304" i="252"/>
  <c r="E1413" i="252"/>
  <c r="E1674" i="252"/>
  <c r="E1930" i="252"/>
  <c r="E1517" i="252"/>
  <c r="E1773" i="252"/>
  <c r="E1301" i="252"/>
  <c r="E1560" i="252"/>
  <c r="E1744" i="252"/>
  <c r="E1888" i="252"/>
  <c r="E1230" i="252"/>
  <c r="E1443" i="252"/>
  <c r="E1523" i="252"/>
  <c r="E1603" i="252"/>
  <c r="E1699" i="252"/>
  <c r="E1779" i="252"/>
  <c r="E1859" i="252"/>
  <c r="E777" i="252"/>
  <c r="E1189" i="252"/>
  <c r="E1366" i="252"/>
  <c r="E1462" i="252"/>
  <c r="E1526" i="252"/>
  <c r="E1590" i="252"/>
  <c r="E1654" i="252"/>
  <c r="E723" i="252"/>
  <c r="E1182" i="252"/>
  <c r="E1339" i="252"/>
  <c r="E1457" i="252"/>
  <c r="E1521" i="252"/>
  <c r="E1585" i="252"/>
  <c r="E1649" i="252"/>
  <c r="E1713" i="252"/>
  <c r="E1777" i="252"/>
  <c r="E1841" i="252"/>
  <c r="E1905" i="252"/>
  <c r="E1382" i="252"/>
  <c r="E1628" i="252"/>
  <c r="E1828" i="252"/>
  <c r="E1958" i="252"/>
  <c r="E1447" i="252"/>
  <c r="E1703" i="252"/>
  <c r="E1886" i="252"/>
  <c r="E870" i="252"/>
  <c r="E1492" i="252"/>
  <c r="E1751" i="252"/>
  <c r="E1908" i="252"/>
  <c r="E1081" i="252"/>
  <c r="E1535" i="252"/>
  <c r="E1774" i="252"/>
  <c r="E1935" i="252"/>
  <c r="E1283" i="252"/>
  <c r="E1612" i="252"/>
  <c r="E1796" i="252"/>
  <c r="E1946" i="252"/>
  <c r="E1291" i="252"/>
  <c r="E1615" i="252"/>
  <c r="E1806" i="252"/>
  <c r="E1955" i="252"/>
  <c r="E1944" i="252"/>
  <c r="E2039" i="252"/>
  <c r="E2103" i="252"/>
  <c r="E2167" i="252"/>
  <c r="E2231" i="252"/>
  <c r="E2295" i="252"/>
  <c r="E2359" i="252"/>
  <c r="E478" i="252"/>
  <c r="E493" i="252"/>
  <c r="E767" i="252"/>
  <c r="E893" i="252"/>
  <c r="E1241" i="252"/>
  <c r="E838" i="252"/>
  <c r="E1303" i="252"/>
  <c r="E1146" i="252"/>
  <c r="E715" i="252"/>
  <c r="E1104" i="252"/>
  <c r="E1360" i="252"/>
  <c r="E1474" i="252"/>
  <c r="E1730" i="252"/>
  <c r="E1165" i="252"/>
  <c r="E1573" i="252"/>
  <c r="E1829" i="252"/>
  <c r="E1424" i="252"/>
  <c r="E1568" i="252"/>
  <c r="E1752" i="252"/>
  <c r="E520" i="252"/>
  <c r="E1259" i="252"/>
  <c r="E1451" i="252"/>
  <c r="E1531" i="252"/>
  <c r="E1619" i="252"/>
  <c r="E1707" i="252"/>
  <c r="E1787" i="252"/>
  <c r="E1875" i="252"/>
  <c r="E806" i="252"/>
  <c r="E1203" i="252"/>
  <c r="E1381" i="252"/>
  <c r="E1470" i="252"/>
  <c r="E1534" i="252"/>
  <c r="E1598" i="252"/>
  <c r="E1662" i="252"/>
  <c r="E864" i="252"/>
  <c r="E1197" i="252"/>
  <c r="E1374" i="252"/>
  <c r="E1465" i="252"/>
  <c r="E1529" i="252"/>
  <c r="E1593" i="252"/>
  <c r="E1657" i="252"/>
  <c r="E1721" i="252"/>
  <c r="E1785" i="252"/>
  <c r="E1849" i="252"/>
  <c r="E1913" i="252"/>
  <c r="E1411" i="252"/>
  <c r="E1660" i="252"/>
  <c r="E1863" i="252"/>
  <c r="E1966" i="252"/>
  <c r="E1479" i="252"/>
  <c r="E1743" i="252"/>
  <c r="E1900" i="252"/>
  <c r="E984" i="252"/>
  <c r="E1524" i="252"/>
  <c r="E1766" i="252"/>
  <c r="E1940" i="252"/>
  <c r="E1134" i="252"/>
  <c r="E1567" i="252"/>
  <c r="E1788" i="252"/>
  <c r="E1943" i="252"/>
  <c r="E1397" i="252"/>
  <c r="E1644" i="252"/>
  <c r="E1831" i="252"/>
  <c r="E1954" i="252"/>
  <c r="E1405" i="252"/>
  <c r="E1647" i="252"/>
  <c r="E1820" i="252"/>
  <c r="E1963" i="252"/>
  <c r="E1983" i="252"/>
  <c r="E2047" i="252"/>
  <c r="E2111" i="252"/>
  <c r="E2175" i="252"/>
  <c r="E2239" i="252"/>
  <c r="E2303" i="252"/>
  <c r="E2367" i="252"/>
  <c r="E2431" i="252"/>
  <c r="E2495" i="252"/>
  <c r="E2559" i="252"/>
  <c r="E2623" i="252"/>
  <c r="E2687" i="252"/>
  <c r="E1971" i="252"/>
  <c r="E2034" i="252"/>
  <c r="E2098" i="252"/>
  <c r="E2162" i="252"/>
  <c r="E2226" i="252"/>
  <c r="E2290" i="252"/>
  <c r="E2354" i="252"/>
  <c r="E2418" i="252"/>
  <c r="E2482" i="252"/>
  <c r="E2546" i="252"/>
  <c r="E2610" i="252"/>
  <c r="E2674" i="252"/>
  <c r="E1911" i="252"/>
  <c r="E2029" i="252"/>
  <c r="E2093" i="252"/>
  <c r="E2157" i="252"/>
  <c r="E2221" i="252"/>
  <c r="E2285" i="252"/>
  <c r="E2349" i="252"/>
  <c r="E2413" i="252"/>
  <c r="E2477" i="252"/>
  <c r="E2541" i="252"/>
  <c r="E2605" i="252"/>
  <c r="E497" i="252"/>
  <c r="E570" i="252"/>
  <c r="E823" i="252"/>
  <c r="E949" i="252"/>
  <c r="E1297" i="252"/>
  <c r="E873" i="252"/>
  <c r="E1311" i="252"/>
  <c r="E1154" i="252"/>
  <c r="E744" i="252"/>
  <c r="E1118" i="252"/>
  <c r="E1368" i="252"/>
  <c r="E1482" i="252"/>
  <c r="E1738" i="252"/>
  <c r="E1179" i="252"/>
  <c r="E1581" i="252"/>
  <c r="E1837" i="252"/>
  <c r="E1432" i="252"/>
  <c r="E1616" i="252"/>
  <c r="E1760" i="252"/>
  <c r="E800" i="252"/>
  <c r="E1309" i="252"/>
  <c r="E1459" i="252"/>
  <c r="E1539" i="252"/>
  <c r="E1635" i="252"/>
  <c r="E1715" i="252"/>
  <c r="E1795" i="252"/>
  <c r="E1891" i="252"/>
  <c r="E920" i="252"/>
  <c r="E1238" i="252"/>
  <c r="E1395" i="252"/>
  <c r="E1478" i="252"/>
  <c r="E1542" i="252"/>
  <c r="E1606" i="252"/>
  <c r="E1670" i="252"/>
  <c r="E977" i="252"/>
  <c r="E1211" i="252"/>
  <c r="E1389" i="252"/>
  <c r="E1473" i="252"/>
  <c r="E1537" i="252"/>
  <c r="E1601" i="252"/>
  <c r="E1665" i="252"/>
  <c r="E1729" i="252"/>
  <c r="E1793" i="252"/>
  <c r="E1857" i="252"/>
  <c r="E1921" i="252"/>
  <c r="E1436" i="252"/>
  <c r="E1692" i="252"/>
  <c r="E1878" i="252"/>
  <c r="E1974" i="252"/>
  <c r="E1511" i="252"/>
  <c r="E1758" i="252"/>
  <c r="E1937" i="252"/>
  <c r="E1190" i="252"/>
  <c r="E1556" i="252"/>
  <c r="E1780" i="252"/>
  <c r="E1948" i="252"/>
  <c r="E1163" i="252"/>
  <c r="E1599" i="252"/>
  <c r="E1823" i="252"/>
  <c r="E1951" i="252"/>
  <c r="E1420" i="252"/>
  <c r="E1676" i="252"/>
  <c r="E296" i="252"/>
  <c r="E810" i="252"/>
  <c r="E1065" i="252"/>
  <c r="E904" i="252"/>
  <c r="E1221" i="252"/>
  <c r="E1357" i="252"/>
  <c r="E1440" i="252"/>
  <c r="E1824" i="252"/>
  <c r="E1475" i="252"/>
  <c r="E1723" i="252"/>
  <c r="E1915" i="252"/>
  <c r="E1430" i="252"/>
  <c r="E1614" i="252"/>
  <c r="E1096" i="252"/>
  <c r="E1489" i="252"/>
  <c r="E1673" i="252"/>
  <c r="E1817" i="252"/>
  <c r="E1500" i="252"/>
  <c r="E619" i="252"/>
  <c r="E1822" i="252"/>
  <c r="E1620" i="252"/>
  <c r="E1277" i="252"/>
  <c r="E1887" i="252"/>
  <c r="E1718" i="252"/>
  <c r="E928" i="252"/>
  <c r="E1727" i="252"/>
  <c r="E1700" i="252"/>
  <c r="E2071" i="252"/>
  <c r="E2199" i="252"/>
  <c r="E2327" i="252"/>
  <c r="E2447" i="252"/>
  <c r="E2551" i="252"/>
  <c r="E2647" i="252"/>
  <c r="E1976" i="252"/>
  <c r="E2066" i="252"/>
  <c r="E2178" i="252"/>
  <c r="E2274" i="252"/>
  <c r="E2362" i="252"/>
  <c r="E2442" i="252"/>
  <c r="E2530" i="252"/>
  <c r="E2618" i="252"/>
  <c r="E2698" i="252"/>
  <c r="E2013" i="252"/>
  <c r="E2101" i="252"/>
  <c r="E2181" i="252"/>
  <c r="E2269" i="252"/>
  <c r="E2357" i="252"/>
  <c r="E2437" i="252"/>
  <c r="E2525" i="252"/>
  <c r="E2613" i="252"/>
  <c r="E2677" i="252"/>
  <c r="E2193" i="252"/>
  <c r="E1973" i="252"/>
  <c r="E2040" i="252"/>
  <c r="E2104" i="252"/>
  <c r="E2168" i="252"/>
  <c r="E2232" i="252"/>
  <c r="E2296" i="252"/>
  <c r="E2360" i="252"/>
  <c r="E2424" i="252"/>
  <c r="E2488" i="252"/>
  <c r="E2552" i="252"/>
  <c r="E2616" i="252"/>
  <c r="E2680" i="252"/>
  <c r="E1926" i="252"/>
  <c r="E2145" i="252"/>
  <c r="E1960" i="252"/>
  <c r="E2027" i="252"/>
  <c r="E2091" i="252"/>
  <c r="E2155" i="252"/>
  <c r="E2219" i="252"/>
  <c r="E2283" i="252"/>
  <c r="E2347" i="252"/>
  <c r="E2411" i="252"/>
  <c r="E2475" i="252"/>
  <c r="E2539" i="252"/>
  <c r="E2603" i="252"/>
  <c r="E2667" i="252"/>
  <c r="E1975" i="252"/>
  <c r="E2105" i="252"/>
  <c r="E1687" i="252"/>
  <c r="E2006" i="252"/>
  <c r="E2070" i="252"/>
  <c r="E2134" i="252"/>
  <c r="E2198" i="252"/>
  <c r="E2262" i="252"/>
  <c r="E2326" i="252"/>
  <c r="E2390" i="252"/>
  <c r="E2454" i="252"/>
  <c r="E2518" i="252"/>
  <c r="E2582" i="252"/>
  <c r="E2646" i="252"/>
  <c r="E1970" i="252"/>
  <c r="E2548" i="252"/>
  <c r="E2292" i="252"/>
  <c r="E8" i="252"/>
  <c r="E2473" i="252"/>
  <c r="E638" i="252"/>
  <c r="E616" i="252"/>
  <c r="E1159" i="252"/>
  <c r="E953" i="252"/>
  <c r="E1538" i="252"/>
  <c r="E1445" i="252"/>
  <c r="E1488" i="252"/>
  <c r="E913" i="252"/>
  <c r="E1491" i="252"/>
  <c r="E1731" i="252"/>
  <c r="E1033" i="252"/>
  <c r="E1438" i="252"/>
  <c r="E1622" i="252"/>
  <c r="E1246" i="252"/>
  <c r="E1497" i="252"/>
  <c r="E1681" i="252"/>
  <c r="E1865" i="252"/>
  <c r="E1532" i="252"/>
  <c r="E1062" i="252"/>
  <c r="E1945" i="252"/>
  <c r="E1652" i="252"/>
  <c r="E1390" i="252"/>
  <c r="E1959" i="252"/>
  <c r="E1732" i="252"/>
  <c r="E1041" i="252"/>
  <c r="E1742" i="252"/>
  <c r="E1734" i="252"/>
  <c r="E2079" i="252"/>
  <c r="E2207" i="252"/>
  <c r="E2335" i="252"/>
  <c r="E2455" i="252"/>
  <c r="E2567" i="252"/>
  <c r="E2655" i="252"/>
  <c r="E1986" i="252"/>
  <c r="E2090" i="252"/>
  <c r="E2186" i="252"/>
  <c r="E2282" i="252"/>
  <c r="E2370" i="252"/>
  <c r="E2450" i="252"/>
  <c r="E2538" i="252"/>
  <c r="E2626" i="252"/>
  <c r="E2706" i="252"/>
  <c r="E2021" i="252"/>
  <c r="E2109" i="252"/>
  <c r="E2189" i="252"/>
  <c r="E2277" i="252"/>
  <c r="E2365" i="252"/>
  <c r="E2445" i="252"/>
  <c r="E2533" i="252"/>
  <c r="E2621" i="252"/>
  <c r="E2685" i="252"/>
  <c r="E1198" i="252"/>
  <c r="E1984" i="252"/>
  <c r="E2048" i="252"/>
  <c r="E2112" i="252"/>
  <c r="E2176" i="252"/>
  <c r="E2240" i="252"/>
  <c r="E2304" i="252"/>
  <c r="E2368" i="252"/>
  <c r="E2432" i="252"/>
  <c r="E2496" i="252"/>
  <c r="E2560" i="252"/>
  <c r="E2624" i="252"/>
  <c r="E2688" i="252"/>
  <c r="E2009" i="252"/>
  <c r="E1205" i="252"/>
  <c r="E1968" i="252"/>
  <c r="E2035" i="252"/>
  <c r="E2099" i="252"/>
  <c r="E2163" i="252"/>
  <c r="E2227" i="252"/>
  <c r="E2291" i="252"/>
  <c r="E2355" i="252"/>
  <c r="E2419" i="252"/>
  <c r="E2483" i="252"/>
  <c r="E2547" i="252"/>
  <c r="E2611" i="252"/>
  <c r="E2675" i="252"/>
  <c r="E1985" i="252"/>
  <c r="E2137" i="252"/>
  <c r="E1726" i="252"/>
  <c r="E2014" i="252"/>
  <c r="E2078" i="252"/>
  <c r="E2142" i="252"/>
  <c r="E2206" i="252"/>
  <c r="E2270" i="252"/>
  <c r="E2334" i="252"/>
  <c r="E2398" i="252"/>
  <c r="E2462" i="252"/>
  <c r="E2526" i="252"/>
  <c r="E2590" i="252"/>
  <c r="E2654" i="252"/>
  <c r="E2121" i="252"/>
  <c r="E2516" i="252"/>
  <c r="E2260" i="252"/>
  <c r="E2697" i="252"/>
  <c r="E2441" i="252"/>
  <c r="E713" i="252"/>
  <c r="E533" i="252"/>
  <c r="E1375" i="252"/>
  <c r="E769" i="252"/>
  <c r="E1546" i="252"/>
  <c r="E1637" i="252"/>
  <c r="E1496" i="252"/>
  <c r="E1131" i="252"/>
  <c r="E1555" i="252"/>
  <c r="E1747" i="252"/>
  <c r="E1112" i="252"/>
  <c r="E1486" i="252"/>
  <c r="E1630" i="252"/>
  <c r="E1261" i="252"/>
  <c r="E1545" i="252"/>
  <c r="E1689" i="252"/>
  <c r="E1873" i="252"/>
  <c r="E1735" i="252"/>
  <c r="E1213" i="252"/>
  <c r="E1953" i="252"/>
  <c r="E1815" i="252"/>
  <c r="E1439" i="252"/>
  <c r="E1967" i="252"/>
  <c r="E1846" i="252"/>
  <c r="E1423" i="252"/>
  <c r="E1855" i="252"/>
  <c r="E1991" i="252"/>
  <c r="E2119" i="252"/>
  <c r="E2247" i="252"/>
  <c r="E2375" i="252"/>
  <c r="E2463" i="252"/>
  <c r="E2575" i="252"/>
  <c r="E2679" i="252"/>
  <c r="E1994" i="252"/>
  <c r="E2106" i="252"/>
  <c r="E2194" i="252"/>
  <c r="E2298" i="252"/>
  <c r="E2378" i="252"/>
  <c r="E2466" i="252"/>
  <c r="E2554" i="252"/>
  <c r="E2634" i="252"/>
  <c r="E1668" i="252"/>
  <c r="E2037" i="252"/>
  <c r="E2117" i="252"/>
  <c r="E2205" i="252"/>
  <c r="E2293" i="252"/>
  <c r="E2373" i="252"/>
  <c r="E2461" i="252"/>
  <c r="E2549" i="252"/>
  <c r="E2629" i="252"/>
  <c r="E2693" i="252"/>
  <c r="E1463" i="252"/>
  <c r="E1992" i="252"/>
  <c r="E2056" i="252"/>
  <c r="E2120" i="252"/>
  <c r="E2184" i="252"/>
  <c r="E2248" i="252"/>
  <c r="E2312" i="252"/>
  <c r="E2376" i="252"/>
  <c r="E2440" i="252"/>
  <c r="E2504" i="252"/>
  <c r="E2568" i="252"/>
  <c r="E2632" i="252"/>
  <c r="E2696" i="252"/>
  <c r="E2017" i="252"/>
  <c r="E1318" i="252"/>
  <c r="E1978" i="252"/>
  <c r="E2043" i="252"/>
  <c r="E2107" i="252"/>
  <c r="E2171" i="252"/>
  <c r="E2235" i="252"/>
  <c r="E2299" i="252"/>
  <c r="E2363" i="252"/>
  <c r="E2427" i="252"/>
  <c r="E2491" i="252"/>
  <c r="E2555" i="252"/>
  <c r="E2619" i="252"/>
  <c r="E2683" i="252"/>
  <c r="E1993" i="252"/>
  <c r="E2169" i="252"/>
  <c r="E1839" i="252"/>
  <c r="E2022" i="252"/>
  <c r="E2086" i="252"/>
  <c r="E2150" i="252"/>
  <c r="E2214" i="252"/>
  <c r="E2278" i="252"/>
  <c r="E2342" i="252"/>
  <c r="E2406" i="252"/>
  <c r="E2470" i="252"/>
  <c r="E2534" i="252"/>
  <c r="E2598" i="252"/>
  <c r="E2662" i="252"/>
  <c r="E2129" i="252"/>
  <c r="E2484" i="252"/>
  <c r="E2228" i="252"/>
  <c r="E2665" i="252"/>
  <c r="E2409" i="252"/>
  <c r="E2092" i="252"/>
  <c r="E536" i="252"/>
  <c r="E891" i="252"/>
  <c r="E1383" i="252"/>
  <c r="E1168" i="252"/>
  <c r="E1602" i="252"/>
  <c r="E1645" i="252"/>
  <c r="E1624" i="252"/>
  <c r="E1166" i="252"/>
  <c r="E1571" i="252"/>
  <c r="E1811" i="252"/>
  <c r="E1125" i="252"/>
  <c r="E1494" i="252"/>
  <c r="E1678" i="252"/>
  <c r="E1275" i="252"/>
  <c r="E1553" i="252"/>
  <c r="E1737" i="252"/>
  <c r="E1881" i="252"/>
  <c r="E1750" i="252"/>
  <c r="E1543" i="252"/>
  <c r="E1961" i="252"/>
  <c r="E1830" i="252"/>
  <c r="E1631" i="252"/>
  <c r="E1097" i="252"/>
  <c r="E1860" i="252"/>
  <c r="E1455" i="252"/>
  <c r="E1870" i="252"/>
  <c r="E1999" i="252"/>
  <c r="E2127" i="252"/>
  <c r="E2255" i="252"/>
  <c r="E2383" i="252"/>
  <c r="E2487" i="252"/>
  <c r="E2583" i="252"/>
  <c r="E2695" i="252"/>
  <c r="E2002" i="252"/>
  <c r="E2114" i="252"/>
  <c r="E2218" i="252"/>
  <c r="E2306" i="252"/>
  <c r="E2386" i="252"/>
  <c r="E2474" i="252"/>
  <c r="E2562" i="252"/>
  <c r="E2642" i="252"/>
  <c r="E1798" i="252"/>
  <c r="E2045" i="252"/>
  <c r="E2125" i="252"/>
  <c r="E2213" i="252"/>
  <c r="E2301" i="252"/>
  <c r="E2381" i="252"/>
  <c r="E2469" i="252"/>
  <c r="E2557" i="252"/>
  <c r="E2637" i="252"/>
  <c r="E2701" i="252"/>
  <c r="E1591" i="252"/>
  <c r="E2000" i="252"/>
  <c r="E2064" i="252"/>
  <c r="E2128" i="252"/>
  <c r="E2192" i="252"/>
  <c r="E2256" i="252"/>
  <c r="E2320" i="252"/>
  <c r="E2384" i="252"/>
  <c r="E2448" i="252"/>
  <c r="E2512" i="252"/>
  <c r="E2576" i="252"/>
  <c r="E2640" i="252"/>
  <c r="E2704" i="252"/>
  <c r="E2025" i="252"/>
  <c r="E1508" i="252"/>
  <c r="E1987" i="252"/>
  <c r="E2051" i="252"/>
  <c r="E2115" i="252"/>
  <c r="E2179" i="252"/>
  <c r="E2243" i="252"/>
  <c r="E2307" i="252"/>
  <c r="E2371" i="252"/>
  <c r="E2435" i="252"/>
  <c r="E2499" i="252"/>
  <c r="E2563" i="252"/>
  <c r="E2627" i="252"/>
  <c r="E2691" i="252"/>
  <c r="E2001" i="252"/>
  <c r="E2177" i="252"/>
  <c r="E1868" i="252"/>
  <c r="E2030" i="252"/>
  <c r="E2094" i="252"/>
  <c r="E2158" i="252"/>
  <c r="E2222" i="252"/>
  <c r="E2286" i="252"/>
  <c r="E2350" i="252"/>
  <c r="E2414" i="252"/>
  <c r="E2478" i="252"/>
  <c r="E2542" i="252"/>
  <c r="E2606" i="252"/>
  <c r="E2670" i="252"/>
  <c r="E2185" i="252"/>
  <c r="E2452" i="252"/>
  <c r="E2196" i="252"/>
  <c r="E2633" i="252"/>
  <c r="E2377" i="252"/>
  <c r="E2028" i="252"/>
  <c r="E632" i="252"/>
  <c r="E1124" i="252"/>
  <c r="E1218" i="252"/>
  <c r="E1232" i="252"/>
  <c r="E1802" i="252"/>
  <c r="E1893" i="252"/>
  <c r="E1680" i="252"/>
  <c r="E1358" i="252"/>
  <c r="E1643" i="252"/>
  <c r="E1835" i="252"/>
  <c r="E1267" i="252"/>
  <c r="E1550" i="252"/>
  <c r="E1694" i="252"/>
  <c r="E1425" i="252"/>
  <c r="E1609" i="252"/>
  <c r="E1753" i="252"/>
  <c r="E841" i="252"/>
  <c r="E1892" i="252"/>
  <c r="E1607" i="252"/>
  <c r="E1333" i="252"/>
  <c r="E1956" i="252"/>
  <c r="E1695" i="252"/>
  <c r="E1484" i="252"/>
  <c r="E1910" i="252"/>
  <c r="E1519" i="252"/>
  <c r="E1919" i="252"/>
  <c r="E2015" i="252"/>
  <c r="E2143" i="252"/>
  <c r="E2271" i="252"/>
  <c r="E2399" i="252"/>
  <c r="E2511" i="252"/>
  <c r="E2615" i="252"/>
  <c r="E1495" i="252"/>
  <c r="E2042" i="252"/>
  <c r="E2130" i="252"/>
  <c r="E2242" i="252"/>
  <c r="E2322" i="252"/>
  <c r="E2410" i="252"/>
  <c r="E2498" i="252"/>
  <c r="E2578" i="252"/>
  <c r="E2666" i="252"/>
  <c r="E1981" i="252"/>
  <c r="E2061" i="252"/>
  <c r="E2149" i="252"/>
  <c r="E2237" i="252"/>
  <c r="E2317" i="252"/>
  <c r="E2405" i="252"/>
  <c r="E2493" i="252"/>
  <c r="E2573" i="252"/>
  <c r="E2653" i="252"/>
  <c r="E2097" i="252"/>
  <c r="E1804" i="252"/>
  <c r="E2016" i="252"/>
  <c r="E2080" i="252"/>
  <c r="E2144" i="252"/>
  <c r="E2208" i="252"/>
  <c r="E2272" i="252"/>
  <c r="E2336" i="252"/>
  <c r="E2400" i="252"/>
  <c r="E2464" i="252"/>
  <c r="E2528" i="252"/>
  <c r="E2592" i="252"/>
  <c r="E2656" i="252"/>
  <c r="E1476" i="252"/>
  <c r="E2057" i="252"/>
  <c r="E1719" i="252"/>
  <c r="E2003" i="252"/>
  <c r="E2067" i="252"/>
  <c r="E2131" i="252"/>
  <c r="E2195" i="252"/>
  <c r="E2259" i="252"/>
  <c r="E2323" i="252"/>
  <c r="E2387" i="252"/>
  <c r="E2451" i="252"/>
  <c r="E2515" i="252"/>
  <c r="E2579" i="252"/>
  <c r="E2643" i="252"/>
  <c r="E2707" i="252"/>
  <c r="E2041" i="252"/>
  <c r="E1341" i="252"/>
  <c r="E1982" i="252"/>
  <c r="E2046" i="252"/>
  <c r="E2110" i="252"/>
  <c r="E2174" i="252"/>
  <c r="E2238" i="252"/>
  <c r="E605" i="252"/>
  <c r="E1290" i="252"/>
  <c r="E1901" i="252"/>
  <c r="E1579" i="252"/>
  <c r="E1422" i="252"/>
  <c r="E1433" i="252"/>
  <c r="E1929" i="252"/>
  <c r="E1807" i="252"/>
  <c r="E1838" i="252"/>
  <c r="E1487" i="252"/>
  <c r="E2063" i="252"/>
  <c r="E2423" i="252"/>
  <c r="E2703" i="252"/>
  <c r="E2170" i="252"/>
  <c r="E2426" i="252"/>
  <c r="E2658" i="252"/>
  <c r="E2085" i="252"/>
  <c r="E2333" i="252"/>
  <c r="E2565" i="252"/>
  <c r="E2161" i="252"/>
  <c r="E2088" i="252"/>
  <c r="E2264" i="252"/>
  <c r="E2416" i="252"/>
  <c r="E2600" i="252"/>
  <c r="E2049" i="252"/>
  <c r="E2019" i="252"/>
  <c r="E2203" i="252"/>
  <c r="E2379" i="252"/>
  <c r="E2531" i="252"/>
  <c r="E1812" i="252"/>
  <c r="E1941" i="252"/>
  <c r="E2126" i="252"/>
  <c r="E2302" i="252"/>
  <c r="E2430" i="252"/>
  <c r="E2558" i="252"/>
  <c r="E2686" i="252"/>
  <c r="E2388" i="252"/>
  <c r="E2569" i="252"/>
  <c r="E2156" i="252"/>
  <c r="E2492" i="252"/>
  <c r="E2236" i="252"/>
  <c r="E1023" i="252"/>
  <c r="E1176" i="252"/>
  <c r="E998" i="252"/>
  <c r="E1651" i="252"/>
  <c r="E1502" i="252"/>
  <c r="E1481" i="252"/>
  <c r="E1126" i="252"/>
  <c r="E1219" i="252"/>
  <c r="E1852" i="252"/>
  <c r="E1679" i="252"/>
  <c r="E2135" i="252"/>
  <c r="E2439" i="252"/>
  <c r="E1623" i="252"/>
  <c r="E2234" i="252"/>
  <c r="E2434" i="252"/>
  <c r="E2682" i="252"/>
  <c r="E2141" i="252"/>
  <c r="E2341" i="252"/>
  <c r="E2589" i="252"/>
  <c r="E1775" i="252"/>
  <c r="E2096" i="252"/>
  <c r="E2280" i="252"/>
  <c r="E2456" i="252"/>
  <c r="E2608" i="252"/>
  <c r="E2081" i="252"/>
  <c r="E2059" i="252"/>
  <c r="E2211" i="252"/>
  <c r="E2395" i="252"/>
  <c r="E2571" i="252"/>
  <c r="E1952" i="252"/>
  <c r="E1990" i="252"/>
  <c r="E2166" i="252"/>
  <c r="E2310" i="252"/>
  <c r="E2438" i="252"/>
  <c r="E2566" i="252"/>
  <c r="E2694" i="252"/>
  <c r="E2356" i="252"/>
  <c r="E2537" i="252"/>
  <c r="E1932" i="252"/>
  <c r="E2460" i="252"/>
  <c r="E2204" i="252"/>
  <c r="E1316" i="252"/>
  <c r="E1794" i="252"/>
  <c r="E1816" i="252"/>
  <c r="E1899" i="252"/>
  <c r="E1686" i="252"/>
  <c r="E1625" i="252"/>
  <c r="E1927" i="252"/>
  <c r="E1844" i="252"/>
  <c r="E1708" i="252"/>
  <c r="E1444" i="252"/>
  <c r="E2263" i="252"/>
  <c r="E2527" i="252"/>
  <c r="E2050" i="252"/>
  <c r="E2314" i="252"/>
  <c r="E2514" i="252"/>
  <c r="E1989" i="252"/>
  <c r="E2229" i="252"/>
  <c r="E2429" i="252"/>
  <c r="E2661" i="252"/>
  <c r="E2008" i="252"/>
  <c r="E2160" i="252"/>
  <c r="E2344" i="252"/>
  <c r="E2520" i="252"/>
  <c r="E2672" i="252"/>
  <c r="E1748" i="252"/>
  <c r="E2123" i="252"/>
  <c r="E2275" i="252"/>
  <c r="E2459" i="252"/>
  <c r="E2635" i="252"/>
  <c r="E2089" i="252"/>
  <c r="E2054" i="252"/>
  <c r="E2230" i="252"/>
  <c r="E2366" i="252"/>
  <c r="E2494" i="252"/>
  <c r="E2622" i="252"/>
  <c r="E2116" i="252"/>
  <c r="E2313" i="252"/>
  <c r="E2620" i="252"/>
  <c r="E2364" i="252"/>
  <c r="E2004" i="252"/>
  <c r="E2332" i="252"/>
  <c r="E1903" i="252"/>
  <c r="E2604" i="252"/>
  <c r="E768" i="252"/>
  <c r="E1342" i="252"/>
  <c r="E1373" i="252"/>
  <c r="E1056" i="252"/>
  <c r="E1801" i="252"/>
  <c r="E1972" i="252"/>
  <c r="E1962" i="252"/>
  <c r="E2319" i="252"/>
  <c r="E2122" i="252"/>
  <c r="E2594" i="252"/>
  <c r="E2253" i="252"/>
  <c r="E2073" i="252"/>
  <c r="E2216" i="252"/>
  <c r="E1604" i="252"/>
  <c r="E2147" i="252"/>
  <c r="E2507" i="252"/>
  <c r="E2102" i="252"/>
  <c r="E2382" i="252"/>
  <c r="E2638" i="252"/>
  <c r="E1988" i="252"/>
  <c r="E2556" i="252"/>
  <c r="E2300" i="252"/>
  <c r="E1302" i="252"/>
  <c r="E1772" i="252"/>
  <c r="E814" i="252"/>
  <c r="E2391" i="252"/>
  <c r="E2154" i="252"/>
  <c r="E2077" i="252"/>
  <c r="E2509" i="252"/>
  <c r="E2072" i="252"/>
  <c r="E2408" i="252"/>
  <c r="E1783" i="252"/>
  <c r="E2187" i="252"/>
  <c r="E2523" i="252"/>
  <c r="E1559" i="252"/>
  <c r="E2294" i="252"/>
  <c r="E2550" i="252"/>
  <c r="E2420" i="252"/>
  <c r="E2217" i="252"/>
  <c r="E1079" i="252"/>
  <c r="E792" i="252"/>
  <c r="E1632" i="252"/>
  <c r="E1659" i="252"/>
  <c r="E1558" i="252"/>
  <c r="E1561" i="252"/>
  <c r="E1468" i="252"/>
  <c r="E1417" i="252"/>
  <c r="E1452" i="252"/>
  <c r="E1711" i="252"/>
  <c r="E2183" i="252"/>
  <c r="E2503" i="252"/>
  <c r="E1957" i="252"/>
  <c r="E2250" i="252"/>
  <c r="E2490" i="252"/>
  <c r="E2690" i="252"/>
  <c r="E2165" i="252"/>
  <c r="E2397" i="252"/>
  <c r="E2597" i="252"/>
  <c r="E1918" i="252"/>
  <c r="E2136" i="252"/>
  <c r="E2288" i="252"/>
  <c r="E2472" i="252"/>
  <c r="E2648" i="252"/>
  <c r="E2113" i="252"/>
  <c r="E2075" i="252"/>
  <c r="E2251" i="252"/>
  <c r="E2403" i="252"/>
  <c r="E2587" i="252"/>
  <c r="E2033" i="252"/>
  <c r="E1998" i="252"/>
  <c r="E2182" i="252"/>
  <c r="E2318" i="252"/>
  <c r="E2446" i="252"/>
  <c r="E2574" i="252"/>
  <c r="E2702" i="252"/>
  <c r="E2324" i="252"/>
  <c r="E2505" i="252"/>
  <c r="E2684" i="252"/>
  <c r="E2428" i="252"/>
  <c r="E2132" i="252"/>
  <c r="E2644" i="252"/>
  <c r="E1253" i="252"/>
  <c r="E1575" i="252"/>
  <c r="E2007" i="252"/>
  <c r="E2631" i="252"/>
  <c r="E2346" i="252"/>
  <c r="E2053" i="252"/>
  <c r="E2501" i="252"/>
  <c r="E2032" i="252"/>
  <c r="E2392" i="252"/>
  <c r="E2544" i="252"/>
  <c r="E1995" i="252"/>
  <c r="E2331" i="252"/>
  <c r="E2659" i="252"/>
  <c r="E1431" i="252"/>
  <c r="E2254" i="252"/>
  <c r="E2510" i="252"/>
  <c r="E2580" i="252"/>
  <c r="E2249" i="252"/>
  <c r="E1655" i="252"/>
  <c r="E55" i="252"/>
  <c r="E1226" i="252"/>
  <c r="E1701" i="252"/>
  <c r="E1467" i="252"/>
  <c r="E1403" i="252"/>
  <c r="E1809" i="252"/>
  <c r="E1663" i="252"/>
  <c r="E2055" i="252"/>
  <c r="E2639" i="252"/>
  <c r="E2402" i="252"/>
  <c r="E2602" i="252"/>
  <c r="E2309" i="252"/>
  <c r="E2153" i="252"/>
  <c r="E2224" i="252"/>
  <c r="E2584" i="252"/>
  <c r="E2011" i="252"/>
  <c r="E2339" i="252"/>
  <c r="E2699" i="252"/>
  <c r="E2118" i="252"/>
  <c r="E2422" i="252"/>
  <c r="E2678" i="252"/>
  <c r="E2601" i="252"/>
  <c r="E2524" i="252"/>
  <c r="E2268" i="252"/>
  <c r="E958" i="252"/>
  <c r="E905" i="252"/>
  <c r="E1808" i="252"/>
  <c r="E1827" i="252"/>
  <c r="E1566" i="252"/>
  <c r="E1617" i="252"/>
  <c r="E1764" i="252"/>
  <c r="E1588" i="252"/>
  <c r="E1516" i="252"/>
  <c r="E1884" i="252"/>
  <c r="E2191" i="252"/>
  <c r="E2519" i="252"/>
  <c r="E2026" i="252"/>
  <c r="E2258" i="252"/>
  <c r="E2506" i="252"/>
  <c r="E1936" i="252"/>
  <c r="E2173" i="252"/>
  <c r="E2421" i="252"/>
  <c r="E2645" i="252"/>
  <c r="E1949" i="252"/>
  <c r="E2152" i="252"/>
  <c r="E2328" i="252"/>
  <c r="E2480" i="252"/>
  <c r="E2664" i="252"/>
  <c r="E1636" i="252"/>
  <c r="E2083" i="252"/>
  <c r="E2267" i="252"/>
  <c r="E2443" i="252"/>
  <c r="E2595" i="252"/>
  <c r="E2065" i="252"/>
  <c r="E2038" i="252"/>
  <c r="E2190" i="252"/>
  <c r="E2358" i="252"/>
  <c r="E2486" i="252"/>
  <c r="E2614" i="252"/>
  <c r="E2676" i="252"/>
  <c r="E2180" i="252"/>
  <c r="E2345" i="252"/>
  <c r="E2652" i="252"/>
  <c r="E2396" i="252"/>
  <c r="E2068" i="252"/>
  <c r="E1030" i="252"/>
  <c r="E1858" i="252"/>
  <c r="E1323" i="252"/>
  <c r="E1907" i="252"/>
  <c r="E1006" i="252"/>
  <c r="E1745" i="252"/>
  <c r="E1934" i="252"/>
  <c r="E1964" i="252"/>
  <c r="E1895" i="252"/>
  <c r="E1572" i="252"/>
  <c r="E2311" i="252"/>
  <c r="E2591" i="252"/>
  <c r="E2058" i="252"/>
  <c r="E2338" i="252"/>
  <c r="E2570" i="252"/>
  <c r="E1997" i="252"/>
  <c r="E2245" i="252"/>
  <c r="E2485" i="252"/>
  <c r="E2669" i="252"/>
  <c r="E2024" i="252"/>
  <c r="E2200" i="252"/>
  <c r="E2352" i="252"/>
  <c r="E2536" i="252"/>
  <c r="E1347" i="252"/>
  <c r="E1862" i="252"/>
  <c r="E2139" i="252"/>
  <c r="E2315" i="252"/>
  <c r="E2467" i="252"/>
  <c r="E2651" i="252"/>
  <c r="E1227" i="252"/>
  <c r="E2062" i="252"/>
  <c r="E2246" i="252"/>
  <c r="E2374" i="252"/>
  <c r="E2502" i="252"/>
  <c r="E2630" i="252"/>
  <c r="E2612" i="252"/>
  <c r="E2052" i="252"/>
  <c r="E2281" i="252"/>
  <c r="E2588" i="252"/>
  <c r="F16" i="41"/>
  <c r="F17" i="41" s="1"/>
  <c r="G8" i="252" s="1" a="1"/>
  <c r="G56" i="252" s="1"/>
  <c r="O16" i="41"/>
  <c r="O17" i="41" s="1"/>
  <c r="L7" i="258"/>
  <c r="F7" i="258" s="1"/>
  <c r="L19" i="258"/>
  <c r="F19" i="258" s="1"/>
  <c r="L16" i="258"/>
  <c r="H16" i="258" s="1"/>
  <c r="L18" i="258"/>
  <c r="H18" i="258" s="1"/>
  <c r="H10" i="41"/>
  <c r="L5" i="258"/>
  <c r="H5" i="258" s="1"/>
  <c r="L17" i="258"/>
  <c r="F17" i="258" s="1"/>
  <c r="I16" i="41"/>
  <c r="I17" i="41" s="1"/>
  <c r="H8" i="252" s="1" a="1"/>
  <c r="H40" i="252" s="1"/>
  <c r="E46" i="186"/>
  <c r="F13" i="41"/>
  <c r="L12" i="258" s="1"/>
  <c r="G12" i="258" s="1"/>
  <c r="L16" i="41"/>
  <c r="L17" i="41" s="1"/>
  <c r="I8" i="252" s="1" a="1"/>
  <c r="I1376" i="252" s="1"/>
  <c r="E15" i="262"/>
  <c r="E20" i="262" s="1"/>
  <c r="D53" i="192"/>
  <c r="D68" i="192" s="1"/>
  <c r="D2712" i="252"/>
  <c r="D2711" i="252"/>
  <c r="D2710" i="252"/>
  <c r="D2709" i="252"/>
  <c r="C53" i="192"/>
  <c r="C68" i="192" s="1"/>
  <c r="D15" i="262"/>
  <c r="D20" i="262" s="1"/>
  <c r="C2712" i="252"/>
  <c r="C2711" i="252"/>
  <c r="C2710" i="252"/>
  <c r="C2709" i="252"/>
  <c r="B2710" i="252"/>
  <c r="C20" i="262"/>
  <c r="C19" i="262"/>
  <c r="D18" i="262" s="1"/>
  <c r="B2711" i="252"/>
  <c r="B2712" i="252"/>
  <c r="B2709" i="252"/>
  <c r="J2620" i="252"/>
  <c r="J2502" i="252"/>
  <c r="J2286" i="252"/>
  <c r="J2007" i="252"/>
  <c r="J2702" i="252"/>
  <c r="J2594" i="252"/>
  <c r="J2437" i="252"/>
  <c r="J2152" i="252"/>
  <c r="J1670" i="252"/>
  <c r="J2618" i="252"/>
  <c r="J2454" i="252"/>
  <c r="J2035" i="252"/>
  <c r="J2642" i="252"/>
  <c r="J1904" i="252"/>
  <c r="J2206" i="252"/>
  <c r="J2446" i="252"/>
  <c r="J2597" i="252"/>
  <c r="J2706" i="252"/>
  <c r="J1976" i="252"/>
  <c r="J2236" i="252"/>
  <c r="J1942" i="252"/>
  <c r="J2547" i="252"/>
  <c r="J2291" i="252"/>
  <c r="J2013" i="252"/>
  <c r="J1322" i="252"/>
  <c r="J2290" i="252"/>
  <c r="J2012" i="252"/>
  <c r="J2697" i="252"/>
  <c r="J1847" i="252"/>
  <c r="J1645" i="252"/>
  <c r="J1280" i="252"/>
  <c r="J721" i="252"/>
  <c r="J1257" i="252"/>
  <c r="J2704" i="252"/>
  <c r="J2606" i="252"/>
  <c r="J2484" i="252"/>
  <c r="J2254" i="252"/>
  <c r="J1967" i="252"/>
  <c r="J2692" i="252"/>
  <c r="J2580" i="252"/>
  <c r="J2413" i="252"/>
  <c r="J2079" i="252"/>
  <c r="J1523" i="252"/>
  <c r="J2604" i="252"/>
  <c r="J2406" i="252"/>
  <c r="J1957" i="252"/>
  <c r="J2589" i="252"/>
  <c r="J1801" i="252"/>
  <c r="J2135" i="252"/>
  <c r="J2397" i="252"/>
  <c r="J2572" i="252"/>
  <c r="J2684" i="252"/>
  <c r="J1879" i="252"/>
  <c r="J2220" i="252"/>
  <c r="J1917" i="252"/>
  <c r="J2531" i="252"/>
  <c r="J2275" i="252"/>
  <c r="J1995" i="252"/>
  <c r="J1114" i="252"/>
  <c r="J2274" i="252"/>
  <c r="J1993" i="252"/>
  <c r="J2673" i="252"/>
  <c r="J1735" i="252"/>
  <c r="J1191" i="252"/>
  <c r="J1671" i="252"/>
  <c r="J134" i="252"/>
  <c r="J47" i="252"/>
  <c r="J80" i="252"/>
  <c r="J224" i="252"/>
  <c r="J408" i="252"/>
  <c r="J592" i="252"/>
  <c r="J57" i="252"/>
  <c r="J241" i="252"/>
  <c r="J425" i="252"/>
  <c r="J569" i="252"/>
  <c r="J74" i="252"/>
  <c r="J258" i="252"/>
  <c r="J402" i="252"/>
  <c r="J27" i="252"/>
  <c r="J211" i="252"/>
  <c r="J355" i="252"/>
  <c r="J13" i="252"/>
  <c r="J197" i="252"/>
  <c r="J341" i="252"/>
  <c r="J182" i="252"/>
  <c r="J597" i="252"/>
  <c r="J763" i="252"/>
  <c r="J947" i="252"/>
  <c r="J124" i="252"/>
  <c r="J254" i="252"/>
  <c r="J675" i="252"/>
  <c r="J887" i="252"/>
  <c r="J1052" i="252"/>
  <c r="J1236" i="252"/>
  <c r="J1420" i="252"/>
  <c r="J1564" i="252"/>
  <c r="J284" i="252"/>
  <c r="J687" i="252"/>
  <c r="J852" i="252"/>
  <c r="J961" i="252"/>
  <c r="J1034" i="252"/>
  <c r="J1101" i="252"/>
  <c r="J1165" i="252"/>
  <c r="J1229" i="252"/>
  <c r="J1293" i="252"/>
  <c r="J111" i="252"/>
  <c r="J343" i="252"/>
  <c r="J519" i="252"/>
  <c r="J628" i="252"/>
  <c r="J716" i="252"/>
  <c r="J789" i="252"/>
  <c r="J862" i="252"/>
  <c r="J935" i="252"/>
  <c r="J1008" i="252"/>
  <c r="J1078" i="252"/>
  <c r="J1142" i="252"/>
  <c r="J1206" i="252"/>
  <c r="J1270" i="252"/>
  <c r="J236" i="252"/>
  <c r="J446" i="252"/>
  <c r="J581" i="252"/>
  <c r="J678" i="252"/>
  <c r="J753" i="252"/>
  <c r="J826" i="252"/>
  <c r="J900" i="252"/>
  <c r="J973" i="252"/>
  <c r="J1046" i="252"/>
  <c r="J1111" i="252"/>
  <c r="J87" i="252"/>
  <c r="J324" i="252"/>
  <c r="J508" i="252"/>
  <c r="J620" i="252"/>
  <c r="J709" i="252"/>
  <c r="J782" i="252"/>
  <c r="J855" i="252"/>
  <c r="J928" i="252"/>
  <c r="J1001" i="252"/>
  <c r="J1072" i="252"/>
  <c r="J94" i="252"/>
  <c r="J327" i="252"/>
  <c r="J511" i="252"/>
  <c r="J622" i="252"/>
  <c r="J711" i="252"/>
  <c r="J784" i="252"/>
  <c r="J857" i="252"/>
  <c r="J930" i="252"/>
  <c r="J1004" i="252"/>
  <c r="J88" i="252"/>
  <c r="J272" i="252"/>
  <c r="J416" i="252"/>
  <c r="J600" i="252"/>
  <c r="J105" i="252"/>
  <c r="J249" i="252"/>
  <c r="J433" i="252"/>
  <c r="J617" i="252"/>
  <c r="J82" i="252"/>
  <c r="J266" i="252"/>
  <c r="J450" i="252"/>
  <c r="J35" i="252"/>
  <c r="J219" i="252"/>
  <c r="J403" i="252"/>
  <c r="J21" i="252"/>
  <c r="J205" i="252"/>
  <c r="J389" i="252"/>
  <c r="J204" i="252"/>
  <c r="J607" i="252"/>
  <c r="J811" i="252"/>
  <c r="J955" i="252"/>
  <c r="J143" i="252"/>
  <c r="J412" i="252"/>
  <c r="J686" i="252"/>
  <c r="J896" i="252"/>
  <c r="J1100" i="252"/>
  <c r="J1244" i="252"/>
  <c r="J1428" i="252"/>
  <c r="J1612" i="252"/>
  <c r="J311" i="252"/>
  <c r="J696" i="252"/>
  <c r="J897" i="252"/>
  <c r="J970" i="252"/>
  <c r="J1044" i="252"/>
  <c r="J1109" i="252"/>
  <c r="J1173" i="252"/>
  <c r="J1237" i="252"/>
  <c r="J1301" i="252"/>
  <c r="J148" i="252"/>
  <c r="J367" i="252"/>
  <c r="J539" i="252"/>
  <c r="J642" i="252"/>
  <c r="J725" i="252"/>
  <c r="J798" i="252"/>
  <c r="J871" i="252"/>
  <c r="J944" i="252"/>
  <c r="J1017" i="252"/>
  <c r="J1086" i="252"/>
  <c r="J1150" i="252"/>
  <c r="J1214" i="252"/>
  <c r="J1278" i="252"/>
  <c r="J262" i="252"/>
  <c r="J469" i="252"/>
  <c r="J594" i="252"/>
  <c r="J689" i="252"/>
  <c r="J762" i="252"/>
  <c r="J836" i="252"/>
  <c r="J909" i="252"/>
  <c r="J23" i="252"/>
  <c r="J96" i="252"/>
  <c r="J280" i="252"/>
  <c r="J464" i="252"/>
  <c r="J608" i="252"/>
  <c r="J113" i="252"/>
  <c r="J297" i="252"/>
  <c r="J441" i="252"/>
  <c r="J625" i="252"/>
  <c r="J130" i="252"/>
  <c r="J274" i="252"/>
  <c r="J458" i="252"/>
  <c r="J83" i="252"/>
  <c r="J227" i="252"/>
  <c r="J411" i="252"/>
  <c r="J69" i="252"/>
  <c r="J213" i="252"/>
  <c r="J397" i="252"/>
  <c r="J332" i="252"/>
  <c r="J619" i="252"/>
  <c r="J819" i="252"/>
  <c r="J1003" i="252"/>
  <c r="J166" i="252"/>
  <c r="J436" i="252"/>
  <c r="J741" i="252"/>
  <c r="J905" i="252"/>
  <c r="J1108" i="252"/>
  <c r="J1292" i="252"/>
  <c r="J1436" i="252"/>
  <c r="J1620" i="252"/>
  <c r="J463" i="252"/>
  <c r="J705" i="252"/>
  <c r="J906" i="252"/>
  <c r="J980" i="252"/>
  <c r="J1053" i="252"/>
  <c r="J1117" i="252"/>
  <c r="J1181" i="252"/>
  <c r="J1245" i="252"/>
  <c r="J1309" i="252"/>
  <c r="J174" i="252"/>
  <c r="J391" i="252"/>
  <c r="J555" i="252"/>
  <c r="J653" i="252"/>
  <c r="J734" i="252"/>
  <c r="J807" i="252"/>
  <c r="J880" i="252"/>
  <c r="J953" i="252"/>
  <c r="J1026" i="252"/>
  <c r="J1094" i="252"/>
  <c r="J1158" i="252"/>
  <c r="J1222" i="252"/>
  <c r="J36" i="252"/>
  <c r="J292" i="252"/>
  <c r="J486" i="252"/>
  <c r="J605" i="252"/>
  <c r="J698" i="252"/>
  <c r="J772" i="252"/>
  <c r="J845" i="252"/>
  <c r="J918" i="252"/>
  <c r="J991" i="252"/>
  <c r="J1063" i="252"/>
  <c r="J1127" i="252"/>
  <c r="J151" i="252"/>
  <c r="J375" i="252"/>
  <c r="J542" i="252"/>
  <c r="J644" i="252"/>
  <c r="J727" i="252"/>
  <c r="J800" i="252"/>
  <c r="J873" i="252"/>
  <c r="J946" i="252"/>
  <c r="J1020" i="252"/>
  <c r="J1088" i="252"/>
  <c r="J158" i="252"/>
  <c r="J382" i="252"/>
  <c r="J547" i="252"/>
  <c r="J646" i="252"/>
  <c r="J729" i="252"/>
  <c r="J802" i="252"/>
  <c r="J876" i="252"/>
  <c r="J949" i="252"/>
  <c r="J1022" i="252"/>
  <c r="J658" i="252"/>
  <c r="J31" i="252"/>
  <c r="J144" i="252"/>
  <c r="J288" i="252"/>
  <c r="J472" i="252"/>
  <c r="J656" i="252"/>
  <c r="J121" i="252"/>
  <c r="J305" i="252"/>
  <c r="J489" i="252"/>
  <c r="J633" i="252"/>
  <c r="J138" i="252"/>
  <c r="J322" i="252"/>
  <c r="J466" i="252"/>
  <c r="J91" i="252"/>
  <c r="J275" i="252"/>
  <c r="J419" i="252"/>
  <c r="J77" i="252"/>
  <c r="J261" i="252"/>
  <c r="J405" i="252"/>
  <c r="J351" i="252"/>
  <c r="J683" i="252"/>
  <c r="J827" i="252"/>
  <c r="J1011" i="252"/>
  <c r="J294" i="252"/>
  <c r="J462" i="252"/>
  <c r="J750" i="252"/>
  <c r="J960" i="252"/>
  <c r="J1116" i="252"/>
  <c r="J1300" i="252"/>
  <c r="J1484" i="252"/>
  <c r="J1628" i="252"/>
  <c r="J484" i="252"/>
  <c r="J760" i="252"/>
  <c r="J916" i="252"/>
  <c r="J989" i="252"/>
  <c r="J1061" i="252"/>
  <c r="J1125" i="252"/>
  <c r="J1189" i="252"/>
  <c r="J1253" i="252"/>
  <c r="J1317" i="252"/>
  <c r="J199" i="252"/>
  <c r="J420" i="252"/>
  <c r="J567" i="252"/>
  <c r="J666" i="252"/>
  <c r="J743" i="252"/>
  <c r="J816" i="252"/>
  <c r="J889" i="252"/>
  <c r="J962" i="252"/>
  <c r="J1036" i="252"/>
  <c r="J1102" i="252"/>
  <c r="J1166" i="252"/>
  <c r="J1230" i="252"/>
  <c r="J86" i="252"/>
  <c r="J319" i="252"/>
  <c r="J503" i="252"/>
  <c r="J618" i="252"/>
  <c r="J708" i="252"/>
  <c r="J781" i="252"/>
  <c r="J854" i="252"/>
  <c r="J927" i="252"/>
  <c r="J1000" i="252"/>
  <c r="J1071" i="252"/>
  <c r="J1135" i="252"/>
  <c r="J180" i="252"/>
  <c r="J399" i="252"/>
  <c r="J557" i="252"/>
  <c r="J655" i="252"/>
  <c r="J736" i="252"/>
  <c r="J809" i="252"/>
  <c r="J882" i="252"/>
  <c r="J956" i="252"/>
  <c r="J1029" i="252"/>
  <c r="J1096" i="252"/>
  <c r="J190" i="252"/>
  <c r="J406" i="252"/>
  <c r="J559" i="252"/>
  <c r="J659" i="252"/>
  <c r="J738" i="252"/>
  <c r="J812" i="252"/>
  <c r="J885" i="252"/>
  <c r="J958" i="252"/>
  <c r="J54" i="252"/>
  <c r="J701" i="252"/>
  <c r="J39" i="252"/>
  <c r="J152" i="252"/>
  <c r="J336" i="252"/>
  <c r="J480" i="252"/>
  <c r="J664" i="252"/>
  <c r="J169" i="252"/>
  <c r="J313" i="252"/>
  <c r="J497" i="252"/>
  <c r="J681" i="252"/>
  <c r="J146" i="252"/>
  <c r="J330" i="252"/>
  <c r="J514" i="252"/>
  <c r="J99" i="252"/>
  <c r="J283" i="252"/>
  <c r="J467" i="252"/>
  <c r="J85" i="252"/>
  <c r="J269" i="252"/>
  <c r="J453" i="252"/>
  <c r="J374" i="252"/>
  <c r="J691" i="252"/>
  <c r="J875" i="252"/>
  <c r="J1019" i="252"/>
  <c r="J316" i="252"/>
  <c r="J564" i="252"/>
  <c r="J759" i="252"/>
  <c r="J969" i="252"/>
  <c r="J1164" i="252"/>
  <c r="J1308" i="252"/>
  <c r="J1492" i="252"/>
  <c r="J1676" i="252"/>
  <c r="J501" i="252"/>
  <c r="J769" i="252"/>
  <c r="J925" i="252"/>
  <c r="J998" i="252"/>
  <c r="J1069" i="252"/>
  <c r="J1133" i="252"/>
  <c r="J1197" i="252"/>
  <c r="J1261" i="252"/>
  <c r="J1325" i="252"/>
  <c r="J231" i="252"/>
  <c r="J444" i="252"/>
  <c r="J580" i="252"/>
  <c r="J677" i="252"/>
  <c r="J752" i="252"/>
  <c r="J825" i="252"/>
  <c r="J898" i="252"/>
  <c r="J972" i="252"/>
  <c r="J1045" i="252"/>
  <c r="J1110" i="252"/>
  <c r="J1174" i="252"/>
  <c r="J1238" i="252"/>
  <c r="J116" i="252"/>
  <c r="J348" i="252"/>
  <c r="J524" i="252"/>
  <c r="J630" i="252"/>
  <c r="J717" i="252"/>
  <c r="J790" i="252"/>
  <c r="J863" i="252"/>
  <c r="J936" i="252"/>
  <c r="J1009" i="252"/>
  <c r="J1079" i="252"/>
  <c r="J1143" i="252"/>
  <c r="J212" i="252"/>
  <c r="J423" i="252"/>
  <c r="J571" i="252"/>
  <c r="J668" i="252"/>
  <c r="J745" i="252"/>
  <c r="J818" i="252"/>
  <c r="J892" i="252"/>
  <c r="J965" i="252"/>
  <c r="J1038" i="252"/>
  <c r="J1104" i="252"/>
  <c r="J215" i="252"/>
  <c r="J430" i="252"/>
  <c r="J573" i="252"/>
  <c r="J670" i="252"/>
  <c r="J748" i="252"/>
  <c r="J821" i="252"/>
  <c r="J894" i="252"/>
  <c r="J967" i="252"/>
  <c r="J183" i="252"/>
  <c r="J737" i="252"/>
  <c r="J1030" i="252"/>
  <c r="J1178" i="252"/>
  <c r="J1281" i="252"/>
  <c r="J24" i="252"/>
  <c r="J208" i="252"/>
  <c r="J352" i="252"/>
  <c r="J536" i="252"/>
  <c r="J41" i="252"/>
  <c r="J185" i="252"/>
  <c r="J369" i="252"/>
  <c r="J553" i="252"/>
  <c r="J18" i="252"/>
  <c r="J202" i="252"/>
  <c r="J386" i="252"/>
  <c r="J530" i="252"/>
  <c r="J155" i="252"/>
  <c r="J339" i="252"/>
  <c r="J483" i="252"/>
  <c r="J141" i="252"/>
  <c r="J325" i="252"/>
  <c r="J12" i="252"/>
  <c r="J509" i="252"/>
  <c r="J747" i="252"/>
  <c r="J891" i="252"/>
  <c r="J78" i="252"/>
  <c r="J196" i="252"/>
  <c r="J589" i="252"/>
  <c r="J823" i="252"/>
  <c r="J1033" i="252"/>
  <c r="J1180" i="252"/>
  <c r="J1364" i="252"/>
  <c r="J1548" i="252"/>
  <c r="J70" i="252"/>
  <c r="J603" i="252"/>
  <c r="J833" i="252"/>
  <c r="J943" i="252"/>
  <c r="J1016" i="252"/>
  <c r="J1085" i="252"/>
  <c r="J1149" i="252"/>
  <c r="J1213" i="252"/>
  <c r="J1277" i="252"/>
  <c r="J30" i="252"/>
  <c r="J286" i="252"/>
  <c r="J485" i="252"/>
  <c r="J604" i="252"/>
  <c r="J697" i="252"/>
  <c r="J770" i="252"/>
  <c r="J844" i="252"/>
  <c r="J917" i="252"/>
  <c r="J990" i="252"/>
  <c r="J1062" i="252"/>
  <c r="J1126" i="252"/>
  <c r="J1190" i="252"/>
  <c r="J1254" i="252"/>
  <c r="J175" i="252"/>
  <c r="J398" i="252"/>
  <c r="J556" i="252"/>
  <c r="J654" i="252"/>
  <c r="J735" i="252"/>
  <c r="J808" i="252"/>
  <c r="J881" i="252"/>
  <c r="J954" i="252"/>
  <c r="J1028" i="252"/>
  <c r="J1095" i="252"/>
  <c r="J1159" i="252"/>
  <c r="J263" i="252"/>
  <c r="J470" i="252"/>
  <c r="J595" i="252"/>
  <c r="J690" i="252"/>
  <c r="J764" i="252"/>
  <c r="J837" i="252"/>
  <c r="J910" i="252"/>
  <c r="J983" i="252"/>
  <c r="J1056" i="252"/>
  <c r="J1120" i="252"/>
  <c r="J276" i="252"/>
  <c r="J476" i="252"/>
  <c r="J598" i="252"/>
  <c r="J693" i="252"/>
  <c r="J766" i="252"/>
  <c r="J839" i="252"/>
  <c r="J912" i="252"/>
  <c r="J985" i="252"/>
  <c r="J404" i="252"/>
  <c r="J810" i="252"/>
  <c r="J1074" i="252"/>
  <c r="J1203" i="252"/>
  <c r="J528" i="252"/>
  <c r="J505" i="252"/>
  <c r="J522" i="252"/>
  <c r="J133" i="252"/>
  <c r="J699" i="252"/>
  <c r="J578" i="252"/>
  <c r="J1356" i="252"/>
  <c r="J778" i="252"/>
  <c r="J1141" i="252"/>
  <c r="J260" i="252"/>
  <c r="J761" i="252"/>
  <c r="J1054" i="252"/>
  <c r="J150" i="252"/>
  <c r="J726" i="252"/>
  <c r="J982" i="252"/>
  <c r="J38" i="252"/>
  <c r="J582" i="252"/>
  <c r="J791" i="252"/>
  <c r="J992" i="252"/>
  <c r="J244" i="252"/>
  <c r="J635" i="252"/>
  <c r="J848" i="252"/>
  <c r="J300" i="252"/>
  <c r="J957" i="252"/>
  <c r="J1192" i="252"/>
  <c r="J1313" i="252"/>
  <c r="J1390" i="252"/>
  <c r="J1463" i="252"/>
  <c r="J1536" i="252"/>
  <c r="J1609" i="252"/>
  <c r="J1682" i="252"/>
  <c r="J1746" i="252"/>
  <c r="J1810" i="252"/>
  <c r="J1874" i="252"/>
  <c r="J1938" i="252"/>
  <c r="J2002" i="252"/>
  <c r="J2066" i="252"/>
  <c r="J2130" i="252"/>
  <c r="J62" i="252"/>
  <c r="J703" i="252"/>
  <c r="J996" i="252"/>
  <c r="J1168" i="252"/>
  <c r="J1271" i="252"/>
  <c r="J1354" i="252"/>
  <c r="J1427" i="252"/>
  <c r="J1501" i="252"/>
  <c r="J1574" i="252"/>
  <c r="J1647" i="252"/>
  <c r="J1715" i="252"/>
  <c r="J1779" i="252"/>
  <c r="J1843" i="252"/>
  <c r="J1907" i="252"/>
  <c r="J326" i="252"/>
  <c r="J783" i="252"/>
  <c r="J1058" i="252"/>
  <c r="J1194" i="252"/>
  <c r="J1295" i="252"/>
  <c r="J1374" i="252"/>
  <c r="J1447" i="252"/>
  <c r="J1520" i="252"/>
  <c r="J1593" i="252"/>
  <c r="J1666" i="252"/>
  <c r="J1732" i="252"/>
  <c r="J1796" i="252"/>
  <c r="J1860" i="252"/>
  <c r="J1924" i="252"/>
  <c r="J1988" i="252"/>
  <c r="J674" i="252"/>
  <c r="J968" i="252"/>
  <c r="J1155" i="252"/>
  <c r="J1259" i="252"/>
  <c r="J1347" i="252"/>
  <c r="J1421" i="252"/>
  <c r="J1494" i="252"/>
  <c r="J1567" i="252"/>
  <c r="J1640" i="252"/>
  <c r="J1709" i="252"/>
  <c r="J127" i="252"/>
  <c r="J719" i="252"/>
  <c r="J1012" i="252"/>
  <c r="J1171" i="252"/>
  <c r="J544" i="252"/>
  <c r="J561" i="252"/>
  <c r="J19" i="252"/>
  <c r="J149" i="252"/>
  <c r="J755" i="252"/>
  <c r="J662" i="252"/>
  <c r="J1372" i="252"/>
  <c r="J842" i="252"/>
  <c r="J1157" i="252"/>
  <c r="J318" i="252"/>
  <c r="J780" i="252"/>
  <c r="J1070" i="252"/>
  <c r="J206" i="252"/>
  <c r="J744" i="252"/>
  <c r="J1018" i="252"/>
  <c r="J126" i="252"/>
  <c r="J606" i="252"/>
  <c r="J828" i="252"/>
  <c r="J1010" i="252"/>
  <c r="J302" i="252"/>
  <c r="J684" i="252"/>
  <c r="J866" i="252"/>
  <c r="J492" i="252"/>
  <c r="J993" i="252"/>
  <c r="J1217" i="252"/>
  <c r="J1323" i="252"/>
  <c r="J1399" i="252"/>
  <c r="J1472" i="252"/>
  <c r="J1545" i="252"/>
  <c r="J1618" i="252"/>
  <c r="J1690" i="252"/>
  <c r="J1754" i="252"/>
  <c r="J1818" i="252"/>
  <c r="J1882" i="252"/>
  <c r="J1946" i="252"/>
  <c r="J2010" i="252"/>
  <c r="J2074" i="252"/>
  <c r="J2138" i="252"/>
  <c r="J191" i="252"/>
  <c r="J740" i="252"/>
  <c r="J1031" i="252"/>
  <c r="J1179" i="252"/>
  <c r="J1282" i="252"/>
  <c r="J1363" i="252"/>
  <c r="J1437" i="252"/>
  <c r="J1510" i="252"/>
  <c r="J1583" i="252"/>
  <c r="J1656" i="252"/>
  <c r="J1723" i="252"/>
  <c r="J1787" i="252"/>
  <c r="J1851" i="252"/>
  <c r="J1915" i="252"/>
  <c r="J428" i="252"/>
  <c r="J820" i="252"/>
  <c r="J1081" i="252"/>
  <c r="J1208" i="252"/>
  <c r="J1305" i="252"/>
  <c r="J1383" i="252"/>
  <c r="J1456" i="252"/>
  <c r="J1529" i="252"/>
  <c r="J1602" i="252"/>
  <c r="J1675" i="252"/>
  <c r="J1740" i="252"/>
  <c r="J1804" i="252"/>
  <c r="J1868" i="252"/>
  <c r="J1932" i="252"/>
  <c r="J103" i="252"/>
  <c r="J712" i="252"/>
  <c r="J1005" i="252"/>
  <c r="J1170" i="252"/>
  <c r="J1273" i="252"/>
  <c r="J1357" i="252"/>
  <c r="J1430" i="252"/>
  <c r="J1503" i="252"/>
  <c r="J1576" i="252"/>
  <c r="J1649" i="252"/>
  <c r="J1717" i="252"/>
  <c r="J239" i="252"/>
  <c r="J756" i="252"/>
  <c r="J16" i="252"/>
  <c r="J672" i="252"/>
  <c r="J10" i="252"/>
  <c r="J147" i="252"/>
  <c r="J277" i="252"/>
  <c r="J883" i="252"/>
  <c r="J814" i="252"/>
  <c r="J1500" i="252"/>
  <c r="J934" i="252"/>
  <c r="J1205" i="252"/>
  <c r="J468" i="252"/>
  <c r="J834" i="252"/>
  <c r="J1118" i="252"/>
  <c r="J372" i="252"/>
  <c r="J799" i="252"/>
  <c r="J1037" i="252"/>
  <c r="J238" i="252"/>
  <c r="J631" i="252"/>
  <c r="J846" i="252"/>
  <c r="J1047" i="252"/>
  <c r="J358" i="252"/>
  <c r="J702" i="252"/>
  <c r="J903" i="252"/>
  <c r="J558" i="252"/>
  <c r="J1050" i="252"/>
  <c r="J1231" i="252"/>
  <c r="J1335" i="252"/>
  <c r="J1408" i="252"/>
  <c r="J1481" i="252"/>
  <c r="J1554" i="252"/>
  <c r="J1627" i="252"/>
  <c r="J1698" i="252"/>
  <c r="J1762" i="252"/>
  <c r="J1826" i="252"/>
  <c r="J1890" i="252"/>
  <c r="J1954" i="252"/>
  <c r="J2018" i="252"/>
  <c r="J2082" i="252"/>
  <c r="J2146" i="252"/>
  <c r="J303" i="252"/>
  <c r="J776" i="252"/>
  <c r="J1057" i="252"/>
  <c r="J1193" i="252"/>
  <c r="J1294" i="252"/>
  <c r="J1373" i="252"/>
  <c r="J1446" i="252"/>
  <c r="J1519" i="252"/>
  <c r="J1592" i="252"/>
  <c r="J1665" i="252"/>
  <c r="J1731" i="252"/>
  <c r="J1795" i="252"/>
  <c r="J1859" i="252"/>
  <c r="J1923" i="252"/>
  <c r="J510" i="252"/>
  <c r="J856" i="252"/>
  <c r="J1099" i="252"/>
  <c r="J1219" i="252"/>
  <c r="J1315" i="252"/>
  <c r="J1392" i="252"/>
  <c r="J1465" i="252"/>
  <c r="J1538" i="252"/>
  <c r="J1611" i="252"/>
  <c r="J1684" i="252"/>
  <c r="J1748" i="252"/>
  <c r="J1812" i="252"/>
  <c r="J1876" i="252"/>
  <c r="J1940" i="252"/>
  <c r="J220" i="252"/>
  <c r="J749" i="252"/>
  <c r="J1039" i="252"/>
  <c r="J1184" i="252"/>
  <c r="J1286" i="252"/>
  <c r="J1366" i="252"/>
  <c r="J1439" i="252"/>
  <c r="J1512" i="252"/>
  <c r="J1585" i="252"/>
  <c r="J1658" i="252"/>
  <c r="J1725" i="252"/>
  <c r="J356" i="252"/>
  <c r="J792" i="252"/>
  <c r="J1065" i="252"/>
  <c r="J1199" i="252"/>
  <c r="J1297" i="252"/>
  <c r="J32" i="252"/>
  <c r="J49" i="252"/>
  <c r="J66" i="252"/>
  <c r="J163" i="252"/>
  <c r="J333" i="252"/>
  <c r="J939" i="252"/>
  <c r="J832" i="252"/>
  <c r="J1556" i="252"/>
  <c r="J952" i="252"/>
  <c r="J1221" i="252"/>
  <c r="J502" i="252"/>
  <c r="J853" i="252"/>
  <c r="J1134" i="252"/>
  <c r="J422" i="252"/>
  <c r="J817" i="252"/>
  <c r="J1055" i="252"/>
  <c r="J295" i="252"/>
  <c r="J679" i="252"/>
  <c r="J864" i="252"/>
  <c r="J1064" i="252"/>
  <c r="J454" i="252"/>
  <c r="J720" i="252"/>
  <c r="J921" i="252"/>
  <c r="J610" i="252"/>
  <c r="J1097" i="252"/>
  <c r="J1242" i="252"/>
  <c r="J1344" i="252"/>
  <c r="J1417" i="252"/>
  <c r="J1490" i="252"/>
  <c r="J1563" i="252"/>
  <c r="J1637" i="252"/>
  <c r="J1706" i="252"/>
  <c r="J1770" i="252"/>
  <c r="J1834" i="252"/>
  <c r="J1898" i="252"/>
  <c r="J1962" i="252"/>
  <c r="J2026" i="252"/>
  <c r="J2090" i="252"/>
  <c r="J2154" i="252"/>
  <c r="J407" i="252"/>
  <c r="J813" i="252"/>
  <c r="J1075" i="252"/>
  <c r="J1207" i="252"/>
  <c r="J1304" i="252"/>
  <c r="J1382" i="252"/>
  <c r="J1455" i="252"/>
  <c r="J1528" i="252"/>
  <c r="J1601" i="252"/>
  <c r="J1674" i="252"/>
  <c r="J1739" i="252"/>
  <c r="J1803" i="252"/>
  <c r="J1867" i="252"/>
  <c r="J1931" i="252"/>
  <c r="J572" i="252"/>
  <c r="J893" i="252"/>
  <c r="J1122" i="252"/>
  <c r="J1233" i="252"/>
  <c r="J1327" i="252"/>
  <c r="J1401" i="252"/>
  <c r="J1474" i="252"/>
  <c r="J1547" i="252"/>
  <c r="J1621" i="252"/>
  <c r="J1692" i="252"/>
  <c r="J1756" i="252"/>
  <c r="J1820" i="252"/>
  <c r="J1884" i="252"/>
  <c r="J1948" i="252"/>
  <c r="J334" i="252"/>
  <c r="J785" i="252"/>
  <c r="J1059" i="252"/>
  <c r="J1195" i="252"/>
  <c r="J1296" i="252"/>
  <c r="J1375" i="252"/>
  <c r="J1448" i="252"/>
  <c r="J1521" i="252"/>
  <c r="J1594" i="252"/>
  <c r="J1667" i="252"/>
  <c r="J1733" i="252"/>
  <c r="J452" i="252"/>
  <c r="J829" i="252"/>
  <c r="J1083" i="252"/>
  <c r="J1210" i="252"/>
  <c r="J1307" i="252"/>
  <c r="J1385" i="252"/>
  <c r="J1458" i="252"/>
  <c r="J160" i="252"/>
  <c r="J177" i="252"/>
  <c r="J194" i="252"/>
  <c r="J291" i="252"/>
  <c r="J461" i="252"/>
  <c r="J46" i="252"/>
  <c r="J978" i="252"/>
  <c r="J28" i="252"/>
  <c r="J1007" i="252"/>
  <c r="J1269" i="252"/>
  <c r="J591" i="252"/>
  <c r="J908" i="252"/>
  <c r="J1182" i="252"/>
  <c r="J541" i="252"/>
  <c r="J872" i="252"/>
  <c r="J1087" i="252"/>
  <c r="J350" i="252"/>
  <c r="J700" i="252"/>
  <c r="J901" i="252"/>
  <c r="J1080" i="252"/>
  <c r="J494" i="252"/>
  <c r="J757" i="252"/>
  <c r="J940" i="252"/>
  <c r="J774" i="252"/>
  <c r="J1115" i="252"/>
  <c r="J1256" i="252"/>
  <c r="J1353" i="252"/>
  <c r="J1426" i="252"/>
  <c r="J1499" i="252"/>
  <c r="J1573" i="252"/>
  <c r="J1646" i="252"/>
  <c r="J1714" i="252"/>
  <c r="J1778" i="252"/>
  <c r="J1842" i="252"/>
  <c r="J1906" i="252"/>
  <c r="J1970" i="252"/>
  <c r="J2034" i="252"/>
  <c r="J2098" i="252"/>
  <c r="J2162" i="252"/>
  <c r="J495" i="252"/>
  <c r="J849" i="252"/>
  <c r="J1098" i="252"/>
  <c r="J1218" i="252"/>
  <c r="J1314" i="252"/>
  <c r="J1391" i="252"/>
  <c r="J1464" i="252"/>
  <c r="J1537" i="252"/>
  <c r="J1610" i="252"/>
  <c r="J1683" i="252"/>
  <c r="J1747" i="252"/>
  <c r="J1811" i="252"/>
  <c r="J1875" i="252"/>
  <c r="J1939" i="252"/>
  <c r="J621" i="252"/>
  <c r="J929" i="252"/>
  <c r="J1138" i="252"/>
  <c r="J1247" i="252"/>
  <c r="J1337" i="252"/>
  <c r="J1410" i="252"/>
  <c r="J1483" i="252"/>
  <c r="J1557" i="252"/>
  <c r="J1630" i="252"/>
  <c r="J1700" i="252"/>
  <c r="J1764" i="252"/>
  <c r="J1828" i="252"/>
  <c r="J1892" i="252"/>
  <c r="J1956" i="252"/>
  <c r="J431" i="252"/>
  <c r="J822" i="252"/>
  <c r="J1082" i="252"/>
  <c r="J1209" i="252"/>
  <c r="J1306" i="252"/>
  <c r="J1384" i="252"/>
  <c r="J1457" i="252"/>
  <c r="J1530" i="252"/>
  <c r="J1603" i="252"/>
  <c r="J1677" i="252"/>
  <c r="J1741" i="252"/>
  <c r="J527" i="252"/>
  <c r="J865" i="252"/>
  <c r="J1106" i="252"/>
  <c r="J1224" i="252"/>
  <c r="J1319" i="252"/>
  <c r="J1394" i="252"/>
  <c r="J1467" i="252"/>
  <c r="J1541" i="252"/>
  <c r="J1614" i="252"/>
  <c r="J1686" i="252"/>
  <c r="J1750" i="252"/>
  <c r="J344" i="252"/>
  <c r="J361" i="252"/>
  <c r="J338" i="252"/>
  <c r="J475" i="252"/>
  <c r="J493" i="252"/>
  <c r="J335" i="252"/>
  <c r="J1172" i="252"/>
  <c r="J590" i="252"/>
  <c r="J1077" i="252"/>
  <c r="J1333" i="252"/>
  <c r="J688" i="252"/>
  <c r="J981" i="252"/>
  <c r="J1246" i="252"/>
  <c r="J643" i="252"/>
  <c r="J945" i="252"/>
  <c r="J1119" i="252"/>
  <c r="J487" i="252"/>
  <c r="J754" i="252"/>
  <c r="J937" i="252"/>
  <c r="J60" i="252"/>
  <c r="J586" i="252"/>
  <c r="J793" i="252"/>
  <c r="J994" i="252"/>
  <c r="J884" i="252"/>
  <c r="J1152" i="252"/>
  <c r="J1291" i="252"/>
  <c r="J1371" i="252"/>
  <c r="J1445" i="252"/>
  <c r="J1518" i="252"/>
  <c r="J1591" i="252"/>
  <c r="J1664" i="252"/>
  <c r="J1730" i="252"/>
  <c r="J1794" i="252"/>
  <c r="J1858" i="252"/>
  <c r="J1922" i="252"/>
  <c r="J1986" i="252"/>
  <c r="J2050" i="252"/>
  <c r="J2114" i="252"/>
  <c r="J2178" i="252"/>
  <c r="J612" i="252"/>
  <c r="J922" i="252"/>
  <c r="J1137" i="252"/>
  <c r="J1243" i="252"/>
  <c r="J1336" i="252"/>
  <c r="J1409" i="252"/>
  <c r="J1482" i="252"/>
  <c r="J1555" i="252"/>
  <c r="J1629" i="252"/>
  <c r="J1699" i="252"/>
  <c r="J1763" i="252"/>
  <c r="J1827" i="252"/>
  <c r="J1891" i="252"/>
  <c r="J92" i="252"/>
  <c r="J710" i="252"/>
  <c r="J1002" i="252"/>
  <c r="J1169" i="252"/>
  <c r="J1272" i="252"/>
  <c r="J1355" i="252"/>
  <c r="J1429" i="252"/>
  <c r="J1502" i="252"/>
  <c r="J1575" i="252"/>
  <c r="J1648" i="252"/>
  <c r="J1716" i="252"/>
  <c r="J1780" i="252"/>
  <c r="J1844" i="252"/>
  <c r="J1908" i="252"/>
  <c r="J1972" i="252"/>
  <c r="J574" i="252"/>
  <c r="J895" i="252"/>
  <c r="J1123" i="252"/>
  <c r="J1234" i="252"/>
  <c r="J1328" i="252"/>
  <c r="J1402" i="252"/>
  <c r="J1475" i="252"/>
  <c r="J1549" i="252"/>
  <c r="J1622" i="252"/>
  <c r="J1693" i="252"/>
  <c r="J1757" i="252"/>
  <c r="J634" i="252"/>
  <c r="J938" i="252"/>
  <c r="J1144" i="252"/>
  <c r="J1249" i="252"/>
  <c r="J1339" i="252"/>
  <c r="J1413" i="252"/>
  <c r="J1486" i="252"/>
  <c r="J347" i="252"/>
  <c r="J255" i="252"/>
  <c r="J926" i="252"/>
  <c r="J1103" i="252"/>
  <c r="J1112" i="252"/>
  <c r="J847" i="252"/>
  <c r="J1435" i="252"/>
  <c r="J1722" i="252"/>
  <c r="J1978" i="252"/>
  <c r="J563" i="252"/>
  <c r="J1326" i="252"/>
  <c r="J1619" i="252"/>
  <c r="J1883" i="252"/>
  <c r="J1154" i="252"/>
  <c r="J1493" i="252"/>
  <c r="J1772" i="252"/>
  <c r="J516" i="252"/>
  <c r="J1318" i="252"/>
  <c r="J1613" i="252"/>
  <c r="J902" i="252"/>
  <c r="J1274" i="252"/>
  <c r="J1422" i="252"/>
  <c r="J1522" i="252"/>
  <c r="J1605" i="252"/>
  <c r="J1694" i="252"/>
  <c r="J247" i="252"/>
  <c r="J758" i="252"/>
  <c r="J1041" i="252"/>
  <c r="J1186" i="252"/>
  <c r="J1288" i="252"/>
  <c r="J1368" i="252"/>
  <c r="J1441" i="252"/>
  <c r="J471" i="252"/>
  <c r="J838" i="252"/>
  <c r="J1090" i="252"/>
  <c r="J1215" i="252"/>
  <c r="J1311" i="252"/>
  <c r="J1387" i="252"/>
  <c r="J1461" i="252"/>
  <c r="J1534" i="252"/>
  <c r="J1607" i="252"/>
  <c r="J1680" i="252"/>
  <c r="J1361" i="252"/>
  <c r="J1705" i="252"/>
  <c r="J1831" i="252"/>
  <c r="J1934" i="252"/>
  <c r="J2017" i="252"/>
  <c r="J2091" i="252"/>
  <c r="J2164" i="252"/>
  <c r="J2231" i="252"/>
  <c r="J2295" i="252"/>
  <c r="J2359" i="252"/>
  <c r="J2423" i="252"/>
  <c r="J2487" i="252"/>
  <c r="J2551" i="252"/>
  <c r="J2615" i="252"/>
  <c r="J2679" i="252"/>
  <c r="J1290" i="252"/>
  <c r="J1681" i="252"/>
  <c r="J1821" i="252"/>
  <c r="J1921" i="252"/>
  <c r="J2009" i="252"/>
  <c r="J2083" i="252"/>
  <c r="J2156" i="252"/>
  <c r="J2224" i="252"/>
  <c r="J2288" i="252"/>
  <c r="J2352" i="252"/>
  <c r="J2416" i="252"/>
  <c r="J2480" i="252"/>
  <c r="J2544" i="252"/>
  <c r="J2608" i="252"/>
  <c r="J2672" i="252"/>
  <c r="J1505" i="252"/>
  <c r="J1753" i="252"/>
  <c r="J1861" i="252"/>
  <c r="J1960" i="252"/>
  <c r="J2038" i="252"/>
  <c r="J2111" i="252"/>
  <c r="J2184" i="252"/>
  <c r="J2249" i="252"/>
  <c r="J2313" i="252"/>
  <c r="J2377" i="252"/>
  <c r="J2441" i="252"/>
  <c r="J531" i="252"/>
  <c r="J614" i="252"/>
  <c r="J999" i="252"/>
  <c r="J1151" i="252"/>
  <c r="J132" i="252"/>
  <c r="J920" i="252"/>
  <c r="J1454" i="252"/>
  <c r="J1738" i="252"/>
  <c r="J1994" i="252"/>
  <c r="J660" i="252"/>
  <c r="J1345" i="252"/>
  <c r="J1638" i="252"/>
  <c r="J1899" i="252"/>
  <c r="J1183" i="252"/>
  <c r="J1511" i="252"/>
  <c r="J1788" i="252"/>
  <c r="J623" i="252"/>
  <c r="J1338" i="252"/>
  <c r="J1631" i="252"/>
  <c r="J975" i="252"/>
  <c r="J1287" i="252"/>
  <c r="J1431" i="252"/>
  <c r="J1531" i="252"/>
  <c r="J1623" i="252"/>
  <c r="J1702" i="252"/>
  <c r="J359" i="252"/>
  <c r="J794" i="252"/>
  <c r="J1066" i="252"/>
  <c r="J1200" i="252"/>
  <c r="J1298" i="252"/>
  <c r="J1377" i="252"/>
  <c r="J1450" i="252"/>
  <c r="J543" i="252"/>
  <c r="J874" i="252"/>
  <c r="J1113" i="252"/>
  <c r="J1226" i="252"/>
  <c r="J1321" i="252"/>
  <c r="J1397" i="252"/>
  <c r="J1470" i="252"/>
  <c r="J1543" i="252"/>
  <c r="J1616" i="252"/>
  <c r="J1688" i="252"/>
  <c r="J1434" i="252"/>
  <c r="J1728" i="252"/>
  <c r="J1845" i="252"/>
  <c r="J1945" i="252"/>
  <c r="J2027" i="252"/>
  <c r="J2100" i="252"/>
  <c r="J2173" i="252"/>
  <c r="J2239" i="252"/>
  <c r="J2303" i="252"/>
  <c r="J2367" i="252"/>
  <c r="J2431" i="252"/>
  <c r="J2495" i="252"/>
  <c r="J2559" i="252"/>
  <c r="J2623" i="252"/>
  <c r="J2687" i="252"/>
  <c r="J1370" i="252"/>
  <c r="J1711" i="252"/>
  <c r="J1832" i="252"/>
  <c r="J1935" i="252"/>
  <c r="J2019" i="252"/>
  <c r="J2092" i="252"/>
  <c r="J2165" i="252"/>
  <c r="J2232" i="252"/>
  <c r="J2296" i="252"/>
  <c r="J2360" i="252"/>
  <c r="J2424" i="252"/>
  <c r="J2488" i="252"/>
  <c r="J2552" i="252"/>
  <c r="J2616" i="252"/>
  <c r="J383" i="252"/>
  <c r="J1542" i="252"/>
  <c r="J1769" i="252"/>
  <c r="J1872" i="252"/>
  <c r="J1971" i="252"/>
  <c r="J2047" i="252"/>
  <c r="J2120" i="252"/>
  <c r="J2193" i="252"/>
  <c r="J2257" i="252"/>
  <c r="J2321" i="252"/>
  <c r="J2385" i="252"/>
  <c r="J2449" i="252"/>
  <c r="J2513" i="252"/>
  <c r="J216" i="252"/>
  <c r="J159" i="252"/>
  <c r="J1025" i="252"/>
  <c r="J1198" i="252"/>
  <c r="J447" i="252"/>
  <c r="J532" i="252"/>
  <c r="J1136" i="252"/>
  <c r="J1509" i="252"/>
  <c r="J1786" i="252"/>
  <c r="J2042" i="252"/>
  <c r="J886" i="252"/>
  <c r="J1400" i="252"/>
  <c r="J1691" i="252"/>
  <c r="J1947" i="252"/>
  <c r="J1258" i="252"/>
  <c r="J1566" i="252"/>
  <c r="J1836" i="252"/>
  <c r="J858" i="252"/>
  <c r="J1393" i="252"/>
  <c r="J1685" i="252"/>
  <c r="J1040" i="252"/>
  <c r="J1329" i="252"/>
  <c r="J1440" i="252"/>
  <c r="J1550" i="252"/>
  <c r="J1632" i="252"/>
  <c r="J1710" i="252"/>
  <c r="J455" i="252"/>
  <c r="J831" i="252"/>
  <c r="J1089" i="252"/>
  <c r="J1211" i="252"/>
  <c r="J1310" i="252"/>
  <c r="J1386" i="252"/>
  <c r="J1459" i="252"/>
  <c r="J596" i="252"/>
  <c r="J911" i="252"/>
  <c r="J1130" i="252"/>
  <c r="J1240" i="252"/>
  <c r="J1331" i="252"/>
  <c r="J1406" i="252"/>
  <c r="J1479" i="252"/>
  <c r="J1552" i="252"/>
  <c r="J1625" i="252"/>
  <c r="J1696" i="252"/>
  <c r="J1496" i="252"/>
  <c r="J1751" i="252"/>
  <c r="J1856" i="252"/>
  <c r="J1958" i="252"/>
  <c r="J2036" i="252"/>
  <c r="J2109" i="252"/>
  <c r="J2182" i="252"/>
  <c r="J2247" i="252"/>
  <c r="J2311" i="252"/>
  <c r="J2375" i="252"/>
  <c r="J2439" i="252"/>
  <c r="J2503" i="252"/>
  <c r="J2567" i="252"/>
  <c r="J2631" i="252"/>
  <c r="J2695" i="252"/>
  <c r="J1443" i="252"/>
  <c r="J1729" i="252"/>
  <c r="J1846" i="252"/>
  <c r="J1949" i="252"/>
  <c r="J2028" i="252"/>
  <c r="J2101" i="252"/>
  <c r="J2174" i="252"/>
  <c r="J2240" i="252"/>
  <c r="J2304" i="252"/>
  <c r="J2368" i="252"/>
  <c r="J2432" i="252"/>
  <c r="J2496" i="252"/>
  <c r="J2560" i="252"/>
  <c r="J2624" i="252"/>
  <c r="J804" i="252"/>
  <c r="J1578" i="252"/>
  <c r="J1783" i="252"/>
  <c r="J1886" i="252"/>
  <c r="J1982" i="252"/>
  <c r="J2056" i="252"/>
  <c r="J2129" i="252"/>
  <c r="J2201" i="252"/>
  <c r="J2265" i="252"/>
  <c r="J2329" i="252"/>
  <c r="J2393" i="252"/>
  <c r="J2457" i="252"/>
  <c r="J2521" i="252"/>
  <c r="J400" i="252"/>
  <c r="J525" i="252"/>
  <c r="J1093" i="252"/>
  <c r="J1262" i="252"/>
  <c r="J526" i="252"/>
  <c r="J611" i="252"/>
  <c r="J1167" i="252"/>
  <c r="J1527" i="252"/>
  <c r="J1802" i="252"/>
  <c r="J2058" i="252"/>
  <c r="J959" i="252"/>
  <c r="J1418" i="252"/>
  <c r="J1707" i="252"/>
  <c r="J214" i="252"/>
  <c r="J1283" i="252"/>
  <c r="J1584" i="252"/>
  <c r="J1852" i="252"/>
  <c r="J932" i="252"/>
  <c r="J1411" i="252"/>
  <c r="J1701" i="252"/>
  <c r="J1128" i="252"/>
  <c r="J1349" i="252"/>
  <c r="J1449" i="252"/>
  <c r="J1559" i="252"/>
  <c r="J1641" i="252"/>
  <c r="J1718" i="252"/>
  <c r="J533" i="252"/>
  <c r="J868" i="252"/>
  <c r="J1107" i="252"/>
  <c r="J1225" i="252"/>
  <c r="J1320" i="252"/>
  <c r="J1395" i="252"/>
  <c r="J1469" i="252"/>
  <c r="J645" i="252"/>
  <c r="J948" i="252"/>
  <c r="J1146" i="252"/>
  <c r="J1251" i="252"/>
  <c r="J1342" i="252"/>
  <c r="J1415" i="252"/>
  <c r="J1488" i="252"/>
  <c r="J1561" i="252"/>
  <c r="J1634" i="252"/>
  <c r="J164" i="252"/>
  <c r="J1533" i="252"/>
  <c r="J1767" i="252"/>
  <c r="J1870" i="252"/>
  <c r="J1968" i="252"/>
  <c r="J2045" i="252"/>
  <c r="J2118" i="252"/>
  <c r="J2191" i="252"/>
  <c r="J2255" i="252"/>
  <c r="J2319" i="252"/>
  <c r="J2383" i="252"/>
  <c r="J2447" i="252"/>
  <c r="J2511" i="252"/>
  <c r="J2575" i="252"/>
  <c r="J2639" i="252"/>
  <c r="J2703" i="252"/>
  <c r="J1498" i="252"/>
  <c r="J1752" i="252"/>
  <c r="J1857" i="252"/>
  <c r="J1959" i="252"/>
  <c r="J2037" i="252"/>
  <c r="J2110" i="252"/>
  <c r="J2183" i="252"/>
  <c r="J2248" i="252"/>
  <c r="J2312" i="252"/>
  <c r="J2376" i="252"/>
  <c r="J2440" i="252"/>
  <c r="J2504" i="252"/>
  <c r="J2568" i="252"/>
  <c r="J2632" i="252"/>
  <c r="J1073" i="252"/>
  <c r="J1615" i="252"/>
  <c r="J1797" i="252"/>
  <c r="J1897" i="252"/>
  <c r="J1992" i="252"/>
  <c r="J2065" i="252"/>
  <c r="J2139" i="252"/>
  <c r="J2209" i="252"/>
  <c r="J2273" i="252"/>
  <c r="J2337" i="252"/>
  <c r="J2401" i="252"/>
  <c r="J2465" i="252"/>
  <c r="J2529" i="252"/>
  <c r="J2593" i="252"/>
  <c r="J2657" i="252"/>
  <c r="J840" i="252"/>
  <c r="J233" i="252"/>
  <c r="J100" i="252"/>
  <c r="J1285" i="252"/>
  <c r="J570" i="252"/>
  <c r="J718" i="252"/>
  <c r="J775" i="252"/>
  <c r="J1267" i="252"/>
  <c r="J1582" i="252"/>
  <c r="J1850" i="252"/>
  <c r="J2106" i="252"/>
  <c r="J1121" i="252"/>
  <c r="J1473" i="252"/>
  <c r="J1755" i="252"/>
  <c r="J669" i="252"/>
  <c r="J1346" i="252"/>
  <c r="J1639" i="252"/>
  <c r="J1900" i="252"/>
  <c r="J1105" i="252"/>
  <c r="J1466" i="252"/>
  <c r="J1749" i="252"/>
  <c r="J1160" i="252"/>
  <c r="J1358" i="252"/>
  <c r="J1477" i="252"/>
  <c r="J1568" i="252"/>
  <c r="J1650" i="252"/>
  <c r="J1726" i="252"/>
  <c r="J588" i="252"/>
  <c r="J904" i="252"/>
  <c r="J1129" i="252"/>
  <c r="J1239" i="252"/>
  <c r="J1330" i="252"/>
  <c r="J1405" i="252"/>
  <c r="J1478" i="252"/>
  <c r="J692" i="252"/>
  <c r="J984" i="252"/>
  <c r="J1162" i="252"/>
  <c r="J1265" i="252"/>
  <c r="J1351" i="252"/>
  <c r="J1424" i="252"/>
  <c r="J1497" i="252"/>
  <c r="J1570" i="252"/>
  <c r="J1643" i="252"/>
  <c r="J730" i="252"/>
  <c r="J1569" i="252"/>
  <c r="J1781" i="252"/>
  <c r="J1881" i="252"/>
  <c r="J1979" i="252"/>
  <c r="J2054" i="252"/>
  <c r="J2127" i="252"/>
  <c r="J2199" i="252"/>
  <c r="J2263" i="252"/>
  <c r="J2327" i="252"/>
  <c r="J2391" i="252"/>
  <c r="J2455" i="252"/>
  <c r="J2519" i="252"/>
  <c r="J2583" i="252"/>
  <c r="J2647" i="252"/>
  <c r="J278" i="252"/>
  <c r="J1535" i="252"/>
  <c r="J1768" i="252"/>
  <c r="J1871" i="252"/>
  <c r="J1969" i="252"/>
  <c r="J2046" i="252"/>
  <c r="J2119" i="252"/>
  <c r="J2192" i="252"/>
  <c r="J2256" i="252"/>
  <c r="J2320" i="252"/>
  <c r="J2384" i="252"/>
  <c r="J2448" i="252"/>
  <c r="J2512" i="252"/>
  <c r="J2576" i="252"/>
  <c r="J2640" i="252"/>
  <c r="J1202" i="252"/>
  <c r="J1651" i="252"/>
  <c r="J1808" i="252"/>
  <c r="J1911" i="252"/>
  <c r="J2001" i="252"/>
  <c r="J2075" i="252"/>
  <c r="J2148" i="252"/>
  <c r="J2217" i="252"/>
  <c r="J2281" i="252"/>
  <c r="J2345" i="252"/>
  <c r="J2409" i="252"/>
  <c r="J2473" i="252"/>
  <c r="J2537" i="252"/>
  <c r="J2601" i="252"/>
  <c r="J2665" i="252"/>
  <c r="J1091" i="252"/>
  <c r="J1617" i="252"/>
  <c r="J1798" i="252"/>
  <c r="J210" i="252"/>
  <c r="J1042" i="252"/>
  <c r="J615" i="252"/>
  <c r="J890" i="252"/>
  <c r="J919" i="252"/>
  <c r="J976" i="252"/>
  <c r="J1362" i="252"/>
  <c r="J1655" i="252"/>
  <c r="J1914" i="252"/>
  <c r="J2170" i="252"/>
  <c r="J1232" i="252"/>
  <c r="J1546" i="252"/>
  <c r="J1819" i="252"/>
  <c r="J966" i="252"/>
  <c r="J1419" i="252"/>
  <c r="J1708" i="252"/>
  <c r="J1964" i="252"/>
  <c r="J1223" i="252"/>
  <c r="J1539" i="252"/>
  <c r="J583" i="252"/>
  <c r="J1235" i="252"/>
  <c r="J1376" i="252"/>
  <c r="J1504" i="252"/>
  <c r="J1586" i="252"/>
  <c r="J1669" i="252"/>
  <c r="J1742" i="252"/>
  <c r="J685" i="252"/>
  <c r="J977" i="252"/>
  <c r="J1161" i="252"/>
  <c r="J1264" i="252"/>
  <c r="J1350" i="252"/>
  <c r="J1423" i="252"/>
  <c r="J270" i="252"/>
  <c r="J765" i="252"/>
  <c r="J1048" i="252"/>
  <c r="J1187" i="252"/>
  <c r="J1289" i="252"/>
  <c r="J1369" i="252"/>
  <c r="J1442" i="252"/>
  <c r="J1515" i="252"/>
  <c r="J1589" i="252"/>
  <c r="J1662" i="252"/>
  <c r="J1177" i="252"/>
  <c r="J1642" i="252"/>
  <c r="J1806" i="252"/>
  <c r="J1909" i="252"/>
  <c r="J1999" i="252"/>
  <c r="J2072" i="252"/>
  <c r="J2145" i="252"/>
  <c r="J2215" i="252"/>
  <c r="J2279" i="252"/>
  <c r="J2343" i="252"/>
  <c r="J2407" i="252"/>
  <c r="J2471" i="252"/>
  <c r="J2535" i="252"/>
  <c r="J2599" i="252"/>
  <c r="J2663" i="252"/>
  <c r="J1049" i="252"/>
  <c r="J1608" i="252"/>
  <c r="J1793" i="252"/>
  <c r="J1896" i="252"/>
  <c r="J1991" i="252"/>
  <c r="J2064" i="252"/>
  <c r="J2137" i="252"/>
  <c r="J2208" i="252"/>
  <c r="J2272" i="252"/>
  <c r="J2336" i="252"/>
  <c r="J2400" i="252"/>
  <c r="J2464" i="252"/>
  <c r="J2528" i="252"/>
  <c r="J2592" i="252"/>
  <c r="J2656" i="252"/>
  <c r="J1379" i="252"/>
  <c r="J1712" i="252"/>
  <c r="J1833" i="252"/>
  <c r="J1936" i="252"/>
  <c r="J2020" i="252"/>
  <c r="J2093" i="252"/>
  <c r="J2166" i="252"/>
  <c r="J2233" i="252"/>
  <c r="J2297" i="252"/>
  <c r="J2361" i="252"/>
  <c r="J2425" i="252"/>
  <c r="J2489" i="252"/>
  <c r="J2553" i="252"/>
  <c r="J2617" i="252"/>
  <c r="J2681" i="252"/>
  <c r="J1312" i="252"/>
  <c r="J1689" i="252"/>
  <c r="J667" i="252"/>
  <c r="J1600" i="252"/>
  <c r="J1491" i="252"/>
  <c r="J1657" i="252"/>
  <c r="J1765" i="252"/>
  <c r="J1577" i="252"/>
  <c r="J941" i="252"/>
  <c r="J1414" i="252"/>
  <c r="J1176" i="252"/>
  <c r="J1506" i="252"/>
  <c r="J1606" i="252"/>
  <c r="J2063" i="252"/>
  <c r="J2335" i="252"/>
  <c r="J2591" i="252"/>
  <c r="J1782" i="252"/>
  <c r="J2128" i="252"/>
  <c r="J2392" i="252"/>
  <c r="J2648" i="252"/>
  <c r="J1925" i="252"/>
  <c r="J2225" i="252"/>
  <c r="J2481" i="252"/>
  <c r="J2609" i="252"/>
  <c r="J2705" i="252"/>
  <c r="J1654" i="252"/>
  <c r="J1837" i="252"/>
  <c r="J1937" i="252"/>
  <c r="J2021" i="252"/>
  <c r="J2094" i="252"/>
  <c r="J2167" i="252"/>
  <c r="J2234" i="252"/>
  <c r="J2298" i="252"/>
  <c r="J2362" i="252"/>
  <c r="J2426" i="252"/>
  <c r="J2490" i="252"/>
  <c r="J1398" i="252"/>
  <c r="J1719" i="252"/>
  <c r="J1838" i="252"/>
  <c r="J1941" i="252"/>
  <c r="J2022" i="252"/>
  <c r="J2095" i="252"/>
  <c r="J2168" i="252"/>
  <c r="J2235" i="252"/>
  <c r="J2299" i="252"/>
  <c r="J2363" i="252"/>
  <c r="J2427" i="252"/>
  <c r="J2491" i="252"/>
  <c r="J2555" i="252"/>
  <c r="J1480" i="252"/>
  <c r="J1743" i="252"/>
  <c r="J1853" i="252"/>
  <c r="J1953" i="252"/>
  <c r="J2032" i="252"/>
  <c r="J2105" i="252"/>
  <c r="J2179" i="252"/>
  <c r="J2244" i="252"/>
  <c r="J2308" i="252"/>
  <c r="J2372" i="252"/>
  <c r="J1343" i="252"/>
  <c r="J2015" i="252"/>
  <c r="J2293" i="252"/>
  <c r="J2508" i="252"/>
  <c r="J2621" i="252"/>
  <c r="J694" i="252"/>
  <c r="J1977" i="252"/>
  <c r="J2262" i="252"/>
  <c r="J2486" i="252"/>
  <c r="J2611" i="252"/>
  <c r="J2707" i="252"/>
  <c r="J1943" i="252"/>
  <c r="J2237" i="252"/>
  <c r="J2469" i="252"/>
  <c r="J2598" i="252"/>
  <c r="J2698" i="252"/>
  <c r="J1944" i="252"/>
  <c r="J2238" i="252"/>
  <c r="J2470" i="252"/>
  <c r="J2602" i="252"/>
  <c r="J2699" i="252"/>
  <c r="J1955" i="252"/>
  <c r="J2245" i="252"/>
  <c r="J2476" i="252"/>
  <c r="J2603" i="252"/>
  <c r="J2700" i="252"/>
  <c r="J964" i="252"/>
  <c r="J1673" i="252"/>
  <c r="J1565" i="252"/>
  <c r="J1724" i="252"/>
  <c r="J682" i="252"/>
  <c r="J1595" i="252"/>
  <c r="J1014" i="252"/>
  <c r="J1432" i="252"/>
  <c r="J1201" i="252"/>
  <c r="J1525" i="252"/>
  <c r="J1679" i="252"/>
  <c r="J2081" i="252"/>
  <c r="J2351" i="252"/>
  <c r="J2607" i="252"/>
  <c r="J1807" i="252"/>
  <c r="J2147" i="252"/>
  <c r="J2408" i="252"/>
  <c r="J2664" i="252"/>
  <c r="J1950" i="252"/>
  <c r="J2241" i="252"/>
  <c r="J2497" i="252"/>
  <c r="J2625" i="252"/>
  <c r="J478" i="252"/>
  <c r="J1713" i="252"/>
  <c r="J1848" i="252"/>
  <c r="J1951" i="252"/>
  <c r="J2030" i="252"/>
  <c r="J2103" i="252"/>
  <c r="J2176" i="252"/>
  <c r="J2242" i="252"/>
  <c r="J2306" i="252"/>
  <c r="J2370" i="252"/>
  <c r="J2434" i="252"/>
  <c r="J2498" i="252"/>
  <c r="J1471" i="252"/>
  <c r="J1737" i="252"/>
  <c r="J1849" i="252"/>
  <c r="J1952" i="252"/>
  <c r="J2031" i="252"/>
  <c r="J2104" i="252"/>
  <c r="J2177" i="252"/>
  <c r="J2243" i="252"/>
  <c r="J2307" i="252"/>
  <c r="J2371" i="252"/>
  <c r="J2435" i="252"/>
  <c r="J2499" i="252"/>
  <c r="J2563" i="252"/>
  <c r="J1517" i="252"/>
  <c r="J1760" i="252"/>
  <c r="J1864" i="252"/>
  <c r="J1965" i="252"/>
  <c r="J2041" i="252"/>
  <c r="J2115" i="252"/>
  <c r="J2188" i="252"/>
  <c r="J2252" i="252"/>
  <c r="J2316" i="252"/>
  <c r="J2380" i="252"/>
  <c r="J1560" i="252"/>
  <c r="J2052" i="252"/>
  <c r="J2325" i="252"/>
  <c r="J2524" i="252"/>
  <c r="J2635" i="252"/>
  <c r="J1352" i="252"/>
  <c r="J2016" i="252"/>
  <c r="J2294" i="252"/>
  <c r="J2509" i="252"/>
  <c r="J2622" i="252"/>
  <c r="J950" i="252"/>
  <c r="J1987" i="252"/>
  <c r="J2269" i="252"/>
  <c r="J2492" i="252"/>
  <c r="J2612" i="252"/>
  <c r="J986" i="252"/>
  <c r="J1989" i="252"/>
  <c r="J2270" i="252"/>
  <c r="J2493" i="252"/>
  <c r="J2613" i="252"/>
  <c r="J1147" i="252"/>
  <c r="J1997" i="252"/>
  <c r="J2277" i="252"/>
  <c r="J2494" i="252"/>
  <c r="J2614" i="252"/>
  <c r="J1163" i="252"/>
  <c r="J1998" i="252"/>
  <c r="J2278" i="252"/>
  <c r="J377" i="252"/>
  <c r="J773" i="252"/>
  <c r="J1866" i="252"/>
  <c r="J1771" i="252"/>
  <c r="J1916" i="252"/>
  <c r="J1185" i="252"/>
  <c r="J1659" i="252"/>
  <c r="J1145" i="252"/>
  <c r="J156" i="252"/>
  <c r="J1279" i="252"/>
  <c r="J1579" i="252"/>
  <c r="J1792" i="252"/>
  <c r="J2136" i="252"/>
  <c r="J2399" i="252"/>
  <c r="J2655" i="252"/>
  <c r="J1885" i="252"/>
  <c r="J2200" i="252"/>
  <c r="J2456" i="252"/>
  <c r="J1302" i="252"/>
  <c r="J2011" i="252"/>
  <c r="J2289" i="252"/>
  <c r="J2505" i="252"/>
  <c r="J2633" i="252"/>
  <c r="J1216" i="252"/>
  <c r="J1736" i="252"/>
  <c r="J1862" i="252"/>
  <c r="J1961" i="252"/>
  <c r="J2039" i="252"/>
  <c r="J2112" i="252"/>
  <c r="J2185" i="252"/>
  <c r="J2250" i="252"/>
  <c r="J2314" i="252"/>
  <c r="J2378" i="252"/>
  <c r="J2442" i="252"/>
  <c r="J2506" i="252"/>
  <c r="J1514" i="252"/>
  <c r="J1759" i="252"/>
  <c r="J1863" i="252"/>
  <c r="J1963" i="252"/>
  <c r="J2040" i="252"/>
  <c r="J2113" i="252"/>
  <c r="J2187" i="252"/>
  <c r="J2251" i="252"/>
  <c r="J2315" i="252"/>
  <c r="J2379" i="252"/>
  <c r="J2443" i="252"/>
  <c r="J2507" i="252"/>
  <c r="J599" i="252"/>
  <c r="J1553" i="252"/>
  <c r="J1775" i="252"/>
  <c r="J1878" i="252"/>
  <c r="J1975" i="252"/>
  <c r="J2051" i="252"/>
  <c r="J2124" i="252"/>
  <c r="J2196" i="252"/>
  <c r="J2260" i="252"/>
  <c r="J2324" i="252"/>
  <c r="J2388" i="252"/>
  <c r="J1703" i="252"/>
  <c r="J2088" i="252"/>
  <c r="J2357" i="252"/>
  <c r="J2540" i="252"/>
  <c r="J2646" i="252"/>
  <c r="J1562" i="252"/>
  <c r="J2053" i="252"/>
  <c r="J2326" i="252"/>
  <c r="J2525" i="252"/>
  <c r="J2636" i="252"/>
  <c r="J1416" i="252"/>
  <c r="J2024" i="252"/>
  <c r="J2301" i="252"/>
  <c r="J2510" i="252"/>
  <c r="J2626" i="252"/>
  <c r="J1425" i="252"/>
  <c r="J2025" i="252"/>
  <c r="J2302" i="252"/>
  <c r="J2514" i="252"/>
  <c r="J2627" i="252"/>
  <c r="J1487" i="252"/>
  <c r="J2033" i="252"/>
  <c r="J2309" i="252"/>
  <c r="J2516" i="252"/>
  <c r="J2628" i="252"/>
  <c r="J394" i="252"/>
  <c r="J974" i="252"/>
  <c r="J1930" i="252"/>
  <c r="J1835" i="252"/>
  <c r="J1980" i="252"/>
  <c r="J1263" i="252"/>
  <c r="J1678" i="252"/>
  <c r="J1175" i="252"/>
  <c r="J380" i="252"/>
  <c r="J1299" i="252"/>
  <c r="J1598" i="252"/>
  <c r="J1817" i="252"/>
  <c r="J2155" i="252"/>
  <c r="J2415" i="252"/>
  <c r="J2671" i="252"/>
  <c r="J1910" i="252"/>
  <c r="J2216" i="252"/>
  <c r="J2472" i="252"/>
  <c r="J1453" i="252"/>
  <c r="J2029" i="252"/>
  <c r="J2305" i="252"/>
  <c r="J2545" i="252"/>
  <c r="J2641" i="252"/>
  <c r="J1389" i="252"/>
  <c r="J1758" i="252"/>
  <c r="J1873" i="252"/>
  <c r="J1973" i="252"/>
  <c r="J2048" i="252"/>
  <c r="J2121" i="252"/>
  <c r="J2194" i="252"/>
  <c r="J2258" i="252"/>
  <c r="J2322" i="252"/>
  <c r="J2386" i="252"/>
  <c r="J2450" i="252"/>
  <c r="J548" i="252"/>
  <c r="J1551" i="252"/>
  <c r="J1774" i="252"/>
  <c r="J1877" i="252"/>
  <c r="J1974" i="252"/>
  <c r="J2049" i="252"/>
  <c r="J2123" i="252"/>
  <c r="J2195" i="252"/>
  <c r="J2259" i="252"/>
  <c r="J2323" i="252"/>
  <c r="J2387" i="252"/>
  <c r="J2451" i="252"/>
  <c r="J2515" i="252"/>
  <c r="J913" i="252"/>
  <c r="J1590" i="252"/>
  <c r="J1789" i="252"/>
  <c r="J1889" i="252"/>
  <c r="J1985" i="252"/>
  <c r="J2060" i="252"/>
  <c r="J2133" i="252"/>
  <c r="J2204" i="252"/>
  <c r="J2268" i="252"/>
  <c r="J2332" i="252"/>
  <c r="J2396" i="252"/>
  <c r="J1776" i="252"/>
  <c r="J2125" i="252"/>
  <c r="J2389" i="252"/>
  <c r="J2556" i="252"/>
  <c r="J2660" i="252"/>
  <c r="J1704" i="252"/>
  <c r="J2089" i="252"/>
  <c r="J2358" i="252"/>
  <c r="J2541" i="252"/>
  <c r="J2650" i="252"/>
  <c r="J1597" i="252"/>
  <c r="J2061" i="252"/>
  <c r="J2333" i="252"/>
  <c r="J2526" i="252"/>
  <c r="J2637" i="252"/>
  <c r="J1599" i="252"/>
  <c r="J2062" i="252"/>
  <c r="J2334" i="252"/>
  <c r="J2530" i="252"/>
  <c r="J2638" i="252"/>
  <c r="J1633" i="252"/>
  <c r="J2070" i="252"/>
  <c r="J2341" i="252"/>
  <c r="J222" i="252"/>
  <c r="J830" i="252"/>
  <c r="J2122" i="252"/>
  <c r="J746" i="252"/>
  <c r="J1139" i="252"/>
  <c r="J1367" i="252"/>
  <c r="J1734" i="252"/>
  <c r="J1250" i="252"/>
  <c r="J728" i="252"/>
  <c r="J1360" i="252"/>
  <c r="J1653" i="252"/>
  <c r="J1895" i="252"/>
  <c r="J2207" i="252"/>
  <c r="J2463" i="252"/>
  <c r="J767" i="252"/>
  <c r="J1981" i="252"/>
  <c r="J2264" i="252"/>
  <c r="J2520" i="252"/>
  <c r="J1687" i="252"/>
  <c r="J2084" i="252"/>
  <c r="J2353" i="252"/>
  <c r="J2561" i="252"/>
  <c r="J2649" i="252"/>
  <c r="J1462" i="252"/>
  <c r="J1773" i="252"/>
  <c r="J1887" i="252"/>
  <c r="J1983" i="252"/>
  <c r="J2057" i="252"/>
  <c r="J2131" i="252"/>
  <c r="J2202" i="252"/>
  <c r="J2266" i="252"/>
  <c r="J2330" i="252"/>
  <c r="J2394" i="252"/>
  <c r="J2458" i="252"/>
  <c r="J877" i="252"/>
  <c r="J1587" i="252"/>
  <c r="J1785" i="252"/>
  <c r="J1888" i="252"/>
  <c r="J1984" i="252"/>
  <c r="J2059" i="252"/>
  <c r="J2132" i="252"/>
  <c r="J2203" i="252"/>
  <c r="J2267" i="252"/>
  <c r="J2331" i="252"/>
  <c r="J2395" i="252"/>
  <c r="J2459" i="252"/>
  <c r="J2523" i="252"/>
  <c r="J1131" i="252"/>
  <c r="J1626" i="252"/>
  <c r="J1800" i="252"/>
  <c r="J1903" i="252"/>
  <c r="J1996" i="252"/>
  <c r="J2069" i="252"/>
  <c r="J2142" i="252"/>
  <c r="J2212" i="252"/>
  <c r="J2276" i="252"/>
  <c r="J2340" i="252"/>
  <c r="J2404" i="252"/>
  <c r="J1829" i="252"/>
  <c r="J2161" i="252"/>
  <c r="J2421" i="252"/>
  <c r="J2571" i="252"/>
  <c r="J2674" i="252"/>
  <c r="J1777" i="252"/>
  <c r="J2126" i="252"/>
  <c r="J2390" i="252"/>
  <c r="J2557" i="252"/>
  <c r="J2661" i="252"/>
  <c r="J1721" i="252"/>
  <c r="J2097" i="252"/>
  <c r="J2365" i="252"/>
  <c r="J2542" i="252"/>
  <c r="J2651" i="252"/>
  <c r="J1727" i="252"/>
  <c r="J2099" i="252"/>
  <c r="J2366" i="252"/>
  <c r="J2546" i="252"/>
  <c r="J2652" i="252"/>
  <c r="J1744" i="252"/>
  <c r="J2107" i="252"/>
  <c r="J2373" i="252"/>
  <c r="J2548" i="252"/>
  <c r="J2653" i="252"/>
  <c r="J1745" i="252"/>
  <c r="J2108" i="252"/>
  <c r="J2374" i="252"/>
  <c r="J2549" i="252"/>
  <c r="J2654" i="252"/>
  <c r="J1761" i="252"/>
  <c r="J2116" i="252"/>
  <c r="J2381" i="252"/>
  <c r="J2550" i="252"/>
  <c r="J2658" i="252"/>
  <c r="J1766" i="252"/>
  <c r="J84" i="252"/>
  <c r="J1303" i="252"/>
  <c r="J1153" i="252"/>
  <c r="J1365" i="252"/>
  <c r="J1485" i="252"/>
  <c r="J1495" i="252"/>
  <c r="J636" i="252"/>
  <c r="J1341" i="252"/>
  <c r="J1021" i="252"/>
  <c r="J1433" i="252"/>
  <c r="J1023" i="252"/>
  <c r="J1990" i="252"/>
  <c r="J2271" i="252"/>
  <c r="J2527" i="252"/>
  <c r="J1571" i="252"/>
  <c r="J2055" i="252"/>
  <c r="J2328" i="252"/>
  <c r="J2584" i="252"/>
  <c r="J1822" i="252"/>
  <c r="J2157" i="252"/>
  <c r="J2417" i="252"/>
  <c r="J2577" i="252"/>
  <c r="J2689" i="252"/>
  <c r="J1544" i="252"/>
  <c r="J1809" i="252"/>
  <c r="J1912" i="252"/>
  <c r="J2003" i="252"/>
  <c r="J2076" i="252"/>
  <c r="J2149" i="252"/>
  <c r="J2218" i="252"/>
  <c r="J2282" i="252"/>
  <c r="J2346" i="252"/>
  <c r="J2410" i="252"/>
  <c r="J2474" i="252"/>
  <c r="J1227" i="252"/>
  <c r="J1661" i="252"/>
  <c r="J1813" i="252"/>
  <c r="J1913" i="252"/>
  <c r="J2004" i="252"/>
  <c r="J2077" i="252"/>
  <c r="J2150" i="252"/>
  <c r="J2219" i="252"/>
  <c r="J2283" i="252"/>
  <c r="J2347" i="252"/>
  <c r="J2411" i="252"/>
  <c r="J2475" i="252"/>
  <c r="J2539" i="252"/>
  <c r="J1334" i="252"/>
  <c r="J1697" i="252"/>
  <c r="J1825" i="252"/>
  <c r="J1928" i="252"/>
  <c r="J2014" i="252"/>
  <c r="J2087" i="252"/>
  <c r="J2160" i="252"/>
  <c r="J2228" i="252"/>
  <c r="J2292" i="252"/>
  <c r="J2356" i="252"/>
  <c r="J2420" i="252"/>
  <c r="J1929" i="252"/>
  <c r="J2229" i="252"/>
  <c r="J2462" i="252"/>
  <c r="J2596" i="252"/>
  <c r="J2694" i="252"/>
  <c r="J1880" i="252"/>
  <c r="J2198" i="252"/>
  <c r="J2445" i="252"/>
  <c r="J2586" i="252"/>
  <c r="J2685" i="252"/>
  <c r="J1840" i="252"/>
  <c r="J2171" i="252"/>
  <c r="J2428" i="252"/>
  <c r="J2573" i="252"/>
  <c r="J2676" i="252"/>
  <c r="J1841" i="252"/>
  <c r="J2172" i="252"/>
  <c r="J2429" i="252"/>
  <c r="J2574" i="252"/>
  <c r="J2677" i="252"/>
  <c r="J1854" i="252"/>
  <c r="J2180" i="252"/>
  <c r="J2430" i="252"/>
  <c r="J2578" i="252"/>
  <c r="J2678" i="252"/>
  <c r="J1855" i="252"/>
  <c r="J2181" i="252"/>
  <c r="J2436" i="252"/>
  <c r="J2579" i="252"/>
  <c r="J2680" i="252"/>
  <c r="J2595" i="252"/>
  <c r="J1919" i="252"/>
  <c r="J2566" i="252"/>
  <c r="J1255" i="252"/>
  <c r="J2688" i="252"/>
  <c r="J647" i="252"/>
  <c r="J1381" i="252"/>
  <c r="J2683" i="252"/>
  <c r="J2581" i="252"/>
  <c r="J2438" i="252"/>
  <c r="J2190" i="252"/>
  <c r="J1869" i="252"/>
  <c r="J2669" i="252"/>
  <c r="J2534" i="252"/>
  <c r="J2317" i="252"/>
  <c r="J2006" i="252"/>
  <c r="J2701" i="252"/>
  <c r="J2565" i="252"/>
  <c r="J2310" i="252"/>
  <c r="J1805" i="252"/>
  <c r="J2532" i="252"/>
  <c r="J2666" i="252"/>
  <c r="J1791" i="252"/>
  <c r="J2134" i="252"/>
  <c r="J2422" i="252"/>
  <c r="J2582" i="252"/>
  <c r="J2412" i="252"/>
  <c r="J2151" i="252"/>
  <c r="J1814" i="252"/>
  <c r="J2467" i="252"/>
  <c r="J2211" i="252"/>
  <c r="J1902" i="252"/>
  <c r="J2466" i="252"/>
  <c r="J2210" i="252"/>
  <c r="J1901" i="252"/>
  <c r="J2569" i="252"/>
  <c r="J2536" i="252"/>
  <c r="J2479" i="252"/>
  <c r="J1378" i="252"/>
  <c r="J1403" i="252"/>
  <c r="J1013" i="252"/>
  <c r="J2461" i="252"/>
  <c r="J2682" i="252"/>
  <c r="J2043" i="252"/>
  <c r="J2342" i="252"/>
  <c r="J2564" i="252"/>
  <c r="J2205" i="252"/>
  <c r="J2610" i="252"/>
  <c r="J2227" i="252"/>
  <c r="J1513" i="252"/>
  <c r="J2670" i="252"/>
  <c r="J2570" i="252"/>
  <c r="J2414" i="252"/>
  <c r="J2153" i="252"/>
  <c r="J1816" i="252"/>
  <c r="J2644" i="252"/>
  <c r="J2518" i="252"/>
  <c r="J2285" i="252"/>
  <c r="J1966" i="252"/>
  <c r="J2691" i="252"/>
  <c r="J2533" i="252"/>
  <c r="J2246" i="252"/>
  <c r="J1635" i="252"/>
  <c r="J2453" i="252"/>
  <c r="J2588" i="252"/>
  <c r="J2686" i="252"/>
  <c r="J1893" i="252"/>
  <c r="J2230" i="252"/>
  <c r="J2485" i="252"/>
  <c r="J2364" i="252"/>
  <c r="J2096" i="252"/>
  <c r="J1720" i="252"/>
  <c r="J2419" i="252"/>
  <c r="J2159" i="252"/>
  <c r="J1824" i="252"/>
  <c r="J2418" i="252"/>
  <c r="J2158" i="252"/>
  <c r="J1823" i="252"/>
  <c r="J2433" i="252"/>
  <c r="J2344" i="252"/>
  <c r="J2287" i="252"/>
  <c r="J1067" i="252"/>
  <c r="J1558" i="252"/>
  <c r="J706" i="252"/>
  <c r="J1451" i="252"/>
  <c r="J2659" i="252"/>
  <c r="J2554" i="252"/>
  <c r="J2382" i="252"/>
  <c r="J2117" i="252"/>
  <c r="J1672" i="252"/>
  <c r="J2630" i="252"/>
  <c r="J2501" i="252"/>
  <c r="J2253" i="252"/>
  <c r="J1918" i="252"/>
  <c r="J2668" i="252"/>
  <c r="J2517" i="252"/>
  <c r="J2214" i="252"/>
  <c r="J1489" i="252"/>
  <c r="J2405" i="252"/>
  <c r="J2562" i="252"/>
  <c r="J2662" i="252"/>
  <c r="J1790" i="252"/>
  <c r="J2163" i="252"/>
  <c r="J2444" i="252"/>
  <c r="J2348" i="252"/>
  <c r="J2078" i="252"/>
  <c r="J1663" i="252"/>
  <c r="J2403" i="252"/>
  <c r="J2141" i="252"/>
  <c r="J1799" i="252"/>
  <c r="J2402" i="252"/>
  <c r="J2140" i="252"/>
  <c r="J1784" i="252"/>
  <c r="J2369" i="252"/>
  <c r="J2280" i="252"/>
  <c r="J2223" i="252"/>
  <c r="J801" i="252"/>
  <c r="J1248" i="252"/>
  <c r="J1228" i="252"/>
  <c r="J2543" i="252"/>
  <c r="J2645" i="252"/>
  <c r="J2538" i="252"/>
  <c r="J2350" i="252"/>
  <c r="J2080" i="252"/>
  <c r="J1526" i="252"/>
  <c r="J2619" i="252"/>
  <c r="J2478" i="252"/>
  <c r="J2221" i="252"/>
  <c r="J1865" i="252"/>
  <c r="J2643" i="252"/>
  <c r="J2500" i="252"/>
  <c r="J2144" i="252"/>
  <c r="J2690" i="252"/>
  <c r="J2213" i="252"/>
  <c r="J2452" i="252"/>
  <c r="J2587" i="252"/>
  <c r="J2696" i="252"/>
  <c r="J1933" i="252"/>
  <c r="J2261" i="252"/>
  <c r="J2300" i="252"/>
  <c r="J2023" i="252"/>
  <c r="J1407" i="252"/>
  <c r="J2355" i="252"/>
  <c r="J2086" i="252"/>
  <c r="J1695" i="252"/>
  <c r="J2354" i="252"/>
  <c r="J2085" i="252"/>
  <c r="J1581" i="252"/>
  <c r="J2175" i="252"/>
  <c r="J2073" i="252"/>
  <c r="J2008" i="252"/>
  <c r="J1359" i="252"/>
  <c r="J1438" i="252"/>
  <c r="J2693" i="252"/>
  <c r="J2222" i="252"/>
  <c r="J2349" i="252"/>
  <c r="J2590" i="252"/>
  <c r="J1905" i="252"/>
  <c r="J1894" i="252"/>
  <c r="J2468" i="252"/>
  <c r="J2169" i="252"/>
  <c r="J1839" i="252"/>
  <c r="J2483" i="252"/>
  <c r="J1927" i="252"/>
  <c r="J2482" i="252"/>
  <c r="J2226" i="252"/>
  <c r="J1926" i="252"/>
  <c r="J2585" i="252"/>
  <c r="J2600" i="252"/>
  <c r="J2634" i="252"/>
  <c r="J2522" i="252"/>
  <c r="J2318" i="252"/>
  <c r="J2044" i="252"/>
  <c r="J1266" i="252"/>
  <c r="J2605" i="252"/>
  <c r="J2460" i="252"/>
  <c r="J2189" i="252"/>
  <c r="J1815" i="252"/>
  <c r="J2629" i="252"/>
  <c r="J2477" i="252"/>
  <c r="J2071" i="252"/>
  <c r="J2667" i="252"/>
  <c r="J2143" i="252"/>
  <c r="J2398" i="252"/>
  <c r="J2558" i="252"/>
  <c r="J2675" i="252"/>
  <c r="J1830" i="252"/>
  <c r="J2197" i="252"/>
  <c r="J2284" i="252"/>
  <c r="J2005" i="252"/>
  <c r="J1241" i="252"/>
  <c r="J2339" i="252"/>
  <c r="J2068" i="252"/>
  <c r="J1624" i="252"/>
  <c r="J2338" i="252"/>
  <c r="J2067" i="252"/>
  <c r="J1507" i="252"/>
  <c r="J2102" i="252"/>
  <c r="J2000" i="252"/>
  <c r="J1920" i="252"/>
  <c r="J1275" i="252"/>
  <c r="J1032" i="252"/>
  <c r="J824" i="252"/>
  <c r="J751" i="252"/>
  <c r="J676" i="252"/>
  <c r="J579" i="252"/>
  <c r="J439" i="252"/>
  <c r="J228" i="252"/>
  <c r="J1668" i="252"/>
  <c r="J1604" i="252"/>
  <c r="J1540" i="252"/>
  <c r="J1476" i="252"/>
  <c r="J1412" i="252"/>
  <c r="J1348" i="252"/>
  <c r="J1284" i="252"/>
  <c r="J1220" i="252"/>
  <c r="J1156" i="252"/>
  <c r="J1092" i="252"/>
  <c r="J1024" i="252"/>
  <c r="J951" i="252"/>
  <c r="J878" i="252"/>
  <c r="J805" i="252"/>
  <c r="J732" i="252"/>
  <c r="J650" i="252"/>
  <c r="J549" i="252"/>
  <c r="J388" i="252"/>
  <c r="J167" i="252"/>
  <c r="J271" i="252"/>
  <c r="J102" i="252"/>
  <c r="J14" i="252"/>
  <c r="J995" i="252"/>
  <c r="J931" i="252"/>
  <c r="J867" i="252"/>
  <c r="J803" i="252"/>
  <c r="J739" i="252"/>
  <c r="J671" i="252"/>
  <c r="J587" i="252"/>
  <c r="J477" i="252"/>
  <c r="J310" i="252"/>
  <c r="J140" i="252"/>
  <c r="J445" i="252"/>
  <c r="J381" i="252"/>
  <c r="J317" i="252"/>
  <c r="J253" i="252"/>
  <c r="J189" i="252"/>
  <c r="J125" i="252"/>
  <c r="J61" i="252"/>
  <c r="J523" i="252"/>
  <c r="J459" i="252"/>
  <c r="J395" i="252"/>
  <c r="J331" i="252"/>
  <c r="J267" i="252"/>
  <c r="J203" i="252"/>
  <c r="J139" i="252"/>
  <c r="J75" i="252"/>
  <c r="J11" i="252"/>
  <c r="J506" i="252"/>
  <c r="J442" i="252"/>
  <c r="J378" i="252"/>
  <c r="J314" i="252"/>
  <c r="J250" i="252"/>
  <c r="J186" i="252"/>
  <c r="J122" i="252"/>
  <c r="J58" i="252"/>
  <c r="J673" i="252"/>
  <c r="J609" i="252"/>
  <c r="J545" i="252"/>
  <c r="J481" i="252"/>
  <c r="J417" i="252"/>
  <c r="J353" i="252"/>
  <c r="J289" i="252"/>
  <c r="J225" i="252"/>
  <c r="J161" i="252"/>
  <c r="J97" i="252"/>
  <c r="J33" i="252"/>
  <c r="J648" i="252"/>
  <c r="J584" i="252"/>
  <c r="J520" i="252"/>
  <c r="J456" i="252"/>
  <c r="J392" i="252"/>
  <c r="J328" i="252"/>
  <c r="J264" i="252"/>
  <c r="J200" i="252"/>
  <c r="J136" i="252"/>
  <c r="J72" i="252"/>
  <c r="J8" i="252"/>
  <c r="J2712" i="252" s="1"/>
  <c r="J15" i="252"/>
  <c r="J888" i="252"/>
  <c r="J815" i="252"/>
  <c r="J742" i="252"/>
  <c r="J663" i="252"/>
  <c r="J566" i="252"/>
  <c r="J414" i="252"/>
  <c r="J198" i="252"/>
  <c r="J1660" i="252"/>
  <c r="J1596" i="252"/>
  <c r="J1532" i="252"/>
  <c r="J1468" i="252"/>
  <c r="J1404" i="252"/>
  <c r="J1340" i="252"/>
  <c r="J1276" i="252"/>
  <c r="J1212" i="252"/>
  <c r="J1148" i="252"/>
  <c r="J1084" i="252"/>
  <c r="J1015" i="252"/>
  <c r="J942" i="252"/>
  <c r="J869" i="252"/>
  <c r="J796" i="252"/>
  <c r="J722" i="252"/>
  <c r="J637" i="252"/>
  <c r="J534" i="252"/>
  <c r="J364" i="252"/>
  <c r="J135" i="252"/>
  <c r="J252" i="252"/>
  <c r="J79" i="252"/>
  <c r="J1051" i="252"/>
  <c r="J987" i="252"/>
  <c r="J923" i="252"/>
  <c r="J859" i="252"/>
  <c r="J795" i="252"/>
  <c r="J731" i="252"/>
  <c r="J661" i="252"/>
  <c r="J575" i="252"/>
  <c r="J460" i="252"/>
  <c r="J287" i="252"/>
  <c r="J118" i="252"/>
  <c r="J437" i="252"/>
  <c r="J373" i="252"/>
  <c r="J309" i="252"/>
  <c r="J245" i="252"/>
  <c r="J181" i="252"/>
  <c r="J117" i="252"/>
  <c r="J53" i="252"/>
  <c r="J515" i="252"/>
  <c r="J451" i="252"/>
  <c r="J387" i="252"/>
  <c r="J323" i="252"/>
  <c r="J259" i="252"/>
  <c r="J195" i="252"/>
  <c r="J131" i="252"/>
  <c r="J67" i="252"/>
  <c r="J562" i="252"/>
  <c r="J498" i="252"/>
  <c r="J434" i="252"/>
  <c r="J370" i="252"/>
  <c r="J306" i="252"/>
  <c r="J242" i="252"/>
  <c r="J178" i="252"/>
  <c r="J114" i="252"/>
  <c r="J50" i="252"/>
  <c r="J665" i="252"/>
  <c r="J601" i="252"/>
  <c r="J537" i="252"/>
  <c r="J473" i="252"/>
  <c r="J409" i="252"/>
  <c r="J345" i="252"/>
  <c r="J281" i="252"/>
  <c r="J217" i="252"/>
  <c r="J153" i="252"/>
  <c r="J89" i="252"/>
  <c r="J25" i="252"/>
  <c r="J640" i="252"/>
  <c r="J576" i="252"/>
  <c r="J512" i="252"/>
  <c r="J448" i="252"/>
  <c r="J384" i="252"/>
  <c r="J320" i="252"/>
  <c r="J256" i="252"/>
  <c r="J192" i="252"/>
  <c r="J128" i="252"/>
  <c r="J64" i="252"/>
  <c r="J71" i="252"/>
  <c r="J879" i="252"/>
  <c r="J806" i="252"/>
  <c r="J733" i="252"/>
  <c r="J652" i="252"/>
  <c r="J550" i="252"/>
  <c r="J390" i="252"/>
  <c r="J172" i="252"/>
  <c r="J1652" i="252"/>
  <c r="J1588" i="252"/>
  <c r="J1524" i="252"/>
  <c r="J1460" i="252"/>
  <c r="J1396" i="252"/>
  <c r="J1332" i="252"/>
  <c r="J1268" i="252"/>
  <c r="J1204" i="252"/>
  <c r="J1140" i="252"/>
  <c r="J1076" i="252"/>
  <c r="J1006" i="252"/>
  <c r="J933" i="252"/>
  <c r="J860" i="252"/>
  <c r="J786" i="252"/>
  <c r="J713" i="252"/>
  <c r="J626" i="252"/>
  <c r="J517" i="252"/>
  <c r="J340" i="252"/>
  <c r="J108" i="252"/>
  <c r="J230" i="252"/>
  <c r="J52" i="252"/>
  <c r="J1043" i="252"/>
  <c r="J979" i="252"/>
  <c r="J915" i="252"/>
  <c r="J851" i="252"/>
  <c r="J787" i="252"/>
  <c r="J723" i="252"/>
  <c r="J651" i="252"/>
  <c r="J565" i="252"/>
  <c r="J438" i="252"/>
  <c r="J268" i="252"/>
  <c r="J95" i="252"/>
  <c r="J429" i="252"/>
  <c r="J365" i="252"/>
  <c r="J301" i="252"/>
  <c r="J237" i="252"/>
  <c r="J173" i="252"/>
  <c r="J109" i="252"/>
  <c r="J45" i="252"/>
  <c r="J507" i="252"/>
  <c r="J443" i="252"/>
  <c r="J379" i="252"/>
  <c r="J315" i="252"/>
  <c r="J251" i="252"/>
  <c r="J187" i="252"/>
  <c r="J123" i="252"/>
  <c r="J59" i="252"/>
  <c r="J554" i="252"/>
  <c r="J490" i="252"/>
  <c r="J426" i="252"/>
  <c r="J362" i="252"/>
  <c r="J298" i="252"/>
  <c r="J234" i="252"/>
  <c r="J170" i="252"/>
  <c r="J106" i="252"/>
  <c r="J42" i="252"/>
  <c r="J657" i="252"/>
  <c r="J593" i="252"/>
  <c r="J529" i="252"/>
  <c r="J465" i="252"/>
  <c r="J401" i="252"/>
  <c r="J337" i="252"/>
  <c r="J273" i="252"/>
  <c r="J209" i="252"/>
  <c r="J145" i="252"/>
  <c r="J81" i="252"/>
  <c r="J17" i="252"/>
  <c r="J632" i="252"/>
  <c r="J568" i="252"/>
  <c r="J504" i="252"/>
  <c r="J440" i="252"/>
  <c r="J376" i="252"/>
  <c r="J312" i="252"/>
  <c r="J248" i="252"/>
  <c r="J184" i="252"/>
  <c r="J120" i="252"/>
  <c r="J56" i="252"/>
  <c r="J63" i="252"/>
  <c r="J870" i="252"/>
  <c r="J797" i="252"/>
  <c r="J724" i="252"/>
  <c r="J638" i="252"/>
  <c r="J535" i="252"/>
  <c r="J366" i="252"/>
  <c r="J142" i="252"/>
  <c r="J1644" i="252"/>
  <c r="J1580" i="252"/>
  <c r="J1516" i="252"/>
  <c r="J1452" i="252"/>
  <c r="J1388" i="252"/>
  <c r="J1324" i="252"/>
  <c r="J1260" i="252"/>
  <c r="J1196" i="252"/>
  <c r="J1132" i="252"/>
  <c r="J1068" i="252"/>
  <c r="J997" i="252"/>
  <c r="J924" i="252"/>
  <c r="J850" i="252"/>
  <c r="J777" i="252"/>
  <c r="J704" i="252"/>
  <c r="J613" i="252"/>
  <c r="J500" i="252"/>
  <c r="J308" i="252"/>
  <c r="J68" i="252"/>
  <c r="J207" i="252"/>
  <c r="J20" i="252"/>
  <c r="J1035" i="252"/>
  <c r="J971" i="252"/>
  <c r="J907" i="252"/>
  <c r="J843" i="252"/>
  <c r="J779" i="252"/>
  <c r="J715" i="252"/>
  <c r="J639" i="252"/>
  <c r="J551" i="252"/>
  <c r="J415" i="252"/>
  <c r="J246" i="252"/>
  <c r="J76" i="252"/>
  <c r="J421" i="252"/>
  <c r="J357" i="252"/>
  <c r="J293" i="252"/>
  <c r="J229" i="252"/>
  <c r="J165" i="252"/>
  <c r="J101" i="252"/>
  <c r="J37" i="252"/>
  <c r="J499" i="252"/>
  <c r="J435" i="252"/>
  <c r="J371" i="252"/>
  <c r="J307" i="252"/>
  <c r="J243" i="252"/>
  <c r="J179" i="252"/>
  <c r="J115" i="252"/>
  <c r="J51" i="252"/>
  <c r="J546" i="252"/>
  <c r="J482" i="252"/>
  <c r="J418" i="252"/>
  <c r="J354" i="252"/>
  <c r="J290" i="252"/>
  <c r="J226" i="252"/>
  <c r="J162" i="252"/>
  <c r="J98" i="252"/>
  <c r="J34" i="252"/>
  <c r="J649" i="252"/>
  <c r="J585" i="252"/>
  <c r="J521" i="252"/>
  <c r="J457" i="252"/>
  <c r="J393" i="252"/>
  <c r="J329" i="252"/>
  <c r="J265" i="252"/>
  <c r="J201" i="252"/>
  <c r="J137" i="252"/>
  <c r="J73" i="252"/>
  <c r="J9" i="252"/>
  <c r="J624" i="252"/>
  <c r="J560" i="252"/>
  <c r="J496" i="252"/>
  <c r="J432" i="252"/>
  <c r="J368" i="252"/>
  <c r="J304" i="252"/>
  <c r="J240" i="252"/>
  <c r="J176" i="252"/>
  <c r="J112" i="252"/>
  <c r="J48" i="252"/>
  <c r="J55" i="252"/>
  <c r="J861" i="252"/>
  <c r="J788" i="252"/>
  <c r="J714" i="252"/>
  <c r="J627" i="252"/>
  <c r="J518" i="252"/>
  <c r="J342" i="252"/>
  <c r="J110" i="252"/>
  <c r="J1636" i="252"/>
  <c r="J1572" i="252"/>
  <c r="J1508" i="252"/>
  <c r="J1444" i="252"/>
  <c r="J1380" i="252"/>
  <c r="J1316" i="252"/>
  <c r="J1252" i="252"/>
  <c r="J1188" i="252"/>
  <c r="J1124" i="252"/>
  <c r="J1060" i="252"/>
  <c r="J988" i="252"/>
  <c r="J914" i="252"/>
  <c r="J841" i="252"/>
  <c r="J768" i="252"/>
  <c r="J695" i="252"/>
  <c r="J602" i="252"/>
  <c r="J479" i="252"/>
  <c r="J279" i="252"/>
  <c r="J22" i="252"/>
  <c r="J188" i="252"/>
  <c r="J119" i="252"/>
  <c r="J1027" i="252"/>
  <c r="J963" i="252"/>
  <c r="J899" i="252"/>
  <c r="J835" i="252"/>
  <c r="J771" i="252"/>
  <c r="J707" i="252"/>
  <c r="J629" i="252"/>
  <c r="J540" i="252"/>
  <c r="J396" i="252"/>
  <c r="J223" i="252"/>
  <c r="J44" i="252"/>
  <c r="J413" i="252"/>
  <c r="J349" i="252"/>
  <c r="J285" i="252"/>
  <c r="J221" i="252"/>
  <c r="J157" i="252"/>
  <c r="J93" i="252"/>
  <c r="J29" i="252"/>
  <c r="J491" i="252"/>
  <c r="J427" i="252"/>
  <c r="J363" i="252"/>
  <c r="J299" i="252"/>
  <c r="J235" i="252"/>
  <c r="J171" i="252"/>
  <c r="J107" i="252"/>
  <c r="J43" i="252"/>
  <c r="J538" i="252"/>
  <c r="J474" i="252"/>
  <c r="J410" i="252"/>
  <c r="J346" i="252"/>
  <c r="J282" i="252"/>
  <c r="J218" i="252"/>
  <c r="J154" i="252"/>
  <c r="J90" i="252"/>
  <c r="J26" i="252"/>
  <c r="J641" i="252"/>
  <c r="J577" i="252"/>
  <c r="J513" i="252"/>
  <c r="J449" i="252"/>
  <c r="J385" i="252"/>
  <c r="J321" i="252"/>
  <c r="J257" i="252"/>
  <c r="J193" i="252"/>
  <c r="J129" i="252"/>
  <c r="J65" i="252"/>
  <c r="J680" i="252"/>
  <c r="J616" i="252"/>
  <c r="J552" i="252"/>
  <c r="J488" i="252"/>
  <c r="J424" i="252"/>
  <c r="J360" i="252"/>
  <c r="J296" i="252"/>
  <c r="J232" i="252"/>
  <c r="J168" i="252"/>
  <c r="J104" i="252"/>
  <c r="J40" i="252"/>
  <c r="E2711" i="252" l="1"/>
  <c r="F15" i="262"/>
  <c r="F20" i="262" s="1"/>
  <c r="E53" i="192"/>
  <c r="E68" i="192" s="1"/>
  <c r="E2710" i="252"/>
  <c r="E2709" i="252"/>
  <c r="E2712" i="252"/>
  <c r="G601" i="252"/>
  <c r="G746" i="252"/>
  <c r="G415" i="252"/>
  <c r="G74" i="252"/>
  <c r="G14" i="252"/>
  <c r="G293" i="252"/>
  <c r="G406" i="252"/>
  <c r="G250" i="252"/>
  <c r="G43" i="252"/>
  <c r="G205" i="252"/>
  <c r="G504" i="252"/>
  <c r="G178" i="252"/>
  <c r="G809" i="252"/>
  <c r="G762" i="252"/>
  <c r="G631" i="252"/>
  <c r="G192" i="252"/>
  <c r="G545" i="252"/>
  <c r="G648" i="252"/>
  <c r="G88" i="252"/>
  <c r="G441" i="252"/>
  <c r="G277" i="252"/>
  <c r="G127" i="252"/>
  <c r="G1391" i="252"/>
  <c r="G524" i="252"/>
  <c r="G154" i="252"/>
  <c r="G354" i="252"/>
  <c r="G69" i="252"/>
  <c r="G159" i="252"/>
  <c r="G547" i="252"/>
  <c r="G214" i="252"/>
  <c r="G544" i="252"/>
  <c r="G807" i="252"/>
  <c r="G765" i="252"/>
  <c r="G92" i="252"/>
  <c r="G783" i="252"/>
  <c r="G1586" i="252"/>
  <c r="G1191" i="252"/>
  <c r="G1346" i="252"/>
  <c r="G110" i="252"/>
  <c r="G750" i="252"/>
  <c r="G1008" i="252"/>
  <c r="G48" i="252"/>
  <c r="G714" i="252"/>
  <c r="G206" i="252"/>
  <c r="G1420" i="252"/>
  <c r="G1040" i="252"/>
  <c r="G1238" i="252"/>
  <c r="G1383" i="252"/>
  <c r="G1620" i="252"/>
  <c r="G511" i="252"/>
  <c r="G84" i="252"/>
  <c r="G185" i="252"/>
  <c r="G1032" i="252"/>
  <c r="G1407" i="252"/>
  <c r="G1009" i="252"/>
  <c r="G966" i="252"/>
  <c r="G1154" i="252"/>
  <c r="G1200" i="252"/>
  <c r="G312" i="252"/>
  <c r="G596" i="252"/>
  <c r="G300" i="252"/>
  <c r="G353" i="252"/>
  <c r="G130" i="252"/>
  <c r="G94" i="252"/>
  <c r="G54" i="252"/>
  <c r="G34" i="252"/>
  <c r="G437" i="252"/>
  <c r="G1001" i="252"/>
  <c r="G15" i="252"/>
  <c r="G75" i="252"/>
  <c r="G1155" i="252"/>
  <c r="G326" i="252"/>
  <c r="G213" i="252"/>
  <c r="G999" i="252"/>
  <c r="G1329" i="252"/>
  <c r="G11" i="252"/>
  <c r="G1382" i="252"/>
  <c r="G742" i="252"/>
  <c r="G1279" i="252"/>
  <c r="G1548" i="252"/>
  <c r="G1748" i="252"/>
  <c r="G507" i="252"/>
  <c r="H435" i="252"/>
  <c r="G25" i="252"/>
  <c r="G370" i="252"/>
  <c r="G140" i="252"/>
  <c r="G975" i="252"/>
  <c r="G863" i="252"/>
  <c r="G384" i="252"/>
  <c r="G58" i="252"/>
  <c r="G169" i="252"/>
  <c r="G280" i="252"/>
  <c r="G633" i="252"/>
  <c r="G554" i="252"/>
  <c r="G447" i="252"/>
  <c r="G211" i="252"/>
  <c r="G782" i="252"/>
  <c r="G104" i="252"/>
  <c r="G272" i="252"/>
  <c r="G139" i="252"/>
  <c r="G570" i="252"/>
  <c r="G872" i="252"/>
  <c r="G587" i="252"/>
  <c r="G641" i="252"/>
  <c r="G1335" i="252"/>
  <c r="G695" i="252"/>
  <c r="G519" i="252"/>
  <c r="G647" i="252"/>
  <c r="G208" i="252"/>
  <c r="G726" i="252"/>
  <c r="G1769" i="252"/>
  <c r="G1207" i="252"/>
  <c r="G1538" i="252"/>
  <c r="G308" i="252"/>
  <c r="G391" i="252"/>
  <c r="G1601" i="252"/>
  <c r="G1255" i="252"/>
  <c r="G700" i="252"/>
  <c r="G1522" i="252"/>
  <c r="G1158" i="252"/>
  <c r="G1476" i="252"/>
  <c r="G982" i="252"/>
  <c r="G2437" i="252"/>
  <c r="G289" i="252"/>
  <c r="G303" i="252"/>
  <c r="G2652" i="252"/>
  <c r="G665" i="252"/>
  <c r="G495" i="252"/>
  <c r="G819" i="252"/>
  <c r="G456" i="252"/>
  <c r="G249" i="252"/>
  <c r="G1199" i="252"/>
  <c r="G449" i="252"/>
  <c r="G202" i="252"/>
  <c r="G1495" i="252"/>
  <c r="G1328" i="252"/>
  <c r="G1137" i="252"/>
  <c r="G1025" i="252"/>
  <c r="G357" i="252"/>
  <c r="G1355" i="252"/>
  <c r="G55" i="252"/>
  <c r="G89" i="252"/>
  <c r="G45" i="252"/>
  <c r="G267" i="252"/>
  <c r="G1039" i="252"/>
  <c r="G936" i="252"/>
  <c r="G448" i="252"/>
  <c r="G122" i="252"/>
  <c r="G233" i="252"/>
  <c r="G344" i="252"/>
  <c r="G18" i="252"/>
  <c r="G638" i="252"/>
  <c r="G546" i="252"/>
  <c r="G374" i="252"/>
  <c r="G232" i="252"/>
  <c r="G400" i="252"/>
  <c r="G302" i="252"/>
  <c r="G698" i="252"/>
  <c r="G960" i="252"/>
  <c r="G683" i="252"/>
  <c r="G218" i="252"/>
  <c r="G1503" i="252"/>
  <c r="G580" i="252"/>
  <c r="G826" i="252"/>
  <c r="G990" i="252"/>
  <c r="G49" i="252"/>
  <c r="G984" i="252"/>
  <c r="G1897" i="252"/>
  <c r="G390" i="252"/>
  <c r="G556" i="252"/>
  <c r="G811" i="252"/>
  <c r="G801" i="252"/>
  <c r="G1729" i="252"/>
  <c r="G474" i="252"/>
  <c r="G1881" i="252"/>
  <c r="G1117" i="252"/>
  <c r="G403" i="252"/>
  <c r="G687" i="252"/>
  <c r="G1640" i="252"/>
  <c r="G1904" i="252"/>
  <c r="G248" i="252"/>
  <c r="G389" i="252"/>
  <c r="G66" i="252"/>
  <c r="G1135" i="252"/>
  <c r="G585" i="252"/>
  <c r="G1181" i="252"/>
  <c r="G837" i="252"/>
  <c r="G170" i="252"/>
  <c r="G764" i="252"/>
  <c r="G2244" i="252"/>
  <c r="G1241" i="252"/>
  <c r="G153" i="252"/>
  <c r="G1103" i="252"/>
  <c r="G512" i="252"/>
  <c r="G297" i="252"/>
  <c r="G82" i="252"/>
  <c r="G713" i="252"/>
  <c r="G485" i="252"/>
  <c r="G360" i="252"/>
  <c r="G436" i="252"/>
  <c r="G1048" i="252"/>
  <c r="G386" i="252"/>
  <c r="G421" i="252"/>
  <c r="G1055" i="252"/>
  <c r="G561" i="252"/>
  <c r="G731" i="252"/>
  <c r="G40" i="252"/>
  <c r="G220" i="252"/>
  <c r="G918" i="252"/>
  <c r="G1486" i="252"/>
  <c r="G888" i="252"/>
  <c r="G345" i="252"/>
  <c r="G91" i="252"/>
  <c r="G279" i="252"/>
  <c r="G1295" i="252"/>
  <c r="G359" i="252"/>
  <c r="G33" i="252"/>
  <c r="G136" i="252"/>
  <c r="G489" i="252"/>
  <c r="G600" i="252"/>
  <c r="G274" i="252"/>
  <c r="G905" i="252"/>
  <c r="G871" i="252"/>
  <c r="G754" i="252"/>
  <c r="G480" i="252"/>
  <c r="G73" i="252"/>
  <c r="G241" i="252"/>
  <c r="G753" i="252"/>
  <c r="G1063" i="252"/>
  <c r="G548" i="252"/>
  <c r="G590" i="252"/>
  <c r="G446" i="252"/>
  <c r="G1056" i="252"/>
  <c r="G1410" i="252"/>
  <c r="G523" i="252"/>
  <c r="G1697" i="252"/>
  <c r="G341" i="252"/>
  <c r="G1113" i="252"/>
  <c r="G1457" i="252"/>
  <c r="G1121" i="252"/>
  <c r="G221" i="252"/>
  <c r="G1456" i="252"/>
  <c r="G1223" i="252"/>
  <c r="G1484" i="252"/>
  <c r="G87" i="252"/>
  <c r="G398" i="252"/>
  <c r="G1855" i="252"/>
  <c r="G1248" i="252"/>
  <c r="G2516" i="252"/>
  <c r="G1856" i="252"/>
  <c r="G510" i="252"/>
  <c r="G392" i="252"/>
  <c r="G141" i="252"/>
  <c r="G321" i="252"/>
  <c r="G937" i="252"/>
  <c r="G61" i="252"/>
  <c r="G541" i="252"/>
  <c r="G1104" i="252"/>
  <c r="G2109" i="252"/>
  <c r="G109" i="252"/>
  <c r="G367" i="252"/>
  <c r="G1000" i="252"/>
  <c r="G186" i="252"/>
  <c r="G408" i="252"/>
  <c r="G643" i="252"/>
  <c r="G96" i="252"/>
  <c r="G528" i="252"/>
  <c r="G789" i="252"/>
  <c r="G756" i="252"/>
  <c r="G912" i="252"/>
  <c r="G1227" i="252"/>
  <c r="G375" i="252"/>
  <c r="G854" i="252"/>
  <c r="G566" i="252"/>
  <c r="G275" i="252"/>
  <c r="G1293" i="252"/>
  <c r="G465" i="252"/>
  <c r="G1637" i="252"/>
  <c r="G184" i="252"/>
  <c r="G537" i="252"/>
  <c r="G426" i="252"/>
  <c r="G230" i="252"/>
  <c r="G1487" i="252"/>
  <c r="G669" i="252"/>
  <c r="G225" i="252"/>
  <c r="G328" i="252"/>
  <c r="G681" i="252"/>
  <c r="G121" i="252"/>
  <c r="G77" i="252"/>
  <c r="G317" i="252"/>
  <c r="G1071" i="252"/>
  <c r="G968" i="252"/>
  <c r="G193" i="252"/>
  <c r="G457" i="252"/>
  <c r="G625" i="252"/>
  <c r="G156" i="252"/>
  <c r="G1319" i="252"/>
  <c r="G864" i="252"/>
  <c r="G1004" i="252"/>
  <c r="G172" i="252"/>
  <c r="G874" i="252"/>
  <c r="G106" i="252"/>
  <c r="G535" i="252"/>
  <c r="G706" i="252"/>
  <c r="G342" i="252"/>
  <c r="G166" i="252"/>
  <c r="G496" i="252"/>
  <c r="G703" i="252"/>
  <c r="G31" i="252"/>
  <c r="G551" i="252"/>
  <c r="G150" i="252"/>
  <c r="G592" i="252"/>
  <c r="G804" i="252"/>
  <c r="G1988" i="252"/>
  <c r="G1489" i="252"/>
  <c r="G71" i="252"/>
  <c r="G1425" i="252"/>
  <c r="G1957" i="252"/>
  <c r="G376" i="252"/>
  <c r="G217" i="252"/>
  <c r="G50" i="252"/>
  <c r="G173" i="252"/>
  <c r="G680" i="252"/>
  <c r="G30" i="252"/>
  <c r="G594" i="252"/>
  <c r="G1167" i="252"/>
  <c r="G435" i="252"/>
  <c r="G1064" i="252"/>
  <c r="G64" i="252"/>
  <c r="G576" i="252"/>
  <c r="G417" i="252"/>
  <c r="G8" i="252"/>
  <c r="G2712" i="252" s="1"/>
  <c r="G520" i="252"/>
  <c r="G361" i="252"/>
  <c r="G194" i="252"/>
  <c r="G472" i="252"/>
  <c r="G313" i="252"/>
  <c r="G146" i="252"/>
  <c r="G27" i="252"/>
  <c r="G777" i="252"/>
  <c r="G222" i="252"/>
  <c r="G725" i="252"/>
  <c r="G1263" i="252"/>
  <c r="G582" i="252"/>
  <c r="G284" i="252"/>
  <c r="G224" i="252"/>
  <c r="G577" i="252"/>
  <c r="G488" i="252"/>
  <c r="G162" i="252"/>
  <c r="G656" i="252"/>
  <c r="G290" i="252"/>
  <c r="G542" i="252"/>
  <c r="G174" i="252"/>
  <c r="G890" i="252"/>
  <c r="G180" i="252"/>
  <c r="G212" i="252"/>
  <c r="G1065" i="252"/>
  <c r="G227" i="252"/>
  <c r="G160" i="252"/>
  <c r="G253" i="252"/>
  <c r="G460" i="252"/>
  <c r="G781" i="252"/>
  <c r="G501" i="252"/>
  <c r="G1190" i="252"/>
  <c r="G618" i="252"/>
  <c r="G1399" i="252"/>
  <c r="G423" i="252"/>
  <c r="G1501" i="252"/>
  <c r="G1374" i="252"/>
  <c r="G93" i="252"/>
  <c r="G844" i="252"/>
  <c r="G846" i="252"/>
  <c r="G1029" i="252"/>
  <c r="G1083" i="252"/>
  <c r="G785" i="252"/>
  <c r="G736" i="252"/>
  <c r="G1777" i="252"/>
  <c r="G393" i="252"/>
  <c r="G1447" i="252"/>
  <c r="G1054" i="252"/>
  <c r="G286" i="252"/>
  <c r="G619" i="252"/>
  <c r="G728" i="252"/>
  <c r="G1019" i="252"/>
  <c r="G817" i="252"/>
  <c r="G800" i="252"/>
  <c r="G1865" i="252"/>
  <c r="G775" i="252"/>
  <c r="G1902" i="252"/>
  <c r="G269" i="252"/>
  <c r="G1689" i="252"/>
  <c r="G732" i="252"/>
  <c r="G2140" i="252"/>
  <c r="G823" i="252"/>
  <c r="G2684" i="252"/>
  <c r="G1270" i="252"/>
  <c r="G1498" i="252"/>
  <c r="G2430" i="252"/>
  <c r="G2285" i="252"/>
  <c r="H834" i="252"/>
  <c r="G1412" i="252"/>
  <c r="G2276" i="252"/>
  <c r="G1804" i="252"/>
  <c r="G2645" i="252"/>
  <c r="G2191" i="252"/>
  <c r="G440" i="252"/>
  <c r="G281" i="252"/>
  <c r="G114" i="252"/>
  <c r="G237" i="252"/>
  <c r="G745" i="252"/>
  <c r="G158" i="252"/>
  <c r="G688" i="252"/>
  <c r="G1231" i="252"/>
  <c r="G534" i="252"/>
  <c r="G182" i="252"/>
  <c r="G128" i="252"/>
  <c r="G640" i="252"/>
  <c r="G481" i="252"/>
  <c r="G72" i="252"/>
  <c r="G584" i="252"/>
  <c r="G425" i="252"/>
  <c r="G24" i="252"/>
  <c r="G536" i="252"/>
  <c r="G377" i="252"/>
  <c r="G210" i="252"/>
  <c r="G155" i="252"/>
  <c r="G841" i="252"/>
  <c r="G332" i="252"/>
  <c r="G798" i="252"/>
  <c r="G1327" i="252"/>
  <c r="G679" i="252"/>
  <c r="G422" i="252"/>
  <c r="G352" i="252"/>
  <c r="G26" i="252"/>
  <c r="G616" i="252"/>
  <c r="G266" i="252"/>
  <c r="G113" i="252"/>
  <c r="G378" i="252"/>
  <c r="G660" i="252"/>
  <c r="G318" i="252"/>
  <c r="G983" i="252"/>
  <c r="G407" i="252"/>
  <c r="G410" i="252"/>
  <c r="G1129" i="252"/>
  <c r="G387" i="252"/>
  <c r="G288" i="252"/>
  <c r="G171" i="252"/>
  <c r="G581" i="252"/>
  <c r="G882" i="252"/>
  <c r="G598" i="252"/>
  <c r="G1264" i="252"/>
  <c r="G737" i="252"/>
  <c r="G1527" i="252"/>
  <c r="G549" i="252"/>
  <c r="G1569" i="252"/>
  <c r="G1448" i="252"/>
  <c r="G197" i="252"/>
  <c r="G959" i="252"/>
  <c r="G953" i="252"/>
  <c r="G1145" i="252"/>
  <c r="G1237" i="252"/>
  <c r="G889" i="252"/>
  <c r="G961" i="252"/>
  <c r="G1841" i="252"/>
  <c r="G649" i="252"/>
  <c r="G607" i="252"/>
  <c r="G1163" i="252"/>
  <c r="G788" i="252"/>
  <c r="G752" i="252"/>
  <c r="G820" i="252"/>
  <c r="G1265" i="252"/>
  <c r="G28" i="252"/>
  <c r="G985" i="252"/>
  <c r="G615" i="252"/>
  <c r="G903" i="252"/>
  <c r="G44" i="252"/>
  <c r="G877" i="252"/>
  <c r="G1578" i="252"/>
  <c r="G1745" i="252"/>
  <c r="G2204" i="252"/>
  <c r="G1573" i="252"/>
  <c r="G878" i="252"/>
  <c r="G2038" i="252"/>
  <c r="G1036" i="252"/>
  <c r="G1470" i="252"/>
  <c r="G568" i="252"/>
  <c r="G409" i="252"/>
  <c r="G242" i="252"/>
  <c r="G219" i="252"/>
  <c r="G873" i="252"/>
  <c r="G63" i="252"/>
  <c r="G835" i="252"/>
  <c r="G1359" i="252"/>
  <c r="G717" i="252"/>
  <c r="G475" i="252"/>
  <c r="G256" i="252"/>
  <c r="G97" i="252"/>
  <c r="G609" i="252"/>
  <c r="G200" i="252"/>
  <c r="G41" i="252"/>
  <c r="G553" i="252"/>
  <c r="G152" i="252"/>
  <c r="G664" i="252"/>
  <c r="G505" i="252"/>
  <c r="G338" i="252"/>
  <c r="G380" i="252"/>
  <c r="G76" i="252"/>
  <c r="G115" i="252"/>
  <c r="G943" i="252"/>
  <c r="G1455" i="252"/>
  <c r="G827" i="252"/>
  <c r="G621" i="252"/>
  <c r="G608" i="252"/>
  <c r="G258" i="252"/>
  <c r="G201" i="252"/>
  <c r="G16" i="252"/>
  <c r="G369" i="252"/>
  <c r="G157" i="252"/>
  <c r="G833" i="252"/>
  <c r="G259" i="252"/>
  <c r="G1151" i="252"/>
  <c r="G668" i="252"/>
  <c r="G682" i="252"/>
  <c r="G379" i="252"/>
  <c r="G199" i="252"/>
  <c r="G129" i="252"/>
  <c r="G670" i="252"/>
  <c r="G991" i="252"/>
  <c r="G438" i="252"/>
  <c r="G247" i="252"/>
  <c r="G432" i="252"/>
  <c r="G62" i="252"/>
  <c r="G836" i="252"/>
  <c r="G371" i="252"/>
  <c r="G1825" i="252"/>
  <c r="G492" i="252"/>
  <c r="G628" i="252"/>
  <c r="G1431" i="252"/>
  <c r="G439" i="252"/>
  <c r="G1510" i="252"/>
  <c r="G1594" i="252"/>
  <c r="G557" i="252"/>
  <c r="G710" i="252"/>
  <c r="G1093" i="252"/>
  <c r="G522" i="252"/>
  <c r="G451" i="252"/>
  <c r="G1721" i="252"/>
  <c r="G401" i="252"/>
  <c r="G148" i="252"/>
  <c r="G940" i="252"/>
  <c r="G1618" i="252"/>
  <c r="G630" i="252"/>
  <c r="G738" i="252"/>
  <c r="G653" i="252"/>
  <c r="G1286" i="252"/>
  <c r="G627" i="252"/>
  <c r="G2380" i="252"/>
  <c r="G626" i="252"/>
  <c r="G1603" i="252"/>
  <c r="G1124" i="252"/>
  <c r="G1811" i="252"/>
  <c r="G1932" i="252"/>
  <c r="G364" i="252"/>
  <c r="G2053" i="252"/>
  <c r="G2502" i="252"/>
  <c r="G120" i="252"/>
  <c r="G632" i="252"/>
  <c r="G473" i="252"/>
  <c r="G306" i="252"/>
  <c r="G327" i="252"/>
  <c r="G12" i="252"/>
  <c r="G191" i="252"/>
  <c r="G908" i="252"/>
  <c r="G1423" i="252"/>
  <c r="G790" i="252"/>
  <c r="G572" i="252"/>
  <c r="G320" i="252"/>
  <c r="G161" i="252"/>
  <c r="G673" i="252"/>
  <c r="G264" i="252"/>
  <c r="G105" i="252"/>
  <c r="G617" i="252"/>
  <c r="G216" i="252"/>
  <c r="G57" i="252"/>
  <c r="G569" i="252"/>
  <c r="G13" i="252"/>
  <c r="G468" i="252"/>
  <c r="G204" i="252"/>
  <c r="G319" i="252"/>
  <c r="G1007" i="252"/>
  <c r="G1519" i="252"/>
  <c r="G900" i="252"/>
  <c r="G709" i="252"/>
  <c r="G65" i="252"/>
  <c r="G346" i="252"/>
  <c r="G329" i="252"/>
  <c r="G144" i="252"/>
  <c r="G497" i="252"/>
  <c r="G245" i="252"/>
  <c r="G921" i="252"/>
  <c r="G434" i="252"/>
  <c r="G1239" i="252"/>
  <c r="G772" i="252"/>
  <c r="G773" i="252"/>
  <c r="G487" i="252"/>
  <c r="G896" i="252"/>
  <c r="G513" i="252"/>
  <c r="G929" i="252"/>
  <c r="G1247" i="252"/>
  <c r="G791" i="252"/>
  <c r="G603" i="252"/>
  <c r="G529" i="252"/>
  <c r="G339" i="252"/>
  <c r="G343" i="252"/>
  <c r="G131" i="252"/>
  <c r="G454" i="252"/>
  <c r="G981" i="252"/>
  <c r="G108" i="252"/>
  <c r="G571" i="252"/>
  <c r="G792" i="252"/>
  <c r="G1705" i="252"/>
  <c r="G240" i="252"/>
  <c r="G1095" i="252"/>
  <c r="G555" i="252"/>
  <c r="G1466" i="252"/>
  <c r="G381" i="252"/>
  <c r="G23" i="252"/>
  <c r="G215" i="252"/>
  <c r="G125" i="252"/>
  <c r="G1016" i="252"/>
  <c r="G1465" i="252"/>
  <c r="G336" i="252"/>
  <c r="G1127" i="252"/>
  <c r="G614" i="252"/>
  <c r="G944" i="252"/>
  <c r="G1700" i="252"/>
  <c r="G1302" i="252"/>
  <c r="G1290" i="252"/>
  <c r="G1422" i="252"/>
  <c r="G1432" i="252"/>
  <c r="G1184" i="252"/>
  <c r="G1776" i="252"/>
  <c r="G1515" i="252"/>
  <c r="G1210" i="252"/>
  <c r="G1851" i="252"/>
  <c r="G2701" i="252"/>
  <c r="G493" i="252"/>
  <c r="G1102" i="252"/>
  <c r="G416" i="252"/>
  <c r="G90" i="252"/>
  <c r="G316" i="252"/>
  <c r="G331" i="252"/>
  <c r="G707" i="252"/>
  <c r="G1415" i="252"/>
  <c r="G976" i="252"/>
  <c r="G945" i="252"/>
  <c r="G692" i="252"/>
  <c r="G270" i="252"/>
  <c r="G1337" i="252"/>
  <c r="G322" i="252"/>
  <c r="G865" i="252"/>
  <c r="G678" i="252"/>
  <c r="G340" i="252"/>
  <c r="G718" i="252"/>
  <c r="G671" i="252"/>
  <c r="G852" i="252"/>
  <c r="G1633" i="252"/>
  <c r="G856" i="252"/>
  <c r="G1521" i="252"/>
  <c r="G464" i="252"/>
  <c r="G107" i="252"/>
  <c r="G78" i="252"/>
  <c r="G1087" i="252"/>
  <c r="G845" i="252"/>
  <c r="G1033" i="252"/>
  <c r="G418" i="252"/>
  <c r="G1236" i="252"/>
  <c r="G1833" i="252"/>
  <c r="G1310" i="252"/>
  <c r="G81" i="252"/>
  <c r="G356" i="252"/>
  <c r="G52" i="252"/>
  <c r="G1041" i="252"/>
  <c r="G884" i="252"/>
  <c r="G1905" i="252"/>
  <c r="G223" i="252"/>
  <c r="G117" i="252"/>
  <c r="G83" i="252"/>
  <c r="G744" i="252"/>
  <c r="G463" i="252"/>
  <c r="G1364" i="252"/>
  <c r="G1005" i="252"/>
  <c r="G915" i="252"/>
  <c r="G532" i="252"/>
  <c r="G880" i="252"/>
  <c r="G634" i="252"/>
  <c r="G579" i="252"/>
  <c r="G1665" i="252"/>
  <c r="G1338" i="252"/>
  <c r="G177" i="252"/>
  <c r="G405" i="252"/>
  <c r="G260" i="252"/>
  <c r="G1081" i="252"/>
  <c r="G954" i="252"/>
  <c r="G805" i="252"/>
  <c r="G839" i="252"/>
  <c r="G1477" i="252"/>
  <c r="G2180" i="252"/>
  <c r="G95" i="252"/>
  <c r="G1587" i="252"/>
  <c r="G1623" i="252"/>
  <c r="G2045" i="252"/>
  <c r="G1165" i="252"/>
  <c r="G1232" i="252"/>
  <c r="G382" i="252"/>
  <c r="G986" i="252"/>
  <c r="G935" i="252"/>
  <c r="G429" i="252"/>
  <c r="G1718" i="252"/>
  <c r="G1566" i="252"/>
  <c r="G2093" i="252"/>
  <c r="G527" i="252"/>
  <c r="G1540" i="252"/>
  <c r="G1755" i="252"/>
  <c r="G1605" i="252"/>
  <c r="G1775" i="252"/>
  <c r="G1787" i="252"/>
  <c r="G2581" i="252"/>
  <c r="G2354" i="252"/>
  <c r="G2138" i="252"/>
  <c r="H774" i="252"/>
  <c r="G2540" i="252"/>
  <c r="G1045" i="252"/>
  <c r="G612" i="252"/>
  <c r="G637" i="252"/>
  <c r="G1899" i="252"/>
  <c r="G1534" i="252"/>
  <c r="G1608" i="252"/>
  <c r="H1610" i="252"/>
  <c r="G686" i="252"/>
  <c r="G1254" i="252"/>
  <c r="G672" i="252"/>
  <c r="G298" i="252"/>
  <c r="G564" i="252"/>
  <c r="G190" i="252"/>
  <c r="G899" i="252"/>
  <c r="G231" i="252"/>
  <c r="G239" i="252"/>
  <c r="G1073" i="252"/>
  <c r="G35" i="252"/>
  <c r="G786" i="252"/>
  <c r="G176" i="252"/>
  <c r="G189" i="252"/>
  <c r="G292" i="252"/>
  <c r="G951" i="252"/>
  <c r="G708" i="252"/>
  <c r="G928" i="252"/>
  <c r="G134" i="252"/>
  <c r="G1134" i="252"/>
  <c r="G1761" i="252"/>
  <c r="G1069" i="252"/>
  <c r="G67" i="252"/>
  <c r="G305" i="252"/>
  <c r="G490" i="252"/>
  <c r="G19" i="252"/>
  <c r="G1303" i="252"/>
  <c r="G22" i="252"/>
  <c r="G262" i="252"/>
  <c r="G663" i="252"/>
  <c r="G1437" i="252"/>
  <c r="G39" i="252"/>
  <c r="G1530" i="252"/>
  <c r="G362" i="252"/>
  <c r="G307" i="252"/>
  <c r="G735" i="252"/>
  <c r="G573" i="252"/>
  <c r="G1245" i="252"/>
  <c r="G885" i="252"/>
  <c r="G770" i="252"/>
  <c r="G366" i="252"/>
  <c r="G862" i="252"/>
  <c r="G118" i="252"/>
  <c r="G271" i="252"/>
  <c r="G1529" i="252"/>
  <c r="G1256" i="252"/>
  <c r="G145" i="252"/>
  <c r="G913" i="252"/>
  <c r="G1351" i="252"/>
  <c r="G892" i="252"/>
  <c r="G749" i="252"/>
  <c r="G1921" i="252"/>
  <c r="G1554" i="252"/>
  <c r="G29" i="252"/>
  <c r="G79" i="252"/>
  <c r="G799" i="252"/>
  <c r="G635" i="252"/>
  <c r="G1291" i="252"/>
  <c r="G1493" i="252"/>
  <c r="G840" i="252"/>
  <c r="G1050" i="252"/>
  <c r="G2692" i="252"/>
  <c r="G747" i="252"/>
  <c r="G1194" i="252"/>
  <c r="G1928" i="252"/>
  <c r="G60" i="252"/>
  <c r="G348" i="252"/>
  <c r="G112" i="252"/>
  <c r="G1321" i="252"/>
  <c r="G1314" i="252"/>
  <c r="G411" i="252"/>
  <c r="G758" i="252"/>
  <c r="G1719" i="252"/>
  <c r="G238" i="252"/>
  <c r="G1821" i="252"/>
  <c r="G1409" i="252"/>
  <c r="G1976" i="252"/>
  <c r="G1747" i="252"/>
  <c r="G1275" i="252"/>
  <c r="G998" i="252"/>
  <c r="G1876" i="252"/>
  <c r="G2658" i="252"/>
  <c r="G2032" i="252"/>
  <c r="G2333" i="252"/>
  <c r="H488" i="252"/>
  <c r="G550" i="252"/>
  <c r="G1401" i="252"/>
  <c r="G257" i="252"/>
  <c r="G85" i="252"/>
  <c r="G761" i="252"/>
  <c r="G175" i="252"/>
  <c r="G1079" i="252"/>
  <c r="G558" i="252"/>
  <c r="G559" i="252"/>
  <c r="G243" i="252"/>
  <c r="G402" i="252"/>
  <c r="G1018" i="252"/>
  <c r="G17" i="252"/>
  <c r="G291" i="252"/>
  <c r="G268" i="252"/>
  <c r="G1183" i="252"/>
  <c r="G952" i="252"/>
  <c r="G1105" i="252"/>
  <c r="G530" i="252"/>
  <c r="G1318" i="252"/>
  <c r="G1889" i="252"/>
  <c r="G1228" i="252"/>
  <c r="G733" i="252"/>
  <c r="G138" i="252"/>
  <c r="G769" i="252"/>
  <c r="G533" i="252"/>
  <c r="G20" i="252"/>
  <c r="G583" i="252"/>
  <c r="G562" i="252"/>
  <c r="G677" i="252"/>
  <c r="G1577" i="252"/>
  <c r="G869" i="252"/>
  <c r="G751" i="252"/>
  <c r="G123" i="252"/>
  <c r="G734" i="252"/>
  <c r="G992" i="252"/>
  <c r="G198" i="252"/>
  <c r="G1585" i="252"/>
  <c r="G1173" i="252"/>
  <c r="G296" i="252"/>
  <c r="G689" i="252"/>
  <c r="G1215" i="252"/>
  <c r="G883" i="252"/>
  <c r="G704" i="252"/>
  <c r="G1785" i="252"/>
  <c r="G1402" i="252"/>
  <c r="G234" i="252"/>
  <c r="G47" i="252"/>
  <c r="G461" i="252"/>
  <c r="G325" i="252"/>
  <c r="G1068" i="252"/>
  <c r="G787" i="252"/>
  <c r="G806" i="252"/>
  <c r="G235" i="252"/>
  <c r="G771" i="252"/>
  <c r="G1024" i="252"/>
  <c r="G311" i="252"/>
  <c r="G1609" i="252"/>
  <c r="G9" i="252"/>
  <c r="G1366" i="252"/>
  <c r="G1360" i="252"/>
  <c r="G1588" i="252"/>
  <c r="G1570" i="252"/>
  <c r="G847" i="252"/>
  <c r="G2444" i="252"/>
  <c r="G509" i="252"/>
  <c r="G1128" i="252"/>
  <c r="G655" i="252"/>
  <c r="G661" i="252"/>
  <c r="G1648" i="252"/>
  <c r="G1492" i="252"/>
  <c r="G578" i="252"/>
  <c r="G2086" i="252"/>
  <c r="G933" i="252"/>
  <c r="G1999" i="252"/>
  <c r="G2356" i="252"/>
  <c r="G866" i="252"/>
  <c r="G2110" i="252"/>
  <c r="G1892" i="252"/>
  <c r="G543" i="252"/>
  <c r="G1872" i="252"/>
  <c r="G1013" i="252"/>
  <c r="G2707" i="252"/>
  <c r="G2495" i="252"/>
  <c r="H612" i="252"/>
  <c r="G829" i="252"/>
  <c r="G767" i="252"/>
  <c r="G32" i="252"/>
  <c r="G385" i="252"/>
  <c r="G165" i="252"/>
  <c r="G849" i="252"/>
  <c r="G276" i="252"/>
  <c r="G1159" i="252"/>
  <c r="G690" i="252"/>
  <c r="G691" i="252"/>
  <c r="G397" i="252"/>
  <c r="G506" i="252"/>
  <c r="G1114" i="252"/>
  <c r="G273" i="252"/>
  <c r="G478" i="252"/>
  <c r="G143" i="252"/>
  <c r="G1287" i="252"/>
  <c r="G1080" i="252"/>
  <c r="G183" i="252"/>
  <c r="G652" i="252"/>
  <c r="G1428" i="252"/>
  <c r="G1953" i="252"/>
  <c r="G1301" i="252"/>
  <c r="G870" i="252"/>
  <c r="G330" i="252"/>
  <c r="G881" i="252"/>
  <c r="G716" i="252"/>
  <c r="G358" i="252"/>
  <c r="G727" i="252"/>
  <c r="G701" i="252"/>
  <c r="G868" i="252"/>
  <c r="G1641" i="252"/>
  <c r="G980" i="252"/>
  <c r="G886" i="252"/>
  <c r="G355" i="252"/>
  <c r="G967" i="252"/>
  <c r="G597" i="252"/>
  <c r="G430" i="252"/>
  <c r="G1649" i="252"/>
  <c r="G1246" i="252"/>
  <c r="G137" i="252"/>
  <c r="G188" i="252"/>
  <c r="G1343" i="252"/>
  <c r="G969" i="252"/>
  <c r="G413" i="252"/>
  <c r="G1913" i="252"/>
  <c r="G1610" i="252"/>
  <c r="G21" i="252"/>
  <c r="G147" i="252"/>
  <c r="G620" i="252"/>
  <c r="G622" i="252"/>
  <c r="G1373" i="252"/>
  <c r="G914" i="252"/>
  <c r="G931" i="252"/>
  <c r="G404" i="252"/>
  <c r="G1023" i="252"/>
  <c r="G645" i="252"/>
  <c r="G469" i="252"/>
  <c r="G1673" i="252"/>
  <c r="G314" i="252"/>
  <c r="G1643" i="252"/>
  <c r="G1612" i="252"/>
  <c r="G1829" i="252"/>
  <c r="G842" i="252"/>
  <c r="G958" i="252"/>
  <c r="G2700" i="252"/>
  <c r="G1419" i="252"/>
  <c r="G1349" i="252"/>
  <c r="G301" i="252"/>
  <c r="G830" i="252"/>
  <c r="G1947" i="252"/>
  <c r="G1106" i="252"/>
  <c r="G1553" i="252"/>
  <c r="G2150" i="252"/>
  <c r="G1195" i="252"/>
  <c r="G1823" i="252"/>
  <c r="G1062" i="252"/>
  <c r="G1809" i="252"/>
  <c r="G2174" i="252"/>
  <c r="G2004" i="252"/>
  <c r="G1085" i="252"/>
  <c r="G2357" i="252"/>
  <c r="G2429" i="252"/>
  <c r="G2128" i="252"/>
  <c r="G1398" i="252"/>
  <c r="G135" i="252"/>
  <c r="G337" i="252"/>
  <c r="G500" i="252"/>
  <c r="G51" i="252"/>
  <c r="G1311" i="252"/>
  <c r="G86" i="252"/>
  <c r="G285" i="252"/>
  <c r="G676" i="252"/>
  <c r="G1446" i="252"/>
  <c r="G132" i="252"/>
  <c r="G1320" i="252"/>
  <c r="G902" i="252"/>
  <c r="G226" i="252"/>
  <c r="G793" i="252"/>
  <c r="G605" i="252"/>
  <c r="G116" i="252"/>
  <c r="G610" i="252"/>
  <c r="G611" i="252"/>
  <c r="G730" i="252"/>
  <c r="G1593" i="252"/>
  <c r="G768" i="252"/>
  <c r="G1475" i="252"/>
  <c r="G304" i="252"/>
  <c r="G229" i="252"/>
  <c r="G395" i="252"/>
  <c r="G1015" i="252"/>
  <c r="G763" i="252"/>
  <c r="G977" i="252"/>
  <c r="G294" i="252"/>
  <c r="G1172" i="252"/>
  <c r="G1793" i="252"/>
  <c r="G1115" i="252"/>
  <c r="G335" i="252"/>
  <c r="G433" i="252"/>
  <c r="G574" i="252"/>
  <c r="G179" i="252"/>
  <c r="G1367" i="252"/>
  <c r="G261" i="252"/>
  <c r="G347" i="252"/>
  <c r="G723" i="252"/>
  <c r="G1474" i="252"/>
  <c r="G1030" i="252"/>
  <c r="G857" i="252"/>
  <c r="G1512" i="252"/>
  <c r="G1107" i="252"/>
  <c r="G99" i="252"/>
  <c r="G2372" i="252"/>
  <c r="G2037" i="252"/>
  <c r="G1392" i="252"/>
  <c r="G287" i="252"/>
  <c r="G1149" i="252"/>
  <c r="G2060" i="252"/>
  <c r="G1692" i="252"/>
  <c r="G828" i="252"/>
  <c r="G1385" i="252"/>
  <c r="G467" i="252"/>
  <c r="G586" i="252"/>
  <c r="G1356" i="252"/>
  <c r="G1046" i="252"/>
  <c r="G1460" i="252"/>
  <c r="G521" i="252"/>
  <c r="G419" i="252"/>
  <c r="G957" i="252"/>
  <c r="G887" i="252"/>
  <c r="G1224" i="252"/>
  <c r="G2024" i="252"/>
  <c r="G1837" i="252"/>
  <c r="G315" i="252"/>
  <c r="G283" i="252"/>
  <c r="G1217" i="252"/>
  <c r="G760" i="252"/>
  <c r="G996" i="252"/>
  <c r="G1297" i="252"/>
  <c r="G470" i="252"/>
  <c r="G2548" i="252"/>
  <c r="G1813" i="252"/>
  <c r="G1784" i="252"/>
  <c r="G2318" i="252"/>
  <c r="G2327" i="252"/>
  <c r="G1938" i="252"/>
  <c r="G1803" i="252"/>
  <c r="G2465" i="252"/>
  <c r="G1852" i="252"/>
  <c r="H632" i="252"/>
  <c r="H2657" i="252"/>
  <c r="G1164" i="252"/>
  <c r="G526" i="252"/>
  <c r="G593" i="252"/>
  <c r="G650" i="252"/>
  <c r="G373" i="252"/>
  <c r="G1439" i="252"/>
  <c r="G396" i="252"/>
  <c r="G452" i="252"/>
  <c r="G372" i="252"/>
  <c r="G1520" i="252"/>
  <c r="G518" i="252"/>
  <c r="G1393" i="252"/>
  <c r="G1006" i="252"/>
  <c r="G394" i="252"/>
  <c r="G897" i="252"/>
  <c r="G743" i="252"/>
  <c r="G450" i="252"/>
  <c r="G755" i="252"/>
  <c r="G719" i="252"/>
  <c r="G925" i="252"/>
  <c r="G1657" i="252"/>
  <c r="G898" i="252"/>
  <c r="G1546" i="252"/>
  <c r="G560" i="252"/>
  <c r="G203" i="252"/>
  <c r="G142" i="252"/>
  <c r="G1119" i="252"/>
  <c r="G909" i="252"/>
  <c r="G1057" i="252"/>
  <c r="G455" i="252"/>
  <c r="G1282" i="252"/>
  <c r="G1857" i="252"/>
  <c r="G1192" i="252"/>
  <c r="G623" i="252"/>
  <c r="G10" i="252"/>
  <c r="G705" i="252"/>
  <c r="G471" i="252"/>
  <c r="G1471" i="252"/>
  <c r="G486" i="252"/>
  <c r="G514" i="252"/>
  <c r="G483" i="252"/>
  <c r="G1545" i="252"/>
  <c r="G1201" i="252"/>
  <c r="G667" i="252"/>
  <c r="G1059" i="252"/>
  <c r="G1258" i="252"/>
  <c r="G1112" i="252"/>
  <c r="G2500" i="252"/>
  <c r="G209" i="252"/>
  <c r="G1937" i="252"/>
  <c r="G794" i="252"/>
  <c r="G1296" i="252"/>
  <c r="G2188" i="252"/>
  <c r="G1838" i="252"/>
  <c r="G774" i="252"/>
  <c r="G1531" i="252"/>
  <c r="G860" i="252"/>
  <c r="G207" i="252"/>
  <c r="G956" i="252"/>
  <c r="G1212" i="252"/>
  <c r="G949" i="252"/>
  <c r="G606" i="252"/>
  <c r="G1365" i="252"/>
  <c r="G1148" i="252"/>
  <c r="G1377" i="252"/>
  <c r="G1564" i="252"/>
  <c r="G1101" i="252"/>
  <c r="G2068" i="252"/>
  <c r="G1152" i="252"/>
  <c r="G516" i="252"/>
  <c r="G1638" i="252"/>
  <c r="G1278" i="252"/>
  <c r="G1450" i="252"/>
  <c r="G1600" i="252"/>
  <c r="G721" i="252"/>
  <c r="G412" i="252"/>
  <c r="G1959" i="252"/>
  <c r="G696" i="252"/>
  <c r="G2683" i="252"/>
  <c r="G2619" i="252"/>
  <c r="G2016" i="252"/>
  <c r="G2253" i="252"/>
  <c r="G2330" i="252"/>
  <c r="H458" i="252"/>
  <c r="G491" i="252"/>
  <c r="G1384" i="252"/>
  <c r="G995" i="252"/>
  <c r="G101" i="252"/>
  <c r="G124" i="252"/>
  <c r="G853" i="252"/>
  <c r="G595" i="252"/>
  <c r="G855" i="252"/>
  <c r="G802" i="252"/>
  <c r="G1043" i="252"/>
  <c r="G1713" i="252"/>
  <c r="G994" i="252"/>
  <c r="G1602" i="252"/>
  <c r="G552" i="252"/>
  <c r="G187" i="252"/>
  <c r="G126" i="252"/>
  <c r="G1111" i="252"/>
  <c r="G891" i="252"/>
  <c r="G1049" i="252"/>
  <c r="G444" i="252"/>
  <c r="G1273" i="252"/>
  <c r="G1849" i="252"/>
  <c r="G1182" i="252"/>
  <c r="G589" i="252"/>
  <c r="G657" i="252"/>
  <c r="G697" i="252"/>
  <c r="G420" i="252"/>
  <c r="G1463" i="252"/>
  <c r="G462" i="252"/>
  <c r="G476" i="252"/>
  <c r="G453" i="252"/>
  <c r="G1537" i="252"/>
  <c r="G588" i="252"/>
  <c r="G1411" i="252"/>
  <c r="G80" i="252"/>
  <c r="G133" i="252"/>
  <c r="G236" i="252"/>
  <c r="G917" i="252"/>
  <c r="G644" i="252"/>
  <c r="G901" i="252"/>
  <c r="G38" i="252"/>
  <c r="G1082" i="252"/>
  <c r="G1737" i="252"/>
  <c r="G1626" i="252"/>
  <c r="G659" i="252"/>
  <c r="G1513" i="252"/>
  <c r="G831" i="252"/>
  <c r="G1846" i="252"/>
  <c r="G1269" i="252"/>
  <c r="G1271" i="252"/>
  <c r="G1156" i="252"/>
  <c r="G1340" i="252"/>
  <c r="G1336" i="252"/>
  <c r="G2572" i="252"/>
  <c r="G53" i="252"/>
  <c r="G955" i="252"/>
  <c r="G932" i="252"/>
  <c r="G1378" i="252"/>
  <c r="G363" i="252"/>
  <c r="G1467" i="252"/>
  <c r="G740" i="252"/>
  <c r="G1800" i="252"/>
  <c r="G324" i="252"/>
  <c r="G1330" i="252"/>
  <c r="G1396" i="252"/>
  <c r="G2340" i="252"/>
  <c r="G1615" i="252"/>
  <c r="G685" i="252"/>
  <c r="G1930" i="252"/>
  <c r="G1676" i="252"/>
  <c r="G1414" i="252"/>
  <c r="G1903" i="252"/>
  <c r="G1715" i="252"/>
  <c r="G2364" i="252"/>
  <c r="G1653" i="252"/>
  <c r="G1459" i="252"/>
  <c r="G1614" i="252"/>
  <c r="G1116" i="252"/>
  <c r="G1144" i="252"/>
  <c r="G2580" i="252"/>
  <c r="G2141" i="252"/>
  <c r="G2686" i="252"/>
  <c r="G2006" i="252"/>
  <c r="G2651" i="252"/>
  <c r="H599" i="252"/>
  <c r="G930" i="252"/>
  <c r="G1562" i="252"/>
  <c r="G263" i="252"/>
  <c r="G1097" i="252"/>
  <c r="G1219" i="252"/>
  <c r="G1440" i="252"/>
  <c r="G1010" i="252"/>
  <c r="G662" i="252"/>
  <c r="G1433" i="252"/>
  <c r="G1773" i="252"/>
  <c r="G2308" i="252"/>
  <c r="G1053" i="252"/>
  <c r="G1973" i="252"/>
  <c r="G780" i="252"/>
  <c r="G965" i="252"/>
  <c r="G1070" i="252"/>
  <c r="G1651" i="252"/>
  <c r="G1267" i="252"/>
  <c r="G1061" i="252"/>
  <c r="G1142" i="252"/>
  <c r="G1996" i="252"/>
  <c r="G2508" i="252"/>
  <c r="G1599" i="252"/>
  <c r="G265" i="252"/>
  <c r="G1072" i="252"/>
  <c r="G1945" i="252"/>
  <c r="G1312" i="252"/>
  <c r="G812" i="252"/>
  <c r="G1496" i="252"/>
  <c r="G1305" i="252"/>
  <c r="G149" i="252"/>
  <c r="G910" i="252"/>
  <c r="G1044" i="252"/>
  <c r="G1394" i="252"/>
  <c r="G946" i="252"/>
  <c r="G502" i="252"/>
  <c r="G1387" i="252"/>
  <c r="G1727" i="252"/>
  <c r="G168" i="252"/>
  <c r="G699" i="252"/>
  <c r="G1753" i="252"/>
  <c r="G1257" i="252"/>
  <c r="G843" i="252"/>
  <c r="G1177" i="252"/>
  <c r="G1357" i="252"/>
  <c r="G2044" i="252"/>
  <c r="G2085" i="252"/>
  <c r="G1123" i="252"/>
  <c r="G1814" i="252"/>
  <c r="G482" i="252"/>
  <c r="G1362" i="252"/>
  <c r="G1624" i="252"/>
  <c r="G2030" i="252"/>
  <c r="G1252" i="252"/>
  <c r="G642" i="252"/>
  <c r="G599" i="252"/>
  <c r="G2612" i="252"/>
  <c r="G1684" i="252"/>
  <c r="G1868" i="252"/>
  <c r="G1353" i="252"/>
  <c r="G1430" i="252"/>
  <c r="G2092" i="252"/>
  <c r="G2125" i="252"/>
  <c r="G1198" i="252"/>
  <c r="G1842" i="252"/>
  <c r="G739" i="252"/>
  <c r="G2292" i="252"/>
  <c r="G1122" i="252"/>
  <c r="G1565" i="252"/>
  <c r="G624" i="252"/>
  <c r="G2061" i="252"/>
  <c r="G1143" i="252"/>
  <c r="G2591" i="252"/>
  <c r="G2147" i="252"/>
  <c r="G2600" i="252"/>
  <c r="G1949" i="252"/>
  <c r="G2667" i="252"/>
  <c r="G2374" i="252"/>
  <c r="G1725" i="252"/>
  <c r="G2553" i="252"/>
  <c r="G2570" i="252"/>
  <c r="G2616" i="252"/>
  <c r="G2618" i="252"/>
  <c r="H12" i="252"/>
  <c r="H1902" i="252"/>
  <c r="G1801" i="252"/>
  <c r="G1125" i="252"/>
  <c r="G383" i="252"/>
  <c r="G254" i="252"/>
  <c r="G517" i="252"/>
  <c r="G711" i="252"/>
  <c r="G1579" i="252"/>
  <c r="G1185" i="252"/>
  <c r="G947" i="252"/>
  <c r="G834" i="252"/>
  <c r="G1919" i="252"/>
  <c r="G2436" i="252"/>
  <c r="G1462" i="252"/>
  <c r="G2101" i="252"/>
  <c r="G498" i="252"/>
  <c r="G1681" i="252"/>
  <c r="G1229" i="252"/>
  <c r="G591" i="252"/>
  <c r="G1413" i="252"/>
  <c r="G1222" i="252"/>
  <c r="G1518" i="252"/>
  <c r="G2124" i="252"/>
  <c r="G2636" i="252"/>
  <c r="G1765" i="252"/>
  <c r="G458" i="252"/>
  <c r="G151" i="252"/>
  <c r="G1292" i="252"/>
  <c r="G1458" i="252"/>
  <c r="G1035" i="252"/>
  <c r="G715" i="252"/>
  <c r="G1451" i="252"/>
  <c r="G252" i="252"/>
  <c r="G70" i="252"/>
  <c r="G1634" i="252"/>
  <c r="G1539" i="252"/>
  <c r="G1139" i="252"/>
  <c r="G876" i="252"/>
  <c r="G503" i="252"/>
  <c r="G1874" i="252"/>
  <c r="G181" i="252"/>
  <c r="G919" i="252"/>
  <c r="G1058" i="252"/>
  <c r="G1403" i="252"/>
  <c r="G1060" i="252"/>
  <c r="G1469" i="252"/>
  <c r="G1166" i="252"/>
  <c r="G2420" i="252"/>
  <c r="G1417" i="252"/>
  <c r="G1703" i="252"/>
  <c r="G815" i="252"/>
  <c r="G1202" i="252"/>
  <c r="G1964" i="252"/>
  <c r="G2013" i="252"/>
  <c r="G893" i="252"/>
  <c r="G1750" i="252"/>
  <c r="G1017" i="252"/>
  <c r="G1014" i="252"/>
  <c r="G1507" i="252"/>
  <c r="G1974" i="252"/>
  <c r="G1067" i="252"/>
  <c r="G1788" i="252"/>
  <c r="G1240" i="252"/>
  <c r="G2460" i="252"/>
  <c r="G1490" i="252"/>
  <c r="G1731" i="252"/>
  <c r="G424" i="252"/>
  <c r="G776" i="252"/>
  <c r="G2644" i="252"/>
  <c r="G1702" i="252"/>
  <c r="G1886" i="252"/>
  <c r="G1284" i="252"/>
  <c r="G2062" i="252"/>
  <c r="G1550" i="252"/>
  <c r="G2391" i="252"/>
  <c r="G1639" i="252"/>
  <c r="G2546" i="252"/>
  <c r="G2224" i="252"/>
  <c r="G2014" i="252"/>
  <c r="G1096" i="252"/>
  <c r="G1590" i="252"/>
  <c r="G1559" i="252"/>
  <c r="G2677" i="252"/>
  <c r="G2360" i="252"/>
  <c r="H123" i="252"/>
  <c r="H541" i="252"/>
  <c r="G1929" i="252"/>
  <c r="G1274" i="252"/>
  <c r="G824" i="252"/>
  <c r="G1175" i="252"/>
  <c r="G1309" i="252"/>
  <c r="G1147" i="252"/>
  <c r="G228" i="252"/>
  <c r="G1331" i="252"/>
  <c r="G1140" i="252"/>
  <c r="G1315" i="252"/>
  <c r="G2052" i="252"/>
  <c r="G2564" i="252"/>
  <c r="G1682" i="252"/>
  <c r="G37" i="252"/>
  <c r="G810" i="252"/>
  <c r="G941" i="252"/>
  <c r="G1376" i="252"/>
  <c r="G916" i="252"/>
  <c r="G431" i="252"/>
  <c r="G1369" i="252"/>
  <c r="G1709" i="252"/>
  <c r="G2252" i="252"/>
  <c r="G796" i="252"/>
  <c r="G1911" i="252"/>
  <c r="G111" i="252"/>
  <c r="G639" i="252"/>
  <c r="G858" i="252"/>
  <c r="G1595" i="252"/>
  <c r="G1203" i="252"/>
  <c r="G972" i="252"/>
  <c r="G911" i="252"/>
  <c r="G926" i="252"/>
  <c r="G1092" i="252"/>
  <c r="G1094" i="252"/>
  <c r="G1667" i="252"/>
  <c r="G1285" i="252"/>
  <c r="G1086" i="252"/>
  <c r="G1189" i="252"/>
  <c r="G2012" i="252"/>
  <c r="G278" i="252"/>
  <c r="G102" i="252"/>
  <c r="G1642" i="252"/>
  <c r="G1547" i="252"/>
  <c r="G1368" i="252"/>
  <c r="G46" i="252"/>
  <c r="G1186" i="252"/>
  <c r="G838" i="252"/>
  <c r="G1812" i="252"/>
  <c r="G1991" i="252"/>
  <c r="G1606" i="252"/>
  <c r="G971" i="252"/>
  <c r="G2348" i="252"/>
  <c r="G1244" i="252"/>
  <c r="G1629" i="252"/>
  <c r="G196" i="252"/>
  <c r="G1020" i="252"/>
  <c r="G1864" i="252"/>
  <c r="G1939" i="252"/>
  <c r="G443" i="252"/>
  <c r="G1686" i="252"/>
  <c r="G508" i="252"/>
  <c r="G1259" i="252"/>
  <c r="G950" i="252"/>
  <c r="G1839" i="252"/>
  <c r="G2015" i="252"/>
  <c r="G525" i="252"/>
  <c r="G1088" i="252"/>
  <c r="G1535" i="252"/>
  <c r="G1990" i="252"/>
  <c r="G1131" i="252"/>
  <c r="G1482" i="252"/>
  <c r="G1895" i="252"/>
  <c r="G1542" i="252"/>
  <c r="G2410" i="252"/>
  <c r="G1516" i="252"/>
  <c r="G2346" i="252"/>
  <c r="G1971" i="252"/>
  <c r="G2462" i="252"/>
  <c r="G1687" i="252"/>
  <c r="G2603" i="252"/>
  <c r="G1708" i="252"/>
  <c r="G1109" i="252"/>
  <c r="G2103" i="252"/>
  <c r="H54" i="252"/>
  <c r="H311" i="252"/>
  <c r="G333" i="252"/>
  <c r="G1347" i="252"/>
  <c r="G942" i="252"/>
  <c r="G323" i="252"/>
  <c r="G1625" i="252"/>
  <c r="G1220" i="252"/>
  <c r="G563" i="252"/>
  <c r="G1404" i="252"/>
  <c r="G1213" i="252"/>
  <c r="G1506" i="252"/>
  <c r="G2116" i="252"/>
  <c r="G2628" i="252"/>
  <c r="G1756" i="252"/>
  <c r="G414" i="252"/>
  <c r="G119" i="252"/>
  <c r="G1283" i="252"/>
  <c r="G1449" i="252"/>
  <c r="G1021" i="252"/>
  <c r="G693" i="252"/>
  <c r="G1442" i="252"/>
  <c r="G1782" i="252"/>
  <c r="G2316" i="252"/>
  <c r="G1090" i="252"/>
  <c r="G1981" i="252"/>
  <c r="G816" i="252"/>
  <c r="G979" i="252"/>
  <c r="G1084" i="252"/>
  <c r="G1659" i="252"/>
  <c r="G1276" i="252"/>
  <c r="G1075" i="252"/>
  <c r="G1169" i="252"/>
  <c r="G1375" i="252"/>
  <c r="G1483" i="252"/>
  <c r="G1174" i="252"/>
  <c r="G388" i="252"/>
  <c r="G1358" i="252"/>
  <c r="G1168" i="252"/>
  <c r="G1388" i="252"/>
  <c r="G2076" i="252"/>
  <c r="G299" i="252"/>
  <c r="G36" i="252"/>
  <c r="G970" i="252"/>
  <c r="G1611" i="252"/>
  <c r="G531" i="252"/>
  <c r="G350" i="252"/>
  <c r="G1289" i="252"/>
  <c r="G1613" i="252"/>
  <c r="G2022" i="252"/>
  <c r="G1226" i="252"/>
  <c r="G246" i="252"/>
  <c r="G565" i="252"/>
  <c r="G2604" i="252"/>
  <c r="G1672" i="252"/>
  <c r="G1859" i="252"/>
  <c r="G1326" i="252"/>
  <c r="G1619" i="252"/>
  <c r="G2172" i="252"/>
  <c r="G748" i="252"/>
  <c r="G1371" i="252"/>
  <c r="G1906" i="252"/>
  <c r="G613" i="252"/>
  <c r="G1435" i="252"/>
  <c r="G1650" i="252"/>
  <c r="G2046" i="252"/>
  <c r="G1299" i="252"/>
  <c r="G1429" i="252"/>
  <c r="G1764" i="252"/>
  <c r="G1866" i="252"/>
  <c r="G2182" i="252"/>
  <c r="G1704" i="252"/>
  <c r="G2396" i="252"/>
  <c r="G1714" i="252"/>
  <c r="G2352" i="252"/>
  <c r="G2123" i="252"/>
  <c r="G2507" i="252"/>
  <c r="G2219" i="252"/>
  <c r="G1827" i="252"/>
  <c r="G2627" i="252"/>
  <c r="G2195" i="252"/>
  <c r="G2193" i="252"/>
  <c r="G2494" i="252"/>
  <c r="G2485" i="252"/>
  <c r="G2577" i="252"/>
  <c r="H223" i="252"/>
  <c r="H1056" i="252"/>
  <c r="G1221" i="252"/>
  <c r="G997" i="252"/>
  <c r="G987" i="252"/>
  <c r="G459" i="252"/>
  <c r="G349" i="252"/>
  <c r="G1828" i="252"/>
  <c r="G2596" i="252"/>
  <c r="G1920" i="252"/>
  <c r="G1662" i="252"/>
  <c r="G167" i="252"/>
  <c r="G1850" i="252"/>
  <c r="G1664" i="252"/>
  <c r="G1306" i="252"/>
  <c r="G1511" i="252"/>
  <c r="G1571" i="252"/>
  <c r="G1405" i="252"/>
  <c r="G2164" i="252"/>
  <c r="G1196" i="252"/>
  <c r="G694" i="252"/>
  <c r="G1894" i="252"/>
  <c r="G1345" i="252"/>
  <c r="G702" i="252"/>
  <c r="G1896" i="252"/>
  <c r="G1706" i="252"/>
  <c r="G1617" i="252"/>
  <c r="G1230" i="252"/>
  <c r="G1598" i="252"/>
  <c r="G2452" i="252"/>
  <c r="G1738" i="252"/>
  <c r="G1464" i="252"/>
  <c r="G2102" i="252"/>
  <c r="G1722" i="252"/>
  <c r="G1472" i="252"/>
  <c r="G895" i="252"/>
  <c r="G368" i="252"/>
  <c r="G1034" i="252"/>
  <c r="G629" i="252"/>
  <c r="G1883" i="252"/>
  <c r="G2620" i="252"/>
  <c r="G1948" i="252"/>
  <c r="G1693" i="252"/>
  <c r="G539" i="252"/>
  <c r="G1877" i="252"/>
  <c r="G1695" i="252"/>
  <c r="G654" i="252"/>
  <c r="G1485" i="252"/>
  <c r="G1268" i="252"/>
  <c r="G2100" i="252"/>
  <c r="G988" i="252"/>
  <c r="G103" i="252"/>
  <c r="G1848" i="252"/>
  <c r="G1225" i="252"/>
  <c r="G195" i="252"/>
  <c r="G973" i="252"/>
  <c r="G795" i="252"/>
  <c r="G1671" i="252"/>
  <c r="G1028" i="252"/>
  <c r="G1426" i="252"/>
  <c r="G540" i="252"/>
  <c r="G2042" i="252"/>
  <c r="G1977" i="252"/>
  <c r="G779" i="252"/>
  <c r="G1831" i="252"/>
  <c r="G2234" i="252"/>
  <c r="G1995" i="252"/>
  <c r="G428" i="252"/>
  <c r="G2317" i="252"/>
  <c r="G2146" i="252"/>
  <c r="G1280" i="252"/>
  <c r="G2647" i="252"/>
  <c r="G1066" i="252"/>
  <c r="G907" i="252"/>
  <c r="G2373" i="252"/>
  <c r="G2412" i="252"/>
  <c r="G1898" i="252"/>
  <c r="G2377" i="252"/>
  <c r="G1771" i="252"/>
  <c r="G2203" i="252"/>
  <c r="G2499" i="252"/>
  <c r="G2525" i="252"/>
  <c r="H1701" i="252"/>
  <c r="H222" i="252"/>
  <c r="H1199" i="252"/>
  <c r="H421" i="252"/>
  <c r="H1280" i="252"/>
  <c r="G1675" i="252"/>
  <c r="G1294" i="252"/>
  <c r="G1098" i="252"/>
  <c r="G282" i="252"/>
  <c r="G1193" i="252"/>
  <c r="G920" i="252"/>
  <c r="G1956" i="252"/>
  <c r="G2676" i="252"/>
  <c r="G2005" i="252"/>
  <c r="G1739" i="252"/>
  <c r="G850" i="252"/>
  <c r="G1923" i="252"/>
  <c r="G1741" i="252"/>
  <c r="G1499" i="252"/>
  <c r="G993" i="252"/>
  <c r="G494" i="252"/>
  <c r="G784" i="252"/>
  <c r="G2268" i="252"/>
  <c r="G1436" i="252"/>
  <c r="G1027" i="252"/>
  <c r="G1966" i="252"/>
  <c r="G1525" i="252"/>
  <c r="G1037" i="252"/>
  <c r="G1968" i="252"/>
  <c r="G1779" i="252"/>
  <c r="G1146" i="252"/>
  <c r="G1395" i="252"/>
  <c r="G1746" i="252"/>
  <c r="G2532" i="252"/>
  <c r="G1847" i="252"/>
  <c r="G1589" i="252"/>
  <c r="G2166" i="252"/>
  <c r="G1795" i="252"/>
  <c r="G1591" i="252"/>
  <c r="G1160" i="252"/>
  <c r="G251" i="252"/>
  <c r="G1266" i="252"/>
  <c r="G1022" i="252"/>
  <c r="G1980" i="252"/>
  <c r="G309" i="252"/>
  <c r="G2029" i="252"/>
  <c r="G1766" i="252"/>
  <c r="G963" i="252"/>
  <c r="G1950" i="252"/>
  <c r="G1768" i="252"/>
  <c r="G818" i="252"/>
  <c r="G1635" i="252"/>
  <c r="G1478" i="252"/>
  <c r="G2212" i="252"/>
  <c r="G1316" i="252"/>
  <c r="G848" i="252"/>
  <c r="G1922" i="252"/>
  <c r="G1418" i="252"/>
  <c r="G851" i="252"/>
  <c r="G1655" i="252"/>
  <c r="G1108" i="252"/>
  <c r="G1965" i="252"/>
  <c r="G1674" i="252"/>
  <c r="G1567" i="252"/>
  <c r="G1038" i="252"/>
  <c r="G2371" i="252"/>
  <c r="G2097" i="252"/>
  <c r="G2049" i="252"/>
  <c r="G1076" i="252"/>
  <c r="G2307" i="252"/>
  <c r="G2273" i="252"/>
  <c r="G1389" i="252"/>
  <c r="G2390" i="252"/>
  <c r="G2448" i="252"/>
  <c r="G2242" i="252"/>
  <c r="G1880" i="252"/>
  <c r="G1796" i="252"/>
  <c r="G2383" i="252"/>
  <c r="G1162" i="252"/>
  <c r="G2152" i="252"/>
  <c r="G2134" i="252"/>
  <c r="G2653" i="252"/>
  <c r="G2351" i="252"/>
  <c r="G2248" i="252"/>
  <c r="G1582" i="252"/>
  <c r="G2513" i="252"/>
  <c r="H978" i="252"/>
  <c r="H10" i="252"/>
  <c r="H1263" i="252"/>
  <c r="H762" i="252"/>
  <c r="G1441" i="252"/>
  <c r="G1250" i="252"/>
  <c r="G1479" i="252"/>
  <c r="G1563" i="252"/>
  <c r="G1350" i="252"/>
  <c r="G2156" i="252"/>
  <c r="G1170" i="252"/>
  <c r="G604" i="252"/>
  <c r="G1885" i="252"/>
  <c r="G1324" i="252"/>
  <c r="G636" i="252"/>
  <c r="G1887" i="252"/>
  <c r="G1696" i="252"/>
  <c r="G1561" i="252"/>
  <c r="G1176" i="252"/>
  <c r="G1584" i="252"/>
  <c r="G2428" i="252"/>
  <c r="G1728" i="252"/>
  <c r="G1443" i="252"/>
  <c r="G2094" i="252"/>
  <c r="G1712" i="252"/>
  <c r="G1445" i="252"/>
  <c r="G861" i="252"/>
  <c r="G59" i="252"/>
  <c r="G1211" i="252"/>
  <c r="G1011" i="252"/>
  <c r="G1972" i="252"/>
  <c r="G100" i="252"/>
  <c r="G2021" i="252"/>
  <c r="G1757" i="252"/>
  <c r="G924" i="252"/>
  <c r="G1941" i="252"/>
  <c r="G1759" i="252"/>
  <c r="G1528" i="252"/>
  <c r="G808" i="252"/>
  <c r="G1627" i="252"/>
  <c r="G1424" i="252"/>
  <c r="G2196" i="252"/>
  <c r="G1243" i="252"/>
  <c r="G797" i="252"/>
  <c r="G1912" i="252"/>
  <c r="G1397" i="252"/>
  <c r="G814" i="252"/>
  <c r="G1915" i="252"/>
  <c r="G822" i="252"/>
  <c r="G1074" i="252"/>
  <c r="G1461" i="252"/>
  <c r="G2388" i="252"/>
  <c r="G1661" i="252"/>
  <c r="G1317" i="252"/>
  <c r="G2054" i="252"/>
  <c r="G1663" i="252"/>
  <c r="G1325" i="252"/>
  <c r="G729" i="252"/>
  <c r="G1901" i="252"/>
  <c r="G1344" i="252"/>
  <c r="G1967" i="252"/>
  <c r="G1322" i="252"/>
  <c r="G2010" i="252"/>
  <c r="G2664" i="252"/>
  <c r="G2630" i="252"/>
  <c r="G244" i="252"/>
  <c r="G1845" i="252"/>
  <c r="G1716" i="252"/>
  <c r="G477" i="252"/>
  <c r="G1840" i="252"/>
  <c r="G2263" i="252"/>
  <c r="G98" i="252"/>
  <c r="G2608" i="252"/>
  <c r="G1688" i="252"/>
  <c r="G2398" i="252"/>
  <c r="G2087" i="252"/>
  <c r="G2595" i="252"/>
  <c r="G2592" i="252"/>
  <c r="G2131" i="252"/>
  <c r="G1536" i="252"/>
  <c r="G2669" i="252"/>
  <c r="G2238" i="252"/>
  <c r="G1505" i="252"/>
  <c r="G2057" i="252"/>
  <c r="H552" i="252"/>
  <c r="H788" i="252"/>
  <c r="H1429" i="252"/>
  <c r="H1467" i="252"/>
  <c r="H1195" i="252"/>
  <c r="G164" i="252"/>
  <c r="G1323" i="252"/>
  <c r="G658" i="252"/>
  <c r="G466" i="252"/>
  <c r="G741" i="252"/>
  <c r="G2260" i="252"/>
  <c r="G1416" i="252"/>
  <c r="G989" i="252"/>
  <c r="G1958" i="252"/>
  <c r="G1509" i="252"/>
  <c r="G1002" i="252"/>
  <c r="G1960" i="252"/>
  <c r="G1770" i="252"/>
  <c r="G1136" i="252"/>
  <c r="G1386" i="252"/>
  <c r="G1736" i="252"/>
  <c r="G2524" i="252"/>
  <c r="G1820" i="252"/>
  <c r="G1575" i="252"/>
  <c r="G2158" i="252"/>
  <c r="G1786" i="252"/>
  <c r="G1580" i="252"/>
  <c r="G1132" i="252"/>
  <c r="G484" i="252"/>
  <c r="G1421" i="252"/>
  <c r="G1204" i="252"/>
  <c r="G2084" i="252"/>
  <c r="G922" i="252"/>
  <c r="G2117" i="252"/>
  <c r="G1830" i="252"/>
  <c r="G1178" i="252"/>
  <c r="G2007" i="252"/>
  <c r="G1832" i="252"/>
  <c r="G1631" i="252"/>
  <c r="G1089" i="252"/>
  <c r="G712" i="252"/>
  <c r="G1052" i="252"/>
  <c r="G2284" i="252"/>
  <c r="G1523" i="252"/>
  <c r="G1091" i="252"/>
  <c r="G1982" i="252"/>
  <c r="G1551" i="252"/>
  <c r="G1100" i="252"/>
  <c r="G1984" i="252"/>
  <c r="G1817" i="252"/>
  <c r="G1249" i="252"/>
  <c r="G1660" i="252"/>
  <c r="G2468" i="252"/>
  <c r="G1774" i="252"/>
  <c r="G1508" i="252"/>
  <c r="G2118" i="252"/>
  <c r="G1740" i="252"/>
  <c r="G1514" i="252"/>
  <c r="G1209" i="252"/>
  <c r="G2020" i="252"/>
  <c r="G1711" i="252"/>
  <c r="G1352" i="252"/>
  <c r="G1341" i="252"/>
  <c r="G2279" i="252"/>
  <c r="G2071" i="252"/>
  <c r="G2703" i="252"/>
  <c r="G2228" i="252"/>
  <c r="G2288" i="252"/>
  <c r="G1952" i="252"/>
  <c r="G2034" i="252"/>
  <c r="G1592" i="252"/>
  <c r="G2409" i="252"/>
  <c r="G1262" i="252"/>
  <c r="G2185" i="252"/>
  <c r="G1934" i="252"/>
  <c r="G2106" i="252"/>
  <c r="G1381" i="252"/>
  <c r="G1863" i="252"/>
  <c r="G2484" i="252"/>
  <c r="G2177" i="252"/>
  <c r="G2091" i="252"/>
  <c r="G2226" i="252"/>
  <c r="G2509" i="252"/>
  <c r="G2039" i="252"/>
  <c r="G2506" i="252"/>
  <c r="H115" i="252"/>
  <c r="H1133" i="252"/>
  <c r="H1094" i="252"/>
  <c r="H161" i="252"/>
  <c r="H1174" i="252"/>
  <c r="G1616" i="252"/>
  <c r="G1206" i="252"/>
  <c r="G1031" i="252"/>
  <c r="G1494" i="252"/>
  <c r="G1277" i="252"/>
  <c r="G2108" i="252"/>
  <c r="G1026" i="252"/>
  <c r="G310" i="252"/>
  <c r="G1858" i="252"/>
  <c r="G1251" i="252"/>
  <c r="G351" i="252"/>
  <c r="G1860" i="252"/>
  <c r="G1666" i="252"/>
  <c r="G1691" i="252"/>
  <c r="G2142" i="252"/>
  <c r="G1760" i="252"/>
  <c r="G2425" i="252"/>
  <c r="G2143" i="252"/>
  <c r="G1042" i="252"/>
  <c r="G2464" i="252"/>
  <c r="G2187" i="252"/>
  <c r="G1480" i="252"/>
  <c r="G2503" i="252"/>
  <c r="G499" i="252"/>
  <c r="G1363" i="252"/>
  <c r="G934" i="252"/>
  <c r="G2027" i="252"/>
  <c r="G2654" i="252"/>
  <c r="G2381" i="252"/>
  <c r="G2082" i="252"/>
  <c r="G2693" i="252"/>
  <c r="G2493" i="252"/>
  <c r="G2439" i="252"/>
  <c r="G163" i="252"/>
  <c r="G964" i="252"/>
  <c r="G2370" i="252"/>
  <c r="G2463" i="252"/>
  <c r="G2629" i="252"/>
  <c r="G2575" i="252"/>
  <c r="G1078" i="252"/>
  <c r="G2668" i="252"/>
  <c r="G1677" i="252"/>
  <c r="G1744" i="252"/>
  <c r="G1453" i="252"/>
  <c r="G2047" i="252"/>
  <c r="G2247" i="252"/>
  <c r="G2028" i="252"/>
  <c r="G2080" i="252"/>
  <c r="G2344" i="252"/>
  <c r="G1636" i="252"/>
  <c r="G2256" i="252"/>
  <c r="G1541" i="252"/>
  <c r="G2685" i="252"/>
  <c r="G2587" i="252"/>
  <c r="G2689" i="252"/>
  <c r="G2280" i="252"/>
  <c r="G1758" i="252"/>
  <c r="G427" i="252"/>
  <c r="G2353" i="252"/>
  <c r="G2339" i="252"/>
  <c r="G2633" i="252"/>
  <c r="G2599" i="252"/>
  <c r="G2222" i="252"/>
  <c r="G2642" i="252"/>
  <c r="G1188" i="252"/>
  <c r="G2081" i="252"/>
  <c r="G2137" i="252"/>
  <c r="G2607" i="252"/>
  <c r="G2255" i="252"/>
  <c r="G2597" i="252"/>
  <c r="G2614" i="252"/>
  <c r="G2679" i="252"/>
  <c r="G2674" i="252"/>
  <c r="H257" i="252"/>
  <c r="H844" i="252"/>
  <c r="H1046" i="252"/>
  <c r="H1581" i="252"/>
  <c r="H924" i="252"/>
  <c r="H13" i="252"/>
  <c r="H1032" i="252"/>
  <c r="H554" i="252"/>
  <c r="H1297" i="252"/>
  <c r="H1276" i="252"/>
  <c r="H1957" i="252"/>
  <c r="H2361" i="252"/>
  <c r="G1400" i="252"/>
  <c r="G927" i="252"/>
  <c r="G1683" i="252"/>
  <c r="G1488" i="252"/>
  <c r="G2220" i="252"/>
  <c r="G1342" i="252"/>
  <c r="G879" i="252"/>
  <c r="G1931" i="252"/>
  <c r="G1444" i="252"/>
  <c r="G894" i="252"/>
  <c r="G1933" i="252"/>
  <c r="G1742" i="252"/>
  <c r="G2148" i="252"/>
  <c r="G1298" i="252"/>
  <c r="G1427" i="252"/>
  <c r="G2498" i="252"/>
  <c r="G2225" i="252"/>
  <c r="G1678" i="252"/>
  <c r="G2537" i="252"/>
  <c r="G2264" i="252"/>
  <c r="G1835" i="252"/>
  <c r="G2576" i="252"/>
  <c r="G1502" i="252"/>
  <c r="G1884" i="252"/>
  <c r="G1644" i="252"/>
  <c r="G2130" i="252"/>
  <c r="G867" i="252"/>
  <c r="G2454" i="252"/>
  <c r="G2176" i="252"/>
  <c r="G1361" i="252"/>
  <c r="G2566" i="252"/>
  <c r="G2512" i="252"/>
  <c r="G674" i="252"/>
  <c r="G1654" i="252"/>
  <c r="G2590" i="252"/>
  <c r="G2536" i="252"/>
  <c r="G2702" i="252"/>
  <c r="G778" i="252"/>
  <c r="G1690" i="252"/>
  <c r="G1197" i="252"/>
  <c r="G1012" i="252"/>
  <c r="G1970" i="252"/>
  <c r="G2017" i="252"/>
  <c r="G2145" i="252"/>
  <c r="G2539" i="252"/>
  <c r="G602" i="252"/>
  <c r="G2173" i="252"/>
  <c r="G2490" i="252"/>
  <c r="G1907" i="252"/>
  <c r="G2549" i="252"/>
  <c r="G1621" i="252"/>
  <c r="G2200" i="252"/>
  <c r="G2552" i="252"/>
  <c r="G2129" i="252"/>
  <c r="G1879" i="252"/>
  <c r="G1805" i="252"/>
  <c r="G1680" i="252"/>
  <c r="G2043" i="252"/>
  <c r="G2413" i="252"/>
  <c r="G1808" i="252"/>
  <c r="G2362" i="252"/>
  <c r="G2624" i="252"/>
  <c r="G2543" i="252"/>
  <c r="G2257" i="252"/>
  <c r="G1646" i="252"/>
  <c r="G2589" i="252"/>
  <c r="G759" i="252"/>
  <c r="G1481" i="252"/>
  <c r="G646" i="252"/>
  <c r="G1987" i="252"/>
  <c r="G1994" i="252"/>
  <c r="G2542" i="252"/>
  <c r="H321" i="252"/>
  <c r="H78" i="252"/>
  <c r="H432" i="252"/>
  <c r="H695" i="252"/>
  <c r="H1717" i="252"/>
  <c r="H77" i="252"/>
  <c r="H277" i="252"/>
  <c r="H753" i="252"/>
  <c r="H1343" i="252"/>
  <c r="H438" i="252"/>
  <c r="H1440" i="252"/>
  <c r="H1858" i="252"/>
  <c r="H2332" i="252"/>
  <c r="G1778" i="252"/>
  <c r="G1556" i="252"/>
  <c r="G538" i="252"/>
  <c r="G757" i="252"/>
  <c r="G1216" i="252"/>
  <c r="G2300" i="252"/>
  <c r="G1549" i="252"/>
  <c r="G1150" i="252"/>
  <c r="G1998" i="252"/>
  <c r="G1576" i="252"/>
  <c r="G1153" i="252"/>
  <c r="G2000" i="252"/>
  <c r="G1815" i="252"/>
  <c r="G2492" i="252"/>
  <c r="G1767" i="252"/>
  <c r="G1816" i="252"/>
  <c r="G2571" i="252"/>
  <c r="G2298" i="252"/>
  <c r="G1926" i="252"/>
  <c r="G2610" i="252"/>
  <c r="G2337" i="252"/>
  <c r="G2019" i="252"/>
  <c r="G2649" i="252"/>
  <c r="G68" i="252"/>
  <c r="G923" i="252"/>
  <c r="G1942" i="252"/>
  <c r="G2215" i="252"/>
  <c r="G1622" i="252"/>
  <c r="G2527" i="252"/>
  <c r="G2254" i="252"/>
  <c r="G1790" i="252"/>
  <c r="G2639" i="252"/>
  <c r="G2585" i="252"/>
  <c r="G2588" i="252"/>
  <c r="G1951" i="252"/>
  <c r="G2663" i="252"/>
  <c r="G2682" i="252"/>
  <c r="G1454" i="252"/>
  <c r="G2048" i="252"/>
  <c r="G1935" i="252"/>
  <c r="G1730" i="252"/>
  <c r="G1918" i="252"/>
  <c r="G2095" i="252"/>
  <c r="G2281" i="252"/>
  <c r="G2227" i="252"/>
  <c r="G2613" i="252"/>
  <c r="G2069" i="252"/>
  <c r="G2251" i="252"/>
  <c r="G1532" i="252"/>
  <c r="G2155" i="252"/>
  <c r="G2695" i="252"/>
  <c r="G2526" i="252"/>
  <c r="G2411" i="252"/>
  <c r="G2523" i="252"/>
  <c r="G2433" i="252"/>
  <c r="G2382" i="252"/>
  <c r="G2184" i="252"/>
  <c r="G675" i="252"/>
  <c r="G1854" i="252"/>
  <c r="G2559" i="252"/>
  <c r="G2278" i="252"/>
  <c r="G2107" i="252"/>
  <c r="G2040" i="252"/>
  <c r="G1917" i="252"/>
  <c r="G1557" i="252"/>
  <c r="G2457" i="252"/>
  <c r="G1698" i="252"/>
  <c r="G2547" i="252"/>
  <c r="G2368" i="252"/>
  <c r="G2601" i="252"/>
  <c r="G2312" i="252"/>
  <c r="G2267" i="252"/>
  <c r="H577" i="252"/>
  <c r="H515" i="252"/>
  <c r="H59" i="252"/>
  <c r="H768" i="252"/>
  <c r="H1781" i="252"/>
  <c r="H15" i="252"/>
  <c r="H964" i="252"/>
  <c r="H181" i="252"/>
  <c r="H591" i="252"/>
  <c r="H331" i="252"/>
  <c r="H520" i="252"/>
  <c r="H1267" i="252"/>
  <c r="G1924" i="252"/>
  <c r="G1733" i="252"/>
  <c r="G1873" i="252"/>
  <c r="G1304" i="252"/>
  <c r="G1670" i="252"/>
  <c r="G2476" i="252"/>
  <c r="G1783" i="252"/>
  <c r="G1524" i="252"/>
  <c r="G2126" i="252"/>
  <c r="G1749" i="252"/>
  <c r="G1526" i="252"/>
  <c r="G1003" i="252"/>
  <c r="G684" i="252"/>
  <c r="G1802" i="252"/>
  <c r="G1552" i="252"/>
  <c r="G2119" i="252"/>
  <c r="G666" i="252"/>
  <c r="G2445" i="252"/>
  <c r="G2165" i="252"/>
  <c r="G1261" i="252"/>
  <c r="G2483" i="252"/>
  <c r="G2210" i="252"/>
  <c r="G1597" i="252"/>
  <c r="G1497" i="252"/>
  <c r="G1940" i="252"/>
  <c r="G1581" i="252"/>
  <c r="G2361" i="252"/>
  <c r="G2056" i="252"/>
  <c r="G2673" i="252"/>
  <c r="G2400" i="252"/>
  <c r="G2111" i="252"/>
  <c r="G1543" i="252"/>
  <c r="G1647" i="252"/>
  <c r="G1893" i="252"/>
  <c r="G1871" i="252"/>
  <c r="G1669" i="252"/>
  <c r="G2096" i="252"/>
  <c r="G2122" i="252"/>
  <c r="G2229" i="252"/>
  <c r="G875" i="252"/>
  <c r="G803" i="252"/>
  <c r="G2315" i="252"/>
  <c r="G2335" i="252"/>
  <c r="G2427" i="252"/>
  <c r="G2593" i="252"/>
  <c r="G1763" i="252"/>
  <c r="G1975" i="252"/>
  <c r="G2617" i="252"/>
  <c r="G2133" i="252"/>
  <c r="G2602" i="252"/>
  <c r="G1799" i="252"/>
  <c r="G2646" i="252"/>
  <c r="G2230" i="252"/>
  <c r="G2488" i="252"/>
  <c r="G1723" i="252"/>
  <c r="G2319" i="252"/>
  <c r="G2660" i="252"/>
  <c r="G2008" i="252"/>
  <c r="G2392" i="252"/>
  <c r="G2406" i="252"/>
  <c r="G2286" i="252"/>
  <c r="G2157" i="252"/>
  <c r="G2232" i="252"/>
  <c r="G2214" i="252"/>
  <c r="G2643" i="252"/>
  <c r="G2541" i="252"/>
  <c r="G2274" i="252"/>
  <c r="G2586" i="252"/>
  <c r="G2378" i="252"/>
  <c r="G445" i="252"/>
  <c r="G2026" i="252"/>
  <c r="G2422" i="252"/>
  <c r="H179" i="252"/>
  <c r="H1125" i="252"/>
  <c r="H187" i="252"/>
  <c r="H298" i="252"/>
  <c r="H923" i="252"/>
  <c r="H1493" i="252"/>
  <c r="H767" i="252"/>
  <c r="H943" i="252"/>
  <c r="H27" i="252"/>
  <c r="H2088" i="252"/>
  <c r="H349" i="252"/>
  <c r="H801" i="252"/>
  <c r="G1992" i="252"/>
  <c r="G1806" i="252"/>
  <c r="G1438" i="252"/>
  <c r="G1468" i="252"/>
  <c r="G1791" i="252"/>
  <c r="G2556" i="252"/>
  <c r="G1875" i="252"/>
  <c r="G1628" i="252"/>
  <c r="G2190" i="252"/>
  <c r="G1822" i="252"/>
  <c r="G1630" i="252"/>
  <c r="G1233" i="252"/>
  <c r="G1555" i="252"/>
  <c r="G515" i="252"/>
  <c r="G1878" i="252"/>
  <c r="G2205" i="252"/>
  <c r="G1572" i="252"/>
  <c r="G2518" i="252"/>
  <c r="G2245" i="252"/>
  <c r="G1754" i="252"/>
  <c r="G2557" i="252"/>
  <c r="G2283" i="252"/>
  <c r="G1888" i="252"/>
  <c r="G1810" i="252"/>
  <c r="G2198" i="252"/>
  <c r="G1797" i="252"/>
  <c r="G2434" i="252"/>
  <c r="G2153" i="252"/>
  <c r="G1161" i="252"/>
  <c r="G2473" i="252"/>
  <c r="G2199" i="252"/>
  <c r="G1861" i="252"/>
  <c r="G2159" i="252"/>
  <c r="G962" i="252"/>
  <c r="G2041" i="252"/>
  <c r="G2067" i="252"/>
  <c r="G2186" i="252"/>
  <c r="G2355" i="252"/>
  <c r="G2302" i="252"/>
  <c r="G904" i="252"/>
  <c r="G1914" i="252"/>
  <c r="G2389" i="252"/>
  <c r="G2554" i="252"/>
  <c r="G2501" i="252"/>
  <c r="G1077" i="252"/>
  <c r="G825" i="252"/>
  <c r="G1372" i="252"/>
  <c r="G1781" i="252"/>
  <c r="G2217" i="252"/>
  <c r="G1187" i="252"/>
  <c r="G651" i="252"/>
  <c r="G1789" i="252"/>
  <c r="G2522" i="252"/>
  <c r="G2160" i="252"/>
  <c r="G1473" i="252"/>
  <c r="G1126" i="252"/>
  <c r="G442" i="252"/>
  <c r="G2416" i="252"/>
  <c r="G1380" i="252"/>
  <c r="G2050" i="252"/>
  <c r="G2287" i="252"/>
  <c r="G2421" i="252"/>
  <c r="G2496" i="252"/>
  <c r="G1253" i="252"/>
  <c r="G2309" i="252"/>
  <c r="G1890" i="252"/>
  <c r="G1962" i="252"/>
  <c r="G2306" i="252"/>
  <c r="G2240" i="252"/>
  <c r="G2338" i="252"/>
  <c r="G1307" i="252"/>
  <c r="G2551" i="252"/>
  <c r="H243" i="252"/>
  <c r="H1637" i="252"/>
  <c r="H165" i="252"/>
  <c r="H362" i="252"/>
  <c r="H344" i="252"/>
  <c r="H1030" i="252"/>
  <c r="H1254" i="252"/>
  <c r="H971" i="252"/>
  <c r="H1406" i="252"/>
  <c r="H583" i="252"/>
  <c r="H1375" i="252"/>
  <c r="H1425" i="252"/>
  <c r="G2419" i="252"/>
  <c r="G2136" i="252"/>
  <c r="G948" i="252"/>
  <c r="G295" i="252"/>
  <c r="G1652" i="252"/>
  <c r="G1180" i="252"/>
  <c r="G2297" i="252"/>
  <c r="G1925" i="252"/>
  <c r="G2609" i="252"/>
  <c r="G2336" i="252"/>
  <c r="G2018" i="252"/>
  <c r="G2648" i="252"/>
  <c r="G2375" i="252"/>
  <c r="G2074" i="252"/>
  <c r="G2332" i="252"/>
  <c r="G1604" i="252"/>
  <c r="G1668" i="252"/>
  <c r="G2535" i="252"/>
  <c r="G2262" i="252"/>
  <c r="G1826" i="252"/>
  <c r="G2574" i="252"/>
  <c r="G2301" i="252"/>
  <c r="G2073" i="252"/>
  <c r="G1979" i="252"/>
  <c r="G1701" i="252"/>
  <c r="G720" i="252"/>
  <c r="G2471" i="252"/>
  <c r="G2417" i="252"/>
  <c r="G2290" i="252"/>
  <c r="G2237" i="252"/>
  <c r="G2178" i="252"/>
  <c r="G2002" i="252"/>
  <c r="G2105" i="252"/>
  <c r="G2565" i="252"/>
  <c r="G1544" i="252"/>
  <c r="G1735" i="252"/>
  <c r="G2459" i="252"/>
  <c r="G2696" i="252"/>
  <c r="G1141" i="252"/>
  <c r="G2511" i="252"/>
  <c r="G1645" i="252"/>
  <c r="G1869" i="252"/>
  <c r="G1983" i="252"/>
  <c r="G2545" i="252"/>
  <c r="G2098" i="252"/>
  <c r="G567" i="252"/>
  <c r="G1986" i="252"/>
  <c r="G2578" i="252"/>
  <c r="G2691" i="252"/>
  <c r="G2035" i="252"/>
  <c r="G2341" i="252"/>
  <c r="G2171" i="252"/>
  <c r="G2120" i="252"/>
  <c r="G2183" i="252"/>
  <c r="G938" i="252"/>
  <c r="G1208" i="252"/>
  <c r="G2202" i="252"/>
  <c r="G2277" i="252"/>
  <c r="G2469" i="252"/>
  <c r="G2265" i="252"/>
  <c r="G2497" i="252"/>
  <c r="G2328" i="252"/>
  <c r="G2112" i="252"/>
  <c r="G2384" i="252"/>
  <c r="G2401" i="252"/>
  <c r="G1862" i="252"/>
  <c r="H385" i="252"/>
  <c r="H221" i="252"/>
  <c r="H1061" i="252"/>
  <c r="H1110" i="252"/>
  <c r="H724" i="252"/>
  <c r="H568" i="252"/>
  <c r="H366" i="252"/>
  <c r="H280" i="252"/>
  <c r="H36" i="252"/>
  <c r="H969" i="252"/>
  <c r="H409" i="252"/>
  <c r="H456" i="252"/>
  <c r="H553" i="252"/>
  <c r="H286" i="252"/>
  <c r="H1539" i="252"/>
  <c r="H2104" i="252"/>
  <c r="H1392" i="252"/>
  <c r="H2520" i="252"/>
  <c r="G2293" i="252"/>
  <c r="G1909" i="252"/>
  <c r="G1819" i="252"/>
  <c r="G2206" i="252"/>
  <c r="G1824" i="252"/>
  <c r="G2443" i="252"/>
  <c r="G2163" i="252"/>
  <c r="G1260" i="252"/>
  <c r="G2482" i="252"/>
  <c r="G2209" i="252"/>
  <c r="G1596" i="252"/>
  <c r="G2521" i="252"/>
  <c r="G334" i="252"/>
  <c r="G1574" i="252"/>
  <c r="G1205" i="252"/>
  <c r="G2066" i="252"/>
  <c r="G2681" i="252"/>
  <c r="G2408" i="252"/>
  <c r="G2121" i="252"/>
  <c r="G724" i="252"/>
  <c r="G2447" i="252"/>
  <c r="G2320" i="252"/>
  <c r="G1218" i="252"/>
  <c r="G1370" i="252"/>
  <c r="G1133" i="252"/>
  <c r="G2690" i="252"/>
  <c r="G2563" i="252"/>
  <c r="G2510" i="252"/>
  <c r="G2456" i="252"/>
  <c r="G2329" i="252"/>
  <c r="G1130" i="252"/>
  <c r="G255" i="252"/>
  <c r="G2072" i="252"/>
  <c r="G2303" i="252"/>
  <c r="G1607" i="252"/>
  <c r="G2115" i="252"/>
  <c r="G1989" i="252"/>
  <c r="G2472" i="252"/>
  <c r="G1743" i="252"/>
  <c r="G2379" i="252"/>
  <c r="G2194" i="252"/>
  <c r="G1751" i="252"/>
  <c r="G2272" i="252"/>
  <c r="G2704" i="252"/>
  <c r="G2441" i="252"/>
  <c r="G1916" i="252"/>
  <c r="G2579" i="252"/>
  <c r="G2446" i="252"/>
  <c r="G2431" i="252"/>
  <c r="G2598" i="252"/>
  <c r="G1720" i="252"/>
  <c r="G2519" i="252"/>
  <c r="G2680" i="252"/>
  <c r="G2399" i="252"/>
  <c r="G2269" i="252"/>
  <c r="G1272" i="252"/>
  <c r="G1300" i="252"/>
  <c r="G1943" i="252"/>
  <c r="G2367" i="252"/>
  <c r="G2323" i="252"/>
  <c r="G2149" i="252"/>
  <c r="G1408" i="252"/>
  <c r="G2561" i="252"/>
  <c r="G2470" i="252"/>
  <c r="G2605" i="252"/>
  <c r="G2211" i="252"/>
  <c r="H154" i="252"/>
  <c r="H716" i="252"/>
  <c r="H1189" i="252"/>
  <c r="H265" i="252"/>
  <c r="H1005" i="252"/>
  <c r="H17" i="252"/>
  <c r="H721" i="252"/>
  <c r="H561" i="252"/>
  <c r="H167" i="252"/>
  <c r="H505" i="252"/>
  <c r="H627" i="252"/>
  <c r="H868" i="252"/>
  <c r="H959" i="252"/>
  <c r="H968" i="252"/>
  <c r="H1374" i="252"/>
  <c r="H1175" i="252"/>
  <c r="H1187" i="252"/>
  <c r="H1524" i="252"/>
  <c r="H1423" i="252"/>
  <c r="G2366" i="252"/>
  <c r="G2063" i="252"/>
  <c r="G2236" i="252"/>
  <c r="G1491" i="252"/>
  <c r="G1568" i="252"/>
  <c r="G2517" i="252"/>
  <c r="G2243" i="252"/>
  <c r="G1752" i="252"/>
  <c r="G2555" i="252"/>
  <c r="G2282" i="252"/>
  <c r="G1882" i="252"/>
  <c r="G2594" i="252"/>
  <c r="G1138" i="252"/>
  <c r="G1997" i="252"/>
  <c r="G1732" i="252"/>
  <c r="G2162" i="252"/>
  <c r="G1235" i="252"/>
  <c r="G2481" i="252"/>
  <c r="G2208" i="252"/>
  <c r="G1583" i="252"/>
  <c r="G2520" i="252"/>
  <c r="G2466" i="252"/>
  <c r="G1339" i="252"/>
  <c r="G2070" i="252"/>
  <c r="G1944" i="252"/>
  <c r="G1334" i="252"/>
  <c r="G365" i="252"/>
  <c r="G2656" i="252"/>
  <c r="G2529" i="252"/>
  <c r="G2475" i="252"/>
  <c r="G1792" i="252"/>
  <c r="G2011" i="252"/>
  <c r="G2474" i="252"/>
  <c r="G2449" i="252"/>
  <c r="G2231" i="252"/>
  <c r="G2688" i="252"/>
  <c r="G1694" i="252"/>
  <c r="G2655" i="252"/>
  <c r="G1242" i="252"/>
  <c r="G1504" i="252"/>
  <c r="G2407" i="252"/>
  <c r="G2233" i="252"/>
  <c r="G2665" i="252"/>
  <c r="G1961" i="252"/>
  <c r="G2090" i="252"/>
  <c r="G2606" i="252"/>
  <c r="G813" i="252"/>
  <c r="G2167" i="252"/>
  <c r="G2623" i="252"/>
  <c r="G2064" i="252"/>
  <c r="G2659" i="252"/>
  <c r="G1762" i="252"/>
  <c r="G2359" i="252"/>
  <c r="G1679" i="252"/>
  <c r="G2533" i="252"/>
  <c r="G2207" i="252"/>
  <c r="G2201" i="252"/>
  <c r="G2132" i="252"/>
  <c r="G1734" i="252"/>
  <c r="G2657" i="252"/>
  <c r="G1406" i="252"/>
  <c r="G939" i="252"/>
  <c r="G2504" i="252"/>
  <c r="G2023" i="252"/>
  <c r="G978" i="252"/>
  <c r="H232" i="252"/>
  <c r="H218" i="252"/>
  <c r="H780" i="252"/>
  <c r="H1381" i="252"/>
  <c r="H329" i="252"/>
  <c r="H1069" i="252"/>
  <c r="H465" i="252"/>
  <c r="H794" i="252"/>
  <c r="H625" i="252"/>
  <c r="H904" i="252"/>
  <c r="H210" i="252"/>
  <c r="H1007" i="252"/>
  <c r="H437" i="252"/>
  <c r="H1605" i="252"/>
  <c r="H1022" i="252"/>
  <c r="H614" i="252"/>
  <c r="H1233" i="252"/>
  <c r="H159" i="252"/>
  <c r="H2279" i="252"/>
  <c r="H2107" i="252"/>
  <c r="G2168" i="252"/>
  <c r="G1288" i="252"/>
  <c r="G1118" i="252"/>
  <c r="G1794" i="252"/>
  <c r="G1379" i="252"/>
  <c r="G2325" i="252"/>
  <c r="G1993" i="252"/>
  <c r="G2637" i="252"/>
  <c r="G2363" i="252"/>
  <c r="G2058" i="252"/>
  <c r="G2675" i="252"/>
  <c r="G2402" i="252"/>
  <c r="G2113" i="252"/>
  <c r="G1452" i="252"/>
  <c r="G2435" i="252"/>
  <c r="G2291" i="252"/>
  <c r="G2127" i="252"/>
  <c r="G2295" i="252"/>
  <c r="G1308" i="252"/>
  <c r="G2424" i="252"/>
  <c r="G1332" i="252"/>
  <c r="G2343" i="252"/>
  <c r="G2197" i="252"/>
  <c r="G1348" i="252"/>
  <c r="G1780" i="252"/>
  <c r="G2078" i="252"/>
  <c r="G859" i="252"/>
  <c r="G1969" i="252"/>
  <c r="G906" i="252"/>
  <c r="G2584" i="252"/>
  <c r="G2266" i="252"/>
  <c r="G2697" i="252"/>
  <c r="G2342" i="252"/>
  <c r="G1843" i="252"/>
  <c r="G766" i="252"/>
  <c r="G1051" i="252"/>
  <c r="G2239" i="252"/>
  <c r="G2479" i="252"/>
  <c r="G1658" i="252"/>
  <c r="G2258" i="252"/>
  <c r="G1354" i="252"/>
  <c r="G2458" i="252"/>
  <c r="G2477" i="252"/>
  <c r="G722" i="252"/>
  <c r="G2650" i="252"/>
  <c r="G2358" i="252"/>
  <c r="G2299" i="252"/>
  <c r="G2480" i="252"/>
  <c r="G1517" i="252"/>
  <c r="G2235" i="252"/>
  <c r="G575" i="252"/>
  <c r="G2670" i="252"/>
  <c r="G1978" i="252"/>
  <c r="G2698" i="252"/>
  <c r="G2582" i="252"/>
  <c r="G2314" i="252"/>
  <c r="G2631" i="252"/>
  <c r="G2304" i="252"/>
  <c r="G2059" i="252"/>
  <c r="H424" i="252"/>
  <c r="H90" i="252"/>
  <c r="H157" i="252"/>
  <c r="H381" i="252"/>
  <c r="H1573" i="252"/>
  <c r="H201" i="252"/>
  <c r="H652" i="252"/>
  <c r="H602" i="252"/>
  <c r="H234" i="252"/>
  <c r="H636" i="252"/>
  <c r="H216" i="252"/>
  <c r="H419" i="252"/>
  <c r="H1365" i="252"/>
  <c r="H544" i="252"/>
  <c r="H1693" i="252"/>
  <c r="H666" i="252"/>
  <c r="H859" i="252"/>
  <c r="H189" i="252"/>
  <c r="H1479" i="252"/>
  <c r="H1351" i="252"/>
  <c r="H953" i="252"/>
  <c r="H178" i="252"/>
  <c r="H1183" i="252"/>
  <c r="H463" i="252"/>
  <c r="H1593" i="252"/>
  <c r="H1699" i="252"/>
  <c r="G2666" i="252"/>
  <c r="G2393" i="252"/>
  <c r="G2099" i="252"/>
  <c r="G2404" i="252"/>
  <c r="G1685" i="252"/>
  <c r="G1707" i="252"/>
  <c r="G2544" i="252"/>
  <c r="G2271" i="252"/>
  <c r="G1853" i="252"/>
  <c r="G2583" i="252"/>
  <c r="G2310" i="252"/>
  <c r="G1955" i="252"/>
  <c r="G2622" i="252"/>
  <c r="G2324" i="252"/>
  <c r="G2334" i="252"/>
  <c r="G2154" i="252"/>
  <c r="G1908" i="252"/>
  <c r="G2376" i="252"/>
  <c r="G2259" i="252"/>
  <c r="G974" i="252"/>
  <c r="G2432" i="252"/>
  <c r="G1867" i="252"/>
  <c r="G2031" i="252"/>
  <c r="G1533" i="252"/>
  <c r="G2077" i="252"/>
  <c r="G42" i="252"/>
  <c r="G1724" i="252"/>
  <c r="G1171" i="252"/>
  <c r="G2626" i="252"/>
  <c r="G2455" i="252"/>
  <c r="G2311" i="252"/>
  <c r="G2486" i="252"/>
  <c r="G2678" i="252"/>
  <c r="G2313" i="252"/>
  <c r="G1844" i="252"/>
  <c r="G1946" i="252"/>
  <c r="G1281" i="252"/>
  <c r="G2531" i="252"/>
  <c r="G2705" i="252"/>
  <c r="G2249" i="252"/>
  <c r="G1500" i="252"/>
  <c r="G2246" i="252"/>
  <c r="G1985" i="252"/>
  <c r="G2451" i="252"/>
  <c r="G2189" i="252"/>
  <c r="G2114" i="252"/>
  <c r="G2009" i="252"/>
  <c r="G1214" i="252"/>
  <c r="G2036" i="252"/>
  <c r="G1047" i="252"/>
  <c r="G2530" i="252"/>
  <c r="G2706" i="252"/>
  <c r="G1558" i="252"/>
  <c r="G1891" i="252"/>
  <c r="G2221" i="252"/>
  <c r="G2241" i="252"/>
  <c r="G2423" i="252"/>
  <c r="G2170" i="252"/>
  <c r="G2632" i="252"/>
  <c r="H65" i="252"/>
  <c r="H410" i="252"/>
  <c r="H462" i="252"/>
  <c r="H849" i="252"/>
  <c r="H348" i="252"/>
  <c r="H98" i="252"/>
  <c r="H399" i="252"/>
  <c r="H120" i="252"/>
  <c r="H323" i="252"/>
  <c r="H1269" i="252"/>
  <c r="H113" i="252"/>
  <c r="H534" i="252"/>
  <c r="H455" i="252"/>
  <c r="H338" i="252"/>
  <c r="H1318" i="252"/>
  <c r="H1155" i="252"/>
  <c r="H1143" i="252"/>
  <c r="H540" i="252"/>
  <c r="H411" i="252"/>
  <c r="H16" i="252"/>
  <c r="H1366" i="252"/>
  <c r="H1840" i="252"/>
  <c r="H1712" i="252"/>
  <c r="H901" i="252"/>
  <c r="H2115" i="252"/>
  <c r="H1533" i="252"/>
  <c r="G1699" i="252"/>
  <c r="G2397" i="252"/>
  <c r="G2144" i="252"/>
  <c r="G479" i="252"/>
  <c r="G2139" i="252"/>
  <c r="G2387" i="252"/>
  <c r="G2550" i="252"/>
  <c r="G2250" i="252"/>
  <c r="G1954" i="252"/>
  <c r="G2560" i="252"/>
  <c r="G1900" i="252"/>
  <c r="G2672" i="252"/>
  <c r="G2033" i="252"/>
  <c r="G1099" i="252"/>
  <c r="G2528" i="252"/>
  <c r="G2169" i="252"/>
  <c r="G2223" i="252"/>
  <c r="G2634" i="252"/>
  <c r="G1560" i="252"/>
  <c r="G2350" i="252"/>
  <c r="G2558" i="252"/>
  <c r="G2661" i="252"/>
  <c r="G1656" i="252"/>
  <c r="G2442" i="252"/>
  <c r="G2083" i="252"/>
  <c r="G2055" i="252"/>
  <c r="G1818" i="252"/>
  <c r="G2079" i="252"/>
  <c r="G2403" i="252"/>
  <c r="G1313" i="252"/>
  <c r="G2003" i="252"/>
  <c r="G1963" i="252"/>
  <c r="G1179" i="252"/>
  <c r="H104" i="252"/>
  <c r="H616" i="252"/>
  <c r="H449" i="252"/>
  <c r="H282" i="252"/>
  <c r="H307" i="252"/>
  <c r="H182" i="252"/>
  <c r="H908" i="252"/>
  <c r="H703" i="252"/>
  <c r="H1253" i="252"/>
  <c r="H1765" i="252"/>
  <c r="H176" i="252"/>
  <c r="H521" i="252"/>
  <c r="H379" i="252"/>
  <c r="H980" i="252"/>
  <c r="H1325" i="252"/>
  <c r="H987" i="252"/>
  <c r="H209" i="252"/>
  <c r="H67" i="252"/>
  <c r="H662" i="252"/>
  <c r="H1013" i="252"/>
  <c r="H613" i="252"/>
  <c r="H536" i="252"/>
  <c r="H202" i="252"/>
  <c r="H269" i="252"/>
  <c r="H587" i="252"/>
  <c r="H1685" i="252"/>
  <c r="H466" i="252"/>
  <c r="H913" i="252"/>
  <c r="H1382" i="252"/>
  <c r="H1327" i="252"/>
  <c r="H1258" i="252"/>
  <c r="H647" i="252"/>
  <c r="H1207" i="252"/>
  <c r="H289" i="252"/>
  <c r="H722" i="252"/>
  <c r="H907" i="252"/>
  <c r="H69" i="252"/>
  <c r="H460" i="252"/>
  <c r="H400" i="252"/>
  <c r="H705" i="252"/>
  <c r="H579" i="252"/>
  <c r="H909" i="252"/>
  <c r="H1904" i="252"/>
  <c r="H186" i="252"/>
  <c r="H44" i="252"/>
  <c r="H678" i="252"/>
  <c r="H1156" i="252"/>
  <c r="H2407" i="252"/>
  <c r="H2512" i="252"/>
  <c r="H1738" i="252"/>
  <c r="H1504" i="252"/>
  <c r="H2476" i="252"/>
  <c r="G1333" i="252"/>
  <c r="G1910" i="252"/>
  <c r="G2491" i="252"/>
  <c r="G2088" i="252"/>
  <c r="G2515" i="252"/>
  <c r="G2322" i="252"/>
  <c r="G2331" i="252"/>
  <c r="G1120" i="252"/>
  <c r="G2621" i="252"/>
  <c r="G2415" i="252"/>
  <c r="G2365" i="252"/>
  <c r="G2426" i="252"/>
  <c r="G2567" i="252"/>
  <c r="G1834" i="252"/>
  <c r="G1927" i="252"/>
  <c r="G2275" i="252"/>
  <c r="G2625" i="252"/>
  <c r="G2065" i="252"/>
  <c r="G2573" i="252"/>
  <c r="G2505" i="252"/>
  <c r="G2179" i="252"/>
  <c r="G2534" i="252"/>
  <c r="G2075" i="252"/>
  <c r="G2151" i="252"/>
  <c r="G2347" i="252"/>
  <c r="G2135" i="252"/>
  <c r="G2694" i="252"/>
  <c r="G1390" i="252"/>
  <c r="G2514" i="252"/>
  <c r="G2562" i="252"/>
  <c r="G2662" i="252"/>
  <c r="G2213" i="252"/>
  <c r="G2289" i="252"/>
  <c r="H168" i="252"/>
  <c r="H680" i="252"/>
  <c r="H513" i="252"/>
  <c r="H346" i="252"/>
  <c r="H371" i="252"/>
  <c r="H334" i="252"/>
  <c r="H972" i="252"/>
  <c r="H776" i="252"/>
  <c r="H1317" i="252"/>
  <c r="H172" i="252"/>
  <c r="H368" i="252"/>
  <c r="H34" i="252"/>
  <c r="H101" i="252"/>
  <c r="H244" i="252"/>
  <c r="H1517" i="252"/>
  <c r="H56" i="252"/>
  <c r="H401" i="252"/>
  <c r="H259" i="252"/>
  <c r="H860" i="252"/>
  <c r="H1205" i="252"/>
  <c r="H850" i="252"/>
  <c r="H49" i="252"/>
  <c r="H394" i="252"/>
  <c r="H430" i="252"/>
  <c r="H831" i="252"/>
  <c r="H310" i="252"/>
  <c r="H160" i="252"/>
  <c r="H363" i="252"/>
  <c r="H1309" i="252"/>
  <c r="H252" i="252"/>
  <c r="H316" i="252"/>
  <c r="H448" i="252"/>
  <c r="H1597" i="252"/>
  <c r="H580" i="252"/>
  <c r="H19" i="252"/>
  <c r="H1398" i="252"/>
  <c r="H936" i="252"/>
  <c r="H14" i="252"/>
  <c r="H1031" i="252"/>
  <c r="H322" i="252"/>
  <c r="H92" i="252"/>
  <c r="H1499" i="252"/>
  <c r="H1211" i="252"/>
  <c r="H1387" i="252"/>
  <c r="H626" i="252"/>
  <c r="H1631" i="252"/>
  <c r="H1648" i="252"/>
  <c r="H1676" i="252"/>
  <c r="H812" i="252"/>
  <c r="H1131" i="252"/>
  <c r="H2058" i="252"/>
  <c r="H2457" i="252"/>
  <c r="G2569" i="252"/>
  <c r="G2001" i="252"/>
  <c r="G2261" i="252"/>
  <c r="G2218" i="252"/>
  <c r="G2349" i="252"/>
  <c r="G2414" i="252"/>
  <c r="G2270" i="252"/>
  <c r="G2450" i="252"/>
  <c r="G1234" i="252"/>
  <c r="G1726" i="252"/>
  <c r="G2161" i="252"/>
  <c r="G2478" i="252"/>
  <c r="G2671" i="252"/>
  <c r="G2192" i="252"/>
  <c r="G2699" i="252"/>
  <c r="G2611" i="252"/>
  <c r="G2467" i="252"/>
  <c r="G2487" i="252"/>
  <c r="G1936" i="252"/>
  <c r="G1836" i="252"/>
  <c r="G2453" i="252"/>
  <c r="G2405" i="252"/>
  <c r="G2216" i="252"/>
  <c r="G2326" i="252"/>
  <c r="G2615" i="252"/>
  <c r="G2089" i="252"/>
  <c r="G2321" i="252"/>
  <c r="G2386" i="252"/>
  <c r="G1157" i="252"/>
  <c r="G1807" i="252"/>
  <c r="G2438" i="252"/>
  <c r="G1710" i="252"/>
  <c r="G2104" i="252"/>
  <c r="H296" i="252"/>
  <c r="H129" i="252"/>
  <c r="H641" i="252"/>
  <c r="H474" i="252"/>
  <c r="H29" i="252"/>
  <c r="H556" i="252"/>
  <c r="H60" i="252"/>
  <c r="H922" i="252"/>
  <c r="H1445" i="252"/>
  <c r="H491" i="252"/>
  <c r="H496" i="252"/>
  <c r="H162" i="252"/>
  <c r="H229" i="252"/>
  <c r="H526" i="252"/>
  <c r="H1645" i="252"/>
  <c r="H184" i="252"/>
  <c r="H529" i="252"/>
  <c r="H387" i="252"/>
  <c r="H988" i="252"/>
  <c r="H1333" i="252"/>
  <c r="H997" i="252"/>
  <c r="H177" i="252"/>
  <c r="H35" i="252"/>
  <c r="H620" i="252"/>
  <c r="H977" i="252"/>
  <c r="H564" i="252"/>
  <c r="H672" i="252"/>
  <c r="H318" i="252"/>
  <c r="H143" i="252"/>
  <c r="H714" i="252"/>
  <c r="H743" i="252"/>
  <c r="H114" i="252"/>
  <c r="H1198" i="252"/>
  <c r="H373" i="252"/>
  <c r="H598" i="252"/>
  <c r="H806" i="252"/>
  <c r="H208" i="252"/>
  <c r="H1357" i="252"/>
  <c r="H372" i="252"/>
  <c r="H326" i="252"/>
  <c r="H735" i="252"/>
  <c r="H606" i="252"/>
  <c r="H550" i="252"/>
  <c r="H1171" i="252"/>
  <c r="H532" i="252"/>
  <c r="H342" i="252"/>
  <c r="H1495" i="252"/>
  <c r="H1080" i="252"/>
  <c r="H1594" i="252"/>
  <c r="H644" i="252"/>
  <c r="H2367" i="252"/>
  <c r="H190" i="252"/>
  <c r="G2461" i="252"/>
  <c r="G2294" i="252"/>
  <c r="G2635" i="252"/>
  <c r="G2538" i="252"/>
  <c r="G2440" i="252"/>
  <c r="G832" i="252"/>
  <c r="G1717" i="252"/>
  <c r="G2305" i="252"/>
  <c r="G1434" i="252"/>
  <c r="G2385" i="252"/>
  <c r="G2025" i="252"/>
  <c r="G2051" i="252"/>
  <c r="G1110" i="252"/>
  <c r="G2687" i="252"/>
  <c r="G2175" i="252"/>
  <c r="G1798" i="252"/>
  <c r="G2568" i="252"/>
  <c r="G1772" i="252"/>
  <c r="G2395" i="252"/>
  <c r="G2394" i="252"/>
  <c r="G1632" i="252"/>
  <c r="G2296" i="252"/>
  <c r="G2638" i="252"/>
  <c r="G399" i="252"/>
  <c r="G1870" i="252"/>
  <c r="G821" i="252"/>
  <c r="G2181" i="252"/>
  <c r="G2418" i="252"/>
  <c r="G2489" i="252"/>
  <c r="G2641" i="252"/>
  <c r="G2640" i="252"/>
  <c r="G2345" i="252"/>
  <c r="G2369" i="252"/>
  <c r="H360" i="252"/>
  <c r="H193" i="252"/>
  <c r="H26" i="252"/>
  <c r="H51" i="252"/>
  <c r="H93" i="252"/>
  <c r="H642" i="252"/>
  <c r="H220" i="252"/>
  <c r="H995" i="252"/>
  <c r="H1509" i="252"/>
  <c r="H759" i="252"/>
  <c r="H9" i="252"/>
  <c r="H354" i="252"/>
  <c r="H350" i="252"/>
  <c r="H785" i="252"/>
  <c r="H198" i="252"/>
  <c r="H376" i="252"/>
  <c r="H42" i="252"/>
  <c r="H109" i="252"/>
  <c r="H270" i="252"/>
  <c r="H1525" i="252"/>
  <c r="H24" i="252"/>
  <c r="H369" i="252"/>
  <c r="H227" i="252"/>
  <c r="H828" i="252"/>
  <c r="H1173" i="252"/>
  <c r="H814" i="252"/>
  <c r="H121" i="252"/>
  <c r="H546" i="252"/>
  <c r="H476" i="252"/>
  <c r="H787" i="252"/>
  <c r="H816" i="252"/>
  <c r="H242" i="252"/>
  <c r="H1262" i="252"/>
  <c r="H605" i="252"/>
  <c r="H748" i="252"/>
  <c r="H879" i="252"/>
  <c r="H336" i="252"/>
  <c r="H1485" i="252"/>
  <c r="H507" i="252"/>
  <c r="H574" i="252"/>
  <c r="H881" i="252"/>
  <c r="H1058" i="252"/>
  <c r="H986" i="252"/>
  <c r="H1377" i="252"/>
  <c r="H991" i="252"/>
  <c r="H757" i="252"/>
  <c r="H1482" i="252"/>
  <c r="H1130" i="252"/>
  <c r="H486" i="252"/>
  <c r="H1188" i="252"/>
  <c r="H2495" i="252"/>
  <c r="H906" i="252"/>
  <c r="H589" i="252"/>
  <c r="H48" i="252"/>
  <c r="H560" i="252"/>
  <c r="H393" i="252"/>
  <c r="H226" i="252"/>
  <c r="H251" i="252"/>
  <c r="H31" i="252"/>
  <c r="H852" i="252"/>
  <c r="H623" i="252"/>
  <c r="H1197" i="252"/>
  <c r="H1709" i="252"/>
  <c r="H841" i="252"/>
  <c r="H248" i="252"/>
  <c r="H81" i="252"/>
  <c r="H593" i="252"/>
  <c r="H426" i="252"/>
  <c r="H451" i="252"/>
  <c r="H492" i="252"/>
  <c r="H119" i="252"/>
  <c r="H867" i="252"/>
  <c r="H1397" i="252"/>
  <c r="H383" i="252"/>
  <c r="H1062" i="252"/>
  <c r="H408" i="252"/>
  <c r="H241" i="252"/>
  <c r="H74" i="252"/>
  <c r="H99" i="252"/>
  <c r="H141" i="252"/>
  <c r="H700" i="252"/>
  <c r="H343" i="252"/>
  <c r="H1045" i="252"/>
  <c r="H1557" i="252"/>
  <c r="H661" i="252"/>
  <c r="H249" i="252"/>
  <c r="H107" i="252"/>
  <c r="H708" i="252"/>
  <c r="H1053" i="252"/>
  <c r="H675" i="252"/>
  <c r="H1446" i="252"/>
  <c r="H861" i="252"/>
  <c r="H1391" i="252"/>
  <c r="H889" i="252"/>
  <c r="H1361" i="252"/>
  <c r="H370" i="252"/>
  <c r="H803" i="252"/>
  <c r="H1326" i="252"/>
  <c r="H1271" i="252"/>
  <c r="H771" i="252"/>
  <c r="H417" i="252"/>
  <c r="H876" i="252"/>
  <c r="H869" i="252"/>
  <c r="H952" i="252"/>
  <c r="H981" i="252"/>
  <c r="H464" i="252"/>
  <c r="H197" i="252"/>
  <c r="H1613" i="252"/>
  <c r="H565" i="252"/>
  <c r="H604" i="252"/>
  <c r="H528" i="252"/>
  <c r="H749" i="252"/>
  <c r="H778" i="252"/>
  <c r="H1144" i="252"/>
  <c r="H1167" i="252"/>
  <c r="H1170" i="252"/>
  <c r="H1049" i="252"/>
  <c r="H1285" i="252"/>
  <c r="H2032" i="252"/>
  <c r="H1622" i="252"/>
  <c r="H75" i="252"/>
  <c r="H1308" i="252"/>
  <c r="H413" i="252"/>
  <c r="H1264" i="252"/>
  <c r="H1792" i="252"/>
  <c r="H1743" i="252"/>
  <c r="H1259" i="252"/>
  <c r="H1864" i="252"/>
  <c r="H285" i="252"/>
  <c r="H2039" i="252"/>
  <c r="H640" i="252"/>
  <c r="H1394" i="252"/>
  <c r="H2072" i="252"/>
  <c r="H838" i="252"/>
  <c r="H1268" i="252"/>
  <c r="H2610" i="252"/>
  <c r="H1018" i="252"/>
  <c r="H686" i="252"/>
  <c r="H112" i="252"/>
  <c r="H624" i="252"/>
  <c r="H457" i="252"/>
  <c r="H290" i="252"/>
  <c r="H315" i="252"/>
  <c r="H204" i="252"/>
  <c r="H916" i="252"/>
  <c r="H712" i="252"/>
  <c r="H1261" i="252"/>
  <c r="H1773" i="252"/>
  <c r="H914" i="252"/>
  <c r="H312" i="252"/>
  <c r="H145" i="252"/>
  <c r="H657" i="252"/>
  <c r="H490" i="252"/>
  <c r="H45" i="252"/>
  <c r="H578" i="252"/>
  <c r="H47" i="252"/>
  <c r="H941" i="252"/>
  <c r="H1461" i="252"/>
  <c r="H516" i="252"/>
  <c r="H1126" i="252"/>
  <c r="H472" i="252"/>
  <c r="H305" i="252"/>
  <c r="H138" i="252"/>
  <c r="H163" i="252"/>
  <c r="H205" i="252"/>
  <c r="H764" i="252"/>
  <c r="H487" i="252"/>
  <c r="H1109" i="252"/>
  <c r="H1621" i="252"/>
  <c r="H741" i="252"/>
  <c r="H32" i="252"/>
  <c r="H377" i="252"/>
  <c r="H235" i="252"/>
  <c r="H836" i="252"/>
  <c r="H1181" i="252"/>
  <c r="H823" i="252"/>
  <c r="H23" i="252"/>
  <c r="H934" i="252"/>
  <c r="H124" i="252"/>
  <c r="H962" i="252"/>
  <c r="H64" i="252"/>
  <c r="H267" i="252"/>
  <c r="H1213" i="252"/>
  <c r="H62" i="252"/>
  <c r="H150" i="252"/>
  <c r="H1169" i="252"/>
  <c r="H122" i="252"/>
  <c r="H454" i="252"/>
  <c r="H1206" i="252"/>
  <c r="H1151" i="252"/>
  <c r="H407" i="252"/>
  <c r="H169" i="252"/>
  <c r="H610" i="252"/>
  <c r="H551" i="252"/>
  <c r="H815" i="252"/>
  <c r="H843" i="252"/>
  <c r="H361" i="252"/>
  <c r="H1549" i="252"/>
  <c r="H1191" i="252"/>
  <c r="H128" i="252"/>
  <c r="H615" i="252"/>
  <c r="H1547" i="252"/>
  <c r="H166" i="252"/>
  <c r="H199" i="252"/>
  <c r="H631" i="252"/>
  <c r="H390" i="252"/>
  <c r="H55" i="252"/>
  <c r="H1912" i="252"/>
  <c r="H1288" i="252"/>
  <c r="H608" i="252"/>
  <c r="H2112" i="252"/>
  <c r="H125" i="252"/>
  <c r="H1249" i="252"/>
  <c r="H726" i="252"/>
  <c r="H1959" i="252"/>
  <c r="H2382" i="252"/>
  <c r="H1247" i="252"/>
  <c r="H2487" i="252"/>
  <c r="H1226" i="252"/>
  <c r="H2060" i="252"/>
  <c r="H2354" i="252"/>
  <c r="H830" i="252"/>
  <c r="H832" i="252"/>
  <c r="H240" i="252"/>
  <c r="H73" i="252"/>
  <c r="H585" i="252"/>
  <c r="H418" i="252"/>
  <c r="H443" i="252"/>
  <c r="H478" i="252"/>
  <c r="H100" i="252"/>
  <c r="H858" i="252"/>
  <c r="H1389" i="252"/>
  <c r="H365" i="252"/>
  <c r="H1054" i="252"/>
  <c r="H440" i="252"/>
  <c r="H273" i="252"/>
  <c r="H106" i="252"/>
  <c r="H131" i="252"/>
  <c r="H173" i="252"/>
  <c r="H732" i="252"/>
  <c r="H420" i="252"/>
  <c r="H1077" i="252"/>
  <c r="H1589" i="252"/>
  <c r="H704" i="252"/>
  <c r="H88" i="252"/>
  <c r="H600" i="252"/>
  <c r="H433" i="252"/>
  <c r="H266" i="252"/>
  <c r="H291" i="252"/>
  <c r="H140" i="252"/>
  <c r="H892" i="252"/>
  <c r="H685" i="252"/>
  <c r="H1237" i="252"/>
  <c r="H1749" i="252"/>
  <c r="H887" i="252"/>
  <c r="H288" i="252"/>
  <c r="H633" i="252"/>
  <c r="H21" i="252"/>
  <c r="H38" i="252"/>
  <c r="H1437" i="252"/>
  <c r="H1102" i="252"/>
  <c r="H405" i="252"/>
  <c r="H1071" i="252"/>
  <c r="H461" i="252"/>
  <c r="H1096" i="252"/>
  <c r="H576" i="252"/>
  <c r="H76" i="252"/>
  <c r="H1725" i="252"/>
  <c r="H638" i="252"/>
  <c r="H677" i="252"/>
  <c r="H1546" i="252"/>
  <c r="H147" i="252"/>
  <c r="H1093" i="252"/>
  <c r="H1462" i="252"/>
  <c r="H1407" i="252"/>
  <c r="H1073" i="252"/>
  <c r="H681" i="252"/>
  <c r="H135" i="252"/>
  <c r="H1150" i="252"/>
  <c r="H1095" i="252"/>
  <c r="H94" i="252"/>
  <c r="H450" i="252"/>
  <c r="H805" i="252"/>
  <c r="H555" i="252"/>
  <c r="H213" i="252"/>
  <c r="H1619" i="252"/>
  <c r="H755" i="252"/>
  <c r="H1577" i="252"/>
  <c r="H628" i="252"/>
  <c r="H1480" i="252"/>
  <c r="H1379" i="252"/>
  <c r="H1038" i="252"/>
  <c r="H102" i="252"/>
  <c r="H428" i="252"/>
  <c r="H684" i="252"/>
  <c r="H1721" i="252"/>
  <c r="H148" i="252"/>
  <c r="H890" i="252"/>
  <c r="H2374" i="252"/>
  <c r="H750" i="252"/>
  <c r="H1931" i="252"/>
  <c r="H1602" i="252"/>
  <c r="H1745" i="252"/>
  <c r="H2462" i="252"/>
  <c r="H1747" i="252"/>
  <c r="H2362" i="252"/>
  <c r="H2611" i="252"/>
  <c r="H905" i="252"/>
  <c r="H304" i="252"/>
  <c r="H137" i="252"/>
  <c r="H649" i="252"/>
  <c r="H482" i="252"/>
  <c r="H37" i="252"/>
  <c r="H566" i="252"/>
  <c r="H20" i="252"/>
  <c r="H931" i="252"/>
  <c r="H1453" i="252"/>
  <c r="H503" i="252"/>
  <c r="H1118" i="252"/>
  <c r="H504" i="252"/>
  <c r="H337" i="252"/>
  <c r="H170" i="252"/>
  <c r="H195" i="252"/>
  <c r="H237" i="252"/>
  <c r="H796" i="252"/>
  <c r="H539" i="252"/>
  <c r="H1141" i="252"/>
  <c r="H1653" i="252"/>
  <c r="H777" i="252"/>
  <c r="H152" i="252"/>
  <c r="H664" i="252"/>
  <c r="H497" i="252"/>
  <c r="H330" i="252"/>
  <c r="H355" i="252"/>
  <c r="H302" i="252"/>
  <c r="H956" i="252"/>
  <c r="H758" i="252"/>
  <c r="H1301" i="252"/>
  <c r="H111" i="252"/>
  <c r="H960" i="252"/>
  <c r="H416" i="252"/>
  <c r="H82" i="252"/>
  <c r="H149" i="252"/>
  <c r="H364" i="252"/>
  <c r="H1565" i="252"/>
  <c r="H1190" i="252"/>
  <c r="H530" i="252"/>
  <c r="H1135" i="252"/>
  <c r="H567" i="252"/>
  <c r="H335" i="252"/>
  <c r="H25" i="252"/>
  <c r="H382" i="252"/>
  <c r="H247" i="252"/>
  <c r="H723" i="252"/>
  <c r="H752" i="252"/>
  <c r="H72" i="252"/>
  <c r="H275" i="252"/>
  <c r="H1221" i="252"/>
  <c r="H87" i="252"/>
  <c r="H175" i="252"/>
  <c r="H1180" i="252"/>
  <c r="H130" i="252"/>
  <c r="H471" i="252"/>
  <c r="H1214" i="252"/>
  <c r="H1159" i="252"/>
  <c r="H445" i="252"/>
  <c r="H219" i="252"/>
  <c r="H1182" i="252"/>
  <c r="H653" i="252"/>
  <c r="H514" i="252"/>
  <c r="H1692" i="252"/>
  <c r="H1043" i="252"/>
  <c r="H512" i="252"/>
  <c r="H853" i="252"/>
  <c r="H1556" i="252"/>
  <c r="H1473" i="252"/>
  <c r="H1422" i="252"/>
  <c r="H809" i="252"/>
  <c r="H643" i="252"/>
  <c r="H142" i="252"/>
  <c r="H452" i="252"/>
  <c r="H1303" i="252"/>
  <c r="H1532" i="252"/>
  <c r="H2502" i="252"/>
  <c r="H1350" i="252"/>
  <c r="H2077" i="252"/>
  <c r="H1649" i="252"/>
  <c r="H2197" i="252"/>
  <c r="H2590" i="252"/>
  <c r="H2120" i="252"/>
  <c r="H2682" i="252"/>
  <c r="H2161" i="252"/>
  <c r="H1457" i="252"/>
  <c r="H153" i="252"/>
  <c r="H11" i="252"/>
  <c r="H588" i="252"/>
  <c r="H950" i="252"/>
  <c r="H527" i="252"/>
  <c r="H1390" i="252"/>
  <c r="H797" i="252"/>
  <c r="H1335" i="252"/>
  <c r="H825" i="252"/>
  <c r="H918" i="252"/>
  <c r="H200" i="252"/>
  <c r="H545" i="252"/>
  <c r="H403" i="252"/>
  <c r="H1004" i="252"/>
  <c r="H1349" i="252"/>
  <c r="H1014" i="252"/>
  <c r="H294" i="252"/>
  <c r="H1023" i="252"/>
  <c r="H351" i="252"/>
  <c r="H1048" i="252"/>
  <c r="H1283" i="252"/>
  <c r="H592" i="252"/>
  <c r="H258" i="252"/>
  <c r="H118" i="252"/>
  <c r="H671" i="252"/>
  <c r="H1741" i="252"/>
  <c r="H1278" i="252"/>
  <c r="H663" i="252"/>
  <c r="H1223" i="252"/>
  <c r="H697" i="252"/>
  <c r="H808" i="252"/>
  <c r="H656" i="252"/>
  <c r="H133" i="252"/>
  <c r="H895" i="252"/>
  <c r="H1246" i="252"/>
  <c r="H925" i="252"/>
  <c r="H734" i="252"/>
  <c r="H1447" i="252"/>
  <c r="H932" i="252"/>
  <c r="H1311" i="252"/>
  <c r="H1832" i="252"/>
  <c r="H1273" i="252"/>
  <c r="H1363" i="252"/>
  <c r="H1162" i="252"/>
  <c r="H185" i="252"/>
  <c r="H575" i="252"/>
  <c r="H1016" i="252"/>
  <c r="H39" i="252"/>
  <c r="H1630" i="252"/>
  <c r="H1695" i="252"/>
  <c r="H263" i="252"/>
  <c r="H427" i="252"/>
  <c r="H833" i="252"/>
  <c r="H1519" i="252"/>
  <c r="H955" i="252"/>
  <c r="H792" i="252"/>
  <c r="H799" i="252"/>
  <c r="H1727" i="252"/>
  <c r="H694" i="252"/>
  <c r="H1920" i="252"/>
  <c r="H1196" i="252"/>
  <c r="H96" i="252"/>
  <c r="H845" i="252"/>
  <c r="H1458" i="252"/>
  <c r="H635" i="252"/>
  <c r="H1337" i="252"/>
  <c r="H2566" i="252"/>
  <c r="H1716" i="252"/>
  <c r="H1239" i="252"/>
  <c r="H2186" i="252"/>
  <c r="H2415" i="252"/>
  <c r="H50" i="252"/>
  <c r="H1314" i="252"/>
  <c r="H1687" i="252"/>
  <c r="H2328" i="252"/>
  <c r="H1657" i="252"/>
  <c r="H2654" i="252"/>
  <c r="H1841" i="252"/>
  <c r="H1448" i="252"/>
  <c r="H921" i="252"/>
  <c r="H1839" i="252"/>
  <c r="H1807" i="252"/>
  <c r="H2428" i="252"/>
  <c r="H1554" i="252"/>
  <c r="H581" i="252"/>
  <c r="H1537" i="252"/>
  <c r="H281" i="252"/>
  <c r="H139" i="252"/>
  <c r="H740" i="252"/>
  <c r="H1085" i="252"/>
  <c r="H713" i="252"/>
  <c r="H1454" i="252"/>
  <c r="H870" i="252"/>
  <c r="H1399" i="252"/>
  <c r="H898" i="252"/>
  <c r="H1057" i="252"/>
  <c r="H328" i="252"/>
  <c r="H673" i="252"/>
  <c r="H61" i="252"/>
  <c r="H110" i="252"/>
  <c r="H1477" i="252"/>
  <c r="H1142" i="252"/>
  <c r="H439" i="252"/>
  <c r="H1087" i="252"/>
  <c r="H494" i="252"/>
  <c r="H30" i="252"/>
  <c r="H1386" i="252"/>
  <c r="H41" i="252"/>
  <c r="H386" i="252"/>
  <c r="H414" i="252"/>
  <c r="H822" i="252"/>
  <c r="H293" i="252"/>
  <c r="H1342" i="252"/>
  <c r="H742" i="252"/>
  <c r="H1287" i="252"/>
  <c r="H770" i="252"/>
  <c r="H1194" i="252"/>
  <c r="H105" i="252"/>
  <c r="H261" i="252"/>
  <c r="H1165" i="252"/>
  <c r="H1310" i="252"/>
  <c r="H1127" i="252"/>
  <c r="H807" i="252"/>
  <c r="H1528" i="252"/>
  <c r="H886" i="252"/>
  <c r="H254" i="252"/>
  <c r="H2024" i="252"/>
  <c r="H1376" i="252"/>
  <c r="H1459" i="252"/>
  <c r="H1368" i="252"/>
  <c r="H481" i="252"/>
  <c r="H1414" i="252"/>
  <c r="H508" i="252"/>
  <c r="H412" i="252"/>
  <c r="H1776" i="252"/>
  <c r="H1768" i="252"/>
  <c r="H1236" i="252"/>
  <c r="H253" i="252"/>
  <c r="H1039" i="252"/>
  <c r="H1711" i="252"/>
  <c r="H1090" i="252"/>
  <c r="H1185" i="252"/>
  <c r="H945" i="252"/>
  <c r="H256" i="252"/>
  <c r="H1405" i="252"/>
  <c r="H1984" i="252"/>
  <c r="H1713" i="252"/>
  <c r="H89" i="252"/>
  <c r="H1435" i="252"/>
  <c r="H303" i="252"/>
  <c r="H939" i="252"/>
  <c r="H1585" i="252"/>
  <c r="H2694" i="252"/>
  <c r="H1886" i="252"/>
  <c r="H1872" i="252"/>
  <c r="H2254" i="252"/>
  <c r="H765" i="252"/>
  <c r="H164" i="252"/>
  <c r="H1829" i="252"/>
  <c r="H2086" i="252"/>
  <c r="H2392" i="252"/>
  <c r="H495" i="252"/>
  <c r="H690" i="252"/>
  <c r="H1987" i="252"/>
  <c r="H727" i="252"/>
  <c r="H1788" i="252"/>
  <c r="H2337" i="252"/>
  <c r="H1910" i="252"/>
  <c r="H1921" i="252"/>
  <c r="H899" i="252"/>
  <c r="H192" i="252"/>
  <c r="H537" i="252"/>
  <c r="H395" i="252"/>
  <c r="H996" i="252"/>
  <c r="H1341" i="252"/>
  <c r="H1006" i="252"/>
  <c r="H276" i="252"/>
  <c r="H1015" i="252"/>
  <c r="H333" i="252"/>
  <c r="H1040" i="252"/>
  <c r="H1272" i="252"/>
  <c r="H584" i="252"/>
  <c r="H250" i="252"/>
  <c r="H95" i="252"/>
  <c r="H660" i="252"/>
  <c r="H1733" i="252"/>
  <c r="H1270" i="252"/>
  <c r="H651" i="252"/>
  <c r="H1215" i="252"/>
  <c r="H688" i="252"/>
  <c r="H629" i="252"/>
  <c r="H1555" i="252"/>
  <c r="H297" i="252"/>
  <c r="H155" i="252"/>
  <c r="H756" i="252"/>
  <c r="H1101" i="252"/>
  <c r="H731" i="252"/>
  <c r="H1470" i="252"/>
  <c r="H888" i="252"/>
  <c r="H1415" i="252"/>
  <c r="H917" i="252"/>
  <c r="H1400" i="252"/>
  <c r="H66" i="252"/>
  <c r="H524" i="252"/>
  <c r="H1677" i="252"/>
  <c r="H1502" i="252"/>
  <c r="H1255" i="252"/>
  <c r="H300" i="252"/>
  <c r="H480" i="252"/>
  <c r="H933" i="252"/>
  <c r="H1008" i="252"/>
  <c r="H2152" i="252"/>
  <c r="H1767" i="252"/>
  <c r="H1612" i="252"/>
  <c r="H683" i="252"/>
  <c r="H339" i="252"/>
  <c r="H590" i="252"/>
  <c r="H1702" i="252"/>
  <c r="H791" i="252"/>
  <c r="H920" i="252"/>
  <c r="H781" i="252"/>
  <c r="H1595" i="252"/>
  <c r="H1373" i="252"/>
  <c r="H1367" i="252"/>
  <c r="H1976" i="252"/>
  <c r="H1401" i="252"/>
  <c r="H1388" i="252"/>
  <c r="H1483" i="252"/>
  <c r="H225" i="252"/>
  <c r="H842" i="252"/>
  <c r="H827" i="252"/>
  <c r="H667" i="252"/>
  <c r="H1541" i="252"/>
  <c r="H1756" i="252"/>
  <c r="H1449" i="252"/>
  <c r="H211" i="252"/>
  <c r="H1123" i="252"/>
  <c r="H2068" i="252"/>
  <c r="H2106" i="252"/>
  <c r="H719" i="252"/>
  <c r="H2702" i="252"/>
  <c r="H1465" i="252"/>
  <c r="H2064" i="252"/>
  <c r="H2049" i="252"/>
  <c r="H2615" i="252"/>
  <c r="H196" i="252"/>
  <c r="H1505" i="252"/>
  <c r="H2169" i="252"/>
  <c r="H2206" i="252"/>
  <c r="H2441" i="252"/>
  <c r="H2422" i="252"/>
  <c r="H1806" i="252"/>
  <c r="H1456" i="252"/>
  <c r="H2118" i="252"/>
  <c r="H1041" i="252"/>
  <c r="H320" i="252"/>
  <c r="H665" i="252"/>
  <c r="H53" i="252"/>
  <c r="H84" i="252"/>
  <c r="H1469" i="252"/>
  <c r="H1134" i="252"/>
  <c r="H422" i="252"/>
  <c r="H1079" i="252"/>
  <c r="H479" i="252"/>
  <c r="H1104" i="252"/>
  <c r="H1372" i="252"/>
  <c r="H33" i="252"/>
  <c r="H378" i="252"/>
  <c r="H398" i="252"/>
  <c r="H813" i="252"/>
  <c r="H271" i="252"/>
  <c r="H1334" i="252"/>
  <c r="H733" i="252"/>
  <c r="H1279" i="252"/>
  <c r="H761" i="252"/>
  <c r="H790" i="252"/>
  <c r="H80" i="252"/>
  <c r="H425" i="252"/>
  <c r="H283" i="252"/>
  <c r="H884" i="252"/>
  <c r="H1229" i="252"/>
  <c r="H878" i="252"/>
  <c r="H116" i="252"/>
  <c r="H961" i="252"/>
  <c r="H206" i="252"/>
  <c r="H990" i="252"/>
  <c r="H1489" i="252"/>
  <c r="H194" i="252"/>
  <c r="H820" i="252"/>
  <c r="H86" i="252"/>
  <c r="H517" i="252"/>
  <c r="H1319" i="252"/>
  <c r="H557" i="252"/>
  <c r="H473" i="252"/>
  <c r="H1222" i="252"/>
  <c r="H1219" i="252"/>
  <c r="H2216" i="252"/>
  <c r="H341" i="252"/>
  <c r="H1759" i="252"/>
  <c r="H976" i="252"/>
  <c r="H940" i="252"/>
  <c r="H824" i="252"/>
  <c r="H1775" i="252"/>
  <c r="H1074" i="252"/>
  <c r="H1059" i="252"/>
  <c r="H1176" i="252"/>
  <c r="H1714" i="252"/>
  <c r="H1669" i="252"/>
  <c r="H639" i="252"/>
  <c r="H2040" i="252"/>
  <c r="H1639" i="252"/>
  <c r="H1481" i="252"/>
  <c r="H1560" i="252"/>
  <c r="H274" i="252"/>
  <c r="H1047" i="252"/>
  <c r="H1500" i="252"/>
  <c r="H963" i="252"/>
  <c r="H896" i="252"/>
  <c r="H2080" i="252"/>
  <c r="H1530" i="252"/>
  <c r="H1111" i="252"/>
  <c r="H1596" i="252"/>
  <c r="H2214" i="252"/>
  <c r="H2440" i="252"/>
  <c r="H1121" i="252"/>
  <c r="H1671" i="252"/>
  <c r="H1732" i="252"/>
  <c r="H736" i="252"/>
  <c r="H2390" i="252"/>
  <c r="H2679" i="252"/>
  <c r="H725" i="252"/>
  <c r="H1339" i="252"/>
  <c r="H2303" i="252"/>
  <c r="H2528" i="252"/>
  <c r="H1353" i="252"/>
  <c r="H1906" i="252"/>
  <c r="H1340" i="252"/>
  <c r="H292" i="252"/>
  <c r="H646" i="252"/>
  <c r="H654" i="252"/>
  <c r="H1564" i="252"/>
  <c r="H233" i="252"/>
  <c r="H91" i="252"/>
  <c r="H692" i="252"/>
  <c r="H1037" i="252"/>
  <c r="H650" i="252"/>
  <c r="H1438" i="252"/>
  <c r="H851" i="252"/>
  <c r="H1383" i="252"/>
  <c r="H880" i="252"/>
  <c r="H1025" i="252"/>
  <c r="H97" i="252"/>
  <c r="H501" i="252"/>
  <c r="H174" i="252"/>
  <c r="H798" i="252"/>
  <c r="H1766" i="252"/>
  <c r="H374" i="252"/>
  <c r="H1468" i="252"/>
  <c r="H902" i="252"/>
  <c r="H1686" i="252"/>
  <c r="H1265" i="252"/>
  <c r="H1417" i="252"/>
  <c r="H43" i="252"/>
  <c r="H1661" i="252"/>
  <c r="H989" i="252"/>
  <c r="H973" i="252"/>
  <c r="H1968" i="252"/>
  <c r="H937" i="252"/>
  <c r="H1703" i="252"/>
  <c r="H1274" i="252"/>
  <c r="H618" i="252"/>
  <c r="H1551" i="252"/>
  <c r="H224" i="252"/>
  <c r="H674" i="252"/>
  <c r="H1238" i="252"/>
  <c r="H389" i="252"/>
  <c r="H1638" i="252"/>
  <c r="H2168" i="252"/>
  <c r="H1298" i="252"/>
  <c r="H634" i="252"/>
  <c r="H1558" i="252"/>
  <c r="H1081" i="252"/>
  <c r="H1044" i="252"/>
  <c r="H601" i="252"/>
  <c r="H1029" i="252"/>
  <c r="H871" i="252"/>
  <c r="H484" i="252"/>
  <c r="H957" i="252"/>
  <c r="H1304" i="252"/>
  <c r="H434" i="252"/>
  <c r="H970" i="252"/>
  <c r="H1952" i="252"/>
  <c r="H1684" i="252"/>
  <c r="H570" i="252"/>
  <c r="H352" i="252"/>
  <c r="H699" i="252"/>
  <c r="H1811" i="252"/>
  <c r="H1138" i="252"/>
  <c r="H2599" i="252"/>
  <c r="H2312" i="252"/>
  <c r="H1336" i="252"/>
  <c r="H1137" i="252"/>
  <c r="H2574" i="252"/>
  <c r="H2287" i="252"/>
  <c r="H1969" i="252"/>
  <c r="H1478" i="252"/>
  <c r="H1132" i="252"/>
  <c r="H2262" i="252"/>
  <c r="H1940" i="252"/>
  <c r="H1487" i="252"/>
  <c r="H306" i="252"/>
  <c r="H1145" i="252"/>
  <c r="H1911" i="252"/>
  <c r="H1419" i="252"/>
  <c r="H2687" i="252"/>
  <c r="H2400" i="252"/>
  <c r="H1364" i="252"/>
  <c r="H2128" i="252"/>
  <c r="H1522" i="252"/>
  <c r="H2184" i="252"/>
  <c r="H2622" i="252"/>
  <c r="H1737" i="252"/>
  <c r="H2183" i="252"/>
  <c r="H2429" i="252"/>
  <c r="H954" i="252"/>
  <c r="H144" i="252"/>
  <c r="H489" i="252"/>
  <c r="H347" i="252"/>
  <c r="H948" i="252"/>
  <c r="H1293" i="252"/>
  <c r="H951" i="252"/>
  <c r="H228" i="252"/>
  <c r="H998" i="252"/>
  <c r="H295" i="252"/>
  <c r="H1024" i="252"/>
  <c r="H1244" i="252"/>
  <c r="H146" i="252"/>
  <c r="H1277" i="252"/>
  <c r="H769" i="252"/>
  <c r="H483" i="252"/>
  <c r="H1896" i="252"/>
  <c r="H773" i="252"/>
  <c r="H1620" i="252"/>
  <c r="H1160" i="252"/>
  <c r="H356" i="252"/>
  <c r="H1463" i="252"/>
  <c r="H1698" i="252"/>
  <c r="H245" i="252"/>
  <c r="H942" i="252"/>
  <c r="H1359" i="252"/>
  <c r="H1510" i="252"/>
  <c r="H2096" i="252"/>
  <c r="H1184" i="252"/>
  <c r="H375" i="252"/>
  <c r="H1471" i="252"/>
  <c r="H927" i="252"/>
  <c r="H720" i="252"/>
  <c r="H217" i="252"/>
  <c r="H563" i="252"/>
  <c r="H332" i="252"/>
  <c r="H862" i="252"/>
  <c r="H1784" i="252"/>
  <c r="H447" i="252"/>
  <c r="H1490" i="252"/>
  <c r="H938" i="252"/>
  <c r="H1704" i="252"/>
  <c r="H1290" i="252"/>
  <c r="H1460" i="252"/>
  <c r="H83" i="252"/>
  <c r="H1757" i="252"/>
  <c r="H1009" i="252"/>
  <c r="H974" i="252"/>
  <c r="H1299" i="252"/>
  <c r="H1569" i="252"/>
  <c r="H502" i="252"/>
  <c r="H230" i="252"/>
  <c r="H2144" i="252"/>
  <c r="H559" i="252"/>
  <c r="H1033" i="252"/>
  <c r="H804" i="252"/>
  <c r="H1584" i="252"/>
  <c r="H2030" i="252"/>
  <c r="H1655" i="252"/>
  <c r="H728" i="252"/>
  <c r="H2504" i="252"/>
  <c r="H2056" i="252"/>
  <c r="H1161" i="252"/>
  <c r="H595" i="252"/>
  <c r="H2479" i="252"/>
  <c r="H2188" i="252"/>
  <c r="H715" i="252"/>
  <c r="H279" i="252"/>
  <c r="H2454" i="252"/>
  <c r="H2159" i="252"/>
  <c r="H1831" i="252"/>
  <c r="H1413" i="252"/>
  <c r="H262" i="252"/>
  <c r="H2131" i="252"/>
  <c r="H1803" i="252"/>
  <c r="H1114" i="252"/>
  <c r="H2592" i="252"/>
  <c r="H2105" i="252"/>
  <c r="H1164" i="252"/>
  <c r="H2123" i="252"/>
  <c r="H2527" i="252"/>
  <c r="H2689" i="252"/>
  <c r="H2070" i="252"/>
  <c r="H1971" i="252"/>
  <c r="H1355" i="252"/>
  <c r="H1089" i="252"/>
  <c r="H272" i="252"/>
  <c r="H617" i="252"/>
  <c r="H475" i="252"/>
  <c r="H183" i="252"/>
  <c r="H1421" i="252"/>
  <c r="H1086" i="252"/>
  <c r="H388" i="252"/>
  <c r="H1063" i="252"/>
  <c r="H444" i="252"/>
  <c r="H1088" i="252"/>
  <c r="H1347" i="252"/>
  <c r="H442" i="252"/>
  <c r="H1629" i="252"/>
  <c r="H979" i="252"/>
  <c r="H863" i="252"/>
  <c r="H1960" i="252"/>
  <c r="H919" i="252"/>
  <c r="H1694" i="252"/>
  <c r="H1260" i="252"/>
  <c r="H594" i="252"/>
  <c r="H1542" i="252"/>
  <c r="H136" i="252"/>
  <c r="H630" i="252"/>
  <c r="H1230" i="252"/>
  <c r="H278" i="252"/>
  <c r="H1628" i="252"/>
  <c r="H2160" i="252"/>
  <c r="H1284" i="252"/>
  <c r="H607" i="252"/>
  <c r="H1548" i="252"/>
  <c r="H1065" i="252"/>
  <c r="H1012" i="252"/>
  <c r="H569" i="252"/>
  <c r="H1021" i="252"/>
  <c r="H603" i="252"/>
  <c r="H1064" i="252"/>
  <c r="H1848" i="252"/>
  <c r="H655" i="252"/>
  <c r="H1566" i="252"/>
  <c r="H1075" i="252"/>
  <c r="H68" i="252"/>
  <c r="H1393" i="252"/>
  <c r="H1609" i="252"/>
  <c r="H459" i="252"/>
  <c r="H1070" i="252"/>
  <c r="H1574" i="252"/>
  <c r="H1209" i="252"/>
  <c r="H1491" i="252"/>
  <c r="H793" i="252"/>
  <c r="H309" i="252"/>
  <c r="H789" i="252"/>
  <c r="H340" i="252"/>
  <c r="H883" i="252"/>
  <c r="H1251" i="252"/>
  <c r="H327" i="252"/>
  <c r="H701" i="252"/>
  <c r="H2177" i="252"/>
  <c r="H1849" i="252"/>
  <c r="H1242" i="252"/>
  <c r="H384" i="252"/>
  <c r="H718" i="252"/>
  <c r="H1820" i="252"/>
  <c r="H1163" i="252"/>
  <c r="H2607" i="252"/>
  <c r="H2320" i="252"/>
  <c r="H1411" i="252"/>
  <c r="H1212" i="252"/>
  <c r="H2582" i="252"/>
  <c r="H2295" i="252"/>
  <c r="H1978" i="252"/>
  <c r="H1486" i="252"/>
  <c r="H1210" i="252"/>
  <c r="H2270" i="252"/>
  <c r="H1949" i="252"/>
  <c r="H1507" i="252"/>
  <c r="H246" i="252"/>
  <c r="H1774" i="252"/>
  <c r="H2224" i="252"/>
  <c r="H1296" i="252"/>
  <c r="H2240" i="252"/>
  <c r="H1843" i="252"/>
  <c r="H2699" i="252"/>
  <c r="H1306" i="252"/>
  <c r="H2395" i="252"/>
  <c r="H637" i="252"/>
  <c r="H1231" i="252"/>
  <c r="H1322" i="252"/>
  <c r="H2048" i="252"/>
  <c r="H1106" i="252"/>
  <c r="H103" i="252"/>
  <c r="H1402" i="252"/>
  <c r="H817" i="252"/>
  <c r="H415" i="252"/>
  <c r="H392" i="252"/>
  <c r="H900" i="252"/>
  <c r="H1358" i="252"/>
  <c r="H542" i="252"/>
  <c r="H1683" i="252"/>
  <c r="H2208" i="252"/>
  <c r="H1362" i="252"/>
  <c r="H737" i="252"/>
  <c r="H1603" i="252"/>
  <c r="H1148" i="252"/>
  <c r="H1186" i="252"/>
  <c r="H1117" i="252"/>
  <c r="H1665" i="252"/>
  <c r="H1748" i="252"/>
  <c r="H1418" i="252"/>
  <c r="H2103" i="252"/>
  <c r="H2630" i="252"/>
  <c r="H1772" i="252"/>
  <c r="H2343" i="252"/>
  <c r="H1019" i="252"/>
  <c r="H2033" i="252"/>
  <c r="H2568" i="252"/>
  <c r="H696" i="252"/>
  <c r="H2200" i="252"/>
  <c r="H1416" i="252"/>
  <c r="H1654" i="252"/>
  <c r="H2318" i="252"/>
  <c r="H910" i="252"/>
  <c r="H2004" i="252"/>
  <c r="H2543" i="252"/>
  <c r="H1615" i="252"/>
  <c r="H2256" i="252"/>
  <c r="H85" i="252"/>
  <c r="H207" i="252"/>
  <c r="H1426" i="252"/>
  <c r="H854" i="252"/>
  <c r="H1975" i="252"/>
  <c r="H2518" i="252"/>
  <c r="H1561" i="252"/>
  <c r="H2231" i="252"/>
  <c r="H431" i="252"/>
  <c r="H1905" i="252"/>
  <c r="H2456" i="252"/>
  <c r="H795" i="252"/>
  <c r="H1928" i="252"/>
  <c r="H847" i="252"/>
  <c r="H586" i="252"/>
  <c r="H2204" i="252"/>
  <c r="H188" i="252"/>
  <c r="H1876" i="252"/>
  <c r="H2431" i="252"/>
  <c r="H1320" i="252"/>
  <c r="H2133" i="252"/>
  <c r="H57" i="252"/>
  <c r="H864" i="252"/>
  <c r="H2503" i="252"/>
  <c r="H2633" i="252"/>
  <c r="H510" i="252"/>
  <c r="H2608" i="252"/>
  <c r="H2007" i="252"/>
  <c r="H800" i="252"/>
  <c r="H2125" i="252"/>
  <c r="H52" i="252"/>
  <c r="H1217" i="252"/>
  <c r="H994" i="252"/>
  <c r="H1506" i="252"/>
  <c r="H2274" i="252"/>
  <c r="H966" i="252"/>
  <c r="H2041" i="252"/>
  <c r="H1129" i="252"/>
  <c r="H1983" i="252"/>
  <c r="H2514" i="252"/>
  <c r="H1442" i="252"/>
  <c r="H1993" i="252"/>
  <c r="H2325" i="252"/>
  <c r="H1834" i="252"/>
  <c r="H1286" i="252"/>
  <c r="H406" i="252"/>
  <c r="H1647" i="252"/>
  <c r="H2176" i="252"/>
  <c r="H1312" i="252"/>
  <c r="H658" i="252"/>
  <c r="H1567" i="252"/>
  <c r="H1097" i="252"/>
  <c r="H1076" i="252"/>
  <c r="H441" i="252"/>
  <c r="H877" i="252"/>
  <c r="H506" i="252"/>
  <c r="H999" i="252"/>
  <c r="H1824" i="252"/>
  <c r="H582" i="252"/>
  <c r="H1538" i="252"/>
  <c r="H1027" i="252"/>
  <c r="H1750" i="252"/>
  <c r="H1354" i="252"/>
  <c r="H1559" i="252"/>
  <c r="H1302" i="252"/>
  <c r="H2008" i="252"/>
  <c r="H1107" i="252"/>
  <c r="H1136" i="252"/>
  <c r="H2246" i="252"/>
  <c r="H547" i="252"/>
  <c r="H1922" i="252"/>
  <c r="H2471" i="252"/>
  <c r="H1443" i="252"/>
  <c r="H2179" i="252"/>
  <c r="H18" i="252"/>
  <c r="H531" i="252"/>
  <c r="H1120" i="252"/>
  <c r="H231" i="252"/>
  <c r="H1893" i="252"/>
  <c r="H2446" i="252"/>
  <c r="H1369" i="252"/>
  <c r="H2150" i="252"/>
  <c r="H2671" i="252"/>
  <c r="H1822" i="252"/>
  <c r="H2384" i="252"/>
  <c r="H1157" i="252"/>
  <c r="H1729" i="252"/>
  <c r="H214" i="252"/>
  <c r="H1441" i="252"/>
  <c r="H2122" i="252"/>
  <c r="H2646" i="252"/>
  <c r="H1794" i="252"/>
  <c r="H2359" i="252"/>
  <c r="H1083" i="252"/>
  <c r="H2051" i="252"/>
  <c r="H2584" i="252"/>
  <c r="H897" i="252"/>
  <c r="H260" i="252"/>
  <c r="H1439" i="252"/>
  <c r="H1755" i="252"/>
  <c r="H2334" i="252"/>
  <c r="H983" i="252"/>
  <c r="H2022" i="252"/>
  <c r="H2559" i="252"/>
  <c r="H1643" i="252"/>
  <c r="H2272" i="252"/>
  <c r="H1501" i="252"/>
  <c r="H485" i="252"/>
  <c r="H2215" i="252"/>
  <c r="H1778" i="252"/>
  <c r="H2149" i="252"/>
  <c r="H1734" i="252"/>
  <c r="H2546" i="252"/>
  <c r="H2519" i="252"/>
  <c r="H2649" i="252"/>
  <c r="H682" i="252"/>
  <c r="H2624" i="252"/>
  <c r="H2026" i="252"/>
  <c r="H2170" i="252"/>
  <c r="H1503" i="252"/>
  <c r="H2139" i="252"/>
  <c r="H2601" i="252"/>
  <c r="H1666" i="252"/>
  <c r="H2700" i="252"/>
  <c r="H2291" i="252"/>
  <c r="H1092" i="252"/>
  <c r="H1330" i="252"/>
  <c r="H2403" i="252"/>
  <c r="H2665" i="252"/>
  <c r="H1430" i="252"/>
  <c r="H706" i="252"/>
  <c r="H1720" i="252"/>
  <c r="H156" i="252"/>
  <c r="H1412" i="252"/>
  <c r="H810" i="252"/>
  <c r="H1640" i="252"/>
  <c r="H1201" i="252"/>
  <c r="H1289" i="252"/>
  <c r="H58" i="252"/>
  <c r="H1245" i="252"/>
  <c r="H760" i="252"/>
  <c r="H255" i="252"/>
  <c r="H1888" i="252"/>
  <c r="H754" i="252"/>
  <c r="H1611" i="252"/>
  <c r="H1146" i="252"/>
  <c r="H317" i="252"/>
  <c r="H1451" i="252"/>
  <c r="H1682" i="252"/>
  <c r="H687" i="252"/>
  <c r="H2192" i="252"/>
  <c r="H1338" i="252"/>
  <c r="H1641" i="252"/>
  <c r="H2310" i="252"/>
  <c r="H873" i="252"/>
  <c r="H1995" i="252"/>
  <c r="H2535" i="252"/>
  <c r="H1599" i="252"/>
  <c r="H2248" i="252"/>
  <c r="H467" i="252"/>
  <c r="H151" i="252"/>
  <c r="H1348" i="252"/>
  <c r="H835" i="252"/>
  <c r="H1966" i="252"/>
  <c r="H2510" i="252"/>
  <c r="H1543" i="252"/>
  <c r="H2223" i="252"/>
  <c r="H358" i="252"/>
  <c r="H1895" i="252"/>
  <c r="H2448" i="252"/>
  <c r="H786" i="252"/>
  <c r="H1880" i="252"/>
  <c r="H829" i="252"/>
  <c r="H538" i="252"/>
  <c r="H2195" i="252"/>
  <c r="H70" i="252"/>
  <c r="H1867" i="252"/>
  <c r="H2423" i="252"/>
  <c r="H1292" i="252"/>
  <c r="H2124" i="252"/>
  <c r="H648" i="252"/>
  <c r="H1295" i="252"/>
  <c r="H846" i="252"/>
  <c r="H1658" i="252"/>
  <c r="H1838" i="252"/>
  <c r="H2398" i="252"/>
  <c r="H1216" i="252"/>
  <c r="H2095" i="252"/>
  <c r="H2623" i="252"/>
  <c r="H1761" i="252"/>
  <c r="H2336" i="252"/>
  <c r="H1494" i="252"/>
  <c r="H1667" i="252"/>
  <c r="H287" i="252"/>
  <c r="H2145" i="252"/>
  <c r="H763" i="252"/>
  <c r="H2116" i="252"/>
  <c r="H63" i="252"/>
  <c r="H1795" i="252"/>
  <c r="H1403" i="252"/>
  <c r="H1540" i="252"/>
  <c r="H1321" i="252"/>
  <c r="H2498" i="252"/>
  <c r="H1218" i="252"/>
  <c r="H2703" i="252"/>
  <c r="H2316" i="252"/>
  <c r="H1452" i="252"/>
  <c r="H79" i="252"/>
  <c r="H2539" i="252"/>
  <c r="H1965" i="252"/>
  <c r="H1691" i="252"/>
  <c r="H2372" i="252"/>
  <c r="H1370" i="252"/>
  <c r="H1243" i="252"/>
  <c r="H2346" i="252"/>
  <c r="H1821" i="252"/>
  <c r="H2321" i="252"/>
  <c r="H2136" i="252"/>
  <c r="H2232" i="252"/>
  <c r="H1797" i="252"/>
  <c r="H2167" i="252"/>
  <c r="H1762" i="252"/>
  <c r="H264" i="252"/>
  <c r="H1878" i="252"/>
  <c r="H1545" i="252"/>
  <c r="H1360" i="252"/>
  <c r="H1817" i="252"/>
  <c r="H1869" i="252"/>
  <c r="H2100" i="252"/>
  <c r="H1651" i="252"/>
  <c r="H1945" i="252"/>
  <c r="H1256" i="252"/>
  <c r="H935" i="252"/>
  <c r="H509" i="252"/>
  <c r="H676" i="252"/>
  <c r="H1072" i="252"/>
  <c r="H1856" i="252"/>
  <c r="H679" i="252"/>
  <c r="H1575" i="252"/>
  <c r="H1091" i="252"/>
  <c r="H126" i="252"/>
  <c r="H1404" i="252"/>
  <c r="H1625" i="252"/>
  <c r="H299" i="252"/>
  <c r="H404" i="252"/>
  <c r="H1119" i="252"/>
  <c r="H1208" i="252"/>
  <c r="H2016" i="252"/>
  <c r="H1042" i="252"/>
  <c r="H1758" i="252"/>
  <c r="H1352" i="252"/>
  <c r="H744" i="252"/>
  <c r="H46" i="252"/>
  <c r="H609" i="252"/>
  <c r="H518" i="252"/>
  <c r="H1026" i="252"/>
  <c r="H180" i="252"/>
  <c r="H1884" i="252"/>
  <c r="H2438" i="252"/>
  <c r="H1344" i="252"/>
  <c r="H2141" i="252"/>
  <c r="H2663" i="252"/>
  <c r="H1813" i="252"/>
  <c r="H2376" i="252"/>
  <c r="H1149" i="252"/>
  <c r="H1674" i="252"/>
  <c r="H158" i="252"/>
  <c r="H1431" i="252"/>
  <c r="H2113" i="252"/>
  <c r="H2638" i="252"/>
  <c r="H1785" i="252"/>
  <c r="H2351" i="252"/>
  <c r="H1051" i="252"/>
  <c r="H2042" i="252"/>
  <c r="H2576" i="252"/>
  <c r="H751" i="252"/>
  <c r="H212" i="252"/>
  <c r="H1427" i="252"/>
  <c r="H1670" i="252"/>
  <c r="H2326" i="252"/>
  <c r="H946" i="252"/>
  <c r="H2013" i="252"/>
  <c r="H2551" i="252"/>
  <c r="H1627" i="252"/>
  <c r="H2264" i="252"/>
  <c r="H117" i="252"/>
  <c r="H698" i="252"/>
  <c r="H1436" i="252"/>
  <c r="H872" i="252"/>
  <c r="H1985" i="252"/>
  <c r="H2526" i="252"/>
  <c r="H1579" i="252"/>
  <c r="H2239" i="252"/>
  <c r="H499" i="252"/>
  <c r="H1914" i="252"/>
  <c r="H2464" i="252"/>
  <c r="H717" i="252"/>
  <c r="H2406" i="252"/>
  <c r="H1887" i="252"/>
  <c r="H2666" i="252"/>
  <c r="H2511" i="252"/>
  <c r="H2641" i="252"/>
  <c r="H1731" i="252"/>
  <c r="H436" i="252"/>
  <c r="H2163" i="252"/>
  <c r="H837" i="252"/>
  <c r="H2134" i="252"/>
  <c r="H558" i="252"/>
  <c r="H2433" i="252"/>
  <c r="H1633" i="252"/>
  <c r="H2573" i="252"/>
  <c r="H2182" i="252"/>
  <c r="H391" i="252"/>
  <c r="H2455" i="252"/>
  <c r="H2468" i="252"/>
  <c r="H2484" i="252"/>
  <c r="H875" i="252"/>
  <c r="H1668" i="252"/>
  <c r="H2540" i="252"/>
  <c r="H982" i="252"/>
  <c r="H2534" i="252"/>
  <c r="H2247" i="252"/>
  <c r="H1923" i="252"/>
  <c r="H729" i="252"/>
  <c r="H1961" i="252"/>
  <c r="H2505" i="252"/>
  <c r="H1531" i="252"/>
  <c r="H2218" i="252"/>
  <c r="H313" i="252"/>
  <c r="H882" i="252"/>
  <c r="H1857" i="252"/>
  <c r="H1266" i="252"/>
  <c r="H2639" i="252"/>
  <c r="H2352" i="252"/>
  <c r="H1466" i="252"/>
  <c r="H2189" i="252"/>
  <c r="H2705" i="252"/>
  <c r="H1861" i="252"/>
  <c r="H2418" i="252"/>
  <c r="H1105" i="252"/>
  <c r="H1017" i="252"/>
  <c r="H2550" i="252"/>
  <c r="H2263" i="252"/>
  <c r="H1941" i="252"/>
  <c r="H802" i="252"/>
  <c r="H1979" i="252"/>
  <c r="H2521" i="252"/>
  <c r="H1568" i="252"/>
  <c r="H2234" i="252"/>
  <c r="H353" i="252"/>
  <c r="H1010" i="252"/>
  <c r="H1875" i="252"/>
  <c r="H1316" i="252"/>
  <c r="H2655" i="252"/>
  <c r="H2368" i="252"/>
  <c r="H1508" i="252"/>
  <c r="H2207" i="252"/>
  <c r="H215" i="252"/>
  <c r="H1879" i="252"/>
  <c r="H2626" i="252"/>
  <c r="H1323" i="252"/>
  <c r="H498" i="252"/>
  <c r="H1700" i="252"/>
  <c r="H1424" i="252"/>
  <c r="H2561" i="252"/>
  <c r="H1916" i="252"/>
  <c r="H1601" i="252"/>
  <c r="H2416" i="252"/>
  <c r="H1898" i="252"/>
  <c r="H1954" i="252"/>
  <c r="H2156" i="252"/>
  <c r="H2485" i="252"/>
  <c r="H893" i="252"/>
  <c r="H1939" i="252"/>
  <c r="H2233" i="252"/>
  <c r="H1606" i="252"/>
  <c r="H2356" i="252"/>
  <c r="H2002" i="252"/>
  <c r="H1055" i="252"/>
  <c r="H1168" i="252"/>
  <c r="H782" i="252"/>
  <c r="H821" i="252"/>
  <c r="H2357" i="252"/>
  <c r="H1281" i="252"/>
  <c r="H911" i="252"/>
  <c r="H2181" i="252"/>
  <c r="H1836" i="252"/>
  <c r="H2475" i="252"/>
  <c r="H2637" i="252"/>
  <c r="H2230" i="252"/>
  <c r="H2545" i="252"/>
  <c r="H1798" i="252"/>
  <c r="H2653" i="252"/>
  <c r="H857" i="252"/>
  <c r="H2353" i="252"/>
  <c r="H894" i="252"/>
  <c r="H2481" i="252"/>
  <c r="H2478" i="252"/>
  <c r="H2109" i="252"/>
  <c r="H1124" i="252"/>
  <c r="H2164" i="252"/>
  <c r="H1868" i="252"/>
  <c r="H2174" i="252"/>
  <c r="H2681" i="252"/>
  <c r="H1514" i="252"/>
  <c r="H2662" i="252"/>
  <c r="H2375" i="252"/>
  <c r="H2069" i="252"/>
  <c r="H1020" i="252"/>
  <c r="H2034" i="252"/>
  <c r="H2569" i="252"/>
  <c r="H1662" i="252"/>
  <c r="H2282" i="252"/>
  <c r="H268" i="252"/>
  <c r="H1511" i="252"/>
  <c r="H2003" i="252"/>
  <c r="H1614" i="252"/>
  <c r="H596" i="252"/>
  <c r="H2480" i="252"/>
  <c r="H1616" i="252"/>
  <c r="H2257" i="252"/>
  <c r="H611" i="252"/>
  <c r="H1934" i="252"/>
  <c r="H2482" i="252"/>
  <c r="H1808" i="252"/>
  <c r="H1578" i="252"/>
  <c r="H2678" i="252"/>
  <c r="H2391" i="252"/>
  <c r="H2087" i="252"/>
  <c r="H1084" i="252"/>
  <c r="H2052" i="252"/>
  <c r="H2585" i="252"/>
  <c r="H1690" i="252"/>
  <c r="H2298" i="252"/>
  <c r="H772" i="252"/>
  <c r="H1529" i="252"/>
  <c r="H2021" i="252"/>
  <c r="H1642" i="252"/>
  <c r="H691" i="252"/>
  <c r="H2496" i="252"/>
  <c r="H1644" i="252"/>
  <c r="H2273" i="252"/>
  <c r="H702" i="252"/>
  <c r="H1953" i="252"/>
  <c r="H2690" i="252"/>
  <c r="H1576" i="252"/>
  <c r="H1113" i="252"/>
  <c r="H2023" i="252"/>
  <c r="H1582" i="252"/>
  <c r="H2625" i="252"/>
  <c r="H2135" i="252"/>
  <c r="H1234" i="252"/>
  <c r="H949" i="252"/>
  <c r="H2108" i="252"/>
  <c r="H2027" i="252"/>
  <c r="H2676" i="252"/>
  <c r="H2659" i="252"/>
  <c r="H1067" i="252"/>
  <c r="H2350" i="252"/>
  <c r="H2417" i="252"/>
  <c r="H1723" i="252"/>
  <c r="H2525" i="252"/>
  <c r="H2557" i="252"/>
  <c r="H1944" i="252"/>
  <c r="H1660" i="252"/>
  <c r="H1066" i="252"/>
  <c r="H1636" i="252"/>
  <c r="H2531" i="252"/>
  <c r="H1827" i="252"/>
  <c r="H1850" i="252"/>
  <c r="H2330" i="252"/>
  <c r="H2102" i="252"/>
  <c r="H856" i="252"/>
  <c r="H1780" i="252"/>
  <c r="H2606" i="252"/>
  <c r="H308" i="252"/>
  <c r="H1871" i="252"/>
  <c r="H1664" i="252"/>
  <c r="H1652" i="252"/>
  <c r="H1028" i="252"/>
  <c r="H1345" i="252"/>
  <c r="H1060" i="252"/>
  <c r="H2153" i="252"/>
  <c r="H2612" i="252"/>
  <c r="H2501" i="252"/>
  <c r="H2660" i="252"/>
  <c r="H597" i="252"/>
  <c r="H2349" i="252"/>
  <c r="H2595" i="252"/>
  <c r="H1847" i="252"/>
  <c r="H1241" i="252"/>
  <c r="H2631" i="252"/>
  <c r="H2344" i="252"/>
  <c r="H1444" i="252"/>
  <c r="H2180" i="252"/>
  <c r="H2697" i="252"/>
  <c r="H1852" i="252"/>
  <c r="H2410" i="252"/>
  <c r="H367" i="252"/>
  <c r="H1235" i="252"/>
  <c r="H2286" i="252"/>
  <c r="H1967" i="252"/>
  <c r="H1544" i="252"/>
  <c r="H2672" i="252"/>
  <c r="H1823" i="252"/>
  <c r="H2385" i="252"/>
  <c r="H1172" i="252"/>
  <c r="H2081" i="252"/>
  <c r="H345" i="252"/>
  <c r="H992" i="252"/>
  <c r="H1866" i="252"/>
  <c r="H1291" i="252"/>
  <c r="H2647" i="252"/>
  <c r="H2360" i="252"/>
  <c r="H1488" i="252"/>
  <c r="H2198" i="252"/>
  <c r="H108" i="252"/>
  <c r="H1870" i="252"/>
  <c r="H2426" i="252"/>
  <c r="H493" i="252"/>
  <c r="H1324" i="252"/>
  <c r="H2302" i="252"/>
  <c r="H1986" i="252"/>
  <c r="H1580" i="252"/>
  <c r="H2688" i="252"/>
  <c r="H1842" i="252"/>
  <c r="H2401" i="252"/>
  <c r="H1225" i="252"/>
  <c r="H2099" i="252"/>
  <c r="H203" i="252"/>
  <c r="H1108" i="252"/>
  <c r="H2059" i="252"/>
  <c r="H2304" i="252"/>
  <c r="H2025" i="252"/>
  <c r="H511" i="252"/>
  <c r="H2338" i="252"/>
  <c r="H2342" i="252"/>
  <c r="H1851" i="252"/>
  <c r="H709" i="252"/>
  <c r="H1696" i="252"/>
  <c r="H2405" i="252"/>
  <c r="H1003" i="252"/>
  <c r="H2046" i="252"/>
  <c r="H71" i="252"/>
  <c r="H2117" i="252"/>
  <c r="H1753" i="252"/>
  <c r="H2365" i="252"/>
  <c r="H2596" i="252"/>
  <c r="H357" i="252"/>
  <c r="H738" i="252"/>
  <c r="H1899" i="252"/>
  <c r="H1854" i="252"/>
  <c r="H1810" i="252"/>
  <c r="H1675" i="252"/>
  <c r="H1924" i="252"/>
  <c r="H1305" i="252"/>
  <c r="H2020" i="252"/>
  <c r="H572" i="252"/>
  <c r="H2121" i="252"/>
  <c r="H2005" i="252"/>
  <c r="H2442" i="252"/>
  <c r="H2202" i="252"/>
  <c r="H1331" i="252"/>
  <c r="H2165" i="252"/>
  <c r="H2073" i="252"/>
  <c r="H132" i="252"/>
  <c r="H2146" i="252"/>
  <c r="H975" i="252"/>
  <c r="H2627" i="252"/>
  <c r="H1492" i="252"/>
  <c r="H1396" i="252"/>
  <c r="H1837" i="252"/>
  <c r="H1754" i="252"/>
  <c r="H1937" i="252"/>
  <c r="H1994" i="252"/>
  <c r="H1598" i="252"/>
  <c r="H548" i="252"/>
  <c r="H2472" i="252"/>
  <c r="H1600" i="252"/>
  <c r="H2249" i="252"/>
  <c r="H562" i="252"/>
  <c r="H1925" i="252"/>
  <c r="H2474" i="252"/>
  <c r="H28" i="252"/>
  <c r="H1722" i="252"/>
  <c r="H2414" i="252"/>
  <c r="H2114" i="252"/>
  <c r="H1786" i="252"/>
  <c r="H359" i="252"/>
  <c r="H1897" i="252"/>
  <c r="H2449" i="252"/>
  <c r="H1378" i="252"/>
  <c r="H2154" i="252"/>
  <c r="H446" i="252"/>
  <c r="H1520" i="252"/>
  <c r="H2012" i="252"/>
  <c r="H1626" i="252"/>
  <c r="H645" i="252"/>
  <c r="H2488" i="252"/>
  <c r="H1632" i="252"/>
  <c r="H2265" i="252"/>
  <c r="H659" i="252"/>
  <c r="H1943" i="252"/>
  <c r="H2490" i="252"/>
  <c r="H423" i="252"/>
  <c r="H1740" i="252"/>
  <c r="H2430" i="252"/>
  <c r="H2132" i="252"/>
  <c r="H1804" i="252"/>
  <c r="H500" i="252"/>
  <c r="H1915" i="252"/>
  <c r="H2465" i="252"/>
  <c r="H1428" i="252"/>
  <c r="H2172" i="252"/>
  <c r="H1103" i="252"/>
  <c r="H1802" i="252"/>
  <c r="H2335" i="252"/>
  <c r="H2432" i="252"/>
  <c r="H2098" i="252"/>
  <c r="H1328" i="252"/>
  <c r="H2402" i="252"/>
  <c r="H1464" i="252"/>
  <c r="H2015" i="252"/>
  <c r="H1001" i="252"/>
  <c r="H2396" i="252"/>
  <c r="H2707" i="252"/>
  <c r="H2029" i="252"/>
  <c r="H2243" i="252"/>
  <c r="H1672" i="252"/>
  <c r="H2314" i="252"/>
  <c r="H2055" i="252"/>
  <c r="H523" i="252"/>
  <c r="H1356" i="252"/>
  <c r="H1715" i="252"/>
  <c r="H1300" i="252"/>
  <c r="H1972" i="252"/>
  <c r="H2212" i="252"/>
  <c r="H2091" i="252"/>
  <c r="H519" i="252"/>
  <c r="H2089" i="252"/>
  <c r="H1496" i="252"/>
  <c r="H2228" i="252"/>
  <c r="H1608" i="252"/>
  <c r="H2307" i="252"/>
  <c r="H2408" i="252"/>
  <c r="H2586" i="252"/>
  <c r="H2373" i="252"/>
  <c r="H1845" i="252"/>
  <c r="H2324" i="252"/>
  <c r="H2252" i="252"/>
  <c r="H2644" i="252"/>
  <c r="H2275" i="252"/>
  <c r="H1744" i="252"/>
  <c r="H1742" i="252"/>
  <c r="H2578" i="252"/>
  <c r="H1909" i="252"/>
  <c r="H1964" i="252"/>
  <c r="H2517" i="252"/>
  <c r="H2196" i="252"/>
  <c r="H2140" i="252"/>
  <c r="H1812" i="252"/>
  <c r="H1139" i="252"/>
  <c r="H2600" i="252"/>
  <c r="H1718" i="252"/>
  <c r="H2313" i="252"/>
  <c r="H885" i="252"/>
  <c r="H1998" i="252"/>
  <c r="H2538" i="252"/>
  <c r="H826" i="252"/>
  <c r="H1000" i="252"/>
  <c r="H2542" i="252"/>
  <c r="H2255" i="252"/>
  <c r="H1932" i="252"/>
  <c r="H766" i="252"/>
  <c r="H1970" i="252"/>
  <c r="H2513" i="252"/>
  <c r="H1550" i="252"/>
  <c r="H2226" i="252"/>
  <c r="H22" i="252"/>
  <c r="H535" i="252"/>
  <c r="H2158" i="252"/>
  <c r="H1830" i="252"/>
  <c r="H1192" i="252"/>
  <c r="H2616" i="252"/>
  <c r="H1746" i="252"/>
  <c r="H2329" i="252"/>
  <c r="H958" i="252"/>
  <c r="H2017" i="252"/>
  <c r="H2554" i="252"/>
  <c r="H1116" i="252"/>
  <c r="H1112" i="252"/>
  <c r="H2558" i="252"/>
  <c r="H2271" i="252"/>
  <c r="H1950" i="252"/>
  <c r="H839" i="252"/>
  <c r="H1988" i="252"/>
  <c r="H2529" i="252"/>
  <c r="H1586" i="252"/>
  <c r="H2242" i="252"/>
  <c r="H1656" i="252"/>
  <c r="H1948" i="252"/>
  <c r="H2463" i="252"/>
  <c r="H191" i="252"/>
  <c r="H2171" i="252"/>
  <c r="H1646" i="252"/>
  <c r="H2466" i="252"/>
  <c r="H2031" i="252"/>
  <c r="H2553" i="252"/>
  <c r="H1227" i="252"/>
  <c r="H470" i="252"/>
  <c r="H2301" i="252"/>
  <c r="H2235" i="252"/>
  <c r="H1936" i="252"/>
  <c r="H2142" i="252"/>
  <c r="H2458" i="252"/>
  <c r="H2245" i="252"/>
  <c r="H1516" i="252"/>
  <c r="H2300" i="252"/>
  <c r="H2050" i="252"/>
  <c r="H1735" i="252"/>
  <c r="H2045" i="252"/>
  <c r="H2469" i="252"/>
  <c r="H2276" i="252"/>
  <c r="H903" i="252"/>
  <c r="H2289" i="252"/>
  <c r="H1634" i="252"/>
  <c r="H2397" i="252"/>
  <c r="H2119" i="252"/>
  <c r="H314" i="252"/>
  <c r="H2648" i="252"/>
  <c r="H127" i="252"/>
  <c r="H2547" i="252"/>
  <c r="H2110" i="252"/>
  <c r="H929" i="252"/>
  <c r="H573" i="252"/>
  <c r="H1819" i="252"/>
  <c r="H1036" i="252"/>
  <c r="H2583" i="252"/>
  <c r="H2047" i="252"/>
  <c r="H891" i="252"/>
  <c r="H2028" i="252"/>
  <c r="H2643" i="252"/>
  <c r="H2651" i="252"/>
  <c r="H2420" i="252"/>
  <c r="H1224" i="252"/>
  <c r="H2278" i="252"/>
  <c r="H1958" i="252"/>
  <c r="H1526" i="252"/>
  <c r="H2664" i="252"/>
  <c r="H1814" i="252"/>
  <c r="H2377" i="252"/>
  <c r="H1147" i="252"/>
  <c r="H2071" i="252"/>
  <c r="H2602" i="252"/>
  <c r="H1800" i="252"/>
  <c r="H1523" i="252"/>
  <c r="H2670" i="252"/>
  <c r="H2383" i="252"/>
  <c r="H2078" i="252"/>
  <c r="H1052" i="252"/>
  <c r="H2043" i="252"/>
  <c r="H2577" i="252"/>
  <c r="H1678" i="252"/>
  <c r="H2290" i="252"/>
  <c r="H477" i="252"/>
  <c r="H1313" i="252"/>
  <c r="H2294" i="252"/>
  <c r="H1977" i="252"/>
  <c r="H1562" i="252"/>
  <c r="H2680" i="252"/>
  <c r="H1833" i="252"/>
  <c r="H2393" i="252"/>
  <c r="H1200" i="252"/>
  <c r="H2090" i="252"/>
  <c r="H2618" i="252"/>
  <c r="H1816" i="252"/>
  <c r="H1587" i="252"/>
  <c r="H2686" i="252"/>
  <c r="H2399" i="252"/>
  <c r="H2097" i="252"/>
  <c r="H1115" i="252"/>
  <c r="H2061" i="252"/>
  <c r="H2593" i="252"/>
  <c r="H1706" i="252"/>
  <c r="H2306" i="252"/>
  <c r="H2000" i="252"/>
  <c r="H2366" i="252"/>
  <c r="H2591" i="252"/>
  <c r="H985" i="252"/>
  <c r="H2241" i="252"/>
  <c r="H1763" i="252"/>
  <c r="H2658" i="252"/>
  <c r="H2327" i="252"/>
  <c r="H1250" i="252"/>
  <c r="H1432" i="252"/>
  <c r="H1498" i="252"/>
  <c r="H1882" i="252"/>
  <c r="H2404" i="252"/>
  <c r="H1512" i="252"/>
  <c r="H2424" i="252"/>
  <c r="H2634" i="252"/>
  <c r="H2419" i="252"/>
  <c r="H1918" i="252"/>
  <c r="H2533" i="252"/>
  <c r="H2447" i="252"/>
  <c r="H1962" i="252"/>
  <c r="H1203" i="252"/>
  <c r="H1726" i="252"/>
  <c r="H2445" i="252"/>
  <c r="H2076" i="252"/>
  <c r="H2473" i="252"/>
  <c r="H1752" i="252"/>
  <c r="H2571" i="252"/>
  <c r="H2667" i="252"/>
  <c r="H1166" i="252"/>
  <c r="H912" i="252"/>
  <c r="H668" i="252"/>
  <c r="H134" i="252"/>
  <c r="H2293" i="252"/>
  <c r="H1680" i="252"/>
  <c r="H2092" i="252"/>
  <c r="H1385" i="252"/>
  <c r="H2492" i="252"/>
  <c r="H2489" i="252"/>
  <c r="H1583" i="252"/>
  <c r="H1873" i="252"/>
  <c r="H2632" i="252"/>
  <c r="H2283" i="252"/>
  <c r="H2340" i="252"/>
  <c r="H2370" i="252"/>
  <c r="H840" i="252"/>
  <c r="H1739" i="252"/>
  <c r="H2094" i="252"/>
  <c r="H1760" i="252"/>
  <c r="H984" i="252"/>
  <c r="H2560" i="252"/>
  <c r="H1705" i="252"/>
  <c r="H2305" i="252"/>
  <c r="H848" i="252"/>
  <c r="H1989" i="252"/>
  <c r="H2530" i="252"/>
  <c r="H1329" i="252"/>
  <c r="H1659" i="252"/>
  <c r="H2225" i="252"/>
  <c r="H2266" i="252"/>
  <c r="H1588" i="252"/>
  <c r="H2019" i="252"/>
  <c r="H2333" i="252"/>
  <c r="H238" i="252"/>
  <c r="H1929" i="252"/>
  <c r="H1153" i="252"/>
  <c r="H171" i="252"/>
  <c r="H284" i="252"/>
  <c r="H2704" i="252"/>
  <c r="H453" i="252"/>
  <c r="H319" i="252"/>
  <c r="H1890" i="252"/>
  <c r="H2588" i="252"/>
  <c r="H1818" i="252"/>
  <c r="H2157" i="252"/>
  <c r="H1770" i="252"/>
  <c r="H2452" i="252"/>
  <c r="H1521" i="252"/>
  <c r="H874" i="252"/>
  <c r="H2079" i="252"/>
  <c r="H2126" i="252"/>
  <c r="H1474" i="252"/>
  <c r="H1799" i="252"/>
  <c r="H2203" i="252"/>
  <c r="H2411" i="252"/>
  <c r="H1536" i="252"/>
  <c r="H2619" i="252"/>
  <c r="H2284" i="252"/>
  <c r="H2470" i="252"/>
  <c r="H2544" i="252"/>
  <c r="H2617" i="252"/>
  <c r="H2650" i="252"/>
  <c r="H1835" i="252"/>
  <c r="H2460" i="252"/>
  <c r="H1035" i="252"/>
  <c r="H1991" i="252"/>
  <c r="H1332" i="252"/>
  <c r="H1892" i="252"/>
  <c r="H1592" i="252"/>
  <c r="H1903" i="252"/>
  <c r="H1527" i="252"/>
  <c r="H1617" i="252"/>
  <c r="H965" i="252"/>
  <c r="H2018" i="252"/>
  <c r="H1410" i="252"/>
  <c r="H2387" i="252"/>
  <c r="H2467" i="252"/>
  <c r="H2211" i="252"/>
  <c r="H2010" i="252"/>
  <c r="H1679" i="252"/>
  <c r="H621" i="252"/>
  <c r="H2580" i="252"/>
  <c r="H2127" i="252"/>
  <c r="H1764" i="252"/>
  <c r="H783" i="252"/>
  <c r="H2285" i="252"/>
  <c r="H1472" i="252"/>
  <c r="H1154" i="252"/>
  <c r="H2552" i="252"/>
  <c r="H543" i="252"/>
  <c r="H2355" i="252"/>
  <c r="H2645" i="252"/>
  <c r="H2250" i="252"/>
  <c r="H2386" i="252"/>
  <c r="H1883" i="252"/>
  <c r="H1534" i="252"/>
  <c r="H1535" i="252"/>
  <c r="H1476" i="252"/>
  <c r="H1777" i="252"/>
  <c r="H2434" i="252"/>
  <c r="H1294" i="252"/>
  <c r="H1011" i="252"/>
  <c r="H2238" i="252"/>
  <c r="H1913" i="252"/>
  <c r="H1420" i="252"/>
  <c r="H2656" i="252"/>
  <c r="H1805" i="252"/>
  <c r="H2369" i="252"/>
  <c r="H1122" i="252"/>
  <c r="H2062" i="252"/>
  <c r="H2594" i="252"/>
  <c r="H1930" i="252"/>
  <c r="H2014" i="252"/>
  <c r="H2409" i="252"/>
  <c r="H2450" i="252"/>
  <c r="H1707" i="252"/>
  <c r="H2227" i="252"/>
  <c r="H2507" i="252"/>
  <c r="H1433" i="252"/>
  <c r="H2493" i="252"/>
  <c r="H2236" i="252"/>
  <c r="H915" i="252"/>
  <c r="H1484" i="252"/>
  <c r="H1140" i="252"/>
  <c r="H1275" i="252"/>
  <c r="H745" i="252"/>
  <c r="H1963" i="252"/>
  <c r="H670" i="252"/>
  <c r="H2191" i="252"/>
  <c r="H2339" i="252"/>
  <c r="H2065" i="252"/>
  <c r="H1178" i="252"/>
  <c r="H866" i="252"/>
  <c r="H1688" i="252"/>
  <c r="H2281" i="252"/>
  <c r="H2322" i="252"/>
  <c r="H1618" i="252"/>
  <c r="H2082" i="252"/>
  <c r="H2379" i="252"/>
  <c r="H710" i="252"/>
  <c r="H2038" i="252"/>
  <c r="H1607" i="252"/>
  <c r="H730" i="252"/>
  <c r="H429" i="252"/>
  <c r="H549" i="252"/>
  <c r="H775" i="252"/>
  <c r="H468" i="252"/>
  <c r="H1908" i="252"/>
  <c r="H2629" i="252"/>
  <c r="H1927" i="252"/>
  <c r="H2210" i="252"/>
  <c r="H1846" i="252"/>
  <c r="H2621" i="252"/>
  <c r="H1220" i="252"/>
  <c r="H2319" i="252"/>
  <c r="H1796" i="252"/>
  <c r="H1889" i="252"/>
  <c r="H1202" i="252"/>
  <c r="H819" i="252"/>
  <c r="H1874" i="252"/>
  <c r="H2684" i="252"/>
  <c r="H2636" i="252"/>
  <c r="H2381" i="252"/>
  <c r="H1078" i="252"/>
  <c r="H1409" i="252"/>
  <c r="H2412" i="252"/>
  <c r="H2185" i="252"/>
  <c r="H1158" i="252"/>
  <c r="H1497" i="252"/>
  <c r="H2435" i="252"/>
  <c r="H2162" i="252"/>
  <c r="H2570" i="252"/>
  <c r="H2138" i="252"/>
  <c r="H1844" i="252"/>
  <c r="H1885" i="252"/>
  <c r="H2251" i="252"/>
  <c r="H1791" i="252"/>
  <c r="H2556" i="252"/>
  <c r="H1177" i="252"/>
  <c r="H2001" i="252"/>
  <c r="H1434" i="252"/>
  <c r="H1891" i="252"/>
  <c r="H1002" i="252"/>
  <c r="H2669" i="252"/>
  <c r="H1563" i="252"/>
  <c r="H1719" i="252"/>
  <c r="H1034" i="252"/>
  <c r="H2036" i="252"/>
  <c r="H1572" i="252"/>
  <c r="H2451" i="252"/>
  <c r="H2508" i="252"/>
  <c r="H2253" i="252"/>
  <c r="H1790" i="252"/>
  <c r="H2067" i="252"/>
  <c r="H2151" i="252"/>
  <c r="H2425" i="252"/>
  <c r="H2506" i="252"/>
  <c r="H1736" i="252"/>
  <c r="H2268" i="252"/>
  <c r="H2548" i="252"/>
  <c r="H1590" i="252"/>
  <c r="H2603" i="252"/>
  <c r="H2364" i="252"/>
  <c r="H779" i="252"/>
  <c r="H1728" i="252"/>
  <c r="H1193" i="252"/>
  <c r="H1450" i="252"/>
  <c r="H818" i="252"/>
  <c r="H1981" i="252"/>
  <c r="H967" i="252"/>
  <c r="H2259" i="252"/>
  <c r="H2380" i="252"/>
  <c r="H2111" i="252"/>
  <c r="H1384" i="252"/>
  <c r="H993" i="252"/>
  <c r="H2695" i="252"/>
  <c r="H2006" i="252"/>
  <c r="H2053" i="252"/>
  <c r="H1408" i="252"/>
  <c r="H1635" i="252"/>
  <c r="H2130" i="252"/>
  <c r="H2237" i="252"/>
  <c r="H1257" i="252"/>
  <c r="H2555" i="252"/>
  <c r="H1730" i="252"/>
  <c r="H2175" i="252"/>
  <c r="H2581" i="252"/>
  <c r="H2093" i="252"/>
  <c r="H865" i="252"/>
  <c r="H2309" i="252"/>
  <c r="H2604" i="252"/>
  <c r="H1552" i="252"/>
  <c r="H855" i="252"/>
  <c r="H2532" i="252"/>
  <c r="H2341" i="252"/>
  <c r="H947" i="252"/>
  <c r="H2635" i="252"/>
  <c r="H2075" i="252"/>
  <c r="H2701" i="252"/>
  <c r="H1663" i="252"/>
  <c r="H396" i="252"/>
  <c r="H2668" i="252"/>
  <c r="H2640" i="252"/>
  <c r="H2524" i="252"/>
  <c r="H469" i="252"/>
  <c r="H2562" i="252"/>
  <c r="H944" i="252"/>
  <c r="H707" i="252"/>
  <c r="H2494" i="252"/>
  <c r="H2205" i="252"/>
  <c r="H1877" i="252"/>
  <c r="H693" i="252"/>
  <c r="H1951" i="252"/>
  <c r="H2497" i="252"/>
  <c r="H1513" i="252"/>
  <c r="H2209" i="252"/>
  <c r="H402" i="252"/>
  <c r="H2614" i="252"/>
  <c r="H2696" i="252"/>
  <c r="H380" i="252"/>
  <c r="H236" i="252"/>
  <c r="H1881" i="252"/>
  <c r="H2565" i="252"/>
  <c r="H1724" i="252"/>
  <c r="H2137" i="252"/>
  <c r="H1710" i="252"/>
  <c r="H2388" i="252"/>
  <c r="H1248" i="252"/>
  <c r="H2439" i="252"/>
  <c r="H1860" i="252"/>
  <c r="H1907" i="252"/>
  <c r="H1252" i="252"/>
  <c r="H1099" i="252"/>
  <c r="H1947" i="252"/>
  <c r="H325" i="252"/>
  <c r="H2677" i="252"/>
  <c r="H2427" i="252"/>
  <c r="H2074" i="252"/>
  <c r="H2358" i="252"/>
  <c r="H2536" i="252"/>
  <c r="H2609" i="252"/>
  <c r="H2642" i="252"/>
  <c r="H1826" i="252"/>
  <c r="H2437" i="252"/>
  <c r="H746" i="252"/>
  <c r="H1955" i="252"/>
  <c r="H1232" i="252"/>
  <c r="H747" i="252"/>
  <c r="H1992" i="252"/>
  <c r="H2178" i="252"/>
  <c r="H1673" i="252"/>
  <c r="H1751" i="252"/>
  <c r="H1098" i="252"/>
  <c r="H2054" i="252"/>
  <c r="H1697" i="252"/>
  <c r="H2515" i="252"/>
  <c r="H2549" i="252"/>
  <c r="H2299" i="252"/>
  <c r="H1863" i="252"/>
  <c r="H1315" i="252"/>
  <c r="H1395" i="252"/>
  <c r="H2217" i="252"/>
  <c r="H2258" i="252"/>
  <c r="H1570" i="252"/>
  <c r="H1982" i="252"/>
  <c r="H2315" i="252"/>
  <c r="H2685" i="252"/>
  <c r="H1855" i="252"/>
  <c r="H324" i="252"/>
  <c r="H1996" i="252"/>
  <c r="H2037" i="252"/>
  <c r="H2201" i="252"/>
  <c r="H2698" i="252"/>
  <c r="H2280" i="252"/>
  <c r="H2066" i="252"/>
  <c r="H2221" i="252"/>
  <c r="H926" i="252"/>
  <c r="H1571" i="252"/>
  <c r="H2453" i="252"/>
  <c r="H301" i="252"/>
  <c r="H2537" i="252"/>
  <c r="H2421" i="252"/>
  <c r="H689" i="252"/>
  <c r="H1783" i="252"/>
  <c r="H2652" i="252"/>
  <c r="H622" i="252"/>
  <c r="H1853" i="252"/>
  <c r="H2597" i="252"/>
  <c r="H2219" i="252"/>
  <c r="H2084" i="252"/>
  <c r="I777" i="252"/>
  <c r="I930" i="252"/>
  <c r="I606" i="252"/>
  <c r="I669" i="252"/>
  <c r="I705" i="252"/>
  <c r="I1153" i="252"/>
  <c r="I2048" i="252"/>
  <c r="I299" i="252"/>
  <c r="I362" i="252"/>
  <c r="I925" i="252"/>
  <c r="I731" i="252"/>
  <c r="I256" i="252"/>
  <c r="I114" i="252"/>
  <c r="I414" i="252"/>
  <c r="I861" i="252"/>
  <c r="I460" i="252"/>
  <c r="I11" i="252"/>
  <c r="I354" i="252"/>
  <c r="I946" i="252"/>
  <c r="I369" i="252"/>
  <c r="I191" i="252"/>
  <c r="I1210" i="252"/>
  <c r="I117" i="252"/>
  <c r="I27" i="252"/>
  <c r="I739" i="252"/>
  <c r="I947" i="252"/>
  <c r="I846" i="252"/>
  <c r="I1219" i="252"/>
  <c r="I1179" i="252"/>
  <c r="I694" i="252"/>
  <c r="I1946" i="252"/>
  <c r="I331" i="252"/>
  <c r="I1412" i="252"/>
  <c r="I313" i="252"/>
  <c r="I412" i="252"/>
  <c r="I314" i="252"/>
  <c r="I1833" i="252"/>
  <c r="I987" i="252"/>
  <c r="I850" i="252"/>
  <c r="I1147" i="252"/>
  <c r="I881" i="252"/>
  <c r="I1069" i="252"/>
  <c r="I1218" i="252"/>
  <c r="I102" i="252"/>
  <c r="I1239" i="252"/>
  <c r="I173" i="252"/>
  <c r="I717" i="252"/>
  <c r="I478" i="252"/>
  <c r="I271" i="252"/>
  <c r="I1177" i="252"/>
  <c r="I490" i="252"/>
  <c r="I529" i="252"/>
  <c r="I184" i="252"/>
  <c r="I557" i="252"/>
  <c r="I439" i="252"/>
  <c r="I268" i="252"/>
  <c r="I266" i="252"/>
  <c r="I241" i="252"/>
  <c r="I24" i="252"/>
  <c r="I807" i="252"/>
  <c r="I879" i="252"/>
  <c r="I283" i="252"/>
  <c r="I793" i="252"/>
  <c r="I681" i="252"/>
  <c r="I656" i="252"/>
  <c r="I93" i="252"/>
  <c r="I1377" i="252"/>
  <c r="I715" i="252"/>
  <c r="I28" i="252"/>
  <c r="I229" i="252"/>
  <c r="I292" i="252"/>
  <c r="I601" i="252"/>
  <c r="I25" i="252"/>
  <c r="I128" i="252"/>
  <c r="I2549" i="252"/>
  <c r="I1355" i="252"/>
  <c r="I265" i="252"/>
  <c r="I823" i="252"/>
  <c r="I1611" i="252"/>
  <c r="I701" i="252"/>
  <c r="I122" i="252"/>
  <c r="I1769" i="252"/>
  <c r="I899" i="252"/>
  <c r="I494" i="252"/>
  <c r="I1083" i="252"/>
  <c r="I753" i="252"/>
  <c r="I1005" i="252"/>
  <c r="I1090" i="252"/>
  <c r="I595" i="252"/>
  <c r="I1150" i="252"/>
  <c r="I1084" i="252"/>
  <c r="I914" i="252"/>
  <c r="I307" i="252"/>
  <c r="I59" i="252"/>
  <c r="I779" i="252"/>
  <c r="I404" i="252"/>
  <c r="I465" i="252"/>
  <c r="I120" i="252"/>
  <c r="I442" i="252"/>
  <c r="I262" i="252"/>
  <c r="I165" i="252"/>
  <c r="I202" i="252"/>
  <c r="I177" i="252"/>
  <c r="I486" i="252"/>
  <c r="I422" i="252"/>
  <c r="I806" i="252"/>
  <c r="I180" i="252"/>
  <c r="I729" i="252"/>
  <c r="I617" i="252"/>
  <c r="I400" i="252"/>
  <c r="I1250" i="252"/>
  <c r="I1313" i="252"/>
  <c r="I626" i="252"/>
  <c r="I351" i="252"/>
  <c r="I23" i="252"/>
  <c r="I189" i="252"/>
  <c r="I537" i="252"/>
  <c r="I640" i="252"/>
  <c r="I1333" i="252"/>
  <c r="I1012" i="252"/>
  <c r="I1391" i="252"/>
  <c r="I828" i="252"/>
  <c r="I1537" i="252"/>
  <c r="I197" i="252"/>
  <c r="I48" i="252"/>
  <c r="I1311" i="252"/>
  <c r="I402" i="252"/>
  <c r="I479" i="252"/>
  <c r="I530" i="252"/>
  <c r="I641" i="252"/>
  <c r="I411" i="252"/>
  <c r="I962" i="252"/>
  <c r="I423" i="252"/>
  <c r="I812" i="252"/>
  <c r="I1020" i="252"/>
  <c r="I771" i="252"/>
  <c r="I164" i="252"/>
  <c r="I1242" i="252"/>
  <c r="I706" i="252"/>
  <c r="I769" i="252"/>
  <c r="I401" i="252"/>
  <c r="I56" i="252"/>
  <c r="I263" i="252"/>
  <c r="I46" i="252"/>
  <c r="I62" i="252"/>
  <c r="I138" i="252"/>
  <c r="I600" i="252"/>
  <c r="I343" i="252"/>
  <c r="I238" i="252"/>
  <c r="I733" i="252"/>
  <c r="I77" i="252"/>
  <c r="I403" i="252"/>
  <c r="I553" i="252"/>
  <c r="I336" i="252"/>
  <c r="I1186" i="252"/>
  <c r="I1249" i="252"/>
  <c r="I514" i="252"/>
  <c r="I155" i="252"/>
  <c r="I841" i="252"/>
  <c r="I86" i="252"/>
  <c r="I473" i="252"/>
  <c r="I576" i="252"/>
  <c r="I1416" i="252"/>
  <c r="I2057" i="252"/>
  <c r="I1481" i="252"/>
  <c r="I1394" i="252"/>
  <c r="I1258" i="252"/>
  <c r="I1026" i="252"/>
  <c r="I1152" i="252"/>
  <c r="I370" i="252"/>
  <c r="I127" i="252"/>
  <c r="I738" i="252"/>
  <c r="I110" i="252"/>
  <c r="I296" i="252"/>
  <c r="I691" i="252"/>
  <c r="I1025" i="252"/>
  <c r="I377" i="252"/>
  <c r="I660" i="252"/>
  <c r="I444" i="252"/>
  <c r="I843" i="252"/>
  <c r="I162" i="252"/>
  <c r="I780" i="252"/>
  <c r="I322" i="252"/>
  <c r="I627" i="252"/>
  <c r="I17" i="252"/>
  <c r="I1146" i="252"/>
  <c r="I1081" i="252"/>
  <c r="I1584" i="252"/>
  <c r="I1710" i="252"/>
  <c r="I493" i="252"/>
  <c r="I741" i="252"/>
  <c r="I1193" i="252"/>
  <c r="I798" i="252"/>
  <c r="I1014" i="252"/>
  <c r="I1109" i="252"/>
  <c r="I458" i="252"/>
  <c r="I658" i="252"/>
  <c r="I1289" i="252"/>
  <c r="I168" i="252"/>
  <c r="I589" i="252"/>
  <c r="I897" i="252"/>
  <c r="I249" i="252"/>
  <c r="I989" i="252"/>
  <c r="I275" i="252"/>
  <c r="I696" i="252"/>
  <c r="I73" i="252"/>
  <c r="I707" i="252"/>
  <c r="I220" i="252"/>
  <c r="I75" i="252"/>
  <c r="I632" i="252"/>
  <c r="I1082" i="252"/>
  <c r="I1017" i="252"/>
  <c r="I294" i="252"/>
  <c r="I499" i="252"/>
  <c r="I433" i="252"/>
  <c r="I408" i="252"/>
  <c r="I1010" i="252"/>
  <c r="I1265" i="252"/>
  <c r="I438" i="252"/>
  <c r="I151" i="252"/>
  <c r="I111" i="252"/>
  <c r="I169" i="252"/>
  <c r="I144" i="252"/>
  <c r="I789" i="252"/>
  <c r="I929" i="252"/>
  <c r="I332" i="252"/>
  <c r="I500" i="252"/>
  <c r="I637" i="252"/>
  <c r="I178" i="252"/>
  <c r="I281" i="252"/>
  <c r="I320" i="252"/>
  <c r="I448" i="252"/>
  <c r="I242" i="252"/>
  <c r="I586" i="252"/>
  <c r="I1121" i="252"/>
  <c r="I208" i="252"/>
  <c r="I214" i="252"/>
  <c r="I19" i="252"/>
  <c r="I1074" i="252"/>
  <c r="I10" i="252"/>
  <c r="I383" i="252"/>
  <c r="I248" i="252"/>
  <c r="I612" i="252"/>
  <c r="I484" i="252"/>
  <c r="I32" i="252"/>
  <c r="I223" i="252"/>
  <c r="I916" i="252"/>
  <c r="I1402" i="252"/>
  <c r="I1125" i="252"/>
  <c r="I1211" i="252"/>
  <c r="I29" i="252"/>
  <c r="I665" i="252"/>
  <c r="I305" i="252"/>
  <c r="I221" i="252"/>
  <c r="I512" i="252"/>
  <c r="I306" i="252"/>
  <c r="I52" i="252"/>
  <c r="I1185" i="252"/>
  <c r="I272" i="252"/>
  <c r="I317" i="252"/>
  <c r="I237" i="252"/>
  <c r="I143" i="252"/>
  <c r="I74" i="252"/>
  <c r="I67" i="252"/>
  <c r="I568" i="252"/>
  <c r="I1241" i="252"/>
  <c r="I599" i="252"/>
  <c r="I121" i="252"/>
  <c r="I830" i="252"/>
  <c r="I326" i="252"/>
  <c r="I1466" i="252"/>
  <c r="I30" i="252"/>
  <c r="I708" i="252"/>
  <c r="I409" i="252"/>
  <c r="I68" i="252"/>
  <c r="I489" i="252"/>
  <c r="I20" i="252"/>
  <c r="I536" i="252"/>
  <c r="I666" i="252"/>
  <c r="I624" i="252"/>
  <c r="I856" i="252"/>
  <c r="I2026" i="252"/>
  <c r="I192" i="252"/>
  <c r="I259" i="252"/>
  <c r="I290" i="252"/>
  <c r="I1674" i="252"/>
  <c r="I89" i="252"/>
  <c r="I467" i="252"/>
  <c r="I131" i="252"/>
  <c r="I629" i="252"/>
  <c r="I41" i="252"/>
  <c r="I857" i="252"/>
  <c r="I945" i="252"/>
  <c r="I88" i="252"/>
  <c r="I327" i="252"/>
  <c r="I556" i="252"/>
  <c r="I81" i="252"/>
  <c r="I1305" i="252"/>
  <c r="I790" i="252"/>
  <c r="I239" i="252"/>
  <c r="I902" i="252"/>
  <c r="I321" i="252"/>
  <c r="I1651" i="252"/>
  <c r="I948" i="252"/>
  <c r="I1386" i="252"/>
  <c r="I1115" i="252"/>
  <c r="I788" i="252"/>
  <c r="I880" i="252"/>
  <c r="I574" i="252"/>
  <c r="I882" i="252"/>
  <c r="I153" i="252"/>
  <c r="I551" i="252"/>
  <c r="I231" i="252"/>
  <c r="I716" i="252"/>
  <c r="I105" i="252"/>
  <c r="I51" i="252"/>
  <c r="I1009" i="252"/>
  <c r="I344" i="252"/>
  <c r="I413" i="252"/>
  <c r="I953" i="252"/>
  <c r="I234" i="252"/>
  <c r="I853" i="252"/>
  <c r="I863" i="252"/>
  <c r="I308" i="252"/>
  <c r="I513" i="252"/>
  <c r="I545" i="252"/>
  <c r="I103" i="252"/>
  <c r="I118" i="252"/>
  <c r="I1598" i="252"/>
  <c r="I964" i="252"/>
  <c r="I330" i="252"/>
  <c r="I66" i="252"/>
  <c r="I1018" i="252"/>
  <c r="I1068" i="252"/>
  <c r="I345" i="252"/>
  <c r="I713" i="252"/>
  <c r="I418" i="252"/>
  <c r="I862" i="252"/>
  <c r="I233" i="252"/>
  <c r="I522" i="252"/>
  <c r="I1329" i="252"/>
  <c r="I472" i="252"/>
  <c r="I583" i="252"/>
  <c r="I1145" i="252"/>
  <c r="I298" i="252"/>
  <c r="I496" i="252"/>
  <c r="I559" i="252"/>
  <c r="I78" i="252"/>
  <c r="I295" i="252"/>
  <c r="I1321" i="252"/>
  <c r="I386" i="252"/>
  <c r="I1662" i="252"/>
  <c r="I2501" i="252"/>
  <c r="H2220" i="252"/>
  <c r="H1933" i="252"/>
  <c r="H1926" i="252"/>
  <c r="H1228" i="252"/>
  <c r="H2147" i="252"/>
  <c r="H2541" i="252"/>
  <c r="H1782" i="252"/>
  <c r="H1455" i="252"/>
  <c r="H2477" i="252"/>
  <c r="H1942" i="252"/>
  <c r="H1935" i="252"/>
  <c r="H1708" i="252"/>
  <c r="H2173" i="252"/>
  <c r="H2564" i="252"/>
  <c r="H2486" i="252"/>
  <c r="H2213" i="252"/>
  <c r="H2044" i="252"/>
  <c r="H1100" i="252"/>
  <c r="H525" i="252"/>
  <c r="H1068" i="252"/>
  <c r="H1604" i="252"/>
  <c r="H2673" i="252"/>
  <c r="H2222" i="252"/>
  <c r="H2190" i="252"/>
  <c r="H1204" i="252"/>
  <c r="H711" i="252"/>
  <c r="H1179" i="252"/>
  <c r="H2674" i="252"/>
  <c r="H1946" i="252"/>
  <c r="H2311" i="252"/>
  <c r="H522" i="252"/>
  <c r="H2443" i="252"/>
  <c r="H2363" i="252"/>
  <c r="H1938" i="252"/>
  <c r="H2269" i="252"/>
  <c r="H2572" i="252"/>
  <c r="H2148" i="252"/>
  <c r="H2129" i="252"/>
  <c r="H1771" i="252"/>
  <c r="H2706" i="252"/>
  <c r="H2297" i="252"/>
  <c r="H2661" i="252"/>
  <c r="H1793" i="252"/>
  <c r="H1980" i="252"/>
  <c r="H2675" i="252"/>
  <c r="H2347" i="252"/>
  <c r="H784" i="252"/>
  <c r="H2199" i="252"/>
  <c r="H2499" i="252"/>
  <c r="H2317" i="252"/>
  <c r="H2085" i="252"/>
  <c r="H2035" i="252"/>
  <c r="H2693" i="252"/>
  <c r="H239" i="252"/>
  <c r="H930" i="252"/>
  <c r="H928" i="252"/>
  <c r="H2292" i="252"/>
  <c r="H2288" i="252"/>
  <c r="H1380" i="252"/>
  <c r="H2277" i="252"/>
  <c r="H2579" i="252"/>
  <c r="H2244" i="252"/>
  <c r="H2683" i="252"/>
  <c r="H2063" i="252"/>
  <c r="H2296" i="252"/>
  <c r="H1515" i="252"/>
  <c r="H2323" i="252"/>
  <c r="H2620" i="252"/>
  <c r="H2267" i="252"/>
  <c r="H1623" i="252"/>
  <c r="H1865" i="252"/>
  <c r="H1787" i="252"/>
  <c r="H1917" i="252"/>
  <c r="H1128" i="252"/>
  <c r="H1973" i="252"/>
  <c r="H2523" i="252"/>
  <c r="H2459" i="252"/>
  <c r="H2331" i="252"/>
  <c r="H1825" i="252"/>
  <c r="H397" i="252"/>
  <c r="H1901" i="252"/>
  <c r="H2371" i="252"/>
  <c r="H1050" i="252"/>
  <c r="H2394" i="252"/>
  <c r="H2057" i="252"/>
  <c r="H1919" i="252"/>
  <c r="H1624" i="252"/>
  <c r="H2009" i="252"/>
  <c r="H2101" i="252"/>
  <c r="H2193" i="252"/>
  <c r="H1082" i="252"/>
  <c r="H2522" i="252"/>
  <c r="H2083" i="252"/>
  <c r="H1956" i="252"/>
  <c r="H1681" i="252"/>
  <c r="H2483" i="252"/>
  <c r="H1518" i="252"/>
  <c r="H1346" i="252"/>
  <c r="H1779" i="252"/>
  <c r="H2166" i="252"/>
  <c r="H1475" i="252"/>
  <c r="H2413" i="252"/>
  <c r="H1282" i="252"/>
  <c r="H1900" i="252"/>
  <c r="H1371" i="252"/>
  <c r="H1789" i="252"/>
  <c r="H2516" i="252"/>
  <c r="H1553" i="252"/>
  <c r="H2436" i="252"/>
  <c r="H1828" i="252"/>
  <c r="H739" i="252"/>
  <c r="H2345" i="252"/>
  <c r="H669" i="252"/>
  <c r="H2229" i="252"/>
  <c r="H2389" i="252"/>
  <c r="H2692" i="252"/>
  <c r="H2187" i="252"/>
  <c r="H1859" i="252"/>
  <c r="H1862" i="252"/>
  <c r="H2598" i="252"/>
  <c r="H2378" i="252"/>
  <c r="H1650" i="252"/>
  <c r="H8" i="252"/>
  <c r="H2712" i="252" s="1"/>
  <c r="H2567" i="252"/>
  <c r="H571" i="252"/>
  <c r="H2461" i="252"/>
  <c r="H2491" i="252"/>
  <c r="H1974" i="252"/>
  <c r="H1307" i="252"/>
  <c r="H1689" i="252"/>
  <c r="H2348" i="252"/>
  <c r="H2575" i="252"/>
  <c r="H619" i="252"/>
  <c r="H2589" i="252"/>
  <c r="H2509" i="252"/>
  <c r="H2011" i="252"/>
  <c r="H2444" i="252"/>
  <c r="H2691" i="252"/>
  <c r="H1997" i="252"/>
  <c r="H1990" i="252"/>
  <c r="H1769" i="252"/>
  <c r="H2194" i="252"/>
  <c r="H2587" i="252"/>
  <c r="H2628" i="252"/>
  <c r="H2308" i="252"/>
  <c r="H2143" i="252"/>
  <c r="H1999" i="252"/>
  <c r="H1809" i="252"/>
  <c r="H2261" i="252"/>
  <c r="H2605" i="252"/>
  <c r="H1240" i="252"/>
  <c r="H533" i="252"/>
  <c r="H811" i="252"/>
  <c r="H2155" i="252"/>
  <c r="H2613" i="252"/>
  <c r="H2563" i="252"/>
  <c r="H1894" i="252"/>
  <c r="H1815" i="252"/>
  <c r="H1152" i="252"/>
  <c r="H2500" i="252"/>
  <c r="H1801" i="252"/>
  <c r="H1591" i="252"/>
  <c r="H2260" i="252"/>
  <c r="I64" i="252"/>
  <c r="I1994" i="252"/>
  <c r="I1749" i="252"/>
  <c r="I2585" i="252"/>
  <c r="I2214" i="252"/>
  <c r="I2024" i="252"/>
  <c r="I1356" i="252"/>
  <c r="I2133" i="252"/>
  <c r="I1952" i="252"/>
  <c r="I1827" i="252"/>
  <c r="I2065" i="252"/>
  <c r="I2043" i="252"/>
  <c r="I1531" i="252"/>
  <c r="I1787" i="252"/>
  <c r="I2066" i="252"/>
  <c r="I988" i="252"/>
  <c r="I1776" i="252"/>
  <c r="I1407" i="252"/>
  <c r="I1740" i="252"/>
  <c r="I1987" i="252"/>
  <c r="I1295" i="252"/>
  <c r="I108" i="252"/>
  <c r="I1427" i="252"/>
  <c r="I1112" i="252"/>
  <c r="I894" i="252"/>
  <c r="I517" i="252"/>
  <c r="I470" i="252"/>
  <c r="I304" i="252"/>
  <c r="I1701" i="252"/>
  <c r="I1929" i="252"/>
  <c r="I1463" i="252"/>
  <c r="I1628" i="252"/>
  <c r="I928" i="252"/>
  <c r="I1762" i="252"/>
  <c r="I1617" i="252"/>
  <c r="I866" i="252"/>
  <c r="I588" i="252"/>
  <c r="I689" i="252"/>
  <c r="I2042" i="252"/>
  <c r="I1224" i="252"/>
  <c r="I1700" i="252"/>
  <c r="I1237" i="252"/>
  <c r="I1428" i="252"/>
  <c r="I1595" i="252"/>
  <c r="I1367" i="252"/>
  <c r="I1136" i="252"/>
  <c r="I924" i="252"/>
  <c r="I1217" i="252"/>
  <c r="I225" i="252"/>
  <c r="I1898" i="252"/>
  <c r="I2097" i="252"/>
  <c r="I1400" i="252"/>
  <c r="I943" i="252"/>
  <c r="I1264" i="252"/>
  <c r="I1304" i="252"/>
  <c r="I704" i="252"/>
  <c r="I702" i="252"/>
  <c r="I1171" i="252"/>
  <c r="I245" i="252"/>
  <c r="I1515" i="252"/>
  <c r="I182" i="252"/>
  <c r="I1240" i="252"/>
  <c r="I1633" i="252"/>
  <c r="I550" i="252"/>
  <c r="I901" i="252"/>
  <c r="I727" i="252"/>
  <c r="I614" i="252"/>
  <c r="I870" i="252"/>
  <c r="I761" i="252"/>
  <c r="I584" i="252"/>
  <c r="I1275" i="252"/>
  <c r="I1554" i="252"/>
  <c r="I555" i="252"/>
  <c r="I1409" i="252"/>
  <c r="I635" i="252"/>
  <c r="I347" i="252"/>
  <c r="I1131" i="252"/>
  <c r="I844" i="252"/>
  <c r="I142" i="252"/>
  <c r="I146" i="252"/>
  <c r="I1603" i="252"/>
  <c r="I822" i="252"/>
  <c r="I1349" i="252"/>
  <c r="I1721" i="252"/>
  <c r="I1111" i="252"/>
  <c r="I1037" i="252"/>
  <c r="I1129" i="252"/>
  <c r="I2459" i="252"/>
  <c r="I2504" i="252"/>
  <c r="I2223" i="252"/>
  <c r="I2054" i="252"/>
  <c r="I1809" i="252"/>
  <c r="I2283" i="252"/>
  <c r="I1982" i="252"/>
  <c r="I1861" i="252"/>
  <c r="I1366" i="252"/>
  <c r="I1692" i="252"/>
  <c r="I437" i="252"/>
  <c r="I912" i="252"/>
  <c r="I2137" i="252"/>
  <c r="I335" i="252"/>
  <c r="I805" i="252"/>
  <c r="I1444" i="252"/>
  <c r="I310" i="252"/>
  <c r="I1583" i="252"/>
  <c r="I1681" i="252"/>
  <c r="I1819" i="252"/>
  <c r="I1285" i="252"/>
  <c r="I611" i="252"/>
  <c r="I646" i="252"/>
  <c r="I1155" i="252"/>
  <c r="I181" i="252"/>
  <c r="I2178" i="252"/>
  <c r="I1582" i="252"/>
  <c r="I1864" i="252"/>
  <c r="I1399" i="252"/>
  <c r="I1564" i="252"/>
  <c r="I623" i="252"/>
  <c r="I1634" i="252"/>
  <c r="I1489" i="252"/>
  <c r="I604" i="252"/>
  <c r="I1106" i="252"/>
  <c r="I139" i="252"/>
  <c r="I1978" i="252"/>
  <c r="I795" i="252"/>
  <c r="I1581" i="252"/>
  <c r="I1148" i="252"/>
  <c r="I1360" i="252"/>
  <c r="I1491" i="252"/>
  <c r="I1208" i="252"/>
  <c r="I44" i="252"/>
  <c r="I682" i="252"/>
  <c r="I797" i="252"/>
  <c r="I488" i="252"/>
  <c r="I1829" i="252"/>
  <c r="I2033" i="252"/>
  <c r="I1192" i="252"/>
  <c r="I650" i="252"/>
  <c r="I1180" i="252"/>
  <c r="I1127" i="252"/>
  <c r="I1817" i="252"/>
  <c r="I277" i="252"/>
  <c r="I971" i="252"/>
  <c r="I13" i="252"/>
  <c r="I1451" i="252"/>
  <c r="I1714" i="252"/>
  <c r="I1151" i="252"/>
  <c r="I1569" i="252"/>
  <c r="I934" i="252"/>
  <c r="I774" i="252"/>
  <c r="I575" i="252"/>
  <c r="I246" i="252"/>
  <c r="I639" i="252"/>
  <c r="I509" i="252"/>
  <c r="I360" i="252"/>
  <c r="I1189" i="252"/>
  <c r="I1490" i="252"/>
  <c r="I1857" i="252"/>
  <c r="I1339" i="252"/>
  <c r="I451" i="252"/>
  <c r="I69" i="252"/>
  <c r="I1035" i="252"/>
  <c r="I571" i="252"/>
  <c r="I219" i="252"/>
  <c r="I609" i="252"/>
  <c r="I1539" i="252"/>
  <c r="I452" i="252"/>
  <c r="I1272" i="252"/>
  <c r="I1657" i="252"/>
  <c r="I703" i="252"/>
  <c r="I933" i="252"/>
  <c r="I1080" i="252"/>
  <c r="I1813" i="252"/>
  <c r="I1948" i="252"/>
  <c r="I2039" i="252"/>
  <c r="I2542" i="252"/>
  <c r="I213" i="252"/>
  <c r="I1535" i="252"/>
  <c r="I1935" i="252"/>
  <c r="I2494" i="252"/>
  <c r="I363" i="252"/>
  <c r="I1228" i="252"/>
  <c r="I661" i="252"/>
  <c r="I1988" i="252"/>
  <c r="I1732" i="252"/>
  <c r="I353" i="252"/>
  <c r="I2131" i="252"/>
  <c r="I675" i="252"/>
  <c r="I1965" i="252"/>
  <c r="I903" i="252"/>
  <c r="I671" i="252"/>
  <c r="I1517" i="252"/>
  <c r="I1096" i="252"/>
  <c r="I1801" i="252"/>
  <c r="I199" i="252"/>
  <c r="I939" i="252"/>
  <c r="I596" i="252"/>
  <c r="I2114" i="252"/>
  <c r="I1446" i="252"/>
  <c r="I1791" i="252"/>
  <c r="I1327" i="252"/>
  <c r="I1500" i="252"/>
  <c r="I1691" i="252"/>
  <c r="I1506" i="252"/>
  <c r="I1357" i="252"/>
  <c r="I123" i="252"/>
  <c r="I642" i="252"/>
  <c r="I673" i="252"/>
  <c r="I1914" i="252"/>
  <c r="I2113" i="252"/>
  <c r="I1445" i="252"/>
  <c r="I1000" i="252"/>
  <c r="I1286" i="252"/>
  <c r="I1359" i="252"/>
  <c r="I920" i="252"/>
  <c r="I784" i="252"/>
  <c r="I247" i="252"/>
  <c r="I43" i="252"/>
  <c r="I96" i="252"/>
  <c r="I1755" i="252"/>
  <c r="I1969" i="252"/>
  <c r="I685" i="252"/>
  <c r="I1668" i="252"/>
  <c r="I1056" i="252"/>
  <c r="I674" i="252"/>
  <c r="I1689" i="252"/>
  <c r="I981" i="252"/>
  <c r="I754" i="252"/>
  <c r="I76" i="252"/>
  <c r="I1387" i="252"/>
  <c r="I1650" i="252"/>
  <c r="I1008" i="252"/>
  <c r="I1505" i="252"/>
  <c r="I821" i="252"/>
  <c r="I670" i="252"/>
  <c r="I388" i="252"/>
  <c r="I1154" i="252"/>
  <c r="I109" i="252"/>
  <c r="I203" i="252"/>
  <c r="I176" i="252"/>
  <c r="I1078" i="252"/>
  <c r="I1426" i="252"/>
  <c r="I1793" i="252"/>
  <c r="I1261" i="252"/>
  <c r="I174" i="252"/>
  <c r="I1004" i="252"/>
  <c r="I923" i="252"/>
  <c r="I1385" i="252"/>
  <c r="I564" i="252"/>
  <c r="I417" i="252"/>
  <c r="I1475" i="252"/>
  <c r="I1738" i="252"/>
  <c r="I1188" i="252"/>
  <c r="I1593" i="252"/>
  <c r="I982" i="252"/>
  <c r="I829" i="252"/>
  <c r="I2700" i="252"/>
  <c r="I2662" i="252"/>
  <c r="I2284" i="252"/>
  <c r="I1488" i="252"/>
  <c r="I2213" i="252"/>
  <c r="I1958" i="252"/>
  <c r="I1585" i="252"/>
  <c r="I2275" i="252"/>
  <c r="I2148" i="252"/>
  <c r="I1525" i="252"/>
  <c r="I1039" i="252"/>
  <c r="I937" i="252"/>
  <c r="I904" i="252"/>
  <c r="I1452" i="252"/>
  <c r="I2109" i="252"/>
  <c r="I1487" i="252"/>
  <c r="I1497" i="252"/>
  <c r="I597" i="252"/>
  <c r="I2089" i="252"/>
  <c r="I195" i="252"/>
  <c r="I1087" i="252"/>
  <c r="I1690" i="252"/>
  <c r="I1545" i="252"/>
  <c r="I747" i="252"/>
  <c r="I1282" i="252"/>
  <c r="I391" i="252"/>
  <c r="I1986" i="252"/>
  <c r="I878" i="252"/>
  <c r="I1597" i="252"/>
  <c r="I1159" i="252"/>
  <c r="I1370" i="252"/>
  <c r="I1499" i="252"/>
  <c r="I1220" i="252"/>
  <c r="I157" i="252"/>
  <c r="I709" i="252"/>
  <c r="I824" i="252"/>
  <c r="I520" i="252"/>
  <c r="I1774" i="252"/>
  <c r="I1985" i="252"/>
  <c r="I869" i="252"/>
  <c r="I235" i="252"/>
  <c r="I1102" i="252"/>
  <c r="I895" i="252"/>
  <c r="I1737" i="252"/>
  <c r="I1061" i="252"/>
  <c r="I836" i="252"/>
  <c r="I293" i="252"/>
  <c r="I2154" i="252"/>
  <c r="I1534" i="252"/>
  <c r="I1837" i="252"/>
  <c r="I1373" i="252"/>
  <c r="I1540" i="252"/>
  <c r="I453" i="252"/>
  <c r="I1578" i="252"/>
  <c r="I1433" i="252"/>
  <c r="I462" i="252"/>
  <c r="I906" i="252"/>
  <c r="I226" i="252"/>
  <c r="I1231" i="252"/>
  <c r="I1522" i="252"/>
  <c r="I261" i="252"/>
  <c r="I1375" i="252"/>
  <c r="I535" i="252"/>
  <c r="I198" i="252"/>
  <c r="I1091" i="252"/>
  <c r="I725" i="252"/>
  <c r="I395" i="252"/>
  <c r="I26" i="252"/>
  <c r="I1547" i="252"/>
  <c r="I508" i="252"/>
  <c r="I1284" i="252"/>
  <c r="I1665" i="252"/>
  <c r="I776" i="252"/>
  <c r="I957" i="252"/>
  <c r="I791" i="252"/>
  <c r="I699" i="252"/>
  <c r="I969" i="252"/>
  <c r="I849" i="252"/>
  <c r="I9" i="252"/>
  <c r="I1341" i="252"/>
  <c r="I1610" i="252"/>
  <c r="I851" i="252"/>
  <c r="I1465" i="252"/>
  <c r="I748" i="252"/>
  <c r="I562" i="252"/>
  <c r="I1338" i="252"/>
  <c r="I2617" i="252"/>
  <c r="I2150" i="252"/>
  <c r="I1405" i="252"/>
  <c r="I842" i="252"/>
  <c r="I1984" i="252"/>
  <c r="I1528" i="252"/>
  <c r="I1897" i="252"/>
  <c r="I2077" i="252"/>
  <c r="I1892" i="252"/>
  <c r="I1328" i="252"/>
  <c r="I1771" i="252"/>
  <c r="I2011" i="252"/>
  <c r="I1403" i="252"/>
  <c r="I1778" i="252"/>
  <c r="I2058" i="252"/>
  <c r="I940" i="252"/>
  <c r="I1831" i="252"/>
  <c r="I525" i="252"/>
  <c r="I2138" i="252"/>
  <c r="I1524" i="252"/>
  <c r="I1562" i="252"/>
  <c r="I1417" i="252"/>
  <c r="I389" i="252"/>
  <c r="I871" i="252"/>
  <c r="I154" i="252"/>
  <c r="I1922" i="252"/>
  <c r="I2121" i="252"/>
  <c r="I1464" i="252"/>
  <c r="I1023" i="252"/>
  <c r="I1296" i="252"/>
  <c r="I1368" i="252"/>
  <c r="I952" i="252"/>
  <c r="I794" i="252"/>
  <c r="I300" i="252"/>
  <c r="I79" i="252"/>
  <c r="I104" i="252"/>
  <c r="I1688" i="252"/>
  <c r="I1921" i="252"/>
  <c r="I1455" i="252"/>
  <c r="I1620" i="252"/>
  <c r="I896" i="252"/>
  <c r="I1754" i="252"/>
  <c r="I1609" i="252"/>
  <c r="I847" i="252"/>
  <c r="I546" i="252"/>
  <c r="I679" i="252"/>
  <c r="I2090" i="252"/>
  <c r="I1381" i="252"/>
  <c r="I1764" i="252"/>
  <c r="I1300" i="252"/>
  <c r="I1476" i="252"/>
  <c r="I1667" i="252"/>
  <c r="I1450" i="252"/>
  <c r="I1293" i="252"/>
  <c r="I1052" i="252"/>
  <c r="I291" i="252"/>
  <c r="I481" i="252"/>
  <c r="I1141" i="252"/>
  <c r="I1458" i="252"/>
  <c r="I1825" i="252"/>
  <c r="I1302" i="252"/>
  <c r="I348" i="252"/>
  <c r="I1060" i="252"/>
  <c r="I979" i="252"/>
  <c r="I316" i="252"/>
  <c r="I63" i="252"/>
  <c r="I521" i="252"/>
  <c r="I1483" i="252"/>
  <c r="I1746" i="252"/>
  <c r="I1198" i="252"/>
  <c r="I1601" i="252"/>
  <c r="I990" i="252"/>
  <c r="I838" i="252"/>
  <c r="I655" i="252"/>
  <c r="I474" i="252"/>
  <c r="I770" i="252"/>
  <c r="I647" i="252"/>
  <c r="I480" i="252"/>
  <c r="I1263" i="252"/>
  <c r="I1546" i="252"/>
  <c r="I495" i="252"/>
  <c r="I1401" i="252"/>
  <c r="I621" i="252"/>
  <c r="I325" i="252"/>
  <c r="I2310" i="252"/>
  <c r="I1836" i="252"/>
  <c r="I976" i="252"/>
  <c r="I2550" i="252"/>
  <c r="I485" i="252"/>
  <c r="I1647" i="252"/>
  <c r="I1943" i="252"/>
  <c r="I2446" i="252"/>
  <c r="I445" i="252"/>
  <c r="I1406" i="252"/>
  <c r="I2235" i="252"/>
  <c r="I1232" i="252"/>
  <c r="I1989" i="252"/>
  <c r="I1103" i="252"/>
  <c r="I858" i="252"/>
  <c r="I1980" i="252"/>
  <c r="I1720" i="252"/>
  <c r="I289" i="252"/>
  <c r="I2179" i="252"/>
  <c r="I1038" i="252"/>
  <c r="I1502" i="252"/>
  <c r="I286" i="252"/>
  <c r="I1294" i="252"/>
  <c r="I886" i="252"/>
  <c r="I800" i="252"/>
  <c r="I1001" i="252"/>
  <c r="I33" i="252"/>
  <c r="I1783" i="252"/>
  <c r="I1993" i="252"/>
  <c r="I967" i="252"/>
  <c r="I333" i="252"/>
  <c r="I1117" i="252"/>
  <c r="I927" i="252"/>
  <c r="I1745" i="252"/>
  <c r="I1085" i="252"/>
  <c r="I845" i="252"/>
  <c r="I340" i="252"/>
  <c r="I2106" i="252"/>
  <c r="I1424" i="252"/>
  <c r="I1782" i="252"/>
  <c r="I1318" i="252"/>
  <c r="I1492" i="252"/>
  <c r="I1683" i="252"/>
  <c r="I1498" i="252"/>
  <c r="I1348" i="252"/>
  <c r="I95" i="252"/>
  <c r="I587" i="252"/>
  <c r="I649" i="252"/>
  <c r="I1962" i="252"/>
  <c r="I539" i="252"/>
  <c r="I1549" i="252"/>
  <c r="I1120" i="252"/>
  <c r="I1342" i="252"/>
  <c r="I1443" i="252"/>
  <c r="I1140" i="252"/>
  <c r="I926" i="252"/>
  <c r="I547" i="252"/>
  <c r="I598" i="252"/>
  <c r="I352" i="252"/>
  <c r="I712" i="252"/>
  <c r="I1322" i="252"/>
  <c r="I1697" i="252"/>
  <c r="I983" i="252"/>
  <c r="I997" i="252"/>
  <c r="I855" i="252"/>
  <c r="I763" i="252"/>
  <c r="I1089" i="252"/>
  <c r="I87" i="252"/>
  <c r="I97" i="252"/>
  <c r="I1350" i="252"/>
  <c r="I1618" i="252"/>
  <c r="I887" i="252"/>
  <c r="I1473" i="252"/>
  <c r="I775" i="252"/>
  <c r="I578" i="252"/>
  <c r="I222" i="252"/>
  <c r="I1034" i="252"/>
  <c r="I428" i="252"/>
  <c r="I61" i="252"/>
  <c r="I72" i="252"/>
  <c r="I1055" i="252"/>
  <c r="I1418" i="252"/>
  <c r="I1785" i="252"/>
  <c r="I1251" i="252"/>
  <c r="I149" i="252"/>
  <c r="I1011" i="252"/>
  <c r="I764" i="252"/>
  <c r="I534" i="252"/>
  <c r="I99" i="252"/>
  <c r="I966" i="252"/>
  <c r="I424" i="252"/>
  <c r="I90" i="252"/>
  <c r="I190" i="252"/>
  <c r="I315" i="252"/>
  <c r="I471" i="252"/>
  <c r="I667" i="252"/>
  <c r="I147" i="252"/>
  <c r="I980" i="252"/>
  <c r="I811" i="252"/>
  <c r="I591" i="252"/>
  <c r="I1071" i="252"/>
  <c r="I58" i="252"/>
  <c r="I405" i="252"/>
  <c r="I752" i="252"/>
  <c r="I1099" i="252"/>
  <c r="I276" i="252"/>
  <c r="I565" i="252"/>
  <c r="I1384" i="252"/>
  <c r="I356" i="252"/>
  <c r="I1530" i="252"/>
  <c r="I1243" i="252"/>
  <c r="I232" i="252"/>
  <c r="I339" i="252"/>
  <c r="I399" i="252"/>
  <c r="I1234" i="252"/>
  <c r="I461" i="252"/>
  <c r="I867" i="252"/>
  <c r="I1411" i="252"/>
  <c r="I827" i="252"/>
  <c r="I1729" i="252"/>
  <c r="I250" i="252"/>
  <c r="I476" i="252"/>
  <c r="I1586" i="252"/>
  <c r="I765" i="252"/>
  <c r="I1604" i="252"/>
  <c r="I2218" i="252"/>
  <c r="I1865" i="252"/>
  <c r="I1248" i="252"/>
  <c r="I1225" i="252"/>
  <c r="I1619" i="252"/>
  <c r="I1255" i="252"/>
  <c r="I965" i="252"/>
  <c r="I726" i="252"/>
  <c r="I1803" i="252"/>
  <c r="I1107" i="252"/>
  <c r="I2060" i="252"/>
  <c r="I1317" i="252"/>
  <c r="I593" i="252"/>
  <c r="I175" i="252"/>
  <c r="I833" i="252"/>
  <c r="I38" i="252"/>
  <c r="I406" i="252"/>
  <c r="I852" i="252"/>
  <c r="I1369" i="252"/>
  <c r="I922" i="252"/>
  <c r="I443" i="252"/>
  <c r="I201" i="252"/>
  <c r="I359" i="252"/>
  <c r="I230" i="252"/>
  <c r="I977" i="252"/>
  <c r="I1042" i="252"/>
  <c r="I931" i="252"/>
  <c r="I668" i="252"/>
  <c r="I367" i="252"/>
  <c r="I1053" i="252"/>
  <c r="I885" i="252"/>
  <c r="I160" i="252"/>
  <c r="I505" i="252"/>
  <c r="I745" i="252"/>
  <c r="I284" i="252"/>
  <c r="I1281" i="252"/>
  <c r="I196" i="252"/>
  <c r="I1075" i="252"/>
  <c r="I837" i="252"/>
  <c r="I645" i="252"/>
  <c r="I302" i="252"/>
  <c r="I434" i="252"/>
  <c r="I552" i="252"/>
  <c r="I218" i="252"/>
  <c r="I382" i="252"/>
  <c r="I582" i="252"/>
  <c r="I688" i="252"/>
  <c r="I744" i="252"/>
  <c r="I346" i="252"/>
  <c r="I1044" i="252"/>
  <c r="I884" i="252"/>
  <c r="I693" i="252"/>
  <c r="I1187" i="252"/>
  <c r="I274" i="252"/>
  <c r="I342" i="252"/>
  <c r="I978" i="252"/>
  <c r="I94" i="252"/>
  <c r="I492" i="252"/>
  <c r="I720" i="252"/>
  <c r="I1449" i="252"/>
  <c r="I778" i="252"/>
  <c r="I1594" i="252"/>
  <c r="I1323" i="252"/>
  <c r="I456" i="252"/>
  <c r="I615" i="252"/>
  <c r="I724" i="252"/>
  <c r="I407" i="252"/>
  <c r="I644" i="252"/>
  <c r="I1330" i="252"/>
  <c r="I264" i="252"/>
  <c r="I503" i="252"/>
  <c r="I1095" i="252"/>
  <c r="I426" i="252"/>
  <c r="I1101" i="252"/>
  <c r="I991" i="252"/>
  <c r="I951" i="252"/>
  <c r="I1215" i="252"/>
  <c r="I100" i="252"/>
  <c r="I1626" i="252"/>
  <c r="I1855" i="252"/>
  <c r="I1051" i="252"/>
  <c r="I1212" i="252"/>
  <c r="I1856" i="252"/>
  <c r="I1271" i="252"/>
  <c r="I911" i="252"/>
  <c r="I1432" i="252"/>
  <c r="I1183" i="252"/>
  <c r="I2439" i="252"/>
  <c r="I2035" i="252"/>
  <c r="I446" i="252"/>
  <c r="I167" i="252"/>
  <c r="I663" i="252"/>
  <c r="I1209" i="252"/>
  <c r="I743" i="252"/>
  <c r="I1274" i="252"/>
  <c r="I312" i="252"/>
  <c r="I145" i="252"/>
  <c r="I657" i="252"/>
  <c r="I278" i="252"/>
  <c r="I12" i="252"/>
  <c r="I141" i="252"/>
  <c r="I54" i="252"/>
  <c r="I921" i="252"/>
  <c r="I163" i="252"/>
  <c r="I986" i="252"/>
  <c r="I558" i="252"/>
  <c r="I329" i="252"/>
  <c r="I531" i="252"/>
  <c r="I415" i="252"/>
  <c r="I1105" i="252"/>
  <c r="I1170" i="252"/>
  <c r="I995" i="252"/>
  <c r="I746" i="252"/>
  <c r="I506" i="252"/>
  <c r="I35" i="252"/>
  <c r="I950" i="252"/>
  <c r="I288" i="252"/>
  <c r="I633" i="252"/>
  <c r="I873" i="252"/>
  <c r="I15" i="252"/>
  <c r="I85" i="252"/>
  <c r="I516" i="252"/>
  <c r="I1139" i="252"/>
  <c r="I908" i="252"/>
  <c r="I728" i="252"/>
  <c r="I463" i="252"/>
  <c r="I813" i="252"/>
  <c r="I680" i="252"/>
  <c r="I47" i="252"/>
  <c r="I554" i="252"/>
  <c r="I760" i="252"/>
  <c r="I835" i="252"/>
  <c r="I818" i="252"/>
  <c r="I491" i="252"/>
  <c r="I31" i="252"/>
  <c r="I949" i="252"/>
  <c r="I766" i="252"/>
  <c r="I200" i="252"/>
  <c r="I267" i="252"/>
  <c r="I212" i="252"/>
  <c r="I1162" i="252"/>
  <c r="I410" i="252"/>
  <c r="I683" i="252"/>
  <c r="I848" i="252"/>
  <c r="I1513" i="252"/>
  <c r="I1031" i="252"/>
  <c r="I1658" i="252"/>
  <c r="I1395" i="252"/>
  <c r="I648" i="252"/>
  <c r="I817" i="252"/>
  <c r="I961" i="252"/>
  <c r="I690" i="252"/>
  <c r="I782" i="252"/>
  <c r="I1529" i="252"/>
  <c r="I193" i="252"/>
  <c r="I900" i="252"/>
  <c r="I1358" i="252"/>
  <c r="I309" i="252"/>
  <c r="I711" i="252"/>
  <c r="I1314" i="252"/>
  <c r="I1561" i="252"/>
  <c r="I1439" i="252"/>
  <c r="I269" i="252"/>
  <c r="I1199" i="252"/>
  <c r="I2049" i="252"/>
  <c r="I932" i="252"/>
  <c r="I1436" i="252"/>
  <c r="I2050" i="252"/>
  <c r="I1673" i="252"/>
  <c r="I1743" i="252"/>
  <c r="I1397" i="252"/>
  <c r="I1874" i="252"/>
  <c r="I1351" i="252"/>
  <c r="I1006" i="252"/>
  <c r="I188" i="252"/>
  <c r="I994" i="252"/>
  <c r="I572" i="252"/>
  <c r="I464" i="252"/>
  <c r="I297" i="252"/>
  <c r="I130" i="252"/>
  <c r="I487" i="252"/>
  <c r="I254" i="252"/>
  <c r="I373" i="252"/>
  <c r="I421" i="252"/>
  <c r="I1073" i="252"/>
  <c r="I543" i="252"/>
  <c r="I1138" i="252"/>
  <c r="I152" i="252"/>
  <c r="I664" i="252"/>
  <c r="I497" i="252"/>
  <c r="I22" i="252"/>
  <c r="I737" i="252"/>
  <c r="I532" i="252"/>
  <c r="I270" i="252"/>
  <c r="I742" i="252"/>
  <c r="I1273" i="252"/>
  <c r="I816" i="252"/>
  <c r="I171" i="252"/>
  <c r="I376" i="252"/>
  <c r="I209" i="252"/>
  <c r="I42" i="252"/>
  <c r="I371" i="252"/>
  <c r="I115" i="252"/>
  <c r="I244" i="252"/>
  <c r="I159" i="252"/>
  <c r="I985" i="252"/>
  <c r="I358" i="252"/>
  <c r="I1050" i="252"/>
  <c r="I112" i="252"/>
  <c r="I457" i="252"/>
  <c r="I697" i="252"/>
  <c r="I206" i="252"/>
  <c r="I1233" i="252"/>
  <c r="I21" i="252"/>
  <c r="I1059" i="252"/>
  <c r="I819" i="252"/>
  <c r="I620" i="252"/>
  <c r="I252" i="252"/>
  <c r="I260" i="252"/>
  <c r="I416" i="252"/>
  <c r="I82" i="252"/>
  <c r="I179" i="252"/>
  <c r="I287" i="252"/>
  <c r="I459" i="252"/>
  <c r="I654" i="252"/>
  <c r="I119" i="252"/>
  <c r="I972" i="252"/>
  <c r="I802" i="252"/>
  <c r="I579" i="252"/>
  <c r="I1048" i="252"/>
  <c r="I129" i="252"/>
  <c r="I253" i="252"/>
  <c r="I116" i="252"/>
  <c r="I905" i="252"/>
  <c r="I970" i="252"/>
  <c r="I891" i="252"/>
  <c r="I603" i="252"/>
  <c r="I251" i="252"/>
  <c r="I1013" i="252"/>
  <c r="I839" i="252"/>
  <c r="I392" i="252"/>
  <c r="I519" i="252"/>
  <c r="I676" i="252"/>
  <c r="I323" i="252"/>
  <c r="I619" i="252"/>
  <c r="I792" i="252"/>
  <c r="I942" i="252"/>
  <c r="I1577" i="252"/>
  <c r="I1165" i="252"/>
  <c r="I1722" i="252"/>
  <c r="I1459" i="252"/>
  <c r="I185" i="252"/>
  <c r="I243" i="252"/>
  <c r="I1169" i="252"/>
  <c r="I799" i="252"/>
  <c r="I883" i="252"/>
  <c r="I1849" i="252"/>
  <c r="I349" i="252"/>
  <c r="I719" i="252"/>
  <c r="I1682" i="252"/>
  <c r="I1297" i="252"/>
  <c r="I1207" i="252"/>
  <c r="I65" i="252"/>
  <c r="I1312" i="252"/>
  <c r="I1676" i="252"/>
  <c r="I1066" i="252"/>
  <c r="I567" i="252"/>
  <c r="I1566" i="252"/>
  <c r="I507" i="252"/>
  <c r="I767" i="252"/>
  <c r="I441" i="252"/>
  <c r="I1434" i="252"/>
  <c r="I1536" i="252"/>
  <c r="I1410" i="252"/>
  <c r="I1648" i="252"/>
  <c r="I2525" i="252"/>
  <c r="I2635" i="252"/>
  <c r="I384" i="252"/>
  <c r="I217" i="252"/>
  <c r="I50" i="252"/>
  <c r="I381" i="252"/>
  <c r="I126" i="252"/>
  <c r="I255" i="252"/>
  <c r="I187" i="252"/>
  <c r="I993" i="252"/>
  <c r="I380" i="252"/>
  <c r="I1058" i="252"/>
  <c r="I16" i="252"/>
  <c r="I528" i="252"/>
  <c r="I361" i="252"/>
  <c r="I194" i="252"/>
  <c r="I573" i="252"/>
  <c r="I350" i="252"/>
  <c r="I53" i="252"/>
  <c r="I540" i="252"/>
  <c r="I1137" i="252"/>
  <c r="I653" i="252"/>
  <c r="I1202" i="252"/>
  <c r="I216" i="252"/>
  <c r="I49" i="252"/>
  <c r="I561" i="252"/>
  <c r="I125" i="252"/>
  <c r="I801" i="252"/>
  <c r="I618" i="252"/>
  <c r="I364" i="252"/>
  <c r="I815" i="252"/>
  <c r="I1337" i="252"/>
  <c r="I890" i="252"/>
  <c r="I365" i="252"/>
  <c r="I440" i="252"/>
  <c r="I273" i="252"/>
  <c r="I106" i="252"/>
  <c r="I455" i="252"/>
  <c r="I215" i="252"/>
  <c r="I341" i="252"/>
  <c r="I357" i="252"/>
  <c r="I1049" i="252"/>
  <c r="I501" i="252"/>
  <c r="I1114" i="252"/>
  <c r="I240" i="252"/>
  <c r="I585" i="252"/>
  <c r="I825" i="252"/>
  <c r="I396" i="252"/>
  <c r="I1361" i="252"/>
  <c r="I427" i="252"/>
  <c r="I1123" i="252"/>
  <c r="I892" i="252"/>
  <c r="I710" i="252"/>
  <c r="I431" i="252"/>
  <c r="I740" i="252"/>
  <c r="I544" i="252"/>
  <c r="I210" i="252"/>
  <c r="I372" i="252"/>
  <c r="I570" i="252"/>
  <c r="I677" i="252"/>
  <c r="I735" i="252"/>
  <c r="I324" i="252"/>
  <c r="I1036" i="252"/>
  <c r="I875" i="252"/>
  <c r="I684" i="252"/>
  <c r="I1175" i="252"/>
  <c r="I257" i="252"/>
  <c r="I435" i="252"/>
  <c r="I319" i="252"/>
  <c r="I1033" i="252"/>
  <c r="I1098" i="252"/>
  <c r="I955" i="252"/>
  <c r="I700" i="252"/>
  <c r="I430" i="252"/>
  <c r="I1077" i="252"/>
  <c r="I910" i="252"/>
  <c r="I608" i="252"/>
  <c r="I785" i="252"/>
  <c r="I913" i="252"/>
  <c r="I643" i="252"/>
  <c r="I736" i="252"/>
  <c r="I909" i="252"/>
  <c r="I610" i="252"/>
  <c r="I1641" i="252"/>
  <c r="I1252" i="252"/>
  <c r="I285" i="252"/>
  <c r="I1523" i="252"/>
  <c r="I393" i="252"/>
  <c r="I510" i="252"/>
  <c r="I1353" i="252"/>
  <c r="I915" i="252"/>
  <c r="I996" i="252"/>
  <c r="I1072" i="252"/>
  <c r="I279" i="252"/>
  <c r="I1045" i="252"/>
  <c r="I859" i="252"/>
  <c r="I938" i="252"/>
  <c r="I1441" i="252"/>
  <c r="I477" i="252"/>
  <c r="I1706" i="252"/>
  <c r="I1905" i="252"/>
  <c r="I1043" i="252"/>
  <c r="I1200" i="252"/>
  <c r="I1847" i="252"/>
  <c r="I1164" i="252"/>
  <c r="I1247" i="252"/>
  <c r="I889" i="252"/>
  <c r="I566" i="252"/>
  <c r="I1541" i="252"/>
  <c r="I1064" i="252"/>
  <c r="I1957" i="252"/>
  <c r="I2447" i="252"/>
  <c r="I2644" i="252"/>
  <c r="I379" i="252"/>
  <c r="I1057" i="252"/>
  <c r="I515" i="252"/>
  <c r="I1122" i="252"/>
  <c r="I80" i="252"/>
  <c r="I592" i="252"/>
  <c r="I425" i="252"/>
  <c r="I258" i="252"/>
  <c r="I659" i="252"/>
  <c r="I436" i="252"/>
  <c r="I156" i="252"/>
  <c r="I652" i="252"/>
  <c r="I1201" i="252"/>
  <c r="I734" i="252"/>
  <c r="I1266" i="252"/>
  <c r="I280" i="252"/>
  <c r="I113" i="252"/>
  <c r="I625" i="252"/>
  <c r="I228" i="252"/>
  <c r="I865" i="252"/>
  <c r="I91" i="252"/>
  <c r="I450" i="252"/>
  <c r="I888" i="252"/>
  <c r="I55" i="252"/>
  <c r="I954" i="252"/>
  <c r="I502" i="252"/>
  <c r="I504" i="252"/>
  <c r="I337" i="252"/>
  <c r="I170" i="252"/>
  <c r="I541" i="252"/>
  <c r="I318" i="252"/>
  <c r="I14" i="252"/>
  <c r="I498" i="252"/>
  <c r="I1113" i="252"/>
  <c r="I613" i="252"/>
  <c r="I1178" i="252"/>
  <c r="I368" i="252"/>
  <c r="I34" i="252"/>
  <c r="I101" i="252"/>
  <c r="I134" i="252"/>
  <c r="I338" i="252"/>
  <c r="I630" i="252"/>
  <c r="I60" i="252"/>
  <c r="I956" i="252"/>
  <c r="I783" i="252"/>
  <c r="I549" i="252"/>
  <c r="I1007" i="252"/>
  <c r="I672" i="252"/>
  <c r="I36" i="252"/>
  <c r="I542" i="252"/>
  <c r="I751" i="252"/>
  <c r="I826" i="252"/>
  <c r="I808" i="252"/>
  <c r="I475" i="252"/>
  <c r="I1100" i="252"/>
  <c r="I941" i="252"/>
  <c r="I757" i="252"/>
  <c r="I40" i="252"/>
  <c r="I385" i="252"/>
  <c r="I605" i="252"/>
  <c r="I92" i="252"/>
  <c r="I1161" i="252"/>
  <c r="I1226" i="252"/>
  <c r="I1019" i="252"/>
  <c r="I773" i="252"/>
  <c r="I548" i="252"/>
  <c r="I124" i="252"/>
  <c r="I974" i="252"/>
  <c r="I137" i="252"/>
  <c r="I140" i="252"/>
  <c r="I1097" i="252"/>
  <c r="I772" i="252"/>
  <c r="I864" i="252"/>
  <c r="I1021" i="252"/>
  <c r="I1030" i="252"/>
  <c r="I1705" i="252"/>
  <c r="I1331" i="252"/>
  <c r="I749" i="252"/>
  <c r="I1587" i="252"/>
  <c r="I577" i="252"/>
  <c r="I205" i="252"/>
  <c r="I527" i="252"/>
  <c r="I1027" i="252"/>
  <c r="I1092" i="252"/>
  <c r="I1482" i="252"/>
  <c r="I454" i="252"/>
  <c r="I876" i="252"/>
  <c r="I1419" i="252"/>
  <c r="I872" i="252"/>
  <c r="I1761" i="252"/>
  <c r="I1065" i="252"/>
  <c r="I1571" i="252"/>
  <c r="I1168" i="252"/>
  <c r="I590" i="252"/>
  <c r="I1556" i="252"/>
  <c r="I2170" i="252"/>
  <c r="I45" i="252"/>
  <c r="I1278" i="252"/>
  <c r="I135" i="252"/>
  <c r="I1324" i="252"/>
  <c r="I1130" i="252"/>
  <c r="I1812" i="252"/>
  <c r="I211" i="252"/>
  <c r="I1292" i="252"/>
  <c r="I2216" i="252"/>
  <c r="I1244" i="252"/>
  <c r="I877" i="252"/>
  <c r="I1354" i="252"/>
  <c r="I2081" i="252"/>
  <c r="I1882" i="252"/>
  <c r="I37" i="252"/>
  <c r="I973" i="252"/>
  <c r="I622" i="252"/>
  <c r="I1660" i="252"/>
  <c r="I1961" i="252"/>
  <c r="I2250" i="252"/>
  <c r="I1923" i="252"/>
  <c r="I1389" i="252"/>
  <c r="I2092" i="252"/>
  <c r="I1901" i="252"/>
  <c r="I1639" i="252"/>
  <c r="I1257" i="252"/>
  <c r="I1197" i="252"/>
  <c r="I1627" i="252"/>
  <c r="I1259" i="252"/>
  <c r="I1280" i="252"/>
  <c r="I1310" i="252"/>
  <c r="I2067" i="252"/>
  <c r="I1693" i="252"/>
  <c r="I1236" i="252"/>
  <c r="I2045" i="252"/>
  <c r="I224" i="252"/>
  <c r="I429" i="252"/>
  <c r="I1054" i="252"/>
  <c r="I1315" i="252"/>
  <c r="I1501" i="252"/>
  <c r="I1938" i="252"/>
  <c r="I1734" i="252"/>
  <c r="I2267" i="252"/>
  <c r="I1924" i="252"/>
  <c r="I1704" i="252"/>
  <c r="I1214" i="252"/>
  <c r="I39" i="252"/>
  <c r="I607" i="252"/>
  <c r="I1253" i="252"/>
  <c r="I840" i="252"/>
  <c r="I2073" i="252"/>
  <c r="I796" i="252"/>
  <c r="I1979" i="252"/>
  <c r="I1520" i="252"/>
  <c r="I466" i="252"/>
  <c r="I1728" i="252"/>
  <c r="I1336" i="252"/>
  <c r="I1735" i="252"/>
  <c r="I2111" i="252"/>
  <c r="I2302" i="252"/>
  <c r="I2615" i="252"/>
  <c r="I1698" i="252"/>
  <c r="I1891" i="252"/>
  <c r="I1575" i="252"/>
  <c r="I2645" i="252"/>
  <c r="I2237" i="252"/>
  <c r="I631" i="252"/>
  <c r="I1970" i="252"/>
  <c r="I1726" i="252"/>
  <c r="I2333" i="252"/>
  <c r="I2646" i="252"/>
  <c r="I2238" i="252"/>
  <c r="I1160" i="252"/>
  <c r="I1868" i="252"/>
  <c r="I1437" i="252"/>
  <c r="I2350" i="252"/>
  <c r="I2663" i="252"/>
  <c r="I1675" i="252"/>
  <c r="I2091" i="252"/>
  <c r="I1844" i="252"/>
  <c r="I1440" i="252"/>
  <c r="I518" i="252"/>
  <c r="I2483" i="252"/>
  <c r="I511" i="252"/>
  <c r="I2329" i="252"/>
  <c r="I2576" i="252"/>
  <c r="I1206" i="252"/>
  <c r="I1196" i="252"/>
  <c r="I1908" i="252"/>
  <c r="I2078" i="252"/>
  <c r="I2577" i="252"/>
  <c r="I2304" i="252"/>
  <c r="I2395" i="252"/>
  <c r="I2378" i="252"/>
  <c r="I1555" i="252"/>
  <c r="I1396" i="252"/>
  <c r="I1195" i="252"/>
  <c r="I1645" i="252"/>
  <c r="I1088" i="252"/>
  <c r="I2010" i="252"/>
  <c r="I1041" i="252"/>
  <c r="I919" i="252"/>
  <c r="I1563" i="252"/>
  <c r="I1205" i="252"/>
  <c r="I1133" i="252"/>
  <c r="I1256" i="252"/>
  <c r="I2051" i="252"/>
  <c r="I1664" i="252"/>
  <c r="I1181" i="252"/>
  <c r="I2029" i="252"/>
  <c r="I1816" i="252"/>
  <c r="I854" i="252"/>
  <c r="I1753" i="252"/>
  <c r="I1128" i="252"/>
  <c r="I1024" i="252"/>
  <c r="I1792" i="252"/>
  <c r="I1615" i="252"/>
  <c r="I2195" i="252"/>
  <c r="I1850" i="252"/>
  <c r="I1573" i="252"/>
  <c r="I638" i="252"/>
  <c r="I303" i="252"/>
  <c r="I692" i="252"/>
  <c r="I1666" i="252"/>
  <c r="I1580" i="252"/>
  <c r="I1881" i="252"/>
  <c r="I2194" i="252"/>
  <c r="I1883" i="252"/>
  <c r="I1260" i="252"/>
  <c r="I2052" i="252"/>
  <c r="I1860" i="252"/>
  <c r="I1559" i="252"/>
  <c r="I762" i="252"/>
  <c r="I1393" i="252"/>
  <c r="I183" i="252"/>
  <c r="I1346" i="252"/>
  <c r="I1486" i="252"/>
  <c r="I1429" i="252"/>
  <c r="I2107" i="252"/>
  <c r="I1747" i="252"/>
  <c r="I1748" i="252"/>
  <c r="I1067" i="252"/>
  <c r="I1866" i="252"/>
  <c r="I1637" i="252"/>
  <c r="I2309" i="252"/>
  <c r="I2622" i="252"/>
  <c r="I2206" i="252"/>
  <c r="I1108" i="252"/>
  <c r="I1600" i="252"/>
  <c r="I2063" i="252"/>
  <c r="I2246" i="252"/>
  <c r="I2567" i="252"/>
  <c r="I1730" i="252"/>
  <c r="I1899" i="252"/>
  <c r="I1591" i="252"/>
  <c r="I2653" i="252"/>
  <c r="I2247" i="252"/>
  <c r="I1028" i="252"/>
  <c r="I2082" i="252"/>
  <c r="I1796" i="252"/>
  <c r="I2357" i="252"/>
  <c r="I2670" i="252"/>
  <c r="I2270" i="252"/>
  <c r="I1223" i="252"/>
  <c r="I1876" i="252"/>
  <c r="I1510" i="252"/>
  <c r="I2358" i="252"/>
  <c r="I483" i="252"/>
  <c r="I2540" i="252"/>
  <c r="I2192" i="252"/>
  <c r="I2434" i="252"/>
  <c r="I2699" i="252"/>
  <c r="I2427" i="252"/>
  <c r="I2470" i="252"/>
  <c r="I2174" i="252"/>
  <c r="I2475" i="252"/>
  <c r="I2410" i="252"/>
  <c r="I2420" i="252"/>
  <c r="I1276" i="252"/>
  <c r="I1643" i="252"/>
  <c r="I1460" i="252"/>
  <c r="I1279" i="252"/>
  <c r="I1742" i="252"/>
  <c r="I1334" i="252"/>
  <c r="I2074" i="252"/>
  <c r="I898" i="252"/>
  <c r="I1425" i="252"/>
  <c r="I378" i="252"/>
  <c r="I1364" i="252"/>
  <c r="I1518" i="252"/>
  <c r="I1448" i="252"/>
  <c r="I2115" i="252"/>
  <c r="I1757" i="252"/>
  <c r="I1390" i="252"/>
  <c r="I2093" i="252"/>
  <c r="I136" i="252"/>
  <c r="I366" i="252"/>
  <c r="I984" i="252"/>
  <c r="I1306" i="252"/>
  <c r="I1485" i="252"/>
  <c r="I1930" i="252"/>
  <c r="I1724" i="252"/>
  <c r="I2259" i="252"/>
  <c r="I1916" i="252"/>
  <c r="I1694" i="252"/>
  <c r="I1184" i="252"/>
  <c r="I468" i="252"/>
  <c r="I70" i="252"/>
  <c r="I1032" i="252"/>
  <c r="I482" i="252"/>
  <c r="I2009" i="252"/>
  <c r="I133" i="252"/>
  <c r="I1947" i="252"/>
  <c r="I1453" i="252"/>
  <c r="I2116" i="252"/>
  <c r="I1925" i="252"/>
  <c r="I1685" i="252"/>
  <c r="I678" i="252"/>
  <c r="I1649" i="252"/>
  <c r="I992" i="252"/>
  <c r="I107" i="252"/>
  <c r="I1723" i="252"/>
  <c r="I1567" i="252"/>
  <c r="I2171" i="252"/>
  <c r="I1822" i="252"/>
  <c r="I1893" i="252"/>
  <c r="I523" i="252"/>
  <c r="I695" i="252"/>
  <c r="I1949" i="252"/>
  <c r="I2437" i="252"/>
  <c r="I1456" i="252"/>
  <c r="I328" i="252"/>
  <c r="I1533" i="252"/>
  <c r="I1932" i="252"/>
  <c r="I1695" i="252"/>
  <c r="I2382" i="252"/>
  <c r="I2695" i="252"/>
  <c r="I860" i="252"/>
  <c r="I2155" i="252"/>
  <c r="I1879" i="252"/>
  <c r="I1699" i="252"/>
  <c r="I2383" i="252"/>
  <c r="I1283" i="252"/>
  <c r="I1362" i="252"/>
  <c r="I2061" i="252"/>
  <c r="I2485" i="252"/>
  <c r="I1788" i="252"/>
  <c r="I166" i="252"/>
  <c r="I2041" i="252"/>
  <c r="I2132" i="252"/>
  <c r="I2134" i="252"/>
  <c r="I2486" i="252"/>
  <c r="I1124" i="252"/>
  <c r="I2697" i="252"/>
  <c r="I2173" i="252"/>
  <c r="I960" i="252"/>
  <c r="I2500" i="252"/>
  <c r="I2531" i="252"/>
  <c r="I2347" i="252"/>
  <c r="I2363" i="252"/>
  <c r="I1731" i="252"/>
  <c r="I1927" i="252"/>
  <c r="I1022" i="252"/>
  <c r="I2274" i="252"/>
  <c r="I750" i="252"/>
  <c r="I1588" i="252"/>
  <c r="I1423" i="252"/>
  <c r="I1889" i="252"/>
  <c r="I1630" i="252"/>
  <c r="I2202" i="252"/>
  <c r="I1163" i="252"/>
  <c r="I662" i="252"/>
  <c r="I1254" i="252"/>
  <c r="I1380" i="252"/>
  <c r="I1890" i="252"/>
  <c r="I1702" i="252"/>
  <c r="I2243" i="252"/>
  <c r="I1900" i="252"/>
  <c r="I1669" i="252"/>
  <c r="I1119" i="252"/>
  <c r="I150" i="252"/>
  <c r="I634" i="252"/>
  <c r="I1642" i="252"/>
  <c r="I1572" i="252"/>
  <c r="I1873" i="252"/>
  <c r="I2186" i="252"/>
  <c r="I1875" i="252"/>
  <c r="I1235" i="252"/>
  <c r="I2044" i="252"/>
  <c r="I1851" i="252"/>
  <c r="I1543" i="252"/>
  <c r="I1345" i="252"/>
  <c r="I1229" i="252"/>
  <c r="I1635" i="252"/>
  <c r="I1269" i="252"/>
  <c r="I1308" i="252"/>
  <c r="I1335" i="252"/>
  <c r="I2075" i="252"/>
  <c r="I1703" i="252"/>
  <c r="I1267" i="252"/>
  <c r="I2053" i="252"/>
  <c r="I616" i="252"/>
  <c r="I755" i="252"/>
  <c r="I1262" i="252"/>
  <c r="I1388" i="252"/>
  <c r="I1629" i="252"/>
  <c r="I2002" i="252"/>
  <c r="I1775" i="252"/>
  <c r="I420" i="252"/>
  <c r="I1956" i="252"/>
  <c r="I2149" i="252"/>
  <c r="I1221" i="252"/>
  <c r="I1971" i="252"/>
  <c r="I1718" i="252"/>
  <c r="I2693" i="252"/>
  <c r="I2295" i="252"/>
  <c r="I533" i="252"/>
  <c r="I1954" i="252"/>
  <c r="I1716" i="252"/>
  <c r="I2325" i="252"/>
  <c r="I2638" i="252"/>
  <c r="I2228" i="252"/>
  <c r="I1447" i="252"/>
  <c r="I1804" i="252"/>
  <c r="I1118" i="252"/>
  <c r="I2326" i="252"/>
  <c r="I2639" i="252"/>
  <c r="I1659" i="252"/>
  <c r="I2083" i="252"/>
  <c r="I1835" i="252"/>
  <c r="I1352" i="252"/>
  <c r="I2343" i="252"/>
  <c r="I390" i="252"/>
  <c r="I580" i="252"/>
  <c r="I1941" i="252"/>
  <c r="I2429" i="252"/>
  <c r="I2351" i="252"/>
  <c r="I1960" i="252"/>
  <c r="I2593" i="252"/>
  <c r="I2371" i="252"/>
  <c r="I1887" i="252"/>
  <c r="I2142" i="252"/>
  <c r="I2658" i="252"/>
  <c r="I2572" i="252"/>
  <c r="I2450" i="252"/>
  <c r="I1462" i="252"/>
  <c r="I2651" i="252"/>
  <c r="I1770" i="252"/>
  <c r="I2538" i="252"/>
  <c r="I1015" i="252"/>
  <c r="I1652" i="252"/>
  <c r="I334" i="252"/>
  <c r="I1953" i="252"/>
  <c r="I1733" i="252"/>
  <c r="I57" i="252"/>
  <c r="I810" i="252"/>
  <c r="I1303" i="252"/>
  <c r="I1404" i="252"/>
  <c r="I1661" i="252"/>
  <c r="I2018" i="252"/>
  <c r="I1784" i="252"/>
  <c r="I581" i="252"/>
  <c r="I1964" i="252"/>
  <c r="I1758" i="252"/>
  <c r="I1347" i="252"/>
  <c r="I394" i="252"/>
  <c r="I1093" i="252"/>
  <c r="I959" i="252"/>
  <c r="I419" i="252"/>
  <c r="I2001" i="252"/>
  <c r="I2266" i="252"/>
  <c r="I1939" i="252"/>
  <c r="I1430" i="252"/>
  <c r="I2108" i="252"/>
  <c r="I1917" i="252"/>
  <c r="I1671" i="252"/>
  <c r="I1194" i="252"/>
  <c r="I1521" i="252"/>
  <c r="I714" i="252"/>
  <c r="I1415" i="252"/>
  <c r="I1614" i="252"/>
  <c r="I1503" i="252"/>
  <c r="I2139" i="252"/>
  <c r="I1786" i="252"/>
  <c r="I1454" i="252"/>
  <c r="I2117" i="252"/>
  <c r="I98" i="252"/>
  <c r="I301" i="252"/>
  <c r="I1538" i="252"/>
  <c r="I1516" i="252"/>
  <c r="I1810" i="252"/>
  <c r="I2130" i="252"/>
  <c r="I1848" i="252"/>
  <c r="I1143" i="252"/>
  <c r="I2020" i="252"/>
  <c r="I1325" i="252"/>
  <c r="I1222" i="252"/>
  <c r="I2227" i="252"/>
  <c r="I1919" i="252"/>
  <c r="I1888" i="252"/>
  <c r="I2423" i="252"/>
  <c r="I918" i="252"/>
  <c r="I1135" i="252"/>
  <c r="I1997" i="252"/>
  <c r="I2453" i="252"/>
  <c r="I1590" i="252"/>
  <c r="I563" i="252"/>
  <c r="I1913" i="252"/>
  <c r="I2068" i="252"/>
  <c r="I2014" i="252"/>
  <c r="I2454" i="252"/>
  <c r="I1592" i="252"/>
  <c r="I1468" i="252"/>
  <c r="I998" i="252"/>
  <c r="I1967" i="252"/>
  <c r="I2080" i="252"/>
  <c r="I2471" i="252"/>
  <c r="I1841" i="252"/>
  <c r="I1663" i="252"/>
  <c r="I936" i="252"/>
  <c r="I2557" i="252"/>
  <c r="I2607" i="252"/>
  <c r="I2680" i="252"/>
  <c r="I2441" i="252"/>
  <c r="I2563" i="252"/>
  <c r="I2590" i="252"/>
  <c r="I1799" i="252"/>
  <c r="I8" i="252"/>
  <c r="I2338" i="252"/>
  <c r="I1934" i="252"/>
  <c r="I2260" i="252"/>
  <c r="I236" i="252"/>
  <c r="I1625" i="252"/>
  <c r="I2688" i="252"/>
  <c r="I1156" i="252"/>
  <c r="I538" i="252"/>
  <c r="I1132" i="252"/>
  <c r="I2017" i="252"/>
  <c r="I1811" i="252"/>
  <c r="I186" i="252"/>
  <c r="I447" i="252"/>
  <c r="I1570" i="252"/>
  <c r="I1532" i="252"/>
  <c r="I1828" i="252"/>
  <c r="I2146" i="252"/>
  <c r="I1858" i="252"/>
  <c r="I1174" i="252"/>
  <c r="I2028" i="252"/>
  <c r="I1832" i="252"/>
  <c r="I1511" i="252"/>
  <c r="I84" i="252"/>
  <c r="I803" i="252"/>
  <c r="I1378" i="252"/>
  <c r="I1046" i="252"/>
  <c r="I2129" i="252"/>
  <c r="I1040" i="252"/>
  <c r="I2003" i="252"/>
  <c r="I1568" i="252"/>
  <c r="I831" i="252"/>
  <c r="I1981" i="252"/>
  <c r="I1760" i="252"/>
  <c r="I907" i="252"/>
  <c r="I1777" i="252"/>
  <c r="I1142" i="252"/>
  <c r="I1086" i="252"/>
  <c r="I1802" i="252"/>
  <c r="I1631" i="252"/>
  <c r="I2203" i="252"/>
  <c r="I1859" i="252"/>
  <c r="I1589" i="252"/>
  <c r="I758" i="252"/>
  <c r="I809" i="252"/>
  <c r="I917" i="252"/>
  <c r="I375" i="252"/>
  <c r="I1644" i="252"/>
  <c r="I1945" i="252"/>
  <c r="I2242" i="252"/>
  <c r="I1915" i="252"/>
  <c r="I1363" i="252"/>
  <c r="I2084" i="252"/>
  <c r="I1623" i="252"/>
  <c r="I804" i="252"/>
  <c r="I1504" i="252"/>
  <c r="I2047" i="252"/>
  <c r="I2224" i="252"/>
  <c r="I2551" i="252"/>
  <c r="I1126" i="252"/>
  <c r="I1744" i="252"/>
  <c r="I1245" i="252"/>
  <c r="I2581" i="252"/>
  <c r="I2151" i="252"/>
  <c r="I387" i="252"/>
  <c r="I1677" i="252"/>
  <c r="I1493" i="252"/>
  <c r="I2265" i="252"/>
  <c r="I2582" i="252"/>
  <c r="I2152" i="252"/>
  <c r="I1291" i="252"/>
  <c r="I1715" i="252"/>
  <c r="I2095" i="252"/>
  <c r="I2286" i="252"/>
  <c r="I2599" i="252"/>
  <c r="I1166" i="252"/>
  <c r="I1963" i="252"/>
  <c r="I1708" i="252"/>
  <c r="I2685" i="252"/>
  <c r="I2196" i="252"/>
  <c r="I2209" i="252"/>
  <c r="I1230" i="252"/>
  <c r="I2364" i="252"/>
  <c r="I2391" i="252"/>
  <c r="I1203" i="252"/>
  <c r="I2006" i="252"/>
  <c r="I2634" i="252"/>
  <c r="I2036" i="252"/>
  <c r="I2403" i="252"/>
  <c r="I2285" i="252"/>
  <c r="I2248" i="252"/>
  <c r="I2692" i="252"/>
  <c r="I1144" i="252"/>
  <c r="I2021" i="252"/>
  <c r="I1807" i="252"/>
  <c r="I158" i="252"/>
  <c r="I1307" i="252"/>
  <c r="I1678" i="252"/>
  <c r="I1884" i="252"/>
  <c r="I1016" i="252"/>
  <c r="I1574" i="252"/>
  <c r="I2565" i="252"/>
  <c r="I2366" i="252"/>
  <c r="I2118" i="252"/>
  <c r="I2679" i="252"/>
  <c r="I526" i="252"/>
  <c r="I1435" i="252"/>
  <c r="I397" i="252"/>
  <c r="I2019" i="252"/>
  <c r="I999" i="252"/>
  <c r="I1780" i="252"/>
  <c r="I2169" i="252"/>
  <c r="I311" i="252"/>
  <c r="I2510" i="252"/>
  <c r="I2311" i="252"/>
  <c r="I1896" i="252"/>
  <c r="I820" i="252"/>
  <c r="I1612" i="252"/>
  <c r="I2226" i="252"/>
  <c r="I1316" i="252"/>
  <c r="I1877" i="252"/>
  <c r="I2007" i="252"/>
  <c r="I2397" i="252"/>
  <c r="I2172" i="252"/>
  <c r="I469" i="252"/>
  <c r="I2511" i="252"/>
  <c r="I449" i="252"/>
  <c r="I1442" i="252"/>
  <c r="I1752" i="252"/>
  <c r="I1821" i="252"/>
  <c r="I1996" i="252"/>
  <c r="I1438" i="252"/>
  <c r="I1852" i="252"/>
  <c r="I2613" i="252"/>
  <c r="I2414" i="252"/>
  <c r="I2193" i="252"/>
  <c r="I1158" i="252"/>
  <c r="I1003" i="252"/>
  <c r="I1190" i="252"/>
  <c r="I1838" i="252"/>
  <c r="I2219" i="252"/>
  <c r="I1621" i="252"/>
  <c r="I1911" i="252"/>
  <c r="I2301" i="252"/>
  <c r="I1854" i="252"/>
  <c r="I2614" i="252"/>
  <c r="I768" i="252"/>
  <c r="I2694" i="252"/>
  <c r="I2547" i="252"/>
  <c r="I2298" i="252"/>
  <c r="I1550" i="252"/>
  <c r="I2367" i="252"/>
  <c r="I1880" i="252"/>
  <c r="I2618" i="252"/>
  <c r="I1794" i="252"/>
  <c r="I2320" i="252"/>
  <c r="I2145" i="252"/>
  <c r="I2433" i="252"/>
  <c r="I2317" i="252"/>
  <c r="I1976" i="252"/>
  <c r="I1767" i="252"/>
  <c r="I1950" i="252"/>
  <c r="I1624" i="252"/>
  <c r="I204" i="252"/>
  <c r="I2664" i="252"/>
  <c r="I2220" i="252"/>
  <c r="I2469" i="252"/>
  <c r="I1379" i="252"/>
  <c r="I2600" i="252"/>
  <c r="I2426" i="252"/>
  <c r="I2536" i="252"/>
  <c r="I2374" i="252"/>
  <c r="I2524" i="252"/>
  <c r="I1478" i="252"/>
  <c r="I1968" i="252"/>
  <c r="I2588" i="252"/>
  <c r="I2610" i="252"/>
  <c r="I1365" i="252"/>
  <c r="I2085" i="252"/>
  <c r="I18" i="252"/>
  <c r="I1514" i="252"/>
  <c r="I1800" i="252"/>
  <c r="I1839" i="252"/>
  <c r="I2012" i="252"/>
  <c r="I1479" i="252"/>
  <c r="I1918" i="252"/>
  <c r="I2629" i="252"/>
  <c r="I2430" i="252"/>
  <c r="I2215" i="252"/>
  <c r="I1374" i="252"/>
  <c r="I1290" i="252"/>
  <c r="I787" i="252"/>
  <c r="I1646" i="252"/>
  <c r="I2147" i="252"/>
  <c r="I1477" i="252"/>
  <c r="I1871" i="252"/>
  <c r="I2255" i="252"/>
  <c r="I1640" i="252"/>
  <c r="I2574" i="252"/>
  <c r="I2375" i="252"/>
  <c r="I2140" i="252"/>
  <c r="I958" i="252"/>
  <c r="I1134" i="252"/>
  <c r="I1172" i="252"/>
  <c r="I1616" i="252"/>
  <c r="I2005" i="252"/>
  <c r="I2071" i="252"/>
  <c r="I2461" i="252"/>
  <c r="I2256" i="252"/>
  <c r="I1654" i="252"/>
  <c r="I2575" i="252"/>
  <c r="I628" i="252"/>
  <c r="I1116" i="252"/>
  <c r="I2025" i="252"/>
  <c r="I1955" i="252"/>
  <c r="I2124" i="252"/>
  <c r="I1696" i="252"/>
  <c r="I2110" i="252"/>
  <c r="I2677" i="252"/>
  <c r="I2478" i="252"/>
  <c r="I2278" i="252"/>
  <c r="I1751" i="252"/>
  <c r="I1076" i="252"/>
  <c r="I1484" i="252"/>
  <c r="I2098" i="252"/>
  <c r="I1047" i="252"/>
  <c r="I1805" i="252"/>
  <c r="I1975" i="252"/>
  <c r="I2365" i="252"/>
  <c r="I2112" i="252"/>
  <c r="I1824" i="252"/>
  <c r="I968" i="252"/>
  <c r="I2655" i="252"/>
  <c r="I1326" i="252"/>
  <c r="I2554" i="252"/>
  <c r="I1408" i="252"/>
  <c r="I2119" i="252"/>
  <c r="I2128" i="252"/>
  <c r="I2143" i="252"/>
  <c r="I1972" i="252"/>
  <c r="I2384" i="252"/>
  <c r="I2436" i="252"/>
  <c r="I2466" i="252"/>
  <c r="I2573" i="252"/>
  <c r="I2532" i="252"/>
  <c r="I2269" i="252"/>
  <c r="I2349" i="252"/>
  <c r="I2460" i="252"/>
  <c r="I1382" i="252"/>
  <c r="I1684" i="252"/>
  <c r="I2402" i="252"/>
  <c r="I2534" i="252"/>
  <c r="I1846" i="252"/>
  <c r="I2299" i="252"/>
  <c r="I2032" i="252"/>
  <c r="I1319" i="252"/>
  <c r="I1656" i="252"/>
  <c r="I2609" i="252"/>
  <c r="I2330" i="252"/>
  <c r="I2064" i="252"/>
  <c r="I2705" i="252"/>
  <c r="I2262" i="252"/>
  <c r="I1653" i="252"/>
  <c r="I1070" i="252"/>
  <c r="I698" i="252"/>
  <c r="I83" i="252"/>
  <c r="I1469" i="252"/>
  <c r="I2099" i="252"/>
  <c r="I1343" i="252"/>
  <c r="I1853" i="252"/>
  <c r="I2233" i="252"/>
  <c r="I1512" i="252"/>
  <c r="I2558" i="252"/>
  <c r="I2359" i="252"/>
  <c r="I2088" i="252"/>
  <c r="I756" i="252"/>
  <c r="I1596" i="252"/>
  <c r="I2210" i="252"/>
  <c r="I1288" i="252"/>
  <c r="I1869" i="252"/>
  <c r="I1999" i="252"/>
  <c r="I2389" i="252"/>
  <c r="I2160" i="252"/>
  <c r="I2702" i="252"/>
  <c r="I2503" i="252"/>
  <c r="I432" i="252"/>
  <c r="I1176" i="252"/>
  <c r="I1565" i="252"/>
  <c r="I1756" i="252"/>
  <c r="I1940" i="252"/>
  <c r="I1270" i="252"/>
  <c r="I1739" i="252"/>
  <c r="I2589" i="252"/>
  <c r="I2390" i="252"/>
  <c r="I2161" i="252"/>
  <c r="I2703" i="252"/>
  <c r="I963" i="252"/>
  <c r="I1167" i="252"/>
  <c r="I1820" i="252"/>
  <c r="I2211" i="252"/>
  <c r="I1605" i="252"/>
  <c r="I1903" i="252"/>
  <c r="I2293" i="252"/>
  <c r="I1818" i="252"/>
  <c r="I2606" i="252"/>
  <c r="I2407" i="252"/>
  <c r="I2184" i="252"/>
  <c r="I1320" i="252"/>
  <c r="I1309" i="252"/>
  <c r="I1383" i="252"/>
  <c r="I1725" i="252"/>
  <c r="I2069" i="252"/>
  <c r="I2103" i="252"/>
  <c r="I2493" i="252"/>
  <c r="I2294" i="252"/>
  <c r="I2415" i="252"/>
  <c r="I1842" i="252"/>
  <c r="I2424" i="252"/>
  <c r="I2348" i="252"/>
  <c r="I2153" i="252"/>
  <c r="I1299" i="252"/>
  <c r="I2568" i="252"/>
  <c r="I2620" i="252"/>
  <c r="I2505" i="252"/>
  <c r="I2055" i="252"/>
  <c r="I1942" i="252"/>
  <c r="I1392" i="252"/>
  <c r="I2346" i="252"/>
  <c r="I2328" i="252"/>
  <c r="I2354" i="252"/>
  <c r="I2339" i="252"/>
  <c r="I1992" i="252"/>
  <c r="I651" i="252"/>
  <c r="I1736" i="252"/>
  <c r="I1686" i="252"/>
  <c r="I2666" i="252"/>
  <c r="I2368" i="252"/>
  <c r="I2087" i="252"/>
  <c r="I759" i="252"/>
  <c r="I893" i="252"/>
  <c r="I1420" i="252"/>
  <c r="I2608" i="252"/>
  <c r="I2458" i="252"/>
  <c r="I2168" i="252"/>
  <c r="I2491" i="252"/>
  <c r="I2592" i="252"/>
  <c r="I2480" i="252"/>
  <c r="I2245" i="252"/>
  <c r="I1558" i="252"/>
  <c r="I636" i="252"/>
  <c r="I161" i="252"/>
  <c r="I2445" i="252"/>
  <c r="I2157" i="252"/>
  <c r="I2322" i="252"/>
  <c r="I781" i="252"/>
  <c r="I2416" i="252"/>
  <c r="I2490" i="252"/>
  <c r="I2340" i="252"/>
  <c r="I2344" i="252"/>
  <c r="I2176" i="252"/>
  <c r="I2046" i="252"/>
  <c r="I2104" i="252"/>
  <c r="I1471" i="252"/>
  <c r="I2672" i="252"/>
  <c r="I2201" i="252"/>
  <c r="I2404" i="252"/>
  <c r="I2105" i="252"/>
  <c r="I1937" i="252"/>
  <c r="I2323" i="252"/>
  <c r="I2230" i="252"/>
  <c r="I2548" i="252"/>
  <c r="I2649" i="252"/>
  <c r="I1834" i="252"/>
  <c r="I2595" i="252"/>
  <c r="I1823" i="252"/>
  <c r="I1495" i="252"/>
  <c r="I148" i="252"/>
  <c r="I1508" i="252"/>
  <c r="I2122" i="252"/>
  <c r="I1104" i="252"/>
  <c r="I1814" i="252"/>
  <c r="I1983" i="252"/>
  <c r="I2373" i="252"/>
  <c r="I2135" i="252"/>
  <c r="I2686" i="252"/>
  <c r="I2487" i="252"/>
  <c r="I2288" i="252"/>
  <c r="I1553" i="252"/>
  <c r="I1431" i="252"/>
  <c r="I1519" i="252"/>
  <c r="I1795" i="252"/>
  <c r="I2125" i="252"/>
  <c r="I832" i="252"/>
  <c r="I2517" i="252"/>
  <c r="I2318" i="252"/>
  <c r="I1926" i="252"/>
  <c r="I2631" i="252"/>
  <c r="I687" i="252"/>
  <c r="I1467" i="252"/>
  <c r="I686" i="252"/>
  <c r="I2027" i="252"/>
  <c r="I1062" i="252"/>
  <c r="I1789" i="252"/>
  <c r="I2181" i="252"/>
  <c r="I868" i="252"/>
  <c r="I2518" i="252"/>
  <c r="I2319" i="252"/>
  <c r="I1928" i="252"/>
  <c r="I227" i="252"/>
  <c r="I594" i="252"/>
  <c r="I398" i="252"/>
  <c r="I1472" i="252"/>
  <c r="I1933" i="252"/>
  <c r="I2031" i="252"/>
  <c r="I2421" i="252"/>
  <c r="I2204" i="252"/>
  <c r="I1268" i="252"/>
  <c r="I2535" i="252"/>
  <c r="I569" i="252"/>
  <c r="I1474" i="252"/>
  <c r="I1773" i="252"/>
  <c r="I1830" i="252"/>
  <c r="I2004" i="252"/>
  <c r="I1461" i="252"/>
  <c r="I1886" i="252"/>
  <c r="I2621" i="252"/>
  <c r="I2422" i="252"/>
  <c r="I2056" i="252"/>
  <c r="I1344" i="252"/>
  <c r="I1414" i="252"/>
  <c r="I2449" i="252"/>
  <c r="I2506" i="252"/>
  <c r="I2413" i="252"/>
  <c r="I2307" i="252"/>
  <c r="I1398" i="252"/>
  <c r="I602" i="252"/>
  <c r="I2406" i="252"/>
  <c r="I2379" i="252"/>
  <c r="I2578" i="252"/>
  <c r="I1977" i="252"/>
  <c r="I1213" i="252"/>
  <c r="I2185" i="252"/>
  <c r="I1227" i="252"/>
  <c r="I2656" i="252"/>
  <c r="I2586" i="252"/>
  <c r="I2502" i="252"/>
  <c r="I2468" i="252"/>
  <c r="I1906" i="252"/>
  <c r="I2387" i="252"/>
  <c r="I2334" i="252"/>
  <c r="I2516" i="252"/>
  <c r="I2141" i="252"/>
  <c r="I1632" i="252"/>
  <c r="I2411" i="252"/>
  <c r="I2442" i="252"/>
  <c r="I2522" i="252"/>
  <c r="I2229" i="252"/>
  <c r="I2062" i="252"/>
  <c r="I2386" i="252"/>
  <c r="I2678" i="252"/>
  <c r="I2479" i="252"/>
  <c r="I2279" i="252"/>
  <c r="I2162" i="252"/>
  <c r="I1798" i="252"/>
  <c r="I2342" i="252"/>
  <c r="I2296" i="252"/>
  <c r="I1843" i="252"/>
  <c r="I2611" i="252"/>
  <c r="I2412" i="252"/>
  <c r="I2208" i="252"/>
  <c r="I1759" i="252"/>
  <c r="I2690" i="252"/>
  <c r="I132" i="252"/>
  <c r="I1413" i="252"/>
  <c r="I2597" i="252"/>
  <c r="I2527" i="252"/>
  <c r="I2632" i="252"/>
  <c r="I2435" i="252"/>
  <c r="I2222" i="252"/>
  <c r="I2249" i="252"/>
  <c r="I1872" i="252"/>
  <c r="I2689" i="252"/>
  <c r="I730" i="252"/>
  <c r="I2163" i="252"/>
  <c r="I1815" i="252"/>
  <c r="I1526" i="252"/>
  <c r="I2448" i="252"/>
  <c r="I2241" i="252"/>
  <c r="I1560" i="252"/>
  <c r="I2564" i="252"/>
  <c r="I1870" i="252"/>
  <c r="I2684" i="252"/>
  <c r="I2602" i="252"/>
  <c r="I1995" i="252"/>
  <c r="I2016" i="252"/>
  <c r="I2528" i="252"/>
  <c r="I2643" i="252"/>
  <c r="I2207" i="252"/>
  <c r="I2561" i="252"/>
  <c r="I2341" i="252"/>
  <c r="I2539" i="252"/>
  <c r="I1470" i="252"/>
  <c r="I2661" i="252"/>
  <c r="I2456" i="252"/>
  <c r="I2555" i="252"/>
  <c r="I2660" i="252"/>
  <c r="I2271" i="252"/>
  <c r="I1094" i="252"/>
  <c r="I1527" i="252"/>
  <c r="I2335" i="252"/>
  <c r="I2070" i="252"/>
  <c r="I2264" i="252"/>
  <c r="I2120" i="252"/>
  <c r="I2569" i="252"/>
  <c r="I1712" i="252"/>
  <c r="I2701" i="252"/>
  <c r="I2472" i="252"/>
  <c r="I2587" i="252"/>
  <c r="I2034" i="252"/>
  <c r="I2509" i="252"/>
  <c r="I2400" i="252"/>
  <c r="I2515" i="252"/>
  <c r="I2612" i="252"/>
  <c r="I1542" i="252"/>
  <c r="I786" i="252"/>
  <c r="I1638" i="252"/>
  <c r="I2221" i="252"/>
  <c r="I2234" i="252"/>
  <c r="I2533" i="252"/>
  <c r="I2408" i="252"/>
  <c r="I2523" i="252"/>
  <c r="I2636" i="252"/>
  <c r="I1902" i="252"/>
  <c r="I1885" i="252"/>
  <c r="I1544" i="252"/>
  <c r="I2481" i="252"/>
  <c r="I2292" i="252"/>
  <c r="I2477" i="252"/>
  <c r="I2530" i="252"/>
  <c r="I2673" i="252"/>
  <c r="I2707" i="252"/>
  <c r="I2076" i="252"/>
  <c r="I2625" i="252"/>
  <c r="I2396" i="252"/>
  <c r="I1371" i="252"/>
  <c r="I2543" i="252"/>
  <c r="I834" i="252"/>
  <c r="I1599" i="252"/>
  <c r="I1991" i="252"/>
  <c r="I2526" i="252"/>
  <c r="I2360" i="252"/>
  <c r="I2102" i="252"/>
  <c r="I2675" i="252"/>
  <c r="I2476" i="252"/>
  <c r="I2482" i="252"/>
  <c r="I2337" i="252"/>
  <c r="I2240" i="252"/>
  <c r="I1613" i="252"/>
  <c r="I1909" i="252"/>
  <c r="I1576" i="252"/>
  <c r="I524" i="252"/>
  <c r="I2696" i="252"/>
  <c r="I2499" i="252"/>
  <c r="I2300" i="252"/>
  <c r="I2513" i="252"/>
  <c r="I2362" i="252"/>
  <c r="I2239" i="252"/>
  <c r="I1340" i="252"/>
  <c r="I1552" i="252"/>
  <c r="I2276" i="252"/>
  <c r="I2183" i="252"/>
  <c r="I2512" i="252"/>
  <c r="I2315" i="252"/>
  <c r="I1912" i="252"/>
  <c r="I2628" i="252"/>
  <c r="I2361" i="252"/>
  <c r="I2188" i="252"/>
  <c r="I282" i="252"/>
  <c r="I1679" i="252"/>
  <c r="I2438" i="252"/>
  <c r="I2624" i="252"/>
  <c r="I1216" i="252"/>
  <c r="I2641" i="252"/>
  <c r="I2272" i="252"/>
  <c r="I2462" i="252"/>
  <c r="I2008" i="252"/>
  <c r="I2187" i="252"/>
  <c r="I2182" i="252"/>
  <c r="I2544" i="252"/>
  <c r="I2659" i="252"/>
  <c r="I2353" i="252"/>
  <c r="I2706" i="252"/>
  <c r="I1579" i="252"/>
  <c r="I1959" i="252"/>
  <c r="I2623" i="252"/>
  <c r="I2263" i="252"/>
  <c r="I2380" i="252"/>
  <c r="I2553" i="252"/>
  <c r="I2198" i="252"/>
  <c r="I207" i="252"/>
  <c r="I2277" i="252"/>
  <c r="I2584" i="252"/>
  <c r="I2683" i="252"/>
  <c r="I1907" i="252"/>
  <c r="I1781" i="252"/>
  <c r="I2496" i="252"/>
  <c r="I2603" i="252"/>
  <c r="I1966" i="252"/>
  <c r="I2497" i="252"/>
  <c r="I1173" i="252"/>
  <c r="I2637" i="252"/>
  <c r="I2451" i="252"/>
  <c r="I1931" i="252"/>
  <c r="I1920" i="252"/>
  <c r="I2520" i="252"/>
  <c r="I2619" i="252"/>
  <c r="I2094" i="252"/>
  <c r="I2529" i="252"/>
  <c r="I1990" i="252"/>
  <c r="I2409" i="252"/>
  <c r="I2175" i="252"/>
  <c r="I2596" i="252"/>
  <c r="I2392" i="252"/>
  <c r="I2281" i="252"/>
  <c r="I2217" i="252"/>
  <c r="I2452" i="252"/>
  <c r="I2598" i="252"/>
  <c r="I2197" i="252"/>
  <c r="I1670" i="252"/>
  <c r="I2086" i="252"/>
  <c r="I2671" i="252"/>
  <c r="I1713" i="252"/>
  <c r="I1204" i="252"/>
  <c r="I2191" i="252"/>
  <c r="I2022" i="252"/>
  <c r="I2488" i="252"/>
  <c r="I2291" i="252"/>
  <c r="I1808" i="252"/>
  <c r="I2604" i="252"/>
  <c r="I2261" i="252"/>
  <c r="I1904" i="252"/>
  <c r="I560" i="252"/>
  <c r="I2258" i="252"/>
  <c r="I1862" i="252"/>
  <c r="I2398" i="252"/>
  <c r="I2312" i="252"/>
  <c r="I1910" i="252"/>
  <c r="I2627" i="252"/>
  <c r="I2428" i="252"/>
  <c r="I2290" i="252"/>
  <c r="I2030" i="252"/>
  <c r="I1608" i="252"/>
  <c r="I975" i="252"/>
  <c r="I1509" i="252"/>
  <c r="I2605" i="252"/>
  <c r="I2559" i="252"/>
  <c r="I2640" i="252"/>
  <c r="I2443" i="252"/>
  <c r="I2232" i="252"/>
  <c r="I2289" i="252"/>
  <c r="I2000" i="252"/>
  <c r="I1298" i="252"/>
  <c r="I874" i="252"/>
  <c r="I2101" i="252"/>
  <c r="I2257" i="252"/>
  <c r="I1974" i="252"/>
  <c r="I2212" i="252"/>
  <c r="I2698" i="252"/>
  <c r="I2377" i="252"/>
  <c r="I1863" i="252"/>
  <c r="I721" i="252"/>
  <c r="I1680" i="252"/>
  <c r="I1707" i="252"/>
  <c r="I1494" i="252"/>
  <c r="I2040" i="252"/>
  <c r="I2418" i="252"/>
  <c r="I1797" i="252"/>
  <c r="I1765" i="252"/>
  <c r="I2405" i="252"/>
  <c r="I2352" i="252"/>
  <c r="I2467" i="252"/>
  <c r="I2580" i="252"/>
  <c r="I2682" i="252"/>
  <c r="I374" i="252"/>
  <c r="I1768" i="252"/>
  <c r="I1894" i="252"/>
  <c r="I1727" i="252"/>
  <c r="I2158" i="252"/>
  <c r="I2100" i="252"/>
  <c r="I2630" i="252"/>
  <c r="I732" i="252"/>
  <c r="I1845" i="252"/>
  <c r="I2166" i="252"/>
  <c r="I2562" i="252"/>
  <c r="I1287" i="252"/>
  <c r="I935" i="252"/>
  <c r="I2244" i="252"/>
  <c r="I723" i="252"/>
  <c r="I2654" i="252"/>
  <c r="I1063" i="252"/>
  <c r="I1944" i="252"/>
  <c r="I2252" i="252"/>
  <c r="I2594" i="252"/>
  <c r="I1772" i="252"/>
  <c r="I1655" i="252"/>
  <c r="I1763" i="252"/>
  <c r="I2457" i="252"/>
  <c r="I2388" i="252"/>
  <c r="I2079" i="252"/>
  <c r="I2306" i="252"/>
  <c r="I2514" i="252"/>
  <c r="I1421" i="252"/>
  <c r="I2159" i="252"/>
  <c r="I2681" i="252"/>
  <c r="I2205" i="252"/>
  <c r="I1277" i="252"/>
  <c r="I1507" i="252"/>
  <c r="I1840" i="252"/>
  <c r="I2381" i="252"/>
  <c r="I2327" i="252"/>
  <c r="I2552" i="252"/>
  <c r="I2355" i="252"/>
  <c r="I2072" i="252"/>
  <c r="I2668" i="252"/>
  <c r="I2521" i="252"/>
  <c r="I2370" i="252"/>
  <c r="I1002" i="252"/>
  <c r="I1766" i="252"/>
  <c r="I2023" i="252"/>
  <c r="I2566" i="252"/>
  <c r="I2376" i="252"/>
  <c r="I2144" i="252"/>
  <c r="I2691" i="252"/>
  <c r="I2492" i="252"/>
  <c r="I2546" i="252"/>
  <c r="I2401" i="252"/>
  <c r="I2314" i="252"/>
  <c r="I1687" i="252"/>
  <c r="I1973" i="252"/>
  <c r="I1741" i="252"/>
  <c r="I944" i="252"/>
  <c r="I2704" i="252"/>
  <c r="I2507" i="252"/>
  <c r="I2308" i="252"/>
  <c r="I2545" i="252"/>
  <c r="I2394" i="252"/>
  <c r="I2280" i="252"/>
  <c r="I71" i="252"/>
  <c r="I1895" i="252"/>
  <c r="I2519" i="252"/>
  <c r="I2199" i="252"/>
  <c r="I2332" i="252"/>
  <c r="I2425" i="252"/>
  <c r="I1936" i="252"/>
  <c r="I2432" i="252"/>
  <c r="I355" i="252"/>
  <c r="I1157" i="252"/>
  <c r="I2303" i="252"/>
  <c r="I2038" i="252"/>
  <c r="I2254" i="252"/>
  <c r="I1998" i="252"/>
  <c r="I2473" i="252"/>
  <c r="I1551" i="252"/>
  <c r="I2669" i="252"/>
  <c r="I2464" i="252"/>
  <c r="I2579" i="252"/>
  <c r="I2676" i="252"/>
  <c r="I2305" i="252"/>
  <c r="I1457" i="252"/>
  <c r="I1607" i="252"/>
  <c r="I2399" i="252"/>
  <c r="I2127" i="252"/>
  <c r="I172" i="252"/>
  <c r="I2013" i="252"/>
  <c r="I2136" i="252"/>
  <c r="I1806" i="252"/>
  <c r="I2180" i="252"/>
  <c r="I2642" i="252"/>
  <c r="I2313" i="252"/>
  <c r="I2059" i="252"/>
  <c r="I2583" i="252"/>
  <c r="I718" i="252"/>
  <c r="I2037" i="252"/>
  <c r="I2225" i="252"/>
  <c r="I1878" i="252"/>
  <c r="I2190" i="252"/>
  <c r="I2674" i="252"/>
  <c r="I2345" i="252"/>
  <c r="I2508" i="252"/>
  <c r="I2431" i="252"/>
  <c r="I2601" i="252"/>
  <c r="I1182" i="252"/>
  <c r="I2652" i="252"/>
  <c r="I2687" i="252"/>
  <c r="I2633" i="252"/>
  <c r="I2126" i="252"/>
  <c r="I2484" i="252"/>
  <c r="I1867" i="252"/>
  <c r="I2369" i="252"/>
  <c r="I2287" i="252"/>
  <c r="I1790" i="252"/>
  <c r="I1548" i="252"/>
  <c r="I1110" i="252"/>
  <c r="I2541" i="252"/>
  <c r="I2495" i="252"/>
  <c r="I2616" i="252"/>
  <c r="I2419" i="252"/>
  <c r="I2200" i="252"/>
  <c r="I2165" i="252"/>
  <c r="I1480" i="252"/>
  <c r="I2626" i="252"/>
  <c r="I1029" i="252"/>
  <c r="I2123" i="252"/>
  <c r="I1779" i="252"/>
  <c r="I1149" i="252"/>
  <c r="I2440" i="252"/>
  <c r="I2231" i="252"/>
  <c r="I1496" i="252"/>
  <c r="I2556" i="252"/>
  <c r="I1717" i="252"/>
  <c r="I2657" i="252"/>
  <c r="I2570" i="252"/>
  <c r="I1711" i="252"/>
  <c r="I1372" i="252"/>
  <c r="I2236" i="252"/>
  <c r="I2164" i="252"/>
  <c r="I1622" i="252"/>
  <c r="I2571" i="252"/>
  <c r="I2372" i="252"/>
  <c r="I1672" i="252"/>
  <c r="I2650" i="252"/>
  <c r="I2537" i="252"/>
  <c r="I1636" i="252"/>
  <c r="I1238" i="252"/>
  <c r="I1709" i="252"/>
  <c r="I2331" i="252"/>
  <c r="I2444" i="252"/>
  <c r="I1719" i="252"/>
  <c r="I2474" i="252"/>
  <c r="I2648" i="252"/>
  <c r="I1332" i="252"/>
  <c r="I1951" i="252"/>
  <c r="I2591" i="252"/>
  <c r="I2253" i="252"/>
  <c r="I2356" i="252"/>
  <c r="I2489" i="252"/>
  <c r="I2156" i="252"/>
  <c r="I2251" i="252"/>
  <c r="I2268" i="252"/>
  <c r="I2560" i="252"/>
  <c r="I2667" i="252"/>
  <c r="I2385" i="252"/>
  <c r="I1191" i="252"/>
  <c r="I1079" i="252"/>
  <c r="I2015" i="252"/>
  <c r="I2647" i="252"/>
  <c r="I2273" i="252"/>
  <c r="I814" i="252"/>
  <c r="I1750" i="252"/>
  <c r="I2455" i="252"/>
  <c r="I2177" i="252"/>
  <c r="I2316" i="252"/>
  <c r="I2297" i="252"/>
  <c r="I2665" i="252"/>
  <c r="I1557" i="252"/>
  <c r="I2336" i="252"/>
  <c r="I1602" i="252"/>
  <c r="I1826" i="252"/>
  <c r="I2463" i="252"/>
  <c r="I2189" i="252"/>
  <c r="I2324" i="252"/>
  <c r="I2393" i="252"/>
  <c r="I1301" i="252"/>
  <c r="I2417" i="252"/>
  <c r="I2167" i="252"/>
  <c r="I1422" i="252"/>
  <c r="I2498" i="252"/>
  <c r="I2096" i="252"/>
  <c r="I2282" i="252"/>
  <c r="I722" i="252"/>
  <c r="I2465" i="252"/>
  <c r="I2321" i="252"/>
  <c r="I1246" i="252"/>
  <c r="I1606" i="252"/>
  <c r="D19" i="262"/>
  <c r="E18" i="262" s="1"/>
  <c r="E19" i="262" s="1"/>
  <c r="F18" i="262" s="1"/>
  <c r="F19" i="262" s="1"/>
  <c r="G2711" i="252"/>
  <c r="G2710" i="252"/>
  <c r="J2709" i="252"/>
  <c r="J2710" i="252"/>
  <c r="J2711" i="252"/>
  <c r="G2709" i="252" l="1"/>
  <c r="H2710" i="252"/>
  <c r="H2709" i="252"/>
  <c r="H2711" i="252"/>
  <c r="I2711" i="252"/>
  <c r="I2712" i="252"/>
  <c r="I2709" i="252"/>
  <c r="I2710" i="25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Green,Mitchell R (BPA) - CBC-7</author>
    <author>tc={32EAE546-0BF1-4811-ACEB-5CDC3F078D30}</author>
    <author>tc={54D602C5-93F5-452F-AB78-9DD47888A07C}</author>
  </authors>
  <commentList>
    <comment ref="M22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Green,Mitchell R (BPA) - CBC-7:</t>
        </r>
        <r>
          <rPr>
            <sz val="9"/>
            <color indexed="81"/>
            <rFont val="Tahoma"/>
            <family val="2"/>
          </rPr>
          <t xml:space="preserve">
checked against external website.
</t>
        </r>
      </text>
    </comment>
    <comment ref="N25" authorId="1" shapeId="0" xr:uid="{32EAE546-0BF1-4811-ACEB-5CDC3F078D3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Important Note:
Net Interest Expense BP-22 "Rate" data may have picked up the wrong value for Interest Expense. Difference is diminimus. 
</t>
      </text>
    </comment>
    <comment ref="M34" authorId="0" shapeId="0" xr:uid="{37A02038-F735-448F-9BCA-CBAACA1BCF0F}">
      <text>
        <r>
          <rPr>
            <b/>
            <sz val="9"/>
            <color indexed="81"/>
            <rFont val="Tahoma"/>
            <family val="2"/>
          </rPr>
          <t>Green,Mitchell R (BPA) - CBC-7:</t>
        </r>
        <r>
          <rPr>
            <sz val="9"/>
            <color indexed="81"/>
            <rFont val="Tahoma"/>
            <family val="2"/>
          </rPr>
          <t xml:space="preserve">
checked against external website.
</t>
        </r>
      </text>
    </comment>
    <comment ref="N37" authorId="2" shapeId="0" xr:uid="{54D602C5-93F5-452F-AB78-9DD47888A07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Important Note:
Net Interest Expense BP-22 "Rate" data may have picked up the wrong value for Interest Expense. Difference is diminimus. 
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3F46289-AAFA-411C-97D5-B6F7A9B444F8}" odcFile="C:\Users\JXW4285\Documents\My Data Sources\tabular.bud.bpa.gov EPM Model.odc" keepAlive="1" name="tabular.bud.bpa.gov EPM Model" type="5" refreshedVersion="8" background="1">
    <dbPr connection="Provider=MSOLAP.8;Integrated Security=SSPI;Persist Security Info=True;Initial Catalog=EPM;Data Source=tabular.bud.bpa.gov;MDX Compatibility=1;Safety Options=2;MDX Missing Member Mode=Error;Update Isolation Level=2" command="Model" commandType="1"/>
    <olapPr sendLocale="1" rowDrillCount="1000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<sst xmlns="http://schemas.openxmlformats.org/spreadsheetml/2006/main" count="465" uniqueCount="314">
  <si>
    <t>OPERATING EXPENSES</t>
  </si>
  <si>
    <t>TRANSMISSION OPERATIONS</t>
  </si>
  <si>
    <t>TRANSMISSION ENGINEERING</t>
  </si>
  <si>
    <t>BPA INTERNAL SUPPORT</t>
  </si>
  <si>
    <t>OTHER INCOME, EXPENSES &amp; ADJUSTMENTS</t>
  </si>
  <si>
    <t>DEPRECIATION &amp; AMORTIZATION</t>
  </si>
  <si>
    <t>TOTAL OPERATING EXPENSES</t>
  </si>
  <si>
    <t>INTEREST EXPENSE</t>
  </si>
  <si>
    <t>FEDERAL APPROPRIATIONS</t>
  </si>
  <si>
    <t>CAPITALIZATION ADJUSTMENT</t>
  </si>
  <si>
    <t>ON LONG-TERM DEBT</t>
  </si>
  <si>
    <t>AMORTIZATION OF CAPITALIZED BOND PREMIUMS</t>
  </si>
  <si>
    <t>DEBT SERVICE REASSIGNMENT INTEREST</t>
  </si>
  <si>
    <t>AFUDC</t>
  </si>
  <si>
    <t>INTEREST INCOME</t>
  </si>
  <si>
    <t>NET INTEREST EXPENSE</t>
  </si>
  <si>
    <t>TOTAL EXPENSES</t>
  </si>
  <si>
    <t>CASH FROM CURRENT OPERATIONS:</t>
  </si>
  <si>
    <t>EXPENSES NOT REQUIRING CASH:</t>
  </si>
  <si>
    <t>CASH PROVIDED BY CURRENT OPERATIONS</t>
  </si>
  <si>
    <t>CASH USED FOR CAPITAL INVESTMENTS:</t>
  </si>
  <si>
    <t>INVESTMENT IN:</t>
  </si>
  <si>
    <t>UTILITY PLANT</t>
  </si>
  <si>
    <t>CASH USED FOR CAPITAL INVESTMENTS</t>
  </si>
  <si>
    <t>CASH FROM TREASURY BORROWING AND APPROPRIATIONS:</t>
  </si>
  <si>
    <t>INCREASE IN LONG-TERM DEBT</t>
  </si>
  <si>
    <t>DEBT SERVICE REASSIGNMENT PRINCIPAL</t>
  </si>
  <si>
    <t>REPAYMENT OF LONG-TERM DEBT</t>
  </si>
  <si>
    <t>REPAYMENT OF CAPITAL APPROPRIATIONS</t>
  </si>
  <si>
    <t>CASH FROM TREASURY BORROWING AND APPROPRIATIONS</t>
  </si>
  <si>
    <t>ANNUAL INCREASE (DECREASE) IN CASH</t>
  </si>
  <si>
    <t>Transmission Pro Forma Income Statement ($millions)</t>
  </si>
  <si>
    <t xml:space="preserve">    ($ millions)</t>
  </si>
  <si>
    <t>Operating Expenses</t>
  </si>
  <si>
    <t>Transmission Operations</t>
  </si>
  <si>
    <t>Transmission Maintenance</t>
  </si>
  <si>
    <t xml:space="preserve">Transmission Engineering </t>
  </si>
  <si>
    <t>Agency Services G&amp;A</t>
  </si>
  <si>
    <t>Net Interest Expense</t>
  </si>
  <si>
    <t>Transmission Maintenance Sub-Total</t>
  </si>
  <si>
    <t>Undistributed Reduction</t>
  </si>
  <si>
    <t>Interest Expense</t>
  </si>
  <si>
    <t>REPAYMENT OF CAPITAL LEASES</t>
  </si>
  <si>
    <t xml:space="preserve">Transmission Operations Sub-Total </t>
  </si>
  <si>
    <t>Transmission Engineering Sub-Total</t>
  </si>
  <si>
    <t>Transmission Reimbursables Sub-Total</t>
  </si>
  <si>
    <t>BPA Internal Support Subtotal</t>
  </si>
  <si>
    <t>Name</t>
  </si>
  <si>
    <t>Total</t>
  </si>
  <si>
    <t>Revenue</t>
  </si>
  <si>
    <t>Trans. Srvcs. Acq. and Ancillary Svcs.</t>
  </si>
  <si>
    <t>Other Income, Expenses, and Adj.</t>
  </si>
  <si>
    <t>Depreciation and Amortization</t>
  </si>
  <si>
    <t>Min</t>
  </si>
  <si>
    <t>Max</t>
  </si>
  <si>
    <t>INCOME STATEMENT</t>
  </si>
  <si>
    <t>TRANSMISSION MAINTENANCE INCLUDING ENVIRONMENT</t>
  </si>
  <si>
    <t>TRANSMISSION ACQ &amp; ANCILLARY SERVICES</t>
  </si>
  <si>
    <t>NON-FEDERAL INTEREST (INCL COI &amp; LGIA)</t>
  </si>
  <si>
    <t>MINIMUM REQUIRED NET REVENUE 1/</t>
  </si>
  <si>
    <t>PLANNED NET REVENUES FOR RISK</t>
  </si>
  <si>
    <t>TOTAL PLANNED NET REVENUE</t>
  </si>
  <si>
    <t>TOTAL REVENUE REQUIREMENT</t>
  </si>
  <si>
    <t>CASH FLOW STATEMENT</t>
  </si>
  <si>
    <t>NON-CASH REVENUES</t>
  </si>
  <si>
    <t>AC INTERTIE CO/FIBER</t>
  </si>
  <si>
    <t>TOTAL ANNUAL INCREASE (DECREASE) IN CASH</t>
  </si>
  <si>
    <t>Game</t>
  </si>
  <si>
    <t>Description</t>
  </si>
  <si>
    <t>Index</t>
  </si>
  <si>
    <t>avg</t>
  </si>
  <si>
    <t>A</t>
  </si>
  <si>
    <t>B</t>
  </si>
  <si>
    <t>C</t>
  </si>
  <si>
    <t>Revenue Requirement**</t>
  </si>
  <si>
    <t>Forecast</t>
  </si>
  <si>
    <t>Modeled</t>
  </si>
  <si>
    <t>NRTC</t>
  </si>
  <si>
    <t>Net</t>
  </si>
  <si>
    <t>D</t>
  </si>
  <si>
    <t>E</t>
  </si>
  <si>
    <t>Actuals*</t>
  </si>
  <si>
    <t>F</t>
  </si>
  <si>
    <t>G</t>
  </si>
  <si>
    <t>stdev</t>
  </si>
  <si>
    <t xml:space="preserve"> PREMIUMS/DISCOUNTS </t>
  </si>
  <si>
    <t>Source Data</t>
  </si>
  <si>
    <t>Study Section</t>
  </si>
  <si>
    <t>Risk Title</t>
  </si>
  <si>
    <t>Fiscal Year</t>
  </si>
  <si>
    <r>
      <t xml:space="preserve">5th </t>
    </r>
    <r>
      <rPr>
        <b/>
        <sz val="10"/>
        <rFont val="Arial Narrow"/>
        <family val="2"/>
      </rPr>
      <t>Percentile</t>
    </r>
  </si>
  <si>
    <t>Mean</t>
  </si>
  <si>
    <r>
      <t xml:space="preserve">95th </t>
    </r>
    <r>
      <rPr>
        <b/>
        <sz val="10"/>
        <rFont val="Arial Narrow"/>
        <family val="2"/>
      </rPr>
      <t>Percentile</t>
    </r>
  </si>
  <si>
    <t>ProForma</t>
  </si>
  <si>
    <t>Risk</t>
  </si>
  <si>
    <t>T-NORM Risk Summary ($000,000)</t>
  </si>
  <si>
    <t>5.1.3.1.1</t>
  </si>
  <si>
    <t>5.1.3.1.2</t>
  </si>
  <si>
    <t>5.1.3.1.3</t>
  </si>
  <si>
    <t>5.1.3.1.4</t>
  </si>
  <si>
    <t>5.1.3.1.5</t>
  </si>
  <si>
    <t>Transmission Engineering</t>
  </si>
  <si>
    <t>Agency Service G&amp;A</t>
  </si>
  <si>
    <t>NORM</t>
  </si>
  <si>
    <t>Adjustments</t>
  </si>
  <si>
    <t>RM-Type</t>
  </si>
  <si>
    <t>REVENUE FINANCING</t>
  </si>
  <si>
    <t>RESERVE FINANCING</t>
  </si>
  <si>
    <t>CUSTOMER FUNDED PROJECTS NET INTEREST</t>
  </si>
  <si>
    <t>CUSTOMER FUNDED</t>
  </si>
  <si>
    <t>Average Rev</t>
  </si>
  <si>
    <t>Interest Earnings</t>
  </si>
  <si>
    <t>Interest Expense and Earnings</t>
  </si>
  <si>
    <t xml:space="preserve"> TOOLKIT NET REVENUE TO CASH ADJUSTMENTS</t>
  </si>
  <si>
    <t>(in $Thousands)</t>
  </si>
  <si>
    <t>NR to Cash</t>
  </si>
  <si>
    <t>Input NRTC Adjustment</t>
  </si>
  <si>
    <t>Net Revenue to Cash Adjustment</t>
  </si>
  <si>
    <t>BOY Reserves for risk</t>
  </si>
  <si>
    <t>EOY Reserves for risk</t>
  </si>
  <si>
    <t>TS NR</t>
  </si>
  <si>
    <t>FY 2025</t>
  </si>
  <si>
    <t>FY25</t>
  </si>
  <si>
    <t>Total Revenue With Reimb / 2025</t>
  </si>
  <si>
    <t>TRANSMISSION MAINTENANCE INCL ENVIR</t>
  </si>
  <si>
    <t>TBL REIMBURSABLES</t>
  </si>
  <si>
    <t>TBL AQUISITION &amp; ANCILLARY</t>
  </si>
  <si>
    <t>GEN &amp; ADMIN/SHARED SERVICES</t>
  </si>
  <si>
    <t>OTHER INCOME, EXPENSES, ADJUSTMENTS</t>
  </si>
  <si>
    <t>UNDISTRIBUTED REDUCTION</t>
  </si>
  <si>
    <t>FY26</t>
  </si>
  <si>
    <t>FY27</t>
  </si>
  <si>
    <t>FY28</t>
  </si>
  <si>
    <t>% of RR</t>
  </si>
  <si>
    <t>Avg</t>
  </si>
  <si>
    <t>Operating Revenues</t>
  </si>
  <si>
    <t>Sales</t>
  </si>
  <si>
    <t>Other Revenues</t>
  </si>
  <si>
    <t>Inter-Business Unit Revenues</t>
  </si>
  <si>
    <t>Total Operating Revenues</t>
  </si>
  <si>
    <t>Integrated Program Review Programs</t>
  </si>
  <si>
    <t>Asset Management</t>
  </si>
  <si>
    <t>Asset Management Enterprise Services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</si>
  <si>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</si>
  <si>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</si>
  <si>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</si>
  <si>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</si>
  <si>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</si>
  <si>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</si>
  <si>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Information Technology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</si>
  <si>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</si>
  <si>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</si>
  <si>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</si>
  <si>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</si>
  <si>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</si>
  <si>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</si>
  <si>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</si>
  <si>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</si>
  <si>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</si>
  <si>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</si>
  <si>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Strategic Projects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</si>
  <si>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</si>
  <si>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</si>
  <si>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</si>
  <si>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</si>
  <si>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</si>
  <si>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</si>
  <si>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</si>
  <si>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Sub-Total</t>
  </si>
  <si>
    <t>Operations</t>
  </si>
  <si>
    <t>Operations Enterprise Services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</si>
  <si>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</si>
  <si>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</si>
  <si>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</si>
  <si>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</si>
  <si>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</si>
  <si>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</si>
  <si>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</si>
  <si>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</si>
  <si>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</si>
  <si>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</si>
  <si>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</si>
  <si>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Commercial Activities</t>
  </si>
  <si>
    <t>Commercial Activities Enterprise Services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</si>
  <si>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</si>
  <si>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</si>
  <si>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</si>
  <si>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</si>
  <si>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</si>
  <si>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</si>
  <si>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</si>
  <si>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</si>
  <si>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</si>
  <si>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</si>
  <si>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</si>
  <si>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</si>
  <si>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EIM Internal Support</t>
  </si>
  <si>
    <t>Enterprise Services</t>
  </si>
  <si>
    <t>Additional Post-Retirement Contribution</t>
  </si>
  <si>
    <t>Enterprise Services G&amp;A (Excludes Direct Project Support)</t>
  </si>
  <si>
    <t>Non-Integrated Program Review Programs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</si>
  <si>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</si>
  <si>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</si>
  <si>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</si>
  <si>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</si>
  <si>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</si>
  <si>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</si>
  <si>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Reimbursable Indirects</t>
  </si>
  <si>
    <t>EIM EESC Settlements Charges</t>
  </si>
  <si>
    <t>Bad Debt Expense</t>
  </si>
  <si>
    <t>Depreciation</t>
  </si>
  <si>
    <t>Amortization</t>
  </si>
  <si>
    <t>Federal Appropriation</t>
  </si>
  <si>
    <t>Capitalization Adjustment</t>
  </si>
  <si>
    <t>Borrowings from US Treasury</t>
  </si>
  <si>
    <t>Debt Service Reassignment</t>
  </si>
  <si>
    <t>Customer Advances</t>
  </si>
  <si>
    <t>Lease Financing</t>
  </si>
  <si>
    <t>Interest Income</t>
  </si>
  <si>
    <t>Other, net</t>
  </si>
  <si>
    <t>Total interest expense and other income, net</t>
  </si>
  <si>
    <t>REVENUES FROM PROPOSED RATES</t>
  </si>
  <si>
    <t>NET REVENUE</t>
  </si>
  <si>
    <t>Total Revenue With Reimb / 2026</t>
  </si>
  <si>
    <t>Total Revenue With Reimb / 2027</t>
  </si>
  <si>
    <t>Total Revenue With Reimb / 2028</t>
  </si>
  <si>
    <t>FY 2026</t>
  </si>
  <si>
    <t>FY 2027</t>
  </si>
  <si>
    <t>FY 2028</t>
  </si>
  <si>
    <t>Formula:</t>
  </si>
  <si>
    <t>Net Revenue Delta</t>
  </si>
  <si>
    <t>93e3916fd8eb3e6e3117b2ec224befae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Ê§_x0005_Á_x0001__x0002_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_x0001__x0002_Ê§_x0005_Á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Ê§_x0005_Á_x0001__x0003_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 þG Ê§_x0005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</t>
  </si>
  <si>
    <t>10c4310b6150264b9e618d946238a814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0001__x0003_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_x0001__x0003_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ÐgAÓV_x0002_Á_x0014__x0015_ÐgAÓV_x0002_ÁÐgAÓV_x0002_ÁÐgAÓV_x0002_ÁÐgAÓV_x0002_ÁÐgAÓV_x0002_ÁÐgAÓV_x0002_ÁÐgAÓV_x0002_ÁÐgAÓV_x0002_ÁÐgAÓV_x0002_ÁÐgAÓV_x0002_ÁÐgAÓV_x0002_ÁÐgAÓV_x0002_ÁÐgAÓV_x0002_ÁÐgAÓV_x0002_ÁÐgAÓV_x0002_Á_x0018_%Nv_x001B__x0005_Á_x0018_%Nv_x001B__x0005_Á_x0018_%Nv_x001B__x0005_Á_x0018_%Nv_x001B__x0005_Á_x0018_%Nv_x001B__x0005_Á_x0018_%Nv_x001B__x0005_Á_x0018_%Nv_x001B__x0005_Á_x0001__x0006__x0014__x0014__x0002__x0006__x0014__x0014__x0003__x0006__x0014__x0014__x0004__x0006__x0014__x0014__x0005__x0006__x0014__x0014__x0006__x0006__x0014__x0014__x0007__x0006__x0014__x0014__x0008__x0006__x0014__x0014_	_x0006__x0014__x0014__x0015__x0006__x0014__x0014__x000B__x0006__x0014__x0014__x000C__x0006__x0014__x0014__x000D__x0006__x0014__x0014__x000E__x0006__x0014__x0014__x000F__x0006__x0014__x0014__x0010__x0006__x0014__x0014__x0011__x0006__x0014__x0014__x0012__x0006__x0014__x0014__x0013__x0006__x0014__x0014__x0001__x0002__x0014__x0006__x0001__x0001__x0015__x0006__x0001__x0001__x0016__x0006__x0001__x0001__x0017__x0006__x0001__x0001__x0018__x0006__x0001__x0001__x0019__x0006__x0001__x0001__x001A__x0006__x0001__x0001__x001B__x0006__x0001__x0001__x001C__x0006__x0001__x0001__x001D__x0006__x0001__x0001__x001E__x0006__x0001__x0001__x001F__x0006__x0001__x0001_ _x0006__x0001__x0001_!_x0006__x0001__x0001_"_x0006__x0001__x0001_#_x0006__x0001__x0001_$_x0006__x0001__x0001_%_x0006__x0001__x0001_&amp;_x0006__x0001__x0001_'_x0006__x0001__x0001_(_x0006__x0001__x0001_)_x0006__x0001__x0001_*_x0006__x0001__x0001_+_x0006__x0001__x0001_,_x0006__x0001__x0001_-_x0006__x0001__x0001_._x0006__x0001__x0001_/_x0006__x0001__x0001_0_x0006__x0001__x0001_1_x0006__x0001__x0001_2_x0006__x0001__x0001_3_x0006__x0001__x0001_4_x0006__x0001__x0001_5_x0006__x0001__x0001_6_x0006__x0001__x0001_7_x0006__x0001__x0001_8_x0006__x0001__x0001_9_x0006__x0001__x0001_:_x0006__x0001__x0001_;_x0006__x0001__x0001_&lt;_x0006__x0001__x0001_=_x0006__x0001__x0001_&gt;_x0006__x0001__x0001_?_x0006__x0001__x0001_@_x0006__x0001__x0001_A_x0006__x0001__x0001_B_x0006__x0001__x0001_C_x0006__x0001__x0001_D_x0006__x0001__x0001_E_x0006__x0001__x0001_F_x0006__x0001__x0001_G_x0006__x0001__x0001_H_x0006__x0001__x0001_I_x0006__x0001__x0001_J_x0006__x0001__x0001_K_x0006__x0001__x0001_L_x0006__x0001__x0001_M_x0006__x0001__x0001_N_x0006__x0001__x0001_O_x0006__x0001__x0001_P_x0006__x0001__x0001_Q_x0006__x0001__x0001_R_x0006__x0001__x0001__x0001__x0002_S_x0006__x0001__x0001_T_x0006__x0001__x0001_U_x0006__x0001__x0001_V_x0006__x0001__x0001_W_x0006__x0001__x0001_X_x0006__x0001__x0001_Y_x0006__x0001__x0001_Z_x0006__x0001__x0001_[_x0006__x0001__x0001_\_x0006__x0001__x0001_]_x0006__x0001__x0001_^_x0006__x0001__x0001___x0006__x0001__x0001_`_x0006__x0001__x0001_a_x0006__x0001__x0001_b_x0006__x0001__x0001_c_x0006__x0001__x0001_d_x0006__x0001__x0001_e_x0006__x0001__x0001_f_x0006__x0001__x0001_g_x0006__x0001__x0001_h_x0006__x0001__x0001_i_x0006__x0001__x0001_j_x0006__x0001__x0001_k_x0006__x0001__x0001_l_x0006__x0001__x0001_m_x0006__x0001__x0001_n_x0006__x0001__x0001_o_x0006__x0001__x0001_p_x0006__x0001__x0001_q_x0006__x0001__x0001_r_x0006__x0001__x0001_s_x0006__x0001__x0001_t_x0006__x0001__x0001_u_x0006__x0001__x0001_v_x0006__x0001__x0001_w_x0006__x0001__x0001_x_x0006__x0001__x0001_y_x0006__x0001__x0001_z_x0006__x0001__x0001_{_x0006__x0001__x0001_|_x0006__x0001__x0001_~_x0006__x0001__x0001_ýÿÿÿ_x0006__x0001__x0001__x0006__x0001__x0001_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</t>
  </si>
  <si>
    <t>d23de628ae528cf9eff9a68f01dae6e8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0001__x0002_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_x0001__x0002_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0018_%Nv_x001B__x0005_Á_x0004__x0008__x0018_%Nv_x001B__x0005_Á_x0018_%Nv_x001B__x0005_Á_x0018_%Nv_x001B__x0005_Á_x0018_%Nv_x001B__x0005_Á_x0018_%Nv_x001B__x0005_Á_x0018_%Nv_x001B__x0005_Á_x0018_%Nv_x001B__x0005_ÁcL&lt;|_x001B_4Ad=_x001C_Ø_x0016_4AÐÕM4AxÙ-q³3Aéãô_x0005_H4A¦}Y6À3A·6QG`&amp;4Aì_x0006__x0007_ñØ3AÈÊã3ATKx£44A¼×ºv^4Ai%ëä;P4A,ÏÇó¥4A×FÇ¯Ä3A»ï|²_x0011_4AãR¦×_x0010_4A=P32,4A;Ý_x0003_¼c/4AÔË_x001E__x0002_¼Ý3A_x0011_³_x0001_Ô3Aç±­_x0007_"4A6qi_x001A__x0003_4Ar_x0017_¸_x0002_4A_x000C_ªnÌ4Agù_x001E__x0002__x0004_±_x0013_4Aè0¿hA4A.¿Ù¾Vø3AÂ_x000F_'Ûøè3A&amp;È¶_x0014_x_x0004_4Aj&gt;½Ç 4Aw_x0002_)_x0019_Vä3AÍµ5(Æ#4A,÷HKv4AJð°Öº3A8IK_x0003_f4Aß&lt;_x000D_U_x001C_Ë3A_x0001_Úî'4Añ:UÈj_x000B_4AÙ½`Áþ3A&lt;pö2þ3A_x000B_/ý|ê3A¶ÖYÄÁe4A _x000E_äØ_x0007_4AiÒiïÍ3AJ·&gt;Ë¼64A­A4_x0005_í3Ai;ê'_x0003_4A®;÷È,4ABÃÃ?_x0017_4A*ì¢_x001B_þ3A:û#iG4AésÕm4AîeX_x001F__x0005_4A"¢MÑ44AÂölpÈÖ3Abö°9_x0010_¥3A_x0001__x0002_¨d_x0007_½_x001C_4A_x001D_yUX[4A!ý_x0019_ANT4A`O_x001E_íä?4A_x0001__x001B_)4A`ÒPº_x0002_4A¨j'£14A_x001E__x001E_Ýí2Û3Aä_x0012_W`14Ay³sOiì3A&amp;â)2_x0003_54ANÕ_x0002__x0005_íO4AÑ'¯ñ#`4AÇ"¼Uñ­4AC6ãÁ64Aý_x0013_ÝK_x0016_4A_x0011_"_x000B_£B4AiÍt_x0001_øF4AÛÎp2_x0015_ë3A+Æ¨ò84AJ_x0003_öi4Aâ5Y£_x000C_4AÍ."HE$4Ae:¥$4AÈðO_x0013_4A³(øU&lt;4A_x0018_áæ«Ò3Aì_x001C_®`¯ý3A_x0012__x001D_È²á_x0012_4AgÚ~Ac4A µ÷ îw4A#÷­L_x0003__x0004_àé3A8l v=4AªÉ_x000D_Q²3AÕfn_x0019_A)4AðtsL½Ì3A±_x0012_}Â:4AÀ®·Ô²_x001D_4AZ"(_x0010_/4AcÍ_x0011_9r&amp;4Aòºi_x0005_@4AV¦^ëf_x001F_4AUÀør¬4AZ¢t`!4AXØ8,É_x001B_4AÙbÕç»14A_x0008_Öaã½_x001E_4Aíu!å_x0014_(4A`6æJp04A'vöª?4AÏuk_x0007_"4Aú##4AµV_x001B_ñ_x001E_4AÂ±¢Å_x0005_4AÝ]_x0010_^4AÐe®o_x000B_Þ3AÏ_x000B_ÃH_x0001_4AÂzbË_x0002_ä3A·_x000E_11,_x0018_4A_x0010_uÅG4A_x0016_þDx_x0017_4AÀ_x0007_^uã&amp;4Aë"+î!4A_x0003__x0005_'_x001B_.'u84A~ú_x000D_Oe_x0015_4AS_x0004_[¬64Aì_x001D_ê¨zu4AA&gt;I_x000D_V4A6Ý¢4_x001C_j4A_x001B_qÍ£LÃ3A¹¬·ÆK4A¨½ÁpQ4A¶é0_x000F_·J4AZÑ9_x0013_¾_x0012_4AÂÊ¨_x0013__x0002_4A.ë_x0001_ë4Aòÿ_x001E_UlÕ3A_x0006_Éy4AH_x0002_æ{Îð3A0Q§°_x0010__x000C_4A«_x000C_¶ÂðÅ3Aå^yîø3AùZA1_x001B__x0011_4A¢ S_x001E_¡L4A¯j}åÂ_x0006_4Aµ_x0007_68P34A÷òýÇ±÷3AÕÍÔ9J4A¥Ç_x0006__x000B_Òq4ALM$ð-4AÂÖefé4AG¼Å_x001F__x001D_4AEpø_x0008_â_x001A_4A©!`¢ü_x0008_4Aõz_x000C_K_x0001__x0002_°°3AÕðÜÝÐ^4AÎ¢6n_x0013_æ3A_x001E_ÊÉ^©K4ATN÷Å+ö3A_x000D_ã\V½_x000B_4AýÍ_x0003_	µ_x0014_4A_x0008_ý	f´X4Aù¤ ¢â 4A]{ÐVXV4Aàá%ÏOa4Aù_x0016_@_x000E_å;4A°²_x001B_h4AÏ(q]4Aø9íµæC4A,íè&gt;Êy4A4è%k4A¯ôÀÜBp4AK%lQ!)4A |×Ë_x000D__x001C_4A;û(_x0016_w,4Aåù6ãL54AùkÝî`/4A¹(_x0019_D·_x0018_4Ak»©ÓáG4A6_x0019_}î¿m4Aa7 lÔ3A$Ý_x0010_M4Aã8æus}4A0.À¾_x0019_)4Aß¹FáM4A±Åø3µ_x0006_4A_x0001__x0002_ünäDý_x0017_4A=MÀ'_x0004_è3A§ÝO?h4A/_x0018_)mp4A._u¦d3AV¯­.èz4Ad¤_x0014_ço_x0001_4A4]I\ü3AL;qW 4AÕÛüëÕ_x0001_4AM]rR:4AÃä/÷%4AY¤&amp;&amp;Î_x0013_4A|ÙÿF&amp;_x0010_4A¡$àöüÿ3AÓY.}4AÞøR_x0001__x0010_,4AÜ°_x0012_ë04A_x0011_2ê»ô3A_ù_x001C_*4AËÐ·"­)4A*öÇVcó3AO`w_x0016_4A¦_x0005_@¢]M4AÖð®_x0017_É_x0003_4AÑxÙæU4As±p©f4Að_x0015_1h=_x0015_4ANñæ4_x0001_û3AmãÈÒ·-4Az?_x0011_ë_x0018_4A#1_x0005__x000B_G_x0011_4AC_x0007_ÝÝ54A2µ)¦4A_x0004_BzTÉL4A_x0002_ýZ~_x000B__x001D_4A_x000F_·þ}hà3AøfIj,4Aû	¿4qa4A_x0015_1g_x0015_¢æ3A¯ô_x0007_©×3A_x000C__x0003_ü_x000C_4A_x0001_«£cv4AwÞ_x0015_÷'4Aw%YJé 4Aæ¬¬j_x000C_ÿ3A_x001D__x0002_s_x0005__x000F_4A_x0015_ÕÝYà"4A@XÊ¦´*4A£qn5è:4Ayüío_x0006_4Au³_x0017_é("4A*_x000D_ãG×¾3Aßþ_x0008_DÊß3Aòºà^Ú4A¡3üeÓ3A\Ò_x000B_ø`4ArVÚ®Y4A}§#¬ 3A/ü_x0016_RÜS4A°%«ò3Am§ÞÁ!4A	_x0018_eP&gt;4A_x0003__x0006_ +òeÇ3AI,/niÏ3A¢Bm½_x0005_ 4AÆ¸ç_B4AG;vT_x000B_4AÂ(HFG4Ax%_x001B__x001B_Âv4AñFÇU©_x0007_4A_x0001_X½âT.4A_x001D__x0004_äZ4A©Æ¤É[d4An^QO#4AOéI2A4AQ«Îi&amp;`4A_x0007_xÖâñë3AbFÇÑèÔ3A¿bHÿ44Aè:Á_x0001_ÉQ4AsÅ,dK4AÌRgÒ_x000F_4Am¶N_Å 4AYI¶,ÿ3A­/_x0008__x0015_D4Anf]$È14A¬2FO_x0012__x001A_4AQ´!Í/ò3Ap_x001D_KCrO4Aø_x0008_`B#4AP½:Y©_x0002_4AL	_x0014_Éæ3Aíå-Hù3Aïê_x001B__x0001__x0003_×3AàDïÛi4AwôýìV4AW°c;_x0018_4A»LXØ_x0012_4A-_x0001_Ü®â3A¶LÐ£©A4AYN£yØÊ3AÙÇ®!4A(-ßcµò3A_x0002_b?p54AóÛN_x0013_ù3AßtRð»84AKÒÈ.ä!4Ae°C_x0015_k&amp;4A &amp;ÁÑò:4A¼^ì_x0003_-4A $_x0002_ÐM4A_x0011_§QüY_x0019_4AÝOÖª_x0011_4A´"5&gt;Î*4A°q¼`#4A²_x0015_àJ%n4AXrL_x0015_Ë3AÕ»HÑó3A®¡àòÑ_x000C_4AÒ&amp;£ç#4AÞ²67&gt;(4A ½Ñ- #4A{dß_x0011__x001C_4A_x0014_#¦.û3AI_x0017_6U}Ì3A_x0001__x0003__x0018_Å£f04A_x000E_ÍôªÖ4Aïë·ø54Aº[ø_x000F_wJ4AºI¸×±î3AÒÆ_x0015_44A=ü°P_x0001__x0002_4A_x0007_¿2_x000D_04A_x000D_¸\V´X4Aº£¶W=4A_x0007_e=Nz_x0016_4A9YäÀiç3AËóÛL4AiÒ¼p_x001F_4AéCGZu_x0001_4A_x0010_ÐDcô3A=+ÔBu4Aðß,½Ö_x001D_4AÄúãT"4Anõ½R´R4AÞSË,:4AYV_x000B_H¿_x001A_4AµÌëéª3AC32îP4A©h_x000C_ö&lt;4A_x0004__x0003_~._x0001_M4A_x001E_é¢/_x000B_4A_x0011_1N14AâèÓãr4A|¿PY_x0005_4A÷_x0007_?Lë3A7M¿Û_x0001__x0007_;H4A1Ò.Ó´_x000B_4AUÿ8ã3AKÄ¶!îà3Aë_x001F_'Ëa4AE X94A_x0008_Úøôc4A¯ç_x000B_jug4A\	ñ8X,4A|ÊoÊ6_x001F_4A^MCOÒ@4AàÈl|Pâ3A·Õ¶ð3Aý_x001B_åd E4AÌe·u_x0010_4A²ûN_x0001_tá3A(îÚ_x000B__x0002_ï3Añ²ÕGâé3AUiíÏ/_x0014_4APÜëÕ_x0002_&amp;4AÓTÝ1÷3AÊ·â©ÕE4A_x0011_$Ç_x0006_P4A°Á8A0_x0004_4Aè+`cR_x0003_4A¦üDK4Ai¨÷w(4A_x001C_Å_x0005_ï_x001B_Ù3A_x001C__x001B_v¿_x0004_4A0_x0011_¿õFE4AÜ_x0019_ô³Ã3A&lt;Æ_x0003_v4A_x0001__x0002_ }cì«_x0002_4A¦ñP©´_x000C_4A_x0001_u½ë·3A)1¼Õ;_x0011_4A]:5i6o4AÃ¬_x000D_` û3A¤±_x0014_Ì24AKs_x001F_Pc_x000D_4A_x0004__x0017_ò +_x0004_4AìªGA4AUÉO_x0016_a4AÄÃ_x0001__x0019__x001F_4AWa_x0008_4A_x0005__x0008_%$_x0005__x000E_4Aßr¹ï)4Ab,_x0016_«µ_x0019_4AêÈÑn°_x0003_4A4_x0018_¥_x0019_tz4A»&amp;Â_x000C_«_x0011_4Aþ(äy'N4AxÀ¼¸_x000F__x0013_4A}hQ¼Z_x001F_4A:$Ä_x001E__x0005__x001B_4AP=&lt;M4Akl?Ýôd4AïÄ9YJ4A_x001F_Õ_x000C_¨_x001C_4A_x0018_À¶¨g4A¡PóÉâ4AÑhÕÂA4Aj_x001F_È%4AÅKþ)_x0004__x0005_;]4A_ËB"4A_x0003__x0010__x0018__x000B_0í3AsZî»D4A²ÖMid_x001B_4A{i¾_x0002_:4Af9_x0005_P»3Aj3àÇw_x0005_4Ao_x0003_Éëúì3A1ê5_x001A_4AQv9s_x0012_4A_x001B_-ô£m4Açyèº*4A$8÷°3A´þ?ç3AÉåö\m54AE&gt;:&amp;_x0018_E4AQÝ6=Òj4AýE_x000B_Âõ&gt;4A×æùÀN4A!_x0003_±Ø4AôÜu7¿3AX_x0001_g_x0007_:4AÆvÅ_x000B_®ú3A¾&amp;_x0013_x34AÄ\È&amp;4A°+ÃË_x000C__x001F_4AU_x001F__x0017_Ê'"4A7pu&amp;l_x0004_4A4Ïçz¼'4A/«¥Ønz4Aíyÿú~&gt;4A_x0002__x0006_4 ¡H#'4ATRN4AÑÕÔ_x0001_&gt;4A­tÞ§®3Añr]4A­Ët§z,4A0aX}Ëà3AïÍQ&lt;d4A_x001C_údR¯3A4Ê_x0008_úÚ3A:T¢_x0008_4A_x0008_.§²|_x0002_4AÀX-ã_x0013_4AÒÄC_x001A__x000B_4AØ3n´I_x0005_4A_x0001_[©_x0004_m4AÞû`t4A=ÔÏMè3Aã_x001B_ÛÒ_x001A_4Aw_x001A_B_x001D_®ã3A_x0005_Ä_x000B_ !4AÈn_x0005_%q3A»I_x001A_¯_x001F_=4AÎ©i_x0003_á3AMµõ®.4Aêâdy_x001A_4Aâ_x0013_nç34AïnµKÔ3A/Í¢-ÙÑ3AÉ³^åQ_x0018_4Abag5Û3AY+¢_x0002__x0003_µÂ3A5j7_x0001_É3AÑ_x0010__x0016_J¯3AZý:_x001E_%4Aý´¿ïÙÊ3A®r(j?_x0002_4A_x0017_l6ËÄH4A¾_x0015__x0010__¨á3Açò'=4Aj_x000C_&gt;;#4A_x0001_Q÷öô24AÇ:_x0005_D%_x0019_4A*cÆ¹Qõ3AKRdw&gt;4A´Å_x0015_:]è3AÍ_x0013_è&amp;{_x001D_4Arü;àaQ4Aa_x001D_¸_å3A»_x0005_óê3AÉÒÅ#ò_x0002_4A_x0011_â¨_x0001_Îâ3A×®Oq#4A&amp;ï²ÉG4AWu%ù!4A_x000C_ôþ_x000E_ê3AÀÁ"!êä3Aàºå_x001E_4Açx)j.m4Agâ_x0011_974AÕ»GAd4A+À|È_x000F_4Awù·rM_x001A_4A_x0003__x0004_OÞ{,Ù54Ai`ì{_x0006_I4A¼ñvZX4A:Ô_x000D_'Ù@4AÊM³_x001F_Ú3A2_x0004_ùÇ3A¬"Nà"4A¢Oú¡+4Aæ²íÌ3A;×2Tqß3A_x0019_bN0_x0001__x0004_4A¹ÉêDg4A_x000D_­_x0011__x001C__x0008_4A_x0005_¡_x001D_þ44AÝrå_x0013_14A_x0017_&gt;&amp;Ëå:4A[wÁ_x0001_û3Ar^&amp;`8ö3Aê9_x001C_Ü )4A³u`K_x000E__x000D_4A_x0012_¦Æ²Ç:4AZ_x0002_ñÑ3A1a_x000E_ß	_x001E_4AÁI³!_x000D_4A¸*´Úù3AV_x0004_ _x0017_Iç3AT_x0008_AX4A`¬àLà44AÇ3Ôw	94Aiä¦Å_x0014_4Aç2»üá3AúÿA_x0019__x0004__x0005_?4A_x0004_h_x0002_=_x0001_54A¾Øêi3À3AÑ¼_x0003__x000B_Ô3AX_x0014_4À_x001C_4AQßgÄ&lt;_x0015_4A_x0004_1;ÄS4A¶_x0016_Å_x001B_ÍØ3A²i_x0019_÷ë3Argh_z_x0014_4Apg0­ó3A´M_x0004_3AO4A&lt;ß	Ê_x001A__x0002_4A¨e'_x0010_Ñ(4Aß_x000D_o¡ìú3AM.[Wú¯3A_x001C_Äw=7K4A_x0007_°ÑK8÷3ARñ_x0012__x0011_4A9ÎK_x0001_0_x0019_4A_x0006_ãôµè*4Ao°µ¤'4A©_Ä_x001B_þ3A6N_x0016_,X_x001C_4A_x0010_ðQ¶ï3A!Ð	±-4A¢ûì4AïèÅ§)4AÏ_x0003__x0019_K¼3AØ_x0005_¢¢4AÅ_x0006_þß;4A) µ_x001A_Ôç3A_x0001_	Ójzñ¿J4A,@æÞk4A»&gt;Ê_x000C_*	4AÎ´Tað_x0016_4Aó8ºÏ_x0002__x0017_4A_x0008__x000B_6_x0015_4Aùòl©_x0003_4A?_x0019_¢eY4A&gt;æ3Aú1¯¾H_x001D_4A`y_x0017_#¸4A&amp;Å¸Wfã3Ae´ÈÜ&gt;Ó3AÞIµS_x0014_4A¨_x000F_K_x0005_`ò3Azt&amp;­JM4A_x0006_R®X_x0015_4A¸_x0007_çT4Aùüa?ë/4A_x000B_ºÃ®_x000B_:4A_x000B_|Mé3A0.\$i4A´®N9|)4A±Âï3A_x000B_×Ñªë3A©s°_x0004_¸Õ3A#Wkr÷3AªÄ(¿_x0008_4ATûLÒiþ3AúO_x0007_»nj4AªM{M4A§(_x0003__x0001__x0004_oô3AX7¯7ä3A"Ü_x0003__Ö3AVFEñ&gt;O4Ab¥_x001A_É_x0006__x0015_4Aúq³épI4A2FBý_x0011_4A_x0007_/þ#5_x0007_4AÌP±1_x0002_4AT»I ^4AR5Úk4AãÑ®Ä¯.4A_x000D_)*^þ÷3A¸ããAaõ3AÝ_x000B_a,!4A°®Ç_x0013__x0019_4A®¤KZF4ARÙC_t4A&amp;~[kà3A_x0011_Ü_x0011_$_x0007_4A´0ù/òa4AÎìq¥·*4AªkÅ/"4A`VñÒ3A×­_x000B_hïù3AØV#^à$4AòDä[ü3Ae²åQ'4A8À§Ôàø3Aò_x0006_¬¤ËG4A!-.Ö¥_x0001_4A?O_x000B_Ã%4A_x0001__x0003__x0002_8j4Añ±E#&amp;_x0008_4AÈS$_x001C_¼_x000E_4A%ÇÍ3S4Aî{]ÄÔ¤3A³ü24ALwÉ_x001F_|4AÉ®U®Ô3A¦ÍpÊ94A¯çMhZÔ3A*!O[z_x0018_4A6!¶=	Z4Aq´µ_x001C_®(4AÖäêñ14A$¢äà½b4AoÝ79Kú3A3l_x0004_3É×3AÆì^~õ3A&gt;OØîð3A_x0001__x0019_ªhý_x000B_4A_x001E_?ó¦¯p4A3ÙL7_x0019_4AÜHo¯&lt;4AÅg1Ïs_x0013_4AáàÊ$ú3A_x0018_ú^4Añ_x000D_&lt;Ç3Aî_x0019_ü«Ûi4AÃ4Ûÿ84AéÞ³¤Ì#4Aß.ÔÓö3A²Ä_x000F__x0002_	êÅ3A_x0003__x001F_daäª3AÛ»ø	ö3A_x0007_hªäUm4A_x000C_eË;?4AfØ5"X¸3A'æò_x0001_%4AR»{mÐô3A{4ðÓ»_x0003_4A1_x001A_MÔ^4AeZØh4A¬ð_x0008_Ô_x000C__x0012_4A(ÿ¹_x0008_G4A_x001E_Õ² ëÜ3A@Ñ)©_x0006_D4A\_x0005_å´_x001E_4AóA_x0015__x001B_ó_x0012_4A]NEë½_x000B_4Aá_x001E_ _x0007_4A%æo°#_x000C_4A¿=¬ÿk/4AHÊK4ATbøV»&gt;4A#ÓÃ&amp;4A²7e_x0004_4A½O_x0008_éX4AIYäñ3ADØÀB0(4Aü}¯34A®0_x0012_Gbþ3Aõ_x0001_S 4A1¯ 4A_x0001__x0002__x0007_0_x001F_È¨&amp;4AêUHB.4Aö%_x001D_¼^_x001B_4Ah_x0005_³J_x001B_4A_x0013_¤ù²64A6'N_x0019_ÎJ4A_T¹_x0006_u4Aõ¿ÏòÊk4A_x001F_DÛ_x0003_þ3A_x0004__x0019_eµAã3Aßð®.&lt;_x0001_4As-îb/»4AÍÄ5Ì}&lt;4ACéà_x0008__x0003_4A@L_x0017_\3ú3A_x001C__x0012_*ô43AÜç­T#å3A]ì²#_x001D_u4A¬ÔZÆ_x001A_4A_x0016_2	Z_Ô3A"³"pÿ@4AqÆ_x001E_äå3A _x0017_´_x0017_Ï.4AÞÈS»s)4AÿÍ%AA_x0008_4AÈ_x000F__x0010_Ë:n4A~«ÚE4AZjèø_x001F_ø3A_x0005_z(T©3A¡_x0013_6ãü3A_x0019_Ù_x0003_½î_x0014_4Ab_x001F_\_x0003__x0005_Î3Aa_x0001_9J/4Aùä¨Ï_x0004__x0016_4ARjd_x001A_§û3As7ý_x0011__x0010_4AEæ§óC\4AY¤_x0006_&lt;zM4A_x0003_/Vèú3AÖkßZÕ_x000E_4AD_x0002_èúw4A_x000E__x0011_¥®3A¯¡Ës14Aô_x0008_¾.¢\4A2_x0010_®ÇÆ3A]U;0_x000D_4AéôNÉ_x0003_q4A5oÍÙC4A__x001C__x0001_P×3A dÌ	¹3AG\Ù¸_x000C_44ABÝá"4AÑÕ¾_x0002_B_x000E_4A¼ÿþg7ö3AÙÆ²_x0004_4A_x0010_S&gt;Atg4A[Pý:_x001C_4Aø_x0013_pª¼4Aòd¿ ¶_x0008_4A_x001E_Òü_x0013_É3AV³ÎV _x001C_4AcQ$4Aþ\T_x0012_ÿ3A_x0001__x0003_Mú_3Ëî3Ak4Í­&amp;4A_x0019_¿Ôîr4A÷JÌ._x0002_4A_x000D__x000F_²MÝ/4A¯_x0005_*R4Aûô¤bÚ3AK_x001D_²T:_x001B_4Aä«_x001F_wÓ&lt;4A_x001F_Õ¹¤Þ×3AkØv\ìè3A_x001A_Ò(2Kü3AÙÏNé÷3AÕucí&gt;]4A"k	_x001F_4Af_x0011__x0016_Í3A[1Yü3AWP,kÝ3AÂ_x001E_¡¡,4A¿`6°ÚP4ACiL_x001B_4AÖSK_x001F_4A)Å_x001B_«GU4Azýu¢.B4Awõºmð3A_x0012_|³[Åo4A'k#_x0016_4A1^¥éD_x001A_4A¤Ý+4A4pí¦À;4A¢{ï04AR6_x0004_n_x0002__x0003_².4As_x0013_	ëÄ³3AWeÓêÏ_x001A_4AÏLB¹M4AÆ_x000C_:²ø?4A Æ f84Ap§úÅõi4AKt´ö_x0018_b4A_x0015_OÎKì24AÀo9R"E4A¦¬jç3A&gt;Øá4A¢vcß¯_x0007_4AÖ-_x0018_ÞÉ_x001A_4A60&lt;_x001F_W¿3Av]¨_x001B_Øà3Aëc	_x0016_4AÑÄÏ54AÇ'·º3A¤_x001C_ä;æ34A¼FÓÌX_x001A_4A]wqö54A_x0004_~}U_x0014_4Aí_x0015_¿_x0001_3ä3A»_x000B_yE4A_w_x000B_;ÿ3A%lü°_x0015_E4AvÝnsD§3Aj_x001D_#7ß_x000F_4Ao_°zA÷3A¯_x0007_ªÀ_x0011_4Az_x0002_Á¶Jp4A_x0001__x0002_qUý&lt;%&amp;4A²çOß_x001F_Í3A	$_x001F_ç_x0015_4AÙÝw_x0018_4A°kF%×3A è¿_x000E_2&lt;4A2dºc5ü3Aåú_x0011_ÅÕ.4AVçªÖï3A_x0011_ &lt;©_x0008_%4AÐ'ãa4AÕj_x001F_ÿTú3AãÈ6*_x0015_ù3A¤Ç\Aµë3Aµx@*?4AA9Ç¼3A_x0002_&amp;lß4Aµ_x0014__x0016_Ð~4A!U ;_x001F_4AÎÚ_x0008_[4A_x0011_j$s_x001E_V4AâêÅ_x0017__x001D_4Açè!&amp;·4At!_x0015_¶Ói4Aª_x001E_È§[4A_ï_x0008_¤þ(4AJ_x0019_Ï_x0016_4AMÔ¹F4A8Ñ_x0019_é_x0005_4A2»ÏV4A4éAïÒ84A_x000B_?;_x0002__x0003_Ì-4Awù×;4A+Ê::Ð$4Aïý#@Ùj4ANwÚ_x0003_)_x0003_4A´5BVE4A_x0018_íÀ.(4A,òb¢µm4A,_x0018_b%4AÛ·$Óà&amp;4A®Ì}_x0018_Ð3AEÞ-$+4Aõ	pÞ_x0015_b4AKI¡ü­ú3A&amp;ê_x0002_Ðn/4AxS)_x0019_74AÝ%þª÷3A5û&amp;Ö&lt;ó3AÝ*'¡K_x0001_4AïÓ«è_x0004_4AP(_x000B_¿è3A´ê3_x0013_4AÐJ8É(4A]R%R.4A±¢¼óá3Aø:áÙ~4A_x0010_p_x001A__x000D_Z_x0005_4A8k"4Agu9;:4A?#_x0006__x0016_X4Aß­Mî- 4AOE.ÈÞ4A_x0003__x0005___x0011_?\ 4AîV_x0010_¥3AÜÑj:¤Þ3AÓçvo@ä3A0(/_x0001_"4A¼~re¯3Aw&gt;B_x0003__x0017_À3AÎÁ3`S4A_x000E_1MÚ_x001F_4Ay_x0006_6cBZ4A;±P_x0005_1ü3AsF·,4A¨m÷(_x0011_4AH_x0012_¶_x0007_Z4AÓ_x000E_÷Uk4A_-*6A4AÕm_x0019__x0007__x0004_4AÍ_x0017_s6A44Aåa_x001B_~¤_x000F_4A6_x0007_OÌÕ3AÔQ_x0001_ªy3A!Ý¾@ª4A½ÄÅÙ3ARíüãH4AªNm%4Aðï_x0019_×3A_x001F_É_x0003_':_x0002_4A_x001C__x000B_½7Òq4AÃñ|Ú3AIy_x000E_q?84Af/£_x0003_4Ayì6_x0001__x0003_Ã+4AÈû"c=4Aû8_x0004_F®Ç3AaLß_x0018_ñ%4AÿBó¶Úó3AW¥®ÝV_x0001_4A_x001A_d"i4AC;ÐÅ*24AöÍ_x0016__x000E_4AHfe4AÃ e5_x0005_i4AK*Á14A_x0008_G¦,-,4A¿u§T4AfH®ô3AòZ_x0002_ÌH_x000F_4A5hÊ³24A`oòUÀf4A²\×V44AÔ0^EÊ04Aà÷_x0006_Ø3AÍwä9Eè3ArËS_x0003_Ó54AIce(_x0003_4AÕYËC54A"ÂÜ¿34Aøèv&lt;Æk4AìOù-Ñõ3A¯ª7Luy4A_x0008_òTðM_x0017_4A°XÐÇÿD4AZ)±_x0001_öê3A_x0005__x0007_Ifù_x0011_¸_x001B_4AuqCe«_x001D_4AfÐ%¯&amp;4A´_x001C__x0001_=$	4A_x001F_ï¹)`_x0012_4AP}´Í_x0001_4A¶LÍùø3AH®fÏÙù3AAC_x0005_4Aí_x0013_ÞYQ(4Aauub&amp;4An©È_x0011_Ã24Aº1_x0004_ìÓì3A7_x0003_n6?4Ax?yÔ_x000E_-4AëµÏ_x001C_å3A_x0008_¾_x0007_§	e4AeõzC&lt;4Aü_x0012_Ûâä_x0013_4AßZz_x0008_J4AM_x000C_0_x0006_ä_x000B_4Aã&lt;¥C4A¤#`,âG4Aó'_x0002_pCð3Aò9_x0017_K44A¹Ä_x0012_RÑ&amp;4A³_x0012_p2%H4AJô[@Sõ3AA¬Ý]ÚX4A_x0010_VÛË¼,4A°´_x0004_W4A_x0017___x0002__x0005_%J4A _x000C_Ìw;4A±Ðõ¤©3AüÆæõ_x0011_4A ªCÙk4AhØ*_x0002_,4Ae-«Õp54Aæ_x000E_°þùÉ3AÖdÌ&amp;ö3A_x0001_Mº3l4An¿ï¹åù3AðÑÖÈ­3AK2&amp;ê3A_mï]Ô_x0014_4AXáûÂ54A_x0013_ùÎH4A_x0016_;`_x0019_ÑÍ3A%¹'Â3AÝ)ÊÄY4AÄ¢7ºþ3AÍ«_x0016_%öÿ3Aîì~U4AO@Æ÷3AÓÓbÂ_x0006_4Ar[*=4A_x001A_D«!i_x0018_4Ak?ÀI_x0017_4APg_x0004_{'_x0003_4Arå04A¤Æ!ÖÊ=4Ax¹Ï(ü_x0019_4A+~[ÑÚå3A_x0002__x0003_Øåò24AQÍA°;4A÷Ö¥_x0017_Ìå3Awë]4AÞ2F3j4A_x0012_òWÐ_4A° -úìÎ3Aö¸°_x0008_ õ3AÉ	b·44AõsFGÑ3Aë_x0003_¾*L_x0019_4A¡'TCZ4Ajq«îï/4A_x0019_MÙÀS4AþóM °3A0*Â´_x001E_4A÷BOo±94A_z©¦GØ3A_x0014__x001B__x000E_D'á3A]_x0003_Í}i4A4ñd$Wó3A¢¨À¡B4A_ÒQhÜP4ACÉ§_x001D_sò3A¨_x0005_Ïi_x001B_4Aø¸qË*4A6¢¬_x0001_4A²ÿ¾_x0016_?4AC3ÅYý3A2§oØÎK4Ao&lt;[^ô3AÂ&lt;qÚ_x0002__x0005_Û¶3AºÙ_x000B_i4A!¢§-4Am\6¦Y_x0007_4A_x001B_=_x000B_¬_x0014_h4Aj_x0004__x0014_²_x0011_4AY©j`{_x0010_4AÜDýõ_4Aq 0þö_x0006_4AöDx_x0010_úç3A¬_x001D_?g6V4A1_x0003_æ[ëc4An¿åZm4Aöcv¦Ò3Aó`§ü3AË]Oª¾ó3AãµïÅ»Q4AWìp?y3A~{¤±ë;4Ab©Û¨4s4A_x0001_¡.ð_x0012_Ã3A}K_x001A_ôê¹3A#ÅãÉ74AÀÆÒÉÕ%4AR&gt;Ð¯Ð_x0015_4A²'Þ«_x001A_4AÃü_x001D_]4AIÜs_x001C_Öî3A©_x0006_Ó§À64AªÑ÷Y»4A!z±&lt;c_x0003_4AÈØg÷Ãn4A_x0002__x0004__x0003_i_x001C_u%4A_x001D_§P4AHã_x0014__x000E_ý)4A_x000D_¼à*_x0017__x001F_4A_x0013_Ø36&lt;4A(¤rÿ3A.Ók.4A\_x001C__x0014_òW3AÚéØy8û3A_x0008__x0008_­¦c4AùU)f4Aa|2K%4AÏI½Í_x0016_²3ACPº_x001F_©4AÕ!c5V4Aó¶_x0001_½?4At±I­.M4AÝÄÇë¢_x001D_4AëLáj`4AEÁU_84Agc+Ô_x0012_4AùÔô5U4A_x0004_¨GÞ_x0008__x0017_4AÆu_x000D_ Õ 4A+s_x000B__x0001_4Aw,©_x0007_ð3Aë_x0004_7EëW4AçÝT]y4A­®_x000B_Ú_x0008_4AÇ¸÷&amp;(4Aj}Í²q54Aæ_x000D_wf_x0002__x0003_8*4A_x0013_m×Íp4AæÛ__x0008__x0002__x0004_4AÏ_x0008_ç¤VÇ3A¢&gt;X"zB4APrä=­_x0002_4AÉû°®#4A+é?¥¸C4Aj÷5¢ä_x0006_4AÂÔg6åT4A¨C$±_x0005_4AA©_x0017_ò1_x0019_4AX½¬õ]4A_x000E_À_x0005_]¨4A_x0011_uí³G4AÄçîx¨j4A#&lt;_x001A_S_x0006_W4A_x0002_ù2Õ¿3AÄ_x0008_¬Õ04A6ùÖ8·4Að_x0010_ÃW_x001A_4Ae5_x0001_a:4A_x0006_JìA}4A®_x001B_Î&gt;¾X4ADo_x000F_ÙÈ_x001B_4A*µ¡°_x0017_4Am:¯+eý3A_.¤|&lt;4A)_x001B_ÿ¸g4A_x000F_ÍýÈÉÞ3AÎ"__x000D_4AébÞ(öR4A_x0001__x0003_æ¸ÙÃÚc4A°&amp;b®@4Aº0_x0007__x000F_O4A[_x0019_ógöq4Aþ&lt;xd&amp;Ü3Aìêð_x0011_G+4A_x0002__x000D_3_x001E_ 74A~¶t¤?_x0018_4A_x001C_ÓÈs¾N4A²ØAÜ_x0002_4Aæab¬_x0001_4AwgÙÞ§ó3Aö_x0010_{.u?4AS»_x0010_ÕÝ_x001E_4AI_x001F_ \J4A»ª|q}¬4A_x000F_nl'Á_x000E_4A¾Ú/­8½3A)©OETS4Aßü$5å3A3Jbw_x0018_ð3A_x001D_ùÛàDX4ATõ-¤w44Abë¬$#4AP±\4Av	êpðn4Agv¸_x0011_Z_x001F_4AUã2ôÉú3AçîË_x000D_éê3A:»"Íb4Aëø%_x0014_4AðóÕ_x0006__x0008__x0003_À3Avù_x0004_ªgj4A|óÎZ_x000C_þ3Av C»_x0001_í3A`{_x000D_Å_x0017_ñ3A¤*olØ3Aï·Ï{_x0012_4AÅæ_x0016_«ù3Aé_x0007__x0005_1q4AnFFâ·_x0014_4AÉe0ÊA4A6Ì¡Õé"4A¬öß^R4AãL§ýû3Að_x0012__x0016__x0002__x0018_4AiØ_x0014_%(4Aßé±bò3A_x0010_ºâ_x0008_³64Aò±û).14AaÆ_x0007__x0012_&gt;4Az«êF5"4Aù#·áß.4An¬Zpx,4Aá#û÷#ä3A¨U_x0004_Ãu4AÐ_x000C_çª6#4A7Äü¿D4A8v"æÀ3At´=V5_x001C_4Aá_x001D_H_x0010_4AæG_x000D__x0013_ET4A"xu±Ò!4A_x0003__x0005_Úí_x001D_W?ð3Açc."4A(_x0011__x0002_J_x0008_æ3A]q;E·3AAxì_x0004_4AS¹ç_x0015_Ç_x0017_4A«_x000B_6ÄH4AãJø_x0019_í¿3A_x0001_Zôß3A_x0017_Rì/4A½°·é_x0003_+4AQÊ_x0005_¶_x001D_4A_x0018_1¿·_x0017_4AÀïéBäV4AÊ¬t©!4A_x001A_kÙú¬64A$iwØ04A_x0019_\Ò_x000B__x0011_%4A`¼_x000F_â©+4AãþfZç3A¿gyúßI4Añjér0q4AS¥CV?Ä3AcTùRä3Ai&lt;_x0008_õ_x0018_4AÈé1âï_x0012_4A_x000F_¥èÆ_x0018_,4A_x0007_7¿?+4A_x0011_8¹¿[4AT¾_x0008__x0017_4Aî^°·as4Aõ&amp;Vï_x0006__x0007_®_x0003_4A_x0017__x001A_¬õ3AzmP_x0005__x0003_4A³_x0007_qn54AäÉ_x0005_0¢4A_x0002_QÕ,Q4AÈD_x0011_À4A_x0016_ßÏw9E4A¦;ËÂ84A]·?_x001E_3AoDÂ¬_x0011_4AÅ_ø¯Q,4A_x0005_Ôå8(_x001B_4A?°_x001A_¶$44Aé½_x0005_Ê7ë3ARy/_x000C_G74A9];ó3A¨PM¾õ_x0004_4AOð¨_x0001_¢U4A¬ìPÀ_x000F_f4AvÎ_x0012_ååÓ3A_x0007__x0013_d_x0014_8¨4ApjIr_x001B_4A?åú­òn4A;Da^4A×J.øð3AºöòÏ_x000C_ý3AØ}ß¯'4A§Â_x0004__x0015_?Ü3A©;_x001E_ß 34A_x000D__x0019_µ_x001A__x000E__x0001_4Ah×_x0008_-ß4A_x000E__x0014__x0015_Bà_x0016_àÁ3A1Õ`+W_x000D_4Ap®_x0010_=Ã24A(i´"_x000D_ì3A¹_x0013_N'3AX_x000F_¯Í_x0006_4AÚÙT¡Û3AÅîÿY4AÚ¯'¸R4Aøl%)_x0002_(4A_x000B_Ê³}È©4AÚ_x0011_È_x001E_·L4AñÙ_x000B__x0003_Ë	4A¦Á&gt;-×\4AXaûQÒ4AIW88_x0014_4Aï6¸û3Aëy_x0017__x0015_4AuJ= !4AÕx!õ_x0012_4A_x001C_zðÆJ4AÉ#èä¿_x0011_4AG_x0008_{D_x0008_Q4A=Á·6x_x0007_4Aù_x0015__x0016_9³_x001A_4Aù©_x0004_®L44A_x0012__x000D_'_x0001__x0010_ý3Ay§_ø	4A-1I§(4AJÙá%_x000C__x0004_4AÉåµì _x0005_4AµÏ5á_x0002__x0005_úb4AT_x0007__x0004_j[L4AûÅ(¥F34A"ÄO7e4AW¹_x0017_Hõ3Aº{_x0001__x001B_²Ì3A·v´;4ATÞÅK4A_x0018_÷7ÿÙ#4A³ö}%{4AgXÖ%4Aúzscß3A_x001F_zà_x001C_ÌR4AYdVÛ_x0007_@4AlÙç¿vð3AÖøZ³ËK4As²Õ2·B4A_x001F_Ãû`Ý54A_x001C_ø_x0005_°[4AX,2bÜï3A;_x001B_y¯3Aµ¨iäg+4AÊm/&gt;_x0012_4A_x0012__x0005_kê×Ý3A¦_x0017_ÓáÒC4A_x0014_8@ÀGÛ3Av_Õ_x0003_eÝ3ANlöè)4A?9TJ¡4Aø³_x000F_Ö3AûÇ +4Ad¾jt$4A_x0002__x0004_(²=÷Á_x001E_4A_x0017_7¾1×h4AÛ_x001A_·¨íÙ3A}_x0001__x0002_~ôp3AòÇn ^_x0018_4Aô0K{@4AÃ_x0019_ûhPý3AÖÑó¨_x0005_4Aã3Òûð_x001D_4AxîÈ¡*é3Ag_x000D_W	Ö¾3A]·(0,4A¹_x0019_×_x0003__x0019_4Ae¨µ_x0019_L4AmåO¤?Ç3AbÔ¿"_x0003_í3Afõ_x000B_o ö3Aôk!'©4AQ,´_x000F_4Aø¡ª&amp;*4A?_x001A__x0015_yXM4A_x000C_¦_x001F_%4AË¬_x0019__x001E_4A_x0015_¹¯ZOë3AÜÚÕ:V"4A+%væ3AIbiq4At¹_x000E__x0006_4AY4jF14Ae)	ÚÌA4A_x0012_y¨p+°4ALÕZ_x0001__x0004_K?4A¢²ó4AÎnÀ9'O4A=8ÝXh4A1ûf6]#4AÙé^_x000F_!¥4A¦J_x0019_F¸à3Aíµª_x001C_4AF	w`_x0018_4AOkwA4AöÉÆüQ 4A&amp;&gt;ùÅ;4AÄ¼ÒÍç3A8å+"m 4A_x000E_¿_x000C_9î¯3Að±»|ýe4AÇØð1_x001A_4AÚ-bµR4Aª¶ñ	i_x0001_4A_x0003_|¼ãS4AË¯_x0015_©4AJNÌÌâÅ3A4'Wä_x0011_4A_x0016_2aÁ%%4A_x000D_çü²é3AfÁ_x001D_Ï_x0005_4ATJa£Èí3A%_x001F_ÝÑD!4AaÿSõßâ3A¤¡_x000F_á_x001B_4Ak×ò@«_x0002_4A±¦%«+O4A_x0004__x0005__x000E_-´g*ü3AO6¹Ë34Aò_x0007_a	v4A¤Á?c_x0010_4AüÍwéX4Amo_x000E__x0008__x0003_À3A@æÜ*R_x0019_4A/_x0004_äOH4AV_x0019_Ãq_x0012__x001A_4AÌ_éö3A)áºRp4A_x0018_Ð_x0011_hçy4A0Tcÿ_x000D_4A_x0001_G_x0010_Bò3A· %ð6»3A_x0001__x000D_þy^Þ3AÆËpiV4A_x000D_^JéÚQ4AMU{è!4AzçB+ß44AS_x0006__x0012_'4A+_x0002_×¸$4A_x0002_òõ^._x0006_4AmÁN{4AÏ&gt; v&lt;4AÏ×.X84AÈyo_x0013_àT4A^-újã3Að¹Yk	F4A_x000B_rpJ4Aÿª;Z®3A3?:_x0004__x0006_nC4AEî»d-Ù3A_x0008__x0017_é®1ö3A¦}Lç¾?4A^×á¾1_x0014_4Aä7 Æ"4A_x001C_b]154A·_x0005_l_x000D_ä&lt;4A_x0006_Göðrn4AIã¥*©"4Ai¶MÂ3A¹,AaÆ&lt;4AåÈ_x0007_-ç_x000E_4A¤gñk4A.ð_x0007_'_x0003_4A[¾M7á3ATÝôÞæQ4Aý¤¶ìl4A_x000F__x0001_û´ÛN4Aé`ípæ3A_x0002_1]»D4ARôÜ¢K4AäHú_x0013_mO4AÝCSö"4AFNy_x000F_²R4A"8¸s**4AP#øp_x0012_74Aº¨ÖH4A(uùzp4AåYÝ5%G4A_x001B_·M)ab4A9qq54A_x0002__x0005_Cë+i.94AÝ°º24A5û_x0003_Ë±_x001D_4Aír_x0010_t%4A0_x000B_&gt;b4AÉ¸_x0007_+4Ak|,_x0008_O4AÏW_x0007_¹÷3Ao%$^I4A_V¢ç±W4A5&lt;Úkh4A_x001B__x0008__x0012_¿_4A_x0008_0¡¤§ü3Aé_x0015_!¥@/4At_x000D_Å)_x0013_4A~ÃåFÖ3A_x0002_1^ñ`4A_x0007_²\_x0012_3c4Að£°Eÿ3A×Þ@Ý+4A­ðÌ_x000C_ä3Aè[w0î3A0Øü_x0005_'4AE6@%_x0018__x0001_4AÚ´N_x000F_±_x001E_4AN²&lt;¤û3A`L´òÕk4A5ñÄ	a4A_x0001_ñ×7]4AcÞB|Çç3A|ê_x0004_z4A-£_x000D__x000E_Ä_x0005_4A5¥¨µ¾14Az:ZÁÌ=4AV÷eyv#4A»·_x0017_õPd4A)Í×¡kO4A±_x0002_#Ûº_x000B_4A26»ì¯_x0006_4A¿·õ¸v_x0005_4Aa_x0004_RYæ_x0019_4A_x0007_Å	á4A_x0007_Á§!Ç-4AÆ_x001D_â8_x001C_h4AÂêA¢_x0003_D4ApTË k4A¢¡^ÿL4A_x000C_4ÑÝ%4AfE6U_x0012_4AÀ_x0010_xÓ:Q4A~ÞB¦93AcPÐ{_x000B_34A&gt;_x001A_,³_x0015_4Al_x0018_Zæ_x0004_j4Aß!=oÑ3AVòhà=4A?©û"4B4Aô!jï_x0008_4A_x001B_IB_x0001_4AÙ5ÅÏD4A-¾9"Ö©3AÒÒÊ%V64Aóü_x000D_4'4A_x0001__x0008_R_x001E__x0007_ç04AãÎdY=4AÓÉõ$.ù3A_x001C_ºÛó3A_x000B_MSQßA4AÝ«_x001B_uë14A4Äd_x0008_4A9^ÄçT	4A£ÊÞñ¶Ê3A_x0003_eüË*4AÖµ¸&amp;_x0019_ú3AÄ^_x000C_L#4A;Âlµnû3At/PQ_x000D_4AÇ_x0007_Ô_x0007_4Ab_x0013_[î_x0013_4AÓ~?rK4A2_x0002_f_eF4AãÂµSòÛ3Aliñ_x0010_ÿ\4Aë¶Ë,_x0002__x000D_4AØ_x0004_«_x0019_fÄ3A1-ø]ßa4Aªæ¾ÂÍk4A*æÂ4[4Aí_x001E_ÓÆí3A_x000B_áJ_x0005_Ï_x0006_4A'_x001C_×_x0018_4A­8Ni/_x0016_4AÐK_x0010__x0004_4Aö¨b¹ù3A·Ï¤ä_x0001__x0002__x0012_m4AI_x001D__x001C_0E4Aù&amp;T_x000C_¸_x001B_4Aög¡RáJ4ADÇµTu4AôagëìÂ3AÿöÛ(¸3A_x0007_·ä#_x001F_4A_x0013_&lt;R&lt;ä3AU9ÔHl$4Aòô·ì4Aw0gÝã3AÌ¿O;4AºÝxk24AÁ`P^a^4AÌÎ2H³T4Aát+ÿÀ¬3A÷z_x000F_Òá4Aõpt4ÔW4A_x0008_W=_x001E_¢.4Aø=¾o_x001B_4AC_x0005_ä?,\4A©_x000B_Ç6µ4A#¯r{}B4Aò_x0008_b­?4A4³z)êí3A. »_x0003_ôU4Aê\Iqi&gt;4A~¸°2_x0015_.4A»i0&lt;_x0006_4AÇä ùm&amp;4AL(~åf4A_x0003__x0006_p_x0005_²H64A"_x0011_ç¡¨g4AC:Óù_x0003__x0004_4Ag5&amp;Z´o4AJ_x001D__x0019_ Áî3Aèm fù[4A¾¨;ª3A_x0001_ÃZ|§-4AqªÄ«4AOG$¢Â3A'äX_x0002_ê3A_x001C_[çÍHE4AfÃ³]4A,oÌs_x0006_4A¾C4õH4AÁHýf'S4A®Õ_x001D__x000E_4A	_x001A_kÐï3A_x0012_O_x0003_Ê,"4A1ÿÄdÎF4AOÛò_x001C_¡_x0003_4AmjRé(N4AuÍ¥TÉ3A._x001C_·%Å3A6_x0006_°MG4A7©_x0015_	í3AÃ_x0015_e²3A&gt;ReZD4A[º'_x000D_4A2±Y_x0016_P4A&lt;$²BZ4A_x0004_6 _x0003__x0004_7`4A]Ò¾ï=4Aû"_x0007__x0015_94A[ð§Ã`_x0003_4AS&amp;_x001D_Cè3Af_x000F_ÿß3A_x001A_ö~ì&lt;4A&lt;_x0015_sÇ_x0003_4Ag©a\_x0007_y4As_x000C__x0013_74Aæ"LÚ_x001D_4A¨]å_x0006_M4A¬ÄÃqîN4AÓó\®:4A_x001E_Ç÷ØÐ_x0017_4A_x001A_ùÛâ_x0008_ì3AÆ_x001F_P®gÒ3A_x0001_jø¶ª&amp;4A_x0004_Àq®(4A._x0006_üû!a4AËI@Ïa4AÆ#gÑ¨ÿ3AføÌ&amp;4Avê³§B4AA#=4A~_x000E_W×4A©'{j"4A2VúÇcu4Atd_x0014__x0002_ý64A_x0010_å_x001A_è_x0015_4AºtðÆ¨I4A´Apls&lt;4A_x0001__x0005__x0018_å?ë004A«Rf;(4A@ÚÅ_x0007_æ3A¤b0FÌÑ3Au¢lHe_x0003_4AUå_x0001_µó3AaÀòçwà3AJ!_|PY4A_x0004_8=*G4Ap_x0012_yú²Å3AË#ÅÝ]d4AyþÏY4A_x000B_{§_x0004__x0004_ø3A¡8á¢;4A_x001F_ßÝäô3Ad_x0004_}Þó54AÄ_x0017_»3Ìw4Aî,s{ñG4A_x0012__'É+á3A#Ì©Â	_x000E_4AXyÁ6ÁA4ANû_x0007_´ô3Aý_x000C_º54Aà9elÒ_x000F_4A)vyH4AÉì_x001B__Ð_x0018_4A_x0013_'ßh_x0002_Ð3A±Rãm÷3Ak_x000B_";Ü¿3A÷jØ@_x0013_4A¾ÑÔÊø3AdH_x0002__x0006_5_x0013_4AN_x0018_#¬Ó3AJä¾±!ã3Al|ÐkG4Aw|»ÝWg4AÎÿ©pd4AMÒX`C4A²L&lt;ÖÓº3A_x0011_±¤_x0005_4AdÙp ý3AÈ¶ Ò×04AÐ_x001F_rÕ3A¥~n_x0003_4A\dõ(Z14A4}+´Ý3AL7×¯é3A_x0001_]7XlÒ3AF&lt;4.4AQE7Å[w4AÀ_x0013_öÑPx4A5~ ì;4AxTö'þ3A¤_x000C_1`54Acp×#%4A7òb+F4AFÇ_x0018__x001C_R4A_x0003_Uª?äë3Aôó#íõ3Aò_x0004_Òé)B4A_x0013_ßÝÀ_x0004_4A_x0015_7Å£_x000B_a4A&gt;zPM_x0014_N4A_x0002__x0004_1êo_x000E_&amp;r4AU÷¥Ôd4Ai÷k4Ahµ9_x0010_Nà3A°¼ð¡­4A_x0007_IbÀù3A_x0012__x0001__x0017_ÎG4A)U_x0010_Bn:4AbÜ94Afè_x0005_%{á3Aíme¡D^4AËÚÂ4AÉr~_x000D_4A  Êµ_x0014_4A3LíTG4AX¸;£_x000C_(4A_y_x0003_¡î3Amú2_x000F_Ú_x000D_4AdÀy¢_x0006_4AY_x0002_P·­74A_x0005_Ð.&lt;{O4A2ã_x0018_£JÐ3AÊðQê3A0vÉÎÙ3A_^÷¸+4AýBË_x0011_4AÒ£_x0019_4A¶´{_x001E_;4AôÁ_x001C_Êû_x001C_4A·²_x001B_ÑFÿ3A·AM×c4A¥_x0019_£_x0003__x0005_E14A#_x0007_» 4A´ðZtÔX4AzøüRH4A_x001D__x000E_nî3A_x0016_ZaÝW4A»ù_x001E_H$4AáÄZ_x0006_04AÙD_x0019_Mæ¢4A¢«»»_x0001_4A_x001E_Å_x0013_º¹_x0013_4Aì\_x0013_·_x0019_4Ab¯Õz_x0004_4Aûza$_x001D_4AX6_x000C__x0012_Cö3A#`¥_x0005_Q4AÓ_x0003_Ó_x0014__x0002_=4A5«_x000B_Ó»3AU_x001E_æ:4AiÄï9@a4A¶#)fy4A²¾óF_x0018_4A±¶­Í/4AÏS.¾_x0016_[4AÄi¼­3AÑ_x000E_Ðó3A.Ù!Õ\Þ3A£Ì_x0003_ÞG4A5_x0004__x0012_ÿ3Af_x001E_èÛ_x0011_4AÿrX_x0008_ ×3AÈ´K_x000D_y?4A_x0002__x0005_@ùÒ_x001C_J4A	ãt_x0012_'4A.KÉ &lt;'4Abxw1F4AùC*4AeYþ{.4A-]0_x0002_§4Abâ±Ó_x001C_4A_x0002_6¾ü V4AØ°°_x0001_Y24A»_x000C_°dÐ²3AÞîÄ¬Óé3AÇ_x0001_ÅXå;4AOºÕ©*È3A»Ð_x001E_C4A­©"C_x0019_4A«i0_x0007_4A_4òÓ¹3Aï¦_x0003_aç3AÞe_x001E__x0018_4A_x001A_äks©Å3Aðx è¥24Aj_x000F_ó£3AaP¿{W4A{")_x0012__x0017_M4AhxúT84AFHÉHF4A'%|{7k4Axûì_x0003_($4Aý_x0003__x0012__x0018_ÿ_x0003_4AòþÍ_x0011_L_x0004_4AzFøP_x0001__x0002_±d4A7_x0001_Yã ù3A×Æø-	_x001A_4ACJ1sm4A×3_x000C_Yîá3A4'_x0006_Jé'4Aw	eæ34A_x0001_WÇ*7,4A¢íë_x001B_c 4A	q_x000B_~"ö3AFä_x0010_hï3AæV3 _x0010__x001A_4A º±½D4A\Ìmº94A\_x0015_vÑ§D4AÞ	.634A¯è×Mì54A{`ô&lt;_x000E_¾4A{¼DI4A8E_x0011_Î_x0015_4A_x0013_º&lt;ðDV4AT_x0001_Läb_x0015_4A'¥zu_x0015_4A}p¶lî3AOÌÝKýê3A'²ïî3Aò¢&gt;åÀN4Aì$Êôh%4AÐñmGc4AÃªCÃ¥^4AE]éÒ?4A¡¾¢ð3A_x0004__x000B_ê@&lt;µÕ/4AG±0~:4A_x0005__x0007__x0006_w_x0013_A4A©Ë_x001C_ý æ3A-ò²oD_x000B_4AQ3Ñ~Êþ3ARß­ÊÊ_x001D_4AÌÅq§js4Aÿ_A_x000C_4A_x0018_GÅ Ýf4AòN_x0019_[É3A D_x0001_ò3AËÀ¥9ÒW4AÀ+ k_x0006_)4Awí_x001A_¶Ñ_x000F_4AÓ_x0002_ÃllC4AK'.b4A_x0012_¿_x0011_W4AÛ_x0015_	"-4A_x0014_	II¸O4AQ·_x0017__bü3Aí+p©Îþ3ABÔ!d»í3Am_x001E_å]¹ï3A5V$Vtÿ3AjP[¹ù3Ao_x0003_ÌÏw&amp;4Ah_x001B_¼_x0013_ôÞ3Aìôüy,4A_x0006_Ù_x0008_9!â3AÁ@ß©Y4A_x0010__x0012_³Ó_x0002__x0004_Xö3Aï@ì_x0018_su4A_x001E_3	x34A´o_x0002_q¥4Aà­Æ¼_x0005_¶3Au|_x0006_V_x0013_:4AØÝ_x0003_nÑë3A_x000C_(_x0010_¡uÌ3A7_x0017_#_x0019_[4Aê¡J_x0006_#,4A_x0001_tmK_x0006__x0012_4A4Ê}_x001C_K4A_x000B_.åå»%4A?}_x0018_Dö_x0003_4A¨¿¥Sèg4A4}_x0014_,4Aé«K_x0006_³ù3A»_x0017_6ã(4AÝ;ô¤Sx4Aõ#~ú_x0018_Ñ3A_x000C_ÏPK|4Aù *Ï~½3A=å_x0011_5&gt;4A¶Ú,oð×3A´_x000E_vÄ.4AË_x001F_ÿ£k4AÝÉ¬_x001A_	X4A_x000E_FJ(_x0001_è3A@Znµ_x0003_4A_x001C_HOº.S4AÅØø_x000F_ù3Aþ_x000C__x0006__x000E_À_x0011_4A_x0001__x0002_ÏÆÀu+&gt;4A9_x0014_[v"Î3Auò]tñ4A_x001A_9²j4AµÝê4A¢Ü/6_x000F_ë3A\½S_x0019_ò3A}å=4AÂ_x001D_)wT4Aý+ë[l4A«__x0006_û3AË6Yì.Ê3ASâ%Ü8	4Ao_x000F__x001E__x0016_.j4AAO_x0019_ù=_x001A_4A;^µé44AZÖ44A1ñ¦Ä_x0011_4A#ð_x000C_Ýl3A«§"Ôk4A¡k7_x001E_Î_x0015_4A¯Ñbyøa4A¸R944AOnÇå_x001A_4Aýó+"ø+4A:ñxÈÂ3Ayrå±i_x001C_4A ~F _x0011_4A_x000D_é×éÖ_x0004_4AtÑó~_4AÜ1÷Q&gt;4A¸Ç_x0008_&gt;_x0003__x0004_W_x001A_4Aàÿdyáe4AIïÒO4AÀ½#_x0006_î3AáSbÿ}4AifP»5¿3A_x0002_1_x0019_]f-4A&amp;ôÃÎ_x0017_4Aó\àF4A×¡$®B_x000B_4AÌE. ?4A]¦¶(§3AõÃE24AÔÿ__x001E_4A_x0006_{â(_x0005_¬3A_x001A_À_x000C_g]4Aù@UV64A2m³4Â3AøiCçJ4AÎyé!Uh4AÇ´×ä±e4AÛUd¦íY4Ac©d´44Aà_x0001__x0003_ÓI4A1°/A4A_x0001_©D\4AXù-_x001C_qÚ3A¤¿®Uy$4A|ÕÓ_x0016_4AQáéÕÎ_x0014_4AU¢ª_x0016_£4A_x0008_u_x000E_`N4A_x0006__x0008_àäXV4A_x0005_UÜ3AN¶ÓÔ½_x0013_4A =_x001C_¸ø3A_x0017_@¦¥_x0003_4A.&gt;4A_x001F_!½ò3A_x0011_-$SÍn4AQ_x001F_`¹_x0005_4A_x001F_Ê¦Â_x0018_4AxËÂ_x0008_äO4AzÜ÷_x0004_ô_x001A_4A4ß­`4AÑyÞØ:_x0019_4A_x0002__x0010_J-4Az_x001B_Ñ%£Ð3Aµäg_x0015_´í3AKzdÅ-4A«¥¹¨ÅX4AU¯¸Á_x0010_4A6:ÁéZ*4A_x0018_£«_x0003_û3A&lt;@»_x0001_4AÑâù3	M4Aû,_x000C_Ë¡ä3ASøt204A_x0003_!U_x0007_ñ3AöÏ¶&lt;4A:ÛL54A_x0004_ªÕ_x001A_4Aä¼G³_x0015__x0018_4AFùT_x0001__x0005__x000D_4A²âÎ{@4A¸¹.q`4A·_x0002_¥`_x001F_4AÈg»mB4A_x0011_Añì84Ae/û_x0002_824AöÀ_x0014_Tã3AÔø$ã_x0013_;4A¢_x000F_YÝ¤3Aíw[ÆmÀ3A_x0003_WxB³ÿ3A×odz¿3A¡;ÐX?4A_x0005_:	âüÛ3Aê_x0008_¼÷9_x000E_4A~ù_x001F_44AIÑ ³À54A_x000D_.;ÆÖ3AJØò_)_x001B_4AJá§2¬_x001B_4Aø_x0008_{_x000F_gì3AÐj«Î,4ArkÍ_x0002_O_x0004_4AÙVt`ç3A_x0012_yÐGÌñ3AXàÀDÞÙ3A_x0001_³Îñ3A._x000C_Aã_x0002_4A®ÐOÅµ94A¼.ROs4AEa)µÂ4A_x0001__x0003_U2ó|Ö3ACoaB}4Abìæu_x0015_P4A_x001E_i*Íf4AÓ_x001B__x0016_GC_x0004_4AÙL_x001B_n4AÍÒ_x0004__x0004__x0016__x0003_4ABzäõ4A_x0014_T_x0017_·lK4Aï8è%4A³¼ñW-4AqpO#G4AOF»ûH%4A_2ý|4AþS§_x0017_T4A_x0001_÷_x001D_$_x001A_4AÞþïÓ3A¹_x0016_e&amp;D_x0004_4A_x0002_²vÍ54AM_x0010_J_x0015_Ä3Aa9ê_x0019_i4A1_x000B_À_x0004_³_x0002_4A½£:µÕë3A¿¨ðùB*4A/¨¡_x0001_âà3Aä÷å´æ@4A­Ä!£O4A_x0012__x0016_!+94A½F_ÊÉP4Agb_x0019_Hð74Ad8Üãü_x0003_4AÒ±d¤_x0003__x0006_¢_x0007_4AÿÐ_x0014_.îA4Aè_x0001__x0006_Lù_x0005_4A;-=f¼_x001C_4A&amp;s.ÄO4Ab7sË"84AâGúë¸ä3AØ$_x001B__x0004_÷O4AQÞ¯W%÷3A­2{ôOÊ3A_x001E__x0016_«&gt;Y4Aä_x001F_åª3A¦ßKìñM4A_x000B_´`XS¹3A°·Ù_x000E_Ùz4A_x0017_yr5í04A·ÂUi{4Aâc_x0017_êO4AÃBÔ3_x0012_4AýËn¬J4AoY¦04A"ä½º]ë3AW$÷X4A_x001F_êÁ¾âN4AÏ®G ©_x001E_4A_x0010__x0001_lùw_x0002_4A)(_x001C__x0007_4AÌÔ1ÁgF4AÔÐþÅ'4AVÄ_x0014_ã3A6_x001D__x001E_Ró14Aª4íDÇ4A_x0003__x0004_5nÒ8	4AiÄg¥¾&amp;4AÙw,k«_x0001_4A!Þ_x000D__x0002_4Aw_x0016_ÍO4AAGÓ54AÀÒ ó44AâëæÄ54AYÌiEK¢4AÀ¾êÝq_x000F_4A_x0001__x001C__x001F_ÈÕ=4A¿í+5H4AlµJúr3A_x001F_u_x0017_ø_x000F_-4Aå÷êZX4A0qWÆêG4A¬_x000C_ñ&gt;AÖ3A¿+¸B&amp;4AÎ~? 3AÕ_x0006_µ#4A[/ÊÄ?4AÙ·U¡æ3A _x0018_w¨Ç+4A×¬¼¼ó3A¼]¿éM4AÓÊ+Í_x0015_4A/0_x0018_å34AÙoï_x0005__x0017_4AË2%ã§)4A?õtù3AÌ_x0015_×Ãjf4Aû¢ËÔ_x0002__x0003_£u4AGO@JÎè3A$Úx°)4A@:_x0003__x0007_E4A_x000D_RÆ!_x0014_14Av§®_x0011_4A#æó	4A¬ôÈÑIL4Ag4_x000D_.})4Ae_x0002_&lt;UÞ*4AÎª_x001C__x001E_4AïZòêU_4AÃB_x0016_34Aàn·_x0004_W4Azåu6p;4A.6´5\44AË]À&gt;S4AõwÿÙRP4A1R_x0012_I(R4AHÚw,Û}4AÍuÜÿu4A_x0007_ãáùüL4AÌ_x0015_Ê4¾ò3AI*M¥=4AËú_x0007_L_x0010_4AêÁi -4AÉEÍöO4AÎ*J_x000E_ß_x0001_4AI_x000E_¤ü´õ3A^z_x0006_gc"4AÒx¬&gt;_x000E__x001A_4AFÒ&lt;èj4A_x0001__x0008_½_x001C_wÙ_x0018_4A)x_x0008_y_x0011_4AùÐ£2a]4AÀUâr´3A¦Çó_x0007_à24AãM²&amp;õì3AÝ~wÆ3A!¡ÎöYì3A; AÔR4A¾þQæ/4AKÃéév$4AÆðØeôÁ3ANF8N;_x0002_4Aïrzo_x0018_4AqÈA4AÅL_x0011__x000E__x0005_4A)"3_x001A_§_x0004_4AP_x0004_?=Ã3AFoË,£3AY6¼¿Ú3A_x0005__x0003_½_x0006_¤]3AÞh_x001E_.õ3A_x0016_¥ÅHZ4A½ÒxÉ_x0018_4Av_x0012_rÙ3A9®_x001A__x0011__x0006_34ABÏú_x001D_³_x0011_4AX12&amp;4A¾_x000C_´¼}a4AõK!ê_x001D_G4AOcn®dú3AÀ6«_x0010__x0002__x0003_6_x001A_4AÆúÎ_x001A_H.4Aiûhz_x0005_4A8â0Ô_x0007_4AÂÞ(3ü 4A¿0 ~(4A7T	_x0003__ð3AÆ_x0004_*½Íø3AyÍ7¶×3AÝ75D4Aw°_x0001_4AsÞbH?4AÐê´¬J4AX_x0018_ðþ_x000B_û3A_x0015_û_x0019_v?L4A_x000B_ëéË_x001E_4Aßþò{T_x0016_4A&gt;_x001D_N~ß3Aa7©óòX4A#_x0014_ávÛ3A,ÇsH4A?Xx¥_x0016_!4Añ«8ºÐ3Af+~L4AäDÓñ{ì3A!~ÖFô3Azy:÷	4A{n|Ë3A%½¨ÏA4Aw_x001F__x001F_¢OQ4AË	_x000D_K~4Aû&lt;	}]4A_x0002__x0003_Â)¦_x0008_4AÛÑ+14A ­Ô_x0017__x0001_74ALÜÊÆh_x0005_4A¾¼o_x0018_¾.4AàïÄÃê3Au_x0014_ª_x0012__x0016_4AIRé_x000C__x000D_+4AúÁfg2ù3ACdâ"4A_x0007__x001B_oüxS4AAªo_x0004__x0005_4A_x0001_$yÑa4AL§¡_x001A_¯,4A_x000F_-ÒÚ?4A_x0012__x001C_t6ñ_x0006_4A¾hQè_x001D_4A+,øâýÈ3A~__x0018_nÔ3AB_x0007_Íô%S4AõÌ%0º	4A_x0018_Â»¢R_x000E_4A¦ÜI.ìì3AzDÛ7Á£3AÑCæýÈ94A_x000C__x001D_E~3AÎ_x0011__x0012_ñI4A÷?ØÁ­l4Aä«³lp4AMï­R6_x0014_4A,ÝÑEj$4A=~i_x0003__x0004_åF4AÂñÖéü3A(éÖ	h4A_x0001_Ûï¶;4Aí9_x0019_Vø3AJ'#e_x0003_x4A«3æÌ-Z4Aõ_x001E_§Á(4AÁ¼PjÛ_x001D_4AI_x000C_õûþ3A\x/qy_x0007_4AJA*´ã_x0001_4A£_Àíïl4As¥Ë¾ä3A.Z¶-_x0018_4A6©ªXå3AS&lt;÷&gt;_x0005_4AÔ&amp;eD04A_x001E_³Ø&lt;4A'ã¤D&gt;74A_x000B_h	N1_x0013_4AüË3A_x001C_±_x0002_IÏ@4AZ| 4AdëâhL4ADLAH 4AOÇ$_x000E_2_x0017_4A_x001B_²}GN_x001A_4AãÍª_4AÝh®S-4A_x000B_¿èp0.4A.+æ4ÉR4A_x0001__x0003_P_x0008_|­}þ3Aî(MÙ5_4A»~:Å54A.Êbêäó3AÌ'ÕF#4A¦_x0012_cU_x0001_ô3A}ÅUî_x0008_t4Añ_x0003_ú_x0005_:4A_x000C__x0002_ö_ïK4A±7kËD4AWÓ_x001F_L_x0014__x001E_4A_x0004_×Ø×&gt;4A:&lt;¤0f4Aâ°çzkt4A¡&lt;W_x0004__x0015__x000E_4Am45¬¼4A5¯þ9k_x000C_4Aïðá5_x0007_q4AòºÚz_x0006_4A_x000B_¥¡¢Pô3AïvQ_x0015__x0010_4APÍª§_x000E_4A¥F_x000D_%4Aú»/_x000C_Ö*4A/_x000E_m)4AÓYr|Ì+4Aâð£±Aª3AñÙg?S_x0013_4AÂþ{Ô&amp;4AÚf÷Ãg 4Aæ0_x000F_Â_x001A_4AÝmmº_x0001__x0002__x000D_4AÙõ]Á_x0002_4A/ÅcX4AÅ¬°m_x0019_4A}á_x000F__x000C__x0019_&amp;4A_x0004_°AUa¤4A~OEPâ3A*(g÷~F4AI)_x0013_$P3ALº¸oØf4AXXðÜ_x001C__x0018_4A#cÕÒ3A?ßó±&gt;4A'flQ_x0013_4AÚò?_x0019_sØ3Aû¾G"D44A_x0004__x0001_0_x0019_ñ3A,Ög~"@4AìhýwX*4A'õq;ñà3AëÕue4A?q/ÒÃ_x001F_4AO_x001E_i£*^4A®j%_x001D_æw4A_x0012_ÏõÝ@24A{Í!s44Aì_x0007_&gt;OwÜ3A _x000D_R:d4AÀlI&amp;4A¬oh{_x0006_4A½æ¸M_x0016_4A¸Iõ¼ä_x001D_4A_x0001__x0006_&amp;wæY4*4A_x0002_¬_x000B_Bè3A_x0005_yõ@pÅ3A7j|¬%¨4Aù¨éhh4A0ò×ñ¨F4A`ÇS4A«J	&gt;T_x0003_4Aü{0r_x000C_4AÀsQæ¥3A{-D5h4ATÑ¬_x001E_ë_x000D_4Ayø_x0010_4A²´õ;_x0018_"4A^¦&amp;O4Ac]¨6ºá3AR`ÙÊ 4A;_x0004_3	¦l4A1GA,4A ãTp_x000E__x0005_4AïeÁG=4AVÌ9ðM4A¹â¹Ëù44A©U!ü3A,gt!_x0015__x0019_4AC_x0006_iÛòh4A+	þ¾:4Að-s_x001B__x000D_;4A_x0014__x0018_ðþ,È3A_x0002__x0003_¹¨ñµ3Ahkv_x0003_4A¦_x001C_;¼_x0002__x0003_l[4A³ñ^_x0005_24AKõØòï3Aõß#üöv4AmÉC$4Aæ_x001B_² _x001E_4AÂÇ°î_x0008_4AJ_x0005_[_x0012_p"4A_x001A_Õ_x0001_ç_x000E__4AÓ«_x0019_Ãí#4AÂc@Íì44A$V_x000F_'è 4A'Á&amp;E54A_x0007_¶J_Ï3A´\s@_x000C_4A_x001E_&gt;S&amp;o÷3A_x000B_CëK¶C4AÃj_x0011_â_x001A_64A_x0001_V&amp;Ëv4Aß_x0018__x0011_ø½_x001E_4A;ÙW_x0007_4AW_x0001__x0013__x0012_M_x0015_4AOë_x001F__x000C_4ATÌÏ¥_x000E_4AR°ª\Gæ3AË_x0011_EÙe4Aù_x0007_}V4Aß|öá_x0001_4Aë¹_x0005_i °3AnhÝ4¿3A_x001E_Ö®÷5_x000B_4AaÛc°ê_x0017_4A_x0002__x0003_5)¬Ü_x0007__x0005_4A*ãÍ4AÄêÕ_x0017_24AÇº_x0014_´K_x0002_4A,:~ëª4A¸_x0013_Ä_x0007_4A!d_)Êà3A'pÇ_x0010_Ñs4Am%&gt;áf84A_x0005_Âï_x0007_]_x0015_4A_x0006_M_x0014_ÌÝ.4A´£Ä:äs4A_x000B_K³øV4A²_x001D_±_x0007_ýô3A}ök&amp;_x0017_4AÚ_x0001_'c"4A.ø[¡ù3AÕ*._x001D_µö3A0_x0003_näL64ApP¸:_x0018_4Aýx_x0007_I4A!RB?c;4Aêà:Ú[4A_x0013_Â?¥4AÃ«¯¯¹Z4Aà2_x0004_#ÌK4A_x0001_y_x000F_ÏC24AW+&gt;úP74A½K°Ô_x000C_4AÍµ-_x0002__ü3AQN3¤ß3A	µ-N_x0001__x0002__x000C__x0017_4A&lt;ºô_x0018_=_x0014_4A£Ú$ð_x0007_4AYæÓã_x000C_4AÏ%_x0005_¯û`4AM_x0015_rL4AAô_x001D_Ú»3AïsÄjI4AÖ6%¡ÚU4A_x001B_É1?.4AJ+Yyû3AJíÙ6,4A	]óµû3Amô¿ðjÊ3A&amp;ýÀ_x000F_4Ad¤Ê|¼g4Aa¬dL_x0008_4A!èÑý_x001F_R4AVg_x0019_^4A;¾.ä­4A¹!Ï»hB4A_x000B_Î)ìé4AQ0@²_x0012_]4A¨_x0006_ÃÕ¨4AÞ²eW4Ae&gt;¹Lê=4AÇp;_x0010_sõ3A1²O!«3AMüø­_x0017_84A_x0011_¸¸¶^4AqØØð3A&amp;F0_x0014_ä3A_x0004_	¯s_x0005_Ï(¢4AÃÕJ_x0002_õ3A_x0011_&gt;øQ%4Ap®_x0005_:I4AuW¤ïð3A²_x000C_Æõï_x0014_4Afj®_x0005_Ä¶4AJF_x0003_&lt;-4Aåi_x000D_N4ATì®_x0008_E,4AÐS_x0006_;«_x0015_4A­ÚïO_x0007_(4AwÃ®7_x001D_4AAWCqå3A_x0018_¥Ä$_x0014_4AT¥JÛ3Aj®èó_x001D_F4A 7Õ_x0002_g4A_x0015_"&lt;ì$4A[_x001D_N_x0013_G4A*_x001C_=4Ahç$_Z±3A«\Ä_x001E_ª4Afí_x001B_QI[4Aûà_x0014__x0002_P4A]2!Ïã_x0012_4A^_x0008_hÒ-4A±_x0001_Hb4A~CyA_x0003_4Aò9_x0008_¶'g4AöÃ,_x001F_e_x001C_4A9±_x000B_¡_x0005__x0006_,4AÂæWü&amp;ö3A¯Ø:_4A_x0004_E¢_x0008_4A`+M@4APS9ãb4A C"¿)4Aª­®"N4A_x0008__x001F_~oÛE4AN$%_x0004_®E4AH_x0003_åV(4Açx8§$N4AD1ï54AÇ_x0007_Ñ_x000C_4A_x0016_?¹¹ÿ3A_x0007_³_x0005_Ø_x000E__x001F_4A9Þú½_x0007_|4AxJ_x000D_o~4AøÔÙ04AÖüÃP0ù3A@wÃ+Í'4A_x0002_ä_x0006__x0003_#4A_x001C__x0005_Üq_x001E_4A°Ûåx_x0001_j3A¾­¸ù3A\ÿ¾_x001D_4AA7Ëß_x001A_4A_x0007_evb_x000D_4AÝÁ×Ñ_x0019_L4A6Ü¾M\4A_x001A_7; "4AÔ¿K_x001B_«â3A_x0002__x0004_R(p¤&lt;4AGÔ_x001A_@Ô3Aº_x0016_Ri¡_x0014_4Aþ_x0015_,¥G!4A_x001D_vp2_x000D_4Aq_x0002__x0005_¹_x0010_4A¤ï¿_x0010_W{4A4Öãm?4A#Òèlü3AE"2ÊØ3A_x0002_Êr_x0018_j_x0006_4AýêOmÝð3A_x0011_Y¬_}÷3A%=_x0003__x000E_o_x0001_4Aö·&gt;þñT4A]ª_x0014_;²w4A&lt; â`ã×3Aû|ºÙ3AÁIÑ)Á4A¥À¨$4AùqÜdùq4Ai_x0017_?%ÁA4A_x0018_üfðfë3A¥º\_x001C_e_x0013_4AArF \Ö3Aîî%A*4ANá_x0018_JX4A_x0006_^ÕS~*4AzBÿÇ3Aëúì_x001D_4AÒbTe{44AÕ@øÉ_x0002__x0004_zZ4AÖ_x0001_FÇÃ_x0003_4AµÞ_x001B_Îõ~4AÝÏø.¿_x0019_4Asü(HÃý3AÇ_x000F__x000F_K,4A{yÁ]Ý_x001E_4AÏnÞö3AÈ_x0015_Á 14AXn5Æ_x0015_4A_x000C__x0012_Üpè_x000F_4AsHS++ð3A¸zfo84A«âUE_x0002_4AdIô~Ì.4ABmv~A4A_x000B_ ò³æ3AÌ~P_x0005_Ö_x0010_4A"Å\µ%4AëØ_x000D_&gt;@N4AÍ#ÔåQ_x000F_4A_x0001_þðªý3Aÿòru_x001B_&lt;4Ab¼û;Ô"4A_x001B_bþ8&gt;_x0007_4A¦Ø\Fì»3Aþ¦Á±,F4A#_x0014__x000C__x001A_íH4A­¹_x000C_è_x0013_4AÝ"ÂÀ_x0008__x0006_4AÅ$_x0003_zX|4A,tÐ¢µ4A_x0003__x0004_k&gt;±%4A,®&lt;DP4A+VP_x0014_Z_x0001_4AQ%Îw4A®Ëì­/4A7EÊú3A;_x000E_À­cS4Aö¼¯_x0015_ä_x0013_4A_x001D_',`_x000D_4AÐ"SL_x0007__x0019_4Aä[ß 2_x0010_4A¹óë0_x001D__x0004_4AþGYH¦4A"ª&lt;_x0004_4A-+ _x0002__x0016_4AÓø-ù±ü3An«?vP4Ar»:Ã_x0002_4A@Ça[4A_x000E_0u_x0002_W4A£Örú3A_x0001_?V}d4A¶¨ÙÝñ3AùK=ú$4A1mî¨\4A&lt;z_x0017__x0017_4A±Þ².24Aè6óìá_x000E_4AâÂ¯_x001A_"I4A*G1ª_x001C_4A§¢|ÇJ4A§k_x0002__x0004_d_x001D_4Aâ_x0014__x0017_G4A_x0002_ØB_x0010_64A±èêcN4AîðÖA4Aà:fr3A	æ	Lóã3Aâ!©Æ¸_x0013_4A£q2é14AïÍíìUÇ3A°-{ÿ84A)øªæ+4Af\ß7_x000E_c4A_x001E_²ý_x0001_aª4Aä_x0008_y®¼_x0016_4A÷§&amp;`)Ô3A_x0010_ÈQç_x0008_4A_x000F_3$aWÅ3Al^L1þ3Adr_x0016_ë(_x000B_4A/ÂîA4AQFôB_x0010_4AÒAr²_x0010_ü3A	øÔ"4AÝØb,Ûú3Al°¡Võ3Aµ®~±[4A¼Þ?8É24A9ÓBjBç3A±t8qÐ¹3A_x0003_´y2_x0003_4A_x0012_Ê"æ³44A_x0001__x0005_Où_x0016_ýßY4A_x0011_h 	J4A¨ñ1êu4A6_x0004_ãR M4Aàmþ­74Añ7Õ_x0008__x0013_õ3A_x001B_ó\ßôG4AÕØ_x0007_Ðû3A`Aew94A¯È\_x0006__x000C_4A_x0007_f=ó_x000E_24A_x0010_y²ØX4AÈab@ýE4A£øÞÚâÕ3A_x000F_÷®O#4A_x0004_-_x000F_ÛjZ4AV_x0002_~êÍá3A%CýÎ'4AS{4Å÷3A_x0011_¹§Ç;V4A¸Þqxá3AQ`X_x001C_4AýäZ'4A¨a5_x0018_.4A[]Sc÷;4A_x0003__x0011_#]P4Aý½d!4A/åôWdM4AÓk¨Fa4A6_x0016_V#¨Ñ3AIS³"mý3As_x0010_2_x0001__x0002_«_x000C_4Ah\¥ìª4ATÞ¢54A_x0014__x0001__x0002_C¼4Ac¡eçT4Að:&amp;_x000B_Ç3A_x000F_ûáÐ/4AS+_x0003__x000C_y?4A;k4U_x0019__x0016_4Aé¸ú_x0006_$.4Aô5_x000E_Oû3A_x0002_2nð:_x001E_4A_x0014_Åq4$4AØS³g#s4A%úvácá3A;±&lt;ÐH*4AWöíûz/4AFøâ¡Ob4AR_x0015_ôìo_x0016_4AÒì_x001E_¯_x0017_M4A¾\_x000C__x0002_ã_x001D_4AÎ:Tì_x000F_4A½_x000C_­áßß3As_x0017_Ñv×3A_x001A_Ò.ÂBB4A|/ñ:.Õ3AÊîÁ-¡ã3A_x0008_ XàQ4A5½J7.4A«~àî$4AKdUx6:AÏU_x0019__¨k9A_x0001__x0002__x0018__x0005_øpn:AmZF¤àK9Aòjs+_x0015_,:AJWÓ¹F:AÊ&amp;_x0019__x001D_o9A©°Á_x0018_y9Aô¥_x000E_LØt9A.}°÷_x0005_Û9AS?_x0014_ìhñ9A_x001F_}áÆÌ¤9AÁB´^k9Ax3L_\9A`ñÏ_x0002_:A£´¼]P9Ahó_x0004_y19A_x0012_¢æê9AÑàhÅa¯9AÞ_x0002__x000C_ò69A}Ø_x001A_¼§9A\ ä~ 9AH-ZQ9A4Ú9fí9AJ% Ma:Ai_x0004_,_x001C__x001C_9AË{ík9ANaø_x0012_È|:AÆ^KÇª9A[*_x001A_ºm·9A»|_x000D_W_x000D_9Ab_x0004_rÍSU9A¿_x0017_Cj[J:A³_x0004_WY_x0001__x0005_ÒÖ9A§¥JkP_x000D_:Aò#ÔÚ-9A½_x000C_Ö¨9A·_x0003_§ÍC¤9A&amp;P¨89Aü_x001A_$C¡_x0012_9A2àªÿæÁ9AØÒß_x0012_~æ9A_x0017_~_x000D_?wm9AlM&amp;M_x0018_9AlvHÂç9A_x0002_'`èùÓ9A³s]Ç9AÀè»b9Aq_x0004_:AðæA¤Ï¯9A×qã9Ap[_x0014_Ü9A¼Oû_x001B__x0010__x001A_:AJ_x0010__x000F_I9A_ø_x000C_Ï8AKGi« 9A¥è=_x0003__x001D_E:AÁ_x0014_&amp;¢r:A¤_x001E_&amp;CÂ9A²!òO$9A¡Ermnq9A ýI.~_9Aû_x0012_ÁÄ5:AL­·H"~9A&lt;¹¯*_x0019_å9A_x0002__x0003_üH_x0013_ÄK9A6_x0003_·WÒ]9Ab@dæ]¾9AëÙA%Ò9A_x0013__x0011_Qå:Aúå¡\à¥9A¶L_x0010_4ÌE9AÀ_x001A_åØQg:A, ù:9A²G_x0013_ô9A# _¦±þ9A Y_x000F__x0012_Z,:Ajf|9A_x0004_ÑR3¸þ8AÖß_x0004__x001F_XX9A?&gt;¾ÓPì9ASUAíV=:A]©´&amp;ym9A/8¤¢9A_x0004_:M&amp;ÊM:A_x0018_©_x0007_Ìå9ATgîNå9Aç_x0004_Y_x000B__x0012_9A5Ý°R&gt;q9AÁÔ¡F_x0010_9A¸^Êúã_x0001_9Aw{&lt;Q9Ae_x0002_ôX"9Ay_x0003_êø´Q:AP_x000D_Ag_x0007_æ9A?ÁC©GX9AÓ7_x0001__x0006__x001A_n:A6áiB»_x0005_:A5W:1-:A¶¼Ïk_x000B_·9AhvL«v):AÀë-¤U9A_x001B_}_x0004__x0003_íY9AÉÎj}Z_x0005_:A¯Ä§í¥t9Al÷ù\×9A×­E,_x0017_:AJ_x0004_*_x0002_,$:A(½&amp;*&lt;9A-_x0001_Ò1È9Aª/µÓÈ9AÜaVÞön9Af°_x0006_Áñ¯9A÷é*#:9A÷Ú"_x0017_:A_x0011_ 	U¡È9A½H)µ9A¼{ÔÐ]:Au(eÝP9Ad ;u¤:A8Y»~9Aû_x000B_s9p9AÆ©_x0008_³?,:A+ih{ç9A	­CLÊì9A^_x0019_A_x0004_(9AOî©ö9Aó¨N þ9A_x0001__x0002_e__x0016__x0011_ó9A°.S_x0005_m_x0015_9AßÆ)9AZþ¯¨_x0017_Ñ9AuøZ_x000C_h9A_x0017__x0014_ñ._x0005_:Aáøô(G9AøÊ4_x0010_V+9AÁà»¡Ë9Aaµ3R_x0008_89A_x000F_2_x0015__x0018__x0010_¡:AßöÅ4Ë9A_x001E_CU¾øJ9Asµçxý9Aù²_x0005_çá9Aç×Uô¯B:A.Ì¢áÿ%:A×S«Dn9A_x001D_xi»«¨9A3,ð_x000B_©9A_x0011_ñð~¾9A¤¦¶I$9Ao'éxü8A}z'J¿b:A5¶î|C9A](p©D_x0001_:A+QëJ	:Aë¯%âÎ¡9AXº5I_x001D_:An	#_x0004__x0006_:Aûp¡¡_x0005_:Aóö1ü_x0002__x0003_èo9Aª&amp;_x0005_ï9AÞQI!_x0018_J:Aç]é		:AB!þN·\9A¸íÐï9A1_x000C_$_x0005_:AÆÄÍ¯f9A=rW(µZ9Aÿ&lt;D_x0013_¥9A92_x001A_"X9AÕ¨Y_x001F_Ñ9AvîÌÜ¶9AXó¹_x001C_ý_x0005_:A I_x0018_¤ÄB9Aj_x0011_zÐ*9ABPp%øâ9AòÝ4Ïø9Aó_x000B_#Ó&gt;9AÛ4_x0016_£î9A2+Ç¼¡M9AåBZôi:AÒµ_x0007_W9A=_x0010_=¼9Am±ïÈÏ9Aé1_x001F_Í¢Y9Aÿ_x0006_÷'°:AÞåêÏ;9A;újX°_x0013_:Aèä9AU!_x0006_§x9A_x0001_b-ëÀ9A_x0004__x0005_NóCAù9Ao´£ÉËH9A	²_x0012_{9AÌwD|.9A_x0013_X_x001F_,DB9A®_x0007_°Í_x0007_,9AX6Ú9A_x000F_ÒÙùÆ9A;_x0003_3Óum9AI_x0011_Û_x0016_az9AþÞûº9AVÒW[J:A;Wö_x000F_Ì9AjÒÉ$í@:A¨dtUÑ9A&gt;±Dë½09AäÄUÉt9AÁCºÏ®9A_x0003_f_x001C__x0014_Á9AÍà®uT©9Aqú_x001A_6¢Õ9Að_x000E__x0002_÷ 9AI}0_x000B_Ë19A_x0002_ç|ô£9Añûf#9AI¬ÿî9Ar!F_x0017_õÏ9A¢m½D9A@²_x0001_W5h9AÅËoCó:9A_x0002__x0016_ß:OS9AzO_x0002_u_x0001__x0002_Õ¢9A¨û_x001B_¡&amp;.9AÄ¹¯}Ïã9Aß_x0003_¤¼¶)9AsÉ|ª29AlO_x000F__x0007_y+9AYrO¡¼:AKl²ÔD9Ad¥r{Î_x000B_:AÒ_x0012__x0014_¸9A£_x0008__x0017_;­9Aý_x0001_,²tÞ9AÆo¡aè8ANA~Ú_x0014_:Aº cÆP:AóÚÞ×_x0019_­8Aª`_x001C_õè_x000C_:AIbJ	ã¨9A_x0013_&amp;Ûüã;9A_x0006_­sã7:Aæ7_x0004_Ý_x0001_9AíEä&amp;G9AáR¸½Ád9A_x000E_vmBs):A_x001C_vóÇm9A¿ïÆÃ\	:Aéxaä"_x000B_9AV_x0007_ìÜ9A_x0012__x001F_2Ø_x0013_ï9A7Øª&amp;Tî9Aß6Û_x0019_&lt;&amp;:A¶_x001F_é_x0010__x0005_Z9A_x0001__x0002_)_x000F_øaC_x0012_:A6wÁ_x0002_¼_x0002_:A|bØm89An_x001F_h_x0006_:Ap_x0015__x0012_Ìt9AÊüê[79A"_x001F_#q\9A¸@£lì¹9A"bqú8Aò4ÿú9AØÊ¥_x000B_69A²yP_x0008_:A$EñØ_x0013_&amp;:A_x0003_D_x0019_ÄCÇ9AÔÛ@ñÛd:A×_x000E_%CÁ¯9AN[yY9A99Iè9AèÍÒÿqz9A?üsÄä9A¦h_x000B_%¥N9Af@¿_x0015_#|9AAîHÌ9A_x0006_ZÌ_x0007_}9A }Sð_x0003_æ9A_x0018_ò_x0007_ÿÉ 9A£_x001D_N!_x001E_9AñxRj	9AKuýg£_x0017_:AI¾öÞ_x0011_9A}¡¿,.¤9AðF_x0010_J_x0001__x0003_ò_x001A_:AV&gt;¶Êk&amp;:AOZUÀö9AV¹éZ.g9Aõª¥áJ9A§_x0018_üÆ~G:AM{¼)T:A¸Ù=_x0011_¼9A¬_x0013_âL¼e:AÙV'¡*_x0002_:A3(CûE$:As_x0013_©d)x:A8Ã_x0005_&lt;@p9Apz_x0015__x0004_Û9A¥{M±ÝÙ9AsH0^vv9AE_x0005_ 5Å®9Axñ{½NV9AôAu÷ªÐ9AÜ_x0013_geÿ9A_x0012__x0018_ÛÂ_x0018_:Açù_x0010_ËC9Aj_x0010_o9A) ¿x]9A#ëzn"Q:AWßZÙë9A_x0004__x0003_÷5¢±9Ap_x0015_Xt­9A¿r_x0012_P:AÊ§#_x0005_s9A&lt;_x000C_°	ÅA9A­a}À_x001A_Í9A_x0001__x0007_Þë_x0003__x0002__x001A_:AÇP_x000B_*@¢9A õ_x0013_`\Ú9A6}G*:A_x0017__x0013_3ôWE:A!W_x0006_Æmå9AwÕ_x0016_és9A¥$jëF:AÜÝ²´9A¸+_x0010_toý9A_x0012_n`5ï	:AC8ö¾úà9AïÇÀßz9A+ÿFÊýÏ9A_x000C__x000C_7D&gt;:AÂ¼ïk±9AññgJ*t:AÝÐ²_x0012_n9A®M_x0014_µÙ9A[ûà*:AÛ&lt;{"ìÆ9Aã¤&gt;çBR:Ao_x0005__x001C_©	:AÈlßÝv9AÛ_x001D_XÐ9A¡é0g*9A-¯_x0003_LÂû9AÊæVÙ(Ñ9Aèç¼_x000F_&amp;i9A_x0004_"g|`F9AÕè_x001A_ìg9Aõ$_x0003__x0005_ç49AßÜ1ÓÅl9A$õøù¯³8Aë_x0007__x0019_ÌjH9AöÝqdÊ9Aéóù¾_x0001__x0012_:AIãÑà	f9AÑ·º5Z\9A®8;hÂ9A ¹Ù¤&lt;9A:ËQ_x000B_V9AoãW³¦9AR*&gt;F9AÅP_x0004_üÇ9A_x0013_G±ã9AÊÒ_x0002_	_x000B__x000F_:A5Äoi×W9A_x0004_ýÔÁÌÃ9A{_x0007__x0013_Z²_x001C_9AÂ_x0017_Md_x0011_a9Ai­%®G_x0006_:A_x0006_»XÍÁ@9AÿRb_x0014_3:AEç[]ª9A¾eLö9AÑTYüª¼9A¯æsµÉ):AÅ¯_x0005_ø4¹9A_x0004_Ýµ_x001F_:A,_x0002_Nb:Î9AF2§¶Ýc9A¼¼_x001C_Êº9A_x0004__x0007_Ê%_x0001_Ûæ9AÏI¸ 9A_x0007_ôâ_x0001_F_x0002_:Aöj ºh_x0001_:AÖ2o_x000F_Ã9A_x0006_V±á_x0011_÷8ATæ66Dk9A_x001A__x0007_½æÛ9A¡_x0017_*Ý9A { Ï¯Ø9A7Úû|T9A|æ[n9AÃX]ºÖ9A_x001C_U©·9A#iZwÆÆ9AÁHàwU9AêÖ84W":A_x0003__s"!:AÔ_x000B_x¯=û9A"aN_x0005_Á9A(Ü«§½:AØÒÕ¿7R:As_x0001_ûNi¨9A7á&gt;¬_È8A]=ðw²9Ahf¦YÇÆ9ABP/UÃÍ9A_x0010_3ø¤Öl9A0&gt;"8A,fðìÏ6:AÌ_x0016_ÅB)_x000B_9ACLT_x0002__x0003_D_x0002_:Apäí_x0002_)µ9AÿÙ/eJ¥9Ag}ÎSðW9A6Mï¬99Aú_Ël|Ð9Ad2vo9AfL1ò]2:A#¡#­­O:A!£d{Î9A§_x001D_½o:AuÊªòì9AW*X×;t9Ajrl!\9A_x000E_	_x0001_ãîÅ9Aég/m9A_x000D_ÆM$R9A_x0018_Ó_x0004_ÒÙ9A4¡¡å5:A_x0010_,£Êr9Aëg$$9Aiµa_x0011__x000F_:Aj#;_x0005_è9AV;7¸vm9A¡/_x0018_¦¤Ø9AwMØ_x0006_¤¸9Aí® AØ¸9AW"»·ç¸9A\þ¨&lt;eÁ9A_x001D_yìX99A9ãu?.Ù9AÊ03_x001C_gí8A_x0001__x0002_×x_x0010_&gt;@9Al+he¸°9AH0nm#9A_x0011_ûéÈòÜ9A_x001A_K§W¸N:Aÿ	Æcb9A_x0006_°_x0014__x000F_Ì9AÔ¹i_x0013_9A+5_x001E_ãv9Aäá_x0008_KÄ9A³iVvé9AóeÊÀ_x0013_:Aq¦9 ¦_x0014_9A$m#¹§9AõC¯9A!zö_x0007_-k9A!eHS®9A_x0003_Í G_x0010_9Au¬_x000C_¦9A^i~ç8A_x0001_ÃS#5«9AZQ®@·9Aø§÷´¡ð8A_x0001_Ò÷_x000E_½8AÌs_x0007_ý¨(:A4õ_x001C_ñ19A7!Î6Z9A¬_x000C_(©å³9A_x001C_Ó0â_x0013_9A_x0015_Ï­0Û9A_x0007_¡R¯Q:A&gt;åêå_x0002__x0003_ï9A%;â_x0001_:Aö°°'õ	:AôÞM_x0014_9AîUQÛ_x000B_9AeãùE¹9Ap¤Á0Es:AÉ_x001E_a°õ9Aú¹{ïÚs:AM_x001A_ÎÏ=9AïÕY]_x000E_ð9Aj.iG_x0012_9Aãëó!o9A[¯Tê_x0016_ï9AëT_x001C_¨Âb9A_x0006_$N{£9A§§ÄþÛ9AFÔ;ø9A_x000E_§U:AiÞý_x000F_·9AL&gt;NE!¿9AËh_x000D__x0013_¹9AÅàòØü_x0008_:AÎ6_x0018_Ñ¤_x0019_:A_x0011_NNRÁ9A¿_x000E_W¥õÒ9AÓoÄ C:A_x000B_Sô*?:AiÈ¶÷_x0010_9A_x0014_Pÿ5éO:A]BßÒ9A {¢ÈÑ69A_x0003__x0006_ú3£¬9AC_x000F_m_x0014_«Þ8AÎ	J_x001E_Mp9A©_x0001_LôHý9A¨A¿&amp;pÅ9Aa_x001B_ 9A8ò`_x000C_Á9A2&amp;ò,D :AÞñ_x0014_Ca9A_x0011_Në	Ç_x0017_:A{-À{_x0007_ì8AEÉ5Ul9A_x001C__x0013_X¦X)9AîûCP¿9AMèÑ÷èE:A_x0008_îí'Ù9A+_x0006_È¦¿9A_x0008_ôBëÒh9A_x001B_çÌ¢9AÈª_x0004_ìt¶9AO}&gt;\»Ð9AÞo»_x0004_)69AÆ¶ûpÃê9A°(î_x0005_K:Am_x0011_Ú¢_x001A_9A_x0002_ñå?9A2â*ºÏ:A-Þäªp9A_x001F_êö¿=:Aév_x000B_1a9A,±¨9A]¥µ{_x0001__x0003_Tý9A_x0014_Á'4¸[9Auo(¸X_x0003_:AU_x0018__x001F_q]9Aé_x0010_Ù9A²Tj_x000D_\9AE+°yÛ8AC«ÙbÇ9AÃÿáXÜu9AÐ´Ä¼59Aï_x001F_U9û_x0010_:A%ãªù_x0006_:Aÿkuh_x000B_:A_x0006_ë½C_x0018_O9Aèpí_x001E_9A¹E_x0011_ò8AZv_x001A__x0016_^þ9A¸_x001C__x000B_­9A_x0002_®_x0011_;Æ9AbËÓy¦n9Aûp¬_x0016_¸»9AãdÀÍ9A_x0004__x0008_	ÂÊ£9AÛ__x0011_ûÖc9A§ÕHc_x000D_9AÐk_x0011__x001C_~8A³©û³ö9A¬'_x0019_ø´/9Aæ³§_x0004_:AÃP^bÞW9A_x0010_Ö_x0013_ü9A³È_x001A_ÑiF9A_x0002__x0003__x001D_@!ûÞn9AD_x000D__x001C_/Å_x001C_:AéhuÞ09ArWOq_x0019__x001E_9AìÙ-ÎPÍ9Ad°/ö_x0019_'9A_x0001_ÅÓ²Ù9AæÉáÕV9A&amp;_x0001_Ýúú8A¹_x0019_):A¹¸í49A¹I_x001B_:á9Aª_x001D_3_x000D_Ú9A`G?Â9AH¼_x0017_]9A&lt;_x001D_Ö7.69A¥Ö'_x000D_}9A(ctÔ¬9Aö|õ&amp;F9A_x001B_ýNV59AS=!÷_x000B_9AÕhRèÉ¾9A&lt;¡Ï¥¢ö9AÞÉ"òÑ9AåÀÐÄâÉ8A_x0003_êNk³9A5ý,¤Ä·9A`öh2DÐ9Aåökµ99AÍþ*_x0008__x0006_o9AÇÖàiâE9AwA^G_x0001__x0003_ß9AQeèÓ_x000C_:A¸_x0013_H{n:AÄÉ&gt;'T9AQºqoÙ9A-Ô[¼{O9Aü¹;_x001F_Eß8A÷?©ý%Ð9A'_x0013_Ö¶9AüH°}9Aòÿõí9AL:±à¸9A8	¶¤Có9A_x0006_ßÚÈiÍ9AG èLã±8A4Çÿ_9AV_x0012_{_x0008_è¿9A_x0002_nÓ]9AÊ^Sú9AÜÅ\J9A_x001E_c²cÙ9A_x0005_Î_x000B_%Be9AÐ ÖÀY9AÉ³_x0001_»©~9A_x000C_þ÷)ïÌ9AF©M:AM¬_x001B_u'9AÆÔ$ï|,9A}Ù*Rèá9AU_x0006_ðØÊ»9A³YÎS9AÝ_x0006_¹.v9A_x0002__x000B_Uñ7á_x0010__x0006_:AÏÊ_x0019_ùÂa:A_x0015_Ìç_x0005_u9AÇx@òç_x0001_:A8Àãzíä9Açºæ¹0:A_x001C__x001A_!_x000C__x001D_R9A8é^89Añ_x0015_!Xf_x0003_9A4¾3Ét9Aé_x0014_%;g9A[:;©¸9Aà_x001C_Å·X9AC_x000E_ßà):AÜØ1¯9A_x0008_d&amp;5_x0013_Y:AÒ&gt;¸T9A!]_x000E_£99AÜÕD _x0016_:AæL_x0011_ül9Aè®_x0007_?ò¦9Av«:9A_x0007_"ºP±9AÄ_x0004_Ú{s9AV¶Y_x001A_ÜT9A8¨J1 9A«	_x001F_]¶9AÒö_x001D_Áu9A_x0014_§Fj_x0018_·:AÃ{Êæ9A_x001C_M^ß_x0006_R9ApaBÓ_x0004__x0005__x001E_h:Aï´_x001F__x0011_¬9A¹!%ÀW_x0002_:AÈ_x0017_òöê9AOBC-w9A£h+K9AjB&gt;n¸9A_x0013_H$ùé9AN1øGI9A_x000C_Í£7Ôz9AïófC9A cÑw@:A0 _x0003_¯5ê9AC9%)t¨9AÕ_x001B_É_x0013_ò9A=%æÉÛ9Aú1#¥9Aþ¶{iÔÆ9A(G:pº_x000D_:Að ç¡¢9A§ÝÎ.9Am_x000F_b#_x000C_:A _x0014_ÙÉi_x000C_:A&gt;+_x001B__x0018_ä9AË­ÆÝª':AçW¸_x001D_Â9Aùð_x0007__x0006_:.:A­Ï3jzk:A_x0001_VêíÇ}9Aõk¤½É¯9A_x0002_uÚx¶ª9A*ú±l~Æ9A_x0001__x0003_ûOz_x0013_²_x000D_9Av_x001F__x001F_ç¶_x0013_9AS)q4ôÝ9AÀP_x000D__x0011_:A6æ¹9ATì°ª9Ag:Ùõ9A_x0016_®_x0006_x_x0019_Æ8A?Òã?_x0011__x0007_:A_x001B__x0014__x0003_±ù9A²¹_'4ì8AÞ¨_x001E_ç9A¡·û_´r9ArÊ_x001E_êî_x000D_9A-__x0007_ñ&amp;9A_x001C__x0002_¸¡:J9A_x0012__x000D__x0006_]f_x0013_:AÓ&lt;V¶kü9A7d73Ú9ABÖ£v9AP-;p_x0017_:AãÕâX	k9AéÏx(À9AÅØüÒíV9A´ÛSbn9A_x000B_=n\°±9A§Lã·_x000D_­9A_x0016_Ö}?:AKsí»ç9A_x0007_ù_x0001_{\Z9Ají!ª¤9Aú:ãÉ_x0001__x0007_t®:A|&lt;N;9A´þZ_x0004_:Aðª)ÆºØ9Aq_x000E_þG²9AÙ0j³9AdÁåðÜ9AåH0_x001A_:Ï9A_x0001__x0013__x000D_w·9AëÛ_x000B_¼AK9AqW±P±9A«_x0017__x0005__x0016_:Adá×¬8Ë9A_x0019_¼_x0012_oçÅ9Aëê¸Êê9A@¦e¤Ü_x0011_:A_x0002__x000C_CÙ_x0019_9AÆÒ_x0003_£Y_x000D_:AßÀjWáV9AN_x0014_Ü;uÕ9A%ÄrCI9AÚ3FÃÕº9AÂM52l+9Aª_x0019_Q_x000F__x0006_:Aúzò)î9AÌ¨&lt;þQò9A÷céR9AÏ÷Wh°9A^eÿÈ_x0008__x001E_:AkF_x0001_íJ"9AÔ¨\óº8AÒÒ&amp;àÃ¼9A_x0001__x0003__ê¿_x0002_õ8Aÿ_x001E_È6YÌ8A`Ì5_x0019__x0015_L9Aº3JÔ9Aÿ_x000F_ezõÙ9Af$+_x0018_9AN}_x0012_±Ú_x000D_:A_x001F_Ò`|:AIê_x0004_¸çZ9AïQ_x001C_P×9A*_x001C_ÄÖ_x0010_:A^Þ.{2v9AJ_x0018_mWù9AÚxÐ_x001F_,9AÁ_x0005__x0007_`¥×9Aþ_+äÊ9AÚöG:AÁÙtj:Ad9±§z9A7@A9AÉ=-y:AÐk@(#:Ay_x0017_t&lt;M9A_x0007_s_x0006_^9A;mE;Øò8A_x0007_¶c_f9AO¡Ò_x0006_ñì9A®V%_x0016__x0001__x0014_:AaÌ7êµï9AbQPHJ:A8é÷b9Agd»{_x0001__x0002_Gg9AÔ[_x0008_ÐBã9AÒ¡QNÍ4:A_x001B_&amp;&amp;Rá8AÏ`_x0014_ç^9A¤¶FÊ29A±d_x000D_¹.9AÚ%ôUÀ9AYù&gt;#¼ó9A×QJ_x0002_ØÄ9AdZõ_x001E_)ô8A¬Vºh;+9A_x0006_°ñïy[9A_x000C_IÀNG1:A!«úQ§9A;¼¶õ?í9A_x001B_hè¼u:A¦_;F£9A_x0010_æ&gt;óc»9A_x0015_&gt;1¼×À9A"Óv9A]_x000D_ëFtÜ8Að»i.:(:AlDpñ9AÞNeå8AëR½[_x0013_9AÊêä íÂ9A^_x0016_Ý_x0001_¥9AÌ^Å!#Þ9Aÿ_x0003_èô9Añ¹ØQ-9A­{^nH9A_x0005__x0006_õeø[ü9Aß=øÛ_x0012_:AÕ_x0007_¥9A¢âI[_x0001_:AdÂQ£9Aæ_x001E_ë/ÈX:A!Uu:\9AÐä_x0018_KH£9A_x0001_À5m_x0015_,:AÏ}L¾:C:A¢_x0004_ø_Ý9Aë  ©L9A|_x0004_wm_x000B_.:A§_x0015_9¤_x001B_Ã9A_x001E_uûü*:AZþ_x0015_Ñ[9A-ùð_x0004_0õ8A÷c_x0004_ _x0002_:Aù¿Äp%¿9A&gt;N¢Ø9Anu¢Jþ	:AÝ8Ù%Æ,:A»ë_x000F_¥õe9AN¾_x001F_Ìë9A_x001B_gHa9Ag_x000F_+)._x0003_:A&amp;ú$°k9A_x0007__x0001_×Ìýý9Ag×	+®¤9AaFÏ¹ñ9Añ%ÕL0e:Aös:T_x0001__x0003_N«9AN«HìõA9Axâbì(9A(ïÕÿ¡9AÝ¸_x000D_Ó"	9A_x000E__x0002_W_x0005_H·9AoU@Wp9Aª[S¨8AÊ²ýIÛ9ARúT%ß¡9A! ×¿¬Y9A_x001F__x0019_þÖú9A´Êë^_x0017_­9A$Îÿùä9Aæ9rCº9A´ç-BõÅ9AÌ}_x000C_2ýü9A_x0008_Ö&amp;ç_x0019_¾9AÊ2Ýc¾þ8A­+Ê"Ð9Ay¦¼v}_x001C_:A+D*@q|9AsÕ-ø9Aíª_x0017_ÛA[9A_x001B_"Æ`9A3Ì#_x001B__x000F_÷9AWÌ)0eõ8A_x0007_psg_x0015_9A®Cù7³}9AÒn9A&amp;Ù_x0015_=9AÈK_£ø8A_x0002__x0007_[ýy@?:A_x0015_Æ_x000D_ ßÃ9Ajòú%ã»9AQéü(³9A_x0002_|_x0003_¬_x0008_ä9A¿_x0014_$*¬9AKS¹ãç9A~ÕÀ²r¤9A\Àw	/:Aä[2T8Ã9Aî@Lÿp9AÒÍ_x001C_Á9A©_x0015_¥;Jã9AÊÃjV9A_x0015_Ü½iÂ_x0019_9Aj4Xð{_x0005_:AHHþ_x0016_nU9A¤2_x0018_)v§9AÛðu_x001F_¡S:A[dN_x0017_,9Aã9å_x001C_gó8A_x001F_¡ÇlâÛ9A1c9Ag_ ¡K:A}ïá 9Aî÷@$ç9A'tN_x0004_ú_x0019_9AÜØÏ?¨9A_x0018__x0006_&lt;û­9A8Kq¢e_x0001_:AÃWx_x0004_89AzY_x0004__x0005_­^:Aa:aÚÁ9Aã_x0006_áC9APÆGÁ9AHXÚ¶9A=ÙFËú¾9A@Ï_x001E_½â9AÃÜG?Î':AËÆÛ¾h9AØ&gt;_x0010_Ô_x0007_9Aüü ¥ð9AÜ´ª§`S9A¬²fL_x0001_9AÃØ&lt;ó9A?%ò¨V:Aq_x0011_9:A|Ñ¯ÊÅª9AçLUþ9A+ÈS+ÒN9A+æ^[£·9A:~Êã@9AyFËÿ_x0018_ä9A3_x001B_%_x0011_Qd9AIØ_x0010_NË9A_x0002_eÅµl	:AX{á.9A?Éç_x0010__x0003_j9AWrR¦ñW9AR0_x0005_Ó9AgØx¬æ9AQ1Ûµ8A_x0008_üqÇI¼8A_x0002__x0003_î	·ò:h9A¢Ü%¶9A_x0019__ì9AÈÄZI:AÙÕo[Hï9AÍ_x0004__x0012_ý39Aå&amp;ï9A.Ègã_x0007_9A{ÍVâáÑ9Aö_x001E_êê¶³9Aò_x000E_Û\Í9A¨zê¿Û~9Aï¯[°¨9AØ·ëm9AÏnJz_x001D_½9A_x0010_5H¾;N9AzvcHìê9A_x0015_l_x000C_¤Î9AA!«·	:A®§"Q9A¦½á¸ü9A	#_x0003_$ß9AÄ°_x001A_PÞH9A;_x000F_¹éxý9A­*®ÈC9A_x0004_,wµ/:A»/ÕÜ9A_x001B_nG=íÛ9AÃM²Å_x0015_9AQí_x0010_îm9A_dù_õ9A_x0001_¸}û_x0001__x0002_ò×9A-ë&amp;Ö_x0011_Ë9Aý~T¿9AÔL:ÐÎö9A÷ê,Ó9A/êQJ¶9A×ÍA¸Ø«9Aç&amp;´ÌP_x0002_9A5^_x0001_&amp;Óñ9AÓ"_x000C_TÖ9A¾3q	:9AÉz°rS9A_x0008_)_x0006_C9Au#cúQ:A¦+_x0018_Ò_x001E__x0014_:A eã9A-ú_x001A_Î9A¬±`ùâ0:Ac2Äfh¯9A¾£$_x0016_tû9AÄªâý9A×_x0019__x0003_Z9At*¨qÁ9A_x0010_G|À/:A«¥§§O:AQõ°ét_x000D_:A?J2÷°@:ATÉ34_x0003_:A¿É_x0011_+z:AÙ_x0010_h&lt;xX9Aµh]|!:Aá&amp;_x0003_JVo:A_x0001__x0002_· }z6a9A9¤¶*,Ú8A¸_x0014_ó9A_x0007_}Ï¤¬9A`¼j9_x0005_Í9A½D19A.4fû:A+îAG#:A@[_x0008_9Arô±_x0007_ÎË9Aq¹:_x001B_`_x0012_:A1Øò:I9A"uà$7:A_x000C_ß¡çò9A_x001D_K_x000F_¹9AÎ|³9A ÅÞ9A	ìÛ2¹ó9AÏDÈ©c:Aþq_åt9A_x0005_FáøõÉ9AÅ,³QE 9A`ºÔ_x001F_ä8A¶zmt©9A_x0007_â#vþâ9A½_â!9A¥_x000B_·N9A°Ùê¼'_x0002_9AuH_x0001_¦X9A:©·hõ9A9:_x001B_È_x0001_:A_x000D_}_x001A_»_x0001__x0003_Ö¦9A_x0002_Úç_x0014__x000B_º9A·~_x0012_Rã×9Ai¼_x0004_nM:A"è_x000D_ÃH:A_x000D_VZ¶_x001B_:A_x001E_ ö_x001A_sf9Au£½·Æå9A_x000D_Óõ8AÍ9_x001F_+Ú9A¼êå5W4:A|&gt;Î_x0016_9Y9AÃ©ÔàXf9A¡ñzÛ_x000C_%:A­ØÈT_x001B_:A_x0012_"àµwÍ9AùEÓ9A]F)I9AK_x0006_çÎ9AXr´¥°_x001B_:A)Ö1:AFèüj_x000D__x0019_9AV²ïìF9AÀ%á½hV9As%Å=?#:A*ðCBÃ9AÙÛè0¿ò9A(¬â_x0007_O9Aì)%ó69A9KÌðÐ9A~ü$Tâ_x0011_9Aå_x0008_Oa(E9A_x0002__x0004_+Ñ%P|69A_x000C_zHÎç9Ayè_x0001_Ðlâ9A_x001B_³ÕÇÇý8Aæ~Äàr_x0016_:A¦}&gt;µ9APzÛ^oK:A_x001D_]Tþ_x001C_Ø9AþØ#Tk9AèÖâ±M!:AD_x0017__x001A_Ë ö8A=`*äÄ9AÃÍÌÓX9A­OI:AÉ¥_x0006_~²_x0003_:A)rejU:A_x001D_¹O_x0006_uZ9AÝ1:k²9A_x000F_jEo9A$bu_x000E_£_x0017_:Að¾;_x0013_T9A/@âìÍ9A¹«PòÆ9Aêª~{dº9AóÆ_x0004_ú8AÄf1_x0011_fp9A½b,_x0001_Ýû9AG³)o9A¿Tõ¤»9Aã²ò8ì9AÜ\_x0018_ÌºÐ9A®QÂ`_x0001__x0005_K*:A_x0004_Í_x0008_³  9A_x000D_§°²w9A_x000E__x001C_Ç_x0010_°9Af'_x0003_çL:A-9dÆ_x0002_:A!Öà.Ê]9AÞüHD9Ae'-gT18A!×Ùlå9A:o£ìP:A«áè^9ABV_x0014_9AÞ_x0013_¹ü:A²yú}#9A{_x000D__x001D_Ù9á9A_x0003_µêA·_x0003_:A8äÎb_x000D_:A_x0013_Pû]9A_x0019_å_x001E_ûã9Aá&gt;è\9A9"_x001F_Ð¦9AþÙMßé9:A}_x0008_¹¶lj9A¸þÀVXZ:AB_x0015_^_x000B_:Agq_x000E_=ÑÓ9A:f_x001F_&lt;9A*®Ú9A_x000B_&gt;1Õ_x000C_P:AÕÞ/&amp;ÍÉ9AJ_x0001_"bý9A_x0003__x0004_ød_x0012_tW39A_x0008_úû_x001C_ðÏ9Aå`_x001B_ûÀ«9AqÜ²Ý_x001B_:AÖ=u`9AI±õ÷_x0005_:Aè_x001D_q9A_x0006_Ø_x0018_ð¯X9Aü@_x000D_f`9Auá_x0002_ü :A8Mm~Ã9A±ù#dG:Aûï_x0002_¿mö9A_x0013_\Á_x000F_x9AG_x000D_¦_x000E__x0001_Ã9A¨_x0006_û3_x000B_9A¹õmk9A:gg?kß8Am_x0013__x0006_¤#	9A_x001A__x0018_\ªµ9A&amp;_x0001_èçnð8Aø_x000C_Á6+M:AÞ*ûqùÔ9A@XyN¤¦9Ah¥Ï_x0008_¢Å9A~_x000D_#_x000F_ÔN9AMx9-:A¤þ&lt;ã9Aë+#ºñ9AÓ0*c9Ab_x0019_"(|é9A;_x0013_3_x0002__x0005__x0006_¼9A_x0014_Ñ¹)_®:Aô¥_x0002_&lt;ß9AOõu&amp;âQ9A«1\±|9AÄ_x0014_¢ÖK9Apõ¬a¾_x0018_9Ai_x0006_ïß¤9AÊÆûÝö®9AZ¾_x000C_S	Ü9A_x001F_cñª9A=^c6Ê9A_x0007_Çé%Û9A%%69A:YàIcâ9AÌ[DH£K:AùSÅ*ø9AÍ_x001F_a_x0003_å+:Aº5ØÃ«9AÙÜK_x0013__x000B_Ê9A¦_x0004_W¼á9A¦Ã*&gt;¥F:A X_x000C_Ït9A1èÇ6º':A5)ÃÛ9AÃG_x000C_iÚ9Aâ·4	É9A/Ô_x0010_Ì§s9A_x0002_ÍGÿ_x0005_9A_x0001_:_x0008_Ð®Ö9An¨Àq;9A_x001C_aj%p¶9A</t>
  </si>
  <si>
    <t>b40155639f2deaa15dd2f9a50fa91389_x0002__x0004_ÑûÙ¡9A&gt;_x0001_Bú9A._x001A_:AïÓ&gt;_x0005_y_x0011_9AÆWó¥!P:AÈ²ç_x0008__x0010_-:Aa8*FYÁ9AmY:þD_x001C_9A_x0007__x001D_&lt;à_x0012_9ACJü_x001C__x001F_C9A¶Îæb_x0019_:A}²§_f°9A²ÊKë¥a9AI=)ò¨@9Aö_x001A_BÆ9Aa(*ï_x000B_:Aq_x0008_»`_x001C_9AR÷Ð;Ç9Azøµ_x001D_®_x0016_:A"ç&amp;×æ9A_x001A_»O4ú9A~Y~Ë9A¹s»Y«¡9AuÇ_x0001_w9A_x0003_¬¬è8Aì_x000C_B³Ü9A_x001F_s×P¥9AÅÒ}ü9A_x0003_rÈÍp9AWùÒQ_x001E__x0006_:A:íÉ|zd9AæI_x0001__x0002_¤_x000D_9A¥UÑÍ¾z9Ai:F+/²9A_x0010_i®&gt;9A&lt;_x0001_b9AkîC_x0008_v©9AM_x001F_ªK©9A+uwÂáÖ9AFå_x0002_/*d9AØ*ðý_x0003_:AÍÑÀÈèÏ9AB6×&amp;¹9AÔù_x001F_`¦k:AaË¬ó8¨9AÜëL_x0013_1:A_x0011__x0003__x0005_Ýk_x0013_:A^é_x0018__x001E_Ë9A_x001C_¸ê9A1q±Ì9A®Ó¤¼_x0005_9A]_x000F_ö_x0013_G*:A¢!~?_x0019_s9AÔúa}_x0007_Ã9A_x000B_yú_x0001_ µ9A'aØá_x0012_¡9A[U_x0003_Ãå9:A)KI\f9Aèd5_x000F__x001C__x0010_9A²U×©q9A×:$f_x001F_Ô9As_x0008_÷þ®_x0004_:Aê¨¯¡÷9A_x0002__x0003_Å;EÍ©±9A´Nzø±:A³BØyúå9AçÿAº9Au':AÉÌ9ApG©ÑWR:A®à 4JÌ9AéF(âº9AÀ©Éx_x0012_³9A·®Ã_x000B_ßc9AºîÐRG{9A¥'i¸n9A0Ü}jO9A®±&amp;H:Aa_x000B_Æï69Ao_x0016__x000E_p:AañFóz|9A Ì_x0011_;9A´2_x0001_%9Aëº_x0017_?ò_x000C_:A_x0016__x0016_º²Â9AþHç¿×9A¼DÂ_x0008_:AÌ­Óv_x000C_Y:A¿³¿Ù9A»¥c_&lt;_x0013_:AÒj`nf9A¾Ô'ÎÈ"9AÏÓ¸ï×9AA_x000B_Õ¯*:AR_x001E_À¥a¿9A¦_x0016_õz_x0001__x0003__x0015_Ù9A÷t¯aÇ_x0013_:A_x0008_PÄõ9A{Û_x000D_½¹9AG$ß·9A0û¼_x0017__x0003_9AYh&amp;3¥9Aª¢	ûV:AxÕÄ*U_x0007_:A@\KRl9Aæ_x0012_Nóîû9Av&gt;¥_x0010_¬9AC_x0019_¡¸=9AÔ&amp;û%³9A¬*ÊSn9A¢ì}À#_x0006_:A}³Ô¿ó8AãEÜZ;¡9AF¬­D_x0005_Ø9A_x000D_Æ)ðD:AÉkÌ&lt;0ã9AgEÃ&amp;@Ï9A_x0001_ëdÒ9Ag¯î_x©9AÌÖz|È9A_x0003_W¾ò_x0015_@:AË_x0002_k°¼W9A1mz_x001E_ÿ8A_x001B_hVçÎ9A_x001B__x001A__x001F_µ_x0006_:A)z+mæ_x0015_9A¯$ZÏW;9A_x0003__x0004__x0001__x000F_t¨®9A /ô_x0002_&amp;9A?¢ò¡Cû9A`?_x0007__x000E_	:ABw/H9AwçºÒI9AÎÈFû_x001A_9A_x000B_ àì9Aö	÷$[`:AÅUÃ÷Æ9Aû_x001B__x0019_x9A_x000B_ûÈ´ïÝ9A­Ãß=&amp;þ9AwÐO&gt;¯89A_x0019_tG`Üh:A2\ZÛv_x001C_:AõRdóAô9A!_x0016_ü9Aãç±¿69A¦©£©Ý9AêOóq£9AçeOÍ_x0019__x000E_:AþF_x0006_J:Aé3ÙÀ¡ì9Af?f/¸9A{°ýýÂ9AgÎ¹x=/:A¡äR¦Í9Aã_x000E_î_x0018_C9AÌ­I	¿9Aøï _x0014_ÉY9Auvö_x0001__x0002_&gt;U:AM»ÂKhI9Alö_x0010_cM&gt;:Aãß«J9A{±,c ø9AG¤_x000F_+8Í9A_x0018_HA]9AswÇw+Z9A[åJ·*}9AË_x0003_8¢ÈÔ9A¤ñÑ£Ù9A2Ùjù¡9AÊtWïèM9Aæ_x001D_(Yè9Aô9H`è9A|ÐDM"_9AÚ'í±ú9AZ{¸ñâ9AÃòýEÅ9A²â_x0008_0¡9A¬V_x000F_2º8Aá®£Ãk9A±ó	Ã_x0005_=9A_x0019_wºá@9Ai/_x0018_Ìú}9A2íR_x0019_k_x0004_:A{$nþXi9A0ÚO¬å9AÇÚd&amp;ñ&gt;:Aí_x0012__x0004_»9AÁÜ_x0005_´[R9Aå+Ù?À9A_x0001__x0006_Yw6¬g9A_x0004_Î_x0011__x0014__x001F_¥:A_Ox$_x000D_j:A~mrû_x0017_Ë9A_x0019_2lõµ&gt;9AÇ5û]I9Añ·Ì_x0019__x0003_¸9ArïÊÅ'e9At@YÆ©9AÙ_x0004_¥9AämG_x0006_¿_x0004_9A]kZÒ9A°sÙü`9Afô_x0002__x0005_9AþL¢DÛ9ApeÙ_x000F_Þ9A2-Ë­-Ù9AW4BM¤9AÂ_x0012_´9AÆ¡I:A@_x001F__x0005_äs.:AØt5c@_x001B_9AlExFú9A"ëþøP9A_x0002_¾BXÏ\9AÕ5_x0005_µ¤9A¦Ù=§å9AZ{ÄJ«Y9A= ñô0»9A_x0008_3,T9A­_x0011_?4Vf9A­_x0013_Ð_x0001__x0003__x0016__x0001_:A^_x0007_w¥Ñh9AÀáfb¿Ä9AÃÚÂì_x001C__x0012_9Av_x0003_å/_x0019_:AÏú9A&amp;NAT`å8ACÆ´_x0018_}ú9AÆåS×Ä0:Aýå¢\¬_x000F_:Aa"_x0016_BÝ9A_x0012_BýEcû9A´#@d9Aë¿ _x0014_+#9A¼5óhÖ_x000B_:Aa?ýùà9AdË0v¯9A)a¶°Òù9A%¿ãKèç9A»[Ý³9AÛäõzù9Aº0Ekâ9AÿfY_x0013_þ:ARë_x0006_?¹¹9AGª»Y:A¢Cþ+Å_x0016_:Al	|=ú_x0006_:A_x0002_-¸áÅm9A&lt;¼âÙäé9AÁ@lÍ&amp;9Aôàr_x000B_G9Ag_x0011__x000B_&amp;:A_x0003__x0004_ÀèÈá»9AR²ìßÔÓ9A_x0015_D_x001B_Ý_x000D_9A·_x001B_9é_x001A_c9AÖ	&lt;À_x0003_m9AQ:ÿÑ!9AÊÉ½¨Å8A*JIqæ9Au_x0012_ØÈ6.9AKµHbµ9Aói+P$Õ9AýÁ@È99AöÚ¤1¸9Aø_x0017_ôÿ¼À9A¾;\Ï9A±\4àµ.:ANßCæj_x0003_:AÕ¸rËb9ANa[Éu_x0001_:A_x0004_;_x0016__x0015_1:A_x000F_OÄëk9AÅ¬t{×9AòÙú%F{9A¹þ¬B_x001D_b9A*yi½9AEì,9_x0002_v:A'C_x0016_h&lt;:A_x0002_Þ?8]Y9AäpÃqø9ASsä929A_x0014_é9w9AÆp]_x0001__x0002_ë9AÆgÕ]G:A±bFU®Y:A÷*@_x000E_Åo:A¾Óñn§9Axl	ÉÍÅ9Aã=¾À9AçÝ&gt;_x000D_¡9A_x0010__x001F_)¿9AÓ´ÓR9AJB7TâN9Að_x000E_§¢ :A_x0014__x0011__x0019_¹ß_x0013_9AýIðH|´9AcÍ_x000C_ï9AFZ~_x0007_·ì9Az_x0005_êïü_x0016_:A_x001F_A_x0012_¸È9AÛ¡þÈ9AØM«¬ôæ9A_x000C_bý79A»ó°Æ¡9A(Ã¿ð9A¯AryÜ9AÓ\úyð9A¶±_x000B_\Q9Añ°¸`_x000C_:A_x0019_îÛ#×9AI¼'vý9AÁGû°ø9A¼_x001B_±S9AØ¦_x000C_6\x9A_x0003__x0007__x000E__x0010_¿«Ú9Aá`9ß_x0005_:A=PtM:ACÛú_ì/:Av'Ñõ9Aù¥ë_x000D_]9A&amp;_x000D_æ@¶9Atg®¶xÃ9Aï¼²9A¡¬_x001B_»9A¡YÆ¶¸}9Aü_x0001_Ø¹?­9A)u÷®5Q9A¼Ip_x0007_:AXÂ|¡_x0016_?:A®FD &lt;9A_x0019_8ú1s9A2_x0006_Âã9Aºâ_x0014_Tfè9AkaNÂ³r9A¼bó,Þ^9A_x0004__x0015_ço9A_x001B_÷"rCm9A9M;ãR_x0012_9Ar"¶à_x0002_³9A_x000D__x001E_Ußý_x0014_:AT'é &lt;V9A·w_x001A_T_x001D_=:A_x0013_a§Râ8Aß_x0018_®§Õ::AÿIMg9AäÇCà_x0001__x000B_=9AùEVã1:A_x0006__x0007__x0002_ Æ9Aq]Ð¨9AÛáSü\9Aòz	Ñµ9A É¹³ÿy9Aü­Â9A@h¢R:A	_x0011_kBH½9AÐfÄ×ps:AEÌD9A_x0013_L,(³9Aº"&gt;}d:AB\Ù9AÂ_x0003_ª{Ï9Aã_x000F_&gt;	¦_x0011_9A_x001F_&lt;9H_x0014_Õ9Aò b_x0004_9A_x000F__x0006_¸Fí9AöÑ+Ùó_x0008_:A÷U_x000B_àDÖ9ACÚ´ûª8ACö5&gt;¥9A`_x0011_ªÈ_x0005_&gt;:AcZÂ±V9AÍzØõ=»9Aý_x001F_Mtà9Aí._x0007_ûy_9AÝc²Ë!9AÚÛªèï9AÒÔø¡Î9A_x0004__x0005_r{Æu¿9A®ÝþXÌâ9ApÊ`_x0006_b9Aßjj_x001A_E9ALðç_x0008_":ACBaåö_x0015_:Ab_x0004_£Û9Avä¨_x0013_ªs9AÀéÎ;èt9Aä^_x0017_Àë9A9_x001A_¶_x0002_þ_x0001_:AzòÆ^SÔ9A±Ðî)%9Aâ_x0014__x001C_]8Á9Ab¤Q9AÏÊ_x000E__x0013_:Ab"!Pù8A_£±óGW9AùGÂ¿±9AJÆTæ®X9As_x001F_ÁY_x001A_:AjW7`ô99A]ÎZX$á9AÈàOÝf9Añ'èñ9AD_x0019_þ#îì9AD_x0014_Ü¡4_x0003_:A_x0008__x0017__x000D_µxÂ8A£ÛäL_9A&gt;O©_x0005_t*9AºzÿÃg9AÙ"¥,_x0001__x0004__x001C_:AÀIû7_x0018_å9Aì¬_x001D__x0006_59Aá±Øay9Aûc_x0016_·Nù9A&amp;73lPÏ9A8ûÌ+Ág9Aªx.Ý9AÕ_x0002_¹W_x000C_·9AÙ"i_x000E_Åz9A¨n©P$:A_x0002_ì_x0006__x001B__x0005_9A6Ó_x000F_y9A_x0007_Ì_x0013_ºp9AM4_x0014__x0019_TÄ9A(_x0018_!é"_x0005_:AV_x0006_Þjm;:AÖ`_x0014__x000F_B_x000E_9AjÑ_x0003_Bé9AÔÓ\+À9AÛ_x0015_ÌæÚ9Aïé_x0019__x001B_:A!}l´¥9AÑ¼'N_x000E_:ASÐ*}Õm9A&gt;k£À_x000E_9Ar ¬9AV¿6ß19A2{+_x0018_­ò8A½èÚI9A!¿9A_x0005_Ó÷/½´9A_x0002__x0003_T¬Y_x0007_:9A`Å_x000C_KÆ9Aà_x001D_ß/_x0003_1:AÂÀz_x0017_Y¥9A÷_x0006_ê¿9A¤m,åÕ9A5àqö9ApúN_x0006_Õi9A_x001B_Í_x0006_Á9A_x001D_ö"_x0004__N9A¶î_x0001_9AÈ_x0014_Ê¯_x000D_:AÍ¾_x0014__x0011_üS9AÆ_x001B_Þ9AÃ¼Ü'_x0001_9AÙ_x0006_aú_x0019_¤9AFÃÜüt{9A$_x001F_þÓzR9AçüFÕ±9Ah_x001D_Ü9Ag²ÇYÝ§8Aø_x000C_Ö¡Ñ9Aª3»èOâ9A&lt;:,f_x001C_m:Ac_x001A_ É×9A²[~:A6º_x0002_)Äy9AúÌäêó_:AJ»_x0007_É-9A£jUÐ9A_x0011_¯Ý³9A,nÇñ_x0002__x0003_?Æ9A_x000F_*ÅcÝ_x000C_:A_x001D_4áU_x001F_9Ab¿~_x001B_s9Aÿ¤M9AÚ_x0015_RÜc9A)Ü´~s9A×ÂïBC_x001C_9A%N¿gðZ9A@S_x000B_Ê_x001F_9A­'GSÍV9A_x0018_âuïÙ×9A¡l¶y,d9AïH_x0010_U9AxÒðî9A,J6_x0010_"(:AåÂGß¦_x001C_:A|aV*«Æ9A_x0011__x0015__x0007_.nÊ9A!Ã&gt;,®¹9AfsRþª9A2æÉ$:AOÒ*ÜI9AwÃþ\ýX:AÝPC¶_x001A_:A¥ÿd_x0003__x001B_§9A_x0001_cT¥³9AÜ°_x0005_Ãå9AU£Êk®9A¬»¢V9A¸')2à9A_x001C_?öd×9A_x0002__x0007__x001C__x0001_­_x0001_T_x0018_9Ac!-;{ñ9A-¡¢\Ôù9AÉÃY ®®9A(nÊ9Az»ï9W9A_x000F_£2_x0001__x0003_w9Ah_x0006__x001C_¿9A»cÄ9AÏv%`f9Aî_x000F__x0010_¶_x0011_W:AÏJS²ñ_x0018_:A7_x001F_ï¿9AÆ_x000B_Bÿ_x0002_w9A[ÐÅ_x001B_m²8AËI¤À£_x0005_9AØÙ«_x0004_²9A ûâøk9A¯æÑÑ0_x001B_:A!|Gó-¢9A~Ã.»7§:A§tý\|9AZªÆ_x0017__x001E__x0007_9Aà:ãå²ç8AÖ¶_x0012__x001E_áp9A%R_x000C_¯¾Å:AQ@þÏ{9Aýï=9u:A_x001F_úP·s9A`.¢DÕ+:A¤ÇX­_x001E_6:AKñZú_x0001__x0002_Äv9AÜYWìÿ9AÔ½àî9A0ªg_x0007_Å8ApÙ?t³9A7:Dt»Ó9A©Ù_x001A__x0017_Æ9Aç_x0010__x0002_¦2@9AÑh,7Z´9AÀ«CÈï9A±f	IU	:At¯*åJ_x000B_:A&amp;_x0012_Ön:Aø_x0011_Ïøâ_x0013_9A`Dþ_x001F__x000B_:AÌM ÆÁ9A`Ø_x001A_òGÚ9AM_x0016_¿Xyª9A´Â¬Æ09A+fµG2z9AªEs'¯Á9A_x001C_4ÀDþ9AÃ(;ì_x001D_V9Aü$£ø=:A_x0013_(&lt;¶°B9A#»]Ä"·9A_x0013_AACñ'9A_x0004__x0012_9Â9AÕFÈ_x0005_ð9A_x0005_.DÃÉ_x000C_:AèÕï&lt;	9A_x0010_/Kû¨x9A_x0001__x0002_·_x0006_÷î9AXæi¼_x001A_~9AÊ*Êcjy9Að¬sw_:Agl%ë9A_x0008_®AoËn9Ap%±_x0016_m!:A×ÞrâCF9AÛ_x000B_¢*9A_x0014_Ä_x0016__x001A_y&amp;:AÈ03_x0019_jO9Ab_x0001_ÎBÚ8A_x001D_+}IûÃ9AÌnß&gt;·A9A3Jèi~9Ah-hî9AÓ­_x0005_Ud9A_x0016_wüK`:A³s¹%N&amp;9Aí½x­A9AÔ!;Øü9A.ñ°¿)Ñ9AO»"@&amp;9:AÙ´Doß9AÛÃTh9AöÁ8Þ9A¥Q_x0017_BÆ_x0013_9Aé*«~ê_x001A_:AhÊU÷ØI9A©5i_x0005_óÕ9A~àÁY?¨9A4±µÚ_x0001__x0002_¬Þ9A&lt;_x001F_"Ù9AvÉ_x0017_2_x000F_R9Axf.uð8AÜ¯î*£9A;_x001B__x0007_ò_&lt;:A_x000D_ d_x001E_=^9AA_x000C_äh»_x001C_:A_k_x000D_kZµ9A_x0016_Wf:ã9AÁe_¶9A_x0010_¶Ü:¦ü9Aföe9An(æ©_x0003_·9A¥(=Ñm9A'lÔþ½Å8AËþN`þÍ9A82¨Ë	9A_x001A__x0010_Î/-Í9A_x0003_~_x0019_û9Aã_x001E_êâ9A²7ÍË0:A¯6bsK9AãÌ_x0007_2ú9A9U¢^_x001E_9AÖIh¢_x0016_Õ9AñvÙÏÖ9A"_x0018_R_x0019__x001F_ª9Aïñ_x0005_:_x0012_ã9A_x0010__x0011_¾È9A'Í[}ë9A*´¡`·9A_x0001__x0002_*JNý&gt;_x001A_9Asw)k°9A_x001B_Üª;9A­+_x001F_Íq9Aº_x000D_º_x001A_¡9AÍ_x000C_´Ëb9A_x0008__x001B_@®k9AÞHRóö9A_x000B__x000E_³¿â9An["_x0012_ñÝ9AÇ_x001A_[9óG9A5^`	ì[9A_x0014_ú %	k9AcwÉ¡(ç9A_x0003_ë0ÒÆÏ9AÇ_x000C_JâH9Aæap9AY´Fåy9AaÏÑ%}9Aä¹±O9A!eÏcR3:AP3·è9A`G-9ACNP÷9AH)"(?¥9AôZ_x0018__x0005__x0012_:As[ÙÞ_x0013_9AðÂXÛ¯Î9AÑ®êÙ_x000C_:Ao_x001F_WyÈ9AL¨D_x001E_6_x0006_:A_x000B_´_x0002__x0007_ug9AÇS³=lT9AN-Ë_x0017_¸9A_x0010_²â³_x0005_:AVèÆÓrî8A¶.ù©_x000B_:A&amp;t¯z9AèÌjøÚ«9A!Ð_x001A_:AèñZ?:Aª	Í6a9AJÝ_x0006__x0001_/:A­b ­9As_áÞ!9AP®"_x001B_Ï8Að¾£ªå¿9Aì`kíâ9AÙ¿¸á9AÏç`Ù}9A¯"0_·(:AgØZ©ä9A_x0014_d¨_x0004_1_x000D_9A¥ª -_x0018_:A[_ªQ_x0018_V9A(Ü¦}+9ANGÉ_x0011_¥Ü9AU2íì_x0003_9A_x0001_²÷_x0007_:Aw}_x0014_o}9AQy$¬9AM¡wDA_x000B_:Aö_x0015_5_x0004_Ó9A_x0004__x0006__x0018_,Dþ9AnÕ7Ï_x0002_:A_x0012_osÕê¨9AK÷G(:A &gt;¾Þ_x0012_:AË[	ªi9AmÑSè»»9AJµ²l_x0017_n:APâyÍ9AdtÐwò&amp;9Aõvnó1²:AIÈJ_x0003_é·9Aï7ÄÀ¯9A¾_x0005_×Sý9A¹qÅ9A_x000C__x0013_6J_x0001_:Az_x0014_±T@9Akà/)ª±9AN_x0016_Rgìæ8A_x001B__x0019_@Uº×9AMßQ¬/}9AE&gt;&lt;l9Aa?±_x000F_ªÐ9A}Yª¦q%:A?¬V¨Eà9A$çzlXÏ9AMõ¼~Pl9APÊ_x0004_E:AlR{MßÁ9AÜÜ¿MZ9AÃ§F_x0014_9Aø	þç_x0003__x0005_&lt;.:A_x0017_¢j Éâ8Aa²¡}öÍ8AYÕi¿¨9Aê_x000C_ûsÛ_x0002_:A®­¬ó9AI»üä*_x0010_:A¡×¿ms9AA_x000C_Õßé9Aý=%G9AÐ_x0001__x0004_Gl9A»²Jè9/:A_x001D_Ùg_x0001__x0014_¨9A_x001A_¬_x0007__x0014_5¸9A8_x0008_V5é9A]è&lt;QW:AoÜåò N:Aã_x0016_Ä;Éã9A¤ i_x0016_2:A5_x0007_óR=%9Aóht_x000F_9Al_x001E_)§_x0006_:AøÚ_x0008__x001B_¥_x0004_:AA[¯'öÈ9AL_x000C_Ç¼H¢9A»EôÑ.¾9AH°uµ&gt;¨9A¯°Øi9A \¨èïµ9Aè_x0017_IY¬9A¢øÅ_pË9A¯4áØ79A_x0001__x0002_÷^sãäñ9A¤¾ºÿ9A_x0013_gæ6Lã9Aëß£_x0014_g:A'ºàu?09A]_x0013_%÷9A»7/_x000D_9A@Nq{&lt;:AQ5Þ|g9A¥VRUà:A: ]U_x0001_c9A&gt;_x001A_!Lâ9AéAN'¼H9ADÔ~_x0019_;r9AfD¿ÉÍ9A_x0017_Å_x0010_4_x0018_9Aïe¶Mg©9AfË_x000E_¹9A"zÓ9A÷ÇïsY9A´t_x0017__x0013_:A5só_x001D_9AJ_x000E_N~Ýp9Aò_x0008_}×_x0016_×9AIíDq_x0010_:A"@¶äP9Aì³:Çd9AXP^LÔ9AÁQÏÇë9A@º«ù9A_x0016_Æ_x0012__x0014_ÕY:A½Q&lt;Ü_x0003__x0004_¯_x0011_9A1Î&gt;#É9A.=®_x0005_÷s9Aõ6®\Ü'9Az¸Ðkê9Al{Ç"_x001D_]:A_x000D__x0013_nx@ï9AÝ_x000F_qnã9A'_x001F__x0002__ü°9AÊcæL_x001A_9AïµxÛÆ¡9A¼¼i2Û9AÑéê9AÁJÎ¥ß9AAy4_x001A_9AØ34É-·9AÍó_x0002_ÞB+9A9Iã[9Aú_x0001_~iúj9A_x0019_'Û|úÄ9A¡­/F_x0012_:AW_x001D_¯_x001D_ÝK9An©Ël9A_x001C_.Ë´_x0015_Q9A%_x0012__x0016_f R9AMH-i+½9AC5*Ä_x0005_:Aã#_x0005_Iè9AngR6©Ö9AÕ´¡_x0010_±9A]°êÑÌb:A_x0003_i²!E:A_x0003__x0006_¹_x000E_ÛQ©9A_x000C_¯£ÿ_x0003_:A¥_x0002_FÁëÝ9AÅ:qî&gt;9A_x001D_üL¦$:A¬,[&lt;î_x0005_:A·ç¸_x000B_©9Al½õJ~9A_x0015_Õ`Ì]9A´U.Nè]9A|_x001D_Ìb9A]ÀÙ·i9A«=_x000D_Ç_x000C_9A_x0010_¬(×îW9AIÙïÞ9AÝ=Øo&amp;(9As	{_x001B_9A6¿e_x0013_mÞ9AeN§«$9Aí&lt;ãz9Ag\z®~9A6Y9Ï©ñ9A-_x0004_Tyb9AÚ_x0001_îÁ9AKÉcO9ALÔ¤uY®9ASØ8Fù¾9A_x0011_KÆ9!ô9A"«_x0007_9t 9A`YH/ûh9AD²ê}ÏÌ9A"@_x001A_/_x0007__x000B_yy9A·NºÎ9AÖÿNW²-9A@;ÅO_x000E_ù9A_AäF9A_x001D_]	:AëÆ~Ükö9Aók_x0005_(É°9A_x0002_4É"9A2·â¦@0:A»_x0018_Ee9A§_x0003_U_x0002_9AÑcÐ_x0008_kX9AâÊÖÌ.	:A_x0004_/Í.÷9A ¿¡Ó_x0017_í9AsóÐâ9Aæ_x000F__x001F_ÐÊO9Aoû¶}¸t9A¶`´Ó|9Aä6 ßi²9AºÓ,j¶9AñÍYMý¦9Aë h5l9AM	¡1I9AC çúµ9A_x000C_ _x0019_N¦ã9A_x0004_Õ_x0007_´õ9A_x001C_I0CÐ9AÑÉ_x0017__x0019_íÖ9Ajhou)09A·_x001F_û_x0001__x0006_£9A_x0001__x0002_Ä_x0014_#:+_x0015_:Aÿoi$VY9A_x0007_~P¼Vb9AºX:¾C&gt;9A`®ØÔv9A¾_x001B_?_x0002_ù¦9A¯òS_x0012_Ã_x0001_:AÙÄN_x0017_Õ79Aåòç2_`9A/_x000C_Jw9AV±~0:A'_x001A_¿)"9A7_x0015_Ó¼Àq9A_x000C_w­}_x000C_³9AÕÚß|[]9Aw_x000D_{µn_x0012_:Aä¼+_x0008_Çø9A	C_x0010__x001A__x000E_:A(ýÄ9Ah9èêüw9AãóI6_x000F_§9AJØ·_x0012_&lt;½9Aã¥dqÊ:A·ÈQU9AG«¸_x0012_Þ¹9A°ª7;ù©9AoÌ\½Jå9A¢2_x000C_ûÎÈ9A`MEiEN9A&lt;Ò_x000E_J_x001B_Ý9A¢&amp;Ê~úz9AX9Ð_x0002__x0003_C-:A(á_x0001_x/c9Al7Û_x0015_ô9AËèÛL9A	·T_x0018__x0002_:A¯_x0002_°caä9A_x0007_4½9¼9AÄz_x0018_)ã6:AÅÔ.ó9A_x000B_-5)Z9AA Þ×_x0019_59A_x0010_Ë_x0001_ép_x0011_:A+£¸}9A_x0011_²aS¯y9AÍù&lt;öá/9AÂqa_x0012_O9At»XFÊ9A_x0007_ö°öM«9A1_x0015_«':A6Õ?Ï_x001A_:A_x001C_«i9Aq£_x0010_Kè9Aý:Ýí9AC1zÅÕ9A_x001C__x000B_©þ_9AÎÕbL7:A¬_û_x001F_&amp;9A_x0011_2¥:ªc9Azm4ÿ-ã8A_x0007_.í":A!#Þ_x0010_U×9A¡Â_x0019_ÁÖ9A_x0003__x0005_¡_x0018_d_x001B_	À9Aºiè_x0012_:Aù*Ø[9A³cy_x001B_½_x0010_:Aß}G_x001D__x000F_«9AñÐ_x0017_r»9A;î^zB9AßÇj_x000D_Ù8AêÒAßC9Aýf_x001F_Å 8ACëÉ÷Ð29A,Ë&gt;aw_x0015_9Ayñ_x001A_0É`9Av_x0002_çöÃ9A2Ö)B_x001F_9Ac!Kæú9A!5·÷Ð·9A{Êmé_x001D_Ð9A[sçdìV9A+Ö_x0004_oûl:A0~ã©Ü²9A¥äØ&gt;Ñ9Aé(p¡A®9Aº14_x0013_ÿ8AÂÀ_x001B_:9AJ²Ø_x0016_kÊ9Aèì_x0001_9A_^£áÅ9A1a_x0010_9AO×òEÉ9AÁ÷CDÔ9Aó)+_x0002__x0003__x0008_¹9AÉ	yÆ=Ç9Az_x000F_ _x0016_Ë9AïaÏ9AíØifÉ9A_x0005__x000B_ã\Ý9A Ú_x0003_:A¨ËkNÛ9A®Ù ³_x000E_9AâZ¢ß'$:AáÛlÏé&gt;:Aç.È_x0018_Ó9Aj?_x000B_^9AT_x0005_s ®û9Aî»Mä9AI_x0018__x0004_9Ale7Y9A¤_x001C_^~&lt;Ö9A÷(¸çÄX9A_x0010_ïÝEÍ8AXÕxjv9A¬~ç_x0014__x0015_:A 4_x000B_}B7:AÒpkÕ_x000D_:Aú`õ?Ë:AiNêÙC9Aé|&amp;:AË_jN}9AMj¿ØSS9Añ	Ë9A5¬_x0007_¦À_x0001_:A}°å_x001C_fj9A_x0008__x000C_Rok_x0012_¢ÿ8AT4%Ap`9AV_x0017_R·9AÂñf\©9A4þHË¸Ú9Aà¾áøK:A8_x0001_¹_x001E_n:AÖ_x0002_p[Ì9AQÄZ$·9AÑ_x0003__x0006_·×9ABQ¯½ÂÐ9A?yr×Ä9A(r÷HÓ9AãÞÃáq9Aü"ÈÃ_x0010_:AMJVéÞ9AþC_x0005_Þ_x0018_9A_x0007__,E:A³°¶p_x001B_k9AãJ´äy°9AW}Í#Â9A"oXX¶ô9Aïpù5Q9A_x0005__x0013_~9A÷äEiàÎ9AcÈ½3_x001B_:A²ÿ_x0004_'Xð8AÍÖÖ0:AþÜ:{_	9A_x000B_³æÑl9AQü¯9ADÝ4_x0001__x0002_Cø9ASÂv_x0006_:A\t_x0003__x0018_:Aò¾[nÉ¿9AykVÀ_x0003_Ù9A_x000E_Ë_x001A_ó!9A_x0012_ë!éÝ9Adã?æ9A®Éë&gt;:A:¾øÃû¾9A^y_x0007__x0016_9A~´¥õ_x0015_}:AKÝºµ9A'C}(3®9Aô©_x0005_½_x001D_:A»bî³ë¸9Ap,È_x0014_ÜÝ9AôÆµ'Ç9A 9AÊQTå9A{&amp;¯É9A0_x0001_&lt;ÏÁ9A¢a `¸Q9AÂ*µ9A§»úLÌ9A¤+[_x0010_\:AÝ_x0008_4/ïm9A¹9ä_x001B_9A8ÍÑ_x0001_ø9AÍ5a_x001D_Rº9A«þ4®O%:AÜ-9_x001B_9A_x0003__x0004_m_x0011_¸4¯z9A_x0015_y_x0012_y©¿9Aa£õc9A3_x001C_U_x0001_¼õ9AFÕ~¢,:Aêl6R9AòX_­{C:Aá8=_n·9AÇ_x000B_Xä_x0010_®9A?µ³_x0002_89A-Xñ8_x001E_9AhT_x0010_Râ9AÁÁuIìñ9A_x0001__x0006_m&lt;ë9Aº|ÅØÍ©9AXÊq÷Å9Aý_x0005_ m#g9A%&lt;í"_x0011_©8AG@ÓS_x0008_9A	¹zmVt9AØæ³_x0013__x001A_M:Aâ·_x0001_81:Az4A!¡	:A¬_x0010_ï_x001D_NS9A®Dä_x000F_9¶9A®!uF9A£®²]ö9Axÿ6°9A"åêÉ9AèK[¢ËÓ:A#á³³Ë9AfEº9_x0001__x0003_r¯9Aþ¨±Pç9A_x001B__x000D_Í(½9Aé¥)S.:A÷{:Ë9Aj[¹G_x0014_9A_x000B_É;Ý9AwÔ5_ý9AêÇè¹R:A§üb_x0007_:AuïÔLð8Ay6_x000B_±ò9Af_K6¢Y:ABíÝ_x0001__x001F_9AàUú_x001B_A_x001D_:AE_x001A_»åó9A½×âí¹£9AZ&gt;_x0015_n$D9A©ýV_x0002_:A!;7ù9AùÇX°(_9AØÛúqÅ9A"_x001D_~3Þo9A_x0005_Û%5ù´9A8}úø_x0014_¸9AÑOW S?9A3õ'7_x0003_w:AQè`_x0005_Íå:AbúÌ:á_x0018_:A¤yÑÂµ9A¨Öoëí|9Aq_x000D_ÑÈ9A_x0001__x0003_ý4ï_x0002_z9A2{_x001D_jD_x0012_:Aµ_x001A_;_x001F__x001F_=9AªÄ_x0018_æ_x0001_¯9A@¼&lt;_x0007_³9A)¬Î _x0006_æ9AòÛ«¾_x0003_9AàßAB9A:£t_x000C_e9AìàÔC_x0001_:A_x000B_ý4YÕx:AØÍ"¼9AºÝõÝüy:A ÂÐgàu9Ae_x0010_T_x0011_ú9AúÍ}1²´9A08PTÓ9AÅÞôZ¶9AøZ@¹_x001F_:A¡}sÂ£9AR°·¬=9A	ë: 9ALL_x0014_Mü¶9Aú²_x0005_¤Êâ9A_x0016_¥Dh79A	¡]¨_x000F_:A½_x0019_Jß~^9Aë8:öË9AÞÀ&gt;\9A@×ÛGý9Añ_x0012_Ãs_x0012_ª9A_x0006_Ô_x0010__x0001__x0003_k_x0007_:Aff_x0002_^_x0008_:AªKØtâ×9As6K÷½ö9A_x000F_SÂ%9A_x001B_²dßé9Aç=¸_x000E_e9A_x0002_Av_x000C_Þ9AR_x0008_:ý&gt;9AuÁFrZ9A_x001E_Àµû_x001E_×9A´e7°9Aï8}eã9A^¢sz!9Aù®Þ-j9AáìÂÌ9AI:Í½Þq:Ag¨-îÙ9A9_x000C_Kpi¬9A­÷@¿Ð9A_x001B_ÎÐ_x0011_Z_x0001_9Aæîú¾9A@²ákð9AO_x000C_k­.:AÚä_x0018_^Tð9A"Î,_x000C_ñ9AGaÊ_x0017_¶_x0013_:A6)þ%H!9A¼MFJ9AãÂA=íF9A)&amp;_x001B_Éæ¤9AS_x001C_Gt_x001C_:A_x0001__x0004_	³1	#:AÓSuuö_x0002_:AµÕWêD¸9AJ2bå$':Au=û­Ð9A_x0008_è_x0013_ E:AZÍ~vg9A°ê¦V®Ë9AÕ¡û}ì]9A&amp;_x0014_Ñ_x000B_9Aää©p7è8AÒò_x001A__x0003_B_x001B_:AóÞ[s9A_x0010_+_x001D__x000D_#:Aèú_x001B__x0019_ñÙ9A=×_x0003_ÍTÝ:AÛ_x000F_££\9Aªê7õC:A!}x_x0014_¾v:A_x0011__x000C_öâ¶8:A¿_x0008_)µ9Aìl¯¾ä¼9Aé_x0019_KWÜ9AÎ77_x0004_:AÂDm9A5Òºì°è9Aõs~ôË¤9A_x0002_vã_x000E_:A´ëàÞ_x001E_9A+v.B":A@_x0015_'_x0005_@_x0001_:A_x001D_Ç_x0002__x0004_«´9Ab×ÐQ4j9AØÔX59APeB°Ù8A_x0008_¶üó±_x0019_9A&lt;_x0012_dw½Å:A_x001B_L$_x0012_Ã{9A_x0001_äu*&lt;R9A¬&gt;{:AöÀ_x001A_;:A´ï¤_x0017_»9A¨_x001D_;ú_x0006_:Ast_x0012_Ïo_x001A_:AUL_x0012_§H:AÕm&amp;C 9AõJ"_x0002_9AIñh_x000E_À9A|¨Õôt9AªÉU'i9ArºÝ(Ø9A_x0016_(_x0019_©é9AÁÕ9AïµÉóÏ8Að_x0013_`ß9AhG¹¨È9Aóâ'Î7C9A½ì_x0017_¤_x0019_¿8A"$&amp; \9A_Ò?¤Õ39A#Y_x0008_ÿ_x0005_:A¬ª_x0003_&amp;ö9AïÄ&lt;¶_x0012_ï9A_x0001__x0005_îâþ¥#9Aþ©o_x001F_ç_x0005_9A­ì¨½Î(9AE,o·9AÎýòq°y9A9ò2' :AèO~UÎd9Aâ±B_x0017_ñÕ9A1©]°ék:A^}_x0003_­¹ä9AN_x0012_B®Ó¯9AVÓ4G_x0012_9A@ùÄ_x001F_-:9A_x001D__x0003_Úì\9A_x0014__x001D_üò­:ALãÜZË9AÔßzÓ_x0014_9Ao0_x0013__x0016_"Ò9AVí­_x001C_4Ð9A_x0007_¸_x0004_?V9A't_x001C_`9Ag¼m_x0011_ûT9A_x0002_EzN)9A¤ê\ ÿ-:AñkÐsì9AEïÝ/IÅ9A¨IDS_x0018_w9A_x001E__x0001_ìýl_x0007_:AÕ@_x0018_r9AL·À/J":A¨ _x001A__x001E__x0002_:A¬_x001F_(5_x0002__x0003_ºY9A¨n09A=¢5u[9AÎÛLZòí9A_x0014_´ä9Ai3(ë_x001D_59A_x0005__x0003_?C÷r9A½ÊWåÈ9AUåE°ûÛ9Aîí±ÑÉm9AgÏI­¹`9A¤áÙÏ9A_ñØRûÁ8AÊõ³'¨Ã9Aµ_x0002_Yfm9A½39_x000D_Ä9AáÏØXB=9A·_x001E_Xä`Y9A_x001B_,=Ñî 9A©àæ}ç9Aj*¥s9Ai[N_x001F_x9Aq¤ÀßÐ9A3¢µöj9A_x001F_Ó=¯!9A&lt;L&amp;`_x000F_:A3&amp;="ÞÖ9AÒ¡ _x0010_þ9AWT47_x001C_æ9A_x0007_ó_&amp;_x0007_V9A_x0016_3{_x0001_$-:AlILû¹9A_x0001__x0003_Â½äìY9A]_x000F__x0002_Ù?ð9AñWoLÑ9AÞu_g9A&lt;8ð89AÆ×_x000E_¶Ö9AUjGÛD49Aáp&amp;_x0008__x001C_9AÑ¿_x001A_a!:A_x000E__x001E_¹I_x0019_ç9AQMZ@ª9:A:iCé:A¼}]ØS9Aû¹ÿ_x000E_¾8A_x0001_ó¤ÓR©9Ag¤-yÇ§8A×¢Ú_x0016_:AñÃ_x001B_ËëZ9AVjªÜÓ9AîBkE½9AB_x0019_{ÜBG9A%]­Bx9AáOe¬U_x001A_:AWGeàÝs9A_x0005_¢²l:A[­´nß9A_x0010_Z_x0002_p_x000C_9AI¹tîÜ9A^pBw_+:A·$R%:A&lt;1{@_x001D_]9AÃr¤J_x0003__x0004_ëh9AmÁ×O_x0013_:A_x0018__x001E__x0016__x0016_9Aoÿ¾_x0007__x001A_9A±_x0015_îF_x0007__x0011_9ApÉ_x0015_ïÂ¼9A(Å_x0003_	b9AwÉ¬ñJG9AÍ! {n9A_vöo89A_x0011_éH¬ÓÀ9At_x0012_±ý_x0008_:A¿\M9AAõÇÔÉ9A'/!9ANÂðvã9A4_x0001_ã?_x001C__x0019_9Aú$ù&gt;=Â9A[6X_x0001_Q9A*ÃØ¿9Aäþ_x0004_-â_x0018_9A¹Õ\©Ù9A¿+_x000E_^_x001D_:AgÃ!gè9AÎ)g:Aû_x0008__x0016_ÐëW:AÃn?ªò9Açìzi_x0011_Ñ9AYÑÑ,¦ù8Ay÷8ì_x0013_|9AC_x000E__x0014_W]+9A/p_x0002_4:A_x0005__x0006__3Uù_x0004_t9A}£!½ø_x001D_:Aºí&lt;õa_x0017_:A_x0002_½ûR_x0013_J:AJÖ[Å+:AÖ¸ö9AÄýåøó`9AL£ Íõ9ALX¤_x0008_ö.9AÀ£y&lt;,:Av»´ÎÐÑ9A._x001D_¡ÿ 09AhÀFÄÌ9AÀQÍ?~9A_x0006_ÑöSÄ_x0004_:A/Û&lt;	u9A&lt;'Ñ«Â9A~SX¹?$9AÜÔü9Aû,_x0019_ðÅ9A«Í_x0001_^°9A2;:­IJ9Aä¥ßÄ`_x0013_:AK°O¬û:AP6}	x9Aÿç²xkp9Ap_x0019_Ðv}_x000F_:A_x000C__x0005_d	ál9AÉòå9Aë_x0003_XLÁ9AûÎÝ:w:9AÊTý_x0001__x0003_¼9A_x0011_Âtü9A_x000D_p±xg2:AÍõ`jt:Aªà_x000D_ó_x000B_:Aa_x001C_ 739A¥ü_x000C_~,ë8Ar~ò&gt;M¾8AñüÊS0©9A6Ãå¡õÎ9Aj0k¨Qä9AP_x0007_©É¦_x001C_9Aw_x000C_àäW9ASéÑ_x0018_ 9A®3ãeê9AãcXw_x000E_:Ao_x0010_'Q½ü9AÐÏ4¤Þó8AóOì.&gt;Í9AÚK·½9A²Ø5rÝN:AÄ9Â_x0002_9A®ìMög9AMªý_x0019_Ûù9AS"_x0002_»®ó9A©;QÇ2:A½Y5ñk¤8A!úÊ½0ñ9AzÈ_x0019_®ö9AJ\¯(ª9Aâ9ncð9A!Ùåy;Í9A_x0005__x0008_JNQ¦Í9Av6§À:±9A_x0003_[UP:A_x0001_u^º|9AÒ_x001D_~³9AÈ_x0002_S#_x000E_:Aõ´fm&lt;¹:A(Î» ':9At_x0007_zÄàÉ9A³/¤9A'Ãå_x0007_=9A_*,_x000B_a9Aç`aÎ·P9Aãº]'X¯9Ay_x0002_IùM:AY^wË9AL_x001D_±q´":AdÛ¡p4_x0016_:APë/¥Ù_x001A_:Aç=u_x001C_9A_x0006_´§Êaj9Aãs½A¡ù8Aî»jö9Aïª_x001D_þ_x0005__x0004_:AEòk½«*9AIôÐ_x0007_5:A¦ø«J1:AîæUy9A_x0002_,Ð_x0006_èí9Ayù_x001A_¥_x0007_:AÉ_x0013_mh$¨9AÉ_x0015_fì_x0001__x0004__x001B_ö9Aí_x0011_U¸«9A¨©9Ac*µÎGë9AuÛzs¨:A®6¾ù_x000C_9An8'¿Â_x0012_:AT Þ&gt;_x0011_Á9AçX¡ü9AcË|_x0002_lÉ9AbU­aÈ9A_x001F_ò(!fø9Aº$+`¡9AÀý¼æº8Aµð·!Z9AÂÿW©å9AG;U»ª:9AÐÖÚX9ATRqN³9A]æ|ñ_È9AÝgæÛ}9AÞ`Í`¡p:A_x0003_ãã`ø_x0001_:A_x0008_Äl5a¥:A?_x001C_å_x000B_½©9A_x0007_yðöa`;A_x0005_Hi¼_x0003_0:A`1OÛµ2:ABÐ. 9A¸_x0008_É Ê9Ag+êØ_x0005_:AÖpÞ_x000D__x000D_ç9A_x0004__x0005_oÁ_x0012_n6:A_x0016_û_x0002_½:A-4L|+:AxIýå^:A6óI5}:A_x000E_nj1+Q:A[7È¸»9AîW/_x0014_Ð÷9Aþ¨hu¬9A«ù_x0001_:AÀ[äqüy9A®'%,P9A}_x0004_`Äq:A_x000D_= _x0003_:A&amp;Zßä_x0018_¡9A³r±PR:A¿po&amp; Ò;Arð_x0006_ôH:AÈMÁ'û°:AsãYïc_x0001_:A_x001E__x0008_¡÷e}9AÛøè:ª:A _E[{F9A_x0014__x0016_R_x000D_¦:A_x0006__x0004__x0004__x0006__x0004__x0004__x0006__x0004__x0004__x0006__x0004__x0004__x0006__x0004__x0004__x0006__x0004__x0004__x0006__x0004__x0004__x0006__x0004__x0004__x0006__x0004__x0004__x0006__x0004__x0004__x0006__x0004__x0004__x0006__x0004__x0004__x0006__x0004__x0004__x0006__x0004__x0004__x0006__x0004__x0004__x0001__x0002__x0006__x0001__x0001__x0006__x0001__x0001__x0006__x0001__x0001__x0006__x0001__x0001__x0006__x0001__x0001__x0006__x0001__x0001__x0006__x0001__x0001__x0006__x0001__x0001__x0006__x0001__x0001__x0006__x0001__x0001__x0006__x0001__x0001__x0006__x0001__x0001__x0006__x0001__x0001__x0006__x0001__x0001__x0006__x0001__x0001__x0006__x0001__x0001_ _x0006__x0001__x0001_¡_x0006__x0001__x0001_¢_x0006__x0001__x0001_£_x0006__x0001__x0001_¤_x0006__x0001__x0001_¥_x0006__x0001__x0001_¦_x0006__x0001__x0001_§_x0006__x0001__x0001_¨_x0006__x0001__x0001_©_x0006__x0001__x0001_ª_x0006__x0001__x0001_«_x0006__x0001__x0001_¬_x0006__x0001__x0001_­_x0006__x0001__x0001_®_x0006__x0001__x0001_¯_x0006__x0001__x0001_°_x0006__x0001__x0001_±_x0006__x0001__x0001_²_x0006__x0001__x0001_³_x0006__x0001__x0001_´_x0006__x0001__x0001_µ_x0006__x0001__x0001_¶_x0006__x0001__x0001_·_x0006__x0001__x0001_¸_x0006__x0001__x0001_¹_x0006__x0001__x0001_º_x0006__x0001__x0001_»_x0006__x0001__x0001_¼_x0006__x0001__x0001_½_x0006__x0001__x0001_¾_x0006__x0001__x0001_¿_x0006__x0001__x0001_À_x0006__x0001__x0001_Á_x0006__x0001__x0001_Â_x0006__x0001__x0001_Ã_x0006__x0001__x0001_Ä_x0006__x0001__x0001_Å_x0006__x0001__x0001_Æ_x0006__x0001__x0001_Ç_x0006__x0001__x0001_È_x0006__x0001__x0001_É_x0006__x0001__x0001_Ê_x0006__x0001__x0001_Ë_x0006__x0001__x0001_Ì_x0006__x0001__x0001_Í_x0006__x0001__x0001_Î_x0006__x0001__x0001__x0001__x0003_Ï_x0006__x0001__x0001_Ð_x0006__x0001__x0001_Ñ_x0006__x0001__x0001_Ò_x0006__x0001__x0001_Ó_x0006__x0001__x0001_Ô_x0006__x0001__x0001_Õ_x0006__x0001__x0001_Ö_x0006__x0001__x0001_×_x0006__x0001__x0001_Ø_x0006__x0001__x0001_Ù_x0006__x0001__x0001_Ú_x0006__x0001__x0001_Û_x0006__x0001__x0001_Ü_x0006__x0001__x0001_Ý_x0006__x0001__x0001_Þ_x0006__x0001__x0001_ß_x0006__x0001__x0001_à_x0006__x0001__x0001_á_x0006__x0001__x0001_â_x0006__x0001__x0001_ã_x0006__x0001__x0001_ä_x0006__x0001__x0001_å_x0006__x0001__x0001_æ_x0006__x0001__x0001_ç_x0006__x0001__x0001_è_x0006__x0001__x0001_é_x0006__x0001__x0001_ê_x0006__x0001__x0001_ë_x0006__x0001__x0001_ì_x0006__x0001__x0001_í_x0006__x0001__x0001_î_x0006__x0001__x0001_ï_x0006__x0001__x0001_ð_x0006__x0001__x0001_ñ_x0006__x0001__x0001_ò_x0006__x0001__x0001_ó_x0006__x0001__x0001_ô_x0006__x0001__x0001_õ_x0006__x0001__x0001_ö_x0006__x0001__x0001_÷_x0006__x0001__x0001_ø_x0006__x0001__x0001_ù_x0006__x0001__x0001_ú_x0006__x0001__x0001_û_x0006__x0001__x0001_ü_x0006__x0001__x0001_þ_x0006__x0001__x0001_ýÿÿÿÿ_x0006__x0001__x0001__x0001__x0007__x0001__x0001_ô®ùã+:A@ä_x001F_]':AÌûF_x0002_Y:Aä_x0001_Àðbû9Aö¹_x0010_@5:AÏÙí_x0005_h­:Aeus_x0008__x0001__x0002_î?:AÀ_x000F_§%Ô:Afrí?çd:A²u¦uªï9A¸;¬"kx9A¬©B_x000C_;A_x001B_f~_x0005_:Aë9ï_x0017_ß:A_x0018_ ä_x000E_]9A`.í_x000E_Ì_x001C_:A)cÏptN:Au¨S¼Z9A%nçg®u:Aq/ï_x0002_\9AË¶÷åØ;:A(Qh´°S:A_x0008__x0007_ËÁ!þ:A¿_x0005_{jrJ:AdÐ÷ò_x0019_Y:A_x001D_Ì_x000C_ð:A¯=fÀ9A)Ê_x001D_7.:A_x001A_ù¢§:A ±ßêý:A96¦1_x001A_º9A²#F&lt;Q:A¨Î¸rð9A*G\µ£:A;K°0Q¯:ASÌ`E":A)Ç1»9A_x0018_MI4a;A_x0004__x0006_z_x0005__x0003__x0010_â¹:A£gUJTî9A_x001C_ÌÍìj:A7/È_x0016_¥¢:A±q`®ø_x0019_:A¯_x0001_Æ{A:Añ_x0002_ô_x001C_:A_x0016_èñþ_x000D_9A¡Ùve:AxLè_x0019_:AdÝÒ_x001E_¡*:AÌ#êÖ;:A_x0008_ÎÖ®n&lt;:AÔ_x000E_ë;g:AEðÄ%$Î9A_x0005_h_x0003_`Ý9ALæMY¿,:A_x0005_ä&lt;Kf:Ag¨ÞðÁ9AXu:¶ãY:Aw_x0007_Õî_x0019_×9AúÔÿÞ9Ad¡ÿ9:AÎgÍ|àÀ9Aa±å_x0002_";A+_x001C_gÄ!:A»{~;Ñ:AÉ·z_x000D_Ày:AM_x0016_ì8ïY:AQ2_x0017__x0012_N:AÙs*¬S«:AÙ+ÀU_x0001__x0004_'Ò9AR¬aª::AÎ6ÏÌè»:AEv_x0003_G¢Ö:A_x0008_ûàÕ½":Ax_x0005_1ð\ï9A_x000B_UÝO¦©:At_x0012_3MM_x0013_:A¿¾ªNÔ9A3£p_x000D_9A;_x0002_¹|Í:A¬I^_x0011_äã:AÞ'Þä@:A¾_x001E_"©är:AÝ«ã~Oó9AÈ¹NµèØ:A"_x000D_Æ+D£9A©_x0003_­¤@;AFÄ_x001F_ÿ :Aäû} +_x000F_:AnÿÝ£x:A,ß½_x0005__x0014_À9A_x0006_yÄµßZ:Aæ_x0008__x000B_Ð_x0004_6:A²qy¶&gt;_x001D_:Açq¤Ë 9Al_x0002_ wUÙ:A¦¼_x0005_w	;A?-0ór9A ù¸êm:AÚ2-_x0019_Ó9A§éà _x0014_Ú:A_x0002__x0003_&amp;¾1_x0016_#½9AçÌóòn9AË{Ã%_x0014_m:A_x0006_Æ°ü_x001A__x000E_:A7@6LA:A6_x000F_ÍWé:AG8Yñ°9AÇT8&amp;eì:A_x0013_E´@_x001F_:Aì_x000D_Ës_x0017_ð9AxÏ=Ó¦:Ay¯/«¿b:A®·Góè_x0005_;A$.W_x0011_ù9AMLê´¥9AË_x0007_Bi_x000C_:A_x001A_Ð¡ø_x0018_D:AG3_x0011_m¬_x0016_:AñË"5}_x0001_:A_x001E_Q_x000F_)û:ArèrÖUª9AEM_x0005_Ã_x0013_::AÚk_x0017_;¿Í9A7ÜA:A_x000D_³pé¿¬9A3y]p+;AØùàX`©:AÃOQ[X:A0Y_x000F__x0007_s":A;&gt;_x0010_=Ñ:AEmùL:AEµ¦4_x0004__x0005_}é9A_x0013_ïûql:A%dÖx¨1:Aü=Îß-Ë:AKæ÷?S9AÒ_x001E_&lt;ôë:A_x0001_eÝªPa:A_x0003__x001D_ÇºÔ9AÍ­_x0015_Ji:AÆºDã:_x001D_:A?ªäWT:AÅtó-Ë:AXÿ²éj:A{7;øMX:AïÃAñø9A_x0002_fOnÔ9AÉ£]qµâ9A²ÁÝ?_x001E_Ú:AWÿQWÈÿ:A«l3_x001C_=:A_x0013__x0006_ôäÉ:Aa¹àP_x000E_I:Aï?â2:A!_x0015_Éã0Ç:Abnâ.ñ:AE_x0004_=ñÝ_x0015_:A¤&lt;ÿG½ã9Aá2xiÇÂ:A_x0017_Kà¾y9A_ûnµö9AV-_x0006_þZk:A_x0001_qG÷ü9A_x0001__x0002_C¬:Aî*_x000D_4©Q:AG_x0019_B7_x001D_:AÄNVDÂ9A	ñrÄ#Ö9A$_x0006_öHÍf:Aq[:h_x0014_:AüÓÓkë9A%§Ã_x001E_R:At±&gt;~º9A_x0004_¥N_Ò9AÒ¥@iN:A9!_x0016_GÛ_x0017_;Aà_x001C_y_x001A__x001F_.:Aã5_x000E_r_x001A__x0019_:A#yéËAý9AÝKós»:A}ó9Óã£:Aæ^;Ù3:Aº]à9Aîa_x0006_^:A/ª_x0014__x0001_ªm:A¶@Ï¿9A³i"¡Í*:AìS3Ü9Añ_x0003_öµü:A}¸_x0014__x0017_:Aº[áÂ_x001E_:Aðø1x9AÎs|Zü_x000C_:Ap»_x001E_vD7:A_x0006_Îe_x0001__x0002_éG;AAc^ª9:Açô_x0006_a´9A«'.=õÞ9A§f&amp;_x0003_ßÝ9Aä|¡p¦Ú:AÇ,¸^Ö_x0014_;AÎYÈzé9A,P_x001F_Oî:AS'm_x000E_:AàéM+î2:A+ËOçQo:A5YÿéÉô9A_x0002_µã¡Üý9Aþ_x0012__x001D_ÓÞã9A±pd:AY(®'â9AÈÒFîf:A^4À8yõ9A9©Ôÿè9AÝå|ñ_x0011_;A¯Ü;½ë_x0001_;A¯!ù	º:A¢?_x000B_WR:A+(ùÔH:A¶=!Ì¼ë9A$o}qXÐ9AÒßÉ°É:A0çpÖÝé9A_x0007_F7:ACu;\ö9A¥ª ñÄ:A_x0001__x0003_Ø_x0012_çPÂ9AdTi_x000D_qÕ9Au1rW_x001E_F:A_x000F__x0006_ë_x0012_° :AáÇ¼g±²:A+Px_x0016_#_x0010_:Af@._x000C_¦_x000B_:AcÿA1r9AÐCU6B9A#ò5_x001B_$:AÜ©Ô´0:AÙ±_x0004_½Î|:AmàÚ)Kú9AÂñ°4Æ9A/Ü/Ú9ABtÝËø¶:A?T]Çv_x001D_:AFÞ`&gt;»ô9APfÿÉnF:AaIÂ¯C9A(Lx 9;A_x0018__x000F_8TMö9A_x001B_dv~ü9A_x0004_SFä\F:AX_x0016_He;¶:AÂÕ_x0011_#_x0002_:AjD&gt;¸_x0012_(:AÚ8ÍÌ9A±ÍSx¯_x0019_;AªcY·c©9A&gt;w'¤û_x0019_:A±°_x0016_à_x0002__x0004_î^;A°ý½¢%9A2Mdj_x001F_;A-¹ñç.:A&amp;á_x0014__x000C_8ª:AB _x0014_¼ëÝ:A°ÒkTã9A8ÃG:=5:AqÊÇ :A1­#¦_x0017_:A\µIZøè:AÎ¤ë±9A_x001F_bOJÇu:AVÑ!Fâ9Aíe]:9Aè´*ÑQ:AÖ7¢Áz:AG§`Ý_x0004_G:AU_x0011_ny§V:AL_!É_x0003_:ARß~®Ú:A¤ô_x0002_©G9A(,ÇÌt:A/h²¹ãC:A"õÁ_x001E_:AÀÉA9¹:Ay;(_x0017_¿9A´ËÂJû:AC_x0004_4Àdi:A_x0013_´³M¥O9A¢õ_x000F_ñF:A¾»_x0001_o½5:A_x0001__x0005_'ä«â_x0012_:A.åÖ`§+:Aê¿;VÜC:AÊä-¨ê9AC¯Vi_x0011_ã9A_x0005_?ïý¾9AQcI&gt;_x0018_:A_x0017_ÒB^E:AI_x000D_é4É:A5_x001C_u{§_x000D_:Aå¨FMó:APÖ8;Aô_x0003_¹WÊ9A«fµB}:Aÿe9;9:AÍ?â¬ÊH:A\ø_x0002_ý²c:A?[=_x0012_8_x0007_:AurcÙhS:AÎ$Vw:Aî×Ü¸v®:A°ðaç5:A»Ì_x0004_&lt;_x0019__x000D_:AE%¬6¥Z9Aµ¡×þp[:A£4ù_x0017_Fê9A¢ysÐ	:A}Ã¬07Á:A2_x001C_¸é/j:A8fMØJp:AäWñS8_x001E_:AóbG\_x0005__x0006_MM:A8hn_x0016_MÏ:AÎ_x0013_E£âµ:A½7Î_x0019_;:Aö_x001C_Í_x0006_öZ:Atj:_x0001_z_x001E_:A_x0014__x0003_´Æ:AÜ ;Y:AuùÅðë_x0016_:AEºAÐÐ:Aæ2Q=:A¿¡_x001D_ÐÏ:AÆ_x000B_[_x000F_zÏ:Aÿ lÿ9A`9o"aü9AØÚgæ£:AÅÊ_x001E_n¥_x0003_:A	c?J@Þ9A½ M'VÚ:A_x0014_þág|ø:A7_x000F_zM£:Adû ¥E:AFÛ_x001A_j_x0011_º9AW4Òí×_x0017_:A:'²=_x0004_:AeP3±}l:Amv¹+5c:A_x0001_u=:w:A_x0002__x001B_èè=:Aµç_x0004_+G:Au#o¾_x001E_:A&lt;í_x0005__x000F_#:A_x0001__x0002_Yú`ÏO:A÷_x0004_«_x000F_Ïõ9A]¼l¨B,:A²_x0004_ìÓ7:AL'{/Õ:A¼¹Éû_x000E_":A¬W6zóg:Aú&amp;I_x001F_:AÛi&gt;&lt;å9Aôè3Uï:A_x0007_ù_x0015_/Y:ATñôI_x000B_:A_x0002_MeÂU:A_x0004_4w6]õ:A_x001F_Á!´¤{:A ®J¦9A"Åã_x0007_Kb:AñæN y:AÞêUXé9AVú`çNì9A_x0017_{©Ù~9A¿Dd:APÄQ½Z:Aàï§_x000F_XÌ:AÝÈi­ã :Aý¶ÉHH:A&lt;_x0015_«fÓ9A±Áãë-$9A_x0015__x0012_¸rÝ_x0004_:Aß©7è~:A_x0017__x0015_ã:Az_x0016_-×_x0001__x0007_ÕS;A´%gqê9A|¢_x0001_ò::A|_x0007_$Ç:A½­Y#´9AØ_x0007__x000C_6:A_x0004_íÅYÑï9AÛ$'Ú_x0002_H:Atóë8D?:AÍ2k°ð9AL[D×r:A-í_x001F_ÉU9A&gt;5_x001A_âß¶9A¼3ì_x0018_í:AÉ_x0015_[_x000D_»P:A_x000F_zaE_x0006_v:A_x0019_Dù;F:A`ò__x0007_x:A»}ò*ò9AÿÔ_x000E_J_x0003_õ9AÅ_x001B_à_x0002_²:A÷LK_x0011_Yþ9A	b_x0004__x0005_þ:AwÜ¸#Ï?9AÎUöï9A_x0019_]Úãw:AJ+ñcq9AÃØ0r_x0014_-:A'âÚhç:AÇ#àã9AÓeº_x0012_oÉ:A|'i+_x0001_:A_x0001__x0002_¤S¼ô_x0012_è9A_x001D_ñÝò9AÒK/ÕU:Aì_x0007_E_x001F_Þ¶9A^7\_x0002_w9AD_x0015_Ö?:A|ÑËc¢:A×á' Ú9A±ø{²)É:AO¡î¼®_x0007_:AO_x001E__x0004_¾g:A(¦_x001A_ÖP9A¯åxôÐ5:A^ë¾p_x0018_:A_x000B_³Ö¡9A kq?]í9Aª6_x000E__x0008_û):AkP@9F:AzÛFìýW9Aù¡	_x0002_ÙÚ9ADÿ/2%:AÙÇ)fk :AYÒ²:Ap©:CtÑ9AvÛÇLkÉ:AÆüì%òo:A1_x0013_EqÎþ9AõyHi¾9A_x001B_gÌÂ_x000C_9A|fH:A	@o_x0014_²9A?ZÃ®_x0001__x0002_ä:AP_x001E_3©Õ9A;uæ2¢:A°7±z×x:Ac9×hyR:A¥)¢ É	:A _x001B_t­_x000C_:A_x0007__x001D_ÛÙ©9A9Ïµü¯:Aô¡êy_x0013_:A-Ç¶Å#_x000F_;AÑå_x001B_v½:A@Ê_x0003_À_x000D__x001A_:A´_x000E_\È¯:A_x0003_ª­~ß+:AõhçtË(;A2äý\_x001E_:AÅÁß_x0011_³ð9A±Y¯ÇRE:AnËÔNr:AKËBõRð9A÷Ü_x0002_;A*Þ¼|p:A_x0016_	µ@Ó9AQ]«rÓó9Aï	ªí_x001D_+:AØa/¹N_x0011_:Ayg$lhE:A*ø¼K:Ar _x0005_v¼9AvÓÜ_x0017_o:ADORIÞ9A_x0002__x0007_o§ze:ALÕk¨åò:Anãv¿_x0007_:A$Ëq×³M:Aþ1p¿a:AäØLÂ_x0003_Ç:A_x000B_Á¼W_x0005_í9Aº¥Ñ_x0003_Ñ5:AÀðA$:AÏ_x0003__x0010_eø:Aµy]:A1Ã¡mß9A)ÛqÝ_x0015_:AÊc¯_x0006_}%:AºÔ&amp;_x001D__x0004_¢:Ae£a'¼r:A)ÄÆõô¬9Aüé×=¼9A\|Ù¹ön:A¯h&gt;_x0001_l:AZ¯Y	6:A­^æ|k:A®_x000E_e ïð9A_x0001_èLª:A]/X_x0002_à9AaÈ`°9Ad\¨¤_x0011_ï9AÑ_x0016_Z''&lt;:A,Ñ840ô:Aº±o[&amp;Ú9AqInM_x0003_:ATs+¶_x0002__x0003_ø9A_x0007_=HÁi¬9A ¨m_x0013_:AÆýÛÒÈú9A2_x000B_°¤^:Aw_x0002_k4:Ae,ÙyÞ1:A»L_x0010_û®é9A[º_x0018_Ýü:AUZÇ¸ë:A´Ò¦Úµ:Aq4_x0006_äS:A_x0017_¬X_x001A_ñ;:A¼£6_x001D_\t:A2³8_x0017_Ã_x000D_:ASM`)9A¿	h¥Z:Aã!ðloY:AgßúÃf:Af Ì9A*OöÌi:AÎö/%Å":AÎú~è´ì9A_x0002_½øI÷Â9Ayz­Ûö9A'ò_x001D_;A_x0010_ò)r__x001C_:Aì_x001B_#¶_x0014_:A0LÍGÍ_x000F_:A9&gt;_x001E_tb9A½_x0001__x0017_`_x001F_h9Aþ{yDg:A_x0002__x0008_T5_x0006_í9Am_x0018_@ _x0016_ý9AP_x0003__x001A_ÃL-:A_x0013_æë-_x0004_T:AL3_x001C_!x®:A_x0010_Âæ¨_x0013_:ACPÉ9Aü´_x0006_A:AÂ´U©Rr9Aüj)ôòç9A¶P/_x001E_A:A_x0001_FÞó_x0005_:9AY_x0007_¿REd:A_x0019_PÝa_x0016_:AlÕ'È:A_x001D_J1:A,ï&amp;t9ArÅÂ²2¹9AÝf¶ _x0005_ì9Aêo_x0015_PY­9A_x0019_À_x000F_´Î:AS_x0007_ÂöÈ9A_x0002_ëd¦'Ù:A &amp;¯Ø_x0013_ß:AÀ;ÿ_x0012_'_x0006_;A_x0011__x0012_úÎ_x0007_-:AÆ¿¹òÑ9A#&gt;¡Õ_x001A_2:A/`âé1:A#r`Pø9AF11×í:A_x000E_´í%_x0003__x0004_í_x0001_:A§Z&amp;¯S9A¼P_x000D_·)Ã:A¿oTÙ`:A_x0011_~ó:A:%©ð[:AæÕæð,&lt;9AìqÚÁ×9AöC}¤ýU:A$?yµ¢:A{ÐKÇR:AÿÇ	ö9AÏDÀ_x000D_÷:A+2L&lt;_:AZ_x0018__x0015__x0018_:Aä·FÇõª:AbÀTºí:AéE¯P¾_x0018_:A&gt;8+Åfõ9A¾=÷kt9AàôLê~¬:AÇ_x0002_ÚXÙ[:Aæ	 ÞØÈ9AîÁ§2:Ax Zjî_x0019_:AY\iúà :Aå_x0019_M+û_:Aè£`Ö":AÕ(ÀßOM:AH_x0018_æX°_x0017_;AéÍ_x001F_9A´!Äï(d9A_x0001__x0002_l-_x0016_&gt;_x0007__x000F_:Añ159AS7ÕJ:A_x001C_½CÓY:AG8-d#:AlæÂ_x000F_Ö:AS²!CÃ9AqU7_x000E_ü6;A8þ£dOp:A_x000B_ÕÛFåÑ9A:2±`":A_x0016__x0012_wÉ]ó9A¹_x001C_ïñ»R;A¦S]{Í9AÁM.Ü{ :A+²¬v:A.p/:Aa»_x0004_"m:A´{v¢º¸9Ag¿*_x001E_o9AXEc|_x001A__x0014_;A_x001C_&amp;½¾Û_x0003_:AÐ,I¶²E:AEWú£~:AX\Ðl:AJèÉ09A¹;=¥:A"nô(Å :A÷2T@ù(:As¾|µÒ:AÖÅ?Å_x0001_;AA_x001F_å_x0003__x0004_Ã¨9A_x001F_ËHAc:AÂÕX¥Ö::A_x0001__x001A_«tà9Adë§¿_x0001_G:A/s_x001C_bV:A÷Â_x001E_à.û:A ·kì:AÖ/_x0019_{:AÌf_x000F_e_x0003_:A¬±.áÌ9A¾_x000F_¼-²ä9A_x000F_¬9_x001A_:AQluTô_x0018_9AWo'îv@:AæÆ¡_x0013_:AÚ/ÝNd¯:A´1&gt;_x0018_r9A_x0016_¾§C~_x0005_:AZo¦(ñÄ:AX,Ô¸:A4ýKÐþ9A7g_x0002_iL`:A-Ü9Tõ:AÉÖ+u3:AJSùü²9A_x001C_éú:AGJÞ_x0011_Ç/:A©Vh°8:A¸Ûp®*9A¹_x0012_$F]®9AÈoáæÅ+:A_x0001__x0002_sÉ_x000D_i:AKÃ8zæ³:AMG¡hZ:Aú®Á©Øë:AËn_x000F__x0018_@9Açì|ç_x001E_ý9Aó¬[üÉÌ9AÜ¡7`èr:AÔ#½9AÝ¿òçóú:A%Ü¡J:A©¸4$ßÚ9Aà_x0004_a_x0005_+©:A_x001B_]_x0014__x001A_%Ê9AMC	ìé9Ai_x0004_.*_x0010_Y9A¯t_x0012__x0012_]:Alò­òj|:A#ð¹K:A)·Á@Ç:Aé_x000B_Æ0;Aùö¢ÈíÂ9Ad&gt;ÇM\:AÓö}¿_x0004_:AãPÊÅi:Aít&amp;üÝE:AÌ_x0017_ý_x0017_ È:Abr_x0002_¹_x0012_9A¾+Ä¦Ú9:A¤s§|:AGvG=:Aµi*_x0001__x0002_ª¼9A%KýÎè9AÑ_x001B_»,X_x0010_:A@ãmÇ§:A¥¥S×_x001F_:AF_x0003_Ó_x0013_ÿ9Aä«¤é¬9AZõ}Ò:Aít¡+:ALì_x0002_Õ#:Az	ÇÐu:AyX_x0002_4_x0016__x0007_:A_x000D_.ðm:A©&amp;gÏ+:AÆ6?Ñõ9Al¥¬÷ç9Aµfð_x001B_:AgV}:A_x0003_´_x0013_&amp;:A_x0014_Ö	ê:A_x0017_jó¹_x0012__x001E_:A8¨8êõð9AÎ_x0016_4Þ_x0008_:A"¥%ìv:A¿Á_x0003__x0010_d6:A¢ÊÑq9A_x000D_ÒgûÖ9ASYØ&amp;_x000C_!;ACÀ÷ã9AÑú_x000C_ö_x000D_¸9A2u_x001F__x000E_:A_x0018_£Pµbz:A_x0001__x0005_ÇÛû Îµ9AiR~_x0002_/y:A·¦û&lt;­z:AkìUº49ArçÂ¨:Aºk?_x0004_âÔ:A_x0004_ýnâT:AÚÿ²6ôE:A»_x0016__x000C_Ýp:Ak-èH¦:Aµ¡_x0011__x001D__x0010_ê9A'Xlþ9AÇ×iz:Aâ×ÑÆ¬a:A ¯_x0007__x001D_ªF:AÛo_x0004_hwÓ9AºÇ_x0012_vÉ9A]TbÃå-:AÉ_x001D_Ãyu:A_x0016_,sº_x0013_;A&gt;+á'_x0004_!;A½Ù_x0011_Y1U:A[Dsä:Aym6%_x0001__x0014_:A/Îý¹?:AE¡Ã:A­g]_x0003_W:AÃïFy9Ac2ÃNk:AÓbë*Ü:AåÑX:7:AR_x0010_Ñ-_x0001__x0002_±!:A+_WmEC:AW_x001C_b_x0017_#:A8Õ	Ò_x0015_9AhÞá¯19AùÖºªÓ&amp;:A±Su_x0007_i_x0008_:A']wr/u9A46,aÌ:A&gt;nN&gt;:Ar: ø&amp;:A_x0006_Ã­NäÊ:AñN¶_x000B_ã9AUûDÙÍÓ9A_x0003_i_x0007_%ï`:A«4cL¥:A_x0003_­]}R^:AO_x0004_!Û9Al¡%å4:A§_x0016_:AþøòÓe :A¶_x000B_û_x0004_C:AÑ[rìï9A,âÔ_x0013_:AMN_x000F_D_x0014_s:A =ãÉU:AÓ_x000F_¡_:A_x0002_Yã :AÄ_x0010_OöP:AÀõÉýäl:AáúN³Q9Ax¿LÕ_x0010_:A_x0004__x0005__x001B_dI¨ Ô:AÏçÎz¿:Aî_x0015_&lt;¶Ï:Ax.úÿé9AVRïÁ:´:ApR$©:AvrsuI:A!&lt;_x0012_¡9A_x001F_ÞÍ#¼9A_x0012__x0011_ÄÆ_x0007__x001D_:AsM¾&lt;@:AýzyùqÃ:Aêdð_x0001_õ9AºÕ_x0002_Qw:A*@_x001E__x001E_Y:A9ö­ø_x0011_J:A@ÎlÉ9A_+6_x0016_Ô6:AÐ_x0018_:Á9AØðî_x0001_!A:A9pé_x000C_Æ_x001B_;A\êµ°Ó:A}NïJÀ:AË=&lt;òÎ_x001E_:AÍÁ¬_x0001_ÿ9Aø¾F¦ûO:A_x0012_eS_x001D__x0005_ç9As_x0010_ÓOHa:Aßcó.ðb:A³rñ~_x000D_:A5i_x001E_³_x001B_¦9Aë_x0003_#_x0001__x0003_J:A{ ®C!p:AÕU¡En:AI½$h¼:Aïû9A|Ó®ÅeP:A0!_x0019_Í9ACÝ¤:AêZÒ);Aí_x0016_/sÅ_x0017_:AD/xñx9AAM=SQ;:AEù_x0010__x0002_1:A3'ÚÆÿB:A_x000F_f_x0011_ÌÅ{;A_x001A_¯7_x0004_k:AAB_x0018_7?¹9Ap_x0016_åÌ³&lt;:AËõ±_x000F_»²9A½ÎÅF_x001B_å9AHqj_x0008_&amp;:At®¼âØ59A?çÆ,¯æ9AõR(_x001B_ñ¢9Ass_x0017_õ_x0008_M;AÊ_x0005_6_x001C_(:Aþ_x000E_pm]:AÖ¯¼ñ/Z:A'ÓKmï9Aq_x0012_ÍÄ:A:vì_x000C_y_x0015_:A7ù1H:A_x0002__x0003_6IKZn¢:A\ÿ8	¼9Aî%W÷:Aß v~´":AA_x0012__¢Î_x000C_:AlÐÖÔÉ_x0015_:AQ_²:_x001F_ã9AÄ`®ð:A¨Wr_x0013_ãµ9A¸_x001F_jvü¥9AF;_x0002_ï;:A_x000F_Kí2H:A"w_x0001__x000E_Ô:AóZ6É:A°6¹¿¢Ü9A0üD3Iã9AÉ_x001E_³QöW:AT³©Q9A_x0016_#È'$&gt;:Al¾i/|9A4_x000B__x0005_ÞU:A}¶_x001B_KF9A°F×L	Î9AKÙ4R¶Ù:A°_x0015_Ç_x0008_Z7:Aµv_x000F_T:AJÎ|1d_x0012_:A_x0006_-§v÷8:Aº}P@:A`u_x0005_Z_x0011_:A*z÷&gt;^¹9A_x0014__x001C_ÏÄ_x0001__x0006_¸Ô:A_x000B_`Töj:A3åLö+;AÝÛ&gt;xW:A¸ÏH!wM:A¢û0w&lt;O:AÉ%½ÙÃ:A®_x0019_-í«¾:A_x0013__x001C_ë_x0017_D¡9AÊL¾_x0007__x001C_è9A9jfªCÖ9AÓÀ¨)d:A_x0004__x0013_½æd:AÖ@ÐäxÐ:AÞêáhN:A¸¸_x001D_#'_x000C_;A:xð.29:Aí4_x0019_¶Ñò9AªGàò69A,Ð5Ð:AÞJåå!©9AåZvÑ_x0003_:A:Óé~l69A½óW³u:A_x0004_¡«_x0005_:A"¦_x0002_U`:Ae¢Ë_x0002_(:AiGþËôï:A½_x001D_Aº~9A?+&lt;¦_x000D_ñ9A_x0004_ü´Lí9A_x0011__x000B_Ië:A_x0001__x0004_ 6¨4q:A =ñÖÍ9A|¶¨ÂG:A¾TóÖ]:AÖ_x0001_Á«J:Av"ry37:Aü±­:Câ:Aðªå=Û_:AaV_x000B_Ä:AÆ¬7Æ_x0011_©:A2Ý¬KÖ_x0012_:A÷}_x0014_:A=_x000B_)có:Ay&lt;ÎàvÔ:A´_x0002_Ð¡S:As#ëy:A_x0008_°¨9A9[;7ª:AÔOß&gt;_x0015_:AO_x0019_(4-:AÜ&lt;~»Æ?:A_x0004_äÇ~Ö9AfçàÔmù9A_x0006__x0019__x0015_ä5k:Aÿ\f'£:A_x0003_ùû}T:A_x000C__x0019_NLD:AJ¹3_x0013_úQ:Aÿ`Ø¶9A¡Ö5?¥:AÑq¦â9A©_x000B_­_x0001__x0002__x0015_8:Aµ.?ôªb:A1_x0015_ùYä8:AA_`Í 9A+e_x0013_]:A&lt;_x0018_Ññ!¶:AûGV_x000C_kÏ9A_x0004_~_x0016_À9A#Dû_x0015_d:AmÇ_x0008_þ.E:A¯mÜeCT:AÂXøÝc:Ahq]²X :A)_x000F__x0003_¿9AîÆüF_x001B__x0008_:A_x0008_å\JÊ/:Am?äga:A¸±_x001A__x0012_B.:A_x000B_Í6íW;Ap`!&amp;f:A4º©;A:_x0002_,ÐÈ¾9A_x001D_ _x001C_¤Ð:AqNFy®Ó:A"aïsË·9A¢]|f4:ABÛS³-;A_x000B_{_x001C_.ñ2:ANKaEjK:A_x001E_ö,Æ6/9AÖ$û\;AT¯_x001E_T0:A_x0001__x0004_À¨Þ_x0006_ºú9Aä®[P_x0002_:AÛwS[_x0016_¥:AH[îhï·:ALèÃ_x0007_Y#:AÓ~_x000F_)õ';A±_x000D_#î9AÂ&lt;Z§:A¤3¼å_x000E_:A¼Ï_x0012_ü½_x001B_:Aô0X#&gt;\:ADh¤£·9A&gt;æø :A«­zº_x000F_©:AM_x0010_59AÂeÔMß9Aè!w¶9A=yL¼_x0003_ô9ACË¶A4¤:A_x0006_cUö¹9AµN_x000C__x0005_Ã9Aåw]Ø_x000E_þ9A#Í©Î9A¬ÔÂ_x0016_:AÓs?ª£R;A.·o{_x000E_1;A_x0010_«_x0016_BV:A×ùé×ÙÆ:A Ðëë9AÖÅe-:AþÝA:AË__x0015__x000C__x0001__x0003_äa9A_x0007__x0002_8ÓÙ:A.Iäïà:Aí×éáÏ9A&amp;_x0004__x000E_ð:Aq_x0004__x000E_M4	;Axr^d_p:AÇc¾kH:Aö_x001E_}:A_x000E_VZ_x001D_0;A}àaÜi&gt;:AØ3&lt;_x0011_q:Aw%Bñ&gt;=:Ag7ë6:AEª§_x001A_Ãµ:Aî&gt;WÐ:AË¶mu:AÐLðÈ.:A_x0010_Z_x0007_cÓÒ9A_x000D__x001D_+¡ã9A-Â_x0015_9¿{:A_x0008_±*sð:AóXdñ/:Aëým_x0006__x0011__x0004_;AæÜ[é_x001F_¹9AÝ5_x000D_h:A_x0002_µ¥b;:A¢v¬_x000C_:A#Ü2_x001D__x0016_;AÀàhE¶Á9A_x0006_jæ;9A:A³âëýNL:A_x0001__x0002_Å_x0011_pÀà9AëF/¸=Ò:A¬Âó_x0015_È:Aß»ñ½X:A«dû2¢â9A6Âîee£:AÊÄ@ûÝ9Ad"òáá9A_x000E_3_x000C_ &gt;:Aà_x0017_9âô9A4W´ú^:AA»ËN Ê:AÎ\ý¦:AEèÝ_x0018__x0016_%:AC_x0015_úîj:AÉJ_x0010__x000C_9q:A,]Áînó9A_x000D_ ©Øº9AlÂAÓ§:AõVdr+:A_x0003_²O_x0012_:A_x0015_Æ_«µ':AãäÎ_x0014_â9An&amp;¨d}:A5ÛcYg:AÍ/§üÉ9Að;s_x0013_y:ADc?Äß:Añ°væ:A¯À¼zË:Aì_x001C_ºl_x001E_:A&gt;_x0001__x0002_zõ9A6UoaÐ9;A_x0008__x0013_úT4Q:A{´ö_x001D_¶ì:A_x001C__x0008_CÕ.:Aéj_x001E_«ç;AOP_x0018_÷ª,:Alwè_x0019_* :AÏ:{¾»e:A¬¡bi:A¶Ð_x0014_øõ:A_x001C_eTöÛ´:Aîå²\_x0018_:AøÃÒSß:A!MÛ,·s:A£Ü_x0016_xØÀ9AÕ&gt;æ	³:A_x000F_ú¦4Âp:ATÆNDM9A¹|%_x0008_8¡:AÊ_x000B_·K:Aç_x0013__x001B_[¢:Aá=_x0014_ðÿp:Aäw_x0015_:AürÇ_x0008_c9AéÛ_x0017__x001E__x0007_;AÌï_x001F_Õð9AÔKØú_x001C__x0013_:AÔÁ_x0015_Êëh:A¯4Çù5:AvÕ'ºÕ_x000B_:A-¸[7f9A_x0001__x0004_ß@Ø¥[9ACÜ`(ñ:A3_x0018_kD é9A~ùøî3;A$_x0005__x0007_ü&lt;:A(®äX	Þ:A©@òR_x000F_h:AUh¦ß_x0012__x0013_:AºÊ"ÔTn:AWd_x0006__x0017__x0019_ø9Ah­I8j_x0003_9A_x0014_æjç¶Æ:A_x0005__x0002_]F9:Ar_x000D_GlA«:A={)ê,:AÔtåË:A»ÊOÚE2:A·_x0010_r_x0006_c[9A*wÌ­n0:A_x001B_Õq_x0015_K:A-3Éh,:AËñ_x000C__x0017_|Ô9A DøV³_x0007_;Aèâ»Ý÷ :Aôæ¸Æ_x0017_°:AôROÃ9A×Õ#ú9A_x0001_»_x0003_s_x0001_:A¼Z$_x0003_&gt;¬9AÛxÐzÀ­9Afû#±:A¥¹_x0003__x0004_a,:AuÍcýB:A_x001B_ÂAÕÅ_x0016_:As_x0002_xÔMl:A_x001A_iÓõ&gt;:AÚèþPðK:AmÃWá_x0013_}:A%~_x001C_&lt;ê:A´&lt;)àµ~:A_x0015_0HHÖ:AÏÄ_x0016_{|1:Aùëü_x0004__x0014_u:A«_x0006__x001D_vH9A_Îéûä:AÌªå&lt;O:A}özó_x001C_:A+³ã8Ð_x0003_:AJ}yÝf(:A¥jxåçÑ9A%Vd¾9AGkMÛ¶9A_x0007_ÕìLø9AhîO_x0004_..9AÃ{_x0015_pÀ_x0010_:A·_x0001_lX¢I:A_x0013_y²5:A¡&lt;öÅ):ASþ©Ã*9AÈÞ6FÃ(:AèÛ¢L?:A8Læ¶Î~:A÷Lq_x001F_ø9A_x0001__x0002_÷Ì0É9AÄlÑR&lt;:Ad]7*:A¶¢öd¸:AêÜ¿u33:A(v_x000E__Q:A_x000B_Ç_x000B_C_x0015_:A?ä»_x001C_|:A_x0016__x0019_¿×$Ò9Av Y_x0014_:AÑµ¶Ú_x001C_«9AD¢tsPn:A@_x0010_yÔ&gt;:A_x0014_0pì²Õ:A_x000F_û_x0019_&amp;J:AHõ}Ât	:A¥Ù_x0005_|ÏÖ9Aõø=¥:A]¶+:AÜ¥PI:A&lt;ÌÆð§¼9AcGP:M:A±[Ï_x0012_òF:AX_x000C_:v¤Ë9Aµ_x000F_;~ñS:AWr_x000C_,;AÚlg¯äµ:AÑ§#BèÖ:Aî.³°:A§ìÓM:A=_x0015_»Gà`:A«Ñ!_x0002__x0004_o~:AB»d_x0003_&lt;:A`²Ò¦Üv:AüN®RK_x0003_:Ajéz_x001F_1b:Aö~W¢×9AW_x000E_´Y:AãÔ1¯,Ä:A0_x0005_½Ø=_x000C_:A Ô¼Ëm:AEõV9AåA×vé9A_x001B__x0011_J=ç:A@ÝÌt:AzO½Õ_x0001_m:A;_x001A_bs:A\â·_x0008__x001B_:A	_x001F_áTf:A&amp;@_x0014_:A_x0017_®-Öï9A_x000B_öâüõ9A`ÜÓ­4:A_x001E__x000D___x0011_Ó:AÿþË&lt;ª:Aù6©!_x0012_:A%ã¦;A½,ßÖT&lt;:A_x0015_êß_x0015__x001D__x0011_:AT4¢&gt;_x001F_;Aäpy´_x0011__x0018_:A÷6_x0007_Èsh:A#^Æ_x0003_Æ9A_x0001__x0007_hVY_x0013_ªT:AÍ§á9ABLû56Õ9A_x0016__x0007_´¦_x0013_Ô9AJ&amp;+_x0012_.ª:A¤ kÍaW:AôH) )9Aë_x0019_ka1Y;AAßy­Y:AtµkêP:A³_x0004_Ñ_x0003_¡_x0011_:A¸W_x0013_¿ÉÄ9A,Â_x0002_FÜX:AT-r¸¹/:Aãú¡:cL:ATOa9R7;Av=¶_x0006_:A[_x000C_¼}¥u:A4&lt;)÷Û9A?_x0001__x0001_K':A5?Y-{M:Ae=ûóË&gt;:A_x000E_yógÔÌ:A_x0011_É×_x0002_:A&amp;Õ~=È:A¸ºÉï4:AÇ_x001D_ÔÓa:Aë_x0011_}Ù$§:Aßµbö :A_x0016_[_x0005_çfò9A_x001F__x001D_þüO:Ap®*__x0001__x0002_²a:A _x000E_Â9Aá³«!BP:AèÁÇÓ9AW ¡_x0005_HM:AÚù²_x000C_â :ACÉôià:AÛ_x0003_x­_x000D_:AÝ²V¾ ':A'^vY}:Ai@ßî_x0010_:A®ý_x000E__x001E_ï¨:ArîhÄ_x0014_:A_x0006_åj"äÑ9AM+-:A8Îé@H_x000F_:AÆ¢_x0011_û	æ:A&amp;ºHì_x0017_:ArÛ´iGð9AÊ_x0018_@S68:AVö_x0017_|:A´ï%)êþ9AdQ.z"¦9A/bº6_:ARQäåí9AÎ)TIÉ9AÑ¿½¡ÜÁ9A_x001F_&gt;":A,cp&gt;h\:AË_x0017_ZW:A%K¾&gt;&lt;Ê9AÒ·&amp;wÿ_x0013_:A_x0002__x0003__x0017_yÊO;ABÙë?*¢:AöÏ0Q_x000F_:A[Ka¦Â9A_x0012_IÜ_x001A_À}:A4û_x0018__x0007_e:A_¼3¯ß_x0005_;A¹_?«mæ9A"ÓV_x0014_øð9A]®¼ðG_x000F_:A4Jý_ì69AÈ¡Êí_x0001_#:A_x0017_¿ä}:AéL¥{±õ:AÁs#çÖ¨:A&gt;$=_x000B_t:A_x000B_?¥:A·ÇK­ç:AÌü7ÝÂa:Aõ_x000D_ÔÝ9;Auþ½_x0013_9A\¢Ó_x000E_D:A¤q$9T:A'_x0005_!_x0001_i¦:A­Ì-Q:Añ ³çÌ!:A7Q&gt;¿_x001A_:Aþ_x0010_]ÏYP:AÌËo_x000B_D:A_x0018_o_x0001_zý_x0014_:AK¶3ô_x0012_:AC9_x0001__x0003__x0010_V:A_x000C_:HÝ_x0017_a:AC_x0002__x0006_®³:AGÓee_x001D_Ì:A©F¡ÿJç9AyÚ)Ú§:A¦¾Ø¯_x000E_:Aë«Mð¾9AÄÿõ'Y:A_x0011_FÀÖE :AýúYàLû9A_x0010__zì9APéAÔk9Aw,vø^_x0012_:AÁs_x001A_f7:AõÀC3^p:A_x001F_§ïø9AÄv6@_x001F_z:A¤|_x001D_m:9AY	MA?;A_x0017_§EÔÄl:A_x001F__x001E_¸LW.:A2²*µeÃ9A#²D!»9A_x001B__x001B_V_x0005_HQ9AUH!âN:A=_x0018__x000F_¯_x000F__x0013_:A~yx:A Ç	yxº9A;öÏC:A¼»$]¥U:A1ëúó_x000B_:A_x0001__x0002_²þY_W:Ar±_x001D_+_x000D_Ú9A¥ õgý:A°_x0007_t_x001C_:A®_x001C_c&gt;:A®fõ®Ô9Añ/ôËÇ:A_x0003_.ÏÑ:AÅ(hÈc®:A_x0003_±ÐEº9A_x001D_-ß¶U:AËÅîÈ2à:A_x0019_ø×wû:AÉ½/ÖÒ9AÚJ0¬	";A_x0012_Ä_x0003_Ç¤:A¤c_x0014_:A¨ØLJ_ã9AGê&gt;Zª.:Avw*}9A[ &amp;¾z_x0012_:A!fQ¹_x0014_:AR$9¼Ä9AE*Gú_x0004_:AZ{ÒàS£9A=RU:Aâ&lt;}"¦9A,óV_x0007_D:Ajd¿_x0005_G·:ANÛ_x0010_±cH:AÑ¶í°__x0018_;Aþ°ôY_x0002__x0003_,:Aá6Ù~};A5°B#R:AwKb±K:A¹_x001C_Î`¼Ý9AÚ SÎO÷9A Þ¢Ý:A*{Ç_x000E_E:AE}´a_x001A_z:Aý%Ð£f:AÕ6h¿Fi:A |F{;_x000D_:AC¹·)_x0010_Ð9AËåâ_ùç:Aôd=:Á?:AßHV\'`:A_x0018_ô 6N0;A6M0_x0008_q:A_x0016_²ö :A'²	þb :Av¶?_x0016_{:A_x0001__x001A_ ô~Ò:AÑÍ_x0006_3É³9A3{ëß_x0008_=;Aò"vÏV0:A/-©²2_x0010_:A±Í×ÖED:A_x0016_Z°Õ÷9ANñÌedA:APfÉã_x0017__x001C_:A_x0005_f"ë_x0004__x0002_:AX£.[K³:A_x0004__x0008_àM_x0013_Hî_x0001_:Ac_x0010__x0011_üÚô9A¾]êyß9A_x0002_qØ_x0019_¹":A¥U&lt;]£,:A01&gt;õÚM:A_x0017_a7¹ý9AclÛv:ABk_x0008_ðh:A_x001D_âeËÏ9Ah_x001F_¹hn:A_x0018_|´$ÿ·:A_x0007_$rüú;:Ajë¶N??:As¬p×J9A¿_x000E_Ó`_x0017__x0012_:A½_x0005_iê_x0015_9A$ã_x000B_Á¬$:A[º´2;Ac2¤J.s:AÞÆ_x000C_'Ìr:A±¹­ÁR_x001B_:A_x001C_¤wÇT:A÷+G7¾Ä:A_x0003_NÖK:AÆÿ_x0006_K:A_x001A_ÝA_x001B_þb:A±×Ò_x000C_°Ï9A_x001F_ÄA&gt;RP:A_x0019_tâ_x001F_V:Aíy¥a!Þ9A/W:É_x0002__x0004_ÀM:Ae_x0010_ç	:Al_x000F__x0015_Õ%:A_x001E_!£_x0001_Â_:A¦ð¤DFÈ9AYº­_x001E_?:AÜ³_x0003__x001B_:A´Ñ8àZ:AõLPË:AqÇß_x001A_l_x0006_:Al	Â#w:A_x0007_òÛWM©:ATaëÄ9A·Aa?:A+E]»_x0018_:ASpn_e:AS$¥ïs:A¾I_x001A_T:A_x001B_7h2®:A·kn0_x0006_I:AæW¢n:A5ão)_x001A_:AÖÄuË9Ax§OPÄÇ9ACà1±:A_x0017_æZÒ_x0018_²:A^èîËLÜ:AdôHåÍ9:Añm_x0013_øÒ9AÌ¸Ãô9_x001D_:AQâ)(Ü9A©_x0007_~_x0014_|W;A_x0002__x0003__x0010_·ÜRõ9Aú_x000B__x0019_ðÉ»:A|VÅO¼:A_x0002_9qÅÕ:A±7!åà9AeçÃ²sÍ:A¾Ã³M_x0002_;A\¾©!=;A?À®Ú1:A2_x0011_@_x0006_;Ao)_x0010_"Ä9AO®9!ü9Am~ÙòÛ_x001B_:A^WSZãÌ9A4´&amp;Æ[:A_x0005_F ¯:AÖn?¥í:A_x0001_/+Ò:A³Ê%¨ª9A3_x0006__x001E_øU0:Ay_x0010_Ãnt³9Ab­84|=:ACbº¬7:A^éga¹c:Aá_x0005_~¹º:A58Õ³ùô9A	«â·_x0002_:AI#^(s:AB_x0013_C-_x001E_e:A_x0018_è_x0019_Y9AcV_x000E__x0002_c9AÙõ_x0002__x0003_í:AO_x0005_N_x000B_Cf:A_x0017__x0003_|@"_x0012_:A_x0013_¼¥_x001D_û9At_x0001_Q¤-:Aîm&gt;_x0006_;Aëy7â¢:AËüo	C_9A	ó¿qÂ6:Añ_x0006_~=mo:A/¦ñ%$o9A-î+Úi?:A y¡^_x000F_:A@yÊ÷Àæ9A	[Y=:AÓ5_x000E_Ø_x0013__x0016_:AE_x0008_UèÀ:AOcxÇ{:Aá|_x0013_w_x001A_ç9A¡Dtð*:A`_x001A_B¡Ñ±9A_x0015__x0001_C%g9A_x0015__x000C_ÖMþ9A_x0016_\ô_x000F__x001B_§:AP@íÌ9A_x000E_qÕe:APïQ3@å:Aåð_x001A_Þ9AÀöASÄ:A»¢Î9A_x001B_T^uì:AÀ¼VAÕ£9A_x0001__x0004_"+/_x000B_þ_x0014_:Aôè÷= :At­Ì_x000F_U:A8åÕ:ª9Aõpea2Û9A×þöó³J:AÀmNû¡_x001F_:A_x0010_°ÚN_x0002_;AÝWo _x001F_:AC%þx¾9A¹~Hèk:A1UQa_x0004_:AEì_x000B_¦û:A«Ð»Úù¦9AÄ¹ÇÊ_x0017_t:Auu#_x0010_ÈÊ9A}_x000D_yèðe:Aû­·[p_x001F_:A÷=_x0008_§_x0003_:AûØHòïÎ9AWõ_x0006_B_x001E_ý9Aí½)Ú2):A²-_x001B_\Ô9A0?M(Ê:AÃÜ30°:A_x0008_´c	_x001A__x000F_;A&gt;h¯_x001E_T:A`5«(ø_x001C_:A°®ã_x0004_M:Aî:G/.:A¤Iºszà9AÚô¯7_x0001__x0002_R9A_x0007_2v5×s:A_x000F_}&gt;%;A_x0019_Ý­¤U:Aý\.óW&lt;:A_x0004_M_x0012_	Fª:AæL_x0010_9¦Á:ATÁÂ£M:A¶è­wíC:A_x0006_¢i_x0019_%:A_x001E_7­_x0011_:A_x0008_2:Cl:Aó_x001F__x0008_;Fv:A=°è*BÚ9A_x000D_:¨Y_x0011_:AØìóÜï9AxSÊIl:A5?Ó0×_x0013_:Aù+È9AÄFÌ_x000F_Lm:AÔS_x000E_a!î9A! ËàÒ9AÑ_x0015_¦i8:A¯_x0001__x000F_:Aò)c_x0017_ª9AÍ_x0008_Oô9A÷ÝN2µ­:A1ç_x0006_Ï¬9APâ_x0005_P¦w:An¼ _x001D_:A_x0007_ª_x0006_l	Ë9AóiN_x000E_[w:A_x0001__x0002_gOø£·É9A_x001E_Ä3&lt;0Z:A_wB»89Ad§A&amp;Û:AÚ_x0008_¬_x0014_è9A=¤PÝ9Aß-_x001F_ÐÓ9AMß66=9A¤µ_x0011_9z9Aà4_x001B_¿t:A¶Âyí9Aì«'_x001C_:A£w_x0001_YÓ9Ae^Ïíy9A_x000F_ÈÍ»Ü9AËÕ*_x0003_:Amã3¬H¬:A.Ë×_x0001_zú:A¶gSì¨:A'@5¹:Aú_x0003__x0016_ré9Ajì\æ::AÚnM_x0016_¹!:AÍVH_x0008_;ApÈ_x0014__x0007_;A&amp;6k4ÛV9Aqld0h·9AÒ_x0019__x0012_ÙA:Aêy0=Ê0:A_x000C_ÜªðÞ_x000E_:AåÕ4æñ9AÜAW[_x0002__x0006_ÿÆ9AÕ²!U4Â9A/À#É9ATX×$Â:Azû?¹:A_x0003_Uù¸±Ú:Aö`_x0017_óÞ9Aù0ø_x0015_¬V:A%Ökîæ@:A!ÝÏ#)_x001B_:A_x0018_Ë»³B&gt;:A¸_x0004_ªãG-:AÚÐÄ_x0001_Ö9ALï_x000C__x000B_þ9APô5Â¤ê9A»z\Ì9A@õ9 Ë9A,_x0015_ï_x0010__x0018_:A_x001E_8_x000C_.¢_x000B_:Aá}qñÙH:Aú"L_x0018_l¶9A_x0019_Òû=_]:A5Õ,»¦_x0005_:Ae_x0003__x000C_wW±:A·ûê&gt;°9Aí°_x0015_fc¢9AKÞVÝì:AðÝºâqì9AC¦Óà:AÓ¾Gñ8¥:A7_x0002_:A_x0001_8	¢T:A_x0002__x0003_oÅ(O¡:A!6_x0016_F*]:A_x0006_ÍÁûú/;A÷=Ã_x001C__x0002_:AºÉSäÊÏ9Aly_x001C_'þ:AÇú÷I,9Aí×ïf:AC|Qh:AzÏ9¼°9A¢ÑçÞõ:A!_x0016_åb_x0005_ø9A%NËñU:A?%ÁS­:A¨m¼×5=:A(GÅ0¼9AZC8×ì%:A_®Áå~{;A_x001D__x0003_Úä_x000E_:AÒâ1_x0001__x0016_½:AÃM ÓdÒ9A:¯-&amp;:Aã³¦sâ·:Aþ³Á__x000B_:A:ß"ù­;:A_x0001_ã¢í9Ah_x0005_&lt;-â_x0003_:A¯ø[[°:Aé2i_p:A®(rD:AÂîay4·9Apó_x0004__x0005_&lt;Ð9A«_x001C_My{:A_x0012_÷êøéN:AÊ`²_x000E_Fô:A_x0005_b¡þ¶ý:Aª_x0016_¢}Ð9A¸äá&lt;_x0001__x001E_:A#_x001B__x0003_Õà9A_x0003_¿_x0002_Pz:A_x0008__x0014_j&amp;_x000C_:AÐú°«¶9A&gt;e²ü:Aqº¿çÄ:A"Àa:A¾X6Ú9A_x000C_Èü;_x000D_:A$KÂ N§:A¹"N¡":Aªôº-	:A£D¸GYL:AErò	{9A¯Ãèå%;AXöÜtÞ&lt;:A_x0014_þ,å_x000C_:A_x0001__x000F_ZÑ^_x001D_:Aá6ê÷ñ9Aø­Q!k:Aac`R;¨9Aô×ìÒlV:A\)PªVÛ:AÇuR¾±:A_x0018_æàë§:A_x0004__x0006_å &gt;GÚã9A;Ckà+_x001E_:A_x0018_»Áñè9AfzÉcj9AË×ä_x0007_vË9Ab4»_x0018_:A._x0010_OB¬:A_x000E_6_x001C_Û5:A§_x0008_ ñr:A_x0006__x001E__x0017_ß¾G;Aÿ­Í@_x000D_:AùüÇ_x0005_f_x000F_:A×y£:Aø'1N:A1àbæ9AÍcI0±W:A³|]õ½9AcÌäÅ+º:Ahîi4:AN_x0003__x0011_EÕ:ACe_x0007_Íâ_x0018_:AY_x0002_ÓX:A§8á±9Aá¾¾+°:A_x001E_Ö_x0001_K:Aüfðv:A%ël¤é9A©ó_x0010_¦º_x0007_:Aioïó£:AO/óh±_x0019_:AgÐ_x0013_GÌg:Ahè_x0005__x0006_½_x0007_:AÐTnöä|:A_x0016__x0001_«úì9A_x0005_ò7-Ä¤:A6!D:Aø_x0017_zí::Aõ4.Þr:AMkÝfÀ_x0015_:A±[ÜÒY:A¨vÇJ9A_x0015_`Ýns:Aûßâçn:AËÿÛ_x0016_:A_x001A_/èÊ+_x000C_;A_x0015_Ä»X_x000F_:A²CEøf:Aå×_x0003_ò9A§_x001C__x0008__x0004_N_x0001_:AÊGq¾:Aôç_x0016_ã6i:AüPd¢:AîÁAYà9A_x001F_çÒcå9Am×yÁ:A9æ_x0002_hÃ.:Añ/¹PÛ9AÓ=ãÍl÷9AGhêåC:Aï[Ù_x0004_+:AØüÖ®õó9Aêåõ£W9A\FÒíþq:A_x0004__x0005_D_x0002_ERÐÊ:A°®b¤9A}¹_x0008_b&lt;:A¦ÞâX º9A_x0013_^IwVD:A¸#ÒZô/:A_x001D__x000B_2:AíÏ\ú:AÜÌBY_x0017_9A×8ÑLá9A8Êò_x0002_7`9A_	En0:A_x0019_Ä8c.;A_x0013_Uý$":AÌ_x0017_±&gt;Q:AÃ±ö_e¸9A_x0008_¸¡?&gt;/:AýwÍð:A²|g?Ú:A_x0005_Ø__x000D_0r9ARDB.:AÛ,_x000E_{áÁ9A\V­_x0003_Æ4:Ag¸¤¶êq:A1d_x0018_AþÆ9A_ý_x0011_XÊ:A$-¯¨$Ã9Aê_x0001_gUÄ_x001B_:A_x0003_ÊÃÅW_x0003_;A_x0008_p_x000F_ÿÍ:Ah_x0011_6úu9A16_x0001__x0007_ã£9AÚÎ_ïñ5:At*_x0001_	_x0007_®9AÛ6 úq:AZdþåÁ_x001D_9A}@k`ùL:AðÄ9AÜP¥:ßî9AªÔA](:Aä}Çø$â9AØHOû9Ak_x0016_|ÕÍR:AÆt3á³_x0008_;A¹=K_x001D_¸9AcèåS:A«?xÅL_x0014_:A_x001E_n\¥9A_x0008_åGáh;Aÿ3_x0005_;i¿:Ac_x001F_Qz;A2÷_x0006__x0004_:A!_x0019_©§øé9A_x000E_Ë#_x0004_ÏÈ9Aé5Ê_x0014_.y:A?_x0006_at:A®î_x0012_ºm3:AýÕñüD:Aä6³_x0007_¿:A_x0003_zaEj9A2%Æ_x0017_Ç¡9AÛ_x0002__x001A_B¡W:AÉru(a:A_x0003__x0006_¶B±××*:A:_x0014_!/Ë9AW\RS©7:A?3sA¡:AÎì(þhc:A&lt;õ{:A_x0018__x0007_RÒâ0:A4®:ABÚ4_x001D_:A_x0015__x000D__x000B_*¬»:AÄ·³+_x000F_:Ap©@ÜN²:A_x0011_ê¼¾W_x0002_:AMø_x0005_÷_x001E_:A»Ð4}_x0012_:AÑgòÂò_x0001_:AÙT¤:AqÄO_x001B_t:Aãó4Õ1:A_x0019_,õ^ò:AµEÓÍ´Ì9AªÈG¿:È9AVÉ'çK¢9A_x0015_Ò½?÷ò9A_x0004_O_x001F_¼_x0013_.:Aì5\£Þ9A×E=qr^:Aqý/v»¤:A_x0018__x000C_y¿:A{¥qµ:AV_x0008_èñ3_x000C_:At}?_x001F__x0003__x0007_M/:Aþ×M¯ù®9AÛÀã_x0012_¡9A¥&gt;¯«:AÔ&amp;RÄ_x001F_:Aì¤Ùp:A8xsA«²:ARú½}®):AÏVÏ:AÈ_x0001_2_x0005_¸o:A_x0013_'_x000F_íÌ:AâÐ_x000B__x0011_:A_x0012_£2_x0002_ô^9AÛJ¦_x001A_:A¥k_x001C_Q¤:A=;_x0005_\Þ¦:A_x000D_ÿj_x0018_E:A¹oµâ:AÉÑ_x0010_A_x001C_ð9AK4L1s:A_x0008_é_x0002_öº=:A$íÔt}s9AÞ_x0011_©Ñ@L:AS¸TÕI;AÖßr_x0015_þ:AàO¨Gb:Aak_x0006_ÔÉ9AcCë_x001B_Ü:Aù±/¹RÄ9AEºåÊdy:AJÈBøÁ_x0004_:A)co_x0016_8j:A_x0002__x0003_H+Yo:AóÕà7Ð_x0001_;AÇùáÖÃ9AiÍ{:A^ÚÍB_x0012_9A_x0007_¥!&amp;:AÏò#V»_x001D_:AzH\_x0014__x0012_:Aì° vY_x0004_:AÖ_x0015__x0002_:_x0004_r:AßÁA_x001C__:A£_x0010_]!U:Aòlar:Aá4«£B9A¦!f¶_x001F_$:A0[4B.:AûÂx¾Q&amp;:AáÁ7_x000B_:Aª²=_x0015__x000E_;A°4Y2£9A62UõnÉ:A'IJåT:A`ÐTÈ:AyÚ`K_x0012_Â9AgD½ÐÐü9AùËé¤R:AS¬VúVí9AdbêÓ:Ap_x000F_« ct:A	YÔ¡÷:AÅEðB5S:AÒè_x0004_k_x0005__x0006_:A¾_x001D_{®nn9A[´þb-:Aü_x001A_ÿ_x0007_:A¼3ë	_x001A_:Aþ^Ò_x0005_¶î:A_x0001_ÍÍ ëN:Aüäp28}9A_x001C_úeJ$Þ9Aâïð)Ú9Aó|ê¢§ë:A´Îu{å_x0002_:AµÜD%;¿:ARíyÂÆ¬9AÒôþ®_x0018_;A_x0010_ühà_x0016_9A"dÉÇ¯%:A¬³vPr:Ah_x001A_õ_x0001_h;ARjÆ_x001D_$:AI3ÙÊù_x0018_:A_x000C_n_x001E_Óµ:AÔXhñV¢:A¥´_x0004_¤_x0003_;Aóäsªö/:A]£÷_x001B_Ñâ9A8Ê!3M:A¾]i.:A¶"íL)l:Azé_x000C_:;A­Ïg?9AØÇfºñ9A_x0001__x0002_¤4Ì¤*;:A_x0018__x0018_å*_x0003__9A£º_x0007__x001D_í9A_x0004_Gê_x0002_â9A±©K_x0002__x0004_g9A+²&lt;yì0:A5ëR ¥:A§W ¬]:AZÍK_x0002_¬9A_x000D__x0011_#µÂ9AìIµ7þ9Aã_x000B_w_x001E_9A&amp;äb_x0004_;m:Aæ5ÏKÏ:A¦g	@Ý`:AÃ._x0011__x0005_¦:AýW=B¶Ó9Aiÿì_x0008_µ¦:A+gºå:ANí_x0004_o½9AT!DÁÚ9A»_x0001_ÓÇp5:AÁ®»¤Û9Aõ|è ¦:AòÃ7Ø·:A(¥Û¨ù|9ACvð.]:Aih,Û)ì9A¨¤4aõ:A_x000C_G&gt;Pr:A_x0002_ìFY_x0016_¿:A_x0017_Ä_x0002_ÿ_x0001__x000B_kê:A_x000D_'ÓR&gt;ä9Aõ»F_x0002_¼9Aò	Ñïg:Ai&gt;"¿|:Aÿ _x000F_ñ_x0003_;Aü_x0019_lmc:A_x000F_2Õ_x001E_v_x000F_:AÌCËK¥:Aaarð_x0011_:AÛt»x%:A_x0008_³|:Aý_x0015_VWl:AßÕ¬:AZÒI¥°,:AtÈ5_x0002__x0017_Ó9AñB#Ô9Al_x0005_=C ø8AH£Y72_x0006_:AË²_x000C_:b:Að7ü_x000E_:Aæ?Í_x001F_T:A_x000C_þùØ¦_x0014_:A_x001E_9òC°:AB©_x001C_Á9Aló_x0004_9-:AlÇ(E°3:AzÄ©9:A-§_x0018_·ë©9A_x000D_-âH:A_x0007_+_x000E_K(m:AÍ×ßø_x0013_#:A_x0001__x0002_ÜM¯_x0001_":A6Å\Aj®9A_x0018_DÁ¾Þg:A­¥_x0007_|_x000E_Û9AOW4A^&lt;:AdåvF:AË&lt;onp:A?¸ÎU1_x0005_;AHØ.:Õ:A-ªèN:A9V!Êèà9A_x0004_¸Ý*1:ADÁ*öÁ_x000D_:A:Æ_x000C_tY:AÅrÁ­_x0004_;AØ[¨ÍÚ:AQì KAí9A=b#_x0018_7_x0002_:AhLóDc:AN_x0010_Õ=:APMP¨Î×9A_x001D_äË@.A:AÏfNFÚ9AÁ_x0014_¨/¯¢:AÒ_x0012_É×ú9AåBEi_x001F_:A_x001B_i/fb@:A/_x0019_Kâg½9AsRA@]:ANö³_x0012_H:AóÉ(Ç(;A_x0012_úÿu_x0002__x0003_Z1:AIõ Q¿:AðY¬Ód:AÂ_x0013_å,ã±:AôÀ6¨_x0011_¤:AÊ_x001F_gGÄ[:AçÕÚ_x000F_N:A_x001F__x0013_^àD:AÝØÚH'2:Aa¯_x001F_Ç9AO¡L[:A­_x0001__x0010_&lt;^v:AÄ2²Úº9A0yDHB:A§)Æ¡qñ:AT.Ùþma:A¨ô#¢ËB:A®9[+à:Aõ~»ÍÏ1:Aiæ_x000F_Ëi:AÏêêÿÑ9A!_x0017_^_x0006_:AUÉ {Ð9A_x000D_²°óèq:AùÖh_x0007_:AÜÌwÎ:Amp#¥!:A_x0008_Ã[c:A¤_x0017_I@V:A=_x001C_Ì=&lt;:A_x0008_öH³9AHSÏ}_x0007_k9A_x0001__x0003_þ¢Eå9A_x000E_/ávQ9A _x0018_Ç,ì9AÃ_x001C_t_x001A_áÜ9AH¥W_x0012_/_x0016_:AÝøÔbZp:AlßÅ$Q\:AÖ_x0015__x0005_mµI:AàK_x0011_k_x0005_:A)å«=^f:AW1]]¾9A$öEAù9Auía_x0002_^:AÖ1&gt;_x0004_´:A_x0001_µ_x0011_ñÇx:A_x0007_ÙRë:AO¬4_x001B_:AÅû^Å_x0011_I:Az&gt;ÿþû:AÀÒb`Eæ9AÀî_x000C_õaÕ9A.ü0Ä_x0007_Â9AyuÐ_x0002_^:A\ºÓä:Aziçá_x0012_ô9A]¦_ªÒ;:A·¤@AF:A[¶¿Û®:Aq7N_x001C_°:A¡_x0011_+v;:A=[}8§9Aª_x000D_0	_x0004__x0006_°7;AGþæ_x0007_Öô9Aãßð^¿k:A¹¨áý÷Q:A_x000B__x0002_»_x0008_ú°9A¶mÚÿ9Aa_x000C_ïH:A&amp;£¸_x0002_9·9An	¤0_x001E_Ù9A¼¶èÔN6:A1p_x000B_T¨:AI_x000C_^º&amp;«9A_x0013_'&amp;_x0003__x001E_º9Ar§V__x000C_[:AÈ©ëV$·9A¶õÚêqý9AoUtÒç»:AäìÉ­1:A}hZbý_x000F_:A_x0001_øÉ(°8:A¾ÊCúó9A`_x0010_J6:AdK&lt;.I:AXöt_x000F_:A+¸üfq_x0012_;AFolWd_x0011_;A!¼_x001A_Ï.:Aq_x0011_µ)b:Aq7A_x001C_g¬9AÆ_x0005_ªÚÎÉ9A_x0006_þ»¸:A5_x001E_î(W_x000D_:A_x0001__x0002_dG_x001E_dn:AI¬ñ¶PÄ9AzHD_x0014__x0006_:AÏ%)çüb:A ûHñ_x0016_§9AùA:_x0018_|9A_x000C_}òÂ_x0012_W:A³h:pe©9A5ï_x0005_$9AàÌ_x0003_íÕz:A¥'µ8¶9AM	_x001C_*¾t:AË"=½í:AÔ±LÕdw:A_x0014_ò_x0003_µ_x0008_:Aåñ1Ä9A\î¤oÂ:A#£y:Am;-ü9AWîOZº:AÜé:koC:AÆEÜBâç9A,±_x0008_Ï*¨:A#Wæ4_x001F_0:Aäu.jÇ¢:AÇS_x0002__x001C__x001A_á:Aq_x0019_5O':AÒzÚ*:A¾¾|Ün¾9AÔó5FÏ9ApÄÃ~C:A ¼t_x0002__x0003_µ):A­	x»¯:AX ;¬k%:A¿{"J^Ï:AY_x0003_&amp;ø_x001A__x001C_:AóLr¼Ð9Aæ_x0005_£Ùø_x0015_;A_x000F_Ë}Î_x0006_:A-LÁ9¸Ì9A!_x0016_üK_x000B_:A_x0007_.±e½×9AmKcz¥:Aw8ý:AR¾s_x000D_*:AJJázÚ9A_x0014_2gñë°:A©âvI f:AÐc_x0005_ý¿5;AYo^µ*É9AÚh_x0001_(r:A_x001C_'Ô_x0010_Ê_x000D_:Aáv²[;A_x001A_9,_x0008_í:Aû_x0004_,;_x0004_;AÃâëµsÄ9AcÎòZ:A²&gt;ìM:A£þ_x0002_	_x0014_:A~_x001B_g%_x0014_):A¶îF,9Aì³Ì_x000C_¡+;AG­ã:O;:A_x0001__x0002_¯Oÿ¯}M:A?´N_x0019_9A¦u_x000B_§÷±9A_x001F__x0003_::A³Ì{­U&lt;;APs_x000D_c':A6øD÷9A²ÊºkÃ9AÉÉºÇ_x0014__x0018_:A_x001B_Ë$²9A¨ä %}_x0001_:AJ$_x0016_/9:AÇ£$ÆÝ9A_x000D_ÐCÜ:A+IÈ?_x000E_Í:Av¨þ±u:AJ_x0003_å¡Ag:Al_x0013__x0010__x001B_0:Aê,æñ9A_x000D_]½_x000D_:A¼x_x001C_|ð9A_x000C_ÇÉ&lt;:A®]_x0010_²µ8:AçìKDï9AÇ¸eK|:Aæ&lt;¥b1@:Aîø©g­}9A#»óÑ_x001B_â9ABNhÚ&amp;:Að;½::A§&lt;áã9Aæ³7P_x0002__x0003_Nø:Ah_x0010__x0013_tl:A^¥à_x0007_r9AÍR"&gt;óX:AZz¿ò í9A÷=Å_x000B_æë9A_x001A_E;n_x0014_:A_x001D_Ä0j_x001C_:A¡eÌþ:A$ÇÙï¦9AYõ¶Ïa:A®*_x0010_·_x0014_:A7"þÀ)~:A_x000E_|i­Ç:Alà­sÒ:A¹_x000C_¿&amp;`É9A;À _x0001_ Ó:AÙK_x0003_l_x001E_:AÁíò¢:AÝaÞ:AªgmA¹:AÙM_x0015_þ_x0006_¶:A_x0007__x001A_!0+b:A$àôºÄ:AzÇØ°²:A§b[B¿9AÌß]g_x000B_9AgÕ,gJ:A_x001C_á¶¦p&lt;:Aá²_x001F_Éé1:A9ó s*_x0011_9A_x0018_Cùëç9A_x0001__x0003_Ëq_x0005_å_x0015_::A_x0014_U°Ò:A×mÝíU:Au|Iú7_x001E_:ABXìN:A4	*ÛH:AxâD:A,å_x0008_'A:AûÊÑu_x0006_:ASê&gt;9A\_x0011_§»,Ç:A²ki_x0003_0:AwüAôÔ¦9Aè°hæ:A²%l\hÏ9Aâ_x000E_p¶p:A®·mñ12:A_x000F_Çëäø:As]ÊÎ:A}*z:AÉë±{9A2_x0019_2Èì9AIXqÞF9A¡2¶_x0012_l¾:AÖû@2F_x0002_:Am©U_x0002_9:Az²%Ã_x000D_:A³»_x0012_â:AÏ]ð«ec:A}C_x000D_eðS9A¨8lþv:AcÆ÷_x0002__x0004_Üè9AI!NßÒ9Aö0VÌ9A2v6§¨Ò9Awüàs:A§Nµå9AB_x0018_LT}ä9A2=8G_x000B_:AÑ@Ant:A,&lt;_x0019_È_x0007_;AQ¾H_x0015__x001C_:A0ÇÚ±_x001B_ù9A_x001F_Í¹FN':A§]_x0013_ou9A»v»Nÿ@:Aü´_x000D_·Xi:AÃ_x000F_v,:A-_x001A__x000B_(9A6æi¸&lt;_:A_x0014_³ÿæ:AP/üCt¿9A_x0019_&amp;_x0013_Æda:AÏ_x0015_Õ»_x0011_W:A	Ê ;A²­¡md:Aï§¤eü0;ALt._x001F_x:A¶_x0004__x0013_Â_x0003_N:Að_x001D_å_x0001_,:Aç&amp;4lÅ_x0002_;AïXò¨%_x0011_:A_x000D_óÆ³à:A_x0002__x0004_]dÜ:As~K¾:AÁÉÜÚ]_x001F_:AWøn9È8:Aò_x0018_)_x0016_Ä²:A³3&gt;²N:A_x001F__x001E_cÂ_x0003_M:Aò_x0012__x000F__x0013_÷:AùÿÞ_x001F_L:AûÑ_x001C_c&amp;¬:A£ ]hû:A0(ø_x001E_]Ã9A)ØòÞÚ:A_x001A_`áHã9A°úöáæ9Aµ­_x0007_&lt;l_x0002_:Aßw¨Üò¨9ARñ9XØ_x0012_:A/D_x0017_U:A_x001F_ÆµÅÍ÷9Aä]]Ã\È9A®e	_x0014_ø@;A+?z­î¤:AØ|=äæ:AJØæ_x0001_è9AôÐO9A_x0011_°@_x0001_ Y9A_x0008_ªµ=Ó_x001D_9AÆPAùø::Aâehv|:A_x0005_ Î9Aä_x0016_4_x000D__x0002__x0003_XO:A¶ÿÈ_x001D__x0015_;AQ#Ò_x000D_ìq:Aâæóù;~:AKÑÍ÷þï:AªÃ_x0005__x000B_Û:A?³ç)Äå:Aóê"_x0019__x001B__x0005_:ABDmÆò9AâÎÆi:Aôå¯?9A	_x0017_þb«Ö:A0ÀCM&amp;#;A%º_x0002_ª!9A_x0001__x000E_äáí	9AÌÚÇÞ!:A;^_x0004_Ùø9AÍ 8?]":A¬},¡9A|«Ê):AÁÿ:§Ô9A_x0018_®	¬:A_x001E_³iEá9A^_x001B_2Uk:AnÄdrBÚ9Aø _x0013_E:A_x0017__x0017__x001A_¥_x0019_:At~îDð9A_x0011_Pª_x0002_Æö9AÅ_x0014_Jkj_x001B_:AS_x0015_Áô_Ì9ANüq_x0003_A_x0004_:A</t>
  </si>
  <si>
    <t>a0840776fed932b74a6202ebceff293e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0002__x0003_þ@²ºÕsþ@²ºÕsþ@²ºÕsþ@²ºÕsþ@²ºÕsþ@²ºÕsþ@²ºÕsþ@²ºÕsþ@²ºÕsþ@²ºÕsþ@²ºÕsþ@²ºÕsþ@²ºÕsþ@²ºÕsþ@²ºÕsþ@²ºÕsþ@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?@hã_x0001_A_x0001_	??_x0002_	??_x0003_	??_x0004_	??_x0005_	??_x0006_	??_x0007_	??_x0008_	??		??@	??_x000B_	??_x000C_	??_x000D_	??_x000E_	??_x000F_	??_x0010_	??_x0011_	??_x0012_	??_x0013_	??_x0014_	??_x0015_	??_x0016_	??_x0017_	??_x0018_	??_x0019_	??_x001A_	??_x001B_	??_x001C_	??_x001D_	??_x001E_	??_x001F_	?? 	??!	??"	??#	??$	??%	??&amp;	??'	??(	??)	??*	??+	??,	??-	??.	??/	??0	??1	??2	??3	??4	??5	??6	??7	??8	??9	??:	??;	??&lt;	??=	??&gt;	??_x0001__x0002_?	_x0001__x0001_@	_x0001__x0001_A	_x0001__x0001_B	_x0001__x0001_C	_x0001__x0001_D	_x0001__x0001_E	_x0001__x0001_F	_x0001__x0001_G	_x0001__x0001_H	_x0001__x0001_I	_x0001__x0001_J	_x0001__x0001_K	_x0001__x0001_L	_x0001__x0001_M	_x0001__x0001_N	_x0001__x0001_O	_x0001__x0001_P	_x0001__x0001_Q	_x0001__x0001_R	_x0001__x0001_S	_x0001__x0001_T	_x0001__x0001_U	_x0001__x0001_V	_x0001__x0001_W	_x0001__x0001_X	_x0001__x0001_Y	_x0001__x0001_Z	_x0001__x0001_[	_x0001__x0001_\	_x0001__x0001_]	_x0001__x0001_^	_x0001__x0001__	_x0001__x0001_`	_x0001__x0001_a	_x0001__x0001_b	_x0001__x0001_c	_x0001__x0001_d	_x0001__x0001_e	_x0001__x0001_f	_x0001__x0001_g	_x0001__x0001_h	_x0001__x0001_i	_x0001__x0001_j	_x0001__x0001_k	_x0001__x0001_l	_x0001__x0001_m	_x0001__x0001_n	_x0001__x0001_o	_x0001__x0001_p	_x0001__x0001_q	_x0001__x0001_r	_x0001__x0001_s	_x0001__x0001_t	_x0001__x0001_u	_x0001__x0001_v	_x0001__x0001_w	_x0001__x0001_x	_x0001__x0001_y	_x0001__x0001_{	_x0001__x0001_ýÿÿÿ|	_x0001__x0001_}	_x0001__x0001__x0002__x0003_~	_x0002__x0002_	_x0002__x0002_	_x0002__x0002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</t>
  </si>
  <si>
    <t>0c35d41d0980890b1f1bbf1e45644362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_x0002__x0003_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hã_x0001_Aü©_x0016_ò_x0002__x0003_hã_x0001_Aü©_x0016_òhã_x0001_Aü©_x0016_òhã_x0001_Aü©_x0016_òhã_x0001_Aü©_x0016_òhã_x0001_Aü©_x0016_òhã_x0001_Aü©_x0016_òhã_x0001_Aü©_x0016_òhã_x0001_Aü©_x0016_òhã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</t>
  </si>
  <si>
    <t>00ece73270701245304add4d8c47ce39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0002__x0003_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_x0002__x0003_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8O_x001E_¤_x001B_Ø_x0001_Aê!_x001A_ÝñÔÄ@ê!_x001A_ÝñÔÄ@ê!_x001A_ÝñÔÄ@ê!_x001A_ÝñÔÄ@ê!_x001A_ÝñÔÄ@ê!_x001A_ÝñÔÄ@ê!_x001A_ÝñÔÄ@ê!_x001A_ÝñÔÄ@ê!_x001A_ÝñÔÄ@ê!_x001A_Ý_x0001__x0002_ñÔÄ@ê!_x001A_ÝñÔÄ@	_x0001__x0001_	_x0001__x0001_	_x0001__x0001_	_x0001__x0001_	_x0001__x0001_	_x0001__x0001_	_x0001__x0001_	_x0001__x0001_	_x0001__x0001_	_x0001__x0001_	_x0001__x0001_	_x0001__x0001_	_x0001__x0001_	_x0001__x0001_	_x0001__x0001_	_x0001__x0001_	_x0001__x0001_	_x0001__x0001_	_x0001__x0001_	_x0001__x0001_	_x0001__x0001_	_x0001__x0001_	_x0001__x0001_	_x0001__x0001_	_x0001__x0001_	_x0001__x0001_	_x0001__x0001_	_x0001__x0001_	_x0001__x0001_	_x0001__x0001_	_x0001__x0001_ 	_x0001__x0001_¡	_x0001__x0001_¢	_x0001__x0001_£	_x0001__x0001_¤	_x0001__x0001_¥	_x0001__x0001_¦	_x0001__x0001_§	_x0001__x0001_¨	_x0001__x0001_©	_x0001__x0001_ª	_x0001__x0001_«	_x0001__x0001_¬	_x0001__x0001_­	_x0001__x0001_®	_x0001__x0001_¯	_x0001__x0001_°	_x0001__x0001_±	_x0001__x0001_²	_x0001__x0001_³	_x0001__x0001_´	_x0001__x0001_µ	_x0001__x0001_¶	_x0001__x0001_·	_x0001__x0001_¸	_x0001__x0001_¹	_x0001__x0001_º	_x0001__x0001_»	_x0001__x0001_¼	_x0001__x0001__x0001__x0002_½	_x0001__x0001_¾	_x0001__x0001_¿	_x0001__x0001_À	_x0001__x0001_Á	_x0001__x0001_Â	_x0001__x0001_Ã	_x0001__x0001_Ä	_x0001__x0001_Å	_x0001__x0001_Æ	_x0001__x0001_Ç	_x0001__x0001_È	_x0001__x0001_É	_x0001__x0001_Ê	_x0001__x0001_Ë	_x0001__x0001_Ì	_x0001__x0001_Í	_x0001__x0001_Î	_x0001__x0001_Ï	_x0001__x0001_Ð	_x0001__x0001_Ñ	_x0001__x0001_Ò	_x0001__x0001_Ó	_x0001__x0001_Ô	_x0001__x0001_Õ	_x0001__x0001_Ö	_x0001__x0001_×	_x0001__x0001_Ø	_x0001__x0001_Ù	_x0001__x0001_Ú	_x0001__x0001_Û	_x0001__x0001_Ü	_x0001__x0001_Ý	_x0001__x0001_Þ	_x0001__x0001_ß	_x0001__x0001_à	_x0001__x0001_á	_x0001__x0001_â	_x0001__x0001_ã	_x0001__x0001_ä	_x0001__x0001_å	_x0001__x0001_æ	_x0001__x0001_ç	_x0001__x0001_è	_x0001__x0001_é	_x0001__x0001_ê	_x0001__x0001_ë	_x0001__x0001_ì	_x0001__x0001_í	_x0001__x0001_î	_x0001__x0001_ï	_x0001__x0001_ð	_x0001__x0001_ñ	_x0001__x0001_ò	_x0001__x0001_ó	_x0001__x0001_ô	_x0001__x0001_õ	_x0001__x0001_ö	_x0001__x0001_÷	_x0001__x0001_ø	_x0001__x0001_ù	_x0001__x0001_û	_x0001__x0001_ýÿÿÿ_x0001__x0002_ü	_x0001__x0001_ý	_x0001__x0001_þ	_x0001__x0001_ÿ	_x0001__x0001__x0001__x0002__x0001__x0001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</t>
  </si>
  <si>
    <t>86de1004c293d2a52064a971c15721ac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_x0001__x0002_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ê!_x001A_ÝñÔÄ@_x0001__x0002_ê!_x001A_ÝñÔÄ@ê!_x001A_ÝñÔÄ@ê!_x001A_ÝñÔÄ@ê!_x001A_ÝñÔÄ@ê!_x001A_ÝñÔÄ@ê!_x001A_ÝñÔÄ@ê!_x001A_ÝñÔÄ@ê!_x001A_ÝñÔÄ@ê!_x001A_ÝñÔÄ@ê!_x001A_ÝñÔÄ@ê!_x001A_ÝñÔÄ@ê!_x001A_ÝñÔÄ@ê!_x001A_ÝñÔÄ@ê!_x001A_ÝñÔÄ@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</t>
  </si>
  <si>
    <t>014a3863f55df3d0dc4b5d1ce00d82e2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9:9999999999999999999999999999_x0001_:99_x0002_:99_x0003_:99_x0004_:99_x0005_:99_x0006_:99_x0007_:99_x0008_:99	:99::99_x000B_:99_x000C_:99_x000D_:99_x000E_:99_x000F_:99_x0010_:99_x0011_:99_x0012_:99_x0013_:99_x0014_:99_x0015_:99_x0016_:99_x0017_:99_x0018_:99_x0019_:99_x001A_:99_x001B_:99_x001C_:99_x001D_:99_x001E_:99_x001F_:99 :99!:99":99#:99$:99%:99&amp;:99':99(:99):99*:99+:99,:99-:99.:99/:990:991:992:993:994:995:996:997:998:99_x0001__x0002_9_x0002__x0001__x0001_:_x0002__x0001__x0001_;_x0002__x0001__x0001_&lt;_x0002__x0001__x0001_=_x0002__x0001__x0001_&gt;_x0002__x0001__x0001_?_x0002__x0001__x0001_@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X_x0002__x0001__x0001_Y_x0002__x0001__x0001_Z_x0002__x0001__x0001_[_x0002__x0001__x0001_\_x0002__x0001__x0001_]_x0002__x0001__x0001_^_x0002__x0001__x0001___x0002__x0001__x0001_`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_x0001__x0002_x_x0002__x0001__x0001_z_x0002__x0001__x0001_ýÿÿÿ{_x0002__x0001__x0001_|_x0002__x0001__x0001_}_x0002__x0001__x0001_~_x0002__x0001__x0001__x0002__x0001__x0001_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</t>
  </si>
  <si>
    <t>33f23ba328bc83179ed23a1f7f9d3a13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343333333333333333333333333333333333333333333333333333_x0001__x000B_33_x0002__x000B_33_x0003__x000B_33_x0004__x000B_33_x0005__x000B_33_x0006__x000B_33_x0007__x000B_33_x0008__x000B_33	_x000B_334_x000B_33_x000B__x000B_33_x000C__x000B_33_x000D__x000B_33_x000E__x000B_33_x000F__x000B_33_x0010__x000B_33_x0011__x000B_33_x0012__x000B_33_x0013__x000B_33_x0014__x000B_33_x0015__x000B_33_x0016__x000B_33_x0017__x000B_33_x0018__x000B_33_x0019__x000B_33_x001A__x000B_33_x001B__x000B_33_x001C__x000B_33_x001D__x000B_33_x001E__x000B_33_x001F__x000B_33 _x000B_33!_x000B_33"_x000B_33#_x000B_33$_x000B_33%_x000B_33&amp;_x000B_33'_x000B_33(_x000B_33)_x000B_33*_x000B_33+_x000B_33,_x000B_33-_x000B_33._x000B_33/_x000B_330_x000B_331_x000B_332_x000B_33_x0001__x0002_3_x000B__x0001__x0001_4_x000B__x0001__x0001_5_x000B__x0001__x0001_6_x000B__x0001__x0001_7_x000B__x0001__x0001_8_x000B__x0001__x0001_9_x000B__x0001__x0001_:_x000B__x0001__x0001_;_x000B__x0001__x0001_&lt;_x000B__x0001__x0001_=_x000B__x0001__x0001_&gt;_x000B__x0001__x0001_?_x000B__x0001__x0001_@_x000B__x0001__x0001_A_x000B__x0001__x0001_B_x000B__x0001__x0001_C_x000B__x0001__x0001_D_x000B__x0001__x0001_E_x000B__x0001__x0001_F_x000B__x0001__x0001_G_x000B__x0001__x0001_H_x000B__x0001__x0001_I_x000B__x0001__x0001_J_x000B__x0001__x0001_K_x000B__x0001__x0001_L_x000B__x0001__x0001_M_x000B__x0001__x0001_N_x000B__x0001__x0001_O_x000B__x0001__x0001_P_x000B__x0001__x0001_Q_x000B__x0001__x0001_R_x000B__x0001__x0001_S_x000B__x0001__x0001_T_x000B__x0001__x0001_U_x000B__x0001__x0001_V_x000B__x0001__x0001_W_x000B__x0001__x0001_X_x000B__x0001__x0001_Y_x000B__x0001__x0001_Z_x000B__x0001__x0001_[_x000B__x0001__x0001_\_x000B__x0001__x0001_]_x000B__x0001__x0001_^_x000B__x0001__x0001___x000B__x0001__x0001_`_x000B__x0001__x0001_a_x000B__x0001__x0001_b_x000B__x0001__x0001_c_x000B__x0001__x0001_d_x000B__x0001__x0001_e_x000B__x0001__x0001_f_x000B__x0001__x0001_g_x000B__x0001__x0001_h_x000B__x0001__x0001_i_x000B__x0001__x0001_j_x000B__x0001__x0001_k_x000B__x0001__x0001_l_x000B__x0001__x0001_m_x000B__x0001__x0001_n_x000B__x0001__x0001_o_x000B__x0001__x0001_p_x000B__x0001__x0001_q_x000B__x0001__x0001__x0001__x0002_r_x000B__x0001__x0001_s_x000B__x0001__x0001_t_x000B__x0001__x0001_u_x000B__x0001__x0001_v_x000B__x0001__x0001_w_x000B__x0001__x0001_x_x000B__x0001__x0001_z_x000B__x0001__x0001_ýÿÿÿ{_x000B__x0001__x0001_|_x000B__x0001__x0001_}_x000B__x0001__x0001_~_x000B__x0001__x0001__x000B__x0001__x0001__x000B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</t>
  </si>
  <si>
    <t>f91704691ca1a13d411d1dcdd440a4d9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</t>
  </si>
  <si>
    <t>STATIC VALUES</t>
  </si>
  <si>
    <t>78592373372dd97d6e280241db8a3be2_x0012__x0013_ÐÏ_x0011_à¡±_x001A_á_x0012__x0012__x0012__x0012__x0012__x0012__x0012__x0012__x0012__x0012__x0012__x0012__x0012__x0012__x0012__x0012_&gt;_x0012__x0003__x0012_þÿ	_x0012__x0006__x0012__x0012__x0012__x0012__x0012__x0012__x0012__x0012__x0012__x0012__x0012_$_x0012__x0012__x0012__x0001__x0012__x0012__x0012__x0012__x0012__x0012__x0012__x0012__x0010__x0012__x0012__x0002__x0012__x0012__x0012__x0001__x0012__x0012__x0012_þÿÿÿ_x0012__x0012__x0012__x0012__x0012__x0012__x0012__x0012_X_x0012__x0012__x0012_Ø_x0012__x0012__x0012_W_x0001__x0012__x0012_×_x0001__x0012__x0012__x0002__x0012__x0012__x0012__x0003__x0012__x0012__x0003__x0012__x0012_ÿ_x0003__x0012__x0012__x0004__x0012__x0012_þ_x0004__x0012__x0012_~_x0005__x0012__x0012_ý_x0005__x0012__x0012_}_x0006__x0012__x0012_ý_x0006__x0012__x0012_|_x0007__x0012__x0012_ü_x0007__x0012__x0012_{_x0008__x0012__x0012_û_x0008__x0012__x0012_z	_x0012__x0012_ú	_x0012__x0012_y_x0013__x0012__x0012_ù_x0013__x0012__x0012_y_x000B__x0012__x0012_ø_x000B__x0012__x0012_x_x000C__x0012__x0012_÷_x000C__x0012__x0012_w_x000D__x0012__x0012_ö_x000D__x0012__x0012_v_x000E__x0012__x0012_ö_x000E__x0012__x0012_u_x000F__x0012__x0012_õ_x000F__x0012__x0012_t_x0010__x0012__x0012_ô_x0010__x0012__x0012__x0011__x0012__x0012_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/_x0001__x0001__x0001__x0005__x0001__x0001__x0001_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_x0003_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Y_x0001__x0001__x0001_ýÿÿÿ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0004__x0006_}_x0004__x0004__x0004_~_x0004__x0004__x0004__x0004__x0004__x0004__x0004__x0004__x0004_R_x0004_o_x0004_o_x0004_t_x0004_ _x0004_E_x0004_n_x0004_t_x0004_r_x0004_y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0016__x0004__x0005__x0004_ÿÿÿÿÿÿÿÿ_x0001__x0004__x0004__x0004__x0004__x0004__x0004__x0004__x0004__x0004__x0004__x0004__x0004__x0004__x0004__x0004__x0004__x0004__x0004__x0004__x0004__x0004__x0004__x0004__x0004__x0004__x0004__x0004__x0004__x0004__x0004__x0004__x0004_àt_x0003_ú9Û_x0001_þÿÿÿ_x0004__x0004__x0004__x0004__x0004__x0004__x0004__x0004_R_x0004_S_x0004_K_x0004_L_x0004_I_x0004_B_x0004_ _x0004_D_x0004_a_x0004_t_x0004_a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0004__x0018__x0004__x0002__x0001_ÿÿÿÿÿÿÿÿÿÿÿÿ_x0004__x0004__x0004__x0004__x0004__x0004__x0004__x0004__x0004__x0004__x0004__x0004__x0004__x0004__x0004__x0004__x0004__x0004__x0004__x0004__x0004__x0004__x0004__x0004__x0004__x0004__x0004__x0004__x0001__x0002__x0001__x0001__x0001__x0001__x0001__x0001__x0001__x0001__x0004__x0001__x0001__x0001_ý[#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0003__x0005_ÿÿÿÿÿÿÿÿÿÿÿÿÿÿÿÿÿÿÿÿÿÿÿÿÿÿÿÿÿÿÿÿv°z·1_x000C_Ahd{Ýø&lt;_x000B_A®z_x0007_¢Q_x0007__x000C_Ar21Qk_x000C_AÌïõ_x0004__x0017__x000B_AY©ñK_x001F_+_x000B_Aumÿé¤_x0005_AêÑÐ¶B	Aæ{Ã{e_x0005_AccKfº_x000D_A_x0008_û?6_x0007_»_x000C_AE¼×ád_x0005_AÈ_x0006_8}v_x0003__x0005_AS4ãqÌ_x0005_AÀ8¸_x000C_AÓÿ_x0015_Ø_x000B_A,_x0012_þÊd_x0005_Aj°óí±_x0016__x0005_A_x0016_í~ê_x000C_AÅHµÇ5_x000E_A~¡_x0001_è _x0014__x000B_A£&lt;ea4_x000D_A&gt;q¥_x000B_¤_x000E_A_x0015__x0014__x000C_Y_x0005_A÷õ»Ôí_x000B_A_x0002_._x0016_«ãM_x000E_AhF_x0008_A$_x0007_°Ý_x0004__x0005_Ä·_x000B_A-_x0005_~_x0003_dÖ_x0005_A_x0001_2¹$_x0005_A_x000C_gL/_x000C_AãX¾Û_x000E_Ó_x000B_A_x0005_u¬¼º_x0005_A_x001C__x0002_Êß(_x0016__x000C_A_x0010_ìö/®	AZ_x0001_@¤§Ù	A_x0002_}3[!¸	A\Èºô	Adu _x0007__x000B__x000D_AU_x001C_8÷_x000E_A_x001E_)Ôâ¨_x000B_AÅé_x0005_düØ_x0005_AN-òéÖ9	A?¦9I_x0017_C_x000B_A+ekXê_x0005_AúdÜ¯_x0005_{_x000B_A¬_x0013_@CÕ_x0015__x000D_A¦·Ù²Á_x000D_An;K\e_x0017__x000E_A_x000F_zý·øÅ_x0005_AÌ¡v[?_x0016__x000B_A-}_x0007_ÿ¤_x0008_AµªõÃ~_x0005_A±-d|_x0004__x000D_A[M»©J_x0005_A,ñ_x0018_B_x0017_ð	AúùD¦mº_x0008_AËjºò_x000E_Aê_x001A_ÚY%_x000D_A_x0004__x0006_Ý_x001C__x000F__x0005_¨v_x000B_A&lt;}R_x001C_M_x000B_A+r)½ls_x000B_ALâqHa®	Aÿt1'_x0011__x000B_A_x0001__x0004__x0004_(Íý_x0013_¤f¯_x0003__x0001__x0004__x0004__x0004__x0001__x0004__x0004__x0004__x0006__x0004__x0004__x0006__x0004__x0004__x0006__x0004__x0004__x0003__x0004__x0004__x0004__x0002__x0004__x0004__x0004__x0018__x0004__x0004__x0004__x0004__x0004__x0004__x0004__x0018__x0004__x0004__x0004__x000D__x0004__x0004__x0004_hä__x0004__x0001__x0004__x0004__x0004_D_x0004__x0004__x0004__x0004__x0004__x0004__x0004_×çF_x0013__x001D_§_x0006_Aâ_x001A_dªH	AZ±_x0007_Í&amp;_x000B_AVc²?_x000C_AF_x0010_ûR¥_x0008_A@Zó+Â_x0008_AÕsh_x000B_A;_x0002_ò]¦_x0008_A_x001F_ßYÞ_x0016_	A$Mbû6)_x000B_A1&gt;½ö~¨_x000B_AtY_x0005_â«	Agëqõù_x0006_A_x000F__x000D__x0001_pÍF	A_x000F_%é3m_x000C_AôÊà $)_x000D_A/å_x0018_ßö_x000D_AóyÒ_x0006__x0007_j_x0007_AÊä¾_x0002_þ`	AÙ_x001B__x0005_A_x0008_AÜfèK_x0007_AúÖºl3î	Ai\_x0001_¿.o_x000C_A(æAñ _x000C_A/ðþÈ_x0008__x0007_Aúe¬\ñ_x000C_A¬*_x000B_A(Îçè_x000B_Aw¯ÍY_x0008_A_x0004_2MÀ;_x000C_A÷íå~Þ_x000E_APJÉ!S_x000C_AyQ*_x0010_¨^	AÚä1ái	A_x0016_ÈC_x0003_ïò_x0008_Aeu¨o®_x000D_AØ¤æY¡!_x000B_Aíg¼KÒû	AK8_x0011_ë$_x000B_AÌ»ÕN	Aã6aú80_x000E_A¿µ ªñÛ	AWfðÆf	A[9ô_x000F_J_x000B_Aî: ^ù	Aö iÏ&gt;	A1¦Ô&amp;_x0014_ê_x0007_AE_x000C__x0012_65b_x000E_AH_x0018_È_x000C_¼e_x000B_A_x0002__x0003_ú§:_x001B_·_x001B__x000C_A.½;_x000B_A$L¢ü7s_x000B_A:'Ò	yh_x0003_AòAÄbcP_x0003_A¦vÊ&amp;Ã`_x0003_A¼²lh&gt;_x000B_AO¤Ü_x0019_­_x0003_AYÿõ9	AE_x000B_°ÂÌ_x0010_	A-V_x000E_8_x000B_AL_x0015_ÿ_x000F_ì	Aa£P®b4_x000C_Avc_x000F_Ý¿	AüÅºNs	A°¾w£_x0003_A_x000D_6Ú_x000B_A¾_x001B__x001D_ßA	Aí	p_x000C__x000B_Aói¯q\_x0003_ARa»éæ¯_x000B_AÄþÉæÿ	A_x0005__x0001_~ë&amp;I_x0008_AÞa2Éß_x0008_A_x0006_¤qfý_x000D_AÍ¨Ò_x0008_A_x0018__x0017_ºdÃ|_x000B_AÆü(j_x0003_A_x0018_MV¡r_x000B_A_x0018_G½\_x0003_A+óè2	Akg3_x0003__x0004_3_x0012__x000C_Aáò/Ì"Ö_x000C_A_x0002_ýµÃ_x000B_AßCXÓÚT_x000B_A¿=·øð¾	A_x0018__x001B__x0003_´ÙQ_x0004_AòÎ"Î_x000B_A»E_x0015_í½_x001C__x0004_ADwf¢e_x000B_AEïWi±/_x000B_A¸£¼_x000D_È._x0004_A¢_x0015_í3èc_x000D_A5ßû_x001C_ç	AxÀ`JáE_x0004_A¸ÊÃ£µ_x000C_A]_x000E_Mä$±	AVK*_x0001_Ð_x0004_A.¹û¥_x000D_A°±E_x000B_ò	A_x001A_þë_x000E_ÌO_x000E_A"_x000B__x0013__x0006__x001E_)_x0008_A¶kXr_x0015__x000B_AÌ_x0019_¾á_x001F_8_x000D_A^òTg	A!|[¡|_x000C_A@_x0010_	da	A_x0011_y5ÌÕØ_x000D_AúLM} ª_x0004_Açéñ"4_x0004_A¶Õ«àæ_x0007_AÄ%GQq_x000C__x0004_A9­Õ_x0006_à	A_x0003__x0004_2û^ë|_x000B_A_x0013_ØÔ+_x000F_ý_x000B_A	ö_x0015_+'¹	A±0_x0010__x0003__x000C_	Ad(WþÐ7_x0004_AÉý@yè_x000B_AÑ¯~_x0004_AõÌ_x0003_éªô	A­0$ W_x000C_AoEá$´_x000D__x000C_A¦Iîh«_x000B_AÖ_x001C_i_x0016_D_x0004_A_x0012_iYJ_x000C_A _x001B__x001B_¹_x0015_	A¡ßæ³!¨_x000D_A&lt;£ió=	ATµzí_x0004_A¤_x0003_*ô2_x000D_A_x0001__x0006_®~Ö_x0008_AE®B_x001D_º_x0004_AQ¤z_x000E__x0004_A	tY`´_x0004_AÈ8ô&lt;_x000F__x000E_Af_x001F_@_x000D__x0004_Aï%ò´[_x0002__x0004_AÜ¶þìzD_x000E_A¤ýOËt_x0004_AÀò_x0011_î_x000C_A¢WUE¾_x000B_AÝ_x0005_®ó:À_x000B_Aù­ª;	_x0004_AWgG_x000E__x000F_õù_x000C_A_x001F_~,R¸_x000B_A,;øçº_x000F_A&gt;_x0002_+au^_x0008_AÌEKXP	ARðb±k_x0008_Ar;àûc¤_x000B_A%rÛWãY_x000D_A¼¼C#+_x000B_A-òÅ¸*»	A_x001D__x0004_/b¨Ì_x000F_A·'(ú_x0003__x000C_ApMc_x0006__x0019_:_x000B_A%Ô_x001E_iÛ	AÔÑ1pC]	ANqk¾ï±_x000B_A_x001A_ñçª_x0007_	A¨ÔÌ_x0004_Þ	A_x001E__x0014_¨B%+_x000C_AèQ_x0008_ZÔò	A_x0001_p3L_x000C_AáîGÕ5_x000C_Ai1^Ý_x001A_	A_x001A__x000D_Ð3þ_x000C_Ab¥ÇwÑ_x000B_A+?Zº_x0008_A°©ÇÞ_x0005__x000C_A_x001F__x001D_¾@_x000B_AÆFèÈ	Aw_x0019_{½m	AÜ1Pf_x001E_!_x000B_Aû_x000C_i_·_x000F_A_x0001__x0002_òã1má_x0008_AÐ_x000D_¢2{_x0014__x0002_A®_x000C_ÀW	AN&lt;ç°o	Ad_x0008_^¦_x000C_AlóÙ+«_x0012__x000B_AÉ~YÝ¿©_x0002_A*épè _x000D__x000D_A'_x0017_Ú_x0010_®c_x000B_A2Sº°`_x000C_AääC$_x000C_AG2÷ºK1_x000C_Af_x0002_A¼?_x000B_ALø·ÿG_x0011__x000F_A²$¥_x0016_ R_x0002_A÷_x000C_Ú_x000C_?_x000E__x000D_AýH/PÝÖ_x000B_A¹¿¿JD_x0008_A_x0019__x000C_Õ7	AGÉÙ_x000D__x001B_	A9Öæ:	A¯Hfý_x0002_AoOo5Ûí_x0008_AÖQÌ2Ö	AYÃÂþø_x000B_AzPã|-_x000E__x0002_As_x0008_f!_x000C_Ad_x000B_ì¾ÛH_x0002_A(Q¢N_x0002_A^ëÇ_x000E__x001D_X_x000C_A¡âêó_x000E__x0002_A	æ_x0010__x0002__x0004_^_x0003_	A.kãm®\_x0008_A²êªä	A¦1ÞT³Î	A¹AO(jV_x0004_Aµ?_x0018__x0012_F&lt;_x000C_A¶ ÔÙF±_x0008_AZ_x0017_=T	Aoô*¿_x001F_­_x0004_AÑ·Ó8!_x0006__x000B_AjÉ¹r9ï_x000B_AD_x0007__x0012_­_x000B_A@²¿_x000D_A¿S#S+Y_x000C_Af½¢_x0004_AB8wÙ8?	A,ðö_x0004_A_x000C_wôúvi_x0008_AùF÷¢ç_x0008_A2X3h-ë	Ap8¬¬Ä_x0007_A#T_x0006_ö¿_x0011__x0004_AoJ Í_x0013__x000B_An_x0001_D_zê_x000C_AãÀm_x001E_ý_x0012_	ABî	·B£_x0008_Aï«ä!é_x0008_A_x0002_ä_x000B_A_x0010_½«_x000B_At²mîÛâ_x000B_A¯¹J+ª_x000B_A¼BÍ_x001D_._x0004_A_x0001__x0005_QFMs6ð	AÐûF|_x000B_AJ_x0019_v_x0007__x0005_A_x0003_×ÀÆò¼_x000D_Aó%_x0006__x0007_A_x0008_Áw°½	AÒõ6÷K	A_x001F_ÄOVSp	AÚÓTn&amp;	A_x0002_únGC³_x000E_AäÿÇ²_x000B_A;H­d_x000B_A¿±y!_x000D__x0019__x000D_A2ðþô_x0019_à_x000D_A½g_x0001_Ëbº_x0005_A!a'è!×_x000B_A/z(e!û_x000D_A¬_x0011_`Þ*¤_x0005_AûÆ"x&amp;:_x0008_AäPE_x0015__x001E__x0017__x0005_A[¨_x0007__x001C__x001E_Ì_x0005_ASVi_x001F_Â_x0005_A èö\_x000B_Aðâ¨î_x000E_AÊÇîm	A®9ä_x0018_m_x000B_A&gt;=_x000C_¡_x000D_AF_x0004_¡_x001C__x0004__x000B_A{+_x0018__x001D__x0001__x000C_AÑ_x0004_,_x0005_A_x0001_ÜEÕÄ0_x000B_AÒÈá¶_x0004__x0005_Â5_x000D_A_x000E_F_x0002_9¨Å_x000C_AèLÁõ ¯_x000B_A_x001C_¬5_x0015_ W	AK×ùÄT _x0008_A_x0013_ì,§|_x0008_AMlIEù_x000C_AQg±m_x000D_A2Iö©nÀ_x000D_AðfÔéWE_x000B_A?#:¦J¯	A ü(H_x0005_A__x0001_¾_x000E__x000C_A_x0005_I_x0014_R_x0001__x000C_A÷oH3pW_x0005_Am&gt;_x0006_;_x001A__x0005_AÍñøè_x0014_	AÜ£yMçS_x000C_Aºo_x001B_ÈFÚ	A6»ÄaÍÍ_x0005_Auá]Et	Aæ-_x000B_7PJ	AbÆ]L_x0005_Aë_x0011__x0005_LÑ_x000D_A.2ã_x001D_-	A°/L_x001A_:_x000D_AòÖY±Ä_x000B_AýÒé×å¶	AWU¬E_x000D_	A%B{ýX«_x000C_A,Í\_x0003__x0005_Aá_x0017_ç=	A_x000F__x0011_ÍÂ;_x000C_@_x001E__x0011_A8¶_x0003_¢µ_x000D_AøÅU6¹þ_x0008_A|.uÊ_x001B__x000E_Aò@ª°Èt	A¾o_x0004_Ê8_x000E_A_x0015__x0005_®»ì_x000B_AN"&amp;#_x000D_A_x0018__x0004__x000B_Aúuvj$ê_x0008_AÚÀ)éX_x0011_Aölzè_x0007_AêY¾ÝI¶_x000D_AÏlyÑî _x0011_A_x001F_ê¯#âÜ_x000D_Aw_x000B_ñS1_x0003__x000C_AòxíóY_x000C_A_x0018_²E}Ûÿ_x0007_A&gt;_x0002_-¹_x0011_A$Ú_x000D__ß_x0008__x000B_A_x001C_KËßg_x000D_AS+_x0001_Å._x001F__x0008_A_x0006__x0007_b£¬¥_x0011_A'JFÉ_x0010__x000C_AÚÀAÕñt_x0011_AÌ~ObN_x000C_A¸'ÄÃ±%_x000B_AÏ³Ïù_x000D_AÆgì_x0002__x0005_@_x000B_AÅ?¦_x001F_	A¹gQE!¼_x000C_ATLq7_x0001__x0005_ßÏ_x000B_A_x0016_Ë_x001C_Ð_x000D_J_x0005_A"F¤_x0018__x000E__x001A__x000E_Að«qT_x0002__x000E_Aî&lt;"K_x0003_)_x000C_ABÁ? _x0019__x000F_AÿIM¯)º_x0008_AL_x0014_j_x0019_ô_x0008_A_x0016_&gt;ì	¹_x000B_AëÇZ_x001E_zð_x000B_Aèi ÔT_x001E__x000C_AÎê_x0003_á¦_x000C_A^y"¬,_x000C_Að×¾_x0008_A|iHëØ_x000C_AÎ£×ëb_x000F_	AÎ2b	A_x0006_·_x000C_§h_x0005_AW.Üs«X_x000D_A@ù^©_x0010_Ü_x000C_AÎ_x0004_4á_x0017_*_x000B_A®A¡M_x0011_r_x000E_AÎøÚvO3_x0008_Añ¤ÃRö_x0005_Ao+LÔ 	Aü|Mê_x0008_»_x0005_Aq _x001F_*_x0008_A_x0002_Ì_x0008_GX|	A6þKàØ_x000D__x000C_Aä{8ý_x0001__x000D_A_x0004_GÎ©¬_x000B_A_x0004_«øúú _x000C_A_x0003__x0007_XBèÛ·	Af_x0006_¥ÉÅÐ_x000E_AÄ5Î¤_x000B_Aäuu	Aü]U_x0014_À_x0008_A³{é_x0014_¤_x000B_AÆÕóê;Ê_x0007_Ad(Ê¶³_x000B_AîYó_x000B_A@ÇÖ{_x000B__x0015__x000C_A_x0002_}¨`	Aàl¼Dï_x0007_Af_x0004_Ý&lt;V	A@¡Ptù_x000B_A§úw_x0008_A_x0005_5ßëÕ_x0007_A¤_x000C__x0006_Ðþ_x000B_A=Æ_x0017_òGP_x000B_A#C +~M_x0007_AÖ1À_x0007_y_x000B__x0007_Aë_x0017_añ_x0004__x000B_A_x000B_Ô_x000B_¦þ%_x0008_A1ÙKÕ|¡_x0007_A±¼4hÂ_x0007_AîÌ_x001E_0³r_x0007_AÝã§_x000B_AïT_x001B_0Ci	A[°ï¸_x001C__x001A__x0007_AÙõ¦_x0017_	A±Kè°_x0018_º	ACýD(_x0001_	A_x001D_Tgó_x0003__x0005_l_x000E_Aqå*C_x0008_A q'8_x000C_AB3Ý_x0001_¿§_x0005_AdØ_x001E__x000B_A Ï¢_x0004_Ó_x000B_A_x0008_u_x0018_êçO_x000C_AH_x000D_;2K	AAÊ&lt;§	A_x001D_M_x0001_Qö	A²øº|_x001A_B_x000C_A]ku¨_x0004_	A	"_x000E_&gt;*_x000B_AY?æè§I_x000C_Ar#Èqõ_x000B_AÐ2°&lt;_x000D_AÈù¶&amp;wm_x0005_A¶_x0001_¯®_x001B_B_x000B_AÞTÑ_x0001__x0005_AOkòµ9_x0011_	A_x0002_ò _x0014_G¿_x0008_AkÃíÖº_x000B_APù,I_x001D__x0005_Ar´ÌÔ_x0016_]_x0005_A_x0015_2¶~¬d_x0005_A°ÝëÖY_x000B_A_x0014_~û_x0007_k_x000E_AO¿ú¬_x0007_ð_x000B_A4å`_x0004_xð_x000D_AÜs_x0005_{_x000E_#_x000C_AAäñç^_x0002_	At_x001F_ÎfµC_x000C_A_x0001__x0002_tþ¼_x0015_¶_x0007__x0002_ANqª_x0010__x0019_R	AÌ»Æs0&amp;_x0002_A²òµ3ís	AùÎìs1á	A*Cc_x0007_¦_x000E_A!8Ûl¥°_x0002_A±æzÓË_x0007_AÆ&amp;_x000D_#_x000B_AÅþ×ª_x0011_(_x000C_AÑÐtÅÌ _x000B_A`é+_x0019_ê_x000B_AKn_x001A_c©Ú	AVX_x0003_"ì¯_x000D_A_x0012_}Ý´s_x000D_An_x0012_W,¨_x000E_A&gt;cq+Ü_x000D_Aü×÷_x0017__x000C_AÂ9sZ_x001A__x000C_	AÎx2¢B_x0002_AÏTq_x0008_É_x0007_A³_x0012_9Ë_x000D_AeAK¬Ñ_x0008_Aã__x001E_'_x000B_AeÉ~h	\_x0008_Añ-§]z	AJ§î=&lt;_x0008_AÍ}/æ6M_x000B_AIfÐ_x0008_Aµ9¥C·_x000D_AÖØc_x0008_n_x000C_A'·è_x0001__x0002_]1_x000E_A/LþT¹Þ_x000C_ANêSíòÝ_x0002_AhÍÓËj±_x000B_AB¹oãVÂ_x000C_AàY}$®	AÜ30ÌRû_x000C_AÅ_x000F_YA_x001D__x000C_A×_x0017_êUg_x000C_AíúHàÞ	AÜòÙø3/_x0008_AÂ³y_x0001_¯¸	AxPÝ_x0016_[_x0017__x000B_A_x000F_Ï_x000B_Æ&lt;Ø_x000C_A­~y _x0001_v_x0002_A_x0004_Q²Áé_x000D_A_x0010_¡9w_x000C__x000B_AwúGÑ-µ_x000B_A&gt;d_x0010_æµ_x000D_AxFLþû_x0002_A¤*°X_x000C_AÅ0áðm_x0013_	AÃÏH_x001D__x0002_A²Y_x0014_û#_x0008_A@A æ\ã	AqÝË?ì¾_x000B_A£âý¶1_x0002_A_x001E_2_x001F_7_x001B_	AÊÜÐÇ²_x000B_AV(_x001C__x001C_ãr_x0002_A_x001B_KYS+_x000B_A7È&amp;0_x0008_A_x0002__x0003_Wa°¯_x0016__x000E_AïÉ*_x001C_H_x0013__x0003_AÜÌy^Õâ	AG£,_x000B_AÂ"¯U«ú_x000B_AÝL¾-P_x000C_Að_x001B_×_x0018_ü_x000B_A¤¥_x000B_EO¹_x000E_AêÛÔ9_x0006_%	AíÕ(+Î_x000B_AFð_x0001_)x;_x000C_A@úåâ	A\ÛÔ¿ZX_x000B_A!_x000D_à¯¢þ_x000D_Ab°_x000B_:ó_x000B_AÃ_x000F_]U7U_x0003_AvÂr{Ï­_x000E_Aþ¯'_x0013_|_x000C_Aêk_x000E_àyÓ_x0003_AÉ_x000C_&gt;zí_x0003_AA4^äÌ_x0007_A·}ÈÔá	A"éþ_Æ	AD_x0002_Ëq_x000D_AÕ_x001A_=&gt;ì_x0007_AìÄ_x0007_	M_x000C_AC_x0008_¡_x001F_ `_x0003_AQ_x000D_Í¯¼¿_x000C_Aw_3S_x0016__x0013__x000D_AÞ¥­_x001C_b_x000C_A_x001F_¹[^þ¢_x000D_A_x0018_sÐÌ_x0001__x0002__x0010__x0016__x000D_A@¸óÂu_x000C_A¯Pg´û	A_x0008_²k_x001D_A	Ar¯ï_x0018_#z_x000C_Anjl12ð_x0002_A©E,!»&amp;_x0002_A¨A_x001A_Óõ_x000C_AuÜ½üD_x000C_A¯øb^_x000E_A­Ø_x000F_e_x000B_A÷+\Ðþ_x001E__x000C_AÖnÂ­_x0006__x000D_A_x0014_ù.(¨_x0007__x000B_AÏKD·DÄ_x000C_AlQý_x000D_N_x0002_Aüô_x0016_/0_x000C_A[âÖÁ_x000D_A«ÊÐ±æ_x0008_A_x0010__x001D_÷H_x000B_AÀßy_x0010_a_x0008_A_x0016_jp#_x000C_AZ´Trq_x000C_A\ðUêª_x000D_Ab@_x001D_sf5_x000C_A&lt;ßôO_x0008_AtÅ_x0004_ªÀH	A_x0011_¸[Ïþ_x000D_AÎn±û¾ª	A_x001A_Óáß´5	A_x0018_f,_å_x000C_AlR_x0015_¼ß_x000E__x000C_A_x0001__x0003_åjä_x0007_µ_x000C_A_x001D_§LÉc	Aa±_x0013_­ü	Aß=Þéz2_x000B_AOùß½_x000B_AoK¬µJ	A¬ _x001E_ýÃ1	A³_x0010_B&amp;u×_x0003_A)è¡U_x000E_Aê$¸_x0016_	A¢¢vEC	ASrM_x001F_MÈ_x0003_Atûà_õ_x0003_AMB¦_x000B_AçÿªÚ+_x000B_A¨ÏÐ¿"e_x000B_A:ç_x0016__x001A_ßL_x000C_A¶57_x0004_mÐ_x000C_Aæ_x0012_¬@ë_x0007_	A¸(P:­x	Aà_x000B_no_x0002__x000D_Aw\âßõ_x0003_AÞ_x001C_QLäö_x0008_A3_x0003_Û_x0012_I_x0003_A_x0010_ða½_x000B_A©*mêý3_x000B_ALÌM6Ëë_x000B_Acbøz=ò_x000D_A@Ìä¥_x000C_A¶8³ñ_x001F__x000B_A¯+U4ç_x000B_Aa_x000C_¡©_x0001__x0002_QÌ_x0008_A)-úðz	AæÝ¼ù_x0011__x0002_Aò¯ðØÖy_x0002_A0+Ts½Ð	A71¤­&gt;»_x000B_AX«Â|U	A_x0012_ðQÏÒ_x0015__x0008_A{_x0007_5/H_x000B_A¸õ_x0002_ºQ_x000B_A_x0008_OOo_x0007_Aî¬¸ðÚ-_x000B_A@ø_x001E_Ùh_x000D_AF_x000D_f#ÿ_x0002_A°zc+­	AJ1_x0015_Nª_x000C_A_x000F_´Í_x0011_îS_x0008_AYëF¶_x000B_y_x0002_AJL_x001D_¾Äá_x0008_A_x0018_Ú{G%_x000B_A_x0004_EO?Q6_x000D_AÓ¨Y;Å_x000B_AE®ä2³_x0008_A_x0007_}]?_x001F_,_x000C_AÈÄûãU_x000C_A&lt;_x0012_Â_x001F__x001F_F_x000B_A[TvÔ_x000B_A_x0001_Æ÷_x001B__x000D_Aí¹Y²_x0016_¡_x0007_A6ö.²_x000C_Aî¬q_x001C_#_x001D_	A³¤1ßµ_x000B_A_x0007__x000E_TÏ_x0003__x0005__x000C_AäÜ«r¼_x000C_Ao¢´_x000F_Á_x000F__x0008_AÖÿw~ö]_x000B_A~ÐÍWÏx_x000C_AGóHyÄ_x000E_A$&lt;z_x0014_9_x000E_AßK§¾D_x000D_A^/ê_x0004_Gå	AÁÙ§i´_x000B_A"_x0001__x0003_;6!_x0008_Au_x000E_¡ÿ_x0008_A_x0011_Çù_x0003_£_x001B__x000B_Aú[9Zf_x000B_Aâe]Ü_x000D_A5tù0®¿_x000E_A";Ûkâª_x000B_Al_x0018_Ä8d_x001E__x000E_AÜ_x0003_å}R_x000B_Apd?¨¿_x0011__x000C_AðVÝZÓã_x000D_AëôPu_x000D_AOp¬rhG_x000E_A4ÇZ_x0003_ïú_x000E_AÿP$s_x0003_o	A¸kH%p¥_x000B_A	_x0002_~Y_x000B_A²_x001D_û&gt;¤_x000D_AeT9 rG_x000D_A_x0006_¤³ó_x0012_«_x000E_AkIE-4r_x000C_A¹§¦J_x0001__x0002_ç_x0011__x0002_AÑ¹Ë_x001E__x000B_A3ÅÏí_x0014_/_x0002_AmÎ_?¼_x0002_A_x0019_'Äc_x0007_w_x000E_AÊü_x000C_ó5d	A`5Puæ	AÍ8mJ_x000B_Aõx_x001C_t´	A,Æ_x000B_3Fd_x000D_ApÆõò_x000E__x000B_	A¹bÎ_x0003_ÎY_x0002_A@Ù2ÍÎ_x0008_AÞÇ_x000F_=ÛG_x000B_AïTWnÛ _x0008_Ag_x000E__x001A_sS_x000B_Aª»(:Ú_x000B_A_x0018__x0019_»9K_x0002_A²¹=._x0016_£_x000C_AúØôäñà_x0002_AÜ9ÚÞ_x0015_Á_x000D_A_x0010_èhSôõ	An_x000C_Ð0 _x000C_AN;V©×_x000B_A_x000E_v9²_x000B_A1ÏLÔI:_x000C_A${XÀf_x000B_A²K_x000C_óqQ_x000B_A!=ò_x0005_d_x000B_AHbVS¡E_x000C_A_x0005_!ÆÉxû_x0008_A«¡¿:±_x0018_	A_x0001__x0002_ó_x001E_Nø»_x0002_As_x001C_Ô52ì_x000B_AÎíÄ¯Z	A¹K7_x0008_A_x0014_èátm	A¯å.ö¡Ã	AÊxpÐöô_x000C_AC²ùÝ_x001F_ø_x000B_AB"¢se_x000C_AèÜ_x0001_!½M_x000B_AR#ãÅ© _x000C_As8mø\ß_x0002_Aé_x0013_Võ_x000B_g_x000B_AkT_x000C_KñT	A_x000F_Ý%_x0017_._x0002_AED%­nò_x000B_Au_x000B_W_x0007_è	A.(Ãî±	AvM÷á!Á_x0002_A½Àê_x000C_¤_x000D_AãHd»	AÜo"?{_x0007_Az×C{_x0008_A_x0001_áMgàë_x0002_Ahk«C'Æ	AdãÆ)áØ	A0Ý}_x000D_A_x0008__x000F_ä¹=O_x0008_A½:W_x0004_Xî_x000B_A¸Mõ¤i_x000B_Ac¢ø¬OÁ	AøOÃB_x0001__x0006_É_x000C__x0006_AÜþÝÙ8A_x000B_A¾_x0012_ñ_x001D__x000B_Aêõ'â_x0004_f_x000D_ACãú=_x0008__x000D_Asñø¯_x0006_AlV³Òz	AÁÔo¢¦	A½_x0003_®@¸í_x000D_A#o&lt;_x001C_aq_x0006_As7_x001A_µø¦_x000B_AàûEj)@_x0006_AõC%_x0013_Ê_x000C_AìHÎë_x001F_Ñ_x0008_A2uÉ×J_x0008_Ao_x0006_¼FÝ_x0006_ARõ&gt;¦_x0006_A_x0002_yªÜTS	Açyª_x0006_3_x0016__x000B_AwÜ=Ú_x000C_A_x001D_ßÌPé_x000B_AW¹¥9`(	Aì_x0003_ÑÏy	AH1 ìW_x0006_AðøK¨#j_x0008_Að³_x000E__x0005_´_x000E_A`T[¡rq_x000B_AÅ_x0013_Õêûü_x0008_AT­îÐ	A_x0018_õâ_x000B_Aè_x001D_	 *?_x000B_A¸ö_x000C_{UE	A_x0002__x0005_ùùN_x0005_A_x000C_«%_x0011__x000C_AN© _x0005_A_x001D_n_x0004_YÔÕ	AA½öÊ:_x0006__x0005_A¸ã²«_x0005_A_x0005_·{-þ_x0007_A3°/_x001D_ø¥_x0007_A8ìÆm_x0008_A_x0013_C nËå_x000B_AS Ý»Æ¹_x0005_AoG_x001A_|Ã	AP	_x000B_²	AªúFFá_x0005_Aô_x0001__x001E__x0006_±É_x0008_A,ÜT_x0008_Atz³~	AsHíýÏ_x0007_A_x0016_(ÂÓN_x000D_Aø7"a(_x000B_AÓÚäÜù_x0005_AÀh¸º-X_x0005_Aiò_x000E_ÄFk_x0005_AáoÍ6¯_x0013__x000B_A_x0015_ïûÂBØ_x0007_AJ ;sKU_x000B_A_x0014_*B½_x000D_AÈ}AáâÆ_x000B_A1Ó(_x0011_Uf_x0005_A²_x0003_Ù-`_x000B_Ap¾®_x0003__x000C_A_x001D_03ø_x0001__x0005_Â;	AØ¸9x_x0019__x000B_AÔªðe	AQHN¥Ké_x0005_A(DË+c_x000C_A_x0007_~_x001D_¡Å)	AJ}ÅØ»p_x000C_AstÿÌ«_x000B_AÒ?ØtH_x0005_A¦&amp;N_x0005_Xå_x0005_A_lÅ_x0006_Ì_x001D__x000C_ANÌ[w_x0008_A\tÜ¸©+_x000D_AòkYbx_x0008_AnÜÊ__x0011_Ç_x000C_Aå·_x0012_Nî_x0005_Aþ_x0004_I_x001A_6Y	AÈ%Í_x001E_¥a_x000B_AH_x0003_¢I_x0019__x0005_AF¨¬_x000B_Á_x000B_A--_x000B_¼{	AÈè{w-_x0008_AÏÕXTXÏ_x0008_Aqèòq_x0008_AT½;x	/_x000C_AZ_x0019_fã_x0008_AJ¡F_x001A_ç_x0005__x0005_A»á_x0002_Ö1q_x0005_AÍòø¦_x0008_Aø®_x0013_%&lt;_x000B_A¹¢_x0018__x0005__x000B_Az_x0008_Ì$/Û_x000C_A_x0001__x0004_=Jâ_x0017_bË	AüXÁLÉ_x0004_A8Í¬_x0007_]ù_x000E_A~Ûb_x000D__x0005_b_x000B_A®ûÚ£_x000D__x0008_A_x0004_ÿi=A_x000C_Aw_x001E__x001A_cr_x0008_ATó-_x0001_,È_x000B_A%­÷ðØe	AÞ#_x0014_ï@_x0004_AuffäÄ÷	AEy:ªóq	A_x001B__«1è_x0008_A×_x0003_*à~_x0014__x000E_AàÂ·øg	AB]qób_x0002__x0004_A_x0004_	R'_x0004_Avg_x0001_[ö_x000B_AÈÏ0_x000C__x001B_Ë_x0008_A¦fåJ-_x000C_A;_x001D_«TÀ_x000C_AõC_x0004__x0015_¿	_x0004_A|fùFä_x000B_AÑ«øÂEÐ_x0008_A)ám[_x000B_A·_°ÆèÈ_x000D_A(TÛ±_x0016_6_x0008_AðR£_x000D_A_x0014_ÂuJßL_x000D_A²~³­ÕÖ_x0004_AÚÙÖÿÛ_x0004_Aýû¬_x0002__x0004_P_x0007__x000C_At¶áh@_x0008_AÔl_x000F_¸i_x0004_AÜv)öÐ_x000B_A¯&gt;,_x0004_A_x0013_ÖÏ_x000C_DÍ	A´_x0014_øYR _x000B_A_x0016_Ü-òMk_x000C_ACmVtg*_x000B_Aü£,_x0008_6_x000B_Atv{tAÂ_x000B_Acô_x0005_H;_x0004_A°jx_x000B_7_x000B_AÈ^'®9¦_x000D_A_x0011_ñ³&gt;_x000B_Ad_x0003__x0019_I$_x000C_A°µöÚMÛ_x000B_Aß??Êî_x0002__x0004_A_x0001_m#VB	_x000C_AAî_x001F_WU¾_x000C_AÏ}¢_x0008_aì_x0008_A¨@­É_x000B_AÄPêí_x000B_AR_x0016__x0019_³i_x0019__x000C_Aûf__x000C_4_x000B_Aº6ì`Â_x000D_AÍT+Ð±	Aû_x001F_Z%_x0004_A_x0003_CPÇ	A_x001F_ãb_x000D__x0006_	AúËK_x001E_ó8_x000B_AKö _x000E_Êú	A_x0002__x0003_W×Å_$Ò_x000C_A_x0005__x000F_/þ_x000D__x000B_A\-ÞHy	AôúuÃ`_x0008_Ah_x0019_ÔÆ_x0012_¿_x0003_AÌxTb[Z_x000B_AàT÷þ_x000B_AY"­_x0003__x001A__x000C_A²«©_x0006_ú_x000B_A5·Ç_x0018_ÒÚ_x000B_AÍ_x0001__x000D_ËO{_x000B_A±Á_x001B_R_x0010_e	A_x0001_ö¾(_x0007_o_x0003_AñF_x001C_v_x000B_Aü_x001B_·¹µ_x0003_An4uÔ°_x000D__x0003_A"§Æé0_x0003_A´¥Úe4õ_x0007_Aà+_x001F_o_x000E_Ø_x0003_Aô¥¦"AR_x0008_ATÜ 1¤ª_x0008_AñI¯°Äo_x000B_A_x001B_!í½_x0001_}_x000D_A/K_x001F_	AñF«eI_x0003_Aú³Ù\_x0010_V	AMS_x0004_ÝÏ_x000D_A_x0001_~d_x000E_ÐW_x0003_AuT`eüÁ_x0003_Aqóâ6?_x000E_AéÏX+±y_x0007_A._x0007_ì_x0001__x0002_ÿ_x000B_AÐ,þ_x0002__x0014__x000D_A\hî_x000B_¬_x000C_Ah·]Ëã_x000C_Aÿ»¸¦_x000B_A¡zÛíÀ_x0002_A`Å3·ù"_x0008_AJ8ªtÖ*_x000F_Aw_x0002_eIZ_x0002_AQ_x000D_:R;D	A®ðëW_x0008_A¯_x0004_Î­_x0007_A_x000D__x0010_¹_x0013_ú_x001B_	A¸Å5_x0012_q_x000B_Av$ñ_x0013_ü_x000C_A8õPÑ`n_x000C_AÝ­^_x0002_è_x000D_AíuÛ^ðò_x000C_A{Ý6Ýó	ACqæÂ+Ñ_x000C_AÈÓ#ë@[_x000B_AMæQV«_x000C_Ac/Ç_x0005_v_x000B_Ax'ÎgVG	AMF8êÌÌ_x000B_A_x001E_+Z_x0002_AÐû¿I¢	A|_x0004_64ø	AÔÌëw	AWãi\_x0002_A¾dn0_x0013_)	A_x0010_ä_x001E_fzQ_x000D_A_x0002__x0003__x0018_R8}_x0006_	Ar¬ÅTÂÜ_x0003_AiYm_x0015_û_x000B_A_x0001_àÿá_x0011_ _x0003_A0&gt;¤k4_x0003_A7­_x001D_Ï÷è	A¦_x001C__x001F_ù³G_x000C_A¥[z¹_x0003_A_x0003_¶`ùË&lt;_x000C_A jòwÔ_x0008_AØñG;K_x000B__x000C_AÁÚg_x0012__x000E_A_x0016_]_x0018_=_x0003_A¯_x001D__x0005_ûÍO_x0003_Aö°h©Ø-_x0003_A_x0007_2Á_x0008_¸_x0003_Ag\ÿÄ	AS_x0013__x0008_*0_x0001__x000C_AÜ´í_x0017_e_x0003_AÆ{E©_x000C__x000E_A_x000F_ÚÌí_x000B__x000B_AÄìÐÔ_x0003_Aþðº¾_x001C_p_x000C_A_x000B_¾^o_x000B_AÊ#fáÆ	AS_x001C_»Þà_x000B_AÂyÉîÌÂ_x000B_A_x000C__x001B__x0010_asÔ	ASþµ¥_x0003_Atç_x000B__x0008_¥	A_x000E_X_x001B__x001B__x000E_ _x000D_Ao´pl_x0003__x0004_ÖV_x000B_A_x0010__x0017_V·t·_x000B_AÅë_x0003_¢jx_x000B_A;ö+á@æ_x000D_Aäª¢`Q_x0004_A`)÷_x0015_-_x0004_A_x0002_Iî_x000C_ò_x000D_A_x000F_Û	_x0010__x0003_Î_x000D_A%Ñó_x0010_ýp	A^__x001F__x000D__x0002__x000B_AåÙîBÄf_x000C_AÏa¬ë_x001D__x000B_Aæ$ÚØÇ_x000C_A¦£_x000E_¸_x0001_Á_x000C_AÇPU_x000F__x000B_Aæ«#a_x001D__x0004_AlS_x0007_Ë{_x000B_AS1_x0016_×_x000E__x000D_A8a_x001E_j_x0007_A_x0008_fòFfÌ_x000C_AáJØ³pþ_x0004_A^¯?É1_x000B_A_x0019_´èÁ_x000C_AáM1ûÏ8_x0004_Aó[_x0018__x0018_	A¦_x0001_&amp;Áã_x0004_A._x0015_§Àx_x000D_AdQcà$í_x0004_A_x000C_½íbø_x000C_A~­Â_x001F_2Þ_x0008_A Qõ#ª	A&lt;zÙ_x001F_Ü_x000C_A_x0004__x0006_º!ÉqD_x000B_A_x0006__x0001__x001D_Ëª¬_x000C_A÷^û±&amp;}_x000D_AÌÅ9ùB_x000B_AaÞµé_x0003_ª_x000C_Aw,b_x0006_AX\(Ò,_x000C_AÎZ_x0012_}½î_x0008_AASÆl¯_x0004__x000D_A_x0019__x0008_`e=©_x000D_Ar¢ì&lt;r_x000D_AP_x0015__x0001_n3[_x0006_A_x0016_Lmö8_x000B_Aßê,/_x000B_AÛz^=ù_x000D_AÑo¼`C_x0012__x0008_Ad­xÚ_x000B_AÇëY3¡_x000C_A&lt;_x0001_âl©+_x0006_AÀVXv_x0006_A)_x0001_¢_x0006_Ò	Am&gt;´_x0005_¥&lt;_x000B_AõÊ¨_x0008_A`_x001D_³_x0002__x000C_Aò=Yûh_x0019_	A»Y V2_x0006_A_x000F_¦&gt;ß_x0010_¶_x000C_Aj³;_x0010_ù)_x0006_ArK¹ð_x000E__x000B_A_x0010_é^Í4_x0003__x000B_A¤®ËÖßº_x000C_AòÓÖ_x0002__x0004_Ý	A-_x0011_3®	AtÖª¡E_x000E_A5#¹Ã¯û_x0004_AÂ]¢º_x0001_Ö_x000B_A µ©=_x0011__x0017_	AOù}ûu_x0008_AþpÂQl_x000C_A6]'»_x0008_A½²_x0018_¯©H_x000D_AP`Ø×¥:_x000D_AEDF8	A³ _x0001_`À²_x000C_A_x000D_11D_x000D_A[g¼mÈ_x000C_A_x0018__x0014_¬6¨_x0004_Ad9_x0006_wk½_x000E_A_x0002_én©Ì_x000B_AæVfo(_x0004_A'HüÑú	A'òìX	AÆ_x000C_Éo§_x0004_Aà/;)_x0004_Aé_x0001_¿£_x0019_n_x0008_A¡YÿÈD	AÒÍÕÅ _x001D__x000B_AEK@óé_x000B_AB!×Ë_x0004__x0003__x000B_AgaY+û_x0015__x000C_A÷v£ì_x0004_AVëWÂ`x_x0004_A\]á÷_x0003__x000E_A_x0003__x0006_rÌ_x000E_¥uâ_x0006_A_x0004__x0019_Q%+	A±Î©X¦_x000B_AjµiÂÿ_x0008_Aª5_x0018_ÁÝ8	AüÞ¯Å¨_x0007_AéD_x0014_ÞUz_x0006_A¾_x0014_=ª_x000C_AåLlfÀt_x0006_A¬_x001A_·_x000D_AìY\×5J_x0006_AÌÙÖ£l	A&lt;*_x000C_;ö	AömJ`(Õ_x000E_Ad_x0005_îøé_x000E_A{q&gt;_x0006_A_x0003_ñ¦"1_x000D__x000B_A;X	_x0001__x000B_Að¹ß_x0011_&lt;½_x000B_A1¢¯9û_x000C_AQ­»Ùí_x000B_A¢:Ib¡(_x000B_AG_x0012__x0002_·&gt;©_x0006_A/=2L_x0008_AÀç_x0015_C¢_x000C_Aê_x0010_ò¡É_x000C_A©Ñëä_x0008_ù_x0007_A°òQ¿s_x000B_A~[_x000D_)^_x000B_A3_!_x0001_F_x0008_Aô×¸_x0017_É_x0006_A"Ö_x0001__x0002_Éæ_x000B_A)_x001B__x0014_{_x0005_`_x0002_A&gt;ù_x000D__x0015_ì&amp;_x0008_A_x0012_L_x0006_vIç	AEÿ²_x0003__x0012_Û_x000D_A UHj·O_x000B_A0²½_x0011__x000B_Aýûú©t_x000D_A_x000E_8m_x001A_Õk_x000D_AW_x001C__x0004_¥à_x0008_A_x0017__x0003_ÇÖQ_x000C_AØP©_x001F_¡¥_x000B_AøfM1_x000C_AHL_x0007__x0017_µ_x0008_Aø(3¹9_x0002_A¢Rj[ö_x000C_AÌÃc9±ö_x000B_AHpå_x000B_A1¤ê:Af_x000D_AÇ±l_x001A_£_x000B_Aßïóæß/	Að%°s*Q_x000B_A_x0019_mâ_x000D_A`_x001A_._x001A__x000B_AöÝldÈâ_x0008_A&gt;h5Ç¾	A¸&lt;ÑîúV_x000D_A_x0016_Ç_x001D__x000B_Al³Ö_x0006_©_x0008_Au5@¼«_x000D_A¤¡µ¢&gt;?_x0008_Ad;_x0017_ñû_x0008_A_x0004__x0005_Ç#FM	A°Rü_;_x000C_AÕ_x001E_f_x001F__x0002__x0008_A2_x0019_½|_x0005_?_x000C_A²Nú_x0014_·Ó_x000C_A_x0002_í4t_x0005__x0016__x0005_A@NZ]_x000B_A*_x001D_u{_x0005_AÈ',Rò&lt;_x0008_AÆ¶ "7_x000C_A$|éFÂþ_x0005_A­_x0011_º£Bä_x0008_A¬©rÀ`_x000B_A_x000C__x001C_j_x0010__x0007__x0005_A/WßÂî}_x000C_Af³_x0003_ßÆÿ_x000D_A$i'#K_x000E_AáWµTGË	A|°_x001C_ó._x000C_AÏù±±l_x0005_AÓP²_U_x000C_A&amp;ÕsC_x000D_A	÷	_x0018_ïß_x000B_A¦§ïÙ_x000D_A_x001C_ç¸?­é_x000D_AËa_x0001_r®_x0008_A_x001F_È ÚJ·_x0007_AP_x000D_À|	Ai-¿VËÁ	A:ÐAñ£	AwG/L_x000B_A£²Çc_x0002__x0003_(_x000B_A»Ø3¡q-_x000E_AgÉø²_x000D_A%y ¹B?_x0003_A¦Õ_x0015_º¼_x000B_A:´ÿE_x0016__x001E__x000D_A_x000B_dýBß_x000B_AtÞ§û_x0001_*_x000C_A ß¸äy_x000C_A_x0003_A_x000B_9}_x000B_Aßf}Ø_x0017__x0003_AÂ{ç_x001B_@_x000D_A_x000F_p¯©s_x0017__x000D_A^ÉtLÑ_x000C_A[§b¨p_x0008_Aî_ÀÔ_x000B_Þ_x000B_AØQ7]oL	A2ë¨¿_x000C_A³«zpî	A_x0018_ç*2_x0003_AâP¼"_x000E_A_x000B_µ$öC$_x000B_AÛ BuÉ_x000B_A_x0017_½Æ_x0008_AÖ±¾X_x000B_A"_x0011_7"Æ_x000D_A2Ø£z+	AL`«_x0003_A_x000C_ß8x³_x0003_AÝ*Y_x0017_)Þ_x0003_AªCî_x0008_$_x0003_A{þB45_x000B_A_x0008__x0010_h_x001C_@ª_x0005_	A_x0016_£_x000B_ó&amp;Z_x000C_Aºy_x0011_vià_x000B_AÐÕnÍ-O_x000B_AÀ´!6ã_x000D_A¡©°)_x0001__x000B_A»vOáÃá_x0007_AZ#Ü.h_x000B_A2&gt;[îc_x0010_AxÖx_x0010_Aº_x0015_!»_x000D_A_x001C_`,ü°,	AhD_x001F_Gdº_x000B_AÎC{àÞ_x001C__x000C_Aàã6_x000B_ _x0001__x000D_A¨üeÓ_x0014__x0010_A_x0003__x001C_³_x000F__x000D_AXfK©Yà_x0010_AîFâêWÇ_x0010_Aá_x000D__x0001_[N_x0010_AF_x0012_Ï/¦ _x0010_A¨_x000E_Ü_x0014_,Ô_x000C_A@_x0007_ç:dK_x000C_AÂJDÜ	A_x000E_Y`ZoÝ_x0007_AÊ_x0004_þ_x0002__x000B_A³1_x0013_#½	AãÊ+Ñ¤_x000C_A0«ÉÜÄ	A·_x001E__x0006_õã_x0007_A{}P72_x000D_A¼ùÉ_x0001__x0002_Hý_x000E_A"f=+_x0005__x000B__x000C_A|ÀïV_x0002_AW_x001C_+¸µ_x000E_AÃ_x001A_1êÓó_x000B_A±wvq	Ab_x001F__x0012_`Ë_x000E_Aòê(+ìw_x000B_A»_x0006_«6¬-_x000D_A"&gt;ñàÈ_x000C_A;KÛ³Uô	Asâ@RVÕ_x0002_Aôp¼úç_x000C_A­ðN×	AØ¨Â_x000C_A_x0008_Äº_x0016_hë_x0008_A+2_x0017_×Â_x0002_A£eÞ³ó+_x0002_A¬u_x000E_îa_x0018__x000B_AãÛ|§\A_x000B_AìR_x0006__x000B_¾ÿ_x000B_A¨m_x0011_õ±_x0002_AÜO_x0012__x001F_V_x001C__x000B_A§_x0016_MzÑë_x000C_A_x0003_,ûM	AAô~=	AÍlêØü	A-ògtÍw_x0002_Aí$µüÕ_x000B_Am_x0013_Ý_x001F_F	A(aË­_x001B__x0002_A_x0006_%5i½_x0002_A_x0006__x0008__x001A_L¸Äâ_x000C_AºC2éö_x000B_AwF.(_x000D_A_x0002__x0003_ßçUÃ_x000E_AD±_x0016__x0001__x000D_AÒR_x000E_õÐ_x000D_A_x0018_3t.è_x000D_A¾_x0005_ ÀD_x000E_	A_x0018_pêäà­_x000C_AB3_x001F_&amp;ò4_x0007_A&gt;¨¼_¼	Ar_x0008_àÎ_x0012__x0008_A¾Fm0Ð²_x0008_A_x0005__C_x0004__x0008_Aü×Á7	A(ôåD_x000C_A_x0012_ß/æ_x0012__x000C_A¼2rÒ¦_x0008_AÜyr_x0003_î_x0007_A(¥_x001B_|N	A_x0012_^8Vý_x0015_	A_x001E_p	*2Ä_x000B_A#¨M_x0004_#	A§f_x001E_czÐ_x000B_A_x0010_Lê"3:_x0008_AºRo_x0002_Ok_x000B_AtÀ(¤ì_x001A__x000C_AMD*·´_x0008_AýÛðoD_x0008_AöÕ®_x000F__x0018__x0008_AÁV87_x000D_A_x0002_©hÛ_x0001__x0006__x0011__x000E_AÃ.¥½9Q_x0006_A_x0017_^_x0001_¬êØ_x000B_A/_x0018_f_x000E_w_x0008_A¦_x0002_C2çè_x0006_Ab_x000C__x0005_pÍ_x000B_Aëù´ì7}_x0006_Ac_x0004_&lt;B_x001A_	Av_x000F_i)y_x0006_A_x0008_eL_x0018_		AvðË`T_x000D_Aq_x0005_~(å_x0008_A¾n×_x0016_úZ_x0006_Añá©È×ö_x0007_AêåÅô_x000B_A_x0017_©9ÌË_x000B_	A_x0013__x001F_*qc]_x000C_A8i_x0016_FcS_x0006_Atji_x000D_X_x000C_A²sNÌ_x0018__x000C_A)p{_x0012_Z	A_x0016_¡Å¬_x0006_AJý	_x0002_õ_x000D_A_x0012_(°?¼	AA¨3ÅÈ_x000B_AÊ{U3_x001C__x0006_Au_x0003_ê_x0001_¸+_x0008_Aëïgíò_x0006_Asö+?_x0006_Aç*E_x0014_ýÜ_x000B_A_x0016_¿Ð3­[_x000B_A_x001C_¢qÈî_x000B_A_x0002__x0004__x0013_¼pt-_x000E_A¦*Æî,_x000B_A+Yr@©ç_x000B_AWå_x001C_	A&lt;&amp;Aj_x000D_A_x000E_ýíºt_x0008_A-´^!_x000D_AWqsÇ	_x000C_AH¤Ùm_x000B_A_x000C_8+_x000D_3å	A ÀeMH_x000E_A\ÇVÓeõ_x0008_A%!_x0015_y_x000C_	_x0004_A_x001C_0L¡v_x000D_A_x001F_¨¬·_x001E_©_x000C_AËmØ_x0007_¢_x000B_Af¯ìô¬	A¯kÑû?ó_x000B_A§ß²_x0003_I=_x000C_Abe¦ÿvð_x0004_A_x0001_pèt¯R_x0004_A6&gt;3_x001B_ëT_x0008_Aë_x0014__x001B_)_x0004_A_x0017_`3§_x000C_A_x0016_ ÎÛ&amp;_x000D_A&amp;_x0002_ÜW_x000B_A+²!¢WI	APzlLx_x000E_A!ÓÂR\_x000B_Ads&gt;£_x0015_¹_x000D_AËZvìÚÒ	AñB#°_x0005__x000F_`ê	AÚ_x001A__x000B_÷_x000F_AÒJ­}O{_x000F_A*ø\_x001A_3	AõÇ&lt;[y_x000B_AÃc¢5&amp;_x000B_AÂR_x001A_)Í³_x000C_AF|cÐ_x000C__x000C_A_x000E_wÆP\ 	AâêZ_x000C__x0014__x000F_A×º~Ð_x000F_Aì&gt;ãbo_x000F_A_x0010_àd§Î_x000F_A~v_x0006_Ø7_x0015__x000F_A_x001A_É_x0004_%ÿ_x000B_Aq´µë_x0007_AÔP¦°_x0003__x000D_AÆ_x0006_~_x0002_w_x000C_A4Á¶_x0019__x000C_A,|ÞxN_x000C_AôÕ_x0018__x0010__x0001_M_x000B_Ahy±´Ø_x000F_A21&gt;_x0015_Ô_x0008_AK·³}_x000F_A_x0002_t}]`_x000F_AX½)©+³	AÚê_Q_x0011_õ_x0008_AüÑôr¶_x000F_AÕ_x0004__x001D_|º	A·r&amp;¡âj_x000D_AËë´D_x0012__x000F_AU&gt;Ãí))_x000C_A_x0003__x0004_§_x000C__x0015_=_x0004_AåG-t©_x000B_AäwÑúü¶_x0004_A£zVÃt_x000B_AÑk_x000D_+%_x0004_A_x0002_UÜ 	A_x001A_Âª	á_x0010__x000C_A qìK'!_x000E_AD½u¶s	A}éâ!W_x0005__x000B_A6W§új¯_x000C_AD9é^£Q_x0008_AvÒTñì_x000B_A)-'{^_x0004_A	L´­i_x0008_A_x0005_QÚ_x0018_¬_x0004_AÜ¾Æ`_x0002_õ_x000D_A1©x¶u_x0018__x000D_A(t¾_x0001_å_x000D_A¡_x000F_×Ju#	A_x000E_Í­ø_x0011_	A| _qS_x000E_AIe¦ èK_x000B_A÷'Óx_x000B__x000B_A=åyÅèe_x0008_AÈÛlVª_x000D_AÌÝQFã_x000B_A_x0015__1"oÒ_x000B_AÌ¸KO²_x0004_A]Ýý÷tÜ_x0008_A´Ñäî_x000B_Å_x0004_Aj_x001A_ _x0005__x000F_Ý2_x000C_ACq}¿E_x000B_A 4håñ_x000C_AyÙþ_x000E_½_x000C_Av_x0018_[\Ûè_x0008_AÔ ÖÀÑÔ	A»Ü._x0003__x000D_ASczé_x0002__x000C__x000F_A-_x0010_Ï°¼_x000F_AÑ¿f®¿_x000D_A&amp;%Âs_x000C_A_x001E_x«ð_x000C_A_x000B_ÓÙ3Í_x000C_AÃ_x001F_O_x0016_8þ_x0008_Aa©w$_x000F_A_x001C_.Ò_x0005_í_x0008_A¡_x0010_ýÛ&gt;_x0014__x0008_AÕùz1G[	A_x0004_­t³\Q	A_x0001_«¶L7¨	A©9ð°ý_x000F_ATÄÂ#h_x0013__x000C_A_x0006_¿óB_x000D_A_x0002_R;Ý[__x000B_AYdÔDw_x000B_A_x001F__x0011_+ÄÃ_x000B_AÜAtîñ'	A{À_o4	A ö|xÕê_x0007_AÅ_x000E_O_x0005_¨B	Aº_x0011_?f÷	AªÄÝ¿[n_x000F_A_x0001__x0002_WÙ´Ç_x001E_ø_x0008_Aò»9Uù	AÃ 	_x0008_Arä^ö²÷_x000B_A_x0017__x0008_{¹E_x000D_A _x0017_]?í_x000C_A¿ù	AÊii[/_x000B_Avæ|Nc_x000E_A£&gt;17_x000B_A_x001A_æú_x000C_	Alá _x000D_Õ*_x000D_AnÀ¯-ñ_x0008_A§¹n0O_x000C_A*ª3_x0010_?X_x000B_A$Ô_x0005_é\_x000D_AcYÃ_x0005_Ô_x000D_Aóö_x0001_iÍ	A?P«üÑ4_x000B_A&lt;Óýæ_x0019_V_x0008_A_x000D_hxÑÄï_x0002_A·Ò|`À&amp;_x000C_A,_x000F_Ùñ	A_x000E_guÏ	AnSH²Øü_x0002_AH_x0005_÷ÁµF_x000B_AYP_x000B_A¾_x0005_à_x000B_b_x0018__x0002_AxR_x0003_W_x000C_Aª¤SÎz_x000B_A_x000B_×_x000D_`é3_x000D_AI^èM_x0001__x0003_Ü_x001C__x000B_A{4Ìh¾ß_x000D_A_x0017_³#r_x000C_AdÙkì_x001A_._x000C_A0î¬¯D±_x000C_A_x0003_¨Ozo_x0008_A`Ê_x0016_)s_x000B_A¸p&lt;8_x0003_A¼_x0003_aÅî_x000C_Aüx¡C+_x000C_A?¾+W	AÁ_x0004_­Jä_x0003_A¬Oª²K_x000B_AJ½_x000B_sih_x000B_Aç¤x_x0008__x000C_AX_x0007__x0014_è_x0010__x0003_A_x0014_¯_x0006_`Q°_x000B_Aß_x0002_ôË(_x0019__x000B_AÞéZr­_x0013__x000D_A½ZÀ_x000C_Ä_x000C_A4Ãf_x0013_Xk	A_x0001_(_x0019_i}__x000B_A§_x0015_³(üÊ_x000B_A_x0006_b¿á 	Aº_x0001_5]×_x000F_	At¤(0±p_x000B_AîL@"&amp;_x000D_A&lt;,»	_x0003_AÔ_x0005_|u/q_x000C_A	5ð,9º_x000D_Aô\M®È	A!_x0005_§F{Þ_x0007_A_x0002__x0005_7ìôèã	A*§(KÚÕ_x000C_Aö,}W_x000D_A´_x0003_äGjÿ_x0005_A@í_x0007_þMp_x000B_AÈ_x0011_Àeð	AÃ_x001B_I_x0002__x000B_A¯.R;_x001E__x000B_A_x000D_z¼Ý	AçÌï_x001B__x000D_í_x000B_AÊ{!á3_x000C_AtN¶RÓ_x000D_A¬_x0010_Y&amp;2_x000B_AØ!ÂÜ³_x0008_A_x0012__x000D_©n/_x0005_A¼_x001B__x0001_¢9_x000C_Ax_x0008_ÐnÜ`_x000B_AÍ=tú_x000C_Aò_x001D_ãB?¸_x000C_Ax²Å_x0019_Å[_x0005_APå²$_x000E_A¶W_x0014_JÞü_x000C_A4¯$Ýí[_x000D_AÑßðxW_x000C_A¥c_x0004_Ò_x001E__x0008_A_x0004_úE_x000F_f_x000C_A§&gt;´®_x0005_ArOi&lt;_x0005_AåZ4H¼_x0008_A\,ß¡=Ó_x000C_A_x0002__x0016_W[rñ_x0005_AR _x0017_Ä_x0001__x0002__x000B_¢_x0002_AÀ_x001C_8U ò_x0008_A_x001D_O_øê_x0002_A1/-mÚÍ	A_x001B_÷ÃÊó_x000C_A~H"dîÊ_x0008_A_x0012_ò_x0017__x000B_AHæ÷x^Ã_x0002_Ao_x000E__x0018_æ£»_x0002_A_x000C_j_x001B__x0008_AÏÓ_x0018_LÒÖ	AºýäÝã·_x0008_AÔqão_x0002_AóG_x0017_êÞ_x000C_Aã_x0002_`D¡b_x000B_A_x0016_Jç·_x000B_Aõ9ãÇüë_x000C_AÃÙ_x0008_S_x000C_Aºä_x001D__x0008__x000F_	AÜË,UM¦	AÐ#@÷_x0008_Auoc¤._x000C_A_x0002_×Õ_x000B_A_x001C_õ¨	A0|1Ê¥	A_x0017_B;Hb_x0002_A%Îù _x000E_A-ûÑ{_x000C_A¦nìÀ_x001C_Á_x000B_A_x0005_1è_x0011_ê	A(&lt;!sÜ_x000B_A _x0017_/Hë_x000D_A_x0001__x0003__x000E_û_x000B_Lû_x000B_A_x001B__x0011_hG"	A?þ®æ_x0011__x000D_AÈ_x0014_J_x0016_^]_x0007_A¿¼_x000C_û!t_x0003_A	ýMl_x0004_W_x000B_Aç$Ï²_x0014__x000B_A&lt;í9G1_x000B_AßÅ_x001B__x0012_µ_x0006__x000C_Aæ_x0018_Ä${`_x000D_A+¾¯_x0017_7_x0008_AÍåª±z_x000C_Aú_x0008__x0003__x000C_A£4v7¯_x0003_A³&amp; 2_x000C__x000D_AÑH'^_x000C_A°_x001C_Dûa_x0008_AäZÎ[Å_x0008_AètÆ!I&gt;_x000C_A´ÐÑçä_x000B_A[ú;}P_x000B_A_x0002_Hf8!Ô_x0003_A[_x001C_ÄoÏÏ	AtÖec5w_x000B_A"kÅg$c	Aç¨Ïc¨Û_x000B_AU!{náø_x0003_AT_x000B__x0002__}I_x000F_ATÎ1_x0012_Ðá_x000B_AûeÑkÑ_x0003_Alb_W_x000E__x000B_AÞwà_x0001__x0005__x0001_§	Aq*ÐÕzy_x000D_AÂm­C_x001D_l	AÇ_x0008_Ç_x0017_Zq_x000D_A¨_x000F_eü¹_x000C_APÒmÞ_x000B_A&lt;íp_x0010_Û_x0005_ATÓª_x000D_éÝ_x0008_AH7_x001C__x0005_AQÀ0Á_x001E_F_x000C_A_x0002__x0006_^ruÄ_x0005_A ¹xÙ/Ù_x000B_AXâÞ_x000E_AÆÿþ!PÏ_x000C_A_x0018_{¯#Ë_x000C_A:£,l\_x000C_AQm}_x0003_ýK_x000D_AÞ_x0008_Ø_x0005_A_x0017__x0015_Ö­§_x000B__x000E_A_x000D_Q_x0008__x001B_F_x0005_AB:'_x0004_7u_x000C_AÛçÑv)_x000D_A_x0019_Dæoî_x000D_A6æA=K		A$úäU×_x0005_Ac@¤_x0010__x0015_d_x000B_Añee³~_x000D_A_x0003_}ý¥Á_x0005_AÖküqù_x0008_AJïBxpú_x0005_A_x000E__x0007_(¾_x000F__x0005_Ax:µUý_x000B_A_x0001__x0002__x0016_ÌMJ¿_x000C_A_x0006_·«_x0015_|_x001C__x000D_A_x0005_øNÁ_x0019__x000D_Au:¨Ã_x000D_A·_x0004_û&gt;/l_x000B_AVI_x0005_Ï	_x001D__x000D_A*ÙÑ5o¡	A·[)ª_x000C_Aü_x000B__x000B_×Hõ	Aõ_x0017_^h_x0008_u_x000B_Af£-Û_x0008_A©C_x0017_£Ñj	AB_x001C_úí_x001A__x000C_A½Ö_x000F_µ_x000B_A½!­çf_x0002_A_x0013_³Ö.«:_x000E_ADÅUÊê_x0002_AdT[Ü¼Ï_x000C_A­«¸â"²_x000D_AÞÂÕ«È_x000B_Añõrÿ_x0002_AæÒ²»^@_x000D_A:}IîDø_x0002_Aì+"_x0016_U	Anç_x001D__x001A_]	Ag ¨_x0012_J_x0008_AÜ)âkc_x000C_A´9r[©	Aß_x001C_ºí_x001D_Ö_x000D_A½ð,eôu	Ar_x0016_ó),	A(P_x0011_é_x0001__x0002__x001A_ß_x000B_Ai¬VéÌ;_x000F_A(í_x0010_pW_x000D_Aªê	dv_x000B_AÌlÚ £ç_x0002_Ahè?\V_x000D_AÀzôÚ_x0011_»_x0008_A~¼ZÄ#b_x000D_A¡ñÛb_x000D_#_x0002_A¤'úmKù_x0008_A$ò_x000D_î#è_x0002_Ax¤W%(A_x000D_AÄO¤Ý_x000D_Aæ·åÄ_x0017__x0008_A«L]ÀPj_x000B_AÙ÷N_x0018_Ù_x0002_A_x001E_Å¨§2c_x0002_AÉäöar"_x000B_A­Z_x001B_¼Ú_x000D_A¾_x0003_X'·_x000B_AÊMUb¥û	AºsS!_x0002_A¾_x000E_+Ç²[	An´ûÀ;_x000B_A+_x001A__x001A_àÝS_x0002_Aîl+½Ã×_x0002_A«Ýÿ¯_x0015__x000C_A¦_x0019_vT=­_x000C_A¶-_x0017_ùR®_x0002_A_x0012_ë_x0013_À_x0002_A¬7Öø-	AÌï)R9´_x000B_A_x0004__x000F_k=K-7_x000F_An#ò°x_x000B_AÓx&amp;vNô_x000F_AÞìø2P_x000E_A_x0002__x0015_:áÛÿ_x000F_A_x0015_'$]°_x0008_A_x0005_&lt;_x0008_am_x000B_Af£;ãzï	A_x0016_&gt;@7=×_x0008_AÕÈv¯Æ_x000E__x000B_AT`Xö­_x0008_AÑÎ*Å_x0016__x000F_Aôà 3â5_x000F_AÈ`7ú_x0007__x000C_A2_x0003__x001D__x001F_ï4_x000C_A¯è_x0008_²	AA,Å9_x000B_AÿÚ_x001D_ÿ±°_x0007_AÐ·f2_x0003_§_x000C_A_x0011_Á®_x0001__x000B_AV_x001F__x0006__x0007_$_x000C_ABÚÃ¿«_x000C_Aiî_x000B_¶ _x0008_A:nËé	Axzß_x000B_A&amp;Ç»3ìR_x000D_An#Í@x_x000C_Ao#ã)_x000B_A?àã{¶	AEÑ_x001B_Ì]_x000F_Aö¯_x000E_Uy_x000B_A]$_x0016__x0001__x0003_¾_x0014__x000D_Af4"·_x000F_	A¡Á+ñ_x0001_	A8PsßoÏ_x000B_A_x0002_¸Ò¾ÍÇ_x0003_AÈ_x001A_ös¿_x000B_A*Ñf¸&amp;õ_x0003_Aå{R_x000C_A©!æú	A._x001D_JåL_x0003_A&lt;üG¼_x001E_;_x000D_AÝCæ¿P	ABK·ff_x000C_A{/höÓ_x000B_AëBÀUé0	AXAÊ^Ö^_x0003_A?ã_x001E_^_x000F_k_x000C_Arw¥DÁ£_x000C_A ÷3_x000E_ADnÌ©Îø_x000C_A¯ÝàÕùÓ_x0008_AØzSÿæµ_x0003_A_9¼_x0010_æn_x000B_A¸Åi´K _x0003_A=íHØ{_x0003_A»lÃ_x000F__x000D__x000B_A¬ÞÎ_x0010_àÂ_x000C_A_x0017_JÓïi_x000B_A{G_x001E__x000D_A{i5\ID_x000B_A zò½Ø%_x000D_AJìr°Z_x000C_A_x0003__x0004_À¬ømS_x000B__x000D_Aâ_x0013_-ÆÂ	Aüþ_x0016_Y&amp;Ö_x0004_A_x0012_I*´_x0012_ö_x0008_Ahmôs_x001E_¾	A&gt;\rðÏ_x0013__x0008_AÝYÍøi_x000C_Ar&lt;ÂåP_x000E_AúÙ]_x0002_Ó_x000B_AÊ´l_x0008_e_x001C__x000C_A_x000D_¹èñç	A?µÝ¤Ìe_x000E_AÐa_x0010__x000B_A__x0010_~ê×	AwJ_x001E_ðe_x000C_Aø£!_x0001__x0004_A_x001A_o_x0004_T_x0017_Ó_x0007_A)? ®Þ_x000B_AÇ_x000E_|Î	A+a¼Ùz	AP_x000B__x001F_OÒ	AmQ_x0016_¶_x000B_AL¸_x0013_¯l_x0008_AìUá_x0002_ñÙ	Aòvãô¬p_x0004_Aö5[_x0003_|_x0004_AÜ(_x001C_.o_	A¦ªÅÔ_x0004_A×¢_\_x0008__x000B_A·GÚ_x0006__	Aóÿc¿ÍÔ_x000B_AÉð5O_x0001__x0003_FT_x000B_A_x0002__x0010_à'-_x000B_A2ø¼y_x0003_Ú_x0003_Aýã°_x000B_A_x000D_ï_x0008_Áø_x000B_AÐòdC(ô_x000C_AVzHîÙ_x0008_AÞjÓ_x0001__x000B_A_x001D_]Ùfª_x000B_Aö&amp;¹)È_x0008_A±% ô²ó_x0003_AÔÒ¼öá		A+Ø_x000E_Í)Ö_x000B_Al_x000C_'÷§È_x0008_AqV?á_x000C_Aª_x0015_Ñ9_x0002_Ê_x0003_A&gt;£_x000B_A øf_x0017_H	Aà'ývè_x000C_A:ó´O4ã_x0003_Ao/_x0015__x0015_ë_x0008_AzV/Ù_x0014__x000C_AõÚ_x0004_I_x0014__x0017__x000B_AÜÓÐLá_x000B_A¶×r0Ñ_x0003_AZ¶½Et£	A"_x001B_txÞ2_x000B_A_x001B_x,ÐìB_x000E_AR»û««;_x000C_AwÁt_x000C_AR²Ò»Ô_x000C_A~DÅ¡9_x000B_A_x0001__x0003_ 1ò[µ	A$]Vo_x000C_Y_x0008_A'*X^Ñ5_x000E_A ê6_x000B_AîÞy_x000F_w_x0003_AÕ_x0011_ÁU©:_x000C_Am_x0013_ó*d_x0003_Aíã)D¯_x000C__x000C_A*£2È_x001B__x0003_Aåýá_x0004__x000D_AMËè!A_x000C_AÂÃ¥&lt;_x001C_	AF_x0006_ö4h_x0018__x000C_A\z+ß_x0008_A9cÊà_x000C_AS!;"C_x0003_A]èÅÁ@_x000C_A×7¿`ï_x000E_A®Èð¨P_x000C_A_x001F_æ_x0012_à_x0008_A956â/Æ_x0008_A(Mh«_x0006_E_x000B_A_x0012_¡9_x0003_A0ãË!R©_x0007_A_x0002_î_x000F_PÌ_x000B_A_x000F_Ú¡_x0010__x000B_Aj£,Û·®	A°Ô»½_x0015_e_x0008_AêÑ_x0004_OÙj_x0003_A_x0003__x001D_8ly¡_x000B_A»`÷eùr_x000C_Ad{Ä|_x0002__x0006_À_x0008_A´¢ÊùX2	Aj5YÉ^'_x000C_AÈ_x0005_k©6_x000C_AbÓã_x001B__x0006_A_x0019_Pñh_x000F__x0006_A_x0005__x0005_ò6­ï_x0008_A;ìRô_x0013__x000C_A»úöC._x000B_AÈá_x0011_i_x0006_Aþ_x0005_&gt;º_x000F_U_x000D_ATÑ»G_x0008_A$³Þ[}N_x000B_Aµ_x0001_#dK_x000B_Aôùýn_x000C_A¥_x000D_Fräë	Ar³ET¢_x0008_A&gt;&gt;®øz_x0006_AX§¼e_x0014__x000B_Aó~_x0004__x000E_AD1pW)é_x000C_AkÒÈò÷o	AÂ/ÄVß&amp;	A¨e"`Í_x000B_AéÈ¹]Ú_x0006_A¢®ÈÌ¨_x0006_A­5ñÙÚ_x0008_A¶_x0003_9;;	A²hÐûz_x0007__x0008_ApÕ_x0005_sA_x000B_A&amp;#ÝFÜ_x000B_A`]æ°Ã_x0006_A_x0001__x0002_Á_x000C_KEs_x0002_Aµ\åJ_x000C_A_x0015_ô-m¯_x000B_ApÎÙ4»_x001A__x000B_A{ùÚ°_x000C_A_x001D_Ý	Wæã_x0002_AÇ¡_x001E__x000B_AFÔ7èQ_x000B_A1&lt;«BÄ_x000D_A_x001B__x001C__x000B_(*	A\_x000E__x001A_&lt;_x000C_AÑÿ$õÇ_x0015__x0002_A)_x0005_êæó _x000D_A_x0010_Åoí¾ê	AÎ«áÚvñ_x0007_AùåÁ[_x0011__x000B_AôH¾_þ	Aò³ë_x0003__x000B_AÝCñ_x0003_¤(_x000E_AY/_x001E_L{M_x0008_ABõ^ÃÁ_x000B_AöwÛ×U_x000E_A0JÑ	Â	A_x0014_/Þh °_x0002_Ax_x0008_Õ_x000D_«_x001F__x000B_AþàÛ¶æÜ_x0008_A-î/r_-_x0002_A¼ú­´_x000B__x0008_A4ÜeÜ6_x0002_A´WGw_x000C_Aþ:ÚJ5Á_x0008_AIRþ:_x0001__x0003_ ø	A_x0018_G´éew	A5j&gt;ì[_x000B_A@ÁõA¯	Aã¸òmLü_x000B_A_x0018_qõRV_x000B_Ah_x001A_D_x001F_ñ_x0003_AN_x0014_üPâh_x000B_Aò¯dÑó_x000F__x000C_A_x001D__x0001_Ö+È_x0011__x000D_AÒÉâàm_x0003_AW]¸Ì0_x000D__x000D_A_x0004__x0015_Ï_x0015_T"_x0003_A_x0016_vg~_x000C_A¡9z-²½_x000B_Am_x000B_¬þ)_x000D_AòEø_x001D_	Aª¦µÐ_x0003_Aük5^_x0017_ý_x000C_AeÃ:øßZ_x000B_Aoþéúó_x0003_AÈ¦¨H1È_x000D_A5ãG:_x0008_AäÑ¤W8_x000C_A7?ïfE__x0003_A«ký«é©_x000B_A:¯F+-_x000C_A~Ó_x0001_Ö*	AWxUIOÏ_x0003_Aî¾_x0004_Ã±ª_x0003_AqñCO_x0003_A_x001E_ü_x0002_aØ¥_x000C_A_x0002__x0003__x001E_ú åïÿ_x000C_AÄ¨ú-á	A¼æ¦÷å_x0003_A|E¾a}_x000C_A¬RD¼_x0003_A6¬_x000D_A_x0015_Úp^÷ß_x000C_A?_x0007__x0018_"½_x0008_A&lt;ãMtmæ_x000C_A_x000D_oí5é_x000C_A6p_x001F__x0005_¿	A|¶.&gt;Eg_x0008_A7åfoâ_x000B_AÑJb_x0008_A_x0005__x001E_,¿Y_x000E_A%ÞT_x000D__x000C_Ì	AfÉN.b	AÝ_x001E_Ë³	AMÈÃL_x0008_A:%¯ü_x0019__x000B_A_x0001_e_x0012_·÷_x0012__x000B_Atý±_x000E_Qb_x000B_A_x0008_ê&amp;¾_x0003_Aôç_x000F_8i_x000E_A[.l5å#_x000B_A°éÇÚå_x0003_Agß_x001A_zÌ	Aô@¢oi_x000D_AïãPUH_x000C_A#ðÃ_x000C_Arke5_x0001__x0008_A%WG_x0001__x000E_Þ_x000C_AÊM1_x0008_«_x0008_AÐÊ._x000F_M¥_x000E_Aü ~À_x001B_+_x000E_A@Kl_x0004_Øy_x000B_ARøÊ_x0007_¶Ä_x000E_AMZÊ[{ù_x000E_A&gt;ýOË&lt;	Aê_g_x001B_X_x0016__x000B_A[á_x0008_aÑ	A.÷B_x000C_ATzcFÌ_x0008_Aæ_x0005__x0014_K_x000E__x000B_A¡°çü_x0017_	A»K×F9~_x0008_As[_x0001_#6	Ax»	 è_x0008__x000C_AS´cÑö_x000B_A[ç'&gt;y_x0008_AhÉ¨C_x000B_A_x000F_é_x0018_Þ?_x000C_Aãü7vï_x0007__x000B_AÍR_x001F_Aç_x000C_A_x001B__x001B_ieÓ	AV_x0016_ÃÔ8_x000C_A_x0008__x0002_6F¨Æ_x0008_A_x0010_§²ê_x001D_}	A®ßX	Aì_x0003_Ô^_x000B_AäTS_x0005_{_x000D_Aè"_x0006_9	A¨m0ÿË._x000D_A_x0001__x0002_äØÚR ú_x0008_A9%C_x0016_K_x0008_A)_x001C_9	A_x0012_äy__x000D_AÇ_x000F_$&gt;Ò_x0002_A_x001E_µà_x001B_Ç_x0008_A´1Ñ¸&gt;_x000B_AæmÙjÞ__x000C_AÉëS!_x000F_._x000B_AP_x0003_áÑ¹_x000C_Aöñ3HS3_x000B_A&gt;îº_x0011_µí	AK&gt;_x000F_¶	AJ)µ¾;_x0002_Au¢é_x0002_AqNóJðv_x0002_A&gt;M_x0007__x001D_ì!_x000C_A_x0002_&lt;ÓêJ_x000B_Av_¬23_x0002_A_x001D_àªÔ[_x000C_Am_Ì©'_x0002_AÍïòEÙ	A_x001A_àQ&amp;ò&lt;_x000D_A"Yp¨_x0001_._x000D_Aà Ë_x000B_Aõö`ÄÕ_x000B_AØFl_x000E_	¸_x000D_AB?Ç_x001D_ò%_x000C_Au_x000B_fæð	A_x0010_S³nq:_x000B_AÀ_x000F_¸ß0g_x0002_AïBc_x0016__x0003__x0004__x001B_ì_x0004_A5³ùç"_x0015__x000B_AClÂdF³_x000B_AbçøÂÙ_x0004_A×IRç´_x0004_ASõµ_x0015_éÃ_x0008_A#×\_x000C_¯_x0004_A¼ÉÈJ%à_x0004_A_x001B_Sü*0f_x0004_A¤ÐÐ[ï_x0004_Aî¾ñ`§¨_x0004_AÓ¹±cü_x0008_A_x0004_É)*«_x000C_A_x000D_SO}RO_x0004_A1/ÁB_x000B_A_x000B_ý÷3&gt;_x0004_As2²¤Õ	AûÙi_x0018_FÃ_x0008_AÕ »q¯'_x000B_AÛÈõÝI_x000B_AÀÑ+|ÿõ_x000B_A*º-­\	AÜQÀæ_x000C_+_x000C_A.zÕÇá _x000B_AhæJr¢_x000B_A_x000D_©|_x0017_&gt;_x000C_AT\³ã_x0002__x0004_AÄ_x0016_ed_x000B_AÀå¦_x0008_	_x000D_AH&gt;¬¹tÝ_x000C_A£U\´Æ_x000B_A_x0010_hQ_x0001_ú_x0007_A_x0001__x0006_ú¼îØH_x0006_AË#¶ÞG_x0006_AÀwdÅ_x000B_Aâ8²ÕëÎ_x000B_AoUTé_x0005__x000C_Aå_x0003_«x.	ABgÓø©_x0010__x000D_A6¹·_x0006___x000C_AÛÜ_x0004_mé1_x000C_A"áRUù'_x000B_A(`sº_x0001__x0014_	A,liu;X_x000E_Aü§¾»_x0011_ø_x0006_A}_x0014_W«ñ_x0007_AxY×V_x0001__x0006_A¬°4_x0005__x000B_A\­_x0004__x0002_0_x000D_A*_x000D_¬¢*-_x000E_AôKcÞ¨_x000B_AÌ2Á&lt;Ë7_x000C_A¨M_x000B_å2_x0006_A±4²N;Z_x000D_A_x0016_­_röb_x000D_A©½òv!·_x0008_ABD/_x0011_Cr_x000B_Aìê""_x0006_AkZ«f` _x000D_Af$«_x0018__x000B_AËS':+Q_x000D_A`wÓ}_x0019_ë_x000B_A|_x0018_Aª_x0001__x000C_AlàÔ¼_x0002__x0004_V±_x000D_A_x0011__x0006_ÏlÀ_x0004_A¬©MoaÇ_x000B_A÷³_x0011_Nw_x0004_A'ÏcÄ_x0014_Õ_x0008_A:`÷+d_x0008_A_x0019_/Cü_x0004_A_x0018_Ò_x0001_b»Û_x0004_A¥NäÖá_x0004_AÜ-_x0007_ÁI_x000D_AÊ5£\"_x000D_A Õ_x0017_¿ò¡	A*¨,àæ_x0004_A'6	¥_x0004_A_x001A_u_x0015_ÍÝ_x000B_A+ñ®Gÿ²_x000C_AEu_x0006_á_x000C_Aáªßéñr	Aö¨_x0007_²_x0007__x000D_AG!©²_x0008_Aîö¨_x0003__x000C_AX.Ûo0±_x0004_AÁUùÑ_x001D_&amp;_x000E_AzîÞó_x0008_A_x0003_+pý_x001F__x000C_AõµþÛ:æ_x000C_AltµØr_x001C__x0008_Ab_x0015_gy_x0015_ò_x0004_AÚ¯Ë¬s_x000B_Aõ_x0003_#D+Ù_x0007_AÐÅ=£¹_x000B_Aþ_x000C_ÚBrÉ_x000E_A_x0002__x0004__x0013_rñÿ«_x000B_A_x0014_ÃtÂ%_x000C_AjCóÁa_x000B_Axá?MÂ¬	A_x001C_áâ_x0014_Ü	ATÔÖd&amp;	ANý4&gt;_x0008_A^_x0013_k,_x0016_S_x000D_A{Fé´_x000C_A:dÃÛ_x0004_A¸¡lÉ¦O	A¡sb_x0012_Mh_x000C_Aa1_x0001_4÷_x0004_A*u_x000F__x000B_	A{V8ÌJ_x000D_A/_x001A__x0003_;_x0004_AF._x0004_È(_x0004_A_x001A__x0013_g=Ä}_x000B_A~a?_£_x0004_AC_x0018__x001A_k_x000B_A2²Å Ã	AÒâ^_x0003_7&amp;_x0004_AÄÁ»AxÉ	A£hØH_x000B__x000B_A'Æ¤çù*_x000E_AÔzF_x0015_[_x0004__x0008_A_x0010_$ì¼:_x000B_A´Î µ_x0004_A_x001C_ø¡~àg_x000B_AÎvzÖ×_x0017__x000E_A_x001E_1¡-î_x0004_AV2å_x0001__x0003_3r_x0003_Arkz³ì_x0002__x0008_A~;À§"_x000B_ArDôD%	A_x001F_{CÐZB_x0003_A@_x001C_X¿ir_x000D_A|Ô¥þ	AoDïë_x0003_AÍÉÄJm_x000D_A´&gt;_x0004_êà_x0003_A_x0014_alÒs_x000C_A·jì_x0014_/	A."¢_x0008_A_x0019_ªíÐ	_x000D_Aç;~_x0003__x0003_A&amp;,@_x000B_Ø_x0008_AëçvWÎ_x0003_Ae[ÊN_x000B_A_x0008_s+%Ù_x0008_AäÈ;I­	A_x0006_;	lí_x000B_A÷vö°B_x0003_A¬G_x0003__x001D_F_x000C_AlîBV¨	A§/4'Ýï_x000C_A_x000B_È_x0007_q_x0016__x000D_A6|yÀ?	AðKÎ¢VÃ_x000B_A")©_x001E_	A".&lt;?/	A9¥_x0001_ó_x0011__x000B_A-)®¯¿_x000B_A_x0001__x0002_8ëÏ4	Aµ_x0016_: Ô	AüÂ%p¶h_x000C_AVLµ3	A93G`_x000C_!	AHÒ_x0001_¯0×_x000C_A¤ _x0017_ê¬_x000D_AC`jÔ#_x0002_A_x0018_Üà_x001C_ë	A_x000E_3éb×¶_x000C_Aã@ju	ARê«ß	Aõ_x0005_¾'Ëg_x0002_A,_x001F_g_x000C__x000C_AÛ_x000B_·_x000F_S	A_x0010_ªÝ¿½_x0002_A@©Z5Ad_x000C_A}$»M_x000E_AM°ªÅSo_x000C_A_x001A_J2N_x000C_A%o_x001F_E2_x000C_AÇ_x0001_¼b_x0002_A#D5ÜÀ_x000B_A6Í»ëM_x0008__x000E_Ay§È_x000E__x001B_0_x0002_AØ÷Ç§;ú	A8_x0013_RZòÒ_x0008_A§_x000E_¥4Çs_x0002_A@ÓºÃÅ_x000F__x000C_A ÊCY_x0017__x000C_AnØ4_x0002__x000D_A_x0014_t§T_x0003__x0004_(0_x000B_AÎ_x0013_b^Ø	Asµ_x0002_¥'	A¹0!f	AÈºMSÝË_x000C_A]2_x0011_Ë#(_x0004_AÁrËN1	Aè;_x0005__x001A_j_x001E__x000E_A_x0010__x000D_*_x000F_E_x0004_A¤ñeºFj	AOq'r1_x0004_A9ft·n_x000D_Aj_x0003__x001B_ _x000B_Aþr í_x0019_À_x0004_AÿG$_x000B_¸{_x000D_AI1AnL_x0004_A +ÈnX	Aõ¢2T_x0011_â	A_x0018_þ%S_x000B_A²óJcÖ_x0004_Aû×üe	Aê× N×6_x000B_Aëòî_x0019_êD_x0008_ALhø^&amp;©	A %@_x0011_êÑ_x000B_AÿÎ9_x0010_4_x000E_Aä_x0014__x0014_¹_x000C_ApOÖ&amp;:	AúÖ_x0001_ÆQ;_x000B_AL?ËÐÖ_x000D_AòÍ­_x0001_£â_x0004_Aú;r}	A_x0001__x0003_¸ÃüÄ_x0004__x0003_AÊ_x000C_U_x001A_í	A®.éj_x001A_ï_x000C_A¸¼LPQ_x000C_ASí¿	A£±f_x0002_í¬_x0003_A_x0011_+P_x0014_Û	AÊ]_x0016_}üî_x0003_A(¬°Øõ]_x000E_A«¶FºÞ_x0003_AtÑñ'_x000C_Aª^_x000F_"æJ_x000D_A_x0010__x000D_Í«J_x0003_AüÅ_x0011_6g	ABg\æß;_x000E_AËÒùÎô_x000B_A=ì'_x000C_A­T×ÙÍ_x0008_ArZ|ôä:_x0003_AÎýeÑt|_x0003_A:V§Î_x0006_a_x0003_A3b_x000D__x0003_µ_x0007_AYæ³_x0013__x0002__x000C_A¸Fdb¹_x000B_AÊOo#ß_x0008_Aõ´y.Í_x0003_Ac_x0018__x0017_;_x000B_A^ ú±·_x0003_A-d£ÒÓñ_x000B_A_x001C_hÚ9_x001F__x000C_AF\U%ù1_x0008_A_x0012_¬õ_x0005__x0007_.i_x000C_Atbr4	«_x000C_A³ùÚîá_x000C_A´_x000D_÷:_x001B__x0011__x000E_A/xï_x000E_Tr	A_x0019_¶½Xl_x0007_Ag_x0019_u!_x000B_AY7§tw_x000D_A_x0003_ñ»ñ%a_x000D_AÐ_x000F_å_x0011_ûx_x000C_A÷ïK{iÅ	A_x0015__x0012_ÙUv_x000D_Aw6aÊ	A`0¬_x000D_Asï½Ä]°	AûRìJZp_x0007_A·6hu_x000B_A]`SºD_x0019__x000E_AÛ_x0004_³Îô#_x000D_Am_x000E__x0001_öý	A¥©)/ w	A\}Òzº!_x0007_AÓ`&amp;7Î_x000C_AnÃ·_x000C_A5Km 	A]TÙ_x000C_vý	AC_x0002_tA_x0006_¤_x000C_Aë£X§Lo_x0008_Aþ_x001D_¬ÒF_x000D_A?¦úp	_x000B_Ax_x000C_îñó	Aæ§ú®_x000C_A_x0001__x0004__x0008_ZdÊ_x0004_AÀè#_x0011__x0004_A_x0010__x0019__x0001__x0007_A¡ÂZÒ#Ø_x000B_AÊØ2O_x0016__x000B_A_x0008_æ_x0008_ü_H_x000B_AQ´kå_x0013_o_x0008_Añ+é¹g»_x000C_AübYG_x000B_Aò{¿FÆ_x0004_A_x0012_,_x001E_ã_x000C_AéüÊy_x0004_A$I_x001B__x001E_^Æ_x000C_AÖ­+ÀÕÅ_x000B_AÌr·a²A_x0004_A|\­eWÍ_x0004_A_x0016_	_x001D_7_x0007__x000C_A,´la7õ_x000D_Aj)ãä_x000C_A_x001A_ÅÄ*_x0002_	A¼&gt;þ_x001A_¨_x000B_A_x0013_áÛ&amp;³	Ab{ÜA	A_x0013_¹ò].È	AZ?Ð¥_x000D_]_x000C_A_x001B_sSu_x000B_AÔÁ_x0003_Z_x001B__x000C_A4ô_x0008_u	A_x000F_¬_x001A_GY_x0004_AýL_x000C__x0006_n_x000C_A_x0019_ú¤Ê_x0004_AVw_x0003__x0006_7z_x0008_Adh?o_x0008_AÞï­Ua_x000C_Aq_x0016_^n{	ANæe¨_x000C_A_x000F_®×ðÍ_x000F_AÕ_x0013_Ê¯_x0008_A,_x0008_¸à_x001E__x000D_AÎúÕõO_x000D_A&amp;f$ÉT_x0010__x000B_A$Â,_x0002_2_x000D_AµFÿj_x000E_AVüâä	/_x000B_A_x001A_¡µ^=_x0005__x000F_AwI×a_x0006_AvGH¡_x001F_{_x000E_A_x0010_óóô+_x0006_A\TÏu­À	A~~_x0001__x001E__x000C__x000C_A¢¹&lt;_x0006_A_x0008_´_x0005__x0004__x0015_T_x0006_Ab`¼¥éÍ_x000C_ArXnN_x0004__x000C_Ah&lt;naÛ8_x000B_A_x000E_kVw5_x000B_AqÅÉ«®&gt;_x000D_A?_x0013__x001D_LÄ_x0012__x0006_Aù&lt;[èc¸_x0006_Aä_x000D__x000C_ªÌ_x000D_AÿDpCt_x000C_AÐ_x000F_Ã@ò_x0006_AN? ±¤Å_x0006_A_x0002__x0003__x0015_Dkhù_x001A__x000D_A^_x0006_ê ò_x000B_AZ*ÏÍ­_x000B_AàåÃ0ÇU_x000B_A_x001B_|1_x0002_O_x0008_A¬×Ñå_x0003_Aû_x0004_Éª_x001F__x0007__x000B_AþJ¯\j_x000C_A_x0014_øx¾8_x000B_AR_x0004_Wb)_x000B_AX_x0017_×)ó_x0003_A_x001F_Pv¾@å_x0008_AédMÝQ¢	Aý3Ê@¶¾_x0003_ATM¤	A¸öõÂ_x0007_AÍ_x001E_ÔÐ_x000F__x000B_AÊî1_x0017__x000C_A_x000E_q®_x000C__x001B__x000B_A_x0004_üÃf_x000C_A¿°_x0001_â_x0003_A_x0005_zçÚ·_x000B_A[iYW;±	A¼ê­¢¼_x0016__x000C_AG+³p­_x0008_AélLÐ~_x0003_A5#_x0013_Ó=_x000B_AR_x0015_5ÅT_x0003_Aê¹/_x000E_l_x000B_APb_x0013_¤Æä_x0003_AÛÁ:ú_x0006__x0008__x0003_A¨ç['_x0001__x0002_ôÿ	A_x001A_	_x0019__x000C_A{¾uJ¼_x0008_A_x001B_¯?&lt;_x0002_A)%ßë_x001E__x0002_AÄÐF_x0008_AÞ_x0003_¹¼mt_x000B_AÆG»á}_x0002_Aq"	A_x0005_"ä_x000D_ý_x0007_A±R_x001D_¥÷_x000C_A_x0015_ÝÀ%?_x001F__x000B_Aóá_x001C_ÞN_x000D_Aä&lt;ö_x0013_rc_x000B_AÔ7_x0011_[óo_x000D_A_x0003_kÌ_x0016_Bî_x0002_AW0_x000E_¯_x001A_M_x000D_Aý_x0016_Ç_x000B_éý_x0002_AÊBVYV_x000C_AñvæÅåð_x000B_A´¨d¢3_x0008_A6ý_x001D_U_x0002_AÒXFv_x0002_AºtöÍP_x0002_AÜãÛ_x000E__x0015__x000D_A_x0011_wþá_x0006_Ó_x0002_A¬ÝÙÌ_x0019__x0008_ABÖýþ&gt;_x0008_A_x0014_YO_x0008_¬_x0008_A,1^ËD=_x000B_Aù2èc¹	Akuw3å5_x000B_A_x0001__x0002_R_x001B_Ò»_x000B_A:ë2½@	A°Ð¶~Ò_x0002_AÎ¥÷âEn_x000B_AI¹AT_x000B_Aö_x000E_cÿ³_x0002_Az{úfË_x0002_AÁ£À³_x0002_A2}H_x000D_A=9à`_x001E_d_x0002_AZõýçR_x000B_AwÅ"	]_x000D_AqÜ_x001D_UÇ¢	ATYÍ _x001E_-_x000D_A·!_x0012_lÁF_x0002_Axû_x0014_Sm×_x000C_Aãì?	÷_x0002_AL{ê_x001E_uÙ_x000C_A¨ÙÌ_x001E_$	Aø&gt;ÌSÌæ	A_x0007_UkU_x0002_A_x0008_5³ëÃl_x000C_A;òônë_x0002_A½-_x0015_&lt;	¶_x0008_AÐ_x001E__x001F_8Ø_x0003_	A_x0007_z4¬_x001D_£_x000B_AÅÉþ;ùç_x0002_A+h_x000C_d_x000C_Aù¨²à£å_x0008_Ac÷I_x001C__x000B_A¶J_Ét_x000E_A_x0016_ë_x000D_¢_x0001__x0003_cï_x0008_A_x0019_ül_x000C__x000B_A[©_x0016_L_x0005__x0003_AüÌÍèÒ]	A!?:_x000B_A`M	"X¢_x000D_AÒË	Án=_x000B_AhÖR÷d*_x000C_A_x001E__x0002_ÛÓNC_x000C_AL&gt;¡J_x0017_	A:Ô_x0016_àâÚ_x0003_A_x0018__x0004_Ö_x0010_)«	A½(÷´"_x0003_Aoä.Á_x000C_A©È[Ò±_x000C_Aµ¯&amp;çVA_x0003_A«|Ëû4_x0003_AÔ-âÞ8_x0003_AcìèF"Ê_x000B_A\×o¢×_x0007_AIDÞE¾ô_x0003_Av×_x0002_keZ_x0008_A±FG]S´_x000D_AÈ_x0004_+óôß	AÓ´ÉÈ´	A£¾ß_x000C_A56=8K_x0010__x0003_AìTJü	_x0019__x0003_A¼¸ºçºq_x000C_A_x001B_B#þ_x001B__x0003_A]TØ_x0008_A¤G`Ze_x0007_A_x0001__x0002_öv%_x0008_Aé_x0008_¤ó0u_x000D_A4_x0002_vì	AV¦"g /_x000C_A­lgÉ¢_x0002_Aßú[öÄ_x000C_AÐi4¥ß[_x000C_AîðK\æö_x000C_A'÷ºáß±_x0002_Aã!5_x001F_G_x000C_Ac_x0003_]fB^_x0002_AùÝS²ßÐ_x000D_AU³_x000D_Ø¯Ë_x0002_Aà¤nt_x0008_A{¾¡Kb_x000C_Ah±~¯_x0001_0_x000D_A¾ÒÑ°¶u_x0002_AÜ_x0019_Mn_x0010_°_x000C_AíZÇ#õ	_x000B_A_x000E_¨_x001F_@o_x0002_AvÙ¢_x0016_cC_x000B_AQD8ï?Õ_x0007_A\_x0016_^ï·û_x0008_AøÿT_x0019_FS	A?'®_x000B_A²_x000E_²Ì_x0002_AëÎ[&amp;4æ_x000B_Aïj-Úð_x0008_AöNgE}	_x000E_AÎ_x0018_Ã_x000D_Aöî¹Å0_x000C_A·È2õ_x0001__x0002_Æ¼_x000C_AgàBcÃæ_x0002_AV_x0012_=w_x000B_AÞ_x0015_çg¨ý_x000B_A¢é(_x0015__x000E_A&lt;êÞkÊö_x0002_ALçrG~_x000B_AOç;_x0002_4_x000D_AÌ${_x0002_ATÃ_x0004_¿î3_x000C_A·éi _x001B__x0002_ABz¢}_¹_x0008_A_7ûú_x000F_Ê	A_x0007_~:Ø&lt;Ã	AÂJúÑH_x000C_A·/tþ_x000C_Ax_x001D_p_x0001__x0017_¼_x000B_A±Rñ(h_x0008_AL¥¥ðý_x000B_AÅ«_x0014_Ô$_x000D_A«­D[_x000C_A÷°_x000D_ ñ _x0002_A&gt;u½%!	AÕP|_x001C_¸^_x000D_A¢&amp;|&lt;#_x000B_A_x0019_à&amp;¤ær_x0008_A¦9B(?µ_x0008_A2q_x0003_VC	A{ ¬-&gt;_x000E_A_x0012_(5dæ	A ×ðò_x000F_C_x0002_A©p2sv_x000C_A_x0001__x0004_^¨_x0010_6=_x0006__x000D_AýTñþû_x000C_ADÒÕ6©Ä	A8Ù«xs_x000C_ApÑ±@Ý_x000D_A}_x000E_g_x000D_AüGØ_x0002_ô_x0006__x000B_A§_x000B_}E5_x0004_Aó$ÝÔK_x000C_AÕÖ/¹_x001B_¼_x0007_A¡ñ_x000B_Rã_x0004_AbÖZË_x000B_A°7.w_x0002__x0004_Aâ'RFÎã_x000B_AÉ`¸Á_x000C_A×³_x001D_	_x0005__x0008_Au0e5C¤_x0008_A~Ï_x0018_á_x0012__x000C_A¯«±_x0008_Tï	AÞO+_x0003_Ã_x0008_A·ç`_x0019_5x	A´^°_x0002_ß	A´ìf2_x000B_Av@ãuV¾_x000D_AB_x0006_½0Ì_x0004_A¼_x000D_ºz­8_x000D_A8â"dÿå_x000E_AxS_x0016_»©_x001F__x0004_A(×éç3_x0004_Aþ#_x001E_&gt;^S_x000B_A_+]¯ãm_x0004_Aº _x0017__x0001__x0002_B{_x000B_AU_x0007_)lG_x0008_Aê_x0007_¢ì.÷	A?¡¬Îj_x000B_AíÔ_x0004_{*_x0002_A_x001A_d7_x001A_º6_x000C_A¦Á[Î_x0006__x000E_A.~y°¤_x0002_Aàr_x0016_ù|Ý_x000C_A0Ý_x0015__x0010_?Ý	Aüb·2_x001F__x000D_AÌË1pö_x0002_AgÊÈ_x0002_AAvã½_x0008_AmýJÜ	AerU¾e&gt;_x000D_A~2O¥/Ä	AÓ·¡÷U_x0002_A2zË_x000C_AF8_x0007__x0016__x000B_A|ó_ÝÌß_x0002_A²fìà&gt;_x0002_A°æ~_x000B_Aßn3Æ	_x0006__x000B_Aá_x001E_=9_x0004__x0002_Aïä_x0002_¼Ã}	A9öJ_x0012_Hz_x000B_A¸ýv_"_x000C_A_x000D_Z0_x0002_AFû¸zFn	Afb}_x0008_Aù_x0003_ûÜ/_x000B_A_x0001__x0002_z_x0010_Þd¥__x0008_A_x0001_&lt;.Æ°¨_x000C_Afug"¥_x0008_A t	Ý_x0002_AºäJ_x0008_@_x0002_ATE¸Þå_x000B_A¼_x001B_Kh_x0002_A_x0003_¬ªå_x001F__x000E_AæbEs_x000C_I_x000C_AÌ­_x000C_ÓÅ_x0002_A_x0002_HØ¾_x000D_A_x000C_æò,n_x000E_AH?yCJ_x000B_A_x001E_L½)ßÙ_x000B_Avw_x000B_ê_x000C_AF´´	SR	ANx|Í_x0019_Ç_x0002_Aúéh	Ar!_x0002_´_x0002_A[¯~£_x000E_7	AüËºøk_x0002_AÊ_x000D_G_x0018_Ñ_x0002_A?¨_x0006_ò_x0014_æ	An	t_x0006__x0012_%_x000C_AMCµp/À_x0007_AÕ]µ:m_x0002_AÁÜPØJ_x0002_AúÜ_,_x001D_Ê_x000D_Au&lt;åuA¬	A!B¬­¸_x0008_A´Ú,ª_x000C_Ad°÷_x0001__x0003__x000F_¨_x0008_AÌuE_x000C_^_x000C_A{ÓÇøT:_x0003_A²Üéf_x0003_A\7x,`_x000C_AÙ_x0015_Úï_x000B_A¬´_x001C_æÎ	A²EKË_x001B__x0008_AÇ@®lâ½_x000C_AK'óî·	A&amp;-®ßó	A&lt;3E¼_x0005__x000D_A_x0006_ÃÝgdE_x0003_A%ÿÙ&amp;le_x0003_A_x000F_k;T_x000C_A-ûêoò	AÈdý	AR¹_x000F_:¢_x0008_A^ré	_x0003_AÂ_x001B_Ü³Ï_x0003_A)·v_x000B_AJ_x0010_´_x000B_A¹I_x0017_ã_x000C_A+7¿t	°	Ay8òÀ_x0003_Aûô µª6_x0003_Aé_x001A_¢_x001E__x000C__x0008_AýÃ_x0004_|_x0012__x0005__x000C_A_x0011_SÙ5·_x0005__x0003_AHô`_x0002_À	A)ú×¶T_x0008_A¶M´_x000E_¡v	A_x0001__x0002_çÕGãê_x000B_A'Rä×_x000C_A;ùi_É_x000C_Aw¾^¢¥&lt;	Aå_x0001_íý­_x000B_A_x000F_ñ£Ð3_x0006__x0002_A¹Ñ7ª_x0002_AU¥IÍ&lt;¬_x000D_AëÒ}Iíi_x000B_A¶xÔÉÐe_x0002_A&amp;ªÙÞ_x001C_K	A¥_x000D_±ìE­	AÈ8,£¼_x000F_A_x0018_¡F¦½4	A_x000D_6_x0008_)j_x0002_A¿_x000C_Çzu_x000B_Al´À_x001A__x001D__x000D_Aç5R&gt;Ø	A8ë½açî_x000B_Ap¾Aä{i_x000C_A_x0018_*=_x0002__x000E_A3»Ü_x0015_¨_x000B_A¤ö¬ÏÏ_x0004__x000F_Aæ_x0012_Ì®_x0010_Ü_x0002_A2&lt;ë¶_x000B_A~'fSl(	AgÆ¨°_x000D__x000D_Aþ&amp;s `_x000B_A¯_x0011_Læ5_x0001__x000C_A~$_x0011_xU_x000D_A_x0008_v%:¥_x001C__x0002_A_x000B_·v_x0015__x0005__x0006_º_x0006_A_x001D_[8×_x0006_A ®¯ê7_x000C_A_x0001__x000C_2¥c_x0008_AÜXE_x000E_A¨öë¬Ù_x0006_	AÝ¢&amp;»m_x0008_AÑ_x0004_sþJ_x0006_Alr§1$_x000C_Aç_x0003_ùXïg_x0008_A g_x0016_Àwµ_x000C_Aøå~ô_x000E_AhêmÝÏ_x000C_AO@rH_x000B_A#9 3^_x000C_AÃs^À÷'_x000B_A»tq*¼5_x0006_A´ï_&gt;ç_x000C_A_x0010_kô_x0011_æñ_x000B_A1ô¯.A_x000C_AÕ¹bjÈ_x000B_AR)¿xG_x000B_Aa-_x000B__x0018_0¤	A0ãæ0=Y_x0006_A´_uÿ_x000B_A_x0019_µfZ¸2_x0008_A_x0002_úaFö_x0006_AªöÈ_x001F__x0008_²_x000C_Ad88(_x0013__x000B_A %oîE_x000C_AÜ¥yéÚ½_x000B_AR_x0019_-ÚÕ	A_x0003__x0005__µöÉ_x0018__x000B_Añ ¥h_x000D_A&gt;t;^·ï_x0008_A_x000B__x0013_àø._x000D_A·ß¶å_x000B_AÏ#Ú¡û_x0008_AkºV[	AB	_x0001_D3_x000B_A°_x0004_XÝÁ_x001C__x000B_A¤vðÉÐÛ_x0005_ALR(ÙYD_x000D_A-{fð	Ag¨Ì.J_x000B_A_x001F_¤%_x001C_6_x0008_An}ªC`	A}Qö~Ã_x000B_A×§B+_x000E_A_x000C_/Æ_x000B_A_x001A_Q&amp;uû_x000B_A"v3å_x000C_A)9%Ùpa_x000D_A#¦âSì	A$_x0015_bCHU_x000C_AxW^Wö_x000D_A61A÷_x0001__x000D_A1Í=_x0005_A2¼}EÚÓ_x0008_A*ª1{_x000B_Aw_x0002_Ð¾i*_x0005_A¬_x001A_Âõúæ_x000D_Aû %¹Ï_x0005_AS_x0008__x0015__x0001__x0002_Ü_x0002_Au_x001A_\¼_x0002_A(²Ï/_x0015__x000B_Aã_x000C_Ú»_x000F__x000B_A_x0006_9y÷¯_x000C_AÌá«ê_x000E_AWã_x000E_Å	A £qKz_x000D_AP¤oÆØ_x0013__x0002_AÊkñÀöU_x000B_A³kr=LÖ_x000D_Aøñ¹iW	AÎf:-÷¸_x000B_AÐb£íQM_x0008_A±ôâaÿF_x000D_A¶v_x0006_ÜÛÀ_x000B_AöûôüóÆ_x000B_AØ©É_x001B_â_x000D_A_x0017_¯¸ç	AYÊ »Â_x0007_Aa"_x000F_ñ»_x000E__x000D_A¾·Ä_x000E_Õ_x0018__x000E_A´Aq"Ï	AnÚ®&lt;+_x000B_Aöûìó_x000B_AIL?o©_x001F__x000D_Añ@_x0004_®£	AD`°m_x0016_	AÜÒ°Lä	A8ï_x0013_ü^'_x000E_AXþ_x001F_ì®_x000B_A_x0013__x0003_¸æ¾	A_x0001__x0005_÷â&gt;Ëy_x0005_A_x001A_;ÿV1%_x000C_A_x0015_Qé[ßk_x0008_Aën³¦$_x001F__x000B_AÕ_x0012__x000B_åÉ_x000B_AV9A&gt;£_x000B_Aë¡çt._x0005_AU_x0016_M_x0008_TÖ_x000C_A}Tv²U_x000B_Ax_x0013_êê_x000B__x000E_A_x0013_ÿïÌð_x0005_A&lt;æ_c»_x0007_Al¥2A#´	AØÄ²3_x001E_°	Aßú~_x0008_AwÕH_x0012__x0005_AÅAì&gt;!	A_x000D_ìÊåÚ_x0015__x000C_AÂå_VÓ_x000B_A³U		µ_x0008_A&lt;½5öt	A_x001E_tâP{Ñ_x0005_AÎeKôÕ_x0005_AB·.j¨_x000C__x000B_Aië?K_x0017__x000D_A"»{_x0002_ù_x000B_AJÖVò_x0010_M_x000C_AV_x0019__x001D__x0004_%_x0005_A©!_x0001_çþ_x0008_A4Õ_x0003__x0003_û_x000C_A¼B_x0019_Á_x000B_AAZä__x0004__x0005_²×	Au¿îyx_x0008_AHæ´w°_x000C_A¼J¾ü2®_x0005_AÛ_x0001_¥_x0005_Aìîá_x0003_Æ_x000B_A{_x0018_öõ	_x000C_A_x0005_%»_x0002_ó	AÃúkÂð_x000B_A*5:ü7_x000D_AøãRhí'	Ay_x0003_u_x0005_A÷¡OÔä_x0007_A_x0013_@(.ÑC_x000C_AVª_x001D_ãP_x000D_ASØZy_x000B_AN:_x0018_«_x000B_Açy?å¤_x000B_A_x0012_ädTI	A_x001A_ýORS_x0005_AyQìçL_x0001__x0005_Ajmm_x001A__x0005_A½´_x001E_î_x000C_A?ª_x0006_Ú\_x000C_AV'ÜWí_x0014_	AóKu_x0018__x000C_AÁe®_x001E_9Ê	A¦îK,È_x0005_Aß.û_x0008_Au&lt;_x0003_Ûø_x0007_A§úïdÄú_x000B_A±£6ñ;_x000C_A_x0001__x0002_µ_x000C_q[`_x0008_Ab/_x000C_ò²Ç_x0002_Aýg÷Ó¢_x0002__x000B_A«Ôi ·_x000D_A&amp;L&gt;¾_x0002_A=_x001D_{¦d_x0008_A¬-f·è_x000C_A&gt;_x0019_þVãZ_x000C_Ai½CB_x000B_Al·ÿý_Í_x000D_Aù¹Pnk_x0002_AÜx«oíõ_x0002_AZ{àiY5_x0002_A;à(O_x0011_~_x000E_A_x0015_×Éó¹_x0007_Au_x0014_ç~Nà_x0002_A¥ _x0016_¾¦_x000D_AO¼I_x0017_;Q_x0002_A_x0008_Yès_x000C_Aéaúd_x000B_A6ÉÏi0Ç_x000C_Aµäº=uy_x0002_A¬_x0002_&lt;ª±_x0007_Aó×vnæ×_x000B_A_x0018__x000C_CÄw¬_x000B_AoùJd_x0016_á	AÏ­ÂE_x000C_ALÿd	A_x0017_çÓÍ&gt;	AýKaË	AV_x0013_P_x0003__x000B_AgxÕ_x0005__x0011__x0010_ý_x0011_A_x0004_ÉKÏ_x001C__x0011_A¶	Ó]ÆÈ_x000B_Aç¹W&amp;dy_x000E_A._x0007_×©æµ_x000B_AÁæA_x001A_ _x000C_A:¬d%"4_x000B_A3ÐO_x000C_AA[=T	_x0011_AãÔTÞ_x0014__x0018__x000B_A¢ÁI_x0006_ùQ_x0011_AQ·_x001F_¯?_x0011_A__x001A_T.¶_x000B_AêÐóÈ!	A`¥IÛ+\	Aá&lt;~°®_x000D_Aêì_x0008_jK[_x0008_AÙ	­Ï;_x0008_AÀ_x0003_O_x0005_W	_x000D_A±¾ZoÍ_x0011_A¨ñ²ýA§_x0011_AL,_x0014__x0001_©_x0011_A÷_x0015_Û_x0010__x001F__x0011_AAÃì_x001B__x000F__x000E_An7æq_x000E_A&amp;C§_x000C__x001B__x0002__x0011_A_x001A__x000D_3eû	A-Vî)²£_x0011_A\Î]VÕµ	Aç=yý_x0010__x0011_A{_x0011_%&gt;	AjµÑ_x001D_¥_x000C_A_x0003__x0005_-³½·N	A¦°ø4&amp;4_x0008_A[/_x0017__x000B__x000C_A&amp;]/ä¦_x001A__x000B_A¡_x000F__x001D_Ý_x000C_A«_x0001_Ù¶Ó_x000C_A9¦Ûu_x001A__x0017__x000C_ABþ­É&gt;ë_x000B_A_x0018_Ét.B_x000B_A2¤Ú´	AÓ ªª2_x0005_A¢oÃÁ_x0002_ _x000D_A®ÿ_x0015_ó¦£_x000D_A6Ã_x001D_&amp;ß_x000D_A`ÞªR_x000B_A_Èã¨_x0008_\_x000B_A4Qà_x0006_dÔ_x0005_AV,IzÉ	A5jÎÒ%±_x000D_A¤_x0006_Íü¹	Aß0_x0011_	_x000E_Av´_x0008__x0001_ì_x0018__x000B_AßÕ©_x000B_A¼óã_x001E_Ì_x000B_A±XÒ&lt;'_x000B_AnG~-åÒ	AömÂu`_x000D_A+ö×	A´_x0013_ü_x0018_Ô	A@¾V_x0004_\_x0018__x0008_AÌÀyÐÓ9_x000B_A½aÀ7_x0001__x0004_BÛ_x000B_AQêfIÑ_x0004_AÀJ+¤e¨_x000C_AUXJ_x000D_þ_x0012__x0004_A_x0004__x001A_/ì]_x000B_Aò_x0012_wfý_x0004_AÒÓkjKh_x0004_AØª_x001A_j±ý_x000E_AtEö¤_x0014_\_x000C_A_x0004_´k¤C_x0008_AÙGY»_x0005__x0003_	A;Ëò(aB	A|C&lt;ïH_x0004_AiË,._x0004_A(_x0001_©_x0005__x000C_A%/Ëüpú_x0004_A±3³_x000B_Aùæ¥ÁÞ{_x0004_A_x001E_ÃÿL_x0004_A`ç19ü_x000B_A¢Í¬ÝCn	AZÈ_x0014_[æ_x0004_A½ÔcðK_x000B_Aò=LØ_x0015_²_x000B_A³VÀÌf%_x000B_Apº_x0019_77_x000C_AVc%d­_x000B_A\2_x0001_D´_x0004_AÈÂlNà	AYÅ_x0002_èØr_x0004_AÊ'Îu_x000B_Au\Ø(_x000D_A_x0001__x0005_Y»_x0012__x000B_A_x000E_Oô£_x0014_J_x0005_A_x000C_ÿìZ&amp;	A¤ñJ_x0010_Z _x000E_Abz(¾×b_x0005_An¨"mò¿_x000B_A´_x0007_þéú«_x000B_A_x0001_à°÷­~_x0005_Atûäü	AÐiLãê&lt;_x0005_A`-!E_x0010_&amp;_x000E_A_x0012_ä®E¢_x000B_A_x001E_C]&lt;O_x000C_A,½_x0017_È_x000C_§_x0005_Aë=&lt;4Ù_x0010__x000F_AÜ²_x001F__x0013_è_x0007_Aa'Sç_x000C_AÿØö_x001F_³Ò_x0008_Aõ_x0001_¨ØÄ	A|Ä.n©	ABm_x001E_?Ö_x000B_A »·¿g¯_x0005_AÙ¡_x000D__x0002__x0008_A]¶nj¤_x0010__x000B_A_x0018_N_x001D_:T_x000B_A_x0002_´0Óíû_x000C_A_x0010_Uï_x0019_[=_x000F_AzéÝÃ_x001A_ÿ_x000B_A_x001B__x0004_¬_x0016_á_x0005_A_x0003_·Ï`Äl	AÏy^_x0013_´Ö_x0008_Aä_x0003__x0001__x0004_{_x000B_AÄ}vQd_x0004_A_x0005_¾µ3x%	A_x0015_§ÿwÍA_x000B_AÖ_x0019_Q_x0008_*_x000D_A¾î³IL_x0008_A»"ñ_x0001_Ì_x000B_Aá²+£o	AÎr_x0006_e_x000E_Ô_x000B_ACt¡K¥_x000D_A\_x000D_¹_x0006_u_x001C_	A÷ÙZ$t5_x000C_A:_x0006_o|_x0002__x0008_A#sôù"_x001A__x0004_A#ÂK@¯_x000D_AQð*Eµ_x0015_	AÃbmJª__x000B_A_x0014_²¦¸Ú_x0007__x000C_A¾Ö_x0018_Æh_x0003_	A_x0008_}öh}D_x000E_A5['½	AF_x0017_$ß_x001A_	A{_x001F_¼:È	ALÕ6Pê"_x0004_AÉÏºPbT_x000E_AÜg½8óS	A[.ÝME_x000D_A&gt;_x0010_Ëz6_x000E_AG4_x0006_æ_x0008_A¶ÊRï_x0007__x000D_Aø»qÉ_x0007_¹_x000C_A³îÃ_x0008__x0004_A_x0002__x000E_m&lt;Coü_x000B_AQä²êG_x000C_AV4Ó_x0005_%_x000B_A¨ê)5_x000B_A_x001E__x0012__x0001__x000C_Q	AËùpÊ_x0018_u_x000B_A- )ÊoÁ_x000C_A_x0010_ë_x000E__x0001_4"_x000D_AYÄ_x0004_S_x000E_A_x001A__x0003_Ç_x000E__x001B__x000D_AÏH§.H_x000C_ALÙ._x0001_w_x000E_Am~eM	AÑÙø_x0007__x000E_A2÷ê)_x000C_A²ô_x000F_Rt	A¢|ópö	A?´M_x0002_ÑJ_x0008_AÕ_x0011_N\.	ABÌó-|7_x000C_Af_x001C__x0006_¡_x000C_A¨9ÿ@_x001F_F	A±¨Oñ g_x000B_A¥Ã·Ë)_x000E_A_x0008_î(]_x000D_O	AÙp·ÓW_x000D_Aæ§Vdý_x0008_AX_x000B__x000B_ëò_x000B_AaàV8Ð	A°&amp;/__x001C_ã	A0×_x0019__x0002_¹_x000B_Aþðû_x0005__x000E_v_x000D_AëÛß8ÿ_x000E_Av®2sSB_x000E_AÛ_x0016_I§®î_x000D_Aj_x001A_{êZ	AÚîö9É_x000E_A-_x0016_`!àc	A&amp;5,´Ê_x001C__x0008_A,|ä_x0017_ï_x0003__x000B_ABU*îar_x000B_A_x0015_ýÕ_x001B__x000E_AÒ^Ø_x0005__x000B_Aa¶(_x0002__x0008_=_x000C_A826Ù_x001F__x000B_Aâ=@ÃIs_x000B_A@k{_x0005_ßD_x000C_At_x0012_{.øj_x000B_A	¾ûjá;_x000E_A_x0016_+×IZë_x000E_Aî^{&lt;Ê_x000E_Aä'4#Á_x000D__x000C_A_x001E_°rÈÎ¹_x000E_A÷;W¼_x000C_AÊ_x001F_n_x0001_è_x000B_AT_x001A_y×B_x000C_AÖKad._x000C_AÖ_x0004__x001A_2KV_x000E_A­&lt;Ëä¨_x0008_AÕòLä_x0007__x000D_Aîé_x000D__x001C_Å}	Aº_x0006_QÈ,_x000D_AÄüÉ¡_x000E_A_x0001__x0002_KvÒ	_x0008_Awkíýð_x001D__x0008_A¯sG«ë	A_x0006_GÑ½_x000C_A#_x000F_Ï7pÎ_x0008_A_x000C__x0005_&lt;G[;	A.f%Ò{	AwÔvbgz_x0002_A%Aî_x0002_Õ_x000B_A¡ZÉî,È_x000C_A&lt;gW÷_x0002_¦_x000B_A¦Ö_x0006__²_x0002_AÏ,Òa_x000D_A_x0019_F[å¢_x000B_A²½k_x0015_Í_x000B_A®\T_x000B_Aù_x001F_î8ÍB_x000B_A·m Ù_x0014_ê_x0002_A)(ÎF_P_x000D_APoò_x001D_ª_x0016_	A_x001F_+Ó¢»Ä_x0008_A_x001D_¹lé[¶_x0007_AÝJ±þ_x000B_An®ÓP*_x0008_Añ_x0003_èX,_x000B_A«Ío_x0010_R_x000C_AdÙÂ¤DÕ_x0002_Arù¥zz¿_x000B_A:L_x001F_F³_x0012__x000B_A¤·_x0007_÷_x000B_AÇÍ_x0018__x0005_H	A_x001D_íT~_x0002__x0003_õ_x0003__x0003_AãÎçM_x0007_A|«~jØÖ	AÓêÜ_x000B_AÕW)[uÏ_x0008_A_x0014__x001F_Y_x0017_¼_x001E__x0003_AMÈH&gt;þ_x0008__x000C_AJpz´®_x000C_AaZÜÝ_x000C_A~Þï_x0010_£_x000C_A¢_x000D__x0008_ìN_x0008_A_x0003_ld§¹º_x000B_AU_x000D_§	|Î_x0003_AM9Û¥'_x0008_Ah._x0018_åF_x0012__x000B_AþñJà	Av½_x0001_À=Ý_x000C_Aù}~e_x0003_ANcu®ØK_x0003_AôÓ_x0012_Ý5º_x000B_AÌ7ÚöU_x000C_A´_x0008_ºý	AÝÐ¬ç_x0008_A]pDÜß_x0008__x000B_AçI#B_x0003_A½óÊ_x0017_2Â_x000C_Aþd£v_x0001_ë_x0003_AÉé_x0016__x0013__x000B_AVm_x0019_³L	AÑt_x0008_í_x0008__x001E__x0003_A_x000C__x000F__x001D_R_x0003_AX_x001A_¾_x0011_¸Ë_x000D_A_x0001__x0005_+CUóÉ;_x000B_A}°Z_x0008_AT_x0010_³_x0002_Ý+_x0005_A_x0016_	A×_x0006_}á_x000B_AÖ_x000E__x0005_ARfS_x000C_{	AW_x0003_-@Ó½_x000C_A_x0019_COj²ô_x0008_AÁgç_x000E_9¶	A©­Ø çß_x0005_Aå¦_x0001__x0008_G¬	A_x0018_ì_x0006_P·ý_x000D_A_x0003_Lµ_x0005_At´µ_nâ_x000B_AÌ_x0015_¬Z_x0013_h_x000E_A-¥ûQa_x0005_A_x0013_R_x0002_Ø|	AÚ _x0001_gÚ_x0005_A'F_x000F_ß(R_x000B_AËì×d1_x000B_A¯èúnRU	A¢ôØ_x0011_ù_x0005_AÓÞ]è@=	AÛVÀa6_x0005_AÊV£¢;ö_x000C_A_x0014__x0006_Òüô_x0005_A!_x0012_A5O_x0005_Aî(Á_x0004_+È_x0008_ARMØÀµ_x0002__x000B_AqïöÚL_x000C_A_x001C_%¦+_x0001__x0002__x0003_Î_x0007_Aöð&gt;Bå	A ûVvN_x000D_A_x000D_ä=Joê_x000C_A_x001B_ä_x0014_e8_x000B_AdÐZ=__x0002_A_x0013_Æø.	A¦&amp;Í_x0017_d	AðLå#Î_x000D_A_x0014_=ìvE_x000B_A:á(_x0003_e_x0002_A~Ö³E_x0006__x000D_A@(_x001E_Á_x0002__x000C__x0002_Aò½iB×T_x0008_AÚ_x0010_%±O._x000D_A°xÐ³|A	Ao2Ê/_x0011__x001F__x000E_A7êÆ_x0007_í_x0002_A_x001E_c_x0015__x0008_$_x0003__x000D_A_x0008_e_x0014_&gt;ô_x000B_AÞ¦ZÁ]Á_x000B_As&gt;¦R_x001D_á_x0002_AøÅOM4_x000C_AsoòÀ{_x0008_A¬öý~V_x000D_Aîh]98e_x000D_A_x0012_//!äà_x000E_Añ¤ö÷_x0002_A¥[§N®	Añ£ð!ª_x000B_A\Ö´H_x000B__x000B_AFtAó_x0007_h_x000B_A_x0002__x0004__x0006__x0019_&amp;v_x000C_A_x0010_ZZÔ_x000D_Aï"_x0018_ì_x0003__x0004__x000B_A6%ë_x0016_«&lt;_x000D_AR¿1ø c	AÀ¬_x0004_à1_x000D_A*Dâva_x000E_Að®Ê;Xz	A~zP­¯K_x000D_AdØÚ·Á4_x0008_A_x001C__x000E_¸dæÂ_x000B_AW2_x0011_\^_x0002__x000E_AKáNiÇ&amp;_x000D_A&amp;hÄ£Z_x000B_A!É|_x0001__x000D_A¬Fì@bÐ_x000D_A±(ÏgÝ_x0004_A_x0014_æûñ"_x000B_A@¡gj.u	Aò2j\	AÃÞTÔèA_x000D_A_x0001_CQÞÞï	Aö³y?Á_x0004_Aê]_x0018_sMå_x000C_A¾Dû³9Â	ASv¼#ÏW_x000C_AfI_x001C_hç_x0008_A¬«:r_x000C_	A6²È_x0010_uÀ	AÆ_x000C_'_x0011_Ö_x0019__x000C_AMã_x0015_-8_x0008_A^O_x0013__x0001__x0002_4Ñ_x0008_A!#_x001E__x0007_OÕ_x000C_AÈO¿C_x000B_AB!6ªþÄ_x000B_A×¢Û$¼!_x000C_AÊ«_x0006__x0002__x0011_¶_x0008_AÀs£üµ+_x000E_A.F@_x0002_A4Õßzé/_x0008_A¢/äÍ_x0003_ß_x0008_AÇÇOBN(_x000B_Aù1Í_x000D__x0002_AZNd¢a	A®xºçy_x000C_A¹_x0013_êÉw_x000D_A56tÑD_x0008_AòX,Æ_x0002_A_x0016_Ó&gt;G¹"_x000C_A_x0006_°ó'_x0015__x0002_A_x0011_Aj_x0013_	A'_x0008__x0011_Í_x0008_A_x000E_y_x001B_·5Ä_x000B_A_x0013_vK4_x0002_A~íoz_x001E_½_x0002_A|¯À*õ¡	AÕ_x0012_=_x0002_ÿ_x0002_AF×`_x000E__x0003_¹_x0002_Að_x0002_tqD_x000B_A¨ß.Où@	A_x0005__x0004_Ò_x000E_AÐ^ A1_x0002_Avù/_x0013__x0007__x0002_A_x0004__x0006_ÐSÎ-m¤_x000B_A_L`0ï_x000F__x0008_Aàis)Ò	A»ã_x0013__x001A_Ûï_x000B_A_x0013_©¤¶Ø	AB_x0011_ÚHO{_x0006_AÈïa?_x000C_A_x001C_÷8üó_x000C_AB¯{0_x000C_AA'¢qV_x000C_A7®óÌ×f_x0008_A_x0010_#pÀ}	An¬_x000D_ª~¸_x000C_AÙ¿Ò_x0014_;	A`îg _x000B_Al{±_x0001_Hþ_x000C_ATÞjÞ°Ü_x000D_A¤«ä»%¼_x000B_Aü³_ÍXÄ_x0006_A_x0017_ÑWãñ	Aað¦n¥_x0005__x000B_AÉ¬·Q_x000D_AÆï¤Ø_x001E__x000B_Anz+O$0_x0006_A_x0014_$Ò°ä_x000B_AøØ£,_x0003__x000C_A_x0007_É8_x001D_a/_x000C_A_x0003_N_x000E_^¥E	A+4F%_x000B_A*Ú#_x0013_®_x000C_A_x0002_á«Û©Ü	AX2?q_x0003__x0007_¡D_x0007_A¨_x0006__x000B_Y_x000E_AV°.ª1	AØSCÊÙ_x0007_Ah-3a_x000C_AÖÓ¹_x0013_æÌ_x000C_A/Cx;_x000C_AGµâ_x0003_Ð_x000B_AKÿ"Vöõ	AöÉ_x0006_È¹8_x000C_A_x0001_©8Ãé_x0008_AT_x0005_iltm_x000D_A_x0006__x000E_T¬_x0002__x0007_AJ&gt;E^ _x0007_AØ§ [6Î_x0007_A^è_x0003__x0004_)v_x000D_Ak¥éÏ_x000B_A_x0008_^¶X _x0007_A¸¡JJ}_x000D_Aâ_x0019_æà&amp;O_x000B_AN×8L_x0013__x000E_Að¥]a_x000B_A_x0002_Ö$«!_x000D_AJè{R^¬_x0007_Aâ Ô_x0017_Á4_x000B_Aþ}k4_x0019_	Ab³._x001C_T¤_x000D_A,í¦A_x000C_AË_x001B_±Ï¶Ñ_x000B_Aý)å¢W _x000D_A²æÏ_x0018_ð_x0008_A_x0013_õ#ò_x0001_Å_x0007_A_x0002__x0003_X0á]_x0003_Al_x000E_¡e._x0016__x000D_Asø_x0013_h_x000D_A&amp;8N/¡_x0008_A:°uv_x0003_Aw:M]_x0001_o_x000C_AìZ:7{ý_x000C_A8_x000E_ÕøM_x000B_Aô¼è_x001C_Hm_x000C_A«â_x0005_øX_x000B_AhúMV_x001E___x000C_Aà]wÄB_x0003_A«],$Ï_x000B_Aî³Ú¡_x000D_A_x000F_ÑÏð_x0013_Í_x0008_Amá_x0008__x000D_A¨¥y³ÀÈ_x000D_A\i=¢_x0003_AÈUÀùù_x000D_AÔ_x001E_v`_x0001__x000C_A_x0004_M[ND	A_x0014_Á+7of	A£¶_x001F__x0015_ï¬_x0003_A_x001F_k_x000F_ctM_x0003_A¼_«µ¤_x001B__x000E_AÕ¨cã`_x000B_AkA&lt;ãÎ÷_x000C_AØ_x0005__x0002_ÝùÂ_x000E_Axÿ|ùÕ		Amü^Ö_x0011__x0003_AÝ_x001D_(¦¯	A	à_x000C_Ð_x0001__x0005_"·	AÄÆGsã1_x0005_A_x0008__x0012_e`«_x0005_AçÍ_x0006_ë_x001E__x0005_AîC_x0004_in]_x0005_A$Øè&gt;_x000C_AæOe#_x000E_AçKïW_x0019_»_x000B_ApÿkH_x0003_»_x0005_A_x0008_IzÌ³_x000D_A_x0002_¡&lt;HÀ_x000B_Ayÿï¦qÙ_x000C_AÝçLÒâ	A×7ÜæÿÚ_x000C_A_x000E_ð_x0007_0U_x000E_AÌP I¯_x000C_A_x0002_È\;Á_x000B_A&amp;6à_x001E_­_x000C_AÒ (X³V_x0005_Aa(ep0È_x000B_AT_x001A_K­SÁ_x0005_A´Î4Ú@_x0008_A¡~DÌÙ_x0002__x0005_A¿½#K_x0008_A&amp;WË_x0003_&lt;ä_x000B_AÿòÞAf	A5þôLû_x0005_AúÓöã&amp;_x0005_AíD/.q,_x000B_A_x0011_¼â»I_x000B_Aq­Â"¥_x000E_ANÓM©ã_x001B_	A_x0002__x0005__x0011_%Zr{_x001F__x000B_Aê_x000D_ñ7	A¨Û_x0015_Rý_x0019__x000E_AÍî	]3é_x0007_A_x0014_Ûùy_x0010__x000B_A$Ïé	A_x0001_¹ªj I_x000B_AöL[_Q	A8h_x0005_0Ç _x000D_A¥@Muò	Aã)í	AÂhè±_x000D_Ë_x0005_A$[ÊklK_x0005_Al£_x0001_¹_x000B__x000D__x000D_Ahï¸_x0003__x0005_AY ýä!¥_x0007_Au£&amp;ÖH_x0007_A_x0017_ì%³&gt;_x0008_Aæ%Ák§â_x0008_A¤ÜH_x0007_sR_x0005_A¿_x0012__x0004_ý_x0004__x000B_A_x001C___x0002__x001D_Ð_x0008_A­_x001D_ø¤³_x000C_AgÅ _x001A__x000B_Aãywªgt_x0005_A¹_x0014_¯³ª6	A·¶K{G_x0005_A[²E_x001F_¿_x0005_AØ²ÌÉÍ_x000E_A:®D¹Ëì	A~ð6_x0007_W	A8«ÛF_x0002__x000F_.ö_x0008_A%nØsÕ_x000B_A;è²Úm_x000B_AÀ.Þ1_x000B_AÐ_x0002__x001C_@Âð_x0008_Aîa_x0016_@º)_x000C_Ar.èÝx	A«í	_x001C_úY	A_x001A_Ú_x0016_Pp_x000E_A_x0006_±xð¼	AÙö_x0004__x0005_0	Aäµ/_x0014_K_x000B_A£R|$_x001D__x000B_A­ApùÂF_x000B_A±RØø¨_x000C_Aê;|,_x0007__x000B_AÛ6¹_x0017_E_x0008_A_x000C_¨Ö[D_x001B__x000C_Aq¾õ«ë_x0007_AàfH^æ|	AY÷ÉZqy_x000C_A;F_x0005_*Y_x0007_A¾X*z_x0008_A_x0018_ÐÊ¯jÌ_x000C_AKMÜ´_x0001__x000C_Ar24:åÍ_x000C_A,A Ëü_x0014__x000D_A_x0003_8_x000E_´î_x000B_AjWh_x0005_D_x000C_A»¢ñX_x0008_AH÷Qçy_x000B_A9OY¢_x000F_A_x0004__x0005_ÍéÉv_x000E_Axs°É²)	Aºíq_x000E_¡T_x0005_Aj_x000F_:JØÄ_x000C_Aýú¶r_x000D_½_x0008_A·Â³åßË_x0005_A}_x0002_¹_x001E_²C_x000B_A_x000F__x000E_9^_x000F__x0011__x0005_AB v3æ_x000D_A`²_x001E__x0016__x0010_Q_x000B_AõîÈ%#à_x000D_A¦»~_x0003_|_x0006__x000B_A,5ËR_x000E_ANLQ7_x0002__x0001_	A&amp;P(í¿z_x000C_A8¨_x0014__x0013_¬_x0008_Aià§Ã_x0017__x0005_A¬é_x0012_8F_x0005_AºÅâ_9_x0005_A´|; §_x0005_A_x001D_)}Ti0_x000C_A½zavÎ_x000B_A×_x000F_çko_x000C_A0x*n_x001D_	A}î?_x000C_Ì_x000D_A_x0003_uéì_x000C_AF¶ÑÌé_x000C_AÃ1k×*y	A¦ëÝ_x0017__x000C_AíVró}_x0005_Abç[Q_x000C_A_P¸_x0001__x0002_·U_x000C_AÛèª_x001A_	u_x0002_A¨¸&amp;»! _x0008_A-a[E_x0002_A®Aýg_x0012_8_x000B_A8*Ý_x000D_Aÿ&lt;æ,m_x000B_A6_x0014_^&amp;¤_x0008_AXrK~	_x000D_AÖ_x000C__x0016_â´_x000D_A_x0003_¹´²-_x000B_A _x001E_Ö:=_x000B_Aä*Ó_x0002_A2zK¹:_x000B_AÙåziZ	Aý_x0003_ÕîÝ_x000D__x000D_A IRè_x000B_A)ÍVµç_x000B_AH&amp;_x0011_9Å_x000C_AÏê_x001E_ÄÒ?_x000B_A!_x001A_Üóf_x000D_A_x0011__x0001_ûnü_x0008_Aàe_x0013_c_x000C_AÂ¦P_x0012_Uú_x0002_A"8_®Í¦_x000B_A0F5h«}_x000B_AJXuÉé&amp;_x000C_A_x0004_'}_x0008_AVÉ¶uÍ_x000C_AØ°+)4Ç_x000B_Aai;¦#	A^f&amp;U2_x000C_A_x0001__x0002__x000C_«_x0011_-ä_x0008_AKu&amp;=Ð_x0002_A(¼ûOÌ_x000B_AvIõ¸_x0014__x000C_AGë_x000C_ß©_x0002_AñØíüy_x001E__x0002_AÈ_x0015__x0014_d ._x000B_AÁcdZ¬±_x000D_A|xµ½£É_x0002_A_x000C_&amp;/«	A?þ_x0017__x0016_KÆ_x000D_An'TÆ	_x000C_Alá_x000C_á_x000B_A@_x0014_Q¢±Î_x000C_A_x000F_~0&lt;&amp;_x000C_AlÍüÂ_x000C_A&lt;úUºð_x0002_AzfÓÛ_x0019_É_x0008_AKK7½?&lt;_x0002_A_x001E__x001E_eÀ#5_x000C_Aî¨_x0014_Ð_x0012_ó_x000C_ANX©_x0011_¯	A|A'_x0003_1	AÛ¹RÊ®q	AåL*ij³	AU,ì4¬_x0008_AÚìK_x000E_o_x0002_AþMiEÙ_x000B_A	m¾D_x0005_D_x000B_AGdRC]_x000B_A!R/Ú_x000D_AÕ±ºË_x0001__x0003_8o	Ay`Û1J_x000B_A®õZ­o_x0019__x000B_A_x0002_I±ãö__x000E_A4¦=ÚR_x000D_AãO&gt;cÈ#_x0003_A:EäNn(_x000C_A_x0001_2bxn	A_x0015_òR_x0005__x0003_A6úÑ¿§_x000B__x000C_A¤+-^_x0014__x0003_A_x0005_ºni_x000B_AÆ"N_x0016__x000F_AÉ¸P*_x000C_AIì³õf_x000B_A_x0010_´è=Pò_x000C_AdJ9Kw³_x0003_AÒg&gt;"ã_x000E_AÊ*·A_x0003_AÌ³Â&lt;Ì_x0003_Aìó½÷_x000B_A`_x0001_	«_x0003_Aùô±[_x000B_Aþî^	AæjKôï_x0003_AÜ&lt;²wð _x000B_AÎ¸A'_x000C_AÜÌ_x001B_6_x000B_AØÍB|ÿ_x000B_AÊÇP_x0008_U_x0003_AG_x001B_wË_x0018_z_x0003_A&gt;_x000E_P1N_x000B_A_x0002__x0003_×n~P*_x0008_AÒ_x000C_wd#_x0016__x0003_AEr§@Ò=_x0003_A _x001C_3`_x000E__x000B_AíÅ!gHs_x000C_AIdg/³_x0003_AÞÖKGlß_x000C_A_x0016_·_x0016_$çÔ	AÝ½Ç,._x000C_AÒûN=_x000D__x0003_Aù¿²w@_x0003_A_x0010_BÄÝ_x0008_Aà_x000E_Æ_x001B_?._x000E_Aú:YÜâ_x000B_AÝY@ð	A=ö!ð!¼_x0003_AúbW_x001E_É_x0003_AO76Ó_x0017__x000C_AÖdòwn´_x000C_Anë_x001B_¹îø_x0003_AJ~ö_x000F_c_x000B_A­³p_x0018_?_x0003_Avr_x001D_7¿_x000C__x000C_A' ÞM_x0004__x0003_A:ÐkÒ]_x000C_AzªRg¾_x0008_A¹Z^Piã_x000D_A¸F*&gt;\_x000B_AÓ:_x0001_]_x0003_Aµ±½j!a_x0008_A¢8ivw_x0007_Aÿ-b_x0001__x0002_îé_x000D_A¾_x0006_ÉÒ_x001D__x000C_AÊ_x0008_x_x001E__x0002__x0012__x000C_A«;$1:¾_x000C_A¢Ê_x0013_'Ý_x000F__x0002_A_x0012_aà5'	A(4³x_x0002_A¾oJ_x000D_A_x0001_»=¥òO	A/íw_x0008_Aª!6%	_x000B_A.wo×b_x000C_A X¤óÖ_x000B_AÊ½k_x0010_Qå_x000B_Aê/H/Õ_x0002_A_x0006_¥¤Ñë6	A+ÆbªA_x000C_A­õ¡_x0007_A­-ã®_x0008_A¨_j©ê^_x000C_A.4x¯_x0002_A}ÁácAL_x0002_A-¤§×W_x0002_Aìk¼¿5_x000D_A_x001F_í Q'p_x000B_Aï_x001F__x000E_¾_x0002_Au_x001C_dÔPï_x000B_A2k	Scî_x0002_Aýg`Å¬»_x0002_A_x0002_»½k£_x000C_AlQ©£ëè_x0008_AdrÓLæÒ_x000C_A</t>
  </si>
  <si>
    <t>d3badc3def4b41f18782865a85459c85_x0002__x0003__x0005__x001E_Ú;f_x0008_Ac_x000D_)~	AÆÛ7ÒÞ_x000C_A_E%hHj	Aî¯p¹ü._x000B_A:Ô½_Û	ALÓù_x0014_Ô[_x000D_AÀ_x0019_)fo_x000F_	A®"%õ9÷_x0007_A÷_x000D_è¬¸ _x000B_A÷[0;_x0003_AJøuÝ4þ_x0003_Aa D£|_x000B_A±ÿ_x0003_¿NV	A'Íý9S_x000C__x000B_A|&gt;¥èÝ¨_x000D_A_x0014_dmð_x000B_AíØÖ_x000F_jx_x000B_AüMGkWv_x000B_A_Ï_x0005_u½	Aµ_x001A_ûb¦_x000C_A¼°#&lt;ÅH_x000C_A _x0014_¥_x001F__x0014__x000E_AçºáÔ_x0012__x000C_AØð"_x0005__x0001__x000B_A_x001B_D¸Ö_x0015_C_x000D_A+_x0017_è_x0006__x001A_Ã	Amì~È] 	Aíñìí`ü_x0003_A¢Ñ_x0010__x001F_Ì!_x000E_A²_x0017_Íð%_x0013__x000C_A,ìºR_x0001__x0003_þ©_x000C_A:ü_x0014_A_x001D_&amp;	A¾úù_x0014_"_x0003_AÍ Ý:_x0001__x000B_AÎJ¯*_x0007__x000E_A_x000C_ÎÃiu_x0003_AL+·ÎhC_x000C_Aâê_x0002_	¿	AnA	AÁóJ_x0008_A0µýó_x0008_AÀÝx_x001F_ZY	Am´ÿè_x0003_AmeÏ¡Wm	A_x0004__x0005_èÚ_x000B_Aò®ê¶_x000B_AÐëÔ]°_x0004__x0003_A®éü_x0006_RÇ_x0003_Ab&gt;UÖ_x001D__x000D_At¼Ýâ0_x0003_A¤_x000D_´Ò	A1uÅÐp©_x0003_Ao_x001B_S0_x000B_ARptÜíÌ_x0003_Aã_x0003_ ¬O	A	C±sÍ¥_x0008_AöûO+í*_x000C_AÕø·â¡_x0002__x000D_AÏùFlC_x0003_A&gt;Ü¶&amp;Ç_x0008_Ajè#ÐF_x000C_A¬iþ&amp;qw_x0003_A_x0006__x000E_ì&amp;î_x000C_A÷`ré¢Ø_x000B_AYm=þ_x0011__x000D_AéSâ_x0005_äY_x000B_AöÌëÙrÜ_x0008_Ag'Gw7_x000B_Aæ±ó#õp_x000B_A~S´_x0002_ù	AÊËù°p_x000C_AÉ¹¾	=_x0003__x000C_Av.p_x000E_A²üV_x000D_ix	AÓ'À_x001F__x001A__x0016__x0008_A¾_x0004_CÅ-s_x000E_AÿÙË¿;Å_x000B_AplèuÓ_x000E_A¬V¼ñ9T	Ax¬ð_x000B_AÛ&amp;S'Æ_x0007_A`ÄXé_x000B_A¹WûÝ=,	AÝN^_x0010_Þ_x000E_A_x0010_	_x0018_«$e_x000C_Ay£X_x0018_*_x000B_Aò3]è	A_x001B__x0014_+3gl_x0008_AöÐH_x001D_[_x000C_A.½·_x0001__x0016_Ë	AfM_x001A_+6_x000B_A£¥vn&amp;_x000D_A_x0003_½Ä_x0010_#_x000E_AÕÁ_x0002__x0003_{_x000D_ASòªÖÅ_x000C_A_Á G#+	AzUF¤3_x000C_A÷_x0012__x000B_#À_x0014__x000C_Aõÿ_x000E_nBR_x000D_AZ_x0006_xñ_x0003_Aã:¯Ô°Í_x000B_AþØÁ`_x0003__x000C_AQrØÚZÆ_x0003_AØ?Á/¬_x000C_A§â¶	AÛ^_x000E__x000E__x000C_A2±½9BÂ_x000B_AóQ_x0001_iFê	AUfÆç©j_x000C_AÒÓ¾_x0019_uÙ_x0003_AHUrâÖ_x000C_AÁ_x0014__x0014_éÎ(_x000B_APµ²µíf_x000B_AkÈX 	A¿_x0012_ß	S	Aðê_x001F_-	A¬_x0011__x001E__x000C_A_x000F_\_x000E_T_x000F__x0003_AwûT¸f_x0003_An´|ao_x0008_A¼QP_x001E_~^_x0003_AY}1ÀY_x000C_A4XÕ)¯"	A&gt;ï+_x0001_d_x000C_A8_x001D_Ìh_x0011_Ñ_x000C_A_x0005__x0006_BÍ_x001F_[ë_x0008_ADßký`_x0006_Aüà¸t3_x0014__x000C_A[_x0019_õà_x0008_ú_x000B_AíQÆý­²_x0008_AÌ+êr_x0008_A.Î&gt;ìS_x0008_A{Ô©z_x0006_A_x000E_îÏ&amp;ª_x0004_	Al¡T_x001B_	AýTøt_x000B__x0006_A:ß_x000B_D_x0014_4	Aøe.¹_x0018__x000D_AÝi}vµÃ	AY+â¨Ð%_x000C_Aà%9Äsp_x000B_A²b`ÉÂX_x000C_ADh¡Fe_x000B_AÝ0k\_x000C_AS8ðÒA_x0008_Al_x000D__x0011_Õã_x000C_Aßõå¡_x0011__x0008_Aæ_x0017__x0002_ü&amp;W_x000D_AFV_x0006__x0001_È_x000F__x000D_Aø?L§_x0013_L_x000B_AAß¶Úáh_x0006_A¶(-Ø_x001D__x0004__x000C_Aú-%Kz_x0006_Aà:[Ã_x0006_AñÃÙ¨ª_x000B_AÚÉ_x001B_þ_x0017__x0008_A_x0003__x0016_½_x0001__x0002_U¦_x000C_Að_x0018_?¢_x001C__x000C_AËqUH4_x000D_A¬YCy_x0002_û_x0002_Aqènÿ_x0014_9_x000C_A£è4÷óÖ_x000B_ATWí_x001F_Ñ	Ap_x0005_û%_x0008_AQéS_x000E_	Aª°ø_x0003_Ä_x000D_A«Ô{w_x000C_:_x000D_AÈ80ä`_x000C_A_x0014_@úü8_x000E_AâAí·|¼_x0008_AVsçio_x0002_A_x0005_ ûef_x0002_Aý\«9c_x0002_AH_x0008_ÅÞ_x0005_è_x000C_Ab&amp;_x0014__x001F_å	A_x001A_I»ÚÞ_x000B_Aì÷ë_x0012_\_x000D_Aa_x0016__x001E_6_x001E__x000C_AZ_x001B__x0007_p_x0002_A5{p½_x0002_Aù_x0012_k}Ñ	_x000B_AÎB_x0010_§5_x000D_A¸!UÙF¾_x000B_A_lãW_x0008__x0002_A)}`%í_x000C_A_x0017_~&gt;òõ_x0007_Adqò¨1_x0002_A_x0013__x0013_(«u~_x000D_A_x0004__x0006__x0003_Úmµ	AßÝ_x0004__x0019__x000D_A´gº_x0002_Óª_x000C_As~&amp;_x000B_A	E¦¦¶_x000C_Ak¹2ÿ8T_x000C_AÜ'eíà_x000B__x000B_ANÔ ý5ù_x000B_A&gt;3î²T_x000C_Aºiü\Q5_x000B_A_x0004__x0014_@,	A r·_x0005_,X_x000B_A6'iµ0	Ay_x0003_»«%_x0008_	AÇg_x0017_Ýñ_x0008_A²w_x000D_Øjr_x0006_Aê9|«k	A¦	_x001D_ÌÈî_x0006_AçÌÿ"ø#_x000C_AtpãÕÇ¸_x000B_Aµs"X2º_x0006_AËÝH&gt;¹_x0006_A¢ó1é}_x000C_A3e_x001F_ñä	AG+_x0001_6sâ_x0006_Apqª_x001C_Sâ	AG}²_x0013_VF_x000B_AQé÷´_x000B_Ac)¼±	Aø_x0019_0ø_x0006_AáECç¬½_x000D_A_x001F__x0019_mÄ_x0004__x0006_AÆ_x000B_AkhÝõ_x0012_T_x000B_AkúPø©_x0008_A îIè#q_x0006_A.Fü _x000C_A_wq0~_x0006_AÄx_x0006_Aõ«:Ø_x0010__x0006_A44éäÃ_x0006_Ak_öCq	AåÛAd"_x000B_AÇëÝ_x0008_!Ä_x000C_A_x0016_ò¨¼_x000B_A_x001D_éÙq)	Aëª_x000D_ÅL_x000F__x0008_Aè_x0014_1pÛ	A	_x000E_Þôë_x001E_	A	aÈ_x0003_ÛÉ_x000C_Am[Nô²_x000C_Aà"_x0001_"_x000C_A_x000E_Tb(_x000D__x000B_AJ(_x0015_?´_x0008_AC_x0002_rÜr_x000B_Ag_x001E_¾0DÐ_x000B_A\¹p*5_x0006__x000D_A¢ÕÙb_x000D_AË×q_x0001__x000D_A1wÊ²_x000B_AÑ¤¾¤iA_x0006_AØè._x0010_Hã_x000B_A7ýÇÊ_x0006_A_x0005_C5í_x000B_A_x0001__x0002_6U_x001D_nl¨	Acplo_x0019_}_x000C_Ad Ýîþ!_x000B_A_x0012_múìPÈ_x0002_Aüí,àÑc_x0002_A ¼B£þ7_x0002_AíëÝhô¯_x000E_A°RZ~g_x000C_AÖ®èiÁ_x0008_A	¼b©_x0003__x0002_A0Ñoõ_x0008_AJïLà²_x0008_A_x0007_Ä¾é$Ê_x000C_Apõücúb_x000B_A´_x001C_îj_x000B_A_x001A_óMÎÀ7_x000B_AIÍ®j_x0008_Aðõ&amp;k_x000B_A_x0005_x³_x0004_«1_x000E_Ah[_x0004_V_x0008_Aïõ`ÉI»_x0002_Ag{_x0006_Ü¡_x0002_A6Nj2	A_x0008_&amp;êðÿ_x001B__x000B_A_x0013_îMÇ³_x0005__x000B_Ah_x0008_Ê¨w_x0002_A¼_x0005_«F½_x000C_Ar©!ë _x0002_A¯ËÆz_x0007__x0008_AæÏL^=q_x0008_A_x0010_eÌ}Ø_x000D_Ai_x0019_Þ_x0003__x0011_\K_x000C_AêõÎ­×|	A¾"ÝÏv_x000C_AÜé «ª_x000E_A¾À_x0011__x0005__x000D_A_x0010_Ïu³UÀ_x000C_AjJå_x0006_c_x001A__x0011_A}â¥_x001E_V_x0008_A_x0004_m)!	Aó.³]¹¾_x000C_A,w%_x000C_AÓ´_x0001_Ó`q_x0011_A;XqF'_x0011_ADQÒ¡9j_x000B_Aé÷ë©_x0006_&gt;_x000D_AÈ_x001C__x000C_ï_x0011_A×Of_x000E_h_x000C_ALï	©þ_x0011_A_x0001__º$Ã¦_x000B_AßaÂá_x0011_Aº_x001D_8¶	AUô+Bþµ_x000D_Aö_x001D_=ï_x0002_[_x0011_Aà`J_x000F_Á_x000E_Aû*_x0019_i	APneEä?	A_x0015_wyOÀW	A£´tÔ_x000C_AíË#Îû_x000B_AÆ¢ÆÖ®_x0011_Añ&lt;_x0018_¶&lt;]_x0007_A_¨©Z_x0014__x000B_A_x0003__x0005_@_x000D_?.Ñ_x000B_A'_x001F_J_x001B_¼°	Ay_x000B_¶lu#_x000D_A¢ê±/_x0014_	Aå»çk[q_x000C_AªÆd_x0011__x000B_AË_x0001_øE_x0019_^_x000B_AãH`æ© _x000C_ARK_x0003_5xM	A0|ð÷_x0012_ÿ_x0008_Aòù_x000D_' ñ_x0005_Alk kx­_x0005_Aí_x001D_ck\b	A_x0004_pª,(_x0008_Af­kpÚY_x000E_Au*]"_x000B_Afü×îu	A_x0004_6Yúì_x000C_A_x0002_ò_x0011_(l_x000C_AþXH0$_x000B_A_x0016_R~_x000C_AW!wÔ_x000E__x000C_A|_x0002_£hcT_x000D_Amt_x0014_ýå_x0008_A|E	](_x0005_AûrÓ´÷_x0008_AKò8õº_x0006__x000B_AO!_x0011__x000D_ó	A_x000C_¡]ÛÚ	A_x000E_­8'þ5	A\mF_x0004_Ç@_x000B_A»|¼_x0001__x0005_ºs_x0005_A]7±Ôët_x0008_AHÛ4J_x0004_õ	Aõº|¿¼_x0007__x000B_A-Ã_x0010_N&lt;°_x0005_Ap³_x0015__x0011_÷_x000C_A\òrRÛ¬_x0008_A_x0014_m:D+â_x000C_AM9ë&gt;_x0008__x000E_AØ_x0002_ßl_x000C_g	A[3Þ	AÂ-h!	AÐ_x000B_Õpï_x000C_AYÀáz	A×_x0017_Å_x001D_	AâN³¾¢d_x000C_AQC¤¦_x000B_AÁÀ_x001F_j	A½ì-_x0013_ÐI_x000D_A 9\?_x0005_A¯0¥e=_x0005_AÊýo_x000F_ó,_x000D_A(9ú_x0013_ç_x000C__x000C_AÀÙÚrf_x000D_Aê(Þa_x0010__x000C_Aó8_x001A_¡yq_x000B_A&lt;÷¿Q_x001B_Ë_x000E_A]Qýp´_x0003__x000D_AìáÂ.$_x0008_A	ÿøt_x000B_AJûCÌe_x000B_Ajk_x0015_(¤_x000C_A_x0002__x0006__x000D_rmrÂ_x000B_A_AÄ¥_x0007_AG_x0019_´a¹_x000D_Aþ¼È_x000F_J_x000D_AD;ÇJ9_x0006_A¾­-0;_x000D_AË_x0011_&amp;~°Ê_x0008_AµP_x0004_å;±_x000B_A4ÖÊ©°_x0006_AÖh«_x0005__x0017_S_x000B_AàÇ"_x0017__x0006_Ap1f_x000E__x0011_	AÖà_x0001_PU_x0006_Aª_x001F_3¹Ý_x000B_AFÖðîÖ·_x000C_A»B#ésª_x0007_Aì qKËÅ_x0008_AÜ_x000E__x0011_dï¯_x000B_A$_x001A_Ú^zA_x000B_A_x0005_8_r_x0008_AP_x0003_ò°¬_x0006_Ay	ËW¯_x000C_Aªµ·{í_x0006_A×È©_x0004__x000C_AÆ"4i?_x000F__x000B_A;eE(º_x0018_	AZ«_x0006_ý_x001C_£_x0006_AÃ .¼_x000D_Aï_x000F_Ï'ÀÛ_x000B_A}Bï_x0005_¥à_x0008_Aºþ&amp;Jä_x000D_Aº_x001A_ý_x0002__x0003_Í_x0003_A ÞÇ½¹ë_x0008_Aÿ)_x000C_Û_x0003_ARÎG®s	A_x001C_Õ=Á_x001D_Q_x0008_A÷_x000E_&lt;_x0002_L_x000B_AWuZJK_x000C_A;_x001A_Pö_x0003_AðÐ_x0012_ë®C_x000D_Av¼K2_x000B_Aÿ¯Æ]2	Aª\tW_x0007__x0018__x000C_A_x0008_¡ç¨´_x001D__x000B_A_x001C_ÅN]¯_x000B__x0008_AAiÿ_x001D_ç_x000B_A_x0005_í 5_x000C_Ak{j×N	AÒOXçø[_x0003_A­_x0001_]üÅ_x001B__x000B_Ac»³×_x0008_Aî_x0004_ÖNÐá	A!õÏ)_x000B_A2ÎhDd½_x000D_AyêËÏbø	Aî¨8K_x0017__x000B_A¹ÃH&amp;	A´bü_x000E_KÞ_x000D_A_x0004_GO	A*äúÝ´_x0003_A&lt;_x0006_£\ý_x000C_A,ÿ_x001C_P_x000C_AãÚ0£¤_x0001__x000B_A_x0003__x0004__x0004__x0006_7nÍ_x000B_A$ ³g_x001E__x000C_AÝêe©û	A;¸Ba¼u_x000C_AÂG_x0005__x0001_ÿX_x000C_AQV ò8_x000B_Ao/ËaÝ_x000C_AZ%_x0011_g~_x000B_A2¸_x0011_÷è_x0004_Aë'Çäùù_x000B_AK_x0015_Þ_6_x000C_AW_x000D_òO)	A#ê;4ëÛ_x000C_A_x0013_Ã±b _x0008_AXÀ'HZ¿_x000C_ADáçß#_x000B_AÜîi\Ì(_x000C_A0Ïs ú	A,_x0006_¹gíÞ_x0007_Aí_x0015_æGü£_x000B_A{ü;Ã°®_x000B_AÊ_x000D_®8l¦_x0004_Apä+ÉCÆ	A_x0005_µ_x0017__x0003__x000C_Aô[_x000D_Ï_x000B_A_x000F_I»,0_x000D_A"_x0011_L2zS_x000D_AZàqnn¡_x000B_AbrHQh_x000D_A×uÄ{_x0002_¬_x000C_A°1Y±	Aèî_x001B_d_x0001__x0003_#_x000C_A¯¸_x000B__x0007_Ö_x0007_AQ_x001C_Ç6xb_x000C_AöV_x0013_H_x0003_Aî@ÿëÊL_x000D_A~ô_x000B_s7_x000D_A9_x0015_uI 	Adý0ÞN_x000D_Aju8_/J_x000C_A«¼_x0017__x000D_A(f5X\×_x000C_AÓ«ø+tß_x000B_A?_x001C__x000E_A_x0017_	A@u¥IC_x0003_Ad&lt;`	_x0003_A®_x0005_ò_x0002__x0016__x0003_A,[b9W_x000C_A´æ_x0019_å&gt;·_x0003_AÿS_x000D_p­_x000C_A,nIXòK	Aq¤_x0001_V_x000B_AÙU8| Ã_x000D_AÆdZ@\_x001D__x0003_A_x0017_LÈ8cæ	AZÙ&gt;9Ëô_x000B_A°NFaÐ_x0007_AùóÕ¥«L_x000B_A°]u_x0018__x000C_A__x0013_Ê¿ÿ¥	AÉæ_x0004_Ï$_x000D_A¢?èú_x0011_Ý_x000B_AÊ7B7_x000D__x000B_A_x0004__x0006_y,_x0002_;_x000B_AzGËjø|_x000B_Aç_x0010_ÿêE½_x000B_AE_x0005_cÁ_x001D_s_x0007_A¯S5_x000B_É_x000B_A¾;±l³_x0003__x000B_Aþañ_x000F_·|_x000D_Aú_x0008_:®_x000B_A!bà_x0002_	A¶°_x000C_ìe	A_x0004_fùû­ö_x000B_Ad,®L_x001F_¬	A$4_x0005_=øç_x0008_AÓÈ-%à_x000B_A_x0001__x001A_ß)ó_x000B_AøpåÉ_x000B_A_x0011_&lt;ôI	A/ÅÀÂ_x0006_L_x000C_Aú÷!b©_x000B_AzöØCFz_x000B_Aév_x0011_WcP_x000B_A}nÔ¼	Açx_x0001_¡Çð_x0006_AÖKùä)_x000D_AËõeÅ	AÆR¶_x0006_A¹ûFýë°_x000B_AofÍò1_x000C_A0í6_x0013__x0012_f_x000B_A!Ý|_x0006_r_x0006_Av_x0002_èÙ²t_x000E_A#Õ}_x0006__x000F_"_x000F_AÇ¨ôgVý_x000B_A4#@_x0010__x000F__x000D_A=Æïìi_x000D_A:~6C/_x000B_ASA#D_x0003__x0014__x000B_A^OQaR@_x000B_AG¦&lt;7_x000F_A[_x0002_ò¨+_x000C_AÞ_x0001_whÅµ_x000C_AÑ0baÃ_x0008_Advv×_x000D_A°]_x0002_»À_x000C_AÇ,S_x001A_#3_x000F_AKð¹fùò_x000F_Aî¢¯ä	_x000F_A_x0006_;UºI_x000C_Aä«qI[_x000D_A$ä_x0011_ÃÝÜ_x000F_A_x000B_h*Óã_x000F_Aì¹ýt«_x0005__x000C_AòµÔÙ_x0008_Aü3Û&lt;ã_x000F_Aî¸_x0004__x0007_þ	Aî´g]_x000F_n_x000D_AÊM*_x000D_A$ÜB`l_x000D_AÛUØ9,^_x000C_A·_x0003_Ù_x0003__x000F_A­ _x000E_qT_x000D_A¾Ôýjt_x000C_A_x0012_î¦Úq_x000B_A_x0001__x0005_¦SZ_x000B_A ²N¬í_x000B_AÉ_x0001_îñÅv_x0008_A0Î[A&lt;j_x0005_A_x0002_ø_x0019__x0005_A{¼Ð_x0003_b&lt;_x000B_A¦QÊ8:_x000C_A,ÈReZ	_x0005_A_x001A_@_x0011_%­	A±`=,_x0005_A0Û_x0016_6'Q_x000C_A_x0014_&gt;	2_x0013_ø	A_x0018_@ä¾_x000B_AtDÏùùè_x000B_ANAö$_x000C_A#Ø_x0001_u'_x000B_A_x0013_®Ofl	A_x0008_º_x000B__x0013_ðæ	Aqæ·_x000C_;_x000D_A¤ê_x000B_¼	AÅ"_x0010_üt¤_x0005_A©óÛC5	Aæñ=¼#_x000E_AÙÏ«_x0005_AÚÖ6«6È_x000D_A_x0001_¢éÄì¸	AÆÄp_Ð	AÀî¦§_x000D__x000B_Ahn k=	APBXY_x0004_E_x000D_A·Bi§¢ð_x000C_AüºêÞ_x0001__x0002_{±_x0002_A(·Ó9_x000C_A]_x0007__x0008_Vâ_x0002_A5{õmZ_x000C_Aò"h_x001B_¥É	A?É_x000F_pöK_x000E_A1ê_x0006_Ô_x0003__x000C_Aô_x0005_÷'Ú/_x000C_AÕ+~á¼º_x0008_A£ë1û3_x000C_Aé@ú?y_x0002_Az¤Ãä_x0002_A&lt;Kz£_x0002_A_x0006_`"E_x0010__x000D_AÜv/äJ_x000E_ADíis:X_x000C_A#})-"_x000E__x000B_A#ÌÓ!H_x000B_A,Àxæ_x000C_A'»4Û:_x0002_A_x001D_h¯û¾N_x000C_A9ÃéOÛ_x0002_Ar_x0003_ãKÐ	AºAÓø°_x0002_AP_x0014_B:|_x0002_A+K^_x0006__x000C_A|ôLª¶	A~&gt;°·_x000B_A·&lt;_x0018_Ú_x000D_AÀÄmî6_x000B_AÄ.]Ò_x000E_AôN@%%_x000B_A_x0003__x0006_n@?¡_x000F__x0008__x000B_AL~Ø_x0008_h_x000C_A_x001F_pgO_x0015_µ_x000C_A%n¸¥_x0006_A&gt;r0_x0002__x0016__x000B_A0f+üÊì_x000D_AÎÂk;üÑ_x000C_A6_x001D_ºÚEa_x000B_AÄíG³ýü	AsÉ1_x0011_5N_x000C_A(_x001D_²lxÙ_x0007_Aâ;_x000C_'Ö_x000B_AJk×áØ_x000C_A8¯6±´_x0008_A Ï$ßh_x0008_A£^_x001E_z[Ë_x000C_A _x0018_+ÿÿ_x0001__x000B_A_x001E_Ê6ß/½_x000C_A_x0010_9&amp;($Ò_x000B_AµÝkÛíÇ_x000C_A:8ö_x0004__x0019__x0006_AçM1_x0002__x000D_A;uöãdJ	AÒ°¾ÇUà_x000B_A_x001D_g\£l`_x000C_Aüí_x0001_«°Ø_x0008_A«_x0007__x000D_AÔ_x0015_,¥Êa_x000B_AåÍ_x0007_N_x0005__x000D_Aâ[ñÍ_	A_x0007_´*¥3T_x0006_A;Æ®_x0001__x0003_,_x000C_A_x0016_¶Ñ¢÷_x001A__x0003_A¬¾àÎÀ*_x000B_Ab__x0003_®®\_x000B_A]&amp;²X'r_x000D_Ano|h|_x000C_A¾Íí®9_x0008_A6¯zH_x000F_¥_x000B_A@ºfx_x0002_ß_x000B_A»JÑ¡_x000C_A_x001B_Ó­_x000B_A_x0002_Í¾MÅ	A&amp;,hpx_x0003_AÄ¡_x0017_ßR	A_x000B_	_x0001_úV_x0003_A_x001B_ðÓx	Í	AAU_x0015_wÈ_x0011__x000B_AÆóHûa_x001E__x000D_A¾d#ëÛ#_x000E_AÄ	&gt;_x000D__x0008__x000C_A_x0014_¯/	A¦®Ði±	Akd[~{Á	A¿î\)Àæ_x0008_AÙ?°QZ"_x0008_A¾.ÿëÿd_x0003_A¯_x001E_.»¿_x0003_AP2ºt­_x0007_A â+hL÷	AäéÄû_x000D_A«_x001C_ã_x000C_³_x001D__x000E_A_x000D_úDm_x000B_A_x0001__x0002__x001E_øÞX¥{_x000C_A!2`1Eá_x000C_AíxãUÜ_x0002_A_x0002_²ï³_x000B_AZÞ_x001C_~©_x000B_AÚ69§ÏÓ_x0002_Azh&amp;À_x0002_AK"ôµj_x000B_Aá`|¿¢_x0008_Aí´o_x0005_	A½_x0016_rÊ_x0007_AÓÁÅß_x0012_l	A~¡}X}_x000E_A_x000D_.S}îe_x000B_AYpÝ¤¦	Ae¤¡Ð_x0008_ß_x0002_AZ×Ûg»_x0002__x0002_A_x0002_uÐô_x0016__x0002_A¨ ~°Y×_x000B_A^Í¦_x0007_JØ_x000E_A|Gµâ½_x0011_	Ao_x001B_9k2×	A_x0006_|T9ÖÇ_x000B_ATDñ¡_x001B__x000F_AEùk§Õì_x0008_Aå¬;H	AÒ_x0015_ø½_x000B__x000F__x000C_A\@H`Á_x0002_A¶Åìk5_x0011__x000C_AîÅ(\_x000E_Aw=ã-_x0019_y_x000D_A_x0008_Ù·õ_x0001__x0003_ýþ_x000C_A¶-QÇÂ	A¶¹&amp;z;_x0008_AÎ½a(SÎ	ABtÙ_x0008_N_x0003_A*ëK²±_x0008_AgÕjpb_x0003_Au§_x0002__x0007_Ë/_x000B_Au*dÒÿ_x0005__x000C_Anõpx¤`_x000F_AtÒ)ûù_x0003_ATÍ×©TÑ	Ac_x0017_qí_x0008_Av_x0008__x001C_WË_x0008_A@¶ýSò_x0008_A\r_x0002_ú_x0005__x0008_AñQÿÖ_x0007_^_x0008_A6·Ö'·_x000B_ATÓ+\	AÈho_N¿_x0008_AP_x0013__x0018_0·_x0008_A_x001E__x0003_Ý,ø_x000D_Ac±ûw_x001F_	A]À¹_x001C_Yå_x0008_A_x0014_Ò¡Ñ _x0003_AY?"Ï§_x000D_AN©íHP_x0003_AÚ7Å@S_x000C_A_x0013_jäT¶_x0003_AP_x0013_·Ém_x000C_A¸7ó)ÿ_x000C_Al×_x0006_Ò&lt;J_x0008_A_x0001__x0004__x000E_-Üþ,Ð_x0004_AÑ_x000C_`¨_x000B_AB«=rZ°_x000B_Aº_x001B_]ïó¹_x000C_A³^_x000D_3¯,_x0008_A_x001E_÷Y¾l_x0004_A'ÓxU_x000B_A_x0002_ª£&gt;8ô_x0004_Ao¼_x001C_F"l_x000B_A¶¬'__x0011_&amp;_x000B_A®v|Ys	A±y_x0010_¤_x000B__x000B_AÆ¶ P­,_x0004_A_x0001_ÿÃûö_x000F__x000C_A`ãF¢·ì_x0004_A._x0018_éùb_x000B_A¡·±ãÙ_x000B_APw¤ÞøH_x000B_A^26n_x000C_Ay ½_x001E_ _x000B_A}Ñbö_x001F_4_x0004_AâÍvTHÒ_x000D_A·î_x000B_Û¯Z_x000B_A~LØÞÎà_x000C_A`_x001C_úæøî_x000C_AÖî)_x0018_(_x0013__x0008_AZu_x0019__x0015_7Û_x0007_A^q_x0003_ú_x0004_AÞ.DÎon_x0004_Ae_x0018_!ú_x001F_w_x0008_A½_x0017_ÈVù_x000D_A_x001A_z´_x0002__x0003_ ª	AÜço&lt;¾Ë_x0003_AÉÝß:ÙÝ_x000B_A_x0015_k¢ÝIÛ_x0008_AãsÆ~UG	AâÆg_x0013__x0002_^	A&lt;5x_x0011_=M_x0003_AG_x001F__x001A_YÏö_x0008_AB,¥jk_x0003_Ad×lP_x0018_	A³)²_x0014_Gº	AÐP4_x0013_¿_x000B_Ak JF _x0008_A_UÖ_x0003__x0008_«_x000D_A/\a´Á_x0007_A¯Ð(L¿	Ai±0t&amp;_x000B_Ac	-®9_x000B_A¼HSÔ_x0004__x0008_A_x0001_$nÝÇ¤	AËèR+ê_x0008_Ax_x0001_ÎéèT	A^l¬?¶Æ_x0008_Aè®_x0004_Ä_x0003_AXfw_x001E_æ_x000C_A©ñS_x0004__x0003_A PíßJ_x000B_A_x001E_²¾/	AÊ(l¶Y_x0008__x000B_A°cnã_x0003_ACä±N%_x0008_ATRÊÊ»	A_x0001__x0004_¯µTo_x000B_Aôºh_x000C_\ç_x0007_A¡º¤Âí_x000D_AW"d_x001D_£_x0008_AyE	'M__x0008_ARvÕDm_x0004_AýØÀ,î	AptpS*:_x0004_An_x0019_êßÃÃ_x000B_A¹&gt;ðòx_x000D_A_x001B_N_x0013_öþ	ADúëâmé_x000B_A@¥øëf4_x0004_A£çêF_x000E_Arhi_x0008_&amp;Ô_x000C_AE&gt;è)_x0002__x000C_A_x000E__x0017_üÃå	AIÅÌÇÿ_x0002__x000E_A_x001A_kPß_x0016_:_x000C_A_x001E_£ðÔ@{	A&gt;_x001B_É³ã_x000B_A_x0003_ÑU·{ð	A(wÇ¶_x0008_A_x001A_S4jEå_x0004_AÛ_x000C_M/_x0004_AI_x0018_æ¡hÿ	A¤Æ8ÞÚ_x000B_AÛ»nÀ}§	Aþ$³ ú_x000C_AKÇEF:_x0004_A/JN_x0019_w	A±_x0008__x0001__x0002_Pì_x0002_A_x0010_/§å£x_x000C_A0	lEã­_x0008_AÖÍè]Ç	ARXH_x001C__x000B_A¡Ü_x000B_àï_x0002_A·_x0012_d;^	A{[ç'_x0011__x0008_A[´R¯_x000B_A_x001B_½ÃÇu_x0002_A_x000B__x000E_¢_x001C_X_x0002_AD_x0018_¬Æ	ALrN$-_x0002_AD¯n'_x0006_â	A_x001A_[ÁÍð_x000C_A_x001E_|Ð&amp;Çü_x0002_AràÑó2Å_x000C_AQ_x0011_ûÚ{Å_x0002_AÔ_x001E_Ý?ä|_x0008_A_x0008_åÌ_x001D_(ä_x000C_A?p_x0005_7jæ_x000C_AS~@_x000B_A_x0006_½þh_x000E_Õ	Az¢|Þ_x000B_AB|Û§&gt;_x0002_A_x0010_EpÃ_x0019__x000D_Aµwo0_x0012__x0002_AjüCEµ_x000B_A¤_x0003__x000D_ì_x0019_	AÉ_x0016_â}/_x000D_A0ÎlqÂ_x000C_A_x0008_Î=ú_x001E_¿_x000D_A_x0003__x0004__x0014_'_x0004_9@_x000C_A¬åf9@_x000E_AÎS¦YF_x0002__x000B_A'1W2_x000D_AÈP®S_x0011_q	A|£2	AHF ¿_x0011__x000C_A~!Á_x0015_1`_x000D_Aøèhe?_x000B_AëDëßÂ&lt;_x000E_AòÏù[Ó	Aõ_x0001_yýí_x000C_A_x001F_èôFñ_x000D_A_x001E__x0005_)-_x0004_A©­:F_x001E__x000B_AÑ´q¸÷å_x0004_A¤²üF_x000C_Aäq'²¢&gt;_x000D_AÖ¼&amp;]¨_x0004_A_Áá_x001E_ê_x000B_A~hC~»_x0013__x000D_ASÆ ñò_x0004_AÇ.ØwDÞ_x000C_A3j+0_x0004_A=kÈW¨m_x0004_Axtu_x0007_þö_x0004_Aín_x001E_F_x000D_A&amp;@±JÊõ_x000C_Al,{'_x0004_A\Z«d_x001A_d_x000D_Aî¸Õu	A½¬v2_x0001__x0004_7_x000B_	A^múrf_x0019__x000C_A@'¿²ý_x000B_A^_x0001_i~?ï_x0004_A8I_x0019_Ït_x000D_A¬_x0014_Ó²ñ_x0004_AË_x0003_ò&lt;_x001E_Ä_x0008_A_x0016_ªgcMo_x000D_AhHÂ#N_x000B_A_x0004_æEú?_x000B_AEJ,_x0018_É_x000C_A3/oaÜO_x000B_A_x0001__x0002__x0011_/W_x000B_A?Ã_x000E_, ã	AD_x000E_!ül_x000C_AÀÊóf_x000B_A_x001A_¡å2Uã_x0008_A_x0004_õýÉô_x0004_A/X×õ_x000B_A'p5/Ê_x0004_A4_x0014_&lt;_x001E_ò	Aby²Rº_x000C_A0CnåMË_x000B_Aõcë;=ý_x0007_A&lt;_x000C__x0014_ @Ï_x000C_A@ÿÅ_x001D_P_x0004_A_x001B_ïe¤À_x0004_A·|ºf7_x0004_A¤¶ºå_x0004_A5º«_x0007_í_x000B_AâÑÇÝ?_x000D_ADò´ûô_x000D_A_x0005__x0008__x001C_:`_x000E_Ë_x000C_AÊü&amp;ØK_x000D_AXá¶"nä_x000C_AÊ	5Ë!â_x000B_A_x0004__x0010__x0014_­µ_x0008_AÆ·Ïn"í_x000B_A³[_x0018_3_x000B_A3Î_x0008_=_x000D_A!+¢ÌÐ[_x0008_AÉMÁ|_x0018__x0008_A_x0014__©_x0006__x000D_A#M_x0011_ \?	A_x0002_ÍmQhH_x000C_A"ðp®¥o_x0008_A2{_x0007__x000B_G_x000C_A¥àÒ¡	A{B3¯w_x000C_Aÿ_x0001_Jï¸³	AH_x001E_w*1_x001C__x000C_AzªÉó¶=_x000B_AXÓ|ÍD­_x000B_A©&amp;îWûD_x000B_A}äð1¢î_x0007_A¶çÒ¸e_x000C_A7]\YÌQ_x0008_AO}õEt,_x000F_Aàô_x0019_ÁTÁ_x000D_Aµ_x0003_ëo\Ô_x000D_AHw¢¸â_x000C_AÊ_x0004_Ô_x0008_AÄ9ÿ_x001C_ò=_x0008_A`J'8_x0012__x0013_®¶_x000C_A_x001A_OV_x000C_A_x0010_WéK«	AKÝl_x0005__x0013_A¹U3õ2·_x000E_A:¦;.qª_x000C_Aßÿ_x0003_W_x0007__x0008_A*Q_x000E_Þ%¡_x0013_Aï]_x0005_#`_x000D_A_x001A_º÷_x0014_Ø_x0008_A×_x001B_«J0,_x000C_AÑv´_x001B_q_x000C_Auã/6Ü_x000B_AçËÖ#5_x0013_Aî_x000F_¹×OÜ	Ag_x000C_3´]_x000D_A!\_x000B__x0006_t_x000B_A.Øæa¸H_x0013_A±[ç~Ø_x0019__x000B_A¾_x000E_¼Iì_x000B_Al_x000D_á	A­_Þ_x0004_s=_x000C_A¿ÅB_x0016_+z_x0008_AzSä_x0001_ô_x0008_AÈ£_x0011_d)E_x0013_Aç&gt;lgT_x0013_AÈjU«k._x000B_A)_x0002_v,Ê_x000D_Ad_x0003_,3¡	A2£yP_x0005_	Aîiç_x0003_Û_x000C_AÖÚñoP_x0008__x000D_A_x0002__x0003_h_x000E_øä¬n_x000B_A&lt;^^æ¥¿_x0008_A£Î9Û~ù_x0003_Ae_x0003_N?jñ_x000D_ALÙ_x0016_Þ#à_x0008_A}øYíïM_x000C_A_x000E_°_x001E_ÍÅM_x000D_AÒì_x001B_­_x001F_ù_x000C_AÛ_x0016_"Ýa»_x000B_A_x0019_ÊÊ_x0004_7_x0003_AÊä¢&lt;ü	Aù Áþ_x0007_Aþ_x0018_ÿ_x0004_å_x0003_A._x0008_ÝfÆ_x000C_Aä_x001A_6qõ	ABäZ$Jw_x000C_A¾Ñ=Þa_x0008_AÕ¤¥²Â+_x000D_AÖ_x0011_E)R¸_x000B_Ah­_x0002_Ø^_x000B_A_x0010_/_x0006_ñ_x0008__x000B_AgA½Üý'_x0003_A1rr*&lt;_x000B_Aäÿ_x0012_©_x000B_	AQ_x0007__x001B__x0016_]_x0008_ApU&lt;°(_x0010__x0003_AS@$Ü_x0001__x000E_AýÄ&gt;A-_x000C_APýè_x000D_A$=5)_x000B_A©_x000C_â@W_x0008_AH£Ê'_x0002__x0004_ÁG_x0004_Ag;_x001C_Í#®_x000B_AQ[¦_x0016__x000C_AÚgá?ºó_x0004_Ah Ã¼)_x000B_A_x0019_ukä_x0011_Z_x0004_AïQ-&gt;ªS_x000C_Axklç_x0004_AÚ_x0003_$á_x0002__x001D__x000C_A=a_x001A_7Z_x0004_Aþ§_x0002__x001F_@_x0004_A¦æ_x000F_¯_x000D_O_x000E_A©ps'¦Z_x0004_A%Sª_x0013_)_x000D_AÒ"PH·þ_x0004_AØ¯órê_	A²WvÉF@	AB£_x001A_6Z_x0008_A_x0014_o_m_x001C__x000D_AÉE!_x001E_:t_x000D_A ÃdñT_x000B_A¦|F¬é_x0004_Aw,°_x0016_«_x000C_Am_x001B_¹éÓ	A/²à_x000F_Ú_x000B_A8úÑg	Aë&gt;ìÛ_x000D_A`&amp;#õ*_x0004_A_x001E_8_x0007_7&lt;_x000C_AÝ|¥§F_x0004_A_x001E_;r_x0017_ö_x000B_As_x0001_«_x0008_A_x0003__x0004_&lt;oò,Æí	A±_x001E__x0012_Î¡	A%¦_x0001_©t_x000C_Aëû0y0·_x000C_A5N'ñ÷_x000C__x0004_AÎ³Ã;Ý5_x000C_AæMdpùH_x000D_AçÚf_x0001_~Þ_x0008_A¸Î»ò_x000B_A9{g_x0004_AW_x001B_~zÊ_x000B_AªK¾/_x000E__x000E_A	c_x0018_&gt;_x000C_A=IÅÓ¬_x000E_AUÓ¾$YQ_x000B_Am×Î_x0010_]A_x000E_A!ßC_x0004__x0012__x0004_A`U¿_x0004_AÈsû»¢_x000C_A¡u_x001B__x0001_Fþ_x000B_A_x0016_÷|Bj_x000C_A_x000F_ 2K	A`ÜJ_x0011_	A_x0017_ÚJzf´_x000E_A_x0016_Kõ`Äê	A:å_x0002_·ÿ_x0004_A_x0003__x0016__x0008_ó	Aæ._x0007_fº_x000D_A[¦;Tò_x0015__x000E_A¦3©öû_x0004_AÁ×¨ÿ_x0008_A_x0016__x0012_Ì-_x0002__x0004_~±_x000B_A³Ây_x001E_*ä	A_x001C_rÃ¶sú_x0007_A_x0015_ó±u'_x001A__x000C_A	ÖC_x000F_c_x000C_A¿_x0002_	_x0013_÷ü_x000C_AñÿÍ^_x000B_AµWDå_x0001_õ_x000C_Aç_x0001_ÒAØ_x0011__x0008_A m_x001F__x000C_AN£ªôï²_x000B_A:!àí9ÿ_x000D_A$¿(õû¸_x000D_A7Rõ_±Ó_x0008_A;_x0003__x0002_w¤ß_x0004_A;æÂ¼Ø×_x000C_A²NvGn_x000B_A´óé_x0018_ÀÖ_x0004_A|ÌJþÌ_x001B__x000C_AAý:ìÙ¢	AÅñP¾_x0018__x0004_AÎrÑ»¥	Añ®_x0017__x001D_a	Ais_x000D_#È_x000B_A_x001D__x001A_¦_x0016_L_x0010_	A¹^PX	A_x0010_°jQ©_x0008_AsÜ_x0002_Å_x0004_AfVd«Ë_x0013__x000C_A¾_x0006_Ï/¬Ï_x0004_AÛ{,Ì§	AN_x0005_C_x0004_A_x0003__x0004__x0011__x0019_Î_x0004__x000C_A_x0002_ó`µ£Ô_x000B_Aµï]	Ö_x001A__x000D_A;ª.ºÔ_x0004_A_x0015_e"¹Fw_x000B_A÷9ìT\­_x000D_Ax0!_x0018_ÏÍ	AV!_x0018__x0013__x0019_Þ_x0007_Ag	&gt;#_x001C_"_x0008_A.2,Õ0`_x0004_Az7Tã_x0007_A_x0007_W_x0018_ÑQ	Aº2)_x0004_AßöÑÒ°r	A/Þ?þ_x0004__x0005__x000C_A§UÄHJ		A_x0018_;½ý_x0003__x000C__x000D_A&gt;ì±õÝ	AÞ8_x000E_Ð&lt;_x0008_A	&amp;ëúï_x0004_AñfÌ._x000B_A_x0008_y5Ùg_x0004_Aõ¿:Ø_x0004_AìÕpTÚ_x000C_AáL_x001F_ÇÞ_x0004_A¬_x0008_³ÊÎ	A_x0014_ÄºsÞ_x0004_AúB¯ûu	A_x0008_¡%f_x000C_A[*_x0018_ÙÃ_x0001_	APïï4i_x0015__x000B_Aà_x0010_#õ_x0004__x0006_ Z_x000B_A(úÀw!_x0006_A6_x0006_¬È¤c_x000C_A5ôêOØu_x000C_A_x001D_v úV_x000B_AG¦k(t3_x0006_A³È_x0005_£_x000B_Aî_x0002_uí9ß	AÐ_x0017__x0012__x0008__x000C_A¤I_x0013__x000C_AÂh7¶_\_x0006_AÉ_x001A_Øw_x000B_Auï`îí_x0008_A_x001B_~Íº_x001B_	AïÒõl_x0006_AG_x0012_Ââ_x0006_Aªê_x001E__x0011__x0011_¼_x000E_AØÁNo¬#_x000B_A_x0003_Fí3_x000B_A"éQÎY8	A,®_x0001_CÄ	A_x001F_)J_x001C_&gt;_x000B_AøÈÖ_x001A_ä§_x000C_Aqeëð¦_x0008_A_x001B_»* =À	Aãæ¥@ÚQ_x000B_Azä78_x000E__x0006_Aym_x0015__x0006_A 8KÐW_x0006_Ad7©µ0f	A¾HÎ%÷_x000B_ArZL_x0017_dÂ_x0008_A_x0004__x0007_8_x0013__x0014_É_x0008_A~ÛyÇJ_x000C_A_x0008_0_x0018_¦G_x0015__x000C_Aân_x0017_V_x001D_	A|ó_x0002_Á¹M	AìJñ_x0003_y6_x0008_AHVv_x0018_öM_x0007_A¾E½h¤_x0008_AwìÜ8	Aã;±Ï	A¥_x001F_&gt;_x0001__x0007_AF°:--_	AR_x0018_\üE_x0007_Aq'-&amp;&lt;x_x000C_Aæ&amp;]¿nw	A¨ãBk$¸_x0007_A4± »_x000C_A&lt;	eÐn_x0013__x000D_A_x0007_»Ìª¿ç_x0007_A*ñÊê¨"_x0007_A8_x0005_æ¼)_x000B_A¼v¨«£æ_x000B_Az,ÏÌ_x000B_AÓ_x0013_Nýz_x000B_A±_x0006__x0013_Êh	A_x0019_ßÁ_x0004_àL_x000C_AÀA_x000C_Ùl_x000B_Adßëáí_x0007_A5Yt_x0011_Næ_x000B_A_x0014_½ÿ¿8_x000D_Aß\èex_x0007_AZÎÈa_x0002__x0003_¦ù_x0008_AÙäÏbW&amp;_x0003_A_x0003_zf_x0001_ã_x000C_A½ÒAU_x000B_A¨_x0008_\9Q&gt;_x000C_A¼à¥#Y_x000B_Ap_x0005__x0001_1û_x000C_A_x001A__x0002_á	Y_x0003_A»_x0018_èÉ×R_x0008_AgþÓÓ÷¨	A_x0003_¸'· V_x000B_AZ_x0014_/_x0003_AàÄûr_x000D_A_x001C_øw~2~_x000B_Aþá_x0017_)C§_x0008_A_x0015_ËÿäP_x0008_Acs%H&gt;_x000B_AWt_x0011_a_x0012__x000D_A ¿ø+Ö	A¦Ô,JSb_x000B_AËª_x0014_7_x000C_®	ATCë_x000D_AUCÿHÎ_x001F__x000C_AbÜß_x000E__x000B_Aò´K¤	±_x000C_AËÇC2@J_x000F_A_x0019_«=ÙO_x0003_A"¨¨¸h_x001B__x0003_Aü_x000D_â¾bÌ_x0008_AãûÿÔ__x000B_AÝÙÖ_x0018_fÞ	Aç_x001A_Û_x0003_A_x0001__x0003_§Ë¦_x0014_ý¹	AÇ_x0003_¥ô³_x0003_AMàº0_x000D__x000D_A`_x0002_¶³zc_x000E_Aiìã{I_x0003_A_x000C_Öu­a¯_x0008_A®¦_x000F_¿_x0011_x_x000B_A_x0006__x000B_òEó0_x0008_Ac_x0018_¸óq:	A­ÏY_x000B_A.px_x000C_W_x000B_A^_x0011__x001F_ë¬Õ	AÕë_x000C_±_x001D_H_x0008_Aê×_x000E_¿u:_x000B_Ay£rµÄ_x000D_ACËDéñ	A _x0019_*_x0002_&lt;_x000B_AòB_x0015_H)¨_x000B_AI÷-á®_x0008_AøÐ_x0013_üW_x0008__x0008_A](oº³C	AìnrZÙ@_x0003_AÀE;@_x0005_ö_x0003_Ahç_x0016_G";_x000B_AãÓ2_x001C_Ìñ_x000C_AhþÔr}:_x000C_Axa}Ó=_x0008_AìY5*à_x000C_AJ_x0001_Ô\À_x0008_AÅjN_x0003_*_x000E_A¶/±)w_x0003_A&lt;k_x001F__x0001__x0002__x000D_Aeg ÎÑ_x0008_A¨³_x0015_Pu_x000D_A_x000B_7ÕéE_x000D_Aè nø_x001B__x0002_A/×_x0006_V_x000D_AÇ_x001A_Ô=_x000E_	AYa|°Æ _x0002_AC_x0012_ÿÁ@_x000C_Az;Ð÷Ì¥_x000B_A¼_x0002_ÕÈ_x000C_A_x0012_ZõÜ_x000C_A³sòàïs	AÊdÔl_x000B_A°_x0011_.Û8_x0002_A4Wpð'_x000D_Aàðj_x0013__x000C_Aæ°å-}_x0002_A6Ö_x0010_Q	Ï_x0002_AÉÖ_f«þ	A²bi×x_x000B_ATÁÕHá_x0008_A¬»¥Ò_x0006__x0002_A²_x0003_9ó*	A­?Ã_x001A__x000C_AÀîFK¹X_x000D_AG¾È\õ_x0008_AßÂ²Ýo_x000C_A³jò_x0016_i_x000C_AD']CáA_x000C_A¿:0æ_x0018_é	A_x001E__x000F_ºÑ_x001C__x000B_A_x0001__x0003_ÊXZ¥_x0005__x0003_A_x000D_«Z_x001A_öF_x000B_ABûóB½ú_x0008_AÎÕP_x0016_¬Î_x000D_A_x0016__x000F_ôbÕH	A_x000E__x001A_ÏQ¶f_x000E_A_x0014_s*%$	A_x0010_;BÒ¥_x0003_A&lt;¡h³C_x000C__x0003_A!³aû~_x000B_An_x001C_µ_x0018_Ä_x000D_	A_·_x000B_/c2_x0003_A_x000E__x001D_b?Ý¢_x000D_A!Qþi©Ñ_x000C_AÊÙ(í_x0008_7_x000D_Aª3÷W_x0003__x000B_Aüy£Ö|_x0003_AJ_x001D_&amp;_x0011_È_x000E_A_x000B__x0012_æÈc_x000B_A;b15_x000C__x000C_AÈ¨_x0002__x0004_h_x000B_AÞ¶_x0012_\è_x0003_A?ç´»#_x000D_AÚ;»&gt;«__x000C_AÈëòzÂë_x000B_A3bÎyú_x000C_A:h_x001D_Üo_x000D_A]t1ô_x000C_A_x001A_ûÖ³òy	AîO_x0018_3_x000E_	A_x0005_cT_x0011__x001F_p	A+¿_x0010__x0001__x0003_¤Í_x0003_Aïy.×Ó¼_x0003_AæbXmÄO_x000D_AáF_x0013__x0005_h_x000F__x0003_A+@S_x0012_Îm_x0003_AÖ¶UJCó_x0008_Aí_x0003_eÎÑ_x0008_A	Þ_x001C_BZ¸_x0003_Aó4¬Äu_x0008_A_x000C__x0001_ý	!ç_x0003_AðL_x001C_._x000D_¿_x0003_AIo	V _x000C_AâÙìDà±_x000C_A_x0004_lSìè_x000C__x0008_A·Pà_x0011_Ì	AöÑüîj	AÖèô  Õ_x0008_Aãå£:·«_x000B_Aæó_x000E_eà_x0012_	Aðxêå_x0002_h	AÑC'N_x0002_	A¨_x0017_qYu{_x000C_A?òÚÈX_x0003_Aô_x001E_Í¶©ì_x000B_Aõ4V_x000C_Pñ_x0007_AJ&gt;¥²N¸_x0008_AÅLÜ _x0006_Ñ_x000B_AKÈ_x000C_g_x000D_AZpVVv	A'_x000F_CÖØ_x0006_	AÂ_x0002_Þùü,_x000B_A__x0014_ÔÌ	A_x0003__x0005_÷ÅL¤£ù	A_x000E__x001F_²uB9	AEË-*_x000D_-_x000E_A·_x0001_Ih\	Aj_x000E_jîk¢_x0005_A©fÆ_x0005_AX»Û_x0002_xj_x000D_A_x000B_1îþk_x0005_A^_x0016_-_x0016_Âp_x000D_AÂÓ)|æ_x000D_A£p½	A¼C9e_x000C_A¼¼	`_x001B__x000C_Aíh_x0007_¼Â_x0005_Ax_x000B_Gs&amp;ë	AÂ²Z%Ý	Aïã	_x0004__x0005_AÕf _x001D_$_x0005_A%²&amp;pS_x000B_Aç|5_x0017_¥	A _x001E_éð9¾	Ai ïó_x0011_]	AB?E_x0018_ó_x0007_A0%&lt;ÀG_x001D__x000B_A/Ï±)ò_x0005_A³:j	ù_x0008_AKüYªl_x000E_A¸ñÙÜ^_x000D_ATÊ9;p_x000C_Az_x0010__x000B_	_x0018_X_x000B_A:ÐÔa£_x000C_A¯zc_x0001__x0003_ÓF	AH_x0011_#g)_x0003_A_x0018_*_x0002_zS _x000C_Aqzæ@_x000D_A_x000D_hØÏ¹_x0008_AìI±fýþ	A_x001E_Éy4¸3_x000D_A~_x0014_Ñã±_x0003_AEãBl²_x000D_AÉ _x000B__x0012_bµ_x0003_A¹Ç;¸	AEPcn`_x0003_A_x000C_y\_x0008_ø_x0003_AÿCÉaoª_x000D_A_x001E_zéÑ_x0003_AÞ_x0015__x0017_û¡_x0008_Aè_x0007_øFo_x000B_A`QTzÛ_x0006__x0003_AºzNQÔ3_x000E_AÙ]5É	A8_x0001_ß_x001B_Ç	A¡NÅ'Ë_x000B_Aúv_x000F_ õ_x000B_ANàBAMN	Aþ_x000B_âæMí_x0008_Ag»q¼_x000E_3	A?d¿Æô2_x000C_AAÂQøåÚ_x0003_AÆÒ/_x001E_èÿ_x0008_AH_x0008_ý_x001F_è_x000B_Auu_x0018_û_x0012_Ü_x000E_A$¸§È·¶_x0003_A_x0001__x0004_¢­Å'_x000C_AÉ±Oä^_x0004_A¼ºö_¯k_x000D_AT±Í4ø_x000B_AFÕëÃPâ_x0008_Aú¶þa_x0004_AÊWf_x001C_Sô	AGOæ/&gt;1_x000B_A3oÌií	A[Sñ´_x000C_AV_x000C_ðc_x000B_A¼Âg1þ_x0008_A_x001A_×uâÏu_x000B_A¹ëì_x0003_D	A&lt;M_x000D_P+_x000B_A_x000B_bCä@5_x000D_AýÃ£_x001D_ö²	ANÿÒ?d_x000B_A_x000C__x0012__x0002_zÚ_x0008_A@_x0007__x001A_4îC_x0004_Aõ Å¿¯»_x0008_A_x0010_ÄDÉÒ_x000B_A2öS_x0013__x0004_A$ê£Ø¨²_x0004_A_x001E_Öv/_x0002_®_x0004_Av½¸¢kO_x000B_A7ÈÀ_x000F_/Ù	A_x001D_3Öp¿a_x000C_AbIªV*Ü_x0008_As^,ù	AiâW½	i_x000B_AæùS­_x0003__x0005_RY_x000D_ANp_x000B_Aø_x0005__x0010_ëé	A_x000B_à_x0004_%é_x0010__x000D_A5¨«ñMª	A¸_x0012_N_x000C_As_x0007_GÚc_x000D_A_x000C_×_Ú_x0007__x000B_AxÆ&gt;!_x000B_A²¼ÅùO_x0004__x000E_A¤_x0003_8ä\_x000D_Añ8Ç$_x0007_ù	A0Q9ÞÍø_x000C_A_x0010_Â_x0016__x0017_ä_x000D_A;kØ_x000B_Aò&gt;¢	A 0	_x001A_6#_x0005_A)ç_x0019__x0019__x0014_§_x000C_AIëkWåo_x0008_A'©A_x001E_+Ú	A_x0003_NüZ21_x000D_A"V¸Q_x001F_O_x0005_A_x0004__x0017_Þq_x000C_AÊ_x000F_ò_x0001_Z_x0005_Ad?ÄHgZ_x000D_A_x001B_ü®_x0002_Á	A2xÇª	AØú_x001E_¿C%_x0005_ATÇÆg$	A_x0004_YÆ¿&gt;Ø_x000B_A¤à_x0011_Ö_x001A__x0008_Aî1)ÑÑë_x0005_A_x0001__x0003_Ìd³_x0016_+_x001B__x000B_AÁµ^_x0014_g_x000C_A_x001A__x0007_Á-_x0016_	AÖÇ_x000B_ÙÉ¡_x000B_Aü÷èÌh_x0003_A^¯W8_Î_x000B_A_x0006_ öóT¨_x0003_Al«_x0012_Ý_x001D__x0006_	Aêìø¾3ñ	Ay_x000D_;	A¦×_x0004_ß	AÐ·¾y_x0014_T_x0003_A#ú½&amp;Ç_x0007_	A_x0010_0	7üò_x000D_A+Ê&amp;~xÒ_x0003_A^,_x001D_µô_x0003_ARØ÷ä°_x0008_AU'ôBßî	A@®ì_x0010_è_x0010__x000E_A/¯ºN·_x0003_A_x0014__x0018__x0016_´U_x000D_	Aê×Òþ!_x000C_A_x0005__x0011_E¥q_x0006__x000E_AÚ(à_x001C__x0002_k_x0003_AI¬¬L)[_x000B_AQ´=Ø_x0003_A_x000F_ái	A¯ñÞ{M_x0003_Afº´ñ_x0016__x0018__x0003_A_x0003_Ì¨ç	Aó¹ß_x0008_Ú=_x000C_A}ì_x0002__x0006_-_x0006_A:ÊKNÉ_x0007_Ap_x0018_'_x0016_¤_x0004__x000B_A_x000B_nÿ_x0012_k_x000E_A¤_x0005_OH&lt;	A±ºSË_x0003__x0011_	AbÉc¶9_x000E_Aehu_x0012_g_x000C_AÍçPx×-_x0008_A_x0015_Ì B_x000E_AÇWøgVî_x000B_A¶³Uõ_x0017__x000B_AÃïçU÷_x000C_AÀ\](îz_x0006_A_x001D_vÏh6_x000B_A71÷'Ó_x0007_A_x0006_4t$(_x0002__x0006_AGÅëÉº	A_x0003__x0001_Çd_x000B_Añ_x0004_«yG_x000D_AE0Þ ´ê_x000B_A_x0011_\Õdë_x000C_A_x0002_ý_x0015_8\o_x000C_A±_x000D__x0015_ÇGP_x0008_A;ëu¼)+_x0006_AÒÀå_x0003_Ø_x0008_A#ËÙ_x001E_Þl_x0006_AE1p_x0019__x001F__x0006_A_x0008_ý'L_x0006_Aty6Ô+_x000B_AL"R4l\_x000B_A¶µ.iÏÈ	A_x0005__x0006_w9ºf}_x0006_A&amp;7_x000B_øE_x000B_A_x000E__x0014__x0001_ª¡R_x000C_A@·`&lt;¸ú	A`Û¥ó·§_x000B_A_x000F_X&lt;å_x0006_A5&gt;YZ¡__x0006_Aóè¹ìtA_x000D_A]IóáÐ_x000B_Asñ¹_x0002_£ø_x0008_A'@þá©_x0008_A=3!± 2_x000E_A/]DÔßr_x000C_AS-	AÕã:K0_x000B_AÎqÈ#}_x000C_A'[ùd¥_x000C_Aéý_x001D__x0007_×_x0006_AçÒ_x0013_ÃÊt_x0006_A¥_x0003_A22_x000B_A³õ«;&lt;_x000B_Aï_x0014_ª¤ßÁ_x0006_AÆmÐ&lt;	Aä+ù_x001E_,_x0008_AE]_x001E__x000C_A"_x0005_ÖIm_x000E_AÞ´¼o-_x000C_A¤zÊ_x0006_Aih«øJ_x0003__x0006_A~sUT¶Ô_x0008_A_x0003_¬oV_x0004_÷	A2d_x0008_»_x0001__x0003__x0002__x000C_A@ïÂ_x0003_A«ÈA|_x000B_A_x0002_qü=U_x0008_Aºà_x0015_0ji_x0003_A:²_x0002_ð	_x000D_AVç{_x001D_[ï	AÅxn_x0006_æ¼_x000B_A_x0005_Þ{3_x001B_°_x000C_Aèd_x0013_«_x000F__x000C_Auâ*æk+	A_x0012_k(Ò&gt;_x000E_AÞ« cÇÑ_x000D_A_x000B_:©_x0013_ï_x0008_Axî_x000C_"À_x000D_A±ÄûN²	AÚönÙÔ _x000C_A_x0012__x000B_Å}´_x000B_AJÐì#áÊ	A¤_x0008_×­×_x0003_AÖT_x0002_¦P_x000C_AIæ§1õ_x0003_AR_x000C_%VW_x000E_A½4ñÑ_x0008_A8_x0006_SWµ_x000D_Aô7òR¦ñ_x000B_A_x001A_N_x0015_`_x0005_m_x000B_AÆWÈâ_x000B_A`ìuì _x000F_A°öØ*(_x000E_AYòE_x0006_{_x000B_A_x0014_¬¸C_x0003_A_x0005__x0007_Ö_x0014__x000B_ÿþ_x000D_A_x000B_Í®\_x000C_A1÷ñ_x0004_H_x000D_AÓ§¬_x0003_2_x0007_A_x0018_º×L`_x000E_A~0Õ+_x000F_A_x0014_ÏÆ£_x000D_AL_x0010_EÔ_x000C_ASxÁ_x001F__x000E_AL_x001C_gÃ|q_x000B_A®89S_x000C_AMßß½î_x000C_Aý3D$Ð°_x000E_Aa_x000F_¸Ê_x001B__x000E_A­÷_x0008_À_x0015_&gt;_x000E_AvI­_x0002_t¾_x000E_A43_x0005_û¿_x0010__x000E_A_x0019__x001C_ »=¢_x000D_AÒØz­¾à_x000C_A#y´À_x0006__x000E_A-Å_x0001_¯1_x000B_AIL²Ñ_x000C_A_x000D_!òA_x0014__x000C_AA6­_x001D_Ë_x000B_ADýñ_x0018__x000E_AòÓ}_x000B_A_x0005__x0005__x0005__x0005__x0005__x0005__x0005__x0005__x0005__x0005__x0005__x0005__x0005__x0005__x0005__x0005__x0005__x0005__x0005__x0005__x0005__x0005__x0005__x0005__x0005__x0005__x0005__x0005__x0005__x0005__x0005__x0005__x0005__x0001__x0002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¢_x0001__x0001__x0001_£_x0001__x0001__x0001_¤_x0001__x0001__x0001_¥_x0001__x0001__x0001_¦_x0001__x0001__x0001_§_x0001__x0001__x0001_¨_x0001__x0001__x0001_©_x0001__x0001__x0001_ª_x0001__x0001__x0001_«_x0001__x0001__x0001_¬_x0001__x0001__x0001_­_x0001__x0001__x0001_®_x0001__x0001__x0001_¯_x0001__x0001__x0001_°_x0001__x0001__x0001_±_x0001__x0001__x0001_²_x0001__x0001__x0001_³_x0001__x0001__x0001_´_x0001__x0001__x0001_µ_x0001__x0001__x0001_¶_x0001__x0001__x0001_·_x0001__x0001__x0001_¸_x0001__x0001__x0001_¹_x0001__x0001__x0001_º_x0001__x0001__x0001_»_x0001__x0001__x0001_¼_x0001__x0001__x0001_½_x0001__x0001__x0001_¾_x0001__x0001__x0001_¿_x0001__x0001__x0001_À_x0001__x0001__x0001_Á_x0001__x0001__x0001_Â_x0001__x0001__x0001_Ã_x0001__x0001__x0001_Ä_x0001__x0001__x0001_Å_x0001__x0001__x0001_Æ_x0001__x0001__x0001_Ç_x0001__x0001__x0001_È_x0001__x0001__x0001_É_x0001__x0001__x0001_Ê_x0001__x0001__x0001__x0002__x0003_Ë_x0002__x0002__x0002_Ì_x0002__x0002__x0002_Í_x0002__x0002__x0002_Î_x0002__x0002__x0002_Ï_x0002__x0002__x0002_Ð_x0002__x0002__x0002_Ñ_x0002__x0002__x0002_Ò_x0002__x0002__x0002_Ó_x0002__x0002__x0002_Ô_x0002__x0002__x0002_Õ_x0002__x0002__x0002_Ö_x0002__x0002__x0002_×_x0002__x0002__x0002_Ù_x0002__x0002__x0002_ýÿÿÿÚ_x0002__x0002__x0002_Û_x0002__x0002__x0002_Ü_x0002__x0002__x0002_Ý_x0002__x0002__x0002_Þ_x0002__x0002__x0002_ß_x0002__x0002__x0002_à_x0002__x0002__x0002_á_x0002__x0002__x0002_â_x0002__x0002__x0002_ã_x0002__x0002__x0002_ä_x0002__x0002__x0002_å_x0002__x0002__x0002_æ_x0002__x0002__x0002_ç_x0002__x0002__x0002_è_x0002__x0002__x0002_é_x0002__x0002__x0002_ê_x0002__x0002__x0002_ë_x0002__x0002__x0002_ì_x0002__x0002__x0002_í_x0002__x0002__x0002_î_x0002__x0002__x0002_ï_x0002__x0002__x0002_ð_x0002__x0002__x0002_ñ_x0002__x0002__x0002_ò_x0002__x0002__x0002_ó_x0002__x0002__x0002_ô_x0002__x0002__x0002_õ_x0002__x0002__x0002_ö_x0002__x0002__x0002_÷_x0002__x0002__x0002_ø_x0002__x0002__x0002_ù_x0002__x0002__x0002_ú_x0002__x0002__x0002_û_x0002__x0002__x0002_ü_x0002__x0002__x0002_ý_x0002__x0002__x0002_þ_x0002__x0002__x0002_ÿ_x0002__x0002__x0002__x0002__x0001__x0002__x0002_	t\@¾_x0003_A_x0003_ÁVÞ(Y_x000B_AÏò_x0013_¨_x000B_A%ðèÄÎ_x0012__x000F_A&amp;_x001E___x0001__x0004_c_x000C_Aá§ûÒö`_x0004_Aï_x000C_¸&amp;_x000B__x0010_At!w&lt;ñ_x000B_A_x0015_I÷J_x0006_r_x0004_AEuè_x000E_Aú_x0004_m~ë¶_x000F_A@_x0011_µn_x000F_AÔ_x0008_{3Ô@_x000E_A«)¯D_x0008__x000B_AÞ_x0003_êì&gt;è_x000E_Ay Æi|_x0010_A¼Iê»8h_x000E_A¤ØÍ_x000D_Jó	A¼Óã_x0015_±â_x000C_A&gt;É¦ÇÖ_x000B_Aù8-ÙãÍ_x000D_A_x0016_`]àíù_x000D_AGøfF_x001C_n_x000F_A_x000C_°{ß°Ú_x000C_Az_x0002_Ì¶Ö_x0010_Aü_x001C_36$_x000E_Ai»_x0003_Y¦½_x000E_AñC­I(_x000D_AÓ- 3ÅR_x000E_A_x001B_£Ï5ªú_x000E_Aë²ã¬ª_x000D_A·"à^a_x000D_AÍZ_x0014_v)a_x000D_Aü_x0006_}Q?_x000D_A¥ÇfÞ5F_x0010_A=ÿ/}ÿ_x000F_A_x0001__x0004_¸êH_x0007_%_x0004_AÒ_x001F_¹_x0016__x001C__x000C_Aê0(W[_x001E__x000B_AmD¼&lt;_x0011_´_x000C_AU7ºzU_x000E_AÈ¶ÃÀÉD_x0010_A Ø_x0002_'2)_x000D_A|ºkn«_x0004_AtÅ¡YÞ½_x000C_As¾YäÑ}_x0010_A¾{Mg¸_x000E_A+JV7_x0004_AmBoã¾d_x000E_AÙ_x001B_· }_x000C_A²_x0004_÷//_x000E_Acì§Üå'_x000B_Ag_x0013_!ÃÈ_x001B__x000E_Ar°u_x0007_¼_x000D_AñãUjå_x000D_A-Ø_x000B_Â·_x000B_A@_x0004__x0005_ÎàF_x000E_A_x0019_-eNCÔ_x000B_A_x0018__x0013_V¿±»_x000C_A_x0003_MiþÖ	A0RªîU&amp;_x000D_AÓBb?CI_x000C_A9÷Ò_x000C_AÊëñ[ÁS_x000C_A ¢_x001C_òÊ_x0007__x0004_AÝ?Í_x0006_¥_x000C_A_x000B_Ô	~_x0004__x000E_Aèv_x0007__x0011__x0014_"§_x000E_A(÷pÛâ_x000E_A)ß|äNT_x000F_Av_x001D__x001D_Ré_x0001__x000D_A_x000D_ËTiý­_x000C_A_x0017_j_¸õ,_x000C_A_x001C_ðÁ\(_x0014_AàRG_x0002_t_x000D_A¨w/¡±_x000E_Aæ/£\_x0012_½_x000E_Ae Ë=_x000B_AèÄ_x0013_Çß_x000F_Asùâv|_x000C_AM«³5=R_x000E_Ai_x0005_löq¶_x000E_AÓ¸?=_x000E_APå±«_x000E_AèNÉH}ø_x000C_AyrTf_x000B_AäË±D·,_x000D_Af^G	_x0006__x000B_AN;ÈAO_x000C_A_x001E_rÆQ'_x0010_A¿ÅNÙ_x000D_A_x0010__x0007__x0002_ /_x000B_A¼y Õkã_x000D_A¡¤_x0004_Õ_x001E__x000C_AÓ,·Ù0_x000E_AÞÒ{0ù;_x000E_AU0_x0006_]À´_x000D_A_x0008_Í_x000B_q¨_x0003__x000D_AÅ*V@U_x001A__x0010_A_x0001__x0004_º+Åô&amp;ö_x000B_Aæ¨[f_x000C_AuöQõ %_x000D_AP+yàY_x000B_Aõ!×Í§4_x000B_AkèW·²&lt;_x000B_A_x000F_´	Dñ_x000F_Ayµ_x0007_»+_x000E_A©&amp;·G'-_x000B_A_x001E_S_x0001_@Ê¹_x0010_AQín_x001E_©*_x000D_Aþüu_x000F_ó_x000B_Aêû`(_x0011__x000D_A±w_x0002_p)_x0003__x000B_A**ª~_x0010_AA&gt;'_x0019__x000C_A¡Ñv_x000C_As}¥æ-_x0010_A¢à¯^fÁ_x000B_A_x000B_ë:t¨K_x0010_Aq_x0003__x001D_¾¾_x000C_AR§lTÅ_x000C_A$ /W_x000F_A]Ó³Ò_x000B_Aªùç_x001E__x0001_D_x000E_AÇåSçG_x000E_Aú¼Tì~ë_x0004_A¯£ÿ¢_x000C_AcL	3QC_x0010_AÆßÎ_._x000D_A¼àÛI*_x000B_AÄeP&gt;_x0001__x0003_7á_x000D_A,_¯:_x000D_A´àK_x0013_Þ±_x000D_AQÍãþ¾_x001A__x000F_A9Ö¥IZ_x0010__x0003_Ab_x000B_«ÆÇ_x001D__x0010_A#_x0015_Êò_x000E_AeÖJ®õ_x000B_Ajøw_x000C_Ar¿V_x0003_v_x000E_A_x001B_v·_x000C_A¥$!ÅI_x000B_A_x000F_¦U1Ñ_x000E_Aÿa	ãò*_x000C_A¼þ`¤E_x000F_A²nø½2_x000E_Ay_x0003_T|_x000D_A^Õ¡I¾÷_x000E_A¨zzc·_x000E_Aä_x001F_òF}_x000D_A_x001B_Z½§._x000E_AKµþ$ì_x000E_AD¨A»ÈD_x000F_A]ùÌ-H¿_x000B_AT_x0017_ýþÇó_x000E_A_x0002_q®D_x000E_A*bªÓ)_x000E_A#á`òK_x000E_A_x0001_*D_x0010_Ü&lt;_x000E_A­%x3__x0011__x000B_A ÿávqÙ_x000C_A0TÉaa_x001E__x0010_A_x0002__x0005__x001B_UCÃ"_x000F_A_x0006_ÍQnnN_x000C_AOc{%#_x0001__x0010_A_x0018_&amp;,é_x000D_A^SMè_x0015_k_x000B_A_x0016_¤@_x000D_ArþØè¥_x0004__x000C_A¥? ÚÍw_x000C_AÖûH¸¶_x0002__x0010_AmF_x001D__x0014__x000D_AÒÀçk¤_x000E_A³ À4ç_x0005_AE+_x001E_Æ_x0013__x000F_A¯=æâ{¦_x000B_A¹_x0003__x0012_ßÏ_x0005_A_x0008_&lt;ò_x0006_û«_x000F_A®f.[.	AF¶iõd^_x0005_AzS_x0010_pB_x000D_A²¿&gt;ù_x000F_A¥æî6u³_x000E_A"c§_x001E__x000E_O_x000C_A³õÈ·°z_x000C_A|üNAux_x000C_AyÜò¿r­_x000F_AËU@¢_x0010_AZU²­W_x0010_A÷0*Ú_x000C_A¾ß_x0014_ø¡_x000D_Aùù[TG_x000B_Af_x0016_~]_x0001_@_x000B_Af}_x0008_Æ_x0001__x0005_ðû_x000D_A06ð§0_x000C_A&lt;&lt;_x0019_eYZ_x000C_AâD_x0002_!]8	A_x0015_WG©Þ_x000D_A¢¤&gt;.Ä_x000B_Aææ.;(_x000E_A!_x0004_ê!N_x000D_AÅXmß·w_x000D_AîÖ?Æ5_x0010_Aî§Eª_x000B_A"bC&amp;Ú_x000C_AìÊ1®_x000C_A&lt;¥'±°®_x0005_A:zmM_x0011_M_x0010_A OT_x0013__x000C_H_x000B_ArTü_ïò_x000E_AÏ_x001B__x000B__x0008_ó_x000B_A_x001F_Ù&amp;6_x0001_}_x000C_AµÔ¿âp_x0010_Ah°_x000E_¶_x0003_Å_x000B_AÂë1CMC_x000E_Aâ_x0011_Å½'_x000C_AË¸ÆcØ_x000B_A_x0016_\¬n¾_x0005_A°Âe¾Î_x0012__x000D_AÛ#_x0010_xË^_x000E_AÈ_x001E_dÔÚ_x000D_A+Âs~o_x000B_AZ_x0012_¸3t_x000F_Aæ3O¼}õ_x000F_AÞ_x000E_IF	î_x000D_A_x0001__x0003_³¼s_x0005_ Î_x000E_A¯Lßtv_x000D_ArOz_x0008__x000F_AciNï3½_x000D_AP;_x0019_O+_x000C_AGá_x0003_Ôx_x000F__x000C_A¢OV_x0010_A)a¿_x000D_A`(J=_x000B_Ä_x000E_Ai\zà_x000D_A/ÔS;_x000E_AßJ_x001D_7&amp;_x000C_AòÞpt;5_x000C_AÞÚ_x0002_s_x0004__x000E_AÌV}öÁ_x000F_A£7cä\b_x000F_Aîc_x0005_}_x000D_Aùs(oÌÂ_x000D_A#(¾_x0012_R_x000D__x0003_AÙ¬]¸_x0008__x000C_A^$Ä0FÙ_x000E_Aîw^¡_x000C_AØ8º&lt;	_x000D_AxLG _x001E_«_x000E_AåÎ%ßõ_x000C_AÉ¼êß_x000B_è_x0003_A_x000F_(¶ýju_x000F_AÕ_x000C_è/)_x000B_A?vm7aÝ_x000F_A%"3×Þ_x000C_AMEýÄ6ç_x000B_A÷´¬_x0003__x0006__x0017_t_x000C_APñ_x0013_ËC%_x000E_A\ýé_x001D_WS_x0010_A6§=Ø´_x0006_AÛe%_x000E_ADÔû&gt;´_x000D_Aý°_x001B_&amp;¢_x0017__x000D_AEÜ	ùã_x000E_AäZ¾æ_x000F_Azî3_x000B__x0019__x0006_A¾°GÑL_x000D_Aû0Ý_x000F_A´^Òº'_x000D_A_x0014_8	_x0003_³_x000D_A_x0013_v_x0001__x001E_²c_x000B_AcS_x001A_t.è_x000C_A²#þ_x000E_s¦_x0006_AcÖ_x0002_ä_x000B_A#ì_x0011_o_x000C_AUÉ»t-_x000F_A «©å#_x000E_Aáì*ÃÌC_x000F_A_x001A_F»oÍÈ_x000F_A_x0013_%Êð_x000D_â_x000C_Ahv·Mç%_x0010_A[¬å«_x000F_A1_x0005__x0011_{	_x0006_AyÔO##Ý_x000E_A¢©_x000D_P_x0016__x000B_A_x0017_o!_x000B_­_x000B__x000C_Aä¢_x0004_/ì_x000D_AN_x001C_rØW_x000B_A_x0006__x0012_v_x0013_öBõÇ_x0012_A_x0002_¬%_x0005_,ê_x000E_Ak{!,Bã_x0012_A²t_x001D_IRH_x000E_A(_x0007_._x0015__x000B_._x000D_Aãûôæ_x0008__x000F_AéÛ_x0003_4Z_x000E_A(W!êþ¦_x0012_Aæø&gt;kw_x000D_AþÈu_x0017__x0018_ù_x0012_A_x0011_%¢_x0011_ÓÜ_x000D_A:ºjý_x0004__x000F_AVôr9M_x0012_A÷U	¡.°_x000D_A_x0011_Æ_x0005_1²_x000D_A*Dï_x0002_{_x000E_Aåé)_x001B_µ?_x000E_A¡_x0007_Ué¹_x000C_AÇý5_x000E_ApÜÈÿ_x000D_Aàýß*½Ê_x000C_A1»*Õº_x0012__x000D_Abµ,p)&gt;_x000F_Ad&lt;úÉI_x000C_A¢Ò.z9_x000B_Ap`Ør_x0012_A2=_x0010_ï_x000F_A²G3|_x000F_+_x000F_AÒã_x0016__x0014_p_x0011__x000E_Acô_x001A_Xº&gt;_x000B_A_x0001_qdM_x000C_AÆm@Þ_x0002__x0005_»_x000E_A&amp;$ó:_x000D_Aë%ìØüd_x000C_A[ig_x0014_ï_x000C_Ap½Çû_x000D_A	_x0014_h_x0010_èV_x000C_A­=¾_x0001__x0015__x000C_A°_x0013_²éä_x000E_AÄB_x0011__x000C_Akié1_x0005__x000F_Ac¤0ë\_x000E_AðÑðJ_x000F_2_x000D_A%1ìd_x0007_&amp;_x000D_AxM¢øæ_x000E_Aè½µ0_x0005_­_x000B_A_x0015_WJê_x0006_H_x0005_AÌí_x0017_bø_x000F_ATsp_x0016_µ_x0005_A¡o8_x001D__x000F_A¼æZ1ñ_x001B__x000D_Ap`o_x0016_¹_x000B_AûØ5Ô_x0005_A¹!fë_x0004_ú_x000E_AFkb¦ùT_x000D_A!ÐT(ç¬_x000E_AÔ¦_x0008__x0012_\?_x000B_AÎ_x0004_´°ÅË_x000C_Aç³_x0003__x000B_A"§vJñ__x000D_A_x0013_ÌF't_x000E_Aò»_x0006_é}_x000E_AOÊ£eï_x0005_A_x0004__x0006_6¾£_x001A__x000D_AÆkõP%_x000F_Aöª_x0017_3_x0011__x000B_AÓY_x0003__x0013_öô	A¿~ß|6_x000D_A_x001F_*¬_x001A_U_x000F_A¡dû%l_x000C_A_x0002_Ëe;0_x0010_A²êî§ã_x000F_Ay[R¥_x000D_A¾{1è_x000B_A8*êíÖ_x000D_AðÊ`öIì_x000D_AÏç9j4c_x000B_A´·f´_x0006_AÙ2¡é6_x001A__x000B_A£â"_x001E_ý_x000B_A_x001F_*ÍtÐ_x0006_A&gt;++òc°_x000B_AWæïÝ_x000F__x000B_A_x0019_¼_x0005_8/_x000C_Aä'i;3_x000B_A£ä^Q_x000C_A=Êä]§_x000D_A:?è)+Ì_x000D_AØ6{_x000B_AV;Ó_x0011_ûg_x0010_AðÖß_x001A_îÃ_x000E_A0_x000E_ùÁ_x0006_A_x0011_t_x0015_¢_x0001__x000C_A_x0017_¬¬_x000C_AÄÚg7_x0003__x0004_sà_x000E_A#{Ñ½ë_x0017__x0010_AAÿt1ë_x000F_A:_x0010__x000F_ôá_x0004_A" R.V_x0004_AX©_x000D_AoãB_x0018_þO_x000F_A_x001F__x0012_~#Ý_x000B_A0ú¹ë|5_x0004_AFe)Ü;~_x000C_AÜ!}Ãü_x000B_Ao_x000C_­u6_x000E_ASê_x0013_¹ð_x0004_A3[ùÖNÍ_x000E_A_x001A_,¾_x001E__x000C_ß_x000C_AhÐÈ_x0010_Aép_x000C_AyÕmpi_x001A__x000C_A~M:¥_x0006__x000C_A$Y½ õ_x000E_AÑpC}_x000C_AÞÎº_x000E_A¥1:_x000B_f_x000C_Aòkñ½Gæ_x000D_A_x0008_F_x0001_\ö_x000D__x000E_A4ä¯¹_x0014__x000C_A_x0010__x0016_3_x0002_ÐF_x000D_A]Ð&amp;À_x001E__x000D_A?7l_x0017_#_x000D_A&lt;×Ðÿ¿_x000F_A!xÐc75_x000B_A_x0012__x0018_ ¤÷_x000B_A_x0003__x0004_²_x0019_Ä_x000B__x0012__x000C_A\iW_x0004_ZÉ_x000B_A±Þ_x0013_?A_x000B_Al_x001B_q_x000C_p_x000D_A¨*®(_x000C_A9_x0011_¬_x0002__x000E_A`ÉÆ¦³_x0005__x000F_A@ÔH¿'_x000B__x000C_Aìmªr¯S_x0010_A÷N$Ð_x0001_é_x000C_AmØò&amp;_x0017__x000C_Aæn¹®oj_x000D_A_x0004_òÒí)±_x0004_A_x0018_^ÆoKv_x000D_AÞH__x001E_Ï£_x000E_A_x0016_~ÅÚT´	A_x001C_0»?Ñ_x000E__x000E_AT)¿d_x0015__x000F_A)^)ú_x000E__x000B_A_x0006_.ò$_x000C__x000F_At_x0008__x0004_u_x000C_A_x0003_ã+4×_x000D_AcÐr±ì/_x000F_A_x000C_nÆd5;_x000D_A__x000F_Ð¸]_x000D_Aácd¥&amp;_x0002__x000F_A*Õò(¯_x000B_A¨uÞ0;_x000E_A(¬R[R¦_x0010_A°q_x0014__x0011_æÞ_x0004_AÉ®ÁÓ_x001D__x000C_AÀ¬#_x0001__x0002_7¹_x000D_AKæ&gt;Þ¨_x000C__x000D_AX?a_F7_x000E_AØHsÖ_x0019_M_x000C_Aø\v!_x0016_o_x0002_A¼ÂÜ-#_x0002_Ai `Nâ_x000E_A,/q~:g_x000E_AÞJ&lt;ÎÖb_x000E_A$ºÍ»_x001A_Í_x0002_AÂ°¤Aû±_x000E_As%_x0013_iP_x000C_AôÐ|}_x001B_Y_x0002_A_x0006_Ý$)×ô_x000F_Aw_x000D__x0016_&gt;_x000C_A»	¤:¿_x000C_A_x001A_Àè]	_x0010_AVÕÒ¼0@_x000C_AFX¸d_x000F_AuàCS_x001F__x000C_A¡_x0005__x0017_!q_x000E_Akm¡èi½_x0010_A _x0005_¹_x001D__x000D_AÂP\_x0016_ë_x000B_A©vZ_x000D_AèWnÌÌ_x000F_AÅËC_x0015_î_x000F_Adj_x0017_TB_x0010_A&gt;|pÔdr_x000B_AhTÙcº_x000D_A2¶ ¹øö_x000C_A_x0016_ëÛªqØ_x0002_A_x0001__x0003__x0001_2\@_x000B_A¡Á_x0005_è5ê_x000B_A_x0014__x0004_Llð_x000C_AÍ{MgÏ_x000D_AI_x0007__x001F_ÅÃ_x000D_AxçGêf_x0003_AxxÉ_x0011__x000E_AØÏÅ+_x0010_Aq_x000B_A_x0016_©_x0012_°Pâ	A¯ßð£F[_x000E_A¯_x0015__x0010_ ;L_x000D_AÚÅ_x0003_=,_x000C_A&lt;_x001A_ã_x0005_+?_x000F_ADia¤£_x000F_Am@_x000F_¹²4_x000E_AiÍ½ÉnÎ_x000C_AiA/¹Ï,_x000F_A´ÐÚØoÛ_x000D_AO_x0002_3ý¶_x000E_Anò¬æ_x0004_E_x000B_A×_x0015__x001A_«Öæ_x0003_AâF_x0019_ùà_x000E_A)¸õi_x000B_Adæ¬ÿ %_x000B_A_x0012_w[ªÆå_x0003_AQ_x0011_\7åÉ_x000D_AóÆ_x001E_²p_x0003__x000F_A8Þ)?t_x000E_Aðªap¬_x000C_Aça,N¥©_x000C_AÕ_x0014_sH_x0001__x0002_²_x0007__x000F_A¥X`¶ó_x001F__x000C_Ae_x000B_Sõ¿_x000B_A¬_x0002_\¢M©_x000D_AJÌL¹_x0016__x000C_A_x000F_êj_x0003__x001F_i_x000C_AÝc_x0018__x0005_õ_x0002_AÞ2óY_x000B_A_x000C_ê³_x0002_A_x0019_úÿkD_x0004__x000C_A-ÙÚ+9_x000F_A¾Z£Ëj_x0007__x000D_A+ÕE9´_x000E_Al&amp;gè_x000F_Aã®8×t_x000F_AúÕS_x001E_x±_x000B_AÍæH»	A¥_x0010__x000F_	_x0006_¡_x000E_A[ *	AÙe@ïl_x000B_A«_x0005_A,_x000B_AEÇøµÄ_x0002_A+o)_x0008_Òú_x000F_A62S_x0010_AW(7_x000F_AÈ1ÛnÌ7_x000F_A8ýÏs®ç	A@f_x000E_d_x0014__x0001__x000F_A&gt;HSøÙ¿_x000E_A-ÜúË{w_x000E_An;°¯HG_x000C_AYUÑ5Ý_x000D_A_x0003__x0005_ÿw|²_x000E_A_x0019_ÝY©_x0005__x000F_AU°IÍ0Ñ_x000B_A_x0007_/à­Q_x0005_Ah__x001B_zö'_x000D_Av_x0002_öt_x000F_Ø_x000E_A^_x000F_û_¸!_x000C_A&lt;}_x0007_¨ù/_x000C_A4vµÊq]_x000D_AnÇ&gt;×dÃ_x000B_A.Ñt§Z_x000D_A7ökÎõ_x000D_Aâj_x001C_7|»_x000B_A0Î®kÿ_x000C_AÙ(ÊðD,_x000F_A#.Ê_x000E_AäË:rê_x000D_AÚ_x0002_ß_x0017_C_x000D_A0¶¥çY_x000C_Aä»_x000C_@=_x0004__x000B_AU_x0008_jà¸D_x000D_Aer9I±_x000C_Af_x0011_Ò_x0001_«_x000D_A%Ý¤n_x0019_i_x000F_A4_x001F_Ky´Ê_x000D_A_x001B_JAò£_x000D_A­_x0019_Ñ_x0018_â_x000D_AgÒ_x0015__x000C_AÖ½·_x001A_/_x000E_Aj &amp;/U_x000C_Ag«(ì_x000D_?_x000D_A;¹_x0002__x0004_õÂ_x000E_AU±¢_x0015_­_x000D_A_x0018_Mÿþ_x0010_AQó\@_x001B__x000C_A_x000F_y=cX$_x000D_AÚÐ,[_x0003__x0004_AX´g _x000E_A·ÆU_x000E_	AØ?_x001D_ò_x0004_¨_x000D_A*¬ªÛD_x000C_A³¯_x0008_Ô_x0014__x0010_AH#_x001D_15~	A_x0017__x000F_¤ÉG¡_x000E_A_x0001_I^_x001E_V_x0004_A&amp;Õ¥F³_x000E_A(_x0010_W_x0013__x000B_A.©sN_x000F__x0010_AñÕÇ¥Ñ_x001A__x0010_AQ8_x001E_ä_x001D_Ú_x000E_A¸%	ë_x001D__x000B_AÈéà7Dñ_x000E_A9S,H_x0016__x000F_A%¾×c¹_x001E__x000C_A94/F_x000F_Aw_x000D_CCL_x000B_A_x0015_¥ü·8J_x0010_A²*í[Û_x000D_A`YXÇq_x000C_AoÊzf#_x001E__x000F_A!Z_x0010_âk_x000D_A¬ìaJj_x0004_Ah¼Ô?rK_x000C_A_x0001__x0002_6$«S_x0004_z_x000D_AÏ¾_x001B_Æ½o_x000F_AlZ_x0015_&gt;&gt;O_x000E_A@ÀA,rJ_x000B_AÑ¹æ,_x0002_AH~Ï@v_x001A__x000D_Aë$Ëñô_x0002_A6PÊö_x000B_A_x0011_n×ü8_x000D_A$ "5_x000F_A'E_x000E_õfÏ_x000C_A×Ó*_x0019_q_x000F_Av!3±ö _x000C_A_x001B_ vî_x0018__x0010_Aî_x0004_¡ÿçï_x0002_A_x0008_½¥\ë_x000D_A¾tHÿ Ï_x000D_A_x0005_.l ê_x0018__x000C_AåQ¬_x000C_AK+T7_x000D_AkÔ_x000D_Ýÿ	AÌ&lt;?'¼Ì_x000D_AË.¼_x000F_­h_x000D_A¶(Ëª*¾_x000E_A3ºÏ!ã_x000B_AÓjHÞ°C_x000F_AÀå _x001D_=._x000F_AB­c2_x000D_A_x0019_îêj#_x000D_ABv1úN_x000D_AÛü]¼j^_x000E_A_x0014_R_x001A__x0001__x0002_1Á_x000E_AÀ+Z}¼|_x000E_AxÄ;íÔ_x000C_Aùãm	ª_x000B_AWa_x000F_sÓ	A¨u_x0016_ÜÆ_x000C_A_x0004_0	Óòg_x000C_A»_x0019_õkr_x000C_AF0RÉ_x001E_Y_x000E_A¶ô5_x0012_bî_x000C_AÕ_x001B__x0014_n_x0012_ð_x000F_AxPÂWq·_x000D_AÔÍ_x0001_v&gt;_x0010_Aæ$Cõ_x0014_ª_x000E_AfÑºÒS_x000F_A¾_x0015_¸[,_x000E_Aò_x000E_è_x0001_O_x000B_Aò ß«ð_x000D_A&gt;+VÐ_x0019__x000D_AEU5|Ù"_x000C_A_x001C_[Z|¤Ç_x000D_A_x000E_$¬0_x001B__x0002_A._x0008_HÀ_x0013__x000C_A@gy«_x000C__x0010_Aèá_x0011_÷ºr_x000F_A2´fä_x000F_A;h«_x0007_²â_x0002_Av	òþ_x001A_t_x000B_AM_x001B_\!m_x000B_A±7FO_x000B_AÄØÈHr_x000D_A àÿ¨«_x000B_A_x0002__x0005_xà,¡_x000B_A_x0019_s_x0004__x000C_S_x000E_A_x0001_¼+ÓÌÖ_x000E_AcÀòÿW_x0010_AD4xÁ¨_x000C_A&gt;è_x0012_Bz®_x000B_A8ºT0#G_x0010_AvÍ_x001A_§ðª_x000C_AEVÞ²Ú	_x000F_Ayóèª_x000B_A°ÈG\_x0017__x000D_A(_x000E_:V?_x000F_AÃÑmò_x000C_AÑhõ×H_x000F_A¢K_x0016_Ô:_x000C_AØMþÒO_x0018__x000B_A\¤O_x0014_L_x000C_Asyf:\._x000E_A3Û¼ä t_x000F_A³±ª|¶_x000C_AÓÿÇA_$_x000E_A­°Ö_x001C__x0012__x0003__x000C_AQÛRµr_x000C_AÐö)Sz_x000D_AöÃü)^r_x000E_A/z©¹±__x0010_A_x0005_G³þ¦Í_x000C_AúuyS_x0014_ª_x000D_A·0_x001E_ê_x000D_ASv_x0003_PûE_x000E_AÇ0~-_x000C_Aêï²b_x0004__x0005_!¢_x000E_A|°Îï±Ñ_x0005_A#~Ü·{%_x000C_AL³¸¬)_x000F_Abå4®/_x000C_A&lt;!_x0018_;_x000D_AÔ_x0003_5¬_x001F_f_x0010_AÖgõÅõb_x000D_A_x0002_óG_x000E_¯_x000D_A¦@cT&gt;Ö_x000D_A©Ð&gt;\_x000C_A¦Æ-_x0014_J_x000C_Aü5½Z_x001F_i_x000B_A¬»L*VP_x000B_Aöf·_x0019__x0018_µ_x000C_Awi/'¸ã_x000E_A_x000F_ÀcC´_x0012__x0005_A_x0001_Êþ¸,£_x000E_AM82_x000B_*_x001E__x000D_Aó;Øú_x000D_A_x0004__x0006_/3e¼_x000E_A_x0016__x000D_äò_x000C_A_x001E_Ï_x0011_W_x0019_Å_x000D_AË`?m¢¡_x000D_AK_x0007_(øÿ_x000B_A=_x0018_»_x0008_¦A_x000C_A_x0010_ZB¬_x000B__x000F_A0:&amp;»_x000B_*_x000B_AaH_x001C_3¶§_x000E_A¥0-)çó_x000D_A_x0017_55ôÀ_x000C_A¶&gt;t_x0002_Y_x000D_A_x0007__x0012_¿ÙEûw_x000F_A4_x0011_&gt;­_x0004__x0008__x000E_AÌ¹iÙsv_x0012_A_x0014__x0003_ªÌE_x0016__x000E_A#FY_x0010_4_x000D_A9_x0011_½JÛ_x000E_AcÿñPÆÓ_x000E_A4_x0002_ú_x001D_$_x000B_A:&amp;éÇh[_x0012_A_x0010_kËqxn_x000B_A\^¶ôx_x001E__x000E_A·EC;_x001E__x0012_Aáyº2±È_x000D_A¥_x0011_*{öH_x000D_A&amp;_x0001_æYGë_x000E_AX­ð_x000E__x0002__x000E_A[ñ±q_x000E_Al _x0013__x0013__x0012_N_x000E_A¢_x000B_Öå	A¸æ+Ãpq_x000D_AÛ-}¿h_x000E_Aa_x001F_g³_x000C_Aº¨Ý_x0005__x000C_A(­_x000E_A½´@ê_x001C__x000F_A6Z½bè_x000E_A_x0001_BMøô_x0013__x000E_AÔ/ËÇ_x0006__x0006__x0010_AHÔ¬Øªù_x000B_A_x0002__x0014_Â_x000F_A X7ó¶Ú_x000F_AÌm&amp;æ_x0001__x0002_ü_x0008__x000F_AÆ_x0011__x0014_ºb¾_x000C_Avç&gt;ª²E_x0002_A"vy&amp;Ý_x0003__x000E_AÂ_x001B_/ÈáB_x0002_AEMAP1Ü_x000B_Aý.®_x0017_±_x000F_Ah.zP¤@_x000F_Aº¬^¹_x000B_A%__x0011__x0013_Ì_x000E_A~/çb_x0002_AãÌ_x0016_Qõ!_x000E_A_x000D_c_x0015_u´_x000B_AØðGÙ3Â_x000D_A¨ïæ¹+_x000D_APPÅ_x001D_B_x000B_AÓú]ç'à_x000C_A_x0006_vÉ_x0002_F_x000E_A¨qC5.H_x0010_A¾Ûy¶_x001F__x000E_A¾_x000C_á,ù{_x000E_A^,±_x0018_ä_x000C__x000F_A)ÝÖÚÓ_x000D_AÂÈUõM_x0001__x000D_A_x000D_²©ï_x0002_A¼Ð_x0018_Y_x0016__x0010_A_x0008__x0002_Wô_x000D_Aæ8KÜfÑ_x000C_A¤HÖ¢IÙ_x000B_A_x001D_õâ_x001E_»_x0002_AF?_x0010_n_x000E_A¬ÃÒÎb_x000B_A_x0003__x0007_¡c2_x0008_K_x0007_A_x0006_²ïë=_x000D_A_x001B_y°7v_x0012__x000B_A¨è3Öc_x000E_A;M_x000F_Ä0_x000B_A_x000C__x001B_lè¸Ò_x000D_A_x0003__x0013_þzu&lt;_x000E_Aúc_°#_x0010_A4ÄNe_x0010_w_x000E_Aj¢±¯Ã:_x000F_AnØåa_x001A_ _x000E_Aê©,íäa_x0007_A_x0005_EFJQû_x000E_AH¸_x000B__x001F__x0015__x000C_AÊ^Rò_x000E__x000E_AòL!ñ)_x000C_A"_x0013_õ_x000B_A»&lt;C¤&lt;_x000F_A&lt;ø®_x0001__x001A_ç_x000E_A_x001B_¶ÖU¶_x000F_A²×¤ÜJ&lt;_x000C_A,_x000C_BÅå_x0019__x000F_AÀ_x0005_}_x000E_A_x0004_A_x0002_C+_x000E_A_x0005_]O:ðZ_x000C_Akg³¼«l_x000D_AwÙ5×ª_x000F_Aß_x0002_kå³_x0002__x000C_A¢ýÁ@_x000D_AM_x001E_WÃM1_x000D_A¯x&lt;ú×	AÀ!]_x0003__x0008_ð_x000E_AC&amp;3/ùG_x000C_A·òáÄtx_x000B_A_x001E__x001E_Z,¤_x000E__x000C_A4.0á_x000D_Ap¸©Í_x001F__x000F_Aä_x0007_}·fQ_x000E_A_x0006_­}%_x0007__x000C_A¸¯¬¸a_x000E_A/L_x0010__õz_x000E_AÌ{.?:_x000E_ALÂ|²Y_x000F_A_x001F_ÔTÏ:_x000E_Asð_x0010__x000B__x0001__x000C_Ag&amp;ì¯%_x000F_A^³g_x000C_j_x000C_AFã_x0005_&lt;%ë_x000D_Afq2S¢_x000D_Aë_x0011_þÉ@_x0006__x000F_A_x0013_0_x0004_uc_x000E_AVÁ&amp;âhu_x000B_A¦`eåj_x000C_A_x0016_©@N&amp;_x000F_AºÌ`Ì_x0008_A[ÒÈOj_x000E_A{Û)_x0010_AaEHèv_x0012__x0010_A,Ïõªi_x000C_A:éÎËØ_x000C_Af_x0002_gN_x0013__x000E_A®È_x0010_}Í_x000D_A¶x_x0001_7_x0016__x000E_A_x0004__x0007_ìí_x0018_¦_x000C_Aj©lR6ò_x000D_AçrÿßÅB_x000C_Aâ[×_x000E_A§_x001B_:¤_x000D_Aäµë_x001C__x000E_A)øÏÝ_x000E_Any¸ó_x000C_Q_x000E_AÞ_x0014_¥Ip$_x000D_AÉpÏø_x0008__x0006__x000E_A.Ú&gt;&gt;Hv_x000F_Asì%Ê«_x000D_AºÒii_x0003__x000C_A_x0019_£ÙÜñ&gt;_x0007_AWó¯«_x0018_z_x000D_AÛÀãÆ_x0007_Aý_x0005_Jò_x0007_AüõÉ	cæ_x000E_AØÖ_x0004_÷È§_x000B_A%_x000F_½¶/°	A±_x001F_6m_x001C__x000C_A`ù_x0017_éjÚ_x0007_A;áÓ/'_x000C__x000B_AÞÇÓô_x000E_A´$!dqÁ_x000D_A5_x001D__x0015_)*a_x000C_A_x0007_&amp;Ì;è_x0002__x000F_Aêq_x0001_²_x000E_{_x000D_A&amp;ú-&gt;U8_x000D_A¬ß_x0010_üÈÇ_x000D_A^Ï2c§	A_x0008_C&lt;K_x0006_	Å_x000D_AèëíêY_x000E_A2ZÖA{a_x000C_AÄW¯|~s	AKYXÓü_x0010_A_x001B_Á»Ã9 _x000D_AÖfåc¬"_x000C_A.UÎèÅ	Aã¸Ú_x0017_éJ_x000D_AÖW1í_x000C_A:öj)â_x000F_A^Ë_x0017_p²@_x000B_Aâ_x0005_ÔÜû_x000E_AÝ_x0015_qÊ_x001A__x000F__x000C_AZ¸äóX_x0007__x000B_A~Ú¶ô_x0003__x000F_A:@á¾_x000B_AÊ+_x0017_*O_x0008__x000E_AÂ_x0007_Ìî_x0019_F_x000D_A®w_x0001_Åd_x000F_AfJºèO_x0014__x0010_Adz?_x000C_ó	A¡&lt;kõ_x000D__x000C_A _x001B__x0005__x0002_V_x000B_Aþ¾@­â_x000D_AÜÜ×LR_x0010_Aøü¬Å_x001F__x000F_A1_x0004_:FÖ_x000F_A_x0018_Wæ=^³_x000D_AÝ}qj5_x000F_A©|_x000D_þGô_x000C_AO2Í4_x000C_A_x0001__x0002__x000C_&gt;_x0016__x000B_A¥ó¶¨?y_x000B_AØ÷À3yp_x000C_AY§BÔ_x000B_A:i_x0019_æ_x000C__x001F__x000B_Aw´5*ÚÑ_x000D_A¥=þÿÆ_x0002_AFé4Õï_x000D_Aê¶î×{á_x000E_A"_x0018_*U5_x000E_Aäp¸Î	y_x000E_A_x0002_t_x0003_à_x001E_Ç_x0010_AÝÎÕ×Ø_x0015__x000D_Az_x0001_wdñ_x000C_Aî_x0013__x0005_¶	Aâj_x000C_ý,ö_x000C_AV?,'Á_x0001__x000E_AèÛûM_x0019_Æ_x000D_A\@_x0013_û,_x000D__x000D_AÐ|áAc9_x000E_Akî?ÿØº_x000B_AÁ_x000D_Ip_x001B_x_x000B_A¥ø9ûö#_x000F_A2/Ýé½Þ_x000B_Ay_x0018_¡`g_x000D_AyÝô_x0010_A¤µHÜC_x000F_ABÀ¤6ú{_x000C_Ai¢_x0005_4ç_x000D_At\¤_x0013_Ïl_x0002_AS=ÈÍ×_x001A__x000B_A_x0001_UK_x0003__x0004_RI_x000B_AÝj§Åò_x000D_AFI{_x001C_|¼	AÊä#JN_x000D_A4ÀmòM=_x000D_A¹ÂÅÙ-_x0002__x0010_A¼ûgG¸²_x000C_AÿwØ_x0012_Á_x000B_A_x0007_7}Xf_x000E_AlkYDàç_x000F_ADÉ±_x000D_Aú+ª¾_x000D_A_x0008_í½m·X_x0004_Añ_x0012_Ìj_x0016_"_x0010_AUèÒd_x000D_A&amp;'Â¼ç·_x000D_Aéû+J_x000E_A_x0010_%õAÅ_x000F_A\/¤ºz_x000F__x000D_AY_x0017_K3=_x000D_Aêo_x0016_pJ_x000D_Aõ.1&gt;!_x000F_APFi4¶Ý_x000E_A_x000C_ òí_x0004_A?Kñq®_x000C_AÀØz"V_x000D_AÝä%ö_x0001_¥_x000F_A_x0002_-J4ù_x000D_AÏiú_x000F__x000C_AmÛy'_x001D_µ_x0004_A¬°_x0017_=_x000B_ALsÌ/T_x000D_A_x0003__x0005_¯_x0018_oðt_x000D_AMÊÚ2F_x000C_A´_x0002_÷¹_x0013_w_x000D_A{Ö_x000B_N]_x000D_AÏþEoUz_x000E_AHm¥Üï_x0019__x000C_A$û	ò_x000F_A2»¢M_x0012_v_x000D_Aü­ñ_x0018_õü_x0005_A­÷]äiÀ_x000D_A¾_x0015_×[_x001B__x000E_AÔa_x0018_~ßk_x000B_A®D_x0015_/_x0003__x0010_A¹-q_x0011_ü6_x000F_Ah©¼vah_x000F_AáîEDp_x000E_AÀ_x0018_FýL_x000D_AÛð]²_x000E__x0010_AùhÆ_x000E_á_x000C_A_x0001_*d_x0012_Ä._x000C_A¤bS_x0010_P7_x0010_A_x001E_©B´õ_x000E_AqVCT/_x0014__x0005_A°_x0010_E2çy_x000F_A'4[V_x000C_A!^jÜ_x0007_(_x000F_A#z~âyM_x000D_Aq_x0017__x0004_{Ñ)_x000B_Aî«;ÌÏ_x000D_AxzP_x0018_t_x0010_A_x001D_X_x0010_Ó_x000E_A`+ñ_x0013__x0001__x0005__x0013_Ë_x000E_AÄ,·Ü=þ_x000B_AÖ_x0002_´È!_x000B_AyÕ"¤_x0016__x000C_A";¶_x0012_zÆ_x000F_A&lt;¡c_x000D_A¢;_x0005_á_x000D_A_x0017_Ù» _x001A__x000C_AS0e^T_x000B_A8PpBFò_x000C_A_x0015_Ð_x0008_Ì_x000F_AÐj_x000B_A¦ËÊ_x000E__x000F_Au±.\_x0005_A´_x0017__x000F_úT6_x000C_A_x001D__x0002_6NÐ_x000C_A°-à£Ö_x0003__x000B_AéR_x001E_fp_x000F_AÂkÙû$÷_x000E_Au&amp;k%_x0004__x000D_AU¢rÁ&gt;A_x000E_AYaA%n_x000E_A9Ü,±Éc_x0010_AÄwö¡µ_x000B_AQëÅ_x000E__x0010_AÂÛZ_x0012__x000E_A2uÃ¤Ün_x000D_AÆ_x000B__x000F_TÅà_x000E_Aíº£âò_x0008__x000D_AâQÆ_x000D_ÀÄ_x000C_AW_x000D_6ô¢_x000D_AwÎÛn³5_x0010_A_x0006__x0007_-¸¸_x000D_A&amp;iúþá_x0007_Aÿ_x000D_O]ªü_x000D_Aî1jÖ³_x0002__x000E_AÇIÏÊ¹_x0007_AO¸_x000E__x001B__x0003_&amp;_x0010_AØ]ìrÐ]_x0010_AS_x0016_CÆøº_x000C_A_x0003_©#®Üð	A_x000F_^b½_x0005__x000C_A&gt;Ú_x0010_]_x0012_e_x000B_A±bÚ·Õ_x000C_A4È1ZøL_x000B_Ab_x0016_\_x0001_Üü_x000C_AÆÂý³l_x000F_A0é¼Ä°s_x000C_AÓ2CØ}]_x000B_A#È²Â_x0010_AÔ6·_x0007_T_x000C_AÚ{ô³_x0017__x000E__x000B_AEÎý~ùl_x000D_A_x0012__x0010_szó½_x000B_A2¬;»Xu_x000B_AæìßS_x0008__x0004__x0010_Aæ_x0012_µÀ¤_x000C_Ao=_x001F__x001C__x000B_A(Wï_x000C_Aø¢Ól\¸_x000B_A_x0008_hçUG_x0004__x0007_Aò_x001D_Jÿ_x0012_K_x0010_AOì_x0014__x000E_8'_x000E_A_x001A_Ñ±:_x0002__x0003_ví_x000C_A_x0004_áª¢j_x0010_A_x0016__x0006__x0010_«â®_x000B_A3Üf´z_x000F_A¶ÿ51&gt;m_x000C_AÄÇ ¨_x000E_ALÍ_x0005__x0012_yÛ_x000C_A:×¤}ñÒ_x000E_AUÐÉ_x0014__x000B_AÑ&lt;ÝH®~_x000C_A^×ÿ_x0006_æ__x0003_AÄ_x001D_¨¶d_x000C_A_x0016_É_x0015_Úûh_x000B_A-j6âÔ_x000D_AìQOO"_x000F__x000D_AÕ¢s£&lt;!_x000C_AÈ&gt;Ù_x0001_î;_x0010_Aâäs Ù_x000B_A$Þ¬R;?_x000F_A{_x0017_'ê×Ð_x000D_Aú9xóë]_x000C_A÷.D'n	Aêgi±?É_x000C_Aþ¤¨¡òh_x000D_AÜ"y³±_x000B_A_x0010_¼é_x0005_å_x000F_Aÿvv_x000D_Pó_x000C_A&lt;0÷Ë_x0005__x000F_A_x0016_ú?ÇE_x0016__x000D_AÀ?újÊp_x000B_A·O~_x000D_AàeIåx¶_x000D_A_x0002__x0007_&lt;r_x0002_)D_x0010_A_x0017_8,Ée_x000C_Al'¤=_x000F_A´£"øùï_x000C_A&gt;Ê_x001D_Ö_x000B_A¼}åT_x000D_ALfÍà_x000B_AVOxr_x000B_A¤u_x0013_RÎÆ_x000D_A¬$_x000C_èRÉ_x000D_A¶sµ1zû	AÄÛÛ_x000B_Aî¾gû¦_x000E_AÄ¼÷Ì_x0015_b_x000F_A/|á®V_x000D_AØjK_x0011_é?_x000D_Aãá_x0005_gó_x000D_As68$HÙ_x000C_A6KcmNÂ_x000E_Azv _x000F__x0001__x000B_A_x0004_#:Aø_x000E_A»_x0004_ÍfZ´_x000B_AÂHºÌÜM	A4_x0002_Ò_x0014__x0012__x0010_A_x000D_;ÆÇH_x0010_A.ÒrP[N_x000D_A_x0001_tcÂ&amp;ï_x000D_A&gt;_x0002__x001F_I'_x000B_AÎ_x000C_b_x000B_Q_x0007_A_x0001__x0006_?(ÍH_x0007_AÊ®+_x0003_Øº_x000F_A¢Ó½_x0001__x0003_f_x0003_AUl`"¤¬_x000D_Aé/È¥]	AD¿CÊk_x000F_AïûèÝ_x000D_A_x0018_ÿ_x000D_;wP_x000E_A½__x000D_A¦_x000D_þLcÔ_x000E_A,Ê|_x001C__x0008_d_x000C_Aú.m%ÞÝ_x000B_A_x001C_q¢´_x000D_AV¬n¤_x001C__x0010_AÊ+¤9_x001D__x000E_A¶ï_x0008_ºcÑ_x000F_A_x0006_ë_x0002_Ë¼_x000F_AøGNä_x000B_A#å£Òs_x000C_AÃms¬B_x0003_A?x¦Á°_x000B_AaIrßÎ_x000C_AòÑ°ÝÈ÷_x000D_A_x0018_X×s_x000C_AJ¬Pú_x0003_A.àUÕ_x000B_Aí_x0015_8ýÒ_x000C_A_x000C_¯ãY²_x0003_A_x001D__x0008_I4PA_x000D_A¬_x0011_¾Yå_x000B_A&lt;yföu_x000E_A±§¢x¨_x000D_A}_x001B_Î÷è_x000F_A_x001F_ïÝÚ_x000B_A_x0003__x0006__x0010_IX¯_x000D_Ah¸T¬L_x000E_A1`á_x001B__x000C_Ao]ªgÞ_x000B_A,m_x0001__x0005_-_x0010_AîÁYu-_x000E_AN(Õ!__x000B_AþD!Z_x0018_s_x000D_Aª±_x0005_x_x000D_A_x0015_XÃ%_x0015_à_x000D_Aæ_x001F__x0011_?_x000C__x000D_A`ÆÚ,7_x000E_ATqó_x0011_Z¢	A0_x0013_c8ªx_x000E_A~eQ[_x0010_AÛÿ?Ö_x000C_AwÜjè_x0019__x000E_Aá_x001F_Ðã_x000E_A2dd¤ã_x000D_AHCrEç_x000D_Að$8%±_x000D__x000E_A3¢mj_x000C_Aþºáÿ_x0017_4_x0006_A_x0004_ªýL1_x0010_AAÄ_x0015_b_x000B_A6úîlé»_x0006_A1ÊçÖÉ_x001C__x0010_A*F_noÆ_x000D_A_x001A__x0002_F_x0007__x0002_r_x000F_Aë£$AØf_x000B_A¶å#üS7_x000C_A¤¸RD_x0001__x0003_&amp;_x001A__x000E_A'¶æ1£ù_x000D_A_x0016_=Yõ^_x000B_A_x000B_MÙtd_x000D_AÒ_x001E_N¬¢_x000C_A¶_x001C_µ/¦ä_x000D_ADõ#SËú_x000B_AÔcw&amp;ý_x000C_AÔlD_x0002_kü_x000F_AûþÏ/l_x0003_A_x000D_¢_x001B_ÿ}_x0003_AÐtn_x0003_AïuL¯ph_x000B_A35_x0002_à"y_x000D_AN_x0003_(âó_x0003_A_x0017_x¤×_x000C_Aï&gt;§CÛñ_x000C_A_x000C_º_x0013_¬/s	A_x0007__x0010_t_x000F_AR_x001E_Û¤e$_x0010_A@_x000C_$_x001E_"_x000C_AR|«e_x000E_A©ÿ)µ"N_x0010_AÆßÅu©_x000F_AþÌÎ_x0015_å_x000C_A;µ)âµ_x000F_A#_x0002_èãÿÇ_x0010_AêY­_x000C_!_x000D_AF_x0016_mYÌ_x000E_A×_x0019_úE_x000C_AÊI_x0002_ôv_x000C_A}ãZ,ý_x000E_A_x0002__x0004_ÈÃÚçïÃ_x000F_A_x001C_[ðè.É_x000E_A;J_x0012_K¶_x000E_AÆ³'½h_x000C_A_x0003_[GØ_x0003_X_x000E_A,wÚÍÝ_x001E__x0010_A¯Hç_x000F_Ç_x000F_Aoá:îÉ	A_x000C_q_x0004_ _x000B_AÙ}!õÖ!_x000D_A®_x0001__x000E_n#í_x000B_AÒ&amp;~è_x000B_A_x001A_Õ¬sÊh_x0004_Ax-ÕH_x000B_A.ó ÷Ý_x000C_A$(ölº_x0004_A¥#Á_x0018_º_x000F_A¿{CºÂd_x0004_A«¼Q¤_x000F_A FÎÂ_x000C_AòñÛç_x0010_þ_x000E_AgªßxÏ_x000F_A_x0005_ygÙ$à_x0004_A@_x000E__x0016_Zx_x000D_A~1[E¼»_x000D_AÖ=ðÝ_x000D_AÖ_x001B_û-nÕ_x000D_ASï£j¼_x000D_Aú_x0011__x0015_¦_x000E_AF¿¦_x000E_¸º_x000E_A2ÚK­_x001C__x000D_A&gt;tÃ_x0002__x0004__x0016__x000D_Aæâ_x0004_5_x000B__x000B_A_x000D_v-3Tg_x0004_AÍü_x0003_Z Á_x000D_A9_x0005_ÍôáÙ_x000F_A_x001E_t¹%_x0017_=_x0010_A_x000F_îmò_x000D_AC¾_x0008_4C_x000B_A;ÇK£¤û_x000D_AM^Ó¬Á*_x0010_A&amp;®ñûØ_x001F__x0010_AÐ¿_x001E_&gt;¿_x000F_AT¡OWéÉ_x000C_A*)¢»÷_x000F_AòÐÎjRa_x0010_Að¿EeR_x000C_A_x0001__x000C_K9û_x0016__x0004_Ai×KæZ¦_x000C_AcJ_x001E__x0017__x000E_Ç_x000B_A_x0002_Yì¯i4_x000D_A_x0014_T§Uã£_x000B_Aëj/tÁR_x000D_AÇ¨gæßý_x000C_Að­nI¡Å_x000B_AAü;øP_x000C__x000C_AæÝ¬xp_x000F_AöÝþ8_x000B_A¶«}_x0017_ã×_x000B_Aä65ÞÑE_x000E_Aj_x0016_.y¼_x000C_AÁ~ßÒ__x000B_A&amp;¸!ÛS_x000D_A_x0003__x0005_¡_x0013_l¿e7_x000B_AùÔX»Îª_x000D_A~¤³òÿÇ_x000B_AD:*_U_x000E_Aòïx_x0004_ _x0005_A_x001C_±_x0001_Ï#·_x000C_Ax²¨ií_x000D_A_x0005_%üÙ_x0008__x000C_A_x0017_KÍ¸_x0005_AÉb,#¬û_x000B_A"O~_x0012__x000E_A,_x0017_Xm_x000F_A_x0005__x0005_¹ë4ÿ_x000B_AQðh6|_x0005_AT_x0019_0ùþ_x000E_A»¡_x0004_,?_x000C_A(öÉ_x000B_A[_x001D_¦·ï_x000B_A§ZüKÄ[_x000B_AÓø4Í$_x000B_A°µXâQ_x000D_A×s­»®I_x000E_Aý8·ÄRc_x000C_A_x0004_m¿&amp;~/_x000F_A¢X\á¶Ó_x000F_A_x0002_KS³_x0005_AV	Îá_x000B_APJïrFÐ_x000E_APRÖJ_x001F__x000D_A_x0014_¹%æ_x000F_AðèR9_x0010_AÐi|L_x0002__x0003_uj_x000B_A´Å_x0002_._x0008__x000F_AÛ_x000F__Ì?_x0010_Aî`êÏDÊ_x000E_A=J)¶~_x000B_A_x001D_ù&lt;G´³_x000B_AÇ_x0003_¬ÄÇ9_x000B_AêwÌÂÊ&amp;_x000C_A_x0002__x000F_~+ÿ_x0017__x000C_A=_x0018_5,BQ	AøûeüU_x000C_AÊkæÊ _x000F_A«;_x000F_HÍ_x000C_AY³w2§_x000B_A_x0013_ÑE_x0002_-[_x0010_A|r¯­_x000E_v_x000B_A¸ÊÒ_x0017__x0015__x000D_AåÆøõ@Â_x000C_AÜÙXá`_x0010_A;Öx³8_x0010_AR×ðþ[N_x000E_A«ÅÊÝ_x0001_8_x000C_A²\þlé_x0003_AvEDòãÌ_x000B_Aðh/9õ_x001E__x000D_AdúÑs0_x000F_AVs_d\_x000D_A_x001A_»Ïâ_x0010__x0010_AÌÌ$_x001B_*Å_x000B_APÚëé¨°_x000F_Að]døÃ_x000B_AÒ;Ke÷K_x000D_A_x0001__x0004_£*ZiW_x000D_A\_x001C_Ø&amp;_x000D_AmÔCÊ_x0002__x001D__x000B_AÂUP_x000C__x0002__x000B_Aì_x001B_í!~_x000C_AÒ=_x000F_b|¿_x000E_A&lt;{!4Ð_x000F_A9JÍ_x000D__x0008_n_x000C_AøRAePR_x000D_A þT[¯_x000D_An¸e_x0003__x000F_A¨¬&gt;l_x000B_AIäù_x0003_W_x000F_A_x0011_É°_x0001_·"_x0010_A_x001C_T¢,þ_x0004_AòÇ¾)I_x000F_A¶_x0019_ÔR_x0004_AÌ sP*_x000D_Al6ÛQa_x000B_AÉIæ-»ù_x000C_AmûL&lt;_x0012_Z_x0010_A_x0004_8[Ç_x000B_AY	_x0017_Ág_x000D_Ayw_x0018_ _x0010_A:_x001F_@_x0016_aé_x000F_Aë,õí¤_x0011__x0010_A¨_x000F_^sË_x000D_A»_x001D_!_x0016_ô_x000C_Asò©qæ&gt;_x000C_A	%(J_x000F_A­Ñ_x0001_|²_x000F_AÁ_x001B_ô_x0005__x0006_àk_x000E_Aç_x0004_W_x0006_¢_x000D_A%öÛÊC_x000C_A_x0008_UÛ¤w_x000F_AZé¶tN{_x000E_Að(ú_x0001_Iu_x000D_A_x0013_Õzr1_x000E_AÚ8_x0019_Áío_x000D_Aå+Az/_x0010_AäñL@V_x000B_A_x0007__x0005_bÙNi	A()´Ðpú_x000B_AXä;dW_x000C_Aß_x0003_Ý9:_x000C_AQ_u_x0003_j_x000F_Aøìò¾,[_x000C_A_x0002_7ãZc_x000F_AîóÛ_x0008_×A_x000F_AÿöwYØ_x000F_A_x0017_Þm8:_x0010_A,ÄZß_x000B__x0010_A_Æ.Ðt_x001B__x000B_A(_x0018_¼¨DT_x000E_AòÁ@_x0013__x0013_ÿ_x000C_A_3Ò_x000E_A_x0016__x001F_èñ_x0006_A_x001A_dAÍ%o_x000B_AÃñÿ-_x000C_Ayo°_x000D_An_x000E_ôÏ±_x0010_AËÌ)·_x000B__x000D_A,äû2_x0010_A_x0005__x0006_:ý_x0011_µù´_x0010_A[Õwß_x000C_A_x0012__x0013_Ü9{_x0006_AUBñ_x0010_}__x000C_A?Ñ[ýæ_x000C_A_x0012_R_x000B_I)_x000D_AG|_x0003_¤i_x0010_A°¦(ÕÆ_x000E_A}Z£ÿ_x000E_AáF[ON_x000F_AÒ«_x001B_O_x000D_A]súÑ_x0008_6_x000B_AÜ_x000D_L3_x000E__x000F_A8ð_x0007_T_x0006_AÜÀ"Rh_x000C_AïÄm_x0017_b_x000E_A¬_x0017_{Å}º	A{t_x0007_Ù_x000F__x000E_A\&gt;éÞôø	AM5I}½X_x000C_AØíUç_x000F_AöO_x0002_DmO_x0006_A°-ÄÞÂ_x0004__x000D_A¾Í2ÓRi_x000E_AÏ2&lt;_x000C_i_x0007__x0010_Agù_x0001_ÿ¤_x000E_A¼³V£_x000F_Axæo,¶_x000C_AdpG\_x000F_A0R`_x0005_^M_x000B_A?ºo×_x000F_AH~ó_x0001__x0005_½¤_x000E_A°åÙkÕ	Aj±b¯_x0019_D_x000D_A_x0001_©oBùM_x000B_A_x000E_A'òy_x000E_Al@á_x0002__x000F_AIÇS_x0008__x0010_AK	Ü9d_x000E_A¬¿ìðÅs_x000D_Ag-Â_·_x000E__x000D_Aø_x001D_uäÛç_x000D_Aè_x0004__x0001_Z"_x0005_A._x000E_&amp;:!À_x0005_A&amp;_x0003_ï}»H_x000C_A_x0004__x0011_ÒMH_x000C__x000B_AZ±9¥Þ_x000E_At_x0005_G#m2_x000E_A*_x0017__x001D_SÎ_x000D_ASôe+m¿_x0010_A_x0012__x0006_wÔÄ _x000D_Ay¸ëþÅß_x000E_A:ëÜ_x001E_ºH_x000E_AI28_x0002__x000E_A\´«÷_x000C_Aô_x000B_ÇYnË_x000F_A_x0016_`_x0001_+-K_x000F_AÄV¢¢@®_x000F_AÝ¸E\¼b_x0010_ACÆk°°_x000E_A{Îl_x0003_:_x001D__x000C_Aàü¨´x_x0005_AÛåh¹à_x000B_A_x0002__x0004_a_x0016_èÅ¾Þ	AúJ_x0005__x000D_AK_x0004_A_x0013_"æj/_x0010_AD°û_x0010_Þ`_x000B_A8_x0018_õó_x0010__x000C_A4·ôTÉ¢_x000F_A+¬DH¬_x0010_A»ëíOo_x000E_A0hÎ` _x000B_A[PP_x0015__x0005_Á_x0004_Arå®_x0015_Ä_x000C_Aí_x001F_L_x000D_Ü÷_x000B_ACny·6Ç_x000C_A¼¥êÂië_x000F_Atz	_x0004__x0012_Ö_x000D_A_x0003__x001F_^D%&lt;_x000B_A{wÆñã3_x0010_A$N2¢/·_x000B_A_x0010__x001D_ÒcWE_x000C_A_x001C__x0007_{U_x000E_A«A_x0019_#z*_x000E_A+ºï_x0019_êæ_x000D_Aäm_x0016_V_x000C_²_x000C_A\´76_x000B_ø_x000C_Aª"mó¶_x000D_A_x0018_ÌÕ*G8_x000E_AbGhJ?_x000E_AJæÚ_x000C_AIÞê_x0006__x000B_AÀ\«_x0001__x0007_¾_x000D_A 	JÛå_x000D_A³×K_x0002__x0004_ÐÓ_x000D_Aá_x0003_ÏÓØQ_x000C_AD_x0014_ûðjm_x000D_Al§$¼¿_x000D_Aqý¾â&amp;_x000F_AÝßæÎ;_x000C_A¤ëØéùY_x000D_AÞx£/²_x000B_A_x0007__x001A_¤_x001D_º_x000E_A*î%´ÒN_x000F_A_x0011_.«eCG_x000D_AèÞWlÌ_x000B_A_x0006_ø;_x0010_AlDÐÊOî_x0004_Aì)Èlº_x000C_AèâT¿þ;_x000D_A%ÌIZ_x000B_A¤ÿ]ÈÍM_x0004_AÔWgñ_x001D_v_x000C_A¹o_x0011_ªÇ	A_x0018_°xGµ0_x000D_Aá_x000C_q¦¨­_x000B_Ayäú_x0006_Ç_x000D_A¿Û á_x0007__x000C_A5ÿá:W_x0001__x000B_A¾/·µÝº_x000D_A_x001E_¸´æÇ_x000C_Aã;9õ_x001E__x000E_A`lSÛ?_x000D_AoÛdË_x0001_C_x000C_A@q4[¡_x000F_A÷ÉÃ¸ðÜ_x000F_A_x0001__x0003_&amp;_x000D_c£íX_x000E_AüeIÏú0_x000C_A*Â_x001E_ì_x000B_Aªª'@_x0019__x000C_AÍÑ]_x000E_µ_x000F_ALÿ_x000E_7h_x0001__x000E_ALC_x0012__x001C_M_x0010__x000F_AÃ_x0001_S$­_x000C_AÈÌ.l¡_x0011__x000E_An0½NÕ_x000E_AÌ×¸öþx_x000D_A²~«Ùn_x000B__x000B_A½_x001B__x001E_²__x000C_A@ºK2_x0013__x000F_AÓc_x0013__x000C_AðR&lt;¦Gô_x000B_AøY¼_x000E_Ù;_x000F_A¢fQGvu_x000C_A¾nùKÜ_x000E_AÂ`b_x000B_A_x0006_o?*O_x0010__x0010_A"_x0007_î _x0002__x000C_A°lÕ´¸ê_x000B_ATîµ_x0008_Ýi_x000D_A' !×µÑ_x000B_AÍàÒ°_x000E_AÑb_x0016_f_x000D_A@_x001F_k_x000D_¯_x0012__x000C_AÀz_x000E_é*`_x000B_Aºç_x0019_ôàT_x000E_Avw¶_x0006__x0010_AÿÞ~ú_x0001__x0003__x0001_õ_x000D_A\N2µ_x000C_A&lt;Fÿµ_x000C_AB@{Û_x000E_Aê:×P_x0015__x000B_A¬Ppº»:_x000B_AÁ_x001E_HPÍ_x000B__x0003_Aqkr+_x0008__x000D_A_x0006_ Ô_x000C_A_x0014__x000D_¶-h+_x000D_Aaù²ÜÛ_x000C_Aüàñ_x000D_þí_x000B_Ar_x001C_£dX_x000C_Aºwï¦¹_x000C_AµÈ©J_x0007__x000C_AØ!»&gt;¦_x000E_AÌÒ_x0007_!û_x0014__x000E_A9À&amp;_x000D_½_x000B_A_x0002_[±k«_x0017__x0010_AY­3_x0006_Ó_x0017__x000F_A_x0008_[ýòÃ¡_x000C_Aý_x0011_fÁ_x000E_A)º´9_x000D_AG/êÏ_x000F_$_x0003_Aj¦êN9×_x000C_A_x0008_hA£{_x0002__x000B_Aý§?£þ_x000F_A_x0016_äs""µ_x000D_A==yÖè	A9£Í[1_x000E_A=ÆsP_x000F_AóJNÚT¬_x000E_A_x0001__x0003_ªb_x0016_+_x0004_B_x000C_Akq_x000E_)xË_x000C_A®_x0010__x0006_'cS_x000C_Ah_x000E_XvÙ¾	A_x0001_8_x0006_X	_x000E_Aöz8$Çü	A¤þNzju_x0003_A2þFq_x000C_A¬ôÇÉ/$_x000F_A}è_x001D_ÿ_x0003_A'H,E&gt;_x000D_A¾6&lt;Å_¦_x000D_A|¨¯ß­_x000E_AçÒ_x000E_à¾_x000B_AêçÚ_x0001__x0003_Ax=tÍØ_x000D_AJJÙT_x001C_g_x000D_AØ=ÌLÈ^_x000B_A	dý³=_x000D_Af¿±ÆïÅ_x000E_A÷'-_x0007_]¤_x000B_Aè=¢_;[_x0003_AÌÉCT_x0003_A0_x0015_Nå	_x000C_A_x001E_H_x0006__x0002_]_x0012__x000C_A-*=ù_x000B_Av_1Äê_x000E_A	²â×B_x000B_A[m0Ü£_x0010_A¤à_x001B_Îh_x0010_A÷ÊÉn¿_x000C_AP·&amp;_x0003__x0004__x0005__x000D_Aybmq_x0010__x000E_Aë_x0001_¢szÈ_x000E_Avÿµëp_x000D__x0010_Aáó¾5_x000C_AX_x0016_^{À_x000E_AM;&gt;]_x000B_A¤8æ_x000F_ARd6Í[_x000D_Aí3¡(|_x0006__x0004_A_x001E_6%®_x000D_ArDÕ_x0019__x000F_Ü_x000D_AÁ¥_x0015_R²À	A:[_x0002_¹í_x0017__x000D_AóëY+s_x000E_A;õñHäõ_x000D_AF`@Q_x0010_ADóL_x0019_p©_x000C_A\°n¡^_x000F_A_x001C_Q_x0006_&amp;ù_x000C_AÙaO²_x000D_A±urF«_x000B_AJ@Ó_x001D_ÖU_x000D_AlV_x001F__x0008__x000D_A_x0006_ó¸ú_x0004_AÆÉõÚÔ_x000D_AH,_x0018_Â`_x000D_A.|/B&amp;_x000B_AB&amp;¿?Ûç_x000C_A.	_x0015_vÃ1_x000C_Aà_x0007_|0UÎ_x000E_AÇñãÿ#Â_x000C_A_x0003__x0006__x0004_Öå]_x000F_A@ÙuÔ_x000B_A']Üþþ_x000E_AnM0qyú_x000C_Aê_x001C_üÁ?_x000C_A_x0005_*_x0006_°¤¹_x000D_AN×­aÐr_x000D_A¼_vt#_x000C_A!_x001F_Å_x0002_ã_x0004__x000E_A\*/% }_x000B_A89Æò7|_x000B_AâÒÑ_x0004_#}_x000F_An]ÚT9_x000D_AÌÐäd_x000C_A`5¬óÿ_x000B_A_x0010_ýqÈfF_x000D_A&gt;¿G_x0010_AÞë§D!_x000D_Ao_x001C_Í¢É§_x000F_Að'½ôM_x000B_A¾gØù&amp;_x000C_AÓWËA_x0010_A?ÅãMo¦_x000F_A®NöÏ_x000E_A¾±ñ_x001F_¡î_x000D_A\3_x000D_ó_x000F_A,&gt;æÈ8C_x000E_A_x0001_È ó£_x000C_AÔgÑ?û_x000C_AºL±*_x000C_ArÈ_x0006_Aðüg_x0001__x0004_°\_x000E_AîúÕ&amp;ß_x0004_A(¡Ä_x000D_á_x000C_A¼_x0002__x0018__x000D_Ave´DÜ_x0010_A_x0003_Iiþj_x000C_Aü©0Ð^_x000C_AÀ`¥[µ_x000B_A¸ÞUDÜ_x0015__x000E_AØ=_x000D_&amp;ß_x000D_AX¹h¬wè_x000C_A_x0016_Qk(_x0010_A¶^_x0012_!_x0011_\_x000B_A«(_x000F_©cî_x000B_AgKÙ¾_x000C_Aê Ûïôg_x000F_Aâ!4Ìlt_x000C_AzLB|ä$_x0010_Aï_x000E_¶(p_x000B_AVõ¾\_x000D_AÒ³¾àð÷_x000D_A[Ó_x001E_Ôy	Aù_x001E_´ø×_x000C_AZð_x000F__x000B_#_x000B_AÐXuwJ_x000C_AFbÇVÝ«_x0010_AêÙ¹6¶d_x000D_Aðdfë¤_x000D_A+vânß_x0004_A_x0004__x001A__x0007_)_x0018__x000B_AU8R5,­_x000D_AlÕ_x0008_A_x0005_V_x000E_A_x0002__x0006_½ô_x0010_Õ_x000F_A©·Q_x001B_p_x000D_A¿6{_x000F_A·Û,ÿñ_x000D_A_´Nàj¨_x000B_A_x000D__x000F_"É½_x000F_A_x0005_T1åJ_x0011__x000F_A`²»yQ_x0006_ANúe_x000F__x0012_Ú_x000D_A55_x0011_é¨1_x000F_A`kTòÊ,_x0010_A){ÜZAo_x000D_Aø_x001D_k&lt;é_x000C_A·Û&amp;_x0003__x0006_AØÏ_x000E_X©'_x000E_AdÊM0·¨_x000F_A_x0008_ºÐè3Û_x000F_AÕ2_x0001_îñ_x000B_A­º`_x000F_úØ_x000B_A°/H:_x0012__x0017__x000E_AI¼_x0004_Éå_x000E_Aüv·rÏ_x000C_A.s}¿ê_x0006_A CI_x000B_1¨_x000E_A_x0004_+V&lt;/_x0006_An_x0006_J _x0017__x000E_A¾_x0010_ðð9:_x000D_A\ý_x0018_N¦_x0016__x0010_A_x0004_KÐ_x0018_¦K_x000F_AB¤_x001F_@_x0010_A`áB_x0007_`Ã_x000D_A_Í_x0001__x0004_tÊ_x000C_AÑ_x000D_Y&amp;_x000E_A_x0017_iäºBC_x000B_A5P¨²_x0004__x000C_A²LÉd24_x0010_AÉû£Ê_x000D_A®¡Zì7_x0010_AÂy"ü¡_x000E__x0010_AöYt¹«È_x000B_A·dCÆÍ	AÂ§w³_x0001__x000E_AwI_x0014_år_x000B_Ai_x0004_üz¡y_x0004_A_x0002__x0017_$@_x000F_Aó+e_x0010__x000B_Au_x0002__x001B_TÓ]_x000E_Aübø_G_x000C_ArQô´ò_x0001__x000D_A²_x001B_©ñKd_x000F_A¬'pë)_x000F_A_x0015__x0006_¸ø#ø_x0004_A_x001C_ûØÕÔò_x000C_A°2áú¤_x000B_A¥__x000C_#0_x000B_Að¿_x0016_^X_x000B_AS_x0017_AÙ7_x000D_A»Ü8çim_x000E_AúÜm&amp;æ_x000C_A	dGé"_x0003__x000D_A_x0010_&lt;4¯._x0010_AbË¢´ _x000C_AüÀc¢_x0018__x000B_A_x0001__x0003_axA;lÛ_x0003_AªcÕÚ%_x001D__x000D_A}ºÅÙR_x000C_A6´_x000D_z¯ô_x000B_A_x001D__x0002_²¥#$_x000C_Ac_x001E_ÉÙû_x000B_Aü_x0011_ª_x0008_4_x000C_A©¿ð.h_x000D_Aqz_x0017_à¯_x000E_Aä§Æ£G2_x000D_A×sÃ9­_x0003_Aa_x001D_¹°ê_x000C_A£ÍOË_x0003_A_x0014_2£ùÏ_x0007__x000D_APs_x0007_¬_x000D_AÛë"|¡¢_x000E_AÎÈ&amp;;_x0017__x000D_ANûq)ñ_x0003__x000E_A_x0012_ûZ:__x000D_A4`_x0007_á&amp;e_x000D_AÙ_x000E_¼K_x0010__x000C_A·R«·3_x000F_A¾ëpl_x0001_Ï_x000B_AÚC_x001F_Ó0_x0019__x000F_AÅÅ_x0019_ð_x0003_A.³W_x001F_k_x0005__x000E_A_x0010_?ý\ó_x000F_AÞã56X_x000E_Aö|,4åN_x000E_A{ä]ÇÁ_x000B_A±ràtúë_x000B_AKç¬½_x0002__x0003_¸_x0013__x000B_Aðß_x0002__x001D__x000C_A"&amp;	_x0001_x_x000D_ApÖ!/Ñ_x000D_AV¢¹7?	AÉðòó_x000B_Aì_x0001__x000B_=Pî_x000E_Aú¡_x0006_ç_x0013__x000D_A_x0004_^±_x0003_\æ_x000E_Aª¬Z_x0008__x000B_A_x0018_&amp;=¡_x0010_±_x000D_A¢¾ð/J_x000E_Aî%1`_x000C_A_x0015_üôléÜ_x0003_AOÑ2ô~_x000D_AJÔ}Sù(_x000E_AkÝ?ÇFÜ_x000D_A©;ö=|	AüH± ñ_x0019__x000D_Aû¡³N%¹_x000F_A."(ý{_x000F_A_x0017_¹CJ2_x000F_AC¡¡ìup_x000B_Av½Ót	E_x000E_AU®qRß²_x000D_A8él}^_x000C_Adlù÷_x000C_A¯õz}SQ_x000F_A°&lt;wöÎ_x0003_Atû¯_x0003_í_x000D_AÓ9þpüg_x000E_AÚ¥xæ_x000D_A_x0003__x0004_a­&lt;1Y·_x0004_A7~+X_x000D_AÄ¼MÛ_x000B_AÒ_x0008_´ÓW_x000C_AGYÏøe×_x000B_A¤I9®k_x000D_AÜ{ÛÜc_x000C_A_x000B_³·á_x000C_AË_x0018_ë»n_x000C_A´ÙF_x0019_'_x0011__x000C_A_x0005_Ù_x001C_Ïz_x000C_A_x000F_ä¥ÃØ_x0004_Aµ¥_x001F_Öq_x000B__x000E_AÞÎÈF#_x000D_Aº'üÛ­_x001A__x000E_Ag?Qi}j_x0004_A&lt;_x0002_´2_x001E__x0001__x000E_A¢_x0010_ókK_x000D_A*&gt;UI_x000D_AºÁ_x0008_	À_x000C_As4av@_x000C_AÎ¬bà	_x0004_A_x0008_¨_x0018_l_x000D_A_n_x000E_A^fùÝq_x000D_AÿrÚ_x000B_ü_x000C_Aµe_x000D_Aps¶õ_x000F_Ñ_x000B_AÜu·5F_x0004_A%o|¨á_x000C_AúîàËL_x0019__x0010_A¾6.v_x0001__x0003_¶._x000B_A_x000E_`ªlÞm_x000B_AâX¡y%W_x000E_AÛ_x0019_(t3_x000C_AsÚµV_x001A_ë_x000B_Az"Têõ&amp;_x000B_AS_x000B_+)øa_x000C_A_x0004_Ê"Ç&amp;`_x000F_Adµ_x001D_yÌ_x000C_AE_x0016__x000B_¬¼_x000C_A¹ãn:Ó·_x000C_A=COi´_x000F_A}_x0019_f-õ¯_x000C_A¬=hgù+_x000D_A9o_x0002__x0013_¸[_x000C_AÎ9gòë	Ay¨¤ö_x0003_Ar¡È_x0002__x000D_A5}_x0016_M_x000F_Ag¹·_x001D__x0012__x000D_Aä_x0001_æm¬_x000B_Aä¨UÔÕ_x000B_A^ÂÐã_x0003_AíæÈ_x0012__x000C_A2u_x000E_¨_x000C_A |NëPñ_x000D_Aë=E½_x0003_A;_x0013_ª&gt;_x0010_Ë_x0003_A³_x000C_H_x0011_Æ_x000C_Aô%ñ/z_x0003__x000D_AÆ_x0007_»ú_x0003_A~_x000E__x001A_._x000B_A_x0001__x0002_ú_x0008_Év±_x000E_AÂzEÇÆ2_x000F_AîÝÆ|(_x000F_AÜØwo_x000E_A_x001D_iÌ_x0018__x0019__x000B_AøV¾LWM_x000E_Aeå¶î8_x0002_AYà~¶	_x000C_Aºó_x000B_Â4_x000F_Aö½65¨_x000E_A_x0015__x0005__x001E__x0010_6È_x000C_ALØ£W2_x000B_A~FÞ9t_x000D_AØÔÅ_x000F_ð_x000B_AWÚmÊÃ	A®_x0001_Õj^ª_x000C_AÂÛ«å_x000C_AgKõ\5_x0010_At_x001C_Ð"ki_x000D_A_x0001_I¹Ý _x000E_AÀ%_x000B_P]_x000C_AòOëw½_x000D_AUåGÌ_x001F_-_x000D_A_x000B_]åñ¬d_x000B_APÛ77YU_x000B_Ap_x001F_¢_x000C_A¸_x001C_öçEµ_x000E_AÂ­±Û[å	AùP"ëÕ_x000C_Aê³ñ_x000B_AD9Ö_\_x000E_Ay%S¢_x0002__x0004_äm_x000D_AF`æ£mÁ_x000C_AtJ½Ä_x0014__x001A__x000F_Aµ«{_x001F_Ö_x000B_A±û8_x0019_ÁÂ_x000C_Aþ_x001C_wç_x0004_Y_x000D_A®_x0007_Ç¼(Ê_x000B_A¬Óÿ_x001C_$®_x000D_A¼&gt;îÝá×_x000D_A0½ÍX_x000E_A_x001C_ºci{&gt;_x000E_Aåýuðá_x000B_AÑv_x000E_´_x000C_A±J´FØ_x000B_Asg%EiÃ_x000B_As+O÷D_x000D_Aìå_x0003__x0008_¯_x000C_ACY.&lt;aR_x000B_A¨ÿâì£_x0004_AÞ_x0014_CÔ._x000D_AÛ_x0012_Ë"_x0001_Í_x0010_AÆ æà_x000B_Aj|.ù_x000C_Aqd¢×hð_x000B_ApKR_x000F_kû_x0004_AdD/6O_x0010_A«m8Ybv_x0010_A_x000D_zU(Å_x000D_A_x0007_b_x0014_çG_x000E_A§ëÚùÈ_x000D_AQ:Ñµ~_x000D_AæO3ë"_x000D_A_x0001__x0005_sâ_x000B_û_x000D_A.¬_x001B_þM_x000C_A"G&amp;÷F_x000C_A¿gÝ2,ê_x000C_A_x0010_&amp;a±íÖ_x000E_Aþ1_x001F_¯B_x0006__x000E_A¡ÚÈ|È_x000C_Ac\dE_x000D_A)w|	ÍÌ_x000C_A$3O_x0011_ob_x000D_A"_x001E_ì&lt; _x000E_Aß!S*¿©_x000D_A&lt;&amp;n_x000D_Af»vÙj9_x000F_A_x0013_û_x0007_Aù_x000C_ATH¶eTn_x000D_A³_x001D_¸^M_x0014__x000E_AI_x0008_Ó*_x000E_AQ´mþ_x000C_A£_x001D_ñÝ¯_x000F_A¸_x0002_Ð¶7_x000D__x000E_Aì|öº_x000D_Aj2åd)_x000E_AfÈY_x0003__x0010_Az[b·]Ø_x000E_Aò×8OE[_x000D_ArFçÆ_x000B_A¦ºPu_x000F_É_x0005_Afa}­Ó_x000B_A¹Û-ßhÙ_x0005_AìÊ_x001C__x000F_ª_x0006__x000D_AÑ_x0004_Ç_x0001__x0002_pÃ_x000C_AuëD!I_x0008__x0010_Aâ@½_x0006__x000F_Aâd3³_x000F_AµñùeM"_x000B_ApQ}¹ì_x000C_AÃGÉ_x000C__x000E_Að¸:î\_x000B_A+Äuü·ï_x000E_AX=¾&gt;ò?_x0002_A_x0003_øUý8D_x000C_A_x0005_JH8l_x000C_A_x0001_èÛ	A¼¦?Þ¥_x000B_Aü_x0014_F-_x000D_A'Ç¢Nz_x000D__x000F_A«&amp;¥_x000E_ADEðNÉK_x000E_A¢ Mr¶_x000B_AãX-àd_x0010_A¸­Ìñ ×_x000C_AK&gt;£_x0002_ªà_x0002_AÉü².ËÕ_x000E_A_x0007_½Kw_x001F__x0002_A&amp;_x0012_n±ø_x0008__x000E_Aj«w_x0013__x0017_°_x000D_A_x0017__x001A_4æÜë_x0002_AjÜE'ðè_x000D_AMoÁ nÿ_x000D_Aaz¡ÈS_x000E_A.A¢D_x000B_Aå6Û_x000F_ã_x000C_A_x0001__x0006_(_x0010_ñ_x0003_0_x000D_A,Õ_x0011_ÜÏì_x000E_Aâ_x0010_Ä±÷å_x000B_AÖ¶6½Vn_x000C_AB_x0016_:,ÿZ_x000B_A©·âj_x000D__x000B_AÒø	d¸_x000F_A&amp;×þ¡Ð_x000D_A­p4:&gt;ª_x000E_Aó¼£Ùö_x000D_A8~!·±'_x0010_AÚ_x001A_c_x0003_òí_x000E_A_x001C_Ì°I_x000B_AqB n_x0015_~_x000F_AÉ£ÛOl_x000D_A?A[ªÌ_x000D_AqáR.¯_x000C_AÛ3£!¡_x0011__x000D_A²_x0005_½â_x000D_¢_x0010_AøX_x001B_Âº/_x000D_A1º[Bª_x000B_A¨EH0Û	A$VA_x000F_AÜÌEõë_x000C_A_x001B_ÖÍ_x0005_#Í	A&lt;n¥=_x000C_AÆZ _x000B_Aæ_x0004_faÝÔ_x000D_A5XêqO_x000B_A_x0002_¹æ_x0004_ý_x000D_AMLÙ_x000D_Þ_x0014__x000F_AèÚ_x0005__x0007_é,_x000C_A¬ú_x0014_Ö*b_x000D_AL¬HÑ~ _x000D_Ar_x001F_&lt;¿@_x0017__x000E_AþÔÚI_x000D_A`¨0_x0001_L_x0018__x000E_A¥:·8î	AiäðÝ_x000E_A_x0015_]_x0014_&gt;_x0006__x000D_Ax_x0015__x0008_F_x0003__x000E_Aÿá3¥ói_x000C_AïüGTé_x000E_AI%¦¡¯_x000E_A3w_x000B_AURBÜk§_x000C_A×ùpG_x000C_Aõf_x000E_[ÿÉ_x0007_Avë#_x000D__x0018__x000F_Aq¢;øM­_x000D_A_x0014_;ÁK_x000B_A_x0007_È 7S_x0007_A_x0002_Ë]_x001C_z»_x000E_AQü!«x!_x000B_AY¿¨ ¸/_x000B_AZ¾6_x0005_:_x000E_A0å¦l_x0016__x000B_A*_x0017_¾_x000D_AVï_x0018_õÖ_x000B_Aµ@i&lt;úÉ_x000F_A_x0001_½o_x001E_±_x000B_Aý'Và)è_x0010_A_x0004_ùÀÌ{_x000E_A_x0004__x0005_À¾²&gt;G_x0013__x000D_A*ËYE_x000B_A¾Oì_x000C_A¸Z·°ì8_x000C_A2.±_x000C_A_x0005_vÓýO_x000C_A_x0012_½ _x0004__x000F_A_x0016_,ºþý_x0005_A;¾¼Õ§Q_x000F_A_x0006_+ýÊÔ_x0005_AÏk¶û1_x000E_AFð¥B_x0006__x0010__x000D_AÜ/_x0018_È[S_x000D_Ayáw_x0001_ _x000D_A73éx§_x000F_A;P¬î_x000F_AÞÖ_x000E_zÜÿ_x0005_A*_x001E__x001F__x001B_yÂ_x000D_A(é­÷_x0005_Aê2PÅ_x000C_Aa^V_x0010_ü _x0010_A&lt;&lt;^_x001C__x000E_Aë_x0007__x0018_S_x000B_AÁÌ_x001D__x0019_9	_x000B_AÐÐo|¸_x000D_A6_x001E_ã¸B_x000F_A_x0002_È\$T_x000B_A®ó+Ýeé_x000B_A_x0005_Tà»î`_x000C_AÞ³CÕ¡J_x000E_ACÜ_x0003_¹¬	AXq_x0008_Ê_x0002__x0005_ý_x000B_AdõÓ¸_x000E_Aá_x001F_ôQ_x0013__x000C_AÙ_x0003_oU| _x000C_Ah_x0001_c«ØÛ_x0005_A_x0004_Gbî*¥_x000C_AB(¡Ø6_x000F_A_x0012_þÏ¶;*_x0010_Aî JÒF~_x000E_AóÄx9 _x0010_Aûzi_x000C_ABGxä_x0005_AZ2J+s_x0003__x000E_A\bn_x0018_±x_x000F_AHÒA[äÏ_x000B_Ank¥R_x000C_AÅ_x0012_ÈPì_x001B__x000F_AÔV3$m_x000B_A¡%ÃÊw_x000B_Al§êßv6_x000B_AÛm_x0019_d[_x000F_A#OáN(}_x000C_AØ¤úc	_x000B_A§þY_x0006_)_x000B_AûÀô_x0012_7_x0018__x000E_AN_x000E_Aj}u_x000E_Aë_x0019_q|'2_x000C_A ëÎÓ*'_x0005_A_x0001_7ªôy_x000C_A%À\,p!_x000E_A vâ¶]0_x000E_AU^e`_x000D_A_x0001__x0003_o_x001D_ìØð_x000D_AÚ_x0012_P_x0016__x000F_Aô8'î6_x000C_AfÁáËpâ_x000D_Aô!À©_x0019_m_x000C_Am&lt;2Jl_x000E_AElÈ_x0002_Z_x000C_Avk_x0015__x0003_¦$_x000C_A_x0012_3h."_x000D_Ac2¹«_x000F_AJ³¢Òÿë_x000C_A·KÍ§_x0003_AÒ_x0019_´_x0012_³_x000B_AîAÎ_x0008_ì_x000C_Aúë	ä¹_x0003_AUI&gt;_x0001_]_x000F_AA&amp;£·_x000C_A³þ:Æ__x000E_Aä]@¼É_x000C_A_x001E_K_x0013__x000D__x000C_A_x001B_ü_x000C_ïK«_x000C_Aás}M©_x0018__x000C_AÐ_x000F_Ö®ÅÆ_x000C_A²O_x0019__°æ_x000C_Ahk~qØ{_x000D_A_x0013_%&gt;²¼_x000B_A@_x0014_i%N_x000C_AÔ·l_x0017_`_x000E_Aº÷_x000E_Îb_x000C_A)Ü´A:_x000F_AÜY[s_x001D__x0017__x000F_A	_x000E_¨_x0001__x0003_kf	Aôÿ8qe_x000B_A(&lt;$EMÄ_x000D_A©=ºÒ¸Ê_x000B_A_x001F_®-«P_x000D_Aä²lî(_x0003_AnpëV_x000D_AT_x0010_©Z0_x0003__x0010_Aè~cã_x000B_AË³ÈÚ$_x000B_Aæ9¯.û&lt;_x000C_A|ãMµb°_x0003_A¤_x001B_ÏÖ£ü_x000E_A½Ç_x0002_ØqÎ_x0003_Aá\Ó¥_x000D_Aó¢çlÎ_x000F_AÉ¾ÇcèÄ_x000E_A4z²¡_x0003_A_x0003_AÐ~úT®n_x0010_AAðøñ	A_x0014_ûÆ4ª2_x000C_AdèÁfÇ_x000F__x000F_A5_x001D__x0012_¯ý_x000D_ASåf{T¬_x0003_A«@UL_x000D_A?CÌ\px_x000E_AçX@G_x000B_¿_x000D_A¤ë_x0014_0&gt;#_x000F_A(ñ8ì_x000C_AwèÔ_x001F_.:_x0003_A;lJR­µ_x000D_AØ_x0016_Äàþ_x0018__x0003_A_x0004__x0006_ì'mü_x0003_!_x0006_AT+Íúé_x000D_A9ö¶_x0002__x001F__x0006_AEâ$Q _x0006_A¥u0¢_x000C_AXE9íJ_x000C_A_x001C_¤Ì_x0001_¡_x0015__x000E_Am­$_x0012__x000D_A¶±Û+Î_x000B_A"cÈ¶_x0005__x000D_A\_x000E_Ú{¦Ó_x000C_A_x0011_³W½¶Þ_x000E_A2âhÎt^_x000D_A3ÙÕP_x000E_A|&lt;:G§_x000E_A­A7ÚDþ_x000D_AÍÊmdÎ_x000D_A_x000C_Î=R!x_x0010_Axÿr_x0010_AHÍôÛ;¢_x000B_AJí!_x0006_Aª]ú_x0016_ø_x000B_AÒ#gÑÀ_x000F_A_x0011_ùW³­Ò_x0006_AÊBäw{Ü_x000B_AD_x000C__x000F_iÎf_x000D_Að_x0007__x0017__x000E__x000D_A_x0004_°àó_x000D_A5Mg¡_x000C_Ì_x000B_AWW#Ä_x0003__x000C_A_x001C_J_x0010_ä_x0003__x0006__x000B_AëX_x001D__x000F__x0001__x0002_¨B_x000D_A´éh/÷v_x0002_Að_x0016_ÙË]þ_x000B_A_x000B_dÆç(_x0015__x000F_ALIdW¤_x0002_APþt ²=_x0002_AÖÏ/öfÞ_x000C_A!Æ_x0015_Ð_x001E__x000F_A"âý`B_x000E_ArØ_x0019__x0007_a_x000E_AD¼½Å¶¯_x0002_Aæ_x0019__x0004__x0018__x000C_p_x0002_A%_x0013_xÆ_x000C_AÔ&lt;ªÈW_x000E_AÐìÇdU_x000C_Ae½^Tw[_x000E_A_x0013_,;hô_x0010_Aº_x001B_	_x001C_·o_x0010_Aï-6òèC_x000D_A2VÖû_x001D__x000E_A_x0015_g g·_x000B_Ab_x0014_g*ö}_x000D_A1Tì{_x000C_A¥àñçV¡_x000D_AÒ¬*3Ý_x0012__x000E_A	§r_x0013_g_x000C_AÈ=¬_x0002_H_x000F_A^¶_x001E_wøj_x000D_A¥¶_x0008_T»_x000C_AvKÿ_x000F_Ax xå¹V_x000E_AÔ-½_x0017_x_x000B_A</t>
  </si>
  <si>
    <t>0fa52e16478f29bb02c2dab123554864_x0001__x0002_É=ñ.DÝ_x000C_A©/33_x000B_AÔÒ¤dÈ_x000F_Ai³÷ýR%_x000C_AøûGÄB_x0003__x0010_AF FEà9_x000C_A-»ú+Y½_x000B_A_x0018_±y=_x0010_A*Åá_x0015_ß_x000C_A&gt;_x0019_dÛè_x000B_AôôaµW_x000B_AA_x000E__x0001__x000C_Au&gt;N_x0001__x0002__x0010_A4_x000F_é_x0012_¼_x000B_A_x0008_±¦ñ¸__x000F_AW×å£IÞ_x000D_AdKù?ÞÐ_x000C_AWSµÜ~_x000F_AG¬_x000C_ úì_x0002_AyE_x000C_A|ë¦`Àg_x000C_A·åâV_x000B_AyªFÙw-_x000B_AjSã È%_x000D_AÎ·Ií_x0011__x000F_AÐskS_x000E_A_x0011_çà¥_x000B_AZ]×ëä_x000C_AÁo».ñ"_x000E_Aàö1â+Ð_x000B_AûY_x000D_Aí_x001C_«J_x0004__x0006_=-_x000E_Aû.@´_x0010__x000D_AzÒáô_x0002__x000D_AÆ4_x0005__x001D_`Ð_x000C_ATQ-ð«-_x000D_AÖ*Â_x0019_ã_x000C_A&gt;D%5ñ_x000B_A&lt;mè{_x0007__x000E_A7?_x000E_¬ö_x000C_A&amp;_x001B__x0003_a±ã_x000C_A¤ßQ!&amp;_x000E_A¬Õ-Av_x000E_AÎù¸_x001B_ñ_x0006_A_x0019_~W!w_x000D_AÝ~(§_x0015_D_x000B_AnFÖã_x000E_AÕ5Æ´_x000E_Å_x000F_A_x0015_4dèÇc_x000D_A]¢¾Õ6"_x000F_A_x0012_`õì©_x000B_ADºÆB_x000B_AN_x0002_â_x0017_=d_x0006_A_x0008__x0017_Í*9_x000C_A_x0014_õ_YåÇ_x000E_Aß_x0001_¬_x000B__x001C_|_x000D_A]X®]_x0002__x0010_Aw÷èÖq_x000C__x000C_A!íöûÂO_x000D_A8¼·Þl_x0010_Ab_x0014_ù_x001A__x0005__x0010_AY¹±¯_x000B_Aðtá±_x0006__x0019__x000D_A_x0001__x0002_Òk3PÓÃ_x0002_AÏ9'Eáj_x000E_A_x0012_óµO_x0014__x000D_AájLkß_x000B_A^ï*Ê-ä_x000D_AK_x0006_PkÌ_x000D_A0ô´#_x0019__x000C_Ab48U_x0010_A·_x0007_g*Ýú_x000C_A¾´*íÕ_x0002_A_x0013_-a_x000E_ø_x0002_A@=»ÅÔ_x000F_AÅ«ìUµß_x000B_AYùâ_x0015_³7_x000C_AÞ_x000E_X_x001F_øÙ_x000E_AÀ±Fö`_x000F_A­2pos¸_x000C_Aì"B¥»_x000C_Ar_x0007_é_x0006_ë_x000C_A¬Tî_x0017_À_x000D_AæúÖ±Ð_x000E_A6:ÜIÐs_x000E_AfýéGÊ_x000D_Ak÷a¥xÓ_x0002_ApmÊjÂ_x000B_AÔqÒÖ5_x000D_Aµg_x0016_o5_x000D_AJVëF§_x000D_Aböê/_x000D_A;Ï}¯M½_x000C_Ah­_x0002_Ú_x000B_A´Ö0y_x0001__x0002_0_x0002_AZÂ0&amp;4Þ_x0002_AXâ`Õö_x000E_Ah³e6RÖ_x0002_AhÚÚU#_x000B_AdV6Ü5á_x000F_A½­ÔÅPk_x000C_AÎ¼Ù¨«_x000C_AøL°_x0015_5_x001C__x000D_AëáFíÚÑ_x000C_AÙ»_x0008_ê¯_x000B_ALr_x0016__x0007_G_x000F_A@ÀÄ»Ûÿ_x000C_AÜww_x000B_þ¢_x000D_Ao0Ïßy_x0010_A½§§é_x000C_Aª]÷¼ô_x000B__x000E_A,#ûVyù_x000C_A(1¬fÚ_x000D_A_x001D_@tKóW_x000F_AüYÏ_x001B_e^_x000C_A_x001B_9FN?"_x000E_A_x0012_ÙU&amp;g_x000B_A_x000E__x0017_±ÓóØ_x000D_A_x0003__x0007_cæ³_x000C_A)æ9A_x000C_AÄÿúµ-þ_x000C_A¿º¾è?×_x0002_AF+µ#_x000D__x000C_A¾_x0002_±_x0017_f(_x000C_A±_x0002_E¤_x000F__x000B_Añ_x001B_._x000D_A_x0003__x0005_3»wl_x000B_AE_&lt;_x001C_©_x0005_Aô_x0014_[¨_x000C_A÷oE@_x000B__x000D_A/z«D	3_x000D_A¾ÊÌ=Ú_x000F_APCc©3_x000E_Anqd;@_x000E_Aÿ_x000E_¢íÝ_x000D_Ao&amp; &lt;_x000C_A__x0010_WA,_x0005_Ae´¢_x000C_y_x000C_AË©à_x0001_¼_x000F_A_x0005_Ëf_x000C_e_x000B__x000F_Al»yuÚ_x000B_ADÒtt_x000D__x000D_A° L+Ún_x000E_AÈÂô!sÃ_x0005_Ap.k_x0015_­_x0005_A_x0016_ä"=ù_x000E_A§T_x000B_*Ò_x000D_AµA£KL_x000F_Apê:¹_x000F__x0005_A_x000E_bO`.z_x000B_AáC¦ï_x000E_AG_x000E__x0002__x0001_3_x000C_AÓ_x000C_YÅ_x000D_q_x000E_A]0ùÔ6_x000D_AÅþï4¿_x0005_A3ã_x0004_ÇÀ_x000B_Aä`y_x0008_¢X_x000D_A&lt;HSÛ_x0001__x0006_\_x0010_AhäÄ-¢O_x0010_AMÇGË;_x0017__x000B_A¹õ9Ø_x000D_A|{/¤_x0019__x000E_Aô _x001B__x001E_,¥_x0006_Arùµ7_x000B_AÏqøg­_x000E_A¶æ	ø_x0012__x000B_A8tÝ_x000E_ÇQ_x000B_AhìÛJl_x0010_AÁ½vv`_x001B__x0010_AR_x001A_V$ìj_x000E_A_x0006_Á_x0014_VïÂ_x000F_ALD?_x0017_;_x000C_AB_x0015_´;_x0006_A¢¿_x001B__x001F_j_x0015__x0010_AÕÓøu_x0004__x000C_A¾÷öS_x0019__x000C_A²M×î_x000B_AÉFP¦}}_x0006_AÅ_x0002_BO_x0008__x0006_A È¦ÐtY_x000F_A(¹Zd¸_x000D_AÞj_x0005__x0014_Q_x000D_AJ9ý_x0003_þ_x001F__x000D_Aä/?_x001D_s_x000C_ALH_x0017_ä_x000C_A_x0007_¢f]¦_x000D_Aâ,Öâ8_x000E_AÎ_x0012_Î¨YÓ_x000D_A_x0010_ö_x0005_Øð_x000C_A_x0001__x0002_ÿ	Öaí_x000E_A_x0014_Oî¹_x000E_A_x0019_ÓLÅ_x000E_A³= h*_x000C_Aô¦ÛÝé¥_x000C_A.ÿ\0ò]_x000B_ASk_x0012_Ý¹Ü_x000C_AÍ_x0014_¿_x0013_¸_x000E_AÎec1©_x000E_ADUû_x001D_iÍ_x000E_A|óhá®f_x000F_AÓµæGB_x0001__x0002_A}Î=¾´_x000E_Au*O_x000B_AKÈ:(6_x000E_A6$}B_x0005__x0010_Ag_x0010_Ób_x0019__x001B__x000C_A7N´Ý_x0015__x000B_A_x0008_#/ò¿_x000C_A§Ë1èÓ_x000C_A¼ñµ'_x0010_AÃW¥Fo_x000D__x000C_A_x000E_WK¸_x0018_5_x000D_AÂìïæÝ¢_x0002_Aáþ_x0005_´_x001C_Ö_x000C_A9 _x001F_5)_x000C_A~_x0008_Ûâ	A_x0007_©E¤¶\_x000C_AÇ_x0015_ñ_x0008__x0002__x000D_AÈÙ%XuR_x000F_Aj_x001B_Áàâ¬_x0002_Am*_x0014_~_x0001__x0002_$Q_x000C_AÓõÖC^_x000C_Aõ_x0005_ß_x001D_^_x000D_A½*F{½3_x000E_AÒb±¢_x000B_Azem	P_x000E_Aèé_x001F_ÃNÄ_x000C_AONõ_x000D_AÈ|Vö_x000D_Aþi8_x001F_ó_x000F_Aûm$jts_x000B_AJ_x0018_Â«É_x000E_A¥a0Qé_x0002_A~¯áV_x0008__x000D_A±¸SmE_x0002_Aº_x0015_oÃë4_x000E_A¾15_x0002_à_x000F_A})÷5ý_x000C__x0010_A#ÔÐ³Fû_x000F_A_x0010__x001E_§_x000E_AFH²_x0003__x000C_)_x000D_A§ú_x0013_:Y_x000C_A3Ö_x0018_¤`D_x0002_AKÅU(_x000D_Aá2Nø&gt;Q_x000D_Aôë¥Í§__x000D_AD!vÞN+_x000B_AøfÂJ_x000B_AÜ¦_x0016_ö_x0002_AÜM÷B_x000F_AÉÄ®_x0004_§_x000C_Aû#9xÕ_x000C_A_x0001__x0002_÷Øûö_x0010_¹_x000C_A ST_x000C_Bï_x0002_A_x0014__x0010_P®c_x001B__x000D_Aq&amp;_x001F_ØBè_x000D_ASv£O_x0015_£_x000B_AÜ_x0015_rz_x000B_A¸Ð©_x0002_ALkùD_x000E_AØ×gw_x000B_AJ,ãAå_x0002_A6úAUÌ¬_x000F_A¬wä_x001E_F_x000B_A´â:²eª_x0002_AÙõVº¬t_x000B_ALÙÀÎË¡_x0002_AðÁ§­_x000C_AÓ5ªÏÆ[_x000F_A|_x0005_Ì¥Ëæ_x000B_A]+.4_x0014__x000C_A_x000B_õvJ_x001F__x000B_AXdÜD0_x000D_ANG_x001C_ñ·t_x000E_AÅ	qeÐö_x000D_A_x0013_«XËø_x000B_Aö©ÙÌÙ1_x0010_A"*z&lt;_x000D_Aâhav%Ç_x000E_AÐjlC°_x000C_AÈqe5;_x000B_AèTLðð_x000B_Aã¯.Â!ò_x000E_AoL_x0015__x0002__x0005_-]_x000E_Aeêü7_x000E_AºÐPÀR_x000B_A!HË$_x0014_m_x000E_Aq;½§ôÑ_x000F_A¬û_x001E_ítz_x0005_ABÍÊ%¢Ð	A_x0003_ðS~9_x0005__x000E_A(_x001B_NÐÖ_x000C_A_x001E_xÞ!o_x000C_Ad'_¡f_x000E_A_x0016_Ë&amp;ÆÐA_x000E_Ax_x001A_Ê_x000E_A¸qvèJ_x000E_A_x0002__x0010_ ÏÊì_x000F_A` _x0011__x0001__x000F_A_x0008_Ú*s_x0001__x000D_A²twÜ_x000C_A_x0013_8k*Ó_x000B_AwØý»Ô÷_x000C_AÛDá&amp;Öq_x000B_Aðåç`pL_x000C_A¶øÚ¿_x0006_~_x000B_AÞC9Y_x0003_b_x000B_A7yÖ_x0013__x0010_ANh6M5ü_x0005_AhGà6{ø_x000D_Aµü«_x000B__x001A__x000E_A0Ò_x001A_íH_x000D_A¨xÝÙp_x0004__x0010_AÁøC_x0011_x_x0010_A(A·\Aü_x000C_A_x0003__x0005_åáÛZæ_x000B_A _x0001_Ùö_x000C_Aã!ý¸Í_x000B_AÅ&lt;»ë_x0005_AÄXç¹_x000C_A+É,ÊZ_x000F_AÖþíºÄ£_x000C_A#E_x0012__x000C_-_x0005_AÌüõp:_x0019__x000D_AþQ_x001A_©_x000B_A#!5j_x001D_­_x000B_A5pæËò_x000B_AY_x0018_	ýï_x000D_AÚAùÏ'_x000D_AIk0Ã_x0019_Î_x000B_A¼Óy{16_x0005_Aî_x000E_Á _x0007_Q_x000B_Aô_x0011_U_x0004_÷	A_x0018_¥K_x000D_A,ÛuÇ¶Þ_x000F_AÞ±2º_x000B_A'N@!-V_x000F_AÊª[R3_x0007__x000D_AÖ&lt;´AXõ_x000C_A_x0002_à_x001E_k_x000F_Aln_£ô_x000C_AjM+Nê®_x000E_AÆ}òù²_x000C_AÙ!6_x0015__x0005_Aµ:Ý¨¿A_x000D_A(ªÓe´_x000E_A*_x0016_jJ_x0001__x0002_¯_x000C_A"_x001A_7_x0004__x000C_A¦ýOñ{(_x0002_A¿ÃgWê_x000C_A-Þr9_x001B__x000D_A¹4×_x000F_AM_x000C_d _x000B_Alµ§F¶_x0002_A25]7ó_x0004__x000B_A©$40·s_x0010_A%çÞÇ*_x0002_AÎJ1Â'f_x000F_A¬!_x0017_Qf_x000C_AS_x0002_MÒ3_x000D_A&gt;Lx´A©	Aö_x0006__x0012_z_x000C_A_x0016_s¨A«®_x000D_AN^p´y_x000C_Apãæk_x0005__x000D_AÝ}n§´Ì_x0010_Aê_x0006_tus³_x000B_Aú=8¤®_x000E_AÐÙàÇë_x000E_AWÍê~Ø_x0002__x0011_Ao_x000F_Cnf§_x000F_AÕ4Ô»_x000E_A}É,_x000D_A[¡3_x0015__x0013__x000F_A&gt;ÓW_x0018__x000F_ä_x000E_A3ó_x000F_»ð_x0017__x000E_A_/jLñ«_x000E_Ax*aÈZ_x000C_A_x0002__x0004_$w÷vFà_x000E_A^1^ß_x0003__x0010_AÿpC"è_x0010_Ayi_x0018__x0005_R_x000F_Ah_x0003_q1¡_x0010_A`o&lt;Çj_x000F_A_x0001_%Ì;_x000F_A&gt;_x001D_8Î_x0010_AÑÇ7?¨_x000F_Aãñ_x0017_ªL_x000E_A_x0010__x0015_èö×Õ_x0010_AbC¹JuU_x0010_AÂh	_x0019_LÕ_x000E_AZ_x0015_áGR_x000E_A:r®Î_x000F_AtßäËÜ_x000D_AËÆÛ_x0015_w_x000E_A&amp;&gt;ãAñ_x000D_A¯o_x0015_î_x0011_Aî2pï_x000F_AÜÐ_x000F_Ô¢_x000C_AèèÔ§_x000D_Açï©Ô_x000E_AFC{õÚ7_x000B_AÄ²q¯_x0010_A\ÆoÁ-_x000E_A_x0011_4øD"_x0010_ANìà_x001B_û_x000E_AÃQm{üZ_x000E_Ai	µ_x000F_AM(øÑ(Å_x000C_A¶(?j_x0001__x0003_®__x000B_A©ôUH6j_x000D_A(Ø_x001F_d¨_x0010_Aþ_x0017_Oå¨_x0010_Aæ_x001B_Vé_x000F_A8x_x0019_I!d_x000C_A$'`Vª_x0010_AËãuM¤c_x0011_AJYTV_x000C_AÔÐ_x0017_:_x0001_Æ_x000F_Aò¾3hE_x0010_Am+_x000C_=Nõ_x0010_A¬ï!¨æ_x0010_A£.+Á_x0008_¤_x000E_AÅ3ö|±T_x000D_AaÜo±n_x000F_A®¬~c¨_x000E_AÕàÒ½ Ê_x000B_AfäÉv_x000E_AÞæöXa_x000C_A­pÄy_x0016__x000E_A3_x001F_7_x0005_þ_x000C_A­Í-¶Eì_x0010_A_x0015_ß·´0þ_x000E_A²xa@ÙN_x0010_AüõKÜ´_x000F_A³_x0001__x0017_	·_x0004__x000E_A.Q(ÅÈº_x000C_Aë»±nw_x000D_A[dX_x0002_å_x000B__x0010_AS6¢õf_x0010_AHÝa_x0001_w?_x0011_A_x0003__x0006__x0019_ú__x0015__x001C_Ö_x000D_A/1³5¹)_x0010_A_x0002_¨7c«4_x0010_AÚÌ_x0001_c(_x000E_A_x0003_GîþL_x000F_A&gt;ê_x0013_bU_x000C_A¦_x0019__x0002_2_x000E_A+ÝÑrÂo_x0010_AäRÀ7m\_x000F_A([À_x001D_T_x0010_Aâ-_x001D_`Z_x0011_Aå±Ôp_x0018__x000E_AW_x0015__x0013__x000C__x0010_A;ÏÉ÷ð_x000D_Aâµ)èW_x0005__x000C_AØÿ_x0018_º_x001B__x0019__x000F_AÇVÂ£iÇ_x000B_A_x0003_ÞIÍ_x000C_A;_x0018_8:_x000F_A¹´Ø»&amp;N_x0010_AÖ|µðÄ_x0010__x000F_Ae,H_x0001_Î_x0010_A*ÐÄ-Òn_x0010_A/¹Â8H_x000D_AGÌà$û5_x0010_AåMîv_x0010_A_x0010_0¤­Øé_x000D_A«büxà._x0011_AÜÁ7fª_x000E_AÅnn|M_x0010_AÁýs_x0004_¨ç_x000D_A®U_x0014_L_x0003__x000B_§_x000D__x0010_AÜßÀË_x000E_A!²­¸ó_x000F_A_x0008_Ì¢Ê_x000F_AÖ	_x0013_»G_x000F_Añ«_x000E_4_x000E_A8½_x0002_ô²_x000E_A.Ôþc%_x0010_Aä¶Ë1û_x0010_A_x0005_¼_x000E__·_x000D_A_x001A_H¡Ðâ¸_x000F_AFûLKèå_x000F_AM²3¯M_x000E_AÿÀ_x0001_3^Ñ_x0011_Ah¹ô_x0013_vê_x000F_A~që_x000B__x0019__x0010_Aåº[Ó½J_x0011_AêCBZ'¨_x000D_A·_x0011_cl_x001D__x000D_A«]¾HP_x0010_Aÿlð¥_x0017__x0012__x000F_A(°_x001D__x000F_ù_x000C_A0zµ¹ñ_x0010_Aæ&amp;_x0004_éæ_x0011_A_x0006__x0003_ì£µ_x0010_Ah@ÚÍ_x000F_A*+4_x0007_ÿ_x000F_AòÚ_s_x000E_Aní_x000D_V_x001E_¹_x000C_A-3¤½ê2_x000C_AooÈÇ_x0010_A_x0001__x0006_®ìC_x000F_A_x0003__x0005_î¯v_x0001_­_x0014__x0010_AíZúýR_x0017__x000D_Aï£ß¦Y_x000D_A@Óà¯_x0010_A ¶^_x001E_ãc_x0010_Aê$±q_x0013__x000D_A/.&amp;­_x0019__x000D_AÍ/öÛî_x000D_AÕh92B&gt;_x000E_A¿[_x0019_C4_x000D_A_x0014_öÞÊ_x001A__x0010_A_x000C_2X|Sâ_x000E_Aöµ8Å_x0018__x000F_AYÍ'íí_x0010_A_x0018_¤þ´_x001D_Ö_x000E_A«ÁÏYD_x0010_AµÁ _x000C_AOLÍ#Tþ_x000F_AÚä:_x001D_¿_x000F_A8É*o_x0002_A_x0010_A¤«__x001E__x000D_A²^®'¯Ï_x000F_A÷_x0019__x0004_Ù_x0004__x0010_AºX`A_x0010_AÊO)Ö®W_x0010_AZn5:ò_x0010_Aþë6áFW_x000E_AL_x000B_Rwî_x000D_A_x0007_wQ¢Ò_x0010_A]7õ·_x0011_â_x000F_A£_x0019_&lt;ü_x000E_A­i8_x0003__x0004_$ç_x000F_A:)ñCu_x000F_A°ÐÑk_x000E_A¼l¼ÖdÜ_x000C_Aßxé;û_x000F_A$ÎlìÒ_x000F_A_x0007_ïXµU_x000E_A¨ôªÅãr_x000F_A_x0008_È_x0019_ å_x000B_AIâ*¨Íá_x000D_A!+Aéáâ_x000E_A_x0006_î_x001B_?s_x000C_Ae^Å_x0016_ð_x000E_AnÊü@	_x000E_A9#R_x0002__x000F_A`´1mÒe_x000D_Aj_x0004_C÷_x000B_A&gt;Z_x0006_º3§_x000D_A¢;±[_x0015__x0010_Ad *_x0010_AZ_x001F_f]Ï¢_x0010_A¯Nm_x000E__x0008__x0010_AÝ«_x0012__x0010__x0005__x000F_A¶Âö2®_x000F_Aâw$_x0013_Sz_x0010_AlÃ_x0003_2ò_x000E_Aß	ô_x000E_AoÐ))_x000E_A¢&amp;îyã_x0010_AN¤úX_x0010_A8z?k_x0013_\_x000D_A&amp;ò_x0001_³¦_x0010_A_x0002__x0003_÷Sn_x000E_&lt;_x000D_A¬øRÚ_x0011_r_x000D_A_x0001_vtª_x001C__x000D_AÈ_x000C_§W_x0010_A}Õagñï_x000C_AµÐSaôb_x000E_AFBJË !_x0010_A1_x001D__x001C__x0012_Ù_x000B_AÆ6Ps_x000B__x000F_A_x0008__#FA_x0003__x0010_A_x0017_û¤ß#â_x000D_A_x001C__x0006_u%_x0010__x000F_A³_x0019_$vÎ_x000C_AnÂ2íL^_x0011_AÈÒ»Êb_x000B_A¸¨n¦2Ü_x0010_Aìt_x000D_È¶_x000E_A_x0005_Ømh_x000E_Að_x000C_p»._x000E_AâÂVé¼_x000E_Aæ²_x0008_và_x001B__x000D_APÄþdh_x000C_Av_x001A_ÚkºD_x0010_Aç&gt;Ï_x0015_cü_x000E_AP_x001F_Æl_x000B_AM©g§ o_x000E_AZ©9úý_x0010_A+$CÉg±_x0011_A2Cóß_x0010_A½_x0013_I_x001F__x000B_W_x0010_ANî£åO_x000C_APx|Ï_x0002__x0006_Íñ_x000D_AsÆ	ÁÙ_x000C_A¸vA;F_x0010_Asð åØ_x000D_A_x0006_ic_x0002_b_x0011_AÊ¨_x001E_¶_x0010_ARKÜt»_x000E_AG+ZO_x0006_Ù_x000F_Aî©G_x0002__x0003__x0011__x000E_AÂÛ_x0003_7ËS_x0010_A[H¡_x000F_A99¥JV»_x000C_A[F"_x000B_AøSß	_x0016__x000E_AÒ_x0004_Ãçß_x0010_AVà´ÇÕ?_x0010_A¸~)4_x0015__x000F_A¸_x0003_J{ÿ_x000D_AÇ_x000F_±_x001C_©Y_x0011_Aâ_x0004__x0007__x001E_l_x000D_Az_x0014__x0003_(Æ«_x000F_Ax_x000B_Ì0_x0004__x0019__x0010_AÒ¢_x0012__x0001_3_x000C_A_x001F_×ÄÒ _x0010_A_x0016_0_x0010_}_x0010_AaÓ_x0019_ñ¸W_x000E_Ay_x000E_uç8]_x000F_AÁ-,}_x0005__x000E_Aûä¥ûíG_x0010_AûìÁÂ¨_x000D_AL·Be_x0008__x000C_Aá¾Û@_x000D_A_x0001__x0002_é¾í99e_x000F_AhÑïÒ#a_x0010_A¦ Ð_x0001_|_x0011_AC¨_x0010_H_x000F_A_x000E_mxÜT_x000E_A¡V`½_x0010_A_3.ÝmÐ_x0010_A	Î_x0002_^_x000F_A_x0015_þÊÒõj_x0011_ABè9Ú£_x0010_A?WS£/_x000F_A767Ý_x0010_A]^_x0003_"½O_x0010_AåÄC_x0006__x0015_u_x0010_A_x0005_T¾ÓÊ_x000E_A_x0001_û}FÈ©_x0010_Aø¢ _x0002_oC_x000F_A©7ù_x0007__x000F_AÃîð_¯_x000C_Aã½×òH_x000E_A¡Uö_x0011_Aøû_x0016_y_x0010_A*k&gt;ñ_x0013_u_x000E_A_x001A_*Ó&gt;E_x000C_Aãäj8_x000E_A_x001C_Á¥_x0003_ÂÅ_x000B_AdNñüiå_x000D_AÎ_x0003_ÒC_x000B_Í_x000D_AóÑºù3_x000E_AY4W»ô·_x0010_A:yEo_x0003__x0010_A·Ã_x0004_Þ_x0001__x0004_Ð«_x0010_Ay_x0010_#_x0002_R_x0006__x0011_A½ö{ãÇ9_x000E_A­ðæ_x000B_8µ_x0010_Anår_x0019_À×_x000E_AB,­iâð_x000F_A#á5äºe_x000E_Aºs¤ÙÛD_x000F_A¾9ë¸Ø_x000F_Al}«_x001C_{_x000D_A(-0,6Å_x000D_A9:ã_Ú_x000D_ARja÷_x0010_Aî´S_x0015_ÎB_x0011_AnÓí§Ùø_x000F_A_x0012_FCP_x0010_Aºgõ_x001E_µ@_x000E_Aß¸_x0008__x0016_î_x000F_AÄèÑ'í_x000C_A®Í_x001D_sîV_x0010_Aúªsã_x000D_A¢Øð`_x000F_AýbèfS_x000C_AÓã4,±_x000F__x000F_AÛ#_x000D_?Ùo_x0010_A@ìì${O_x000E_A_x0003_¯­[_x0010_Awµ?_x0013__x0011__x000E_AdéàÜ_x000F_ABM_x0011_²_x0010_AZ®(_x000D__x0010_AªÑA_x000D_Ð_x000E_A_x0002__x0005__x000F_¤A _x0005__x000C_AÊÓ_x000D_¦_x000F__x0004__x0012_A·èb¾ë _x0010_A_x0004_hv_x001D_Ç_x000F_A^."«_x000C_A*býö_x0008_;_x0010_AiÇEû_x000F_A&amp;Æp_x0015__x000F_ALTë¾_x000F_A_x0003_âI|¶,_x000F_AzY~ÍÆ_x000F_A_x0012_wé_x000B_MÛ_x000D_Aôs	^Q_x0010_AªÕXó!_x000E_A&gt;vUY_x000C__x0010_A£q_x001C__x0010_Aö(OMé_x0010_ALt µ_x000B_AúÎì«_x000B__x000F_A`6¯b é_x000E_Akó}|ë_x000D_A&amp;g_x001C_â&gt;_x000C_Aâöó_x0002_l_x000F_Ad¨_x0001_°_x0011_A!ÎÎâÐ_x000D_A_x001B_«Ú_x000B_Ï_x000D_A_x0005_Tµ®Z¥_x000D_Aþ¢½&gt;tq_x000E_A-'-F_x000E_Ao«^_x0010__x0010_A_x000C_¦@â¼_x0011_Aó;äx_x0001__x0007_¶í_x000D_Azi9 _x0007__x000E_A^J_x0015_ÙT_x001C__x0011_Ax_x0004_Ç_x0012_y_x000F_A;õ±~_x000D_AI+_x001C_õ_x000E_AbS_x001D_2#_x000E_A#6æ_x000D_AÛ÷8¸`s_x0011_APãõUµº_x0010_AÆ_x0008_|=_x0003__x0010_A_x001D__x001F_À_x0011_Ö_x0010_A_x0008_]Lú¢(_x000D_A2û¶F%_x0010_A¶ _x001B_a¬_x000E_A¾ð_x0008_T$_x000B_A\_¸µ~`_x000F_Aåà*:_x0010_A¿ïmö-Ò_x000C_A_x0002_iå_x0002__x0010_A­þ	S_x000D_AÕMa=X_x0011_AÐ	_x0005_ãr_x000C_A9&gt;úU_x000D_Aé_x001F_ßsÝw_x000E_A%Ï%þÜ¡_x000D_Apd@bQ©_x0011_A_x0006_ÿ#s_x000B_½_x000F_AùA3s8_x000F_Ac]¥NÜì_x000E_A-µ'zu_x0010_AA÷_x001F_°'_x0011_A_x0002__x0007_Ë_x0004_Çö]_x000D_Aµx=ñqª_x000D_Aî^°ßZ#_x0010_AÓá^Ê±_x0010_AÆ-'Æ}®_x0010_A	 _x0008__x000E_K_x0003__x000E_A0b%fy{_x000F_AM'_x001C_îZc_x000C_A_x0004_¤D8£_x001D__x000E_AíÚ¶ä_x000E_Aù_x0010_;ËQ_x000E_A_x001C_5*d_x0006_h_x000F_A^2G£"_x0010_AÝJ_x0006_åi_x000F_AãWË·?í_x000B_A·âp	G_x000F_A4ìy H_x0010_Aa_x0013_5&gt;I_x0010_AÑ®öA@¡_x000D_A6_x001B_Èj2_x0010_AæÍ»½k_x0001__x000C_A±ê3|&lt;Ú_x0010_AþXaúÇ9_x000C_Ac°'+_x0010_A_x0007_÷bÍ_x0001_ü_x000C_A³_x0008_Mþ==_x0010_AB»lõ¸u_x0010_Aæ²r_x0013__x0010_AtvÔVÌ_x000F_Az_x0014_àK_x0005_f_x0010_A_x000E__x0011__x0006_ÃÚÔ_x000D_A`mQ£_x0001__x0002_°_x000F_AK÷bt9_x0010_A·ÚE¡_x000C__x000D_AÜû§sXî_x000C_AòÚ}_x0003_ø_x000F_AV_x0001_c_x001D__x0005_4_x0010_A!'õâ³_x0010_A¼D±ù_x0010_A¿è4K_x000F_A&gt;!_x0013__x0005_­_x000C__x000F_A¸_x0018_?z»Ì_x000C_AïÃ;êNv_x000F_A³ÎwFg_x000F_A/î_x0013_»³_x000F_A_x0015_UÄô_x000C_A%_x0008_É']_x0010_AFÒÛÌáç_x0010_Aö r^²ç_x0011_A¬Ö:_x0016__x0010_AºævèÀ_x001D__x0010_A2:_x0002_à6_x0011_A&gt;Çhü_x0010_AÁ·ì²¤_x000E_A &gt;®\0_x0010_AªYI3ñ2_x000C_Ao_x0011_Ñ¢R_x000C_AÂpÑÔ&lt;¿_x000F_AökEGj_x0010_A,"Ú_x000C_:_x0011_A¾¯lÔÊ_x0010_A"Ê.¥_x000F_A_x0016_¼O;xó_x0011_A_x0002__x0005_(}÷@ö_x000D_A$_x001D__x000E_nFm_x000C_A1Pl_x0001_å{_x0010_A8ïLöÝ_x000E_AÝKyW	_x000F_AVÀ_x0001_¯G_x0011_Aªÿè¹øï_x000D_AÉÒ_x0006_W_x000F_A¦PK-_x000D_Añ_x0003_§jC_x0010_A§@_x000F_ÿ#_x000E_AÐ×À´N_x000F_AÍ_x001C_M_x000E_ç_x000E_A(Éy_x0007_ñ_x0005__x000F_AØÒÊÚ[_x0011_A!ááìèï_x0010_A¿L`qe_x0017__x0011_A_x001C_¨MWè_x000C_AxIæ#V_x000E_AÂÏä(}_x0010_AuÚÜGL_x0005__x000E_A_x001C_FÌ_x001E_f(_x000F_AÛâ_x0017_ØWß_x0010_AR%às_x000F_A_x0007_±¬%&lt;f_x000C_AO_x0013__x001F_%®_x000E_AM;¡ä8,_x000F_AK_x001C__x0004_}Ý¤_x000E_AÏDÍ_x0017__x0006__x0010_A×Èÿ#_x0010_A»ù¯H@x_x000D_A(&amp;©P_x0001__x0002__x001A_/_x000F_AG_x0002_!U_x0010_A§je&gt;í_x001E__x0010_AÚJJ.zÓ_x000B_An_x0006_H_x001A_:_x0011_AG_x0019_US_x000E_Azõ(&lt;ý¬_x000C_Aú)/5/_x0010_A3DsÀ*_x000E_AZüuõâ_x0001__x000E_A%ÐÂ½Z_x000F_A'É¸Þ6å_x0010_AÝ_x0014_X¾_x000D_A¶$Îì_x000D_A°Þ=_x0013__x000C__x000E_Aµy*_x000B_·_x000F_A^9ü:"_x0010_A¦/_x0004__x000D_A_x000F_¾_x0013_Áþ_x0011_AE}Í»2_x000D_A_x0014_èò_x0001_/_x0006__x000D_A=å¥6~x_x000E_A*wXÀå_x000C_AP¬5R_x0008__x000E_AþG_x000D__x0012_»Ø_x0010_AÊ²ðq_x0015_!_x000F_AöMòT_x001D__x000B_A{÷_x001B_ø_x0007__x0010_AÑR¹GÜ_x0010_A_x001D_oímq_x000C_A,hK¢_x0010_AA_x0001__x000B_véè_x000D_A_x0002__x0004_Tæ&amp;8Õ_x0010_AxÃàÈK_x000E_Aq³gã/P_x000F_A¸ÒÆ_x000E_A®½t,L_x0010_A¤)_x0001_ÊÚ_x000B_A¶&amp;ÜÝyÞ_x0010_A{óµZH_x000E_A Ç£®_x0011_AË*À¢q_x000F_A¤=Ë_x0014_R_x0011_AÌ_x0018_Ñl|_x000E_A¤û_x001F_ä¥_x0002__x0010_A_x0008_óÞ.èD_x0011_AeÜ§%_x000F_A _x0012_Ö°_x0019_º_x0010_AÜ¤üD_x0010_A_x0002_¼¨ºtþ_x000E_AÔ_x001B_"x_x001F__x000E_ArôTJÛó_x000E_AõÚ	j0_x000F_AC¾Ij²Ú_x0010_A²râK²_x000D_A(_x0011_ñÛxÁ_x0010_A_x0002_²ºª_x001A__x000F_A_x0003__x0002_Áó¯_x000E_A!#QU_x001A__x000E_A |Yx_x000B_A·§wmùX_x000C_AñI[*_x001B_E_x000E_A_x000F_ð~]ð¦_x0010_Aæ_x0018_Xj_x0002__x0003_¥_x000F__x000D_AQÙ}	HÓ_x0010_A§_x0001_Aa,_x000D_A/²É¡7_x000D_A¹__x001B_À_x0011_N_x000C_AB»,ê_x001D_¦_x0011_A²mF4}ò_x0010_AVW_x001C_²_x000E_AÓÖ_x001E__x0001_K_x000D_A_x0010_Xºké_x000D_ADß°_x001A_\_x000F_A)#Ô_x0014_[Ø_x000F_AÏ_x0014_FtL+_x0010_A_x0010_w£Þt¹_x000C_A_x000D_åþYß_x000C_AN_x0003_vm$_x0010_A®d4¢_x0019_Ø_x0010_Ab98)ÞE_x000C_Aí×?ç_x000E_A\Ü@z_x0008__x000E_Aå[ ,7_x0010_Afõ&amp;_x000E_Ag,!öh_x000E_AP$G_x0010_AJ*e_x0011_öø_x000E_A_â"ä5_x000E_AÃª_x000D_±}_x000F_A_x000E_Ú´dî#_x0010_A!Î_x0001_ëå_x0010_AVoEW¸À_x0010_AmäÚ_x000F_ó_x000E_AÆ×yU-Ù_x000E_A_x0001__x0002_½_x0007_ð2?¤_x000F_AÂí9'ßT_x000C_A_x0002_¨ùÐf%_x000D_AQDî3!7_x000E_A½#¹5_x0010_Ab_x001E_utU_x000F_A!9¸}@³_x000C_AÝá;M_x000E__x001E__x0010_A°:_x0011_ni_x000C_AØ²ùÓ¥N_x000D_ApðêXêt_x000F_ApVZ`^_x000D_Am|dþä_x000D_A;n¬	ÄÂ_x000B_Aûää­H_x0010_A²_x000B_¼F*_x000F_AÒ¦¡S&amp;k_x0010_A]ÚG0;·_x000F_AE¯_x0015_£_x000D__x000D_AÂ5¾ø_x001C__x000F_Aº:a&lt;_x001A_W_x000F_A®ë ì4v_x000D_A_x001E_}O_x001B_ì_x000D_AW_x001D_&gt;/¡_x000F_A_x0006_VG$_x001A__x0007__x0010_A_x0019_ý	´_x0011_A_x000C_SêÝóP_x000C_Aº½_x0004_MI_x000F_APÄ_x0004_¼ïà_x000C_A4«/Z&gt;_x000F_Afô´_x000C__x0010_AS£cµ_x0001__x0003__x0019_H_x0010_AnC_x0017_zd0_x000E_AÛ_x0013_~³_x0007__x0010_AZ_x0015_0)_x001D_|_x000E_AypÃ=6_x0008__x000E_A8VL?õ¢_x000C_Aûxs_x001B_	J_x000F_A_x001C_ªÍ_x000F_Û_x000F_ARxÔ_x000E_AëùRd_x000D_Aèñv_x001D_û~_x0011_A³U_x000C_0_x001B__x000E_A|M,í_x0010_A½ú_x001D_Ô}þ_x000D_A_x001B_[°_x000C_AGdiNúP_x0010_ANl	ñ£A_x000F_AÇÿ«1H»_x0010_A´¬Õ_x000D_A4Va¦_x000C_A_x0005_ãg_x000C_A_x000B_ !,»_x000F__x000E_AúY+èÉA_x000E_AHÛ÷ÝIÍ_x000D_A;ûó$É_x000C_A¾Ó"_x000E_A­¬À_x000E_u_x000C_A&gt;êu]_x0015_¬_x000D_A+/ê1å¢_x000D_A¸çØÉ_x0010_An`_x000B__x001C__x0002__x000E_A_x0003_q' }_x000D__x0011_A_x0001__x0004__x001C_¸½q¬_x000F_A¸%²n@´_x000E_Aï_x0004_/¯_x000C_ARö_x000D_âü_x000B_A=îøHÛ¼_x000B_A%¸·ÂÛ§_x0010_AÄ{Ë±_x0010_A_x001A_÷_x0003_-ºv_x0011_A\ËSE_x001C__x0010_A$æ"+ßF_x000F_A÷ÈGkbÌ_x000D_A»Öi&amp;_x0018__x0010_AÖàY·×_x000F_A_x001B_§~_x001E__x000D_AÀé_x0002_C_x0013__x000E_Að9k%_x000F_A_x000E__x001A_7úr³_x000E_AÆl{!_x000E_ApDEÎ³_x000D_A±&gt;_x000C_ANípLº_x000F_AúEhkÉ+_x0010_AÀ¶0c{9_x0011_AÈ2s3_x0012_´_x0010_AU¨_x0016_73à_x000D_AjsÈff_x000F_A4Ó_x0004_}r_x000C_AÁdFxÞ_x000D__x000F_A_x000D_±´¯ì®_x000F_A¨_x0005_E_x0014_«j_x000C_A	_äÜ_x000E_A:\É[_x0002__x0003_Âz_x0010_A"{ØæäÊ_x0010_A~±iêèà_x000F_AóÅ_x001B_Ðß0_x0010_AßHÀs_©_x000D_AùÖ\Â!_x001F__x000E_A`_x001D_¨K±_x0007__x000F_Aü÷ËFù_x000E_A÷T_x000C_è{£_x0010_Añ8-_x001F_P_x000E_A@bÁ!§_x000C_AõS§q_x000B_Añú¡zµ_x000C_ADå½~h_x000D_AÜiikIï_x000E_Axþ¥_x001F_[_x000D_A©_x001C_ÉíãJ_x0010_A_x0003__x0001_\Í),_x0010_AÛXëlD_x000E_Av",_x0018_Ã_x0010_A©æo*ÕE_x000B_Ax_x001C_mTä_x000E_Aül7&gt;äm_x0010_A_x0002__x0006_O¿ÑÃ_x000F_Avë&gt;Ì~Ã_x000D_A±q)ßO_x0010_A§_x0015_É¹È_x000F_A_x0008_t;½_x000D_AÇÙ­_x0007_Üõ_x0010_AýD_x001C_( _x000F_Ab1{à©s_x0010_APÞQx)b_x0011_A_x0002__x0004_´Ï^îË;_x0010_A6þ"x¨_x000C_AÄL)Ã£I_x000F_A¯)qä%_x0010_A_x0015_%Ê×J9_x000D_A¿0TÐ_x0003__x000E_A÷¼P³óÛ_x000B_A}VPîÆ_x000E_AEè_µÞ_x000D_A_x0017__x0004__x0017__x0003_X_x0010_A'OóC_x000E_AÊpå--_x000E_AÇ%Æ¥_x0010_A\j«Æ_x0011_Z_x0010_AgÞ¡ÄN_x000B_AJ`P¥ëc_x000D_Að%Ek_x0010_A|54ìs_x000D_AÒR«h_x000E_A_x0011_Oõ_x001C__x000B_Q_x000B_AÛÏÅ8=&amp;_x000F_AvNbó7Û_x000F_A_x0012_Çy_x001C_±_x000F_A2ò_x001C_ÛÈ³_x0010_AÆ_x000E_æC´_x0012__x0010_AºÓfó|_x000F_A	³'j_x000E_AtÃ&amp;_x0001_¶_x000D_A«¹ÍÚ_x0010_ADB´ýÐÕ_x0011_AÚÔÅUÉ_x0012__x0012_Aî_x001C_º_x0003__x0007__x0011_Þ_x000D_A¿EÈ¡_x0010_A©x_x0004_­à_x000C_A®_x000B__x0002_ Â8_x0010_AôAD7jî_x000E_Aõ8¯o_x000E_A_x0013_É;_x0004_FÏ_x0010_Aãßµ_x000B_$_x000F_A_x0007_´öi_x0006_«_x000F_AQj$ñ@_x000E__x000E_A_x0004_É¿îÇï_x000D_AàòaUó_x001B__x000E_A¾0k_x0005_l_x000E_ASùsáÄ¨_x000F_Aò+b¸ìÔ_x0010_AUFõ_x0011_AzÔç_x0001_Í¸_x000E_A-_x0001_\ºF_x0010_A,ãá_x0006_lò_x000B_A_x0007_îÅÚC_x0011_A_x0005_K_x001C__x0007_®°_x0010_A_óL}R$_x000E_A¸ãÞx_x0010_A_x001A_ö¥Uà_x000D__x0010_A_x0016_SÏ_x000E_AØ_x0011_2ýÏØ_x000E_Aj"Ôqã¬_x000E_A¤_x001F__x0006__x0018_Cø_x000C_AÕ&amp;nM®_x000F_AU_x001C_!Öå_x0014__x0010_Aæ_x0019_-_x000E__x0015__x000F_A;p_x0010_û+_x000E_A_x0001__x0002__x000E_Xûß{_x0008__x000D_A@¹Mß¼_x000D_AvÈ´íà_x000F_Aj§h_x0018_­&gt;_x000F_Aã"Úå¹ø_x0010_AB$0@,_x0011_AP(ùÿ_x0016__x000D_A|ê6TB_x000C_AÒÛï÷_x0019_Ù_x000B_AaùFõë«_x000C_A(Óø:x)_x0010_AÌ[,_x000C_A´ËètÎ_x0011_A?é¹æiN_x0010_A;d¦QÊ_x000F_A_x000B_ó_x000E__x0014_3¦_x000D_Ap¨%«î_x0010_A8k|&amp;é¬_x0010_A,_x0014_DWã_x000E_AÊt_x000B_Tw_x000F_AZ:Pÿº_x000E_A_x0005_jÄÔËë_x000C_A¼/¤E_x0017__x000C_Aè_x0002_Å*D´_x000F_AÙx_x0011_$Ì_x000E_Aý'[(_x000E_V_x000B_Aö¼wÍ#¿_x000C_A}mkÁ_x001C__x0010_AZ½*{st_x0010_AØo·RË_x000C_Aê9% _x0008__x000E_AYvÊ_x0003__x0005_N_x000E_A5_x000B_¯Û_x000F_AanÜ8ô_x000E_AÈ¼=_x0016_`2_x000F_A_x0019_âÄ_x000B_è_x0011_A_x0005_éúaÖ×_x000D_AÜ/YC_x000E_Aw@)n__x000C_A&lt;öÚñ\]_x000D_AÜ~bß_x000F_AséÁù6_x0010_A5úlÖÑ_x000F_AZ¹ 1._x000D_Aæ_x0010_ùõO_x0010_AY$/3rb_x000B_A4=a+Û$_x000F_A±_x001F_H§Æ´_x000E_A_x0011_pZ_x0015__x001D__x0010_A_x0001_6ø9_x000F_A&lt;ó&amp;ìU_x0010_ACÐ×N{h_x000F_A´Ò §@_x0010_AL&lt;­_x000C_c_x000E_AÃëeÎÕ_x000C_AÀCCd÷_x000C_A¯%nSr_x000D_AD´a_x001E_ _x000E_Aº,?ìÂ_x0012__x000E_AÝa5_x0004__x000E_Az_x0006_À¨_x0007__x000E_A_x0007_;©¢_x0002__x0011_AóîÕ`_x0016__x0010_A_x0002__x0004_ÏÌOÔÇø_x000B_A ¹í¶&lt;_x0010_A_x001E_ëÔâ_x000E_AÓ7|p_x0010_A,.ib;_x0011_A7dæÓû=_x000B_AR&gt;S(V_x0010_A_x0006_Ú_x000D_3_x000D_Aml©îÖ_x000B_AÂsv_x000F_RË_x000D_A&gt;_x000B_ßëM3_x000E_A"ËfßÀt_x000D_A_x000E_v¬t_x001C_¾_x000F_Al«CØ8W_x000F_A_x0004_vW·t_x000E_AúgC_x0016__x000B_G_x0010_AáZÂ¥X_x000E_Ai¤õÛÜ_x0010_ANMFAUK_x0010_A[2C_x0016__x0007_g_x000B_Aý)øä_x000C_Ç_x000C_Aö6¬ô,_x0010_Aè_x0013_ËG!_x000D_A`µ»äÖ_x001E__x000C_AxÓÚgz_x0003__x000C_AêTÅTÝ5_x000F_A5¡_x0012__x001A__x0010_AÍH±Ú/ã_x0010_AÚíóp_x001C_"_x0010_A§_x0012_+5`_x000D_AÈµ­PÓî_x0010_A_x0001__x001C_rÛ_x0001__x0005_)ü_x000E_AØ*M]_x0016_	_x000F_AlçHÀ_x000D_A_x0016_&lt;_x0010__x0016_½_x000F_Aa0fäþ_x0010_A³_x000C_T­_x0005_\_x000E_A_x0003__x0005_ªiM"_x000F_Añw	ni_x000E_AÒ%ÒrN_x000E_Aï§_x0005_ª½z_x000B_A¬u_x0014_Ú_x000D_A_x0008_zø({_x0010_Ax6_x0013__x001D_»_x000F_AÈ+Jñ_x0010_A6e_x0018_±uv_x000E_A_x001F_¦*S_x000F_AÉ_x000D_Þ_x0013__x000F_A]8FI_x000D_AP_x001B_ãÎ&amp;®_x000F_AÅ÷öÚ®_x0002__x000D_Az¡M8G_x000E_A?IQ¯¼_x000F_A}EÐÕ/'_x0010_AØ(Z_x001C_8_x0011_Afp_x0004_Ì~¦_x000B_A¥ãw_x0018_si_x0010_A;ÓjØ_x001A_~_x000F_AôþÞY(ª_x000F_AZ©Î_x0010_A_x001B_`÷K/_x000E_A@pîìHC_x000D_A{þ¾X_x0010_A_x0002__x0003_ú£èAQÙ_x000D_A_x0018_öT§Ð_x000C_A71b`_x0004__x000B__x000D_A_x0019_ó&gt;óÛ7_x000E_Aì_x001A_1_x0010_ø~_x0010_A-Ð¾ ¥__x0010_A_x0016_?8@º_x000F_A_x001E_¸¦#i_x0001__x0011_AÓ©)9_x0010_A&lt;Z_x001C_b_x001E_¢_x000D_Ay_x0018_&gt; _x0011_A_x001E_è_x0014_.'À_x000B_A|¸íÀEÆ_x0010_A)ÊÀÒ_x000B_½_x0010_AY9t_x000F_AÉ_x000F_ÿª¨Ç_x000C_A5µ_x0012_LÁÚ_x000C_A_x000C__x0019_?÷_x000E_AØÁ_x0004_gV_x0002__x000F_Aj_x0010__x000C_!ß&amp;_x0011_AmVký_x0007__x0010_A;úö±f_x0001__x0010_A~È_x000B_Ê®_x000F_A&amp;^d8¾_x0006__x000F_AcaÄcÃ_x000E_AFØ2_x000F_"¯_x000E_AXË_x0002__x0001__x000D_A_x0006_6^¤Ú__x000F_A_x001C_ô[T¡_x0005__x0010_A¹¢Kc_x000E__x000E_A_x001F_xx±P_x000E_AD_x001E_,_x0014__x0002__x0005_Ë,_x0010_Aÿ©|Þ§_x001D__x000D_AcÁ"`O$_x000C_A®,XkoN_x000F_A_x0017_7aöì_x001E__x0011_AâÝ1t«_x000E__x000F_AÔhi¨³h_x0010_A::ZG_x0001__x000F_AU`Ãð_x000F_A3?{5_x000F_AÂG¤Û_x000D_AÔ_x0016_X°_x0010_A^Âü2¿_x0010_Af4kü"_x000F_A&lt;_x0017_¹ÏFy_x000F_A_õWÑ_x000D_A?j¬û_x0003__x000F_A¦ý¿_x000B_c_x0010_Aº_x0014_ðõ#_x000F_A0¹J-Û¡_x0010_AXß{_x0004_½_x000E_Awa_x0003_¿±©_x000E_Aª¢_x0005__x000B__x0010_A_x0005__x001C_._x001B__x001C__x000E_Aoò_x000E_£é_x000F_A_x0018_È'Ý_x001E_Þ_x0010_Aï_x0015__x0006_ºÿ_x000E_A_x0008_Nu_x0010_z_x000B__x000E_A_x0011__x0016_»_x001E__x000D_A&lt;Ê©g_x001E_×_x000D_Ab¤_x000B_o&amp;_x0010_AÃí·s½_x000D_A_x0001__x0002_6±_x0004_%_x000E__x000C__x000F_A?f;dK:_x000E_Aé_x0019_£d&lt;_x0014__x000C_AµÃ_u8Ö_x000C_A¸_x0018_°EÖ_x001C__x000E_AÍ.¤è_x001E_\_x0010_A/j©ÄÁV_x0011_A62ÖH_x001F__x000D_Anw·Ê_x000D_æ_x0010_A9°D©&amp;&gt;_x0010_A&lt;g©$"_x000F_Ah_x001F__x001A_¸Y_x000C_A_x000D_rÆÅ8_x0011_Aî¥Áó_x000C_AÁ;_x0019_	7°_x000F_A¾·Ñ?t´_x000C_A_x001C_õ!d_x000D_s_x000E_AdxÈL±¸_x000F_AëÔ_x001F_68_x0010_A&lt;IÚ.q]_x000C_AòËÝZ­½_x0010_AvE·_x001D_	_x0010_A7¥Êì­u_x0011_A¯_x001B_ìöÉ_x0010_Aì»ñYe«_x000C_A¡ßÁÑÒ_x0005__x0011_A_x001A_¨Öüªn_x000D_A03çÉ¿_x000E_A*â.§?_x000F_A`_x0012_ùcjð_x0010_AhA_x0004_bÀ_x0010_Alßs_x0002__x0003_(Ü_x000E_AõÙoØÞ_x000C_AÀ/L'g_x0011_AÕR&amp;,«ü_x0010_Aé¬21t¨_x0010_AQ¬K_x000F_A®_x000D__x0018_Xc£_x000D_A_x0001_Hø_x0006__x000C_AÒ#b_x0007_ÿ_x000E_A@0wbñÒ_x000D_A$¯TÖ¡_x000E_A_x001B_ÖiÜk©_x0010_AÝ}_x0004_¯M_x0010_AW_x000D_?b_x000E_ALPx_A_x000F_A)Û3üD]_x000E_AÉâµ¬ä_x0010_Aý=_x0016_þüD_x000F_AÕh_x0002_ ­_x000F_A.¨±_x0008_À_x0010_Aôq|¸ãß_x000F_A?VÌ²_x000C_f_x0011_AfË¥(Zq_x000E_AýL_x001C_CÐ_x000D_A*Î_x000E_/W_x000D_A_x0014_¾B(Ü_x000F_Aé_x000F_9!à_x000B_A:aVú*_x0012__x000C_AObjÖÂ_x000F_A$Ìds=?_x000F_AÉz_x0010_ÏF_x0011_Aká¦×_x000C_5_x000F_A_x0001__x0003_næe!_x0010_AN¶ÉÏõ§_x000C_ANOçÞÙ_x0017__x000F_AÃ3ôUôÓ_x000F_Aa~ßýiÉ_x000D_A®5ãÿâ2_x000E_A!âøK_x000C_A_x001A_Óïß_x0011__x0011_A[¶ëDç_x000B_AÔÕÊDº~_x0010_AªJFúÂ_x000D_Aë_x000F_ukN±_x000D_A#©k+_x0012_$_x0011_Amxûp-_x000D_Aj¥çú^_x0010_APÚ_x0001_oè_x000D_Añ#$ò_x0002_]_x0010_ALs/à_x000D_A6ô$²½_x0011__x0010_Ac+aOa_x0010_AM¦Rr_x000E_A_x0014_Åë0_x000E__x0010_AT!¾·ù_x0013__x000E_A5x/û¾_x0010_AMÿ.Ì_x001A__x000D_Ac_x0003_÷Ç_x000C_¡_x000E_A/"_x0010_±õ_x000B_Ajº©©ëå_x000E_AnO¸K1_x000F_A3þ¶Ünü_x000D_Abò*^_x000F_AøS[[_x0001__x0002_®_x0015__x000D_AÁ½#Õð·_x000C_A_x0002_]@_x0017_¶_x0010_Aãqwä_x0010__x000D_AÐè£Þ\Í_x0010_Az×Ôm_x0002__x0019__x000E_A_x0001_þ°1Ó_x000D_A2ð,J_x000D_AC8ë.|_x000C_At±ET|²_x000E_Aöb© ð·_x000D_AV·ô_x0012_x_x0006__x0011_AÙø)ñÜâ_x000B_A¬pÇ/V_x000E_AlWU-&amp;¯_x0010_Atê_x0002_;_e_x0010_AhÌä_x0015__x000F_AËhã±_x0011_%_x000E_AM_x0019_atï_x000B_AÚ¼&lt;_x0012__x001B_6_x0011_A|#@Êâ_x000F_A_x0012_ñË_x000E_ü_x000F_A;"_x000E_Ü_x000D_A_x001B__x0010_Eè_x000F_Ay¿_x0017_tHû_x000F_AOèÞ@i²_x000C_A_x000B_	G»µ _x000E_A+¼Ý_x001D_D²_x000E_Aå¦ì&gt;]_x0001__x0011_A_x000C__ö!t_x0010_ANÁPF_x0011_Ò_x000E_A}ûrÆMG_x000E_A_x0001__x0002_´æ_x001B_²_x0012_¹_x0010_A¦bðÍ¯û_x0010_A\V_x0001_4_x000F_AÖø¿ò×_x0010_A_x001E__x0015_â¥_x0017__x000F_AÆÚ»ò6_x0010_A\._x0014_Ì9_x0010_Aç4Y_x0013_À_x000D_Að_x000D_d4_x000D_A=!_x0001__x000C__x001E_=_x000D_AË8ÿ9?B_x000F_A,Öà§ý_x0003__x000D_A +Wá_x0010_Aþ×cG_x0010_Aª_x000E_æZ@_x0011_A_x0017_QY#`ý_x000E_Aå[È_x0015_?_x0010_A	â¼_x0002__x0014_x_x000F_Ag_x0004__x000E_×Ô¾_x000D_AêÇlI_x0010_Aï'\$_x000D_Aà¯ÿ_x0010_ÿ,_x000E_A/s	Íü­_x000D_AtØì4ÎJ_x000E_Aí¾}=÷_x0010_A_x001C_øÈ&lt;¶_x000E_A_x0006__x0004_c~Vt_x000F_ADÂ§É_x0003_N_x000E_Am_x0008_x·_x0003__x0011_A:¦ùFù_x0008__x0011_A¼j#_x0017_)_x000D_AU-`¯_x0002__x0004_¾£_x000F_AIïçå_x000C_A{s-pæk_x0010_A÷©wõ_x000B_AC_x001E_¦_x0006_(_x0010_AaEsï_x0010_Adv°-_x0006_Õ_x000C_A&lt;#Ù&lt;_x000C__x000E_A#=uí{_x000E_A±h_x0015_Ü±_x000E_A_x001E_iùr3°_x000D_AT»_x0006_B]_x0011__x000D_AÏ_x000E__x000C__x0013__x0001_À_x000F_AëøZ_x0006__x0008_Þ_x000B_AÃÖ[Fé_x0015__x0010_A¿±Ç&lt;V_x000F_APôlR_x000F_AvãÁSn¼_x0010_A_x0008_£a¸Á_x000D_Aô«0WOq_x0010_Aço·ù&amp;_x0010_A%4;_x0008_òM_x000F_Aäi_x0015__x0007_|_x000F_A2&amp;_x001E__x000F_AæÎy_x001C__x0005_q_x0010_Aj¶1b(Ã_x000C_Ar´!Î=ç_x0010_AT²æ/H_x000B_A_x0003_q?ht_x0006__x0010_Aê%ÌÞ(Á_x0010_AD´_x0003_6­¡_x0011_A&gt;îX_x0011_A_x0001__x0004_)M§Þ_x0011_AÏê^ó_x0015__x000D_A_x0005_É_x0016_z­k_x000C_Aø7b ._x000F_AÖsç"-_x000F_A_x0018_7ù¡_x000E_Akjh³_x000F_A±äý¯&lt;_x000D_AT;®´á_x000E_Aln_x0007_£^_x000C_AÛ'N÷S£_x000F_An\%îR_x0010_A0Öà_x000C_x³_x000F_AZ|u®_x000B_A_x0001_+4(ý_x000C_A_x0002_V0[_x000F_A_x0003_òm_x000F_AfÒ¢)mp_x000D_AÐI½Í_x0015_ª_x000F_A_x000D_2_x0017_}	_x0010_A£|Ñ_x001E_&amp;î_x000E_A_x0013_üm_x001C_|_x000F_A0KªÑ_x0019__x0010_AGÓ;4_x0010_A(b²ö_x0012_Q_x000F_AÖZ/i_x000D_AroUáSX_x000D_AH¯I"_x0017__x000F_Aýx¸è:_x000E_AK^u°_x0016_V_x000F_A¸è¹ewB_x000E_Aiä_x0019__x0001__x0006__x000C_Aãüø;0£_x0010_Ai__x0004_v_x0008__x0010_A¯?_x0016_¹_x0017__x0010_AGÐØ_x0005__x000F_AÿKë_x0003_#_x000D_A¢ÁcÈì_x000E_A¶_x0014_1uQ._x000C_A_x0018_ßÈ©s_x000D__x000F_A®Ís0ÊÅ_x000D_AvÀu!9_x000F_AoÃÆ³µ\_x0010_ANíÀ¨ËÈ_x0010_ACìÖ é_x000E_Agb?Iâ_x0010_A$Ðfª¶_x000D_A¼¢®Ï})_x000F_AÚäTÙv_x0010_Au!´ïk_x000D_A/ùÚ«_x0010_A_x0002__x000D_èÂ_x000F__x0010_AÐ¾æöõ}_x000D_AÄX#_x0011__x0010_A_x0013_À_x0014_q¹_x000D_A+_x000E_¬AI_x000C_Ae[ßv._x001B__x0011_A2¾1_x000D_³_x0010_AS_x0019__x000D_ì%_x000D_A8ÀM2Ò_x000D_Aõ{Iª_x0010_APÁ_x000E__x0010_A_x001D_f^_x0011__x0010_A_x0001__x0004_ÇêP_x001B_¿_x000D_AynO¥ãr_x000E_AËqN¢]_x000B_Aí?ü¬ü_x000C_Aÿfp_x000F_AÔ_x001D_¬F­_x000F_AÈÚ_x0014_viO_x000F_Aò&amp;ÉZ±_x0010_A	/5i_x000C_F_x0010_A_x0007_«M;gR_x000F_AæÅ®ÝÇC_x0010_AO9Êf}S_x000E_AÊ¤wEvÃ_x000C_AÕ!¬¥¿_x0010_A_x000F_rqûÎF_x000E_AC'ä?Â¯_x000F_Aß ?(_x0010_Aã_x0010__x0003_Ö_x0010_A7_x0016_ùZê_x000D_A· eÇ7É_x000D_AÓ_x0018_mà¸_x000D_Aqê¥ÍýÜ_x000F_A90xûV5_x000D_A¦¢&gt;,x_x0010_Ad»h¥Ò_x000C_As_x0015_k¨_x0014__x000F_A|VâÏ_x000D_Av@`}½:_x000F_AÊ_x0013_Juª_x000B_Aµ:qsO_x0010_ATý`_x0002_ý¯_x000E_AP½$Y_x0003__x0005_à1_x0010_AA&lt;í_x0004__x0011_AàTæ¾_x000C_AØ2§[[_x000E_AW¤ÞÏDp_x000E_AyC_x001E_IÏN_x0011_AefÆ9µ_x000E_AÈ°yþ¾_x000F_A_x001C_èyÁ_x000F_AïÎm_x0008_ò_x0010_AtÚwZ_x000D_A_x0004_àÿºö_x0001__x0010_Aqk:oé_x0010_Aó_x001D__x0007_ÿN_x0011_AI_x0017__x0011_S8U_x000E_A º89Uö_x0010_A6_x0005_{tè_x000E_AUÄ	µã	_x0011_A`Ê²Í­_x0010_A_x0018_Íjídn_x0010_AiJÏjÕ_x000F_A¹_x0013_åüä_x0010_A6_x0018_ÐÂþ_x001E__x0010_AÃ?ÑÁ _x000F_AÐM_x0014_ÀË_x0010_AR=J_x000C_P_x000D__x000E_Acãô_x001E_V_x000D_Aø_x0003_öì¥E_x000E_A_x001E__x001C_Ñ_x000D_Çü_x000E_AðÍÑ;¼]_x0010_A÷WÍ_x0018__x000F_A_x0018__x0002_ÿ?åy_x0011_A_x0001__x0004_S_x000B_oµ_x000D_A®¿NUÉ_x0011_A¥_x001E__x000D_ô_x001A__x0010_AüìK#3c_x0010_AÜUc_x0004__x0010_ANbVm1M_x0010_Ap±_x0015_¿y_x0010_A¶{¾DË_x000E_ArF_x0015__x0006__x000E_A(LøG\_x0003__x000F_Aa_x0004__x0004_»,)_x0010_Aõ¨!_x0017_A8_x000C_Aù¬¦çµ_x000E_AáÓ£qÙ_x0011_A8_x0010_±úf?_x000E_A&lt;ºÚmI_x000E_A©ãë_å_x0013__x000F_A_x0005_Bt_x0006_c*_x000C_AÎ¸çóúÁ_x000F_A\8¨²_x0015__x0010_A(_x0011_B×_x0002__x000E_Am9?ærI_x0011_Aqç_x0017_\Rn_x000C_AX¦_x0003_­Ù_x000F_AÃË_x0014_K@L_x0011_Aq/_x001C_æïÅ_x000D_A_x0005_í¨oW_x000F__x000C_Atª2Ì_x000C_A*_x0005_`_x0010_Aá_x000E_ Ë_x000F_Aÿ&amp;¶!_x000F_A_x0018_1è_x0001__x0001__x0002_+_x000F_A_x0003_d¢_x0015_E_x0010_A;£.ù_x000D_A_x0014_û(8ùq_x000E_A`¯¸å]_x000C_AÖ_x001D__x001E_Ç_x0013__x0010_AýFí7¥_x001B__x000F_A4·tí_x000F__x0010_A¤¦_x0006_G_x0014__x000E_AvêÑXå_x000C_Ay{,Ó _x000C_AØN·Q¿_x000E_AªfNAuà_x000C_A°G\Ö_x001B__x0010_A~÷L_x0006__x000F_AãR.Ïx_x000F_A_x0012_DÖAá_x000D_AÂ5ü®y_x000D_Aæ_x0006_ÐD¹_x000F_Aå:HZÿò_x000F_ApUÿÒY_x000C_Aæ_x001D__x000F_ÎÎ_x000E_A7_x0011_Ãñq_x000E_AÁ;¤Jä_x000F_A! vÛ_x000E_AH³-¾¹_x0010_A¹X&gt;Ãü_x000E_A.éA_x0002_µÂ_x000F_AI/¡_x0010_A_x0012_ËC÷D_x000D_Aq3Y]¶7_x0010_A_x000C_\¾b\_x000B_A_x0001__x0004_0ëS Ç_x000B__x000C_A JG_x0014_Y_x000B_AÂã_x001D_Èù_x000C_AÇ_x0012_Kì&gt;Å_x0010_Ad_x000F_&amp;©B¶_x000E_AÞçXÝëu_x000D_A+_x0008__x0001_mÞ_x000E_AKÛv_x001A_dý_x0010_AayÖ_x001D_M_x000F_A°ã&lt;Y_x000F_Açºò_x0002_ó_x000E_A&lt;)F_x0012__x000D_Aï¬ù_x0010_AÏ/ú_x001D_ù_x000F_A7¶y¿2t_x000C_AzíUvT¤_x0010_A_x0005_ W_x0003_j_x000D_AØÞGÉ¸Ä_x0010_AYÕ©rÓ2_x000B_A {}Æ_x0019__x0010_A·: Ù´Ï_x0010_Ad=6ñÄT_x000F_AÓ_x0001_«_x0011_Ac_x000D_ÅÝ)Û_x000D_A®_x001E_ÁûP×_x0010_AX_x000D_C_x0013_#ú_x000E_A'ëGà1_x000E_Aa3_x001F_ å_x000B_AGËKOo_x0011_A7»âu]p_x000F_A_x0013_Ù_x001E_À_x000D_AôÕ1_x0005__x0006_ë_x001D__x000E_A¥_x000E_(,Ö(_x000F_AS¶Un_x000E_A_x0019_ÿj=_x000F_A^_x0005_p©@_x000F_A§ÃR _x0014__x000C_Aj_x0012__x0001_Ñã_x000D_ARËèªÒ_x000E_A7ÿ`¥ÉK_x000E_AÇä§±_x000F_AÒªk_x000D_¯T_x0010_A_x000B_º?_x0007_¨_x000F_A&amp;&lt;û&gt;0_x000D_A_x0008_Ø~Ûé¦_x000F_A£Ù¹Åû_x0010_A9Øÿ%ê_x000C_A."ÒGA_x000C_Aâl/E_x000D_A=²Y_x000E_Aà²_x0017__x0008_?_x0014__x0010_A_x0004_GUîz&amp;_x000E_Atb_x0002_aZ_x000E_Ag`B§&amp;_x0006__x0010_AR¿Xå÷h_x000F_Að]-e©û_x000C_Ay_x0008__x0015_[_x0010_A8YJ¨£J_x000C_AÂÀGP&lt;S_x0010_A%J_x0003_U?#_x0010_AÁ§Q_x000D_Ø;_x000E_AM?øÙ_x000E_A¿U[w	_x000E_A_x0002__x0008_¼p_x001B__x000B_Ah_x0005_Ú_x000B_~þ_x000C_Ak6_x0002_Ô_x0010__x0010_ArY×P_x0014__x000D_Aô_x0007_1pJ_x0010_Ae6_x000F_=_x000E_AÍ_x0016__x001C_Ùâ_x0003__x000D_Aä_x001C_Ñz_x0011_Aô6Üu_x0015_Ì_x0010_AÚ¿ÓêÚ±_x000D_A^SÓí_x000B__x0010_A_x0018_`Í_x0010_±{_x000D_A_x0013_ *ñ#Ë_x0010_AyR_x0006_~&lt;x_x0010_A_x0018_ÞÓÅ`Ö_x000F_AÛw'é=M_x000E_AÖ|_x001E_Í_x0010_A/,y_x000E_AJÁÖ¹NÅ_x000F_AWè»+_x0001_Á_x000D_A_x0010_=vå¾^_x000E_A_x0004_XMºx_x001A__x000C_Aá¤5]_x0010_ArÅ_x0019_Ï_x0010_/_x000D_Ax_x0002__x0014__x001E_d_x000F_Ak8Ù@u_x000B_A¶Ëµ]}_x0011_AU­_x0011_w_x0008__x0010_A"_x001D_tñx_x000E__x0011_A_x0016_GL\ýS_x000F_Aè¢cør_x000D_A_x0005_ìb_x0002__x0003_Ô_x0010_AÊ÷b(MÀ_x000F_Aôù1óÇ_x000D_Av¹îT_x000F_A_x0001_sËù_x0017_0_x0010_A9f_x001B_!{_x000E_Añ{æ _x000E_A\Ôh_x0016_C&amp;_x0011_Ahè#q&lt;m_x000E_AºpBQ®©_x000C_A7{¹Í©_x000D_A°s_x0001_»_;_x0010_AÚ¬|_x000F_AìN_¿ý_x000F_Ain".ã_x000F_A/¥}£[X_x000F_A{æN_x0010_Aç°ðG_x000F__x0011_A_x0008_¬õ¤K_x000D_A¼v_x0013_¦_x000F_Aå_x001C_"¹Î_x000D_AFÄæ_x0004_{_x000F_AjPÃé_x000C_Ì_x000C_AçM_x0019_çª'_x000C_A!'î#_x000C_AlcîÚ _x000C_Aô³¦_x0011_µÅ_x000F_A®_x0013_ÑÌ_x000E_A¯ãQÔó_x000D_Abx_x001F_h_x0010_m_x000F_A_x0001_³­Ès±_x0010_A_x000E_~&gt;æ§)_x000E_A_x0002__x0005_ä½_x0001_ý­_x0010_Aybµ£C7_x000F_AC_x0014_J_x0001__x0015__x000F_Ac_x000D_ç}_x000D_A^_x0004_`ëÓ[_x0010_AXl´ê_x000F_AXc._x0011_m_x0010_A¨'óg_x000B_ý_x0010_AËwà_x0010__x0003__x0010_A_x001C_Éð&gt;_x0010_Aí°º3T_x0010_AìA@PßU_x0010_AÀ±¯Î"_x000E_At®sn_x0010_A[¹noÁ¥_x000C_A|_x0016_ªîo_x000C__x000C_A1Ê"&lt;_x000F_Aß#×~&amp;Z_x000F_A§ÿWæ¼_x000C_Aò_x001A_1T_x0019__x000C_A&gt;G2ý_x000F_AàU­Ñ_x0001__x000E_A_x000D_-|ã"æ_x000D_A_x001D_v®ÿA_x0010_A'_x0005__x001A_Îê_x000F_A¶rù_x0016_`_x000E_AÂ$ïVGì_x000C_A\ë.¯S_x0011_AÑP8_x000B_À_x000C_Aug_x0015_çò_x0010_A_x0010_¾­O_x001F_v_x000C_AVl_x0018_ö_x0002__x0003_q_x000D_A^_x0016_c(_x0010_Ag§_x000C_ñ_x0004_¢_x000F_A_x000B__b*Kø_x000E_A7R$qÕV_x000E_A6_x0019_SÚ´_x000E_Ai9M?Í_x000B_A×÷ç0úÿ_x000B_AGîÿV_x0010_A_x0010_1ë_x0014_Â_x0010_AÙà_x001F_|H¶_x000B_A~À_x0007_C_x0013__x0010_Af3°B_x0010_Ar"Ú)%_x0016__x0010_Ao&lt;jñ_x0018__x0010_AªJp_x000D_A'ËC3ä _x000F_A_x0006_ÕêuY_x0010_AQ`Äea_x0010_Al,£ÃN_x000D_A¶_x0008__x0006__x001B_è_x000F_A$ _´ÓÅ_x000E_A_x0007_3î"_x000E_A¹_x0007_Ð?_x000F_A_x0001_¤-]Da_x000E_A1Ë_x0013_¦×a_x000E_AÔ¾¾p_x000E__x000E_AuÔ_x0011_ucß_x000F_A¯ÆÜÃä~_x000C_AÁSáü_x0017_1_x0010_Ai« L_x0010_An¼-,__x0004__x000F_A_x0003__x0004_h_x0013_ÙÊ¢4_x000E_A¹üô1j_x000F_A¦ûõ_x0013_Y_x001B__x0010_AÄfÂuV_x0017__x0010_A1_x001C_li_x0003_J_x0011_A~Ìã©V_x0010_A_x0017_¡j¥v1_x000E_A^@d_x0012_ÌÐ_x0010_A¾ºçªD _x000F_A·×í_x000E_As_x0002_à_x000C_3_x000F_Aa}v _x0010_Am#a`5_x001A__x0011_AVN'Q)_x000C_A¥:õ{._x000F_A¤ÿpÊp¾_x000E_A_x0019_½{Æ5_x0001__x000B_AirÅ¡üÞ_x000F_A_x001F_²_x0017_nÀ_x000E_ApØä_x0010_AlK¸`_x0010_AP¼_x0015_Út*_x000D_A3Á²ÜØÀ_x000F_A|_x000D_WDbì_x0004_A_x001E_«[W{õ_x000D_Aø&amp;±É?Ä_x000D_AÚâ¿Î_x0008_H_x000F_Aª+_x0017_ò(_x0012_AYe8fg_x000F_A¸OZ_x0012__x0013_A_x000E_Aþ/q«MÖ_x000D_A"Êö_x0002__x0003_Ç£_x000E_ALÖí_x0014_¢_x0011_A_x0012_«¸¯6_x000F_A6_x000C_ø4n=_x0010_Alú§ªmb_x000F_A²XÑ_x000F_A²æÂ£ò_x000F_Aõ­@·_x0010_ATAe_x000F_An4¾ðÏ_x000C_A_x000D_¸)E_x000F__x0010_AÇs|_x0010_AãPw&gt;Ë_x0011_AÞ5Öô¸_x0010_AÊ*Ø~_x000F_¿_x0010_A®_x0018_»D'z_x000F_AèÅì)È._x0010_A*VIáê_x0010_A_x001E__x0004_ÇîB_x0010_Aæ ç*_x0010_A³ÆÃ0 _x0010_A_x0014_Æ4$²_x0008__x000F_Aûë_x0015_ÇI×_x000E_ABg8Ç&amp;_x000F_Aü_x000C_¶©8_x000F_AÎø_x0017_ûP®_x000C_ARRíDÈ_x000C_A	_x0004__x0017_q­_x000D_A3Ë_x0008_·ÿ_x000E_A xwo_x0006_­_x0011_AÐø(î_x0001_K_x000F_A[^{)_x001E_&lt;_x000E_A_x0002__x0008_Û_x0004_a_x0005_%ò_x000E_AÖøJ_x0018_-_x001B__x000F_A_x001C_Qx_x0017__x0010_AëÈg_x0013_¿_x0006__x0010_Aô)\¨Ñ_x000C_ArFk:_x0007_O_x000E_ADÁ4iû$_x0010_A_x001B_Ð_x0003_Ú_x000E_A0_x001F_Á[f_x000B_A=iRc/_x0011_AbÂ³3?Ý_x000F_AhBÏàë_x000D_A¡H9_x001F_ó"_x000E_A_x0008_7Û3z_x000C_A®ÙË)}_x000B_A_x0001_hÉÝE_x000F_A¹Ð_x0008_~z_x000F_Aß8Ì_x001D_Ñ_x0010_A_x000E_6+'¬5_x0011_AÇ}s_x000E__x001D__x0011_A¢_ck=t_x000D_Aps_x0010_bò_x000D_Aam_x0004_a_x0019__x0011_A0Ñ_x000B_­B_x000D_Aê_x001C_Þg_x000D_A{¹³&gt;ß_x000E_Apå_x000C__x0010_)._x0010_A_x0017_·_x0011_U\s_x000F_AC¨_x0007_HQ_x000F_AÒ	¦õò_x000D_A^ÿ_x000C_c`;_x000E_AjU_x0001__x0002__x0008__x000D_AQCµÀ_x000E_AÞÊ'_x0010_ª_x000E_Aïv¢ßP_x000C_ArÚ¨P(_x0010_A2ZÜÐëB_x000F_AzîÅüð_x000E_AÂZ_x0014__x0017_ÿ(_x000C_AÙni$_x0002__x000F_ASÊ¯_x000E_1_x0011_A¸üÌ&gt;_x000D_AÇ7òâR_x0011_AÅ_x0002_øÛÐ_x000F_AµGÙP_x000D_AlcÈ_x001D__x0011_AüÔ¹H0_x000C_Az;_x001E_RÏà_x000E_A_x0019_ÿ»c8÷_x000F_Aw_x0007_¶2_x0010_A6_x001A_Êò&amp;_x000E_A;j_x000F__x0013__x0011_ARAsn³_x000C_AHÎ¶vj_x000E_A)u³u®_x000D_A_x0010_³ì¬_x000B_AüÌäöû_x000B_A¯TÙßd_x0010_Aô^Í_x000F_A'i++Ò_x0010_A_x0002_ý\0M:_x000F_A1¿ý_x000D_A0I2Î_x0018__x000E_A_x0001__x0005_x#¥õU_x0011_AT,ÇyM__x000E_A7_x0015_ø__x000D_Aüä_x001C_|¬_x0010_A"r_x001D_VÝ_x000D_AÜÃ©Vff_x000F_A_x0012_;_x0002__x0018_9_x0010_A,;®6È_x000D_A"_x0002__x0001_$Q_x0010_A¤ò_x0004_cl_x0010_A&gt;gfKo_x000D_A_x001F_¨l¯Ö_x000C_AR_x000E_f_x000C_L_x000F_A¾j_x000C_U,_x0011_Aó}Ã_x0010_A_x000F__x0015_1n_x0010_AÌÚdònb_x000E_AÌ'_x0003_ð_x0012__x0010_A+ÐA_x0010_?_x000E_A&amp;wO;T\_x000C_AEÛ0_x0010_Ar¢`´ _x0010_ABÒ·CÊ¥_x000F_Axóú'_x000F_Aä4Á_x0001__x000E_Apy"Ü~z_x000E_A_x001F_xÐªD-_x0010_A_x0019_94,_x000E_A_x0008__x0002_o­_x0015__x000E_A:_x0004_Ù|_x000F_A?¸_x001F__x0018_og_x000E_Amªû_x0001__x0003_Q{_x0010_AÓd-_x001A_M_x0011_A_x0006__x0019__x0005_Y_x000F_A¨­_(_x000D__x000F_AMÑæE÷_x000D_AþØ1á°]_x0010_A_x0013_¾äø7_x0010_AW.ÁX0_x000F_A\M_x000F_e¢_x000F_AÉgûÿ]_x0011_AÅ=n&lt;¨Å_x0010_A­áK8t_x000E_AZ58^_x0014__x0010_A!)DûÆ_x0010_AÝ-Uý°_x000E_A_x001A_U%¬Ü_x000D_A°Ã¦Ù_x0002__x0010_A9;Wîx_x000D_A¨}þ¢_d_x0010_A0Ù6ºï_x0010_A .ÔQ½à_x0010_Aøt_x0019_&gt;_x000D_AÜzR_x0010_cÍ_x000E_A©BET3_x0011_A(úè_x0019_:$_x000D_AY;¸#_x0007_Ê_x000E_AEi×IÈy_x000E_A^_x001E_ÙK_x000D_A5Â°äå®_x000D_A+aÃ+D_x000C_A4´I_x0007_x_x0011_A_x000C_x&gt;ä_x000B__x0003__x000D_A_x0003__x0004_Å_x001C_ã_x0012__x0004_-_x000F_AZü6Gb_x000D__x0010_AH} p5_x0010_A½`_x0004__x0011_µ_x000D_AïKÐ¬_x000E_A!ú_x0006_dÅ_x000E_At_x000C_Sa»_x000D_A_x0016_jM_x000B_¤_x000C_AS	¼ã__x000C_AÌº Ýíß_x000E_A7f-ëý_x000E__x000D_A_x000C_åçè.`_x0010_AHb*^Ô_x000F_Av=Þ®¬±_x000F_A+_x0001_nÄ_x0007__x000D_APÚDÍ-÷_x000D_Aÿ#N_x0007__x0011_AqæX%	_x000D_AxO_x0018__x000B_ªÿ_x0010_Ag_x0019_Tß_x0010__x000F_A`_x0008_Ys­_x0010_A¼,vmv&lt;_x000F_A4Ö_x0002_Ð/_x0010_AÞ_x001C_s_x0001_á°_x000E_Añ6,_x001C__x0010_A_x0016_DøC,_x0010_A*ÎsÃ¸u_x000F_AG)	|	_x0011__x0011_Aâ7ØkÊî_x000E_Am_x001A_è_x0006_+_x0011_A^Ûïo)_x0011_AK_x0002_2æ_x0005__x0006_ì:_x000D_A·_x0013_Qw_x0018__x0011_ANmWs_x0010_A_x0003_È_x0002_dÝ¤_x000D_AÓ_x000D_(Õ_x000B_ApÙKwèç_x000E_A_x0017_ÿ¡ÓOÀ_x0011_A5æm_x0017_ß_x000D_A!/# ã_x0019__x000E_A?Çü%¢_x000C_AµöÆÕð_x000D_AIÌfÓZ_x000E_ABÁ_x0004_Á{_x000C_Ad&lt;_x0001_!¾#_x000F_AðqÉ_x0011_õ_x000F_AD½8Ù1_x001F__x000F_AáM»ß-¬_x000B_A&amp;_x0017_¬_x0008_O_x0004__x0010_A_x001F_ÂlZc_x000F_ADÐ«Vu_x000E__x000C_A#ò¾ý_x0011__x000D_A_x0005_+_x0002_÷_x000E_AHeåOhÿ_x000D_Aª!=Í%_x000C_A.§LH_x000F_A¢»òC¨_x000E_A~Û+¬4_x000E_A Ä%õ3_x000D_A_x0017_ÇGüÆ_x000D_AjÑ2_x001F__x0010_Agç4êõá_x000F_A09ó¼ê´_x000D_A_x0002__x0006_E3_x0005_1_x000D__x000F_A_x0010_V±Z_x0001__x000D_A_x001F_/¿Fd_x0010_Aß!aÂ_x0010_AìP3AÄ_x0011_A¸_x0007__x0002_S¢z_x0010_AB)_x001E__x000D_ÚÏ_x000E_AR§Zúù_x0010_A_x0013_W)_x0001_³_x0010_AfêÎ¶¢_x000B_AzO½Jaä_x000C_AôÀ]ÿ¬l_x000F_AÄµnµgÈ_x000E_A_x001D_¤4Òq_x000F_A8O_x0001_6"_x000E_A&gt;m?i_x0010_An´	·_x0010_A	Ó0_x000F_ã_x000D_A&lt;KWXæ_x000D_AýÌÊW_x000E_A£NDÏ_x000B_A&lt;Ü:ì_x000D_AÿU£å_x001D_¼_x000F_A0_x001D_×ð_x000E_AÓn-_x0014_-_x000B_AJaÏTô_x000F_AÂÄ_x001C_Â_x000D_A*_x0019_f=0Í_x0010_A_x0018_Ìá¶}_x0010_Ac_x0001_;_x000F_4_x000E_AÝùÊ_x0004_e_x000C_A&gt;_x0003_&amp;Y_x0003__x0004__x001C_ë_x000C_Aì»fsõ_x000D_AÙÿ#_x0008__x001F_#_x000F_A_x0005_òúÀ_x0017__x0011_A0_x0003_àÅ7_x000C_A²HKBÃÌ_x000F_AÒ@Ôýì;_x0010_A,)þjÊì_x000F_A£_x0006_'ìÖ_x000F_Añr_x0012_Æ_x000C_AbQô%¹_x000E_Aí_x0016__x0014_¨u_x000E_AÖÌéý_x000D_¼_x000C_A_x0019_»çîF_x0011__x0010_AÞ~_¸§®_x000D_A_x0011_¶_x000B_ÿ0c_x000F_A0«´æ»µ_x000B_A:G¯q_x0002_È_x000B_AÃD®!_x000D_Aï¡]5ÌR_x0010_AÏHÜ»Ì_x001F__x0010_ApaÔ:_x0018_t_x0011_Aw¼_x0001_HûÏ_x000F_Aò_x0003___x0004__x000C__x000E_AÜ*ÕÐä_x000E_A»Ò_x000D_A_x000C_®±R'_x0010_AÈõJ_x0012_`_x0011_AÛ_x0018_8_4_x000D_A_x001B_ÀÀP¼_x000E_ASÃÆèæø_x000D_A_x0018_oiÁµ_x000F_A_x0001__x0003_¨ó._x0011_¥ó_x0010_AuuÁW_x000F_A?ÙºLÚ_x000F_A~A_x0018_ó9·_x000C_Aáì*j_x000E_AøÒÂ{U__x0010_A|s½_x0010_AãEP°_x000C__x000E_Aaü_x0002_o&lt;_x000C_AÁ_x001E_©µ®_x0010_Am_x0011__x001C_²þ_x000D_Aä§³·_x000C_A#IoÈ¾_x000E_Aß_x001D_zðùA_x0010_A~§*_x000E_E_x000C_AnÙnBµ$_x0010_A _x000F_£_x001F_$_x0010_AiÉëî_x000D_Aäå÷°aw_x0010_A_x0002_§`ÂêC_x000E_A_x001B_Ìö£×_x000C_A_x0014_¹_x0006_&amp;Ð¨_x0010_A_x0003_Õ)×_x0001__x0011_A}1§ð&lt;Á_x000E_Awé_x000E_A_x001C__x0008__x0003_ü_x0010_A"_x0014_êç¼_x0010_AXÛèØ½_x000C_A_x000E_"_x0017_Æ]_x000D_AQÎ§!º_x000D_A2Lö_x0016__x0005__x000D_A6ã_x0016_i_x0001__x0002_´_x001D__x000F_A`£j1ê×_x0010_A_x0001_	_x0013_é_x000F_A±¶ÌâëÍ_x000E_A~I F_x0010_A_x0016_ÿhn/_x000E_Aq0±_x0005_B_x0017__x000E_A°_x0010_½f_x000E_A^«s(ÛB_x000E_A_x0007_3;_x001C__x0008__x0011_AmD|Îô_x000D_A©à²Z_x0010_A`4_x000C__x000F__x001F__x000C_AI+J}_x000F_A_x0012_w}©óq_x0011_Aéï)îÝ_x000F_A¦.d±7¦_x000E_A-°__x0007_Â·_x000F_AL$!ê«_x000D_A÷ç6¨Õ(_x0011_Av4Ùý_x000C_A1)&gt;Që_x0010_A$Ä_x0015_´¨_x000C_AÄx_x000E_õõ_x000D_AÂù%_x0016__x0011_A²¯-Mx_x0010_Ax Á1+_x000E_A_x0012_ka_x000F_Afµ£/eQ_x0011_Ar;{^*ö_x000E_A6JW_x0007_{ç_x000F_AZ_x0011_m¡ÿ_x000C_A_x0001__x0002_¦$ø&lt;ì_x000F_AJê-Öf_x0010_A_x001E__x000C_X)@_x000E_A)[¥ÂöË_x000F_AË_x000B_¼F¾_x000D_A°«Þ	ó¼_x000D_Aóf¢?Od_x0011_A¶_x0002_Ôb`Ö_x000E_AÒÌÓû_x0001__x000D_AÞO~¿&gt;Â_x000C_A_x0011_A_x0002_6T\_x000E_AöO´b_x0010_A_x0011_«&gt;_x001C_Ùö_x000D_A0péd¥o_x000F_A_x000B_ÐÏn¹_x000B_A_x0008_Ös_x001D_1F_x000F_A¶¼L=_x001E__x000F_AÅ_x0007_í~Ã_x000F_AOì,ÎüÂ_x000E_AãPyÚÊ_x000D_A&lt;äÓx9d_x000E_A_x0011_Â_x0013_`_x000E__x000F_A¡|w8_x0010_A¯÷ &lt;ÝK_x0011_AÔ¶BìÖS_x000C_AOÆí_x000D_A	(:á¤_x000F_A¦Í¤uQ_x0010_A¥oxù_x000E_e_x000D_A_x001B_wÿc_x0003_2_x000F_AZµÑ_x0019_½_x0010_A¾iµþ_x0002__x0003_Íé_x000C_AÆ:½XÎ_x000E_A_x000F_Òó:_x000C_A_x0003_ ó2§_x000E_A_x0001_ÅS±c_x000D_A]ü_x001B_õV_x000F_AÜK)Ôj_x000D_A´ìîôÀ_x000F_AÂ)aÐ^&gt;_x0011_A6¼_x0010__x0016__x000F_A_x001A_VÞ¶´_x0010_A_x0017_V_x000E_ßk_x000F_Aîs_x000B_¶_x000F_A÷o¹$J__x000D_AÃn:S/+_x000F_A_x0004_àÞ_x000E__x0010_AªÞ¹$AD_x000F_A6ÿ·ò¡_x000E_Ax±Î_x000C_¤_x000D_A_x0015_ï¬ÍQ_x000E_A\úÍ¶_x0003__x000F_A~]b-]&amp;_x000D_AC©_x000E_L_x000F_Á_x000C_A9!gå´Ä_x000E_A¿1á_x0006_t_x000F_A¯ÈeX_x000D_A4o²l"_x000D_Au]D¸ÛE_x000D_AlJ)_x0008_ù_x0005__x000F_A9¸Øsº_x000D_A_x0007_ê_x0006_zÚ_x0011__x0010_A!a¤=õ÷_x0010_A_x0002__x0003_BÀºJ b_x000C_ABñ2¾Á_x0001__x000F_AGC´ºªÇ_x000E_AHÌ*]kñ_x0010_A(ãÚëA_x000D_AOæí®-&gt;_x000D_Aß7O-R_x000D_At0§Ã_x000E_A¥SÜè_x000C_A²G&amp;O?_x0010_AbgÈç|ø_x000F_AtçÒaEÇ_x0010_Aò»/_x0017__x0015_Í_x000E_AÕc²L_x0014__x000D_A(©Nþ©Î_x000C_A8äëÆ@%_x0011_AjR_x0015_§Z\_x0011_APÌb&gt;Å%_x0010_A#kð¡úÅ_x0010_AÛ»eîð_x000B_A´qy|+_x0010_A_x000C_âªçi_x0011_AË!·_x0012_$m_x000C_A×N2-Ì_x0010_A©Ú¤?_x0011_AöúsÇ_x000B_±_x000C_A.Ùäg_x0001__x0010_Agjj²q_x0010_Aæ_x0014_²~_x000F_A8O*e_x000B_A«çÐTr_x0010_ALúÂ_x0019__x0001__x0002_ü_x000C__x000D_A¬",¤_x0001_ _x000D_A(ÜÌ_x000F_AwU¶J_x0013_w_x000D_AZVx&lt;L_x000D_AFI4°Ú_x000F_A(¬N;*_x0011_A´0qitî_x000D_A_x0007_A0}òT_x0011_AÉtG0Ôx_x000E_A)¤¨_x001C_Ó_x000F_AjD	_x000E_A&lt;ÑvÃú_x000F_A©H³Ú§_x000E_AË{ÂE¨^_x0010_AòÍ4_x0010_Aç«ª_x0013__x001E__x0010_Aê¡À±}-_x0010_A&gt;ùóY¿ _x000F_A5¥_x001D__x0010_A·ÑX?\_x000D_A-NÈm_x0010_A_x0010_Gàþ´¥_x000D_A_x0008__x0010_Êm¤z_x000D_A_x0018__x0008_Þ._x000B__x0010_AÔ7âvh_x0010_A5T«Ð=_x000E_AË	ÂN_x0010_AÝA1À_x0010_Aêcÿ¦_x0011__x000F_Ac_x0019_ô_x0014_]_x001F__x0011_Aöì#1ï(_x0010_A_x0002__x0003_»B=`¡_x000C_A¯Àú^æã_x000D_ANeÀß|_x0010_A_x0007_&amp;~?^P_x0010_A!+_x0005_e@_x0012__x000F_A_x0015_äô5_x000F_A=sèn)_x000B_AX×B­¥_x0010_A\_x000E_qVZ_x0010_Ak_x001C_7U_x0010_AW_x001B_Ð-í&lt;_x000E_A'&gt;M$yä_x000D_AÙìu_x0019_qT_x000E_A^I¬Ô_x000C_A:©_x000D_A\_x001F_¼sµ_x001F__x000F_A¾fFN%y_x000C_AH´B%é&lt;_x0010_AÜ0_x001F_Ú¹_x0010_A¾}½	/_x0010_A¥F_x0016_±£ê_x0010_AÍÁÝô_x0011_J_x000E_Ab)_x000E_/_x001E__x001A__x000F_A_x001E_Î¼_x0019_Ò_x000F_A¿~_x0001_I`ð_x000F_Ao4L_x0019_&lt;0_x000F_AÉØ±R¾_x000C_A&amp;_x0008_Zq¤«_x000F_A¢®74ö_x000F_Aõ_x0008_nºË_x000E_AK±_x0017_øx_x0010_A_x000F_½_x0008_	í}_x000C_AK5&amp;g,_x000C_AeÄ_x000D_^_x0008_â_x000C_AËª (åx_x000C_A{_x0005_÷´_x0010_AiQÉÉ7b_x0011_A9jì_x0006_H_x000C_A_x000C_0·2+}_x000D_ApøÅÕDë_x000F_A_x0008_Ø8]·Ý_x000C_AH2²_x0004_ºd_x000F_AåBü²¤_x0010_Að[_x0017_JX_x0006__x0010_A_x001F_W[_x0006_R_x0010__x0010_A4nÜÃ_x000C_'_x000D_A¥'³ßÚ_x000E_Aò\Á¹­Ù_x000C_AÞí`_x0006_ô_x0003__x0010_A0!_x001E_0ñâ_x000C_A_x0002_Ý1_x0017_ò_x000C_Ait|z}6_x000E_Aºn­¾K'_x000F_AØÁ©]	û_x0010_Anré_x0001_&amp;_x0010_A_x000F_l;_x0004_w_x000F_A3 :_x0011_Ç:_x0010_AÉ_x0015__x001C_*Z_x000D_A®_x0017__x0003__¾%_x000E_Al_x0010__x0007_R*q_x000C_A _x0012_â#&lt;_x0011_AY,_x0006_ÿØ_x0010_AL¼È=t_x000F__x000B_A_x0001__x0002_B»»Q_x000C_\_x0011_A³A	§cö_x000E_Aé»*_x0008_ßü_x000F_AùÚ-_x000B_æ_x000E_A*#gÏÔó_x000F_AÐX_x000E_V_x0010_A9L@_x0013_YO_x000D_AãÓ&amp;åË_x000D_A_x001B__x000E_L·?_x000D_AÈH_x0012_õ+_x000D_Arê_x0008_ä__x0011_A^&gt;:Ü_x0011_o_x000F_AªÔ;À_x0005_©_x000B_A_x0007_Í9_x001E_!_x0010_A#¾ê3_x000C_AµìÏÿ1_x0011_A®ñÖß¯__x000D_Aa ÷v_8_x000D_AÀÌ_x001D_2_x0011_A5àÚí_x000B_AØ_x0012_´Ð9E_x0010_AxrAØv'_x000E_A^sî~]_x000F_A-,*ÖC&lt;_x0010_Aß_x000D_(ê_x0007_h_x000D_A_x001D_=_x0013_p_x0010_A}k·_x0010_ö_x000C_AxÝU_x000E_=í_x0010_AH)_x001C_j_x0010_AïUZ _x0019__x000F_AõMpwr_x000F_Aa,G_x0002__x0004_¬¦_x0010_A_x0001_æwÚ_x0010_A{Î_x000D_¤ûF_x000C_Au×_x0018_Gù_x0010_A»_x000E_ÂÑ_x0004_AêN_x0005__x0014_\'_x000D_Aà¯õ_x0006_ù_x000C_AÖkle.w_x0010_A*;¹¤_x0006_Ñ_x000E_A£@ø3._x0011_A4æêêÍ_x0010_Abò_x0013_ÅÇc_x0010_Am,æwÁ_x000B_Aj]1­_x0001__x0011_A_x0001_2x¿Æl_x000E_A0)úz_x001D___x0010_AÝ±j=_x0011__x0011_A®_x0018_Ùl_x0011_Aâï9Î_x0002__x0010_A7|Ê_x001C_2á_x000B_A6ráz«»_x0010_AüGÛ¸Ãú_x000D_Aã_x0007__+ÆÖ_x000E_Ago~_x0018_&lt;_x001E__x0011_AO¦÷ñf_x000D_A÷®´o_x0012_I_x000D_A_x0003_FóÞ_x001C__x000D_AM*X(h¦_x000E_AxË8 b_x000F_AH,­9à_x000D_A_x0001_X_x001A_ÓG_x000D_Atgç¦Y_x0010_A_x0005__x0006_9_x0010_«_x0004__x0011_A_x000E_X|Qó_x0010_A§_x0006__x0018__1_x000F_A_x0001_-Ú¹Þ_x000E_AÇG_x0012_ÉG¼_x000B_AmfýAÿ}_x000E_Aa¦97«_x0010_Aü_x0013_(²_x000F_Aùë_x0011_08_x000D_A´N#ãè_x0010_A¦3/½O_x000F_AêSï&lt;ô_x0010_AvÚÓX_x0004__x0019__x000D_AE±_x0001_+_x000D_Al&lt;Fëµ'_x0010_AÂ"_x000E_´1ñ_x000E_Amìªû_x000D_AA%_x0013__x001C_Ó_x0014__x000E_Axï¡7õé_x000E_A²7Ô·_x000C_Ì_x000B_A_x0008_=§§_x0010_A[¹Ú_x0018_¢/_x000D_A_x0007__x001A_Ó8_x0003_ú_x000D_AA_x0017__®A_x0010_AËl­êó}_x0010_A_x000D_«O¡à_x0011_AØ¨hT_x000E_AH^±_x0014__x0001__x000F_Aâ¤.Ã_x000E_AÞÛ§ê½Î_x0010_At­_x0002_I_x000F_Y_x000E_A@ûâ_x0002__x0003__x001C_à_x0010_Aª_x001B_I_x0012_ùª_x000E_AµÀZ2_x001D_o_x000E_A0_x001E_¯PIn_x000D_Ac¹ZØ_x000E_A©yÕEü_x000D_A"_x001D_µmÄ_x000E_AV_x000B_¯(Pp_x0010_Aö{0qÛ_x0010_Aç_x0014_[Õ&lt;_x0012__x0010_An°ÚiÛ$_x000D_AÀ=Å#¶7_x000F_A_x001E_*£é,m_x0010_AÙ_x0001_]W÷_x0010_A&gt;à×_x001C__x001F_·_x000D_AXiXû=_x000E_A'o_x0011_P¾_x0006__x000E_AÒè¶¯d`_x0010_AÁ§Ì0:Ó_x0010_A¹ý©_x0014__x0017_3_x0010_AµáO_x0002__x0010_A	7"û_x000E_A/âuÝ_x000E_AÓKñtYº_x000E_AÐ¿åÅ¥_x0010_Aì7Úÿ_x001B__x0010_Ai_x0014_:Z_x000E_Ar_x0018_o'â_x000B__x000D_Aº=gÀMA_x000D_A_x0005_ZpÞ,Æ_x000C_AO¦VHÁ4_x0010_AùëlXó_x000E_A_x0003__x0004_AÙW_x0004__x0004__x0011_AîW_x0006_+Þ9_x000D_AØ¡6:Q_x000E_AÍQOÄ­_x000E_Aø¬ßsê_x000E_AbçÉ°_x000D_©_x000E_Að!÷ËA_x0011_AC^_x0015_=_x000C_A@_x0018_Ò¹ÞÇ_x000F_AÞ?M?Á_x0008__x0011_Aß®6å5_x000D_AÚ{hÃB_x0011_AZêoªé_x000B_A oÞÂF_x0002__x0010_A_x0010_CÏ_x001B__x001D_Ý_x000C_AÇg[ª_x000C_AbîH_x0013__x0010_A_x0006__x0015_¥¢1É_x000E_AæI_x0015_Y¶`_x000D_AÉï©éóh_x0010_A³	_x0013_ºØR_x000E_AÆmõM,(_x000E_Ak_x000C_CC*_x0010_At_x0001_Û'©_x0010_Af©t_x001F_I$_x000F_A_x0004_'uþ:_x0010_A¶3÷g_x0011_2_x000E_AÅ¯s_x0019_F_x0011_A_x001E_ Õ7]y_x000D_A]ÒÐ¡È_x000E_Aj^ÑÌ}l_x0010_Ajäq_x0002__x0003_@'_x000F_AfýmtÙ_x0010_A¹`y_x0001_ã_x000F_A±®0Ü!_x0011_A~_x001B_¾öë_x0010_AÃa	[_x0007_*_x000D_A;Æø²_x0010_ú_x000B_A_x0015_¬_x001C__x0005_¾_x0010_AÕõ0È¥_x000E_Aç¤¾Ì{û_x000E_AHuPØ_x0003_X_x000C_AÀ¢~rÚ_x000F__x0011_Ag_x000B_Du¾-_x0010_Aª©Ñ &amp;_x0001__x0010_ARíý&amp;ø_x000E_AÙ¸´Ä_x000F_A_x000B_ØàÆê_x000E_A_x001C_Ò½Ö±ä_x000F_A.Ìr_x0015_ÿ_x000F_AöLô¬_x0013_Ä_x0010_A&amp;£9ß	Ö_x000F_A£Í?ðï_x000D_AX³å;V._x0010_A/Y_x0010_AJ·_x001A_bl«_x000E_A_x000D_ ¶%ü_x000E_AfÙ5î_Ê_x000E_A³_x001D__x0015__x001C__x000F_ATq:»_x0004__x0010_Ae,ÀbH¹_x0011_A_x000C_´ö0_x0011_A7DÔöò_x000C_A_x0001__x0002_y¤¬/ý_x000F_Aø ªâ38_x000F_Aaþî6w_x000C_AÎ_x001E_Õäó_x000C_A_x0011_òÑ78_x000B_AùÛ_x0014_O_x0014__x0010_A§I+°æ_x000C_A©¢|j¥p_x000E_A~C?È_x001B__x000F_AË_x0013_"@2¥_x000C_A_x000D_è¢&lt;_x001E__x0010_A_x000B_åÐëG@_x0010_A¤´Áë;_x000D_A¸_x001E_J£ê_x0010_AH_x0005_K+f_x0010_AîeÞZÃ*_x0011_A±ÚOWÈ_x0010_A¾Þ:§_x0016_X_x0011_AQ_x000E_£1_x0010_A¦éHL+É_x0010_A5ªõê_x001F_ _x000B_A_x000E_Òµ?ô)_x0010_Aè_x0019_Û9_x000F_A}E';_x000F_A=âÈ¥_x001B__x0011_Aø½³¢¥_x0010_Aã½¥Nß_x000C_Asþ½Ø_x001C_!_x0011_Ajm|K4_x0011_A´_x0002_ßö_x000B_A^{Ú²ã_x0010_AjÞò_x0003__x0006__x000C_Ü_x000C_A_x0013_Týîpæ_x000F_AÜ_x0011_¦¹_x000C_A`_x001D_¼Î¶1_x000D_Al	ë3_x0005__x000D_Aí_x0017_%7­M_x000D_A¾_x001E_ëÉ£_x000B_AÜªX0ë_x000E_AP¦_x0004_J_x0010_A¥¥ªnO¶_x000C_A'|_x0014_r¼0_x000E_AFRçïß_x000F_A	 XÕØ¢_x000E_A5jÅÍ_x001B_g_x000E_A/ryý¥d_x000E_AE	ø¤_x0011_A¶_x001B_Û.ì_x000F_AÀ(üU_x000D_Ac	OÐ _x0010_Aä+E_x0011_F_x000E_AUC_x0008_÷Çí_x000F_A_x0002_ã'­"_x0011_A®¡9;¥_x000F_A_x0001_~ÐÔc_x000E_AF¯Xië_x000E__x000F_A_x0003_·_x000D_]²¶_x0011_Amë_x000B__x001C__x000C_Am_x001D__x0003_gñ_x000F_A0¹ÇÕoþ_x0010_A]_x0004_mítj_x0010_A·%_x0007_HÐ"_x0010_AF_x0015_¿:¥Ç_x000D_A_x0001__x0003_^_x0011_­&gt;_x0019_È_x000F_ACS_x0002_µ:5_x0011_AF¹:.0ë_x000D_A»×³çwk_x0010_A¬_x0008_è_x0012_õ_x000B_AíÀBïÜ_x0008__x0010_A%_x0003_æX_x0010_A­34õ_x000C_A_x0003_¶¢Q_x000F_AlÖC$«_x000D_Aè&lt;)ã¬_x000D_AÉçGr¿_x0001__x000E_AA¢³ñ_x000F_AT·ØøT?_x0010_Aøçn_x000D_&lt;Ê_x000D_Aà_x0006_N_x0002_ú_x000F_A_x0018_xzJú_x000F_AÐ_¼¿r_x0010_A ©gÒr_x001A__x0010_A¨/û¡ö_x000F_A_x001B_M¤²_x000B__x000C_A¢8Ü~å_x000E_Ak%,_x0006_«m_x000D_Aöooï¯_x000D_A_x0010_è_x0019_%î_x000F_Ajf,ø1t_x0010_AOÁ_x001E__x000E_û_x000D_Ay±@¢_x000E_A?ÔÓ±Ô»_x0010_AÎ!_x000C_Ä_x000D_AF *_x001E_ë_x000B_AwwÓX_x0001__x0002__x0007__x0010__x000F_A*_x001E__x001A_Þ_x000D_A${uÓ_x000F_k_x000F_A!¨_x001C_@_x000F_A.±_U_x000D_AXïj_x001F_^_x0010_A ¸Q®H_x0007__x000E_A§_x0007_{_x0005_ì_x0010__x000E_AÑ§ÚSÖ;_x000C_AqF%Vå_x000E_AÖq/¬ú_x000E_A@}3v_x000C_A§&gt;ø[L_x000C_Aqó5n_x000F_A~_x0014__x0012_z_x000E_Ã_x0010_Aj`_x0005_	¥â_x0010_A¿ïny|_x0016__x0010_A/µ_x001A_"_x0010_¥_x0010_AË#_x001B_Â_x0012_Ô_x0010_A1¢ìa9Û_x0010_A¢M_x0001_AM6_x0010_A¬Âî£d_x0010_AiózÕ_x000B__x0011_A~ªB ªe_x0010_AÆÿ¤mý»_x000D_AÑK_x0011_½&amp;_x0010_A_x0015_H÷ïÕ­_x000C_A_x000B__x0007_ÎEv_x0010_A{ÀÛJ*o_x0010_AöÃzTpô_x0010_A_x000C_I'/V_x000C_AÞ_x001F__x000C__x0004_b_x0010_A_x0001__x0002_7Âû³3_x0010_AG»Öº@_x001B__x0010_A¼lÞÚ*ã_x000C_AI5¨ß#G_x000D_A_x001C_+«_x0006_õÔ_x000F_AÒ°hÇ_x000E_AÊJBÈ&gt;É_x000F_AÏ_x0017__x001A_I%_x0019__x0011_AçÐ_x0005_ú1_x000C_AYÈ»_ÑÍ_x000D_AÍ³öd_x0007__x0010_Aùåz¾GA_x000E_A3@NÐzR_x0010_A|ÝMbÁ_x000E_AîÆ?_x0002_«_x0010_AkoÁ4Sb_x0010_A&gt;%V\C_x0010_A"-'÷Í_x000F_AÂÛw,¬_x0002__x0010_A_x0019_×_x0007_vÔ_x0001__x0011_A!T¬R7V_x000D_AWG_x0005_ße_x000F_A ¢×î@_x000C_A©_x0012_8Z_x000F_AìÞ_x001E_j*_x000F_AÙ]_x000C_9_x000E_AçRR_x0013__x0011_A²ÙÎ0$_x0011_A2X­n_x000E_Aî__x0002_L_x000D_Aàø'~Ð_x000E_AUæÊ	_x0001__x0002_ð·_x000E_A_x0010__x001E__äq_x0010_AÏ§ôÇg_x000E_A»¬9îÎ/_x0010_Am_x001C__x001C_+ðj_x000E_At_x0003_á§}_x000E_AõWfK;C_x000C_A}lsøeb_x000D_AJùOLjB_x0010_APýx_x000C_²`_x000E_A_x0005_uJM_x000D_AYëÿ _x000F__x000E_AlY¯0ÿæ_x000C_A¤ _x000D_á_x000E_ÿ_x000C_Aü²-_x0015_Ï°_x000D_A=;Y¿ÅÃ_x000E_AþÏöwÂ_x000E_AëÑÕ_x0012_ç_x000D_Aú0á¥&gt;_x0010_AÑ(vK'ý_x000D_AÄjõç¨_x000E_A^ÍWÄ/?_x000D_AØÎaÓ_x000E_A+îØ%LS_x000D_Ay_x0018_­C_x000D_AÿÕZÇ_x0011_A_x0006_»_x0012__x001E_Î_x000E_ARµ_x0005_ÒJ	_x0010_A£æ_x0002_S3_x0010_A)fõº_x0014__x0011_Aøû(Þ_x000F_A~_x000C__x0006_2._x000E_A_x0001__x0003_m¹ÆN_x000C_A¨9^Ap_x000D_Agy?}^ï_x000F_AÂÒÚë5_x000C_AÉ#«Wá_x000E_Añ1)îÏQ_x0010_A\¯©`_x0010_AÌrÕ]_x000E_AkXj_x001B__x000D_A«Ç^N(|_x0010_Aâ_x0004_9î__x0018__x000D_Ahí]ó,_x0014__x0011_AHZ_x0005_@5_x0010_A&amp;þÈBO_x0010__x0011_A_x0016_$ßJ_x0010_Ñ_x000B_A¶Á3©_x0019_Y_x0010_Aáµ.%_x0011_A_x0010__x0017_óÙÂ	_x0010_AÕd_x0013_×|_x000E_A $bzV_x000D_A?´w_x0004_v_x0010_A_x000C__x0001_	I¹	_x000F_A.z´_x0002_ZÑ_x000E_AÌÚúÖP_x000D_A3_x0010_¦ÇÞ_x0010_AP{ÿÌ_x0006__x000E_A^È.C_x000C__x000B_AËì¤ùK_x0010_A¾_x0005_æ_x0003_*_x000F_A"­R_x000C__x0010_AÍ©_x0015_|*_x000E_A¶fÖ_x0003__x0004_^Ô_x000D_AKñk_x000E_A¾_x0008_²àI_x0010_A_x001F_áÑ.(j_x000B_A_x001E_´s©_x000F_AKVFFÒ_x000E_A&gt;X¡Ü_x0004_U_x0010_A£öëhQ_x000D_AÆ~Ä5Z_x000E_A¼!_x0004_I_x000E__x000D_A¾HÏázÊ_x000C_A¹ø¤/ ·_x000E_AÌäÄ_x0019__x0010_Az_x0014_x4_x000C_A_x000C_Îà·_x001E__x000F_A´8"´ð_x000C_A4ìF\_x0010_õ_x000F_AÓ[[[_x0010_A&lt;_x0001_@_x0008_å_x000F_A]_x001B_Z«&gt;_x000E_A²wDd®É_x0010_AXâ  M¸_x000E_AÂûQVÆ"_x000D_AVË{{_x001A__x0002__x000D_A&amp;ù_x0011_:_x0010_A_x0005_V¨º'=_x0011_AÊßeÃ_x001D__x0005__x0010_A^_x000D__x0007_`_x000E__x000F_A¨6ßÓ_x000C_A%Â{«²_x000F_AþGZ+=_x000F_A0Ql_x0010_ñ_x000F_A_x0003_	 ËKgú_x0001__x0011_AÎ2Húþ_x0010_A7_x0013_Öï_x001C__x001B__x000E_AÓ¢Ü¨I_x0010_ABsQ_x0018__x000E_A	E}Z_x0016__x0011__x000C_A&lt;_x0004_Ø _x0010_A	óÛqþ_x000B_AØ9Ü2àg_x0010_A_x0002_û}_x000B_ö_x0010_A¶þÓ©_x001C_e_x000E_A=q,!_x0017_R_x0010_A_x0004_1¦×_x000E_AÊVô®ê&lt;_x0011_AÛo_x000C__x0011_A_x001D_:_x0005_G_x0015__x0011_A_x000E_ÑðÚº_x000E_AF*ðì"_x0011_A_x0007__x0013_©_x0017_ûö_x000E_AÜ?º¡=ô_x000D_A@+_x0014__x0006_4_x000F_A_x0010__x001A_ÁÝ6_x000D_A_x0012_6à_x0012_(_x001B__x000D_A`Sæq·î_x000F_AÄw_x0001_±Ä_x000C__x0010_Ak­Èj¹_x0004__x000F_ACÝê·ª`_x0010_A&gt;½Ô9=_x000F_AdÜRÁÕ«_x000D_AUë_x000C_¾_x0011_AàQ@Åæ!_x000C_A@_x0008_@Í_x0001__x0003_âr_x0010_AB!=É-_x0011_Aî­-ò?²_x0010_A¾SZÀÓ_x000E_AÌ¬Om_x0011_AÄ8_x0011_æ&amp;A_x0010_A_x0007_­)_x001D__x000C_A¼_x0003_é¿_x000C_ø_x000D_AÅU9°7_x000E_A¡wHKA_x0011__x0011_A{lÐ_x0002_ï_x000C_A|_x0007_k¤4 _x000E_A'z_x000F_A_x0012_Èwæ²_x000D_AtÜò$W_x0010_AgeAÀäÿ_x000F_A½:Vº__x000E_A3P_x0011_A§_x001A_5§~e_x000D_A_x0002__x0002_*1_x0010_ALªSÑ	S_x000F_AÑ`¼÷_x000C_A±_x000D_ãÊe_x000F_A-;}"o_x0018__x0010_A&amp;d_x000E__x0012_µK_x0010_A:0íÑ©ý_x000D_Aa°ÖaÄ_x000C_ADP_x0007_Ð­g_x0011_A$+ü_x0012_O_x0007__x000D_A_x0001_èæºy_x0010_A;rÌþ&lt;&gt;_x000F_AÛNÏ_x0015__x000C_A_x0001__x0003_`Í­ºÿ_x000D_A¶_x0001_µm_x0019___x000F_A©¹_×I2_x0010_A§þ_x0006_7_x000D_ATw¼|a_x000D_AZ«Áº_x0010_A¡·Âß_x0005__x0005__x000C_AÝv#µi_x0005__x0010_AÄÔR_x0001_ñL_x0010_A?_x0011_IÈÌF_x000D_A^ÔXÑñ_x0002__x000F_A6^_x0005__x000E_m_x000D_A^î|Ç_x0010_^_x000E_A¥Ù·h_x0011_AEí8äjk_x000E_A_x0015__x0013_Í²ã_x000F_AsyHý¼=_x0010_A¬ve_x000C_p_x000D_AÐüÇ_x0011_A:	_x0002__x001A_Ég_x0010_A  é¿,J_x000E_AV|o;ø2_x000F_A_x000C_½UÀ&gt;_x0010_AÂ(H­·#_x0011_Aqª®¢_x000E_AB=4Ód:_x000C_A_x0011__x0015_ÅúßÎ_x000F_Aç_x000B_|Õ9­_x0010_A³'e¸Íz_x000E_Aó_x0018_V\;_x000D_A=-\³_x000D__x0011_A_x0019_Ô_x0015_ë_x0001__x0002__x0008_ _x0010_A*ÊHá§_x0010_Aª®·Dî_x000F__x000E_AÞE_x000C_+_x000B_Ñ_x0010_AúA­Ð_x0016__x0010_A_x001E_+_x001C_Iã0_x000D_ANÃÝ-_x000C_AÅöÏ+J_x000C_Aïíéb¸_x0010_A)«_x0011_¿_x001E__x000E_AÎR_x0003_Ï± _x000D_Aq=_x0016_Ö·#_x000D_A_x0011_h÷î_x0015__x000D_A_x001B_e©fí_x000E_A¸ø@Ý1Ø_x000C_A¨ÍÕX[Ü_x0011_AMÀê-_x0019__x0011_A^Ä_x0005_»êo_x0011_Að$ï1_x0010_ñ_x000C_AÒy,îáÛ_x000E_A_x0016_î_x000E_A&amp;(ã&lt;g_x0010_AÔ¸V°ú_x000C_AþD_x0002_æh_x000D_A°Oh*_x0012__x000E_A¥âóÐ?Â_x0010_A_x0001_,Z__x000F_Aß_x001F_ì_x000B__x0011_A/ÖÇ± _x000D_A8ÄTa_x0003__x0011_AÆ=HÞ_x000E_A_x000C_´?NùÉ_x000F_A_x0001__x0005_sÖ_x0008_²_x0012__x0010_At¬Þgm_x000E_A_x000F_àÈâé½_x000E_A?½_x001D_Ï_x000F_A_x000E__x000C_o©_x0011_Aæ_x001B__x0015_ÿN~_x000E_A&gt;$w_x0006_&amp;_x000E_AxL_x0004_Jó_x0004__x0010_A[ë-q_x0011_A£»î¬áj_x0010_A´p*âô_x000E_A´A_x0002__x0012_î_x0011_Aç½§_x000D_A¶ìÂ3ó_x000D_AF«¿}ü_x000E__x0010_AH°ÿ¸_x000E_A)¹_x001A_¶_x0016__x000F_AlÔ_x000E__x0013_GT_x000D_Aòp1_x0003_p_x000C_Aópá_x0010_A_x001C_z _/_x0016__x0011_AÃ_x0018_V7V~_x0010_Aôé9Æ[¸_x000D_ArÚrã´@_x000D_A_x0013_²(í¬b_x000D_A_x000E_dÝ&amp;³_x0010_AÏÉ°ú¢w_x0010_A§ÔVÞ_x000F_A­x¸Vi_x000F_Aîçë_x0019_AT_x0011_AN_x001F_Ð¦£_x0011_A#­¶_x0001__x0003_)@_x000D_AMÎ$©_x000F_°_x000B_Ax&amp;é_x0013_xØ_x000D_AÓ_x0017_÷Þt´_x000D_AQ	_x000F_¹u|_x000D_AXcOW5_x000E_AÎ]LÚ»_x000F_AêT0qõ_x000C_A_ÐÉ£H_x0011_A:c­·_x000E__x0010_A°ðm_x0001_Ì._x0003_A_x0002_Ï¼W´ö	Aà)_x001E_&gt;Þ&gt;_x000B_A_rá_x0003_A8DûLK_x000B_AxN	Ä3®_x000B_A§OcV_x0003_Av÷ZÓW_x000B_Ar'zv_x0016__x0003_A_x0019_HqÎ_x0003_AàÆknl_x0003_A~áD¡(g_x000B_A¨ÛMB{Ø_x0003_AÖG_x0011__x0004__x000B_A_x000B_·J|_x0004__x0010__x0003_A_x0004_Ô¿©	A|£÷ü_x000D__x000C_A`_x0012_·Ñßò	A¼§áËÒQ	Aû_x000C_ÿ^Éu_x0003_Aþm_x0010_ü??_x000B_AiX9q»_x0003_A_x0005__x0006_ñÐý1_x000B_A_x0002_!£c_x000B_A¢Ö©Å_x0006_As51£_x0011_	_x000C_A	V_x0014__x000D_Û·_x0006_AtÈèN_x0006_AÖ_x001C_Mc_x000F__x000B_AÔûl-_x0015_1_x000B_AÌº7_x001F__x0006_AãâG#_x0003__x000B_A_x000F_A2¹ú	AM&lt;_x0005__x000E_àâ_x0006_A_x0004_Ö¾~~_x000B_A§NÖë²_x0006_A&lt;Câ¸¨_x000B_AÊu_x0017__x0001_f¢_x0006_A_x0002_¨#$_x0006_A_x000B_ã_x0013_"_x000B_A_x0012_53ó_x0006_A_x0012_}/¯Ø_x0006_AÞ Xöo_x000B_A©%/&lt;_x0006_AXY_x000D_x	M_x000B_A¿ðõé^$_x000B_AH¹¤&gt;Ã	AS(Ç)C_x000B_A_·LúÏ_x0006_AHÝ/_x001E_?B_x0006_A_x001F_i_x000C_êA_x0011__x0006_A2=:_x000B__x000C_!_x000B_AÀ(8_x0007_}²_x0006_A_x0010_]Ç0_x0001__x0008_ÕÆ_x000B_AhDâk_x0005_?_x0008_A_x0012_$+ÿÆ_x000F__x000B_AÜ_x0003_¸_x0010_a_x0003__x0008_AÌË(îÈH_x000B_A)K÷{Ó_x0008_AÐgöÀ½^_x0008_AÚYÎDÔ_x0008_AìïÀU;_x001B_	AY_x0010_Á&gt;\E_x0008_An¹î¼_x000B_A_x001B_¯P\_ý_x0008_A´_x0014_XÑm_x000B_AÊõ§Li~_x0008_A·3Lý&gt;_x000B_AB0¼K	ASìø8ö	Ae´¦_x000F_·±_x0008_A_x0012__x0008_o"~_x0008_AÕDìL _x0008_AµöXBz_x0008_A_x0006_Up[rÀ_x000B_A&amp;ýyN$_x000C_A?ô¥sS®	A Ñ_x0007_#OK_x0008_A®_x0004_tgPÏ_x0008_A&gt;á¥£n;	Aç&amp;V&lt;	A´q#f(_x000B_Aü_x0002_¿[ùq_x000B_A¢Éÿ_x0019_Î_x0008_AEïAQKp_x000B_A_x0001__x0003_B\Ñu_x000E_R_x000B_AX¥å¥ÿ_x0003_A)_x0006_w_x001D_¨i_x0003_A¿êVg&amp;ö_x0003_Aº©§¶8_x000C_ATÜ_x000C_q	A¨Û»Þ_x000B_ò	A:WûbZ_x000B_Aâ MÔ_x0003_A¦"ßA«1_x000B_A`_x0017_æ¬_x000B_A_x0013_p_x000E_C_x0014_©_x0003_Azn¦s4_x0003_AËä3Í¾_x000B_Az	å_x0003_A_x0002_µ4Ð_x001A__x000B_AF`_x0011_¹	A"AOÉ_x000B_AQ%_x000F_.âÏ_x0003_A_x0015_&gt;$T¤_x0001__x0003_A¶ÖR}_x000B_A/©¶Å_x0003_AH®¶_x000B_A_x001E__x0012_í7Á_x0003_A~&amp;[_x000B_A2);q[_x0003_AJô×õÙâ	AÓ_x0003_ý¶ó$_x0003_A_x001F_]_x0014__x000B_a&gt;_x000B_AQ_x000E_Ý£á	AÄÌC._x0003_AÒY¦_x001A__x0002__x0006__x000B__x000B_AÐ52øBV_x0006_AýbóëKM_x000B_A·_x0012_GÜ&lt;_x0006_A4µTg+4_x000B_AIY_x000B_ò.Ã	A[_x001C_ÊBh_x000B_A, __x0003_í_x001B__x000C_ADÓBÙ·R_x0006_At¾(_x000B_Az.-Þ¸v_x000B_AELX?Y_x0006_Aý:Üÿ_x000D__x0006_A-OL²_x000B_A_x0005_²B_x0008_X[_x0006_AGüOuB_x000B_A½_x0008_þ¼¦_x0006_At7`p|È_x000B_Aé&gt;G¢_x000B_A¦Æê_x0005_	AÎ÷Í_x001E_h_x0006_AªÎö _x000B_AÒ¾Pçm|_x000B_AÒÃU)¤_x000B_AÎÂ*_x0006_ACYwØ_x001A_ð_x000B_A_x0018_)ïpAò_x0006_AÈ_x0016_Ej-	_x0006_A$?K_x0001__x001B_Ñ_x0006_A?,ï]m%_x000B_Aêý_x001E_Í«_x0006_A»pÆ_x000E__x0004__x0006_A_x0002__x0003__x0001_ü¶K_x0003_AÐVkÈÉ	A_x0003_fÐh÷	Aq_x0016_\ª_x0003_Aé_x0014_8ÛÚ_x0017__x000B_A÷_x001E_Ô.Yü_x0003_Aó_x0007_4Õ«_x000B_A_x0019_2Õ`ñ©_x0003_A¦èþ4k½_x000B_AÇô_x0012__x0010_pv_x000B_AêÐA2_x000C__x0003_AZ9¨&amp;-µ	A§_x0018_â\_x000D__x000C_Aü[0ï/_x000B_A;c_x0016_Ú_x000B_Aö¡®Ýó_x000E__x0003_AiôÁ·_x000B__x000C_Awå}ý¦q_x000B_A_x0014_«ð`&amp;_x0003_AéäÏ®_x000B_Aaä%â§_x000B_AâYÞô0F_x000C_A_x0017_£rÄn_x000B_A|2_ØN	Ad¦L±Qo_x000B_A·¥?_x000B_AF½¾F³¡_x0003_ABBN_x0001_ÄÍ_x0003_AFq6W_x000B_AÆç_x0002_y_x000B_AUu5¶ø	Aäý	O_x0006__x0007_w_x0005__x000C_AÞ	&amp;ãËA_x0007_A²åË+éu_x000B_Ae¶=Pâ_x0011__x0007_AN9Q_x0017_È_x000B_AzóÖí_x0016__x000B_A ì0_x0007_A_þEÇ_x001D__x000B_ApGv¼`_x000B_A_x0005_ïW¼_x0012_$_x000B_A]_x001F_~²¯	A%ì_x0005_ëþÅ	A³ñI®Z_x0007_AÊÑ#b_x0007_Avý_x000C__x000B_AKï_x0015_þ_x0002_±_x0007_A ÓÏÏ	_x000B_Ag¢_x0004_ßôö_x0007_A_x000E__x0010_Ð¬Û_x000B_A_x001F_¹ZîrÔ	A_x0004_Ë?XÒ_x0007_AJÊ­F_x0001_p_x0007_A+dØ_x001A_k _x000B_Aï´ÿ$Ç_x0007_AÛ*³³_x0007_A9»O·Iç_x0007_A;\çã	Aù#_x0003_ø0	AcÐ1Æ`y_x000B_A³Õ®ÁF_x000B_A¶ÖêÓæ_x0007_AÅ_x0003_B§v/_x0007_A_x0002__x0007_u-áÒSÆ_x0007_ABñÁÕ_x0007_A_x0014__x0003_çz_x0007_A¨_x000B_j#u_x0007_Aªú_x0013_Zì	AÀp8I_x0007_A_x000C_Î_Ceq_x0007_AÎëuÄQ_x000B_Aùbyß&lt;_x001B__x000B_A0)D&amp;²_x000B__x000B_ADG¦_x0012__x0011__x000C_A_x0008_°×w_x0017_ý	A@ª@6ú_x0007_ANko7_x000B_A_x001E__x000D_'ó©_x0001__x0007_A°¹·²Å_x000B_A6[¶­o_x000B_Aß¨@_x0005_è_x000B_A¨Ãm_x000E_Ó_x0007_AIÁ7zmB_x0007_AË_x0006_(\ô{_x000B_AvèíöÖ_x0007_A"0ìÚp_x000B_A6¨P_x0016_O_x0007_Aî_x001B__x0013_®_x0007_AwËHúã_x000B_A¶._x0013_95_x000C_A#t Hî	A`_x001F_ ]_x0007_A¢éq&lt;Ù_x000B_A&amp;¨J4é_x0001__x000B_Aµ_x0004_Àá_x0001__x0003__x0003__x0016__x000B_A#m[_x0018_¯_x000B_A¾_x0014_iM_x0002__x0003_A­_x0006_ÑZH	Aå"_x0018_ÓÔ_x000B_AÜYû_x0003_AK²¦J­é_x0003_A¬:¨Ë_x001C_²_x000B_A]Ç¹ækU_x000B_Ax1FSö	AóÏ_x001F_jú_x0003_A·uÊÈ&amp;_x000B_A¨_x001E_Eó~_x0003_AnQ_x0004_j_x0003_ABÅ÷9_x0003_A_x0010_×¢J_x0011_~_x000B_A_x0003_Rî5ª_x0003_A0£²í&amp;_x0001__x0003_A@bÅ_x001B_¦_x000B_AiÛ_x001A_É®\_x000B_AÈö_x001A_LÜ_x000B_Al"ùi,_x000B_AyÃÀÜ·o_x0003_AÛ_x0008_{ú4z_x0003_A¶ï¬¶&amp;_x001D__x000B_AÜý_x0013_ìg_x0003_Aâ&gt;S/±_x0003_A¨®iÜD_x0003_A.­q­¨_x0003_ASÄÍ=é_x001A__x000C_A_x0006_ì	¬&lt;	A_x000E_Ç,$x²_x000B_A_x0001__x0004_ü_x0013_}r±ñ	AÉ&gt;«_x0002__x0005__x000B_A Rµ8T_x0004_A_x001C_¢â¡I_x000B_AaP@_x000D_û	AÅ&gt;©Þ"_x000B_A· +é×)_x000B_Am§1&gt;N_x000B_ANWá?_x0014_È_x0004_Aî!«X_x0014__x000B_A°ç{ò¬_x0004_A_x0012_øØ_x0006_`_x0004_AjR}_x000F__x0007__x000B_AÍþ?_x0011_ÿw	AÉÓÑM_x0003__x000C_AÍNNDF}_x0004_Aü_x0007__x0001_8g_x000B_Aá3)¦` _x0004_Az&gt;8È¬K_x000B_A?_x0003_äP_x000B_Aü~_x000E_]~_x000B_Ap`?râ_x0004_A_x001B_iòÎ_x0004_AÀiVU¸_x000B_Aìñ8fr_x000B_AûÚã3ô_x0004_Aº_x000D_Õ _x001C_Z_x0004_AÝü}_x0012_F_x0004_AÁ;/fî(_x000B_A½#K[Á³_x000B_A_x0016_33¹Í_x0004_A¸³×,_x0001__x0002_h\	A÷®Ìª_x000B_AçÃ	Ðt_x0002_Aöv:øÔ´_x0002_A­C1Ý_x0002_A»1À(^_x0002_AAay_x0013_h¬_x000B_A4²¤18_x0002_A(E äÌ_x000F__x0002_A»¤s	AÚ8¼_x001A__x000C_AkÇ]iì_x000B_AÄ«F}Ø&amp;_x0002_A$¸Ù_x001D_P_x000B_Aq½Èõ	AÁ±	±¬_x0002_A++nº­È_x0002_Ayt±Wc)_x000B_Aa¡Øä°}	A§&gt;=_x000B_Aîèº$ã_x0002_A^:_x0015_·8 _x0002_Aü_x0007_óX	A²º98_x0010__x0010__x000B_A¦pöº_x001D__x000E__x000B_AN11RÏ×_x000B_AÂÊ{Ë\_x0002_AZ1ú|_x0011_N_x000B_Aoø_x0006_Ú_x0002_A½Ó:i_x0012_ý_x000B_AÄy_x001B_¯¡)_x000B_Aüñk½_x0007_y_x0002_A_x0001__x0003__x0014_Y&gt;¢_x000B_AÎ×_x001F_2_x0019_	AsÎ_x0011_ñ_x0003_A3Q§â¬_x0003_Ae_x0018_b­_x0003_A0õ¿_x000B_A*§_x0003_A&gt;ßì_x000C_2_x0014__x0003_A¼ªù_x0013_ã½	A(À¥&lt;S_x000C_AÄÌ0¿\ý_x000B_A°¶°­_x0003_AB¾%ÂÉá_x000B_AQÂÌ_x0003_A&amp;A:Þ¡	AñP£«ßë	AÆ_x0008_Æ_x000B_ú	A»_x0016__x000E_Îi_x0003_A{_x0002_òTñ_x0003_A|¿Ät%Þ_x000B_A:¼Divp_x0003_AÕÖ&gt;i	A^éÅ_x0016_&lt;_x0003_A'ãÝ§µ_x000B_Aø=_x0003_A_x000E_m\_x000D_s_x000B_A&lt;_x0010_Ï&gt;~C_x000B_A_x0017_ËU_x001F_ìp_x0003_A8R!&amp;ù_x000B_A´M^;Dz_x000B_AüsåþÊ_x0003_Apý_x0002__x0003_\_x0003_Aò!["Ò_x0003_A 7ÌâAß_x000B_A_x000B_õ)i_x000D_Ú	Aw®m_x000B_'_x000B_A_x001C_#ï+_x000B_AôÏþy_x000B_AÆI1_x0004__x0003_)_x000B_Ap__x000E_þ0_x000B_A&amp;6$iâÌ_x000B_ALØÌh!«_x0003_A&gt;_x000D_é´mÇ_x000B_A_x0012__x000D_ûG`_x0003_A·Å×ÀÖ¾_x0003_Aú_x0003_TÀ_x0003__x001E__x0003_ApÊi©_x000E_k	A!øQZPþ	Aõ¬gz_x0018__x0001__x000C_A}g_x001C__x001A_l[_x000B_A¨_x0018_ g"U_x000B_AøÖª§&amp;_x000B_AÈp~1_x001C__x0003_A_x0006_UÝô;_x0003_AéûøÊæ_x0003_Aí±H»_x0003_þ_x0003_AÌ"ÿëâP_x0003_AItT¤Ëý_x000B_A¤CéEóJ_x0003_AÎ.¸iÄ_x0003_A_x0016_ÃYíP@	AêonfÍ_x000B_A«MÊn[B_x000B_A_x0007__x0008_JM¢*[_x000B_AÖÌ_x0010_¸5¿_x0008_AáT´µ}_x0008_Ag£_x0017_aCD_x0008_A[e¬ÖL_x000B_A_x0016_¥*|W_x0008_AÃBx¸_x0008_A*%_x001B_+_x0008_Aô fi7µ_x000B_AgU¢6:_x000B_A_x0003_G_x000E_·_x000B_AmÇka,_x0008_A®Tç¨_x001D__x0008_Aa_x000C_ºÒ&amp;_x000C_A»¤_x0001_Q2_x000F__x000C_Aÿ¿ºJûá_x0008_Aÿõù_x0006_E\_x000B_AÔ¶¢dÁ_x000B_Aö£eª!ý_x0008_AÏÈZ2w_x000B_AlFì]÷¥_x0008_AÔ¦gVí_x0008_A®Ò½*ü7_x000B_A0&amp;n\\_x0002__x0008_A-ecø_x0008_A_x0005_:)@Å_x000B_A_x000D_M´_x000C__x000B_A¨Ïûá_x0015_D_x000B_A;«¾Î_x0002__x0004__x000B_A×_x0004_¶­µ²_x0008_AM)_x000E_¤ó_x000B_A3ÿÆ_x0002__x0001__x0004_#k_x000B_AOï&amp; _x0007_9_x000B_AØ¹Ù_x001A_ÃZ_x0004_A¢ÚSÂ	A¦Ï_x001C_t_x001A__x000B_A_x0004_h"YI_x0004_AS74È¾_x000B_Aåå|¸_x0017__x000B_A	o÷$:ä_x0004_AH£ÎÙÑ_x0004_A½èôZüù_x0004_AÖ»_x001E_.L'_x000B_A6$Ãë6_x0004_A5NO/·_x0004_AõOn¹*â	A_x0014_ÁÛ6Ç{_x000B_A_x000F_¼)ã|_x0004_A|Ò._x0002__x001D_	_x000B_A|Øð´í_x000B_AÉtQmA_x0004_A43_x000E_·ú_x0004_AuQ»_x0014_/_x0004_Aô_x001F_È/Uå	A_x001E_vc"_x000B_AêVr¦Û_x0004_A_x0004_.Ïpï	AHñi_x0011_H_x0004_A_x0014_ýh^5â_x0004_A_x0002_pþ3°_x000B_A¬ÉÚR_x0005__x000B_A±¿_x0003__x0014_5_x0004_Aî±Ñ¹Þ_x0004_A_x0001__x0004_×³BíÆÑ_x0004_AÍTÏ§_x0004_A&amp;Áúe{_x0011__x0004_AÜvMâïÙ_x0004_Abx&lt;ß)_x0004_A°¿ÜÞX_x000B_Aø_x0005_çÆÝ	Aüå)^$_x000B_Aj­:j¥¸_x0004_AzQ-¾k¼	AYá­¯í_x0004_A,ôOíG-_x000B_A­ºìáæÚ	A	_x001C_*ýáb_x000B_Ak69ùä$_x000B_A"æb_·_x000B_A7ÉÓEö&lt;_x0004_Ak_x000E_9õ¥e_x0004_AbGÃýÀ_x000B_A^lê9_x001E__x0003__x000B_An¬jú©ÿ_x0004_AK_x0012_w¡	_x000F__x000B_Aò¸'h7_x000C_A°í7_x0006__x000B_Ak_x001B_`¼X&lt;_x0004_AîÛ\Îö_x0015__x000C_AÓà_x000C_`ýõ_x000B_Aý_x0007__x0017_"e_x000B_A(I3á_x0015__x000B_A-òc_x0002_ÿ_x0011__x0004_AîF]@H_x0004_A_x001E_y#_x0002__x0005_!¥_x000B_Aø_x0007__x000D_ïk_x000B_A_x000D_F(XÛO_x0005_Aç.9ð:+_x000B_A :_x0002_ÕW	A, ñTxÛ_x0005_A°_x0015_¹_x000C_x_x000B_A!_x0012_`åB_x000B_Aeµ­gÞ\_x000B_A¸ò_x0001_U_x0005_AR¯ú)Ì_x000B_A_x0003_-+_x000F_Ú_x0005_A_x0019_§ Ñ)_x000B_Aþn_x0002_3­_x0005_A _x0015_9]:`_x000B_A?n_x001B_M8ç	Ac[°R_x0005_AN6Þ1Ìµ	A0öxsÉ_x0008__x000B_AÈªÇfÎH_x0005_A_x0005_	¿_x001B_ö¤	AR'_x0004_Ì·Ç_x0005_A_x0017_ÓT¢f_x0005_AcBÈ	Aduß~D_x000C_Aìéf1í	A`è4üÒæ	Aqß¹_x0005_Ô¦_x000B_A8_x0003_Áã°_x000B_A¦mþ~_x001D__x0005_Ax·0Äv_x0005_A{Gá_x001C_Ã_x0005_A_x0001__x0005_¸_x0003_ïøÄ:_x0005_As·Tï_x0005_A_x000B_@Å_x000F__x0012_Ô	AR}ÚÈõÔ_x000B_AóãlI	ARO[_x0005_AçÁÐús®_x0005_A"tú_x0008_t_x000B_A`i8fÃ@_x000B_AQq¼*,_x0005_A&amp;_x0012_"ìþ_x0005_A&lt;{àaw_x0005_AïüÎS_x0004_%	A²Æàà}x_x0005_Aí² Ñõ*_x000B_A2TÅ]_x0005_Aúù¨z_x000B_AÉÊ_x001E_rÇh	Aµv_x001D_Ï_x001F_)_x0005_Aâ_x0010_¸¤._x0005_AõwûÉ½_x000B_A¾´ê0_x000C_A_¹ñay_x0005_AãÏÈõÇ_x0005_A_x0006_È7;øv_x000B_Aã]8g¯_x000B_A°ù_x001A_Gøó_x0005_AW_x0012_,7Ç_x0005_AO_x0016_f[w_x0005_A_x0008__x0002__x001C_6~+_x000B_AN6B#\,_x000B_A]sæ_x0006__x0007_ã½_x0007_A_x0001_H_x0003_®Zg_x000B_A_x000C__x0016_s£¤_x0007_Ax 5²b_x0007_A._x001E__x0002_ûûr_x0007_Aª_x0001_¾mY_x000E__x000B_AÞZ_x0004_,_x000D_ó_x0007_A_x0008__x0002_2_x0007_A_x0014_7*Èk_x0007_AÂ1P_x0003_ø_x0007_A83;n_x000B_A_x0008_z_x0007_Aç_¼Þx 	A\b_x0004_:ÜM_x000B_Aü:&gt;d¯_x0007_A»uU´0_x0007_Az?_x001B_G%S_x0007_Aàiª;¸_x000B_A~µÇ_x0016_«r	A;l_x0007_K@_x000B_A_x001B_¸o_x0010_X_x000B_A´n[AÈ_x001E__x0007_AN_x0003_ùX_x0010_°_x000B_Aà_x0005_By-_x0007_Ajb_x001D__x0005_Y_x0007_AF&amp;M&lt;_x000B_A	3WKª	A_x0016_älÞ_x0008_:_x000B_A£@ùÄW_x000B_A_x0006_x_x000E_Wû	Ad:úó_x0007__x000B_A_x0001_ ³Ü_x0015_Ä_x0007_A_x0001__x0003_7Ì_x0016_:Ó%_x000B_A£_x0017_*_x000B_A*yS¤	A5òaj!_x0003_A5«\$;_x0003_AXÍVçÖg_x000B_AÎ~¦.ó	A_x0017_Øã2_x0003_A®lRK_x000B_AIà]ÊÖn_x0003_A&lt;%És	AÎA[õ_x0012__x000B_A[_x0002__x0013__x0003_AoëÉï{_x0003_A_x0010_3_x0012_H¥ç_x0003_A8_x0016_Ù,8_x000B_Ah´_x001B_Õ_x0004_u_x000B_Aõ_x0019_ª_x0016_ï	AG_x0018_v_x0015_,_x000B_AÐ×mtÿ_x0003_AÎD¼ÆE_x0003_AIXë_x000D_O_x0003_A¦Vï_x0019_ó_x000B_A_x0004_à|Ì´_x000B_A¢1_x0007_H_x001F__x000C_A_x0006_ÕB_x001E_ôR_x0003_Ajæ¶_x000F_&lt;_x000B_AÈegpõ_x000B_AS.÷&lt;YÑ_x000B_A¸W+ü4U_x0003_A_x001C_{ª.¹_x0003_AAðè_x0002__x0003_ÚÔ_x0003_A¢ùö_x0003_AïìÁâ®_x000B_A¤!ï7¶S_x000B_A_x0005_Én~ê_x0003_AÌ/:m_x000C__x000B_A_x001A_QËù_x0017_ô_x0003_A/Ç*ãðI_x000B_A÷&lt;_x001A_­è	ALÓ/ô	A-ïQ²í_x001E__x0003_A_x0018_ÓQH_x000B_Aoçd_x0003_AÏeXÀÔï_x0003_A×_x0019_Ç$d	AÒ_x0007_ú Ò_x0004__x000B_Aªú3e§M_x000B_Ajy=[ã_x0002__x000B_AXh¼«L*_x0003_A~_x001A_JÍ_x0003_AÍÁAÂ_x0003_A,u#üB&amp;_x0003_AÛ,Gò_x000E__x000B_A_x0007_Õ®Ó_x0005_Õ_x0003_A,~x_x001E_Ì	AÔî0ÄL¾_x0003_A)'þX9\_x0003_AJDÁéH_x000B_A§ö-u_x0011_Q_x000B_Af0_x0001_$_W_x000B_Ap_x0004_vL³»_x0003_A_x0008_."J¨_x000B_A_x0001__x0002_v_x0004_Æ÷Z×	AâókX_x000B_AØÑ_x000B_¯_x000B_AËå&lt;Î+_x0002_A*o®4_x000B_A'ªB_x0005__x000B__x000C__x000B_A2æ%_x0010__x000B_AJºÄgÏ_x0002_AìeÒ^ñÆ_x0002_A30¹_x0002_Aüeô_x0017_/_x000B_A_x0003_ÛW×¼_x0002_AºMGÂ_x0002_AÞ^É_x0014_$_x0002_A®ÚÌÄ+_x0002_A~!ëz	Ag%äê_x0002_A3%e_x000B_A_x0018_ùPíÈ'_x000B_A0A#Zh_x000B_AÇÔÀL³À_x0002_Aâ·0Cw_x0014__x0002_A_x000B_m=iÕU_x000B_AÑµ7)_x0002_A£¢m´_x0002_AÏ½N_x0002__x001D__x0002_AõB_x001E_Q_x000D_	Aø4_x001A_¤°	AðxvË^ô_x000B_AW§Ru_x000B_A&lt;_x0010_ÆÎM&lt;_x0002_Ab¹ÿ_x0002__x0003_´6_x0003_A¸¡:Ã_x000B_AD ÆÛ_x000B__x000B_AæbI§_x0003_A_x000C_ÁT(®q_x0003_ALQ&gt;'r_x0001__x000B_AÐ¹±Ö×a_x000B_AlH±¥á_x0003_AÍ.Õ;_x0013__x000B_ASÂÙ9_x001E__x000B_Aæí¼xXÈ_x0003_AÂ$	ý	A)å_x000C_¹Î_x0003_ApË­°_x0003_A¡rL¾ G_x0003_A«Ûh_x0003_AxÕbÒüm_x0003_A¼¥-ê_x0010__x0003_A_x0007_Zúï*_x0003_A¤ë_x0002_Uïx	A:~I¥_x0004_I_x000B_A7_x0012_tnk_x000B_AP°_x0019_'¦_x0003_AB@_x0012_g_x000D_¤_x000B_A§vÝ_x001C_¿	AæI·î"_x000C__x000B_A!Â_x0004_r_x0003_A_x001D_}¥ _x000B_A/_x0014_lj_x0016__x000B_AÁÌþ w_x0014__x000C_A&lt;_x000E__x001C__x0017_¢_x0003_AÇêÅ¨7_x000B_A_x0003__x0004_26­bFá_x0004_Aù!HÈþÌ_x0004_A}_x001D_ß	å_x000B_AÎÔñJÍ÷	Ah9è«oË_x000B_AÑ_x0011_w/]"_x000C_A_x0003_°_x000F_^\_x0004_Ab²Tj_x0004_AKåD_x0018__x0004_-_x000B_A¯_x0006_¹&amp;Ì_x0004_Aò÷Î&gt;Xo_x0004_A._x001C_20F	A"Ø?0­k_x000B_Açõ&amp;¨B¥_x0004_Ab{y_x0008__x0004_A_x0008_ç1/_x000D__x000B_A^_x0014_°iqÜ_x0004_A1U×_x0004_À_x0004_AßNÐPP=_x0004_AJûmí´_x0004_A_x0007_Î_x0019_1&lt;r_x0004_A@©._x000D_\_x000B_AØÞ_x001D_ß _x000B_A0ÅyHf?_x000B_A&lt;ä'_x0001__x0004_AÜ_x0002__x000F_ÊÆ_x0004_A__x0001_zyPè_x000B_AÐZv?_x0004_AÈ¡îD^_x0004_A_x0016_i_x0005_®y_x0004_AèV,_x000E_û__x000B_AAÑ_x001B__x0004__x0005_Gv_x0005_AýÕÔ~_x000B_Af£&gt;_x0002__x001A__x000B_A#ªlDÚ_x000B_A/­Z ~_	A4 |_x0012_ët_x000B_AØ	Áhp_x000B_A^^*4Ê_x000B_A]_¶p¹	A_x000E_Ä_x000B_Ý×þ	A\;«ò®Ü_x0005_Ae _x0006__x0018_s_x000D__x000B_Aç_x0006_&amp;6m_x000B_AWl°v¦_x0005_A0°|f_x000B_A_x0017_¨"ñ\_x0002__x000C_AXÌø²;_x000B_AÈß_x000C_â_x000B_A »,%_x0005_A\·´rÉ2_x000B_A¾ÒÚö+ò_x0005_A8èØÿa_x000B_A_x000E_é1Âjd_x000B_A±ªÆ6_x000B_A&amp;9¸Å}3_x0005_A_x0016_¶_x0016_´	AVàZÝ_x000B_Ak&lt;üJ_x0003_(_x000B_Aì6j_x0001__x0005_A_x0019_[_x0019_þp_x000B_AFPZ]C¾_x000B_AÖ9¶+±Ù_x0005_A_x0001__x0006_r"_x0003__x0017_$__x000B_A¡U^IéÉ_x000B_AtÉ_x0015_nø_x000B_AõaÚC{_x000B_A´í_x0012_BE@_x000B_AgÆ«#Î_x000B_Aëã_x0002_t_x0008__x0006_A&gt;_x0004_?_x0005_	AfµMp_x001C__x000B_Aá1._x001B_¯_x0006_A_ÊÌ´3/_x0006_A+'_x001F_¼y_x000B_A_x0004_³¸_x001C_IÄ_x000B_A¶Æ&gt;:ñU_x0006_AtF_x0006_#´_x000B_A_x001B_)­dÛü_x0006_A¡_x0005_ãZ_x000B_AwÐü¬_x0006_AüÅ9mÈÌ_x0006_A_x0006_à:A Ë_x000B_AÜSb;|_x0001__x0006_An8»Ë³5_x000B_A;_x001B_¥¥f_x000B_AQÝ_x0015_%GÄ_x0006_A}æy_x0017_Í	AÅÒ8_x000B_ALðtÁ_x0018__x000B_A¯kéa_x001A__x0006_AÎÜÐþfñ	AwtôY¤_x0006_AÙ2Ñ°_x000B_Aé&gt;_x000E_Þ_x0001__x0002_uY_x000B_A_x001D_Á¾í_x0002_A}ÑF;È÷_x0002_AMèÞû_x0002_A_x0018_pÖùð}_x0002_A_x0005_ª_x001E_.i _x000B_AéÍ0_x001C_´_x0016__x000B_AÆF¹Vl_x000B_A:ÁeM2}	AF:a»&amp;÷_x0002_A_x001E__x0004_+_x0004__x001C__x000B_A?É§®_x001C__x000B_AºdÕn¶_x0002_A_x0002_-&amp;_x001E_^_x000B_A@yÿ£³_x0002_A6ÚPÔä_x0002_A¡&amp;¬Vö´_x000B_AI¢I_x0019_Ë	A@ZþÍgD_x0002_A\ø}Áµ_x0002_AÂgb&lt;Ó_x000B_Az«Ðg*_x000B_AAR)÷'_x0007__x000B_A#¨Ç§×È_x000B_AæÈù_x0002_A×Ç}WÅ_x0002_A$I ºî _x000B_A²_x0018_ø ñ_x0002_AO©_x001D_ _x0001__x000B_A:éÃ' _x000B_AÓêË}Åï	AþË®¦²ú_x0002_A_x0001__x0002_x_x0001_(fJ_x000B_AMÍí]©_x000B_A,¶8¶À_x000B_Ad/'zÖ_x000B_AÙí[~a_x0002_AI_x0007_üÑ_x0003__x000B_A_x0017_VQá_x001E__x000B_A4BýÈ	Aàí_x0016__x000C_qä	A!B_x0011_ÀI_x0002_AEL_x000E_/_x0008__x0002_AqÚ=V&lt;½_x0002_A~åXÞ_x000B_A_x000B_$ØÇç	A4[bÕBû_x000B_AûºLn_x0002_AF_x001E_yº¶á	Aß_x0016_²ÚÞº	AîtPÙ¡_x000B_Aã(ÑTG_x0002_AÚNñ½{7_x000B_A=¶Ê¼l_x0002_A\è_x0015_zã_x0002_A»_x0005__x000F_Ò#_x0002_A2Æ_x0006_c_x000B_A^@ÿwü_x0002_A_x0013_NáÞf¼_x000B_AëÙf6N°	A_x000E_w K_x0002_Ap_x0010_ã½1_x0002_A_x0014_R¨¢G_x000B_AKÔy_x0003__x0005__x0004__x000C_AÏÆ_x0011_IÄ	Av_x000E_Îy_x0018_W	AÙi¿è	A_x0010_È¢5_x0005_AíêDhß	A&gt;F=ûÇ_x000B_A¾_x0007_Gá	Ä_x000B_AÇ_x001D_V-i_x0005_AM_x000D_(FÙâ_x000B_A?_x0002_à_x000C_¸_x000B_Ay+?ò´f_x0005_A/`á_x001D_à_x001B__x000B_A_x0010_®DÁÚ_x0005_A_x0005_=qLaÕ_x0005_A£âÆÿ_x0005_Aÿ)_x0001_Ñ_x0005_AÍNÕ@E_x0005_A_x0019_`Ëx£_x000B_A@ÆOÆ _x0006__x000B_Aúø_x0007_Å_x0016__x000C_Aà_x000B_²å_x001C__x0005_Aâ=£	²V_x0005_Aì%úh:é_x0005_AÈDR´_x0008_B_x000B_A"M¤ÿº_x000B_A"k±;D¡_x000B_A!0±÷i_x0005_A_x001C_5ÕÌ£_x0005_AÃh¦_x0005_A_x000C_mj_x0017__x000B_AÃC]_x000B_A_x0003__x0008_G_x0017_ÑÏª_x000B_Af_x0018_6¥_º_x0008_A&amp;1ü_x000B_A°h_x0008_QN_x0008_A_x0015_hC_º_x0008_A+G_x000C_õ_x0012_._x000B_A6¯#¿¶_x000B_Aë_x0006_=`Ò_x0008_AÃ_x0002_6ÅX_x000B_AAkcØ_x0005__x000B_Ay_x0004_j	A%îèBõá_x0008_Aá¶ºÊ_x0008_A`3|Õ8_x0008_A¤û?×SV_x000B_A1^+DIe_x0008_A_x0007_Ø	 ;_x0008_AßdçÒI_x0008_A_x001F_¡)LM·_x0008_Aókbwk	Aì_x0006__x000D_â*_x0001__x0008_A_x0008__x0016_`¼_x0012_ÿ_x0008_AZö^s_x001D_P_x0008_AÔ(àMÝo_x0008_A¦_x0001_mÅ+¤_x000B_A ØRoû_x0008_AvÝvüv`_x0008_A¤_x0008_¦_x000D_è_x000B_A*æ§Ø73_x000C_AÔL oÜ_x000B_AL¼CØÁ_x000B_AB_x001F_ÚF_x0001__x0003_ðÁ_x0003_A)Ù_x000F__x0015_Nµ_x0003_Azºi%Óù_x0003_A½,K(Ø_x0003_AÝ9&lt;C¥Ô_x0003_Aº4è_x0014_Æ_x0003_A,¬MK_x0015__x000B_AÏ^øÍ_x0002__x000B_A¾¼m#_x0007_ë_x0003_AXèøóë3_x000B_Al£`_x0017_Y_x0003_Aó_x001B_)Åg_x0003_AÆüy·_x0018__x0003_AÉ8@mè_x000B__x0003_A¡Y,kÈ	_x0003_AÉßÑ6_x000B_Acþ¼3à_x000B_Aî E^7_x000B_AÌb*ôÍ·_x0003_ASàæ á©_x000B_Al}$L°_x0003_A_x0012_Í&lt;À¤¶_x0003_APÿ¯"Å^_x000B_AQø_x0010_	A?Û®lõ_x000B_A_x001B_ÛÖÙ_x000B_A{HV´Ø._x000B_A	éî_x0001_Ð	A}W´_x0003_Al7¹ôk_x000B_AiØE4¨_x000B_AÒ_x0010_þ[V«_x0003_A</t>
  </si>
  <si>
    <t>db993736da2f64b65844cce29c947932_x0003__x0005_É_x001B_¸ò_x000D_F_x000B_AJ_x0002__x0019_¹¶	A_x000F__x0013__x0003__x000F_è_x0005_A_x001B_f&lt;áF_x0005_A_x0008_üoý_x0004_ _x0005_A}_x0011_]}R_x000B_A_x001E__x000B_­¸éÔ	A·P_x0002_®_x0005_AØ_x0012_ö~_x000B_A(uÁq_x0001__x000B_A_x001B_¹èª4_x0005_AJ²¹ù_x000B_A"ðCS ,_x0005_AîÜ`¹Äé_x0005_AOßw»íK_x000B_A«´_x0015_§ê6_x000B_A·¡Í _x0005_AÐ_x0006_i×¤_x0005_AÆ°Ú_x000E_ðô_x000B_A_x0019__x001E_)áÊò_x0005_ATP	aù_x0005_Az¾ïî¯_x0005_A¬_x001E__x000C__x0013_Y_x000B_AxÌ_x0006_º&lt;ß_x0005_A#~Îö+_x000B_AÖSÆÓO_x000B_AØ?¶¼[_x0005_A×j5óKh_x000B_A_x0008_ñ*2µ_x0005_AQÐÔ#_x000C_A_x0003_¸)[Q_x000B_A½eï_x0001__x0002_g«_x000B_A_x001D_ôá2_x000B_AA.s+÷_x000B_ARrÅÙ8f_x0002_Aë{@Û_x0002_A³Ðw_x001C_¹K_x000B_Aå¯çß	ANd_x001D_ñ=g_x0002_AE8v_x0004_´_x0002_A7G%¤D_x000B_Aè_x0010_³_x0002_Au²_x001A_¬Å_x000B_AÚK&lt;þ_x000D_C_x0002_A  PM+G_x000B_AånÖ¾l_x0013__x000B_A}þ³`_x0002_A1ÂPçäS_x0002_A}_x0002_Ì+_x000B_AÁÿó_x0010_°_x000B_AaÑ¢oÉ(	A´$ü!	_x000C_AÊ_x0015_×}_x0002_A®-VÎ_x001F_	A2ápL_x0002_A_x001F_î¶ýø_x0002_AQ'C\å-_x0002_A_x000C_uQC§Ä_x0002_A¡]z	_x0017__x0002_Ax¤|_x000B_AÚ¯XØ[E_x000B_AM:o7|_x000B_AgØåõ»	A_x0002__x0007_B0PP³"_x0007_ATë#_x0019__x000B_AÙ.ò_x0014_C_x0007_A6_x001F_®¿æ_x000B_Aï8Øró7_x0007_A_x000B_**mí_x000B_A_x0004_1N_x001C_p_x000B_AÚwó¥iÏ	AéÔ4®	_x0007_A»×u%_x000C_Ax_x0003_¥ýªò_x0007_Ad²_x000B_í)£_x000B_A_x0001_5&lt;©_x0007_A*IM$Í_x0007_Aê£üÝ_x000B_A`!ï¯ê_x0007_A,¡zk_0_x0007_A5SV_x001B_þ_x000B_A_x0008_)û_x0005__x0014__x000B_A_x0006_Ã_x0013_Û¦	A&lt;¹©_x0013__x000B_Asw ©â_x0007_A1_x0016_Ï`£_x0007_AÛPò|dz_x000B_AËlõõP&gt;_x0007_A¹}Sä|_x0007_Aú¬©p_x001B__x000B_Aº3«´i_x000B_A99ªö_x0001_É	A±Ä´_x0003_7_x0007_A&amp;@°\}?_x0007_A*_x001C__x0001__x0002_î¢_x0002_A}Pû[Ý	AJmæ^©_x0002_A`_x000B_Ñ5iS_x0002_AåÊä×Q_x000B_A?Ñ¢Q¡_x0002_Ae&lt;_x0015_éèY	APk¼U&amp;@_x000C_A_x000C_Eè~¶_x000B_AÚ_x0001_ÆT_x0005_Å_x0002_A_x000E_¬_x0013_Êu_x000B_Asd_x0003_¢ ~_x0002_AË¡ÿ)A_x000B_Aã4_x0008_9¶v_x000B_A_x001C__x001A_(_x000C_ATÆ_x000F_Ü\_x000B_Aã²£Ó_x000C__x0002_A_x0015_d_x001D_R÷õ_x0002_AÞ=Çÿe_x000B_A_x0003_­WËèU	AD}1_x0013__x000C_A9~û_x001F_ÿ_x0002_Aà]þtD´_x000B_AöA(²_x0002_AÞ"Ô_v_x0002_A_x001C__x001F_$ñ®õ_x0002_A+ò·ò_x000B_A½U[_x001E_ù_x0002_APgØÎ_x0002_AIçMÆÏ	ASõC)¾	A,¨©_x0008_ûµ_x0002_A_x0001__x0003_&gt;KUÆ£_x000B_A¥xói_x000B_AOð{;±Ü	Aë _x0016_Á	AB½RF_x000B_A_x0003_$Ýôå_x000E__x000B_A_x0005_î6í¥º_x000B_AiXcXhu_x0003_A?­N°_x001B__x0003_AFÙêVY_x0003_Aly_x001F_¿¥_x000B_A_x001E_ô_x000C_Á\_x0006__x000C_AJs'_x0014_²r_x000B_A_x0010_bsþâ_x001D__x000B_A_x0007_Á«Ù_x0006_o	AE\Ë}._x000B_A¬.p_x0001__x000B_A_x000C_¯F_x001B__x0007_!_x0003_A×os¿oO_x000B_AW³æu¥	AHòcr¤Ê_x000B_AÄÆ²Æl_x000B_Az6Ñ]Q_x0003_AaµS:o6_x0003_A_x0001_ðÎ³°_x0003_AJÑ3°,4_x0003_AknÇÅXÿ_x0003_A"ý_x0002_/H±_x000B_A.&lt;Ã_x0011_ª_x000B_A0YH;Ù	A¡ÃhÃ_x0003_AÔ\#_x0001__x0004_&gt;¼_x0004_AAyJàea_x000B_A£_x0016_ø_x0008_X_x0004_A@	 áà!_x000C_A_x001A_xI_x0008__x0008_±	AíÙ¨_x0017_×9_x0004_A$)6î2J_x0004_AÂüjKE_x000B_A#8_x0003_Ó_x0004_A_x0001__x001C_¹Í\§_x000B_AX½	®33_x0004_Ah5å.BA_x0004_A F£_x0001_ã^_x000B_AÜhIìnn_x0004_A_x0010_¾¿_x0004_Aíq®W_x0015__x0004_AN4j_x0004_AÍõ+òÀ_x0004_AQªÐÔ¾M_x0004_A°b1îeÕ_x000B_A××_x0004_ns{_x0004_A7ìÖ_x001D__x0006__x0004_Aõbü=_x000C__x000B_A¹v#^I_x000B_AÍ¿ÊLÏo	AP¾Ú)_x0017__x000B_Aü²õÎ\_x0002__x000B_A~ Áir5_x000B_A´u_x0014_¿_x0015__x000B_AÔ|ñÐ¯_x0004_AðÂË Ë¼	Ap¼_x0014_[Ò	A_x0002__x0005_qw_x001B_ÓÚ_x0005_A_x0016__x0005_v;¦Z_x000B_A1íã_x0003_ü_x0005_AÆTÜ8ã_x0013__x0005_AèúI\·é	A\_x0004_µ_x0002_Q_x0005_A_x0010_îZx_x0005_A0PZÌ`_x0005_A-ùçgÜ,_x0005_A8b_x0005_A_x0010_Y_x0016_2Ó_x0005_A#_x0012_iÉ_x0005_A²pp_x0018_¸_x000B_AKý¼__x0005_Al&amp;Ãö©Z_x000B_A.ÞHÀ³Ê_x0005_A¤°ìÛ:ø_x000B_ALÁ&amp;_x0005_A¡_x0011_½¥c_x0005_AÉA²Óö_x0005_AØ3cAÅ_x000B_AOÎä_x0017_eð_x0005_A^ëß_x000B_AK_x0001_êu¤Æ_x0005_Aë§_x0001_Shk_x0005_ApWuH]_x0005_AJµúÜf_x000C_A&lt;ÿÞlô_x0005_Aâ_x0002_CP_x000D__x0005_AÃuë¨&gt;#_x000B_AoÓ»_x001F_à*_x0005_A_x001B_øØ¯_x0001__x0002_òj_x0002_Ap'êÆl	A_x001E_ü×W_x0019__x0002_Aà_x0013__x0006_Xì_x0002_A&lt;`á24_x000B_AqWè_x0005_Ây_x000B_AKî8_x0018__x000B_Aòè_x0017_AF_x000B_A1¤@[;_x000B_A_x000B_£¨wPÉ_x000B_AkI­%d_x000B_AÓ_x001A_dÌ_x0006_*_x0002_A¸_x0018_w¥_x000B__x0002_A&gt;Vpg¹Y_x000B_A?£ê{çJ_x000B_A}qé-æ_x000B_AÀÄ8ç_x000B_A(¶j|u_x000B_AO0;èÑ	AQy8@&lt;_x0003__x000B_A3	_x0002_§ç­_x0002_AçØî·_x0002__x000B_A)E+uN_x0002_A±Âô\f_x000B_A³ÙfòY°_x0002_Aò¡5°I_x0002__x000B_ARJlÖð_x0006__x000C_Af'àO·=_x000B_AõÏ2¯_x0002_A¦¯¾Ó?_x0002_Aò_x001A_Ñþ__x0002_A_x0003_¶½`Ò_x0002_A_x0002__x0004_C_x001B_êÇ4_x0004_AÇ|_x0008_¦d	A_x0018_¬Ð{£_x0015__x000C_AÏ_x0007_Ê	A+ð6b*_x0003__x0004_AJãÇSÍ_x0004_AX]ä³g_x001B__x0004_A¾=_x0005__x0001_Ø_x0004_AÆ½ü:àÞ	A&amp; ©×	A=»_ã¤þ_x0004_Am9ÎÆË_x001A__x0004_A_x0016_ÛÞ°Ý_x0004_A#W&lt;:Ô5_x0004_A~D½à=C_x000B_Al_x001A_Ñö}N_x000B_AÛôbÐ	A¿¥]_x0008_¼ô_x0004_AÿGfµx£_x0004_Af;F_x0014_í·	A_x000B_8?Ë_x0002_ù_x000B_A_x000F_Ù_x000F_èU£_x0004_AºÁÏ_x0019__x0004_A%b_x0008_ ä¤_x000B_A¸ÿÿ)_x000B_Ag&lt;ÁÛ	A'Ë¼ _x0004_AaÓ°__x000B_AýõOÊyg_x0004_A*ì_x0017_ÚvX_x0004_A¯½`_x0011_"_x0008__x000B_A!ð^5_x0005__x0006_p#_x000B_A_x000D_R_x000B_=b_x000B_AMjàö²º_x0006_A ¬Þp_x0006__x000B_A_x0002_ø¬èüK_x0006_AR_x001D_n_x000F__x0008_Ö_x000B_AåÞ_x0003_ü	A÷9A:IÔ_x0006_AÓÚF_x0015_·_x0006_A&amp;îeÙ Q_x000B_Aæµ¹hÄ	Aèvë°#_x000B_Ae_x001A_¼Ð_x0006_A¦Ë¾¨4]_x000B_A¶çÔt[ª	A9¾_x0011_×Àü_x0006_A_x001B_S*O¹_x000B_AÐ&lt;_x000F_X¸&gt;_x000B_A_x0007_.£Iíæ_x000B_A_x0004_üëJ{_x0006_A³MhÞV_x0006_Aª_x000F_Pëq_x0006_AöÛìâç_x0004__x000C_AÑðç_x0006_AkÛ]ffÆ_x000B_AL°ÕY_x001F__x0003_	AHýÍ^¨/_x0006_A_x000D_8¶T¶A_x000B_Aqk°K_x0006_A£&gt;§_x0006_An¤Ü_x000F_Ê_x001C__x000C_A0_x0001_iíè'_x000C_A_x0002__x0004_úÉ_x001C__x0003__x001F_Û_x0004_ADã-_x0002_e_x000B_Af¨.&lt;_x0004_²_x0004_A2²Æ_x001E_×_x0004_AmNRüñ{	Aà_x000C_|Ð_x0001__x000C_Aì¥.»Éö_x0008_A­d­Z&gt;¡	A'!díY_x000B_A6_x0008_lD¸_x0004_AÖ5Õp_x0002_ò_x0004_A,mC«_x0004_A]æãYXÊ_x0004_A]À"µ|{_x000B_A_x000C_!ô_x0012_W_x0004_A_x0016__x0014_L8G	A_x001D_d_x000E_óÖ_x0004_AnÍ½Ôß_x0004_A._x000F_°¿m_x000B_A_x0002_y_x000B_Zã_x0004_A_x001E__x0006_Ãt_x0006_º_x0004_A%×TÕ7?_x0004_AÙ×Ç_x001B__x0019_k_x0004_A6_x0005_ÀOÙ_x0004_Aï1 Æ»_x0010__x000B_AúÚL·rC_x0004_A]¡ëù¦	AÞ/WÜ¿¼_x0004_AÚ«Äw_x000B_A._x0016_AÚÉ;_x000B_A_x000E_Ü_x0016_ÂÄ_x0004_AAéý_x0001__x0002_÷_x000B_A_x0005_Ú¯gS	AÎ3åÁL_x0002_A£_x0016_T­_x000C_³_x000B_A¼­ÓW_x0005__x000B_A_x0014_ßÉ+Zü_x000B_A¼b^m¹ÿ_x000B_A0(_x000B_A/£ÅèÂ	Aï	ªO_x0002_A(û}_x001E_ä_x000B_AKê×T©÷_x0002_AT_x0005_P!?Ã_x0002_A_x000D_	6Y__x000E__x0002_A&amp;Ãy¸r_x0001__x000B_A,«ý S_x000B_AÑ )[{_x0017__x000B_ADí_x0015_b_x0002_AW_x001C_XT`_x000B_A_x0001_Ñ})¡__x000B_Aj|Á\À	Aµ$`Ëd_x000B_A_x0006_;æÖÿà_x0002_AûµmqW­_x000B_AÊLÉ_x000B_A&gt;~|LÛ_x000B_Aßwg	AæK	rÂ_x000B_Anêxíæ7_x000B_A#ScZÐ_x0002_A]@ôBØ©_x0002_AöA´¯¬ì_x0002_A_x0002__x0003_»$¼Yå8_x0003_A_x000E_ _x001E_ÐèÅ_x000B_AKB_x0019_½w_x000B_A»r_x001E_êÄ_x000B_Aåæ_x0007_Lï¹_x000B_AíMÈ|_x001E_t_x0003_A~)õpû_x0003_An U5å8	A2÷b&lt;,T_x000B_A*xk{ Ö_x0003_A7Pr_x000E__x000C_A¼BÑR_x000B_A_x0003_íû t_x0016__x000B_AT_x001C_)_x0017_­T_x000B_AübL×?_x001A__x0003_A_x0019_··Çñ_x0003_A_x0004_i?ÿ_x0003_A:ºB""_x000B_Aà¥|ZÖ_x0003_AUGÕ_x0014_b	A4_x000D_T_x001A_ü_x0003_AÆ%Õ_x0012_4_x000B_A_x001E_	äÈ_x000B_Aäÿû&gt;úa_x0003_AjÞ_x0010_m´	AN¿:GÎ_x000C__x000B_AVL¼-±N_x000B_A=ítiÑ_x0001__x0003_A'_x0001_ÃÈ_x0004__x0011__x000B_Aö_x001A_!Ï_x0003_A4_x0005_R_x0019_,._x000B_AÓäy{_x0001__x0002_ï_x0002_Ai"»PûÉ_x0002_AÜ3Úé_x000B_A_x0013_Àâçâ	AI$æÐ_x0013_O_x000B_AÃÿ¡À_x001E_s_x0002_Aväòöv_x0002_AB_x0002_.äN_x000B_A_x0006_~Ì_x0007_ãc_x0002_A;Qºßú_x0005__x000B_A5Ñg_x0016_¹_x0007__x000B_A¸££åÄë_x0002_AÍ_x0001_y¸P_x000B_A Ýó$î1	AE¸S»	A¶_x000E_Ñb_x000B_A8Ñùð_x000B__x0002_AµuÙð_x000D__x000B_A¤1.xè	A*|¬»_x0001__x000B_A&gt;®³1 Ì_x0002_A!Ë¾ëTF_x0002_AÆ&gt;íÒ3_x0002_A_x000F_yv2ø	AVÀÚ®©B_x000C_AÂc_x0013_éØ_x0002_Aµ¼Ï,¨@_x000B_AîYõ­?,_x000C_Aü_x001D_õýb_x0002_A_x0003_Ày2;¢_x000B_A~­B_x0003_&amp;t_x000B_Aªäcª]T	A_x0002__x0003_¬ö_x0003_W|_x0003_Agà#nË_x0003_Aînª´ü	Azt_x000C_Åx±_x000B_A¥Ç_x0002_\U_x000B_A¥_x001B_^Hr_x0003_AÉ_x0003_J_x000B_AÛ¤¦l÷ð_x0003_AÕÿuë_x0003_AA_x000F_OVÌ´_x000B_A{1«-ãÎ	Af_x001E_´)x_x000B_Aw­Ú®	Aõ?»1bt_x000B_A_x0004_1Ô_x0013_ã_x0003_A~êUúZ-_x000B_A_x0006_Ú%È·'_x0003_AýÆvÕ_x000B_A¸_x000C__x0013_¶_x0003_A¿¹üç1Ú_x000B_Ac«_x001B_fx_x000B_AÔLÂª4¸_x000B_AÁÈ_x0018__x001C__x0004__x0003_A~_x0016_Gê_x0003_A¢µ_x0003_A.ShþÄ~_x0003_AÖÒ_x0014_v_x000B_A_x000D_änX_x0003__x000C_AèL5v	Akðv	_x000B_A+!q_x0019_w]_x0003_A´_x000B__x0001__x0001__x000D_aW_x000D_ALOÈ_x000E_©W_x000D_AL¤9_x0004_²s_x000B_A²º¥Âk+_x000D_A­_x0006_Z_x0015_X_x000D_A_x0006_`ü6-_x000D_AðIIIu&gt;	Aé«_x0006_é4_x000B_Ad¶_x001D_,`_x000B_AûhN"ö¶	Anæ8_x000B_M_x0005__x000D_AÂ÷sÀ/_x000B_A§_x0008_¼`~._x000C_AL_x0007_~FØ_x000B_AIl©+_x000D_AÅ0÷óI	A×ù_x0002_ãY_x000D_AÜd5Ãâ9_x000B_A_x000E_*®ý_x000D_A_x0007_¿_x000D_AÏ+Ôëüä_x000B_AÒ¼À_x000E_Ln_x000D_AL®¬û_x0004__x000B_A_x0008_üvÍG7_x000D_AÑÄ2 _x0007__x000D_A×-_x001A_m_x000D_AJÌ\&lt;}_x001F__x000B_A.È~M³_x000D_A0;ii_x0011_(_x000D_AæTÒ¥(_x000D_Aº§v]_x001B__x000D_AËvµ_x0003_ÚÊ	A_x0003__x0006_õîKt°_x001F__x000B_AWÇ_x0019_@1E_x0006_Aønâ_x000B_AYî/_x000C__x000B_A_x001A_¿_x000B_r¥_x0010__x0006_Aw¹±Ø_x000B_AÂÛ¡P_x0004_D_x0006_A¡õÞå²_x0001__x000B_Aá_x000F_çUÝl_x000B_Aàz×_x000B_A·Hßª|_x0006_A²iÅíI_x0008__x000C_A¢Úd¸Ö±_x000B_AAÏ&gt;¤Î	A_x0006__x0018_Çï_x000B_A_x0014_Û³«	A_x0006_AÅ")_x0007__x0014_¿_x0006_A.ët_x0006_A_ä2Aë_x000B_A,Üg­`Ô_x000B_AÍùX*_x001E__x0006_A_x0007_ÊÆuú_x0006_A_x0002_H^P¡Ú_x000B_A	_x0017__x0007_{_x000B_AÞÑ_x0008_-_x000B_AIÀ¯ë_x0005_§_x000B_Ai/PÉ4È_x0006_A"±_x0013__x0012_Pë	A\WvAó¸_x000B_AÝ+¢ªO_x000B_A2LWR2_x000B_AÖì_x000E__x0001__x0002_ª_x000B_A+Xé(GÜ	AH^ä$_x001A__x0015__x000B_AÌ_x0014__x0017_Jë_x0002_AÞÏ=Ã_x0016_º	A=_x000E_D­_x000B_AÌW¿_x0002__x0002_A¥f£ÄÛÞ_x000B_A»_x0010_Î:6_x001F__x0002_A¢§½ëï_x0002_A³À7öë_x0002_Ay2]h¾D_x000B_AÆG_x0017_Ú¾_x0002_A¤¦15_x001D_æ_x0002_ASFQÆ	AÙIµ_x001C__x0010_+_x0002_A½$_x0013_Íà¬	ABk_x0012_d_x0002_An%`­Q	A_x001E_Í ¸i¢	AÑ&lt;ã|_x001B__x000B_A×å_x000F__x0013_ö_x000B_Adòøçò¦_x0002_A$¹D3D_x000B_A_x0007__x0012_µ_x000C__x000B_Aéj_x0007__x000C__x0002_A³O}oj_x0002_AÚÃ_x001E_Øf_x0002_Axòz+ò_x000B_A½&amp;_x0010_u_x0003_t_x0002_A_x0018_óô¹ð_x000B_A¯ñß_x000E__x0002_A_x0001__x0002_&gt;_x001C_Î¬_x000B_A¦WWs_x000B__x000B_Aª×¢¯H_x000B_AVÎð¥_x0002_AJ¹:ø_x0002_Aò'R­ô_x0002_A%·SºÏÉ_x0002_AzIKhõ_x0002_A_x0001_P;Q_x0002_Ajæ3_x0011__x000B_AÄ bRb0_x000B_Aï=_x001F_!:J_x000C_A¨_x0001__x0003_*+_x001F__x000B_AÃ]æê0ý_x0002_A¥_x001D_3¡_x000B_A Ú"ubý	AÝ´æ=ê	A6SE_x001F_Ú	Aµ}¹[(ó	AbÊ_x000E_o_x000B_A­Îø§_x0002_AsÒ¾|Ç_x000B_A_x001F_ÅÇ_x0015_ä_x0002_Açà_x0008_ö_x0018__x0002_A¼¨®5Ãã_x000B_AJ=¿KåD_x000B_A_x000F_ 3~_x0014_Â_x000B_Ax_x001F_¶_x0011__x001B_À_x000B_A_x0007_nédÖ	A_x000D__x0001_ñl_x000B_A%¼Æ,_x0003__x000B_AÍÁ__x0003__x0004_úe_x0004_AQq\4~_x0004_Aí¤_x0006_ä{ö_x0004_ABÑûyk_x001D__x000B_Aó¹+Z@_x0004_AÅ_x0013_ïËq_x0004_AïÒ'zbR_x0004_AÜÄÌ ó_x0004_AÒB{Þ­_x000E__x000B_A¹8Ö¤Æ_x000B_A NO2³	AÃRª¯O_x000B_AéÑ½e_x001B_Ð_x0004_AA®híÊJ_x0004_AÓ}º:y_x0004_Al_x0012_l_x0014_B_x000B_Adpïgz	A)§_x000D_;©	A©2f_x001C_¹ÿ_x0004_Aô¡_x0001_¸6 _x000B_A°GJ¿(°_x0004_At_x0001_¦t&gt;´_x0004_Aßß_x0015_Ñ_x0004_A³ÆFC"É_x0004_AÛ`õsi_x000B_AG_x000E_¦GM_x0004_AuF]Gð	Aðb§	A0¿`_x0007__x000C_Ag_x0002_:_x001A_®_x000B_A®Ò",_x0012__x000B_A]×Õ2|¿_x0004_A_x0004__x0005_a(Ì_x000D_! _x000C_Aå_x0007_ ? _x0005_A»4!ÉLÆ	A+_x000D_g}½_x0005_A­´_x0019_p_x0005_AÝ_x000F_¦559_x0005_Aº_x000E_Ú_x000B_C®_x0005_AÉëWB_x0013_g_x0005_A\_x000E_&amp;ï_x000B_AÇ_x001D_aP_x0006__x0005__x000B_A_x000B_5Ðg!_x000B_AÇ?_x0012_Uþ_x0005_A®h_x0016_Ü_x000B_AÙ_x0002_cÒ_x0011_a_x0005_A²ÓQE&gt;_x000B_A_x0005_\pÅ	Av#_x000B_·Ü_x0013__x000B_A_x001A_q&amp;3_x0014_'_x0005_A_x0003_íÊù_x0005_A·|Ëy½_x000B_AeÂ¤¬_x0004_ç_x0005_A¢íð  ©_x0005_A¨´n_x0003_ß_x0005_A_x0007_9K¬ß_x0005_AÙú_x0003_t_x000B_AÉå_x0003_]_x0003_¥_x0005_A_x001A_3¦,_x0005_A:CÁHú_x0005_A_x0007__x001C_v¡À_x0005_ABèùM_x0005_A_x000F_G_x0001_º¨]_x000B_Aò7Ûh_x0003__x0005__x0006_ _x000B_A_x000D_´¾_x001B_¨	AûÄò_x0015_Ôe_x000B_Aý»ê_x0008_¥:_x000B_A_x0014__(k_x0003_9_x0005_AÖwwq_x0001_Ù_x0005_AMÖSðª_x0005_AT_x0007_ÑÍÒ3_x0005_Aß_x001E_Yt¶E_x000B_A&lt;RÑó°a_x0005_AÇ³±­ _x000B_An_x000D_,ØÈ_x0004__x000B_AèQ¢×;_x001D__x0005_AÈ_x000C__x0017__x0004_~Ê	AÂGyJ_x0013__x0005_A©Ðùâ_x000E__x0019__x000C_A:­µxÂ_x001F__x000B_A+JÇÃÐ_x0005_A¦P¯Û_x0005_A_x0006_ßØ¼&lt;Ö_x0005_A`_x0004_OE_x0007_×_x0005_A}Õ_x0004__x001F_¨±	A_x0018_ørk_x000D_í_x0005_AåàÙ_x001D_·_x000B_Aì_x000C_ê,¶	A³_x001D__x0006_Ân_x001A__x0005_Awø§`C_x001E__x000C_A­l_x0010_9¬_x000B_Aÿºø`·_x0002__x0005_Aï_x0003_an¡+_x0005_Ab_x0010_¦é_x000B_A¼_x0008_)_x000D_²­	A_x0002__x0003_ÌV}_x0012_¬	Av_x0018__x000B_Ò?8_x0003_AÞ_x001F_îqð	AæB_x0008_Ëk_x0012__x000B_Aé	_x0001_¢_x0003_ANXß.Ð_x0012__x0003_A_Êú]óÕ_x0003_Au_x0018_£ó®_x0003_A`IL_x000C_3#_x000B_Aá ÑäÇ_x0003_A_x001B_»N_x0003__x000C_AYs§SC_x0003_A¹£7×ÑÁ_x0003_Aÿ__x001A_o_x000B__x0003_A|aß5h@_x0003_An'G¾'i_x000B_A_x0003__x0002_:_x001B_2Ý_x0003_A«Û_qàk_x0003_A=HÍØÍ_x000B_A36|ÐÙh_x0003_A_x001C_ö9_x0018_0_x000B_A@8¡£z9_x0003_AÖèD_x000B_1_x0003_A~O6bq_x0018__x000C_A¥°3ì(;_x000B_Aa_x0016_iÒr_x0003_A¹,ã_x0003_A_x001A_\Yä%Ê_x0003_Acà2%_x0011_¤_x0003_A_x0011_I3dà_x0003_AúÄöeª_x000B_A×!_x0001__x0002_ÂÕ_x000B_A:+ï(m_x0002_A]ïí)dT_x0002_AZÿ´9	A6_x0012_@ZÇ_x0002_AiÃ3¯E:_x0002_Av_x0004_»L'_x0002_A_x0002_°&lt;)	A_x0006_Ý¦&gt;ÿ\_x000B_A1#Ã£g_x000D__x0002_Aã1q@ÐQ_x0002_A_x000F_I](Ü_x000B_AeÊhv_x001F__x0002_A,°Â\mÂ_x0002_A&lt;R_x0002_Û26_x000B_ABp_x000C_a®¢	Ak8_x0002_X_x0013_7_x0002_AóùCÝ[	A-ñüÝ_x0001_¬_x0002_A@.­è:«_x000B_A	µäÛ?_x000B_AûØ§É²	A_x0007__x0002_e]Å&amp;_x000B_A|6÷@æÐ_x0002_A^e³±¾	A§[_x0012__x0001__x001B_þ_x0002_APñúj_x0003_w_x0002_AÙqñ.¿_x000B_Aë_x001E_[_x0003_Pç_x000B_A4í/Â&lt;_x0002_Au/q_x0002_ëì_x0002_A0B®Ò	_x000B_A_x0007__x0008_uy;z®z_x0008_A_x001D_Â~_x0007__x0005__x0008_A¯0!4{_x0008_A_x0007__x000F_(_x0003_-_x000B_Az½æ±Øm_x0008_A_x000E_H_x0013_ï¥¬_x0008_A|ßè¾_x000B_AMtmøª_x0008_Ax%u_x001C_E#_x0008_AuþPº¿_x0008_AÌH_x0014_ª_x0003__x0008__x0008_Aæ÷~Q_x0007_Ô_x0008_A^_x0002_Øw]_x000B_A_x001E_dâ¯_x000B_AV?Ð:]¢_x000B_AysS-(_x001A__x000B_A._x0004_ÁªýÝ_x000B_AÄ_x000F_u@_x000B_A­d7è/_x000C_A»ü¼Éx_x000B_AÜ&amp;Ü_x0004__x0019_Ã_x000B_Ah-\é_x0006_¬_x000B_AHó^ÛøX_x0008_ATö_x0008_æJå_x0008_A_x000F_~(:_x000C_A÷¤dÁ_x0001_»_x0008_Aü_x000E_[_x0003_m_x0008_A«ËÑðºj_x000B_Ak:Ê4	Aie_x0004_§}_x000B_A_x000B_{d_x0008_Aâ®V_x001C__x0001__x0002_a§_x0002_AyÕ¿_x0006_o_x0002_A[õq¶_x0002_Aúm_x0001__x001D_'_x000B_Aö¸xÆ»x_x0002_A_x0004_÷Áp_x0002_A_x0016_×/¼Àà_x0002_A_x001F_õ_x0006_l¯ß	A_x001A__x001F_vý'_x001E__x0002_A;È68_x000B_Api_x0005_vÃY_x0002_A_x0016__x000C_*Â0ç_x0002_AÁ÷¯qoõ_x0002_ATßhÒ ø_x0002_A¢t_x0018_Þ_x0002_A_x0011_e¾áèE_x000B_ADwLwª_x0002_Aú_x0018_I¥Q._x000B_AÊkä;_x001C__x000B_A¥8_x0016_N_x0002_A'Ð=Tsb_x0002_AG¿ÀØS_x0002_AeVPãx_x0002_A_x0017_ÿ_x0007_ Ë	AÉ_x0013_Ù_x001B_Ls_x000B_ASê~~lb_x000B_A¸Ø¶ÊNí_x0002_Aº_x0015__x0011_ÿ«Î_x000B_A«_x0019_Q8øÁ	Av(`²Ñ_x0003__x0002_A;_cF_x000B_A g!ö_x0002_A_x0001__x0002_#Ê_x001A_ý|_x0002_AÐÜ/}_x000B_Ad³ÔT[_x000B_Ah¥·8H_x0002_AÇö"yZ_x0002__x0002_AuçØ£H	A¿_x001E_%F_x0002_A_x0007_&lt;y&gt;ê_x0002_A¦X]·*n	A¹m½ÒÄ°_x0002_Ad\R_x001B__x0002_AÕO4_x001E_ñ_x0002_AæqsWZ$_x0002_Aþ,þ®S_x000B_AA_x0003_6éh"_x0002_Aâ.EC_x0017__x0002_A'ü	Ü¦³_x000B_A|A¢$ô_x000B_Aùóì_x001E_ßä_x0002_A_x0017_,´_x0014_Ó	A_x0005_f%Ì£_x0003__x000C_AË°hO_x0002_A_x0016_¦«ð?Á	A,¿G_x0007_ce_x0002_A_x000E_ÞS¼Ò_x0002_A_x000F_}_x0011_ÅÑ_x000B_A¢,LÎ_x000F__x0002_AÜ_x0013_!ÓuÎ_x0002_AcÞrFï_x0002_AÐpN_x000E_k_x000B_AvXx·_x0008__x000B_AÅ_x000F_Ïÿ_x0001__x0005_.R_x0005_A_x000E__x0010_Ë_x000B_	A_x000B_0G#'M_x000B_A§_x0006_Ã®_x0005_Aö@@Á_x0006__x000B_AËj·Á_x0005_A²úPÃ½_x000B_A_x0003_%ÖN_x0018__x0005_AÚÜ_x0004_ã^ë_x000B_A&lt;º'E_x0002_r_x0005_A´÷Fb_x0005_AºÛ\èk_x0005_A_x0004_rµ°Îz_x000B_AÆ=;¿×_x0005_A4ò©Ù&lt;6_x0005_A}_x001E_ë_x0013_©ó_x0005_AM_x001C_e_x0011_Ü_x0005_A¨bEé!æ_x0005_AvBäú$_x000B_Ab?zÒV_x000B_AÐ_x0019_¬hD9_x000B_Ae»:ñg_x0005_A¶ÉwÒ¦_x0018__x000B_Aì_x0006_?¯Àð_x0005_A_x0019_þaÔZ__x0005_A¦ª¢Sa_x0005_A_x0003_/{ë_x000B__x000C_A,³~q_x000B_A_x001E_bÅÖ _x0011__x000B_A_x0008_÷_x000F_D~È_x0005_A¬¯ÆÅÅ_x0005_AVü_x0002__x001F_µð_x0005_A_x0002__x0005_ã_x000F_1¦9_x000B_AKáÇ¹Â_x0005_AJ¶_x000E_þ°&gt;_x0005_A_x0002_ß&amp;Öý_x0005_AÔÌ_x001C__x000B_A_x000E_á7¤_x0005_A²")_x001C_ò_x000B_A@ßp_x001F_L	A,àß}-ï_x000B_Aèæ8ã_x000B_A°åô_x0007_ÁÂ_x000B_A¢A¿¡Á_x000B_AÀ_x0008_£aªX_x0005_A®7_8S_x000F__x000B_A~F¹bB_x000B_A~_x0015_ëE=*_x000B_A_x0001_i_x000C_,_x000B__x0005_AsðMú/_x0005_AÒ5_x001D_^Ù_x0005_AÁa_x0005_A®+¢b@r	AØ½f_x0004__x0016_c_x000B_A8³#æç	An_x001F_(x_x0005_A_x000D_+_x001F_Nsò_x0005_AD þº_x0005_A_x0015_xºõO÷_x000B_A³ºQ2_x001D__x000B_A_x0017_ö¯_x0013_ _x000B_A_x001D_vÐSöQ_x0005_AjÏºfj&amp;_x000B_A4_x001B__x0003_m_x0005__x0006_J¨_x0006_At¢]Ä_x0006_A_x0008_r&lt;	_x0002__x000C_AYb¬hB_x0006_AÁRW(_x0016__x000B_AteºÎ{ò	A¬¨ðU1_x000B_A®¢iCd_x0006_AÚpÅ¦@_x0006_AÙkP:ë	Aj8qÙ_x000B_A1NQ!/ì_x0006_AËÿfMP÷_x0006_A \h_x0006_AhlDÒÐ¶_x0006_AþÅZT_x0001_#_x0006_A~¥±/GX_x0006_Aù_x000C_û	Dm_x000B_AàÃ_x0014_T_x0006_A]OêË_x001B_ð_x0006_AÑ§éè._x000B_AíQ9F±_x0006_ANº²rÏ_x000B_A?_x000E_ÀBN_x0012__x0006_A¸&gt;ö_x0006_Ù_x000B_A_x0014_;Óúø	A¯ë 2¿¿_x000B_Agû'J5í_x000B_AiÚ÷ÓÍÞ_x0006_AgÌ_x0003__x0004_eÕ	A_x0010_m_x0012_l_x0006_AÒ1_x001D_¡î8_x000B_A_x0001__x0003_=^_x0012__x0015_©_x000B_A~Ù]ÝL_x000B_A¥|:ËÑ"_x000B_AÀ_x0018_âª_x0008_T_x000B_A²_x0002_ÛDg)_x000B_Aµpü¯_x0003_Aá°u_x0007_í_x000B_AK@º$ÝG_x000B_A¢¾§x{_x001C__x0003_A_x000C__x001B_)qc_x000B_A¦_x001B_ISá	A=´k&amp;ÿ_x000B_Aîýoä½_x0003_ACÌÉÂ£_x0003_ANS_x000D__x0003_7L_x000B_A'KÿÇø_x001F__x0003_AÄ¼w_x0003_AQÊ_x0015_LRþ	Aÿø+h_x000B_A®:Ô~Ë_x0003_AöÇÇ_x0012_P_x0004__x000B_A¸8_x0003_rXÐ	A}J¯è_x0012__x000B_Açgáä,_x000C_AÍÑ{ÿ\_x0003_A_x0012_PÙ7Í·	A_x001F_p©Ó_x0003_A®(Ä¢_x0007__x000B_A4Ç½¼Ä_x000B_A_x001E_EáûV_x000B_AÖ|á_x0015_½_x0003_Aªí²_x0002__x0003_·,_x000B_AÒuzXB_x000B_A7y{¬ç_x000B_A_x0001_¯CX¹Õ	A_x0019__x0014__x001E_8_x0008_3_x0003_Alÿ&lt;¥^_x000B_AÆ½P_x000B_AÍV_x0012_í#"_x0003_AlÙm;´8_x000B_A´*_x001C_i|_x000B_Ae!_x0015__x000B_xï_x0003_Aà8I!_x000B_AJy£_x000B_AG.×P_x0003_A`Ëmg&lt;_x000C_APê_x001B_EH._x0003_A/áÛK_x0004__x0003_A2AN!_x000B_AQüÄdÍ	AÑS0³$À_x0003_AkûÓ&gt;!j_x000B_A}6Ã~	AEN_x000B_8BÎ_x0003_A·3=¦¶ã	A&gt;Þ8ÂÆØ	AÒ_x0001_ín&amp;è_x0003_AbÃFü	A_x0010_ÏøU¾	A_x0017_¼·_x0003_Aq÷Ê3U_x0003_Ao_x0005_([Ë_x0003_Ak.T'Ë_x0003_A_x0001__x0002_×ÄöI_x0002_A2_x0007_°_x0019__x0002_A²FÕ!?Å	ArÄ;Ô£_x000F__x000B_Aå.ÖÚä_x0002_Aòk»_x0012__x0001__x000B_A-_x000C_°[_x000B_Aò*6Îmj_x000B_AÔ÷ë_x001E_×s_x0002_AÈ$Ú_x000D__x000B_A_x000F__x000D_òêf_x000B_A¦y¦uP×_x0002_A±&amp;Ù)C_x0002_A_x0013_Ê=r_x0002_A]¤5Ó	Aviñ3õ_x0002_Añxaã_x0002_AO_x0013_ÿU_x000B_A?êB,^Ñ_x0002_A]w_x0013_j%¯_x0002_AÆn_x0011_¶1_x000B_AccÕªvs_x0002_Al0Ômb/_x000B_AtÃO]aù	Aiêæ"_x000B_AC`¦â_x0006__x000B_AV-ÞÈä&gt;_x0002_A:òÚR	A_x001C_ÛPèÚ§_x000B_A_x000D_øáéA_x000B_AÉ9$%_x0014_è_x0002_A*Ó_x0015_L_x0001__x0002_ÉÖ	Aä~Ñ{KÚ_x0002_A&gt;ù_x0007_¯_6_x000B_A»[n¹_x000B_AnÜG4_x0011__x000B_A¯v#ß#_x0016__x0002_AkX²_x000C_³î_x0002_AlÄ~Qú_x000B_Aáå~ö	AÅc{#'é_x0002_A)V_x0002_Yg_x0008__x000B_A¬_ö_x000B__x000B_A+|(g_x0017__x000C_A.´æu	A|mç7³:_x000B_A}Äyã_x000D__x0002_Aòá¶È_x0016_0_x0002_A@X~N&amp;_x000B_Ay2ÑÓ_x0016_²	Aó$_x0003__x001E__x0002_A_x0010_¨§_x001A_2Ï_x0002_A©Jû­ïÜ	A_x0017_tòÿ_x001E__x000B_A u$Vï¥	A§È5Rnî_x0002_A	¨Ik_x0013__x0002_Aù_x001C__x0013__x0002_AÃ{_x001F_#_x0014__x000B_AiM_x000E_·¥_x0002_A(!°£3_x000B_Aêþ:¿J_x000B_ADd¹1_x0015__x0002_A_x0002__x0003_ir_Cû	A_x0012_ù_x001A_= Å_x0003_A¿b_x000F_._x000B_Aj#Xä_x0003_Aø½_x0011_¹á±_x0003_A±´_x000C_e/ÿ	Ao0ñ_x0014_á1_x0003_AxZ·Â,^_x0003_Ac_x0001_ÜZX_x000B_Ai!v`	A_x0003_«² `é_x0003_AáX³"i_x000B_Arñ+ÀÝ_x0003_Aòo¾4äO_x000B_A`yí__x0012_Ø	A**Õ££	Aò__x0013_£_x0012__x0003_A³_x001E_­Ifw_x000B_A_x0016_¶DåFÛ_x000B_A_x001A_+EÜ_x0003_A7áäÂ_x0003_A?_x001E_±Ö è_x000B_A_x000D__x001E_dÙ_x0005__x000B_A|¥{Ò7.	A_x0016_Ö  _x0003_AÕÑ__x001F_U_x000B_A11ès_x0005__x0003_AíÉÇü*_x0013__x000B_AÐf6_x0005__x0018__x0003_AX¸@®Á¨	A)½qb_x0003_Aug]E_x0003__x0008_1û_x0008_A é×¦)_x000C_Aê&lt;nÜ¦Ã_x0008_A³%çE_x0004_Ý_x0008_A_x0014_m¢¤Mx_x000B_A÷=.ë¢_x000B_AÇn|_x0007_Î_x000B_AÔäYae_x000B_ADÀ)°Bú	AT0_x001D_&gt;_x000C__x0008_A÷°h_x000E_V¦_x000B_AÛPÈý_x000C_=_x000B_At_x000E_Ä¼°_x0006__x0008_A\²ä×=_x0008_Axï_x001A_³_x0008_ANF_x0016_h_x0008_Aþª«~º	A³âu_x000B_A:Í÷_ð_x0008_A¨ØÓ*_x000B_Aà\¢l,_x001E__x000B_Aq_x0001_Ö«~_x0008_AD8â:.1_x000B_A;_x001B_7w:_x000B_A_x0017_.,9_x000B__x000B_A÷_x0002_]\=¬_x0008_Ab´E±rñ_x000B_A×=÷ÿÊ	AæZã]e	AÉJèd_x0010__x000B_A_x001C_ó_x0019_OÓ_x0005__x0008_A£/Ð¤Ba_x000B_A_x0002__x0003_æÊd}_x0010__x000B_A ©¶_x0001__x0003_©_x000B_Af8b=_x000B_A#_x000D__x0016_oj_x000B_A)³_x0014__x0015_ZÄ	A	ÑsÍ_x0006__x000B_AÉ¯+_x0003_AÀ©ù!Ø_x000B_Aü´Âåî_x0003_AºJ©×ý_x0003_A3þS/__x0003_Aº,£rm_x0018__x0003_A ¤ÏFÖ	A_x0019_WÉ×#_x000B_A'Ð$~/_x000B_A_x0007_pÖ&gt;M_x000B_AÞ_x0013_×_x0018__x000E_×_x000B_A%H]*3_x000B_AÎýYÑÙ0_x000B_AAüæ_x000C_y3_x000C_A¼ñ_x001C_V_x000B_AysZu_x000C__x000C_AtÕn¶åÓ_x0003_A_x0002_Æj Ë_x000B_AáR_x001C_°_x0006_H_x000B_A(£Ú_x001B_:æ	AÙ	»+:½	A  DÉ÷í_x0003_A µ¡_x000B_A_x0016_Y®îÑ_x000B_AVTj§Ð_x000B_Aº_x0005_q_x0003__x0005__x001E__x000B_AUÇ"ÆCK_x000B_A\ÌO_x0002_cZ_x0005_AÌJÞÜ&lt;m_x000B_A¦	nûâC_x0005_AÁøÓ´-_x0001__x000B_A»DËKG_x0005_AI_x0004_ÁÌ¿_x0005_AË_x0019_·_x0005_A$_x000B_YM_x001F__x000B_AJßÒ_x0005_Aa~­,«(_x0005_Aå¿Ác²_x0005_AþüÀ	_x0001_Ò_x0005_A2Î£y_x0005_Í_x000B_AÍÂÜäT_x0005_Aésâé_x0005__x0005_AÂno_x0013__x0003__x000C_AÜÔÂÔà	AÃ^Ë¹ë|_x000B_AÅ7Ð}L_x0005_Ab;_x001A__x0015_ 5_x000B_A_x0016_ÃÔi/q_x0005_A_x000D__x001A_üòÓ_x0005_A_x0017_/ùG73_x000B_Av òÄ[_x000B_AÆÃuþ&amp;_x0005__x000B_Aùê«]j_x0005_A_x0018_È°ôjë_x0005_A­KlÏ_x0005_Ac/Ö_x0004_ì_x0005_AÙrwxO_x0005_A_x0002__x0003_~Ï_x0015_HH_x0003_A_x0010__x0010_·Í	A¤¸&lt;Ì_x0001_C_x000B_A=eËæ	A[ú_x0005_n_x000B_A'mL#â¦_x0003_Aß;ßp:_x0003_AUz_x001B_t	AM_x0004_½_x0019_å_x0003_Ajj@¸¸	AñÃÔ­_x0017__x0003_A#_x000B_ÿun_x000B_An_x001B_{í=5_x000B_Alæ¸ö÷_x000B_A£_x0017_Ã_x0003_A©q¢:¢_x0003_Ac_x001D__x0019_7Mô	Axª!_x001F_Â_x0003_Aó,_x0004_ÒÓ	Aðâìy_x001A_ _x0003_Aù¡¤NN_x000B_A°ä_x0002_Ia_x0007__x0003_A_x0015_â¿du¨_x0003_AÆ_x001A_îï~D	ACý	×,_x000B_ADeºû½_x0003_AtN¡/¾â	A÷¥Ú5ð_x0003_AÅæ&lt;h_x000B_A5çÓ_x0004__x000E__x000B_AMU_x0008_¼_x001E__x000B_AGj_x0001__x0004_«	Aé{u·ä	A~AÓ¹É	A_x0008_|%Û_x000E_o_x000B_AÚÖ:2_x0002_à_x0004_Aªs¸_x0004_Ai,ÀX+_x000B_AÞ_x0015_/_x000F_W_x0019__x000B_Ay?b _x000D_¦_x000B_AµêÃ_x0003_ÿÞ_x0004_AÎé_x0007_1_x0008__x0004_A_x0008__ªWÌÿ	AÌÆàË»_x0004_A£?}¹Û	ALºB¨[ä_x0004_Aõ§_x000D_"PA_x000B_AËèç_x0015__x0004_Ü_x0004_Aý_x0002_zW3_x000B_AÇ"bô.Ð_x0004_A ]_x0019_©5_x0019__x000B_A¯V¨³sm_x0004_Añ¨²_x000B_L_x0004_A1ÏeÆ³_x0004_AÊ_x0007_ÀH_x000E__x0018__x000B_AhöBÉ[	A_x000E_d^"±Ó_x000B_AõGKõ_x001A__x000B_A^qAÙ_x0001_&amp;_x0004_AÚm_x0017_=Oê_x000B_AÛu¥Ø_x0016__x0004_AE0ÔÅ±_x0008__x0004_A_x0014_I_x0008_E__x000B_A_x0002__x0005_4÷ªß`_x000B_AO·âTÌ_x0005_AÊÎ3î_x0013_ï_x0005_AÜê(Ø¸_x0005_AÞüÅÙ¼_x0005_A(Ì_x0001_Õw_x0005_A£AµFK_x0005_AÜìz_x0017_¯	AÊ_x0017__x0017_ô¸_x0014__x0005_A.úPä_x0003__x0005_A	Ð9Í:­_x0005_A0_x000F__8º_x000B_A«_x001A_BNõÐ	A-ý_x000E_¼_x000B_A³VåË_x001C_r_x000B_A÷1_x0002_FêM_x0005_AEË9ºÆA_x0005_ARkÿÃÓø_x0005_A_x0006_snfÝd_x000B_A_x0004_´V±JÛ_x0005_AëÊ÷Îå_x0005_A{qàårM_x000C_A&lt;tem_x0014_!_x0005_A#Ùñðî_x000B_A]TºÉ0N_x0005_AþJ_x0019_MOà_x0005_A_x0017_Ô?¢4=_x0005_A_x0005_në_x001D___x0005_A(Â_x000D_:!&gt;_x000B_A_x000D_Ûì_x001B_×ú_x000B_AHä-A,H_x000B_AÖöÃ^_x0004__x0007_%7_x000B_A_x001A__x0011_EpAå	AlL_x0006_&gt;v	A6_x0016_Ñ_x0012_EJ_x000B_A&lt;G»_x000B_AÄ¦µÔhí	A¾è¡MÉÃ_x0007_AQ¨É	v_x0018__x000B_AÍeÍtÒI_x000B_AMz_x0014__x0018__x0001__x000B_A/Åûê°ä_x000B_A_x0001_Çhÿ_x0002_à	A¨_x001A_v«Ä_x000B_A;¿ÞÞ4S_x000B_A3.u¿_x0003_-_x0007_A_y[_x0014_n_x000B_AÛ_x0010_HU _x000B_A·j_x0002_}³_x0007_A§t;¾_x0007_AS!L_x000B_AÉ7¦ Ú_x0007_A£À¾g_x000B_A#6}?U_x0007_Aã__x000E_J_x0007_Aílæ§cÉ_x0007_A{.IÆ_x0019__x000B_A×Ó£w\_x0007_A_x0016_â_x0013_×_x0013__x000C_Aÿ_x0003_§$Á_x0007_Aî_x0005_"_x000B_A½Ìút_x0007_AV_x000C_iï¸Á_x0007_A_x0001__x0004_Ãà5»è_x0004_A:ãGY_x000B_A@ ¤¼ _x000F__x0004_AMbõº_x0012__x001B__x0004_A¿éÉ{å_x0018__x000B_Aâ&amp;Ï×\q_x000B_AJåÃ­_x000B_AçNí­íc_x000B_A_x001F_à_x0004_Rc_x000B_A_x0007_VA_x000B_A°.£ßfc_x0004_Aé_x0005_F	AOµmSÅ_x0012__x000B_A&amp;-Ò_x000C_Ûi_x000B_AþÃù__x000B_A¨¬!ùC_x000B_AQL%_x000B_A_x0002_` _x0003__x0001__x000B_A_x0017___x0008_ÇWº_x000B_A×A+G©_x0004_A8åww±_x0004_AÀâ%_x0012__x0004_AF?J~%_x000B_A&lt;®_x000D_;vÝ_x0004_A®¥_x0018_îÌÜ_x0004_A_x0012_µVKÆù	A§"-íWP_x000B_A6T;_x0019_¢Ë_x0004_AnÈsb_x0001__x0008__x0004_Ar@_x0003_öÒ_x000B_A4_x0002_ÏZ¥_x000B_Aî7;_x0004__x0007_-_x0007_Aïèz_x0011_ùè	AÂd_x0014_°H_x0007_A¿P=_x0007_AÂcÝ[Ô}_x000B_A0ìýòóà_x000B_A_x000B_(ïöÎ_x000B_Aß×_x001B_)[_x0007_AÆÜÌQ_x001E_î_x0007_Aà_x000F_Å_x0016__x001D__x000B_AgÅ_x001D_#ÝU_x0007_Aìk(ÔB_x0007_AgÖ_x0008_E_x000B_A!È%gþ_x0014__x000B_A`æX7à[_x000B_A$_x001C__x0017_B1Á_x000B_AIjü´ø_x000B_Aü_x0001_Y:d&gt;_x000C_AÚ²2êÍ	AV£eM}V_x000B_AÕ_x000B_¼2ÛÛ_x0007_A*ýå_x0005_¸_x0007_A¸ÖéÕåå_x0007_A_x0002__x0003_«Aé_x000B_A¼q(D³_x000B_A¦½qû_x000D__x000B_A éKÂ_x000B_AìÔÓV_x0006__x000B_Ap}_x0017_8k_x0007_Ab3±71Æ_x0007_Azýñsáú_x0007_AÃO²q4}_x0007_A_x0003__x0004_à_x0004__x0005_®¼_x0001__x000B_A`4Î_x0004_APòÑá¼_x000B_A-f-ÈF¢_x0004_A¬	a_x0012__x001E__x000C_ASºZªù_x0004_AìD_x0006_ã_x0004_Al_x0018_ª;_x0004_A_x0005_z9©Ç_x0014__x000B_AÕ(_x0003_$f	AuuäÔgL_x000B_Aÿ_x0016__x001A_ü_x000B_AEÏ1-_x000E___x0004_ALð_x0016_¦ºå	AÚB&amp;ç/_x0004_A¼Ø[È	Al?µ_x000D_e_x0004_A_x0013_Zï_¼_x0004_A äâûi_x0004_AªÿÁW×_x000B_AÂØ,û¼_x0011__x000B_AÖÍ_x0013_·ß@_x000B_A@_x001C_×Ä	A°rÍÓª_x0004_AjØï2å¸	AäÍ_x000C_÷	A_x0015__x000C_è"_x0003_Ô_x000B_Ajo-_x0002_­_x0004_A._x0007_ç~Ù_x0004_A8_x000D_z_x0004_AÚ_x001E_«ÈT_x000B_A1ctè_x0001__x0003_ð»_x0003_Aåâë¨á_x0003_Anôm\_x0003_Aô°©¡Õ_x0003_A_x0014_ª95z	A_x000F_@Â­	A ø .0_x000B_AGß_x0008_qÎ*_x000B_AÐ|ÛCpt_x0003_AÕ-_x0006_p0T_x0003_Aª_x0017_QIÇ	Aõñ	:_x0003_AI_x001A_Ë_U1_x0003_A_x001A_]Ûïý	AÀYu_x000B_A5H_x001F_²-$_x000B_AïñÇ6ìw	Aîõ6Â¡_x000B_A:rætÀ	A®Í³Z4_x0015__x000B_AÿäÓG_x0003_AY-Ëã&lt;_x000B_AíF_x000F__x000E_2_x0003_Aô$®ú;_x000B_A±ùS_x0010_=|_x0003_A:p}'Åí	AÓ1Üü_x0014__x0003_AëZ_x0002_&amp;X	AÞVÝÐ³_x001A__x000B_A	ìÖÂch_x0003_AÑ;_x001E__x0006_úõ	A_x0008_µ_x0015_Ì_x000B_A_x0001__x0002_T¨E²H_x0002_AÚÇ]¦Å·_x000B_AHüØ¬É_x0002_Aì2};êè_x0002_AÉöNò?_x000B_AËiÇ, ¡_x0002_A_x0011__x0004__x000B_AiÎë§+(_x0002_A_x001A_ì*e_x0012_Þ	A_x001A_?þ^y#_x0002_A_x0013_æ_x0015_uRó_x0002_Aá_x001E__x000D_Ì_x0002_A*¡¨®¶Ð_x0002_A"¡\	Aì&lt;ÿ_x0008_F_x0002_AæÜ`_x0017__x000B_A#}$~Ñ	A¶_x000F_U#Ó_x000B_Að9_x0001_`Ò!_x0002_AP¶_x000D__x001F__%_x0002_A*â#§¾_x0002_A#ÔÁÄlo_x0002_AµVôvcT_x000B_Añé½Tç-_x000B_A/­orÿ[_x0002_AD¯Ù_x0014_½_x0015__x0002_A]¾rõ¬_x0002_Aþ»¸³	An!×km_x000B_AÂsÕL_x000B_AsÊ_x001D_XMÒ_x000B_AO½ó_x0001__x0003_Lì_x0003_A^¦X·?)_x0003_A_x001A_©÷¶h_x000B_A®_x0007_Ýº¡¿	A_x0003__x0013_ÞEÈ_x000B_A_x001F_ð;ð3Û	AC_x0003_ý1)l_x0003_Aß_x000F_:_x0008_&amp;_x0003_A)y_x001E_E"+_x000C_AsBúsdæ_x0003_A_x001A_ÅoR_x000B_A_x000B__x001A_ÓâA_x0003_AHq yM_x0006__x0003_A%kÂQ¶_x000B_A_x0012_î0_x001E_ê_x000B_AxìQxÊª_x0003_Aµ@QÃ_x000B_AÈêÒô	AÒ{ßLT_x000C_Aí_x0001_»-&amp;_x000B_A|CY_x0008_8_x000B_Aç¨d±_x0007_õ_x0003_AÜA¨Påg_x000B_A&lt;	8/f_x0003_A×_x001E_ã:òy_x0003_A¸&amp;/B]_x0003_AV-Çé_x001E__x0002__x000B_AÂÝlBk9_x000B_A¤¿EUÇÁ_x000B_A_x0010_Ñ­ýÂ_x0003_Añ_x0014_Ý_x0004_3_x0003_A\¬xFgÒ	A_x0002__x0003_/x^ª_x000D_Ç	AÛÄÝn§(_x000B_AÉõ±Hû°_x0003_Aa_x000F__x001C_ëâ_x0003_A_x001D_yV1*ò	A_x0013_qìäÛf_x0003_AÍ&gt;å± Ø	AÒéÝ_x0001_6_x000B_A·²_x0008_*_x001B_¼_x000B_Að²¯¶¹_x0003_AbÑ®»_x0003_AG*X_x0004_a_x000B_A_x000F_®Waû_x0003_AgÚBz²	Ar.îCÞ_x0003_A_í¨iø1_x000B_A5ÃäÎÃ!_x000B_A6cÚéê	AnÔNÍ¶_x000E__x0003_A7IÔÉ4¦_x0003_AÎ_x0019_÷_x0010__x0003_Aº&gt;Êr_x000B_A&lt;«­té	Aó_x0004_ÂsÀ%_x0003_AËßuªl_x000B_AUH«ñ	Ab¡¨w4_x000B_AÑ+N$ù_x0003_Að1ä_x0019_¼Ì	Ad¸`_x001B_Ð_x000B_A¸µ_x0018_|ç_x0003_Ao}äÌ_x0003__x0004__x0004_Aíå_x000B_I	A=_x0013_[*õ	AùE(,_x0008__x0004_A¢_x001A_Ù	Ì	AÆaÏ!_x000B_AC3ñ_x0008__ÿ	Ak_x001B_m_x0004__x0018_¹_x0004_Aã»Sl¯b_x000B_AÍ$cÙC	ANÖÇ	A_x0001__x0018_A_x0002_5_x000B_A9ÔÓ@ëì	Aÿ@Z«÷u_x0004_AÌéãþí _x0004_A¦\C_x001E_Lî_x0004_AW^ÇBâ_x0004_Aè&amp;WýjØ_x0004_AcïBÿÂb_x0004_Au¯^Iè_x0004_A©AÅ_x001F_á_x0004_A_x0016_è'_x0001_å_x0004_A_x0010_xå+æÒ_x0004_A+Ým_x0016__x0004_AlïÁ B_x000B_AFàb¶ß	AP¤÷U_x001F_¨_x0004_AÁé_x000C_y¼_x0004_AÏH"þ]ø	AnË¶R/_x000B_Aõ±µG	_x000B_AìÙ]qÛD_x0004_A_x0003__x0005_6_x000F_­W_x0010__x0005_A4Õ½}Þ	A@_x001F_³o°t	A\ý¹_x0016_þ_x0005_ArWe"Xå_x000B_AV5_x0005_þ¤_x000B_Ai{PûhÐ_x000B_A_x0008_ W$_x000B_A_x0007_à¨Ù	A±pÉÛyP_x0005_A_x0001__x000D_çÒT'_x0005_A¦æ;\	AZZq ×_x0005_A.w_x001D_Â_x001E__x0005_AQ÷IpO	A_x001E__x0004_àl.¶_x0005_Aÿ÷UÏ_x000B_A§ó@_x000F_÷_x000B_Aç%_x0018_}8_x0005_Aýr¹_x0002__x000B_A"ÃÀ[Ë|_x000B_Aÿë__x0006_ù_x000B_A'ï_x000F_ÝsÑ_x0005_AÂ»Cb8_x000B_AGzìÀ_x0003_½_x000B_A+pò°_x0012__x000C_A$;_x001D_56_x000B_A1º_x0001_ò_x0003_ì_x000B_A1¶ E,_x0005_Atbó_x000E__x0007_ú_x000B_AØá}¡óÜ_x000B_A5÷_x000B_Ý_x0003__x0005_üé_x0005_AY×ç¿" 	A _x001C_/_x0002__x001C_R_x000B_A_x001C_[uA_x0005_A¹Mv_LÉ	AA5ê¶à_x000B_AÊÂ_x0014_Ö%_x000B_A_x0010_c_x001E_W_x0017_S_x000B_A_x001B_$;M2_x000B_AJä4=½V_x000B_AJ¤~yË_x000B_AbSð­_x001B__x000B_Añ_x0018_Jå_x000F__x0005_Aô&gt;_x0018__x0004_ß_x000B_A_x0005_Xé|d'_x000B_A__x000D_AFùh_x0005_A/Ï+P_x0014__x000B_AßE_x0017__x001B_¡_x0005_AÛð=_x0005_AÀÁgÛcî_x000B_AOu_x000B_Ñ_x000B_Aêºþ5Äð	A`TÎ¯É?_x000B_As1_x0003_Zµu_x0005_A9j_x0001__x0013__x000B__x000B_A=þ¾zG_x000B_A_x0018_[Bfê	Aà~çi_x0008__x000B_AÄ¹_x001C_Ñ_x0019_2_x000B_Az/&amp;øs_x0005_A_x001B_jÿ_x000C__x001A_Z_x000B_A,¸ÇêÑç_x0005_A_x0003__x0005_ÇÛi'_x000B_Aa_x000D_t÷_x0005_AEídG»_x0005_A!½-¼_x001E_M_x0005_A¦¼ü_x0012_õÝ_x0005_A`¯Lª_x0002__x000B_A,_x0001_uÓÞ_x0005_A¢@íðR_x000B_A8MÔáË_x0005_A~^_x0015_ÌnÀ_x0005_A®Ëæº_x0005_A,g5	G_x000B_A@ÍÖ¿S_x0005_AuÈ_x0003__x000C_º_x0005_A²_x000F_,\l_x0005_Aá¬êTJp_x0005_AÅÂ_x0010_Å]	ALn_x000F_1Î]_x0005_AðBKhÀî	Aå2_x0019_(_x000B_ñ_x000B_A+Æ£F_x000B_AÞumL&lt;_x0018__x0005_Aù×_x0008_â]_x000B_A_x0012_/À:l4_x000B_A\½ªäñã_x0005_AvX«_x0007__x0005_A#3B_x0001_t_x000B_AºÉ_x0006_@_x0005_Ab_x000C_Ïº_x0008__x000B_A³4_x001F_{bO_x0005_Aí(_x000D_äjß_x0005_Aã:_x0004_î_x0001__x0002__x0019__x0010__x000C_AîýØ_^_x000B_A¿¡tS_x000B_AI__x0001__x001C__x0002_Afiãi¹_x0002_AEiÊµ_x000B_A4´À	(I_x000B_AÌ®í;¬	A_x0001__x0018_§_x0018_ù_x0002_AÈ­3ï_x0007__x000B_AÜX&amp;l°»_x000B_A'N­r[_x0007__x000B_A_x001A_ô.{¶e_x0002_AßwV¥´_x0002_A_x0007_¢]2c_x0002_A­_x0004_nRGQ_x000B_Ar±}^&lt;_x000B_A_x0017_:°w5_x0002_AÜ#ß_x0014_æ:_x0002_AË£3_à	A_x001C_gÁ³&lt;_x000B_A+üO¿ã:_x000B_AÄ*!¬à_x0002_Al«SÚ¨_x0002_A_x000E_jü;_x0002_AhîÄÆþ_x0001__x0002_AºwlÌ_x0010__x000B_A_x0005_­_ÞÈ_x0002_AÐÄ\¢à®_x0002_A=_x001A_^Aù!_x0002_A_x0016_&amp;G&gt;C_x000B_AôñcÝ°d_x0002_A_x0002__x0003_QÊLr«_x0003_A_x0005_4­_x000B__x0003_A_x0013__x000F_ØEÐ_x0019__x000B_AÞÛ?_x0016_á_x000B_A$&gt;èz_x000C__x000B_A¤J¡ù_x0011__x000B_Awùr_´{_x0003_AGf®¤Jb	AÂR^t&amp;	A¯+_x0011_a_x000B_A/Ø¸­	AVl° 2_x0003_A`è_x001F_&gt;_x0003_A_x000D_wëÛ_x000D__x000B_A¡O;u_x0016__x0003_AÌNGzÔ=_x000B_AÊbÉO,¥_x0003_AÙ½ÁÙó	Aáûý¨_x0010_ì	AÞ¢ì_x0010_·j_x0003_Aµ¼Æk_x001D_î	AR_x0002_=_x001E_1%_x000B_A9?Òäs_x000B_Av¬#x_x0002__x0003_A(ÊÄ³Ù_x0003_A_x0001_Ç=qn_x000B_Aÿ06É_x0011__x000C_A ¶ÍMã	Af_x0008__x001F_Gè_x0003_Aò2D¢&lt;Õ_x0003_Aëimÿ_x0003_AK÷ÂË_x0003__x0004__x0003_£_x0004_A ðx8_x0016__x000B_A\J]mÛ¦_x000C_A5#`îz_x000B_A¶¿|Ü¦i_x000C_A\r&amp;_x0018_/_x000B_Aþ¡·_x000F_9_x000B_A2ëK¾¦_x000B_AÊ_x001A_Xd`_x000B_A&gt;%ô_x0004_Aï_x0003_D/ì2_x0004_Aºf{_x0014_0D_x000C_AÊj*Þ_x000B_AH+pn/Q_x0004_A_x0014__x0001_£;_x000C_A©¿Æ+_x000E__x000C__x000B_AxXÌV_x0019__x000C_A!³% w@_x000B_ASÔwFf_x000B_A¢#-ÓÅ¢_x000B_A1ªêB¨_x000B_Ar_x0002_LTÎ_x000B_AÁ2«Éz5_x000B_AèõÀÒ¶Q_x000B_AIö_x0016_3:_x000B_A$í¨_x000B_A£ü³5Õì_x0004_Aåq÷_x0013_ÍZ_x000C_A_x0003_ r%K_x000B_A3_x0007_aUÒ_x000B_A¯_x001B_¼_x0017_N_x0004_A·ÞJ®_x0015__x0010__x000B_A	_x000D_bÈ`äp9_x000B_Aq[à³_x000D_A_x0013_¢_x0011_i _x000B_A~l¹ã$_x000C_A3_x0007_v_x0002_ØX_x000B_AÉçÁê¾®_x000D_A[Ì:s=S_x000B_A+Â¬f_x001E_º_x000C_A_x0006_¢v_x001C_m_x000B_A¶[æ_x001C_º_x000D_AÃ´(ÄÁ._x000C_AÚØ_x0005_TÒâ_x000D_A_x0015_tA_x0015_z_x000D_Aµû?K8!_x000B_AÚßy`_x000D_l_x000D_A}üèç=_x000B_As¹.py_x000B_A¦äÃsïY_x000D_A_x0014_®¦?_x0018__x000C_A_x0008_hÔÏLT_x000B_AAo_x0012_Ò_x000B_A_x0003_B_x001A__x0001__x000B_A÷&amp;×­Ëá_x000D_AD·OY._x000C_AñÍûÉsU_x000B_AØg,}_x000B_A¼Ø_x001C_]Ã_x0011__x000C_A¢)hLÌ_x000B_A_x0001__x0001_		_x0002__x0001_		_x0003__x0001_		_x0004__x0001_		_x0005__x0001_		_x0006__x0001_		_x0007__x0001_		_x0002__x0003__x0008__x0001__x0002__x0002_	_x0001__x0002__x0002__x0003__x0001__x0002__x0002__x000B__x0001__x0002__x0002__x000C__x0001__x0002__x0002__x000D__x0001__x0002__x0002__x000E__x0001__x0002__x0002__x000F__x0001__x0002__x0002__x0010__x0001__x0002__x0002__x0011__x0001__x0002__x0002__x0012__x0001__x0002__x0002__x0013__x0001__x0002__x0002__x0014__x0001__x0002__x0002__x0015__x0001__x0002__x0002__x0016__x0001__x0002__x0002__x0017__x0001__x0002__x0002__x0018__x0001__x0002__x0002__x0019__x0001__x0002__x0002__x001A__x0001__x0002__x0002__x001B__x0001__x0002__x0002__x001C__x0001__x0002__x0002__x001D__x0001__x0002__x0002__x001E__x0001__x0002__x0002__x001F__x0001__x0002__x0002_ _x0001__x0002__x0002_!_x0001__x0002__x0002_"_x0001__x0002__x0002_#_x0001__x0002__x0002_$_x0001__x0002__x0002_%_x0001__x0002__x0002_&amp;_x0001__x0002__x0002_'_x0001__x0002__x0002_(_x0001__x0002__x0002_)_x0001__x0002__x0002_*_x0001__x0002__x0002_+_x0001__x0002__x0002_,_x0001__x0002__x0002_-_x0001__x0002__x0002_._x0001__x0002__x0002_/_x0001__x0002__x0002_0_x0001__x0002__x0002_1_x0001__x0002__x0002_2_x0001__x0002__x0002_3_x0001__x0002__x0002_4_x0001__x0002__x0002_5_x0001__x0002__x0002_6_x0001__x0002__x0002_7_x0001__x0002__x0002_8_x0001__x0002__x0002_9_x0001__x0002__x0002_:_x0001__x0002__x0002_;_x0001__x0002__x0002_&lt;_x0001__x0002__x0002_=_x0001__x0002__x0002_&gt;_x0001__x0002__x0002_?_x0001__x0002__x0002_@_x0001__x0002__x0002_A_x0001__x0002__x0002_B_x0001__x0002__x0002_C_x0001__x0002__x0002_D_x0001__x0002__x0002_E_x0001__x0002__x0002_F_x0001__x0002__x0002__x0002__x0003_G_x0001__x0002__x0002_H_x0001__x0002__x0002_I_x0001__x0002__x0002_J_x0001__x0002__x0002_K_x0001__x0002__x0002_L_x0001__x0002__x0002_M_x0001__x0002__x0002_N_x0001__x0002__x0002_O_x0001__x0002__x0002_P_x0001__x0002__x0002_Q_x0001__x0002__x0002_R_x0001__x0002__x0002_S_x0001__x0002__x0002_T_x0001__x0002__x0002_U_x0001__x0002__x0002_V_x0001__x0002__x0002_X_x0001__x0002__x0002_ýÿÿÿY_x0001__x0002__x0002_Z_x0001__x0002__x0002_[_x0001__x0002__x0002_\_x0001__x0002__x0002_]_x0001__x0002__x0002_^_x0001__x0002__x0002___x0001__x0002__x0002_`_x0001__x0002__x0002_a_x0001__x0002__x0002_b_x0001__x0002__x0002_c_x0001__x0002__x0002_d_x0001__x0002__x0002_e_x0001__x0002__x0002_f_x0001__x0002__x0002_g_x0001__x0002__x0002_h_x0001__x0002__x0002_i_x0001__x0002__x0002_j_x0001__x0002__x0002_k_x0001__x0002__x0002_l_x0001__x0002__x0002_m_x0001__x0002__x0002_n_x0001__x0002__x0002_o_x0001__x0002__x0002_p_x0001__x0002__x0002_q_x0001__x0002__x0002_r_x0001__x0002__x0002_s_x0001__x0002__x0002_t_x0001__x0002__x0002_u_x0001__x0002__x0002_v_x0001__x0002__x0002_w_x0001__x0002__x0002_x_x0001__x0002__x0002_y_x0001__x0002__x0002_z_x0001__x0002__x0002_{_x0001__x0002__x0002_|_x0001__x0002__x0002_}_x0001__x0002__x0002_~_x0001__x0002__x0002__x0001__x0002__x0002__x0001__x0002__x0002_¬{-49_x000C_AhÁ_x0006_wÕ÷_x0003_Aü§{Ý_x0002__x0004__x0007__x0005__x000B_A_x0001_(_x0008__x001B_tú_x0004_Aê),?¨_x0008__x000C_Aò¼¿_x000C__x0006__x0007__x000B_AUÓ_x000C_¦_x000B_Aõ4)8_x0004_Aè{_x0005_÷_x001D__x000B_AtÄÝ¾_x0004_Ax@ß&gt;GÎ_x000B_A_x001D__x001B_â}øh_x000C_A]_x0019_Ó 2°	A`#pLD_x000C_AØ»_x0015_1h_x000C__x0004_A¼Û§kc_x0002__x0004_A_ß_x0003_9â_x0004_A?Ç¬C_x000B_A¾³_x0019_çÓ_x000B_A0ç^_x0004_]¤_x000B_A:õNtlù_x0004_Aø÷Ëfèy_x0004_A¸%Û#½_x000B_A	Ú5ÿ&lt;_x0004_AneùfìT_x000B_A_x001A__x0005_¡_x0011_+b_x0004_A'}}^Â_x000B_AB_x001C_f9Þ_x000F__x000B_A]è­°ã_x0004_A¦_x001D_ÔgÇ_x0004_Aï[§Ú_x0012__x000C_A_UXü_x0004_A_x0006__x0013_æ[i_x000C__x000B_A_x0018_Ì8_x0005_±_x000B_A_x0002__x0004_ÂÏí_x001D_Y__x000B_A¬Åä_x0014_³¶	AC_x000D_"ô?Á_x0004_AQ¯Õ;Ñ_x0004_AÓ_x0015_à+_x000B_AÁ_x0012_ã~B_x000C_A_x0017_X_x0016_	íÀ_x000B_Aü^_x001D_·_x0012__x000B_A_x001D_$_x001A__x001F_Ö_x0008__x000C_A_x0014_Q_x0003_C½¥_x000B_A&lt;Ç o._x000B_Aîãsní_x0004_Aþô_x000E_÷]_x000C_A°½ü_x001F_q_x0019__x000B_A_x0016_Ç_x000E_Û×_x000B_A­è÷å÷'_x000B_AüîÉGâ_x0004_AQü+lh®_x000B_A_x000F_}¸µ_x0016_¹_x000B_AH_x0015_¨h8_x000B_A|¬^ÿÃ_x0001__x000C_A_x000E_çµô_x000B_At/J?&lt;o_x000B_A`¦(m&amp;¿_x0004_AÁ?&lt;â_x000B_AíjÓÞ*_x0004_Aßf{©?_x000C_AMû6_x000F_³b_x0004_AL?_x001F_Ãó_x0008__x000B_A_x000C_f2ü	A·°wNËz_x000B_A[âCM_x0001__x0003__x000B_A¥RÝHõ_x0003_A_x001A_Õ_x0002_tè_x0005__x000C_A_x001B_X&amp;M(H_x000C_Aìc®_x0004_\o_x000C_A§A¹õ_x0014__x000C_Aæêl×}P_x000B_AkµIFÂ^_x0003_A"{V_x001B_Ö_x000C__x000C_A^f@Á^	_x000B_A_x0012_ví=I_x000B_Ak8Y;tå_x000B_A_x0002__x0014_ØU»±_x0003_A!üÌíÉ_x000B_ATß±_x001B_«_x000B_AÂ«ÿ_x0012_1ë_x0003_A$ÈThCg_x000B_AU_x0010_ïÌ_x0003_A®)ïaôÿ_x000B_A®1_x0018_F_x000B_A^º¯ã§$_x000B_AÉ÷óë2_x0003_Aõì_x001B_3s_x000B_A|¦þ_x000B_A_x000E__x0015_¹÷J_x000C_Axø»KÌ_x000C_Aµ m¢-d_x000B_Awk°_x0003_AMR'[ö	A_x000E_t#LÞ_x000B_A'»-)ÇQ_x0003_A@í_x0015_|_x000C_A_x0001__x0005_Ç­v¦O(_x000C_AðïRdÎÏ_x000B_A+2¾E ò_x000B_A+_x0016__x0011__x0018__x001A__x000B_A_x0002_(´ø)$_x0005_A¼lÄéà_x000B_A&amp;Ö¶Ï¿ì_x000B_AØã_x0016_æ¡_x0005_A°nõ¶ö_x000B_AFÅ-P±_x0005_A$Ý_x0003__x000C_Aie3Dqû_x000B_A(_x001C_$¹{g_x000B_AðÒõ!y_x0005_Ar¾wè/6_x0005_A¦_x0004_(VZ_x0005_Au²ÅSìX_x000B_Aýò¢_x001B_Â_x0005_Aº_x0001_Ï_x0002_L'_x000B_AÎãl&lt;_x001E_Î_x0005_A_x000E_\k_x0006_t!_x000C_A6è¢Ð÷_x000B_A_x0012_1q±ñ©_x000C_A·`Ä/À~_x000C_A_x0013_RoÊú_x000B_AÓö·4\å_x0005_AÅäúuè_x000B_AðÿÑ5_x001A_^_x000C_AV_x000F_¿Ç¥J_x000C_A¨ð _x001C_(®_x0005_AÏ&gt;±Àf_x000B_AgÌÍD_x0002__x0003_e$_x000B_A¹±£/_x0015_®_x000B_A_x0006_à6Ç_x0019__x000B_A_x0007__x0011_6_x0019_X_x000B_A:÷$_x001E_!_x0003_A)FËG^o_x000B_Að8½![T_x0003_A_x0005_À&gt;Fvÿ_x000B_AÜ]Ï_x001E_È|_x000B_AýÁnýAL_x000C_A­h?¸ÈF_x000C_AËødë*_x000B_A¿d{_x000C_À_x0003_An[º/)_x000C_A_x0018_SO)CÂ_x000B_A_x000D_:_x0003_ÚX_x0003_Aâ^Ò_x0001_B_x000C_AÚ!Q¦_x0015__x000B_A_x000E_f½:_x000C_A¡AÉØ_x001B_&gt;_x000C_A_x000E_Ñ´«C _x000B_A_x0014__x0008_}¢{_x000B_A_x000F__x0007_J5_x000E__x0003_A_x0007_SJ6x_x000B_AËS[Åw-_x000B_A2µ©_x001A_-Ù_x0003_A5Ú^Àë_x000B_A4akwÜã_x0003_Aæ~k©ëÂ_x000B_AÒo©ä_x000B_AzÓOü_x0005__x000B_A_x0016_ð_x000F_3æ_x0003_A_x0004__x0006_V¦gþ²_x000B_A}!³_x0015_,_x000B_AZcrßÿm_x0006_A¼`ý3J;_x000B_Aò9Øð=¤_x0006_Af/_x0001_DçÄ_x000B_AMf:¥	AF`$_x0003_ð	A_x001E__x0008__x0005_Ðú_x0006_A_x0018_µÖ_x0001_éï_x000B_A]?ãVèü_x000B_A8&lt;_x000D__x000D_Â_x000B_A_x000B_cüÕ_x0008_m_x000B_AkÔ5±o_x000B_A#¿)ýwë_x0006_AüA@\¡H_x000B_A­®"dè7_x000B_A7 _x0011___x000B_A¦ÃÎ_x0007_³_x0010__x000B_AÀB"Ú_x001F__x000B_Abã§_x0018_P_x000B_A_x0001_f_x0013__x0003__x0006_Aý_x0002_Öà_x000B_A"èË'¥f_x0006_A¹(RÓU_x0006_A¨¸ÈØD_x000B_A ½ÈÛ{_x000B_AÆ`È_x0005_Nd_x000C_A}Kî&gt;¹_x000B_A:Å_x000D_¥ë_x000B_ANX_x001C_ö_x0008_M_x000B_AK=§_x0001__x0004_óÒ_x000B_Aý»Nx_x0001_%_x0004_Al8&lt;	&lt;_x000B_A°}­l@_x000B_AM#ha_x001D__x0004_AúÙÏRJ_x000B_AÓ¸²Îû_x001B__x000C_A7'n_x0013__x000B_AçúvÜ_x000B_A±»3_x000B__x000B_Aö_gØ_x000B_A^tÆúÜ_x000C_A?ø¡	W_x000C_Arbm_x001B_öÀ	A	Q9_x000C_A_x0003_-6þ@_x000B_Au_x0014_iù,_x000B_Aô±Ú\$ _x0004_Aâõ¸¨²¹	AåóbÄh_x000B_A/e÷a&amp;[_x000B_Aó1Æ3Ò_x0004_A¯E(ê_x0004_AªDAÅY_x0004_Aå»nÒ·_x000B_AZt_x001F__x0011_R__x000B_A´Äáyè²_x000B_A÷_x0002_k-Z¸_x0004_A¥Nß_x001D_#_x000B_A«q_x0016_uÛå_x0004_AÄ«øÿ]_x000B_AR5èÏù	_x000C_A_x0001__x0003_=ÞU2L¬_x000B_A¡3h_x001B_·_x000C__x000C_A3ÌgrÖ_x000B_A°ü6_x0002__x0011_´_x000B_Adªv_x0006_Ò3_x0003_A_x000D_^óé{_x000C_AÜ¬_x0006_Í-Ù_x000B_ApàÑ{='_x000C_A7úµoÍó_x000B_AÁj_x0011__x0001_KJ_x000B_Aàü#±[í_x000B_A¨_x001E_-W_x000B_ApÄæ4L_x000C_AÝ'-r×_x0003_AGÊõ{õ_x0003_AR\K®K_x000B_AwEÛTL_x000C_A_x000D_æ)ÜÚ_x0003_A¾_x0008_·ðÈJ_x000B_A0¡¾Yn_x000B_A7._x000F__x0003_A°Æ òÈ_x000B_A=þêºR_x0003_AäÐëûqî_x000B_AqýÙøÐ_x000B_A	B_x0001_5_x000B_AiÆyu_x0003_A(NÓ5X_x000B_A_x0018_ôý_x000E__x0001__x000B_A²ö BÃÙ_x000B_AÒ0ìáH_x000B_A_x000E_¾Ð_x0003__x0004__x001F_ï_x0004_Aªö¦Hà_x000B_A ±ü&gt;Ç»_x0004_AP( l-"_x000B_Aõ_x001F_6_x001F_hÕ_x000B_A9{9_ S_x000B_AßÓ³Om_x000E__x000C_A·ìþ¤6_x0004_Ap_x0019_)?1;_x000C_Aè²#!_x0017_~_x000B_Ató]ØW_x000C_AU¡·0Ë_x000B_AàSba_x000B_A_x0001_»ùØÇ	A ÈJ_x000D_;a_x000B_A]dNl_x000B_Adì_x0001_ó¶Õ_x000B_AtW_x000F_ÏD_x000C_A¯5ê|_x0004_AÕ¸ÝÇX£_x000B_Aô¦{«O_x000C_A°K}vb_x001B__x000C_A6Au_x000E_mÔ_x0004_AÖ_x000B_ÌlA_x000B_A=SÃPÖ_x000B_AÈj=p&lt;_x000C_A_x001D__x0007_	ýÉc_x000B_AÂÎ£u_x000B_A/_x000F_Óû«_x0004_A¡µ_x0016__x0002_ËH_x000C_ALoªë_D_x000B_A³E©dô_x000B_A_x0003__x000E_ [_x000D_-º_x000B_AW_x0005_¿Êæ_x000E_AÛ_x0011_h&lt;_x000B_A8gä_x0008_pð_x000E_A_x000B_QOY_x000B_A!QæÇú_x000B_AegÁQûm_x000B_AYN8èÎo_x000E_ATì]_x0001__x000B_AÍ_x0019_ #_x001E__x000B_A_x0006_¹¯hþ_x000E_A²â_x0004_n ._x000C_Al&gt;»_x0015_l_x000B_A¹mâ¤4	A§¶ÄÇ&gt;þ_x000E_AÒ=ä_x0015_Ò _x000B_AÔ/b©_x000E_A_x0014__x0016_È_x0002__x000E_A·oã2_x000B_A½õ_x0016_K*_x000B_Ac[ïcþq_x000B_AF»VI×Ò_x000C_A_x0013_ ª\ä_x000B_AZ0ÅÁ_x000B_AÚ·Ø»¤_x000E_A&amp;ØÓÌa_x000B_Aø	__x000B_AÞw3C_x0007_u_x000B_A_x000D_nÔ¿_x001A__x000B_AKr_ÉÛ_x000E_AÒÁ¶ä	Ý_x000B_A¾³¸ø_x0001__x0003_êÛ_x000B_A`ö¬k_x000B_AÄ+_x0019_®×R_x000B_A_x001A_Z\;_x000B_Aâó#8«_x000B_Aò¨O{Ô_x000B_AÐ:8E_x000B_AiÐæVÀ_x0003_A¤nS±»_x000B_A¨_x0017_¢4_x000C_Aøì¥*_x000B_A¨¹¯;ã_x000B_ATb_x001D_Þ_x0003_AJÁ_x000B_A¶_b	"«_x000C_A³a©âÉ_x0003_Aýõê_x000B_V_x0004__x000C_A._x0018_:_x0004_#¶_x0003_Aè_x0014_2ú¿_x000B_AWÉ_x001A_¥¡_x0003_A³~§6Ûì_x000B_A°0:Á2ü_x000B_AßÓ&amp;_x0013_yÍ_x000B_A_h-ÍF_x0019__x000B_A;&lt;4[_x0003_A_x0014_:Ðê«e_x000B_AºaO¦Bª_x000B_A¥_x001A_h_x001A_a_x000B_AÅ"qUKÃ_x000B_Aúø¢¨_x001E__x0002__x000C_A_x0016_zòáÙô_x000B_A_x000D__x0016_¨_x000C_A_x0001__x0002_=_x001C_mb_x000B_AÚ¬Ü·Ä*_x000C_A®¥Ý_x001E__x0003_å_x0002_A¾dYÉè_x0010__x000C_AÖ_x000F_It_x000B__x000B_A®Yz_x0011__x0007__x0002_AmªÎ+ÄÄ_x0002_Af=÷i_x000D__x0002__x000B_Aÿèë1E_x001E__x0002_AóÞ1|o_x000B_Aa{cÕWÍ_x0002_Aí"_x0006_/ãU_x000B_AÖuFÅ]_x000B_A_x0003_vl}r_x0002_AÙ1ËÛÀA_x000B_A&amp;óà8K_x000C_AÖìaßMõ_x000B_A8?Mø_x0002_A-â¼OGP_x000B_A_x0011_ã]LW_x000B_AËH_ÎÍ_x0002_A_x0018_³9®©|_x000B_AXDÂP\_x000B_A&gt;ÛÇF_x0006__x000B_AÄÁ¬ÝG_x000B_AùêC\õ_x000B_AïTG_x0007_·_x000B_A±Ýÿ(¡Æ	A_x0004_à;/,_x000C_AZ­;ìæ_x0002_AÍ@;T"_x0002_Aòø	Ê_x0002__x0003_Ìk_x000C_A:ªôBª_x0003_AH@¾ïÑ_x000B_A_x0006_&amp;ÆÂ]Ñ_x000B_A ._x001E_¡éé_x000B_AîÆ)`_x0017__x000B_A_x0001_¤'m_x000B_¼_x000B_ANrn8SR_x000C_AI_x0015_óøB_x000B_AJ*â^Ø_x0003_A§u_x001D_¸_x0010_-_x000C_A¨s_x0007_U»_x000C_Ab¼*_x000D__x0013_Ñ_x000B_AË_x001E_¥&gt;4_x0003_A6Ú¥¤me_x000C_A­ÿ_x000B_ðEù_x000B_A¬_x0007_«_x000C_I_x000C_A¥WM»_x0003_Amø1)Y*_x000B_Aõ¦¶¶_x0016__x000B_A_x0014_ q_x001C_ÿ÷_x0003_A0:¸à_x000F__x000C_A][L9À_x000B_Aï§+¥ç_x0003_A_x0013_Ô_x000E_&lt;_x0006_ñ_x0003_A\!ò¸M_x000C_AkäÄ9Q_x000B_AÉâèá	Aø%ÕCU_x0003_ASD¼õ!ü_x0003_A_x000F_æö£_x000B_A ®[_x0019_;}_x0003_A_x0001__x0005_H_x0019__x0002_&amp;_x000B_AàîUrø1_x000C_AÙý G_x0013__x000C_A9,ÝXDÏ_x0005_Ad=!éV_x000C_ARÛ§_x0016__x001F__x000C_AÈz_x0001__x0004_E_x000B_A_x0018_Uê«¨_x001D__x000B_A×ÁXnó_x0005_Ap_x001D_»ä_x000B_AÙ_x000E_(îM_x000B_AM[ídL_x0007__x0005_AíÅ_x0013_w	A_x0010_o''_x0005_A±Þ0=0_x0005_AlÐêø_x0005_A&gt;'³ÆÈ_x000B_A_x001D_ÃÄdK_x0005_AÚNMû"_x0003__x000C_AÂàªÒ¤_x000B_As¿úÐeâ_x0005_AÅ5ëÂW _x000C_ARS{Ýµ_x0005_A°cÚ&lt;_x000B_A¤/dj_x000B_A^Å_x000B__q_x000B_AB_x0017_*¹_x000E__x000C_An42²ÓÃ_x000B_AÏWtEùö_x0005_AÕ_x0002_!{v_x0005_AÌÜ[!¶¸_x000B_A:_x001B_;±_x0001__x0006_]s_x000C_ATV_x0010_._x0006_A_x0001_o¿¹­c_x000B_A_x0008_°§+_x000C_A.m\EÀ_x000B_A_x000B_OP _x0005__x000B_A_x0013_ç,*¨_x000C_A·ºæ!_x0006_A_x0015_!_x0016__x0007_Í·_x0006_AW_x0006_ªÏ_x0003__x000B_A©_x000D_#×ÅÔ_x000B_AçFkÉd¹_x0006_AÈ_x0005__x0019_X_x0012__x000C_A!¹?Oõ_x000B_AòKiL©_x000B_A6_x000E_ø%U6_x000C_Ax|Ô%_x000B_A¤ÇU62Â_x000C_Aúå_x0014_Û ÿ_x000B_A_x0002_a_x0004_),T_x000B_A/8ÜZ²Ì_x0006_AAû¶f8_x000B_Aa­ÜfÛ_x000D__x000C_Aêî&gt;_x000B_Ac»u´[_x000E__x0006_AÓYU_x0008_Æ_x000B_AÄ_x001F_$ú_x000B_A}ÔO¯_x0003__x000C_AP_x000E_Ç_x0011_C_x000C_A&gt;#_x0006_A³a_x001F_£ÀI_x000C_A_x0001_ÎK&gt;^ _x000B_A_x0002__x0004_¨BPÚØ	A_x0018_¼Uñ+_x000B_AÆPclÚ_x000B_AX£_x0012_kTr_x000C_A0¼ì_x0012_@_x0003__x000B_A³~m2_x0004_A_x0007_i$}_x000B_A*_x001F_²tÕÚ_x000B_A\ãÈè_x000B_A/¨ýY_x0018_&amp;_x0004_A]hò_x0006_¤_x000B_A&lt;-2:Í_x000B_AÖ_x0003_H^!o_x000C_AÙO2&gt;X_x0004_A±­±_x000D_*_x000C_A"`ÞQmM_x000C_AÝKàQ_x0004_A_x0007_	uÕ_x0010_F_x000C_A­Û_x0016_£_x0004_A«KýÍÜË_x0004_As½	A©HIdê&amp;_x0004_A5m_x0002_kðÌ_x000B_A#_x0002_i§_x000B_Ac__x000F_Ð_x000C_AZ"cF_x0004_A&amp;6D"Ø_x000B_A©_x0003_0Mu_x000B_AîÀ2_x0002_ÊN_x0004_AA_x001F__x0001_L¾_x0004_AÏaèËÞ _x000C_Aò_x0016_Ñ_x0002__x0001__x0003_f_x000B_Aî_x0002_¿1óØ_x000B_A¼MÞ_x0012_ÕÂ	A_x0004__x0011_ý	_x0014_´_x0003_Apf_x0005_è±Ï	APF$rWÙ_x000B_A¾+K_Ëü_x000B_AÍNÅè¤_x0014__x000B_A½µ&lt;_x0004_ÿí_x0003_Aì2_x0008_¾©_x000C_AÝ4×½Ø5_x000B_Aa_x0004_/_x000B_A°E)ã_x000B_AÅ½ÙS~_x000B_A%_x0015_Ë_x0019_Í_x000B_AäS_x0015__x0011_'_x000B_A_x0005_d|¢_x0018_x_x000B_Ab_x0015__x0016_¹n_x000B_Aî£_x001B_~_x0017__x000C_A&amp;d­ä½Á_x0003_A÷Þ_x0007_î _x000B_AqBµß¯_x0003_A_x0008_n9E1_x0003_A++/¦$_x000C_A"qþü×P_x000B_A&lt;Õ[1×-_x000B_A_x0003_{Õø_x0003_ö_x000B_AN_x0011_st _x0003_Aaéñöy_x000B_A:_x000B_«_x001F_±_x0003_A(¹¥I4_x000B_A_x0011_Àîol_x0003_A_x0001__x0003_´gYfW²_x000C_A=Åë@_x000B_AÎ_x000D_t¥xÐ_x000B_AêTå._x001D__x0003_A¡ý|p_x000C_A_x001D__x000B_K®¼Æ_x000B_AJVz¬d _x000C_A_x0008_"g_x000E_!Ï_x000B_AP°8Öl_x000C_A%ë_x000F_´t«_x000B_ATZ,Æ§_x000B_A_x000F_&lt;_x0015_Âß½_x000B_Awõ"ç_x000B_A	&amp;aÚÐ:_x000B_AÏá_x0018__x0011_y_x0003_Aü&amp;íÄ_x000B_AO:õ¥_x000F__x000B_Apk¶_x0015_¡_x0011__x0003_Az|þYÐ9_x000C_AÍ_X¥¦)_x000C_AÇäÓé¤_x001F__x000C_A£|.Þ_x0003_AóÉüÆr°_x000B_A_x0006_Ó(¨_x000B_AÍümÀi5_x0003_AvA³â©I_x000B_AÈ__x000E_]A_x000C_A_x0005__x001D_(_x000B_ò_x000B_AÚTä_x0002_É_x0003_A¦ßú$¡	A}ªIUÚ_x000B_AUóü_x000B__x0001__x0002_A½_x000C_Am§x½ÑE_x0002_A±qÊ£	A¥dyÄ[ð	A,Û~_x0008_L_x0002_A»_x0018__x0015_V_x000B_Að¤:Ãð _x000C_Aõ&lt;ÒoÒ_x000B_ANìY_x0006__x000B_A_x000F__x000E_Ê@_x0002_Aò_x000D_Ö©¿Ü_x000B_A"åXÆr}_x000B_Ak?_x000B_Åx_x000B_A¾t_x000D_¥vX_x000B_A¯®=Ñ_x0003__x001F__x0002_A.í/Ûè¨	AÃ÷¬¾_x000B_A­_x000C_RS_x0002_A_x001E_&gt;n-_x0019_B_x000B_A&lt;~_x0018_Ã-Ô_x000B_A_x0006_AïÐÇ_x0002_A/r·_x001A__x0016_²_x0002_ACÓ öß_x000B_A#%°_x0019_J_x000B_A²xp]ä¾_x0002_A_x0012_%4¹dð_x0002_A£_x001D_d£Óq_x000B_AýdÙ_x0017_!_x0002_A_x0011_²5&amp;÷_x0002_A¨|]þ¿j_x000B_A!0O_x0002__x0001_Ý_x0002_AïÛÎñ§¨_x000B_A_x0003__x0005_öu±ùÁ\_x000B_A_x0017_MeH_x000B_ARñ_¬_x0005_AÊÞ^_x001F_ô_x001E__x000C_A_x0014_G8\^¦_x000B_A(k4¿À_x001F__x000B_Aa;_x0004__x001B_ßõ_x0005_A¬ä_x0011__x0017__x0014__x000B_Aáhi_x000B_A´É¡_x0003__x000C_ASØ¨í_x0005_Aó&amp;móË/_x000C_A_x001B_v_x0019_w¾_x0018__x000B_Aöd_x0001_n ¦_x000B_A«_x0016_NÆm»_x000B_AlÕ4ÿ_x0005_Anpè ©_x000B_AÚ]_x0013_@oB_x000B_AôAÓ_x001B_/_x000B_AÚÿN°	_x0005_AuQMaä+_x000C_Aò`_x0008_nÍý_x000B_A­£K¼#_x000B_AJë_x0011__x0002_0_x000C_AîûÀ\_x0004_~_x0005_A_x0008__x001F__x001E_l_x0005_A'df+Ç©_x000B_A_x0008_°e, ±_x000B_AH'C_x000B_A½5Û	»_x0005_A"|lCG_x0005_AWL»³_x0001__x0003_­r_x0003_A\	Ið_x0012__x0003_A_x0018_µÝØ_x0019__x000E__x000B_Aø ï_x0013__x000B_Ac_x0008_\Gv_x0010__x000B_Aâ{ô:¹¼_x0003_A_x000D__x0016_wM¹_x000C_A#u§â_x0003_A?¾¾;é¯_x000B_A_x0007_JòH1e_x0003_A_x001C__x0011_çw_x000B_Aùn²%a_x000B_Aýp²HàO_x000C_A&gt;_x001B_v4¿_x000B_A_x0006_á)g_x000B_A\"ëø_x000B_ä_x000B_A_x0001_·5úJ3_x000B_A½4&lt;Âø_x000B_AõM2ê1_x000B_AR&gt;b«z_x0003_A¢´Ü®¾_x000B_AU_x0018_M_x000B_AV©ÿè_x000B_AmFZñª_x0003_A_x0014_Æ_x0014__x0002__x000C_Ap8_x000D_#¿_x000B_A_x000F_:tU³_x000B_A_x0001__x0006_Î½	_x000C_AÐpKÙ%L_x000C_AÏs¦(m²_x0003_A5VVeý_x000B_A¶x¯»è	A_x0002__x0003_Ä:[_x000C_4_x000D__x000B_AÉµ5yK_x000C_AHDÅ»_x000C_Ag¾þM_x0003_	_x000C_A/._x0001_$·_x000B_AGdóô¢_x000B_AºÂ_x001F_*ú_x000B_AãØÄâÀÔ_x0003_A&amp;c_ãÐ_x000B_Aåþì3_x0002__x001D__x000C_AËKö_x0011_~Ï_x0003_A_x0001_X_x000C__x001D_11_x000C_AøúZ¢_x000B_A.IÊ{Ð£_x000B_A×#8Q´_x0003_A{ÓuÆ0ì_x0003_A,BÕ_x001F_E_x0003_AøÍWäF_x000C_A¤Ô5pêq_x000C_AïÉ_x000B_Ì_x001D_L_x0003_A_x0012_s_x000F_@Ì_x0003_A¥BRÏw_x0003_A|Ö_x0019__x001B_Ñu_x0003_AP£bçÛ®_x000B_AÔûÞ¹óñ_x0003_Aó÷*óg¢_x0003_A_x0002_`ó_x0004_¬`_x000B_AeÄ´_x0014_!_x000B_A~Eæ±­_x000B_AÃAÄ_x0006_{¥_x0003_A.ØÝåï­_x0003_AtÞÖ_x0003__x0004_µ_x0004_AÓ.e`_~_x0004_AQ_x000C_DI_x000C_A_x0003_ã`S[_x000B_Aböñ¥ï©_x000B_AÇ¬$_x0003_«m_x000B_AÏ_x000D_èÿ_x0019_\_x000C_AØ_x0011_ªëºÚ_x000B_AÇÈÕC_x001B__x000B_AI&amp;Q¯oQ_x000C_A_x0016_òiôqò_x000B_Aß®ÄÔ_x0019_._x0004_AE&lt;âì_x000B_A¢ D0/V_x0004_A¼ùÝù*_x0015__x000B_Aâ_x0013__x000C_Éd_x0004_Aj_x000F_MÖ¬_x000B_Aèà¹_x0006_7._x000B_A&lt;_x0017_MÊ¯_x0002__x000C_As´,ã_x0002__x0004_A(¬ÛKö_x000B_AÞz¯_x0001__x000B_AÀA&amp;ç%+_x000C_AKÖ¿%mw_x000C_AÍ6Ãv_x0003__x000C_Aý_x0013_p_x001A__x000C_5_x000B_A[qâé _x000B_A*ª_x0007_ _x0012_V_x000C_A¿f¸ôÉ_x000B_Ar_x0003_·j_x000B_AÐ£m¯d_x000B_A0NWµ`}_x0004_A_x0001__x0003_ µß_x001A_È_x0012__x000C_AÁø70·ä_x000B_AZ@P}÷_x0003_Aà¡v8_x000B_AP«Od&amp;Á_x000B_AõÞ§_x000B_AÈ¨N_x001B_ëu_x000C_AÜ¾f_x000E___x0003_A©_x000F_LÈk_x0003_AÁÑÓ_x000C_ù_x0003_AÍTó_x0003_AÉÆ_x0005_ä_x000D__x000B_A6w_x0004__x000C_A\®ô£¸£_x000B_A¡_x0013_L_x001C__x0016_È_x000B_A¦WÖûgÇ_x000B_A(}Íñ_x001B__x000B_A$¸®w_x000B_A!_x001C_é_x000B_AÞ´_x0018_ë_x0003_Ap´Ñ_x000C_As£_x0002_(_x0016__x000C_AÛ1lñ_x001E__x000B_AXr¡_x0008_à_x001C__x000B_A¿¼-èb_x000B_A|2_x0017_òÏl_x000C_Aû½Bä/Q_x000C_A_x0011_jQ_x000B_´_x0003_AÌåv¨ôð_x000B_AN¶;µå	A_x000B_aÍß	AF_x0008_E\_x0002__x0003_XJ_x000C_Aew}o_x0007_î_x000B_A~°¥KX_x000B_A;,D_x0005_å_x000B_Aàí_x0017_ü_x000B_AkèÍ7¯½_x000B_A_x0003__x0017_Ðªxß_x000B_ACoC_x001C__x000C_A¾Cë§½_x0001__x000B_A°Á_x0008_Ô®Ï_x000B_A~ØÔìA±_x0003_Aõ×1ô0_x000B_A­µ¢_(_x000B_A	Ç¥eÄÒ_x0003_A?Oî.o_x0003_AÒW,ûd:_x000B_A&amp;_x0004_¤_x000C_AØD8B_x0003_AN$/ÁÌW_x0003_AøòÆßð_x000B_AB=ØÖIÎ_x0003_A«à¡¡_x001D__x000B_Abä_x001F_c_x000B_AÙ¥O¦H_x0018__x0003_A°g_x0014_Ü÷K_x000B_Aqqlqt_x000B_AêNëõ©ß_x0003_A_x0013_:Åz_x000C_AÓJ_x0010_p_x000B_A¨,G _x0003_AÑ_x000E_ô\Bè	Aã4-´ð_x0014__x000C_A_x0002__x0003_y_x000E_ò«_x000B_Aº±©	Aqà¹_x0012_J_x001F__x000B_A·ßÎ0¬Q_x000B_A¦ gE=_x000C_AFEöW"_x0019__x000C_Aï·®{ö_x000B_A	,_x0006_4l_x000B_A_x0002_5ìd_x0014__x0003_A_x0010_¯i½ZÜ_x0003_A¤xÇ_x0014_×_x000B_A"_x0001__x0004__x0013_ð_x0003_A_x0002_ë¨_x0007__x0016_Ã_x000B_AôåÃ_x0018_§_x000B_A9_x0010_l÷_x0003_A_x0018__x000D__x0019__x0005_õè_x000B_A%ßÍmýû_x0003_AÆë _x000F_ÒG_x000B_AÅa¨_x000B_A_x0004_ÆÏ_x0001_ÙW_x000B_A_x0011__x000D__x0010_vOZ_x000B_A}£³ÎÉ_x000B_Am#9:_x000C_Aj=xv¼#_x000C_A['*!_x0003_AÃ¢SáÒÚ_x0003_Aó',_x001F_ú_x0003_A+æÓ£¤_x000B_A7_x0014_¹Q_x001C__x000B_AK_x000F_6VZ_x000C_AKù_x001C_9_x0003_AF¿_x000B_Þ_x0003__x0005__x000D__x0005_AÄ_x001A_Þ-ïo_x0005_AV/Òóæ_x000B_AÉ_x001F_Ð]\s_x000B_A_x0012_äÕýµÍ_x000B_A&gt;[%Ah_x000B_As}åÓ_x0015_n_x000B_A,_x001A_ÈÍR_x000C_A_x001E_;"Ó_x0006__x000C_AºÀâ§p_x0005_AbZÊ_x001B_4a_x000C_AÜ}tÓ?_x000B_A¹&gt;®¡#Õ	AyåÅ¨ù_x0005_A.~¨_x0002_Ì_x0005_A¢Ö_x0004_|BË_x0005_A7¹L_x0019_1_x000B_Aëa©V£ô_x000B_A_x001C_ÔfÒ_x000B_A0¨!õ$È_x0005_AðnªÚ^_x000B_A2ïU©Ïâ_x000B_A5'á4@_x000C_A}á­«ã_x000B_A&amp;v´r _x0005_A_x000B_µôGÏZ_x0005_A@è8óÈ)_x000B_AT¢_x0019_Ø_x0001_Û_x0005_A$³\õë_x000B_A^Oþq»._x000B_AF@lµ_x000C_AïÈ_x0002_j§W_x000C_A_x0001__x0003_2R6={í_x000B_AyÓ_x000B_Þ&gt;_x000B_AÆøÊ_x000D_m2_x0003_AM_x0002__x0011_ã_x0003_A[1Î±Ä÷_x000B_Aû¾_x0005_ý_x000B_A_x0001_Èä_x0015_Á_x001A__x0003_A»A»_x0003_A¿l¨âO_x000B_ATÍl`ö_x0003_Aá.-±q_x000C_Az &lt;eáÎ_x000B_A¦Ôÿþ_x000B_AJuÄú_x0017__x000B_AýR&amp;öa_x000B_A_x0010_ÒN¬Ñ_x000B_A_x0018_Ý_x0006_U¿_x0003_AÜT¾;×÷_x000B_A$_x001F__x0011_~_x0012__x000B_A¶&gt;?p_x000D_½_x0003_A 8ùª2ì	AK_x0003__x001B_.Ä_x0003_A#ëhgSñ_x000B_Aèõ+}_x0015_h_x000B_Aíá9ö_x0003_AÊ$_x0010_7\d_x000B_AsX´AÂá_x000B_AR_x0003_+ðý	Al¾u'!­_x000C_AhÓl_x001C_ÄT_x0003_AA{_x0012_¬`H_x000B_A_x0005_µ`_x0003__x0004_ÛÆ_x0004_A!ª{¿&gt;_x0004_A_x0010__x0002_xHþ_x000B_AS4_x001C_íº_x000B_A#_x0010_Y©_x000B_ç_x0004_Ai_x001C_lùW_x0004_A$½7b»_x000B__x000B_A?¿[Uþ¼_x000B_Aa{öì_x000B_Aò*çq_x0004_AÑ±è·°_x0004_A¸¸ý|_x0016_D_x000B_A_x0011_këÞz_x000B_AE¨\ºé^_x000C_A_x0018_1¦e~_x000B_A1×ð8ÕO_x000B_AâªÙ#ºl_x000B_AÜÊÏÊmf_x000B_An½_x0014_·W_x000B_A²Qc*_x001A_Q_x000B_AÇß:ÔÑ_x001C__x000B_AÀ¢ÆnP_x0004_A¡¾§lU_x0017__x000C_Aþß_x000E_Æu_x0017__x000B_Añq_x0019_Å#g_x000C_AÆ`_x0001_y1_x000C_Aàê¼Õ_x001E__x0013__x000C_AD!W:ç_x000B_A¶¥øV&amp;_x000B_AaÖÚBÃ_x000B_Aýþµã±_x0004_Aåñ$ ¤_x000B_A_x0001__x0002_ÑööåÌ'_x000B_A{â(H·_x0017__x000C_A=cn ÃS_x000C_AtwÒ$z_x000B_AgØ½`ê_x0008__x0002_A@_x001F_ñìaÅ_x000B_AT±&lt;G+Û	A/_x001D_×-O_x000C_ALÁÈ¿_x0013_]_x0002_A®[7L_x000B_AÜxr%×Ð_x000C_A®_x000E_÷3_x0018__x000B_A_x0014_»[Ù_x0002_ANÛ6MÑ_x000B_A[W¾dc_x0002_AÁÆþaJ·_x0002_AfÐ*$_x000C_AÚÞJ^ x_x0002_AF_x000C__x0018__x0005_Ü_x0005__x000B_Að_x0001_R­ß_x000B_AÔlJi#_x000F__x000C_As_x0004_Ëéb_x0002_AL,h¿_x000B_AÛ#¿veÄ_x000C_A,´A'^_x000B_AØ§ýÏ_x0002_AÂè\Ûm_x000C_A:¬Ù$5_x0002_Aúfz")_x0002_AÀ3_x0017_Þ8_x000B_A(_x001F_ã_x000B_Aâxvè_x0001__x0006_Ð,_x000C_A"äºï_x0019_C_x000B_A«_x0005_¬_x000B_AÒúæÅ?&lt;_x0006_AH_x0005_³ß&amp;_x000C_A_x0006_È×_x001D_]_x000B_AØ_x0015_f&amp;_x000C_A_­Buzw_x0006_Aö°þCv_x000B_A÷u¦lB_x000B_A3®wwI_x000B_AýBì3á_x0006_Ab_x0002__x0004_ù_x0006_Ar_x0019_·M^_x0006_AZO{t_x0003_Ð_x000B_A_x0001_?#ðN_x000B_A_x001A_°_x0017_ã_x0007__x000B_ArØFùmý_x000B_Aø4Oö$_x000B_AÂ_x001E_ÌßËÖ_x000B_AW7Ø&amp;_x0007__x000B_AÂjj®®^_x000B_A¸¨!dÕ_x0004__x0006_AÑ$¤Ûh_x000B_A_x0003_ëËÒ»_x0013__x000B_AâàÐW£Ê_x0006_AÕ°Ãä³Ò_x000B_ASw5¬_x0003__x000B_A_x001D_QBÇNà_x0006_A^_x0007_¬À¨{_x000B_AL¥­_x001F_Ç_x000B_A_x0017_S7Åÿ_x000C_A_x0001__x0003_¶I_x0016_gq_x0003_A1bð¬_x000B_A4ÓrZ_x000B_Afg×v/ê_x000B_A»©LÉJ_x000B_A_x0019_¼¼Nò_x0003_A|:_x000B_Awu_x0005_½È_x000B_AXK_x0007_ò_x000B_AÅöU_x001F_¨_x0003_A)Ltß_x0018__x0018__x000B_AàrþæH_x0003_AîiÍÙª_x000B_Adx¿Rv_x000B_AÛäfÛ§\_x000C_A_âÖ_x0015_e_x0003_A_x0002_²_x0014_ÿCÊ_x0003_Ai!¸Ì_x0003_A_x0007_¸§_x0003__x0003_A/ßÂÿ_x0003_A?°Ø©d_x0003_AMáümH_x000C_A_x0017_¦_x0007_D&amp;_x000B_AV_x0014_§2î_x0003_Aþ*A[_x000B_A-]O_x0006_[_x000B_AÚò7_x0006_[_x000C_A%jUd_x0003_AÅ95Hä_x0001__x000B_AT@_x000F_c÷__x000B_AÌX÷_x000F_y_x000B_Aä| _x0001__x0002_»__x000C_AÔá_x0014_Ã_x0002_A&gt;æ2È_x0013__x0002_A_äéM3-_x000C_AüÝß)_x001A__x000B_A$¢ÁBàZ_x000B_Aû¿¢/Æ_x0002_A'Øí_x001B_ÿ_x0002_AÏÍ*_x0008_Þ_x0002_AöZ³_x0005_ú_x0002_A ²ù:Î¯_x000B_AT_x000E_!Z¶_x0002_A_x001D__x0015_R_x000E_Á_x0004__x000C_A_x0015__x0015_ñéÁ_x0002_AüpÊöe}_x000B_AE¼ÐwÜf_x000B_A_x0004_ªàCÚõ	Aëôü//½_x000B_A^_x001C_´R_x000B_AÀeÕ¯Ë_x0002_AY~CL©Y_x000B_Am&amp;_x0006_ú=_x000C_Að]n5?_x000B_AË_x0019_kbA8_x000B_A_x0008_òÓc®Z_x000B_A1àÙ_x000D_W_x0002_AxÿçGaî_x0002_A_x001E_Zø¹Î_x0002_AÉÅµùÉ_x000B_Aó £È"Ò	A_x001E_kk57_x000C_A_x0010_çs_x000C_/_x000C__x000B_A_x0002__x0005_{_x0018_Ê_x0019_U_x000B_A_x0002_¦ãÔT_x000B_ALöp½[_x000C_AdÆ_x001D_÷SY_x000C_AÀ®v_x0003_d_x000B_A{$Öri_x000B_A\¸9ø_x000B_A²S_x001E_Ê3*_x0005_Aó­Ðá¯_x000B_A¡r)@û_x0005_AN´ozç&lt;_x000C_A²7V:_x0002_¯_x000B_A]odÑ_x000C_AÃÆ_x0004_×Ú_x000B_A³]Î;»_x000B_A³0Yt_x000B_AJe^_x0011_Am_x0005_A.Ñ*¡_x000B_AóÄ_x0006_ñ_x000B_AÁlÿ_x001C__x0012__x0011__x000B_A34þ_x0012__x001E_Æ_x000B_A_x0004_Ö±ú¸8_x000C_A¦_x000F_}_x000B_ABæ_x0001_y§×_x000B_A_x0011__x0002__x0010__x0008__x000B__x000C_AbDP¿¡_x0004__x000B_A)%¦Ã0¹_x000B_A_x0006_æ;"1n_x000C_Aô´_x0013_ORO_x000C_A¥Ï2é%Ü_x000B_A8EÚ0nä	A§Õ!_x0001__x0002_·p_x000C_A_x000B__x000E_ò&lt;hy_x0002_Adûõ^Èõ_x000B_AlytTyø_x000B_Aè"_x001E_]_x000C_AD#ïØd_x000B_AÉîðR	$_x000B_A¥P.X£_x0002_AwU9IÒ³_x0002_Ap0_x001F_þá_x000B_A#\IkZ_x000B_A`Éüo_x000B_AJ«»ûö_x000B_AC¤+¼_x000B_AV=¢òn|_x000B_A¶r|_x0007_¤_x0002_Ai¨r#¢_x0002_Aõ\\ Â%_x000C_A:"H^Ó_x000B_Aq_x0007_¿t_x000B_AfÓúýÄ_x000B_A_x0018__x0004___x000B_AëUs_x0004__x0018_j_x000C_A¹#_x0001_ï¹_x0002_A¿_x000C_|ö_x0002_Anéa%6_x000B_A³_x000F_Zª³_x000B_AíX_x0001_&amp;Å_x000C_A1É_x0015_:_x000C_AºÙSÃ_x000E__x000B_Ah6_x0010_ä_x0019__x000C_AªÐ_x0006_0»_x000B_A_x0004__x0008_G0¯®Å_x0008_A_x0016__x001C_î_x0013_=_x000B_AQ_x0018_O¤_x0012_F_x000B_Awò¾C_x000B_Aaª0%:_x0008_A%0¾Zº§_x0008_A@ËÕ¼Y:_x000C_A8,_x0012_E_x000B_AÎÙò®(´_x000B_A4ê¬Î_x000B_A_x001C__x0001_ý_x000B__x000C_AÅdGè_x0001_s_x0008_A·ö_x0002_h×	A¶Ç³â_x0005__x0016__x000B_Aæ_x001B_"ùÆ_x000B_AÆ-ä_x0003__x001A__x000C_A«óù@_x000C_Aêßf_x000D__x000B_Afn_x0016__x0006_º_x000B_A_x001D_p,%_x000B_Aw#uR_x000C_A{_x0007_Á_x000C_i_x000B_Aê\dß4_x0008_A&amp;Ä_x0018_n3\_x000B_A÷_x0012_Ù?_x0002__x000B_A_x001C_»äÏ¢_x000B_A_x0018_Ã.¡î_x000B_A°ZØ0E_x0008_A¥_x0016_±_x0006_¢_x0008_A®ç(î	AL+	ñ¾Þ_x000B_A_x0014_;g¬_x0002__x0004_b_x000B_Aû¦_x0017_Äì_x0004_AóÿÇ¬¨ý_x000B_AÇb¦,"p_x000B_AÁk;Í_x000B_AöÚ`_x000B_AiCJ_x001B__x000E__x0004_AU&amp;ôXe_x000B_A©æ_x001A_§[o_x0004_ArÀ²_x0002__x0006_Á_x0004_AÙ¬Âìph_x0004_A¤½Â8J6_x0004_A&amp;9(_x0018_oÐ_x0004_A_x001B_&lt;giã_x0004_A¶q_x001B_JHG_x000B_Aéþ3q¾_x000B_AOXö_x001C_4 _x0004_AÍ/_x001C_ÀB_x0004__x000C_Aáô&lt;Û5_x000C_A_x000C_¨péwü_x000B_A&gt;%¯Zb_x000B_AëÃ_x001A_"Ñ·_x000C_AHÊ²_x000C_Z¬_x0004_Ag_x0005_¹$_x000C_An_x001D__x0012__x000C_A%T8Ò_x0003_è_x0004_A_x000C_ë _x0008_oæ_x0004_A'õîíßò_x000B_AS¨ Ô0_x001D__x000B_A´oáñCÝ_x000B_Aðrsüùþ_x000B_A_x0001_¸ØÎãa_x0004_A_x0001__x0006_W*0äê_x000B_A@_x000B__¯Ì_x000B_AQúà_x0008__x000F__x000C_Aú_x0003_$¦ _x000B_A@Æù`Ô´_x000B_Ai¨KH_x000F__x000C_AÃVÛ_x000B_s´_x000B_A}¬ß_x001C_ÑÉ_x0006_Año³Äç¦_x000B_AÆþ_x0002_Ah_x000C_ATº,k#_x000B_A¹ vc_x000B_Aj_x0016_d&lt;­_x0006_A£³±.»_x000C_A8_x001D__x0011_aFE_x000C_AÚÔ_x0002_s²b_x000B_A¥k°×üF_x000B_Aã [çÒ_x0003__x000B_AÈ_x0002_Óx^_x000C_A¤H0Ä8m_x000B_A_x0010_J&amp;%¤t_x000C_A:_x0012_üÑï_x0016__x000C_Aøa(+_x000D__x000D__x000C_A»/_x0008_oxÕ_x0006_A_x0004_Pb¶R_x000B_A½n &amp;V_x000B_AõókZ_x000B_ABøÜÂ¸&gt;_x000B_A³xàö_x0017_û_x000B_AÈÏ_x0018_2.E_x000B_A_x0005_"_x0007__x0019_ô6_x000C_A²Ï´j_x0001__x0002_Ô]_x000C_Azwµ_x000B_Ar±)1N_x000B_Aè3KN_x000C_Aï_x0005__x0003_Â±ÿ	AöêîSb_x000C_A²ñ$,|_x000C_A:	)LÐ_x0002_A ÙmÁ¢h_x000C_A06æ7X_x000C_A_x000F_ºuÞ	A¸_x0007_rMx+_x000B_A_x001A_iNc|D_x0002_A¯§è_x0016_N_x0002_A÷{Þ_x0002_ùÁ_x000B_A_x0003_ü¨øP_x0002_A6\ÊÑÃ_x0002_A/èU5u_x000B_AeLµA1_x000B_AÅ_x001E_Ï¼_x0016_4_x000B_A¸_x000E__x0007_Â_x000F_I_x000B_Atâ-B_x0002_A©_x000D_¾_x0005_&amp;_x000C_AhVþm_x0002_A_x000D_\4`_x0002_AVbZÃB5_x000C_AvRðIê_x0002_A¸råu7_x000B_A&gt;_x001E_^gÏ°_x000B_AÙåg¼»_x000B_A£aÌî_x000B_A²©_x001A_Ï_x0011__x000B_A_x0002__x0003__x001A__x000D_@qG_x000B_A`Ó&amp;cÉ._x000B_ASs_x0016_ü_x0012__x000B_AØô_x0003_Aü[k_x0001_NÃ_x0003_AÇ_çÝç_x000B_A&gt;X_x001D__x000B_Ý_x0006__x000B_A3×ù_x0013_ï_x000B_AðåzVs_x0004__x000C_A¸ìHN_x0015__x000B_A/&gt;×ÝR¥_x000B_Am¡_x0017_m»U_x000C_AD_x0004_Ôp_x0015__x000B_AZ¾G_x0015_X_x0003_A	_x001C_jg_x0018_}_x000C_A¬}º}_x000C_A¡ÞÁnx_x000C_AÔëJô&lt;¶_x000C_AnØê\&amp;_x0003_Aw`;c\Î	AßÕ\_x000B_	/_x000C_Aª0mé_x001A__x0003_AïY \«_x0003_Aj_x000D_Ã¡v%_x000C_AÓÉãl_x000C_Aî²$¶å6_x0003_A¯Ca_x0012_Ë_x000B_AfD_x0017__x000D__x0003_AØîÂ«Q_x000C_AzZé#¯I_x0003_A_x0018_}2_x000B_A¶_x0018_ý_x0001__x0002_í_x000B_A-¤¬_x0002_A÷ý(ÃÜu_x000B_Al÷èRÿ_x0002_A_ñ§ýDï_x000B_AÉsWU?_x000B_A¢¿Ñª¢_x0002_AÈ&lt;çZ_x0002_A_x001A_È©Å~l_x000B_AßWÑn¼_x000B_APQÙñ(c_x000C_A_x0010_«_x000D_ð/_x0018__x0002_AÇKä¿_x001A__x000C_AL¡þÈa¿_x0002_A}]ÒT_x0008__x000C_AL_x000F_8_x0017__x0018__x000C_A_x0011_m´y!_x000B_A_x0002_=ÈÍ_x000C_A¶¤ÖJ]_x000B_AÒC2#q_x000C_AbXÅZås_x0002_A_x001E_±,ð!_x000C_A_x001B_PÅAÞÉ_x0002_A¶Ï_x001C_«_x0002_AÒ~Ot_x0015__x000B_A¯p\_x000B_AêõúÍ¬Ä_x000B_A6¦VðO_x0002_AÚ¦_x0007_÷Üz_x0002_AûT»ë_x0002_A~¬±ÿí_x000B_A_x000C_f_x000D_T_x000B_A_x0002__x0006_ênWz2_x000B_AK»_x0015_agG_x000B_A(ãþ!8`_x0006_A_x0019_\:(LÈ_x000B_AÆ^[ç_x0019_Ì_x000B_Aó_x0003__x000B_n/_x000C_Aâ{%£_x000B_AÍ_x000F_1_x000B_A_x001E_[éö_x001F__x000B_A¾1µÃr_x000C_AEdQ×!_x000B_A×dv­Ç_x0006_AyÎ¿]_x0006_A_x0004_._x0005_÷2_x000B_AñÅü	­_x0006_A×/ö_x000C_©_x0014__x000C_A_x000F_^:ñ¦_x0006_A_x000B_Ò_x0001_ný_x001D__x000C_A§J$	5_x000B_A_x0012_í9Ð+L_x000B_A_x0005__x0003_Fº@_x000C_A{n¿N0-_x000B_AEÖ_x0002_·B_x000C_Afn_x0018_I[©_x0006_AÚ¢g,×ù_x0006_A»]Ï_x0007_J_x000C_A5òËW7_x0006_Ad4Ì&amp;À_x000B_AQÞÊ±X_x0012__x000B_AúNë_x001A_ô_x0006_A×ùý)_x000C_A_x0013__x0006_Ã_x0002__x0003_µj_x0003_A_x0019_UÝï®C_x000C_A%ô.ãB³_x000B_AIíÚ_x0008_ô_x0003_Az÷É¢X_x000C_A+^)u_x0003_A¢µn_x000C_AÔ_x0018_ë;ð_x000B_A02P%w_x0003_AßÏ_x0008_'HK_x000B_A}²²_x0003_A}®nXÈÙ_x0003_A_x0005_"_¡_x000B_A.}¾_x000B__x0003_A_x0012_ô©é_x000F__x0003_AS_x0005_R|]Y_x000B_AÒËA_x000B__x0003_Aû¥_x0012_2_x000B_AÏ3­ïØÈ_x0003_AúPñÍ$_x0003_A_x000C_·«kp_x0003_AgL]å®}_x0003_AJ©_x0018__x0016_ÇÌ_x000B_Ahe.»Í¡_x000B_A-ø!º_x000B_AC1'A_x001B_a_x000C_A_x0015_J¦wì _x0003_A±ý»_x001D__x000C_A3kç_x0011_¶ç_x0003_AÍËâ/µ_x0003_Af_x000E_Ðð_x0001_7_x000B_A(q×üý_x0003_A_x0001__x0004_!cs°ï{_x0004_A_x001B_c.$eú_x000B_Ag+.:÷	A_x001A_ç§ê_x0016_à_x000B_A'JüË_x001E__x000B_A¡NA*_x0007__x0004_A+/Éwr_x000B_A¤ÌF³¡_x0006__x000C_Ayv·_x000B_A_x0018_n­½_x0004_AÊ­}oµ_x0004_AP(ùbU2_x000B_A³X_x0018_þÔ9_x000B_A{ËSÓy_x000C_A_x0010_¿iÉÿ´_x000B_A_x0003_Cåýd_x000B_AZýøÐ_x000B_»_x000B_A4|Ú_x0002_ s_x000B_AôäÛþ&gt;_x000C_A5&amp;_x0019_aöu_x0004_AYëSd7_x000B_Aù_x0010_qÝI_x000B_A_x001E__x0006__x001C_|$|_x000B_A4­_x0006__x0002_Åô	A"#Qì_x0004_A; Íô_x0004_AÀ_x0008_9_x0012_¢_x000B_A*ò£ÓN_x000C_Aý6îL®&lt;_x000C_AB$³ÛÅ_x000B_Aé´	Ò_x0012_t_x000B_A&gt;Bî_x0001__x0004_ò?_x000B_A'½_x0003_Æ±_x000B_A_x0014_÷V0Ö_x000C_Aí	²ÁLÀ_x0004_A`_x001F_Næ©_x0004_A#_x0007_@RI£_x000C_A*(J_x0010_Å_x0004_A÷&amp;GÉ_x000B_A¦_x001F_n_x000C__x000B_AOvEÚ¤-_x000C_ADTD_x0002__x0013_­_x000B_AÓpí3MÅ_x0004_AÌÉ_x0007_^_x0001__x000B_AÒ}_x0005_ß~_x000B_AýàÑ&gt;Ä_x000B_A¥v»,_x000C__x0004_AÁ¯8ò.Ó_x0004_A±ÕIêM|_x0004_A¾C9v_x0007_Y_x0004_A¡®ÞNÀÐ_x0004_A,_x0012_è3_x0014__x000B_Aå³®ÝÇp_x000B_A&lt;d9~j¶_x000B_ALäp~_x000B_Aj¯²_x0018__x000B_A°ô¡p_x000B_Af_x0008_Â`ý_x0004__x000B_AodÔícó_x0004_AÌËsHùk_x000B_A¨_x0012__x0007_ºP_x000B_AÃÞÝ®;s_x000B_A_x0014_k°Å;_x000C_A_x0001__x0002_¶û@ÊàÛ	A¡NÞý_x0011_Ó_x000B_AET§àºF_x000B_A«þËù_x000B_A![_x000B_ÈEÊ_x000B_AÌNª_x000B__x0002_A0¢)Fe_x001C__x000C_Aôû_x0011_Ç"_x000B_AÂ !b'7_x000B_A_x0004_7£ºö4_x000C_Aj|*]_x0002_A¢_x0001_1­n°_x0002_A_x001B_ÕV¼e_x0002_Aô¤	½[_x0002_AÎns²[_x0002_A¥Îàõ_x0011_é_x0002_Ax Bg&lt;_x000B_Aßöá}]_x000B_Ah{Ëu;_x000B_A¤_x001E_Õ:â_x000B_A'E×Á_x0015__x0002_AµËÌ_x000C__x000B_AVkÞ÷ÙÁ_x0002_Aý¼_x0015_K_x0013__x000B_A9´9j	b_x000C_A?:_x0019_0îr_x000B_A´d'&gt;¤Ê_x000B_AïÊ_x0011_Ù_x000B_A®O^_x000D__x0015_h_x0002_A.ÇÊ_x0001__x0002_AÄP_x001B_¸£_x0002_A}T_x000B__x0001__x0002_ù_x0001__x000C_A;Ðóx@x_x0002_A¸í_x0014_bÅ_x0002_AMÆôÊä_x0002_A+@é¾Ë_x000B_A+ê_G®_x000C_AÎ:_Ë_x0002_A_x000C_5¥_x0013_Å3_x000C_A¿ª?îÁ6_x000C_A´Mò¿[_x0002_ATeèòB_x000B_A&lt;ï²_x000B_AÂLñXFé_x000B_AÁXaJ_x001E_ª_x0002_AîmT\G¯_x000B_A9_x0008__x0002_OH_x0002_A*Ò«N_x000B_A± ;ëE_x000C_Axk/e~ï_x000B_Aégm5	_x000C_AVZÁ©úò_x0002_Ah·|¡¥_x000B_Aû) _x0013__x0014__x000B_AX®ÌB_x000C_A¶&lt;ë/	_x000B_AË¢9g_x001B__x000C_An¢¶_x0008__x000C__x000C_Aó_x001E_^0-,_x0002_AnæÏÐ¯_x0002_A _x0012_à²Øó_x0002_A~`ó_x0004_ýË_x000B_Ar^zB6_x000B_A_x0007__x0008_°OêK=_x000B_A6êê=_x000C_A_+-;i_x000B_A_x0006_%Õ_x0019_;¿	AÉfæ¤:·_x000B_Aud,-Ä_x000B_AÈ¶_x0004_!_x0010__x000B_A°_x001D_Ëx#`_x000B_A&gt;EZ_x000C__x000B_AÌ9Êzg%_x000B_AÀÀ[}_x001C_+_x000B_A°*çÇÂb_x000C_A_x0003_"Ïï_x0008_Aá_x0015_'ÌKÄ_x0008_A_x000C_Ç,#á_x000B_A^½ñè_x0005__x000B_A&amp;Ñ£ÉMÐ_x000B_A_x000E_ñ«ü&amp;ö_x0008_AÕþ"Nc_x000B_A*_x000E_g]ms_x000C_A=(IÁ¾Á_x000B_A?²_x0002_sia_x0008_Aæ¼_x001D_ Pô_x0008_AýB¦_x0008_A@{ó·B'_x000B_Aø!eöÇ(_x000C_As[_x001B__x0018_Ø¤_x0008_AÐ&lt;Þ_x0008_A_ÞÄúa_x000D__x000C_Aâßö_x0004_çC_x000B_AûOfï_x0001__x000B_A&lt;_x0019__x0018__x0001__x0003_Í"_x0003_AI¨`-Â+_x000B_AOÜv_x0011_í	AÜI@_x0003_"_x000C_AwÂª_x001E_Oð_x000B_AÍo {YÜ_x000B_A[6ºÁìÿ_x0003_Am _x0001_¿]/_x0003_AÆL¿§&gt;	AìÐ_x0004_í_x000B_A_x0002_±_x001E_õê9_x000B_Az_x0006__x000F__x0016_²¶_x000B_AA5QPÅ_x0003_AËê$Z_x000C_A*_x0018_LK­_x000B_AE¼	±_x0003_AOÈÀg_x000B_A_x000C_¨zõq¯_x000C_A®n_x001D_ßê_x0003_A?|_x000C__x0013_È_x0003_Atýeºêß_x0003_Aøè+O_x000B_APEÎÉ=;_x0003_AÎGnÓ_x000B_A?ÐÏÀZ_x0008__x0003_Ag	ýÆ5_x0007__x000C_Aàçîmú	A_x0006_3î_x0015_!(_x000C_AÊ8yÿò_x000C_A_x000B_¾=Kj_x000B_A_x0014_¸CùÈè_x000B_AK_x001D_¶n§_x0003_A_x0003__x0006_ÊY[	´_x000C_A£Åg±2_x001A__x000C_Aô_x0001__x0017_1]_x0016__x000C_An¼÷Ö[g_x0006_Auäò_x0017_©_x0006_A_x0013_¥þn²_x0019__x000C_Aw_x0010_-fí{_x000C_A_x0006_ÇR»3_x000B_Ar¬ÜªCm_x000C_A8#x'·_x0006_AÿöÂä_x0017_R_x0006_Al_x001E_Àl°s_x000B_A:¬¦¼_x000B_AÑj_x001B_fVV_x000C_A_x000D_á½=N-_x0006_A)ÂUÎ_x0006_A_x0011__x001A__x0004_ö|_x000B_A$Í Â_x0006__x000B_A#·É_x0002__x000C_AdÏáªî_x000B_A_x000E_\$Kk&gt;_x000C_Aó6§«$_x000D__x0006_Aî 0_x000C_O_x0006_A¨Ö÷?1@_x000B_AggëµC_x000B_A¿Q6À_x000B_At¸£uÍ[_x000B_AåA_x000D_÷9P_x000C_AhÃ_x0014_æK×_x0006_A4KÕCÉ_x000B_AÁ_x0005_¾7_x000C_A÷=úr_x0002__x0004_tz_x0004_A®Ìûßx)_x000C_A_x001B_#_x0002_§ë_x0004_A~M_x0001_­øw_x000C_A2ìÍî_x0004_AP_x0018_Óý;ý_x000B_AV_x0003_OÅþ	AwN%+_x0006__x000B_AQgÃþ_x0015_0_x000C_A¿ïØW,#_x000B_A~Ý?é_x000B_AÊ¼_x0005_É:_x000C_AV_x0013_¢­¦G_x000B_An«Dø³¼_x000B_AgÏq _x0005__x000C_Aÿ9@1|_x0011__x000B_AòÇÚÌ¤È	AïA_x000C_uuÊ	AR_x000D__x0013_¤_x0011_Æ_x000B_AþÏuK_x000B__x000B_Afº_x0016_÷pè_x0004_Aª_x001D_×Ñôo_x000B_A)%(´w_x001F__x000C_A½ú#¦_x0008_©_x0004_A&amp;µéýÚ_x000B_A®¦¹Þñ_x0004_A^ÍÕóÕ_x000B_AH¶éKä_x0004_ADQiQ_x001C_&lt;_x000C_A_x0006_X@=e+_x0004_AÛ;Ø_x000C_AäWQ~,Ï_x0004_A_x0003__x0005_`)_x0001_Ôt_x000B_A²æ©G_x000C_A$ÁÌ½ÚE_x000B_A_x0002_*ÒPC_x000B_A¥_x001F_'´f_x000C_AÑ×É)_x000B_AvÏVO%_x000B_AÚ¢_x0011__x0014_î_x000C_Aêë~tµà_x0005_A_x001B_«_x001A_Ä_x001B__x000B_A#3_x000B_AB øà0_x000C_A"D_x0014_Ò_x0007_Ã_x0005_A_x0005__x0016_§¾í_x000B_AÙÝjX"æ_x000B_Ab_x000F_,Í_x0005_A¼+Ñ5#_x000C_AZëµb´_x000B_A§¼µ3_x001C__x001E__x000C_A_x0018__x0004_6Û?_x000B_AéBgÛIM_x000B_A_x000D_#»kÕ_x000B_A_x001D_ Mñ_x0005_AÊwlªu_x000B_A£1Z?_x001A_ò_x000B_A~-_x000F_%ß²_x0005_AnQB@_x0013__x000B_Aæ_¸EÞe_x000B_A_x001F_z_x0001_£¿_x000B_A_x0018_o,·_x001F_*_x000B_Aç|â.ë_x000C_ArÊEç_x0002__x0003_½'_x0003_A`ãyK_x0005__x000C_A#j_É"á_x0003_A_x0015_C_x0016_Ç_x000B_A¦k¡ã_x0001__x000B_A)Éx8í_x000B_AJ_x001D_SÉ_x000B_A_x0007_PM{J_x000B_AV_x0001__x0002_GUi_x000B_Ar{ñ_x001B__x000B_A_x000C_prZâï_x0003_Añ9ùk$_x000B_AvuÁZ_x001C__x000B_A?kÄ§¬_x0003_A&gt;ö_x0016_ý_x0015__x0002__x000C_A_x0019_bº«S7_x0003_A(7`Ñd_x000B_A&gt;5DF	_x000C_Aëqäûò_x0003_AL±_x000B_-·_x000B_A¥ãÒ_x0003_AQ_x0018_g_x0004_5_x001C__x0003_A)_x0007_c_x000C_A@jm9ë&gt;_x000C_A#ìÔÅl/_x000B_A_x000F_ÒwÑë_x0003_A$¯_x0016_Ç2_x000C_A_x000D__x0012_{):Ç_x000B_A_x0008_°Ô¦_x000B_A-NR_x0001_Æà_x000B_ADfªÂ 6_x000B_A0Úq&lt;_x000B_A_x0001__x0005_¾·_x0012__x0007_åÝ_x000B_Aª¥Åï_x0005_A¡H_x0015_ w_x000B_A78'@Ïg_x000B_Aß4¿#¡Ó_x000B_AÜR'¸Ðò_x0005_Ab_x0007_?G¾_x000B_A_x0015_ 3¨¢ê	AvÈ_x000F_Óæ_x0003__x000B_A1_x001C_¿ñs_x000B_Ay-MÑ_x0001__x000B_ApãÔ0ýj_x000C_Aqì/üN6_x000B_A_x0012_@å&amp;3_x000B_A¡ìa5þ[_x000B_AL6+¨#_x001B__x000C_AÇvó»8_x000C__x000C_A_x001A_%ÉL_x0018_p_x000C_A»¤QÄ·M_x000B_AN¶cE_x000B_AÒR_x0013_Ìä_x0002__x000C_AÖ_x0018_¯4#_x000B_AZ_x0012_r¢J_x0005_A®¹_x0001_4_x000B_AV2þchã_x000B_A5¥%_x000B_A¯TÞ_x0005_Xt_x000B_Aã·ó_x0008__x0007_ý_x0005_A&amp;_x0004_ð¤M_x0005_AÊü.ä_x0005_AX¹á_x0001_z©_x000B_A»_x0011_)j_x0003__x0005_5_x001C__x000B_AÍÉÑf(O_x000B_A0_x0010_`pÀ_x000B_Aç_x0014__x0001_ºê¬_x000C_AEúä_Ù_x0005_AÜªÓÆÏØ_x000B_A*70¾Ù_x000B_ACþÕ._x0006__x000C_Aì2çëÛ_x0005_A*$ñG¬å_x0005_A&gt;ó$&amp;+_x000B_A2_x000F_ÊÓ_x000B_AF_x001D_::é~_x0005_Ao^Éµ_x0014__x0005_A_x001A_dÄÞ»B_x000B_A¼Ê&gt;Z,_x000B_A¬w@_x0017_÷Ù_x0005_AÞ|À­9_x000B_A£_x001F_!ÔÏv_x000B_A|2Ð_x0013__x0012_Ä_x000B_A¯Ð:§®_x000C_AR_x0002_Ç¶ý_x0005_A&gt;¯_x0002_à=_x000E__x000B_Aì+	Ë²_x000B_A37HóU_x0008__x000B_AúWtè­ï_x000B_A&amp;¦Ð_x0007_y_x000C_A_x0002_çÖ©~_x000C_A_x000B_Þh_x0006_zª_x0005_A$Òær_x000C_AV®Ö&lt;_x0010_¡_x0005_A_x0004__x0007_)È_x0007_ú_x000B_A_x0003__x0008__x0013__x000E__x0011_¬^û	AèË_x0005_	·A_x000C_AvT72]0_x000B_Aôú Í_x001A_w_x000B_A¼^_x0007__x0002_Xi_x0008_AÈÐq©±_x0008_A[Ä_x001F_É®û_x0008_AØùyÆìî	Aëñ`1ô1_x0008_A_x000E_4e_x001D__x000B_AÏ ¦ÖHÝ_x0008_AEfE[e_x000B_A¸6&lt;¾(_x000B_Aí¿î0_x0013__x0008_A¹%?Wß_x000B_A2e_x0005_=wO_x000B_A­Çdc_x0018__x000B_Ap_x000F__x0010_bV_x000B_A4ÇhNv_x000C_AòEìÖ¢·_x0008_A[Ò|­V¬_x0008_Aù_x0006_&lt;_x0001__x0018_¼_x000B_Aô,FãV^_x000B_A_x0002_B E_x000B_Ap_x0004__x0007__x0011_ _x000C_A_ÊWÝ_x000B_A¶É^_x0017_ô_x000B_AgG_x001F_±{T_x000B_AL_x000C_n(_x0008_A_x0019_àK±_x000B_A@AGeH_x000C_A_×¨[_x0003__x0005_ê­_x000B_AÜ©o(Ïæ	A~]Û.L[_x0005_A_x0013_Z_x0004_Þp¶_x000B_A9µ¹Ö_x0005_A_x0001_4_x001F_0D_x000B_A_x0004_ýo3¹­_x0005_AÖ_x000E_D}t¨_x000C_AÉmß+_x000B_Aàz\ÒàG_x0005_Aà=þ­P_x0002__x000B_A_x0015_îÍM%_x000C_AMê¯ÑGF_x000B_Aôn7k,_x0011__x000B_A£1ÿ©ô_x0005_Aòd_x000F_°_x000E_z_x000C_Aü÷ip_x001F__x0005_AfPªw¸_x000B_A®7S_x0010_,°_x0005_Ah	_x0013_^E_x000C_AYüóùÇ-_x000B_A?võ¾_x0005_AyF¼ü¤_x0005_AÃíº_x0005_AØ_x0019_#A_x001A__x000C_A§áÞ%?½_x000B_AÜàw¹_x000B_Aþ,¿_x000C_Aðys&lt;+_x000C_A {§TåJ_x000B_AÓ%t¨~_x000C_AÊR_x0011_¢'«_x000B_A_x0004__x0006_tcÈ£X%_x000B_ANpã§)_x0008__x000C_ALú¦¾_x0006_AÃt/¢3_x000C_Açx~_x0001_³¬_x000B_AJ-_x0005_m_x0006_AB_x0008_¯_x000B_A¶&gt;StÞ_x000E__x000C_A_x000F_¡1¸Þ_x0018__x000C_A¸@Þü!_x000B_A¨(ðe¤Ú_x0006_A_x0004_;&gt;÷K_x0007__x000B_A&lt; _ 9_x000B_A_x0011_¤Ó:W_x0006_A4RãoÞà_x0006_A±¢ùJ4_x000C_A¿_x000E_Aa¥j_x000B_AúET#U_x000C_AWA_x0016_¿Ô	A[	S#_x000C_A!/_x000B_sô|_x000C_A%H_x0019__x0006_A¨qç}G_x000C_AÊë°3_x0006_A8æXÌÕº_x0006_A	=æø_x0002__x000B_A2á]·RT_x000C_A¶£â%_x0003__x000B_A£_x001C_õÐ_x0006_A¤m¿õ¥_x000D__x000C_A_x000D_¬_x0008_ÊÇ_x000B_A#ÿ_x0012__x0002__x0003_×}_x000B_A²Tûl_x000B_¥_x000B_A²r1Vo_x0016__x000B_A_x0017_·lî_x001F__x000B_AÈb*ëÍµ_x000C_A²2îð_x0003_AÙ0ê]C|_x000B_Ay©Êþ_x000B_AòÜ7_x0015_¦è_x000B_AâC_x000B_Aâ!Êú©_x000B_AR_x000D_ÍWE_x0010__x000C_Ar_x001A_Gá_x0003_Aîzi¾eá_x0003_A-Ô_x0007_p_x001B__x000B_AGv§_x000B_A_x0003__x0006_ew?£_x000B_A@æýWnµ_x000B_A'Òôô_x0003_ò	A %_x0006__x0012__x0002_$_x000B_AËÃ_x000E_þ¾_x0013__x0003_AÈÝà9§_x000B_A&lt;F[_x001C_æ_x0003_AÒA¼_x0015__x000C_A ³³å_x000B_A¿_x000E_oÅçB_x0003_Aùå$/°_x000B_A_öp°qÌ	Aò_x0005_Lr_x0006__x000C_AÍ³Û#£Ü_x0003_AÜí_x0001_Ïþc_x0003_A ï|,t_x000C_A_x0001__x0002_nöÊ¶_x0002_ACÛôPGp	AMÙà_x000B_A1Øa$_x000B_AÇOu*né_x0002_A`¥f_x000D_8¸_x0002_Alâôô$_x000C_A'ÌI´_x001F_q_x0002_AÈèP_x0002_A_x000B__x0011_Áh_x0003_û_x0002_AqÐå^b_x0005__x000B_AÅE¸Ôpâ_x000B_AÇþ?¥âR_x0002_APëx_x001E__x000C_A¿ö_x0010_Oz_x000B_A{S´_x0001__x0016_ê	AèK_x0019_¸0_x000B_A_x0016_ëå¬eÖ_x0002_A_x0002__x0007_Alæ_x000B_AÁ¶_x000B_AWÞµeÂ_x0002_A_x0004_³_x0014_iüá_x0002_A_x001F_?ù_x001C_ó_x000B_AÀÎ¡@_x0010_ì_x0002_A®_x001D_t_x001D_½	A_x0006_ô_x000B_®ûA_x0002_AÀ_x0014_à¦Ô_x0002_AÞ_x0001_h`_x0002_AÁ_x000B_8!?\_x0002_AGo_x0003__x0018_Ý_x0018__x000B_Ac_u)=Y_x000B_Aÿ_x0006_Kº_x0003__x0004_¯A_x000B_A­[ 0h_x000B_AF_x000F_]Ã_x0011__x000B_AW¡ù|ÝP_x000C_Auðdù½¥_x0004_A_x0011_ô|';ó_x000B_AÆN¨Ùì2_x000C_AbÖ¾\ã¥_x0004_AÄûà_x000F_ì/_x000B_Aíù¹ÇÝ	AÈ_è_x0005_¡Í_x000B_A!¯èF_x000B_A_x0014_¹¥×wN_x000B_AFó­åþ_x0004_AvYª&amp;S_x000B_AÿT,ª_x0004_A_x0002_öêõÏX_x000C_AÌ_x0001_YÚ_x0004_ANóÖÃ_x000B_A©ËV#=_x0004_A¥7ç&lt;(_x000B_A_x0002_%^Abë_x000B_A»_x0005_6@âa_x000C_A!!_x0003_ÏA_x000B_A_x0018_Â¨w¬_x0013__x000C_AùÝÈ_x001D__x001C_°_x000B_AQEÈ¯7_x000B_AÜ2þ£O_x0004_AÑã;_x0015_²_x000B_A_x001F_!P_x0008__x000B_A_x000B_×Îæ¡_x000B_AÙøÉú÷n_x000B_A_x0001__x0007_Ã9&lt;*¯_x0007_A.gA;ÿ0_x0007_A#F,û)`_x000C_An_x0008_ùPÐL_x000B_AL_x0001_k_x0006_UÁ_x000B_A ð_x0001_=ì`_x000B_A_x001A_Ñ¸B,_x0007_AtB;díÓ_x0007_A&gt;ñíWl_x0004__x000B_A_x0017_Òl_x0005_§ _x0007_A9Tì_x000B_Z_x000B_AÙ£JåDw_x000B_A²_x0010_çb:_x000B_A"D6_x0002_AÖ_x0007_AªBËWJ_x000B_AE¾ÑlÛü_x0007_A±kZá×;_x000B_AH)&gt;Ý_x0007_AaØÉê¬È_x000B_A_x0004_øÔãÔ/_x000B_AT_x0016_}]ð÷	A×TDý5¨_x0007_A&lt;ßRdR_x000B_A	À_x0010__x0015__x0011__x000C_AÙý#¼p_x000B_A*ÿ/¡_x001C_Ô_x0007_A¶ï±yáª_x000B_A\§°-|n_x000B_AUâ_x0003_ _x000B_AM{Ä·ïô_x000B_Aç~_x0015_H04_x000C_AwëC_x0002__x0007_s_x0007_A_x000E_öKß)_x000B_A_x001D_9xðf_x000B_A&amp;_x001C_:[b_x000B_AÜx_x001C_sà_x000B_A­ )¾¥_x0007_Apæ_x0005_sü_x0007_AÕui=K_x0001__x0007_A&lt;ôk¬_x0013__x000C_AÆ]+_x000B_A_x0003_B#ÚOr_x000B_Aö'B&lt;Á_x000C_A[ÄÑF_x0012_à_x0007_A÷;±bw_x0001__x000C_A]È¸"¶_x000B_Aô9_x000B_:7{_x000B_AbÜ¥¥)_x000B_A°_x0004_­iÊ_x0007_A{_x000E_ÊÍ«_x000B_A7J4ïâ_x0007_ALõ._x000C_A_x0007_:àrR_x000C_AÍ&amp;ð_x0006_ÈÆ_x0007_Ab¾ëÏn_x000B_A¬Ûç_x000B_AI_x001F_Å3_x0001__x000C_A_x0006_t_x001B_¥_x000B_A_x0011_+àMÊ=_x000B_A,=ì _x0007_Aüo¤ÇLq_x000B_AúdT\Û_x0007_Ab:ø®6_x000C_A_x0001__x0003_ßÛfØÞ_x0003_A×/·Ðf_x0003_AN_x001A_Í¹_x0003_AÁUÃþÐ	AýË+°¶ª_x000C_A?Ñ}¤_x000B_ATì1A_x000B_A(F;¹ð_x0003_A¸_x0002_L®_x0017__x000B_A§ÔÔ'Ü_x0003_AìX&amp;§¿À_x0003_A_x000F_{ç_x000F__x0012__x000B_A-ÊÚ§úu_x000B_A_x0010_+ù4Ã_x0003_AMÇß¥¨Å_x000B_A_x0004_4_x001F_Ë÷ã_x000B_A;Um¾p4_x000C_A!_x0015_E¦Ñ_x0003_AC¥Ý-Ö_x000B_A¥§ä&amp;Év_x0003_A³4ÙÝ._x0003_A_x000E_´küº_x0003_A6_x001B__x0013_¯,_x000B_AQàAxv_x000B_ATZè`_x0001__x000B_A_x0014_æ_x0001__x000D_L_x0003_ASÂÀH__x0003_Aa k8]?_x000C_A-%8}ª_x000B_Aox±:´¸_x0003_Aõ@;ôÎ¶_x0003_Aj@_â_x0003__x0004_O¢_x000C_Aç³³_x0004_Aè×g!È)_x0004_Ahæ^#Ø_x0004_Al7È.þ_x000B_A_x001B__x000C_1_x0001__x0004_A¿Ï_x0016_'_x0004_Aâ¬{ú_x000E__x000B_Að½__x0011_A/_x000B_A ÖàÚH_x0004_A_x000D_µÄA¸Þ_x000B_AâMÔø_x0004_Aò Bü_x0015__x000C_ADÃÅ 5*_x000C_A2_x000C_ÿØ_x0004_A_x0006__x0019_|ý/®_x000B_ALÑ Z³_x0004_A_x0015_1_x0014_sÕ_x000B_A²"SNyF_x000B_A²_x001D__x001E_ð*._x000B_A_x001D_ãÇ¢_x001E_K_x000B_A½aW(8_x000C_A6ú*¨ r_x000B_A¾÷#j_x0004_AP³Q¾ò_x0004_A¢2¨Ö¸_x000B_Aà]_x001C_&amp;_x000B_AÈ_x0010_HÃÖÅ_x0004_A_x001F_©Ü_x0008_q_x000B_Ab_x001C_Â«_x0008__x000B_A_x001C_+_x0002_Ïr_x0014__x000B_A~öL _x0004_A_x0004__x0005_á_x0010_ÒP{Ä_x000B_AXá)Â4¹_x0005_AC_x0011_Í1ñ_x001F__x000B_A{R÷#Øµ_x000B_Arðr_x0007_¼_x0005_A¨yó_x001A_R_x000B_A_x0001_¸¯Øº_x000B_A2|ZiË_x000B_A_x0007_Ý_x001E_B_x000C_AÖéé_x0003__x000C_Al2¢ödÏ_x000B_AÖçô9b_x000B_Af®¡_x001E_Ö_x000B_A¡Üð,õ_x0005_A+_x0018_+_x000B_AÎN&gt;_x001E_Á_x0005_Aúï¡÷¦_x0005_ARûÙ{_x0012_M_x000C_A¸%\t»á	Ab_x001D__x000C_ùÖ_x0005_A ¥_x0012_ýÑ«_x0005_AØOj¸½`_x0005_A.Ý(p_x0005_A_x0002_ÔÓT½_x0005_Azåñ_x000B_A¬_x001B_è{_x0018__x0012__x000B_A¥/£QC_x000C_A_x0004_øN_x0005_AbÞZ_x0014__x0005__x0007__x0005_Aå_x0008__\À_x000C_A=Ô7ï`¤_x000C_Aâ[;#_x0004__x0005_p0_x000C_AëlbÄ_x0005_AüÃ_x001D__x001D__x000C_AJCûm+&lt;_x000B_A®(R_x0005_A¼®ÒÁ_x0010__x0005_A_x0015_ÇÕä_x000B_A6úÂ;_x0001_×_x000B_AÚ)v_x000C_pI_x0005_Aü,îæý±_x000B_AJç_x001D__x0013_0_x0005_Alì*_x0015_Õ_x001B__x000C_A¼¼¦ð(+_x000B_Ao_x000D_ü#Ùv_x000C_Az!o_x0005_A=®Ãå[_x0005_A`ÂËÌâ	A àöUA{_x000B_AÉ-{lQ_x000B_ANÆÛy`_x000C_A_x0008_É_x0013_õ¥"_x000B_Añ@ä_x000D_¹ù_x000B_A_¸ö_x0002_ÎÝ_x000B_Ad_x0002_u8º_x0004__x000C_A _x0014_Ò_x0017_¬_x000B_A_x0002__x0014_¹,À-_x000C_AD ëdá_x000B_An&lt;r~Sz_x000C_AMøyÇíÕ_x0005_A}ù_x0008_éK_x000B_AµµBaY_x0003__x000B_Aô._x001F__x000F__x000B_A_x0001__x0002_`mmIDß_x000B_AºJg_x0013_l_x000C_A_x001F_Áj¶aq_x000B_AËÊo;p`_x000B_A­Lï_x0002_A¸ëÑð]_x0002_A²_x0008_áµ_x000B_A_x0001_ïÇeÞø	Aa^Æâ¥_x000C_AÉÒ\µe£_x0002_AÒ:_x000B_AÜ_x0011__x001C_&gt;6µ_x000B_A_x001C_+_x0007_ÇS_x000C_Aõ#ú¼_x0002_A_x0004_ô!ë@_x000B_A_x0016_+ß_x0002_AìÀ-¬z_x000B_A·g_x0011_úi{_x000B_A¦¬~J_x001B_f_x000B_AfH^)Ò_x0002_A&lt;Uá"_x000C_AuaÁ`&gt;º_x0002_Aå­Smõ_x0002_A¶'Ð_x000B_A_x0012_¾Í³_x000B_A_x0002_$í¨ _x000B__x000B_Az&lt;³&lt;__x000C_A_x0004__x001E__x0016_èú^_x000B_A4ðù_x000C__x000B_A°_x0016_$_x000B_AãÉ{¸_x0016__x000C_Ar_x001A_í_x0003__x0004_¼_x0004_Aív*ì_x000B_A_x000E__x000C_®èE_x0004__x000B_Aà*=o'_x0005__x000C_AIÍÚò_x0019_9_x0004_AÇm_x001F_Ú£ê_x000B_A$þ´D¡_x000B_Af«÷_x0001__x0019__x000B_A~¼/÷_x000B_AeVä »_x0010__x000B_Aç´ðáê_x000B_A§L­}­_x000B_A_x0014__x0006_7/_x000C_A~âå®j_x0004_A¼x$çG_x000B_A0bÍ`¼n_x0004_A½Çx_x000B_AGM_x001C__x000E_;_x000B_A_x0015_ÛÆ_x0014_y_x000C_Ad_x000B_Ùå_x001C__x0013__x000B_A,ÌP@_x000E_ _x000B_Aä_x0015_´È_x000B_AêBVAY5_x000B_A®_x001F_bGø_x000B_AÌ4_x001D_r_x000B_Aê&amp;Ëá¢ÿ_x000B_Av_x000F__x0012_îå_x0014__x000B_A9_x0011_ÛÇ_x000B_AÌ×É·s_x000B_A«_x0002_Ó.Ù	AT¹(M"_x001F__x000B_A=a2nÍ¹_x000B_A</t>
  </si>
  <si>
    <t>44b2d8f69abeb115f782b998247849cf_x0002__x0003_Á_x0005_êQí_x0003_Aj¥T"©u_x000C_A_x0018_U,xÓ_x0003_AÊL`DË_x0003__x000C_A*_x000F_F	(ë_x000B_A_x0004__x0003_è@E±_x000B_A4äZG"c_x000B_A¼ìÇO_x000B_A_x0001_èØzý	AB¯øá_x000B_A_x000E__x001D_Aò_x001A__x000B_AÉaA_x000C_ï_x000B_A°_x000E_Øçý_x0003_AVÛk_x0016_·E_x000B_AuOS_x0007_ê_x0003_A_x0003_[mÛ_x000B_Aã5ÇÁä_x0003_A&amp;ÖN!Õ_x000B_AÕ]¿Ç_x000B_AÂÐ_x000F_ke_x0003__x000C_A=_x0008_=âV_x000B_AßHg_x001E_rÞ_x000B_A#¸Åþ_x0003_A~_x0003_	_x000E_p"_x000C_A^x±úã(_x000B_AFÈ_x000F_¼¥_x000B_AxáswÞ:_x000B_AÙß+Þ_x0003__x000B_A©_x0014_·_x0001_4È_x000B_A+._x001D_äÙ_x0003_AK_x001C_°_x0007_¾_x000B_Ab_x001D_|_x0001__x0003_¡û_x000B_AßÊ_x000B_AÖì_x000C__x001F_Ø_x0002__x0003_A}dô_x0003_AõôÐ`"_x0003_A¯5®_x001E__x000B_A§ Ì6s³_x000C_AH}ó!í_x0003_A_x001A_ÜÝ8AD_x0003_A±Ë­_x001B_®y_x0003_A¸ut_x001C_*Ö_x000B_AFÜ¹VZñ_x0003_Awq·§_x001D__x0017__x000B_A4Q±K_x001E__x000B_Ai¡^p_x000B_Aú¨üJÕ?_x0003_Aêú_x000C__x0015_°_x0019__x000B_A:ò13 =_x000B_Aº%¥¾_x000C_Í_x0003_AÒ/L_x0012__x0003_ADJ_x0012_r{_x0003_A~¥ê2Ë_x0003_A¤^	âüh_x000B_A¾A_x001B__x000B_A#©æF_x0016__x0003_Ao_x000E_Bè_x0003_AkIÃBç_x0003_A_x001D__x001D_MV_x0006__x000B_A#:û§_x001F_¦_x0003_A&gt;j¯BU_x000C_A_x001A__x001A_5R_x0005_N_x000C_A²Û_x0018__x0015_ì_x0003_A_x0004__x0006_ðu¾ÙY_x000B_AvY_x001C_ª_x000C_A	](w_x000B_AÍì×_x0001_®_x000C_A ; n_x0014__x0014__x000C_AÂÔ§ÌÊ_x0006_AÆ9yF_x000C_AàÄwÿ½_x0006_AFØÉÏU_x0006_A_x0007__x000F_äcl_x000C__x000C_Aë_x0002_PhôÔ_x000B_Ad_x0003_«n_x0003_Ø_x000B_A©6°_x0018_+_x0006_AJ¾_x0002_ë!ã_x000B_A¦ô6_x0007__x000C_AJ_x000D__x0005_#·_x0006_Ase&gt;Õ_x001E_S_x0006_A_x0011__x0005__x0003_m_x000E__x000B_AÇ_x0007__x001C_J=_x0006_A_x0002_]_x0014_gF_x0006_AÕ¼È*4v_x000B_A§_x000C_¸ñ_x000B_A+_x000D_äZ)_x000B_Ax§µèä_x000B_A_x001E_ ÔAj8_x000C_ALÕkc_x0004__x000B_Af'£_x0005_u_x000C_Aå{eÖ¢_x001C__x000B_Aµ½HÀe_x000B_A'WÏºè_x0006_Av´_x0016__x000C_¦ð_x000B_A/N?_x0001__x0003_}à_x000B_AMrØ½_x000B_A¶_x000F_ó9úx_x000B_A K_x0002__x0012_ß_x0003_A¶7·âÛ?_x000B_A	g#_x0018__x000B_A_x001E_{¢ò_x001F__x000C_A"eÝô_x0003_AÌ_x0010_150_x0004__x000C_A·³r¯_x000D_e_x000B_AH!ßÅ_x000E__x000B_Aeùþ´_x0003_Aå_x0008_&amp;nQf_x000C_AÎ×êQé_x0003_AÜ_x001F_¿_x0002_ô_x000B_A°)çÇé_x0003_Aè¡Eø _x000C_A¡ËF\È_x0003_A_x0004__x001B_Cûv_x000B_Aê0ëGâ1_x000B_A&gt;ß_x0006_îÄ¨_x0003_AðíÅ8à_x0007__x000C_A{¨XÕÕ_x0003_An_x0010_½_x000E_8_x0003_A_x001D_ÒÜf½\_x000B_A#HpþÙ_x000B_Az!_x0005_Ë&lt;&gt;_x0003_A_x0003_±òNî_x000B_AU£6Ga2_x000C_A2;Mi=M_x0003_AÆ÷ä_x000B_¹&amp;_x000C_A®$P(_x0011_R_x000B_A_x0003__x0004_^_x001D_rÕ§_x000B_AåR0lff_x0004_Aµ'O¿´_x001A__x000B_AtFÐtÝ_x0004_AjF_x0002_\ÖN_x000B_Aþ¢9nU¸	AÝëâÍch_x000B_A'Wlæ&amp;_x000B_Aü÷Ð¬"W_x000B_AÏpºU__x0012__x000C_AÆX_x000D_ª_x0003_¨_x000B_AÓxãÜ_x0004_AÔ_x000E_ã_x0012__x000B_A_x0001_ýY_x0006_\j_x000C_AÒ:Ï¤¸Ý_x0004_AFÞ5f_x0001_8_x000B_AIëý'_x001E__x000B_AàÐ`þ¿_x0004_AèÖpÌ|(_x000C_AãñìN¼Ñ_x0004_Ap¶üs_x0004_AðÅÊ#ñ_x0004_A!,Dæ¿ø_x0004_Aåo²_x001C_Mê_x000B_A_x000B_bo¾U_x000B_A_x0015_µ'ìÒ_x0004_Am6­¤V-_x000B_AÄ4 SùD_x0004_A_x0010_Ãþ_x001A_ô	A-mÀ¢_x000B_A9Õ_x0003__x000F_Jc_x0004_A[Û¬©_x0001__x0005_%&gt;_x000B_AHwçDçc_x0005_A÷(Jq_x000B__x0005_A=8ÕV_x001D__x000C_Aä_x0006__x0003_K!_x000C_A.Ál¦÷è_x0005_AèvÉkí_x0016__x000B_A_x0012_{©l&amp;_x000B_A²ì¯kp_x0007__x000B_A{YdÀEï_x0005_AÌ_x0003__x0014_÷Ö_x0002__x000B_AT?_x0013_Ëd_x000C_A{G=Ö_x0005_AÞñk+\_x000C_Ao'qû_x0005_AÔ%d¸¹æ_x000B_A;*ñg_x0005_A®_x001E_ø5_x0014__x000C_AF_x0012_{êG_x0015__x0005_A¡}Ý´@_x0005_A£æÞ^9i_x0005_AZ_x0010_¾ÎdÈ_x000C_A/av:eC_x0005_Aæ_x0004_Kú_x0019_Ç_x0005_AZëÚ`_x0007_?_x000B_A)dNÐ"þ_x0005_A1¯&lt;,õ_x0015__x000C_A¡ÝMMm_x000B_Aè´ÍÒ_x000C_A#/_®l¼_x0005_A0_x000B_ç.XL_x000B_Ak®M å_x000B_A_x0002__x0003_òÅ*å¾_x000B_A¬¥l_x001D_q_x000B_A$9òI_x0003_AªKèúÈ4_x000B_A¼ê_x000D_VÅ_x0003_AX`ÏIã_x0003_AË_x0011_-EÜ^_x000B_A£¦BËWk_x000B_Aâ²¯Ùz'_x000C_AJ^,HØ_x000B_AoÏz}v¯_x000B_An_x0001_æ:º-_x0003_ATÅX.!k_x0003_A\72»È_x000B_AJäb(Õ_x0003_A´Å9`­+_x000B_AÝ_x001B_h%_x0016_Ä_x0003_AFÁ_x001A_*²Û_x000B_AåÚËa_x000B_A ¢±Nv4_x000B_AK_x0012_Ùíj_x000C_A¶é_x000E_ûð#_x000C_AÕ(`Hô_x0007__x000B_A=Ìâ ßy_x000B_A¡7_x0014_¨_x0003_Aø¹&gt;Å,g_x000B_AáKr_x001D_^d_x0003_A»Ô_x0002_TH_x0019__x000C_A)_x000F__Ú_x0002_=_x000B_AAåb`_x000B_APæîüÒ__x000B_A_x0015_J_x0010__x0002__x0003_ná_x000B_AoÕdy_x000D_³_x0003_A_x0017_b_x001C_3_x001A__x000B_A_x001C_YXz_x000F__x000B_AÐÅy\tÆ_x000B_AföaÍ_x0003_A§Þ_x000C_ðoÊ_x000C_Aªæ=_x001F_N_x000B_AÐ|~d_x000C_AvËBÓõÔ_x0003_A-Þ¤_x0001_/9_x000B_A÷Æ·_x001F_ÞF_x000B_Aõ_x0016_{ði_x0003_AéÍ6_x001A__x0003_A¸_x0015_oy_x000B_AÅ³a«ài_x000B_AêN_x0004__x000E_:_x0003_A½)_x0003_©(Ë_x000B_A	éë_x0004_rÌ_x0003_Aho_x001A_à"_x000C_AÜg_x0016_.ö&lt;_x0003_AÐç§_x0002_ÿ_x0003_AòðÿJ7_x000C_AÈ¸ìãLs_x0003_A&gt;w_x0011_`_x0010__x000C_Aõµ\mu_x000B_A´´C­_x0003_A¤_x001F_®_x000B_A\_x000C_ñ"_x000B_AÏt_x0017__x0014_¸_x000B_AG8ý_x0017_yV_x0003_A»³i¢'_x000B_A_x0001__x0004_~Nl,¡_x000B_Aª¬Oöæt_x0004_AöÅÆsº_x000C_AP£-_x0019_)å_x0004_A¤#	_x000B_AÎNò°=_x000B__x000C_A|P&lt;	_x0002__x000C_A²3â³Ø'_x000C_A`ñ	Ñ%_x0004_AÐÿ¦R°_x0004_A_x0013_:91Ij_x0004_A=¨\2_x0003_6_x000C_A_x0005_ucÐ½_x0005__x000C_Aûì¿_x0016_p]_x000B_AÎ%=_x0016_»í_x0004_A*k¦ºö_x0004_A'ÎÌ_x0001__x000F_Ü_x0004_AtZ»÷?g_x000C_A'ìÓ,_x000B_AÙ»és]×_x000B_A&gt;¶Á\]´_x0004_AþR=%C_x0004_AÇ_x0016__x0006_CÝ¾_x000C_A#5©"EÚ_x0004_AD²µXGS_x000C_Ar;ùñY¯_x0004_Aa-EbS_x000B_AÇKB_x000E_ö_x0004_A_x000B_mpÂã¶_x000B_AÙWÛ_x0018_ù_x000B_AiæÎê k_x000B_Aùx·_x0001__x0002_E_x000C_A^_x0012_"_x001B_å_x0008__x000B_AuC­N_x001A_æ_x000B_A¤ÇÀ7¯³_x000B_AvðÆÓ_x001D__x0002_Aî²_x0016_Ìû_x0002_A_x001C_'ú_x000D_|5_x000C_ACQb«Àé_x000B_A4àøÓ3 _x000B_A_x001D_Â¤ïUn_x0002_A"ÇÔP_x0003__x0003__x000B_A#B¶µ\_x0002_A_x0018_ÛÈ_x001E_Å_x000B_A¯¸¢Áé¥_x000B_APhfª®_x0002_AaVxÄ	ApÍA¡_x0002_A_x0011_.}úÑ$_x000B_A¼pô_x000B_A¸_x001C_ P¿V_x000B_A®é9z&amp;3_x000C_Aîg°,³_x0002__x000B_A_x0006_&gt;ý¤_x000C_AÅ_x0003_Ü#¨Ï_x0002_A(nïØõ_x000B_AÐÌU¨_x000B_AXÈë_x000B_AÚ¬I]ÜÂ_x0002_Aæ}ããßV_x000B_AWùDÜ_x000C_Aö_x0014_µõ_x0002_AÜÑ'´Ø_x0005__x0002_A_x0001__x0002_ñ6Õ_,§_x0002_A~üqá_x001B_a_x0002_AtT¬À:H_x000B_A¸@Îî_x0002_A÷	´yoÊ_x000B_AmPÃìG÷_x000B_ASÞS&gt;_x000B_A6Î¥´_x001E__x000C_AbK^ä	_x000B_Ak×Mö0_x000B_AóDU_x000D_o!_x000B_Aü_&gt;Z¤ê_x0002_Ay_x0013_c@_x000C_AÐ_x0006__x0018_L=U_x000B_A_x001A_cC_x0019_Ï_x000B_AÞßw _x000B_A8nPY ß_x000B_AþE*ò®k_x000B_A²ý¼+?è_x000B_A¯Ë-q_x000B_¼_x000C_AÙE!?_x0002_A[Yüw_x0002_Ad ST_x000B_AZzäY_x000E__x000E__x000C_Aj éë¥1_x000C_AxÆÑÊÆ_x000B__x000C_AxÂGü+)_x000B_A/Q_x0017_û_x000C_A%e_x0019_Cê_x000B_ASEðf_x0011__x000C_A¼_x000C_ºz~_x000B_AI_x000C_ók_x0002__x0004_®	A*îÝô&lt;Û_x000B_A¸_x0014__x0001_N#ú_x000B_A4­Ð­r_x000B_A.£ï-|_x0004_A¥)¿­B{_x0004_AífUÐg_x000C_A_x001A_w	oâ_x000C_Aº¼7_x0015__x000C_A_x001D_S_x0002_öÖØ_x0004_A_x0012_CM2ß_x0004_AL£_x0003_À2±_x000C_Aà½_x001D_Fy_x000B_Aò_x0008__x0011_BC_x0004_AD)ï(É¸_x0004_AÈT _x001E__x000C_A¼sS#¬_x000B_A/ø_°D_x000B_A"¯·Ð¦_x0004_AìÀØò	A_x001C_-êìh?_x0004_A1_x000C_G_x001C_IÉ_x0004_A3è¼öæ_x000C_A"Þo&amp;r_x0004_A¿Ò.£1_x000B_AN_x0013_ÍÃ_x000C_A±%ï2e_x000C_AØX~_x000B_A¹_x0015__x0019_K·__x0004_A^ªÑsÑ_x0004_An_x0015__x000E_ÁJ_x000B_Ax»î¼²Ó_x0004_A_x0001__x0003_å¤ß"·ü_x0003_AÍfOz9B_x000B_A}Å_x0015_ß×_x0003_AEÊÌúÍç_x000B_A1¾_x0018_$(_x000B_A¹#í=_x0016__x000B_A'Ö,Â`_x000C_AzAº_x000E_¼_x0003_AÐ@S¶³Â_x0003_A&amp;¤z$_x0004_]_x000B_A_x000D_(òºx_x000C_A¸ìtÄy_x000B_Apù38©_x000B_AQ_x0007_KÛ4_x000B_AGÍi,_x000C_A_x0006_pÑÖ_x000C_A_x0002_øøV_x0007__x000C_A_x0007_UØa;¸_x000B_A_x0001_×_x000C_Rï²	AÛEø9Ô_x000B_AJ_x0016__x000C_=ö_x000B_ABºvA_x001F_j_x000B_A&lt;_x000D_lE®@_x000B_ACìd|(_x000B_A.ïiÇù	Am6t_x0015_óS_x0003_A"íNí~_x0003_A_x0001_°·ÌÔY_x000C_AÛÐØ¸_x000D__x000B_A|Ã.rH_x0003_A»w_x0017_q±6_x000B_ATzâ_x0002__x0006_ý_x0019__x000B_A»FMôj_x000B_A¯¡õZ)0_x000B_AÎ7÷LË_x0004__x000B_A_x000C_² å(_x0010__x000C_A_x0018_v%M_x000B_A#»F_x0002_Zx_x000B_AQäæT/A_x0006_A|à´L^_x0019__x0006_A?2"õ_x0003__x0006_AP÷_x0003__x0007_O_x000B_AÑ_x0017_yy_x000B_A_x0008_¡¼Û{_x000B__x000C_A$ûNC:²_x000B_A`SìÍ_x000B_A_x0006_+±_x0011__x000C_Aí+ç0ý_x0006_A³Ïä HN_x0006_AÒ®&lt;ì_x0018__x000C_A@ßý/_x001D_Æ_x0006_A.j_x000D_¡_x000B_AYN" _x0008__x000B_AÓ_x0007_40T_x000C_A[Í«%¤_x000B_AÅÑ[Ápó_x000B_A!SqÊ¡_x000C_AØ_x0001_óþÞ_x0006_A«^¢ö_x000D_¥_x0006_Aõ5q`P_x000C_AG_x0005_¤÷_x000C__x000B_ANþ_x0018_»_x0006_AÜî°ð¼h_x0006_A_x0001__x0003_¢Ë_x000E_Yü9_x0003_AÞ_x0017_Z_x0005_ñ_x000B_A{êFÆG_x0003_AÉ_x000E_C_x0002_A_x000B_AúéX?_x0003_A%¯Q_x0005__x0003_A¨J_x0002_HßS_x000B_AéÔs_x001F_Wt_x0003_Að&amp;$ª_x0014__x000B_AÀGhá°^_x0003_AA®ËÏÇ¿_x0003_A0%,÷5_x000B_AI_x001D_©º:_x0003_Ay_x0008_,êá;_x0003_A±µ¶û_x000B_A©}_x0011_*r½_x0003_A÷þ3Ñö_x001B__x0003_AÃÖ¹ùª×_x0003_A_x000D_µPo"_x000B_A_x0006_iÞp©i_x000B_A_x001B_µ÷(ZÝ_x000B_AT_x001D_RÚ:_x0004__x000B_A_x001E_Q°_x0006__x001B_K_x0003_AMù)s_x0008__x0017__x0003_AHÚg°/Ç_x000C_A+.®_x000D_A/ m9e¶_x000C_A-¨ó°sR_x000D_AÒfêÝ»_x000D_A­*]pÝ_x000D_AM_x001E_ÍàÑ¯_x000D_A_x0006_	a_x0001__x0002_Á_x000E__x000D_Aøgv_x001D_Íb_x000D_A®_x0011_ÑóÚ_x000C_AëK9;£_x0019__x000E_AÒKx;_x0010__x000E_A!ýì_x000C_Añ¤_x0016_'6_x000E_Af:C¦ì_x000B__x000C_A¶ÍÆÚê_x000D_A¼X¢_x0019__x000D_Aï`Jöb7_x000C_A¿=TU)_x000D_A/ç¡DO¿_x000C_A_x0016_K¯fç`_x000D_AÇ¥Lz_x0016__x000D_AÄïñà_x0011__x001F__x000E_A®þ'Äð©_x000B_Anñ_x0002_1]_x000E_AÙööU_x001A__x000C_A5U´i#_x000D_A¥N½±_x0002_~_x000D_A6¹_x0003_ý_x0019_Þ_x000D_Ag)d//R_x000C_A^pc£_x0002_S_x000D_A´ócì_x000C_AÃ¿Å§j_x000E_AW»#4Ó-_x000C_AP7N9c_x000D_A©_x0003_Ê_x0011__x000C_AUUóí«_x000B_Aì4º_x001E__x000E_A_x0008_úÓÉ}_x000C_A_x0001__x0002_Bú_Ê¼_x000B__x000C_Ag¡_x0011_ÆÅ_x001A__x000D_AÂ«Q»_x000C_Aÿ¤&gt;_x0013_l_x000C_A_x0001_{o_x0011_W_x000C_AþÒä3º¨_x000E_AIä7f³_x000C_A2ü_x000C_4_x000E_A_x001E_À_x0017_»V_x000B_A_x000D_~_x0019_'ç_x000B_A,}_dg_x000D_AZåU_x001E__x0008_â_x000D_AÄìÆh)_x000B_ABäpä,_x000E_Aî*$x_x000E_A:/*)_x000C_A¢Ãû'RÔ_x000D_Aðÿß÷_x001D__x0015__x000D_A'·¨DÕ_x000D_A/oâÇÎ_x000C_AP;Y´è_x000B_A_x0016__x0002_%¡ë¡_x000C_A_x0003_Á_x001D_Ý	_x0001__x000D_A~TáÅrB_x000C_A_x0003_­c _x0010_¼_x000C_A/¥YY9f_x000D_Aoºú|Ü_x000D_A_x000C_õ|g[ò_x000D_A/áÐ#~_x000C_A#D\oÔ|_x000D_AvTÞ-8À_x000C_A¯W%_x0004__x0007_}_x000C_A ø_x0006__x001A__x0010_H_x000B_A¢$¶¾Ó_x000D_AKÜë_x0014_ßÂ_x000C_Aã_x001B_Ø°¦_x000B_AG_x0002_Î;úô_x000C_A_x001E__x0008_ø_x0001__x000C_Aú#4_x0014_eN_x000C_A&amp;_x0019_As±_x000D_AÉ_x001F_G¾_x000C_Af[_x0014_³_x000B_A_x0018_°Ò©¢_x000C_Ah-2Ö|_x000D_AQ_x0001_]Ã_x000D_AÝQ_x000C_Þ%­_x000D_Açã¦Û_x000C_A_x001C__x000B_Õ3`_x000E_Aá¹_x001F_¡â«_x000C_A{pÓA_x000C_AZ¿&gt;_x0019_È_x0015__x000D_Ayò¶_x0019_l_x000D_Ak½_x0003_ËG_x000D_A õ_x000D__x000D_A½YÕ·¡_x000C_Ab 4£_x000D_AvåúÌµø_x000D_Aµ" »EÎ_x000C_A_x000C_­ÚmmÆ_x000D_AnQÄ_x000C_A_x0005__x001E_A_x0010_Ë÷_x000C_AÓ+òò_x000D_AD«ÑÌ»_x000C_A_x0001__x0004_ú&lt;lÉ'¢_x000D_A÷ü.G_x000D_At3Ì_x0016__x0005_[_x000D_A«Lð_x001A_òó_x000C_A[Æúê_x001B__x000D_A#_x0012_P6Pk_x000E_A_x001C_D¥B¶._x000D_A&amp;*ÊÒª_x000E_Aïü_x0003_[_x000C_A®	µi ¯_x000E_A_x0016_´¯_x001D_O_x000C_Aþ_x001C_(1_x0019__x000D_AoL+áå_x000D_AÂ_x0005__x000C_`Ñ_x000C_A¡îQl_x0019_Â_x000C_Aa_x001D_Aß_x0018_®_x000D_A_x0006_ _x000D_P_x000C_AL_x0011_G°e_x000D_AÒíþ©_x0012__x000C_A©bOý_x000C_A¦Ñê_x0004_4}_x000D_AÁ_x0018_MLä¾_x000D_AÛË³_x0002__x000D_A_x0016__x0011_Ù­öþ_x000D_Aß§¥ëD_x000D_A_x001F_ev_x0017_?R_x000D_A_x000C_®îÇÐ_x000D_AGW_x0005_ØK_x000C_A9Ñ_x000D_b¡g_x000D_A©V &amp;S_x000C_A{_x0006_u_x0016_ _x000C_Aé§7ý_x0003__x0006___x001B__x000D_APõ&gt;±rÏ_x000C_Aú¢0 8ô_x000B_Ab|ÇA_x0012_Ï_x000D_Ax_x0005_É$~_x000D_Aç_x0002_³_x0018_ñ£_x000E_AûXÉa°_x001D__x000E_Aë.O;._x000E_AõÚ&amp;0D_x000E_AóP2¹Ã_x000C_AºüUVT_x000D_A¬%t+ë6_x000E_A_x0004_uHu_x000C_A!_x0004_ô_x000E__x000C_A)°ËÛ¼__x000C_AJgVWßz_x000D_A*_x000E_küU_x000C_AoG:?+_x000D_AA¦ ºI_x000C_Ak7HÎ_x001C_b_x000D_AÏZ~a¸G_x000D_AÉ_x0014__x0002_ÝîÑ_x000C_A0=­_x0001__x0012__x000B__x000E_Ax¢_x0015__x000C_A_x000C_¶Øe¬c_x000C_A_x0004_¤_x0012__x0001_¾_x000C_Aõë¸_x001B_f_x000E_A_x0007_&gt;µí;_x000D_A¥}¬&amp;²_x000C_Aq_x0017_ñm_x000D_Aåø$ &amp;_x001C__x000E_Aõ7ºÝU¢_x000B_A_x0002__x0004_;ÙB_x000E_^Æ_x000C_A­õ_x0017__x000B_X_x000D_A¾ü`_x000C_UU_x000D_A&amp;wÕ2,_x000C_Ae±g÷)_x000E_A¦åPþ²ð_x000D_Aa½ª&amp;­±_x000D_A¡u²ª;y_x000C_A_x0010_+çR_x000D_A.Y¶´LP_x000D_AG/âI]_x000C_A8e _x0007_¡_x000D_A_x0018__x0006_V¥C_x000E_Aü8PÕ[_x000C_A'æ0(2_x000E_AÆ÷Ý´Û_x0011__x000E_AÞ÷ýzPö_x000D_A_x001C_·_x001A_N_x0013__x0016__x000D_AÔôíZS_x000C_Aë¥_x0003_kF¸_x000C_A_x000B__x0002_t#4_x0004__x000D_A_x000F__x0015__x001F_N×-_x000D_AïØ5u_x000D_AsÂ`XÆ]_x000D_A_x000C_¹_x000B_Ä¢_x000D_A4b¦ôø_x000D_A&lt;_x000E_cQ=Í_x000D_A®o_x0014_A%_x000C_AVH?ÎÃ_x000C_A_x0006_¾À_x001B_ä_x000D_AÖ?_x000F_{|_x000E__x000D_A_x0001_¯_x000D__x0001__x0006__x000C_Akµ2º±_x000C_AöP_x0007_`_x000D_A¹¦_x0017_åÈ_x000C_A_x0004_ þICs_x000C_Aq;_x0018__x001F_7_x000D_AîuÒ3_x0002__x000E_A±oyU,_x000C_Aø$·Äúb_x000D_A!PHc_x000E_AG'_x0006__x0019_s_x000D_A;÷9ÚÖ_x001A__x000C_A[ô·ò5_x000D_A_x0013_ çà_x0001__x000D_A¿¹Y0ô_x000D_A£Ì^S½C_x000D_A_x0016_Ù_x0003_m0_x000D_A2_x000C_ß~n_x000D_Aèß_x001E_n¿_x000D_A_x0005_Äó®¬|_x000E_Aùã§¨/_x000C_A[|Ù_x0004_û_x000C_ABÄ_x0010__x001B__x000E_Asp'Ôr'_x000E_A_x000B_7ö¿ñµ_x000B_AKã_x000C_#N_x000D_AÕJ@*_x000B_AÃøß_x000C_ø_x000D_AÎø:F_x000C_AY¼¼B_x000D_AnÏ äÇ_x000C_AÆ-õ`_x0003_Ñ_x000C_A_x0001__x0002__x000D_·)öI_x000D_A_x0006_°¢ ¸_x000D_Að´_x001E__x001F__x000E_AÞW~¦_x000C_A([Ï_x0014_ÎØ_x000D_AÔí÷¤÷_x000C_A,/ÿé|_x000D_A§p:=6Î_x000D_A±{(i(0_x000D_AuÞ Ø!é_x000D_A²qo_x001F_×_x000D_AÃ_x0001__x0011_ó_x000B_A5Ð%i_x0003__x001B__x000C_ABÌk&amp;_x0013__x000E_Aî?[	_x000D_A 9è÷¹£_x000D_AV_x0006_^Gæ_x000C_A&gt;&lt;_x001E_*_x000C_Ak¸_x0019_ÿ_x000C_Aljæ~ª_x000D_AB_x0012_&lt;b×_x0011__x000C_AñËÊÃz_x000C_A^ªÓ_x0015__x0001_×_x000C_A}_x0018_"ùüK_x000E_A_é9ä_x000E__x0019__x000D_AA_x000B_Ô _x000C_A_x0003_?6WK_x000D_AB(_x0006_§¿Ù_x000D_A±4¿Ml»_x000D_A¿FLÍ_x0004_Ø_x000C_AÉ_x000B_áÍ&gt;_x000D_AAé!_x0015__x0003__x0004_Õ_x001D__x000D_AÐ!ÞAÐ_x000D_A5v}¸_x0018__x000C_A. }Íª$_x000E_AÛÈBT_x000D_A&gt;_x0016_r+ÕN_x000C_AÛJ-M«Å_x000C_Aj"Hk)_x000E_A÷_x0019_ò_x0010__x0003_~_x000E_AF\=_x001F_U_x000C_AÌë&lt;_x000D_Aõp]_x0003_îh_x000E_A{Z*"_x000D_AÞ If_x000E_A;Hî­ _x000D_AÝ_x0018__x0008_Û_x000D_A_x0005_E¤3_x000C_A^_x0001_£ëfz_x000E_Apø¥p_x000C_AuòÉe3_x000D_AV¾yE_x0014__x000D_A aÉH_x000D_A@f¼Ö_x000D_A:7Ë[*_x000D_A_x0002_I¢Æ_x000D_Aäá_x0016_R¶û_x000D_A_x0002_`@~_x000B_Aô¼¬_x0019_²d_x000C_A.·¼ó_x000C_Ae_x0013_K&gt;ÕÓ_x000D_A3î@_x001B_á§_x000B_Aåi[J-_x0013__x000D_A_x0002__x0004_:È'ì*ú_x000B_Aø²Gé#5_x000E_AOæY_x000C_AéÄ£#5_x000E__x000D_A&gt;_Ï &lt;o_x000D_A!f(_x0003__x000E_A_x0007_äuºÍ_x001E__x000C_Aä¡íÐö_x000B_AKd+1_x000E_A:Û_x0001_*rÛ_x000D_AäºöíÒ_x000D_AïX_x0001_þq_x000D_ARãî¡v_x000B_AêæV4èo_x000C_AA_x001B_²´v_x0010__x000D_AðeÂB_x000E_AZy	Ûdª_x000D_A_x001D_´`Xè_x000D_A*o\'M"_x000E_AÝ¡5HÍK_x000D_A^_x0007_99_x000C_AÜiå*_x001B_Ð_x000D_AÞsæÔï_x000C_A?_x001B_¤&amp;WÙ_x000C_Aq_x0017_ñ_x0006_7²_x000D_A|Çób¡m_x000D_AJíÈ%1a_x000D_AÓôª_x000D_A	ÇÔüDW_x000C_A¤¼Hlk_x000D_AàfN;_x000D_A5_x000C_Ò_x0001__x0002_g×_x000D_A_x001A_}3*x«_x000C_Aÿb+±£_x000F__x000D_AÄÏoî_x000C_A}à_x0013_¡_x000C_A_x0019_!ô gS_x000E_Ab.Yo»S_x000C_AT?ªän_x000C_AüúßæR_x000C_AÂölð_x000D_AhÇùõý_x000D_A_x0018_ëÜH_x000C_AZ|f_x000D_Ð_x000C_Ae¬k_x0007__x000E_¦_x000D_Aµ|åàa_x000E_A_x0006_¿þY_x000E_A_x0013_Ggô=_x000C_AÙöR_x001B_;_x000C_A_x0012_Eðð_x000D_AJe&amp;10_x000D_A_x000E_nÐÀ6_x000D_A_x001E_¶¬;3_x001F__x000D_AþóóÃÚ-_x000E_A^(v?_x0015_y_x000D_AWÊÕ¡_x000D_An_x001F__x0017_§_x000D_AõR_x001C_¥Â§_x000C_Avgv_x0018_y_x0019__x000B_A_x0018_Q£Ô_x000D_A_x0001_Z×7!_x000D_AèKEÏ²s_x000C_AñB6L_x0010__x000D_A_x0002__x0003_Ftb_x001A_ô_x000D_Aõ¸qê._x0015__x000E_AÓÎ2E5_x000D_AÝµ÷t&gt;_x000D_A_x0006__x000D_&gt;t|_x000E_AÁ"ºÅæ_x000D_Aò©ãó h_x000C_A_x0017_¾_x001D_^¨_x000E_ARGaä_x0008__x000D_AXÀ	v_x001F_y_x000C_AãD_x0004_+áË_x000D_A	âøµK!_x000D_A~?Å!=8_x000D_AÚ©_x0001_â_x000C_AÉÁé&gt;8I_x000C_AÚàH&lt;8_x000D_Aøã¥¹°_x000E_AüÙ7zG_x000E_A_x0003_§_3-_x0008__x000E_A_x001B_*.~_x0002_­_x000C_A:_x000E__x0007__x001A_ÞD_x000E_AÕuaìä_x000C_Aqûzôñ´_x000C_Aþ3*ì/_x000D_AtÒº+/_x000E_AS¼ÑîÎ_x000D_Ab$6k¯_x000D_AWm_x000D_t_x000D_Apµ"CíQ_x000C_A__x0001__x001F_óº_x000D_A_x0008_-rËj&gt;_x000E_A_x0010_´_x0016__x0003__x0004_;2_x000D_AU_x0006_¹ÍÝ_x000C_A(&gt;£XÝ_x000C_Aï_x0019_r_x0012__x0008__x000C_A_jUg-´_x000E_A(_x0006__x0014_0_¸_x000C_A_x0003_º³&lt;_x000D_AÊÈä³5ä_x000D_A^HÝX_x000D_AùØõÿ_x000B_AªÃÖ_x000F_2_x001F__x000C_A/=Ç_x001A_1F_x000D_A·"}²²_x000C_AÖÉ_x0019_íL_x0008__x000C_A_x0006_×R¦U_x0005__x000D_A_x0015_rX½l_x000D_Aý?}_x0012_õ_x000C_AH«Ö&lt;,_x0011__x000D_A« CåÂ_x000C_AVûb_x001E__x0002_{_x000C_A_x0014_Î£¢._x000C_A7þ_x0019_ua}_x000C_AuÌn%_x0006_e_x000D_Aí2ýßÉ_x000C_Aß_x001D_&amp;ô_x000C_AÂ{-%æ§_x000C_A_x0013_LUö@_x000D_A_x0001_fx.Eô_x000D_A¡_x0001_öß¶_x000C_AG_x0007_Mzà×_x000C_A7ÆÇ5._x000C_AEÕå!µ&gt;_x000C_A_x0001__x0004_÷_x0003_ÿRÛw_x000C_Aì¹3ûÈ{_x000C_AÚ_x000F_êX¡'_x000C_A÷¸ÿô¾_x000D_ABTzo±8_x000D_Aþ­§7Ç_x000D_AøÆ·ã¡_x000D_AÜX÷Ù_x000C_AâXÁ_x001C_Õ_x000D_AUd¨_x000D_AÜ±­_x001A__x000D_A(:³_x000C_A_x0016_¶d_x000F_*_x0019__x000E_Aââ¦{V_x000D_AX_x000E_ÚïÌ_x000D_Aýãw´_x0011_¡_x000C_AÔ*_x001B__x000D_A_x0001_ZÝ{_x001A__x000D__x000D_A©0_x0005_)-_x000B_Aó¨_x0002_a*ð_x000C_A_x001D_âJ¼v_x000C_AÊÙa0²Ä_x000D_AË(è_x001C__x000D_AÕx¯Zå_x000C_A,C::²è_x000D_AØKc- »_x000D_AÇ.i²4_x000C_A³j_x001E_P_x000D_A·ëªöt9_x000C_Aºû7þÜî_x000D_A_x001B_O_uM_x000D_AW/[ï_x0002__x0003_¶_x000C_AÆ_x001B__x000D_Êg_x000C_A-Ï3~_x0003__x000F__x000D_AdkÅ6_x000D_At&gt;ºª_x000D_A_x0010_;z5_x000D_Ar&gt;Û_x0017__x000B_D_x000D_Ao±±;_x000D_A¸ð)¨_x000D_AÙK§ð_x000D_AÄ_x001C_ _x0007_,_x000D_A·Ð_x0005_­¢_x000D_AòóÉ¶Ô±_x000B_A¸_x0016_³x"_x000E_AÚ¨À³¢_x000E_A_x0003_IÿòS¢_x000D_A7_x0018_ú_x001E_Oø_x000D_A©ô_x0013_{®_x000D_A\âõ_x000D_O_x000D_AÇ_x0004_5ÉØ_x000C_AZ½çó_x0017__x000C_A"sWt&lt;_x000C_A@ÁR._x0004__x000D_Ac_x0016_	ÿhw_x000C_A_x0001__x0001__x000E_lbÒ_x000C_ACÍ_x001E_U9_x0010__x000C_AsQy$ÏM_x000C_A_x0003_J@{Þû_x000B_A¹1_x0014_G7_x000C_Aìä"©©_x000D_AFìVÎ7æ_x000D_Aå_ð#:&lt;_x000E_A_x0001__x0002_¶}úüÅ_x000D_AaR:1{_x000C_AÓ®îoC_x0001__x000E_A+|ªÌ_x0006_¥_x000B_AØ¶¦PW_x000D_A_x001A_üæô_x000D_A!}D_x000C_;_x000D_A_x0018__x0004_º?_x000D_Az@_x0017_ià@_x000D_A á5uO_x000E_A#·U_x000C_AxÒ­Ë_x000C_AzÇèÅ_x000D_A_x0004_|l|Ì_x000C_A_x0001_ÛÍ´3_x000E_A7´Û×VÚ_x000C_A¨R#C7_x001E__x000D_Aó#¹¯_x000C_AM³_x001F_åà_x000C_AùÈË	\m_x000B_Ah_ãU«_x0003__x000D_A+s0_x0017_"´_x000C_AÞß¯_x000F_&gt;Û_x000D_A÷_x0010_sx¡½_x000B_AáÆ_x000D_I_x000C_AC«o·æ_x0008__x000D_A_x0018_ÌXF_x0001__x000E_AFqq§ÃÌ_x000C_AÑ¹_R_x000C_Aßø_x001B_kòù_x000D_A´x£Çé_x000C_AcVá_x0006__x0007_0Å_x000C_AF_x0001_Õk]ý_x000D_A÷	ÿÍ_x000B_Ap½$#Þ_x000E_A!Yå_x0004_@!_x000E_Aa¯&lt;É_x001F_v_x000D_A"@x@9H_x000D_A`_x000D_»}_x000D_Aô_x0006_ý_x0004_Ú_x000D_Awh¡¼Ê¨_x000D_A¥J­Î_x000B_A¸Óð5c_x000D_Aþ_x000D_É¨:_x000D_A_x0007_O	¨_x000D_A;ËTöbÁ_x000D_A@/Ö°ß_x000D_AÝîT_x001C_å_x000C_A4íØ¾_x000C_AmÏc8×_x000D_Aa_x0005_ê'7_x000E_Aq[)_x000C_AN_x000E_¶+_x0008__x000C_Ayù_x0006_¼Ó_x000C_AòKg¤^Õ_x000C_AêtIÐÇ_x000C_A_x0008_aÊ#_x000D_A¾1_x000C_¯`_x000C_AÃu©/5o_x000C_A¦_x0003_óC_x001D__x000D_A&lt;Ýl_x001D__x000E_A_x0002_Qv=á0_x000D_AÛ_x0013_ò¦_x000D_Ô_x000C_A_x0002__x0003_sÉ­Õ«_x000C_AëY6#ÉÉ_x000D_Arû´l_x000E_A¦àØöÝ_x000B_A×w~ßÛ®_x000D_AÏ$-¢¦_x000D_A]õiô|_x000D_AÎ³_x001E_&amp;_x001A_!_x000D_A.Rö_x000C_APêGþi_x000C_A¦´n|_x000D_A×,S#M_x000D_A¿ÎÏ.ï[_x000D_A¾Kªâ_x000C_Aãú_x0012_x±´_x000D_AYo8&lt;y_x000D_A$ßg_x000C_Aê:0ÐÛ_x0006__x000E_A÷5°ÞÃ_x000D_AýGWè#_x000C_Asj_x0014_Ý»_x000D_AF¯áA_x000C_AîRÃ¦_x0001_ç_x000D_A=_x000B_'M_x000D_A5%æ¬_x000C_AN@È_x0014_Ü_x000B_AuÇ_x0004_Ôt_x000B_AbÔ}s_x0001__x000D_A_x0014_ËÛô_x001B__x000C_A¥ ^A_x000D_AFì{[|_x000C_AÛö¶_x0001__x0005_]_x000C_Aàzå_x0001__x000D_A©W_x001D_²_x000C_AµDèÜÐ_x000C_AíÜáÝ1_x000C_Aøl.LÇt_x000C_A»òËtV_x000D_AìÏ_x0015_Û_x000D_AÌ¯²¸_x000C_A_x001A__x0008_ÄNé"_x000E_AaÕDV"_x000D_A£_x001A__x000B_M\_x000C_AEýÈ_x001C__x000C_A__x0005_*¨ b_x000C_AõÉá8_x000C_AÎ3sÏ_x001A_¾_x000B_A×&amp;6æ)X_x000C_A2õ_x001F_&amp;Z_x0003__x000D_A4^¿«+_x000D_AÙD0N!h_x000B_AZ²ÉÈx_x000C_AN±g(_x000C_Aÿ*E6ñ_x000B_ARÖµgþ_x0004__x000E_AÊO¡Ñ_x001B__x0018__x000D_A¼?_x0013__x0014__x000C_AaCñº_x0002_º_x000C_AfC¡Û_x001C_9_x000D_Aç^ Iü_x000B_AÃ¯%_0_x000C_A`ð($Û_x000C_A®_x001A_¶g²_x000D_A_x0001__x0006__x0016_n)_x000C_A¬éþ	øj_x000D_A[ é_x000C_A¯\Ý_x000B_¨ò_x000D_A_x0002_&lt;ÁS,m_x000C_AbE´g¶=_x000E_A­"_x001F__x0002_½_x000C_As£xÏI_x000D_AÉ_x000C_0IÖ_x000D_Am:ÃB»_x000D_A_x0011_74B_x0003_ø_x000C_AzPâ?à_x000C_A«ùÑ^ó_x000C_AD+h/U_x000E__x000E_Aú,ö_x001B__x001E_ü_x000D_Aï	_x000B_+o_x000D_A_x000C_ç_x001A__x0018_S_x0003__x000E_A$ýº¹1©_x000B_A´°_x0005_ïõ_x000C_AI©Gù_x001E_J_x000D_A. ¿¤[_x000D_AI6 ´_x000D_A:Â_x001C_«²ú_x000D_A?²¢Î_x000B_Ab&lt;5_x0004_P_x000F__x000E_AT½FöÄF_x000E_A|völ¯_x000D_A5_x0011_Õgy_x000D_Ap#L_x0006_6Z_x000D_AÈëUÉÍ_x000D_AÆ_x0001_FÄô}_x000C_AAêÑê_x0003__x0006__x000C_)_x000E_Aä­ü¾í_x000C_Ae¹ý*ÓY_x000D_Aþ0ñ-°¬_x000D_AZêS?-ï_x000C_A\¦ÂÅ_x000D_A_x001C_1ý»Ñ*_x000D_Aã_x0005_Ça	_x000D_Aueo÷¿_x000C_Aýdú¢%p_x000D_A7¼_x0003__x0002__x0015_i_x000D_A_x000C_úbO:-_x000D_A_x0017_ó_x0004_4#p_x000C_AXp_x0019_Ø_x000D_Aöd_x001A_âD¨_x000C_AÛ&lt;`u_x0007_ï_x000C_A0kA	m_x000D_AÂ*øZ_x000D_A:à¦ì_x000B__x000D_AX¨HúC_x000D_AZü_x0005_áÄ_x0001__x000E_Ax_x0007_Û¼Ã%_x000D_AÔct_x0008_Ø_x000B_AÓeÎ8Þ_x0005__x000E_AFJ{TF_x000D_AùÌ2_x0002_o_x000C_AÙøÈ_x000B_AP~1ø_x0006_v_x000E_A__x0017_¶Kf_x000C_A×M_x0011_­µ_x001A__x000E_AðÌ*ï¨B_x000C_A,N|]_x000C_A_x0001__x0002_fÕ_x0014_£¡_x000B_Aý_x0007_A(Ú«_x000E_A_x000F_¨Rá_x0018_ø_x000C_AxH0¥i_x000D_A_x001E__x0016_0ìI²_x000C_Aì_x000E_yr_x0004_Ô_x000D_AVem©¥_x000C_AÅsrOÄh_x000C_A×_x0003_º&amp; _x000D_AÓ¥CÓ?ÿ_x000C_A_x0006_qëWøË_x000D_AfÉm¨4ñ_x000C_Aï±íè_x000C_A_x0011__x001F__x000C_)ç[_x000E_AnÜÙf$_x000B__x000D_AñÂ_x001E__x0005_9_x000E_Ao¢V«N_x000D_A¼jÚ-_x000D__x000D_A!ëA_x0013_ß,_x000C_A_x0008__x0015_]_x000F_ÿ_x000B_ALÎ6_x000C_A­´ü;tQ_x000D_Aat{_x0007_Ð_x000D_AÎçW*V_x000D_AHÇ$Héü_x000D_A_x001A_ÒÝò(_x000B_Ag_x001C_¥9_x0007__x000D_A©¬éRÅ_x000B_A|³¼¹`Ü_x000D_A7;ß_x0012__x001F__x000E_A8?KN´Ö_x000D_A_x0008_¬_x0001_Ä_x0001__x0006_×=_x000D_AY+yA_x000D_Aÿû_x001E_ø_x0003_W_x000C_A«_x001E_ìIqû_x000C_A_x0008_Px¤_x001E_Z_x000C_AÌ_x0015__x0016_þA_x000D_AäôÀ_x0008_Íò_x000B_A;k¢7_x000D_AFÃÛ2_x000E_AÍxj=Ê©_x000C_A½_x0002__x001A_ßõp_x000C_AÞ_x0008_úQèª_x000C_A_x000B_4¢_x0019_£i_x000C_Aù_x0019_â¥_x000D_A³ôÊçÈÆ_x000D_Ar&amp;j´_x0016__x000D_A·_x0002_Ù´ëï_x000B_A+ú0Ý_x000C_AMuÄ7k_x000D_A_x0016_(_x000D_Aúò ©_x000C__x000D_AÇRþ_x0008_¼ú_x000C_A_x0005_i_x0011_Êe_x0011__x000D_A¶0,õ§Æ_x000D_A®z÷ó]_x000D_Aé­S¶{_x000D_A+§°ß+_x000D_A!`þ`_x000C_A!_x001E__x001E_âÁc_x000D_A&lt;6Å$_x000E_A_x0004__x001A_?¢_x000D_AàU×n_x0014__x000D_A_x0002__x0003_8²_ù~_x0006__x000C_A4ÍÝ_x0014_%ê_x000D_Aäx#1)N_x000D_A!¡_x0007_a_x000C_A_x001F_=öC_x000C_AWè¯¤Î_x000C_A7Y&gt;î_x000D_A@_x0006__x000E_H=_x000D_A­_x001E_jæív_x000C_AÚæzX[Ò_x000D_AB_x0005_ÃN½_x000D_A&gt;_x0019_áe_x000C_A_x0003_¨Ë+Ó_x000D_A_x0018_âÒ/f­_x000C_AbÔø+SP_x000C_AjÊü]ÚT_x000C_A·)_x0001_]h_x001A__x000E_AÕ_x001F_×ª¸_x000D_AôÎru_x000B_AèaJd¤G_x000C_Ai^Æyp_x000D_Aä]­^_x001F__x000D_A~þ¹gap_x000C_A`¿uú:_x000E_AøÙ_x0019_â=µ_x000C_ALÊ_x0010_K+_x000C_Aá.éY_x000B__x0006__x000D_Az×_x0011_Rù_x000C_A®Âï_x0006__x0008_Ï_x000C_Ar³ú_x0014__x000C_A_x001A_âr25__x000C_A_x0005__x0013_ÉZ_x0006__x0008_¿m_x000C_A_x000C_7ü!_x000D_Aâz_x0005__x000F_d4_x000C_A:q^)_x0016__x000C_Aý¼0òí_x000C_A`©~£_x000D_A®FO©å._x000C_Aÿh±­_x000D_AäÂNv¶_x000D_Aiú_x001F_³J_x000D_A¤x: _x0007__x000D_A_x0017_çm[ _x000D_A)_x0012_â_x0011__x001D__x000C_A.Õk¡I_x000E_AÛ|ù574_x000C_Aé_x0001_Ý©­m_x000D_A_x0003_è_x001C_¦_x000C_AÍ?Û_x000C_ß_x0010__x000C_AÓm¡]lQ_x000C_A4Æ]i0Ý_x000D_A$_x0017_Æô_x0004_$_x000D_AX_x0012__x001A_q_x001D__x000C_A8®v1QÇ_x000B_A$AÄê_x000C_A¡Ð_x0017_I_x000D_AlD_x0007_tq_x000D_AxÓ%_x0002_ÝÑ_x000D_Að_x0010_%ûÔ_x000B_AYG#1n_x000C_Anùv_ñ_x000D_A¾ñ_x0002__x001A_Ó_x000C_Az_x0001_p2V_x000B_A_x0002__x0004_oÀ_x000D_A_x0001_î´höM_x000C_AH´_{_x000D_Awº¨áð_x000C_A/åû=sÜ_x000C_A_x001C_Å·!æÁ_x000D_A]_x0019_^gá_x000D_AÒâ_x0012_oÅ_x000D_AÀìHä_x000C_AÑ%ÔÍ³_x000D_Aâm£_x0005_b_x000B_AÜ_x001E_S¯Kú_x000C_Aá_x001A__x0003_×b_x000C_A_x0002_ß"_x000C__x000D_AÄ@Ð1_x0007_ð_x000C_A_x0016_½Â!ù_x000C_AVrèQ³á_x000D_A.1è9¿_x000C_AéB°+¥_x000D_AB×Ìð_x0014_¥_x000C_A r²ÁÜ_x000D__x000D_A¾2¢ñ_x0013_r_x000B_A9Ðj9_x001C__x001C__x000D_AxBy¤_x000D_Aûßçn_x0017_#_x000D_A_x0016__x0013_ø¾·_x000D_Apø_x0015_h_x000C_AÁ_x0006_#_x000D_AÿJØ_x0019_µ4_x000D_AÌ}fû`v_x000C_Am©±x~_x000D_A_x0010_ôr_x0001__x0005_ý_x000C_AºÓüF7_x000D_AÃeìÝá°_x000D_An	+ó_x000C_AÃWBµtæ_x000C_A(¬¼Fó&lt;_x000C_AgáÀ8_x0003__x0004__x000D_A_x0002_ñL¡À_x000D_AJ÷_x0006_©JÅ_x000D_Aãò=bX_x000E_AÂ*{d_x000D_AéÙ{_x0004_g_x000C_Apý_x0013_)1_x000D_A_x0014_U²2_x0017__x000E__x000C_A_x001B_¿Zgae_x000C_A§gæSX_x000E_AØÉ|R4'_x000C_AûèÌ_x0019_	_x000C_AAJ,Ód_x000D_A£/º6_x000C_A}Y5CìV_x000E_A Å+äê!_x000C_A&lt;ß_x0019_Èxk_x000C_AÃ³_x0011_Ä_x0011_&gt;_x000C_Ak_x0014_Æ'C_x000C__x000D_AýyË)±_x000D_A_x001A_Ug½íí_x000C_A_x0006_td_x000B_Ìú_x000B_AÀÆWúW_x000D_Aå0M6_x001B__x000D_Aã&amp;Ý7ÜÁ_x000C_A¢ó¼_x0019_¶í_x000D_A_x0003__x0006_f_x0010_qTU_x000E_AAçV_x0008__x001D__x000E_A_x000D_¤ÖÂi³_x000C_A6`lß_x0002__x000C_A_x001F_õ_x0004_ø_x000C_A£ó¿:Æ_x000C_A\ô»_x001D_?Å_x000C_Aq_x0019_y_x0002_®X_x000D_A¥4~7~_x000C_APIÞ}_x000D_AøÏï_x0008_Þ_x000D_A_Ú5µ¶8_x000D_A´$mL_x0010_¶_x000C_A_x001C_4ZTgC_x000E_A75¸ýM_x000E_A7V¨·b_x000C_A[ezãßë_x000C_AE=_x0010_þ_x0012__x0005__x000D_A½»øW	è_x000C_Aeß3ù§1_x000D_A¼ÎT_x0019_7¥_x000C_Ae|ÁS¶õ_x000C_A¾¶ÄÔp_x0005__x000D_AØ_x0019_Qü u_x000C_Aa^tÉs$_x000D_A*ËÂê¯_x000C_A¡¨_x001A_úð_x000C_AaehËD_x000D_AZLETÖÆ_x000C_Aº8"§_x000D_AúLã_x0001_^I_x000D_A»P¯_x0005__x0007_Aà_x000D_A_x0004_cú|Ý_x000D_A$Òz»ý_x000C_AF¡#y»_x000C_A¢m_x0002__x0006_¾_x000B__x000D_AKþ¡õ4_x000E_A¼N_x0006_¹o¬_x000D_AÄ_x0003_~Çë~_x000D_AÌ~_x001D_UÆ=_x000C_Alçl¢Ïf_x000D_A¬_x001B_Õ_x0018_Ù_x000D_A{bäó*s_x000E_AÒó¹`À_x000D_AD	±¤ù¨_x000C_A·àV'¦_x000C_A_x001A_ï¦Ã_x000D_AÂ3_x0006_ü_x000C_A,:CxË_x000C_AÍ_x0011_³bÞ_x000B_A_x0001_)åT__x000E_A®æXÅXM_x000C_A}Ñ3o{"_x000D_A_x001E_Î_x0007_òØ	_x000D_A6aÐkx~_x000E_A_x000C_·ö0êr_x000D_A_x0014_â\]÷1_x000E_AZÃ_x0012_xL½_x000C_Aq\¨´Ã_x000B_A-&amp;Rp_x000C_A_x0015_ì«MÊ_x000D_A[É=Û3º_x000C_AH.¾Ú_x0013_:_x000D_A_x0001__x0003_¦|SnYN_x000E_A¼½÷ë)_x0002__x000E_A¸_x001C_;Üp_x0004__x000E_AB´$y_x000C_AË³íìÕÐ_x000D_AAr¤)_x0007__x000D_Aëëgæý_x000B_AÛØ¥à|_x000C_A6	v	Ò_x000B_A_x0019_[â^;#_x000E_A:K¾¾_x0014__x000D_A_x0002_»»k_x0007__x000D_AtÈÕ_x001A_J_x000C_A9ìÀµ_x0001__x000D_A_x001E__x001E_`k·_x000C_AùÓo[_x0006__x000D_A0¦ÇøfÂ_x000C_AÉhó_x000C__x0018__x000D_ABaýÿß_x000D_AB² §M_x000D_A³_x0013__x001B_9;ú_x000D_AZqñö_x000B_A _x0015_Ejo_x000E_A.AeÑI_x0003__x000C_AdÎÄl#H_x000E_ALÝÐÂ_x0006_N_x000D_A4¸²÷d_x000C_A·MÂøúX_x000C_A7w`_x001A_±$_x000D_AÃãèìh_x000D_A­d­ãø_x000C_A_x0006_i[¾_x0004__x0005_¥^_x000C_A5bhø_x000D_AÆGV_x000F__x000D_AX¯G_x0002_Ü_x0001__x000D_AE¾q6¶V_x000D_A._x0019_2²A_x000C_Aj%Ã½§_x000D_Aæ&lt;º`È_x000C_A®ýöV6_x000D_AåØòÙ.|_x000D_AÐª5é+A_x000D_A$KgªÌ	_x000D_Aq_x0005_w6«_x000D_AÝ0R_x0010_+_x000C_Ai.µ½_x000C_AÆc[ä_x000D_AÙ_x0013_Â1ß_x000C_A&gt;m×_x0003_&amp;_x000C_AROU_x001B_7K_x000D_A¡N÷é4¹_x000C_AæHÿo§'_x000D_A#M÷_x0018_Ht_x000E_AÅÌ¤ý]_x000B_A_x0007_&gt;_x0015_ð«_x000D_Aäålà_x0014_ç_x000C_ARÅ¯%¤_x000D_AÊ]8üh_x000D_A_x0002_Ü)_x0012__x0003_£_x000D_A_x001F_Ì_x0011__x000B_¥_x000D_AªØçê¸Æ_x000C_A;sáô_x0016__x000C_A_x0012_{ßæÝ._x000D_A_x0002__x0008_4å-)e_x000D_AãZªî_x0008_6_x000D_AÙg7àÍ_x000C_AåGéTÒr_x000C_A¿Í_x0013__x0010_r_x000D_ABDÜr_x0003__x000C_A\_x0014_Cñ.?_x000D_A_x0007_Óµ×_x000F__x000D_Abee²ÉH_x000D_AJë&gt;7V_x0008__x000D_A$íwõ8_x000D_A f_x000B_÷È_x000C_A&amp;7_x000E_è_x000B_A(î5Âá_x000C_A¬L_x000D_A_x0012__x0013_Ç6n¼_x000B_A$ÁÉû_x0015_	_x000D_A%¹&gt;7bù_x000D_AO!Ý-Â_x000C_AÍÖ!²l_x000E_A,_x0004__x0001_èþµ_x000D_Aý@ì_x0006_ Ä_x000D_AêUÑl_x000D_AÄ}2îÉ_x000B_A_x0005_5Ý«¶R_x000E_Ad|ÉÕ _x000E_AÆ&amp;Z·_x000C_AáXÅö7_x000C_AaÔH×__x000D_Aþ=_x0015_à_x000C_A[ÐL¥ì_x000B_AÑ7)ç_x0001__x0005_©E_x000D_A_x0005_¤z.¨_x000C_A`öA´_x000C_A³ì¡_x001F_è{_x000D_AqäàÂÖ_x000B_A~qÊÜ_x000D_AÂÿ_x0014_Sj¦_x000D_A*_x0007_°a_x000D_AZñ_x000E_ÙE_x000C_A){³dKÌ_x000D_A	*í¹i_x000D_AfªH^_x001C_._x000D_AÁbð²åÃ_x000C_AïiÏB¨J_x000C_A_&lt;¤dí_x000C_AR YîC¯_x000B_AY_x0012_È`Ï3_x000D_Av3v]Î1_x000D_A[2&lt;F`_x000D_A¡_x0019_ý&amp;EÜ_x000D_AÛÈd¶'_x0003__x000D_Aµ1Øæ¡Ò_x000C_AE#j¨Q_x0011__x000D_A)´ç%l_x000C_A_x0002_x^$_x000D_A§)@_x0019_e¤_x000D_A_x001B_Wð»à_x000D_AP'¤_x0008_;_x000E_AmýÞT¬¼_x000C_A_x0017_^T_x0004_·_x000C_A­3_x0014_{_x000E_A¾*ÀýH_x000E_A_x0008_	 ûz!À_x000D_AÂL"´_x0005_^_x000C_A`7ÙÙ÷_x000D_A_x0017_ZPÃ_x000D_Ai_x000B_}Q§_x000D_A|¨J_x0018__x000C_AF­ß_x000E_ä_x000C_AO_x000C__x0003_Yûø_x000C_A3Ñ_x001A_ J¼_x000C_A¸¼8^ÏÂ_x000D_A_x001F_8álL_x000C_A#-zÃ%Ä_x000C_A§iñ¹¨l_x000C_A ¨Uÿ_x0006__x000C_Aô¶vØ_x0007__x000B_AÂ#_x0011_Ã¬_x000C_Af`Mä'_x000E_A3»}n¼C_x000C_Af_v_x000D_Aª îx*á_x000D_A6_x000B_y_x0011_ _x000E_A·ÝQs&gt;_x000C_A[_x0013_áÙD³_x000D_AVîH¦_x0017__x000D_A_x0018__x0002_Ð	wÖ_x000B_AÍÀÐ_x001B_Â·_x000C_A®ºN\-È_x000D_A6sIRv_x000D_AÊèw68_x0004__x000E_A¼_x0001_­Bê_x000C_A§_x0008_Lÿ_x000B_APQí_x0001__x0002_²_x000D_A¢]WØu±_x000C_A¾¢Üqß_x000D_AÖ¿Rn$_x000C_A¶wwØu§_x000E_A¨%ã;i_x000D_A¶;Õ_x0016_&amp;_x000D_ArÙÀÄ_x0018__x000E_AÎ&amp;o_x000F_æ_x000C_A_x001B_*_x0003_l·	_x000E_A*Îý_x000C_A_x0003_¥dÀ°_x000D_A -_x0004_£s_x000D_Aý_x001C_Jêß_x000C_Aþ«7½ù_x000C_AKüõ¾B;_x000C_Aà:gyuê_x000D_A#³å ®_x000C_A¸ÃQJ&amp;_x000D_A\ôì¤Z¸_x000D_AÔ|b¼'_x000D_A¾GÚTkÞ_x000D_AÚ\Ò_x000C_Afhkdî_x000C_A=	Ñ0É_x000C_Aì_:Të_x000D_AQy¨@_x000D_AbhßAN_x000D_A_x001E_«ëùqM_x000D_AK¬·ó_x000D_Aüª¼p_x0013__x000E_A!c´_x0019_j5_x000C_A_x0001__x0004_°ìU}\3_x000E_A_x0015_âf sô_x000D_Al·ØóS_x000C_Aÿ½_x0001_ëÑ_x000B_A)_x0007_'FÓ_x000D_An_x001A_%´_x000D_®_x000C_A_x0003_!¦_x0006_a_x000B_A®j»X«÷_x000B_A`0%·Cw_x000D_A¯Ì§aD»_x000E_Aýð	!Å¾_x000C_AÑÔ§HOn_x000E_A$1_x000B__x001C_å­_x000D_A2g.{¹_x0010__x000E_A±ÌÓ¥Ö_x000C_A#³½YÀ_x000C_AÅxÔb§_x000C_AT_x001A_rÿVC_x000D_AH_x0018__x0002_³&amp;_x000E_A_x0007_Ú¥D0'_x000D_APé_½ñ_x000D_AåÝ"u²9_x000D_A]_x000F_¼¹îN_x000E_A]~ºJC_x000C_AUÌn½÷_x0003__x000D_AË(d¤Í_x000D_A»E8Ë~_x000C_A_x0002_("t_x001C__x000C_A¢áÈss_x000D_Aæ~_x000D__x001A_Å_x000D_A¿ÒaSà_x000D_AJ#|_x0002__x0003_¥_x000C__x000D_A¯èîÒ6z_x000C_As(s²©h_x000D_A.× Ú±ñ_x000C_A$]8}£b_x000D_A£=tþ_x000B_A&amp;B_x0014_Y_x001E__x000D_A´_Ù¨ _x000C_A8­rT÷¨_x000D_AÏÔ°µæ_x000C_A¿Fb_x001E_±Ñ_x000C_Aù¸÷¤Z_x000C_A³1¨»_x0006__x000E_AGnp`	Õ_x000C_A_x0014_Çgvn_x000C_A_x0014_&lt;&gt;Ð_x000D_A_x001E_k_x001D_F_x0001_k_x000B_AØ­_x000D_¬_x0005__x0012__x000D_A_x001F_A£_x0013__x000D_AK9fÓØ_x000C_A³_x001B_Ìbó½_x000D_A=_x001A_òùîp_x000E_AéI_x0006_òÞ_x0008__x000C_Añ$³É?_x000C_A|êÜÁ_x0019__x000D_AK_x0005_§¦_x000C_Axã×·_x000E__x000D_A°&gt;Ê¥ß_x000C_AM_x0008_o_x0012_Iß_x000B_A÷¯kCÕ¹_x000E_A_x0007_Ñ?q[¦_x000C_Aê°Cp³!_x000E_A_x0001__x0002_-+1G\®_x000D_A!_x000F__x001B_*ü_x000B_A*ÃÔ_x000C_AìS\òÜÁ_x000B_AP0±X_x000D_A´Ífë+_x0016__x000D_Aèz¹KY[_x000D_AAJ1£_x000C_A®ßZÉ_x0006__x000B_AFâç©o_x000D_AÄÊ²ï'ï_x000B_Axºî©]ò_x000C_A­¥\=+_x000E_A_x000E_à¥`®*_x000E_A_x0018__x0001_à´_x000C_A´EÖGC_x000D_AwOÌ_x000C_A_x0014__x000E_S_x0006__x000C_Ag×[´Kr_x000D_AxÏ¸¸a%_x000E_Aù¨2ò_x000D_AøöÔi¶l_x000C_AT__x0002_Tª¡_x000D_AÉ¸(²_x0008_È_x000C_A_x0010_°@SÔ_x000D_AJpyl_x0002__x000E_A	ì_x0012__x001D_2B_x000E_A1_x0008_E_x000F__x000C_Ñ_x000B_A]NÈ¬Ø_x0014__x000D_Ax¦Oqqê_x000C_A¨a_x0014_Æ¸_x000C_Ap{0f_x0003__x0007__x0002__x000C_A6lÁCÄ_x000D_A_x0005_K@_x0017_Ð_x000C_AU¯û_x0016__x000C_A_x0006_Ný_x000F_õj_x000C_A¹KWÊ÷_x0004__x000D_AsìüyÑ_x0012__x000C_A3P_x000C__x0017__x000E_AÞ¶x:_x000C_A,¯¥ÉG_x000D_Ab7a¢,_x000C__x000E_Aí¸©_x001F__x000C_|_x000C_Aª@ªð{È_x000C_AÓß´#Ö_x000C_AU4qý_x000C_A_x0001_w_x000D_*_x000D_AhÏÒ2ÎJ_x000E_A¡f_òÌ¤_x000D_A&amp;_x0013_óÇ_x000D_A_x0010_^_x001A_ôËL_x000D_A9dÈ)1B_x000D_A_x0014_¤±kæ(_x000D_Aá{X_x001C_·:_x000B_AÂÆìH_x000D_Aÿñ_x0014_ªt_x0007__x000C_A¦7fÎ®_x000D_Aló|__x000C_Av6Xe_x000D_Aû]i!4__x000D_AbÍ}à_x000E_Am_x000D_c&lt;S­_x000D_AÁ³³°_x0016_Ã_x000C_A_x0001__x0002_oÌçÿ_x0003__x0010__x000C_A_x001B_,¨f_x0005_ö_x000B_A®÷­o_x000B_AßÀ0nD_x000C_A_x0003_'_x000C_AÛ_x0017__x001C_2(_x000D_A_x0019_ï:ãE_x000B__x000E_Aé_x0019_æ3_x000E_A{:-Khà_x000C_Aª¿dÝ(°_x000C_AêãßCaþ_x000C_A¬®GðI_x0015__x000C_ASµ_x0012_ô©T_x000C_AÛR÷«pº_x000D_A9xÅVE_x000E_ArnH½4_x000C_Ao¼üÎã_x000D_A`_x0019__x0010_0_x000E_At ¯{%_x000E_A_x0003_û;e_x000C_A²û®iÖ¦_x000D_A_x0004__x0013__x0003_Ë_x000D_AâÝ|}æ&amp;_x000C_Aä¿où¶¨_x000D_Aº.X._x001A__x000E_AP_x0007_7QÖ@_x000C_AiÞ¶f_x000D_A_x0007_¡RXí«_x000D_AuáÍÔ«_x001D__x000C_AkÖ¯ü_x000D_A_x0015_ó&amp;¿_x0017_Ù_x000C_A_x0011_E8_x0011__x0003__x0010_«¹_x000C_A_x0013_ù(ó§_x000D_A_x0002_Áü_x000E_A_x0002_ýS®Â_x000D_AÌ¾F+¶_x000D_AÚHÙ_x001C_l,_x000E_A±ÇÇ*ù_x000B_A_x0012_À_x001C__x000D_Av@ÇhT°_x000B_AÁ_x001A_ä_x0010_pæ_x000C_A_x0001_Ù7BZ¢_x000C_A1 ­'_x000D_AÕdå¾Q/_x000E_A´Û%p¥_x000D_A6ÓeÖ _x000D_ATõÙ×x_x000E_A_x0006_æIO_x0004__x000D_AeF&amp;bàÃ_x000E_AZF½:_x000E_AkPú_x0008_Î)_x000D_AP´A¶¾&gt;_x000E_AøÓ_x000C_ÑÕ_x000D_Aö0_x0005_ÿÓ_x000C_ADÁ_x0011_¤_x0011__x000B__x000C_A5¨¤ S_x000D_A_6_x000D_Ã`_x000F__x000D_A×·±h_x0018__x000C_Al®uQ@ç_x000D_A_x0013_Ùq_x0006__x000E_Añô½%«_x000C_AA_x0007__x000F_f¢_x000C_AB	¶®_x0017__x000C_A_x0004__x0005_úzrO_x0001__x000C__x000E_A_x000B__x000E_&gt;ÐMG_x000D_A0qDÊ´q_x000D_A,ºå_#_x000E_AÐ{ÝGÑ_x000B_Ahä;P_x000C_AL_x0013__x0002__x0002__x000C_AÌn_x001C__x000D_Aµ_x000D_°[ì'_x000D_A_x0003_ºÌã¡_x000B_AÌC÷i«_x000D_A¿W¾YËç_x000C_A»»n«c@_x000C_A\ªî_x000D_AÂn8Ï°_x000C_A%EnF_x000C_AÖ¿ëX_x000D__x000E_AÙÚS¨/È_x000C_A)~IÈÏ_x000D_AR5_x001A_ð_x0017_÷_x000C_A²¦ß0_x0007__x000E_Aº_x001E__x001E_	}_x000C_A·u½À/_x000D_A&gt;Ï_x0004_dÑÙ_x000C_A[T»&amp;°_x000B_A_x0015_ÉÒÝ°H_x000C_A7P5ºÚ_x000C_Ao¬ÅI³â_x000C_A;GÜì_x000B_At³P%ÃQ_x000D_AIÏÜ~¶H_x000E_AI_x0013_*û_x0001__x0007_§_x0006__x000D_AÌ5Z5A_x000C_AY[æ_x001A_^_x000C_A½§±=°_x000D_A_x0005__x0011_o_x000D_A_x0012__x0002_Rúw¼_x000D_AL_x0015_ã·wá_x000D_AêD_x0015_[_x0004_®_x000B_A£ÛU"=_x000D_A÷X·5&amp;:_x000C_A£óÏl{_x000C_Aß±§_x0001_wz_x000C_AûXÃjE¤_x000C_Al_x000E_#4ßé_x000D_A_x001E_£_x0007_äÀ_x000C_AàGï)_x000D_AD¤_x001C__x000C_AbÔdë+_x000D_AÊ¥¶â_x000D_A¥Éu_x001C_*Æ_x000D_A¥ª÷_x0003_`_x000B_A2eZä_x001F_Q_x000D_AY@¢Ì%Ñ_x000D_AÑ¿v_x001E__x000B_j_x000D_Að}_x0016_Ç_x000D_A57-û_x0011_z_x000D_AEß,_x0015_Ë_x000D_Aú&amp;_x0017_ÏOÉ_x000D_A3»_x0016_Ô1r_x000D_A\â!y_x001E__x000C_AÆ&amp;­ØF_x000D_Ag_x0008__x0011_ýÍñ_x000B_A_x0001__x0003_¬_x000C_a'_x000D_Aqy\5ü_x000C_Aé{.hÙ_x000D_A8da_x000D_A&gt;Å~µýS_x000D_A?,;[âµ_x000C_A%_x0005_¡@_x001C_t_x000D_A´_x0008_¥_x000C_AR¥¶&amp;Óý_x000C_A»_x001E__x0014__x0019_G_x000D_ALN)íì_x000D_AÞ_x0011_ þ*_x000E_AH_¸/U _x000D_AN«Cì0K_x000C_A_x0018__x0010_Q_x0004_Çë_x000D_Að¸_x0010__x0016_h_x000D_AD|íO]a_x000D_AÑz-ü÷_x000D_Ar¶pÇ_x0004__x000D_Aã è_x0010_a_x0018__x000D_Aêh_x0002_F_x000C_A¯_x001A_9ïï_x000F__x000D_A_x0004_,oµò_x000C_A_x001C_d_x000C_w÷k_x000E_Aè1½8_x000E_A,_x0006__x0006_O_x000D_A_x0001_(ÚÉh_x000D_Au%+Û_x0012__x000D_AÁªã&gt;_x0003_Û_x000D_A¦:¶_x000C_AMÆ»4ä_x000C_AA%m`	_x000F_ E_x000C_A·_x0006_Kº)_x000C_AÌ@¶Õ=º_x000B_AíÎmt_x000D_A}_x001D_»éï_x000D_Ak_x000E_/_x001F__x000D_Aphb°_x000B_Ë_x000C_Ao°ýV,_x000E_Aí·£}_x0005__x001B__x000D_A}_x0007_ÝÃÀ_x000D_Aè{¡+_x000D_ô_x000D_A_x0006_M¥¶_x000D_AÑþ,&gt;ñ~_x000C_A»ZN3_x000C_A(çRyß_x0018__x000E_Abv_x0004_¬u_x000D_A¯@m;I_x000D_A_x0012_§_x0002_Æù_x000C_A%-Ð*X_x000C_A2e"&amp;Ö_x000D_A)©\©_x000D_A0Chßõ_x000B_A ¡V¬_x0008__x000E_Aj¼ðù_x000C_A!c]ïé_x000B_A®29d_!_x000E_A_x0001_&gt;ãï°È_x000D_AÐ-ûWX_x000D__x000D_Aä¸6Næ_x000D_A)_x001E__x0003_ ]_x000C_Aa2±}I_x000D_A3Z,¯×`_x000E_A_x0003__x0004_n"æýy_x000C_A§Ï_x0011_$²_x000D_A_x000F_y&gt;ò©&amp;_x000D_A_x0010__x001B_ÎüÍ_x0008__x000D_A_x000D_©_x0011_Sã_x000C_AÇ¬6§_x000C_A`¿º[±Í_x000D_A"UhÜD:_x000D_AR¦F©_x0006_«_x000D_AãÏ?k!_x000D_ALC6_x0004_µ±_x000D_AÕöôke_x000E_Aw_x0006_e%%_x000C_Aàz_x0013_+n_x000C__x000D_A(Eí´F_x000C_A_x0001_yÌÌTÌ_x000B_ABó^_x000C_AÑ µêôd_x000E_A_x001C_Ô¤µÓt_x000D_Ax_x0017_¨ECÈ_x000B_AñA=Î_x0005_V_x000D_AXô§Ö_x000C_AT_x0015_ß Ã¥_x000B_AXe_x001D__x000C_i_x000C_Að_x000F__x0017__x0018_àx_x000D_AÇÞJ0I_x001C__x000D_AFú_x0002__x001C__x001C_¨_x000D_AÔ`£ãm_x000C_ApÂÊ9T_x000E_A}Ý)È©x_x000D_Af&lt;É_x0019_ü_x000D_Agß_x0004__x0006__0_x000E_A_x001C_xè¹×û_x000C_A _x0006_æ[On_x000D_AÑ3l_x000D_Aç«_x0015_u-_x000E_AÚ{_x000F_ÅÓP_x000C_Aæ¥Z_x0002_U_x000D_AËÁÂ²(^_x000D_A]à¦a_x000C_AÜ*xØÃ,_x000D_A_x0015_t[_x000D_AsÎ½-_x001C_A_x000E_AÚk½AË_x000C_A_x0005_ú÷ Jõ_x000C_A²_x001B_ð²,._x000D_A.²ºÊ_x0002_d_x000C_AçªÞµ«ó_x000D_A_x0019_dæìì_x000D_A³x_x000B_dÝ_x000D_AGIÅ_x0015_!ª_x000D_A3â^YBd_x000C_A!Âyÿ8´_x000D_A¶@NF_x000D_Aì_x0003_Ð_x001A_)_x000D_Asãû0Ë_x000D_A7´_x0001_D_x0011__x000E_A_x000D__x000D__x0016_ai_x000C_ATV£\]_x0005__x000E_AlNÈN\_x000D_AOBnFñÓ_x000B_AÈDOQ»Ú_x000D_At« é¨Ú_x000C_A_x0003__x0006_Mº_x000F__x0013__x0017__x000D_AN_x000C_~4M_x000C_Aê_x0004_Mb4_x000D_A_x0002_gÌg½_x000D_Aª_x000E_·øP¹_x000D_AóUé°&gt;Ñ_x000C_A#dùþË&lt;_x000D_A_x0008_Ü¦YÍ_x0014__x000E_AÏD°Az_x000E_A¡_x000E_:9W_x000D_A#¿¿sD_x000C_AÚ£PTE_x000C_AÀ{³¿?_x000D_A_x000F__x0005_¦ï_x000D_A¾&lt;}_x0015_A\_x000E_Ac¬kh7_x000D_AX_x000D_p^d_x000D_A§¦j#\_x000C_A_x0004_}¯i_x001A__x000D_AfIÅV£_x000C_Añ&lt;sc_x000E_A¸^W¬_x000D_AÏ&lt;àÁ"c_x000C_A®Ê3_x0011_Æ_x000C_Að¡+þÃå_x000C_A/¤Iå¹Y_x000C_Aç9fP#¤_x000C_A 3þblg_x000E_A½_x0001_*_x001C_;v_x000C_A¿\1_x0005_w_x000D_A_x0019_CRjÂa_x000D_A_x0017_`]_x0003__x0005_õ_x000D_A&gt;uðJ_x0012__x000D_A_x0002_ÌH:Hû_x000C_A_x001E_Ö2_x000D_AÆ_x001A_¾Õ¢¸_x000D_A_x0003__x001F__x0004_÷â_x000B_Aã«_x0015_0ü_x0010__x000E_A?ÜÇ_x0016_hÐ_x000D_A¢¡+_x001B_Òå_x000C_AßêÄ_x000C_s_x000D_Aóù_x0001_æÙ_x0019__x000C_A¹Â _x000E__x000C_AÝÆ§æ?_x000D_A4²Ká_x0003__x000E__x000D_A@_x0007_R_x0010__x000D_AZl&lt;b_x001F__x000C_ACð!)X_x000D_A|ùÕþ_x000E__x000E_ACÀÌô_x000C_A_x0006__x001A_`_x0019_p_x0012__x000D_AÆàúI_x0012__x000E_A_x000C_)nÓ_x001C__x000E_A®]._x0012_Ü_x0007__x000D_A'ÂQ«o_x001D__x000D_AyZv [_x0017__x000E_A_x0001_R Ë\Á_x000C_AüSäÄÞ_x0008__x000E_A&gt;s_x000E__x0003_9R_x000E_AÒÌ¾_x0003_(_x000C_A#_x0011_©Ìò$_x000D_A5KP_x0005_ª_x0011__x000D_Aò×EÌ_x001B__x000D_A_x0001__x0005_ã&lt;ú¹È®_x000C_AÂ°¼}+¬_x000C_A§-^D©º_x000D_A_x0011_2É_x000F_»*_x000D_AH_x0005_u_x0003_WZ_x000D_Aôà{5_x000C_A_x0006_¿ï_x001C_5_x000D_Aôí_x001B_))î_x000C_A#l¦E³«_x000D_A\àm£_x000C_AJw_x0010_np_x000E_AAêAÏKÿ_x000D_A)MNa	_x000E_Aùá^Wä_x000C_A=¸ØH7_x000C_AÇ¤)|e_x000D_As=_x001E_r_x000B_+_x000D_A_x0017_Îh_x0001__x000C_A5} _x0018_ý_x000D_At*_x000B_}ð/_x000C_AõúíZy_x000B_Aëi-ò_x000C_A_x0004_+F&amp;_x000E_A¾é_x0012_ZÇ_x000D_AÊ~}=Ñ:_x000D_A_x0004_$%_x0018_,Ç_x000B_A¿æ9`å_x000D_AÁ W·´_x000C_A4Òãi_x000E__x000E_AR]xä3L_x000C_A{ò±¯_x0002___x000D_AW7q_x0005_	íB_x000D_ATç_x0017__x0018_q_x000D_A_x0012__x0010_fb_x000C_Aú],#¹_x0001__x000D_A?bµyJm_x000D_Aúê®5Z_x000B_Aºè,þ_x000D_Ad\Ìy_x0005__x000D_ALJ'GO_x000C_AÊ_x0003_½k_x000C_AdyxNJ_x000C_AÑ^{_x001F__x000D_A_x0002_nÒ0_x000C_AX?C1â_x000C_Ag_x0005_£$Cö_x000D_A¢&lt;O_x0008_Fö_x000C_A_x000C_Þ®à_x000B_]_x000D_AàÒ/_x0008_¬_x000E_A³q¬»c_x000C_A_x0013__&amp;Þÿ-_x000E_A§ÊkïÞ¥_x000D_A_x000D__x0007_Ú_x0010_A_x0002__x000D_Ao«_x0006_Wµ_x000B__x000E_A J)_x0018_L_x000D_A_x0002_ÇR_x000E_&gt;_x000D_AÜ|P_x0005_Î¤_x000C_A_x0001_ô¼´½Þ_x000D_A©¬_x0005__x0004_M_x000D_A^lõ|_x000D_A,Ó¦ rÊ_x000C_AíµjFRY_x000D_A_x0008_bV¡Z_x000D_A_x0001__x0004_&gt;ß_x000E__x0007_ _x0015__x000D_AÊ)_x000C_AÝ'×_x0014_A_x000D_Aä¼¾u_x000C_A,L_x000F_9_x0010_&lt;_x000D_AzSIµì_x000D_A_x0006_5_x000F_¦þ_x000C_AÄG(_x000E_Aì_x001F_]b¼_x000C_AB"&amp;x9_x000D_A¾ò&lt;­z_x000D_A7Ç÷Gr_x000D_A_x000E_Û²_x0014_uæ_x000D_AÁÃX¶*_x000C_A1lªø_x000C_A37:_x000E_çÔ_x000D_Am6ÂÎg_x000E_AÈW_x0016_W%_x000D_AE"¯°8_x000C_A¢j6K:_x000D_AõsW_x000C_Al,)÷_x000D_A:_x0004__x000D_3f_x000C_AOkåk+ _x000D_A_x0017_mp_Â·_x000D_A¹_x0006_Ãu-_x000D_A§A_x0005_Ì_x0002_õ_x000B_Aßs¤\×_x000B_Ah­cº_x000D_AìAx_x000C_A¢_x000D_Yt¬_x0003__x000C_A}Â%._x0005__x0007__x0002_=_x000E_A_x000B_µ_x0010_¥i1_x000E_A$_x0006_åI _x000C_A=_x0010__x0004_LÄ¶_x000B_A_x0005_ø·^_x000D_A`&amp;ÇCÉ,_x000D_A»[à¶,¼_x000D_A_x000B_õV`ñ_x000C_AFæ9Ê_x0006_Ò_x000C_AªvGüC _x000E_AÌbbh__x000D_AÜK_x0016__x001E_X¿_x000D_A_x000D_¢_x000F_ûjî_x000B_AÝÿ_x000C_A_x000F_&amp;¢Q_x000C_AO_x0001__x0017_ú_x000C_A_x0005_V&lt;d_x000D_AA­­¼?_x000E_AèZ_x001F_u_x000E_A_x001D_Íø»ë_x0010__x000D_AAIb_x001B__x0015__x000C_A»	 ÑÊW_x000D_AüÀÂÍê_x000C_A-,ìÄT_x000E_A¤_x0003_áÀtï_x000D_A_x0017_'Öi÷_x000C_A±tøÀ_x000C_AÐæ¤º_x001C__x000D_Aq»·i´Õ_x000C_AÉ´_x000C_'~_x000C_A¤'ò_x000E_Aÿà_x001F_ox_x000C_A_x0001__x0003_sÀ¡è£_x000C_A*³xÊ_x000D_á_x000D_AðÄÉe_x000B_Aâ¨_x0010_åü%_x000C_A³¤#_x001D__x000D_A­eåKu_x0012__x000E_A_x0007_®_x0004_èCj_x000D_AbêØÉu_x000D_AêCÙE&amp;â_x000D_Aã_E9-_x000D_AúÌA÷Ú#_x000E_A¡ï»o_x000C_A¯:#FÝÊ_x000D_AToðÈÔW_x000E_As Ûd66_x000D_AÛ§Ò¦}_x000D_AGÕjÍÓ_x000D_Aô®þx_x000F__x000C_Aè°_x0002_§_x001A_Ê_x000D_A_x0006_«àâ_x0011__x000D_A__x000E_ÛÐy_x000D_Ax©½êQ_x000E_Ay&gt;_x0006_å_x000D_A6l	f­Ê_x000C_A²=Á%JK_x000E_AN\¡_x0014_Ì_x000C_Aß_x001E__x001E__x0010_&gt;_x000D_AêÑ-_x000B_A_x001D_­ª9ù_x000D_A¼Ù]±v_x000E_A_x000C_.?y_x0010__x000E_A_x0004_~8D_x0001__x0002_]_x0001__x000D_A_x000C_³£I¢Å_x000C_A%ýZHÕ_x000D__x000C_AeXÏLS_x000D_A_x0010_.Öuô_x000C_A_x0019_ÉtÉÝ_x000D_AC¸5&gt;2_x000C__x000D_A¢%'W	_x000C_A_x0004_ÔÖø_x0002_*_x000D_Aã_x000F__x0017_Ða`_x000D_A\L_/{_x000B_Aè°,ÏiÚ_x000D_A%F_x001F_a_x0010__x000D_Aoa[}	_x000D_Aêh¶Ë_x000B_Aù?_x000B_¡§_x000D_AÙº_x001F_Æº_x000C_Ax"ªÜº_x000C_A}_x000E__x0008__x0016_y_x000D_At¢_x001D__x0012_|J_x000D_A_x001E_ðÓìæâ_x000C_A°7ýàè_x000C_AäÇp_x001B_Ä¬_x000C_Aÿk66è_x000C_A`Üè{_x000C_A ÿ¾ÁU_x000C_A¿ºÂ±µ_x000C_A_x0015_¡7_x000E_A _x001F_I¬O_x000D_A¯aåÔbh_x000E_AL·&amp;º_x000E_AC&lt;_x000F_ø¦_x000C_A_x0003__x0006_Ë _x0014_ÖkÏ_x000D_ABö¯æ²_x000D_AÈä:ë?_x000D_Aá°_x0002_ë¼_x000C_Aó_x000C_â_x0017_Ñv_x000D_A£Øhâ_x0005_?_x000C_AãZàtL_x000D_A+"ä¹_x000D_A»_x001B_*Úî_x000C_A!þ_x0011_iä_x000C_A ¥	Ö8_x000E_A_x0004_YMl_x000D_Aðµ_x0003_¦ò_x000C_Azw{¨@r_x000C_A½f_x0001_µ_x0004__x000E_A¤0cAÃ_x000C_AÉÊ'ÂsP_x000D_AÎTõTs_x000C_AÎ@_x000B_'_x000E_AÓ:­eÖù_x000D_AÏÍ_x000D_¦_x001E__x000D_AM_x000F_¡k¼_x000C_A9t[b±Ï_x000C_A&gt;{Ú¼ìR_x000E_A8XçÔ6@_x000C_AÎu`Uô_x000B_AV	ãñ¬¿_x000D_Ad_x001B_$MIí_x000D_A¢_x001E_%_x0018__x000D_AþûõÝ_x0002__x000D_AQ1G!_x0006_ê_x000C_AË7æ8_x0002__x0003_ï_x0017__x000E_Aò¼¦ ¬w_x000D_A|_x000C_N_x000E_õä_x000C_A{_x000F_Þ¢Ç´_x000C_AÌ8è|kÐ_x000C_AW;æã~µ_x000C_A»ì¨ç_x000C_A_x001B_gÑÝ_x0014__x000E_AÃ`ðC_x0018_ô_x000C_AÓÕ_x0019_¦f¥_x000D_AÕ}¨_x0010__x0001_-_x000D_Aâ_x0005_/$ÛU_x000D_A_x001B_à»î¡·_x000D_AbL/ïq_x000C_Apý«Ü÷4_x000D_A_x0019_gîÔv_x000D_AÄ_x0011_uµH_x000C__x000C_A»d²_x001F__x000D_AåÂ3Å_x0008_$_x000E_A_x0002__x0006_óMç_x001C__x000D_A´ùm_x0006__x000D_A sà¿Zi_x000D_AÕ_x0004_×W_x000D_AþB_x0016__x000E_AÿçsV_x000C_AÃé§__x000D_A_x0004__x0014_Ô_x000F_È_x000D_A¶¯Gªõ:_x000C_Au7©;Ùü_x000C_A[u_x001D_£ï_x000C_A_x0013_ç_x0007_¸µ_x000D_A¼4X76_x0001__x000E_A_x0005__x0006_í:õ_x000C_A·'_x000D_ò!_x000C_A_x0002__x0018_:µ_x000B_A]iy_x000D_R_x000B_AÐÅHjÞÇ_x000D_A¾ÑZï_x000E__x000D_AÝr¬ç ¹_x000C_A8ÝµC_x000D_AëË&amp;dð_x000C_Askfõ_x000D_A6JúÊ¹_x000D_AýV%ÈÅ_x000B_AíÑ4lº]_x000D_AV®Ò·LF_x000E_AÓu)4$¿_x000C_AOLå_x000D_Aèª|Ò/Q_x000E_Aym&gt;ßÉ_x000D_A»gn®·ã_x000C_A¤·_x0006_µtX_x000D_AÅ_x001B_wt3_x000C_A¥~-_x001E_î_x000E_A_x0003_óÏÝ_x000C_Ab_x000C_s¡âG_x000C_AKó;èÑ©_x000D_A_x001B_Ö¶%ôf_x000D_Aºÿ#Ò_x000D_AóÂ¹èu_x000E_AÃa÷l_x000D_A $Ññ¡q_x000C_AîoR_x0001_÷×_x000D_Au_x0010__x0004__x0001__x0005_ø_x000B_A:d_x0003_à_x0005_Î_x000C_A°_x000E_ñÁÀ _x000D_A(åTÀÛ³_x000C_An²ÔgÛ_x000C_A®_x001A__x0018_ÛfY_x000C_Aírb­Ï_x000D_AEi¥Þ&amp;_x000D_AÖôª¸'_x000E_AÆ~­¶B_x000E_Að5¨M_x000B_Atm²_x0017_D_x000C_AbeÜ_x001A_À_x000D_Aâäl_x0012_4w_x000D_Aß5_x0002__x0008__x0012__x000D_Aà1Ë_x0007__x000C_A:u´ÿE_x000D_AvæÍµV_x0008__x000D_A+8½Y./_x000D_Aö	ò_x001C_{Z_x000E_Aä:_x0019_)æ_x0018__x000D_A?T_x0007_È_x000D_A_x000E_/{_x0013__x0018_³_x000C_Aae/Á_x000C_AWR½±x°_x000C_A©	_x000F_´±K_x000C_A[mH_x0014_H_x000B__x000D_A_x001D__x0003_´iU_x000E_A_x0012__x0018_Ú-_x000C_A½_x0007_ 4]_x000E_A_x0004_²ÊNd_x000E_AF¾À_x0003_/_x000D_A_x0001__x0008_]ÅËSW_x000D_A_x0011_8'Çz_x0003__x000D_AÔq"é_x000B_AæUõ_x000C_Aþ«S4ñ"_x000C_A¶ØÇ»_x001C_æ_x000D_A«Ø²óÂ_x000C_Aª¬GS_x0001__x000C_Ai^i å¶_x000D_A¬¸]±9_x0011__x000C_AüÔCêç'_x000C_Aè;_x0010__x0015__x0005_¹_x000D_A_x0007_í"Ø\_x000D_A¨:KÚ­_x0008__x000D_A_x0005__x0006_*_x000B_ÊW_x000C_A|È:^_x000D_Al_x001B_þßD_x000D_A:ß×Y_x000D_A_x001E_á¬'^._x000D_A_x0002_hôÁ_x0019_þ_x000C_AU¿~I_x0012_ß_x000C_AT_x000D_à?²_x000B_AJÉÙ_x001D_=5_x000C_A»Áö¼Ê_x000B_AöÓÔ_x0007_û_x000D_A07_x0004_yå_x000C_AZ¢_x0007__x0018__x000D_A¿3ÿe¼_x000D_Ab_x001C_.ü_x0013__x0017__x000D_A`Ô»&gt;ë_x000D_A.ü\_x000D__â_x000C_Ax_x0010_zm_x0002__x0003_Õû_x000D_Ac:üD_x000C_Añ_x000F_³c_x0004_Ä_x000D_Aìi_x0004_:ì0_x000D_AúB_x0001_¾Ý _x000D_Ab¦¨=_x000E_AÊâÎvi_x000D_A·_x0013_àÖ_x001E__x000D_Aá$aSJÚ_x000D_A_x0019_¶¿RÌª_x000C_AJ_x0014_æó_x001A__x000C_Aðr°@g¬_x000C_A±_x001C_¨_x000C_Aïy_x000D_ô_x0018_ü_x000C_Ab"_x0006_¬å_x000D_AKÊ7À°½_x000E_AÐÜR1ÆV_x000C_A¶ÇÉ0_x000C_AÎÉë­ç_x000D_A¢R_x000C_/_x000C_A_x0001_À±z]_x000D_Ar_x001D__x0018_·Î_x000C_Acl4J_B_x000D_A§Ð_x000B_|jü_x000C_AÜ)½_x0013_ß_x000D_AsAz_x0016__x0016_t_x000C_ArÄ·r_x000D_Ae%7±ö_x000C_A]Åú_x000D_Ax02øe\_x000D_A4òîû_x0013__x000D_Aô_x001D_D5ï _x000C_A_x0005__x0006_±»_x001C__x0007_º;_x000D_A´X%U'ì_x000D_AÌB(_x000C_ý_x000C_A.a(_x0010_{_x0001__x000E_Aø,¸+j_x000D_A_x001B_ÓÂ*1_x000C_AÝÑ_x0019_¸_x000B_A_x0012_Òjó_x001B__x000C_AAI}Ð_x000C_A;Wî_x000D_A6:,Ù_x000C_AàðÎ_x0003_¸_x000C_AX#Õ_x0019__x0002__x000D_AÐ_à×Äª_x000B_Aú04G$g_x000C_A]úë_x001E_)Ü_x000C_A	RHv,Â_x000D_AUA:_x001F_B_x000C_A²AGý¸_x0013__x000D_A~ð_x0004__x0017_mZ_x000C_A~ÂÍ-@þ_x000C_AKL&gt;Éñ_x000D_A Ü¶Þ_x000C_AH®Q(mf_x000D_AíqÜ~ñº_x000D_AL:_x0016_²=_x000D_AskdF6Ê_x000C_AëJ_x0018_m=_x000D_Aé*?¡i_x000E_Aµù3©^º_x000C_A¦2°C@ý_x000B_A¸«cY_x0003__x0005__x0002__x000D_A¤ë1?à_x000B_A_x0012_x)ìL_x000E_A_x001E__x0016__x001E_â8³_x000C_A[íø._x0008_E_x000D_A{÷_x001C_Íè_x000D_A¤_x001E__x0014_æm·_x000D_AãÙtÍ_x000D_ALÙö_x000D_&amp;_x000E_A_x001C_èEµ(_x000C_A`&amp;äÚ6_x000E_Apµ_x0012_G]_x000D_ANJ_x0006_ôüw_x000E_A5°vÙ_x0004_Ã_x000D_A_x0014_'ð"_x000D_A_­oa!e_x000C_A»5iÖÿB_x000C_A_x0005_¥ì[_x000D_Aà_x0017_ËOL¡_x000C_A_x0013_®×Vs_x000D_A]_x0001_RÏ_x0013_3_x000D_AktGbEõ_x000D_Aøô_x0003_&lt;Ü_x000C_A­äùû¼_x000D_AÛÃ«®C÷_x000B_AÚ_x0016_¹5ub_x000D_A	ëÞXG_x000D_A&amp;ÒJã_x000C_A_x000E__Tõg_x000C_AjÕÇ­Ý!_x000D_AÇ½#å°_x000C_Aå¦ûÈn_x000E_A_x0002__x0006_=_x0013_Åç`_x000C_Aã»)?q_x000D_AÞ*^ë_h_x000C_Anmm?¢H_x000D_AÉaú_x0017_ÒÍ_x000B_A¢_x0014_ëA¨W_x000B_A_x0013_° ´¿_x000B_A­[¤pæ_x000D_A¶_x001E_êöÛâ_x000D_Afjä7Ê_x000C_AH_x001C__x0001__x0005__x000C_AßgJ_x001B_Í?_x000C_APEUÁHó_x000D_A¹ËÞé"R_x000D_A_x0017_Ùß@îa_x000D_ACêú85	_x000E_A_x001B_¶äîÕO_x000D_A´úX¶_x0011__x000E_AèÆ¡0_x000D_AÞ_x0002_©%{/_x000D_AGÙó&gt;¸n_x000C_A¡ö!xÌ_x000D_AÙÅ!#á_x000C_Aæ;ÒÍ_x000C_A_x000E__x0003_ç¼o´_x000D_AÀQ:_x0004_D,_x000D_A®_x001A__x001A_h_x000D_Aàá{ÂÁ_x000D_A Í£Áá_x000C_AÌÐÖ6aí_x000C_A¼"AG-b_x000E_AÖ_x0001_:Â_x0002__x0003_Ú+_x000E_A_x000B__x001F_D¾9_x000E_A{_x000C_=à_x000B_Aó«L_x000D_A¸¡`Ðõ_x000D_AdØÙÄ;_x000E_AÉßwþ_x000D_AxæýçÛ_x000C_Al­_x000C_k_x000C_A¼w§buE_x000D_AÌ_x0004__x0013_ Ú+_x000C_AÃ³Ì¹ù£_x000B_AÚÒBi_x000C_A­F-Õ_x000D_AüÌ3-Ã&lt;_x000E_Aí¢_x000D__x000C__x0001_£_x000C_A)_x0016_Ì[%V_x000E_Aäü_x0003_z\_x001F__x000D_A_x0015_Ç1ô_x000E_Aî_x0014_Öoë_x001B__x000E_A_x0007__x0001_Ë_x0003__x000E_Aï_x0011_0T_x000C_A"PÉàR_x000D_Alj&gt;_x0008_n_x000C_AGÇ_x001E_$_x000C_A%h¿c_x000E_Aù]_x000F_À¬_x000D_Awp®ÙN_x000D_A1%¦ÊFJ_x000E_A_x0002_cÆ0¸_x0019__x000E_A$)}§Ä_x000C_A¬µoXí_x000B_A_x0001__x0005_jÉ?Àq_x0004__x000C_A\ÆÈÿ_x000C_A?&gt;ú\_x0004__x000D_A]_x0019_x_x0011_Y_x000C_A~3ø_x001F__x000C_A¼Ü¿Ü¨_x000C_AâH'³ -_x000C_A¥RJD©_x000D_Avå®76Ò_x000D_A¤çcõþ_x000C_A¸z%5Ì_x000B_AV¦4ÂG_x000C_A_x0015__x0015_öJå_x000B_AÝÜd9_x000B_»_x000C_A¥õ}ÉXÌ_x000C_A?æ£·é_x000D_Av4w74_x000D_A_x0001_¾,&gt;Ó_x000C_A; j¦3¥_x000E_AR§¤/_x000D_AÕ_x0001_;-?µ_x000D_AÎ³1ÖÈq_x000C_Aø_x000F_óË_x000C_A_x0008__x0002__x0008__x001D_;_x000D_Aç,Z'x_x000C_AÚ¬_x000B_Ã _x000E_Aý3_x001F_Ù_x000B_A_x0013_$_x000E_£B_x000D_AÑ9å)_x0002__x000C_Aø¥ øc»_x000B_A_x0003__Ç¸_x0016__x000E_AÛmö_x000C__x0005__x0006_$ã_x000D_AR2¯ÅäZ_x000D_Al)t3zr_x000C_A_x0008_*sN±Ò_x000D_AZ_x001F_9A_x0015__x000E_Ah4s_x000F__x0013_¬_x000D_A_x001E_ÚK@§Î_x000D_A_x000D_³uàë_x0006__x000D_ASÚz_x001D_¿_x000B_Ah}K¼§é_x000C_AÔß(_x000E_A_x0019_:íZ´ð_x000B_A%;­{»ù_x000B_A{ÙXz_x000C_AVnê´_x0019__x000E_Aµ¨_x0005_JP9_x000E_A;ë"_x0001_É_x000D_Aç)Êhª_x000C_Ak_x0002_÷OÖÄ_x000C_A§{Ìú_x000D_AÐ_x0004_â¨¡¾_x000D_AÛ_x000D_ª(êe_x000C_A^Q£Gò±_x000D_ALÔÇm(_x000E_A®3-Qû_x000B_A_x0010__x000C_ÄÉ_x000C_A0_x0002__x0003_Ìµ_x000D_A2_x001A_cèë_x000D_ALK_x0011_ò_x000C_A¨é¶_x0015_É_x000D_A©k&gt;L_x000E_A`ÅïuÇì_x000C_A_x0002__x0006_úûwD³_x0004__x000C_A_x0002__x0004_¿_x000D__x000E_A!¯_x001A_9ÑÂ_x000B_A­Õez\_x000D_A-TúS¼{_x000D_A_x0011_ÖX±CÏ_x000B_A)Z4þ_x000E_A_x001B_Cgw_x000E__x000C_A /_x0017_)¹_x000D_A·WÇ`p_x000D_AÅýÇ":®_x000C_AÂr_x001B_¤Â_x000B_A\jzL	_x0004__x000E_Aìç¥À_x0016_â_x000B_AÏÌ_x0008_íc_x000D_AÍph&amp;_x000D_AÅù_x0007_ýlé_x000D_ALj_x0003_Ã7_x000C_A_x000C_È=_x001E_í_x000B_A2l;_x001A_|_x000D_A¯4¯Ûó_x000B_AîÃÈ^´_x0001__x000C_AÚ_x0005_îgÐ_x000E_A©A×_x0018__x000C__x000E_ADÓf÷¸Ñ_x000B_ACYÉ°5_x000C_A±_x0015_¯ÜÝÞ_x000D_A}O_x0004__x001C__x0005_Ù_x000B_A&amp;_x0017_p¡P_x000E_Aó_x0005_:îtG_x000C_A²O_x0014_«É_x000C_A_x0005__x0001__x0001__x0006_é_x001D__x000C_A9_x0012_å_x0012_¾¼_x000D_AlÞ_x0017_/Þ£_x000D_At)_x000D__x000D_A~xk_x0008__x0004_l_x000D_AøBícÔd_x000C_A·Pn#Æ­_x000C_A=(¯êÜt_x000D_AÐl_x0003_£H%_x000D_Aúj9_x0010_Þ_x000D_A¾:©W_x000D_AÂ:­_x0005_5_x0006__x000E_AXT«*_x0014__x000E_APílaj&amp;_x000D_AÒ&gt;ÅlØ_x000C_AH½p¥­ _x000B_Akdª°¦_x000D_A;_x0002_`j_x000C_AÜ8ßÊ_x000C_A²_x001B_Ì_x0005__x0014__x000D_Aû©­/A0_x000C_ATO$¨_x000C_½_x000C_A_x001B_JÕþí_x000D_Añþï_x0018_`_x000D_A_x0007_äUÀ_x001A_D_x000E_AwÖK($`_x000C_AñEõë]Ø_x000D_ADÁg+©\_x000D_AQ_x000B_§_x0006_ãØ_x000D_AÛ§©_x0008__x001A__x000D_Añ³ðEá_x000C_AzÇlê9_x0017__x000D_A_x0001__x0003_SkÊ	ç_x000C_A¶óâ§[1_x000D_AËgä#AQ_x000D_A!a¦·ú_x000C_A	ëc$Á_x000B_AhpÍZÂ_x000D_AäòFàÛ_x0015__x000E_AÜÉ_x0004_¯_x0002__x000D_AK1$__x0007_z_x000D_AiB¤lÈ_x000D_Ac]5n÷Û_x000D_AÞy_x000B_Ý`&lt;_x000D_AÅbÿ_x0017_{_x0002__x000E_AÔ;éí_x000D_AÌõ_x001B_Õ_x0001__x000E_Aí_x001F__x0013_´6Ä_x000D_A¾.||2_x000C_AÄÉ8_x0016_¨_x000C_Aä_x0003_k¼+_x000E_A crc_x000D_A.xÒ©	°_x000C_A¹ÕX_x0002__x001E__x000D_Aijøk·_x000C_AÌ¿±zÅ(_x000D_Ao_x0006_ÔåýÌ_x000C_AØ_x0012_:Ôj_x000D_A}ýØ^_x000E_Aa­_x001C_òJÝ_x000C_AÛ_x000E_fô¢ð_x000C_AlEôem_x0011__x000C_AÇ_x0005_Ó._x000E_AG[ñÔ_x0003__x0004_Ç_x000D_A_x0018_æ¨ñ_x0005_H_x000D_A0¦_x0018_ÛµY_x000D_A_x0001_[¹}m´_x000C_A_x0006_Áî5w_x000C_Aa_x000B__x001A__x0014_¯_x000C_A_x0015_Ù9­èÿ_x000D_A_x001E_Øóî_x0012__x000D_ATGtÚ-_x000D_A¤DE't_x0002__x000C_A_x001C__x001E_ãè_x000C_Aúih_x001F_¾_x000D_A_÷l|Ñ_x000C_AÊVË|YË_x000D_AÉ½_x000C_A_x0013_=¢;_x000E_AçÃA} t_x000C_AÎ«²_x0010_¨Ü_x000C_A_x000D_~«Ó_x000B_AÏ4e_x0019_ï_x000D_A_x0014_Ë}*(_x000D_At³ÑÙ)^_x000D_Ao·¤2_x000C_Aîä;Å_x0005_u_x000C_AQnr¦-_x000C_A_x0001_É¶7·_x000D_A¹&amp;bQñ_x000D_AÜö_x0014_Ûv,_x000D_A_x0012_ÙkÉ	_x000D_A¨ÕF³LÓ_x000C_AGØ´pés_x000D_AôèLÎÉe_x000B_A_x0001__x0003_&amp;% _x0011_\_x000C_A_x0006__x0019_É=L­_x000C_AÞl#P_x000E_AB_x0008_÷/ù1_x000D_AÙ*£õö_x000D_AÖ×73¬¹_x000B_AÀ_x0007_ã| K_x000D_A,Dw¤_x000E_A¼É_x001E_çã_x000D_A3MEÞÍ¿_x000C_ANúÁ¸·_x0005__x000E_A4vÝ|øÐ_x000D_A,{½'å_x0017__x000D_AØØD_x001A_~µ_x000E_A&gt;C`xõ3_x000D_A$E_x000E__x000D_Ê_x000D_A¿ó¼2¯_x000D_A_x001F_ý&lt;OÎ_x000D_A"«ÿ_x0001__x0012_3_x000C_AJê©_x000D_A¤¯PÂÆþ_x000C_Aº_x0012_1|Pm_x000C_Ap±z~ß_x000C_A`ø4g&amp;6_x000C_A)'_x001C_R_x000E_A¤îH%_x000C_AhI*_x001C__x0002_?_x000D_A_±_x0013__x0010_¬g_x000D_A_x000C__x000F_õ¦_x000D_Aì@U1÷u_x000D_AÈ_x0018_!b_x000C_AñqFU_x0001__x0005_¨_x000C_AL_x001F_®É" _x000C_A\Îõµo_x000C_A[åâöÓã_x000C_Aî_x0012_6Èaà_x000C_A²º_x000B_1!_x000C_AìëV_x000D_AuÁ òÿ»_x000B_A1¯·cjk_x000D_AÚ_x000E_+Uáb_x000E_A7_x0019_vZÆ7_x000D_Aà_x0002_K_x0004_Ð_x001F__x000E_Aé_x001D_ù]@_x000E_AÒ¥t4x_x000D_A_x0007_ìsÛë_x000B_A@_x0008_4_x0007_½_x000C__x000E_A¬#Òà¾_x0002__x000E_A¨|KG_x000D_Aò|þ_x000F_ô_x0007__x000E_A1íÅK_x0006__x000E_A:ã+MÏ_x000C_Aã;îõê_x000D_A_x0014_üû_x001A_þ÷_x000B_ApabêQ_x000D_Aõ/`7çz_x000D_Ak_x000E_5ñÜ_x000D_A¹¥ÀÌ×S_x000D_Aµ)¸Þ_x000B_AÎú_x0003__x0016_ÙÜ_x000B_A²_x0013_d&amp;?¦_x000D_A9	4íäq_x000E_Ab_x000D_&amp;·_x000D_A_x0004__x0005__x001E_Àj_x0017_è_x000C_AT0h_x0006_#â_x000C_AzL_x0002_§_x000B_A§_x0001__x001A_H~_x000D_A_x0011_¼Ò&lt;¾_x000C_A¦k¸]´%_x000D_Aöª)_x0003_S|_x000C_A{ ¡är_x000E_A²2å_x0014_'_x000D_AweoÛó_x000C_Aî "Ê2_x000E_ADª0ÐÄr_x000D_Av2&amp;F_x001E_^_x000E_A¼3b_x001C_bM_x000E_A¼\ÍBÝ_x001B__x000D_ANnÿÈ&gt;Í_x000C_A_x0010_I	5¯Ì_x000E_AÈÝ_x0019_Wv_x000D_ARðuÀÞ_x000C_A{_x001C_ Áé&lt;_x000C_Aj_x0008_XtZ[_x000C_AiÓÌ_x000D_!_x000E_AdïÖ_x000D_AZAÇ-#_x001B__x000E_AÎhU{p_x001E__x000D_AMâYf½_x000B_AÍ,ç®_x001A_@_x000D_Aß_x000D_ è!±_x000C_AÊ_x0001_%N0Ã_x000D_A·N¨ËÑ_x000D_AºúÚW_x0007__x000E_APW½_x0001__x0002_ÀÐ_x000C_A^HKVÍ_x000C_Am6aºÌ_x0007__x000E_A_x0012_pwñî_x000B_Aß?å¥_x000C_A5£_x0007_Þ&lt;u_x000D_AÞT1né_x000C_AÈx_x0019__x000D_AFúo@·*_x000C_AÎ´`Ä_x000D_A¦E	Ò¼ç_x000D_A=i¼À\_x000E_APq_x0019_ì¦Ø_x000C_Ah[5®_x000B_AúfÁoÔ_x000C_A!kï_x000E__x000B_ñ_x000B_AJÙÀï_x0012__x0019__x000C_ApY¨yv_x000D_A¤é2s:_x0015__x000D_AËý$ü¨:_x000C_AÙ#3oÎ_x000C_Ag}(Å_x000D_AvyªËd_x000E_AlýÝ#_x0002_f_x000D_A»©Ö_x0017_@j_x000C_AÐ/!Ù_x000D__x0016__x000E_AyÄ}Ù_x000C_AC_x0001_WÕ5_x000E_Apë_x0005_x_x000D_AÜm_x0019__x0017__x000E_AOâ¶ç_x000B_A_x0012__x0013_Ààôö_x000D_A_x0001__x0002_Æ_x001D_~r}R_x000C_ABDrçd_x0015__x000D_AÆ?óñ«_x000C_A@gT_x0008__x000E_A)ó¢W_x0018_°_x000D_AÀÊêô_x000D_AífÈZ_x0002__x000D_A\Úÿ,E)_x000D_A]@®6ïë_x000B_A}âz*2_x000D_A±_x0011_ _x000E_³_x000D_A_x001D_q òx³_x000D_A³Q_x0007_q_x0019_å_x000D_AöfÝÜ_x000C_A´Ö/ºú2_x000D_AÿU_x000C_ÞO_x000C_Aìmxó=f_x000C_AR_x0004_ýÄ_x000B_AÜø_x0015_yÒ_x000C_AÎpÏG2_x000D_A¯8¼x3_x001A__x000D_A Ô?_x000C_x_x0007__x000C_A_x0016_6_x0007_çÒ_x000C_AËjx:á_x000E_Aö__x0010_ò_x000D_AAdkE*8_x000C_A:ÏÓfd_x000C_AM_x001E_yµ_x001C__x0005__x000C_A3NN0ý_x000D_A¤õ{ùÕ_x000C_A#B ÇP_x000D_AÙèz_x0019__x0002__x0006_în_x000D_A¶÷ksX_x000D__x000C_AºÐj{%4_x000D_AÕ_x0001_T_x000E_Ç_x000C_AJ:¬@_x000B_A°&amp;T£_x0008_p_x000E_A/þ¤	_x001F_Y_x000D_Añå_x000E_ÿ_x000C_AVÅ&gt;ïEÚ_x000C_An½=_x0019_VH_x000C_AÅgd$k¹_x000C_A_x001B_¥Uõ_x0002__x000E_Aà¸A_x000E_A%N¢_x001C__x000C_A U~[o¾_x000D_A_x001D_+ó_x001E_«0_x000E_AØ@­$&lt;_x000C_A$_x000E__x0012_c_x000C_A«¢  _x0003__x000E_Aäw$Ý_x0013__x000D_Aühp©_x000C_A	QHþ`_x000D_AÎËóû_x000D_A_x0004_fÊWÐ_x000B_A_x0016_J=jÁã_x000B_AÍÖG*É_x000C_Au¿ïð0©_x000C_Aàï_x000E__x001A_m_x0006__x000D_A_x000F_¸vQ=_x000E_A_x0011_%_x0019__x0017_LÔ_x000C_Aix_x0006_ð_x0005__x000C_AlÛq×K_x000D_A_x0002__x0004_à¥	)â_x0012__x000E_AÌ_x0011_I_x0019__x0013__x000E_AÁ$Yó_x000C_AÅ_x000F_ |+C_x000D_AøÅ_x0010__x001F_Qý_x000C_Aeã¢_x000D_¼)_x000C_Axáe_x0007_ò_x000C_A_x0003_`²9_x0003_Ð_x000C_A=e#_x000C_ALË_x0010_ß{@_x000D_A{!_x001E_ºG@_x000D_A_x0010_-LCæÿ_x000C_A5öH_x0014_\_x000D_Ac!;{&lt;_x000D_A_x0019__x000F__x0004_rè_x000C_A4ß_x001B__x0013_D_x000D_A¦H2ë_x000B_A¥ôÏ_x0005_Ôñ_x000C_Aæ+Þò[`_x000E_A_x0008_F_x000B_8f _x000D_AO_x0011_=Î;_x000C_AnØ_x001B_Êþ_x000D_A¾-~C_x000D_A3cò_x0011_ßO_x000C_A%Ó_x000E_´ó_x000C_A¬¤Ã_x0001_h_x0016__x000C_A§îO_x0019_ÅK_x000E_AA¡_x0010__x0016__x0016_ö_x000C_A½[¦þõ¹_x000D_ALë5_x000B_AVã{_x000B__x0015__x000D_A_x0016_s_x0018__x0001__x0003_D_x000D_AÛô_x0015__x000C_A_x0004_±[X#_x000D_AÐÉZ)1_x000D_A}ð¡_x000D_Ae_x0017_óøg_x000D_AUK_x0016_¥_x000D_AñG ®6_x000C_A_x0012__x0012_6¿"×_x000C_AÐèÀ¿_x000C_A§xÑ½n_x000D_AÜÑ;ni_x000D_Aaå=»L_x000C_AH8V_x001F_8_x0018__x000E_A@È&amp;Ë×_x000C_AüÞ\òào_x000D_A+_x0016__x001C_VF_x000D_AÍûGJü_x000C_A¬¶_x001B__x0007_ë_x000C_Aj_x000E_G+¬_x0017__x000E_A9ÂÊ_x001F_tÁ_x000D_A_x0013_ú|8{_x000D_A{hU)8_x000E_AïÔ¿Üm_x000D_AMáÄ+g_x000D_Anõ5n_x0013__x000E__x000E_A_x0016_¡Aiß±_x000C_A4£_x0002_Qÿ_x000C_Az_x0004_3úl:_x000E_A]ûÅ¶w_x000D_A¾ß}åä_x000B_Aßu_x0005_6-Á_x000D_A_x0002__x0003__x0017__x0007_ë _x0013_K_x000D_AGþE·J_x000D_A_x001F_~JÔà_x0005__x000D_A¤OÉÅë_x000C_A&amp;_x0018_7_x0003_ID_x000D_A9_x0001_	òøç_x000D_A_x0017_L»_x0008__x000D_AÜñ_x0007_5Ú_x000B_Aó~,0_x000C_Aêý_x0013_ëê_x0016__x000D_A_x0016_}BÂ_x000D_A&gt;wøí_x000F__x0001__x000D_AëÙX(_x000D_A"Ðà_x000D_Aw_x0014_ÈO_x0002__x000C_A_x0010_¶Ø_x0010_w_x000C_Aö7]ç-)_x000C_A`jF6_x0001__x000D_Aõî_x001E_õ_x000D_A,æE£tÜ_x000B_Ad@/ ?_x000E_A_x000C_`|å_x001D__x000D_AÓÉµû¨_x0015__x000C_A"s8_x000D_A¶_x001F_ÄõK_x000D_ALæ¤_x000C_A@~ï_x000C_´_x000D_ARì_x000B_J_x0001_­_x000D_AxN­*õ_x000D_A_x0007_)Ùö&lt;ë_x000C_A©Æ«"_x000D_A_x001B_°_x0006__x000F_ý_x000B_A7hVwÌ_x000D_AÆr®¶k_x000D_ADÕÖ_x0001_	ª_x000C_Ah¶ÉeÞp_x000D_A{Ê_x0011_Ö;ð_x000D_Aô)á¥=É_x000B_AûÚq7_x0002_µ_x000D_AãZL6Á_x000C_A­ôÓ¢6Þ_x000C_A_x0008_ÎL¯_x000D_AJäãR³o_x000C_A6Ü_x000D_WRÙ_x000D_Abzt4?T_x000D_AË¡ýt®ä_x000D_A_x0005__x0017__x0003_&lt;x_x000B_A_x0018_Ñþ´á_x000B_Ac¦kQ&amp;_x001E__x000E_AYæ_x0007__x001A_´m_x000E_A/ç_x0002_üw_x000D_A/¢´ÇgE_x000D_A®6Ê:_x0013__x0008__x000D_A-í1_x0004_Èp_x000D_A[m_x0008_Þ_x000C_A÷À_x0008_1Õ_x000B_A_x0007_ß`_x0004_ë_x000C_A-«»/_x001C_­_x000B_A&amp;«ÏM5_x000C_A_x0003_´õ]Ø_x000C_AV±õ__x000E_A&lt;]¹_x0017_"@_x000E_AÁ%l_x0016_«o_x000D_A_x0002__x0003__x001D_vs` _x000C_A(_x0005_zä}t_x000C_A_x0003_O¤¸Â_x000C_A_x0019_F_x000D_:¹_x0019__x000C_AÇp@_x001F_æE_x000E_A¾_x0013_¹E_x000C_A_x0007_±ë5ì_x000C_AE_x000B_¶¶5_x000D_A#¼cËê_x000B_Ak­ã_x000C_A2_x0001_¶v®_x000C_A_x001D_·¯kÙ_x000B_AßÉ{|j_x000C_A³Ì´¯j_x000B__x000D_Aº&gt;²í&gt;I_x000E_AX!_x001E__x0013_l_x000D_AÝ{ô Üë_x000D_A_x000C_/¦ó*G_x000E_A÷î¤××_x000D_A_x0003_pT_x000D_A_x0005__x0012_gÚP_x000D_AAVÈnÕ_x000C_A\_x0015_r_x0012_n_x000D_AhÊ²÷Gz_x000D_AFÀÛ_x000B_AçÍKâ_x000D_A#¶¦Åâ_x000B_A7Ä_x0013_Ò)ã_x000B_A§|Ã&lt;¯_x000C_Ae4+N_x000B_A`h}çò_x000C_A¢_x0002__x001E__x0003__x0004_"_x000C_A*È_x0001_û_x000D_A_x001C_½Vdh_x000D_AvM©µ^_x000D_Az&lt;}k_x0010_8_x000D_AúÃ²¸4_x000D_A_x001D__x000C_îý¸_x000B_AU_x001C_R)Æ@_x000E_AOÇA_x000D_Af O³!Ì_x000C_AhvkÖ$_x000D_AÒ__x0001_o@í_x000C_A=_x000E__Þ_x000C__x000D_A1ßÈVÓ_x0013__x000D_AÄ%Û_x0011_ ;_x000D_A_x0008_{cØß)_x000E_A²Ò»ø,°_x000D_A×ò,Ì^_x000D_Ae_x0019_2[cÑ_x000D_AB_x0007_QUÞ_x000C_Aá¦Ln$_x0007__x000E_Aê¢³pfX_x000D_Aq9R¡_x001E__x000E_A[¡ZS­û_x000C_A_x0002_Óuwÿ_x000D_A/+Mó¿_x000D_AîH_x0011_M9_x000D_Ax:_£|_x000C_AÔé[¶B$_x000D_AÛÃð_x001E_Äø_x000D_A_x001E_0_x0011_Ú j_x000D_Aþv.]å__x000C_A_x0002__x0004_·ÓYPLÖ_x000C_AÛY²O_x0001_M_x000D_Aomîy{ï_x000C_AM0!Â_x0013__x000E_AQJ&gt;b¼R_x000C_AYIõ_x000E__x001B__x000D_A²S3_x000D_A_x0005__x000F_~¢[_x000C_AÆñ_x000E_qT_x0013__x000C_AûL}µ¿1_x000C_A6Ò¥ý_x000F__x000D_A¼Är#ì_x000C_An[ë¼px_x000D_AæJþJåø_x000C_Aêg¨½Oª_x000C_AÃ)_x0008_)[ô_x000C_Anèõ{{_x000E_A¥Ý_x0013_%_x0013__x000D_A02ÆT7¡_x000D_A&amp;§_x0013_"_x0001__x000C_A÷6U@ð_x000C__x000C_A;Ýå	÷_x000C_A³_x0013_z]_x0016__x000D__x000E_AÆ_x0018_J j_x000D_A[Ú_x000B_Aû8áï¾_x000C_AÎÌJÔO[_x000E_A_x0003_¿ÀGNæ_x000B_AOMÓL"_x000C_AzF;0µ_x000D_AN9_x0017_T_x001C__x000E_A`Á=_x0001__x0003_»Y_x000E_AÓ¶#)DU_x000D_ARÊ·¶_x000C_A:_x0013_Ðí_x001E_Z_x000E_Aqi«_x0002_:o_x000D_Ar#å¢_x0013_Q_x000C_A¦ã©_x0007__x000D_A¯øMø3´_x000B_A6&lt;Üäa _x000C_A_x0016_$Ä¦Fq_x000E_A0ÑdX&gt;_x000D_A5ëKìøF_x000C_A_x000C_µ_x0011_{N_x000D_A{ºýeD÷_x000D_A_x0003_µU©·7_x000E_AxÊCté_x000F__x000E_AN]-Üaä_x000B_AûåsàD_x000C_A~_x000D_n_x0008_æ_x000B_Av¨ÈfãÔ_x000C_AÐSñ_x001A_RO_x000D_A_x001C_Úºâï_x001F__x000D_AÉp{_x0018_ÊÀ_x000C_Aìl ïO_x000E_Añ_x0015_ø)_x0010_Y_x000E_AãBèOÄT_x000D_Al·úÏV_x000E_Aò)Ð{vS_x000D_AÔa_x001F_½_x0003_K_x000C_ADC²_x0005__x000C_AVÊm@Hé_x000C_A·Çø@õF_x000D_A_x0004__x0008__x001F_KäU_x000D_A!ð°]c_x000D_AW¼éÃQ_x0019__x000D_A_x0019_Z_x0017_£_x0005__x000D_A6Kì­½_x000D_A_x0001_!ç@-u_x000D_A¬_x0007_ê_x0013__x000C_A¼_x0002_¨áp_x000F__x000E_AaÈ_x0003_u_x000C_A¤_x0011_ÎòÅÖ_x000C_A´HxþÏ_x0006__x000D_A¤³Ï&lt;nç_x000C_A_x000E_xP_x0004_r_x000D_A®HãjS×_x000C_AÅa}Fq_x000C_AõîGï_x0017_k_x000F_A¦2D¿7_x000F_A_x000E_w-_x0010_$_x0007__x000F_A_x000C__x0006_×à_x001E_ô_x000C_A_x0004_¹ñN_x000F_Aöt®ItT_x000F_A¡A_x001B_Ï_x000D_AA_x000E_þ¬ø_x000D_A_x0004_·+=¿=_x000E_A	_x0004__x0007_8Þæ_x000D_AàÜ±_x0016_	Ù_x000F_A6Î§¥_x000F__x0010_AÜ\j(_x000F_A_x0017_v_x0015_J×ß_x000D_Aç±9e×L_x000F_AÇAÁ9£w_x000F_Az=+ã_x0001__x0004_#_x000F_A¼äs_x000E_vì_x000E_AnÅþ¥µj_x000F_AßHQW"ù_x000F_A_x0014_Fr Ë|_x000E_A_x001A_ØTtR¦_x000F_AcÂ]ô_x0004_õ_x000E_A¬gh&amp;_x001A_î_x000F_A¥¹ìþhG_x000F_A:_x0013_ð±)W_x000D_A_x0002_¨_x0018__x0001_Ò_x001A__x000F_A(ñö¯p½_x000E_A_x0011_&amp;_x0001_rK_x000E_AØ8a__x000F_AñÚ¨(¶_x000F_AôfÇñÙ_x000F_Aíq	¬qO_x000E_A)_x0004_~ðj_x000F_AùÛ¸_x0015_Xa_x000E_A¶_x000C_NºJ_x000F_A"Ô,_x0018_ês_x000D_Aß»_x001D_£Õ_x000D_AÕ_x001C__x0015_PP_x000F_AéÕÜ_x0007_n_x000F_ASõA·x_x000F_Aî%9Ø_x000D_A¬ö½Ù_x000F_AàÈ¯n_x001F_G_x000E_A§¼(ä_x001B__x000E_AqY¬	M_x000F_ASÌöÎz_x000E_AðTbÚ_x0003_B_x000D_A_x0003__x0004_ä^Ïþ_x000D_A½Õ§Ä_x000F_AÙÚ_x001F_äì_x000D_A_x0012_f²_x000D_.q_x000D_Aþ5ó!_x000F_AØysk.r_x000F_A«na¯_x0006__x000F_A¼öH·#Á_x000D_AçÙò0_x000B_×_x000D_A_x000F_jTü¯_x000D_A&gt;_®_x001F_x_x001D__x000F_Aµ^#îÐ_x000E_A¢UhÚ¤;_x000F_AÑ·Â È_x000D_AI_x001F_4¡_x0012__x000F_AðjóS(ï_x000E_Aõl _x001C_`_x000F_Afð?i_x000E_AlÍÏõ5¤_x000F_AÚ(Ôåu_x000F_AÖ°lm_x0017__x000D_Aá|Å*z_x0013__x0010_AÜ´±W_x0002__x0010_A(|_x0018_ÂÇ_x000E_Axäß5ö_x000E_A/öüþo_x000E_AF¼_x0012_."__x000E_A'ïS_x000E_AxÇ%_x0001_!¼_x000E_A_x001D__x000F_²K­_x000E_A*1â|_x000F_A±"æ_x0002__x0004_«_x001D__x0010_AÌ_x0010_Ýb_x000D_AjR_õ·_x000E_ATïî±@_x000F_A_x0018_cÛ4_x0015__x0010_A|¥ßFÕ&amp;_x000F_AkÕÚ}_x0006__x000F_A:Gt2*_x000E_Aÿ_x0012__x0014_úl_x000E_ABÑdß_x000E_AìÌxºiP_x000F_AD2ñc_x0005__x0010_AÄ_x0018__x001C_$ _x0010_A×Ô_x001D_kÑ_x000F_A^Àò®Ö!_x000F_A,¤ø+þ_x000D_A§_x001D_CÁ_x001B__x000D_A_x0014_VÃ¢_x001A__x0001__x000E_A_x0005__x0013_`ðÓ?_x000F_A}Î§í¿_x000F_Az¸_x000E__x0004_³_x000E_AÚãË_x000E_A_x001D_a3=Q_x000F_A§¿Ø`_x000F_A_x0013_æ×+{J_x000E_AëT&amp;_x000F_A¥_x000F_ût©É_x000E_A_x0018_&amp;F_x0003_´_x000F_A'ï²_x0007_ûè_x000E_A(âÐñ_x000E_AôÕ_x0018_÷Ò _x000F_AÁO*_x0003__x0008_t_x000F_A_x0002__x000B_öQé	\Û_x000F_A.åeºáÉ_x000D_A¼ØÏÍzP_x000E_AÇïåe_x0004__x000E_A_x0005__x0002__x000F_/_x000F_A ûnych_x000E_AøV_x0002_I_x001F__x000E_A_x001F_,ÇÅ­_x000D_A]_x0005_¢_x001D_Xn_x000F_A_x0008_,?è_x000E_AÎxm§X_x000E_A°¦j ¬©_x000D_AªV_x0018_z_x000E_A_x0006_IL£,_x000E_AÃV_x0003_i#½_x000E_Aï_x0004_&amp;Þß[_x000D_Aq#¶bðY_x000F_A*´ Ô _x000E_AúI_x000C_ÛæÖ_x000E_A­Ét9¢_x000D_AÇ½¢ÅDI_x000F_AË_x0015_û'	Â_x000F_A4Ø_x001A_.Ð¡_x000D_Aaó_x000C_Õ¨ä_x000E_A_x0003_Ø'ä_x001F__x000F_A_x0012_^vÀ_x000F_AþÛ*÷¸Ü_x000E_AO_Ô£_x0012_¡_x000D_A&lt;.ë3Õ_x000F_AÏÐ_x0001__x0007_i_x000D_AtþbP_x0006_U_x000E_AÎÆD_x0001__x0003_ÿÇ_x000E_A¬aývç,_x000E_A8µò_x0010_ùg_x000E_A¨ú¼Ö¯_x000B__x000E_A¿Ó_x000E_A×(	hS_x000F_AýÅÏ_x000C_çT_x000F_A~?!_x000D_Aº_x0008_³_x000E_A_x0002_m"P+N_x000F_AÐP?0_x000E_AiZüÿÃ_x000F_Aí=wë¬_x000F_Aë!`´._x0008__x0010_Aù4ÌÊG_x000E_A_x0013_±_x0003_Þ®_x000E_A_x0007_]NÝÇ4_x000E_A}ü£4³_x000E_AF½Õ_x0008_Ø_x000E_A_x001A_úéê_x000E_Aít_x0005__x000F_ï_x000D_AeUÞ&gt;n¹_x000E_A¬'{ê¢¶_x000D_Aîï¨äkÛ_x000E_A[â_x0018_­ÈÏ_x000D_A;Ý;÷{_x000E_Abz³_x0012_Â_x000E_AæökàÃ_x000E_A&lt;7ÛJ&gt;_x001F__x000E_AèglÒ6_x000E_AKéX_x000C_Á_x000E_Atæb_x000E__x000F_A_x0003__x0005_ÌìÂ½pÃ_x000E_AZJ Æ&amp;_x000E_A®o_x0013_§Y_x000E_A¯G=_x000F_AÏÑ©nÏU_x000E_A[¶¡_x000E_AÎ_x001C_¬kK_x001B__x0010_AÁ=	Ì_x000F_A¼,Æ_x0004_Ú_x000F_A«»SO_x0001_J_x000E_Ahº_x0013_£_x000F_AcÐ¸Ò`_x000E_Aãr_x0003_'w1_x000D_A¶C#2¿×_x000E_An'Vp4g_x000F_A_x0007_©&amp;çéõ_x000E_A¾N5_x000E__x000F_A_x000B_"ëÒN_x000F_A2ÒFûÓ_x000E_AÀR_x000D_ú_x000E_ArÌ7?±_x000D_A­¡eu_x000D_AIÌºÎ_x0002_Ë_x000D_A`í©_x0001_È&amp;_x000F_A&amp;|DÞ²_x000F_A¬Ø÷ë_x0011_H_x000E_A+$_x0014_×QÁ_x000E_AHÊz]¦Ö_x000F_AÚ_x0013__x001C_½_x0008_Þ_x000D_Ai1_x000E_Üþ_x0002__x000E_A1·Ã_x0011_Æ_x000F_A_x0004__x000F_eU_x0006__x0012_j-_x000F_A||4_x000D_A0MæÈ_x000B__x0010_A¶Ý¿ì}_x0001__x0010_AZÄ³_x0006_&gt;¢_x000F_A©Þ,8"_x000E_Ax?_x0007_­Î_x000D_A0è#o­Ö_x000D_A-_x0011_v:\_x000F_Aä°_x000F_¨µ_x000E_Aî_x001B_(ef"_x000F_AN\%p_x0005_Ç_x000F_AÀ´s"_x0005__x000F_A5ò _x0003_¿_x000E_A.ºVM_x0004__x000E_AJÞÎZ&lt;_x000E_AjiR6_x0002_v_x000D_AeTè:=_x0012__x000F_Af}IK_x0012__x001F__x000F_AnèÒwò¤_x000E_Aï³_x0002_Þ+(_x000F_A_x0007_ø·_x0008_(_x000E_AånÙ­¤\_x000F_AÜ_x000E_IÖÆ_x000E_A! {Õ__x000E_AÚ6ü_x0001_:J_x000E_AL_x000C_÷ýÎ£_x000E_AêsS_x0003_Æ_x000E_A_x001F__x001A_ðB¡_x000F_AýZ	ÓPV_x000F_A¥wNÃ¤r_x000E_AkÆÁ:Ü{_x000F_A_x0002__x000B_ô&gt;!_x0010_ _x000E_A_x0014__x0005_tÓë\_x000E_A_x0008_Ý#j_x000E_A_x0005_Ä:ÞÂ¿_x000D_A3ñ_x0007_ÍÖí_x000F_A«ÜÀ_x0001__x000F__x000F_Ane¡iì_x000F_Að|¯É_x000F_A)Gó_x000D_»_x000E_A~_x000E_½&gt;ð_x000F_Aá÷ì_x001C_\_x000F_A6Us&lt;_x000E_A¿T½À_x000F_AdBãô_x0008__x000E_Azsg]q_x000E_AA:_x000C_e_x0005__x000F_A_x0008_ü\.¤Ù_x000E_A_x0018_¿M§_x000F_AðìY0UH_x000E_A_x0001_÷	_x0017_Ê_x000F_AP_x0004_AUÏ_x000F_ArEÞÙÚ=_x000F_AÑ ;Åjõ_x000E_A_x0006__x000F_Ù_x0014_¸_x0014__x000E_AàÁr_x001D_hÉ_x000E_A­_x0008_Ý¯_x000F_AË_x0014_ÒP_x001A_à_x000D_AL¤p¹.^_x000F_AØô²ÉÚ_x000D_A_x0005_`s_x0003__x0018_õ_x000F_A{Ö»Wç_x000E_Aÿä+_x0006__x0001__x0002_RÊ_x000E_ALç½¨^_x0001__x000F_Aç)í0z_x000E_A_x000E_qM_x001D_}T_x000E_A©+®û._x000D_A¼÷:}v_x000E_A±ßów_x0003__x000E_A½°íÅÇë_x000E_Aý½A`{_x000E_AÛL¨_x0003_q_x000E_A_x0001_åÕUém_x000E_AÃûÊ_x0015_c_x000E_A]aGA9_x000E_A9Ò´_x000E_AÞ§¡ i_x000F_A¦õ=BÌ_x000F_AVIõ¾ªµ_x000F_AêÕ_x000D_ó D_x000E_A'öU=a+_x000E_A_x000E_°^½jÆ_x000D_A_x000B_àfZÏ_x000D__x000F_A~_x000E_FÎ_x000E_A_x0005_¼$¾ØÛ_x000F_AÒß-Ì_x0004_/_x000E_A^G_x001E_ßÚ_x000E_A¶e_x0003_N_x000E_A¹Æþ }_x0017__x000E_AÓ):&amp;_x0010_AíôQÌv_x000D_A_x0001_ªEZ'1_x000E_AG_x0013_ã×ó_x000E_A'µ_x0002_Â·_x000D_A_x0002__x0003_ªôÎ_x0012_±_x000E_A»)	_ú-_x000E_Aï39Xíì_x000E_Aí_x0001_¾È_x000E_AI;¡_x0004_~_x000F_AÙ·áv#s_x000D_ARõ_x001F_øï_x000F_A¥Äåí_x000E_Aü_x0014_ò±Ç_x0004__x000F_A[ë_x0006_ _x0010_£_x000F_A_x0004_|ÁM»a_x000D_AÕBø¼_x000F_AÎÿâÕ¶_x000C_AþÍÁý&lt;	_x000E_A~P=ëQ_x000E_AÈYÖ¢Ù»_x000E_Aà0Ü]_x000E_AB gHç_x000E_Akð2k\(_x000E_A¯ö!e_x001B__x0015__x000F_AÀ²8Áî_x0006__x000E_AxÂfmW_x000E_AGL_x001A_à_x000F_Aw3Ä`}_x000F_A[B}Ü	_x0010_A÷F*E_x000F_Aß6©9/U_x000E_Aþ!_x0005_´Ø_x000D_AjËÚ«¦ê_x000E_Aóòp_x0015_0#_x000F_A¤;JÑ_x000E_A~»[_x000E__x0002__x0003__x0011_&lt;_x000F_AÌCÈÀ_x000D_A,¹0¥;)_x0010_A¥_Üþ!_x0010_A_x001A_X_x000C_0¤p_x000E_A´h¡_x001C_	_x0010_AsÎIäHÌ_x000F_AN¤uèÓÝ_x000E_A#i_x001C_&lt;_x000E_A_x0010_1µÏ'_x000F_A,ÿåbë_x000F_A±ëÑL_x0002_ _x000D_A(èõQ;ù_x000E_Aÿ_x0006_dI#Ä_x000E_A°Ý¥)_x0001__x000F_A{l_x001C_þ_x000B__x000F_AàxJ·Ë_x000E_AÙdª5Ë(_x000D_APsÒ_x001A_ÔS_x000E_A_x0013_bS_x0014_4à_x000E_ArMÅRIÝ_x000F_AgÒK:k_x000E_A{Y¼½_x000D_AO²&lt;&amp;ç_x000E_A_x0005_»¿G{m_x000F_A_x001E_ûËGý_x000F_A_x001B_aÑ¬xÆ_x000D_A{g:Û$¶_x000F_Aâý_x0011_Ü_x0015_3_x000F_A ö_x0007__x0015_©_x000E_AN¥¿Z{:_x000F_A7_x001E_Æ6G_x001C__x000E_A_x0001__x0002_±_x001C__x0010_ÀÛ_x000D_A¥Æ«-_x0018_+_x0010_A_x0001_n xú_x000D_A¦Ð\_x0002_Ø£_x000F_A[ÇöPì\_x000F_A½»96_x000D_D_x000E_A þ_x0019_p~_x000E_A-ð KÀ_x000F_A-£W_x0007_`_x000F_A_x0013_ñê±Ö_x000D__x0010_AðM7±¢K_x000F_AÒpyÛM_x000D_AY¦³g©q_x000E_A_x001A_BJ&amp;Ó_x000F_A­_x0016_R¬õ_x000D_A_x0014_Qæ_x0016__x0010_A#ú{_x0004__x000F_A§épÔÅy_x000F_ATûª#_x000F_AÚ_x0005_K¿F_x000E_AÖA®ª_x0014__x000F_AJÁ¨Á_x001F__x000F_AÃ_x0017_+_x000F_Ah÷Zä_x000F_AjhöàÅ_x000D_A_x0008_{Eu_x000F_A¦._x0003_"O_x000E_APMß+Á_x000E_A_x000C_y´(a¹_x000D_A_x0010_)|_x001A___x000E_AÜè¾(kÅ_x000E_AþdA_x0004__x0006_ñË_x000E_Aýf_x0003_o£_x000E__x000F_A&gt;"úk×%_x000E_A_x0006_ü/_x000E_b_x000F_AàP«ðß_x000E_AD_x000D_|Xk$_x000F_A¨!jÄ~Ä_x000E_An?&gt;ö_x0005__x000F_A¡ÖÄ_x001B__x000E_A_x000C_À_x001D_ F_x000E_A_x0001_öZÆ:_x000F_AXJ	_x0007_!_x000F_A¤¿þÕ_x0006_¾_x000E_A+IM7W_x000E_A¼þ,Ça®_x000E_A_x0014_ÍJcÌ_x000D_AÔH¦_x0008_³¿_x000E_Aèa7c_x0004_¨_x000F_A¿Ùf_x0010_E_x000D_A¶ÁbûF=_x000E_A_x0001_nåP_x000E_Aª%ºÝ_x000F_A*]a_x000F_AÎDK¾î_x000F_AÎ®&lt;dI_x000E_AØpkùb_x000E_Að¸s#v5_x000F_AØ_x001B_µHÝ_x000E_AÈþ&lt;ô'ã_x000F_A_x0002_7sZ_x000F_AÊ_x0012__x0017_e_x000E_AHBàîfÈ_x000E_A_x0001__x0002_=Y_x000C_¿3×_x000E_Aê9 »Ó_x000E_ADò_x000E_¢_x0003__x000E_Aê0ë«¶_x000F_A Çð»Ì_x000F_A°ää¿|x_x000E_AifÖÇf_x000E_A_x001B_ÓAª_x000F_ß_x000D_A\UËµ£_x000D_A»!õÔ+_x000D__x000F_A~ý_x000C_kb_x000E_AÑ?Á_x0015_ë_x000E_AS*ôw9_x000F_A¸_x0019_ ô _x000F_Aµ&lt;_x0002_âl_x000F_Aþ{ªÐ_x000F_AßÑa«g_x000F_AkûAÁ0x_x000F_ApN	V3Ú_x000E_A´É}å_x000D_A¼O°Zå_x000D_A|J:æðG_x000D_AèÇ7L_x0012_µ_x000E_AOÇøãg@_x000F_ARJ_x000C_/¬é_x000E_AÅð7Â6_x000F_AQßR#__x000D__x000F_Ag_x0011_ÓÔQ&amp;_x000F_AyÅ%_x0003_o_x000E_AÂL®_x001C_(Ç_x000D_A·k_x001F__x0019_O'_x0010_A7P9º_x0003__x0004_ad_x000F_Aóßw="ü_x000D_A|_x0014_þ©_x000D_Ad__x000E__x000E_A_x0006_áâ­V_x0014__x000E_AúcðFÇ_x000E_AÃa_x0003_Ï_x000D_Ap¹7¤[_x000E_A\°`H½!_x000E_A_x001A_%_x0001_ëh_x000E_A2QIvd_x000E_AAÅè(}_x000E_A]¬¥º&lt;é_x000D_AÔ_x0017__x0004_Ö_x000E_AHi_x000E_;¿_x0008__x000F_A/ßà_x001B_d_x000F_ABDyU~_x000E_Ab_x0015__x0007__x001A__x001B__x000E_A÷lÆûk_x000E_ATí¨q_x000F_A&lt;KÉÂÎ_x000E_A+kzþM½_x000E_AøÓÝF_x0004__x000F_A@Æé1_x0002__x0008__x000E_A_x001E_Ë_x0017_C_x0006__x000E_AÔ¤WÇ½_x000F_A5õ¤s6i_x000E_A_x0017_ÿLÊ_x0016_Ò_x000D_Aü|ëkPþ_x000E_Aø}&amp;_x001A__x0010_g_x000F_At_x0007_ÈsU _x000E_AzdÓ~Q^_x000E_A_x0001__x0002_g(	{_x000E_AÌ¼Á¨_x0007_}_x000D_A¢^RFjó_x000E_A©ñÒ_x001F_z_x000E_AµçsT°_x000E_A*ÒÏQó_x000D_A.NâÿKð_x000D_A	uí&gt;»_x000D_AÆòé·\ï_x000E_A'0¸_x000E_Ar_x000E__x001D_dÄä_x000E_A_x0010_W_x0010_`#_x0013__x0010_AüÃÑ&gt;ÿ_x000E_Að¿S?_x0003__x000F_AVámëÔ_x000E_Ag%_x0001_´#_x000F_Aà_x0006_v¡_x0007_4_x000F_AKíãêi¦_x000E_AØpípÙ_x000E_ASþ_x001D__x001B_ö_x000D_A_x0007_gjW _x000F_A§ú_x000F_Sµ_x000E_A*ú¡gË_x0005__x000F_A4û&amp;&gt; _x000F_A&lt;R_x000F_L}_x000E_A-Ôø_x0006__x000E_Aå¼¦ò±_x000E_A£tç\÷_x000D_AæÊk~2m_x000F_Aì¨²XqÃ_x000F_A7èÎÜ_x000F_AQ·î_x0005__x0008_H¸_x000F_A_x0005_tÉQ_x0001_ý_x000E_A®_x0010_üEÉ_x000D_AG\¼pì_x000F_A¿ÇtE_x000E_A9ÿpÍ{¹_x000D_A²ÿ51Í_x000D_A_x0002_K_x0010_X_x000E_A¡	Ë9KØ_x000E_AÂ_x0005_ê'_x000F_AÂ&lt;âPb!_x0010_AÄc÷_x0015__x0007_l_x000D_AÒÔüu_x000E_A_x0006_Iáç_x000F_ApÝ »ðH_x000F_A ©+4_x0006__x0010_AÌÝÁ_x001D_y_x000F_AÔ&lt;A_x000F_A_x0011_[×)\_x0004__x000F_AÂzÉYýÄ_x000D_Ab_x0017_=æyÝ_x000D_A&amp;bò_x000D_A:«_x001F_¸_x000E_Aý 	¹G_x000F_A(~Q0K_x000F_AWþé _x0015__x000C__x000E_AÀ_x0004__x0003_ÑR_x000F_A	Ë_x001C_üm_x000C__x0010_A¾\fFh_x000E_Aù,;_x0007__x0015__x000E_Aöa_x001F_;$Y_x000E_AwB_x0013__x0013__x000F_A_x0001__x0002_ø&gt;_x0018_A_x0013__x000F_AùÀ¢_x001B_AÂ_x000E_A0ë Rç_x000F_A_x0014_ù¬¸Û_x000E_AZÝ«_x0018__x000E_A2_x0015_wp´_x0019__x000F_A±j¨MH_x000F_AU©@9_x000F__x000F_AwqÚ_x0011__x0008_e_x000E_A$_x0006_%vb_x000E_AhjÉnD_x000D_A_x000C__x001B_põ$_x000E_AWÌ_x0004__3_x000F_A0%ïZw_x000E_A´¿+ÔM_x000E_A/sé&lt;B_x000F_AL0ô&amp;¤*_x000F_A¨Åü¹µ_x000D_A¼pFr_x0005__x000F_A42&lt;_x001D_Ó_x000D_A_x0015__x0006_úìã©_x000F_AÄñöt_x0001__x0010_A_x0019_yy_x000D_Aþ_x0016_GVuy_x000D_A_x0003_	bEÀ_x000D__x000E_Aê_x001B_5#Ë_x000E_Aí2_x0006_xe6_x000E_AZS_x0014_¶e_x0010__x0010_AöÝ¬_x0011_m_x000F_AÄ'qÙ_x000D__x000E_AËÌYfjý_x000E_A_x0017__x000D_î=_x0001__x0003_èf_x000E_A_x0004__x000D_zçÜ_x000E_A_x0002_¢_x0014__x001A__x000F_AðqxXl_x000E_Ag¾¤ºki_x000F_A¨9"ú_x001F_²_x000D_AÉ_x0006_|]_x001E__x000F_A_x0004_wh¼_x000F_AÆ*õ!7:_x000E_AõÅQ£²_x000D_AØóCé¨·_x000E_AM+_x0002_&gt;_x001F__x000F_AAks_x000E_A:´®îj_x000D_Ar_x001F_)Ïõ[_x000F_A_x0010_CÔ_x0011__x0016_A_x000E_A4ÈºÖ_x000D_AÀýjg_x000F_AÔ»ò)û_x0017__x000E_A¦·_x0019_Ú_x0007__x000F_AWXñà]C_x000F_AS_x000B_ú%_x000E_Aè¾¶õìp_x000F_Aïb'Ï_x000E_A_x0003_)º]3_x000D_A¥&amp;xº _x000F_A£_x001C_DQh_x000F_A½§²\{¨_x000E_A_x000C_M_x0012_*÷³_x000E_A²°_x0004_¹_x0017_d_x000E_AÆTÂ¶_x000F_AöAèxR_x000E_A_x0003__x0004_jJÿ+7»_x000D_AdÌB_x0008_}ê_x000E_A{¤ë1´_x000D_A"âÅA_x0003__x0010_AÜÌ Ú_x001C__x000F_AÎObV_x0017__x000E_Ad¯_x0004__x000E__x000F_Ag´X§û_x000E_AÍ.ôñ_x0015__x000E_Aø÷è¥1û_x000E_A_x0012_¡¥5$_x0010_A_x000B_QÉÙ]Þ_x000E_A%_x0019_|¤ze_x000E_A"__x001E_¥u_x0008__x000E_A_x000C_FÁýô_x000F_AuþI6p/_x000D_Ad_x0015__x0013_o_x0016__x000F_A`_x000D_=u¸_x000D_A40uØÌ$_x0010_AqqÒ_x001A_Ì,_x000F_A½À_x001F_;_x0012_Å_x000F_AÅ7vg_x0016_H_x000E_Aï(:\õ_x000F_AÓ_x0001_LØ=ü_x000E_AêjºmùØ_x000D_A&gt;qhÿ _x000F_A(ºßüØ_x000E_AºÕ7_x0001__x000E_AZeIï£­_x000E_A PÇkF_x000D_A±Å&amp;&amp;_x000F_A´²_x0002__x0005__x000B_º_x001D__x000F_A_x000F_8_x0002__x001C_¨_x000D_A×Uï¿_x000E_A1kë"À_x000E_A_x0007_S¦"ó|_x000F_A#k_x0006_4¥_x000F_A_x0003_çã'_x000F_A_x0019_Êõj_x000E_AÄÑ=Ò_x0003__x000F_ASÑ¸ê_x0011__x000E_AR­x]N_x000E_A81kâå_x000D_AÁ¦ºNÛ_x000E_A_x0010_ðá_x0010__x000E_AáØ0*Tó_x000E_AáT0(ô_x0004__x000F_A_x001D_åuVa_x000E_A_x0010__x0002_´¹	_x001C__x000F_AFf^Üd°_x000E_A¡%¢V_x0017_X_x000F_AÒò_x001B_ëê_x000E_AÍ£ë°_x0008__x000F_A¹Ð_x0007_´»Ê_x000D_AMÊ)&amp;._x000E_A/RÚ²x_x000E_A_x0018_­¿ýýæ_x000E_A¾Ú.ñ_x000E_AÌÁúEls_x000F_AÓ_x0017_ú_x0013__x0019_]_x000F_A×W_x001A_`_x0001_H_x000F_Aò_x001D_H_x0018__x000E_A«_x0006_y!È_x000F_A_x0003__x0005_u_x001F_é4 _x000E_A`+1ît_x000E_A3b0_x000F_A~vÖ×1_x000F_A|½;ÕU¨_x000E_A#_x0011_a§_x0005__x000F_AÚs_x0007_G]_x0005__x000E_AÕÈ¿µ_x000F_AbÝëÅö_x000F_ARò¡@-_x0018__x000F_A3NÆÈw«_x000D_A_x001E_ªd_x0008__x000E_A~g_x0019_ü7x_x000E_Aö§_x0001__x0002_mÕ_x000E_A3Ý@·&lt;_x000F_Aókà_x000C__x001C_ê_x000E_AYp¢)Ê_x000F_AQ_x0015_=J&lt;_x000F_AÜ_x0015_¥_x000F_Að~ñ._x000E_At/) J_x001A__x000F_A¨_x000D_G_x000E_/Ê_x000E_A¯òm	_x000F_Aæéd5:+_x000D_AÛì0_x0004_K_x000D_A_x0018_*å B_x000D_ASt{Q:¦_x000D_ARFÐ_x000E_AYV'-_x000F_A¼_x0012_"£Ë9_x000E_A7òw,`t_x000E_AAZ¾«_x0003__x0004_¡À_x000E_A!Ä4&lt;_x000F_A2_x0015_jÔ«_x000F_A_x0001_Þ_x0015__x000E_ÜK_x000D_A_x000F__x0002_Ëç_x000E_A*©Çq_x000F_A©8xûVY_x000F_AhcGå&gt;_x000F_A]}%ç#_x000D_A&amp;üuz\_x000E_AMW³c`_x0007__x0010_AÓÚ_x0004_ÆßW_x000D_AUµÆ­_x000D_AJ¨pZÿ_x0016__x000F_Að_x0002_ê_x0003__x000E_A¬9Ä»Ua_x000F_A_x0016_&lt;_x0016_­_x000F_AÃ:Ã]_x000F_AÛ;¸PË_x000F_As *@^_x000E_Aß'Ï$JD_x000E_AZçôÝ_x000F_AæÎ=h»3_x000E_AÉÅvDËZ_x000D_A_x000B_Z¹_x000E_4_x000E_AE¸_x000F_É~ø_x000D_A_x0013_	½_x001C_Í_x000E_Au)=Ö_x0007__x000E_AþdÌþ(_x000E_A_x000C__x0017_5Ç_x001F__x000E_A½|_x0008_P_x000D_Aü_x0019__x001F_Tß_x000E_A_x0001__x0002_3Õb_x000E_Aá-õéÒ_x000F_AË&lt; ö_x0012_´_x000D_A_x000E_3Ã­Pç_x000D_A0Û_x001F_¦_x000E_Ab_x001C_½eÉ_x000D_Ae_x0019_=+ÒÆ_x000F_ACà_x000E_©_x0010__x0010_AV£Þðö­_x000F_AJù÷âÂ_x000F_A?éW3_x000D_A_x001C_t»ï_x000E_A8ÿÛ_x0018_ÔÞ_x000F_Aßög_x0005__x0015_Ò_x000E_A'é1_x001E__x001B__x000E_AÑ_x0013_=;¹i_x000E_A_x0018_/ÔÂÕ_x000E_Aè]Û_x000D_c_x000D_A\B¢a_x000F_A ¬jM_x0003__x000F_AËxNn_V_x000D_A _x0008__x000F_A¼ïA$æX_x000F_A_x000F_³W¬3_x000F_A§AÂ_x0008__x0010_A®z3r¿o_x000D_Az)a_x0015_ð_x000C_AøST_x0016_s_x000F_A.°µe_x001C__x000F_A¿*_x000F_ë%_x000F_Aôx_x0006_+úP_x000F_A{i=V_x0007__x000B__x0006_Ö_x000D_A¶úcå9_x000F_A_x000B_RÜ_x0001_@_x000E_A×oõhê9_x000E_A_x000E_#ôk_x001C__x0010_AÆ®ß×y0_x000F_A _x0018_¾:æ_x000E_A¯!_x0008_9f_x000D_AËHÃ!,_x000E_AÚ²í¬¾_x000E_A_x0008_5Â_x000E_è_x000D_A_x001D_o6F_x0019__x0019__x000F_A%	_x001D__x0003_ì_x000D_Aôøô»¡_x000E_A_x0002_g¸É¯_x0004__x0010_AèÖ4`_x000F_A§BrPÕó_x000E_A¬A'Þ#Û_x000D_A_x001A_F_1y&gt;_x000F_AÛ¬m_x0007_æc_x000D_A_x0005_úÕû_x0003__x000E_A7é©¡â_x000D_AOy	ªM_x000E_A_x0008_ynÇC_x000D_A_x001D_Ñ3µt_x000F_A_x000C_ßºu_x001C_¬_x000E_Aì(ýñõL_x000E_A+ÙÎ_x0001_õ_x000D_AB¾YèTÎ_x000E_AÆÑ_x0008_Í_x000D_Aº_x0007_6Ð_x0005__x0010_A_x0016_!rFi_x000F_A_x0003__x0004_ªÓð·`×_x000E_A(\ËËó_x000F_ABÊÃ£_x000F_AïÌCy&amp;Ô_x000F_AÞJ_x0015_Ä­Ò_x000E_Aã²P³¼_x0012__x000D_Afãí_x0001___x000E_A¸_¨LY%_x000F_Aàè1 %_x0010_A¤.²âG_x000D_AÆ*_x0008_+²_x000F_Aô:_x0003_rýÞ_x000E_A`&gt;_x0001_¨÷_x000D_AãPrMa'_x000F_Aû±AeÔ6_x000E_Aõæ°_x0004_¢_x000E_Aõ_x000F_Y°|£_x000D_A¿®¾P7_x000E_Ai_x0002_¯z;_x0011__x000F_AeùÛ_x000E_¯_x000F_AUSÍOÖ)_x000F_Al-Z63_x000E_A_x0002__x001F_:ë¶º_x000D_Aa_x0006_(É_x000E_Aéu_x000B_\¤(_x000F_Aò]EòÇR_x000F_A Ì5¼Æc_x000F_A¥âÇbg_x000D_AkÍÓ_x0015__x000F_A£.úV)æ_x000F_Aä_x0003_ÊÉi_x000F_A âJ_x001D__x0001__x0005_èâ_x000D_Aôßþ&lt;D¡_x000E_A9_x0013_¾_x0002__x000F_Aõ_x0003_nº_x001C_O_x000F_A[;±®H_x000E_A_x001C_S®m±_x000F_AëþÁõ_x000E__x000F_AvÍ¥ÇW¤_x000F_A\È\·l_x000E_AÊ:Òâ@Û_x000D_AÄ`)	r_x000F_AÁj}½&lt;_x0010_AàÜùU	_x000D_AHqÎÔk_x000E_A¤XË9Õ_x0006__x000F_A9Ð µñ&lt;_x000F_AþëPM"_x000F_AÃ`~ä_x0008__x000F_AÎFÔû_x000B_g_x000E_A-/îûzo_x000F_AÉ_x0017_»_x000F_AVI_x000F_ò´_x000E_A_x001C_sªQLä_x000E_AkRþ_x0004__x000E_AÝÊ¸k_x000E__x0010_A_x001F_Ç8_x0019__x000D_A¥^¦=é_x000F_AÃFÎ¾_x000B__x000D_A_x0010_EÎýÏó_x000D_ANüØ«r_x000F_AsÚ¯¹þr_x000E_AãÂ8¢×_x000F_A</t>
  </si>
  <si>
    <t>9eff1ae04b4cf20db121aa70ade388a8_x0003__x0005_=ûh(¬_x001A__x0010_A_x0002_¬è0_x000F_AºlßvO_x000F_A$çj§2_x000E_AO_x0018_Y_x0005_*_x000E_A)+_x001E__x000B__x000C_Ä_x000D_Aú3c(Ì^_x000D_A)$*_x000E__x0003__x000F_AfÁ/h7~_x000E_Aâ;Ç*_x000D_ò_x000F_AèeÐ_x000D_AicXÝ¹à_x000D_As¤_x000E_CÖ_x000F_AW66Ð_x000F_A²¬Töv_x000F_AÐ*=®ü_x000F_Aöó_x0001_\_x0002__x000F_A_x0015_Xè_x0004_ë_x000D_Aî¡â³lB_x000E_A:Ì$5_x000E_AS£ï¸µö_x000E_A_x0012__x0007_î_x0004_Úµ_x000E_A	â_x0004_¦kM_x000E_A¢fSøòý_x000E_A§¿_x001C_=O¯_x000D_AçòÁ_x000F_Ì_x000D_AJGËzÖô_x000F_A)~E _x0015__x000E_A\ØZ_x000F_j_x000F_AÓ_x0005__x0016_T_x000E_Am#1_x001C_Ù_x000D_AËÈqÛ_x0003__x0004_¿f_x000F_A:ç_x001C_9_x000F_AÍx,è_x001E_e_x000F_AQE#ù_x0007_°_x000E_AZÇß)l_x000F_A¶Þ#Å&gt;_x0001__x0010_A_x0014__x0014_Í¦I?_x000F_A_x0019_7¿VÊÁ_x000D_A¹¾Ûj»W_x000F_A0WC®£h_x000E_A¢c+×V_x000F_AÏôàò_x000B__x000F_AÞ_x0002_o.$_x000D_A·hqí_x000E_AÎrFÒg/_x000F_AwÊ	§°_x0003__x000E_A´_x0008_É_x0006_æ_x000E_AË~y_x001B__x000E_A|;_x0007_Úº_x000E_A_x0013_AF_x0004_k_x000F_A2¼é-¾ü_x000E_A¤´!=þU_x000F_AY|!}Îé_x000E_AÏ¤Ôó&lt;_x000E_A_x000D_Õ(]_x000F_A`­_x0002_ª?_x000D_Al_x000D__x0013_²ú_x0010__x0010_A:æÔáÛ_x000E_Aç^pyº_x000E_A(ç(_x000F_A_x0018_¾Pß_x000D_AP3ì!_x001C__x000F_A_x0001__x0003__x0010_DMñ=§_x000E_A8ØÆÚ_x0003__x000E_AUí_x0019_ú_x000F_Ané1%æ§_x000E_A_x001D_Ä~º_x000F_A¦IT¤D_x000E_AWÇå_x001E_£9_x000F_A8 MÄ`_x000F_A^¯¢äîì_x000D_A¸|_x000B_ô_x0011__x0010_A_x0017_q_x0002__x0010_A_x001C_¦n­_x000F_AnV_R»u_x000E_AiþÂÒ¬_x000E_Aì3xéþ_x0010__x000E_A_x0003_ðÔ}_x000E_A_x0003_×ÑEÔÅ_x000F_AeJS2_x000F_A²ìOx=Y_x000E_A=6Þ»Xñ_x000D_A¦Öeþþ´_x000D_ApFºUÚ_x000D_A(UeB÷÷_x000E_A2í'ø¼õ_x000E_Aíº¨_x0011_P_x000F_AlÉ¨0r¼_x000D_A1¹¶D#ö_x000C_AÒZY+0ê_x000D_AÂõá)3_x000F_AlWh%A_x000F_Ad"&lt;âÊ_x000E_AEõ_x0001__x0005_Å«_x000F_A_x001A__x0001_&amp;tì¸_x000E_A_x0007_û8x}¬_x000D_AÓ^&gt;o_x001F_Ú_x000D_Aì_x0002___x0002_÷¹_x000E_AÆáMª_x000D_A'|!_x0015_ê_x000D_A2W¬_x0003__x000D__x001D__x000E_A_x0005_n¤B0_x000F_Ap·_x001B_ó©«_x000E_ACÝ_x0004_5ý__x000D_AÝ?Mm*_x000F_ATÍåÅª_x000E_A_x0007_ç¿*7_x0016__x000F_AÒ_x0014_´'+_x000F_AØ_x0005_åÄÖK_x000E_AhÊWßÔ_x000F_AB]_x0017_R;_x000F_A&amp;G-_x000C_å_x000F_Aöh×_x0012_S_x000E_AVü½@û{_x000F_A&amp;_x001C_Wà_x000D_A4J_x001C_^b½_x000D_A_x001B__x001D_N_x000B__x0010_ADì¯_x0008__x000F_Aó&lt;2K¼t_x000E_Axd_x001D__x0007__x001D__x000F_A_x0012_~I-¦_x000F_A	E?àÊ_x000E_A²@?_x0012_"r_x000E_A[i¢	_x000E_AÕáÁ=½_x000F_A_x0001__x0002_|i£_x001E_³±_x000E_A±)óÇçä_x000D_Aô.ÃwlR_x000F_A_x0018_k_x0015_NÞ_x000E_AªÿÌL_x000D_¾_x000D_A-¥º#þJ_x000E_A+5{_x000C_¬è_x000D_A3gÄ!÷z_x000D_A_x0016_ó_x000B__x000D__x0004_Ñ_x000F_A}nÅã¨_x000F_AëT6KÂ_x000D_A`¬@6éÂ_x000D_AÂ#«ÔÎ¤_x000F_Aã]Þ²±_x000D_A·F°9ô·_x000F_A_x001A_6	ó_x001E__x000D_AnØÂ^ó4_x000F_Ar¤AX\_x000E_A5óüÆX¾_x000E_A{Eè_x0011_åÓ_x000F_A_x000B_ñ²C?¶_x000D_A,C\ª_x000F_A"ê.äëã_x000E_Aôj©4U_x000E_A¬Î°G¹_x000E_AÏ9_x0013_Ó­_x000E_A¬ª¾-_x0013_f_x000E_A8ý_x0013_l¹_x0004__x000D_A,Ä_x001E_½5_x000F_Aÿ«B_x0003_¸_x0007__x0010_A¶{å³[¦_x000D_AR0_x001A__x0002__x0003_´¥_x000E_And5rL7_x000F_A_x0008_óE`D_x000F_A_x001F_ôÖ}_x0003__x0010_ALñ_x0018_º4_x000E_AJø1_x001E_yå_x000E_A3_x000C_ð_x0011__x000F_A_x0001_×_x0019_g S_x000F_A/ià¯ý_x000D_AÝ9_x0013_Ô Ê_x000F_AXG{®_x000E_A_x0004_@_x0002__x0014_CE_x000E_A0v¿9ëà_x000E_A_x0005_°Dæ_x0004_û_x000E_A&lt;R6v_x000F_AÀ1é	Î§_x000D_Aå_x001B_ÀBtm_x000E_A:Ùtý\_x000E_AêÊ¼"_x000E_A_x000E_$_x0005_c{º_x000E_A×7_x0016_|£_x000E_A²%o«5_x000D_ArÊ×7_x000E_AºÊØ ÛÈ_x000D_A]+V²O®_x000F_Ao¯,NÔM_x000F_AR1Ô(M_x000F_Aú6Ig.v_x000E_A_x0014_¦e¹öá_x000F_AÈ%æüÙ_x000E_AUPµèD_x000F_Ao8`	ì_x000E_A_x0004__x0006_}âß°_x0012__x0007__x000E_A*oë'·_x000E_Ah_x0003_½iæ_x000E_Aj|`ë½Ì_x000E_APìF,·$_x000E_At_x0003_ï«_x000E_A¬ño_x001D_&gt;_x000F_An:F&lt;È_x000D_A_x0017_àáZ_x000E_A»72ûÑt_x000E_Aë2_x0008_}ý©_x000D_ASu+,Å_x0005__x000E_A¬þL¼2H_x000F_A_x0016_Å;_x0013__x0007_×_x000F_AÚu0T_x0004__x000E_A±é+_x0008__x0003_¹_x000D_A^Cñ*_x0002_Â_x000D_Akê»­&lt;D_x000F_A{wúbï_x000F_A&lt;_x001F_cËÓT_x000E_A¾;h)ß._x000F_AÒ_x001F_[6í_x000E_A_x000D__x0012_&amp;_x0007__x0004__x0010_Aóv(_x0015_·_x000F_AÆ_x001A__x0001_Kã_x000E_AY¥öF0_x000E_AµçfnÀ_x000E_Ai±_x000F_¬À¾_x000F_A²G_x000F__x000C_;_x000E_A7¼iíÍg_x000E_AM§¤Pj_x000E_A'±_x0017__x0001__x0002_i®_x000D_Al+{3°_x000E_A¾Ígúã_x000F_A*¦o:_x001F_j_x000F_AFjFÈ¯ _x000F_AúN50'ã_x000D_A±_x001A_?X&gt;l_x000E_AùOZ½&gt;_x000E_AØ½G5._x0010_A?¡¸Å&amp;¶_x000E_AañqX_x000D_A0Áç&gt;._x000F_AÙ_x0013_½û_x000F_A$Æ ·ÃÌ_x000E_AU_x0014_ò+_x000F_Aº5$Ñº_x000F_A7_x0007__x0019__x000F_A#n_x0010_Y¢_x0017__x000F_A_x0018_2{¨_x000F_AVæñæÑ}_x000F_AMíYÓÜ_x000E_A_x001A_"jzgl_x000D_A-°tÞeG_x000E_A_x0013_h¢_x0018_â_x000E_A¾ØD®ÞJ_x000F_A_x0003_®·Ý^c_x000F_A°lP/¿_x000E_AöÏæ/É_x000F_AöG_x0015_	}_x000E_Aæà`Ä_x000E_A51_x000B_²ú¡_x000F_AÁÅîì_x0001__x000D_A_x0003__x0004_5#qÁ{Z_x000E_AîÅÿ_x001C_:)_x000E_AÜbÀgU_x000D__x000E_A½_x000E_AÞÌ×7._x000E_A_x0019_9ýa)£_x000E_A°_x000D_VµI_x000F_Aø²_x0001_BvÁ_x000E_A~æ_x0011__x001D_jn_x000F_AÂ(ÐÙ­§_x000F_AÕB),Õ_x000E_A_x000D_ûóÓXÀ_x000F_Af+««á_x000E_AÇ"Îªv_x0002__x000E_A@z@zó_x000D_Aa%ÖFñ®_x000F_A #"¯E_x000F_AcÂs?õ_x000E_A_x0011_á_x000E_AX±àN^_x000D_AÓ@T_x000F__x0010_Aã^±ß1ï_x000F_AÂ_x0016_N¬_x000D_A_x000F__x0012_?_x001A__x000E__x000E_A&gt;'ÅÇ_x000E_A¸QòDî_x000D_AºR¡le_x000F_A²·Y8_x000F_AR©Ê_x0002__x000D_AôÀa_x000E_Aó_x0017_y(_x001C__x000E_AÙ7_x000C__x0001__x0007_|n_x000E_A©/Ú£W_x001A__x000E_A_x0003_¨ÙÍÐ_x000D_AüÅ M"_x000D_A"¦p¥Ào_x000E_Aù(J_x0003_º_x000D_A¦_x001E_Ö©#_x0010_A¹_x0002_ÓÞF_x000F_AÅOv_x0006_û_x000C_AvLM_x000F_AØÛ%´	_x000E_AL_x0012_¢¼Ø_x000F_A?Å-5WÂ_x000F_A4³¦%§n_x000F_Ama_x000E_Ì¤_x000F_AúÈ_x0014_ÏÈ~_x000F_AM¸_x0013_6_x000E_AÇÀ¯ù"_x000E_A ?_x0004_l/_x000F_Aµ_x0013_(Ñú_x000E_Ay1WÝ¥_x000F_A¡Êv_x0005_ÔÌ_x000D_A_x000E__x0010_×²­ì_x000E_A_x001A_Üñò8_x000F_A_x000C_Aæ_x000F_~¼_x000E_A!R"È·_x000F_Aþù_x001E_)_x000F_AïVÃ_x0008__x000E_A¨ ®VW_x000F_Anb´_x000D_A¦_x001E_Ï_x0005__x0011__x000E_A«·}æk_x000F_A_x0001__x0002_ñÎõ×g_x0007__x000F_A×")ïL²_x000E_A½_x000D_¥~0_x0010_AÀ*¿íz_x000F_AÄâlD_x000F_AN¦aQñ-_x000F_AY*o)_x0012__x000E_A]³,_x0015_f¬_x000F_A÷±Þxà_x0014__x000F_A_x0002_átVÿÀ_x000F_Aw¬¬@Âs_x000E_AÀ8 ã¾í_x000E_A^¬k`º_x000E_A`OLKt_x000D_A_x0011_4*Gw_x000F_AÜj_x000F_?ðO_x000E_AFÎñ:Î_x000D_Aâ#ô¥ô_x000D_A_x0014_N'¯ñÓ_x000E_AjÔtvH_x000F_AJV_x0006_ð_x0014_Î_x000F_AÃ8X,_x000F_A!9qäÓL_x000E_A³&lt;Ù« »_x000E_AÝ_x001B_Lº»_x000F_AÒNb £/_x000F_A4__x000E_uÅÏ_x000E_A_x001F_6z_x000E_Anµ8&gt;_x000E_AÚ0:SÓE_x000E_Aæ!jæWs_x000E_A_x001F_ß~Ù_x0001__x0002_~_x000F_A_x001E_Ù_x0013__x000D__x0010_AN_x0017_^¼°Þ_x000D_A¬GÑkÅ_x000E_A¸¥Éð_x0019__x000F_A7½Ïf&amp;_x000E_AëÁÄ&lt;³_x000D_Aý_x0003_m·n,_x000E_AÂI_x0019_OÆ¦_x000E_A£k _x001B_Ê_x000E__x000E_A_x0014_&gt;_x0013_s_x0016_å_x000E_A¥_x0019_7Ë_x000D_AÜ1±c#u_x000E_Aíø*th_x000F_Al§ý_x000C_AÍ*»æÃ0_x000D_AÊ¥¦_x0018__x0010_AÞ+x/*ô_x000D_AO 6Ö½Í_x000F_A¯_x0011_´_x0015_¾ø_x000E_Aí0m\í_x000E_A_x0006__x0008__x0011_ªG_x000F_A"&amp;[ÜQ_x000F_A'UMbÒ_x000E_Aéûw-á_x000E_Ax¹Æî5_x000E_Aõ`ø_x000F_Aé'Ì­2Ë_x000C_A]CoX_x0016__x0010_AÇ+¼×_x000E_A$'ß1è_x000E_A'57ÖÀ_x000E_A_x0001_	iÁ§û_x000D_AÇÐ¦ðÛ_x000D_A×êùD_x0019_&gt;_x000E_A_x000F_¬k_x001E_&gt;»_x000E_A_x0011_º_x001F_s_x0002_þ_x000E_AÇÆÓw_x000E_A7íØ¦H_x000E_A¥Ý_x0010__x0006__x000F_A_x0017_qÄ6ú_x000F_A_x0017_/_x0016_ÅÁ_x000E_AhÃ+¡ß0_x000F_AeMñ&gt;¥_x000E_Aû÷+å¥_x000D_A_x000B_.2_x0008_î_x000E_Aã4~_x001E_Ã_x000F_AÏ!üüÜ_x000E_Að)VÀB_x000F_A_x0004_oô÷R_x000E_Am_x0005_ÆK_x000D_A_x0008_»_x0019_K*¯_x000E_Ad_x0012_4,_x000F_A@Â¹éq_x000F_AÌ¼s_x001B__x000F_AU¾r_x0007_Ô_x000E_A_x0007_ag\_x000E_A_x0004_E_x0007_iÂ_x000E_A_x0015_xP2._x000F_A·_x0010__x001D_i:)_x000D_AF_x0002_Í_x0018_dp_x000E_A_x000C_ #0t_x000E_Aã=ÞpÂ_x0003__x0010_A¯¼£Å_x0001__x0002_î'_x0010_AÅØÁçc_x000F_A_x0018_uâ&lt;âð_x000E_AìÐ_x0007_öE_x000F_A0òÐÈ_x000E_A)×ÍíÏ_x000F_AFØÎmWÜ_x000D_A_x000E_M'4ë_x000F_Am×â_x000F_AHú_x000E_Æåû_x000E_A«kñ _x000E_Aä¥Nr_x0019__x000F_A±_x0011_þ_x000E__x0015_£_x000F_Aüz&lt;ï.û_x000D_AÜõßuúý_x000D_AÎ_x000C_Ãï¥Q_x000F_Aïñ1._x000E_A_x000E_À-'I2_x000E_AâY{&amp;-_x000D_AÝ9¿e_x000F_AmßFøÜ_x000C__x000F_APEá¥_x0008_x_x000F_AÍòíþÑ®_x000D_AaO:-è@_x000E_AÖ©_x0015__x001C__x0002_@_x000D_AhÌIó"j_x000E_A_x001E_8V&amp;_x000F_A¹µ&amp;P_x000F_AéÚ¦_x000F_ú_x000D_Aãíµ::+_x000F_AUßMê_x001E__x000F_Aþ)åù_x000F_A_x0002__x0003_î%_x0011__x000D_AT¸\_x000E_AÒç_x0008__x000F_AG_x0003_úëÎV_x000E_AUìéÕ_x001B_Ú_x000E_A_x001B__x001B_~øP]_x000E_AH­N_x0017__x0010_AM£ßÚ©k_x000E_AOûÿy[þ_x000F_A_7î^j_x0010__x000E_A©ûDÕÜ$_x000F_ABIúD&gt;P_x000D_Aòßïõ/Ò_x000E_AúÈü2!_x000F_AÜÀà_x0010__x000F_A7F®Åµ_x000F_A&lt;/dì\_x000D_Aâa	¶_x0017__x000E_A_x0019_k_x000C_ÀÈs_x000F_AHk73!_x000E_A8²+È&amp;_x000E_A¼_x0008_Õ_x001C_éÝ_x000D_AR_x0010_ÞÏ_x0016__x000F_A1LÛ_x0001_d^_x000E_AÏÍ¾_x0017_{_x000F_A.ÿ_ïÎ_x001F__x000D_Aî_x001E_&amp;ýyï_x000D_AOT|R_x0019__x001A__x0010_A_x001A_?wo²_x000F_A©ÿõ]_x000E_A$°ôÛ+_x0010_A¨»^_x0002__x0003__x001C__x000E_A|Äÿ_x0018_À_x000D_AQ¨®¡Åò_x000E_A2î6,¬_x000F_AdU·ýZ|_x000F_AÎÛ0£N_x000E_A¯ºdë_x0013__x001F__x0010_Ap§Ê½È§_x000F_A·+ÚçÇ_x000E_AÁª_x0006_v_x0002_x_x000E_A°%ê_x0005_J6_x000F_AÙÄ±$_x0010__x000E_ADíIUP_x000E_A_x000F_íÄ²*_x000F_AOFP_x0016__x000E_Av_x0003_71_x000F_AF_x0007_B9_x000E_A$÷W dS_x000E_Aû5Mé®j_x000E_A@ßAÒ _x000E_A$èù_x000C_Ï_x000F_A6D_x0008_#xâ_x000E_A¦!Æ¦d_x000D_AT_x001F_Ô._x001F_ê_x000F_A_x0015_=ºï_x000F_AA_x0003_/±_x000E_A_x001E_ÑIl_x000F_A¹_x0019__x001B_~°)_x000F_A^_x0017_æ½)_x000F_A_x0001_QÓ@_x0010__x000E_AËóÊ_x001C_m_x000F_A_x0008__x0014__x000E_[_x000D_A_x0001__x000C_._x000B_0÷JÆ_x000E_A²=_x000B__x0007_¨_x000E_A_x0013_}jïs8_x000D_At_x0012_K°_x000D_Aº¼_x001F_@¾_x000E_Aò·_x0007__x0016_Å_x0006__x0010_A_x0016_ddöKF_x000E_A?Ñö±çÐ_x000D_AÂú÷!Û_x000E_A_x001A_zú_x000B__x0010_Aî^_x0003_2_x000F_AÜoÆBÓ_x000E_AÃ}V\@_x000F_Ag¥lFºÈ_x000F_A_x0005_+ï_x000F_¦_x000E_Aä·vF_x0019__x000E_A³Ô_x001B_¾_x0017_Ç_x000E_AöØô;ª_x000D_A8Ýü"/_x0004__x0010_A¶_x001B__x0016__x0001__x000F_A7Ã_x0018_G!_x0008__x000D_A?±ÿA¼_x0003__x000F_A_x001A_yf§dö_x000E_A1_x0008_Ss_x000F_A[a3¦_x0019__x000E_Ac(uM_x000E_Aßô£Ñ!_x0004__x000F_AÀRªÃú_x0002__x000F_AíòIC_x000F_A_x000C_ñx@Å_x000E_Aúÿâ:_x000F_AI	ø_x0004__x000B_t_x000F_AKéã)_x0015__x001F__x000E_Añ	ÊT)_x000F_A.ÀÅI_x000E_Aä_x0004_A_x0017__x0017__x000B__x000E_A9£ _x0001_ø°_x000D_A_x0011_-¿§W_x000F_AÄ.mTwL_x000E_A_x0003_:Ê·Væ_x000D_A_x001A_B´,µ_x0007__x000F_AWZD_x000F__x000E__x0002__x000F_Aý:¤,âC_x000D_A~P#U_x001B__x000F_A_x000E_³Ø_x001E_¤Ý_x000F_A¡³¥e_x000E_A._x0003_-ç_x000C_AüØ_x001E_ôC_x0012__x0010_AÝ_x001E_yÝ_x000E_A_x0011_d#ò_x000F_Ar_x000E_yð+w_x000E_Ah`E_x0005__x000E_AêÞ_x0011_¿_x000F_AºI×óhV_x000F_Aú­ûS"ó_x000D_AÌØÒÈh_x000F_AðÏKã_x0010_G_x000E_A_x000F_:Ùmþ2_x0010_A»_x0018__x000B_ÔQ_x000D_Ay_x0006_¸W_x001D__x000F_Aà©@4_x0008_÷_x000D_A.[:2_x000D_AîÐg/ô_x000E_A_x0003__x0004_V:(_x0015_Ü_x000E_A_x0013__x0002__x000B_Àùe_x000D_A¯8ø_x000F_A½ïge@_x000E_AW;_x000C_@6_x000E_A­Í#k__x000D_Aæú6%B_x000E_Aú6-NÃå_x000E_A_x000D__x000C_ÿ_x0001__x0016__x000F_A_x000C_¬h_x001B_p_x000F_Aû¼_x0013_¾Z_x000F_A5r%x*_x0001__x000F_A^ôJt¢_x000E_AFérv_x000F_Avm]ô_x000E_AÅ¯½Íi_x000F_AdÞ{æÞ_x000E_AÞxrÆïÉ_x000E_AÞ_x0003_ß_x0008__x0008__x000E__x0010_AÜ¹¯_x0010_L_x000E_AÐÜ¯_x0001__x001D_¤_x000D_AF!Ö08ý_x000E_AùeK	ÆÒ_x000E_AÛýæRB_x000E_AÅÉðÕ¶_x000E_ADÐs(_x0004__x000E_A_x0002_ ^Dÿ_x000F_A"5i·:w_x000D_Auß¸WÍ_x000E_Aî__x001E__x0006_¯_x0011__x000F_A_x000C_ÔQU×o_x000F_A_x0004_S9_x000F__x0001__x0003_3_x0018__x0010_AÜ¡^_x0006_M4_x000F_A¨_x0019_*_x000B_M&lt;_x000E_A6pó&amp; »_x000F_A_x0017_8ï=G4_x000E_AÇÒ:e_x0008__x000F_AýèRÎHI_x000E_Aj¶ÐrñÏ_x000E_A{_x000F__x000B__x0005_ä©_x000E_AùLoú_x0003_À_x000E_AøÒç6¾:_x000D_A¯!Ív»÷_x000D_A_x0019__x000E_V_x0002__x000F_A_x0003_e_x001C_ï_x000F_AJ¥ä_x0010__x000F_AZS}û¾|_x000D_A:¬Cþ_x0010__x000F_AÀ`_x0006_³Ç_x000F_A_x0001__x0006__x001A_âûþ_x000E_A{½¾À_x0010_©_x000E_A/Ù¿Û_x000F_A&gt;£ìQë_x000E_Aë	Y°å_x000E_AãíÈ_x001A_ _x000F_A_x0013_¡_x001A_`±_x000E_Añ:_x0006_2_x0005__x0010_Aº«§¥_x000F_i_x000F_A}ºÇ¡ó¯_x000F_A»_x0013_^°Ô_x000E_A(ò­ì_x000D_A	_x0018_Pº_x0004_v_x000F_AÃË	_x0005__x0010_A_x0001__x0003_Û»_x000B_¯"_x000E_AË;_x000D__x0010_A$q_x0001_SÃ_x000E_Aù_x000D__x0003_Ëù_x000E_A:ýì%É_x0014__x0010_Aði+_x0012_Aß_x000F_A¦Î_x000F_ãï_x000D_A_x0008_FÛû_x0015__x0010_A¿ÎlÔØ_x000E_Ao_x0018_rÚx_x000F_AÍ_x0003_&lt;u_x0017__x001D__x0010_AêÆÙÒÐ¼_x000F_Aï/_x0016_q_x000D_AÔí!©_x000E_A_x0002_¸_x001D_Î¿o_x000F_Aâ¦ÖQËû_x000D_A¹õÔÙö½_x000F_AVÅ_x0006_QÝã_x000E_AE_x0006_`_x001E_v_x0007__x000E_A¸)@3ä;_x000D_AZMW9_x000D_A¶ÙoZ¡¶_x000E_AOÄÜpép_x000E_Aäs¶_x0008__x0002__x000E_A¿#_x000B_×í_x000D_Aö³2Àp_x000F_Aj_x0013__x0012_ÚÕ_x000F_ACáÚÐî_x0013__x000F_A_x0016_3µd-Õ_x000D_A_x001E_Ú_x0010_`ô	_x000F_AµzÅ\Ò_x000D_AâIQÿ_x0003__x0006_Ù_x0012__x000F_AÖ´+C=_x000F_A]ï_x0002__x0019_ò_x000D_A¦_x001B_È°_x000D_ö_x000F_Aþ_x001B_ÌlÒ_x000F_A_x0012_¯_x000E_íI´_x000F_Aµà!u_x000E_A¬&amp;Z_x0012__x000D_{_x000F_AÍ8&lt;£ÿ_x000E_AF&lt;^M5*_x000F_Aâ×z_x001D_!_x000E_AÛZÜ_x0001_Hù_x000D_AXªJé_x000D_Ad$ÑÑÍ_x000E_AD_x0008__x001C_z"#_x000F_AiöÚ_x001A_ä_x001B__x000F_At 8´Òâ_x000E_AU _x000B_Ô¥ú_x000E_Asé3F;ö_x000D_AûÚø²_x000E_A]_x0002_ _x0012_ñ3_x000E_A_x0006_Àº9_x0019_W_x000F_A_x001C_³ÝÙè_x0017__x0010_AtT_x0006_ËK-_x000E_A_x0001_o_x0012_Cu_x000F_AQ¸\ûÏÇ_x000D_A#&gt;¡qè­_x000E_ArW#Ã[¶_x000E_Af§_x0005_â_x0013__x000F_AiÉÊæ_x001C__x000E_A«_x0004_\­_x000E_Aà	_x0019__x0007_¯_x000F_A_x0003__x0004_änÅrßO_x000F_A_x0003_]øAf_x000E_AN¥í&amp;,_x000F_A+jBv5¥_x000D_AÄ[_x0002_á_x0017_#_x0010_A&lt;þ/_x0014__x000E_ANZOR×î_x000E_A]_x000D_Æ_x000E_AÜÍ_x0002_vî_x000E_A_x0017__x001E_È_x000B_OG_x000F_AýÐë#_x000F_A 8*E¸Ô_x000F_A:ÿ{þÕ_x000D_A¾U0d_x001E__x001B__x000F_Ap_x0011_¿·¿_x000F_A_x001C_2_x0006_qæ_x000D_AÊ_x001B_¼­ß_x000E_AÍj¯*[U_x000D_Au}!#?_x000E_Ax_x000F_Z_x0001_Æ_x000E_AËad_x0018_ä´_x000F_Ag_x001B_zÁ$R_x000F_AÆ_x001D_ºõ_x000E_A_x0017_9½³_x000F_A±Ixß/_x000F_AÈ9ôén_x000F_AN8üA_x000F_A¼_x0015__x0019_Ñe_x000F_AtÜdy_x000E_Adøh_x000C_Æ_x0003__x000F_Aj¡ð_ål_x000F_A(~^9_x0001__x0004__x0006_y_x000D_As(gr:_x001C__x000F_AúÐ«Hú_x000E_AA_x0016_ÎÃWL_x000F_Ab_x001B__x0017_È_x000C__x000F_AY_x0003_±ìð_x000D_AÏ«_¡Ó$_x0010_AÐÍà!_x000E_ABKdS_x000D_AðÛ¥DF_x000F_AK1i_x0002_|_x000D_A_x001D_9Ø_~_x000D_AúüÌ:©_x000F_AHæn'¢_x000C__x000F_Aa²âP¼_x0012__x000E_AZngÚ¿	_x000F_AËý_x0017__x0003__x0010_AåØ|_x000B_ñC_x000F_Aê|Ówaç_x000D_Aì_x0001_qG¼æ_x000F_A_x001D_&amp;oDÅÑ_x000F_AàÏc_x000F_A²^!d_x000E_A@_x001C__x0007_²ªÿ_x000E_AVHþ²_x000F_A8Ü"9"_x000F_AhaóL&amp;¿_x000F_A)K¬_x0018_Ã_x000D_AbÐ¯àðý_x000F_AÞu_x000D_µqå_x000F_A-ÁB°_x000E_AOÏ±B_x000F_A_x0001__x0002_5lÞ6_x000C__x000F_Al_x0014__x000D__x000D_A´b­¯Q»_x000E_A¶VÝÇ_x001E__x000F_AÇ&lt;_^i_x000E_A@z5Pcä_x000D_A58_x001A_ïwò_x000E_A÷Çê~¯_x000D_AºNÈ_x0005_¹¤_x000D_A0«®;^r_x000E_A}+_x000C_¸Í_x0018__x000F_A6õá^§®_x000F_A_x0007_ýñã_x000D_An_x0008_½z[_x000F_A^Õ°¥W¸_x000E_Aà_x0006_µ/òò_x000E_Aíÿ»_x0001__x0014__x000E_AÀÖ±_x000E_AQ»Ï_x0004_òã_x000D_A_x000B_=Xm;_x000E_AàÐÖ	 _x0012__x0010_AcY(f¥_x000E_A_x000C_çÛºÑ_x000D_AfÜfêÄ_x000D_AÌ_x0008_=ò`_x000D_AI¶|ÂdØ_x000E_AÎÂk!r_x000D_A¢ä_x000E_A}mûGé_x000E_AÆöT|¡g_x000D_A ¼Æ5_x001B_[_x000E_A&gt;HÂ_x0004_	&gt;m_x000E_A°d|À_x0016_u_x000F_AvVé_x000E_A_x0013_¥=VA_x000E_A_x0008_afÝDt_x000F_A*ÕÅÉß_x000E_AÃ_x0017_®yt_x000D_AÆ?¤vY_x000E_APyt_x000E_A_x0001_TàÞç_x000D_A®R§	C_x000F_A"_x0014_Ý_x000E_"_x0004__x000F_A_x0007_Ø¿!_x0014__x000D_AÑÑÙF;_x000E_AÌÐYUE¿_x000E_A´À§UÏ_x000E_AÕ_x0010_vå_x000C_A³_x001A_`rÄ_x0006__x000E_Aâ%³©bN_x000F_A[öTØ_x0002__x000E_A__x0005_x__x0003__x0010_Aà¸`W/Ì_x000E_Aö'yõs+_x000D_A5_x0002_&amp;õ«_x000E_Aèa_x0016_và_x000E_A=Î_x0011_J};_x000F_A(ë1_x0002_9u_x000F_A¹±Û_x0017_Gk_x000F_AÚ_x0004_T]_x0002__x000E_A¬£T-_x000D_·_x000E_A[_x0019__x0007_FÍ_x000F_Aa½Ð]_x0019_²_x000E_A_x0001__x0002__x0014_yL_x0010_ñ_x0016__x000E_Aø_x0010__x000C_ííÅ_x000D_ALN0ìX_x000E_A\e­S_x0015__x000F_A_x000C_x8ðÔ_x0018__x0010_AÊ§*ÅY_x0010__x000F_AÜ&gt; 5«S_x000F_Ahf®¢¢_x000F_AÍÑj_x0014_Ã_x0017__x000F_AÏ?`Ö_x000C__x000E_A_x0018__x0012_0_x0017_¥_x000E_AåiÔFeº_x000D_ANÕÏÙ~µ_x000E_AGf÷_x001E_~m_x000D_AÜèqc_x000F_A4îÂ_x000E_AïÊ_x001D_1_x0010_AæxYiøê_x000F_AúÞr&amp;È_x001C__x000F_Aß"7=Ö_x000E_AyÊ»sù_x000C_A¾_x001D_Õ_x0014_7_x000E_AèªÂÊ&lt;_x000F_AS&amp;¡¥_x000F_Aõ_x000F_xí¥_x000E_AÐ­J°_x0019__x0010_A¤îe_x0011_4ù_x000E_A_x000F_nÐ»_x001A_Q_x000E_Aï¿×-_x0007_ _x000E_A_x0001_yãÂã_x000F_A&amp;1¶ü_x000D_AÊ%å_x0002__x0003_ÿ0_x000F_A¯"8O_x0019__x000F_A?ìâ_x0018__x000F_Aò§Oæ[_x000E_AðB|©H_x001E__x0010_AèL£«Vo_x000F_A¸_x001F_Æ{5_x000E_A9#rV~_x000F_A z=¼-_x000E_Aô#_x0008__x0010__x001B_d_x000F_A_x0012_áþíÏ¢_x000D_AdÝ_x0005__x001A_m&gt;_x000E_A|ß,_x000F_AK]ÏÕ_x0011__x0007__x0010_A¥âJ_x000C__x0006__x000E_AÈWy&amp;_x0010_AøIí1_x0001__x000F_Aù¤¹/{_x000D_Aq=op_x0004__x000D_At_x0014_«_x000C_ '_x000E_AÂ_x0018_ß«á_x000F__x000F_A»ÝÄÈÖ_x000F_AZ"¬¤_x000E_A!_x001A_áF_x000F_Añ¸_x000E_-_x000F_AÆõÖ_x0010_¿_x000F_A-_x0007_:V_x0015__x0010_Au3nÔè_x000D_AP]ÿ¯4_x000F_Ab§«`_x000C__x000E_A¿_x0007_ÛÛÍÙ_x000E_AþØ&gt;°_x0016__x0010_A_x0001__x0002_âø,ÉÁ­_x000F_A_x0010_Ccÿ_x000D_A_x001E_Ïf2_x0006__x000F_A¤¶+¨7_x0019__x0010_AºhÉo`_x000E_AÆ$T8e³_x000F_AR_x000F_eI_x000F_A_x0015_©£l_x000E_A_x001A__x000E_Àù8_x000F__x000E_A&gt;¸_x0012_mæ;_x000E_A_x0007_LùÂ_x000E_A¥ýÂúÅÄ_x000E_AYÉwÎN_x000D_A»^_x0006_Haz_x000D_AyY#é_x0016__x0010__x000F_AbÇ­'_x000F_AÔFctä_x0003__x000E_A_x000F_[Ûé_x0007_F_x000F_A4!Û/:_x000E_A\Ã¬§ý_x000E_AbkkÔI_x000D_AïÏþ_x0001_b_x000F_A{ÆF¬O_x000E_Ac/ÅËq_x0014__x000F_A_x001D_L%­b_x000F_A´²{&lt;à_x000D_Aì¡c(Üí_x000E_AI_x0016__x0008_¢Óh_x000E_AÃÖ·Ó"_x000F_AcTÐ,s_x000E_A.äÛêj_x000F_AVßv_x0003__x0004_ís_x000E_A_x000B_?º¹ _x000F_A_x0003_±_x000D_Úø _x000E_A³5Þ§Îû_x000F_A¸3q_x0007_|_x000E_AYÑ$_x0013_Ýö_x000E_AFt¢4_x000F_AØV¬Äuù_x000E_AÝ­#ø}Ä_x000F_A_¸b1Ó¯_x000E_A_x0010_ ¦Ø"_x000D_Av6wâd_x000E_AW_x0002__x0014_"é_x000E_A÷Æ#C_x0012_É_x000E_AB}Ë?i·_x000D_A¡Ñò_x0001_¹_x000E_AP~"]Á6_x000D_A_x0005_ÿ¨»	_x000F_A_x001B_Z¾¬ÕÛ_x000C_A+2~i_x0015_¢_x000E_AÄ~$¨gX_x000F_A÷M%tÇ_x000D_A_x0004_ý7_x0011_ä_x000F_A±ý³y_x000E_Ac»_x000B_ù¸J_x000E_AÅLºÄ%_x000F_A_x001C_ÆÃ®ý_x000E_AÞâ°¬Y_x000F_Aæ._x000D__û_x000E_AVxEÓt_x000F_A«Rk_x0012__x001E_Ó_x000E_A1ÌnÉ?_x001D__x000E_A_x0002__x0003_fWh7Ä_x000F_AÑPÌc"_x000E_A6]_x0005_GAª_x000F_AðåS_x000E_AÞ_x000E_ªC_x000D_AÆRRyPÔ_x000E_A(gáa_x000D_A²A°_x0008_%_x000F_AÝJÉ_x0001_©6_x000E_A#_x000B_Ûé_x0001__x000E_A³vã_x0017_|y_x000F_A0~y8_x0002_f_x000F_A~°_x001B_B_x001D_O_x000E_A=4H_x0006__x0010_Au§$ìûú_x000D_Aÿ_Ê¥¹_x000F_A4´5¾uÎ_x000E_A/Zäº_x0019__x001A__x000F_AÀÛ_x000B_¶	c_x000E_A²ó_x0003_ §_x000E_A{x_x0010__x001A__x0008_Ó_x000D_AïËáâ6_x000F_Aä ?D7_x0010_AÛýLt%/_x000E_Af}þ8ð_x000E_Aj_x0008_ÈÈr_x000F_Azn¬âH_x000E_AW"Z¨_x000F_AÞv6Ü¬_x000E_A_x000C_/óu_x000E_A¼Ð_x0012_4_x000F_Al¾&amp;§_x0002__x0003_Ç_x000D__x000D_A:IzO©_x000E_AF(¡¥_x000F__x000F_AJ¤AúO_x000E_AiCÝÇ2_x000E_A\v{Oö_x000F_Aá`_x0019_§ü_x000E_AÖÕÛ.I_x000F_AÍQ_x0019_2î_x000D_A	´ñ_x000D_A(_x000C_Û¿¥R_x000E_A¸_x000E_ú_x001A_]_x000F_AÇ6_x0011__x001A_"©_x000D_A_x0018_~ãª¡Ê_x000E_A_x000B_ÎJÝP_x0005__x000E_AwYþJ}_x000E_Ap&gt;'_Í_x000E_A_x0001__x001C_Ùþ_x0007__x0010_AaOõp_x000D__x000F_A_x0001_µÓ×D¬_x000E_A¨_x000C_úhc_x000E_A±_x001C_'ÿÅ·_x000E_A¨÷rû{ð_x000D_AXj§ûÉ³_x000F_AYNÂeò_x000F_AêF/+7¿_x000D_AÿQi_x0019_9R_x000D_A¦¾;Àp_x000D_AÃÕìÍ_x000E_AfU¤_x0011_¾_x001F__x000F_AÕ_x001D_¡sË_x000E_AÉt©A_x0010_A_x0004__x0005__x0004_£_x0012__x001A_vô_x000D_Aà¹±ÿú_x000F_Aú_x0018__x0014_P_x000E_AyÔíX_x000E_A|_x0001__x001E__x0018_Â±_x000F_AE_x001A_úßÎÔ_x000D_Aü_x0015__x0010__x0002_ ´_x000F_AAhØ_x0001_Z_x000D_AxØ_x0007_Åw_x000F_Aë-4³_x000D_A¯xúÅ_x000D_A¾fÞA¾_x000F_Aà´_x0003_I!_x000F_A4ç¢ñ_x0017__x001B__x000F_A_x0015_@Ù/Ï_x000E_AùB¢Æ?_x000E_AA¦±ôy]_x000F_AûÝe_x000E_A¹gÊ·¡Q_x000E_AùI ¹ù_x000D_AF©Ý(Ë°_x000E_A~ötÏê_x000D_A^_x001E_m±E&gt;_x000D_A\ºÝ~_x0014_n_x000E_A®_x0017_Þ¬}_x0011__x000F_Avp_x001C_W²±_x000F_AÄQ_x0013_(S_x000D_AÎFö'i_x000F_A_x0001__x000C_Q¨_x000D_A_x0008__x001C_f"2?_x0010_AP')ðK_x000F_Aä´_x0002__x0005_£$_x000F_Axiß£	_x000F_AL|__x0001__x0015__x000F_AÎ_x0012_³¬_x0018__x000F_A_x0013_grø_x0005__x000E_A.C_x0016__x000E_A_x0014_|_x0013_Sÿ_x000C__x0010_A×~À _x000E_A_x0018__x001C_£Ê¼_x000F_AÇ"Ó·_x000F_AÍ0_x0013__x0015_à_x000D_AÍs/@ÿ_x000D_A¡_x000B__x000D_B_x000F_A_x001E_ë¥JcÜ_x000F_A_x0006_&gt;oÖ_x0002__x0010_A+Ô¾&lt;%º_x000E_A¿+Îû²_x000D_AËù|Än,_x0010_A/ADÒ=_x000D_A¿¥&gt;_x001D_¡þ_x000E_A_x0011__x000C__x0003_¹_x0014__x001A__x000E_A/oDû&amp;%_x000F_Au$!ÑUÀ_x000D_AÇ6øø_x000E_AÏ±R1«ç_x000F_A®ar_x0019_PØ_x000F_A_x0003_Ú²¥Å_x000F_A´ì_x000C_º$ã_x000E_AÐ_x0010_¼)_x000F_AM¨_x0007__x0011_[_x000F_Aë$¿*í_x000E_A3/í_x0004__x0010_A_x0002__x0004_G_x0010_ àc_x000E_AR_x001E__x0003_lo_x000E_A¦ä¨Ê¾_x000D_AÎö^¢+_x000E_A22ÝU_x000F_AÊ4ÑÎ_x000F_A_x0007__x0011_ÃoÛ _x0010_AÌ$RBV_x000E_A_x0010_ò_x0016__x000B_§_x000E_A6|êÖÙa_x000F_A8_x0013_+ÄÓ_x000F_A Wöv_x000E_A_x0017_6_x000D_­_x000E_A_x001C_ÕÖZ_x001A_6_x000F_Asô_x0007_]°d_x000E_A&amp;_x001F_eæ_x0008__x000F_Ayêömrñ_x000E_AY5õG_x0001__x000E_AEpõK'Î_x000E_A_x001C_KzËé_x000C_A¾üÂõ_x001E_2_x000E_A¤Qß_x0002_¬?_x000F_A!â_x0017_¼1¿_x000E_A _x000B_`ó"_x0010_AmgRBñÄ_x000F_AQ×Þîz_x0019__x000E_A©¯0×â_x000F_AåX'QMò_x000E_A[¼Ïó\_x000D_Aÿ¢uGhÈ_x000F_AÛo_x000C_ËS_x000D_A_x001E_l_x0019_Ü_x0001__x0002_Òù_x000F_AP½ôñ_x000D_AÈV9Yi¡_x000D_A²á% E_x000E_AÒFg¤×_x000F_Añ'­Þ@2_x000F_A_x001D_UrîÄ_x000E_AbËeB_x0019_±_x000F_A	,BP_x0011__x000E_A_x000E_¨Éòëþ_x000D_A¼½_x0017_c_x000F_Aðó¡wd_x000D_A:V[©ze_x000D_A_x0017__x0006_l_x001F_?­_x000F_Aós±ô_x0007_Ò_x000F_A_x0011_r&gt;	(³_x000F_A¡of_x001F__Ï_x000E_Aø"ôíY_x000E_A^"Ñßo_x000F_AN±Ç_/_x0010_Aï^ñ¶Å3_x000F_AcbÉ¬Tê_x000F_Au&lt;_x0014_ÙÀT_x000D_AUÁÉ&gt;jQ_x000D_A«ÏØé_x0001__x0010_APYÉ¿^Ã_x000E_A9zV¥N_x000F_AÜ_x000D_ÊL/o_x000E_A_x000B_¯jn|_x000E_AûàöMb´_x000E_A=Ç&lt;ö¸_x000F_Aq_x0017_a#=_x000E_A_x0001__x0002__x0014_ì_x0012_ß©_x000B__x000F_A_x001B__x0007_æ_x0013_Þ_x000E_A&gt;z°Ey_x000F_A_x000C_Ç_x000F_9²¼_x000E_A·&lt;×ñ_x000D_A_x001C_2ä8«_x000E_A_x001F_êN¤_x000E_A&amp;_x001F_._x000E_AÈ	Ç·H_x0010_AT²¿mr_x000B__x000F_A&lt;±S_x0005_p_x000F_A_0z8_x001D_-_x0010_AÅ_x001F_Ó!¤_x000E_AÇmÎöè_x000F_A[F~Ò¬_x000D_AKd³Ý_x000E_A:â¸¸_x001C_¦_x000F_Aw2À1%_x000E_A`ú_x0017_]×]_x000F_Ar·	_x000F_E1_x000E_AàÝn_x001F_õ_x000E__x0010_AøâÛmë_x000D_A§=#¯_x0013__x0010_AN _x0012_ x×_x000D_A_¹ÁHØ´_x000D_AÎ_x0002_	P¯ _x000E_AüÌ±zP__x000F_AQD_x0003_~_x000E_AÜ_x0006_s*ñ_x0012__x000E_A¿4HÑ_x000E_A5«(±_x000F_A_x0002_Ç_x0007__x0011__x0012_+_x000F_A×	_x0005_Û¸_x000F_A~_x0018_,'ZÁ_x000F_A_x001D_L_x001F_¨n_x000D_A?NÇ_x0004__x000E_A1´ö+_x000F_AT_x000F_q¼XÔ_x000D_AV¶¶új_x0010__x000F_A_x001E__83µ_x000F_A=õ5_x0007__x000F_AF:	_x001E_ª_x000E_A,¢U_x0017_ß_x0001__x000F_AÖä[_x000D_å_x0016__x000D_AQ.^o_x000F_AMÿ_x0003_ï=_x000E_Aï_x001E_2aÈ_x000E_Aµ{_x001E_¿¼æ_x000E_AF_x0017_H_x001C__x000B__x0010_A_x0004_ªé¼_x000F_Aì60z1_x000F_A)_x001C__x0008__x0001_b|_x000E_AU(ëqö_x000D_A_x000C_MÐ ¤?_x000E_A¿3H`·ñ_x000E_A_x0002_ÅåÒ¨_x000E_AÚÈéL_x001F_j_x000D_AÕ%_x001C_0_x0006__x000D_A_x0015_9^Hüq_x000D_AWI$»«_x000D_A_x0002_F+_x001B_5â_x000D_AÄö_x001C_¢NL_x000F_A3ÇÚ¶Z_x000F_A_x0003__x0004_{õùq_x000E_Aw_x0012_+Qzô_x000E_A îëaî`_x000E_AJÈ+±_x000F_A$_x0012_YÕ_x000E_A¢éÆ8dJ_x000F_A.ÖÈ8Ï_x000D_AHr7_x0003_á_x000D_ATuÔ&lt;à_x000F_A£!bv?_x000F_A¥=ø¯z¡_x000E_A_x0013_Úú_x000E_AÚ_x001E_[Óêà_x000F_AÓ8T?J_x000F_A~ç¨î_x0002__x000F_AýÐ0ÞÈZ_x000E_AKYf]_x0017__x000F_A_x0014_mXÝ _x000E_ACG_x0017_A¢_x000E_Av]iÝêF_x000D_Aù_x001B_W|¬Ã_x000D_A_x000D_¡_x0004_ëª_x000E_AL=°ú´_x000E_ARÓþFV'_x000D_Aó_x0014_ÛáD_x0013__x000E_A)}æ_x000E_AÒ&lt;ál¸_x0001__x0010_Al_x000F_3@_x000E_A3¦à_x000E_A²Þöâ±1_x000F_AgF¾Ê@_x000E_A½-çñ_x0003__x0005_X_x000F__x000D_AüVMeqÚ_x000E_AH#¯_x0011_5_x000F_A,&gt;ÿoQ¬_x000D_A/-ilÖ_x000E_AÜ÷õ=å_x000E_AbÏÚÒ_x0015__x000D_A7$îQ_x0001__x000E_AÔ§1_x0008__x0010_A$FúCØÖ_x000E_A#_x0016_&lt;_x000E_A8_x0011_C¸8_x000F_A¼.Ð_x001F__x000E_A@Ö¡õ_x000E_A_x0005_º&lt;µ_x0001_&lt;_x000F_A&gt;£èPéÿ_x000D_Aq«]9_x0008_y_x000E_AèNB}ù_x001F__x0010_AS&lt;![A_x000F_AÞ¯+f½_x000B__x000E_A%÷#ã0_x000E_AÅ_x0008_m_x0014_C_x000E_Az_x000B_á9Yý_x000D_Ax7¼¯Så_x000C_Aw_x0016__x0018__x000F_A6_x001A_ÇÂýg_x000F_A÷OÄ_x0016__x000F_AÃôR´_x0005_-_x000F_A_x0004_)!{Fb_x000F_ADÿ_x001F__x0002__x0010_Ï_x000E_A¡&amp;m=_x0011__x0008__x000F_Aêg¦ô_x000D_A_x0003_	Y_x0003__x0006_7Þ_x000F_Aa}½_x001C_V_x000E_A×_x0007_8Ní_x000F_A_x0008_§TÃ²_x000F_A»6_x0011_g_x000E_AIQê³çª_x000F_ARí2v3_x000E_Aû±¤_x0011_º¯_x000E_AîÁÑá_x000D_AYzk_x0014_ì_x0001__x0010_Añ-ñ_x000D_Ai\g_x0005_L8_x000E_Ap_x0010_\âÞ_x000E_Aú_x000C_1´Å)_x0010_Aß_x001A_ãÆag_x000E_Aþ«Aý}_x000D_AqØ}Oò	_x000F_A@½ rÞ_x000F_A_x001D_Bæä§_x001D__x000D_A_x0003_n5±4ì_x000E_AÊ_x000C_ûwø_x000E_A_x0001_~æ_x0006__x001C__x000E_Aè_x0015_q·_x0006_"_x000F_Aa_x0002_ûAa_x000E_AQ·¢¤_x000E_A4âllâÀ_x000D_ACË®EtÆ_x000F_A_x0004_O¤*_x001A_ò_x000E_A\0ðD8_x000F_A_x001B_&amp;d_x001A_Y!_x000E_A÷Á_x0013_FVC_x000E_AéÖÁJ_x0001__x0003_¼[_x000F_AÄVí_x001D__x000E_A[\ÛW¶_x000F_A_x001B_Óº¨©_x000E_A_x001B_&lt;úß¼à_x000E_A_x0005_£K_x001B__x0010_AVóÉ8_x000E_A_x0014_ Ô²L_x000F_A¢_x0016_éK_x000B__x000F_A^Ë¹_x000F_AàË_x000E__x001B_a_x000F_AR`ú_x000C_ù_x000D_A_x0010_Û0âm_x000F_A]K}_x0007_t}_x000F_Aô j_x0010_Ï¡_x000E_AÖo_x001F_ó_x000E_AùKf!h^_x000F_A²AÆëÈ__x000F_Aë_í0_x0016__x000E_AñÛz¬W_x000E_A¢_x001E_lè/_x000E_A,0_x001E_v._x0010_Ae={Î_x000E__x000E_A½_x001D_4_x0002_4C_x000F_A}³Ã_x0018_f{_x000F_A_x0010_!ÁPÄÅ_x000E_A¨ þâ.´_x000E_A±;}æ]_x000E_AÈK_x0012_¦5_x0010_AÆûò'Ð_x000E_A&amp;Ú8Ép_x0012__x000F_AUJÔ2&amp;_x000D_A_x0001__x0003_þD=_x0002__x000F_Ag	_x000C_y_x000F_ALÜ¨?iþ_x000E_A#¶_x000E__x0012_!__x000F_Aº8l*­_x000D_A`ØÔY:U_x000F_AÁ¬9	_x0010_A¹Ö¹ÿ_x000C_Að_x0016_¦Æ÷ð_x000F_Alg/_x0019_@_x000F_A7)î¾ÈC_x000E_AÖk2É_x000D_Aµ­_x000F_C¯*_x000E_AëÐ^]Xû_x000F_A×.ü×ë_x000D_A/&gt;@U&gt;y_x000E_A_x0019_MüY_x000F_AD¥°2é_x000F_Ay½_x0014__x0006_P·_x000F_A_x0018_âÉdE_x000E_AðØËMó_x000F_Apå9°'_x000D_A#Á|R¦É_x000F_ArCÿk_x0013__x000F_AQð_x001E_ífð_x000F_AØ&gt;|á_x0012__x000F_AU{_x001B_j£¾_x000D_A_x0012_Á\ÿâï_x000E_AO_Q_x000E_A_x0014_ADã]ü_x000E_A:ç+_x000F_AJ_x0001__x0003_Ñ_x000E_A/@_x0010_ _x0002__x0010_A_x000E_Ùj_x0016_q_x000F_A±N¶?_x000E_A_x0012_ETI_x001D_è_x000E_AáùäÓð®_x000E_AaÓ¼_x0013_¸_x000D_A_x001A_¾'_x0004_µÊ_x000F_Aµ&gt;ã _x000D_AÑ÷iÝ_x000E_Ay[V:Î_x000F_A[!h-_x000F_ABÿ|Ñô_x000E_A©AV¤²5_x000E_AãW_x0015_Î´_x0003__x0010_A?â#Ï¡_x000F_A¢¬W¢._x000F_A_x0006_ì_x001D_.\_x000E_A_x0017_Îld«_x000E_A²ÈiA_x000E_A_x0013__x001B_),[õ_x000D_AªíùD÷Ð_x000E_A[{¤P_x000F_A_x0003_µèÏ£_x000F_A*¨½(Õì_x000F_A.u_x001A_Ñ(_x0010_Aðå1¿ð_x000E_AW²Ç._x000E_Aª_x0015_°_x000C_Ü_x000E_A8Í_x001C_.ÃÏ_x000F_A_x001B_Â_x0002__{_x000E_AôåÇ&amp;9&gt;_x000E_A_x0002__x0003_m®hØ_x000E_Aé÷]ª5_x000F_A¯Þ'ªÓ/_x000E_A;ãàa¡_x001A__x000E_A2&gt;Û`Ê_x000D_Awf_x0007_~x_x000D_A°t_x0002_^_x000F_Ao92®áz_x000F_AÕw_x001D_Íy_x000E_A_x0016_¨Ç_x0013_b_x000D_A;_x000D_hz_x000F_Að&amp;]_x0007_rÕ_x000E_A_x0011_ºÿ_x0002_j_x000F_A&lt;BVVLÜ_x000E_Aº_x0001_9_x001D_Ð`_x000F_A¼_x0005_6.y_x0014__x0010_Aw¹_x0016__x0017__x000F_A4ìwé_x000D_Aà1wI_x001F__x0010_Atgð	_x0016__x000F_AõÞHéÇ_x000F_AÞô9j`_x000F_AdÂ&amp;_x0015_9_x000E_Aq¾¹¬_x000E_AÒÄ7_x0016_'_x000F_A-s¹-ÙB_x000E_A&amp; k¥9_x000F_A_x0001_1è¿é9_x0010_A	'-»1¹_x000F_AÀ#=)!G_x000F_AÙlLC_x0002_ø_x000E_A6D_x0007_½_x0001__x0002_A«_x000F_A«»Æø¶Ð_x000E_A_x0006_§a-^Þ_x000F_A!¦ú%e_x000E_A)¸ ÄI#_x000E_A_x0017__x001F_Ü~_x000E_A²MÅóù_x000E_A`J8~ô_x000E_ABÑQ¤MÙ_x000D_A[iQ/Í2_x000F_Aeæ_x0018_§^/_x000E_A8Ûñníé_x000D_Aò3RbËÚ_x000E_AbÐ¼:zð_x000E_A?Ûµ°_x0001_ï_x000E_AUÿ&gt;_x000F_A_x0016_ÕEúA&amp;_x000E_A_x0001__x000E_õbÑ_x000E_AÔ,&lt;è[B_x000F_A"1aqOk_x000D_A]59j_x000D_AÜÎUTõ7_x000E_AqUª\~Æ_x000E_Aû°«ôjr_x000F_AIýÖ_x0019_¯è_x000E_Aïl£_x000E_AÍ_x0010_úa¥Ë_x000F_A_x0003_Ç5­&lt;_x000D_Aô_x001F_çJóK_x000F_Aòí®V¤ì_x000D_AûmëWúÓ_x000D_A¨õ¦ü_x001E__x001B__x000D_A_x0001__x0003_4÷~ví&amp;_x000E_AW¬Í_x0012_Ý_x000D_Aê_x0013_ðL6_x000F_A`_x0006_ªàk_x000E_A_x000B_xÑ{ÿ_x000F_A(¤_x0006_³_x000D_AÇ_x0011__x0018_kÆ_x000E_A­ë_x0011_Ò_x001C_ð_x000E_A§Ò_x0016__x0018_f%_x000E_A®ùÂÞN_x000E_A,ï·²_x000E_AígP_x0018_å_x000D_A_x0019_öw_x001A_N_x000E_AV³Û×_x000E_A×QÕû-`_x000E_A9_x0019_A¡üß_x000E_A?_x0012_&gt;_x000D_çä_x000F_A4s_x000D_ß¼_x000E_AÙóÛ&gt;ú_x000D_A_x0003__x0001_íþ_x000F_Aªrll4_x0010_AÈ)_x000D_ö¼ß_x000F_AÂeÐÃ@?_x000E_AG¶_x0005_AK_x000E_AvGÑ_x0001_§_x000D_A271¢ë_x000E_Ad§_x0019_~Ñµ_x000D_A_x000D_Rþ+Ä_x000D_A_x0002_Ó_x000F_Âfu_x000E_A÷rSUýI_x000F_Aq_x001A__x0003_õ{ü_x000D_Aw_x0011__x0002__x0003_½V_x000E_A'?_x0002_7_x0010_AùW´J$_x000E_ARcÍúú@_x000F_AYÙþ§_x001C__x0010_AÒ°¶³=_x000F_A3_x0015_$ßC_x000E_Aò_x0005__x0003_p¼_x001B__x000F_AéX¹ª_[_x000F_A&lt;ì·°+_x001E__x000F_AÚÐ±_x000C_ñ&gt;_x000F_AëàG	½_x000D_A¥Î_x001F_Uo\_x000F_A@e_x001E_±z_x000E_ARâÄèn_x000D_A_x0006_`qy_x0014_K_x000F_A_x000F__x0003_½«ì»_x000E_A`Ôi_x0014__x0017_r_x000E_A¦¾äO9_x000F_A¯{MT_x000F_A£ Ì_x001E_²Ü_x000F_A?¤õOá_x000E_A×@â_x000F_AÛð½à_x001D__x000F_AèØ_x000C_V[_x000E_Aúz1×ò_x0002__x000F_AJ,aµ_x000C__x0010_AåÁ¸ä²_x000E_AB»º¿¥ó_x000E_AAv&gt;b_x0001_ø_x000D_AËÉk`ûí_x000D_ATzg)_x000E_A_x0001__x0004__x000E_Ñ&gt;_x000E_¼_x000F_Aè_x0010_Ô³_x000E_A2}Â~é#_x000E_A9¸Â4_x000E_A~(_x0004__x0004_ßï_x000D_Aeþ_x0003_Ì ©_x000F_A_x001E_d *°_x0013__x000E_A¡ï2f_x000F_A«"·_x0005__x000F_AÍõÍ­_x000D_A:_x0013_£_x001B_õ_x000D_AL¬¤¡£_x000E_AbÖ_x0016_q=_x000F_A8_x0019_¢_x001D_µX_x000F_AJG$®÷_x000E_A:_x001A_npá_x000F_Aäü¦¤ú#_x000E_AG°@·ÛÕ_x000E_A»ÿJuI_x000D_AfåÄ¦_x000E_A"µôö_x000F_ê_x000E_AÊó9ÀY_x000D_A`o×Yª_x000E_A_x0001_Có#P_x000E_AÓ+TkÅÌ_x000F_A,z_x0002__x0006_Å_x001A__x0010_A¼_x0016_J¦÷W_x000E_Aª~NÔÚ+_x000E_Aï:p_x000E_þ¥_x000E_A_x0018__x0004_²6àª_x000D_AÞ®\_x001E_@_x000E_A¡»G._x0004__x0005_áå_x000E_A¨Z·&lt;Ê½_x000E_Aj ¼ÖäZ_x000E_Aÿ%+}_x000C__x000D_A_x0008_¢«QX_x000E_A8_x0008_æþd_x000F_AtsÏ~_x001E__x000E_A¡nN¼vn_x000E_A££j_x001B_M_x000D_A¦ù58Uk_x000E_Ah_x0011_ÿ_x0006_y _x000F_A_x0003__x0014__x000C_Hþ_x000E_A2(®T_x000E_AÃ¾yvS_x000E_A_x0008_0ýSÒò_x000D_Aà_x0002_¥0£`_x000E_AQóàø_x001E__x000E_A/_x000D_Dñ_x0001_*_x000E_A±áYZþ_x0013__x0010_AºÊÍEÙ_x000F_AUù¢óm_x000F_Aàµ_x001B_m_x0016_%_x000D_A_x0015_}¯cw_x000E_Aüº÷¨s_x000E_A_x0017__x0014_Ë_x001E_÷¦_x000F_AÁÔaã¿Â_x000E_AA©n_x0001_ºN_x000E_AÊð«_x0003_À_x000F_AZV-àâ_x000E_A¨1ÎþI§_x000D_AÕ_x0002_|ª2_x0010_A¸_x0014_q_x0014__x000D__x000E_A_x0001__x0003_Sàþhy._x000E_AÍ_x001D_ñi_x000C__x000C__x000F_AM9_x0013_Ü_x000F__x0010_A_x0001_­(_x0016_­_x000E_AÒ_x000E_Ö{ÊH_x000F_AèT¨û¦_x000E_A_x0001_NímÎ_x000F_A,å:_x0007_ö7_x000F_A0êÂiÚ_x000F_Aî­î_x000D_AAèC_x0003__x0010_AçòoÜÑ_x000E_A³Þ×#ã_x000E_AÛ_x000B_,{1í_x000C_A´æoT­_x000F_Aì_x000B__x001F_Ý:K_x000F_AW_x0002_ÿè_x0016_ü_x000E_AåÞTÊû_x000E_AÝ®_x000C__x001A_¨O_x000F_AÚBû£_x000E_Ak8.¡Xd_x000E_Aé&gt;_x0018_)æA_x000E_AP_x000D_°_x0010_lë_x000E_AòåòåÄ-_x000F_A_x0002__x001B_Eï7_x0007__x000F_A%_x0019_&lt;µ³V_x000F_AC_x0018_¿_x0008_Câ_x000E_Aj9©*®_x000E_A#¤SVð_x000E_AëE_x000C_ý£_x000E_AciÎ_x0015_H{_x000E_AXZkm_x0002__x0004_[_x001F__x000F_Aé_x0011_éÁ_x000F_AXùÐá_x000E_A_x0010_uø&gt;_x0011__x0010_A-YU%_x0001__x000F_A»Ï÷ìKÍ_x000D_AYãä_x0007_Ì_x000E_Atc°_x001B__x000E_Aßî`C÷*_x000E_A"¨°_x000F_Ayÿö{w_x000F_AÊÓÂñ_x000F_Aú_x0012__x0004_)_x0010__x000D_A_x000C_°ôC­_x000D_AWÔÂ»]'_x000E_AÞWT:G_x000D_A;ÏöpõØ_x000E_Aë_x0003__¸_x000E_A®]¬Ý_x000E_A±14o_x000B_;_x000F_A¥RE_x000F_Ùv_x000F_Af%ãY[á_x000F_AÖ¤@é`Ø_x000C_Aô¢_x001D_N_x0019_ÿ_x000E_AP-ý£_x000E_A®ªÖ·{Ó_x000E_A._x0018_ÿí_x001A__x000E_A_x0003__x0013_&gt;³_x000E_A¼ôG0_x0011__x0010_AzJ_x0014_!0á_x000D_A/¾OB_x000F_AYóí×_x001A__x0002__x000E_A_x0002__x0006_d"_x0019_#·_x000F_Aeâ÷ÏÈ_x000F__x000E_A_x0008_p¶:b_x001F__x000E_A_x000E__x0003_ÇkÜU_x000E_AÜ_x000B_Yp±_x000E_A^_x000E__x0013_$°T_x000F_AòD«B!Ã_x000E_A¶Ñc_x0003__x0010_A¡f_x0013__x0004__x0010_A_x0018__x0005_aÂ_x0018__x000F_AAzÊ_x000E_AêÄ®oÛ8_x000E_A¿­³JM_x000F_ANM¡ë1_x000E_AfìªQ|_x000F__x000F_A#\{uñç_x000F_AA¯¸aø_x000E_AØø%ÿ_x0015__x000F_AWÈ_x0016_:_x000F_AKXÑÿm_x000D_A-,5´L_x000E_A/ç_x0018__x0004__x000E_A½_x0018_ÐR÷_x000F_A§ËÀÓõ_x000D_A5,IÔ_x000E_A_x0001_Û_x0004_àª_x000F_A_x000B_çÐêá_x000E_A_x0007_ÿVÅ0_x000E_A­ôâ¯_x000E_A²_x001E_¼ç¿_x000F_A.çâiø_x0018__x000E_Açúÿ3_x0002__x0003_b_x000E_A¿7Dö$_x0015__x000E_AéÅÙßP_x0001__x000F_AÇ_x001A_äE_x000E_AlÖ°&lt;_x000E_Aøà_x0005_­:_x000E_Aþ_x001D__x001A__x000F_Aãw_x000B_Û[;_x0010_A{Í×S¿Ü_x000D_AÓÔÎM°_x000F_A_x000B_ÑÇ=èR_x000F_A}¡qþU_x000F_AMÌ52Z\_x000E_AL_x0019_®Ö H_x000D_A¬Ã_x000C_z¨ò_x000F_A@Þ=wí_x000F_A´ÃØD_x000E_Aº_x0017_ë²_x000E_A	KÚ_x001C_U_x000F_A('ýÜÑ_x000C_AæoI__x000E_A°Ax`__x000E_A_x0010_,|_Þ_x000D_AeðsØÚa_x000E_AÇùêIÑ_x000D_A_x0004_úá_x000E_AjmÒ{_x0016_í_x000E_A5I#Í_x000E_AÿßêBäÎ_x000E_AÓ@9¦(_x000E_Aì_x0011__x000B_fF_x000F_A_x001E_&lt;_x0001_sÓ_x000D_A_x0004__x0005_&gt;(¤"Öç_x000E_ADéO*_x000D_A¢_x0005_­(öð_x000E_Ak_x0006_£Jií_x000D_A`@sÆ+º_x000F_Akä9EªÂ_x000F_AêÉ²äÞ_x000D_Aê_x0018_§;_x0016_-_x000E_A­Ú§¼ð_x000F_A¢-×n _x000E_AgJ?_x0001_­_x000E_A_x0010_¶é×xE_x000F_Af¶ G_x000E_AÃ_x000B_Ù[6	_x000F_AIq .u	_x0010_A÷_x0007__x000B_ÉL_x0005__x000F_A$c_x0002_&lt;._x000D_A_x0019__x001B_1_x0016__x000E_A_x0003__x0010_y*³K_x000E_A_x0008_8_x0004_u®7_x000F_AòäDû%Z_x000F_Aú_x001D__x0007__x000C__T_x000E_A.ÜoøÁ_x000E_A~s²¥@Y_x000F_A_x0017_ggR÷_x000E_A wè×_x000F_A»|m6C_x000D_AW_x0018_7OÜn_x000E_AzYù{Å÷_x000F_AFw®Æ¡_x000F_A*y«É¹_x000E_A_x0017_QK_x0003_	§_x000F_AÎkâ­|_x000F_A£ÙY;+_x0006__x0010_A²[â0j_x000E_A¥Ñ_x0018_T_x001B_b_x000E_A1ð2Ù_x000E_A^õ¶_x001A_å1_x000E_A_x0001_f|þQü_x000F_A_x0002__x0002_ÖÔ_x000E_AI¢é4x_x000D_Af(te.ì_x000F_A_x0004_Æ_x0013_gQ_x000F_A,¥²*öS_x000F_AñÕãßh_x000D_Aó:µ)¼_x000D_AëÞ±[O_x000D_Aåx6Ü_x0012__x000E_A4Å&amp;¬ÄÃ_x000E_A*ä_x0017_-_x0005_R_x000E_A¤`[ã	_x000F_AøÑÒï!_x000F_AB½CùÌ_x000E_A_x0012_zéÔ^_x000D_A_x0007_þO4á_x000C_A_x0008_I4èË;_x000E_AÄ³n±A_x000B__x000E_A¹Ewp_x000F_A_x0008_ï®.¨_x000E_A[[#­f_x000F_Aè¤ó_x001D__x000E_AyÒ%_x000D_è_x000F_AÉÊº$¢Ç_x000F_A_x0001__x0004_]õ§L°ù_x000F_A_x0010_.ïO8f_x000F_A_x0005__x000C_®b_x000E_A	_x001E_*è_x0011_ô_x000F_AÊU_x0014_Ì_x0012_u_x000D_A½î_x0008_÷_x000E_A6!,_x0012__x000F_AýÊG]üD_x000F_Ao©_x0002_±_x000E_A}T_x0013__x0019_@_x000F_Aý8&amp;Zæ_x000F_A_Ý«A_x000D_AØów_x000E_Aì}{_x0014_g_x000E_AÞ¡²N:_x000D_ArùIk _x000E_Aµ¶Ád·_x000E_AkÝÔ·_x000E__x0010_AYëÜ_´È_x000D_AlPoÛ'$_x000F_Aþ_x0012_Mj©_x000E_A¹q_x0015_MD_x0014__x000F_A·2Åb¦)_x000E_A"«"37_x000F_A_x0008__x000F_AÍÜ³SX_x000F_A »Ç¥ìÎ_x000F_A_x0003_jÁn7_x000D_A¢012Z_x000E_A3_x0015_I_x0013_Û_x000F_AØM_x0006_6rÆ_x000C_Au( &amp;_x0003__x0004_×_x0017__x000E_ADØ9¸&lt;_x000E_Ah0Òö_x000F_A¤\°^_x000F_A_x0001_×¿í±×_x000D_A"e&gt;i¦_x000F__x000E_A_x0016__x001B__x0018__x000D_T_x000F_A_x0012_Þ_x0002_ïy_x000F_AÁýÕ§«L_x000D_A2ö_x001A_Kª_x000E_A_x0006_|_x0014__x0002_Á_x000E_A ú»]_x000E_AM°.Lo_x000F_AË_x0019_õ&amp;p_x000E_AKGð_x0012_ð_x000E_AÎ`_x000D_És÷_x000E_A**ðQî_x000E_Ar9A(y_x000D_AïaLz?È_x000D_Aõg_x001B_C._x000E_AHTUÜ_x0004_ý_x000D_AÒ_x0013_Ò-_x001D_N_x000F_Aá_x000F_ÂK_x000E_AMiÐ_x0014__x000E_A íæ'_x000E_A"[OõòÚ_x000F_Aûo®h_x0018__x001E__x000E_A_x0017_G_x001F__x000F_ÿ¢_x000E_A\_x0018__x0015_k"_x000F__x000E_A_x001B__x001E_³?_x000D_AÛk¥ Iä_x000D_A_x000C_i_x0016_Ñ¼_x000F_A_x0002__x0004_ñ,ZÇm_x000E_A1&lt;gÔ¢_x000E_A¨|kÖÃ_x000E__x000F_A÷¢_x0019_q#_x000E_AÀÉ_x0019_µ¸v_x000E_AkÅ:î_x001D__x0010_Aîl$ócwò@=gºÎTaï@D+³Í_x0003_+ó@/Wµ¢ï@Üº_x000E_m_x0014_õ@_x0005_Í¤âLñ@b_x0004_h¯ò@V_x0017_®çìpô@'_x0005_'¬ïúò@_x0013_RxUA¸õ@&amp;ÛHìNò@ _x0002_C²Ôñ@,_x0008_Ü¦ö@7§ÿWó@·u0å±ö@Å¢$ó@c(ò@o$S|_x0019_ôñ@¶þ´÷§ï@¾7_x0018_|¼jô@ ³SóïÏò@ÊÏ_x001E_z:`ô@Ê«_ö_x0004_éó@_x0001__x0002__x0002__x0001__x0002__x0002__x0001__x0002__x0002__x0001__x0002__x0002__x0001__x0002__x0002__x0002__x0003__x0001__x0002__x0002__x0001__x0002__x0002__x0001__x0002__x0002__x0001__x0002__x0002__x0001__x0002__x0002__x0001__x0002__x0002__x0001__x0002__x0002__x0001__x0002__x0002__x0001__x0002__x0002__x0001__x0002__x0002__x0001__x0002__x0002__x0001__x0002__x0002__x0001__x0002__x0002__x0001__x0002__x0002__x0001__x0002__x0002__x0001__x0002__x0002__x0001__x0002__x0002__x0001__x0002__x0002__x0001__x0002__x0002__x0001__x0002__x0002__x0001__x0002__x0002__x0001__x0002__x0002__x0001__x0002__x0002__x0001__x0002__x0002__x0001__x0002__x0002__x0001__x0002__x0002_ _x0001__x0002__x0002_¡_x0001__x0002__x0002_¢_x0001__x0002__x0002_£_x0001__x0002__x0002_¤_x0001__x0002__x0002_¥_x0001__x0002__x0002_¦_x0001__x0002__x0002_§_x0001__x0002__x0002_¨_x0001__x0002__x0002_©_x0001__x0002__x0002_ª_x0001__x0002__x0002_«_x0001__x0002__x0002_¬_x0001__x0002__x0002_­_x0001__x0002__x0002_®_x0001__x0002__x0002_¯_x0001__x0002__x0002_°_x0001__x0002__x0002_±_x0001__x0002__x0002_²_x0001__x0002__x0002_³_x0001__x0002__x0002_´_x0001__x0002__x0002_µ_x0001__x0002__x0002_¶_x0001__x0002__x0002_·_x0001__x0002__x0002_¸_x0001__x0002__x0002_¹_x0001__x0002__x0002_º_x0001__x0002__x0002_»_x0001__x0002__x0002_¼_x0001__x0002__x0002_½_x0001__x0002__x0002_¾_x0001__x0002__x0002_¿_x0001__x0002__x0002_À_x0001__x0002__x0002_Á_x0001__x0002__x0002_Â_x0001__x0002__x0002_Ã_x0001__x0002__x0002_Ä_x0001__x0002__x0002__x0003__x0004_Å_x0001__x0003__x0003_Æ_x0001__x0003__x0003_Ç_x0001__x0003__x0003_È_x0001__x0003__x0003_É_x0001__x0003__x0003_Ê_x0001__x0003__x0003_Ë_x0001__x0003__x0003_Ì_x0001__x0003__x0003_Í_x0001__x0003__x0003_Î_x0001__x0003__x0003_Ï_x0001__x0003__x0003_Ð_x0001__x0003__x0003_Ñ_x0001__x0003__x0003_Ò_x0001__x0003__x0003_Ó_x0001__x0003__x0003_Ô_x0001__x0003__x0003_Õ_x0001__x0003__x0003_Ö_x0001__x0003__x0003_Ø_x0001__x0003__x0003_ýÿÿÿÙ_x0001__x0003__x0003_Ú_x0001__x0003__x0003_Û_x0001__x0003__x0003_Ü_x0001__x0003__x0003_Ý_x0001__x0003__x0003_Þ_x0001__x0003__x0003_ß_x0001__x0003__x0003_à_x0001__x0003__x0003_á_x0001__x0003__x0003_â_x0001__x0003__x0003_ã_x0001__x0003__x0003_ä_x0001__x0003__x0003_å_x0001__x0003__x0003_æ_x0001__x0003__x0003_ç_x0001__x0003__x0003_è_x0001__x0003__x0003_é_x0001__x0003__x0003_ê_x0001__x0003__x0003_ë_x0001__x0003__x0003_ì_x0001__x0003__x0003_í_x0001__x0003__x0003_î_x0001__x0003__x0003_ï_x0001__x0003__x0003_ð_x0001__x0003__x0003_ñ_x0001__x0003__x0003_ò_x0001__x0003__x0003_ó_x0001__x0003__x0003_ô_x0001__x0003__x0003_õ_x0001__x0003__x0003_ö_x0001__x0003__x0003_÷_x0001__x0003__x0003_ø_x0001__x0003__x0003_ù_x0001__x0003__x0003_ú_x0001__x0003__x0003_û_x0001__x0003__x0003_ü_x0001__x0003__x0003_ý_x0001__x0003__x0003_þ_x0001__x0003__x0003_ÿ_x0001__x0003__x0003__x0003__x0002__x0003__x0003_ýjØO_x0006_mñ@_x000D_ô_x0001__x0003__x001F__x0016_ñ@ê7_x0006_dõ~ô@Ì_x001A_§üÊ¼ð@x_x000C_Fsö@êxSSÒ_x001A_ò@©×9ô@_x0016_&amp;_x0016_ñóKô@_x0016_]_x0002__x001B_§ñ@¿³_x001C_0QÖñ@r¶_x0008_8OÜô@ÇØvõ_x0012_ñ@^'÷_x001C_Òö@³9ðe_x0006_¾õ@#8é­Yõ@ÅÏèÌîñ@_x001F_ùÜ@&amp;õ@Þ~}_x0014_õñ@_x001C__x0001__x0018_Í_x000F_kó@Ì¢yñ8&gt;ò@_x0018__x0017_y¶Tõ@ÙÄ·IÅJï@´àü½4õ@Dë_x000B_'_x0012_¼ò@_"¼_x000B_½Võ@¡Åi_x001D_có@õ­K)´ò@Rv9_x001C_ÕÌö@j¦_x0006_óþð@ßÄÕ_x0017_ð@w¶@ùó@fD=Dó÷@W}_x001A_A,ñ@_x0003_	Ëª6»«_x0008_ó@é#ÏÞõ@;/Y_x0001__x001E_ô@_x0004_ß÷cCõ@Ôb«ÃH_x0012_ó@#·¢MÅÇõ@øV_x000C__x001E__x0002_ò@_x0005_Ë5´ñ@8«_x0018_ªÀö@)(	]ñ@Kv,_x0018_èñ@¿Fµ_x001A_~©ó@ËøÕFrð@HVúò@K!-}%ò@"Aeµ#Vð@ßkË;Õ«ò@:fèÇîLò@ª¥+Oßï@¿FË©Öò@@Q_x001B_ ¬ò@®_x0006_øíð@C¿³±ð@fÕûº'ò@µ"¢½´Îò@Çb_x0007_®&lt;_x0013_ó@LºâXïñ@õa`jqëð@'Ö¡_x0006_2Rñ@Î)Ú üÃñ@_x0004_o_x001D__ñ@2ps-_x0003__x0004_Ëñ@çe_x0007_Ü_x0016_xó@L´xñ@c®½Üñ@Ìb_x0006_{#ó@:_x001B_{¡ó@èãìmmð@Ûs"{ÅÙñ@6/_x0001_3qö@iP×8§)ô@D½óNQëõ@__x001B_|y*Üð@ø`|°çõ@_x0017__x0018_Mêgð@u]µtXò@äÜÙ_x0008_ó@ø/ÎY_x001D_ð@®ga_x001D_ßö@ìbKM¿ô@íf_x0002_Yêoñ@WíT1_x0019_°ñ@ÀkëòPñ@1[¸_x001C_!ñ@ª¯^S_x000D__x0003_ñ@O«_x0011__x0017_Òñ@_x0005_ÖDÙ_x0007_µò@_x0019_p»&lt;öîõ@î_x001A_½wyÉô@Ý8¦ÖÓð@àÂ_x0002_z»Rô@Yúàãôñ@èõï_x001A__x001E_¾ò@_x0001__x0003_ê_x001A_d½:tô@Ùþ)"Çpñ@Z_x001C_öz2Êó@_x0018_EMk_x0016_Uó@/ûW·_x0019__x0007_ö@yÒ­±Áõ@2¿c_x001F_Ågó@f9.L_x001E_ð@÷íe_x001B_ùªñ@3LÆãyÝó@Çõ¬4)¼ó@ã;²µjò@ðC2lÒõ@½:Ïìêó@@f@¶Ôcò@zßÃèÃÃò@»_x0011_h/_x0001_1õ@H*KÚîô@¨+lñ@éË¼+Lªð@-ç_x001D_*Þæð@+2ðÆÔñ@Ãø¾Û_x0003_ó@Af_x0019_ëò@Né_x001A_òl]ó@íVnr@W÷@|ë×·î¬ñ@~òû_x0006_	¯ð@:_x0002_½¬Yñ@k|Ï_x001A__x0018_ó@jA2_x001F_;õ@¦_x0012__x0001__x0002_Ð«õ@Ã_x0019_	Z:èð@Xë¨g_x0004_ô@îe_x0012_­*&gt;õ@¬óÉÄ.|÷@ã²½ðñ@_x0016_mIµÄò@ók*¨àó@&amp;¾^i(¼ñ@l[ìCó@â¯Ðqýò@ð_x0006_Hiö@_x001C_Q{Ä%õ@t?k¾ñ@û§X_x000B_Cö@Î¥_x0007__x000C_@yð@_x0019__x0002_Ùitô@_v«_x001B_8_x0007_ó@ÅS6~	¡ð@í_x0015__"Âð@ï4:Fó@q_x000E_	ß9õ@dÚF_x0016_1Àð@_x001F_s°TÖeò@_x000B_7Ø_x001C__x0017_×ñ@U)_x0013_ã¢ó@3?ÞnXï@'@Ðò@®ãb_x0015_ù_x001B_ó@!`Y%zð@¤ß)kZõ@ì,ZÊGò@_x0003__x0005__x000D_R«³Â_x000B_ô@ðQau_x0002_ñ@ó±}_x0017_ò@ª¢%/ô@l»°§Róò@E¹°B_x001E_õ@¦Fñ,ò@ñ_x0001_°jÅÊô@I)»åäiô@Í_x0013__x001E_â_x0014_ð@_x0018_¦&amp;fñ@üÕZ_x0018_íó@ºÏ!pQµò@aHrqdñ@2$_x0019_éñ@Nùý_x0016__Yô@_x000D_¬ Ï¬ó@4_x000D_æÖó@¶G/©è_x0014_ð@Ú_x0010_ÞÄÝ7ö@_x0004__x0018_^zñ@v_x0011_Êõ@ú_x0010_µ5{rö@qÆ¦Y1;ó@_x0011__x0015_år·ð@@ÑÓ¤ï@¯8vãï@í%&lt;&lt;bñ@dÞ_x0019_éñ@ÒF÷1åöñ@è;âüppó@ìb²N_x0001__x0002_ÒTõ@­¨Ä£_x001C_Ùò@$K[±:ñ@õ7$¨û´ð@¼sÁ¿_x001A_gñ@_x0010_ &gt;Ñ»Jó@èËHËÿò@þ­_x001F_(ó@ÄÉØê_x001C_:÷@*J}ÿÊ­ò@_x0002_´èßäñ@¿I¥7ò@0{N_x001F_õ@ÚãëCò@§Þ@ô@sp_x001B_a&gt;ñ@l}àÙõ@èÛ»\_x001B_óó@E_x000C_·¨ºGñ@v_x0017__x000B__x0011__x0013_ö@¤ÆK_x000C_Ãò@¯_x001B_¥ÄÃ)ó@\&amp; ò@)8É9Jlò@¤_x001C_p5Êò@ö1.÷_x000F_êï@?´ô@2ââOÚó@_x0006_ÁèÈð@/_x0019_ÀµEó@+C{Ñò@Y5ùÈ^ñ@_x0001__x0003_P¼ë_x0005_ð@ÁT$ûò@H_x000C_çµzuô@Û_x0015_6ó@P(Dð8ö@&amp;Gs'¿»ñ@Û;¯_x000B_í}õ@Í_x0012_[°È_x000E_ô@_x0012_ÿ´_Éó@^Y;ùzçö@8»c_¹Õó@_x0015_ÏÃ¯_x0015_ô@øþËß÷ô@_x0012_­_x0010_Å¯dô@ò#Õ¹ëò@_x001F_3åè÷@_x001E_ÇîXò@_x0008__x000F__x0006_Æ(ò@ñi_x0005_bxSð@1&amp;j4É0ó@ZH½V$Ôò@ôn;_x0007_úò@§ôü©µï@vHô¢kõ@_x001E_¼7}ò@ð"è¤×ò@ÂS6½¦Îð@`_x0006_þ¹qô@lf&lt;W(bò@º_x0002_PÉÁÙð@zI¬'ò@Avh_x0001__x0002__x001F_îð@	Ù_x0017_¾Aò@»(_x000C_PÓññ@èË_x0006_ Jöñ@¾ðÙ_x0018__x000D_®ñ@oäCðñ@Í°c^ò@)U¿_x0001__x0014_$ñ@O@Ó=ð@ÿa¥$_x0016_lô@IÃÅUºëð@qcªX/ð@_x001A_[»_x0006_ó@Ú¼Kb%_x0001_ò@[=DÚNò@P¹:Xäâò@_x0018_yúe_x001F_ö@_x0010_ÂßA{Äñ@_x001E_%Ý_x0015_¸_x0015_ô@L&lt; ýïÒô@lû|Ùô@pcÁS8õ@ÄêqÅn¤ò@oÖõtDçò@4©)(_x0004_ùó@Íõæò$ô@!/c¸§ò@üóìê®ñ@ôo¾+Ùô@XµÅ3ôö@Øö_x000F_§Y¿ð@U¿£ùô@_x0005__x0007_ÇTkÀ3åô@j^ñà_x001B_ó@w_x0003__x0001_À]ñ@ØU#%Æó@øÂÿÇò@6£kw5¼ð@_x0010_&amp;Å&gt;_ð@_x0006_']³9fñ@n¡¾`_x0013_áò@¤Øè¥²ö@;ä4ÝÈ]ð@_x0002_Ü&lt;õ~ò@¬ª_x0015_ôï@#°_x0005_uÝ~ñ@v¢&gt;/]üõ@P°Àó@_x0003_.güñ@dàõ.UAñ@\¿·Éð@ï_x0013_[ ôñ@:ýiÔÓ¢ò@ÜvØ§§/ñ@.Q'_x001B_¦õ@j&amp;Òãô@OÏ_x0015_Ø4¾ð@_x0006_§OV¨Gô@_x0016_ýè_x0019_ñ@_x0004_`±³ó«ó@³ÕÎ_x0019__x0019_ò@æ_x0018_5Zñ@rx2¡ñ@ºÊÈ^_x0001__x0002_oõ@_x0018__x0005__x001B_í4çó@U¬ý_x0012_&gt;ô@àcùÀnîô@ò¯i_5ñ@¸Ðãç4ò@Ö_x000E_ïá&gt;_x0006_ñ@ÐL_x0011_íð@GÜú¾oô@s¼-6Ù*ò@Äì_x0004_iæëô@½­(³_x0018_ó@LSúÁj÷@1ºBÇíþõ@~û·=Äö@©Çô_x000B_ñ@{gÐà»vò@ÂE_x0005_:«Kò@KÆ"-Ió@_x0003_Èøß_x001C_h÷@KGàÎ©lò@QÃí¡¤*õ@&lt;_x000B__x0008_lJò@àÅRó@K _x0008_ß]õð@,{&amp;ÛçDö@¤AIÉñ@Oz`WZ_x0012_ô@G~c¨Mó@oaÅY~üñ@Ñd2åÔ]ò@Â_x000E_ò_x001C_dò@_x0002__x0003_ÌV%ÃL{ð@ö«Åó@¾¶Í(ÍÚð@ù» RÏð@Ê _x000E_J´ò@D±Õ_x000D__x0012_¢ô@u_x0019_º_x0014_Eò@¸_x0002_ò,_x0015_eõ@gÐ%àbmò@Ç÷z¿ï@ÀÖKEcÝö@õüËÁÜõ@ëx\´õ@à(_x0001__x001F_ð@î_x0012_7\»ö@$wVf·9ó@/@LQ£ñ@)_x0008_añ@¿%_x000E_i¢ñ@C_x0012_¿]ù_x000C_õ@SÞ2_x000D_ìò@_~O¯_x000C_ó@Ft¬è_x001E_jð@:ï´4_x0001_õ@.Ö_x001B_t	ìó@TìuªGßñ@ a¡ï÷@þç_x0005_Áu_x0001_ö@_x0005_bG_x0008_×ð@Ô´s?Þ_x0019_ó@³eB&lt; ð@×îA-_x0002__x0003_ô	ó@v¾õ 96ô@_x000E_Ù°_x0001_Øò@E_x001E_¨Jbö@±£_x000E_ÁÂö@oÊÀ¿-õ@Ò\U_x0005_ÛKð@ÊO·dò@_x0014__x000B_¨Dåó@xî'!Ëåð@ÞV_x0006_Åó@_x0018_»gíRó@]x0	µ=ñ@_x000F__x0017_©»m¯ï@¨¹ßÇô@Ë_x0018_¡ûÅZó@_x001E__x0012_¹ø°õ@@Á_x0016_m_x0014_Pò@««ýõ@(µ§mHð@_x000F_·òOó@_x001E_Î©¤ð@[_x001A__x000B_d7ñ@&amp;*/_x000F_÷@,ïÏ;dó@æ	æí4ò@³kj¾rñ@E:ý_x0005_°ð@ñc%À¦mò@BÂ_x0019_7ô@	º6°úñó@Z«`xò@_x0001__x0007_zD´N÷õ@È[Yç_õ@J._x000D__x0011_wñô@ÊÀ?Þ:íò@¸m_x001F_q&gt;Uï@oI_x000C_«_x0005_Åõ@µO»þtDó@_x0004_þ&amp;_x0012_âeó@_x000C__x0002_rwvõ@èÃ;/$ð@8(_x001A_CÉò@&amp;_x0001_I_x001B_å_x0004_ó@[HH_x0003_ð@_x0001_hà_x000B_8Xð@_x0016_û[$c&gt;ô@¡ô5·rô@ó©öÏ_x0005_&gt;ò@.Z9°¤ó@¥êñ­Y_x000B_ñ@å_x0002_!äyö@t7³_x000D__x000B_÷@*©ô_x0015_;-ó@¶#±¼£ó@xtPÑò@Njân_x000F_æñ@ý_x0006_³72Éõ@H ÍÃð@_x0018_kÚ _x000D_¡ò@_x000C_½÷ýö@_x0019_]ý"Ë%ó@Gd+'9ð@»¡á_x0007__x0004__x0008_Dò@_x0007_=6O_ö@_x000E_§´æÄeô@D¸¥°_x0010_hñ@"RG¶výô@ñ_x0013_ê_x000F_Íð@HîÏ\jö@£e_x0017_¹Ôuñ@º3ÇÜàò@Û$÷Aô@n¨¾x;uö@ówyxaËñ@KÏêmò@¸aeC¡qð@[?Eüò@½Âówq÷@(_x0007_V_x0017_Óñ@pk±³öó@ãD"»Ô_x0002_õ@Û±êB¤òð@íbõ_x0006_zò@õ_x001B__x001B__x0003_±ò@Û_x0005_é]ó@_x0005_d_x0017_,v¦ð@ý´T_x0003_ª_x000D_õ@6U~Õxûó@_x0004_x_x0006_ëÏ¤ô@LeÛÁö@_x0001_,Å,üð@E¾@_x0019_PÎò@æk_x0008_0ø@¬kÄÐõ@_x0007__x000D_\.ãï«fó@[_Dï#|ö@³_x001B_¦¼§tõ@)».èÊó@Ì;^£·æñ@K&lt;{±|ð@xÜje­mö@üø"Ëò@_x0005_£¶£0ò@ÆÿûPø@Ö|-Èä&gt;ò@Oh¾¹}íñ@B_x0006_d*±ò@_x000B_ñF#®ø@&gt;EÝ	[_x001D_ù@Ad·4­_x001D_ò@O_x0004_0÷@T¼ðHó@µnÐ_x000C_¥Sñ@)_x0003_é_x0018_F9õ@3ãdgÅï@JR_x0001__x0008__x001A_õ@_x000E_êÕ­ð@_x0004_9¶ù_x0002_ó@:b&lt;¨Iù@÷W¦Møûñ@Þ_x000E_±·_x001D_Áô@^fÇ_x0010_xö@_x0011_D&lt;_x0012_äaô@ÈÉ1c]_x000C_ô@¶MB©_x0003_!ó@`:Ùò_x0002__x0003__x001D__x0005_ô@y6§ù7!ð@½)üãìäð@_x0001_!n_x001E_\eò@æyiBó@ØæG£Üÿð@îºö_x001D_è%ñ@¿R±0Æ=ó@å_x0008__x0014_u£Ùõ@ô×Áò@ÙCTq7_x0007_õ@0ê.¢»ôô@¢¥_x0010__x0010_Ã¹ó@BJ_x0001_Á_x0003_ñó@Ø¼®êeõ@´«_x000D_qahò@¼¤&lt;ï_x0005_ø@¶×µ_x0016__x0012_Jó@&gt;cÏñ¶ó@øSgÞQò@ê(#µEqó@Zi_x0014_AµÛñ@»_x0019_Nô¨ö@¹-|þhØò@ðà&gt;9U|ô@´éîy½ò@@ï7"IÈö@}_x0012_túÇ_x001F_ô@h¯Å_x0017_Ðï@_x001B_Òì:úÖð@Pã_x0011_1xðó@Zb#UMàð@_x0004__x0006_T=RÚÇÆô@mÛ	_x0012__x0013_{ñ@9OÆ_x001A__x0003_ó@%~&amp;»íNô@âIeù6ó@»%9&lt;êFò@_x000D_Þî&lt;_x0002_ô@vºGeØÉò@Úà©$4_x0006_ñ@_x0010_S_x0014__x0015_Ðõ@\Y_x0004_¹õ@¬"k_x000F_iqò@j&gt;9ºõ@ý}*Ýï@´¹X?3H÷@VpÔbò@O_x0001_:ï·ñ@ÆÌ_x0012_3õ@hlrBfó@¯¤_x0012_(=ð@_x0012_étPô@àÝ_x0018_a'4ñ@_x0011_Þ_x001A_1Îñ@jeq$ó@3ï(n$5õ@W_x0005_À¹` ò@q_x0013_a°Dmó@YÕÄä­¡ò@¸ð{«ð@.¢_x0003_'Þò@&lt;D_x0013_ðWkõ@%3PÚ_x0002__x0003_ºñ@ìámHÇfô@|q¹_x001C_~_x001C_ö@Qf¨Kø^ô@qÐ#£ä±ñ@îþ»r¶ó@A;_x0003_ö@_x0008_|4TKô@­_x001A_Ð7_x000F_aö@Ù8ÿ½áò@_x000B_ÌÞü²¯ò@2è_x0006_C(ñ@Òeñ²ô@F|'fºð@&amp;Ã§êÓó@_x0005_B_x0014_v§ñ@Çm;Íò@Ô 7uÕõ@_x0008_b}	4ò@B)¿ð@/wÝ;ö@Ý`H£Qõ@L_x0007_¹;ò@Æ+"¿Éñ@SËSÒýö@_x0015_)®_x000F_þñô@GW_x0018_1Èó@_x000F__x0001_¾ÿVñ@B!Ò:ùö@C8ÙÒßÅó@t5cÉõ@åN½E_x000D_äð@_x0002__x0004_PÝÈ¯õ@¼?rõ@Ã°Ã¥Âñ@Èé|Ïxò@èUtÀ_x0012_2ò@yq9Mñ@_x0017_?_x0013__x000E_&lt;_x001F_ó@ÐÎ²½_x0018_¹ð@Ã º_x0013__x0007_ð@dd4_x0017_í2ó@£Ð»Z¬Eõ@_x001A_cX¥ë_x001B_÷@J'&lt;nhàö@½s Éó@Hpïør6ò@rË_x0014_ó_x001B_ªð@p@tö@ô0gé+_x0003_ô@×Í¾9áð@öP!¹^3ñ@NÀIBK_x0006_ó@EUQ_x000F_­Ìñ@w¥÷}ò@ÙvñlÉWò@_x000D_Ì½ø´_x000F_ô@	_x0002_)nVð@A±¾:¨ð@ÍùÄOð@ÀÐ:bÌñ@_x0001_¨	ó@_x000D_âÒª&gt;ð@õK±D_x0002__x0003__x0011_Mô@/ç{_x001F_õ@â,Çú÷@_x0008_i7"÷@º_x0016_Æò@ð_x0015_)_x0006_ñ@jcbqfö@FCÍÚ9ô@¤_x001D_Íå÷@^%»Ðö@.WÙ7kø@û_x0016__x0002__x0001_ñ@ =DËosô@ô¡ý1ö@&lt;ß$_x000E_ó@·_x000E_¹?¿÷@vøäÀ_x001B_Jõ@Ú_x000E_×eô@?° ¦ó@&lt;Nfÿâð@_x001D_ä,Éuiò@&amp;ü_x001E_[ò@ÉlÜ¯ìñ@35;ó·_x0014_ñ@?_x0006_ ñ@_x0008_ìÑcRËõ@Ø0#¶Xö@Û&amp;_x0001_¨ð@G_x0013_Öà2_x0010_ó@E´]iÝÄõ@C_x0002_å_x0019_Ô¨ó@ör%Táñ@_x0002__x0005_£nÔ©Bõ@ Põ_x000E_ó@%_x0012_÷Ì_x0014_¸ð@DÈËÒ|ñ@^vô¢&amp;ô@_x0017_.ÀV«ò@×T±_x000D_í±õ@#­F_x0018_ò@3å°W#ò@ö-_x000B_+jÜ÷@ÉÐµª°ñ@[3¼ßñ@¦_x0013_è;_x0011_ó@º².ô[ð@ÉCCYHÆö@_x0008_,Ù_x0003_\÷@¡ðU%uð@_x0012_Þ¤³ñ@_!~ã[Yó@á)?´jð@»-Ð¸ãô@gí.fï	ô@_x0008_È\¸ô@_x001E_NÔô!ô@ÈnÏ@Æò@l¼ýqâ_x0001_õ@·ß_x0017_å¡Uù@_x0014_Vt2ª*ó@Ì_x0007_iI«õ@pT ÿ»ò@¼KÄ_x000D__x0015_Ìñ@Ò|U_x0004__x0001__x0002_{Xñ@d÷gÇMò@¬èÃµFóñ@´©(¾Ýgò@äeÏe_x0011_0ò@ÉÅg_x0008_ä&lt;ô@dyõöe&lt;ò@ÒuÝ ñ@¿N_x0012_yµð@poRòûyõ@£­ó¸´ñ@¸ý_x0015_#&amp;ò@_x0018_ÍÂÓò@t-õ¤?Nó@ A#le ô@Ï¯)ôö@X`_x0008_¥n8ò@X_x0010_Vg¿Þò@#ÐÖ4TÛó@ÃÏ63ö@t£´¹*ñ@|0zúÑð@ÕlFmiô@_x000E_Y­iÇñ@dAÔr¨ñ@Qñ_x0013_jõ@åøâ\RÞñ@/_x000D__x0011_ÛHñ@ôyþ_x0007_õúó@&gt;gÚÏó@'hþádð@¨r(äµ{ó@_x0001__x0003_(R_x0019_H_x0015_Iñ@XCÝsGRó@Q¡ärMñ@yZÄ{ö@&lt;ÒG*a÷@²r_x0002_ð`.ñ@z_x000C_ËÍö@KdÕIqúï@1¾Ê#ýò@8¡²Äòûò@_x000E_¤÷}ô@_x001B_Úu_x0004_ò@VªÒxï@äù_x0004_[¦Kõ@×«`h\ð@øµ5¶¿ò@ü_x000C_-A_x0002_ö@f±$_x000F_¥¿ó@_x001F_k_x0010__x000E_ö@+_x0006_N_x0011_ðð@	Û½qó@_x0012_a2_x0016_Þó@eY=_nòõ@ç¶¼nmô@²&amp;ë36ø@_x000E_¡ïbwKó@p©&gt;	ò@~lx^jXô@ÜQbß±ÿó@¦Wá÷"ó@uxÑ:×ó@¦ÅZe_x0001__x0005_|ð@8þgþhVó@â«ÓRÜò@_x0018_Éuå¹ð@_x001F_gý_x0005_oö@_x0007_©_x0006_ÓÒÏó@nÙ±A_x0018_;ñ@MMÀ¸_x000D_ò@¸«ºÁÔdó@Ó/Å¡$ ñ@_x0017_®@!ô@_x0008_gu(_x001D_£ò@mÕo-_x0005_Ëö@úÉ¯Áâõ@*¥_x0003_Ùå÷@_x0007_¶æ_x0002_ê_x0011_ò@¢°_x0011_6éó@/_x0010_ñ@û­_x0003_e_x0007_ñ@ý[r_x000C_I¯ñ@ûX)$Ró@ÊbË©qoó@5_x0012_¾v×Ùô@¾·\jç_x0007_÷@E:M4Oó@8ä_x0004_õÉdõ@Úñ»òT§ð@1°JN_x0007_©ñ@n[;rkÃò@S=Ô)ð@`_x0006_(Á²áó@ÙôH°®^ó@_x0001__x0003__x0008_b&lt;ó@äB¼|_x0001_Öò@álêS´ï@½õ_x0011_Y=ô@11ÖßÛò@_x0016_ëqIþ_x0013_ò@Ðk9è­Uô@ð5EJä ô@_x001A__x000D_ËÜDð@{_x0019_»GË[ñ@i-Æ2ò@GµÆå£ó@²Æ}_x001F_±Àñ@ãã:õ½	ò@Dqê,ó@¨â_x0002_üÁ_x001A_ñ@32-¯7_x0015_ò@`ÑÝñà\ñ@_x001F_ Üxbñ@_x0012__x000C_¡å9ñ@·Û® _x000F__x0019_ô@éº!_x000C__x0001_¥ñ@¾i_x0005_ðò@&amp;Ûó[:¹ö@ÔVap9Òò@y¦¦®´¶ò@4¿.^´ñ@_x0015__x000C_\e]ö@_x0012_ÿ_x000B_äô@´ÐPü_x0010_ó@C¯1gzñ@Nªo	_x0003__x0004_;Úò@·?_x000B_OÆó@3ÆÓ8ô@#!M«Äð@#³kxøð@ºçè7ô@"_x0003_ió@_x0008_qfZ_x001E_ö@÷i/Þ.ó@¦ÜÐ'¾Ëô@é;_x0014_ÿd_x0016_ò@\cñ×_x001C_ò@§¼_x0018__x001A_ô@WÂ_x000B_aëñ@Z¬øºò@ÌøEmõ@_x0005_wÿå³Oö@5ðÜ¢bô@_x0002_\²µCgò@ó__x001D_á_x0019_ð@c_x0002_?ÿúó@¶@H|ÇSó@ÚB2_x0010_@Uö@è9£ºM_x0015_ó@jä_x001C__x0017__x0011_#ò@5_x000D_l½%)ð@Õ_x0006_õºÅÐñ@Û}Ç=_x001C_Iô@jâ]òä¤ð@_x0001_³2²_x001B_ð@:çà³_ô@d]ZÐààô@_x0001__x0002_"bqJ_x0014_ñ@#N9=ý×ö@ª,"_x000F_ç2ñ@¢n¶ª_x0010__x0006_õ@çU ®ñ@VAøÀ_x0016_qô@`k½+Üõô@Ü%?Ü_x0012__x0011_ð@_x000B_y,V6ñ@$_x0001_ûXªúð@£3êv1ò@Æa@`_x0007_ò@$_x0015_èM¯_x0001_÷@_x0010_Ú	Pò@dn¢Ý©ò@îÃzøeþñ@_x000F_N/=_x001B_^ñ@ÔLt¦(«ö@«©'[_x0002_Xð@6ó´ãµñ@¤¦_x000E_Ð^¶ñ@ÔZ|.à'ö@P°P§ò@°^V_x000B_ã6ò@ÀË._x0012_Ðºñ@uI§ _x0011_ï@oõ)³çêñ@_x0018_[Siñ@ó.cÓâIô@è,@Ï)Fñ@3_x0016_äøWÄó@¤_x0001__x0016_Ã_x0002__x0003_W1ô@]®_x001F_;_x0005_ö@_x0017_¨w3÷@Ú zW_x0006_$ò@â_x000E_jîô@YD`I»ñ@J¼Iühð@ª[ªk_x0001_þó@éJè^¢Eò@ÖLþ½wõ@8U?fÝ¦ô@o_x000E_µ²[-ò@6X±&gt;óµñ@_x001D_8ÅUò@_x0014_ÿ_x000E_Õ§æð@HèH5Fô@LQÖôõ@L~`¨åíò@{KÈUò@Æ|Ûjòñ@+q_x0002_­ËÀð@Ä³¢_]÷@?þ°Bñ@_x001C_V;_x000F_4ô@jêø_x0007_c#ô@U°üÒ[Kö@(v«_x0010_3ò@ÿX¯±¢_x000F_ó@B_x000F_¼Ëmô@àÏäGGò@/Á_x000C_)%ñ@V_x000B_ªÒ¬`ò@_x0005__x0006_Ï²_x0008_ºò@ú?WÍúô@VÝH£%Yô@V--_x000B__x0018_÷@ÍM¹Á%Îï@k)ÕäGó@A]C·ñ@t_x0012_-HÑ·ñ@lØcæó@Zë#gõ@9H%snÕò@G®¥9Ðï@ulùÅ_x0001_÷@¤@+ëò_x0013_õ@Â&amp;i_x0004_Ðhõ@Ê5\¿Ìó@ae-[¾×ô@N4Ë¡ð@¢Awý¿¥ô@_x0003_3£_x0001_'ô@Õ'Eèóð@_x0002_íõ"÷ò@©×B¢ô@_x0010_ÖÎ+Ñó@_x0005_VÓv_x001B_Áñ@ðÁ¦"½ö@x_x001E_¯©Mò@'x53ò@"çnz_x0004_Dò@_x0001_BÂÍò@_x000B_O_x0014_=_x0006_2ñ@rÚo_x0001__x0003_î©ô@Õ,û¥kñ@"hGË?Âô@¾ð¶âb_x001F_ô@^¡P_x001D_¤ñ@á«µÚ	_x001F_ò@Àî_x001C_cÌÔó@ªè+Ý?ô@i ø¼P¾ô@èâlÊ¬ò@ÞF_x000E_&lt;Bvó@ò;_x000B_­ÈËð@Ö_x0011_fNLMò@VrøÍ_x0011_÷@W_x001B__x0010_M°Vö@¹_û_x0007_ò@ûÏxU_x001C_nó@Ëívn"ô@}JÑ%fð@We_x001E_÷_x0014_bð@âwÊ_x0018_ió@[qþ_x0018_õ@co{0_x001D_zó@Q°V_x000F__x0002_ò@¬l_x0003_Ö_x000F_7ñ@Àg_x0013_ò@4K_x0013_Ëô@ê¯Téèîò@ÞøCÐäö@Ä¦ï&gt;Üï@Psñéõßô@æ_x0007_NíZ_x000B_õ@_x0001__x0004_uQ1+7÷@QÄøñ@-3X_x0019_¢õ@`_x000F__x000D__x001D_Pò@ÛÅRÏ_x0018_ô@ÏôÙKêò@è_x0013_²{Ûåó@¦ä&gt;_x001D__x0002_ó@ÈÈ_x001F_Gjñ@à¶¥¼ó@Ø_x000E_á¥_x0014_Îñ@Fû__x000D_ô@«gCê*_x0018_ò@¶üÙÖvð@_x0003_¾ä?ò@f&amp;ã¯_x0014_¾ó@ÎkèG|ò@ÄÔ_x0019_P¸Íó@ÔçÔTi£ó@_x000C_@_x001F_Iüìò@Ül¨e«ô@{_x0013_,Íô@,j&gt;u_x0004_Ôõ@¬_x000E_m"_x001B_ñ@;ê C.ô@Õ_x000C_©_x0014_ó@¾:Ô[5äò@i¹ÌGð@ß_x0004__x0002_àó@4pò@³Jl¯¼õ@_x0010_zâ"_x0003__x0007_Hüó@G,ÛwúRò@ÚV_x0007_ÉÔaó@°3N¬_x0016_²ó@_x0005_8_x0008_wI³ñ@'¤Kõ#qð@_x0019_ýãEûò@Ê3O_x001D_£äð@Ü&lt;³}^õ@5Øk_x001D_mò@¯C®lò@ª÷ùðÆó@óC[­_x0015_ó@_x0011_DÎ&lt;©@ñ@¸tIúÃäó@Tkîv_ò@äè¾õ¹Õô@ò_x0002_PÆ{ñ@Ú_x0018_TòSõ@X0_x0006_NÄÃó@3Ák -þò@í[Ù3Ôò@V_x0019_ñ_x001A_/oó@ÙC95&amp;Fõ@ã\æÎ_x000B__x0018_ò@ª¾WÅ_x001C_ñ@)l­¢1ïð@Ï_x0010_ûèõ@.ó%¯s_x0001_ò@©%d_x000B_C²ò@:q_x0004_ì8_x0002_ð@_x000C_ªÛó@_x0001__x0004_ÞEùÈñ@)§_x001E_xöô@ÈAñ%þñ@²7ò@h_x0015_÷_x000C_iñ@%@¨k%aò@\ÅÖ[+_x0014_ó@v|÷ÔæÖõ@ ýÞÆÐ_x001C_ô@_x0017_¸_x000F_çªò@Ô¥o_x0016_6'õ@_x0013_§_x001E_Ç1ð@å9_x0002_9ò÷ð@°w8Ên_x0001_ð@f{Z;ô@Èðr¬²ò@ú_x001D__x0014_4!ö@e5RØàÐð@*7_x001F_lð@E_x0003_Ó_x0002_²~ó@Æs«_x001D_,ö@ÞÐ¬MËó@ðYê_x0007_ò@zâüð@a_x001D_ö¢¤-ó@hî|ñ@Ü_x0014_F_X_x0016_ó@®'L@õ@_x0010_f¯ú_x0019_ò@ò.7Ø_x0005_ñ@­|P'ð@(n_x000E_ì_x0002__x0003_+ãõ@HæÑ¦õ@wð¢_x000E_Ú¼ø@	æªÁññ@_x0010__x0013__x0006_B¬Hö@H_x001B_c_x0001_Có@2§f_x001D_Óò@Ê_x001D_1Kcô@òb¤Æ"ò@(_x0002_68[ö@brÄUÖ_x0010_õ@Ò¨nKZ_x000C_ò@N¬_x000D_qð@\w0*¡ªó@)_x0017_ôó@º_x0014_M_x0004_M÷@\¸b_x0007_zó@Ø¥_x0013__x001D_H±ó@_1d_x000B_^õ@þ_x0015_¦Ô÷@ô!seTÐó@Ù{¸ÁVFö@xGsà_x000C_ò@Tf4Kô@÷È³ò@p'Eß\õ@JV÷MÃ_x0008_ò@ïo!¯ö@_x0006_5} éó@Àþð5¹9ò@üRÔÑdÝñ@_x0001_[)MJô@_x0001__x0004_Þ^¸"Õ¾ñ@¯d¦H_x0013_õô@ëê#ðnñ@'×{%_x000E_%ö@rilÚºnð@¶£?µjéô@,¤Û«y_x000F_ò@_x0010_°$Ò¬ð@_x0008_öEGñ@&gt;¤Ï0ìó@éÝuùøò@À@-ò½ö@Äsä¯çð@Z®ÛÖ}Öð@Âà¸Ùñ@2Äø©oñ@}q½Zô@²ã!Ë&amp;Ýò@¹R¹Ãô@:Ô/¶?_x0003_ñ@0'_x0002_#_x001A_Åð@ïleÕ£ò@_x0006_t%·ò@þ¡¬_x0001_à0ò@ðfiç7Aô@áOGIÞð@BÊ_x0017_VNñ@Uòf¸eñ@ ;~ ó@ë{_x000F_P¬ó@þeü_x001D_ò@;U·_x0003__x0004_pLò@_x000E__x0017_ªó@ÙµÑ_x0001_[·ô@ f0wTò@ÜWBÜ¤ïð@z*H_x0010_êô@*üÖxæï@õ=Ó&amp;7ó@2_x0014_@*Ì!ò@â)og¯_x0005_õ@_x0019_¢ñY¥nõ@iá»ÍÚñ@_x0001_M_x0014__x001F_Uòö@)Í[ð1ó@é¶¥}ð@Z?ê§Æ_x0003_ô@U¿äÀÝAõ@Û`_x000F_¨ò@Qày¸«ñ@îm|_x0018_ó#ô@Q9_x0002_]àìð@l§HzRró@£TD3?ò@~_x001D_*¤Þ/ñ@+(3\õ@Î|ùX[Ãó@öð*ç«ð@;sÚ8Æõ@_x000F_!ó"Åò@¥ÐÒüH÷ò@b\3$_x0011_Îõ@_x001E_ûªw)ø@_x0001__x0004_\Ûµ_x0002_¬cö@@¹-_x000C_Ønñ@âL\ÙØ'ó@ê _x0018__x001F__x000C_ó@zÂ_x001A_ÔöÞô@IW³ü~ò@æñ.¤h¨ó@	_x0019_%\ñ@÷F_x0004_óÄcñ@Ða âKð@û4R_x001D_»0ð@üéä5ó@*{_x0003_'Mõ@_x0015_Cjx¥ó@DuZ$¥ó@C_x0011_(O­Mð@^ôÖíó@ô_x0014_UE¦°ð@9½~rÔö@5_x0014_o-ú ó@NWODò@èÚ§Ûðjó@/?ÉÕõPò@9¹`w/¯ö@³hª¯#Cð@Ú_x000B_Ý[Lñ@ÂZ´1õ@U+-õõ@|_x0019_±¢Bò@øð?ñ@¯&lt;ÜÏ6²ô@Ã\NI_x0003__x0004_á.õ@$ô¹Vöñ@ø-Ô¶¸ò@Ã¼p_x0019_Hjò@_x001F__x0019_ï_x0013_@ö@À.®ªù_x001A_ö@ªÝ,_x0011__x0002_Îð@ü¶ég	õ@_x000E__x001B_vgâ4ô@÷_x001A_QÇC¦ô@Ö÷_x0015_+ô@?ÉÚ°*_x0018_ð@ª3ké:ö@O_x0002_§_x0017_)Nò@9¸æ}ö;ö@_x0003_r2_x0001_ìOô@_x001D_hx±`ñ@íöN(ô@1§=Tð@½_x0011_E÷_½ô@e{t³»Êñ@sMTÍzð@ôßOÓÎ\ó@Þ rÈfô@â²&amp;í_x0004_xò@sf¡x_x0008_@ô@-ç_x0014_0Ê|ò@g_x001A_4àÓ4ó@õ´ÖA^-ð@îXó,ó@Q\òÅ_x0004_õ@®}Iuaò@_x0001__x0002_lÍqxñ@@9_x0018_÷Ñó@_x0019_³ÛEyqñ@&amp;·Yìô@þ»K_x001C_ÃRõ@¼À"_x0011_Vô@\Å©;lð@×«×Q_x0010_ñ@&gt;9õøâô@uÀa@PWö@hêY´©Sò@\*èÕað@íPR_x0017_â_x001E_õ@Å»$o±Tó@ÞDä¸_x0013_Àó@(o|Døñ@ò?Ê~õQò@'_x000D_q]_x0018_ô@_x0015_ßB¦oò@$À s(»ô@eSí?gö@_x0006__x000D_«_x0002_ô@ÒKçÏð@î­öÞühò@&gt;n±bU_x0016_ð@XÄÁrõ@ð·4S¬:ó@mÆÃHYâó@68ð_x0017__x0013__x0003_÷@_x001E_¢ï!ó@óôP8Æ]ô@t¿X_x0003__x0006_°_x0006_ó@\ÚmÄ¬¡ñ@\JvRgõ@glJûð@Ç_x0013_Nöð@aV_x0010_¬[ó@a_x0001_uÀÂ0ñ@^~s_x0005_Zåñ@_x000F__x000C_úO_x0005_/÷@ rP$Øõ@éº|Ô!ð@$c/­ãËó@D¢g­?\ò@S¦Î_x0012_L³õ@Á³Îï_x0002_Äô@û÷¹_x0005_ð@UæÓ`ªVò@&lt;·"Ùó@½ï^É|õ@_x001C_x©.ð@ûG&amp;3B	ñ@ÜÄ±'ñ÷ó@OAðt÷@ü¡êfqõ@³Tï(~ñ@_x0007_jG¸«_x001D_ó@\	¥_x0016_Õñ@ù_x0004_Ö.ð@ôÎ_x0005_éV&lt;ô@A_x0018_Îwu_x000D_ò@_x0019_ø3²õ@_x001E_x_x0018_ôquø@_x0001__x0005_Z6ã_x0008_ñ@bvDN¯nó@Ë_x0002_\_x0019_Hò@MÝÙñ@_x000C_2ª)áYð@;_x000F_þÂ_x000B_ö@JQµiÚð@Í÷Äëõ@ýòáõ@ÜI¹ò_x000C_ñ@øW¾J+5ó@=Nñ@qÎÓ_x000E__x0007_ô@H°ãØ6"ñ@½®µMîó@ßF\tñ@`«_x000E__x001D_{ò@,¦õ ±Êð@ãI,m_x0012_ø@x¥_x000E_ÉBô@"_x0001__x0014_¿%Zô@_x0003__x000C_¼ø^Ñð@_þæô@¬_x0004_»ì¥ò@ôæèÏ&gt;ö@Ó_x0017_Æ{y_x0001_ö@J¶ñÎêð@¢wÞ_x0011_tñ@î3YhÞ?ó@F_x0008_9_x0013_Çkó@ Í|3lGó@_x0008_o_x0001__x0002__x0016_áø@Ê²²x_x0008_ò@­Á×ÅÓñ@Ä({¾²ô@Ba$6³ô@EãÆ»Ïñ@,¶á'aô@®=0Å»ó@Fg3f`1ñ@_x0018_OîUó@_x000C_¢ÁTÖ©ó@u_x001B__x001E_Hªô@Òa¹rñió@OÝ_x000E_ñ@R\_x0002_#.õ@@P3_x001F_rò@lÇ_x000D_	ÖGð@²ð@NÏu?÷@o_x0019__x0016_ñ@r	O)¡õ@/S_x0019_ZÊÝò@9_x0012_õ+gö@ÏãÏjló@:_x0017_§ó­ö@OÕ}å|·ó@UN ôÃï@·Îå_&amp;ñ@á¼äiñ@0_x0008_`3Z1ö@.¹0XÅ_x001F_ó@YGÉJrò@_x0001__x0002_]Á_x001C_©	±ñ@_x000C_ïM_x000D_ñ@æòÒç¡Æñ@_x0006_¯_x001C_âéð@·áP"¥=õ@·ý+?Ðò@ööå_x001D_ø¾ó@$å_x0012_¥"ö@A_x000E_çë_x0003_ò@ÎÙ_x0016_êßuñ@¿#çèð@ºPé?:ò@µßC3âñ@7-_x0015_E°ò@|_x001B_ó-Õô@&gt;Å¢gèAó@ìsÀ_x0012_)ò@!qÚâ_ð@; çØañ@JÁP`vTð@VR²K° ñ@_x000D_EÏÚ_x0015_Ýñ@Ðæ7_x001E_Éò@_x0010_ÿ¼!æéõ@×WlRÇZð@&gt;&amp;¦aálö@$¦¾½7ô@Ä._x0008_ð@~Gý"kLô@Ðþ_x0007_!_Äô@ßÓØÔT_x0005_ó@ø_x0001__x0006_9¶ð@X*BqÓÆð@në_x0017_2Ãµñ@©Ãgè_x0008_ßó@¸Àn,Öö@¶P¬ÛVô@æ½ðl¯_x0004_ô@¥QNÔ0_x001D_õ@¶à ,Sö@_x0014_ëÞ_x000C_Wò@b_x0008_Wð@i^_x000B_Ç(Ôô@¬ó^ÊËï@,]/×ï_x001C_ñ@s±¦âRñ@}cÎjÈò@`_x0002_Á´_x001A_¸ô@ê_x0014_ïÃKJð@ÊOÝ_x001C_m¨õ@sDòÞÎñ@ÂÙ_x000B_ªE¢ñ@Ràg_x0003_ð@-o¬wÀò@°_x0006_o_x0007_z_x001D_ô@WÔWçð@_x001A_Xo^_x0005_¢ó@°¿Y¿ÕEð@EÓïÁ¤_x0001_ò@^"\&gt;d÷ð@ÕZÿblsñ@òCK_x000C_+ó@v_x0002_®2*ñ@_x0003__x0005_³#t3ªÚò@e_x0001_&gt;Íà÷@_x0002_ÄI_x0017_Ê_x0011_ó@8êÇ0fø@|_x0010_Ú_x000B_|ó@_x000C_¥4Ä¡_x001B_ò@fµÀ_x000B__x001E_øô@lu_x0001_ë^òò@4eÞ=_x0010_Eó@áÓöw:ô@L0ÇkõÇó@¾2xõhCñ@²ï__x000C__x000E_ð@¡×¿Y¹ñ@]YÚ®k_x001E_ñ@¸t[_x0010_dÂó@fEwU¦ò@8²Ê_x0003_«_x000B_ø@Á_R_x0004_ð@*_x001F_øä]¶÷@Qd%ï_x000D_÷@Â~¬ËKñ@ÍÆ@c£ô@hôÂP²çñ@_x001F_Làez~ñ@Bc¨×¨åò@õ³e_x001B_Õñ@]UÜ³eó@ºÓ¦vªò@ÖrJEXò@»-ÑÖMö@éý_x0017__x0001__x0003_Ø_x0002_ò@/J_x0005_;èó@_x0002_;ÒåµP÷@ó%Ú"Ð&gt;ø@© ¥¸°ô@¹&amp;yogô@_x0017_x)Êñ@2Þ­yÝô@&amp;6jØ£Aó@NÙÜVx_x0018_ö@/_x001D_ÿ_x0003__ò@ôÙ'4"Åó@½æAâ+¢ò@_x0018__x0003_ÛÊ_x0012_ô@©·W7ñ@6_x0011_¯ÔJö@&amp;_x0004_HèTíô@ïK ¶*9ñ@¥©i|ýñ@_x0003__x0008__x0005_JÍõ@=[Àtùï@#_x0011_u_x001A_ñ@&gt;·Fò@¬×¨2ò@º_x0011_òU#õ@&gt;T[5½ð@_x0007_9³9xô@z÷_x0003_=_x0003_ö@	iZ#ëGñ@ç%_x0018_bï»ô@ü'ïÛ[ø@_x0017_Ìdl_x000B_ò@_x0001__x0003__x000E__x0002_û@(ñ@¼ïjIXÒó@»(òPsõ@º²æp_x001C_,õ@)ùVõ@d[v_x000B_ñ@»ÏÊ#Xïô@'ä_x0004_÷kð@}Md_x001A_=tò@j_x0013_nF&lt;6ö@¯\{;ó@_x0005_¢àV¼ô@Ö_x0005_F	_x0015_Kò@Ë«0±ÇÖò@*Í_x0013_ _x001F_Gõ@h¸NJ»ò@-µµçæò@7×õ_x0016_ô@%TLvðñ@ð÷\åñÌð@ñ_x0011_äSô@_x0006_¡_x0018__x0002__x0017_ö@uH3Ð¯ó@Påü÷_x0011_ýð@»¢ÍÀ/]ò@¾SuáÖ_x0008_ô@¦à¦¶ð@_x0005_OA/ó@¦½_x0003_`,kï@õ­£Huó@=öeW_x001D_¿ñ@eÑÙ»_x0002__x0003_:­ò@_x001F_[Aïö_x0010_ñ@_x0011_­ó@=±CÙ_x0008_ð@,_x0019_vÙÇð@:S÷9ëzó@KÉÿ¥5µô@_x001E_h³i_x0001_Æñ@¼«_x0008_Hxõ@íÕÚ_x001A_qò@¾èO_N,ð@kôØiÐ_x000C_ô@Æv_x0014__x000C_v%ô@FÆÏ·_x0004_¾ô@}l§ésó@gDtô¦ò@_x0016__x000E_Mpr_x0013_ô@ODÓb{ö@ìAú_x0013_ñ@_x0006_|]Ü_ö@_x001A_0CðÎ_x001E_ó@yê ø¾ò@ã_x0002_/_x0019_ð_x0012_ñ@»C²]~ô@Ë+ÙT}ñ@&lt;&amp;_x000F_¼$´ô@øÏë$ò@@õØô@?×J:²Ôò@ìX_x001E_Sybó@¦¢ÊnpRô@×çÎ¦Y7ó@_x0002__x0003_8cç#ò@×1	ð(ó@P_1_x0015_´ð@:êj_x0001__x001C_ô@_x001D_IØ±ò@¯6°_x001D_«ñ@Ê­ð@Ûâ³ó@w¡hûô@£Fø(°ó@¯u_x000C_^5ñ@÷î_x0005_\´ô@6Þ¬_x0001_Òð@ÏÞ)Ï_x000D_ñ@L@kð@8_x000F_µ_x001A_Ù(ø@ÑÙ78cÉ÷@GT_x0005_åV¾ó@ä_x001A_Î_x0011_ßRó@Q&amp;Úléò@y_x0015__x0014_¡ò@$çr2_x0012_õ@ÆWe3_x000F_Tò@/²&amp;_x0012_Pó@b_x0014_ÆÖàéó@Õm\û¤ò@þBÛq_x0016_õ@(_x0017_Tv_x0008_tð@tI_x000B__x001D_ñ@­u)[_x0019_ºò@_x0011_aü;ýó@s_x0001_E_x0001__x0002_Lkô@ÓóKÇ_x0008_ñ@÷¶·,ØLó@â¾`&amp;(Gô@_x0010_F±yó@©­Ìõ@Zð_x001B_É­÷@­ _x001D_uJïö@i¯*§ó@ð_x0004_Ò¦ñ@&lt;68&amp;»³ð@Énµ_x0002_ëò@¹_x0015_d¦Àó@_x0014_×ØÎÇ°ó@5ÿ;Æ^õò@l_x0012_Î1wó@_x0014__x0014_4_x0017__x001B_ùñ@Gj_x000D_éæFð@	:ÔPKÍó@_x0003_/±_x0002_ãò@_x0012__x0011_b[t_x0015_ñ@µèÝÍAñ@°+rÕwêñ@à$_x0016__x0014_ð@Ë»¼}°¼ñ@ù%h£þó@}_x0002_a¢ñð@&gt;¯£®ñ3ô@p´&lt;ÈOõ@_x0002_.A_x0005_$eô@kÆ3lNð@8³©qBó@_x0003__x0004_¦_x001D_ÐnÀpõ@¼ºr_x0011_»ó@l)¿ñI&lt;ñ@Ñïwö@Í_x001F_S×,ó@¦?)j)Çð@_x001C_\Ïu¡ô@_x000D__x0015_õ¡1ÿð@ñ§¤ÊA3ð@ÎÙàS,²ð@:_x0005_? tó@_x001D_Ù4àÁ7õ@_x0016_à'±õ@_x0013_hp8Ð_ò@Pd_x0003_Q¹ó@_x001B_EP@ò@.%C_x001F_%hõ@8b_x001B_È_x0002__x001D_ó@n_x001D_Q3Íô@?_x001D_fÂeïò@+@&amp;pñ@­ß|È¹ï@$ä	ù²ñ@ÖÎ|_x0010_!Bò@Hïàâ_x0013_3õ@ãÝâ»_x001C_Zó@_x001B_Æø^øµò@&amp;Ù_x0003_¦¸Ùò@Ù;&amp;Ósò@ë5·¤Ñ_x0001_ô@³_x0017__x0018_Öàð@öÊéé_x0001__x0003_±ñ@®}tÑm_x0010_õ@î\¥Ëôù@x¿@®ß5ô@ò_x0010__x0013_à_x001C__x000C_ñ@_x001E_ô:³(ò@ôÏ (Ûóò@_x001D_´Ï§ð@þwÏÃ½\ð@hKÈ\Øñ@L\Bbf¶ö@F³_x0016_«ó@RÂñyð@zJ8ü_x000C_øò@.J©®}ò@`ª*)Hò@èvG$_x0013_ºô@&amp;-À¤_x0002_Hõ@_x0008_ä8ÌÙö@ûºy@P_x001B_ô@vk$_x001B_Ñô@°*»`o.õ@|%¤l&gt;Jò@_x000B_t¬Ãð@TÓrÉSèñ@+&gt;Ö;ð@STy_x0018_}bò@æqiæ)ö@V_x0004_Oö_x0005__x0018_ô@3«Êd÷@ïc_x0006__x001D_È$ò@_x0002_¨ðûÉMô@_x0002__x0007__x0006_¬_x0015_2 ñ@ª0_x0003_ºzøó@*äSÈ_x0019_*õ@!]Ýt6ó@+VËñ@LÅc7õ@î9û_x000E_wÃñ@þ:T#ñ@_316îðð@~W¡d*_x0014_ô@âp@Gñ@@÷××^ð@J®ÜÔò@`´_x000F_4ñ@_x0012_5¡×¼Zó@úT¥y_x000F_õ@_x000E_¬Í1	ð@ì§æ7Ò÷@_x0004_«k[_x000E__x0005_ò@*adUåáò@_x0008_ÎÃCgð@ÁÐ_ó@í{òïI©ò@ÄÔ_x001F_8âb÷@T2g£_x001A_ó@_x0016_|_x0010_ë_x0001_òð@ã_x000C_¶´áOð@Õi*ÊCð@)2ñãó@ë_x0005_¼Zò@_x0012_ÅÑ¾½ñò@à¹Ìø_x0002__x0005_æûö@¥ótEÓ®ò@Ìªaèkàñ@ÆÐÊò_x0012_õò@þ¸ØùÚ×ó@Ü_x0019_BS8¶õ@_x001F_Kî_x0011_ô@tíU_x0006__x0011_ö@Ä¬ç?W(õ@F_x001C__x0006_Ëõ@6Eü¾¸ó@!3m@ßò@zZÖm¹ò@_x0004_ÿ¼¿üô@à÷;ÔÁòó@à£°_x0005_ÅYò@ã#j&gt;ûò@d"g'ô@Y\FWÁð@_x0015_|¼ß_x0008_6ñ@øFFHô@«ÅwÂ¿_x0001_ó@ÆYÙ¼ö_x0016_ó@L(_x0014__x0013_"vô@®¸e¹Å·ò@_x0012_ôe_x000E_y%ó@ÃD£/aeó@4.&lt;¤õ@¡ÅeêEÔð@(¤u3_x0008_ñ@­5XDº_x0010_ò@JkÕÌ_x0003__x001A_õ@_x0001__x0006_ÓCìnð@È)1+zýö@ßÃø]XÙð@$dæâOð@\KI%Åô@Öu®þÑ{ò@pFÕQ_xð@àFP-4fò@X_x001E_:_x0003_Fò@Eçé«_x0005_ó@Ñ_x0005__x001A_¢V@ð@²â@2ó@X¨ICðnò@Ê¤:aÔâö@¾­]YCò@©;Ë_x001B_ñ@_x001E_T¶ö@o_x0005_ò]Þiò@Û¬¼&amp;Îó@ª¢¿úñ@vç8Röò@3uï¯_x0019_ö@¯	þrò@À_x001F_wßõ@ª}«¶_x0015_6ð@®ó¥7_x000F_ò@j!ì;_x0010_ò@)+MÀð!ñ@»^ Uø£õ@_x0002_«_x000B_.÷@ÓÁã*ô@*ÿ¿_x0004__x0003__x0008__x000C_ñ@_x000D_ùF_x0012_ó@Yq³w_x000F_ñ@Ô5ÏO	Èò@_x0002_&gt;|Ô(Èñ@_x001A_u°2»Óñ@ô_x0008__x0016_Áwó@ãûÉ_x0007_ô@_x000D_Xi¼Î$ó@K_x0011_ÐÚô@_x0016__x0012_û:*ô@÷aîò_x0001_ñ@üi¬Ù9ó@_x001F_&gt;#¾i~ó@ñ_x0018__x0006_$ç@ò@~bx2¥áô@È_x0005_´¼õð@_x000F_á¤êò@\?ñ±©­ô@Áå¿Nó@u¦_x0014_C&lt;ó@¸1¹_x0007_ZÒñ@­Ìêp¯ó@t_x0003_¦_x000F_v,õ@W¿ß/Ýó@­Û{­è&gt;ñ@ù:_x000E_Ðô@µ¡3°_x001C_îò@_x0004_¼?¤;Åô@ÉOÆÎ·Wô@sÊxs_x000F_ó@y.H_x0017_ó@_x0002__x0005__x001A_RßP]¤ô@åp¬|)ò@ÓâRâß¥ñ@hk¬}_x0001_õ@ÿ_x0011_É´Ûö@_x000D_\©m	õ@¶x~&lt;&gt;Ùï@[-¥Â¶®ô@0_x0014_	ä&amp;ðñ@vÁB¦¨&lt;ò@£Ë_x0012__x000C_]^ô@_x0006_ÊD»ñ@_x000C_&amp;&lt;=Öíñ@/Hø2ÇPó@ÑÖc²_x0003_Ïô@ø»ljx¶ô@.\nlÙåõ@¬_µ¨Áô@0³Yì_x0016_ð@{Mi&lt;_x0006_Tñ@a_x001A_²xã§ó@ÑPe _x0014_µó@TÉ_x0006_äFñ@­qý_x000D_Éð@_x0005__x0011_©kû9ð@|QÌtñ@÷úÁ;ð@_x0004_ÍR)]Cô@·_x0013_W©ô@_x0002_ÖÂ®äIñ@ïrD©Löó@hÇ_x0016__x0001__x0002_¸óñ@Îê^ñ@w*Ï9Sûñ@]Rp[$õ@^_x001D_23cõ@íJj ¢éò@p#¼¥E_ó@UßYß½ñ@Pmú_x0002__x0004_õ@_x0010_mzÜ$bõ@_x0014__x0004_ëYNFó@q$_x001D_ÿ2ð@©_x0017_Ó'¥Øó@¯È-fC'ó@_x0003_Ye_x0012_0Æô@¾_x001B_ÊMÒ4ö@[§ÖBâõ@[¨agT·ó@â(æ²9Vñ@_x0019_|tÖÒô@_x0010_Ü¿°Ñ¥ð@nf xsö@e¦}/Wó@_x001A_m_x0017_b_x0019_ñ@j6Àbô@_x001D_¤»Õlô@õ÷_x0004_&amp;ô@e-&amp;%íð@ÄÂé·ó@MSáRÞGö@´isâ-_x000F_ð@_x0014__x000C__x001B_&gt;qº÷@_x0002__x0003_¢gTÞ_x0014_võ@_x0006_V_x001D_åõ@¼Ô_x000F__x0019_Ããò@Z_x0017_bï¹âð@r#JÈkÕó@¢_x0016_?l&amp;~õ@Y¥°uò@9Nn¾Þð@_x0008__x000F_ÿ¬#ìô@_x0016_O_x0012_÷øló@©YP&lt;{ô@÷.M°õ@ñ"çÅÿîï@\jO)Tó@éSg3_x0017__x0015_ò@zÕÄ®xÆñ@Í½8Òû2ô@_x000B_Üc_x0003_{Fó@_|@V6Ùñ@_x001F_rÎ%Eï@ºV_x0019_Aàñ@hû tä-ö@ô´ò_x0015_ò@Ò[_x0001_ICó@Õk¥ë_x0011_ö@î_x0006_¤e$÷@°,4;ð@_x0018_BÈGTñ@0§VÑô@)]+G|ªò@½­Ü_x000B_ü÷@&amp;äå_x0001__x0008_¯ð@õÑÎÜ¯ð@_x0004_Ãiåcð@¢ÞÁ_x0019_®ò@ºIO®ïÿô@ê_x0015_gË`ô@L5_x0004_&amp;Íò@Q$à÷êñ@b_x0002_êÂõ@jÞ_x0005_ª¬Wõ@_x0015_xì_x000C_Öð@Mñ--íõ@UÛ_x0011_Î+_x000B_ñ@e&lt;Ð9=ó@gVaRSÑò@þô~_x0016_ ö@õO	ÇÓcð@´_x0013_$£§õ@_x0014_¹&amp;ï_x0015__x0017_ò@+`A;#Ló@Äµ_x0019__x001E_E-ô@l_x0019__x0007_ZBö@S5©é§Ìó@²Ñ¯_x001E_¦ó@_x001A_ÂWÌ"¦÷@A6_x0006_ð8ó@À#_x0004_+_x0003_£ð@:-ø$Eô@&amp;U_x000B_wÊQô@Æ­Icäñ@_x0007_½&amp;»qwò@Zþ«óï@_x0001__x0003__x0008_w5µYö@X¹ñ,èò@óâþz¿yñ@µ_x000B_%_x001E_5ñ@äÖ[6 ó@ëÞi_x0012_&lt;ñ@ØK¾Þ kò@=¨¡`õ@¡Íb$MOð@NÈ_x0007_&gt;Ìõ@_x000E_¦Ü}¨ò@â_x0011_¤±,ñ@&gt;XèLÒ_x001B_ñ@ÑÞ[ç¶ð@èøû¡õ.ò@T%Ô¼ñ@g_x0006_K&amp;ò@*C4úèò@FhóIò@}Ð{1"¨ñ@T0Dô@"k_x0014_ä'ó@ß_x0012_Sæ_x0015_ó@mño%ó@p#&lt;_x0001__x0002_8ò@¸ùnk_x001A_÷@*©hqÁò@ù_x000C_Ò¾ï õ@%ÁÐ(k.ò@G|6÷ó@Eø_x001A_©_x000E_õ@èÆå°_x0004__x0005_ëó@WÛÞû$Þõ@_x0005_ÏdMãoó@_x0002_Àpçøò@7Vò¼&amp;Xñ@CÓ/¾HQó@A^¼_x0006_v=÷@_x0015_Ak¾û¿ò@¨&lt;_[Lø@_x000F_Îy_x001F_ýñ@Ið1ó@_x0008_sñ2»_x0003_ö@æIÔ_x0001_Zñ@Ù=$¼±ð@H)ÄH¤_x0010_ô@È_x0011__x001C__x000B_aõ@ê÷$_x001C_V_x0001_ó@f_x0001_}êÚò@%~¸^Q°ð@Àlý!ò@UûÉ_x0010_Ñõ@O·Íïó@Æ\ºch	ó@&gt;¹_x0004_Æjñ@¿¡g¼È.ñ@HüFÄÎÚó@!;_x0008_2Â­ó@¤¸çÛô@_x0019_Éû:_x0017_÷@âä¢j_x0019_ô@¼ÉlSØó@_x0007_×-²Síõ@_x0002__x0003__x0008_ì9X_x0011_Ïô@_x0010__x0002_2vò@ÆO_x0017_&amp;üÍò@5oMvò@_x0008_Sú_x000F_»Cô@ñhêóB÷@_C¼=¸ð@_x001E__x001D_°.íñ@NÒ_x0019_Ù¬Ëð@Îr@i­¸ð@¸nøÐJô@«|Jùð@Àu×ð@Èæ'yÝð@ÖV¥aÀõ@¹_x0008_íkvçó@]_x0017_ ¬ô@¶_x0002_²W]{ô@	º_x0018_wËô@_x0015_µ·°_x0016_*ñ@¢÷¤fð@H&lt;_x0003_J4%õ@_x0017_¿rþFð@^IòeÓõ@j¸ ËVËò@ë_x000D_i¶R_x0002_ó@ðÍ_x0003_UYñ@°ãk¨0_x000B_ò@'ÄÊß_x0012_ó@*O_x0005_Ñ×ñ@Ô|[$_x0001_êñ@'¦_x0015__x0006__x0001__x0002_ãmñ@¦½6¹ó@eJÆ\Ö&gt;ó@`j?ÃÁð@èò¼*?ó@i_x0002_t_x001D_^óô@j_x000D_¤êô@_x001E_â\Hò@2_x001A_¸ÓRDõ@¸_x0018_·_x001C__x000D_ó@UÒ°Ö³ô@i·|ÛDñ@;L¢µEÀô@ä_x000D_ä×Äaó@ôùÛ/G³ò@®"Y¢/_x0012_ò@=¬`,¾_x001D_ð@ù?+`;±ñ@ã_x0004__x0007_:pò@ÃùNgñ@_x000E_Do¿Ò_x001A_ô@_x0006_¨_x000D_7ROó@®v_x001F__x0004_Vò@ÞoUíJò@÷_x0004_+¦($ô@ÀÒÚA þô@±_x0018_¦CS¦ñ@Î,_x0008__x0012_F)ò@þñ¢ùD£ð@8KfÙAúô@\óÝú7ð@S_x0012_ª^¼ö@_x0001__x0003_ð_x000B_ø1(_x001C_õ@èÇ_x0002_6Zò@Ù]uö'ò@Ú¹J,¥0ó@ Gô©Wø@Pvi+ð&amp;ò@"!f_x0007_~_x001C_ò@J_x0013_®9_Nô@Öß_x001B_`ó@,_x001A_ó±ô@ö\¯í\Üó@iÇÕØ_x0015_÷@þ_x001A_|"_x0014__x000C_ø@¢8°?¼_x0005_ò@7÷Í®·_x0013_ñ@%a«Æô@Ü0ÛTpÐñ@j÷_x0006_Iîð@	£ñÝ1Xó@wVX&amp;¤ñ@þ÷½)ó@_x0018_E±J_x001D_ò@Æü_x0017_=f¬ñ@éìÇùwô@_x001F_i$êñ@æ`£_x0005__x0008_ù@Ö§JØÙáô@¹ÇÈ¡wô@²&amp;sÐTnò@_x0016_cc±_x0017_ñ@U`í&lt;_x0015_õ@Ë- Æ_x0002__x0003_Nÿñ@_x0007_ïÿÞ1_x0002_õ@c*Â/kñò@Ò^¼_x001F_Ï_x0004_ñ@ìh ûxó@ø¸+m9Gò@Ó_x001A_ô/H¸ñ@_x0001_Ïú»ð@H±7µ_x0016_ºñ@È_x0012_:1@{õ@©D+	_x0015_ô@ÙºSðôIð@äW¯_x0012_|ó@wd_x0018_(_x0004_ò@|_x000D_Uð&lt;_x000E_ó@zI_x0019__x0006_¢.ó@ÿ2	^Pô@ÐÄ_x0006_7:÷@Ë	Ú_x0010_ãvô@"&amp;A*ó@Ï¤ÜÓôø@"iî²ó@¹'Þ_x0004_ïõ@³ËÓ;çñ@FÀrø@_]_x0014_Þ:ò@Æ½_x0012_tã_x000B_ò@&lt;Z'FU8ñ@_x0007__x0010_­)"\ó@A_x000C_(¥	ò@´7_x000B_e÷@íhF&lt;@õ@</t>
  </si>
  <si>
    <t>9412051569b72138008b25db112a2b2b_x0004__x0005_æ!7	Ìñ@ÈÕÅ_x000C_ñ@jöF2ðó@h &gt;Ä	ó@+³¬ÃÏçò@s¤_x001E_ö´ñ@PåeçMÿò@_x000D_71ÓCáñ@_x001D__x0001__x0007_iõ@:_x000D_Ý{âÁõ@_x0015_Cagó@ña¾² zó@Øö7_x001A_ÎËò@òs!$ëdñ@_x0016__x001C_(Öõ@Iõ_x0013_È2.ò@_x0018_wjUþï@Vüw_x001A_úåô@¨_x0003_®¢º8ò@O_,!W_x000F_ñ@ÀP`6,ô@Ê_x001D_%m­ñ@GGk_x001D_hkñ@ôÊ"Ëºò@?ðè-ô@Í_x001A_²÷õ@ï_z_x0012_þð@$x£¢&lt;:ñ@Â_x0002_Ê_x0013_£§ô@û[°þß¨÷@~þ%ì§_x0012_ò@kYØû_x0001__x0002__x001B_§ò@öÙÿ ò@f²wÜRõ@Þ¯ÍÏ!õ@_x0004_µÆ±Qö@Qh%3_x0012_Þñ@«zN_x0006_ò@0âÇe_x001C_ó@ÆEóõ@úp_x000B_UÇó@&amp;+}£yò@ø[ÃñÛô@¾`åï_x0002_ó@G_x0011_é¬ëï@·&gt;lûtò@-XoÈU_x000F_ô@ñ'_x001A_Rp_x0019_ó@ÕW%¹Êò@£Âu­?_x0013_ñ@y!Nìö@`µf$ð@%Cm__x0017_Yõ@§'sJÿó@×ãñ_x001D_Aó@VXEnõ@_x0007_Ü	J_x0012_Åñ@F6æt,ô@ôT¦?_x001B_ò@Ãl(x_x001D_-ò@m	¡©ñ@OìÜPÑñ@Jý¸6¾ð@_x0001__x0004_*íZYâó@2o¾ë,Vò@Ã!_x001E_¹ñ@¹Èº-=yò@mÄ)½ô@\Jrý®êô@%Ù:È-ñ@_x0003_Í_x001B_yoaò@*]9_x000C_ÏXó@#øÒÒ´_x001E_ñ@®päD_x0018_|ñ@½_x0008_£Ï_x0007_0ó@_x0002_Gk_x000B_sò@«È,_x001C__x0016_ðò@ÇE_x0019_oøàó@Ð}÷Ï_x0013_ó@c	ØK_x001A_ô@jû%ÄnÄð@ÜXæìÕ÷@8¸õ*_x000E_£÷@ÚcT_x0003_Éô@aÙ_x001F_Ô6+ò@+£Ôñ+Kñ@.*`ÉÝHõ@HsvÛ/ò@_x0010_LÙ_x0011_öãñ@mt)	Qð@A¡¡ôó@¯_x001F_ê¶äCñ@ A2Ê+}ó@_x0014_ô]&gt;é_x001A_ð@³	ú_x0001__x0005_h®õ@¹f,ÉöZò@ÇfH_x0014_£ö@î~Væ_x0003_ñ@UÅCøl@ó@uæ´Ófò@l&amp;-Üëñ@¾¥_x0002_%üò@µr`G_x000B_ó@¾Ý±pý_x0006_÷@_x0002_t@;kò@_x0002_*ÞlZWñ@f2_x000F_ÑõÛõ@ÃðÝXHó@ÊÀ_x0001_zô@_x0010_Ëw?_x0014_ò@ì&amp;fã¿Nñ@_x0010_YtsÂ*ð@8¦:_x0004_ô@wâÃ_x0019_@ñ@_x0008_¸8:É1ó@+ïòs¢uó@I£#=_x0019_ó@_x0018_7¨_x0019_ý­ô@|õ2Eô@Ó*ð¤¬ô@j_x0019_XNÓOò@ö´ ¾_x000B_¾ò@L_x0004_ßEô@ÇþÓ{ô@¸nÕ÷	\ô@_x0005_Z~áðñ@_x0006__x0008_4¤&amp;¬7ð@6Ózh~'ñ@uHoÚ¯ô@`à4_x0003__x0017_úñ@_x0005_ã²_x0015_ä;õ@_x0012_¤A·#yñ@©uby{Rò@ø¼`¢_x0008_ò@F-Yñ@_x0016_U×_x0004_Îüò@F¶_x0005_ú_x0005__x0015_ö@iÒ¼ïëßò@_x0011_÷_x0012_ý&lt;ñ@%´ Ú`óð@ýI\_x000E_&amp;÷@ð®6_x0019_ ó@%&lt;Y_x000D_'ñ@rÊ_x0019_soô@äù_x0007_¼Uñ@a_x001B_Q%§¹ô@¦Åy Àró@:Ö¢Ù_x0017_ó@ïPåÙD¤õ@Vºt_x0014_Òò@w$ôL5ò@7_x0002_°N	{õ@øÝýo8ô@±¥»ckTô@_x001A_ÆîkP_x0001_ñ@³®c÷ð@~Wmî§ö@_x0010_I3^_x0001__x0003__x0016_8ó@\Ät}_x001B_õ@ÖX_x0008_ªü_x0002_ô@BÃhýÊ÷@Ãù_x0005_¿Qð@´×Ý$ñ@õº_x001A_Èïwñ@¨:®_x000C_¿/ô@îÊ´9³_x0005_ô@"® §Tô@vÊ.4_x001A_¤ö@e9ÆuN_x0013_õ@.®rón²ñ@l­\Ûð@_x0006_¥È¤_x001E_ò@ËR_x0003_ÞÈ_x0011_ð@_x0005_({×Èñ@_x0011_Ééñ@ð2Ûï~ö@³Ûhô_x001A_ó@DpgÔ_x0006_ô@Wõl×_x0017_õ@\lP½Ôï@¤N_x0002_~_x000E_!ò@"rû|pçô@Vª|ÎÐ_x0017_ñ@_x001A_ç=}eSñ@ß%|_x0019_Öñ@R_x0002_4Ãhó@"²_x0012__x0008_ö@Ô¶bw÷Áó@ù_x001B_KlM4ó@_x0001__x0004_6_x0011_¥À¶õ@_x0004_ìß²ó@òéXLÊô@e_x000C_*£"÷ö@_x0003__x0004_:ùw`ó@9¥u¦±ò@$ùwÛ_x0018_ø@_x0012_¦ÓîÁñ@¦MÑå¯ô@+ËþB±ô@Â1¸ð@²Ì_×]&lt;õ@PÃà{\ö@F_x000B_6#¤ñ@ÊÃµ|çt÷@_x0007_Ï_x0010_àè)ò@ù'¶_x001E_}ó@Ýõ¢_i*÷@p_x001D_á|,ó@U_ó@µÐ_x0018__x0018_osó@çð/õ&amp;Qô@ü_x0004_Ü_x0004__x001B_;ð@«ÆÀìõ@_x0018_£[uF_x000E_ò@Ìn_x0017_b»ñ@\ôs_x000D_guð@ùØ Tãñ@+5k*Úó@K?iò_x0008_6ò@_x000C_ÏG$ñ@Å »_x0002__x0003__x0006_Âò@°ôØ Îéð@&gt;V°J{½ó@WwUÐlDñ@9w¥_x0004_xñ@ðHnò#ªõ@0'ã×Rùõ@àöäW_x000F_ó@æ_x0016_\ô­&amp;ð@WËÙô@A_x001E_Ê©Öó@Õus2ó@#Ë1_x0005_Þ_x000C_ö@ê§çÇ_x0003_ó@+P_x000B_k%ö@Vu¥c&gt;pð@Cæ´³óó@H_x0015_Ã¤÷@_x000E__x0015_=ðÓãó@X2_x0007_]´÷@_x0002_ÞñEñ@_x0014__x001D_BÚôòò@"ªe\Wùò@¬z_x0008_Ý/_x001E_÷@0på_x0001_¢ó@SáR_x0016_âð@.³(pÆÓó@ñ_x0008_¨&gt;sï@_x0015_ôÍ²] ø@¶z#3Fñ@_x000F_§wÅúò@¦_x0014_bfô@_x0002__x0004_íÖ'_x001C_.¶ó@9Ñ*¶ò@V_x000E_ï*_x0001_ò@÷aÞ\ñ@À!fÁ_x0018_ò@J_x001C_¸ó@È_x001B_U*ëÛñ@'úòõ@|ÇÿÐ&amp;ó@²(/i`ð@_x0011_e°êþHó@)_x0012_Y_2ö@ó_x0014_`1ñ@ÊþYúe_x0018_ñ@ãOÊ_x001C_&gt;ó@;SlFÊ+ñ@¤iÉÉJñ@ò^Eô@¶_x0018_è_x0008_ó@h7Þ_x0007__x0003_Çò@ÞF_x0017_7,ò@_x0006_B_x0001__x000F_Ëäò@{£f/_x000C_³ð@~ëë z¸ñ@¯O0_x0015_£~ð@ã_x000E_+_x0004__x0005_õ@_x0011_?	!_x0018_	õ@º¹oD9Øð@Â8Àþ&lt;ö@3]D4åõ@ Ó _x001E_©_x001F_ò@f,2_x0014__x0001__x0002__x001E_÷ó@0cî§Bò@_x000C_ã_x0019_Áeßð@úEX òô@i	x_x0008_ô@_x0012_0_x001C_9mæò@_x0015__x0007_/±6õ@trÇGy_x0004_ó@çãgèkñ@v_x000E_b9_ñ@i_x000C_¢¢Oñ@0ÝÁ±ÐÒó@É8)_x0017_[ñ@ø_x0014_Vôüó@lU#¸Çñ@_x000C_óÄ¬Öô@w_x0008_çíô@¿ù_x0014_©%Âñ@ ïü_x0019_iô@_x0003_å}_x0013_H´ó@=÷_x0004_íZPñ@éZWÂx_x0006_ö@©¢'Iwð@_x0004_Î_x0001_5¢Úñ@	3(_x0013_E"ó@Ì4{Ã-Iò@x_x0003__x000F_¿0ô@®_x0012_áå_x0016_ñ@kk[ÅÄò@_x0013_äÕ#cò@lßbMó@½_x001B_È!z¤ó@_x0001__x0005_ý5!öþô@ÿ.êÞD)ñ@¬n½¡,A÷@2ÌÆ_x0002_fÈô@_x0013_gMñqñ@û_x001C_V®ùñ@ÈO­9úð@_x0012_¤Að@&lt;øÊ0Æ	ñ@ìëFÎMõ@ÁNâpËÿò@_x0017_*ú9þ7ñ@Ù_x001C__x0003_'ñ@_x001F_ÊÖuÌò@Ã\ðò@Ìþ_x0018_AQñ@h&lt;¸"_x001E_ó@¶¯-±¦ô@ËÑ|àû#ó@¼õ_x0004_ô_x0016_ô@Vr¿²5(ô@âÒ_x0001_P_x0011_ñ@_x0006_=À'Çiñ@Øqu_x000E__x000F_ö@îFÂò@8rñ@5°_x0010_xSô@eh· ?õ@_x0006_Ûò-)ùð@nÃ_x0010_ÿñ@è_x0019_¶T£ñ@:g°6_x0002__x0003_Åyô@ï_x001B_nVË*ö@*ÅeÓ&amp;ö@ñ8ýPúõ@ÝPÁ¡ð@ê~¤OÝô@vò_x0006__x000C_}ô@ßQºô@J_x0013_FÜÆÝô@_x0005_§CÒJñ@/m¼¾&gt;_x001E_ò@L_x000B_fôvþò@*Þd#êôð@¤è(v_x0018_aó@_x0015_µ¦)_x0011_ó@àþ]_x000F_ºvñ@+Î%hô@5á¶ç1ô@_x0018_GÁ|mlõ@&gt;á×íö@rö©_x0011__x001E_ô@¡íN¶_x0010_Áõ@=jëÈtò@ _x0007_#M_x0008_K÷@pî¿F)õ@zkHÿ,»õ@_x0016_d}'ô@_x0010_LÜT1pò@G3-a¤ßò@_x0017_L~ï?oò@3!9F_x0001_µö@H_x001B__x0014_ô@_x0001__x0002_#½Q@Þï@Úy_x000E_v2ô@_x0016_íoàö¾õ@T.R¼5Að@Wa$1P`ñ@uïþ%zò@8==_x001E_72ñ@ÒªÁ_x0003_¬ô@ÀOýËWò@jv_x0006_mñ¼ñ@7]¿]¦_x0013_ð@ò§¼õó@éH_x0010_Ñ õ@±_x0015_ý_x0019_T_x001F_ñ@/^J®_x001B__x001A_ò@¼¶H_x0017_õ@Ù]TúûÌò@4kËNîó@Á7³mØ_x0014_ø@jâCR_x0004_ñ@*_x0012_S_x0004_Àñ@-g	ôUÏò@¬B;6lÇó@)1©T_x0011_ò@Qo{_x0018_Cõ@v^Æ5ó@_x0018_FñK_x000B_ð@_x001A_Ã b_x0019__x0011_ô@Ò®L _x0019_åò@W¢LG­Ôô@jS4ÜÐò@_x001F__x000D_º_x0001__x0002_tPõ@Dç_x0018_µLó@!Ü_x0010_{_x0001_ô@{Åuh_x0004_ð@_x0013_M_Âkôò@ÊTY-ÛÜð@sÁùÎ_x0007_ó@t9YF×¨ð@êù|)_x0003_;ï@_x0019__x000C_g+]ô@¶Îðí÷ô@_x001C_k|_x0013_ïñ@jôãõ¦ñ@e_x0003_ß"ñ@X?ÑfnÏñ@9_x001B_&gt;ú_Nõ@û§A_x000E_~ó@«z_x000D_.?ñ@ÑÐ©þ]Ã÷@'C6$ò@N°ztU-ñ@_x001E_¹H_x0003_ò@vÇÂ¬øõ@z¨!*¸ò@w§Æt®Wó@Â¡ *±4ñ@Þ»W ðô@°l¤l¶ñ@ÎHìê»_ñ@ L³XOñ@¿6-\_x0016_Üò@¼¹,áÓ+ò@_x0001__x0003_ún~éö@ì'.ñ@Ùÿã_x0014_ëµô@ÔnËð@?Æ¯Û!#ð@uìä¨_x001D__x0008_õ@_x0010_hïGZ!õ@Ø_x001E_XvEAø@P$]L¬)÷@á{qo_x000B_Åñ@w_x0001_Î_x001A_èô@Úx9\Íñ@MâKýÔð@ïhS=ñôõ@A+@#j_x0002_ò@h_x0004_BBï@reç¬­õ@ónÖ_x0014_Ìmñ@J·¯_x0008__x0005_ò@ö_x0017_EDÝ}ö@_x0013_Krò@¶Gu8_x0008_ãñ@©õ:µµ[ô@ÚÞÑðR/ö@m8ât_x000F_ãó@ò0$f_x000E_¼õ@Óß¨Lð@&gt;ô©Áó@fk_x0017_fOµó@_x0012_wÐ_x0017_fùô@×TÖHý6ð@¢_x0018_J_x0003__x0004_¯Vó@hÍ.Nó@¾mÎ§9ò@«&amp;ý*¸ñ@*QI=ó@_x0002_×²Í¼_x000F_ò@Il¸|ñ@S_x0010_¢ð@°Þºóåö@ÞH4H3ó@ÔK¸å_x0018_Ïó@Q0Ô_x0001_5\ò@µli~ÙTò@*ÿã5Àò@poÕÙÃÂð@B;Õ_x000D_ô@Üø×m_x0015_ö@XÂùJ®ó@fàîõ_x000C_ó@&amp;³Ï3ý_x0006_ò@~í½õñ@&amp;Y_x000B_[=ò@¯_x0005__x001D__x0008_%ð@uÍ_x000B_wAò@¯ÒzJò@²÷Ò2ÓÖô@Îáí­	ô@&amp;_x000E_Z©Usð@®²òvó@_x0014_S'³ô@÷Àd½*4ð@l-4Ö7Óð@_x0001__x0002_#ðì£~ò@ÀM-þ¼ò@¨_x0005_hà`Á÷@¸a2»ó@Páwa6%ò@Ãw!drT÷@_x0018_¢²_x0012_õ@5JXiÅ÷ñ@l±¿_x0007_1Pö@!~_x0010_îó@Æ_x001A_êZwñ@º´ÕkÓõ@³I¥µÞõ@Ú3Pßó@ýþ_x0012_¢18ó@P_x001B_&gt;õõò@Y_x0007_ÖKªñ@¡¬_x000C_·ò@_x0015_¢é7Vo÷@_x0013_'%Anô@6³AaÆð@_x001C_YÁ¹o=ò@1ùÂ¢å_x000E_ò@Üï`é_x001C_x÷@¸ýäÈ_x0003_ó@Ê_x000E_ã¹f_x000C_õ@¥ä5ËÒcó@WkC¾Ö¿ñ@8ikDÄò@_x001A_HµÑMKõ@ïìLz®vó@`_x0012_Óº_x0001__x0002_uÐò@ U3ocJó@½ïç31^ó@_x0016_P&lt;ùz×ñ@_x0014__x001B__x0002__x0001_]ò@TïEa0õ@p¸ì¦yâñ@ÜÅÑS÷@bCRC_x0004_­ò@Ö¨k_x0006_BUñ@~²ÿ_x0017_2Ìô@ÚYíðõ@úç¦¨ô@®GJ¾ñ@M_x0003_Lî_x0011_ñ@`_x001D_9åúñ@q¦_x0001_f!ó@Ø-Ã]ñ@Ð_x000F_áC_x0013_ò@Í_x001A_´ÿûðò@aIæó®ó@_x001C__x0008_ñ³ºó@Ð_x0013__x0008_n+ó@AÀò@ª_x000E_÷Y;ò@¤t²F¥ò@¾]ájÑ@õ@_x0016_­¾º9Åø@ª®ã_x001A_y_x000D_ð@Vkfcñ@º_x0007_ëåJbö@_x0004_òé«_x0003__x0015_ò@_x0002__x0003_»Ô_x0018__x000D_ð@_x0003_¯ßi5ó@ü4-'_x000F_ïñ@nÅôg_x0010_Ìó@_x0016_Ï_x0008_SÍ.ô@÷2Ãñ@Ë_x001D__x001A_lñ@dß,,pmð@ñ¯_x000E_g£Ðð@Nÿ»bÕõ@ié´_x001E_]ò@ðº_x000F_È8ô@%¡È{ð@Ìi&gt;­Óðô@õC§k1£ñ@3üxñ@AÉ_x0011_ìCö@Å_x0001__x0016__x0001_ô@"'±õ	ìô@k£¤#ô@ªk§¿_x0005_!ó@W¡àC_x0006_ñ@ÄÝh9_x000C_ò@ÿÁAªD×ô@ÑXß÷cô@µj%ó@ÔÊOÑ_x0017_+ô@_x0004_§=ßíñ@Ò©Î°­µð@s_x0006__x0016_øtõ@&gt;Ï»«Üî@Éô_x001C_Å_x0001__x0002_¡ð@&lt;?V¦öôò@vÐÿ"ô@U_x0004_©£_x0012_¸ñ@FùdÀÜ_x0015_÷@)¦|=_x0011_ô@Âtu[VQö@¿ì¯ûvöñ@´,©Ås&amp;ð@³¸ó@_x0002_y¾aÃñ@wñ*8ô@Y_x0008_Øª½ö@§_x0003_Þ_x000E_&amp;áò@_x000F__x0001_«_x0010_=fó@:_x001A_I&gt;öò@°ByÅC_ó@AÝçOï@êöÙDõ@_x0019_Ù_x0004__x0004_õ@_x0001_M_x0012_­ºñ@!þèüÞsò@?&amp;é_x0004_Uò@iäÀý&amp;_x0013_ò@IpÑ_x0011__x0014_ó@6¯tâáï@äóktrîó@Fëe¦éôô@Ðð;OMô@o=ÎO?&lt;ö@+I_x0013_Jõ@ñ{h_x001E_^ò@_x0001__x0003_¥hd)ó@è3ÆFö@ú_x0001__x000F_nçrñ@"SÖüô@äaG3_x000B_ö@b_x000B_Xú_x0002_õ@û_x0015_A_x0015__x0011_(ó@¥GÄ¼_x000E_ãö@_x0012_U¨è3ò@!_x0006_AZÜ6ò@^°d`µ.ñ@ØGÍ¯rõ@4(5oÜ(ó@^û¿ºÞdó@çðáÔ!4ò@¸Æ9z²ñ@Ý0¡«þð@_x000E_!_x0004_¸¤%ó@_x0010__x0008_ÊÏ`/ñ@D°{Óè4ñ@NÜuâwñ@|_x0002_@1O}ö@ì_x0001_¯E ð@_x0006_=J ô@ª_x000F_êò@&lt;_x000C_KÈÁkô@YGíò¿Ñõ@(»!¿'ñ@_x0015_°8}_x0008_ô@V_x0014_¨ûL_x0001_ñ@ÿ;_x000C_®ò@vþd¥_x0002__x0003__x0014_0ô@NQÞHð@ä´ØCÎñ@_x000D_­y¬ïò@»ÂlÌ¢lõ@ë¢¿ºàó@X&lt;,Àñ@H?ÂÅ_x0005_Zö@NåÜ®	_x0012_ñ@ävK@ð@&gt;_x001C_Sºð@_x0014_è(¦õ@_x0016_«Íÿ_x0001_[ò@_x0003_«ô¹|Rò@_x0006__x000B_ôÄ¹ñ@õ4r_x0005_Éð@µ#© _x0011_	ñ@M§(¦ô@Øª_x0006__x0005_ò@ØMr2&lt;ô@u&lt;ª_x001F_ÞÈõ@8Ú_x000B_PâÚð@m_`P_x000E_ô@È_x0018_f3ð@_x0012_É ¢Ió@ò»ï"+ó@q¥»^+ð@.Ç.ÛTüñ@BÌJÑ³õ@®&gt;×Aô@KøKhô@]ìÅóuñ@_x0001__x0002_;@fó@ýJú	oó@¤*wæ´8ö@_ÂU.ñ@#©cKóõ@¡ÈGw6ô@/T_x0007_æ.ð@Æ_x001B_W³_x000D_üó@Çö_x0004_4Lõ@¼ÜÑ_x0019_y	ö@ðCàËÿñ@.\Á0áÀ÷@µ'!££_x000F_ñ@±@]¯9ò@åc_x000B_oÄñ@(À/¯ãô@o_x0006_LÄò@0ÉjÝì1ò@_x001C__Es&amp;`ò@o_x001C__x001B_G-ñ@_x0019_r¸_x0013_vò@f­ýoÅò@úðp2_x0019_Tó@þ_x000D_gYñ@(ò¾ðzò@Ä6Ù¹xõ@n3âòðñ@©ñÚÙ¸õ@ïÚ_x000D_\zð@CNx,Xéò@_x001E_J@ò@µ:5_x0003__x0005_´üð@.ù½_x0014_¬ô@Rr78=_x0012_ñ@_x0004_ç+_x0014_1ó@³ß_x0014_p_x0013_ï@¾ÓoIò@_x0017_f¹G°Àñ@²Ä_x001A_M_x0011_óö@¬l±gò@@öÎ^ô@òlè}_x0006_ô@:°8öÀò@8_x000C_OCï@_x0008_?¸)ò@Ï^×Èpõ@Ø.îÃð@aÅ§£ïð@f_x001F_Ñ_x001E_lWõ@ëU¯kó@FÂh7?	ò@_x0001_±²T/¯ñ@_x0010_*_x0002_Zñ@è(k_x0004_Ebô@Ìò&gt;dÑó@.Tü'Ññ@BÒ'Kið@_x0010_6zðØò@,«§ÿ_x0008_1ò@Î^z_x0002_{ñ@õªÞGò@a&gt;]ìï@_x0012_â_x000B_Ô_x0016_]ó@_x0002__x0005_Ã;YÿAô@+_x0015_¯º_x0002_oñ@yY®_x000D__x0001__x000C_ó@µ®?Æ_x001D_ñ@q.¾áÞõ@_x0006_þí_x0019_0âð@ÐÁä_x0004_\pñ@ú·{Èr÷ô@@eÐ_x0019_s+ò@Cú@-ð@2_x0008__x001E__x0016_ð@ÆÅjt+Ñò@½ü¿3_x0005__x0001_ö@4&amp;S`x´ó@dJx_x001C_¼_x001A_ó@ÿúÄt^~ð@=ÂCv\ ñ@è²êÖ©Ùñ@&lt;_x0010_dÎò@ÿË£_x000D_Cqô@úí­0§ó@Ûä´$ñ@eÛ"ÉØBó@Ïÿý;"õ@~_x0013_{z1ò@Ò_x0010_Ë_x0010_cõ@Ø_x0008_ÀÜÈvò@_x0015_ÄV_x0003_îð@$_x0004__x001C_Øéñ@s	Äêó@_x0014_æ_^	ò@[ë"C_x0001__x0002_Cô@%³&lt;¦¾ó@ñå	Oï@c._x001E_jcð@_x001C_«ò@þUÍh_x0003_ð@øä_x0010_lð@Ä{ºÿ¬Cò@q&gt;²Fyjð@&gt;þÃ#_x001B_ñ@¨aÿ·_x001C_ïø@ýx+PÅÆô@­+ó¡´Tõ@ÈÖ,ó)Uò@oúÃ¬&amp;sò@_x0012_-&amp;È_x0012_ö@Rµ_x0003_ëÚ¿ô@¶Ãòr¹ð@Î²%_x0013_Öô@ûI@ð]ñ@ÏP`_x000E__x000C_nï@_x0003_ù"åð@'Óï«_x0003_¤ñ@+Üß_x0010_ø9õ@_x0017__x000C_fJf&amp;ô@¾W¹tWð@à(_x0017_L9§ò@_x0003__x0018_"¬Öäö@_x000B_CÉ_x0008_c/ò@OÚâ2øñ@a'PìÀó@ub_x0019_âßð@_x0002__x0008_ØÿÃø^ï@D_x000F_h­ò@³ÚúÀ&lt;¸ò@uÚ ½²ñ@¶ìa:]ò@_x0017_ _x001B_Bñ@ú7v_x0015_r\ò@¶æ_x001E_Ù_x0004_ô@+_x0011_S§Ò@ó@9_x0003__x0010__x0010_ö@YËB|Çjô@H!"ÛA_x0018_ñ@T_x000F__x001F_ +_x0006_ð@_x0005_ìûóq¡ð@Ä,îÞG\ó@þc9l_÷@_x0001_©%ÒvÊñ@³²!;±ô@±Z_x0010_Uaò@Góîÿhò@L_x0007_¾_x000E_ò@Ä±Ç_x0013_ñ@fkJ»?ö@AR¨_x000C_ó@à_x0005__x0008_¬Tò@s)X¸_x0019_ô@Bo_x001F_ýä_x0013_õ@ ä27ô@«òÁ_x0002_Àð@ÿ®äÄ¿¬ñ@d_x0015_ÍX_x0003_Ìø@&lt;9R_x0001__x0002_2õ@K¡_x001F_W÷ó@]ä=]r2ó@|}o_x000E_¥ð@óG@§çõ@[-ý_x0002_ÿ(ö@EaCÛúàñ@ü)_x000E_Ö­Mò@w¬ù£êêò@þÊä¢ò@a³h&amp;Âò@3ËøÐßDó@ÜK!Bãò@l_x000F_ë^ò@µ4\È®ô@#_x0008_êñBñ@Tz=_x000E_ò@2ú"Rö	ò@hÙ¹_x001A_?¯ó@b0ÜÂÜó@õ_x0008_æS-ð@Æá´×~Iò@?Õ_x0008_a¸ô@d4Bò@_x000E_¹¥qûó@¦7_x0016_¶Þjñ@#Ò_x0002_7ñ@ÝÄN_x0012_+ñ@-÷ÑO°áð@HNiâ_x0008_ó@æ&lt;ÙPò@_x0016_Ä1¬Uñ@_x0001__x0003_ØÃ±¤¤ñ@SSïÛîßó@®¬K{wõ@Íp_x0018_%|õ@¹!¯¤(ñ@	êÈª½_x0019_ò@üÄ¤4ò@T§_x0007_|ó@x	;_x001F_ò@ñãOfrÑñ@ÙI¾[põ@_x0016_½bð·ð@»Êr«gñ@T_x0019_^2ò@í¢O_x0016_þñ@_x000E_r_x0016_}hñ@.)å½ó@_x0018_Ð_x0004__x0002_µó@_x0018_`Dîçô@³ÀÕÙ9Xò@îó"ê_x0012_ºò@OÇY_x001A_Þùð@PÂS¥ÁSõ@¸_x0006_4_x0001_Æ³ò@NZóÃó@ìåãùó@¿jÓð@n,¬íô@¡RÏ_x0013_(ò@8ÛÈùQõ@¨_x0014_ÞN^Õô@s4þ_x0002__x0003_Fò@Z÷_x0015_K:Tñ@øåw/Íó@bùjm_x0016_ õ@ÉÆNq¢ýò@_x0008_Æ_x001B_¬ð@v_x0016_,¦¬_x0001_ò@¬a9°ö@0yÿvV5õ@_x000D__x0001_, »ñ@&gt;_x0003__x000D_!ñ@7G7âèÙð@èÅ0_x001B_Õñ@]_x0001_h¬_x0018_&gt;ñ@Ù6_x000F__x001D_?ò@æ'H_x0007_ ñ@_x001E_Î_x0014_æ!ï@Y°&lt;­¦Kò@TKËy;Òð@ÅVû_x000F_&lt;¬ó@èkºM¬ò@Á\©ÂÄ)ô@_x000F_|ÈÈ%õ@±¨O_x0016_ó@5´wÌ¿ õ@6_x0005_×Íïñ@¹yâ¼©ñ@AñØDÚó@^rÑ)/ðï@bzH®ÆØð@,ºZá2iô@¨_x0001_)Ó_x001B_ó@_x0001__x0002_ru­Ô_x0008_5ó@á~?_x0007__x001C_²ñ@ÇÌ6ÕVò@ãæÖn9Mñ@×ßÂ¦_x0016_ó@î%Vùó@ëpî_x000B_ó@}.ðÜÁöò@[B2~Ûò@WÙHñ)ð@|%e_x001F_õ²ð@_x0006_ÎöÆáô@NQeeÔßñ@µ¿Lg	ºó@·«&lt;Ñ/Ñö@6Ñ¿É!ó@ã%ðªJð@h[aâ&lt;Þö@ö4©Eyò@zÛð@%¥_x000E_^7ò@¢ØàËN$ó@§U_x000D_p|õ@x¥É«ñ@urÔZïñ@X_x001A_î(Kó@bïG|kò@__x001E_¢_x0003_Æ{ò@±ù	2ê¶õ@ìÖV6_x0004_Fò@zsõñ@«w©_x0002__x0003__x0013_áð@A_x0018_Þ¯ò@´pÃï@mÛèÄô@#Lä_x000D__x001B_ô@&gt;èìUAð@ä3Ï+¢Iö@§ÇÛ³p_x000D_ò@ þXþï@À=&gt;å_x001F_õ@_x0019_Ùt|péð@éO_x0002_+w+ó@[¡êV_x0005_ò@Zì+ï_x0013__x0007_ò@PÉM¸_¡õ@o[_x0008_ÌÚï@_x0008_ËàF=Úõ@Z{9_x0017_Æó@Ô©Qô@£¾*»\½ò@_x000E_µòÔ)bò@Böró@x[_x001A_®ï@ÛëÉ :6õ@½]åñ@	vw¿^,ð@ä+_x0001_È.ö@_x0015__x0001_¾dJ_x0010_ò@NAæÆÆñ@Î K_x000E_Y«ñ@ºí¯ö/Ûð@Ðh\¼þLø@_x0002__x0004__x0015_nFZ"Êò@¹y¾ì_x0001_ûò@{'_x001F_ð@áª_x0003_¸ñ@`_x0017__x0007_éñ@­gÐ_x0018_ó@»_x0003_Ê× àð@»¥¹)Jõ@H_x001C__x0012_­qò@HxÞÛ²vô@¯Ç_x000E_gÝó@~°º´ÑÖò@Þ$¹1_x0003_ãó@_x000B_]ñáQiò@t_x001A_( 5Fõ@²Ñ:­ð@92¤Ì;ò@ú8_x0010_'ð@¢Ëa©*ñ@òc_x000B_|¡ñ@¾¼_x001D_³ð@ u TÛeô@0_x001E_ÿSRPò@ÕH	Hð@XTó¯ÿó@4d³&amp;4ñ@ÏïCj³ñ@_x0013__x0004_z&amp;£@ð@9á;½Zô@_x0013_U¨_x000F__ñ@ïrAeoÕò@ü#_x0001__x0002__x0014_ð@ÂÜ|GMõ@m¿ÑU&gt;Dò@ÎOÿ¿×{õ@_x001D_jåt9ôò@x.Ý¸Þò@4º¶ï_0ó@¦4Näæò@+0¦zå~õ@)ª;_x0005__x000D_ó@¯Q_x001C_³Ú_x0007_ñ@-õø_x0015_ò]ð@n&gt;¾A_x0012_ô@Rñ°_x0015_l7õ@^Ãmµù8ò@æÏ?3Ý_x001D_÷@_x0018_|ëù]ñ@À®;_x0003__x001E_ï@(ënxÙò@&lt;@uÁN8ò@_x0017_¡	h1ï@_x0004_!§¡Çô@Ne,â{Ðö@²ðïã7ñ@[.*&amp;ñ@æêÃÐÏô@¼¸iÍ¤ëò@bü²qó@¹_x0013_Fê_x0005__x0004_ó@ó.ï¿_x001D_­ó@ø/_x0014_# ¾ï@¸ëÝÀÈÔð@_x0002__x0003_&amp;_x0013_Q±Mõ@n_x000F_Ä'ô@:C_x0012_Õ§Ãô@üX£o_x001C_ð@"ñØÍ¼èó@0&amp;_x0011__x0019_Uô@V&amp;_x001D_8z¤õ@¶øëÊ_x001E_Íò@_x001E_¡¦C7v÷@_x0006_[_x001A_Kõ@í_x0001_ªFô@Ò_x0011_=_x001B_9Áõ@éJqF¿.ó@+Ö¬vó@[#JÒb©ñ@X^y&amp;£÷@_x0006_ÔooÉõ@·P¤(r¸ó@_x0017__x000D_TNBó@°Ó°×ó8ñ@ARøp_x000B_ô@Ûù|k7ñ@×|0DÄó@qÜ7_ò@S_x000B_ü_x0013_¶ó@5¾_x0013_}ê_x001A_ó@TyO Oó@_x0011_ÙYÆð@ºføÎF¢ð@w{_x001D_Réqñ@· FÇ&amp;ñ@,Á_x0016__x0001__x0002_Òsó@&amp;gòó@Gµ_x000F_¿äð@o1)üÁô@·0yB_x0016_Aõ@)ý_x0004__x0006_ñ@aJ&amp;ñÇfð@I_÷¬_x0018_âó@6¿Í_x0002__x000F__x0008_ñ@9.·_x0003_ÚBò@Ìüâ$ó@_x0016_)!©¶Ûó@ÜÅÕ_x0004__x0007_7ö@&gt;ï_x0003_§ÖFó@ÁòÀHc ö@äÿÒK#Hõ@ê{_x0013_R_x0014_Yð@jI#¥gô@P­_x0001_vó@ÿéÓ×Wô@_x001C__x001E_äÞì´õ@¸CUøDxó@âÀQ_x0011_©ò@ _x0013__x0001_B+õ@Õ~_x0002_±ñ@:(B¢ÓÎô@¢_x0013_Tgñ@aedJ_x001A_ñ@_x0013_Qå"Åó@ïå±im_x0006_÷@?ò_x000F_XPJò@ER¢òuÇð@_x0001__x0003_v¦Ü÷@Nb*Ú.:ò@'õÈ_x0008_áaó@e`Z"ýtò@¼_x0011__x0001_%ô@Ò¼ÏFò¸ñ@m÷ùçõ"ñ@4BÛô_x0002_ñ@ð}¥_x0012_ùñ@*9 ncñ@èôÅ_x0019_ñ@«ì~onEò@Wn²¿6Ïñ@HWæaAõ@Ù_x0003_¾_x0013__x0005__x001D_ö@ê_x0004_RcÍÕñ@óÛýbô@7N_x0019_I_x0008_³ï@ëO:p±ó@zAUÒí¼ñ@ß`Ø&gt;7ó@ cRrnò@Yä_x000C_3Ï¥ô@E$\Iñ@_x000C_&amp;_x000D_È_x001A_ñ@:}Dìù¼ó@Bù¿_x001C_°ð@-H4ÙiSó@æ_x0010_Ù¨yµñ@_x001F_~¤ô@SÑôÜÌõò@¡ð_x0015_±_x0003__x0004_ _x0014_ö@1_x000D_=_x0013_xÈî@p_x0011_Â.çñ@_x0012_¥T¶.ò@ÅÞXò@~_x0002_-gô@ýEu,´¥ð@÷(ä»möõ@öE®áÛëñ@^»ºnÌ5ó@÷ó5lUñ@ä_x0005_;6Dýñ@(N_x0003_°ñ@Ró#;a`ô@)¹ ²ECñ@¸?ö³Gô@êz_x001C_e&lt;Ùö@§åz¦Xõ@äÑB1Fñ@£ÿ_x001E_ac~ò@Ð&lt;o_x0001_ñ@RäÜ_x0010_¡ô@gwÄÂô@ÇUúBÌôö@M_x0015__x0018_¦ñ"ò@âüßZjñ@4­D2ò@;_x0008_.ý_x0013_cð@`AyÏè£ó@¾ojx«tø@°_x0003_p~ùö@¼öìå	¨ò@_x0001__x0003__x000B_êö_x0012__x0015_»ò@Óm%%@îð@q#H_x001F_mÂñ@÷«r®¦Ðñ@RØñù3Bó@_x000D_³6ëµñ@ª±-_x0012__x000D_ó@%ÞÃ_x0003_³ð@ÒÀSuVþó@L¢_x0018_Ê°Gó@~z,é6Dõ@¯p_x0003_ÓF[ô@©_x0002_úWw?ñ@þ_x0006__x0007_kþôð@gªht¹ò@_x0017_äÇnëò@80®¸úó@©­4¿!ô@Eg£ØËò@C_x001F_È¾Üñ@E_x0004__x000C_ô@òyôìõ@Í_x0001_(_x0013__x0008__x0008_ð@_x000C_Bö_x0018_ñ@£t¯ò@¾y÷ øò@À-½[WOñ@r I_x000F_ð@4ÐÍºð@b²t_x0003__x0005_ô@ø_x0018_B0ñ@Á;öÃ_x0008__x000B_ßÅö@B_x000D_&gt;B6ó@«Éb_x001D_ôFò@ð\cîñ@DmLÈGDó@+ÙÀµ1ñ@_x0004_ºæç÷kò@Ê0_x0014__x0007_Ïð@§;5÷L`ï@6_x0013_ýwò@Z,K!_x0003_fñ@hí_x0015_Uö@~_x0002_ÊT®ö@âÚæS&amp;ññ@Ï:Ê_x000B_ô@¦Á#_x0002_ò@_x001F_&lt;s_x001D_¹õñ@«Ð_x0001_¡Ûð@Ï£ìÃ_x0006_ó@X®+uð@ò×¤¸)_x0013_õ@Z`ujöð@°oh@_x0013_{ò@0ë!	ò@YÎ{,efò@bMùTÎêð@(Kð_x000B__x001A_¿ñ@ÿ_x001F_4/_x0005_õ@àøN´ò@À«Ì_x000E_"ò@iáV°ó@üqø_x0011_jõ@_x0005_	`_x0004_j_x0001_ö}ñ@BùÔ9Þô@×q]ñ_x001A_&amp;ò@sµmäò@^w·_x0017_Qzó@j{VÄ[^ñ@±8	aõó@v_x0006_Ö_x0001_ô@c²Ù{3[ñ@bÙ}Þ²ø@6×ÖÍ_x0002_ëô@5\l¼þõ@÷å»s¦ó@p1¤T?ô@Qtû*ö@¾"Á¶ã¤ñ@â_x0015_Â_x0003_ò@òÊZ{_x0004_@ô@àÉ_x0005_9_x0018_ð@)9f³Q÷@ç¸ò_x0008_õ@"ÜÝÿw~ñ@È_x0007_ÿÑEÞñ@´(Z¦ñ@ã_x0017_Lä_x000B_ñ@ÒÌ"_x001C__x0017_ùô@Îüyý_x0015__x001B_ñ@õô¾Ýøó@)©D_x0018_àRð@¢hm{ñ@_x001F_/Þ_x001E_ñ@îZv«_x0001__x0002_C_x000C_ò@úx©Îñ@,w_x001B_!÷@ÙàcØUÓñ@2.$~_x0017_Ùó@â¢ò@lAÏ_x001C_Èñð@¾8¬ F!ô@ K[æ+ñ@#q+iñ@¨üÏ¿õ@/°KñÓö@bÚ=_x0005_|õô@ËQlâÓó@zÚS_x0018_¾ñ@BoÿòQñ@®Ì_x0001_â÷ñ@ÆWØ_x0008_ëõ@FÜ´à¼ñ@¶é¤ÔPñ@ì8VÎÃò@)ÅéÐËð@¯maåIò@òZªÀh÷@ß½^ÿ¸ò@JWç«_x0018_¦õ@ï[X_x0018_1ô@©ÂüC¡ò@Çå+Ù¡_x0014_ô@¾hx_Øó@¼	Æ_x0004_bûñ@ìI_x0015_¸ô@_x0001__x0002_Ü¨¸N&gt;Ðñ@g¶·ªó@	}³úe_x0011_ö@OÎÿ?·ð@Ü²·ÔÅ3ñ@´X-_x0012_°¨ô@y2Âz¤`ñ@êEõÝ&gt;ô@¬B_x0002_2%rõ@aµ_x001A_ªÐOô@¶à_x0003_¹·uò@S¥ïNGñ@ë¥øpsQò@Â½Å+9ó@_x001A_©U·«_x0001_ñ@¡Uä«Iaô@htªçúüñ@M«j6?ªõ@Â6J@Hò@Ô±ÂÄ£_x0011_ò@e¹eV\ðñ@yôr/ù@i_x0014__x000F_Õ¤[÷@Läµúeò@Í¢ª_x0001_j¿ñ@_x0012_ÁÕáõ@Ô(ÏDð@ç_x001D_Û_x001D_ó@_x0015_Þç»tò@Aõ9Ûlwï@¸ÁJòò@G2_x0001__x0002_ä_x000B_ï@oìøQZ_x0012_ò@Øtë-bñ@;_x0003_Û_x001B_°ö@-ÂL_x0002_ò@ï[.¨ðÒò@Ja06ò@Øè®ÞV_x0019_ò@ÿïEB§wó@TÝ_x0004_ø:'ñ@zñT&amp;uñ@çÿÍÍß_x000C_ó@÷('_x000F_5ô@8 õ;äï@_x000E_©Q_x001C_G_x001E_ó@_x0006_lÑR_x0005_ ô@Á§Ëçiâò@îíãÍ+ï@gÓÒê)ð@T¸©ªØó@À{_x0001_¤°ô@XoË ò@T¢¢]Zõ@. Ø®Xö@¼ÁO?Âò@¸=îâ[_x0019_÷@a$PòÁ®ó@_x0018_?3_±ñ@ea=¡woô@RÃèÊÆUò@ÉEábé÷@_x0004_µrþlIõ@_x0003__x0004_Ï@ÍÙ¿Eó@ê¬D-_x000F_ñ@ÔÔj×¡ô@ã&lt;þäVñ@¿ðÕ_x0007_åñ@æv_x0002_8cø@EÑíñ@ö~3Äuô@RïZ¶2Åø@îÎ,ÏR2ñ@_#OºÏð@6EÓ¿®Bñ@_x000E_Å»mÁ¯ô@uèKO$Çï@³h_x0018_êÚ£ö@?e_x0011_ð@¢÷FZô@Bý°}_x0001_&gt;ô@[óUóGò@_x0013_Ñ¶5¶ò@rÐ{·ó@¢_x000B_+qèð@¤£+ºvð@s&amp;áã÷sö@_x000E_6\ùJ×õ@éz)_x000D_Å_x0007_õ@_x0002__x0004_';iñ@Õ_x001F_vöð@&gt;Êp*E{ð@÷DZ_x001B_ô_x001C_õ@ñ&lt;_x000C_/{|ó@ù_x0011__x001C_¡_x0005__x0007_®Éó@Ihyzç_x0013_ò@frøØÉô@_x0014_7î_x000D_;õ@á¿_x000C_C3;ñ@è_x000E_8¦þBö@NÂ_x0001_pg,ò@èÚÞÔu ø@Ç_x0008_1Ör"ñ@Éd*¹|ó@G6Éy_x0001_½ð@F@n_x000E_¢³ö@ÜË±x3Ðò@_x0003__ÔïÂ&amp;ó@A_x0003_eÕÉ¿ò@A(aÓxñ@À_x000B__x0011_)Ùñ@2_x0006_w¤hò@õÓêZÖÔò@Öo_x0010_Uñ@¹¶æV_x0004_$ð@_x001C__x0008_Ðåô@ëlÊð` ó@_x0002_íx_x0001_?ñ@ù&amp;ÊªÑVò@¿ÿA_x001E_¢%ñ@84v§j²ó@F¾2"èó@\:X5bø@Äé$/7sñ@G¹Ðåô@8#ì_x0013__x0013_Öô@_x0005__x0006_3Æ5×&amp;ö@_x001A_?(_x0004_KBõ@æ_x0002_Ç@_x001D_ò@J¹©#µyñ@ØGK_x000E_ò@Z\_x0005_32õ@7Ç_x0007_7Ífñ@rý`(1ð@ãI_x001A_îH¹î@_x0016_ÞºÞxô@àR_x001C_¦ö@\È¹ µð@3÷éÒó@X_x000F_ô:¿ð@Ü¸­·&amp;þñ@·_x0002_M_x0011_nô@S_x001B_y_x000C_c_x0007_ñ@å¹F:uð@?_x0017_Útvô@D_x000E__x0001_ùÖó@N_x001F_ _x001B_õ@xÔ»ºÖFô@Üå´_x000B_,ô@vìU4Èò@¤*Æ§Jñ@Ò!vì4¨ð@¥(ýçÇ$õ@Ô¼ù_x001E_&gt;Üð@18Ï·Äñ@Z!OÇ·ô@ýà:_x0017__x0003__x0016_ñ@Ð÷¡Ï_x0001__x0003_1ñ@r}õ¦ó@_x001B_¦Ëñ@*1Ónwýð@ÎiÑ®@ð@ÆCÝP_x0010_ó@)_x000C_Ú7:íî@Q`ÍÙô@®#4¢¿&gt;ò@ofr6©ùô@\_x0013__x001E_ýQò@¿JÛE«ó@ÏÂTTò@þüám¥ó@í²C,&gt;ô@êùóVÈôñ@l_x0017_Íßìò@êìí_x001F_ô@Az/ÔÊ4ï@HÛÝ%îô@¢³½_x0015_äõ@­ì6©@ñ@_ÀÆ¨*÷õ@¤_x0015_'9Ãíò@á_x001F__x001F_ìÝñ@¨_x0008_S=añ@éÒIzOó@jÑz_x0002_Ê\ñ@-_x0018_0bßñ@_x0010_f7_õ@H{·S1ø@z»¢´·õ@_x0001__x0002_Yæ_x0018_º÷¢ò@C!.^ôò@ÎM¨4Úò@üQ4EªÒó@vSvÇk#ó@Dz[/£ó@FUè`¶ð@ÿ_x0002__x001B_­rï@ÎªÛþÆð@¬,çt-õ@5ã_x0013_â°ô@(:º*ó@&amp;Q ñ_x000F_ò@8{SQD¦ò@ðÛýU¦Eñ@½#ÄÂ_x0013_Pñ@7%.|U_x000D_ô@¦-_x0019_ÁL÷@]°0nðõ@0ÄE_x001C_F_x0006_ò@áT÷Ök	ó@7è§î_x000E_Xð@=St_x001F_ô@UeZlo|ò@f_x001C_ü_x0014_ó@_x0012_ó|so_x001C_ñ@¿:.jEöò@P_x0011__x000D_ÒUñ@ð×iéÓ_x0008_ò@~	å'_x0013_ô@g&lt;_Gêò@ås_x0001__x0003_ßWñ@x¼E$,ð@ÈZi3¥¹ó@wh¨8ßò@¢XõÀqõ@ÊH®#Íñ@wpãÊÇó@¨	úã÷ó@/m©¹_x0014_ó@K¾3ì¬3ð@Qg¶Dzô@Ýýn_x001C_ôð@PÌV{z_x0002_ô@ÕxH÷@;Ç`_x0004_¬éñ@fÃò_x000E_Êÿó@ÙÐ©_x0017_ñ@ZÊB÷.­õ@·?þ(_x0014_:ð@_x0010_¼£Ñò@`V_x000F_Ùó@vÀ`øoñ@¤"ÑÛg»ò@¼¶/_x000B_#óð@L(Ëf4yö@±|ô@0¼_x001F_^swô@¸&gt;B¨&gt;õ@YkÝ_x0010_Æô@ç_x000D_ßÍ³ò@"%©&lt;Ezð@Ø¸_x0011_ÅYô@_x0001__x0005_t,ÕÐMó@b\ï°µô@ËÏS}b,õ@O_x001E_(*|âð@éÇ­B	,ó@¤~tf=ñ@gZÃ|)Uð@ÒwFûcó@_x0016__x001E_bWbëñ@$möÅßÕò@â²_x0015_i;õ@lç¿Ëó@?S_x0003__x000E_Ô*ô@²_x0011_ÀD_x001A_ó@AòÊÁñ@S_¡TXÇñ@}Â¸rñ@±xÝV}Sò@ù?èEöñ@hôÖ_x0005_PNñ@S®gäJò@ëæms³ùñ@ªìeWFó@@ o"¤âó@_x0002_#P_x001B_s{ò@²HEð±Èð@*ßÐ	÷@_x001D_öûÁ:(ð@¿â[²|ö@0~múp°ò@%%&amp;©_x0002_ó@q ~_x0004__x0002__x0003_`»õ@japQìò@MÉÚ7_x0016__x0005_ð@ºt_x001A_k¶ö@téÔø("ö@~årÂ_x000B_ñ@íó[Äô@Ìá_x001F_?ñ@Ì7W_x0013_ÚMô@_x0001_SF¹{có@"ûÙÚð@°_x000B_(­¤_x0008_ñ@KîìË¼ÿð@Ü#'Ôëpò@Íí'#Ñ¯ó@_x000B_SÉß]½ñ@!	s&gt;Ýúñ@^IMcNð@m~4Pÿðò@HÝ¾ÿõ@Â	®6ÆNð@¬û,3¾ô@ô_x0008_®,µ ð@û_ª"á_x000D_ô@$PLâPó@7öRpÃwò@øüAZAIñ@_x0015_)rg!pò@±òãäZó@_x0001__x0007__x0014_¿Õèô@l{Cu÷@_x0005__x0016_¹®0ñ@_x0001__x0002_0;Qi°Bð@åÚÿ«:ò@¹C5O¤¡ö@½Ã³_x001C_Èð@øgrZ;ï@_x0017_¡ gÍð@_x0018_Ñ_x000F_ãò@SRüË_x000F_Íò@ÿ!U!_x0006_Eò@õ·d_x0007_;]ô@dæN5ò@Ì_x0008__x000C_ÞÒï@*#_x000D_Ü!ð@âqjbªð@_x000C_å7î?ð@c3·±H_x0003_ò@ÝÉyXÎçó@/üÓF_x0002_jñ@x¬'P4ò@¢ø0#oòð@Gì_x0019_VHxð@`ß bhó@æb3'ó@t_x0015_Á;ÆFø@FÂ.Sf1ó@	¼ÃbRdð@_x0006_ÞË"XËò@({_x0015_×¹ó@SC}d°çñ@ÈÉq%b4õ@pZLëâ_x000E_ñ@ì.²ò_x0003__x0007_,Wó@_x0019__x000F_C_x001D_4ò÷@ìNWÀÝð@*M_x0011__x001C_Ëð@p+) &lt;ó@Fó2f_x001B_ð@e__x0018_òqÿò@Ï'2_x0004_ð@_x0010_xôò@ot5õ_x001E_Áñ@M_x0004__x001D_õ@-£cjmö@]x\_x0004_È_x001F_ó@×XºXÈ_x0005_õ@«_x0002_W8XÝñ@Y6åJ²÷@/feÁï@_x0002_q_x0017_P¥¡ï@_x0001_Mn¡\àò@Â¶_x0003_L¾ ñ@_x0013_C&gt;Ìð@_x0006_ayÓBò@¬©ÐA¹Zò@_x0006_Æ_x0005_íýô@_x0011_;2¨_x0016_ò@¥ÊéÚøó@_x0002_½í_x000D_÷@¼YsÇWpó@ÿÈ]¢fò@_x000D_ö¼_x0018_k»ñ@¹Ï=dLó@_x0008__x0016__x000F__x0019_ßîð@_x0002__x0003_u~sªãð@!_x0012_é¦Èñ@Üì0h×ò@lhù_x0017_±tô@_x0002__x0018_äÿôtñ@ÊÌÚ¦Ô©ð@à&lt;M_x0011_¾Òô@éç¯Ð#ð@Ð	Öµ¸_x0014_÷@t_x000D__x0006__x0016_ÐÛò@aiØ_x001A_H¾ó@#mÕDð@?*²c¤ò@é%EMò@'Hé¡Fñ@ãÒwY¼õ@¹Ýì_x0006_rð@`Â³&lt;Óõ@ê»åºLñ@9ýùÀô@!xTg¶ô@«ÿoõßgò@_x0013_å®ëoÉñ@Å¼YB¯ð@·²_x001A_ßºÄò@JOwLï@×	CáÞð@a_x0006_r@aó@xý«QEô@þý_x0001_É}´ñ@µÈMZê&lt;ò@_x0005_¢ª_x000D__x0003__x0004_»ò@_x0001_â8_x0018_ðò@«/cõÒô@¬!_x0014_$Dñ@~zy&amp;¯`ò@?©qäñ@m_x0008_ý ãHò@{ÒsoKð@ýôÊ^{ñ@»Â8Õèõ@¸0}V´éð@ë_x001E_ha³9ô@äNB´ãó@lèÉåHô@ÃÛð¡ó@ÀÊ»;_x0018_õ@_x000E_2Ç_x001F_ð@0_x001D__x0015_»¹\ð@²ÂFm´ñ@Ð~çR]fô@QûtÕ¨ö@_x0002_kôóbô@z6ñò@_x0011_Ð]Êï@"Ë&gt;_x000B_.ï@ûbÕò@×ìX6óñ@JbEQÆºô@ÄåÕÁñ@cðq_x0010_jõ@¾ý(-K'õ@_x0014__x0012_qÑqKõ@_x0008_	v³arnñ@¦PI_x0007_Ã_x0011_ó@ Et4öó@ÜJá_x0013_ºô@üu­½ajò@d_x0003_÷rå_x0002_ö@·JÙ_x001F_/õ@vÚÓùò@â,3±mñ@È_x000E__x0004__x0006__x0005_ ó@û³§,þò@Üb³è{}ô@P_x000C__x0014__x0012__x000D_Jô@_x001C_ßdÒ_x000C_ô@+oq¸ò@jq7æ}ó@ºäð¹¥ò@B`_x000D_¼§Éò@íV\¤_x001E_¤ò@`ÁCÉö@vªtà¾ñ@½PÄÞò@ýæ¨MÚYò@6"QKñ@_x0001__x0012__x000F_Õ&amp;Ñó@[Ïkw´_x001C_ô@^ªv-m½ô@£hÉ_x0019_[ð@ìÖf_x0017_ñ@"÷:*eæó@¼£À[ò@WøGÊ_x0002__x0004_dXô@E¿&lt;ÓVô@o_x0006_µÀý%ð@ï_³3¶ò@pVÝýØTó@)Ó¶Ç½ûö@_x001A_!þþ_x001B_ò@~yÿUíñ@ö¹_x001F_M°ñ@/ðÇëð@Ïo¼V?ï@c÷dÇ-ô@QFbtõ_x0002_õ@©_x0003_û_x0016_ësñ@[Ñ_x000E_CAò@©"{K%Qó@Ö&amp;1½Ýï@¸ûÜU_x000E__x0017_õ@mÙ_x001B_)Tð@Ðü_x000F_^À¶ñ@çÙÏ&gt;¼Yò@ÌKfÁxò@_x0012_×)âÏö@¶þ¥_x0006_ØBô@&gt;8_x0001_t5_x0011_ñ@S_x001D_ÝßXñ@õ¿³Æ_x000D_õ@zßz+]rö@)~¸ïþï@ê²´c$Nò@2¼Ù¨óîò@æ_x0017_À_x0013_­÷ñ@_x0001__x0002__x0015_apYýñ@õ_x001A_!7ÝVð@wñB?çó@¤'eÎùêñ@«fiÝò@pß%xó@³©_x0007_Mò@Z]QO_x0019_ð@%$6(÷@_x001C_¸ÒV5uô@s¢I·¨ó@AÜ#ºõ@"v¬ä_x0002_ñ@ä+¹ò@_x0018_ÙT{ñ@©V¨¥_x000B__x0008_ö@´EØ)eLô@hK_x0007_â2hð@_x001B__x000D__x0008_æÛñ@A@1~öô@_x001E__x001E__x0005_)°ò@ä7ÙOñ@ù_x000C_ârò@pÌß½õ@&amp;nòêsõ@ò&lt;Ü¸_x0018_%ô@g}§ÏXDð@$ÇAÚ®ñ@_x0018_Ü?M"ð@5yÚuÇó@¬é_+&lt;-ó@ìÆ&gt;Q_x0001__x0004_ÚÕó@Öã:ðPõ@`_x0015_!8p_x000F_ð@"d_x000E_·÷@wÉãåÓñ@ûÇà¤8ó@ÚR_x0001_{ó@)Ëù_x0003_?²ð@þ%ò¿ò@¡aÃ`çñ@_x0014_µø_x000C_Vò@_x000F_(äÌñ_x000D_õ@º_x000E_L«ò@ÄÒ*®_x001A_Vó@ÆgXéò@_x0005__x0013_ùQ_x0008_ð@ó_x0017__x0001_Ëªò@_x0015_0ÌÌ¢ð@ö©_x0007_X¿_x0016_ô@E_x0013_æUzØò@_x001D_ÜjLdò@ÉÆ£ñ@&amp;:À_x0014_ô@'ü¢$îoö@^¦ê_x001E__x001C_ó@Ê_x001B_;_x001F_;7ô@&amp;Ù%ð@0+´Å¯õ@_x001D_P¯_x0006_&gt;ò@_x001E_Ï_x0002_kÿð@0EçVS_x0017_ó@C¥\S Yò@_x0001__x0002_òy5sçð@ÁWïô@#_x0004_¯_x0008_%±ð@ÆÑ¾_x001D_·2ô@¬oä_x0014_?_x001A_ð@p_x0017__x0006_~_x0011_4õ@DQæÎ¢õ@\!®_x0006_«´ô@ÜTaö7fð@ù´z-ò@êÉáÞÿ_x0007_ò@_x0012_ÉmÃ]dô@#ÅÑÖÍò@!_x0010__x001D_øUøò@ ¶_x0007_L09ò@|l4lf£ð@0THr_x0004_ò@ZpÂáaò@}o¬LÝ[õ@_x0002_Q ¨¾Sö@¬û.CH0õ@_x0006_ä_x0004_«uñ@üy'_x0010_¨ñ@ã_x000B_µÄºó@h_x000D_ÐI0pð@K}®y¾ð@_x0008__x0012_Z&lt;øð@²^o9×ñ@_x0018_¢_x000F__x0014_¼ò@M·æVø5ñ@_x001E_§q\Çò@ _x000C_é&gt;_x0002__x0004_à®ð@k þøcîó@§q+ò@_x000D_ö)Pô_x0002_ô@5(W59ð@ÒG¡W ó@µ"°SOeñ@bxÜò@_x001C_QÙ¿Að@"_x001D_¯_x001C_ò@_x000E_]_x0001_ê_x001D_õ@³§æð@fÊõð@$_x0007__x001E_-Qñ@¾Z¿õÌ"÷@ÊÞZZÙ?ð@÷É3¨_x0018_ô@{»n_x0013_¨¸ó@G_x000F__x0006_	Ðàõ@oJ!*_x0004_õ@^%îø3ó@M_x001C_Ý%Shò@Ø~b_x000E_~ëó@C9ì'ãô@ÂÄ¼¾Éö@h_x000E_dôæòô@ù&gt;@úØï@\hï_x0014_q÷@å'cP	uó@_x0003_TÃHc_x001D_ò@P¾_x0001_í2ñ@¦ùDB0ó@_x0001__x0002_s5[bôó@oª_x0005_6½ò@XfÛÐ_x0017_ö@_x0016_òm·5_x0010_ñ@S_x000E_x_x001E_öYñ@¼ß1ó0ò@vÓ$¯_x0017_ó@õ§8,0\ó@+`6¿¥Èó@º=_x001F_é&gt;®ð@Õ_x0018_ÎRÐUô@b¸_x001F_BËñ@D{_x000B_ÈöÎó@ÊÎñ_x000F_©Îõ@ÝeÚ_x0016_n¨õ@$­½_x0017_çð@È3¶b1;ò@_x001E_ÒÆÐ)ñ@rÔgõCó@®_x001F_å·wö@c_x0006_ßê¿ò@lKb¨WÑð@sNU¨éò@´,Qµæ_x0005_ó@Ö_x0010_(Ùbó@LÓNW_x0007_¥ô@¢ó_x0016_Ë.ïö@,ÂfÅKô@_x0003_Ìú°_x0017_©ó@_x0013_h.÷ñ@¬ÚÕh_x0018_ò@ÚcmM_x0001__x0002_ò@¨."Akò@hS#FË÷@0_x0017_Ä©ò@m_x0019_AavÑï@ö_x000C_1à@Áò@1wh_x000E__x0003__x0019_õ@_x0006_þ6gAñ@êFm³£5ñ@ñ5[LDñ@jÁ_Ûñ@*p½®­_x0011_ô@b%®ê~¯÷@d¿í[_x0011_=ð@à"åXñ@üÊYdÍñ@RK#Öð@{°[QÓò@ûÅ__x0012_³_x0016_ñ@R°ô_x000F_E_x0007_ø@OïµÕÖtð@Nà_x0008_C,;ó@ÜB²_x0006_Ùnõ@-D/ÖñÃõ@_x0006_ÖÓÍÐSñ@óLà¢Àeó@¿â){é ñ@_x000E_Hu_x0012_'Wñ@öîh`{1ô@2¢XÎô@bAK_x001E_ñ@Ö5l1òÅñ@_x0001__x0004_|íÍÛð_x0019_ñ@_x0007_ûbçÛ;ô@°_x000D_s_x0012_¨ò@Ý¾­°_x0006_wð@¼Mq_x0011_E_x000F_õ@	½¤{()õ@~³8_x0008__x001C_ô@~».Æ(ò@ú2¤NHlô@G°S_x0015_À_x0006_ð@§Ë£»dVó@._x001E_(¼&gt;Âó@mîLðó@¼_x001E_\* _x0016_ò@eöä¹õ@æfE©Qô@¼ÞbôÃjó@e_x0002__x0018_£8ìð@%q_x0006__x0005_)fõ@¾àÊ_x0019_Þ»ô@Ðô¸%_x0013_²õ@rh_x000C_¢_x0003_ð@ã¨#-Üò@83-/ò@£ÿe_x0019_O_x0005_ñ@®îÂ¸6ö@Ý4ÌÅÀñï@Ä¢_x000E_çñô@éµ_x0003_°°hñ@ìå_x000F_ñ@¡"Å_x000C_­Æñ@ÐÇÃ_x0002__x0004_fó@=2ÓÀôð@JãÖ]Èñ@_x0015_*_x0001_D9Æò@1vR¥ê¹ñ@_x0001_í7|LØô@®_x0008_üdý_x0001_ð@¤"ÙX_x001C_Ýð@ºñh_x0003_õ@ªcû¢ï_x0004_ð@j_x0012_/ ¼ñ@-_×_x0008_Rñ@ÿxçLdð@~°ñÁkò@Jþ_x0016_Qò@b¬_x0013__x0011_Kñ@&lt;_x001B_gLf¼ð@[ÞVÙ_x0015_ó@ç_¸¹áó@_x001D_Õ¿½²ó@Ää[X_x000E__x001D_ô@ÝÑ¨?Eð@)EÑ[_x0005__x0014_ò@}E)_x0013_,úò@´FeL+ö@x_x0001_¥£d«ô@Ë|¯~#ò@9*jbó@Øùä_x0010_Dúñ@W_x001A__x000E__x0007_¤ð@*_x000B_wa÷ò@ô&lt;ylsjô@_x0003__x0007_°ìh2÷@a_x0005_r_x0012_ãÇñ@ä}þ/_x0008_yó@Êí^+@ó@·_x0008_û_x0016_^ó@_x001C_û[á8¼ó@Úg«B÷@ï_²ãõ@{&lt;úK_x001E_®ñ@E(_x0014__x0001_c³ò@ ÓË#váñ@±ËÀØåï@õ¦(Î#õ@z~l_x0002__x000E_ò@BR_x0019_|©ô@Z^i¬{Zñ@&gt;Ä_x0018_Ùï÷@£þU7éò@_x0006_nSøªÇõ@Ü¼8Jmpò@_x001C__x0013_Õñìð@äq$³_x0019_ó@HEsÍIï@VÀ5ñõ@á_x0004_ß_x0011_Oõ@V_x0002_,Óçî@8&gt;â±¸Êó@N@_x0015_c@Ãó@b5Ëpñ@ñ2Vë_x0004_ò@;st»_x0008_[ó@¾6_x0001__x0004_W&lt;ð@2ýLT1_x001F_ö@à~²_x0012_ó@Jýa_x0002_ö@Ò¦P¦µñ@_x001E_,ÐÄÂ_x0003_ô@)§eÕ÷ºó@F×}V@ò@_x0010_®°?Rð@­óîâèò@")BÔ_x0008_¾ð@8_x0012_¯ÝUÞð@Mñ_x0006_V2ò@³_x0008_|ùð@ù7Ýxð@ø¹¡ê×ó@'#¾«ßò@k_x001E_â®ò@ºmfDÿò@ ¸Ø»_x000E_²ô@RBpyò@­ûë_x001C_)ò@ò_x000B_)2ö@äm^_x0018__x000D_cò@_x0006_&amp;NÙ_x0011_ùñ@ð4±Õ_x0017_ñ@v_x0001_&lt;³ëõó@,.%üò@Á\Sið@ÓfóÁQmñ@Âdxæé¡ñ@ÐU5\úûñ@_x0003__x0006_¤_x001C_ñUAÄô@î½l¨]ïï@_x0017_)üèoô@_x001A_pyEÖñ@_x001F_*ÿ_x0012_:ó@Jó«WQ.ó@¼Zl_x0011_ô@^;Wî;Ôô@vdldAó@*Ðõî@»þ+i¡¥ò@\Kq_x001E_jõ@ÏfÙÏ,ö@x_x0010__x0012__x0001_Ãó@?_x0008_ÆÃð@_x001A_@_x0002_Æ­úð@¯è§ð&amp;3ò@_x0005_cFË&gt;~õ@îá£_x000B_5ñ@÷e_x0014_©ï@Ý_x0003__x0015_àÝñ@Qÿ´qµÕð@´iýõ=wð@ÖáøWô@ÿzÖ¨áó@Á)2v«Xó@t×R´dñ@_x0004_Æs_x001F__x000F_ô@	^Òj:hï@_x0016_Æ3VZýó@_x0010_s_x000D_ó@0¬?_x0001__x0004_"¬ò@7´_x000B__x001B_~ô@x0 öØ1ð@v_x0003_ó·×ð@èÔp;Dô@&lt;¹"ÙZö@³$ô¿ïñ@µªßu=Æõ@ø¯Ì¥ö@Ò±_x0014_*Áô@#Ëóã8¾ò@_x0001_®^'Ùò@"d4p_x000E_ö@F9*_x001D_âõ@Æçºì©9÷@]æêX×_ð@°°±ê2üï@v¨_x000C__x000B__x000B_ó@0_x000D_ät£ð@G9RìMñ@&gt;ñðÓ¸ï@Êí`§Yó@_x000D_±!·;4ó@_x0007_¯"¿£ò@Fø¤_x0002_Âö@ó_x0014_ÎÎDµò@rêõGnTô@IûL=Ì÷@t5½éó@s_x0014_]óó@ZSñ]æô@=½7Þiãñ@_x0006__x0007_Ç"úÔ`yñ@6 üøÕ_x001B_õ@_x0007_MsñåNñ@úk]Þl_x0004_ö@çÒyÝêð@5Ä_x001B_Ø_x0007_èò@_x0012_ð¿ô@Ä=_x000C_¶_x001D_òó@a?#²Tó@õ $ªô@[G_x0002_Ô¼ô@_x0005_²³._x0001_´ô@íÿ	ô@¦4×Ý_x0008_²ò@ÆC÷YÄrð@Bå·8¡sð@®ôûc_x0002_÷@X_x0019_uò@_x000D_÷½&lt;ñ@À?§´Àæò@_x0014_}¨«Jó@ô/Wòó@ÇxmuVoð@¬ÀM®7ñ@X'yXzÄï@sþ_x001F_üò@ {n3@ñ@vÓ_x0001_-#ò@_x001D_±éIQõ@Ö6ZK_x000D__x0016_ø@ÂJ5Ïð@~_x0003__x0001__x0006_Nò@ëtNó@JRkÊ^ò@:D	@ï@nôÉuqð@ÆåL_x0003_ô@v_x0018_ÁôDñ@&gt;q&gt;Înò@-xÓuõ@_x0004_ÊÎo¶ñ@ Î¼â¿_x0014_ñ@ÑÅÞô)ô@Ìt_x0004_Fïô@ú_x0005_xÖM_x0001_ó@Ìyû¿?ò@¦4Å_x0010_Rõ@Ü_x001F_ÖÓ~ô@_x0002_Bdà_x0019_ò@Æ_KóKð@9I5Ø²_x0010_ô@qª/*áÒð@,ÃZâpÏó@_x000F_Dq77Sñ@%_x0017_7Oý(ð@¨Ý7_x000E_Uõ@ësUV_x001F_§ñ@ÀãP5V_x0005_ó@¹ýØ¬d1ñ@PQJÖð@¡_x001A_ì_x0010_¯¶ó@JøÔA!ò@*ªÉð¦³ó@_x0001__x0005_§t_x0001__x0010__x0012_ð@_x0015__x0012_óCFæò@DÂ½ÍnUö@|áÒªñ@_x0002_ûæ³®õ@Ä¾´'_x001B_ö@þÐ+_x0007_Ãsð@¢¦(îûð@bÍ_x000B__x0017_Üñ@hµ;ªnmô@Wz~"zÓô@_x0019_§a }Eô@¦1¶âñ@± Ò-·ô@_x000C_z	z2ô@_x001B_(ÞWý_x001F_ñ@¹uïÜªô@_x0004_0"Äpó@_x0018_³_x0016__x001C__x0006_Þó@¸f°Êó@'_x000E_Å±ôÒñ@ÆøÏÉYeð@¤@ðsò@æ®Óó§mó@_x0003_Ç¼ËÎð@=u£Nµñ@?4KìDô@äZJo*÷@)Vï@_x0015_Ë_x000D_é`ð@C3t(Ïò@w0_x0008_7_x0005__x0006_*&lt;ð@Rî_x0006_¥³ñ@úÌ÷7ø@éæàLHó@ØzCóñ@Ôßzå	üð@|+7*|ñ@ýí_x0003_ÿ5ò@%áürNØð@_x0003__x0003_ÄwV_x0004_ñ@Â&lt;´=_x001F_ó@EeûÊ¶_x0019_ö@ÿÍe3REó@åHC¬ð@¾_x0008_èâ$_x0007_ö@ðªx_x001B_ªò@&gt;¤!Øö@î;þÿ'ò@_x000F_d½_x0006_ó@§0D_x0010_ªô@_x0001_|»¶hï@6ÿâ×Ið@JOpFë(ô@¯º¥a4Sï@dLòË=ó@_x0002_Jè.:Ùô@¸/"ÿ_x0006_õ@ä­òúóô@î×§q¥ï@íÙØÀí:ó@_x0012_À_x001D_ùÂõ@_x000E_¿F&amp;m&lt;ò@_x0002__x0004__x000C_·þ_x0018_%ð@_x0011_âMtnõ@*_x000D_é+´¬ò@­ÚAó@&lt;R%­_x0013_Õõ@Ò²_x001C_¾.æñ@ò5ØÊ%ö@ÒáWÞdô@oÁ³ó~ó@büì_x000E_&gt;ö@uX_x001F__x0010_ó@R_x0015_áÎò@áÚt©_x0007_ó@vq¢Náª÷@±é_x0003__x000C__x0004_×ñ@_x0018_ûaKÇó@Ô_x0013_,%+Vð@F¥1AÉó@¤Å_x000F_k1_x0011_ø@¢éÐô_x000C_¼ó@Wsk½_x0001_þõ@Öø9£ºnô@_x0018_-ÛF$ï@Á¹7x8Èô@þÎ_x0018_·ó¤ò@"úZ4_x0008_ô@â@¾ðvó@¬¿Vûô@è*§_x000F_s9ñ@ÏÜ(ð£?÷@)Þ(æ¦ªö@ýËªá_x0002__x0003_ô_x0006_ô@¯3=tòñ@á9jWó@V÷jRñ@üÓ×tHò@ùEÛXD¿õ@Y1ób`ð@ôë°ð«ìó@5½ë5ó°ó@Ün%ÿvÜñ@¿ò+çýmò@"ð5aèñ@¦Fa¾.*ò@@ggd_x0016_ö@)QýN&lt;õ@NÐÚ©ýëó@}Ý£Jô@x»û}õ@ÔËM_x0015_#Sð@üNo&amp;¿ó@ÙÖÌÒªbð@ö!Ónxô@"_x0018_Ïý_x0015__x0018_ï@_x0004_Ð_x0001_»~çò@®øÀçùñ@__x0013_¶Xÿô@-öæ%S`ò@ê_x0014_xc_x0017_õ@_x000D_ÀÌ¼ò@bý&gt;ppùõ@È²féO|÷@|JO,öêó@_x0002__x0006_°BÒ¼÷"ô@_x001A_®»_x0003_öeõ@_x0012_Ìç5_x001E_)ñ@ü^ #rò@Bñlí/÷@&lt;öÍê_x0004_Ñô@)½M Täñ@ëE:3~ó@rHûÞAð@ûTU vvñ@dÍ_x0002_Ã&lt;àñ@û_x001D_v¦²ò@°ù×}ð@_x0006_³_x0004_Òçô@_x0012_è{gï@=²Ë=Ôð@¡¬]6.ëõ@Äl,ä_x000E__x0015_õ@Á¸µÕ÷jó@»§½,&lt;kö@¬l®¼Aò@(3ÇåVõ@_x0012_»_x0001_ñáò@Z=dS6ñ@0W©*vÔñ@D_x0005_±%JHñ@Jü©Yï@yrÞ/ ¾ò@ &amp;+(ÈPð@ám³Çuö@|úÿ_x0004_`·ñ@ª/	_x001F__x0001__x0002_%bñ@¡²à£xó@ç©7_x0014_2ôï@Yim3d÷@ØÓq«\ô@(d*|k	õ@÷]c¤%Ãò@g¶÷&lt;Ëï@ÆG_x0016_²eñ@ù[â_x001F_¡þî@ZñÓ÷û×ö@³¶y¤DGð@µÇÃó@¼ä_x0019__x0018_àñ@&amp;å_x0002__x000D_\7ó@à6¢(Oô@85_x0006_0_x0019_ßð@oõ«_x001F_Kñ@_x001D_{Bcñ@ñâµ7à!ñ@_x000E_ØG¼´×ò@"NÓkñ@ÃQ_x001F_nÜ-ò@_x0014_Ñ):Tò@&lt;E³¡ò@üÙø"õ@_x0002_3¥oó@úcIó_x0014_ò@&amp;¦ð@iâç:}ô@eSÊ_x000F_ÄÍò@æ¦1±&lt;&lt;ñ@_x0002__x0004_Ê_x0001__x0018_õÐ_x0015_ñ@×Bó@ìý.7·_x0011_õ@_x0007_sÕ°ÛÎð@_x000F_:MÈ/³ò@tóTÃË¼ï@_x0003_Y$Æñ@­u±nÅOñ@×æwÏ_x001C_ó@_x0004_ù"X"ò@ÚdV^ç²ö@½\ýþF÷ï@pâp¤Sô@æ@fÂï÷ò@L´k3_x000F_ôñ@_x0005_ÈZê=ó@¤°±WCcò@_x001C_EuãÕ_x0006_ñ@L@«+õ@U_x0002__x0010_kÓäô@ªF÷2[Ðó@_x0013_"_x001A_ÿó@°È_x0011_ÞöCò@p1ÍPÎô@ÿJÇ.ã§ñ@Ú0ä_x000D_3cñ@GÛ§_x0014__x000F_¨ó@%X\Ìa_x0017_ô@Zn_x000B__©ò@º¥QZ_x0019_Þï@Ý_x0016_t3Ëó@öØ{ÿ_x0004__x0006_ßåó@é2yè²dï@.Ë_x0002_|_x0005_Ëò@$¨£gò@Å_x0006_¨ò@d~S£ió@P ¯_x0002_Üô@Ãpòò@-þ_x0003_Æ4 ð@òÀf/ó@À÷9ÃÆHô@ÜGUó@ï)3¢:ð@_x000B_T¨Ü Mó@Ô_x0016_Z'_x000C_õ@ö´q_x001C_úï@Þ¡Ö¶áUð@+µ_x0012_8ó@©2Ê_x001A_Ó»ð@ÛÆ©6«/ñ@SÆ{!ÇÂð@nÀ$uíó@øý_x000E_hK#ó@e_ë¦à_x0001_õ@p×^_x0008_ó@Åþ_x0003_+¬ñ@bãð_oò@N_x0008_¾Ùð@Ô³£+Ççñ@ÉjFî"ìö@_x000E_üBKÙñ@_x000F_±ì3üó@_x0003__x0004_÷_x0008_U¥Cï@ÄÉÛJÕõ@T_x001B_"D÷@vÃèjð@a©90eªó@ X·«Á]ó@_x0019_§Éð@&gt;ïâÁ¡8ñ@Èú²k¾øñ@ÅvA_x0006_\dó@¨× =ò@ÐÀ»^ð@[_$&amp;Ló@ÀeÍñÌõ@ÿã·éy·ò@1÷ïO«ò@&gt;C{¶à_x000F_ô@³_x0004_§Gqó@yc_x001D_ö=5ö@_x001D_{É_x0012_=_x0018_ò@:Mí£,ñ@ºX©enð@ _x0016_Ú§Þó@X_x001F_{=´ð@¤&amp;3l_x000D_àô@$©ù¶§ð@3_x000B_¬HP8õ@Ý*R*µcò@h¤_x000F_/ìñ@_x0002_Ì«³_x0005_£ô@ÃZN_x001F_a_x0001_ñ@_x0012_öI_x0006__x0007_EØò@_} _x0010__x0019__x000F_ð@àÒ#_x001E_}ò@þJj4 Ùõ@K¸È_x0001_Oó@_x0016_ßÒ_x0001_ºò@Wàî_x0002__x001D_eö@î¸_x001E_Oiò@ÀäÓÕûdò@_x0013_·6ñ@û¢A¶Íõ@ å_x0019_Bßäò@¥_x0004__x001A_`ö@I2Éì_x0012_ò@*H_x0003_Hó@Êì_x000E_ò.ø@L­_x0010_Ô_x0007__x0005_ñ@x+m£_x0018__x001E_ò@VÈXô@_x001D_¶áÍÌñ@åL}_x0011_%ò@_x0015_.Û®råó@¾'Ý_x0017_ó?õ@oò¸7ð@Â®'óô@,2_x0014_ö@&gt;_x0014__x0010_P_x0001_ð@`»¹_x001C__x001D_ð@´¸´äó@(=}{hö@F}Û@/áô@øñkìðèð@_x0003__x0004_i°M´¿að@:/¦ð@59/¦³_x0007_ò@_x0006_w=ö_x001E_ô@àÙîåþåð@È_x0007_Â#ó@IÛkñ_x000C_ñ@:*_x0012__x0002_ÿñ@©_x0001_~±ð@ÒÜô_x001E_îÇö@n/ßúÁñ@¨'}9Ìhó@ø4¢_x000E_bõ@qÎ½ÞUõ@3¢Ýÿû%ô@ì_x0005_î­ð4ô@avÊé»üõ@(¸_x0004_«Ó_x001C_ö@×Ã3_x0016_Ïaó@µN8&lt;_x000E_:ö@7,MFSò@xÜ+ûPó@x¨¡Ëoúó@_x0010_±r]õ@!/åz´ó@þ_x0002_8x34ô@6³ûÆãò@_x0008_¢[.óò@1xµìñ@°G¶Rò@I·´T_x000F_ó@á¬_x0001__x0002_ó_x001B_ó@Wú¶ñ@rq_x0014_õéô@Ñ#_x0014_^ñ@CfüAÆó@_x0016_Êý°Øô@Qfÿå	ñ@¯ÇÃ²Sñð@Ûía-NWñ@_x0016_·,*³_x0017_ð@¹$«EÉò@°¯ÀÞ{ó@å_x0007__x0015_~Çô@ì_x001E_¾e óñ@fòÝÿ_x001E_ô@_x001F_õ\%_x0002_ð@ø¹%"ò@¶©ò²Ôô@·éê_x000E__x0014_ñ@0vnèe_x0006_ó@_x0003_V+oyð@I¦êGÑ±ñ@dðàBÏò@Èb¸4_x001D_õó@å_x0018_$C.ð@lL^9õ_x0017_ô@¯:Ézmô@mAñ_x0005_tñ@|_x000D_&lt;(+ò@&lt;¾ù´u'ò@ç¤¬%Ió@ _x001A_eÍÎ÷@_x0004__x0005_þ_x001B_ºð·_ó@U_x001A_Òñ@Û@ºM_x0004_ò@_x0007_Â¯N[ò@5û_x000B__x001E_tô@¢â_x0015_-ó@_x0003_SÙ³vñ@Ï¨_x0019__x0006__x0001_ó@c_üÄ*ò@Hª_x0002_­	ñ@^:x_x0004_þò@"_x0010_¥_x0019_¹3ô@Ö_x0018_Ø÷$çð@_x0018_,»BÍG÷@`[Mªñ@_x0008_Z½ÈFñ@oWßfL/ô@º¦lò@ÆèÎëWOò@8_x0007_"vÒñ@ôÒ¬_x000C_^ô@ØD÷?`ó@Êqë_x000B__x0001_ò@TÒ'Øñ@)à _x000E_µ_x0004_ò@ØS9	_x000D_Òò@ö_x001E_Ö_x001C__x0001_Ëñ@²LZ$Hñ@ñà_x0016_0_x0017_@ò@dÖåT$_x0012_ó@K$_x0008__Ïyõ@_x0012_¹_x0001__x0002_aõ@_x001B__x000D_¦C_x001A_õ@rÉ_x0014_²PGõ@âÅj¤*_x001D_ñ@á_x000B_ Sâññ@,ô)ìêQó@@d´7 ò@à}É8ò@¯@¨³Ìô@L\Jö@:%£ÛÍñ@=2Hu¹¦ò@ûõÊ_x0010__ö@_x0010_XVÊcÜö@Õ_x001B_ÞùQÖï@_x000C_Øí_x0016_Þõ@¹_x000E_Ð®ìoï@ß_x000C_gìLð@_x0002_wÁð@_x0005_@eµ¶8ð@µréË_x000D_ñ@fo23Ï|ñ@ÙWBXð@]_x000E_ÌÕy9ï@½oªL¾ñ@%TÑãÔó@8ÏQ_x0012_uÅó@¢§§Zê4ð@PX©°_x0001_õ@úók&gt;=õ@`_x0008_øt/­ñ@ý_x0017_æã_x0019__x000E_ñ@_x0001__x0003__x0013__x001A_~&lt;&gt;ð@Öe\Æ¤ð@ñ¶VL_x0019_iï@®_x0005_ÕúmÛñ@®âQzJó@¦CÕÊ¥éó@Þ&amp;È»z#ö@»o!_x0006_ Qö@ÂöÊêLÿñ@´Q_x0007__x0015_~ò@b?×ûÚòð@_x000D_.âûëó@þ±_x0010_F_x0016_0ð@¹g_x000E_±ò@_x0017__x0019_þßÕó@ÅÖLêSxñ@_x0006_øî_x001B_!ñ@ÎãtXvð@éÚlr_x0002_ò@_x000D_{(Ñ×lñ@ê_x0018_aC¾7ò@fdÅ¿ð@5Ñÿt2ó@_x0015__x001A_·½ð@~_x001A_¡%yï@ÞâPDÍó@ìÃ&gt;Ç|þò@Z_x0007_8Mò@_x000B_D^Öùõ@ln_x0016__x0015_ñ@Ñ¢vOn;ñ@_x0018_2õ_x0001__x0002_ò÷ð@Áû±áð¶ò@&lt;|´¨ 3ñ@°?"TLñ@qÐEÃR_x0011_ò@1¤8mâ7ð@/£Á|Þñ@/DÉþ9ó@ÿ0E-ö@à@w¢Âð@×1}_x000F_ÙCð@ÅoGgð@«%#d(_x0011_ó@°_x001F_+Oò@HÊ¯e¿#ñ@3Llâüó@Í3_«uoñ@ÂË{_x000F_óó@éÃ¯4_x0017__x0013_ð@¯ ÙO§õ@ÑÒùrô@MìÔì©¢ñ@!ÝJbÊð@Ñrm_x0013_¾ð@g%G_x001B_ò@SõÄB[ð@sþF&lt;Qõ@»_x0015_dº&amp;ò@ÞÂwñ@E¸îõ@_x0011_vØ:ô@Í#É[?ó@_x0001__x0002_Ìµ]	_x0018_¥÷@rrãÐ_x0004_ó@ñ§°êqûò@M!Ì/ÿð@ô)_x000F_6,kñ@öÔ3Í±Ãñ@_x0014__x000C_OòÉ ï@Jå`«~ó@'ÀYP5ò@y4gWÿöñ@â0S_x000C__x0013_ ò@Zðæo_x0001_^ð@#'Õíö@Ì;ÔÅ_x0007_ó@_x000C_T_x0014__x0003__x001C__x0011_ñ@¤Cý%PZð@á¹_x001F_ó@ô-Ô_x001B_éö@:R_x0018_ñ@Z+8_x0004_òm÷@ìä_x0001_Úìõ@#&lt;F\ð@_x001D_Ó/Wæñ@ï_x000D_Ý"©ñ@áXBÕGó@QØe¬|£ô@Yn*Üyó@ä¼Õ_Ëô@Y¥pÒ*µò@&lt;Ü7ô³ï@òÛ|\Gò@+g?u_x0003__x0004_ÙEð@(§_x001B_J~Äð@=6î_x0017_,¨ï@|ª'_x000D_íð@hâáq@¨ò@_x0002_	Ïñ_x0001_ó@F_x000B_Mé¦ð@+BÏ_´¶ð@ñ} _x0007_&gt;ó@wQ~Îÿió@N«H_x000C_ï[ô@êóÄbðÚñ@;'S]5Oö@_x0008__x000F_uêÜô@t2,·_x0016_þð@O»	h	ð@D¿ói|zñ@ì@m/¯_x0013_ó@ú:_x001E_wÊó@Þ&lt;£kö@J_x001F_÷BÛò@l=lø_x0010_iõ@Î\©Ñyò@8%êBv_x001E_ò@È¡Þ!_x0008_ ò@?zqùã\ñ@#6Ih_ñ@ºIm&lt;%ñ@_x0012_æ$èôô@c¤ó@ÉÀ_x0008_[Îó@z"y-kÌö@_x0002__x0005_|v_x000B__x0004_ó@`+_x0017_Iäð@HN_x0014_D\ñ@°èK ò@êõm{_x0003_ñ@Amv¬Xð@_x0018_¬ðÕ_x0007_Pð@¢ì=;ö@q^¤_x0013_ZSô@ûÚ_x001C_]Ñ\ö@HE«§ï·ñ@1ªóò@O¯bõ@}EÊÂ9÷@Û²©%¾3÷@5jÁÚ	ó@7H½1_x0010_±õ@¾eíú+ñ@Ì'j½_x001A_Óó@%_x0017_îeó¸ð@@úoKL¶ï@T_x0010_ñÜ¹_x0019_ñ@6b¹ë_x0014_{ô@_x000B_ÀL_x0016_(ú÷@=¦ç³ð@üh	_x0003_Íð@8f÷:_x0001_ýî@Ñ;Èø§ô@§Ø_x0007_%Zlð@)x°÷mó@ÑëHÍ´*ð@ûq5¥_x0001__x0002_ïò@,O_x0006_O£ò@íàz_x0008_`ñ@½e¿_x000C_ló@Ñµ§"õèñ@ÏzÇÐ6Ýô@±Nª»Aô@Ä(MM¾qô@»&amp;èMBó@Ì9Sò*$ñ@©ßôzð@yÚ_x001B_wÔò@ûFÓ_x0013__x001F_®ð@Sª6®ó@ º§JÃð@õR&lt;ìøð@_x001C__x0014_Âk_x0001_Só@Àì­ú_x0010_õõ@HCcU_x0011_ð@XéY0{ñ@öß_x0007_Ýò@¬S°3°$ô@¼_x0015_â½_x0014_ð@útìïñnò@_x0007_àïM=ô@ÉÕÛ Kò@üT_x001C__x001C_ñ@Úîn[ñ@ô_x000E_òdêñ@aIê¬÷Àð@äjTRêï@P_x000E__x000B__x0016_Nó@_x0001__x0004_yg}mNÕñ@´Ö8ÊìX÷@fÎîëî6ó@A_x000D_0_x0003_-_x000C_ð@*_x001E_`1-ò@Ð¥_ªï@0I?_x0005__x0011_ò@_x0003_aÂûçö@N_x000C_z®à@ñ@1_x0004_Ï	òò@w"Vy:ñ@à_x000F__x001B_ið@Ò_x000C_eå¼ö@æßZ_x0015_ö@öþ_x0003_¼7«ð@öbªh3ó@ïA_x000E_ûõ-ô@_x0006_ýz_x0019_¾õ@Ïvæa*ó@_x001A_Û¦ärÔð@F_x0007_ñ_x0002_"mò@_x0015__x0010_o&gt;*®ñ@]._x0018_àÊô@Öp)Sßò@=×_x0004_Gð@_x0004_¾&gt;@è{ô@ _x000E_öòó@Ýó äMqñ@9À;hnñ@3°_x0018_?Ã_x001A_ò@^mâ_x0006_ågõ@NæX]_x0001__x0002_ÿö@^ûÌ&lt;Ï-ñ@9/u¶9eò@»¬_x0019__x0007_d÷ð@ãÕÃªT_ð@Uü	 ßó@ý*iÖ	ñ@íÊ¡¢Ç_x0015_õ@Úï#_x0016_ðð@îv¦8ö%ò@_x001C__x0012_.ý_x0003_`õ@Õ_x0013_ÝMKô@.(¦Ó_x0001_ýò@Ó{cÏ¤µó@_x001A_CèH&gt;ô@ï{ù;ª_x0015_ò@&lt;(:öÈmð@ÛÓ6eHhô@ûy'_x0017_ò@Û³_x0008_Í&gt;ð@_x0008_x±²¤ó@¨Þåáâ/ò@Ø21hð@;ïeÎ:Ìð@xOS_x0006_bÍô@ ãM½_x001D_ô@ìüØ±Çô@JÁæ_x0003_*ò@×Cµåò@f«*=ðmñ@Î1_x000B_3ò@-¼G_x001C_ò@_x0005__x0008_lÑ3]dõ@¬­Åâj¹ô@¾ 8`_x0002_ò@ëê3ìÖð@ÒQuµ¨ð@ß=_x0002_Ü_x000C_ñ@}#_x000F_¡&amp;_x000B_ô@_x0006_ùû½B_x001B_ò@_x0019_0ÀV_x001F__x001D_ó@ÛS~±Ðçï@bm8:(ó@=_x0012_Öqð@0ðßyó@²Iqà_x0005__x0013_ñ@_x001A_W á ò@_x0007_#A_x0004__x0014_ó@Û£ú_x0007__x0001_wò@sÊnÕ?ó@QJªÆò@J³y	_x0019_ô@Ë66?_x000F_ñ@Qw_x001B_rMó@_x000E_ oñNó@úÛ_x0007_*õ@íD(ë`ô@ü{A»C³ó@iÑ_x000F_iªkó@Ï2aí7Yó@_x000D_Ä§®ð@_x0003_¤_x001B_XÔï@z9¯_x000F_®¬ó@ÃÎèÍ_x0002__x0003__x0005_0ó@îtòÁ_x000B_Âó@¤0;ÆLö@ÆÎt«_x001C_Àó@Är_x000C_Odñ@u+M|ïOô@Ó_x0016_Gü¶_x0002_ð@~_x001A_\y}ñ@Ã$æ_x0019_Ôó@ÌbÖR_x0010_õ@°kã_x0015_ô@ç_x0008_Ú_x0001_&amp;õñ@A©,ÌÀÀò@_x0001_&lt;Ö_x0006_6ð@UãÀ&amp;ÏÚò@ {_x0018_F_x0016_íò@{ ð@1!»_x001D_,ô@ùÞ/»Mð@_x0004_;G Àò@è3_x0003_Æð@_x001F_;Ô_x0011_!(ô@Dì¾_x0015_Éò@ðÕs09Åñ@ ¹_x001A_k)ð@Ý¡pô_x0016__x000D_ò@øÅê(b]õ@ßÇ´ÕÍï@_x001B_k«ûúzõ@ÌÕÀV-ô@Z)_x000D__x000D_þô@«¤_x000C_û°ò@_x0001__x0002_RÃb&lt;ò@_x000E_»úÂþÉñ@i÷EjÐð@P^=a]¡ó@_x0015_púÁîò@Y$¼ü§øï@½ÔsîpÛó@A¬qzCïó@ÚAÓ¯ñ@f.XË~ð@_x0016_õ¬pºö@ª_x000E_ÀM$ò@ºåm¸Gñ@ÌxîÙ÷@òÜk*¿ ò@£¬G56ò@º_x000C_àÈ[ó@å_x001B_¶_x0005_ô@N]_x0015_ØN}ò@àz®Ö¦/õ@´÷J±|ð@ú_x0005_ô_x0005_¬õ@ÖÎÔZ0_x000B_ñ@í }oe ô@!_x0015_I5Lñ@bB³/Ðõ@ óØåPð@_x0019_K­$7Üó@_x0015_£|z÷@Ä#áP7¢ï@ßÍ_x001D_6»ð@ì¾Z*_x0002__x0006_3_x0016_ó@Îä_x000E_e#_x0004_ñ@_x0010_äX\^ô@Ào_x0002_®_x0002_ó@qcyÿ_x0014_Lò@(@u±1ö@$_x0003__x000C_4_x001D_ð@_x001E_p_x000B_¡uó@d­&gt;`Kñó@"ûRE%Zõ@;g&amp;_x0005_±$ò@ä¤v_x0003_ó@W!L_x0017_(õ@üÚ§ñ2ùò@ú,ì¾¸_x001E_ò@ë_x0002_Å/ö@6_x0015_5_x0001_^ô@_x001D_õ_x000B__x001F_Éô@0O¤òª~ñ@îÔSàÜ6ñ@sérP_x001E_|ï@äã$ãñ@_x001F_aß_x001A_è9ñ@+¢iLgö@_x0002_¥pÒ_x0005_÷@£,_x0016_n_x0005_=ó@Þ_x0006_¿.¡=÷@ç5á²_x0003_Sñ@_x0018_¨jØñ@æ_x000C_Æ_x0005_,ò@_x000C_l6ä_x0018_ßï@¨­7 _x0018_Åð@_x0001__x0003_ØOõÑ&amp;ô@~×_x0010__x0019_­Ùó@t_x001A_Ï®òó@¨©=q_x000B_ò@¬¤¤o&gt;lõ@ú¹¸ó§ñ@+»I¶öï@_x000E__x001C_b_x001B_Qô@|ÖÐ¤§ªõ@_x0018_Ð_x001C_ç¥ñ@]àë¤õëõ@¬+%{rô@«©­ô@gOé_x0005_µïô@PÃ_!Â²ô@g*®_x001C_*¿ò@óßxCÍÁò@È,ÌsE0ñ@Q$ÔØÄ,ó@%I±&amp;£õ@0byXÁõ@)ùßP©nó@í´ÀÜ8hñ@_x0001_J'ô@ª¿û³Òð@»dRÂ_x0006_ò@B´¹}[_x0001_ò@²_x0001_hÓýó@1_x0002_±¨Òò@W ëIçWó@&lt;®tI@_x001A_ô@l_x0002_½Ý_x0001__x0003_$Rô@_x0018__x001C_éÔWö@°,_x0011_Ifô@êÂ_x0013__x000D_"ó@_x0006_/þ®_x001D__x0015_ô@R_x0017_Àâ_x001D_¬ï@À_x0018_¡_x001C_ð@3µÁWò@]e?t_x0019_Yô@IvÊ_x0018_ó@Ú_x000C__x000D_¥ñ@£~zCg_x0008_ï@äáÍBxúô@Èk×g3Îð@tÎ"ò@¼_x0006_·°'_x0003_ð@aþÎS±=ñ@(4Øymò@7e$#añ@Z­åyhÚñ@_x0008_ÊuÿÖò@¾C¶1Æ÷@G·s3ró@ _x0002_`é¿àò@4´µO÷@¶aí¶äó@s¸ýëHFö@ªj&amp;îýúð@V_x0008__x001C_ñ@7Íàgó@_x001C_1|+kÌò@VÜ±È[ð@_x0002__x0003_3MFËÅïó@UãÔ¯ö_x0016_ð@Ù#v?pð@_x0007_¦Un*_x000F_ò@î_x0002_¤iö@_x0014_t+e&amp;ó@»ír@Ýõ@&gt;nO_x0017_n¢ò@çÜMl¨5ð@ü_x001F_oàPÌñ@(lÓ(ñ@MvÄJ½õ@£:8_x0002_Ö¢ó@®Õ_x0018_óïÈò@_x0002_5¡Ø_x0006_õ@_x0017_æ.Á*âñ@}udG¤ó@©Ó$ñ@ÈÔ"Ë­ô@_x0010_Ó_x0014_?:tó@~AjÊªð@@­0®ò@¬·ó©_x0017_ò@¸ï_x0003_àæòñ@î\¹ý_x001E__x000F_ò@Ý_x0004_ü_x0001_òzô@_x001B_iç_x001F_gò@ÃÜ_x0013_14ßô@Zk/pxõ@_x0003_M¢ß¿©ó@V_x0006__x0013__x001C_Áó@(w7_x0001__x0003_Àõ@_x000E__x0005_­±s_x000C_ö@6NÙLló@¨Ê`p½jò@-ÒÀ._x001F_ñ@_x0008_D©½ûó@8_x001D_ÛÑ_x0010_ð@~°þ_x0018_Ró@P_x0019_Dí_x0010_õ@úji¸ð_x000E_ó@"*îÍkñ@_x0003_¯,ôwñ@¬_x0017_Á#Âö@õ_x001A__x000B_#ô÷ô@hÏÁÒ_x0014_Êð@_x0013_xN:ngó@íúl_x0018_Ïñ@V×&amp;-×pó@DÌ°ÏÙ;ó@,í_x000E_¯_x0013_ô@á;Õð¥ðð@=_x0002_çìô@ ·ëSñ@_x0004_alþwÆó@­_x0012_6%f_x000D_ð@Ër8_x0019__x0015_ñ@ìÕÞ&lt;C{ó@q®6îIñ@\¸©_x001D_ õ@_x0014_&gt;g_x0012_	ô@[°îµ¾Ïó@¢	µÍ_x001E_ó@_x0001__x0003_-nÓùªò@±`èB¶Üò@My@DÞò@ºÃÊOPö@9²!;_ô@x®Ï5_x001B_*ó@_x0014_ÜËf1_x000E_ó@S½¶Ü«Ñô@îøî·_x0002_´ð@t^_x000C_ºð@­º¶ù_x0002__x0012_÷@À¤_x001B_GËñ@ø%¶2Iqó@êþj|_µó@.lÜ[6ò@EcÞ¿Åò@ÆºÍî_x000F_ó@_x0019_¿8^ó@_x000C_í_x0001_íhPõ@_x0004_òÄ_ÐKö@Àx0ïÏò@Ú/ó¨Õ6ð@Óö$="ó@³Å»ç1ôó@¿._x0002_pdò@ h	õ¨Êõ@f¾IH¢yó@Õ$_x000C_kð@xü Î0ð@ô_x0012_TÙ:ô@§¡_x0010_Çò@¤IS¿_x0005__x0008_U¦ñ@I_x0013_ô-C_x0002_ñ@_x000D__x001A_Áùâð@9«ÂÔ_x0008_ò@ &amp;Ñm-ñ@mns_x0004_Òð@nNíÌ_x001D_æõ@ùT¯EÔò@ìw_x0006_n_x0001_ó@&gt; aÖõ@þÎ¥ly_x001A_ñ@;!~IÇÚõ@53úYÀï@_x001C_G_x0002_Hô@U.ÛO×ó@³^â_x0001_«ð@_x0003_!0_x0013_ó@?R_x0007_#8ñ@ê.I¾Ùô@ôT_x0012_¾Úô@Z'S¸@ô@Âð_x0015_E÷@Å_x0017_Kgïó@¢ÆGtI§ò@_x0001_^iÏ_x0004_ò@£_x0019_9)Õ°ó@3dIúñäò@_x0019_òùe½ò@@âa_x0019_Eáó@°Úòö@.@×_x001B_óõ@_x0008__x0005_¾º%ò@_x0004__x0005_nkt_x0005__x0003_õ@LF_x0012_»©®ò@ À·_x0005_¥ö@LþíÞÆõ@	àãÄòñ@kß*õDó@È·S_x0019_çñ@ò;à4Y$ò@W+_x0006_Yñ@Æ"A¡À_x0002_ò@·?ð_x0016_¡ñ@ú¸ueõ@Â@|öÇòò@P4m_x0019_¾õ@'íë¤~õ@¶Ò¹9Ùºø@±_x0016__x000C_x¦ñ@(ª¶_x0004__x0012_xô@_x0018_·_x0008_Gó@þ§wùýñ@ß^_x001A_BÅéò@h¤Q¥¬$ö@_x000C_7îlÉBó@rvÜ¦E_x001D_ô@´_x0018_&gt;_x001E_¹oó@$pªÀ¡Sñ@N&gt;3ó@_x0013_?Bàjõ@I¢_x0017_è`ò@_x0001_X?_x0011_¸ñ@_x000E__x0017_@_x0006_Ãö@u j_x0002__x0003_êõ@¿éR_x0016_ÏÍò@K¸Èºcô@DëÓd_x0016_Pô@|ë÷2Ümô@Ähù4Gó@­æL__x0004_ò@?ã$\ 1ö@¾AÍjrô@µDÜ_x0001_ö6ñ@gÿØmÛåñ@@/_x0017_d	fó@_x0002_h_x0002_*÷@ê*Gõ@}é¸¾±ö@¨×_x0010_KâNñ@À&lt;³®'_x000D_ö@×#pn9õ@r_x0017_EÖ¨Ìò@n_x001D__x0006_;ôE÷@8ØÆ³-ò@àÿ!Ë}ó@þ£²»Õ_x001C_ó@+¢m¢_x0017_ò@B_x0002_£õ@¾_x000F_10_x0006_ù@]_x0019_WÑ) ö@ÚÔ½7ò÷ô@b¹ÿ­_Cò@N_x0003__x0019_ ¶ø@Px_x000E_©o_x001E_ø@õìÑ¾»ñ@_x0003__x0005__x000E_re#»2ö@ô_x0004_¯_x000C__x0008_ò@VðË^_x0002_@ó@76Ôj½ð@\ï_x0004_²Óµó@;Üuðgö@_x000D_ýãm_x0018_õ@A?Í?ó@_x0016_¿_x0001__x0004_¢\÷@QÊÁ_x000B_zaó@/Î_x001E_©ÿ÷@í_x001F_ü_x001F_­õ@Ù2@{ÿð@÷GWpñ@JÏ`ñ@N_x0016_ÀÚn_x0006_ú@îv-¶ô@_x001E_àU_x0018_¾,ñ@j¹1÷Só@_x0014__x000C_\ÈæÃó@½÷"Aö_x000B_ò@7©» _'ò@ÖyÁ"ûrñ@í-Ëï÷@_x0011__x0007_FÉ«Þù@_x0012_°_x0018_~ßñ@_x0010_¸0Ð$ò@Pù?_x0006_ò@XÏ&gt;¨Öõ@Eô±im{ö@\úÙý_x000E_÷@~[±_x0003__x0006_æ1õ@%_x000C_bî©õ@!áßáÔGò@_x0005__x0003_\§Zò@_x000B_¹!5kÍð@¿´S±[Éò@èR¿Ý 8ó@z_x0002_KH³ó@q©Æ5|3ó@×_x0016_ ô@ëe1³_x0011_­ô@Pö_x0015_Ñ_x000E_ö@&amp;Në_x0013_÷ò@Kmv&gt;4ìô@Uz÷_x000F_cÖó@!h2Y8ñ@?bU£0+õ@,&gt;,µ·'ø@Óy­îeó@ü_x0006_$Ê0]ñ@'@@¾ãð@ à_x0004_³ã»÷@Pw_x0018_Âíó@éÝ`/ïñ@ºr¢ôÅ_x0012_ò@7j_x001B__x0001_õ@_x001A_6(_x0005_;hø@bn]^®ô@Ç¯«Þ_x0008_7ô@'_x0013_Èhfò@ä¬[®¦_x0018_ñ@[ ±@Yqó@_x0001__x0002_Àú^òÝð@i°54é_x0017_÷@5£~hX÷@MÔ^_x0005_Íð@dXÃväó@`¦ìÏ+÷@`¶Fd1'ö@äY'¤8Pù@@_x000C_pùó@L'9\æø@qÓ·)dð@&gt;.LÜñ@`_x0001_õbÓâõ@Ä_x0004_ô(§÷@éRD5_x001A__x0002_ó@ñû1ò@Ù#x_x0013_ø@ÇúÁÆÌ}ö@LoÕ¶4ô@.Ì_x001C_Bøó@íûº!ñ@Úä_x0002_ëj¨ô@Ãs{9Ç_x001C_õ@N¿×Z_x0018_0õ@2²lbBåô@ì».SRõ@¼^{v|ñ@À_x0018_a=_x000E_õ@¶5íÝãô@_x000E_Ð»Ï]sò@â'óÅ_x001A_õ@_x0010_\`_x0001__x0002_Ësó@7:ïó@{_x000C_ò@º8]_x0007_ò@8ú_x0015_þz_x001C_ó@2F².óèô@(_x000C_â_x0002__x001C_ö@éVV_x0005_Âñ@_x000C_}_x000B_¿ub÷@¹w_x000B_sÓö@ðÖ¼_x000F__x0013_Ùö@&amp;ÚI¸_x0011_õ@nà©P¾þö@{nãÍ_x001E_yõ@iÓÀ®oFô@Õ"8wñ@·jñ@ðç_x000E_ÆJlò@Ï©¡ò@fú_x0004__x0004_Òô@_x0002_Çvîò@ú}ìÅÞø@6}_x0018_áOó@`'Õîc_x0014_ò@_x001E_[_x0001_hV{ò@_x001A_~ÌP*ô@_x001F_¯±NV÷÷@mX¿åhõ@?ÑøFzò@[_x001C_®)´[ó@¼©V_x0015_Vð@âôìý8kò@_x0004__x0007__x000C_·k;Ùô@¢\»ö@Ø=,yHcó@@D_pTö@_x0007__x0016__x001F__x0003_ò@pÂ¶&gt;_x001E__x0006_õ@ÈÖJmi_x0008_õ@ô°³Èðô@*_x001D_ö_x0003_ñ@°_Ñ_x0012_ìò@Òì_x0001__	_x0018_ó@¬Í´úüð@=«[³ÊÂò@DÏS¯ô@T_x0006_JAô@È&lt;9nWõ@Å×'_x000C_èð@-jo.&amp;ò@FªÃ8_x0004_ô@:â0êOlö@_x000E__x0001_¹3Õñ@_x0018_D_x0002_q.rø@_x0015_*_x000E_fMò@á_x0002_\ô@_x0007_rìâò@Ýgõ_x001F_ó@t¢±ø@z_x0011_PjÂñ@²ÂÄÂíUó@ÈØ_x0008_8Øó@r¹À5gQõ@A_x001D__x0005_X_x0001__x0006_Õ_x0011_ò@«&lt;¢Ù!kò@_ÄÁ¤Áñ@Zoø_x0008__ñ@î_x0004_Ò_ñ_x0003_ó@àùc4ð@2	ÐÚð@_x0002_uhªô-õ@VüÆr÷@vïE{t_x001A_ù@®Æì{ã_x0012_õ@òãÉ_x001F_ñ@¼_x0005_,ë6}ô@ß5Í_x0001_yò@»[æcäó@ý¯'5¨Ró@ïs?_x0011_hñ@UV=?ø@Æu;s_x001C_hô@ù+®tfñ@Oò%_x0018_ô@65óÒ¡ö@8ç xí»ò@/2Hæ`ö@p_x0010_ò@(¹æú­«ó@ìO©r®ó@*Ñ»'ý_x0014_ñ@_x0015_êÚoñ@_x000D__x0013_e_Îò@8µGT¾ò@2ÊyC@ò@_x0001__x0002_ÈBpu«ûö@40RWKñó@&amp;mheÓÓó@ _x000C_IJò@ÖÕÀc nó@_x001A_Ö¬_x0014__x0018_ó@c¥¸¡_x001C_ô@3CÜ0Ò9ö@ö÷4BIõ@læ_x0011_Òõ@÷.7á	õ@_x0016_Õ_x0013_âö@3éh]D¼ô@2@üMëøð@4·$GIò@Pb_x000C_ðb|ö@6ÌM}Òó@_x0007__x0012_LxñÁð@._x000C_¹±Ró@+_x0011__x0016_aõ@_x0019_*º_x001A_x_x001D_ñ@ãÀÀõol÷@_x0015_+_x001F_&amp;_x000E_Eò@_x0019_©ûÁþð@`Ð_x0010_wRð@P_x0011_Öb7ô@_x0005_p_x000C__x000F__x0002_Æò@_x0001_x_x0016_·A¨ö@/¶û$L]ô@ýö#ñ@_x001E_Ô×_x0012__x0018_ø@^~"_x0001__x0004_f½ó@Ík^¦í¦ñ@Ä+&lt;I2ò@æI³ûhRö@GÆÁü_x0003_ô@æKEpT\ó@{c_÷Ûó@{_x000C_9Òµö@Ú·ü_x001A_Ãõ@Åø}b	áñ@¨_x0003_ó_x0005_Oó@FÀ«®_x000D_Cô@îÌ}:0êó@ÂâlA_x000B_0ô@Å_x001A_-ùõ@7¥_x0011_÷ùä÷@(,Ãjí£ô@zíÐâ+,ô@þêCË_x000F_[ó@¸z÷¯fô@PNÕ5ýÕô@Ü»óU±_x0007_ö@_x0003_Í_x0002_ÞIó@;ìõö_x0010_¥ô@íRÁJÆ÷ó@k¹^îoø@Uø_x0013_J{ô@ð¿°Cg_x001B_ò@}_x0005_Ï¾#ó@_x0001_PýÐ*ñ@_x000C_Rø.Í8ö@OJÐùùö@_x0001__x0004__x0018_!_x001C_~M±ò@è½×_x001B_£_x0010_õ@OÔÙÞmõ@g÷q3¨Rô@Û_J×Fò@Ö¯ó@m_x001E_ÃÜ'±ô@^_x000F_b_x001E_ñ@_x001C__x0005__x0019_}ÕÛö@ú{èZ_x0003_ö@s_x0010_;Ît£õ@jê.¨Òv÷@ª_¼³4xö@Þ_x000C__x001A_@¦Zó@N¢­ô;ñ@:ø%G`ò@¥ïÄÅò@úò·F½§ó@&lt;¨y$3ø@ÎÑÕsðó@$"tàù¦ó@_x001A_§ãÝåðö@%Ü8RØ»ó@ì¼_x0010_Â£ò@xÛÝdðàò@sówMìmó@ÖêÀ¯8mñ@_x001C_bK»:_x0002_ô@aE_x0012_ËÛ_x0004_ó@VÑ_x000B_WA²ó@OW¯ªò@^3of_x0002__x0003_­ö@ï+Î1=ìó@úm3ã:ò@ÿ_x0004_SêÚò@ÜÕ=ú·Çñ@Ð·,B÷Ùô@Éóæ_x000F_Òô@«d®4ñ@_x0011_j²ýó@ÓfSø._x0001_ò@Â%«o¬Wó@ï_x0011_â&amp;[ô@ï&gt;¸Õó@_x0018__x0003_l_x0005_%ô@mÀvc¦õ@ÅÛr_x0016__x0015_Îô@_x001C_0i#ô@üÜ¿=6 ò@Ì_x000D_dÈÓ_x001C_ö@»þ_x0016_õ_x001A_Äò@_x001C_ò_x0001_j_x000C_ó@.ØëåLÛô@oÃ²#Äñ@.µê$_x0013_ö@ÒX²ò@^ÉqöÅíô@âTz©óñ@'XRîLðð@æ _x0017_Qûsó@_x0005_ ä_x001B_Âö@,±_x000C_K"_x0019_ö@ëF¾Ë+Jò@_x0002__x0003_¬xíäÁó@»4sò@EÑnÅóô@_x0019_©_x0005_ZúGø@²r¥6Ï.ô@_x0004_UO_x0012_=õ@¾B_x0001_ÿÅô@!_x0003_ÏLó@`Hê_x000D_s'ô@FI_x0006_%mô@Tö)Üyµó@_x001D_ÞÅ¹íûó@_x0004_å¨Ýõ@ª¶^_x000E_ù@*êw*CBó@&gt;×Äùô@Ë®mè_x0008_ó@ä&amp;_x0019_i|úó@V¾û_x0002_ô@Ó@j_x001F_Sò@õQeÓÈKõ@«,lò@n+Æhò@±Þù%Fáð@£ ké¢ñ@­~ã_x000D_õÆó@ ³sÝ_x001C_ô@Ã?N~C_x0003_ø@W#7e_x001E_pò@¾ijO_x0007__x0015_ô@dF5ò@¬_x0003_ï_x0005__x0006_ÌOõ@_x001D_Xb_x0001_³ñ@É_x001B_Üß_x0019_ö@_x0011_:ô@³í¡Pìõ@Z_x0001_&gt;àöð@ºË¹Õ&gt;¨ð@ì+Ê&amp;ÁAò@WY_x000C_Kvõ@À)j_x0013_¤_ò@«î2_x0003_ ó@_x0012__x0006_-°õ@ÜaÐüÿ_x0004_ò@)PÔm4$ñ@MW_x0010_lñ@Bm_x0001_ÿ]õ@½5|·ö@&amp;¼fÉ%ó@_x0002__x001E_%UCö@'j=Lrûø@3òO_x0003__x0011_Ôñ@\Rö÷@j-_x001D_ú'ù@dZ_x001C_Õ_x0005_¬ô@J¦#]Ãô@Ô_x0019_±{]kó@_x001E_=_x000D_A¦ô@Ç£ðÛlæõ@2¥:¾½ö@2Ñw¹_x0018_ó@Á&gt;_x000B_Enjó@ò_x0001_å_x0011_Ïó@_x0002__x0004_JMð#Ðô@V²]pç¥ñ@7þêøùõ@Ô_x000D_`é_x001F_ô@éJäDì¡ó@ÎlÌ¬bH÷@_x0010_wûÓznð@±R_x000F_Ë]ó@hgtêä«ð@¯_x0003_ ×®ð@@Îo^qÞò@{'9xñ@_x0008_ó=ê²qõ@$ª-·öó@H_x0006_c²ì_x0001_ñ@_x001F_8jomò@bå¾V"ó@T^a®(ñ@0ùC÷_x000B_õ@	_x0016_õ%V°÷@$&gt;ê&gt;¿ò@:öõWò@µ¬­úGÙ÷@j_x000B__x0016_'càñ@:_x000E__x0010_æµªñ@Æ²Å\bÞô@_x0001_pöµ ò@f_x000D_&amp;ÆÅõ@ÙPT~lÇð@v_x0014_iºô@öä_x0017__x001F__x0008_$÷@¶µ_x0003__x0007_#_x0013_ô@_x0016_³{¦w ÷@è-íarò@"_x0002_ôìÅ&gt;ô@¤%_x000D_&gt;Pö@:gÔ÷_x0002_6ó@°4³_x0017_òõ@C_x0002_ýñ@¯3_¦.ªó@ÑCõ,»&lt;ñ@è&gt;*_x001F_ò@ÕNZMbò@B9V¢ù(ô@V_x0013__x0013_¼ó@_x000D__x0019_º_x0004_êðð@_x0006_[]&amp;ò@¶OÇÓ¡|ô@Ç.xXþÆö@ÙW_x0006_ê)Fõ@¹DØZõ@*ò_x000C_Oâ_x000E_ö@_x0005_)zóÄô@9)°]?ó@_x0011_®Ø)_x0001_ø@ò	[BÎó@L&lt;?§ûò@ mZàª"ó@Y]MÁ³ò@ÒÏ«3]_x000C_÷@Xs¼æÀ«ò@_x001A_I-B_x0011_'ò@°W_x000E_ß:õ@_x0001__x0003__x0018_ÿ_x0018_cý_x0010_ñ@_x0007_³7ñ@_x0003_²äyQò@£&gt;³Ð_x0006_ñ@çy+°ó@Ëái¾)õ@^_x000D_-ñAó@+Î´Î³õ@«©²l_x0008_Àö@Æê_x0002_ÆÁ·ö@-DåEró@_x001E__x0014_ú_x000C_ò@7Ùÿ&lt;ò@ÊCDZñ@¢_x0003_Äû7_x0011_ó@_x0019_âX9²ô@v	'(ô@ózªî4_x0018_ø@*XRíò@jrrOSö@Á"ÓÐk»ò@OÙr-íÎô@«Y%@gò@Å±]U«.ó@¥/[}_x000F_õ@_x001C_*BJKô@Ì&amp;J½Ã0ò@_x0006__x0017_ ð@ZB.÷ö@ÔÃpkñ@_x0013_O_x0017__x0010_ôVó@_x0008_Aqò_x0001__x0003_HSó@yÝÇ	ó\ó@°S/òþõ@\_x001B_%Ûöô@ös¿_x0011_éö@gL_x000D_Ïº ó@ºÁk¿ó@ÄNrð_x0013_\ñ@[Vgùõ@¹8­!³_x000D_ò@_x000D_5\±ð@Þ¦úÈ"ö@ùpí³&amp;ò@ÂÕ|4µò@ð_x000D_sªþ\ô@d:_x0006_Òûñ@N£}_x0012_?ò@yÓ4bñ@=ùJ¿ð@á²_x0001_¥ð@ò_x0012_Y¯K_x0007_õ@Îojeßó@8¯wÊ1yó@ÆAU£Ïö@6 ¦¤üò@4£aÀãGñ@éÕ©e_x0002_õó@ºS\_x0001_ì_x0002_ô@¾"4Úõ@½²_x0006__x0008_ÏÄó@âThìÆÓö@Cý_x0016_È«õ@_x0001__x0002_xp$A¾Lñ@ª:+Gõ@|Kv=ö@õ_x001B_u{`Àð@¸_x001E_ö_ù@@zËÞÒö@~Oc"3ó@EVa²óò@N§SõPÔð@6¸Äßñ@U¦(hõ@bÛ09$Áö@_x0006__x001F_Éó@ê8yPó@_e&lt;ù_x0019_ñ@ÎëÜõ¬õ@häL_x0013_Löø@_x0005_Ã2[^ð@_x0016_jIfÌ#ö@ãaÓ)½Cñ@fò¼,ýìñ@ÑÈ§n¨_x001A_ô@&amp;ø_x0010_\æ_x0013_ò@Êá9ï_x001A_»ó@H*à.Ãð@~_x000B_¬2_x0014_ó@ã_x0018_ve²ºó@Vpu¨r(ò@_x0006_Ìç?Õô@E_x001A_À_x0016_ó@t.åóó@_x0004_íñ_x0002__x0003_ Èñ@s²1Ý¸ó@Ip_x0015_ÌÁø@W_x000F_£_x0010_fò@¡?J`Fñ@Z_x0018_j§Üò@F0)ÉßØò@:_x0013_fÊèò@åY!"Oô@ª7îÎ¢÷@ÒE_x0019_­Kñ@õîÑ!Nò@v£ðZ_x0001_õ@ºÄÇ¾ßró@pîq¦I-ø@S´bÑô_x0018_÷@Â&amp;_x001D_P_x001A_ñ@&lt;ÐÒü±ð@_x001A_åFoò@_x0018_4ºJèó@²&amp;xI@£ó@n_x000D_´[nüô@tDs &lt;ð÷@geuiª_x0008_ñ@¹é _x001C_õ@Âò¹	W[ò@Ú~¡Fó@8}Û_Êò@9cÖîÕó@3åm¢có@Ã4ÙÙO¶ò@Þj,£_x001D_ió@_x0002__x0006_[-cÀ-ô@)1_yð@·!ÄwCó@_x0014_ó_x001F_Ê-/õ@¦ið7_x0016_Áñ@F&amp;Øxå¦ø@·,!ÀÃù@_x0003__x0016__x0005_u_x0007_bñ@BlB_x0019_WÉö@êøcU_x0004_3ô@ªíÐ	ö@°Ý6ûÿùñ@Ù6µ_x0016_Lîò@ãH_x0001_ô¾ó@_x0005_ùÊå¤ò@PjèÎð@_x0018__x001C_oÿ_x001D_ó@º_x000D_58,®õ@µPè_x000F_|ò@_x0014_ï_x0006__x0013_¦vó@_x001B_UoQ±Mò@È"cN"Aô@Zg_x0017_F~Z÷@A7F¹ó@)OM=Ëªø@H&lt;£¥«ó@!:"²¿ò@ÍBßa¢õ@_x001B_É}tª_x001F_ô@úôB2äó@;rØñ@Kv._x001C__x0001__x0003_^'ó@COÉHç"õ@®ì^Hô@Vß¤Þð@îD	Dm3ô@ù_x0015__x0006__x0001_Äô@çqÖ³Mô@à&lt;=ÐEMó@_x000B_p.|£ð@î#ÜÑ{Õö@^£¤m_x000B_÷@ýXHîÔ:õ@8Sù±_x001D_Õó@àÐÀªãûð@Æàûè¯Âö@0_ÑTõ@ÈGWáò@$Ø¹µò@&lt;_x0004__x000B_ÙÁ_x0012_ñ@»ÂÈl_x000D_òó@gâr£_x0012_õ@tÀ90_x0013_ú÷@,%¢ÜÄvò@«_x0014_}_x0004_õ@JÜ[ä¶õ@aÌ«ðýò@_x001F_¨Ö÷Pò@X#_x0015_~kêô@§_x0002_öKvô@g_x001F_0[}ñ@_x0019_q\¶ó@P_x0003_Å_x0012_÷@_x0001__x0003_À-§TDô@ÇØ$Lò@\è&lt;ùò@êªÒ/ºqò@l~~¾N½ô@»J[µó@CþÝMäõ@®ë_x001F_-ð@ôXuË&gt;ö@.Â%w8öó@_x0002_ ó\_x0013_ô@pFYó_x0017_ïö@s_x0013_ôý¸õ@xÀF¢Oñ@EÛmáãÌó@yê9Îä)ô@æõûNYñ@tw§æ	÷@ômZßÝô@ÑHûô@A/¯®Íá÷@5_x0018_X_x0017_Òzñ@B2Ø?#õ@´ _ô@_x0008_iÄãó@_x001C_«ò°Yó@¦©E_x001D_s&amp;ñ@É T­_x0004_ó@Ã#0åùò@KÂ_x0013_è6÷@Ëh_x001B__x0012_Oõ@à_x001E_°_x0001__x0003_éÐò@"K_x0006_7õ@o_x0012_Î%Ïyñ@&amp;SK&amp;_x001D_õ@»ZËï¨/ô@£ÎÃF¹ô@V£T_x0001_n_x0011_ñ@[ëw ¾áò@4_x0014_úµÖñ@÷-0Û4Îõ@~±úå3_x0001_÷@´)e5_x0007_0ó@_x0014_ :'#Úö@^x,õ_x000F_Sñ@ïà(P6ô@Ä_x0001_%X_ø@h_x0002_bPDô@kºÎÚ_x0015_Dõ@@2³Ïõ@.à?À«÷@¨Ù_x001A_3tô@â_x001A_:gñ@5¿'°Xò@ñ]Þ_x000E__x001D__x000F_õ@$Ý¤§{rõ@·4_x001D_JÂ.õ@Ëì5_x001A_¤ô@K!_x001D_­Â_x0016_ù@|L+_x000B_£8ò@9Ü([p_x0005_ñ@_x0016_°?¯ñ@9f_x000D__x000D_ñ@</t>
  </si>
  <si>
    <t>a05081067c6633d39efb69f58cf52e3d_x0005__x0007_Þ«a_x001D_$ô@¼³J_R=ò@öºy]È;ò@]7O_x0003_Ù~ò@iÅB¥|ó@¯Éß³â3ñ@e° _x0004_ÈÃò@_x001D_c_x0019_må+ò@kN9__x0010_ô@­c¦çö@.ÕûÐ_x0006_ó@Ò Ã`²ñ@ÀÚnì¡ìó@»¯KwhNó@vÚ ñ@VÍSÖy_x000B_ó@|©÷@õ@¯_x0008_¦_x0014_ó@_x0004__x000F_ì_x001C_Põ@_x0008_Q÷_x0010_ó@²MÁà$¡ñ@y¬aüä@ñ@&gt;¢_x0002_Ð_x0001_´ö@lâ_x001D_¦ò@ÜÿsÜ¼R÷@Déß5ÅÐö@HG6¢xñ@¬QJqµ¨ô@ûð°Í&gt;ó@Ê#_x0019_Ó®ó@ß_x0013_Ä	Wü÷@i&lt;ª_x0001__x0007_ò@4_&gt;Dñ@ÎBo4å_x000C_ô@yñ!_x0005_Éð@þN§ú9ø@ù_x001A_@òuó@tÚ_x0008_ù8ó@Àdà²ï|÷@`ß£y·ò@_x001C_¥èXÎ8÷@Ùf6Ó¢ò@ÿÒ(Ó_x0004_òð@_x000D_Abuêòó@U¢^X1ô@vð_x000F_Ê}±ó@jl¨_x000D_Cñ@«kÍ_x0001__x0006_ó@kmI+ªò@Ù&amp;_x0010_µ©}ò@_x0015__Ñ}Äßò@Q_x0013_À_x0015_Zòò@Yð_x000C__x0002_èUø@_x0010_d_x000F_þBð@ä(fÜ¾ô@¿µ§7éTô@1_x000B_ª©Ðìò@Ejtfüõ@_x001B_@4j¥¬ò@_x000C_Éåöô@¯³_x0003_VÙõ@NÞÝz¦ö@ªËÏb{cñ@_x0004__x0005_$zÀ¬fÈõ@¡´)»_x000D_Ûó@_x0013_Å&amp;_x001A_¼ëð@3í»Aûñ@_x0006_JÔ«@ºñ@ôgFåNîó@ÆË¿Å@ó@6*Õk_x000C__x001D_ñ@òI_x001A__x0004_Þó@©HHÃ_x0019_&amp;÷@_x000E_á LÁó@ËÇn_x0006_ÊÂó@!Á¯»&gt;ñò@òPç%£Zö@f!0-±ñ@_x001B__x0002_3Z_x000E_ó@4¿_x0001_?Cò@Ðê¡³Îó@çéØRáäñ@ZÆ'ó@îd%5_x0015_õ@ _x0014__x000E_O¨_x0003_÷@ÿð¡_x0014_ìõ@_x0007_+¢1(Éô@Jû_x0012_±Ñ&lt;ó@Üõ_x0012_Ñøô@ B®Ãé_x0019_ò@Ö5òAº¹ô@|Á_x0001_¿CDð@_x0016_ÄÞ£_x0006_õ@µÃ¤aQ*ò@Ät_x0003__x0004_:@ó@Ä¹ÇÑ'ð@õÝóAñò@JÍ_x0002_ñ@uñÏ_x0010__x0015_%õ@`JºSxÃñ@0_x0015_l1ÂÝò@R!ê±½ñ@Y¯_x0017_eð_x000D_ó@Ü_x0001_9^_x0006__x001A_õ@yv2_x0013_áEó@NÝwq´tñ@ìéWýÌò@vÅô#ö@Q2&gt;å=&lt;õ@¦_x001A_ý_x000D_âð@_x0011_Å_x0019__x001F_³õ@n0e*Ëô@]cx"vð@¶YÍõ@ò"Ã32Xô@ø,_x001B_#@Ñô@I_x0018_ÿÙ	ô@ðd/=â_ð@_x001C_#DX_x000B_ó@­¨Sûò@-/c&amp;ô@íeLÿb¿ô@r¤tk'÷@[[XÆó@þt_x0007_À¦ò@_x001B_5_x000B_¬;ñ@_x0002__x0003__x0008_çIG2ñ@ØÏO¹úó@_x0016_Òã[¢nô@gKÜ_x001A_¥ó@XrCâ¼ñ@¼_x0010_c_x0008_ó@m_x0005_£êDeò@¹Q_x0016_{_x000D_=ô@t¿ÙU2_x0014_õ@n3Åéïññ@WË_x0003_õ"Bò@&amp;V¯Ýh-ö@&gt;l¾Äò@Aà_x0003_Û_x0001_÷@¬_x0003__x001D_@íô@_x001F__JDæò@éGHÕt_ñ@_x0018_@ûùõò@°$_x0005_¯_x001E_ô@¬ÑÖ&amp;_x000E_ö@ýÐ(¶Àñ@I¶¼Qvò@Ê&amp;«¨¯ø@ÇÉú¦%@ô@_x0016_[Ð¥rÓð@÷_x001B_ôg"Ñó@{_|³Ðõ@ßÉ/Þ:Êð@!fÒ,Ló@_x0015_buK_x0013_ö@a_x0010_ðf+1ó@®!ò_x0001__x0007_\ô@´yÖðéÐó@GýrH.ò@ÓÊÂ_x0002_øñ@ì7_x0015_¡ëõ@0Ù-9õ@Ð#pv_x000F_rð@ß[_x0011_ÝUñ@¤;JéÑ_x0010_ö@[ÒÑ_x0006_9õõ@ÝÚ08õ@_x0002_ë1Ô±öñ@æ_x0014_=_x000E_ô@_x0003__x0003__x000F_Ã½ñ@iü_x001F_ãz_x0004_ñ@PR_x0005_òAö@ÏÇ_x0007_b¯pò@ì{¯&amp;3ñ@tÌÒ_x001A_,Hó@_x0010_P¯D_x0013_ÿó@åo0íö|õ@Ht=o{ó@ù§h_x0004_ó@nÎ_x001B_æx¯ò@4ð)|jø@J»´M\õ@Ç_x0014_#ÉÒó@_x0005_ì_x0012_àJö@=!_x0003_6Ãó@_»_x001C_3^_x0005_ó@èDlï5÷@ªDÎ_x000C_mõ@_x0004__x0005_à¨/ÿ_Çó@_x001D_¢_x0008_ÊÛñ@_x0003_òÚD'4ó@õÑã9÷@ ¸&amp;:_x0001_ñ@ÌÔü*°ìö@là;`ìô@yrx¹Íñ@]'_x001A_¾_x000E__x0011_ô@ã;ç_x000E_ô@bkÆð@xÁ_x0017_ÏAuô@4!x_x0012_Ñ¥ô@P_x0013_ÈØ_x000D_¶ö@_x000D_¨e_x0013_¾Êò@Õ8Ï»zò@²1Uèå_x0011_÷@_x000B_º¶ØÈqó@ßWQ£®õ@y1}[ð@à]ö_x000F_Ûð@E@_x001B_õNô@@_x0015_@ _x0015_ö@_x0006_}E¯{ñ@¶G(_x0002_ó@_x001C_²Íëè_x001D_ò@:_x0003_¥_x0011__x0017_ô@¨ª_x0005_fõ@Ágc4¦)ñ@&amp;5©r_x0001_ô@Bhd._x0004__x0001_ô@íÍ³_x0001__x0002__x0011_¥ò@_x0003_xljäð@_x0014__x000D_Ç`Êõò@joIºðø@ÍO_x0006_Ègð@0\°:1ò@|zÆ=_x0001_êô@xÃnÛ&lt;ô@ò_x0019_ÞÉõ@ñ/M2ó@5D´cõ@aIÚBoTó@ú+ÿ|x_x001F_ö@oþÆûhæó@¾Þý!dõ@ÙG_x0019_^§ð@­°o¹­Tð@b_x0013_F|hö@·õËá_x0015_cô@_x0011__x0018_+RJ÷@+ÄjR_x0012_@ö@í:O!_x0002_ò@_x0012_´Úxåò@_x0018_ÑòN;÷@Î@X+ô@ã6uNô@"t_x0019_ïäó@Ao_x0015_üó@C[&gt;_x001C_Ió@ú²pki¶õ@Myr»]ïö@ºúÎ!_x0013_!õ@_x0004__x0005_ÑmÝ(_x000B_ó@$&lt;_x000F_I__x0013_ô@Iõl=_x001F_ñ@_x001E_&gt;ó:!ò@gw´Añ@_x0003_¨VUô@Èæí§æñ@ödÝ88ø@ G§M¸2ò@_x001A__x0016_Ê_x0017_×1ô@è	Nø__x000B_õ@«ð?Lìñ@&amp;`0»ò@ãÑ_ðn¡÷@Ü¢h__x0006_»ñ@¾gI¦b!ó@l&amp;QËGó@¾ PâÓô@_x000D_÷X_x0016_*uó@âÀø_x0002_-¸ó@_x000D_/_x0005_/à×ñ@_x0016_êQ_x0007_¦ù@_x0001_l@Tøõ@ïQà_x0018__x0016_5ø@dÛ&gt;ØJõ@ÜÐü~ð@°uöÏôð@­s¸èÆDò@hUÂ1Vñ@ä ×Hô_x0002_ñ@_x000C_ú²ó@ÿÖúÜ_x0001__x0002_ä~ó@rFWøólö@òPÕÇ¬ö@4hdÃYô@Ìîæ¬T	ô@id"ô@m_x0015_zÜ½`ó@;q_x0006_ÍÛCô@6·t#Êõ@~`ð::uø@-×Z	Øô@@S´_x0003_X^ó@@xÂ)ð@Iþ_x0002_ë	uö@8/³ò@ ©PÙ©ð@ÖX_x000F_±º½ô@àdEqM÷@ôÞq-_x000D_ò@_x001F_	n0_x001B_!ö@°t+Þkj÷@u{_x001D_/pö@¼Y.^¼gõ@:MÛ|Òfö@m?=Vg.ô@qÄÓ9æ{ó@A%UÓ7°ð@¨vëU[ö@]_x0003_`Tq÷@|âCd4ó@£`_x0002_DEö@&gt;_x0008_ò°Â÷@_x0003__x0004_nÞrÌó@_x0018_uv	IËò@ãë_x0005__x0008_ó@Åè__x001B_DÑø@K&gt;@ñ@c%í_x000B_^Xö@$_x0008_ô@ù|V6_x000C_ô@W6fv_x0019_ó@µºÖv¸ô@w_x001A_!¢[ò@ìiÂ_x0001_aõ@üf­:Ýó@_x000E_?_x0017_}ø@+^Ø¯¤Û÷@_x000C_õ±ñð@÷@¼&amp;´xÕ,õ@5H_x0018__x0004_Ûõ@_x0015_«I_x001D_÷@y&gt;g_x0013__x0018_ñ@/3âËaÀò@]ÍµêÌñ@È¥|_x000C_+_x0007_ô@_ð&amp;_x0002_ò@°;Q»!ó@y5Nzûõ@£LÝTtö@3qÍ!_x0005_Ðò@~á&amp;Î®÷@KX:_x0016_K_x001C_õ@ýðAb}bñ@2º_x0004_ï_x0002_	_3ñ@_x0004__x0014_Ð0__x000F_ø@_x0014_A,0ñ@°ñ_x0017_ì¢õ@²Õzð@fâiËYå÷@GùÄ¼ì$ó@_x0001_º_x001B_XMö@_x0011_H¦!ô@_x0006_ßíU·ó@T#_x0011_Íó@ÓhÁKú6ò@Õâ§_x0014_ö@ÉÛè;y\ñ@ÁM¹ñ@÷N+^ö@CÄ/l8Âô@_x0002_Sæ_x0008_Y_x0014_÷@\%_x0005_ß¥çò@gjS©,¤ñ@_x0007__x0015_þú_x0012_ñ@_x001E_Ýîv?Ïô@_x0014_%.µbò@_x0006_Ð£_x0003_¿Ïó@¥R¶_x0019_pðò@n_x001D_ÆZñ@¹Ôlñö@VPò£(ô@Hÿÿ4¯ó@S£Tz»åó@S¢g_x000D_Óñ@_x001B_VÐé&amp;Rô@_x0001__x0003_Ð	@Üÿõ@Õj_7ëó@¶Î»mIó@ßöÕgù©ô@û±ÈúÛó@hD43ìö@aX÷_x001C_·ñ@fÊzL'õ@_x0015_£/âô@ÎrS]ñ@_x001C_!ìosõ@à,t_x001F_pïð@ì0_x0018_¸ßó@Áo×Ñ_x0018_Mô@_x0007_ ±¿­ñ@Ë_x0013_tP^Ðó@&gt;SÕ_x000C_U¨ó@^K;ü/ó@ _x000B_ÚÎwò@ x´õ@fý}Kð@×¨QÜSô@Ä0÷Z¦ôñ@¬ÝÔ¸0Ìò@íóö@5qÜåy/ö@î=_x0018_ò@WÌa7_x0001_õ@É_x0003__x0011__x001E_°ñ@ö~£º¢³ð@Tq¸_x0006_UJó@_x0002__x0018_Ü_x0001__x0002_vÄö@*U®'Ó*ø@cR²´_x000C_ñ@4_x0005_xiô@_x0014_ß³_x000E_9c÷@øÇ?Ý_x0014_ø@þÌeþnnñ@Rèuà_x000E_ô@_x001B_c(HÃÈò@&gt;þÓ¤§ð@ÊUËøIñ@P Ýø-vö@{QÑ'äªñ@L[Ã¾yô@óio_x000C_2ó@nEô@¬(}´Qkõ@T6_x0011_ ô@¤jðQV´ò@ça¥¶´ó@&lt;¨Â(Øõ@_x000E_Ð_x001C_]&lt;qö@WB7èô@ìãÅqæ`ò@®_x0013_Ð-zò@MNPMð]ó@^Qü¼"ø@4Ó üð@f¢_x000C_ó@ôª_x0017_^Â_x0015_õ@yDÎ¬_x0017_ñ@i¹_x0012_A_x0008_ñ@_x0008__x000B__x0004_A[r_x0018_Òñ@²)¯ÄÐô@·2§©_x0003_!ñ@¢-_x0014_®ô@T¸_x0007__x001B_B_x0012_ò@¾#{&amp;_x001F_õ@a©hÍ2lô@Q!6h_x0002_gô@Ó»/_x0005__x000D_ïò@º'(­_x0019_,ñ@Ü@ót	Uò@L­_x0006_¶Hò@ú_x001E_1_x0001_Àó@	0ýäZ{ð@©Åb_x000E_mjö@90×%hUõ@Þ}ý_x0019_eó@ûÈYÉ 7ó@më~ð@_x0008_øYù®Dö@ù.nøUö@A¡_x0016_á`Éó@å'zû_x0008_õ@vÜ_x001B_Ö2÷@ÁÙÙJ^ñ@Ô_x000E_Ùà¾_x001A_ó@ª ßùãñ@0Ä(1_x0003_·ó@z*_x0013_¬_x0015_ó@dèÝ¥l;ô@m±1¹ñ@ã`¹_x0001__x0002_ò@[ÓeY¢Ñó@I#=5µð@Ì|Àþ·ò@6_x000F__x0008_«-·ô@"æÛ_x0013_ò@ö_x0004_ÎìÅ;ó@_x0008__x0019_6_x0017_¸÷@Re1ÅMñ@_x000F_$&lt;÷ã¡ô@?_x001A_:bËø@X_x0019__x0012_ÒH¦ó@_x001E_»Æø¥5ö@	pÏÏÌXð@E»Ì_x001D_@Äó@Á³É4LPñ@_x001D_ÿC3Qó@y¿£5~Àó@RµÑ_x0001_óWò@Z£!DùÝð@ºtéªô@QÅ Í_x0004_zõ@û¼/ë _x000F_ô@KÉ_x000B_@Ñ_x001F_ò@ùÃu¦àó@+³YØ_x0014_©õ@ Á·Á£ùñ@tk;¬ýRõ@_x000C_è{&amp;O¢ó@ª°ù÷@ä8Q8ôðô@@X^¾Çô@_x0001__x0002_þªß_x0016_hó@_x0013_Ò¯Q9õ@séÁ°ò@«_x000F__x0004_Ä_x0015_õ@¼_x001B_½À¾oõ@Öà_x0016_uæ¤ö@$[Á¾/!ô@ªMN¸;ñ@¸c_x0008_^Üò@tãñ,_x0004_ãø@Åã:é_x001C_÷@÷éç_x0018_#ó@'_x0014_·&lt;ò@Uy¹)ó@_x0007_²Æòó@=rÜq2ô@öª§Fõ@/÷ÍLf÷@¡lSùÊ¥ó@@ìøò@í­Ø©Vñ@o5ÍVÌô@£ÿ¹@ëô@_x000F_ÅÎRßô@É"©_x0019_¨dô@Q#Rnµ«ñ@v(×Æ®¹ö@Ö_x0001_Á49êö@JöyoÃö@p\X±Ìcò@yââ&gt;Vbõ@D§ô?_x0001__x0006_añ@À_x0018_e[Xñ@_x0003_É_x0011_QNñ@¡rw»ëæð@Oµ(ú_x000F_vñ@Ýß+Þñ@fÆ_x001A_ÑNõ@§£î_x000F__x000E_çð@ åef_x0018_ò@ÙçÜ_x0010_ó@_x0002_Ãz¼Oxò@ ªÖWº#ò@M_x001B__x0001_PÂió@8_x0018_ò_x000C_,_x001E_ô@±æ;nß¨ò@!%ÎÄó@_x0002__x0008_øLlÁó@cJ_x0007_£9÷@±;Ò±¼kñ@V;_x0004_R-ò@QL_x0011_â_ö@_x0014_Qû¸ò@Î)_x001A_¹!8ö@µ4XÑõ@¢_x001B_&gt;~´ð@cV^\«õ@_x0014_@ .Uéó@þPF¾ð@q#~_x0017__x0005_®ñ@&lt;ÓÆØª_x001C_ð@_x0018_2_x0013_®hò@Î_x001E_«6õ_x001F_÷@_x0003__x0004_êTì:~_x000D_÷@:«ÒGõ@^_x001E__x000F_þ²ò@ Ý!Sä0ö@¶Â(Bñ_x001E_ó@ÚtjØ¤þñ@¤_x0005_2;L]ó@àVzkô@¼_x0019_Þ_x0001__x001B_Ãø@0pîÖ&amp;ó@7}­ñ@Â8^:*ó@Ï¦ø5ö@-oó³Xô@r1_x0017_gBñ@¿ª]À5ô@9P	Lñ|ó@s7Ù/O÷@ð_x0002_Ô¸à&gt;ñ@H³5P¤_x000D_ô@_x0011_6_x0010_C=ãò@û¢Ãá·ó@x_x0018__x0001_]_x0012_ô@SëmªQ_x001C_ô@YF5Ìbö@OÏØ9"ð@GÒº&gt;6_x001D_ò@qèÎGBô@	Oºüô@Âàùo[ó@_x0004_¤|H7}ò@MdK¯_x0004__x0005_\_x0006_ö@è!Ò&amp;f&amp;õ@_x001A_ö¸Ò«³ó@T+·×0eö@6Å¤Ôñ@ßú?êOò@!¸YðÈò@",~%ó@_x0014_Q_x0001__x001A_÷õ@&gt;4ÿ®_x000D_õ@öPñôåô@N7ÐC³7ô@ïM_x0018_sIô@Ñ3Çø¹ãö@D:q_x0006_ø@ _x0014_?.ò@ä_x0001_¥ÎCô@pÞWþ¯ó@ýx8ä´ô@ØzËÏ¯ò@ã{~Û3ö@¦eÝõö@È.¹sôPð@_x0005_³Sõ@_x001C_$ë~4¨ð@RÒXgd`ò@\%+_x0003_Àvð@_x001B_ÅSe_x0015_ñ@?û;sÏñ@ sÐö_x0002_hò@äþ]÷@_x0015_V_x001C_8Lø@	_x000C_ìoqg8Eø@f¼ääJô@ä@Ex1 ñ@àüþ_x000C_&lt;/ö@Ø2ÚÀ_x0001_Nð@p­rxv%ô@Ðf_x0006__x0002__x001A__x0001_ò@ªm$àä_x001E_ö@µiám0ó@$â¨Üò@¢¶ÈXÅó@¦ò©¹ §ó@º_x000D_x­1Óõ@ì_x0011_üJäó@LñYMó_x000C_ô@¡SÅ¤_x0015_ò@_x001D_|0(¡Òô@j¹Í,Öò@&amp;q_x0015_ê"ô@R­v`BQñ@ÊËO9ªnò@²3¤_x000F_õô@lºÀ2!_x000E_ô@L_x0008_Ôðéñ@_x001E_L_x0012_¦_x0016_ô@Î_x0013_øÚõñ@rô*C}_ó@HvåÂ_x0003__x0005_ó@ì$¦¨÷@£_x001B_ûb`_x0007_ö@_x000B_P_x0004_8ô@îÖÀ@_x0001__x0002__0ô@l_x0017_ªÕvCõ@._x0015__x0001_X®ò@{_x0016_2ÿq"ò@%ÓµVó@¡Ô[Js7ò@©_x001D__x001D_\´×ñ@õ÷°ÍÙñ@&lt;·\Ù],ô@óê:$øó@£_x000E_:Ô¦ð@éÎ7hø"ñ@¬_x0014_i×àö@Í_x001B_äPèt÷@¢jdý¤÷ô@_x0001_L}_x001C_ò@£qÃ_x0011_Þó@#&amp;ô+ö@kÞ!¤ó@$_x0011_oÆSJô@êHLÞ×ýõ@k|ò?JÓô@IÔËX_x001A_^ô@ESÓ__x0018_Øò@-_x001E_3+Èó@XÞ_x000F_2{ó@&lt;1rüØpó@SjÔû_x0019_ô@vEKTg9ô@®»á©ô@ê`#_x0006_ò@æµt_x0004__x001A__x0017_ò@_x0001__x0002_oj¥ï_x0007_)ò@_¤_x001C__x000C_"/÷@Þ9:Ê}ð@,ÚH±+Só@ÆÁÛî×ù@®¼EXò@_x0010__x000D_Çxyö@ô_x0002_ãQ-ô@	Íå'Åó@$ªqD_x001A_ö@þ¿_x0002_'5[õ@	°´_x000D_Î ó@Ý§¯_x0019_9ñ@_x0016_«_x000B_RÛ_x0007_÷@*_x0012_M9õñ@Ä_x0006_yE»Põ@Þ	¿ô÷@nX«j½_x0005_ò@ß´ª_x0006_*jñ@0TÝ}ñ@ès_x000F_KÜ_x0014_ò@_x001E_Ã__x0017_é÷@5VW,`÷@¯i$iò@?22/Àó@_x000B_±X:§ô@6_x0007_æ¼eó@µ_x0016_u2Á÷@d¢H=UL÷@&lt;Ò¡_x0003_W%õ@¯6Àéµõ@ì/³g_x0001__x0002_Ý÷@d\04×ð@_x000D_~ñÒ²Øô@_x0007_öBýWrò@3E×j_x000E_Áô@¬f¶Ê_x0014_Åõ@¥º_x001B_&gt;õ@Ú`ß_x000B_]*ö@m_x0007_2T_x0010_Ìõ@o/6¢´ö@êQkØø@_x0013_Í|t&gt;ò@¶y×ó2ó@q¬$ËÓnó@d£= _x0001_®ò@Þ_x001F_¬ã§ò@&lt;çÁu¯×ò@_x0008__x0004_ýåüFð@_x0002_¡¤®â.ò@CuFÑG¤ò@x.ç_x0001_äÇ÷@~ãÁáó@Ë¸oÒH?õ@nº:ø_x001B_aô@ú_x0011_ÉF&amp;ö@«RÍ+ó@G:iâË5ò@ý_x000F_Þ¨lbð@¶Þòªó@áûý­Ùô@_x0006_anà Kó@L¶Ì_x001C_`ñ@_x0001__x0002_*9aõ@_x0017_Fþ7Êó@&amp;SÌ6¡ ø@_x0005_&lt;Y2U_x000E_ó@¸Ú¨¹*ò@_x0013_t§î7/ñ@:l_x000F_^s¯õ@cÚ²»#âô@3DµÏ_x001E_Eù@÷?_x001C_±Dó@ò;Ö«ÿÈñ@Ò´TFÁãõ@Ö«gô@µà-_x0005_Q÷@èëä_x001F_Ñ8ð@ÙC-Áüó@_x0014__x0011__ßÍô@N,cãnññ@OË@÷Ëô@BPÕ¬sô@_x0014_}ÅîÅô@_x0006_2ÃG)	ô@m_x0019__x000D_=ò@9aÃ )jõ@|¶_x0019_3ëaö@_x0017_/«óãò@6&lt; lëñ@f°¹H_x0011_tñ@6B0S.`ó@Ê:XqÀåò@éÈ»~ñ@¼4§?_x0001__x0003_-_x0014_ô@»yzÍ¸ö@1?ùZx#ñ@W_x0014_9Á­²ô@_x0005_T-O\ò@+µ|þ7ó@&amp;l×ª_x0007_õ@_x001B_Éy*§ õ@òºc'ó@³çìñ@¼V_x000B__x0007_9dö@Ð57ÃµÓõ@_x0007_ÌÆÌó@lÛ_x0007_(ö@óoùÎ9ó@i3¸$ö@_x0014_ªÆZÇ¹ó@Î2"'_x000D_ó@¦_x0018_h?²õ@_x001C_aþÎhô@±¬¼4_x0003_ò@¬?³÷@9_x000C_aÅ1 ó@&amp;¬/P3zó@£¤·©æôò@ðÄ=C_x000D__x001B_ò@@_x0002_&amp;²G©ò@v!Ë©Iö@ÏI*þ|Áõ@ÆL1©¡xô@Ã_x0015_OLàþò@)KýÑò@_x0001__x0004_¢_x0015_~&gt;g_x0001_ñ@_x0006_ægHOò@¥òd}~ãñ@|ÿ³h_x0006_õ@ê.	«úò@ø·_x001E__x0005__x0014_ô@{×·_x0005__x0015_;ô@á_x0018_¥_x000E_§§ñ@_x0008_OI_x0011_Üõ@Þ«W_x0010_C_x001B_ó@_x0010_xª¦hñ@_x0001_	_x0002__x0007_Àéð@ø¸H4ëó@×çí@Qó@Á^¤¨T÷@sçÃ¬Ýkò@ÃÉaÊV7ó@JG°NHó@ÛÊN_x0003_àBò@Âô¥íJñ@1HÍ*õ@ºýåè¶@ô@_x001D__x0003_p ó@Þ_x0015_·Ùô@w_x0003__x001F_DÇ_x001D_ó@FÇ3@÷ñ@&lt;Cu_x000B_FÖö@NØÂB"ô@¸&amp;çVô@·s8øñ@	´ºâ_x0001_nñ@¹5_x0001__x0005_öóñ@Ò!%ü6¡õ@j_x001C_ñg¹±ñ@,À$ô¿ñ@ÊGÉ¦_x0011_ó@WÚÙ_x0001_É{÷@M® Ä÷@¯LFI°ñ@_x0003_­_x0014_ô@_x0012_C_x0004_waõó@Æòvhò@Ï0+&gt;ñ@VQqCIö@zö2lÇò@_x000C__x0011_±6âtô@Xq¯\ò@þs_x0018__x0008_¨zó@u5%öô@_x0016_ êà_x0011__x000E_ò@^úÐNÔó@_x0011_ÓÐ_x0008_Æ&lt;õ@3¼dó@ðÑÁ¤ñ@p%*_x0006_9Ùñ@:_x0001_w&gt;ô@}[¬ ¬Êñ@%»Ýâ_x0002_õ@G¿_x000B_jBò@Êñò¶ñ@J'cý_x0002_ò@|Tgn~÷@v7]qOÅò@_x0003__x0006_/»Ä_x001B_-_x001C_ò@y6ö8_x0011_ò@_x000F_ºRcàdò@þDÝó@~úãÕô@B_x001E_%V4_x001A_ó@¡¡Ñ_x0018_ô@GWo.¨hó@à_x0008__x000E_-îð@åN©Yd«ô@Ñ_x0006_éÛÑòñ@ãWzÚðó@_x0005_/µüâð@Ýr#Wö@8dåÅçô@²Ù_x0019_\óÆñ@_x0006_\_x0017_îò@m,V¦Kð@qw¨âÜó@Ú:Îè_x0018_ò@_x0001__x0013_Ýñ_x0004_Óö@_x0015_WHt¡ó@_x0002_û/;¼Ðñ@ä_x0004_å_x000C_xËô@ ¾¦_x001F_&lt;_x001E_ò@ç¤°Ayö@A-ÒqÄÖ÷@&amp;Ã_x0019_K'&gt;ó@³15øUò@zf ª&amp;Lô@@ÏßÀÅñ@_x0019_l¾P_x0001__x0006_&gt;¨õ@ô:¦&amp;%ñ@üø¤`&lt;_x0002_ö@pòÈÃÕø@Cd"½ùbõ@BR98[Pô@Áîeöñ@^?FÕßõ@ÜÔbM_x001C_÷@_x000E_|_x001D_«_x000C_Äñ@Ü¶\i&gt;pó@\_x0005_ú´A!ò@²6Âø@_x001D_ð¦\a0ð@Tã&amp;/ó@xS½r_x0004_1÷@ùÅ÷4_x0003_ó@_x0003_Ñgôìîõ@L8ÕKó@zdD¸tõ@ûíh_x0007_yóó@lt¥_x0010_;ð@WsÝâ-¢ò@d©î­Ðò@^_x0002_GÏó@ËUÅ  ó@ºUÅvm{ó@R_x0011_R_x000C_ºò@#{¢³ò@_x001E_¡'_x0005_ü_x001E_ò@)B­7d	ò@èXÎ¦¹'ñ@_x0005__x0007_×ê¿ÿó@ý¤9,	ø@&amp;üQ_x0001__x000B_ö@ñM_x0014_qæíñ@þ²ô«RÝò@g»&lt;\¾¡ø@¡_Ï_x0019_çò@ô_x0002_èÜå_x0004_÷@_x0008_%ÀxS(ó@$¿ûn_x0017_ô@øÍ¶V]âñ@e|ýÇõ@"ú!\7ñ@Fa_x001A__x0012_óô@F¬_x000D_¸Eó@ð/\R_x0006__x001E_õ@H7´ku(ñ@.]_x0014_ü_x0011_ðó@²ÑßÊèýö@µÍ.¥ õ@.Ë^_x0017_ò@_x001B_Äj2õ@;]ËÍ»ñ@£ï+IXñ@¯ù@à[õ@ªn_x000F_»õ@õ.éÊbø@(_x000C_xÉüò@ÇU÷Åò@ûA_x0010_:_x0007__x0003_ô@_x0012_è«Á¶Ýñ@á7¾_x0002__x0004_&lt;Yò@¤J­Jó@_x0012_õ¤(õ@ØNb·ñ@¨yVíddò@|i§^u_x000C_ò@ÄÍ_x0006_xù@ñV &lt;`ö@_x001D_ü a5ö@j¾_x000F_ó@_x0019_x[9_x0005_ö@ãõ2üYô@Ó_x0019_·¾ñ@,X_x001C_ºz°ò@nÉUÐ_x0015_ó@ö)¢²Æø@éèYbó@Ø|êäù@¯2¥Xf_x0005_ô@Âvº¦_x0007_ò@_x0001_[\_x0018_ø_x0007_ò@ç*Syõ@_x0011_¡Aûö_x0016_ó@Dòóê¾ó@K'Ek¶ô@¶[Wv5õ@_x0005_1ýö_x0002_®ð@C¼e¥ô@fÂòµZ_x000E_ò@ém­w_x0003_ó@:_x0008_FS)ò@tÀ+25ô@_x0001__x0002_¾qýÚò@±¸zhSò@r-óc5_x001B_ñ@ +AEeò@R_x001B__x000C_¶Ø_x0005_ô@[.ôI8jò@§¨*Ró ô@ôÒD_x000D_Inô@{kN÷íô@_x0010_t"wÝVò@1Ýz&amp;ó@¥±àÐt_x0007_ó@å_x0005__x0002_ÞWñ@®_x0010_Ú¦_x000E_ò@OÖÃ_x0015_È_ô@«T_x0004_$ûwõ@«_x0007__x0007_Ü¤ô@g5D_x0002_(ñ@_x0017_ÛxÐÚ´ñ@&gt;çÑ¨_x0016_ñ@HÊ_x001F_¦+.ñ@_ó_x001C_"Åuò@zo7ùñ@8 úö_x0005_ÿô@°köñ@Ë_x0013__x0019_&gt;ùò@KosÅÐ^õ@­H~Ï_x000F_{ô@'Ët=&lt;Ãô@_x0013__x0002__x0016_Ûn_x0017_ó@Íu;ûDñ@à_x000F_¹è_x0003__x0004_¾¹ò@bMÕ_x0012_¶Ùó@Å_x0001_X¥*bó@_x001A__x001A_rÈLò@¿½úIõ@¦âô­O­ò@aÖ8Xï;ô@_x001B_Ò_x0015_ÃÅö@4jZL/ó@·¥ð_x0013_Ùó@j_x0007_NÉ	ó@_x0007__x0003__x000E_ðëò@°°ÙÅúò@ha_x001B_²U_x000C_ñ@`)BÜ&amp;1ø@Ág*_x001B_¡Åó@wzm_x0012_Ëó@:Å\_x000B_jÎö@1_x001F__x000F_/,ò@Ojø$Ûò@²_x0007_²núò@+ìæÄ_x001E_ó@Ù{ºéñ@ÞQÊýô@G"ü_x0008_+Üó@f2idé=ó@5GAìfeñ@àÎ¡©Åð@¨lI«Ìõ@_x000C_\¼_x0002_¥yó@Ðq_x0018_"à_x0008_ò@¨ðÛ_x0016_ð@_x0006__x000B_7½	ü%$ó@ÿ$3_x000C_tò@¨3mÛD_x0004_ô@J`É´Êô@ÉvO±_x001D_4ô@kuôÒíò@P_x0014_Îà9&gt;÷@[ÜÊ_x0015_nÃò@[Ôl×_x000B_õ@Z_x0004_{_x001B_¹Sõ@dÁ£c¿*ó@ÜYü§rñ@_x0005__x0008__x0015_}÷»ó@¶²Ó'&gt;ð@DØ×hºòô@_x0011_{­¨ñ@×Ë9lßò@×(Ë_x0004_õ@,âÎ¤	·õ@_x0016_Á_x001F_Q_x001D_W÷@4R?ÐÑó@6«_x0007_{©ñ@_x000B_Ê_x0010__x001C_ºÉö@_x0016_-½ö@&gt;µeX×õ@@A³_x000E_+ñ@­~%_x0019__x0003_Ló@_x0002_áL¼_x000C_øõ@°ÿoÄDõ@Ta?Â_x0010_÷@è_x000D__x0010_·ÎÇó@g_x0001_ü_x0001__x0002_zWò@Û' dòîô@ó¤¸Á&gt;zñ@K£_x000C_e_x001F_ó@é]ù+îÖò@))Ìñ@ÊpÖszô@.p²~¬fó@Ô_x000E__x001B_FVô@_x0015_ëçyk"ñ@¾_x000F_n_x001C__x001C_-ó@¾_x0012_ìÄò@_x0012_5_x000F_°Æ+ö@§_x0014_pÊñ@Ix]°¹÷@Õy_x000E_³ô@½_x000E_FÛ{óò@ìîÌTò@:;1to÷@&gt;bÚÛlãð@ªâòdñ_x0013_ó@{yù]õ@_x0002__x000B_gûó@®_x0017_k¥ò@@{k-ôó@M½1·d$ô@~_x0004_µV÷@ñYp_x0018_ó@EÅKß:¸ð@ bUWýaô@t÷0d¡ò@_x0012_çï^_oò@_x0001__x0005_Þ?ö_x0006_cºò@_x0003_3÷_x0013_$Ãð@_x0004_ATúõ@ä_x0006_?ÜÑÈô@½`¥Pö@*n¤Xgkñ@_x000F_Û_x0006_¤÷@;W_x0006_¯`ó@j£Úæó@i¿®Ç&gt;õ@®o±ÕÐcñ@óJ?ÿ_x0015_yò@ä_x001B_6¯ô@$r_x000C__x0013_ÇUô@&amp;_xSâÔô@P §þðuñ@K`**ô@/N_x000D_j÷@z[@AU³ñ@¥é`GíÓ÷@_x001D_Tíðèñ@]B,ð@I_x0013_ÉÕeõ@ï¹o_x0002_m&lt;ò@a§Â¼ñÏð@îÕkØ£ó@ !_x000B_ÊEô@_x0001__x0011_@_x0004_Yó@àìt,ö@¬©â~Qñ@ÒðQ]lâò@Ò,9g_x0002__x0005_:_x0016_ö@rÞ³$tâó@_x0006_ý²&gt;Sýô@_x0004__x0005_ä{_x0005_ô@`%Ùçwõ@Â_x0017_)å³ô@jÚúùÅõ@n§¾wô@¸ãQ_x0019_Ýqñ@z_x0001_'_x0017_I]ò@è-ËÚô@°jë#û8ò@x_x0010_Ý4ò@'ê¦ªcËñ@ç_x0007_ÜÒR_x001A_ò@»c"ã'Ýõ@ðø÷ØTrñ@&gt;jßî	@÷@Ã¤ºOÆPó@ÍÁñÏùð@/_x0008_¤UÂÙò@%-&lt;säò@*t+ö5Ï÷@¦;.[ñ@[÷_x001A__x0007_wô@C­I¤ö_x0003_ö@¬°9í­ïñ@l©ñãVñ@êÃ"lõÄñ@A_Íý_x000C__x000B_ñ@ú±`¿_x0005_ñ@êÞO¾_x001C_øò@_x0002__x0003__x001C_-óã¶ò@VPf;_¥÷@èîzåö@ ×²=¢ñò@½¼ vEÍ÷@jÑ¦g£ô@!¯3ÉHwó@ÓzÌUô@f`_¤õ@dgÆ_x000F_C0÷@Dª[øIDò@Lï}f¨1ñ@¿ü!oÖÞó@ÞQ}5 _x0016_÷@_x001C_®£÷@?øp0Äõ@Ã ­_x0017_½ò@ãvêSÙùó@F«#_x0019_·÷@;³Î1,ó@N8ç-_x0008_iò@Om`J_x001A_Uó@_x0019_À´³_x0001_ïõ@_x000C_P²±Fùö@_x0002_êX_x0008_»_x0017_õ@_x001B_à_x0011_£ñ@H{_x000D__x0008_Âõ@é5&gt;¿®_x0007_ñ@,_x0012_(ÖZcò@P. Å3õ@2fQqÆñ@ÞTæ_x0002__x0005_ÿó@Ü,+1×§ñ@zÅÅ½)ó@.¡Ï3h÷@ýµ=Ï&amp;ò@ïf°9P6ò@´g#×ö@îõµ/àñ@÷_x0019_Ä |ò@Bq_x001B_{Iñ@z`Dè£ö@á´?]ñwó@Juü?Võ@&amp;[Yúnö@ÒS'`¡Öó@]:ëûô@³Ìü«uõ@³ØN_x0013_ò@'­jª©_x0004_ó@ßö7¤»Pø@}7#clõ@_x000E__x0016__x0019_u?ô@Ã¾Ó~ýYó@_x0017_¨oôUËð@ío_x0007__x0006_S~ò@Ä"'³_x0002_ô@äÐÌ7f,ò@×¨; _x0001_ñ@JÙH_x0003_Á«ö@¹«_x0014_Ë7mò@ÿ.MÑt	ñ@pgRø@_x0001__x0003_¦Ywûþñ@íß_x000E__x0012_ÇÖò@7µ\Ó¢õ@Ws&gt;õ¼Gñ@îÎÐ_x0011_Cö@µ°G_x0017_Êò@.Nlm_x0002_ó@zjQóqö@_x000E__x0002_@y÷@»W+õ8_x000D_ó@ßÖà»ô@_x0015_ËN _x0008_£ò@ºsuÑ÷@âB­&lt;ó@_x0003__x001D_taÁFò@ê¹F°Ê_x0015_ô@ôù°E_x001F_:ù@ÕÝ_x001D_L"6ñ@_x000D_çR ò@õ4m\Oùñ@3­i×Éð@Ø¸öT_x001D_Xõ@zkSðºð@µXß³=äñ@JÙ¨øÓò@Ý?_x0001_+.ù@_x0019_iÙ]ð@P!ã¤@õ@®É¯0õ@PL9`(öñ@è¦ý_x0010_{õ@KQ«ø_x0001__x0002_]Öð@éßdÅG?ò@4_x0012_cèÓqô@JnÚkó@vy`µ_x001A_Êô@\_x001A__x000F_4 _x000F_ó@¤ælléò@ª¸öÄr_x000D_ø@î^_x0004__x0012_$ò@!%ÝÕò@²®&lt;GÓQó@tã³Wô@¼9Èø_±ô@¡_x000E_qj_x000C_gó@HÃ8ÈdXó@·Âµu_x0006_ßð@_x0005__x0011_«_õ@ær_x0011_ßKõ@_x0008_b_x0014_(ò@ÈÕeÜGô@Èw_x0006__x001B_¯_x0008_ö@&lt;_x0012_Øeô@dÇ_x0018__x0006_(8ô@0­ìhö@4&amp;\#	4õ@MïÀ_x0008_Âð@ºÿ)ìAõ@¤_x0019_ Zõ@æÚwtbô@$Ö'	ª+õ@=^TÑ­ó@TÕy¥Û_x0011_ó@_x0001__x0002__x0017_÷Ý_x0018__x000D_&lt;ö@8Hº_x000E_:¿ñ@8&lt;°X¿ô@ð\1ÉÒñ@¶rí=ô@³f_x000E_ÕNò@ÜM;úJóò@_x0014__x0011_U7íoô@õFÕùô@¶­eôò@ÚttKB~ô@2_x001A__x0006__x000D_Nó@_x001B_5UPdÉ÷@ZÏÎùÛò@m\uã_x0017_ò@÷C6Ññ@æc¹îUö@ÓB_x0019_ô_x0016_ò@²|L_x000C_,_x0012_ó@Høê²Ôó@ìü(èRqô@üM~l;ö@-_x0017_|%j_x0001_ó@f¿G¹ýáõ@Õ^")b õ@V3äªçõ@å£Ãq_~ö@_x001E_:þ_x0018_gõ@¤±_x0011_3K$ú@º3U¤Ïò@8x´º_x000B_Yõ@G\9 _x0001__x0004__x0012_¬ñ@ú_x000C_úþÞò@_x0003__x0010_øÓô@,_x0003__x0002_Ñ_x001C_~õ@j_x000C_rP÷ò@hø_x0002_ùNö@_x0001__x0010_[_x0015_^xó@Âð_x000C_¤OLô@Xªv_x0015_½úô@\ÆmÃÀÑñ@Ø¿_x000F_wË\ö@znïBÆô@à_x0006_Dùnõ@°Dq(÷@ãáÀ_x0012__x0019__x001C_ñ@Q¼mÇ{üò@Ô_x0017_7_x0015_tõò@âxã½á´ñ@QÅG·^Hô@wèL.;¸ô@_x0001_­=´:ó@[\RÏaMõ@ý`÷³ý¾õ@_x0008_ííðµ¸ð@Ô^ú#÷ó@/ÀÅK;ó@/_x000D_µT4æñ@A#Ô_x000D_Ü¬ó@°ÄTûòkô@qu#@óñ@BÅ­_x0008_$_x001B_õ@!_x0003_EòÖmò@_x0001__x0002__x0015__x0016_­ìSÀñ@	Z¦_x000B_Ùò@ï«ÜCýò@òHK_x0015_Áçó@ïOc_x001B_7íð@kkËcô@bàýz_x0015_Ìñ@âQ_x001E_©wñ@½j[Kò@3GÔÎîô@N(DE)ö@P_x0003_G_R9ò@c]_x0017_ö¯ñ@XN³_x0013_Öò@ D»U¼ö@LS_x0004_]ò@{Yi*ãÁô@lm¹_x0005_õ@(_x0012_36æô@Ö¸á_x000D_Seú@_x000C_ø0_x0011_5ó@â_x000E_$X®ôô@3¯s _x0007_íó@_x000E_Xéló@£Ð¯¥áñ@ØHiwºð@à£ ¿$Üñ@)MUJ.Âñ@»î@_x0019__x000D_ûñ@e&lt;ÊÁ'Eõ@_x0018_òÚ_x0018_Ø»õ@N_x000C_z¸_x0001__x0002_õïñ@Ü2äÈ#Kò@_x0003_1dRò@ex[ó§õ@¼NJî_x0007_ô@I²Qö@ù#_x0016_ðªð@`9:_x0007_±fò@iæK\®©ò@_x0004_í?_x001E_èó@Æ$Èô~õ@§Ö_x0018_,þð@/·g_x0010_¾Nó@nD9ÒU ó@õ'Á÷ùØó@²dP7âñ@ódqÂÛ-ó@I_x000D_b¦Íò@SI¡fÕõ@aq"³_x001C_ð@d_x0013_-¸Uò@\_x001F_¸½öüó@³kOX³Qò@$,HÔiþô@º{ÜÏóô@I²FT:Lò@ØÝ´`Xô@_x0019_¿ö©"Ïò@A±_x0012_¾ÜÀò@_x0008_¦¾^Æêò@çÇ«_x0005_ªö@L_x0001__ó@_x0004__x0005__x001D_zR_x0019_á_x0007_ô@|ôÍ½õð@kØ+@-ó@_x0011_ó rßíð@_x001F_a_x0005_$q_x0001_ö@D&amp;öfâvô@ä·»kð@_x000C_BÞû/ò@à&lt;þ­P_x0001_ó@¦E.ãó@_x0008__p@Ü_x0012_ó@Ø_x000F__x0014__x0002_ãgó@_x001C_;z_x0010_ñ@ñP&gt;óð@í Ø«Xó@¡ÔÀ_x000B_4ò@U	ÚØ®ö@t1À Ó¼ò@J{Êó@p_x0001__x001A_I_x001B_ö@ÜÓ:÷ ýñ@_x0017_Z&gt;F^:õ@)0xÙÝñô@[éÛld£ð@Ø~_x000F_&gt;_x0003_ò@Ê_x0011_¦æøô@ë)ÿÍ^ò@V%ã(Lsð@cþb(¶ò@Hsw]%ö@Óá¦_x001E_¡_x0002_õ@_x0014__x0003_F_x0001__x0002_Aø@ù_x001A_©³÷ò@_x0016_S;õ@î=Ùß«Þõ@/_x001A_íïô@&lt;,pþ»ö@ÿª[_x0007_h_x0019_ò@ÐºO_x000D_æ¬ñ@Ï*_x0016_ì_x001B_óð@0ÛÁ_x0001_Ý{õ@&amp; ô¸ñ@·&lt;Ì(ÔÜô@;_x001A_nwRÓó@_x000B__x000E_ª-¶jö@ç»_x0007_Ö_x0006_ò@_x0019_ÂBoù@_x000F_Íyp.?ö@ºy«!Jüñ@;3°Àô@_x0012_Ý:áô@Tñ5õBOö@Qèt_x0019_rõ@ÑÝ_x0006_¢_x001A_ô@CÇñõ@¶:^kNwñ@_x0012_t¿Êéëò@_x0001__x0004_VÒiô@!À9·¦ò@wNÚ!²Sò@HÕú2"¶ð@Ôq_x000B__x0015_2½õ@aþ_x001E__x001B_Iô@_x0001__x0005_î	V}VNô@_x0010_îã¦Âô@³@_x0014_3%ó@¾4ü_x0003__x0014_õ@ñpó_x000B_ö@úÿ_x001F_Æÿô@ÿï`Ë_x0003_¡ò@Ëc«ùCô@¦GA?G:ò@×'=çõ@_x0007_*­¼õ@&lt;_x001D_2_x000D_ÄBõ@l_x000C_²·-:ó@ñÿ`À@ßö@%7	Íoôö@í3ÄFiñ@ÁcR_x0002_»_x000F_ñ@Yç¿&amp;ô@Éê_x0010_YP§õ@Mj8Úñ@0²½ èò@è+_x001E__x0011_|ñ@®h+û|Íó@ÐE@³xö@_x0012_¿$ã!ò@ #OËEMò@_x000B__x001F_âÍÒð@Éy£5wÕñ@ý% ý½µô@äxn_x0008_ñ@_x0004_]ÐT&gt;Sô@=YìÂ_x0003__x0005_-_x0013_ñ@üºÜrÎÿñ@aµ_x000D_Xº¯ö@V$ÜD-ñ@HÑ_x001C_9Äàõ@{¯è×øÿô@Ëú'tló@hW_x000F_þó@ô&amp;F8nÚó@´eáó_x0001_àô@MÓY_x0004_Wñ@R£ÞOô@¾Z1}=ò@º_x0012_d²àðñ@#_x000D_)_x0005_\ó@²w¶JAó@HÆL,_x0010_ô@^öE_x0013_Ð°ö@*ðÁ&lt;1ó@_x0002_d1ò@ö_x001A_~ô@¨$Æ4±ð@Tøø_x0013__x0001_ñõ@ä´%ðõ@G²¡'Fñ@Â?±?ðò@@¬¦éËó@ØGl£öò@v_x0015_&gt;_x0017_õ@NÊVl÷Ñò@ê¡;ö@_=ÿw¢_x000E_ñ@_x0001__x0003_bM_x000B_Øó@jÕ¬ò@éºNð1)õ@±V_x0018_Zò@VêeÚ©ñ@Çwôá_x0008_ñ@ãÕGÁÌzó@*rwåó@8_x0012_¢ðró@æà£î:ó@Ú÷gâ_x0004_Pù@_x0001__x0018_Ö[ÖÕõ@ÌFrR¥}õ@Á¸«6É]ò@¢b'_x0002_´ñ@:bÛ-=ó@g7wûwÄð@_x0016_{_x0008_i_x000C_õ@c%_x0008_Ù¥õ@â¼³°õð@ÞéÄY_x000B_ò@7ä_x0010__x001E_ñ@Ògcäcó@e³Jª=1ñ@ï¼eYô@Â´Bbò@2IObcÇñ@vr_x0006__x001A_ põ@ÃÞpêÉñ@L¸¾m©÷@®íó{QÆò@_x0019__K_x0011__x0001__x0003_Øñ@Ì9_x001B__x0006_1ëò@*N^m_x0013_Eô@}YÂ¼ð@¸_x0017_Ó-¨Þñ@_x0011_³KV¾Bô@¬¾KD¸uó@h_x0011_1ÿ±©ó@ÄD_x001D_8òäö@_x0016_\	q.âó@øÚVÖiLñ@_x0001_bI_ö@_x0018_ã7#2ö@pýU¿ò_x0018_ø@&amp;Åzhpøó@&gt;oµÿâô@fÑÐaÜð@ÉÊÌX_x001D__x0001_ò@2A¨ÎCó@S	É%ò@_x0008_	s_x001D_1ó@_x0015_¬_x0007_2äò@ã3_Ù_x0013_ñ@_x001E__x0003_÷y¤Ôò@J5I&amp;iô@à*ö9ÿ¾ð@;M]àò@øÞ_x0013_97íõ@jlg¿+Ëõ@óôÒFÕò@_x0002_ô&lt;gù@Þ­_x0002_è_x0015_ëð@_x0001__x0008_}_s}%uñ@bjQF¶ñ@Óú_x0017_ =Ññ@Áfö_x0010_ò@\CÕ yô@ê7»·Óò@¤Ø_x0007_¬1_x0006_÷@6_x0012_Â]ú6õ@¶_x0001__x0018_c;ò@Á_x0003_ß5ó@Ìþhtò@_x000E_	Þ_x000E_ì_x0015_ò@HPB"¶jð@ïë7pð@ W³§Âîó@&gt;Zä1Ëñ@*ÆáÓèñ@ý_x0011_ôY^ò@.__x0004_£^Øð@r*(V­ó@Óì_x0012_·±çô@äÝÓ×?åõ@|_x0016_¦°ô@»1_x000C_Ã_x001A_÷@_x001B_|0Mõ@_x0003_¹7E»çò@Æ_x0005_!_x0015_çñ@Ø1&gt;/ñ@ý¶l­dmó@_x0002_-é_x000E_Ïñ@§¯øò@_x0004_à$S_x0003__x0004_Eÿò@x]WÉ¨wò@îlQõ@ª;ìQÔ?ñ@lu°z_x0002_"õ@3Nñ)Ñ·ò@_x0006_ÂÁ´©°ô@¼Ùõö@~w_x0018_\¶ßð@¯Hdâtó@áZ_x001B_ÙuGö@_x0010_1«£í½ó@ÔgGÃ_x000C__x0010_õ@~_x0002_Æ_x000C__x0005_Ûñ@;Ó9¸Bhð@ª¸IlÚò@}ÛLnÈ^ô@#_x0017_Å=_x0008__x0012_ô@H_?½E¦ò@Z¡v¾ò@_x0008_(¼\Qçô@Ä+ØC Oñ@_x0002_}§Èåñ@p¾¥_x0001__x0005_ô@FxQÇÌÙð@ÚxBmÈéõ@®~¿V`Âò@û#ñð@ØTyCnõ@uNHn_x0006_ô@"_x0007_ªv×Hõ@Ø7_x0014_Oôõ@_x0001__x0003_¦¦_x001D_~Wô@êEËÓRÅô@é@A òïõ@_x000C_äâ_x0018_¼ð@8J}ª§Lö@Ï$$_x000F__x0016_÷@_x0003__x0013_ê_x0013__x0008_0ñ@_x001A_c_x0019_G®dñ@])_x0016_i´ó@¨á,_x001D_@ò@¬_x000C_X®mõ@üãÞÄ1)ó@!ÕMë÷@_x0005_úAÖ_x000E_ò@,Ì _x0017_õ@	lûöò6ö@4;û£ÝAô@ü¥[6òVõ@-bmYò@rµüÌ´iò@n¬±Èò_x0011_ö@ªäøS·3ò@_x0007_õ:L@ñ@^Û½Mù$ñ@o*dCx ô@¹4Ð_x0014_PÎñ@Ì_x0013_H5&lt;äô@ÇØ2ó_x000B_ô@î¥w¨{ô@à"_x0002_"nwõ@t^BßGsô@'	¶ä_x0001__x0002_Xªó@®Äzñíöó@@¡µg_x000F_ò@U¿gá¿õ@R¯áMíñ@é­°5ñ@Ô_x001B_*t_x0013_ó@w_x000F_&amp;ñ@ØpB´xVò@fÕ½¾,2õ@Õ[¿~_x0014_ñ@Ã2­¶¶úð@Î(_x001B_NÑð@,â_x0005_ÀõÏñ@j7ÞM÷}ó@_x001E_SZ×ÏRñ@k_x001C_ª×!ö@ÀØÉòñ@._x001A_9 _x001D_ö@i-_x0006_x_x0014_½÷@8 h_x0018_%×ó@_x0017_dárxñ@a;¥À¹®ñ@nUL_x000B_Hñ@_x0016__x0015__x0014_®Þ÷@BE7ËL¢ñ@P/±`_x0019_ô@_x000B__x0014_ÚÄ.+ó@eQZ_x001F_Aò@/y_x0012_ð¾ô@I_x000B_»%nTñ@ÜZæxvÀõ@_x0003_	û¸S0¢ò@ò_x000F_­ë(8ò@K\¯Ë-Èô@ò\`¹KZø@ÿÄ¾I_x0003__x001C_ó@}ÉuÖEó@LRj_x0002_Vñ@_x000B_¾¾ÆN_x001A_ó@4©Ék/ò@_x000E_¹¸_x0006__x0007_«ö@¯çS-æHð@xÚÊ _x0007_ó@û·(Áµñ@Vs+_x0016_Ñ^ñ@:ü`_x0014_ô@ú7äÇ¥aò@-'¢IB÷@_x001A_ÁÛô@È&amp;ýÕò@bõ®ðÿò@¼Ob³_x0014_vó@ß{æ _x0010_ó@®G_x0001_ÑÏÇò@ôX_x001D_¼ªõ@Ú_x0005_uÅºëñ@gÐ^_x0008_`uò@b|òÙ÷@¶â_x0010_;ÐFö@¶,tçµ÷@ÐæÎSpmò@7§]åçpò@_x0004_q|_x0001__x0002_µ-õ@ÒF¸_è9ñ@ÉJ8_x0013_*¢ö@Æ_x0001_ö@ý?W ïò@Ëî7ß,÷@_x0016_¥¨¨ùüô@âû½TÍö@_x0006_m_x0014_ê_x000B_Öñ@*%Ú_Q`ô@Ìê:_x001A_»ò@w¼,Çgñ@×Y_x0003_Äó@×ÁdI6Ëö@Ô^Ø!ð@+gwÕ7öò@Êq¶	fñ@l»=Û&amp;õ@å_x000C_f8àô@_x0016_ÜzN7õ@0û×_x001F_[ô@2ðufoô@ä§ë¡éó@þ¤2_x0011_ô@° R¹/²ò@ùÎ^kÀ(ó@QC_x000C_Ï_x0001_ó@¤_x0014_²ÈÝö@Ý4õ@s_x0011_5ºõ@_x0018_ÙÎÅ_x0012__x000C_ó@yÆL.ñ@_x0001__x0002__x001C_%_x0008_~ô@L_x001F_Þ´ó@¡Sí_x000F_°Éó@S~zGò@tqeô_x0012_`ò@æ_x0019_ÃfXõ@_x0017_±\Yö@] 1/,Ýñ@t_x0019_ó_x0004_»õ@ÚÇ¬áfZô@Å_x0005_«PHò@Yø_x0002__x0006_Ë_x0001_õ@õ·(¹_x000D_sö@ùÓ]üÅÆô@WÕë¿ô@ÏMxªÖô@­Ðï¸q_x001F_õ@v_x0017_f|Z+ô@&gt;_x001E__x000C_ü÷_x0008_õ@[d&amp;B_x000E_ñ@{ämùpñ@l_x000B_	øð@@ìÉJÁò@Ä_x0015_ý·Ð/ñ@Fmâ/ô@î&amp;ãý?Pò@ÌGêî¦ô@¹øíHó@_x001D_GM¨õ£ó@Ë©Ð?ð@k}®~aó@_x001C_7*x_x0002__x0005_J$õ@&amp;Ã4H´jô@phÜ@?¢ô@ÿø¢WfOò@ÇbïZ×óð@j_x0019_¡.~ô@S_x0003_Ì3g3ò@_x0011_W¦ßñ@Áë¦Æò@Kìð0Qô@¸FÒ©Eò@_x0011_âîkD«ò@Tó_x0008__x0007_f_x0010_ò@¢¼ù_x0011_mô@L	ü_x000E_Áò@_x0014_HE`×ô@ KÊDÒò@þâ_x0003_Y	»ô@á(_x0016_¥²Õð@c_x0004__x0011_ÿÐð@©áã3Óò@_x001D_àumø¡ð@_x0007_'¦52eô@bTÐ_x0001__x001B_¼ñ@Ø-hö+¬ó@_x0005_nìQô@Ö$v_x0013_îñ@ôk&gt;éêñ@dÆÉp6ó@_x000C_}_x0014_ró@»P_x0017_®¹_x0005_ö@Ü£@céð@_x0002__x0004_\,ÀÀY|ô@(Ûü_x0015__x0008_éõ@p·_x001C_ã°õ@i_x0013_Ò_x0014_+ò@ýãÇÎõ@éô+%»Uó@ËÙ]7¸õ@ÓG°1öõ@Òeþ_÷@`_x0003_mln¬ô@_x0018__x001A__x0007__x000E_5ñ@5+_P%ò@´8åþò@0_x000F__x0007_Í[Gô@&amp;ÆE7Êpô@/¿_x0014_åð@_x0012_ÇK·¨ó@&lt;?Í«}½ò@|)h`ó¤ð@íÁÈ1¨ò@_x0006_µ°A	_x0010_ö@Â±éÙM·ñ@¶pOyBñ@Öò;µ¸ò@vº­_x0015_¤ñ@Ð=_x0011_Æú9ô@øÃ¸5õ@&gt;/cU=ñ@Ü_x0008__x0016_8_x0001_kó@÷6Ïµ÷ð@h5_x000D__x0006_Roñ@MfO{_x0001__x0008_äõ@{õ¨_x0006__x0016_õ@¾Å¨_x0003_Ýô@û_x001E__x0002_À_x001B_ô@$uãe:ñ@T'°ñ·_x001D_ô@Æh«ë _x0019_õ@2Èµ½:fò@«;¡G_x0017_ö@_x0004_àîºsõ@ZHÒ"÷@~ëÔK*#ò@[³êÍý6ô@èx¹¥g¤ò@^¼Fÿ_x001C_õ@8¯ß%Àrò@-ô\ö@_x001D_±_x000D_Àö@ÿó_x001C_6_x001F_tò@è¯Í®õ@¡_x0007_ös]Gó@°&gt;å¨ÓÀù@jKx_x0004_Ðõ@_x0014_·,õ@½_x0005_ÍÉ°;ô@_x0017_À_³_x0013_&gt;ó@_x000B_F«.Aëø@a}Y_x000D_}Hõ@lÚÁ_x0003_É_x0011_ø@&amp;UA7ÚÀõ@&lt;_x001F_E_x0012_Iwò@ãsï=Þö@_x0003__x0004_-ÅçþNoñ@Ì*z6i_x0005_ô@ÒÍúËø@6Ý.4ô@æ_x0017_â±ìô@UÁ§1÷@pÖÅûs_x0003_ù@¸8ÔèÅ§ô@À_x0014_Èô@Ô#_x0005_5õ@%ÉF"¶eó@_x0016_Í_x0019_§×ó@5Fñ,§÷@vñWý;_x001B_ø@Ä_x0006_Ï_x0015_½ó@_x000C__x001B_¸_x000D_ö@µYìÀ_x0017_0ó@hÌCâ_x0014_Áö@~3PD_x001F_ö@_x0014_ú&gt;Èmõ@_x000E_.éMM&gt;ô@¿¨0ñÌô@ÿ_x000E_ô@UfHö@j_x0010_æÇ4õ@¦í1ò9ô@¦v.^ÕZô@²ø§hò@µ¡.XJ_x0007_ô@_x0012_¡_x000C_LÏô@yyhÓµó@_x0001__x0002__x0003__x0003__x0001_A_x0002__x0002__x0001__x0001__x0003__x0002__x0001__x0001__x0004__x0002__x0001__x0001__x0005__x0002__x0001__x0001__x0006__x0002__x0001__x0001__x0007__x0002__x0001__x0001__x0008__x0002__x0001__x0001_	_x0002__x0001__x0001_A_x0002__x0001__x0001__x000B__x0002__x0001__x0001__x000C__x0002__x0001__x0001__x000D__x0002__x0001__x0001__x000E__x0002__x0001__x0001__x000F__x0002__x0001__x0001__x0010__x0002__x0001__x0001__x0011__x0002__x0001__x0001__x0012__x0002__x0001__x0001__x0013__x0002__x0001__x0001__x0014__x0002__x0001__x0001__x0015__x0002__x0001__x0001__x0016__x0002__x0001__x0001__x0017__x0002__x0001__x0001__x0018__x0002__x0001__x0001__x0019__x0002__x0001__x0001__x001A__x0002__x0001__x0001__x001B__x0002__x0001__x0001__x001C__x0002__x0001__x0001__x001D__x0002__x0001__x0001__x001E__x0002__x0001__x0001__x001F__x0002__x0001__x0001_ _x0002__x0001__x0001_!_x0002__x0001__x0001_"_x0002__x0001__x0001_#_x0002__x0001__x0001_$_x0002__x0001__x0001_%_x0002__x0001__x0001_&amp;_x0002__x0001__x0001_'_x0002__x0001__x0001_(_x0002__x0001__x0001_)_x0002__x0001__x0001_*_x0002__x0001__x0001_+_x0002__x0001__x0001_,_x0002__x0001__x0001_-_x0002__x0001__x0001_._x0002__x0001__x0001_/_x0002__x0001__x0001_0_x0002__x0001__x0001_1_x0002__x0001__x0001_2_x0002__x0001__x0001_3_x0002__x0001__x0001_4_x0002__x0001__x0001_5_x0002__x0001__x0001_6_x0002__x0001__x0001_7_x0002__x0001__x0001_8_x0002__x0001__x0001_9_x0002__x0001__x0001_:_x0002__x0001__x0001_;_x0002__x0001__x0001_&lt;_x0002__x0001__x0001_=_x0002__x0001__x0001_&gt;_x0002__x0001__x0001_?_x0002__x0001__x0001_@_x0002__x0001__x0001__x0001__x0003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X_x0002__x0001__x0001_Y_x0002__x0001__x0001_Z_x0002__x0001__x0001_[_x0002__x0001__x0001_\_x0002__x0001__x0001_]_x0002__x0001__x0001_^_x0002__x0001__x0001___x0002__x0001__x0001_`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x_x0002__x0001__x0001_y_x0002__x0001__x0001_z_x0002__x0001__x0001_{_x0002__x0001__x0001_|_x0002__x0001__x0001_}_x0002__x0001__x0001_~_x0002__x0001__x0001__x0002__x0001__x0001__x0001__x0006__x0002__x0001__x0001_ª ýÇò@BÄ_x0019_7_x0002_!ñ@ÂÜÑ?çø@Ä'_x0015_8ð¹ñ@Û¬nR»Äñ@X`F_x001D_	õ@¯_x0005_gþõ@}K»Ç_x0007_ø@Û_x0001_ª¢õ@ÆÎæ&amp;"·ò@_x0002_ySÿN_x0003_ô@Ø}æm÷@8_x0010_.¬z¢ó@ök|Xõ$ó@Bj6¸_x0006_õ@ g÷@õÚ+¦C&lt;ô@¼¹¬_x0014__x0005_[ò@·_x000F_é³Åñ@{=³ÔÈõ@_x0015_©emãñ@_x0013_a5ö@_x0007_é¶bÐó@_x001A_Ü_x0004_07õ@_x0016_ªJDuO÷@nÍ^êVÐò@Y4·ðÿÊö@o.n¶Sô@ZF,qË^õ@s6£ÂIñó@&gt;_x0013_¸æº÷@_x0001__x0002_"Ô×­_x0016_Ëò@R°Ôeö@F_x0013_ÝbÛjù@½,_x0013_Sö@ùW_x000B_¯&amp;«ñ@¥2_x0011__x000C_kûõ@0EÉ§ðõ@êSá^ö@_x0016_Ä0¿_x0004_íò@óRÃ!#_x0005_ö@Ë_x0013_à_x000D_-_x0017_ó@\7º_x000E_üõ@{;C_x000C_Äÿô@­_*»4ò@2p£:x_x0011_ó@íi?Ë&lt;ø@_x0016_HÉÂn÷@'ed¡.Zõ@g_x0011__x0007_*ô@(f=@µ]ö@xaË)®ò@'-p÷Þþô@2¸Z_x0005__x001F_]ö@jÚæ\ó@&lt;T95ó@ñÏÎ%ô@ô?ZT1Dó@ÎÅíÍIú@¿_x0014_y#ñ@ÿäTuFöô@$äùq2.õ@`4._x0001__x0002_@÷@*Æ¿7Wø@Ë[Oñ@FÑØ_x001E_2^ô@UL¯£o¡ô@dh½}¯tö@_x001D__x0014__x0016_\²ô@_x000F_kXëó@uEû=Éó@¿_x0014_®;ßñ@t_x0006_¹Ã_x0008_õ@_x0018_Å_x0017__x0002_¸õ@]üb_x001E_Íñ@ñÔÝãC=ô@c"Eª¾Vö@ò­_x0003_ë§ õ@&gt;_x0003_]Úö@_x0008_Í®_x001A_p©ô@¤¦ýñ!õ@m]]ÔÅõ@¨u~BÛò@_Ô¹çàó@Cµ_x0007_ñ@î_x0003_¶IÊ*ô@à¼ü!ºò@mÊ_x001A_.¶Eó@e7@mhö@Q&amp;]£_x0019__x0005_ñ@v_x0003_|¨_x000B_ò@g_x0016__x0002__x0001_ô@,NÕ%#Bô@gGg{Þô@_x0007__x000D_Î_x000B_ÑÙ?ó@&amp;=_x0012_IXó@T(__x0014_Chó@9_x0002_ÿé`ó@__x001F_&lt;C	Èò@_x0003_yã¹ö@ZÉ&amp;Rõ@\_x001F_J³4dó@°7&amp;jò@&gt;rØù@ã_x0018_Îýµbó@_x000B_úåó@Eä³y¨Ïô@Îÿ¡síYö@_x000C__x000C_4nø@kÝàIÉDö@?ò_x000D_=ëõò@P0ìÀ_x0006_Hó@¨ÐÕ"_x0005_hñ@ È_x000B_ø#áñ@_x000E_R»_x001E_ñ@_x0016__x001D_Zh?ù@/åÄì_x001B_ö@¤ýl_x0008_Bdö@/1³ª:Aö@%°»:ja÷@æy¶ìô@è©ú_x0004_â_x0006_ø@ íûÕ¬_x0001_ô@_x0002_WFºBó@c¼×5mõ@­	³_x0008__x0001__x0002_¹ó@^å¦¢ò@¦_x001C_j3_x0002_Éõ@KËú«ó@À¼qD(&gt;ò@Ê¦Óo¼ñ@X.°ÒBäò@È·èùó@JÆ nô@¼käôù@Æ~j#ò@©ì_x001A_ÓLó@wA_x0011_Ò_x000E_äô@_x000B_Ô¡u÷@SÏ_x0008_*_x0013_õ@·ôEÙËô@²_x000E_1_x0004_éCõ@id_x0017_LÅó@&lt;ì_%@	ñ@PõÁ_x0013__x0001_Ðõ@þ¯D1wwô@Éº½/VÃ÷@^ø¬07¡ò@i½å_x0003_0Yù@Ü±¬¸üô@7&gt;Ygêìó@hðØ®:ú@·"0Í¿Öó@c9f_x001D_5ó@!Õû¢+ô@×ó:cAõ@ó_x0005_zkò@_x0002__x0004__x0003_o£X«nõ@öPáCõ@RÈaáò@~þòQò@©±`Nù@&lt;_x0011_=_x0006_Öò@_x001E_àÐ_x0004_ùö@|ù\Ák_x0003_÷@J®_x001F__x000E__x000D_÷@b22Ç²ñ@æì_x0011_Évõ@f_x0003_~_x0006_Xø@¦ç&gt;§_x0007_íø@Ú{E_x0019_ö@gï"Æ¡Uò@Þ¼µãö@Õ_x0003_hE·sô@º_x0013_ph,_x001C_÷@ié¤zKõ@Yþ7×ìö@k?_x000E_©&lt;zò@_x000F_LUÉj]õ@¡/_x000C_^Õò@òoºM_x000B_zø@_x000E_¢¹F´;÷@¸_x0001_b_x0018_Ì_x001E_ô@_x000D_©c°Wó@É_x0005_SGîöð@aÄ¦Õ×ó@©_x0015_ò@ü1J=­Bõ@íÖR¨_x0001__x0003_Ølø@òv»Pbô@_x001A_çóeM÷@Hùã&amp;[ò@º­_x0005_bzùõ@j»¸_µÑó@Ôú_x0005__x001C_!_x0013_÷@jg1ºAô@%rTJò@\Pû;Íø@_x0008_Åö_x0005__x0002_ö@_x000D_g	g_x0012_îð@n¼ó52õ@Ö´2_x0015_`ö@¥bøÌ_x001D_Lø@_jïN3ó@èú!OKañ@ªß/»[qô@¿^@[öö@æz#ù|ø@Hèg?ö@Ü¶±£«ó@^{7­Qñ@Ô_x0017_ööô@;Ý_x0014_Ú_x000C_Uò@rú¾ºGö@O_x0010_+Tù@:_x001C_£Rfáó@_x001C_Ý_x0016_äÿõñ@_x000C_¾Ïý_x0017_õ@ õk_x0012_Åò@$Ê{¥,D÷@_x0003__x0005_.=°MòÁõ@&gt;ï%GªVó@_x001F_H(_x001B_ õ@8º¬¯³øõ@nä _x001A_ìUø@ÅËEYñ÷@ú@w_x001D_ó@1ë$KZ÷@_x0001_Éi_x0005_ó@¤ÌFòõ@Kk]gËñ@¼_x0003_`¥Úò@Ù&gt;Eã¨Nñ@É®&amp;c_x000C_ò@^_x0014__x000C_Ê_x0013_ù@hÇÈÈ_x001C_Bõ@ª|Ø¡_x001E_÷@E$_x001B__x000E_À_x0003_÷@Ãþý3ñ@Áá¬Ò_x0017_`ô@0_x001F_ð_x000F_¼Jó@ëÞ¨_x000F_Ânô@_x0002_8#ëõ@^_é^_x0006_%ô@ÉzÇm\cõ@SÌ¥æ[uò@DN@_x001E_´úø@$ÖÇ´ÏRò@&amp;|	¢ù+ó@Y©ÏÈò@1gÙËÁÙò@qú_x0004_,_x0001__x0002_Lïñ@øÚ_x0008_l_x0014_ô@°tñ_x000E_\ò@_x0012_NP_/_x0015_õ@{_x0014_;Ø"õô@þñ·8ò@O£2¼_x000F_÷@Êæ&amp;Üïtñ@x9A-zù@°ò6Ó?_x000F_ò@(Y¹õZ:ò@.*­Úà{÷@E¿îTö@ÛDAí_x0013_õ@Èpe_x0017_Þ_ö@Tx2 »&lt;ô@_x0007_oÍÑMßú@Z¿è÷u_x0015_õ@4×¼]À÷@-?×±ö@_x001B_vÌ_x000E_ô@&amp;	öH¥Ëõ@¤)àE¨Qö@¦ë;eaæõ@Øà_x000B_L?ñ@º:CMPò@äÌ_x000C__x0011_ó@5BLÚY÷@^¦_x0003_(l°ó@kUF-_x000E_1ô@`-_x001A_Ý²ªó@_x0001_n·ÖHö@_x0002__x0003_u_x0005_^ëÙ²ö@á°.­ºö@düîk_x0016_ô@üàóXXñ@_x0010_Ì_x000C_)ió@b­_x0017_B«ô@?5©¥)õ@ËÁFöMûö@®/pölÎó@¸õ²_x0014_Ró@Çä_x0010__x001B_öò@_x0005__x001C_nPF÷@ :_x0007_ÑT¾ó@_x0001_*_x0006_ûèõ@{|&lt;Ò÷@Ç|_T»ò@Ô¦{¸Îõ@&gt;ÿá&lt;Ø9ö@%¾²Sõ@~m¢!_x0012_ö@²r@!lö@do1N_x0018_ô@_x001A_JXºïó@1T»ßwOö@#PùùOô@½7¤R¶?ô@d«¬0Åãó@G_x000D_ßé_x0016_ö@µ_x0013__x0001_þ_x001E_ò@Ú{XnØõ@#µ!¯Fó@=ÜT_x0002__x0004_#Úó@ï_x0014_¡_x001E_uÚó@Ëµ_x0003_"Mïõ@×ôì´3Åô@ê_x000D_Hôõ@_x0017_Í_x001F__x000F_ù@ 	f­ _x0019_ó@_x0015_ª³¤zúô@\8¡á©ö@¦Ãé_x000F_0eú@£_x0006_aÖ«ô@Ìéo _x0005_Åö@Õ¦ò@_x0003_Ló&gt;÷.ô@.Þ¯_x0004_ªõ@±ý$_x000E_âäô@eÃâ|ðø@CEûÏ¬Âñ@à_x001A_ÇÞÕÅò@5M_x0010_Îgô@&amp;_x0003__x0017_Æñ@å_x0011_îm_x0005_ó@&lt;;`©ñ_x0001_÷@¬Ç&lt;Úuµö@ÀÄð#ñäð@gQð°ñ@äåÏè_x0014_õ@véùkò@ü_x000F__x000D_AëHù@1XDÞfö@ë=uÃþò@¢¤U&amp;tvö@_x0003__x0006_Î¸ô«_x0017_Cö@vÓ®{õ@¾Ë{Âbeò@X¨íS_x0001_ò@©Ôi2_x0013_0ñ@_x0004_p_x000C__x0015_YTõ@Ûî¾Ég_x0007_ò@ù¯r²'`ó@e/¢èSPõ@ÓÊó+Xõ@È_x001B_­ì$#ö@mvâ_x0017__x0001__x001D_ò@¯²Qô@_x0005_¿_x0007__¤ò@Úß_x0004__x0013__x000E_ò@¹÷_x0018__x000D_ó@Búu¶_x0002_Jô@ô_x001B__x000C_÷Iµõ@5V¨õ*ñ@ùub¨sõ@Fí»$þ÷@ï±äähüó@®_x000D_ð¯eô@Ì_x000F_Ü_x0002_Vó@{ëèü$^ñ@G	}"_x001A_Võ@ÎûG__x000E_¥ò@ù¹\bÉñ@½_x0013_@ô@ÿõæ»V­ò@fm÷$ø@=¡Äñ_x0001__x0003_áö@Q]k_x001E_Ð ô@e)U¬nö@©FâÒ½ô@ÈG¤ò[õ@_x0003_âf_x0019_Îñ@æ°YQïò@Ñ_x0014_Z[íXò@þ_x0018_1åéó@_x000F__x0018_³]ñ@_x0002__x0001__x0002_£é8ö@_x0005_ªf_x001F__x000D_=÷@¡zôFö@ºÈ~_x0019_oô@úø7¬ë6ö@H! ã÷@ÎO_x0010_=H~÷@_x001E_ÏúªÄó@9y¦rÍó@Áù«º	ò@®¢Mo;oó@ÐJ£^§lñ@[VÍquÜó@nª±û·ô@lp_x001E_¦TÌõ@QÌhå_x001D_ó@Õ8N_x001D_ò@¾°ê N[ö@?&amp;_®ÍØô@¬_x0014__x0007_ïöªõ@0zA2-òñ@e_x001A_ýsò@_x0001__x0003_®t»÷5ö@F6_x000C_Vñ@_x000C_2ëÏXò@`_x0018_¯£öPñ@:Ó1_x0019_ò@*yùÆIõ@£g1ðoó@TbTîô@îXò*×ñ@øØ_x000B_U³õ@õß±Ï_x0008_¼ò@_x0007_*'£_x001C_÷@©o½URò@êýîè_x0002_õ@"¸_x000E_¨üñ@ú@¯VîHó@ü_x0010_Úqõ@ªók­ö@qÉ-r0có@^3_x0007_yÒ~ô@i÷çõe_x0012_ó@Dæ&lt;*ô@\+_x001A_k:ßò@~¸Tçñ@òE_Òîó@ë_x000C__x001E_ê_x0002_éó@_x0005_°aCÂ÷@¯F_x0014_¼çô@Úm2tteõ@ÞÄ¹þßò@2®~8_x001D_óö@ì:çI_x0001__x0002__x0017_ô@Þ ®×éió@6_x0017_UN/Ì÷@ØýÛ6öó@£JÝ'yô@H¼&lt;_x0016_ï_x0013_ö@ÉsÖ}¶_x0011_û@trØ961ò@_x001E_&amp;ý°í_x0010_ö@kÞËÏÈ§ò@ß_x001C_,]_x0017_#õ@ÓLQ_x001D_	@÷@+&amp;ÔýÒô@üè4Öó@2_x001F_W&gt;ÿ&gt;ô@tG¬_x0008_Âø@_CÃ·Bñ@ ¦ºîÄó@)^wÏó@_x0003_&gt;á¤8ø@eúj7ò@\WK_x0010__x0005_õ@­-â¦¿ó@÷}¨Æ'åó@"É´'ö@Á_x0001_¦,{ö@Åb´I@ò@_x0016_õ!£Íô@n;WÍ:Eò@øÛ½íéó@(÷@_x0018__x0004_§_x000B_ö@_x0001__x0004_4_x000C_Vñ·ó@_x0006_Ê_x001A_lk1õ@|Ä¯_x001B_¦ø@/._x0003_b_x0019_ø@Á_x0006_½ _x0007_ó@}_x000C__x0008_ð_x000E_õ@e_x0017_ÿô@_¨¥±A{ò@¡´_x0003__ò@c%üÇzõ@^"_x0008_Z_x000E_ø@¨ÒuúÀ÷@_x0018__x001E_4êTTó@ûYCÔ÷@H`OÇ_x0007_óò@&amp;|ð(ò@¬pR¡ó@_x001A_®SWö@ø_x001C_F¸ðó@lóxùäö@ÏÞ_x001D_ç¬_x0002_ò@[,ÊY_x001D_ø@U\_x0006__x001B_ò@¢_x0003_n&gt;ò@jJFS*mö@-Ø¯ _x0012_ô@vÅ»¿_x001B_ô@SÒ,õ­Ñö@_x0007_\ÓG_x000E_úó@©_x0002_óPd)ò@:6J½Ò[ó@6?_x0003__x0004_+©ô@$ýgø÷õ@~ôh¼èþó@6?7Ïæ¡÷@¤+´@Yñ@Ñ¿F¸ñhò@Ú]D,5¨ò@o"ñCÂó@A#Í£I¢ñ@qYmÆ;tô@"_x000F_H¯(ðò@Þì_x000B__x0003_fëõ@_x001A_á+ÖQ³ñ@H_³âø@"êBLC¦ò@_x0004_ïâxq_x0001_÷@±þ_x0004_¿uÖõ@¤ÊþdDó@¹øÒBþiõ@_x000F_éL_x0018_-_x0002_ô@4,X;uó@&gt;_x001A_aóëö@h_x0007_µ£Sñ@)PKé_x0015_ßò@³h_x0007_6¬ó@ûNÔ)Sþò@Ã_x0008_w¾øô@¢þ¡·ðö@ÎÀbh#Tñ@b1çÅô@Î¿_x0002_DNÔó@ú´_x001D_%&amp;¹õ@_x0002__x0003_B'ª±G_x001B_ó@/À?^÷@.°*öÄõ@;¢G1:Vó@¾$!lkô@¹øáð_x000D_ó@`×¿!úö@ÃÏâ83_x000B_ò@Î½J_x001A_ö@3=Ù¤°_x0002_ó@§°_x000B__x0002_îò@ÐJÀ6RÐñ@s_x001B_j÷3ò@_x0012_Û&lt;=nõ@_x001F_Wçàfñ@~AIæ)ò@Î #!+åõ@"ü §pÜõ@}ÉaU#Ñð@,éäï:¥õ@_x0014_ºGóLËò@|Á³nÿñ@Ò9E3JSô@¥oä§·÷@ã-d'¨_x001A_õ@lrÇöD÷@òóÚ_x0007_Lsø@åPbjÊZñ@_x000C_ÉÚw\ô@Ô|)Æ_x0001_yñ@aØô_x0006_¢&lt;ò@$LÕ_x0003__x0007_ªÓô@_x0015_¬õÖ5ò@ b_x0014_v7_x0002_õ@È1·Oó@R_x0005_à¨ó@É#$æ¢ñ@û&lt;_x0016_&lt;úò@C§½ã!³÷@ÊÂõì?ò@sLc4Oó@ôÞ!_x000C_;ó@9Î_x001F_º,ô@_x0005_É0õÅô@5_x0014_ Óó@ÈÆ¿±õ@©d_x0014__x0004_\ñ@VÏm_x0015_%Wò@ôÚ¥_x0014__x0011_:ò@±(Tñ@jÓ	ò@PDX²rHò@è{PÃXö@Ù1Ck¾_x0004_ó@x¹F\4 ó@*bÅnN÷@¦E_{?5ù@½jLJÐ÷@º§Ð/´ô@8´$*aö@Ôæ=ÃÅ"ô@_x0001__x0006_»HÜ÷@jðC_x000D_Ò[ô@_x0002_	&gt;/bþhoø@Yè*À_x000D_õ@_x001D_fÆB*ó@$&lt;#Òj^ó@ÝK]ÌÒ÷@²_x0014_iwqö@y]Dph_x0008_ù@æíXøò ú@ËðáM3õ@Ks_x001A_¶_x000B_ó@ä_x0004_ÿ_x001A_®¼õ@þ6ñG_x001D__x0008_÷@Ún«S_ô@Í&amp;_x0017_JsÊõ@Jôã_x0005_Úíô@a%åÈ÷@e9OD\ñ@Àam Îñ@_x0004_&gt;_x000B__x0001_ßö@l:ôñ@ùxp_x0008_ò@Ó°ìÆêô@_x0005_=8Ô«ó@y,­­&amp;Øò@é_x000F_Ä_x0003__x0018__x000D_õ@_x0007_Orñ@!1¿â_x0015_ö@{sdÝ1ò@_x001B_ÜÓ_x0016_yó@_x0001_!ªÏ/tó@_x0012__x0007_zÎæê÷@_x000C__x0004__x0006_$_x0001__x0004_ý_x001F_ô@ü¬_x001A_´©ò@3Å_x0002__x0011_p_x000D_ö@u]Öè_x0016_kö@_x0002_&amp;0_x0002_øPò@Mwtwó@{ísâ×ö@_x0008_ ·-ø@_x000E_Á_x0003_ÏÛ`÷@-#_x000D_!)ö@Àë#µþØø@_x000C_B_x001E_ó@ydÕ¼¯]ô@*(_x001F_Öfåö@_x0013_ï¦ÒÍíó@ú¸Î­_ô@&lt;nU»_x000D_cö@èu&gt;\ºò@ÚèÓ9¢«÷@_x0004_À.d´ó@-ð×îö@¯Ñcùíô@àòÚ:Ò¦ô@½ã¡w¦õ@ç+Ï[_x0014_kò@Õ_x001D_M¶ôò@[}S¸é_x0002_ø@u&amp;§ãõ@¥úõ@RX5ËÇó@Yå^Üñ@ù*,±_x000D_ñ@_x0002__x0003_p/¼_x0015_±Eõ@O_x000E_t_x0004_Útõ@4_x000F_©³xïð@àA%HÌó@§ía_x0018_"_x0011_ò@wÔÁ¡C_x000D_ô@*çEZÍèô@ù_x0005_@¡_x0011_1ñ@Ëà_x0005_°.Aò@°_x0011_aíò÷@²µ§Çõ@_x0016_\Q7lô@EÔál¾ô@èC_x0004__x000F_dõ@_x0008_Þ_x0007__x0006_uÁò@sÓ_x001E_ájõ@_x0001__x001A_¥3_x000C_	ô@èã_x0016_¾+õ@^þ­_x000D_²÷@À­EõNö@]¥ \ôñ@è_x0004_ûå~¼÷@¹:_x0018_Kr_x0006_õ@äP_x0015__x0004_Æ`ó@Æº_x0013_ìqõ@kh_|0ò@CßÝzahô@^_x0001_ü¿ÔÒò@¾ÒzKOò@Ûéu9_x001E_Iõ@®òõ_x001C_Z¨ö@vZó_x0002__x0005__x0010_õ@5Ë×÷_x0018_õ@_x001A_à#b2ñò@ð_x0010_óû{Òñ@tüåÒ{Ýò@¶zÅj/&gt;ö@¬A­¶¢_x0002_õ@¬DåèWò@MñNÆ3_x001C_ó@nsÕ_x0008_åk÷@¸JL®Íó@²jpu_x000C_õ@"_x001C_½9êö@®_x0018__x0003_&amp;ó@_x001F_&amp;Ü`¼ò@ðû¦ß÷@SÁ½_x0001_ø@U¥)%¦áñ@Ý}_x0001_í]ó@°êþSl_x0007_÷@÷:ëò@ä»¾Í÷@êñõ¥_x001E_ßô@ô´û_x0001_Öô@_x0004_£'_ðÎó@²\öAêÌó@&gt;©õØb@ô@ àçö"Åö@_!ñ¹,ö@_x0010_ÉÂZ?ø@_x001F__x0011_w&gt;ãö@ö_x0004_£µ&amp;_x0016_õ@_x0001__x0002_¥Ê9yZ4ñ@Ò=Ótéñ@^#N4ó@q¶ëe+ö@û_x0014__x001B_çõ@@.x {¬ô@þ¤Ñ%×÷@lë!©ø@îÒ¾_x0012_ñ@_x0012__x0011_$rWó@?E_x0006__x000F_²bô@ÏQñô@Kàmâ ô@P0=Rô@hcÝßð@CDq½ö@«_x0008_=Q° ò@È ßa?ó@jQ_x0003_H[ãò@ !Ê_x0014_üò@°×¾8Þ,õ@×Á}³/lõ@h¥ºdúÎ÷@+Ð÷0R¤ñ@Xµ´ò@{ò_x0002_:_x000D_Jò@&gt;F²éLó@ÙÍ«ÛÀò@J[£÷@%öQ_x001D_¦ïñ@v7éÃ©2ô@K$zù_x0001__x0002_ _x001F_ó@,­1*Vö@ägÄ_x001D_2/õ@Í`sÑ«_x000B_÷@PËË+^ô@Ò¬Òêó@2_x0016_ïO_x001D__x0017_ô@@_x001C_£mâ%ò@®ïd¦×_x0011_ö@}*pfbö@_x0002_û}S°_x0012_ø@_x0017_@DÏÆ±ô@Á¦K_x0018_¡ö@C%°ëë_x0006_ö@_x0018__x001D_Ö-·÷@"yÙkó@¦¾,_x0007_Pö@Â¢3Êd(õ@W_x000F_¥Øàö@5_x0018_Exò@_x001A_ôªô@ó32x)÷@_x0007_yLþÈ_x001A_ó@]Xß_x000D_Øô@hãÊ³mIñ@_x001D_Ç¬hZö@ºµÛªõ@OòµOò@¾Tüûõ@_x0006_xZúõ@¶¢hKô@`0_x001F_9Vó@_x0001__x0003__aá«Dyõ@:¡aT¯ñ@Æ%è_x000F_Äó@_x0013_2!îò@_x001D__x0001_¸ìñ@_x000C_¹ï/Öoô@0_x000D_iZÇö@oÎ_³õ_x000E_÷@çÒçÆô@ÂîLsÐæó@Ô_x001B_éú³ò@Üm_x001A_Qæ¢ò@ú7cbkóó@îÌ_x0006_@_x0002_ø@¤OV[	¬ñ@l_x001B_L&gt;Òò@þawQ÷@å _x001D_¥±5ñ@W_x0006_3PPø@_x0011_Þ«]_x000F_ó@TâYÐø@ý{_x0013_[ó@°èÊ_x0010_R,ö@Z1þÎ_x000E_{õ@½v&gt;¿Û·ö@=_x0014_|%Ló@Vá.³g-ó@·äI|Üñ@²_x0008_ Mö@ó&lt;B®ó_x001A_ò@¾þ_x0002_ù_x000C_õ@ëdQ_x0001__x0004_õËó@Å3_x001B_ÞZö@Ý§_x0008_§vò@Æ¹!Å2_x0001_ó@ÐhRºB¦ô@_x000B_7Ýø@k_x0019__x0016_ ó@`_x0003_iL·3÷@¹e°w{_x001D_õ@#ÓþEZø@Ñ@¼B.,õ@èxæç_x0016_õ@ÕXk¶ccñ@×NØ5UØ÷@¿@többõ@_x000F_,®Þæ±ñ@Ã1?¢ð§ö@.N©`õgõ@ì^t_x000F_ºô@(å_x0002_Ófó@"Ö2³ò_x001F_ó@_x000D_÷ÿØÛó@2jÅqîçó@ß:î^±ø@\5&gt;êË6÷@n =(ï¤ó@ï3)¶ò@_x0005_0HÓ_x0005_vñ@·xúÙ2eö@¾ý!?_x0015_ö@U§UÒñ@ VÜÚr_x001C_ô@_x0001__x0002_ ¶/¨|ó@_x0007_î¿pÇbò@»×ÏzÕ_x0012_ú@8zÛ±©_x000F_ò@x©ïPñ@«YÛ_x0012_B}ó@5_x0011_yùÚóó@PYo¥7ô@²3\iñ@êid­rõ@æ_x000F_¥±ªÑò@¦ð,_x0015__x0010_Éñ@yV_x001B_ôGõ@/GE+Õµò@p§_x000F__x001E_ôõ@ýÙÛ´,yô@F 90­õ@¼Ü¥î¦õ@	°&gt;;Æö@" )_x000C_Ðó@Ò_x001E_°_x000B_®ó@·_x0008_;_x001B_¹_x0007_ò@}É:E¥ó@§+_x0013_õ@_ÉMÁ¾ò@¿_x0004_µã_x000C_ù@WÓæê`_x0010_ó@[RNd_x0005_Qô@æU}Õòð@_x000B_Ó¦ø_x001A_ô@a_x0011__x001B_¤=õ@$ZU"_x0001__x0003_Óòú@]Ý_x0018_HVÝó@_x0003_Iç££ò@äNlÿ(Ió@ÆÁxÓ«lò@å¡_x0003__x0016_ô@wj_x0016_9ñäò@Í¨ëT¼ñ@H_x000C_Íú÷@G¥Ûô«ò@tðXPË÷@Ð¦¨sþô@dv~ o_x0018_õ@_x0008_Ù§_x0012_à¨ù@Ðy_x0007_D_x000C_Oò@Z_x000E_³_x0019__x0006_ò@,w§_x0011_Æö@Â_x0019__x0008_?Ìõ@._x0016_R5Íõ@q;y'ô@CY_x0018__x0004_º¹ô@R{¿ÔW¿ö@_x000E_ñ!û÷@t,ÓÌsc÷@Ó_x0002_r|só@Â½À2_x000E__x001F_õ@¸_x0016_è8°ô@_x000F_+ 0¢ýñ@\G	ðDô@ý¼_x0008_oÍö@X?_x000F_ÞBÎò@FÖt{âô@_x0006_	E_x0001_x?úö@ûÛ¢ZÜöö@gv®çªñ@.ãÊ$Nò@-)W¼RÏò@_x0012_IÃü_x000D_»õ@¯_x0007_jßkpô@RÒ'JC(÷@ÐÜ__x000D_ø@ÒEÐp^xô@Î´_x0006_M¶ õ@¬Uéñô@_z§_x001E_Àô@mÅd½ò@_x000E_\¨_x0008_©ó@±¿i±_x0002_ñ@e#c»õ@ÜX(aö@ö\É¥Äõ@.«Þ¢»ñ@._x001F_ù9½_x0012_ô@¾:û_x0005_¡_x0019_õ@Yßþùñ@_x0013_m{)wö@Îë¼ÞZ°ú@Z_x0019_å_x0017_4ô@aç´_x001D_²ßñ@º»_x0005_9mAù@¸&gt;°úò@_x0003_Ê_x000B_9_x001C_iõ@Yûø_x000C_ö@¦%H_x0004__x0001__x0007_5/ô@T_x0012_¹|.oõ@_x0007__[_x0004_ìó@óR_x0008_$1ó@¸~IZqÓõ@éls_x0015_ï-õ@;:My#îõ@ç¡__x000F_ê&amp;ò@À½xoxò@_x0012__x0006_.ô×mó@ÑÉÕõ@ùä¬÷	Fû@ÂDåçö:ö@é!YS¤3õ@²J+·£íô@ÝÛVÆu¬õ@t_x001C_Rn=°ó@µ_x0006__x0003_°]õ@E!¯úá÷@¯7_x0007_óùô@üsu­õ@_x001B_\¤_x0015__x001A_ô@)øû¢¾õó@ª¤Ã_x0014_ò@_x0002_[³+èò@×h9ãf­õ@6_x000D_µ(_x0008_ó@U÷DÑ_x0007_ñö@r_x0014_Øçgö@çmÍ_x001F_#ó@_x0006__x0005_1bûó@àM´éªí÷@_x0001__x0006__x0005_Ò¹ºåãò@ü	¼Z_÷@_x000E_©Pð®!ô@_x0002_Ë¨ø}ñ@ë_x0015_^º	¿ó@_x000E_P×¹Áò@ÅR¬ô_x0017_ö@YJþ­^ó@ÌP/4*&lt;ó@®FG\ú@îç¢öcñ@¶à¨CI­ô@tØÿ:'õ@	à3ô÷@2dÂ_x000E_öò@v{_x0011__x0007_&amp;ô@vZ ¢cõ@d~ÎÙxö@_x0004__x0016_«lýX÷@Ë¡~_x0002_ó@ö_x0011_¤õ@ {ÓGDaõ@$&gt;ñ¾_x000C_Oõ@¾Ý	F²Ö÷@_x0003_Þ¬öñ@AÄ_x0010_Ô&amp;ô@+_x0005_Ýn¥ø@sòûkîõ@ëæß¬_x0001_ò@{ÓeUsñ@§	_x0001_ÿ(Éò@½1?_x0001__x0003_!÷@I_x0011_!8ö@FX-_x0014_c/ó@S÷;#Orø@@áïØýò@ÛÙ¿_x0017_kÔõ@86ÛV_x0005_÷@·_x000E_éRÓçô@o_x000E_÷ÓëÛò@j²hÙ_x0012_ô@e©K{N®ø@QÅ&amp;ÊÐó@½ã_x000B_	cÁø@z_x001E_ÊdÑÀó@Óàe$è{ó@_x0016_µ]©jñ@g_x0002_/?5õ@nÇâõ½ò@î_x0018_*OÖÑù@Ð._x0004_f_x0015_ò@Â_x0016_Ð@÷ó@rëM8Îö@í_x0018_ðÑwÂõ@J&amp;ç¨,@÷@_x001E__x0010_µýó@1_x0004_Ñ´xó@ _x0007_yÆ_x0013_Ùñ@E¼ëýãó@æOí:Wõ@tðÃé/ò@_x0008_5i¥"Èø@T_x0011_,l&lt;ò@_x0002__x0008_z+Ð_x0013_ô@M@¶{î_x0003_ô@ç;êÕ_x0017__x000E_ó@¾&lt;å"ê¬÷@¼Ò6_x0001_8ò@Îú_x0007_Ó§Eö@V½1g7ó@¯ËlðÞ:ñ@+_x0006_/Î+þñ@@yã68(ô@@¯÷ÙÄ_x001F_ò@üwË~ªEò@õôö%Áô@_x0016__x0002_ùBúõ@d^_x0012_6Î.ó@æÆò@ô¬ø¶_x001A_Êö@µod_x001C_F{ô@Êx_x000C_QB2ø@OÕ_x0016_µÆ:ó@çºõ)_Üò@Ø&amp;«·ô@ylãàk_x0010_ò@_x0016_ªtO_x0018_ö@_x0004__x0013_¡OÝR÷@_x0007_ã!Þ_x0005_ù@³_x0016_|ì_x000C__x001C_ò@+ ëhó@5	­ö#Ýð@sµ_x0019__x0012_êI÷@;_x0005__x001C_7_x0006_ô@}^­¬_x0002__x0005__x0011_Ùò@õð¢S=µò@_x0003_0o;!ô@)£ÈêD÷@Ý°ï1&amp;!ò@zÕ_x0005_ì_x0016_ó@_x000D_É_x0017_ÿvô@É~w¥ñ@_x000E_üXi0kò@UøBW_x0013_ó@Çv_x0017_&lt;`ò@õ-®ñðÔö@8_x0001_âËò@ùbò@ÑäüÔøö@¶¨òô@}£_x0004_¿Yõ@ý?_x000D__x0012_ó@_x001E_1°_x001A_à-ó@àärî6÷@ÿãªÜ¨ò@á+° _x0014__x001A_ò@*4µÍ·äó@Û# ;6õ@öõyO].ó@·_x0006_F_x001B_ëró@í)_x0019__x001B__x0001_ó@l_x001D__x001B_ó@é_x000B_éð¢÷@\A:Ü(Cô@¤e,ú+Çô@Ü_x0016_2Y*ô@_x0008_	_x0011_÷þ_x0004_3ìò@¤í&lt;&amp;ö@¤i}kLõ@ÏQ]¬_x0004_ô@Æà;õ@³ii_x000F_ºó@Åi+Zó@=_x0011__x0005__x0002_m$÷@KÈO_x0010_?ñ@£_x0004__x001C_tèô@J&gt;ÿöò@_x000C_smwS÷@_x000C_¾¡É&gt;^ò@ý«2å_x0005__x0010_ó@C_x0011__x001E_9y÷@%©¾k_x0006_÷@½L_x0001__x0008_Ìò@r²;_x0016__x0017_÷@_x0016_]_x0010__x0014_÷@_x0005_K©I5ø@.¯é_x0001_Ýô@¸_x0003_[ÍI6ó@÷]_x0016_ÙnCó@ÿÛµÃçjñ@ÍãÒ¦ó@rá7És'÷@ÿ_x0002_²©ó@Õ7_x0007__x0007_Øö@:_x0008_¶Å+_x001C_õ@÷\Ä#_x001B_³ñ@²5¨_x0011_¤Òõ@Ò_x0004_à_x0002__x0003_AC÷@E_x0011__x0012_õ_x0012_ñ@_x0004_DÂ_x000E_Çõ@qA×Zçô@_x0017_Éííh_x001E_ò@±ÊO~j÷@ÄÏ¤_x0017_Þò@Æ«8´EOô@1j®6Aó@_x0018_¸yËù×õ@r;ñ®¶ø@v÷_x0016_"S¡ñ@äbpø3_x000D_ñ@·_x0015_úõ@NÀ,õçõ@£_x0007_n9³\ô@C=¦´g÷@h&amp;×å;ºù@_x001C_²ê÷\ò@3óð±Dô@°Þö`ò@{°å,ôô@N_x0017_Ü¡k÷@Ewf_x0001_Ò+ò@_x001F_ð÷wUxó@á_x0016_j_x0011_võ@G(ÄC¥ò@.K_x0004_ô£÷@(_x0008_Uå¶ô@á1¸ñÙó@ýª¶]_x001D_ô@K_x0012_wøíöñ@_x0001__x0002_ìßBÖñ:ô@/íï_x000C_±ò@¦ýá´_x0017_)õ@_x0014_3¤Ä´õ@,ðí?rô@0Ú_x0019_À¯õ@G¥_x0019_×(ô@ÔZ(_x0004__x0005_õ@ºÑÉñÖ%õ@+Wð³2J÷@D_x0016_d..Âñ@Çó_x0013_í&amp;ó@,Þ+ª¤éô@¹ÂÒÈkõ@w_x0003_¤@«#ó@ài&lt;ñ@¶uýUõ@s  :0õ@¶ÛL°õ@Â¹æíæÇñ@¼¥_x0006_âó@%Zþëóô@É{Q2Lñ@=¶¸~_x0016_ò@Çà3_x001B_õ@ÌçÙÊ_x001A_µø@ºUÅö­µô@%Ä=6ò@ç¬èô®ò@¦ðF_x001C_Ôó@_x0018_(~ªÊó@îXÉ_x0005__x0006_ª¬ó@Õñ_x0015_(ó@F*I;ñõ@ç0_x000F_M%ó@wK®_x0007__x0002_þô@B¶o_x0008_Vô@.Á©_x001C__x0014_"ó@m¤õ#õö@h³¤Cýw÷@)+_x001C_¹¦Âô@&gt;¯$±»&gt;ñ@ÝÅÚ_x0012_´_x0016_ñ@#2#¹_x0004_ò@µ^H_x0012_&gt;ó@»7ùò@_x000F__x000B_NL$)ô@Åîõµ_x0001__x000C_ô@_x001A_ÏB	yö@b_x001D_Â~gøò@(_x0013__x000D_µ³àô@*xp9÷@_x0003_J68ô@öB¸³_x001C_ù@_x0012_¢%Í&lt;pò@þ&gt;óuì~ó@_x0018_L;#üö@áÅôûñ@'_x001A_ÌÞó@Ö²×_x0014_Eçó@ò@ÑÁ_x000F_òù@6ÃZ±ó@ÇÜ_x000E_ÏÄô@_x0002__x0003_EaJ/ûäõ@FÂÕ?âò@ú¸Æ_x000B_?ó@_x0015_n·áô@g¡ù]á¤ñ@S^8å;ó@&gt;}Éò?ô@ÆÎ¨°¦ò@To1÷@_x000F_íXíçò@}d5'½ò@÷´_x001B_}_x0015_}ò@þÕv¿Á_x000E_õ@_x0018_?ÇÈiQø@E&amp;Ð_x0003_ô@_x001E_´µ_x001D_µ:ô@?¦mBgõ@(Öö#Bõ@_x000E_#öTõò@/_x0012_YÚ_x0011_{ö@_x001D_®ÓP÷@qî_x0011_¶0¯ó@Ã_x0014__x000B_fß_x001E_õ@%O_x001E_Ì_x0001_Ëó@ÚÛI=äWó@pÔ¥¨Rö@$ø$|1Nõ@_x000F_í_x0002_KR{ñ@"!&amp;_x001D_a¸ô@-®½Be®ù@_x0016_¬ºaô@\D]Ý_x0001__x0004_Â6ó@O­Å¼øò@X=Fíyõ@{w_x0018_ü_x0018_ñ@U_x001D__x000C_ó@]h¡cAÛõ@ÉgGl_x0017_÷@²é_x0004_ù@ã_x001E_+\^õ@òæI"Ô#÷@½_x0005_­c+ó@_x0008_ÙÑ71®ó@J¶_Qoô@TK¢d99ö@GM2Á_x0015_÷@ò_x0006_ÄÜØñ@_x0003_oV"êó@&lt;_x0019_ísn%ô@å¹m$¹hø@Ø_x0010__x001B_]½®ó@ª¢®,òó@°'­.cJõ@³µÁ,zãô@}X_x0005_#]_x000B_ô@_x001E_a_x000C__x0002_`_x000C_ó@B_x0019_¡.Tô@ËZNìtò@s@j.ô@ÐûMpñ@Âütõ@_x0004_¯+_x000C_:õ@¥@U¨ô@_x0002__x0004_*_x0006_»l£ô@V´½¸Òõ@_x001A_K¶_x000E_Ýô@BB÷GÇÉô@èrñï6ò@|Æ´_x000C_¿ò@_x000F__x0004_7Ôª_x0010_ñ@8þ&gt;Bø@ú&lt;	2Täñ@°OA±õ@F_x0004_ÿð@&gt;®¢ áô@	TëM©÷@ü`zIÕõ@øñ:âPö@âabk^põ@I.ßÓrù@3ëhENô@m¡Ó¤_x0015_ô@}¼ÄÓö@`¯H«_x001E_§õ@_x001F_Iû£õ@@¿_x001C_¢Äðô@v(`ñkò@$_x0002_Æº_x000F_ó@&gt;8ú_x0011_&lt;aô@.ï\Yñ@«ò_x0002_Fñ@ÇRa_x0001__x000B_Zò@¿_x001D__x0016_Ø?ø@pó_x0003__x0012_ _ó@_x000F_ø_x0004__x0005_íÛö@Éóáí3Mò@484(ø@Æ@ð@_x0001__ñ@_x0006_ÿß	õ@¥¢"âí_x0001_ö@qi&amp;_x000E_ü&lt;ö@ZÎØ&lt;ø÷@í_x0003__x0016_ªnûñ@Ë¼_¶©ó@*3ó~õ@8B°×(Yó@Á_x0014_@÷Íô@(Õ7«_x0004_rô@¸_x0002_v¼_x001A_ô@4§Bv=õ@½£ZÒúió@Õvä_x0007_¹ô@sNRd®Ôò@kçÀg	dò@ß·_x000B_s_x0019_ó@_x001E_VÐ_x0007_Ðò@l)Å©_x0015_ó@ÂÚ+_x001E_Öó@~±_x0001__x0011__x0003_Oó@Ì-_x0019_­s½ó@î=_x0016__x0012_Jø@6w&lt;_x000E_%÷@__x0011_Ú° ÷@äáñ@/¾å¹õ@üæ_x0013_ò@_x0001__x0003_8._x0004_ôaÌñ@¥U_x000F__x000E_cºô@b~_x000D_ºè«õ@=_x0001_Ù¼m"ò@À_x0017_2Æ_x0002_ù@·pÉI¡ ò@Á_x001E_Xÿò@R×u"¡Cô@n	tfó@ÉâÀûV_x001B_ò@Ø99²õ9ó@R|vÆù@}_x0011_n_x001D__x0006_õ@ù¥ºð!Àõ@r­_x001F_½¦ó@_x000E__x000F_Ù_öö@ÊòQÿó@ÏN~_x001B_1ö@:_x001E_zq÷@"m­_x001B_Í_x0012_ö@F(_x000B_õ@¯(4B4´ö@Q$_x0014__x0015_ÿ`ø@÷Ë#_x0004_ãüó@ñÝ_x0007__ö¡õ@_x001D_|Ïh_x0007_Òó@ÿöí8&lt;_x001E_ô@7¬÷äò@m_x0019_:`kó@ßiì±nò@²µG,Ö9ø@t'ï_x0005__x0006_´3ò@øùfètô@_x001F_ÀtÙ_x0011_ò@_x000D_éâó@_x0005__x0002_*ÃÑõ@oóãíAø@Á_x0001_§0ùqò@"_x001A_þÞÄò@6Zãù@¡*³R&amp;÷@6ªí_x0013_Dö@B¢_x0013_Ðf	ö@|&amp;_x0004_Mÿõ@J½²0Õhô@F\;êñ@ÇÔ/·ô@íOèðFø@_x0002__x0002__x0007_&lt;ö@}Oý-íó@9ò_x000B_Åüõ@q_x000D_¥6Ê_x000D_ö@î{4Pçò@ñèlî+dø@¤*4¥ó@\åpN~_x0007_ö@Ï,A_x0003_¿ô@í_x0018_¢_x0006_-ô@ÏØy_x0017_v!ù@4}8_x000B_ªò@Jñ¸_x001F_¥ô@_x0010_\gR÷@[¸Ò_x0005_Äô@_x0008_	n;ÌÀMõø@ü_x0019_Ëò$Ç÷@ü&lt;:Yò@È*C´&amp;ñ@_x001F__x0018_×1Só@Pèô¨EÀò@søJÀ½õ@Èÿù_x0006_ø@âû#_x0002_Fûô@_x0013_¼m8_x001E_?õ@w_x0013_r_x0007__x0019_ô@zÕ·;õüù@ír¶&amp;«_x0005_ô@þíç	xô@ÞZ¿¢ô@ÌNdJÕK÷@@òðjô@'s.'Aú@Üj_x0017_\Îù@û/_x0011_§Êô@­êO_x0010_ó@G$³ _x0003__x0018_ó@/4_x0017_æJô@àÒIèÿõ@Ñ³ÝÝ_x000B_où@ºp7Qëò@_x0001_!_x0003_§ô@Î_x000F_õ­_x0016_å÷@J:&lt;Â_x0004_|õ@Ø_x0013_&gt;Èà¶ó@kBnÒö@_x0014_K5_x0001__x0003_¹,ù@&amp;_x001A_ùÌô@XM_x000C__x001D_õÆø@ð{*"»ö@_x0002_«ìØIô@T_x0008_:~_x001C_ó@_x0006_ðIÏ_x0005_ö@­×#[ñ@s_x001C_î¯D0ó@cÅ÷õ@Ô¿zÝ7ó@¿ÉL{_x0014_÷@!¤_x0012__2ó@[¶³_x0004_Û±õ@¿¼)&gt;Qpú@Á²Ûíí±ö@~6\jø@_x0010_^%³VRó@­_x001E_n$Wô@_x000F_9H[³ö÷@Á_x001E_Ò_x0005_H\ó@q_x001E_&lt;%ûð@äÖ&lt;\¯`ô@÷fM¿áuò@P È7÷õ@_x0019_ZHÕi_x0012_ô@Å'I9÷@¶@Ê¨Ð÷@jõ¦{ZÝö@"ÖJIò@Âé_x0005_mô@ÓZnº#ô@_x0003__x0008_úI«ùoò@( _x001E__x000D_Kö@£H_x000B_«ýEó@_x0004_Ï"_x000F__x0008_ãô@ðûó@Ô¬ì+[æó@0:k-_x0001_õ@ÛÁ_x0001_U0êò@èé±]´}õ@I÷pÉhØò@¯YqÓ)ó@_x0007__x000C_iØÞÁó@_x0006_ÁBÏÎpô@ëÇ´ýtó@Õµp_x0002_ªÕñ@9_x001A_öî\_x0004_ø@0+Ú__x000E_ò@fxÐñ_õ@k÷ñhèó@_x0019__x0002_Ñ4ø@âU×_x0018_yò@øØkÏcò@ÇÚ=õ§ñ@yÆ-|ò@7¿Mwe_x0013_ô@Feby´õ@] H]ò@Ý_x0016_zvÇÆñ@_x0015_¬MmÜô@®_x0005_÷Ã+ò@í½?eù@5ø*_x0001__x0002_£ó@©_x0019_Y|=_x000C_õ@NÁqOõ-ò@_x0019_-Bþä_x000D_ô@¯_x0002__x0019_¯_x0003_·ö@ÿ±Ù]Ahò@Uì»ó@|	(p_x000F_ô@sy!I_x0002_ö@Æ¨ü&lt;ó@næÇ\¹vñ@ö¨Ånæñ@kÅ·YÕôó@*ø ýó@ò·hj9ò@+øyký/õ@`LùHKö@T_x001C_cö@Óß_x0011_Øñ@ú¥_x0018_ò@æÂ0í gô@ÒGLCvÒó@×Ón¸Èëô@ûZGÝï_x001D_ñ@_x0012_ÊÛõ@JÈÒRµgò@TAÇ_x0012_búñ@_x0008_!ÃTíñ@Tçuºñ@_x000D_f;Ó_x0003_ö@x_x0017_Ét_x0018_Lô@¯£RYÜÐó@_x0002__x0003_êÞd_x0017_Qðõ@ü6ÑÏû ú@ü_x001B__x0012_Ó¹ø@¤û	6×ö@ÓiýUê¿õ@_x0003_ñý'Áù@·¹½$é÷@±©ÛôM2û@Jrw\@õ@G§a³òó@Þ3_x0001_f.ò@c_x000D_dîÉÀô@kûþÇK!ó@Vê#ù@*³Æ_x0003__x0002_ø@üé««=²ó@eîKxRÃó@_x0002__x001A_Nö@ºÃc´ñ@@ðTe¥e÷@Jº±Ìêñ@ §ëM/9ó@Y¦_x001A_xö@fª¹m_x0011_Cõ@lõ¥&lt;xDñ@_x000E_Ô9Ý_x0015_2ó@Ü&lt;+áõ@,9ÜÉô@H£*ÉLªñ@,TÓÌ©ñ@·S_x0011_Å­Þ÷@öø_x001A__x0004__x0008_Ò¶ñ@AÞÊqÁWñ@_x000E_*Õk3ò@·6t-~ó@úy$%Ú8ù@ 4¼X%õ@N/¾½¦ñ@_x0002_MÛI_x0016_Ãõ@U.\_x0002_Ôñ@ý^¶_x0015_ú@óÒøl_ô@2;¯saèö@_x000D_"s#¾ñ@]_x0007_pZ_x0006_ó@ùùÏ._x0013_÷@3_x001B_8ãc_x0019_ñ@­|ûÆó@¤_x000F_U¤½\õ@Ãß£_x001C_à»ô@n!Ûíô@_x0001_´óOõ@ë&amp;øiï5÷@iüäuù@qÖ_x000F_\·3ô@M¦¼p?ô@¬_x0003_JØ_x0005_Ùó@_x001C_¿HÝd_x0008_õ@°O_x0016_EØ[÷@ ªDíó@_x0019_^uiO'ò@ø^TÁ­0ú@¾¼Ðã_x0013_ò@_x0001__x0004__x0007_RÚ/Úò@Ù/G)+eó@_x001B_²M¼_x001B_ö@G%»uÇó@Â%·Òåóò@¶ØÎ«¡ò@~oUBM¿ô@Þ¸k_x0013_.aò@çIûpÔ÷@9*_x0017_f æ÷@ödÈBx_x0003_ú@¸&lt;¢-!òò@ý·À_x0005__x0018_Äò@?Å_x0003_6ô@gFgHÑ_x001B_ö@o´q2®$ò@2jÁL_x0016_!ö@H÷#ñ@]ûRxVÓò@8,j¥÷@_x0002_Ã_x0004_^6ô@hRhú_x0016_ò@O°²}ô@¤à_x001C__x001F_8_x0004_÷@¸À£¾æô@C4¹ý³ó@_x001B_ñràmÆñ@N^zÞ~*÷@©TBâõõ@º]ADô@_x000B_q_x0008_Ûç|õ@È¿;_x0001__x0005_Ðô@²èkn¾Íò@ü}þògö@Ï¿¼a¸ñ@H_x0004_õù_x000F_Tö@O@ªôó@[ë|Ër÷@$êµªÜ_x0008_ö@Ýêÿwz´ó@tgÑÙ_x0003_õ@_x0018_ûi_x000F_÷@GÂjïæµñ@º~/[_x0012_)ò@¯Ol_x0011_=_x0013_ò@_x0007_J¤g)Rö@ûÕâí_x0016_$õ@, d_x001C_&lt;÷@ÿ£æ0³ó@~ìY-VDõ@ÂVý~'þó@ªq_x001C__x0002_/Bò@G1#2}ô@tp¿'_x0018_|ô@ÛZG¶ò@M+_x0013_ºMàõ@àÐÍ~ïö@ßGöØñ÷@î°\¾+æô@aBêÇ3Aó@L4_x0006_ãó@ã¦VCò@Ü§äïÕçñ@_x0001__x0006__x0005__x0007_À·ìõ@a_x0017_y:¨°ô@yaoîîSò@/Ü_x0004_Ùô@xU	[_x001D_ö@ý_x001D_¶ÿ8Ãò@_x0011_ê_x0004_@(ö@pfÂw_x001B_ø@Lü¢­×xñ@_x0018__x000B_Í&gt;Eó@¿}2¤ó@_x0012__x0002_GM_x0003_êö@d|¶­	õ@"/_x0003_eòPõ@ô_x0012__x0017_r_x000F_Uú@_x0004_3]Røó@ ßå&lt;ó@_x0008_àG³û@|ÐÙ¯ô@óÔ+ø@ò¥T¸+_x0008_ñ@ý_x0001_~²1ô@ÏâHÆBô@fä_x001A_üPÕö@Z_x0006_&gt;3-_x0010_ø@ª_x000C_g?¼ô@A=³z6Õô@¨ó@ZRQzó@_x0019_Yñó/ô@_x0016_"H_x000F_÷ó@z_x0004_ãO_x0001__x0003_ó_x0008_ó@HßE_x001B_ê¹ò@_x001D_÷ÇÂó@u°¯Áô@5C@_x0004_Þ_x0007_õ@ÈItì¶Gñ@Û×_x000F_³_x0017_ò@"{×_x001B_L½ñ@r®_x0017__Pô@_x0007_á0Ðò@§qz&lt;_x0004_ýò@Ñ|äÐ°Åó@_x0008__x0002_e¡X3ö@K_x0003_Ó"_x001C_Kó@¡7L£Ùñ@í´F¸ÐÚñ@_x0017_ûÆðs4÷@{Â¢²yò@9"t§ºò@¤_x000C_Áêò@x¢_x001B_wþò@`ö1|@¿ø@wÙôK}ò@@ÕÿÞ÷@åÛ_¬ò'õ@7uCD,ò@Z_x001B_·§_x0011_õ@ífbÝTõ@_x0013_$-Lõó@h_x0008_%BÖö@&amp;$Ó_x001A_Zô@xHûy-ø@_x0001__x0004_ébañ+ñ@@W?ð_x0003_íö@u_x0015_ _x0008_ø	ô@ "Ð_x000F_Ó$õ@b¬ï(Mñ@½¡&lt;&amp;9ô@®v màâö@æð»ßBsö@ÉAjá_x0012_õ@¡_x000D_Hø@ð/Ç­9õ@zè5Ë(_x0015_ø@³¶ÅË±2ù@_x001F_5¬´ò@Pù|_x000E_Þó@¤_x0010_Üd¦÷@_x001D_{_x0002_öàòô@_x001A__x0003_ ÷uÈô@¹Òå¿÷@ª_x001E_ÄItö@`ÑQ¹çù@ü_!MÅ&lt;ó@'1EÃø@_x0016__x0007_ªq&gt;õ@%IÛfô@_x0019_ÿW_]ù@ùIÑ)ø@s÷ýÎ_x0011_Ðö@6ê§aÊò@_x000C_ùvì¸0÷@:|_x001E_ó@1ôð_x0002__x0003_&lt;ø@¯Ô_x0012_Æ7ó@X_x0010_afdô@99éXô@îa_x001E_ðìbø@6#B¿2÷@êLíVÀÆõ@	JÛ_x000B_w×ô@÷*J_x0011_ìô@_x0015_ÉØªõô@9ÀT_x001D__x0011_àó@ÇIô-Ð,ò@+ÿ¨]Á	ô@'_x0013_Õ^fõ@D_x001D_Ò0ævô@f¨_x001D_-.ô@ùki3mò@àÃÑDxø@«¦Ì6&lt;Òô@àH_x0001_¶¬Cñ@k_x001F_tá_x0017_øö@Háe~Pñó@_x001E_vÄ9Û¸ó@;_x0016_Töyö@T6}Ê&lt;õ@hWº_x0003_µ÷@Üü_x0016_Á¢Wô@Þ[X0Fõ@*ÞiV_x001F__x0010_õ@Ì_x0017__x0003_Î_x0011_º÷@*W_x0018__x001C_Eõ@_x0005_Edð_x000C_ô@_x0001__x0002_±Ü·ÇÖÃñ@ýßéð)ô@_x001C_qÁ_x0012_ñÌõ@5?µp_x001A_õ@_R®³Lò@÷Û_x0008_An8ó@Pì}Zx]ó@luÈÓÅõ@t»ÉH%ö@pkqãò@W2ù@_õ@7^w¦5 ÷@:_]8õ@X¾(_x0001_ýö@ãR_x0003_ÕÍ§ó@R~C¿Hpö@:£¡_x0013_!$ö@IøÅëù÷@M@W2/_x0003_ö@$_x000C_ùøa=ó@Ô+2MÉö@_x0003_%ð¤þ­ô@ðc_x001F_V!Âö@Ø§_x0001_ÀÃlö@_x001C__x0003_jßsõ@]âÎ_x0002__x000B_&gt;÷@_x0002_.¾V$ó@_x000E_²éõy_x0003_ó@¸QÂÃeJö@_x0006_êQâÝúô@,XB?,÷@_x0011__x001B__x000E__x0001__x0004_Ý_x0004_ó@Ë@Å_x0010_õñ@|x0ä]÷@Ë_x0007_Þ_x0003_ó@ª_x001C_á[²ò@Xâvßáò@ØÄunô|ô@-÷)ö@¢¤ûò@&amp;ÂÆ_x0013_ïó@¢òòe_x000B_ö@n¨_x001E_d 5ó@QlD;!âò@D_x000B_l³3Æú@S?VCÅ1ô@Úbêõô@®h§£ó@üÅN÷@_x0019_p_x0015_5ô@_x001D_«Ø|·Üó@gÊçêÓñ@ il?dõ@_x0016__x0002_¯fò@B_¹Mö@¶²_x0008_R?Ëô@²_x001A_Õºó@º}GÙõ@Â´Iãàü÷@_x001A_¹­_x0016_%\ø@ÓÐÉ£c×ò@ì0:ô@ú§ê_x0010_õ@_x0003__x0005_]¾_x0002_úÔô@×½Çº_x000B_)ó@_x0017_´_x0011_®©ò@*(ÖÇ´¬ô@_x0011__x001A_dt{ßó@]óg§gÚõ@YLu6ØKö@£âôL_x0001_ô@¹¢Ò¯¡Tô@ÕÂFKSó@?T»°_x001F_2ö@ºì°ÛòÛô@rÍ«_x0019_Có@Æf¸×¥&lt;ö@_x000B_Â¶_x0004_õ@§cü*`)ó@jÜ¸ÅÆó@Ðx¤_x0004_ÒÈó@:&amp;²¬¶ô@_x0015_èÁÊ÷ô@Xâ·~ü²ó@ÚTbÇÐv÷@óYDCüò@k(øÐv]÷@(¯#ø_x0001_ó@øÇÿÅãpö@ÕN¸5F£õ@ KST7}÷@.)_x000B_Qõ@õPc!aýô@_x001A_}ÆZ o÷@¿ÊÆ_x0004__x0005_Aïô@¢MLY_x0016_Îõ@íTäôÑ?õ@d].}ö@_x0005__x0007_\ÍÓ±ò@,Eªæmñ@LfRKò@ÔV_x001F_ò@È°¡cwõ@_x0002__x000E_¹¸_x0003_dù@6TN&amp;kªó@:³¶¿¯°ò@¬KU­{ô@1ÚI8ævó@ å0û/ö@ÚãaÎyó@²[ø¨²õ@µ{8az®ô@æÈL&lt;(ñ@§ÂP,0*õ@@Y_x0014_­yåò@:»ç_x0002_/ö@V;ªuÊ_x001E_ö@_x0005_e®à&gt;_x0017_ù@.h$Cüõ@á¡Hm6ªô@+;w¸_x000E_ö@Á_x0017_öxZó@Q±¥U÷@I Ì]_x0001_ö@¦æg¾û³õ@)Î&lt;Çùzñ@_x0008_	ñHðÌØ;ö@í&lt;ß1ö@°_x0004_ô!ó@Çbp_x0003_Ãô@¹_x0007_î_x0006_Ãó@Þà_ØÉó@_x000D_Ó_x000F_*®÷@2_x0005_~_x0005_Nø@@6Î_x0002_ô@l»J8÷¦ö@Ç¬;\øÁò@12&gt;Ïõ@u½lë`õ@ÇòeÞñ@IQ+Í_x0010_áô@ÔÉï?ñ@_x001B_ÀÛÃëñ@_x001B_4G¿ñ@`ö_x0002_ü·ø@äÖÆXô@6ÿØæ_x0012_ó@_x001C_ó#!ó@_x001D_ÙIíõ@l#¤¥õ@ê­ú²=ô@â%*"¶÷@¾±4`_x0001_¼ø@GÐ^ÆLFô@;»W_x0010_³ô@»Ö_x0001_½:õ@ø_x0014_Ð_x0003_ò@´_x0007_ôæ_x0005__x0006_"ô@t\!H=ò@õòÏsáWò@Ï³Ô1®ñ@_x001C_®_x000F_Ló@ú,WÑ÷ò@¨.c'&gt;Ìö@&gt;_x0004_µï»Ãó@_x0006_yôê_x0019_Nó@P_x0018_#_x0014_Yõ@BMå_x0001_àõ@Þ&amp;_GyQõ@ðHhVh=ñ@Xç·((_x0018_ø@_x000F_ÝûIì_x0019_ó@u_x0007_¨7D¹ó@F_x0003_Gì_x0003_ó@V¸­Å_x0011_õ@Á_x0014__x0015__x0017_:	ó@ç_x0008_¹_Añ@ù)_x0010_Ã¦7÷@_x000E_þEÌ©_x000B_ú@ß_¤4_x0012_ó@ÇvFORô@_x0016_ãÖÖô@×BIïó@R)Iáö@_x0013_-r/ÆAö@_x000B_#6­¡­ö@P½)_x001B_Xöõ@_x0002_åüÆ&lt;;ù@°¬uÅHô@</t>
  </si>
  <si>
    <t>91268a103dfdd7756b1a2693b5bd37c8_x0003__x0005_)_x001A_²«íò@þ °þÂò@2iJHó@_x0001_Þ_x0006_¨¨ñ@SlÈb4åñ@¥Lý_x0014_Ñô@dÝèÊ¥dô@© ½'_x0014_ö@c_x0003_\ò@¿µª_x000C_	_x0008_ó@_x0012_@£_x0015_8¸ò@ì_x001E_ÐlÈtô@À_x0005_ßëáIö@âDg¯_x0006_«ø@A£_x0007_vø@ó0És_x0015_òö@IÒru_x0012_æò@\¦)¢éó@_x000F_ÌV_x0004_Þ-ô@µqÕ¨ññ@ÙU»_x001B_øñ@F©/Õh÷@;";êüù@4ORó@!_x0007_vù[ò@MÂ²¥·ó@:Ã¦±_x001B_õ@dï¤Âüåó@pàBí¡ó@_x0002__x0006_FÆó@_x001A_­Ëv_x001E_~õ@ìØ_x000D__x0003__x0005_»âõ@_x000C__x0002_Þê_x0019_U÷@_m_x000F_á	$ò@R¢JÉ_x001F_ç÷@G_x0003_çz_x001B_ô@l#rf_x000E__x0002_ò@È¡Dó@²±j¸óõ@j_x0004_ÅÏÞeñ@_x000E_ÎhÞ¥ô@_x0001_´h§Ç®ö@Ä$©_x001B__x0005_ò@²1lÑm_x001A_÷@þKË*_x001F__x001D_ô@5G´_x001D_ö@j×`:pó@V¶X¹_x0017_õ@¥"Ï2ò@bþòÛsó@KßXîLô@	Ó_x0007_`©õ@Ý°Å_x0003_m§ò@MÏìÁëºô@ÚÿÑ²Íqó@¿÷I_x001F_È³ô@úzß÷@_x0006_`_x0001_y¢Aó@_x0003_ë²¨VKó@çÄËJ6°ö@4Xã×	d÷@ {IÿØö@_x0005_¼_x0017_E_x0007_qò@_x0003__x0005_:÷6t±ú@ÒØ®Ýô@IbªjiBò@|îæ0õ@[ØÔ_x0005_£_x0008_ô@äî_x0016_ÑMô@ø(ýý,!ø@e´íÉ'ó@ÁH_x000B_ÝÏRõ@_x0003_ZIöÃô@ùNDKðô@¬z¡&gt;ÖÖô@ñØg/ _x0004_ö@ô¢¥xó@ø&lt;ù°j9ó@õ _x0015_£ö@ÊÈ@dIÚõ@Z²!=³jô@_x0002_vz5_x0007_?ö@Y=¹A·ñ@¸økÕ½~ú@ÁÑZO¥ö@_«¤_x001F_pó@1Þ°_x000C_÷@àÔnb²÷ñ@ÔÅä_x0012__x0001_.ö@{a"Ty¡ø@Ä@L$¾ö@¿Yôä"ó@ZùÇ¹ðñ@_x0015_­²Êzõ@Ú¤_x0001_¨_x0002__x0003_#Öò@ÙÜb7_x000F_ô@L_x001E_Úñ@6e½Íçõ@&amp;Q	_x001F__x0003_ó@¥ÖÌ&lt;Qô@_x0001_'cØhó@jß!Æ9bó@_x0003__x0018_­ò@X_x0015__x0016_Å-÷@õð){jó@ÝIuR¼ó@viÜ0ßø@_x0018_õ?_x0010_oóô@Ñ2#_x0010_áaó@/7ÜZGñ@Úh½dós÷@'YÊ ü7ô@m_x0006_ÑHøÞô@Ïð÷K_x001B_÷@!êîáö@ã¤I,Eô@_x0003_ÊµÞ@õ@²1ÅÒH¸õ@|	¾/ø@ÆÜVòò@íº×rÁYò@z	®z÷@_x000B_Ù#Yö@e-Q_x001B_Ê®÷@WêwÊ0"ò@nI,«mñ@_x0004__x0005_Vt3¶æ}ö@Z4_x0002__x001E_ø@h{¯	4õ@îi»Ï7õ@Ã)h_x000F_;ò@4_x0006_âs_x0018_÷@Ë·_x0008_ì®¢ô@ºpt`_x0016_ó@QV_x0011__x001C_òaò@_x000E__x0006_Fýü{ö@_x0001_fó@nYô_x0012_ÞDù@Ky"¼å_x0005_ø@uu_x0004_y¹ó@`òEBQõõ@«_x000F_²»Þ_x001F_ô@i]WAö@_x001D__³-Wdò@sQCÈ_x000F_ö@¦ó2¥wõ@øïô_x0011__x0003_Ýò@rMó@_x001B_¥;_x0003_Ëóñ@"_x0011__x0002_¾ì4ö@ê£_x001B_ö@ÎµÐtò@~W_x0003_ï_x0004_ö@û)é¯có@Dì¿ó@Ùxî­Ê}ø@êÍ_x001C_Yòæö@\Ëdü_x0001__x0004__x001F_÷@Y_x001A_ôÂ$àô@ l×®WÚ÷@(³p/&lt;õ@_x0019_;W.×õ@_x0013_«	UÈö@'mâ,¾õ@°Ê_x0005_zÈ^ø@órçü_x0014_eô@Á5sðPó@§ñz_x0003__x0014_ó@½G_x0002_¿Yó@ü_x0008__x000D__x0013_ö@Ò¯÷TÕàò@_x0012_-uç0Uô@_x0005_SdÍIçö@_x000E_~_x000C_Ñ°mó@Îz;_x0013__x000C_ó@_x000F_vX~Å@ò@ë_x001D_}_x0018_×ò@õä_x0005_U_x001C_ñ@é	i´Çúó@-Õ.W?÷ô@-µ©STò@ÈÏ_M¡ó@3ÑeÿG°ò@9ª=åñ@ËPsë}xõ@lmªG'ô@©/_óñ_x0010_ô@Ø¿!¢7ó@_x0008_T,¯h÷@_x0003__x0006_å´ó¿¸ñ@Ë6]Féô@ü(Él".ö@M8(Î-fô@Än_x0015_ty_x001F_ø@j_x000F_p&lt;¯ö@í#@ã½*õ@"Ï_Óó@fù_x001E_µ_x0001_/÷@6õ#º,ùô@]ÐÇ{!_x0004_ò@óíÏ¬ò@¼éT_x0005_Õø@,T¬=C¡ù@_x0004_ë(Ë{ò@3_x001E_¾l!ö@_x001E_Ð&gt;Zõ_x0014_ô@ê	Ëeò@´ÏfÒÞõ@ääJ_x001B_®õ@,ªR³?Hó@Ïk$^ÿqó@_x0015_m'wJñ@ä×ú(,ó@)ýÒ©iò@_x0002_=_x001D_ñò@y2ñeaõ@N-þ;¦Pó@z_HøaYô@ñ_x0003_©T~Jô@zOrdÝñ@:t_x0011__x0003__x0001__x0002_±Ðô@·`º½Àñ@(É]1ó@êR¶ôã ÷@_x001A_@øÚ_x000B_Æò@-«/Kº ö@_x0011_3©ò@ÝãfQô@R¨,_x001C_,ô@ÂÝíJõ@eT_x000E__x0011_÷@1$_x0010_Rõ@tI_x0004_ àó@?Õ_x0019_Yu½ô@Â©à©©òõ@ÿ.~&gt;«ö@_x000C_kÑ-¸÷@ÖáØá@_x0015_ö@ù_x0008_EBº_x0006_ô@ÿämßò@_x0002_WfåßÙô@0ÐM_x000B_íÏñ@J_x0007_æã8_x0018_ó@6¬ÎÌ%_x0008_ô@_x001C__x000E_¤jôò@ì«É(H7ø@_x001D__x000B_ÛÞÇô@ÀCísð_x0010_ù@õ%1GºÁô@MÖgmVõ@ ¦Z_x0014_ã@ô@¶^M¥Á÷@_x0002__x0004__x000E_?|ß_x0008_ó@@GW`A÷@ÀÄ½uõ@xK¢ó@0G0_x001A_ô@0îQØ1[ô@~ÓÎ¥ó@Ñòäéõ@Ru_x0014_Rø@Pª®¾\ôò@&gt;×'hgó@¾_x0007_ó£\õ@fðD_x0008__x000F_õ@m_x0018_ôL¯ó@±3eÅïåô@±ã_x000B_åó@r·¶ÔÐò@¹·ÍtQ_x0015_ó@{_x001E_^%Èòñ@ºÛ´°Ðpñ@mE_x0008_pºø@\hiéÉõ@¡ò&amp;¦"oò@ÌYby@Ðó@KG_x0012_qu_x0002_õ@Z(Õ_x0003__x0014_vó@Q§ß_Ô_x000F_õ@ÆU¡Ô_x0001_ó@´P×ÒMHô@qÐ?~àô@²_x0018_ç;ýõ@±_x0002_e_x0001__x0004_\üø@b(¹òX@ó@ç'¹u¶ò@5"_x0002_¢_x0019_õ@ËD:¨ÑÎô@á_1³ý¨ö@ý_x0007_¼_x0001_ù_x000C_ò@¸yõ¹òyô@ùZvÞó@_x0019_:Ã;rZø@|ÀÁôºLõ@Ò¤D^¢ø@Wê»ûúÜõ@ÔW_x000C__x0007_õ@ÍeX`\Öø@®&gt;DSuô@zD!nýhó@Øº¿V\Æ÷@Eúðrô@_x0016__x0005_Dâ§ó@Ú¨ÇÕ_x0012_·õ@¢9Ã(£Äò@_x0003_Û_x001F_LÀñ@¡v«Â$ëñ@9ÂÆæ_x0016_Gõ@è_x0017_îÉø@Ðrp0ô@Ùñ9«¸¯ò@ÑÕÎâñ@h¶_x000E_A£eõ@ë_x0004_!ð"ø@x¯¦¥ö@_x0001__x0002__x000B_$Æ8÷@k_x0012_T4_x000E_ó@hÛ60[ù@_x0006_¡7lcÑñ@REPù@3_x000C__x0002__x0002_ø@fý¦Zfø@`^[_x0013_¢_x0018_ô@'DGüò@gý3Ühö@5^ª+_x0002_àö@gé_x0015_Æß&amp;ù@pÍM²ÿ½ó@1±d/¬¤õ@».¢_x0007_ø¡ö@_x0013_ô3YÞÐö@¾ë^o_&amp;ó@_x000E_¹_x0014_õ@a)E×Zqó@Îy¼Â'äø@ìÌ3ûÎö@M·w{ó@_x000C_ý·_x000F_æÐò@&amp;_x0013_Rö&lt;åô@0_x0012_ õ@óü[_x0010__ô@3ùíFêô@hë^óAô@öÝôAjõ@tiEÏ_x001D_õ@8Sô_x0016_î÷@_x0017_Ô_x0008_ï_x0002__x0004_Àö@Xæúge¤ö@§w Të÷@¶ØÑQó@ÆpÜ_x001B_Ô@ó@¾3¥_x000F_F9ò@ôWúµù@5µ &gt;»ó@Ð_x0002_ô{V#õ@_x0014_3ûÃö@q_x000C_;¶%²ô@Á»¥_x0016_9hõ@¨i±­4/ò@¢¼xÕh#ô@á_x001E_3§_x000D_Áó@I_x0001_r_x0019_êõ@±¬Ú@_x0016_ ö@¬_x0003_q_x0002__x000F_¿õ@4~Æã¥vó@êlôíö@²_x001C_ ²¹2õ@$SR _x000C_ñ@VÚN9ô@FÄÌ9Æ"÷@»DÂúñ@õáÁê/¬ö@Ýêg,Óñ@ ®9éÈô@N:_x001E_²½ú@_x0007_²g_x0001_éò@çØ·`Ôö@ù"*¿)´ò@_x0002__x0003__x000D_Ðþ¶_x0013_ùñ@{7_x001B_n£_x0006_ò@PÑòT5ò@ÂQ(ò@Ï7ÿ_x001D__x001C__x0010_ô@HL_x0001_ù@2£ÝÛ\ÿö@)òé_x001F_ª¶ó@QblMõmò@ ¡pö¿¾÷@Ê{ê_x001B_5¼õ@_x0007_ÐwÆ8ûò@H¯ùCåñ@ã´n_ù@88I½ ó@q9z &gt;H÷@66U­ó@	1_x001B_ô@ ¯.©_x0019_ö@~ÌÌ°×Gò@º\ö_x001E_5Øô@y­Çè. ò@óÞ¿©ä_x0011_ô@_x0008_6¢7ñ@&amp;Â?&amp;Ïø@_x0018_Õä½uÚô@HÓüÍQö@@¨_x000C_Uvô@¿_x0001__x001C_Nô@{	þ%Xô@m¹0¬	õ@_x0013_/_x001E_Ô_x0003__x0006_`ñ@	ÅÁ«Éµô@TAAjÄ÷@Þm[ÔW+ù@tÜ(è%4ö@j~ó±ãõ@Z_x0001__x0012_êõ@ÂñÝ;Ëñ@_x0008__x000D_ïÓcò@_x001E_úk#ò@ûi¡7ô@¦yD]ãíñ@&gt;ød_x0005_¹_x0002_ó@¾ÍÖWnÕô@c¤ÝÊWö@¥$aù;ò@(C_x0011_L_x0004_ô@0_x0004_4â_Õõ@ôÓu5w_x0002_õ@Ö®iÛ_x000F_Óô@ÔÝµ¨§ø@c1~_x000F_Ê_x001A_ö@_x001C_¦97U~ò@Sråf%ó@éY&amp;;´ô@_÷·È«°÷@Ó¦_x000D_êMò@Xc6wô@¶q¼=üó@&gt;Á1Àdó@_x000D_´®ÿ&amp;ö@º__x0018_zô@_x0004__x0008__x0007_^[=Gô@.5xhÆKõ@¬VH_x0007_"_x001F_ô@.¦I¡põ@û_x0002_Û4mXõ@Dô%ÿÂ*ò@ÃÐ_x000D_#¤ô@ÄÆ5 mîó@Ëö+dô@~s_x0016_ø@+CÄh.ñ@_x0006_tF,_x0018_ò@ÆÝVì¯ïô@×_x0011_.çó@ÍLÄ8_x0014_ó@¤_x001D_©µU¼ö@Tá_x0006__x000D_µiö@¢@8ÖÙ¯ô@¢_x0012_-Nâó@Äö_x0015_I£ó@RrE_x0018_û õ@ZÝ_x0001_©Ð¨÷@_x0003_^V[:ñ@E7 ÙÈ)ö@qbµWPNõ@­úõà|ñ@vç£ô´Bö@æ¹µLô@FÒ_x0016_ç§õ@ZnÈÄ_x0004_ô@_x0005_­{,Mõ@vn;m_x0001__x0002_SÜù@ö_x001C_w_x001A_ìÎò@[Oén~ô@Beã±¿wô@¿?_x001D_öýö@Weoä0+ó@Ò¤Ù$ö@_x001F_:¬e±ô@ª_x0018__x001C_«Þõ@&lt;ñÍ_x001A_ñ÷@_x001F_³½2_x0010_ö@Õð¾ì_x001C_ñò@?*Þóù@@z#_x0012_\ñø@BþMÀñ@4_x0014_ìDò@å@ÚsÓ¨õ@ÝÖã_x001E_÷@&lt;v _x000D_v$ô@´ÚÌÉYüô@D¿_x001A_&lt;¤ô@thM{SDø@ðè_x0014_ü,÷@&amp;ÓÙ2ô@à4Tx_x0006_ó@Î¸õö@¬ª_x000E_EFõ@óéMÔôKò@÷7Ç±´ó@v^ÒOÿñ@¸EI¿ûf÷@TOÐ_å3ó@_x0002__x0003_ÝLC¹ ô@_x000B_=:Ö^ò@¸_x000D_åÞ_x000C_ô@ÃAF_x000F_ð´ô@ö_x0013_ô³ö@ïjh1Uó@jìýá¥õ@_x0012_"HiRþõ@×á#a_x0014_}ó@i&gt;Ýµö@êÂ²tÓöø@_x000D_Ð£©_x001F_ó@öÉ:Aä]ó@f¹òÐô@neÞ_x0001_-'ø@Ôö¿è@ùó@_x000C_Û_x0015_±$xò@Lá_x0003__x0003__x0012_ô@ü£7ó¢Ïõ@3_x000E_¥ªò@°sæW£Øó@É;Ð©ô@ÐØ5cÌô@_x0010__x001B_A_x0018_úò@ÉÄ$rö@æ­¶Ò_x000E_Gò@ÜK~ôó@ð_x001B_` ¯õ@!_x0017_á_x0004__x0003_Ûó@î-¿aoö@B_x0019_(/©_x0019_ô@dr~_x0001__x0003__x0010_½ô@Â»d$cµó@äd×ðFò@ôÐ·ëBó@:Ó_x000D_&amp;Òø@_x001A_oærÇ­ñ@`GG$Èò@Cèa¶éò@z`^_x001E_Ú*ú@ÆÙ°(²Ü÷@h%{ló@¾I®_x001B_â õ@«¨ÙD_x0002_5ó@#_x001F__x0011_&amp;gPù@¶°_x0008_ë²ò@Íëxúø@ Æ2ÚÑÃõ@_x0019_Û¬:/nô@èþwø_x0011_÷@_x001B_ßRÎ2£ö@Dûj%;²ù@_x0003_ña_x001A__x000F_ó@%_x001A_Àfò@fy_x0006_9rò@¾a£q³ø@,É3_x0016_ó@rcÖÅ~ò@Ðâ_x0006_åTÛô@æµ`º¥ö@dÑ_x0007_ít÷@zæB1WÛö@ÔÏØ.jô@_x0002__x0003__x0005_Q_x000E__x0019_/1ø@ç¤éu¢ø@òY|bÐô@|Ðå§µIó@ãl)ßèñ@´8§ëò@ü¤4F&amp;õ@åîòi_x0001_-õ@ñÜ§ñ_x0012_"ö@=_x001E_5Æ¸Fô@¸ÀäÊ¦W÷@ 	þÄ§~ó@1ífÊO«ò@ì&amp;Oìíló@_x0019_²\qñ@ ÚÊ_x001B_]Vò@*.¥á¶õ@N÷îTó@_x0019_^DÁº¹ò@=L~z1Eõ@²N²~%ö@ûªËz×uö@Õ±;v_x0010_ô@¾'ns8_x000C_ö@_x0007_}losïò@øå)Õó@J_x0011_/_x000E_ñrô@T­Mcö@N¯_ÝG¢ô@RÜî°áù@¤He³_x0003_@ö@_x001F__x000D_¾_x0007__x0001__x0005__x0018_[õ@eî¦ÄÉõ@é¨n)åÊñ@ZpµÈÊÒô@¥ÆKiô@jÇ-ôö@Y _x001C_º_x0004_÷@V_x0006_ ±×Gô@Éhá¾*ö@¿_x0006__x0018_OÝzó@_x0007_d*¬Eô@~E5nà_x0007_ö@_x0015_4{T_x0019_Ãö@¢tìê_x000E_õ@&lt;_x0002_·´æò@ßU*Vô@}_x000B_DûÄó@_x000C_aÚ­&gt;Õó@{_x0013_À^RVô@«»D G÷@c_x0013_&lt;_x000D_ õ@ÿ©S_x001B__x000E_¹ò@6_x001A__x0008_êN_x0015_ô@Nï_x001B_do_x0011_ó@#Ð,°ñ@=_x0012__x0013_t¾÷ó@ÃSÁJåÓò@"_x0007_{Éò@Öh5&gt;³	÷@¡Û_x0017_â)ò@_x000F_&gt;Þ_x0003_	ó@e£°PÈ·ò@_x0001__x0002_zC_x0008_]é¿ò@\ävz2Öñ@m_x0007_QdIô@|¢»Í_x0005_ò@Ü[òÑô@ÕÐ]Å¡ûò@_x0016__x001E_Ñ½E_x0004_ó@^fÌÝõ@5&lt;í	ãµõ@!_x0007_)²£õ@_x001C_oã}%Dò@ñ@Z¤û¸ö@ýNËâ5_x001A_ù@¦_x000F_!¡%ò@à]@¼}±ó@Ì_x0010_pö@£_x0001_§´bõ@Rö^cô@)|\áõ@`_x0019_ê0_x0014_õ@_x001E_A4é!ò@ 	_x000B_íÎ8õ@°ê_x0002_Eò@fF_ó@,Ô&amp;ò@5pÀ_x0011_¸nó@´)ÅÊô@zDø#JÊó@öU_x0008_üÌò@_x000F_ZöHF"õ@Ö_x0016__x0006_Û­ñ@"_x0011_`å_x0007__x000B_ö@_x0015_¸dìõ@æÓ($2mô@ &gt;¦±øëó@ÑÂwè|_x0004_AûÕuáÕ_x0004_A}¸ÅÝZD_x0004_ARzáán_x0006_AfÀ]8_x0005_Aý²°ÍðE_x0005_A¹Ø_x001A_qÚl_x0004_Aî[ð_x0002__x000F_Ì_x0001_A_x0014_c©Õ#_x0005_Añ_x000B__x001F_Ê_x0016__x0007__x0004_A´ËÁjjX_x0002_Aè6£÷Öb_x0004_AÆÔâLA_x0004_A}ÿÒé°y_x0004_Aú¢ÒX Ö_x0002_AÆÐ¿º²ò_x0003_A¦üh_x001C_¾ó_x0001_AL0Èâ@í_x0003_Aí_x0001_TG¶-_x0002_Aí¯Ô_x0015__x0008__x0001_AÁ_ü_x000F_U_x0001_AqØÈY9_x0005_AcÔ§¤¿_x0005_A_x0004_kÂ_x0016_Íä_x0002_Aqû2Ku_x0006_Af:*ì_x0005_A_x0014_.«­²_x0003_A*.	 ø_x0019__x0005_A_x0006__x000B_^I-¸4I_x0005_A¢_x0008_'yÓ_x0001_A.}óÔ§è_x0002_Aç7yÍ_x0012_ç_x0002_A·V_x001C__x0002_A:Ç_à*_x0002_AÐºBÜ_x0003_AvìEH·]_x0003_APn	"k_x0004_A3¾_x001B_a`_x0003_A¥£0}_x0017__x0002_A»+ÿgÆ{_x0003_AI_x000D_=_x0003_A\þ$ð_x0002_A¼ø±=E_x0004_AKò;Ë_x0002_AûX_x0002_pÿò_x0003_AG&amp;§QR-_x0001_A]_x000C_Ï=_x0002_A4a=_x000F_ýæ_x0005_AïZ B_x0003_Ax±Dé_x0004_AfËdý®}_x0001_AKÁÏà_x0018_þ_x0004_Aî_x0013__x0012_ÇTç_x0005_AÝ_x000D_Ë4GH_x0004_AÒë4å5_x0007_AG[1ÏØQ_x0001_Ay_x0001_¦{«_x000C__x0002_A`&amp;ux1_x0005_AW@g_x0013__x0005_A!_x0018_Ôö_x0006__x0008_¬,_x0001_A_x000D_1K·_x0003_Aì_x000D_VqË_x0002_AÍ¨7za_x0004_A&lt;únSë_x0003_A¶Lâ_x0007__x0010__x0003_A¶EPè-_x000F__x0002_A[Ú÷«_x0019__x0002_AÑP¢_x001F_\õ_x0002_AF£&lt;`1_x0004_A?3¯_x0007_m_x0003_A_x0014_EiÌN_x0004_A9z_x0010_n\_x0004_A_x000D_ ëØ_x0003_A0[î	qm_x0003_A`ÔMd_x0002_AZ_x0004__x0005_?¡_x0002_Ap¸z_x000D__x0017_c_x0002_Aûõ_x001D_·È_x0005_A_x0004_È_x0007__x001C_°_x0002_A&amp; Öº_x0004_AKMk_x0014_ó«_x0003_AøÄrå_x0005_Aj_x001C_ÁÏx_x0001_A_x000F_æÉñù_x0002_A_x000B_Ì÷k_x0004_AEÙó_x0002_e_x0003_AØ!­0&amp;_x0004_AXiyÿ_x001B__x0004_A#ÍJhD+_x0001_A1*UD¦_x0017__x0004_AõÝVì(_x0003_A_x0007__x0008_1_x000B_Þ_x001A_ú_x0011__x0002_A¹¾AÃ_x0003_A#ÙÇ3_x0003_A.O¨Dt_x0003__x0004_A$Ýþ½pl_x0003_A2¤vI.´_x0005_A_x0016_ê°¼_x000F__x0002_A_x0010_FmùJì_x0004_AOú=q._x0001_A*ÎkÙÄÕ_x0002_AV_x0014_ È_x0003_A_x0014_.ø8_x0017_°_x0001_A§£&lt;_x0007_9_x0002_AÄ_x0001_Y»è»_x0006_AöáÊÎ_x0003__x000B__x0004_AL»_x0011_fk9_x0003_A_x001A_´3ª¾=_x0004_Af-Ï&gt;_x0005_AºM_x000C_¦_x0016_±_x0001_A²Æ3¿­ä_x0001_A_x0012_0tÂO½_x0005_Aî=G³në_x0001_A.ÌnÔ&amp;_x0015__x0001_AË{Àáo_x0001_AÍòÛÚ	_x0002__x0005_A_x0010__x0014_Ù@ã°_x0002_A__x000F__x001A_@rõ_x0003_A»¿gÛð_x0002_AkY_x0019_FO¤_x0004_A!|_x000F_Zd_x0003_AÝ1äßj_x0004_A¶ÐÙ_x0006_	AÓ_x0003_A&amp;CÉèû_x0004_A_x0017__x0016_áà¶¥_x0003_AcP!=fe_x0004_A_x001F_,;_x001D_¤_x0002_AAÛ=r[É_x0001_A_x0007_æ	_x0004_A3Âì.¢_x0003_AKhv`_x0006_¹_x0002_A_x0001_ÏTq'O_x0002_Ap`.ûHØ_x0002_A~ ×_x0008_+_x0004_Ax_x000B_ö_x0002_EÒ_x0001_A_x000E_ðÍ_x000D_©_x0002_Aª&gt;°±!b_x0005_AÒL¨E¢¾_x0002_A_x0018_çj_x0003_{U_x0005_A_x000E_üGYcû_x0001_A[çHÊ_x0003__x0002_A&gt;ù´+_x0003_à_x0004_AöhÔõ_x001E__x0005_A{:ÅÂõÐ_x0003_A(Û_x000F_º_x000B_¿_x0002_A¯,Ö_x0019_H9_x0005_A²·úI_x0001_Aùk(z07_x0002_A¬G_x0011_p_x0003_Ai¥í1$ì_x0003_A&lt;Ðþ¶;t_x0004_AoxæÜ¾_x0003_AH&amp;%T_x0004_AÙ Ëýð_x0005_A	_x000B_À¥É_x000F_Ä§_x0002_Aé_x0001_ìtJ_x0006_A¹Ä£_x000B_MØ	AHý³Ó3_x0002_AºvÀõµ_x0014__x0005_AdÃ4ÑIi_x0002_AÁú_x000B_¨3@_x0002_A=â 7_x0017_q_x0003_AÐ,_x0018_'_x000B__x0004_AìQýØÏu_x0002_A&lt;d_x0011_­_x001C_°_x0004_AÌßç­5'_x0001_A	_x0006_MKg_x0005_A_x0006_¶_x000B_CG_x0001_A0ÙÇ@ú_x0003_A »¬7Æ_x0001_A3Iñ&gt;H_x0002_A©	0_x0015__x0004_AFÆT_x0004__x0004_Aèþß¼_x0001_A»µÂ»Rþ_x0003_A9uà_x0005_ê_x0008__x0006_AK, ]_x0004_AïßÚ×}_x0004_A`Gw_x0017_Mw_x0003_A+ßÙÝ²1_x0004_A?ÍÙ`»é_x0003_A4j%Ë_x001F_ñ_x0002_AåpZ¥_x0004_A_x000E_So_x0006_Aã¤_x0007_7¾Â_x0004_A&gt;Íò_x0007__x0008_Á_x0001_A_x0017_9Ë³_x0001_AQz«D_x000E_E_x0005_A»OµZ_x0003_A&lt;_x0004_;_x0002_AL|Ã¼¨_x0001_Acßý¾áã_x0003_A6_x0016_u@_x0001_Á_x0001_A.7àÎÒ_x0004_AáûM_x0017__x0001_§_x0003_ASú¢J«_x0002_AQêÝñ_x000F__x0004_A¼UÂfdi_x0004_A Ã@¬@^_x0002_A_x0015_Ó_x0016_¼¿_x0003_A;¥¼_x0008__x000F__x0001_A³;y#_x0006__x0001_A_x0002_ËYW.;_x0003_A2´èc_x0008_Ü_x0002_A-^ÊLy¦_x0004_A²ÉÞØ_x0004__x0002_Aìhµ~æ_x0001_Atº6ÒRg_x0001_Aj@N	_x000E__x0005_A_x0004_CÓñ_x0003_A_x000E_}_x001E_¤=a_x0003_AÄÇÔ³H_x0004_A_x001D_¶ÆÒä|_x0002_A±uÖ¥ü_x0005_A;_x001E__x000C__x001B_=8_x0002_AFÃ¬Än_x0002_A8ÍVaëá_x0005_A_x0006__x0008_÷Td_x000C_¯ò_x0005_ABÔ_x0003_UÙ_x0004_A_x001D_1_x001F_C_x0003_A?N "©_x0003_AYVà_x0002__x0008__x0005_A8õ w±¯_x0004_Asr%]f_x0005_A_x0010_îÆw3û_x0004_A)Æ¥sâf_x0005_AÂ~åôGN_x0002_A&gt;/_x0004_¼»_x0001_A×ëpm_x0005_A¢_x001F_ïÔFâ_x0001_Ar:öªÕ_x0003_A¡¤ü_x000E_r2_x0005_AO_~×Æé_x0001_ANÛÿ_x001F_®ê_x0002_A&amp;ùbÞH_x0005_AÀ­Ìw_x0019_Ý_x0001_AìbºÉié_x0002_A´ùNº_x0012_à_x0003_Aìp:Ë_x0004_AíkPZÞ_x0002_AB_x000C_CÜ_x0007__x0004_A¸Ì§%u%_x0005_Aj°#~_x0003_Aì~³çÀ_x000D__x0003_Aô_x0015_ÑÛå_x0001_AÚ0_x001D_Þ!_x0005_A_x0017__x0001_!b_x0003_A~Nñ©¸_x000B__x0003_Aúî2ê_x000B__x000C_ü_x0017__x0002_At^ýÎé_x0008__x0004_A°_x0017_êé_x0003_A_x0014__x0019_£,ùÙ_x0001_A$_x001A_Ú~[È_x0002_A_x000F_ÛlJ¢_x0002_A_x0012_?_x0011_:Y¾_x0004_AF_x000C_2"_x0005_AzEì_x0005__x0005_»_x0004_AÃr÷e_x0012_ü_x0002_Ah	_x0007_Î_x0012__x0005_Az_x000B_ß3 _x0004_A­_x001C_îc´_x0003_A2¶_x000E__x0004_Z#_x0004_A _x0007_íØc_x0002_AÞ_x000D_ËàaÊ_x0003_A-Á&amp;é})_x0001_A¥ýÜÀSY_x0001_Afu];Ùm_x0001_Ah@t|_x0004_A¢Ý_x000B_Tö½_x0003_A_x001B_°_x001E_Ö`_x0017__x0002_AîOÐ~_x001B__x0006_A'ûé_x0004_eÂ_x0003_Ah_x0019_Ï_x0006_c_x0002_A_x0007_ÜÞ1_x001C__x0002_AQ¶i_x0018__x0017__x0001_A_x0008_ Ôî_x0003_AÖ¢b¼Á_x0005_Aðb|_x000F_eÊ_x0002_AERyÇz_x0003_Ae}:{Ï_x0003_A_x0008__x000B_#ÿ»Q_x0002_Ai4ós_x0006__x0002_Ab4 =¹ß_x0003_Azi#±A_x0007__x0003_A¾XØJX_x0001_Aç§|lÍ_x0002_AW¬3ãÖÚ_x0001_Ah¶"ý¢_x001A__x0002_AÊ_x0017_xiT|_x0005_AîÆÏ_x001F_Ý_x0005_A/n¢!d_x0005_A_x000B_¯¾_x001E_ÙL_x0004_A¼º:éa_x0002_A©_x000D_}!1D_x0005_AVý_x001D__x0002_A!qå_x0016_Y_x0006_Aô_x0003_oÝ+"_x0005_Aè_x0008_×_x0001_©y_x0003_A¢MÿÑ_x001B__x0004_AÅ'Þ0­_x0003_Aj¶Ø_x001A__x001F_¹_x0004_Aà|WGLk_x0002_AäÜ_x0014_«ùÂ_x0002_A@rÔi_x0002_Aj_x000F_q~ý_x0002_AO¶_x0011_í_x0002_A^_x0012__x001E_Ó·_x0003_AvLy½_x0001_A_%x/_x0003_APW^É	_x0004_A°°+ê_x0002_A&lt;N¥_x0007__x0008_$_x001D__x0002_AÅ_x000F_#À!_x0004_AðWåE)w_x0004_A_x000D_x_x0013_Ý_x0005_A|Ñ)è_x0001_|_x0003_AºÖW¦d_x0004_AKÐ_x0019_N½B_x0003_A}ûqp·_x0003_AÄ_x000D__rL_x0002_A_x0006_Îl¨¹%_x0002_AÎ=rÑÖP_x0003_AK|%ßCÎ_x0002_A_x0018_/ï_x0017_Jø_x0004_AäÌâh_x0003_A_x0011_Y¸ö$_x0006_AAâ!Á¦_x0001_AàÚÌ«V§_x0002_ANz_x0011_H)_x0002_AAåêÎê_x0001_A_x0014_u¡ð&gt;f_x0005_Ai¿ú_x0005__x001B_&gt;_x0002_A_x0003_#_x0001_=8º_x0001_Aq-:¬²p_x0002_Ags_x001B_Ô_x0011_¼_x0005_A]ã¬ÐÆµ_x0001_AÕ|x_x0016_¹_x0001_A¦4-`_x0007_AZ½'ÄÓ_x001F__x0005_A\»îwÁï_x0003_A_x001E_n¬ùr_x0004_A¦øáD	_x0004_A&amp;élõT«_x0003_A_x0007__x0008_kßMª´§_x0002_A§ó³_x0006_:­_x0002_Aöu;óXÕ_x0004_A+MäË_x0003_A¤×¡¡Êq_x0002_AµW®~ê_x001E__x0006_AQi¸_x0018_¼_x0006__x0004_ABÌ ·Õæ_x0004_A"_x0001_;_ô_x0004_Aeè_x000C_ò¢_x0004_AÓUMÔéñ_x0003_A_x001C_&lt;Iñà_x0013__x0002_AÒ*¯ÂÕ{_x0004_A×_x0006_&gt;°_x000E_ï_x0003_AP«óÝ_x0002_AZÔîBç0_x0002_A_x000F_®Í¿á_x0003_A_x0011_î¬!H_x0003_AÌJÄõ_x0005_A_x000C_úV°_x001E_w_x0002_A&amp;*Î_x0016_÷o_x0002_AZ_x0016_»_x0002_A"ÿ)í_x0001_A_x0001_+VÙ_x0002_Ab¯p_x0004__x0004__x0002_ADãðÖd_x0014__x0003_A×§ï³[_x0003_A_x0016_*_x001A_òÒ_x0003_A_x000D_Üÿ9z_x0002_A¢/{ÂÆ3_x0005_AÔ·_x0016_×"x_x0001_APø¶_x0008__x000B_Ï_x0004_AM°+Ï_x0002_A{¡ëfg_x0003_A_x0010_öÕ&amp;_x0007_Av¯0_x001C_ó._x0004_A"fmÍ`_x0004_A_x001B__x001D_6Síõ_x0001_AvÈî^_x0002_A[]	ä_x0005_A_x0006_Ï½¶_x0002_A/ÈwÛÖd_x0002_Ar%_x000E_Ä`é_x0004_A_x0010_X#®Le_x0002_AU_x0013_"A41_x0001_AÒ%¿ó_x0001_A/+aMÓ}_x0002_A"¸~Èµ_x0002_AEå_¤_x0001_ABWÑ$Kù_x0002_A_x000B_¡zf_x001C__x0017__x0002_AV_x0006_ÌLQ=_x0005_AHéÛlF_x0003_A2_x0016_M_x0003_A_x0014_âÎ±*_x000F__x0007_AÌ}9_x0019__x0004_AæÆÇ7_x0001_A¡u6_x0012__x0001_ArÈ~H_x0003_A_x000F_^­cÚ_x0001_A(³_x001D_ÌÂç_x0004_A_x0019_î­VLA_x0003_A2É%._x000D_n_x0002_A_x0007__x0008_àf©;áê_x0002_AòùÖ_x0005_«_x0006_A·AÒ?¦Z_x0006_AyÔäy/Ò_x0004_AYd_x0004_À+r_x0006_AL+éN®Z_x0004_A_x0018_ÿÏ_x000C_¹6_x0002_AâôÂ2ó_x0002_Am=¯hðz_x0004_A_x001D_8&gt;Ì`h_x0004_A2DØÜºE_x0002_A¤#_x0007_ sÐ_x0005_A%õÏ»qL_x0001_A"]_x0006_çð_x000E__x0003_A&lt;ÜsÚ_x000F__x0005_Aùü$_x0001_È_x0001_AÐÓ_x000C_i_x0004_A±»,_x001B_}O_x0001_A]7UÍf_x0004_A¤Ro¢_x0001_A-8J$!_x0002_A'hôh_x000C__x0002_AÔ_x0012_¢ô_x0003_A2¨:è_x0003_A6 -2©t_x0002_A~_x0013_¡á}1_x0003_AsÊm!2»_x0003_A±Å_x000F_ù\_x0005_Aù_x0014_Q9_x001E_2_x0004_A_x001C__x0007_úÌò_x0004_AÂ}_x0007_T¯m_x0002_A_x0016_çüË_x0007__x0008_r_x0001__x0004_A_x0011_ÃûPY_x0005_AvÍµáñÆ_x0003_AÚ*§f¯ì_x0003_A±Êê\³_x0003_A`È9|_x0017_D_x0002_Api¹Jí_x0001_A@Aÿ_x0019_áö_x0003_A¿_x000E_ÖG¨n_x0006_AYøABìr_x0002_A_x0010_x­,G{_x0002_A%_x0019_½þ§¿_x0002_A|X)u&amp;[_x0003_A#_x0001_#ú_x0002_AM÷}Â:_x0003_A_x0008_.¤ò_x0002_A¢ßYÄ_x0002_Aøì_x001D_du_x0002_AU¼_x0003_»Â3_x0001_A¬íå}8_x0004_AEGÜ_x0019__x000F__x0006_AÅ§I&gt;AY_x0003_A	¸Ñ_x001E_?­_x0001_AÓ&amp;oé_x0004_A0þÀÅ 4_x0001_A¼zèã_x0002_AJ¬/ù_x000D__x0004_A6/'L_x0003_AÑ¤(_x001B_&gt;_x0004_ALÑ¥E_x0004_R_x0005_ACCÅ_x0003_Aé÷qhPO_x0003_A_x0001__x0008_=:Ó'Øw_x0004_A$Î4þâ_x0004_Atspµ\_x0004_A_x0003_a¢0p_x0004_Aº·S&lt;Ña_x0004_A~à85¯J_x0003_A¡nÒm%_x0004_AÈFº³h_x0006_AÐÇ_x0013_b{÷_x0003_A}_x000D_V_x0008_s_x0010__x0005_Ad)_x0005_m«è_x0001_A'_x0011_×.cÀ_x0002_AL)_x000E_I¯0_x0005_Aì0¾«ö_x0004_AÓïä·_x000D_:_x0003_AÌ©Ö_x0014_ÝW_x0005_Aô:Ï"À1_x0003_AdâR_x001C_&lt;º_x0003_Ac*o¶+_x0004_AØú~íf_x0006_Aß `¼5_x0002_AHNÙ*vï_x0002_A_x0019_ðñúÁ^_x0002_A]¦;P|_x0001__x0005_A7{â_x0018_9b_x0004_AÑ_x001F_},_x0004_AÇÅÞ&amp;[_x001A__x0004_A_x0001_éC¼*_x001B__x0007_A!°Ò9_x000C__x0003_ApF©)_x000E_Õ_x0004_AyÒx_x0001_-_x0004_A(ÞÕ§_x0007_	Ø_x0014__x0003_AIú_x0016_[]¼_x0004_AdÎ_x001D_¾*_x0003_Ax(É÷¬_x0004_A¦P_x0017_Ëî_x0004_AO_x001C_¥MN_x0004_AF#E_x0008__x0003_A_x0014_ø»ò_x0005_1_x0003_AlÅ{Ù§Û_x0003_Ac½î}÷þ_x0005_A_x0010_Ê_x0001_©¤_x0004_Ar§õjV|_x0003_AJ¥Æ3f¾_x0003_Aà&amp;u¼_x0012_$_x0002_A¤qìYª_x0004_AèøàES_x0005_A¨©wS"_x0002_Azze0~*_x0002_A¼½ÝtÚã_x0003_AÉCä7_x0004_A{nÀÛi_x0003_A^Ù¯_x0002_Aÿ£Òüáa_x0005_A½v oh_x0002_A_x000E_èÃù_x0002_A_x0004_ôM¿Ý6_x0003_A_Y_x000E_pòS_x0003_AOrJþ_x0002_A{ßèvO_x001E__x0002_At_x0007__x0004_¢_x0003_k_x0003_A£¦í]_x001F_F_x0006_A4pÚf7L_x0005_A_x0007_	_x001F_E@±å/_x0004_A_x0002_+_x000D_ßÏ_x0005_A1¬óFÓ_x001D__x0002_AÆx&gt;_x0002_AH_x0010__x0003_øï_x0004_A@Ò_x001B_SI8_x0003_A¨_x0015_Ø&amp;_x0006_A_x0006_åÆ[}_x0003_AVü_x0016_a_x0001_AZv$?¨_x001E__x0003_A"h"´_x0002_Ap_x0017_Æé_x0005_AÝ¼_x0008_ª_x0003_Aõ³õØc_x0005__x0002_AÇ~¬¯ÚÕ_x0003_A_x000E__x0014_&amp;Û_x0001_ABÕ_x000B_"KÞ_x0003_AU_x001D_e_x0011_aÞ_x0004_A6FEcÙ¨_x0004_A_x0008_Ü0îH_x0003_A1_x000B_ï/_x0003_A	íêâ_x0010_ï_x0002_A×wF_x0017_àØ_x0001_Añ_x0002_/ `U_x0004_AtKº_x0013_¤_x0011__x0003_AKÝ!Ó&lt;ø_x0003_AzÔ.1é_x001A__x0005_A"X_x001D_	S_x0002_A_x0012_!hÿÌ_x0003_Að_x000D_/.hp_x0002_A6_x001D_ª_x0016_îq_x0003_A{²ü_x000E__x0008_	ô!_x0002_A¢*É¡¸_x0001_At×"ô9_x0004_AÚ+6}ÏÄ_x0001_A(ßÂ| _x0003_ABßnãä?_x0002_AØwq_x0005_Ai_x0016_%_x0011_]_x0018__x0004_A\ e	_x0002_A§f_x0013_XC9_x0003_A^d|qÄ_x0003_AJßø"n+_x0003_AT*Ù$+t_x0002_A{[F_x0001_Õ«_x0002_A´Î-f$Å_x0004_A_x000D_bñ_x0011_Í_x0004_AG_x0014_åÁ_x0004_Aã­	_x001B_²_x0004_A_x0007_F E_x0003_A{½`_x001A_Ü_x0006_A&gt;LûþÑ_x0003_A­B&amp;E¶«_x0003_A¬(ò_x0003_AtE_x000C_ß5&lt;_x0003_A+¹6­Ç_x0002_AMÒ=Ò_x0005__x0005_A§WNc)_x0003_A&gt;_x000D_Ü&amp;_x0005_A_x0017_Áÿ¡W~_x0006_A_x0005_O)=À¾_x0003_A$Æ._x0014_ÒD_x0002_A/×ý_x0006_A_x0007__x0008_¶6ëÓõÔ_x0001_A³»_x001C_M±_x0002_AÛ»_x0005__x0002__x0007_Þ_x0004_A _x000B_ðñ¦_x0002_A¶_x001D__x0015__x001C_e_x0003_AÌVËA_x0004_AEÄ#0î_x0001_AEGÕZ_x0004_ASÂnYr_x0001_AkVð`2S_x0001_AïÛë_x000D__ß_x0003_Adé{´_x0003_A®_x0017_G/_x0005_Aº¬G8_x0016__x0005_AßR{m{_x0004_AxÝ_.¶N_x0005_AÁ¸fn_x000F__x0004_A²®S_x0019__x0003_A²×Ç_x0010_e_x0004_A_à¬w_x0001_A	å)_x0002_AÒù]ßyÇ_x0003_Aü_x0016_`ê"_x0018__x0005_A¡ `};_x0002_A6Áåd_x0005_A®õ_x0006_32_x0007__x0003_Aèér¡ç_x0002_A¡?7N_x0010__x0004_AÛ_x000E_oT;U_x0004_Ae%íu¸_x0003_A^ðµAÕ_x0003_A{9_x001B_Ó_x0007__x000B_Nû_x0003_A$õ_x0003_©Í[_x0003_Aî2ù;~v_x0004_Al¤ã{_x0005_AnÀMäA_x0004_AÔ¸Q_x001C_Q}_x0002_A§_x0015_;UÑº_x0003_A½«Ñk¹_x0001_Aè_x0003_m¥_x0001_Aê_x0001_ý¯!B_x0002_Að_x0008_;ò_x001F__x0006_A_uÞ;b_x0003_A;øedÓ×_x0002_A&lt;[_x0011_VÁî_x0001_A&lt;õØdÆ¡_x0002_AVg_x0019_K¤_x0002_Añn_x0003__x000B__x000E__x0003_A´¢T»Õ_x0007__x0003_A_X§ÕG\_x0002_AÌ	¯£a+_x0004_AÎÍ_x0002_d w_x0002_A  +_x000C_Þ_x0002_ACÈ´Kë_x0004_AZA_x000B_ß»Y_x0004_A6ÙÝ±_x0001_A?mYÐS_x0001_A=ò_x001A_[c5_x0004_An6¯_x0002_A_x0006_Õy°Ø_x0011__x0005_Amt·#@_x0004_A®WZÃÃ_x0001_AMÃ_x0012__x0003_A_x0007__x0008__x0005_G_x0007__x0017_ÑC_x0001_AÚþUþU_x0001__x0005_A:Ýàrþ_x0006_A_x0005_«×*_x001A_¦_x0004_Aa_Í,Ä¶_x0007_A¼!ÂNä_x0004_A_x001E_Þõâ~_x0003_AØh{#ZT_x0003_A¾ O_x0004_AµïÉ\K÷_x0001_AÛ_x001E_r_x0015__x0006_v_x0003_Aa¢_x0007_+|_x0003__x0006_AÃúqñ©&gt;_x0001_AW¢_x001B_;~_x0002_A_x0016__x0010_dÆú_x0003_Aï?BXi_x0013__x0004_Aor}asS_x0006_A`?Âû½_x0005_AÕ65WT¸_x0005_Aq_x001E_`_x0016_2_x0003_A?_x000B_ÑbPö_x0003_Aa«¹¾e_x0004_Aí[n£pL_x0006_Að§ÇSÀÌ_x0002_AÉ©£h_x0002_AMðY_x0006_Të_x0002_A_x001A_Óû*Ýí_x0002_Adg¥_x0001__x0003_AIP*×P!_x0003_AÀHäj_x0006_A_x000B_*Ü_x0003_A×¾úÃ_x0007__x0008_®_x0004_A,Cû4_x0019__x0001_A«ç¥Ø_x0019__x0004_AD9_x0017_u~O_x0004_A].sòq_x000B__x0001_Aþç«¢¾_x0013__x0004_A¨þ"OÛ_x0005_A&lt;6l`_x0001_Aº×¦)_x0003_Aõ¨Î½ À_x0006_A{cj1_x0003_v_x0004_AîÌ¿¬é@_x0001_AA(á¢_x0005_A_x0007_&amp;OCÿ_x0005_A¼.é×ÎÜ_x0003_Atý:k¥;_x0003_AùqÏqÅà_x0003_A&gt;«ÍºÍî_x0006_A´w=`M/_x0003_Aþ_x000C__x000E__x001C_	Ö_x0001_Ao_x0001_ðJì/_x0005_A¸s&gt;_x0008_¨_x0005_AÎ'Ç°_x0005_AhÈh1û_x0004__x0005_AÙL¦_x0007_³_x0012__x0004_AAÃÒ_x0003_m_x0003_A_x001B_ïÛç;_x0001_A_x0006_°_x001F__x001D_·_x0004_A»C)ÆzÏ_x0002_Aê.üÓ_x001E_É_x0004_AÌG¸Äý_x0001_Aí­hï¶_x0002_A_x0006__x0008_"6±[n_x0002_AòèñÌ¬_x0002_A®?ÜPy_x0003_AÏÓÐ´_x0004_A_x0007_¨4è?_x0001_A«¥ð·ø_x0004_Aô1e1zö_x0003_A_x0007_Ä _x0010_ø_x0002_A_x0004_!ÔE®s_x0001_A_x0005_{ú_x0004___x0005_Aö³»$»³_x0003_A¬_x000B_y_x0011_þú_x0004_A6ËË:í±_x0003_ARâI_x001C__x0004_AyêiÂ@_x0002_AÌÅU_VÑ_x0003_ABál}O_x0002_AP-ÕA4_x0005_A(_x001F_æ¸[_x0001_A_x0017_ÃD½_x001D_ì_x0005_AóªÅZ¢_x0004_Aï'»µ_x0002_AÛ7³¹Û¡_x0001_A7b÷¥mÖ_x0001_A_x001B__x001F_Ylf_x0002_A»×_x0013__x0002_AR°_x0014_EÈï_x0003_ASoZ_x0012_Ýè_x0003_AÙbt%u_x0002_AàeGiÏ5_x0003_AË±_x001F_î_x0003_A#'Dd_x0008_	q_x0001_A_x001C__x0014_ò)*_x0005_A¡Z§PÔ_x0013__x0005_A·Ê50i©_x0002_AÜâ¹_x000D_)_x0006_Aò¶_x001C_¹_x0018_²_x0002_A	R1-£_x0006_A·öí7_x0010_Ò_x0002_A_x000F_&lt;póÞº_x0001_A&gt;ih=_x0014__x0004_A2X°&gt;_x0003_AHUz°_x0008_Aô¦?j$þ_x0005_A_x000F_Â~ÖIè_x0002_Ay5d´o_x0002_A´y(_x000C__x0005_A5OÕÝ_x0004_A,_x001E_È×ù_x0001_A_x001F__x0018_L~"4_x0002_A_x0004__x0001_i_x0015_`_x0003_A/_x0013__x0010_Fó_x0002_AÍå-_x001A_a&gt;_x0004_A` ÆyÓM_x0004_Añ_x0014_k_x001C__x0004_A(_x000F_=Sú:_x0004_AØB+(_x0003_AxP¢ôÊ_x0003_Al¾$6·§_x0003_A&lt;|&amp;A#_x0007_AçSC_x000C_ªô_x0002_AÆæðk\?_x0006_AÅPsFí½_x0002_A_x0007__x0008_ALÁHàÎ_x0005_A#¬_x000C_ð_x0001_A¯`yÂÞ_x0001_A_x0001_`nýÝø_x0002_A_x001B__x0010__x001C_S¾_x0001_A_x000B__x0018_&lt;NIo_x0002_A_x000F__x0005__x0001_­¶_x0001_A¨^_x000C_éÿ_x0002_AFò&amp;q_x0003_AÉ_x001E_`uoà_x0007_AÃB_x001A_«8._x0003_A)Ç´|4å_x0004_AÓ1_x0016_Òl_x0001_A?nòoS_x0003_Ad\²«Y_x0003_A_x001A_6M1_x0006_AôfJó¸_x0007__x0001_AÌzÞaù®_x0004_A0Ùl_x000F_ü_x0018__x0006_A0_x0006___x000D__x0004_AÎ«\5_x0015__x0004_AÔúFd0_x0003_Ar?_x000D_æ²_x0008__x0005_A¾®_x001D_*_x0002_Aüä(MÒ_x0002_A=_x001C_ôPÆ_x000E__x0004_A§¥Í_x000F__x001B__x0002_A©ò_x001C__x0016_`¼_x0003_Ae_x0010_ñ(f×_x0003_A_rù}\Õ_x0005_A«ê66 _x0003_Am¬Þ¤_x0007__x0008_ÕÄ_x0004_A2`_x0003_Ä_x0001_A¨¬5âjÔ_x0003_A_x0015_Îá_x0004_5_x0003_AÔ,Ìã/q_x0002_A@yñ_x0012_öÚ_x0003_A1Î¼y_x0005_AÉE8&amp;#Ñ_x0002_A_x0008_íuõ_x001B_{_x0003_A&gt;·i¼_x000F_w_x0005_AH_x000D_&lt;ù¼_x0002_AZ+Ú1Ü_x0002_A_x001E_±_x0004_{rÈ_x0003_A¼ÀVOw_x0004_ATm_x0018_AS_x0013__x0003_Aé_x0016_Íùô_x0004_A¬£_x000C_X7_x0005_A |jèz_x0004_A_x0012_¤_x0007_ýn_x0001_A_x0010_ó"Á_x0004__x0003_A¿¨_x001D_±_x0004_A_x0019__x0005__x0007_N¦._x0002_AÇÁ_x000D_¼Y_x0004__x0003_A_x000D__x0003_HØ_x001F_d_x0002_AL¦MNÞï_x0002_A_x0011_Êz&amp;]_x0001_AOéùÒpö_x0002_AÙh`¢_x000D__x001F__x0003_A|«¸6_x0003_AõL)Yoø_x0001_A¯¦ßÑp7_x0006_A5r9Ñ0_x0004_A	_x000D_w_x000F_giÓ_x0003_A'¹óÆí½_x0001_Aê^þ|9Î_x0003_AédlhA-_x0006_A·_x001F_Â÷\x_x0004_AþGA½_x0008_Ê_x0002_Aq¯áËX?_x0004_AgXÔl!N_x0001_A_x000C_So!QX_x0003_AÇ_x001A_¯ P9_x0001_A|_x0001_Ä_x0004_A¥MæWk_x0002_A\(_x0017_¤Ä	_x0005_AÖ²Ò(_x0004_A_x000C_yÑÕ¾	AfV¿Î/Ö_x0003_AÄ¸pC_x0005_A~u$hNÝ_x0003_A_x001A_&gt;¼ô¯G_x0003_AÊSµÓDÿ_x0002_A0qv9S¥_x0001_AÁsDÖB7_x0001_A_x0011_7­h_x0005_Aß÷;Ë_x000B_]_x0004_AÚçàv_x0003_A_x0007_;_x000C_Ñ'¹_x0003_A°_x0004_'Ä p_x0004_AJëÓ7iÃ_x0002_AÊUå_x0001_ôG_x0003_A¶(Èa³Ï_x0004_A1&amp;ú_x0012__x000D_C_x0004_AûÞc¬_x000B__x000C_­Ä_x0003_ARj®ó._x0003_ATêf_x000C_B_x0005_AvS&gt;ãÙ_x0018__x0004_AÕ*ÜLã5_x0004_A¤_x001A_´&lt;D_x0004_Aß0_x0008_¦_x0002_AõþÏì_x000B_,_x0003_ACµ_x001D_ù_x0001_A6Ì_x001A__x000D_pr_x0003_ApI¦_x0015__x0003_A@PZáS_x0005_A9¿lG&gt;_x0003_A®/n@üZ_x0002_A`}ºÂ5_x0005_A/#!Ú¯_x0003_A^_x001A_(¼yà_x0001_AdÀ_x0004_&amp;tl_x0002_A9_x001B_T_x0002_A¬	ò&lt;÷_x0001_AIf_x0012_õ`U_x0006_A&gt;Ë8_x0007__x0003__x0005_AC¾@º-)_x0003_A²2_x000D_	Ú_x0003_A___x0010_`_x0005_A;ð_x0015__x001E_ïÖ_x0002_AÈÅî¡_x0002_Aù_x001A_¶³øä_x0004_A½öd¹_x001E__x001E__x0004_A+_x0013_9`åB_x0006_AÃ,óSõ__x0002_Açz¥}ÜO_x0004_A_x0007__x0008_jë¹]o_x0004_Ayéø_x0015__x0004_A_x0001__x001E_q_x001E_Ðx_x0003_AnáÍFf¤_x0005_AÞ@¯o¨R_x0005_A#óÚ_x0005_î_x0002_Ai+ù.¶_x0004__x0004_A_x001B_g}_x001F_O_x0005_A_x001E_Jë¾_x001F__x0002_A_x0010_­õýX_x0014__x0003_ALÌd¸_x000D__x0006__x0003_A?(³¶k_x0003__x0003_AÊÛHì_x0003__x0004_AL¦3pú_x0005_A{&lt;ÖÝ_x0013__x0001_A&amp;_x0007_¢É_x0010__x0002_A_x0010_°o·_x001E_J_x0005_A2ºé_]¡_x0004_A_x000C_ó_x000E_h]_x0005_AÙQ³_x000D_&amp;À_x0003_A`j^Qëú_x0001_AÅÎ¸]s_x0003_AeAëìæv_x0006_A"~Ûd_x0005__x0002_AhÞ	l&amp;4_x0006_AÒ_x0017__x0004_J¶_x0004_A_x0016_ýJæûY_x0004_A_x0003_ÁÉÖ_x0002__x0003_A_x001D__x0003_ú½_x0004_A6Ýj&lt; _x0002_A«qÓê_x001A_¶_x0003_A_x0010__x000C__x0008_	zÿ_x0005_A3_x0001__x001A__x000E_Èñ_x0002_Ao¹d_x0013_"_x001D__x0004_AQ}_x001A__x0003_A»Dä«ûs_x0003_A©¬±w"_x0004_Aq}î_x0013_¸%_x0003_AqÎyQµH_x0002_AÆ{_x001C_zÆ÷_x0003_A2_x0018_a_x0007_$_x0003_AUW_ï¶_x0005_Aè_x001C_^í_x0002_A@_x0012_õ_x000C__x0006_AÐkèoG_x0015__x0003_A_x0018__x0005_÷_x0005_AFã_x0001_×yV_x0006_AH_x0007_ðÁ_x0002_AYÝõçÁ_x0004_A«m¢-ôd_x0001_AØm¢]_x000E_º_x0004_A(B_x0016__x0004__x0002_A4_È^ãß_x0001_Akµ18_x0017_Õ_x0006_AË_x001A_¦½Ã_x0003_Aè;ýðW¶_x0006_AfÀ¥$»_x0002_A¢Èè_x0018_s_x0002_AËjßEÏ_x0004_A_x0006__x001E_Íá\_x0002_A	:ê&gt;Á_x0003_AÑuOðÕ]_x0003_AEx_x0003__x0001_Ú_x0002_A_x0007__x0008_Þ_x0016_$ZB_x0004_Ao_x000B_-«»ø_x0003_A¦©^_x0019_H·_x0004_A¼_x001E_ç_x000F__x001B_Ð_x0002_A©,_§:_x0004_A&gt;_x000C_Êà_x0004_A¯µ[|Ó_x0004_A_x001C_¿|F60_x0004_A/·Ðø_x001D__x0004_AªhL_-_x0003_AeêáM_x0005_AFÄèÙ_x000E_¯_x0003_A}_x0008_yÉ"_x0005_A¾ym(_x0002_AàÎ#ý·_x0003_A¦_x001C_r#_x0008_Ø_x0005_A}Ö?ÒúÌ_x0002_AL´_x001E_¨¾_x0003_Aéèå]N_x0003_Am5'l_x0003_AL¼©Âi_x0004_ArÍ»j_x0002_A_x0018_,yÐ_x0004_Aøò'ê_x0004_AÀ|ÒÛ¨ _x0005_AÔ4_x0006_2A£_x0003_AâòW$_x0017_%_x0001_A_x0002__ËT_x0015__x0011__x0004_A6_x0013_$%2g_x0002_Aêe´_x0003_A7_x0006_ÎM	F_x0002_ALÉ%ë_x000C__x000E_ÍW_x0004_AS=Â\_x0003_A%÷r_x0004_§_x0004_AÁÌÅc_x0001_AÝf7nd_x0006_AL¦MÌWQ_x0004_A¾Àð©E _x0004_A_x001F_/J&amp;N_x0002_AØõ÷x¸F_x0003_A|( å`a_x0006_A¨@©©æ__x0001_AÍ5Oy?:_x0005_Aßv¼þÁ_x0011__x0006_Ab3þ_x0016__x0002_A³_x001E_í(_x001E__x0001_A_9|¥	=_x0003_AQþ'J':_x0002_A0âä&gt;Æ¦_x0005_AAõ´Å_x0003_Aê_x0007_[f_x0010__x0016__x0004_A{W_x000C_ÒjN_x0005_A&amp;Åæ_x000B__x0001_ÿ_x0003_A_x000E__x0002_µ4ùå_x0003_A[¾4Âgè_x0001_AK_x0008_Æ_x0008_ G_x0005_A0#7@v_x0002_AÂv__x000D__x0007__x0005_A_x0007_¨Ï_x0008_8æ_x0004_Aä¤b/J_x0004_A¹½|&gt;_x000D_ò_x0004_AKàÚ_x0004_ABïWp_x0005_A_x0008__x000C_K¡¼ôÇ_x0001_AÕË_x000F_®Ð_x0003_A._x0014_3_x001E_¤O_x0003_AreÁ_x0008_A	Ù_x0003_ïè¹_x0004_AoUøæU¯_x0003_AJù÷¤_x0003_A_x0011_æÓ¼¿ù_x0003_A9æ:Gñ_x0004_Aÿé_x001F_`#u_x0003_AAË_x0014_?&lt;_x0002_A¼¤X#«_x0001_AõÞS_x0016__x0001_ALGâ_x000D_¬%_x0006_A´_x000B_ð¶êÆ_x0001_A_x001A__x0007_7ÿ4!_x0005_A18"_x0019_-õ_x0005_A¬i8[_x0004_Ae	ðe_x0002_AY-hÖn_x0001_AdéÙuQ_x0001_Al6ÓL_x0002_A¯À»þha_x0003_AneR0Í_x0005_A~66 QÏ_x0006_AÊ&amp;îqP_x0003_AÚÕ_x001C__x0007__x0001__x0006_AÎL¶å;_x0002_AôIx·7_x0001_A¢e^ªâ_x0017__x0004_A äP_x000D_³­_x0004_ANc½_x001B__x0008_	9_x0016__x0004_AHûz£|*_x0004_AÚ ÂVX_x0005_A­g7¯q^_x0003_ASÒbÇÊ_x0003_A,©XÓI¨_x0002_A_x0006_9ø ê#_x0003_A±*·'_x0005__x0004_ABdô_x0004_AúUÊ~ª_x0005_Aõz*Ð_x001A_Í_x0004_AJÓ_x000E_WÆ_x0003_A?¹&gt;_x0002_A¶\áÀA_x001A__x0002_A´e_x0006__x000E_#_x0003_AæÀ¿rvÖ_x0005_AM· _x0011__x000B__x0002_A»c_x0015_¸Ë_x0004_Agîxê _x0002_AKfLEâ_x0002_A9 ÍwJ_x0004_AÈ¯ÓÁi_x0002_Aé¾:ìá_x0003_A4_x0007_±¿à_x0005__x0004_A_x0013_¬®_x0019_Q_x0005_AIA_x0007_­_x0019__x0005_AãÁù¾äp_x0003_A"ÌBg÷×_x0001_A·Q_x0011_¦K_x0004_AÕ·ÚF_x001C__x0005_Ab­_x000C_Z¨ê_x0004_AòëæÛ'Ò_x0005_A_x000C__x0013_¿­D©A_x0004_Aj_x000F_&amp;ý_x0003_A_x0010__x000E_?ëè_x0002_A~E»øG@_x0004_Aê­Î_x0002_A_x000B__x000D_lÓÉ_x0005_A_x0005_`¸""E_x0004_A;ñfQ­w_x0003_A¤8Øà_x0002_A_x0006__x0019__x0011_/_x0008__x0002_ADÎhnõ_x0001_A\eÀGòy_x0005_AóGZ_x0019__x001A_d_x0005_AÍE¨p_x0012_n_x0003_AÌü¸&amp;_x0018_þ_x0001_A	üÜ²_x0003_Aø_x001C_z9ê_x0003_A¸Å3_x0007_¦ß_x0004_A"8d7_x0004_ _x0006_Aä/¶_x0002_´_x0005_A&gt;\J°_x0003_Ar_x0019__x0001__x001B_SC_x0002_A©¤«ì@_x0004_AûÆèQ_x0002_AxY_x001F_»¦©_x0001_AúòÎJa_x0005_AÙèÎG¯;_x0006_AòíÇÍ_x0002_AÀ$_x0018__x000E__x0017__x0005_Ae_x0005_µy²&amp;_x0003_A_x000C__x0008_4|_x0005_G_x0005_A_x0013_Á_x001C__x0008_	0	_x0002_A²_x001E_pU1_x0006_A_x001A_¿_x000F_ÊTÑ_x0004_AùÚô_x0004_AÝGx¢c¨_x0003_A,6TJ~_x0001_A²Û3aY¥_x0002_A_x0019__x000C_¹eä_x0003_Að²ní¤_x0002_Ai³_x0005_b._x0002_A=zà_x0003_Y_x0004_A~_54:)_x0002_AR|øÜ_x000C__x0005_Aê_x0002_Õl¬_x0002_AÙ¨îðÅ_x0005_Axî@_x0006_ì_x0002_Aú_x0017_ùõ`_x0004_AØö"´Ú_x0004_AóÆÉ_x0005__x0006_Aùjl_x000E__x0004_A´4&amp;_x0002__x0004_AÑñ_x001E_þCò_x0003_Aþì_x0018_m_x0002__x0003_A_x000D_ÃÞnes_x0002_A:Ø·%Sý_x0001_Awµmºbc_x0004_A4k_x0008_ý _x0004_Aâ&gt;_x0007_Ó_x0003_AÒ_x0018_4Y_x0002_AÓI\X_x0001__x0002_A_x001F_DxÎÈ_x0003_AÖq_x000C_»±_x0002_A_x0007__x000C_nLVëpp_x0001_AÒF_x0014_)c1_x0002_A^áR¦C°_x0001_A¸º«BGD_x0003_Al\zàH_x0005_AFºh=ån_x0004_A_x001E__x000E_3{_x001B__x0003_A:_x001C__x0014_ uÇ_x0004_A`8\o_x0016__x0001_A_x000E_wÎ_x0008_áx_x0002_Ad.±l_x0003_A6WìÁ_x0003_AO±n¹Q_x0005_A_x0002_ÚÝÜ_x0011__x0004_A+bûN¸_x0002_Aª¾_x000B_-_x0005_AAS_x000D_pÉ_x0001_A_5_x0018_ U;_x0005_Ae_x000F_Yi_x000E_x_x0003_AÞXù_x0007_6_x0003__x0004_A}	#ÑÏ\_x0001_A_x0001_æ_x000E_Ç_x0006_A±n¬__x0004_AW_x0007_Ð7'_x0003_AäIé_x001A_£_x0002_A_x0017_ö?1._x0005_AôÑ_x0018_o/Ê_x0005_AÊ`k_x000E__x0002_AJÆm¹2Ù_x0001_A¿_x0013_òåÎ_x0001_AQåw_x001C_XÉ_x0002_A°ûå_x000E__x0010_ä¼_x0004_A\E«_x0004_A7ÑH]«P_x0004_A{^]:F_x0004__x0002_AâySö_x0002_AT2H#Ý7_x0006_A^IsÈ«þ_x0004_A_x0004_-lSK_x0002_AÈïg¯{c_x0004_AíeqÊ	_x0003_A¸'=_x0004_¹_x0005_Aþnk»Üº_x0005_AÍ3Ó,ò_x000F__x0003_Ag­_x0011__x0002_ì_x0004_AûÊô"_x0017__x0003_Ad_x000D_í~ä÷_x0001_A_x000C_æ÷OA_x0011__x0005_Az[Äõ}R_x0002_A+¸¾¼©_x0002_AÇn4_x000B__x0007_A¡r_x0002_ìð_x0004_A)k_x0018_iq±_x0004_ABÚÙfA_x0002_AÞ&lt;_x0006_U^__x0003_AÉÒã{Z_x0003_A3ú_x001F_\_x000C__x0006_A_x0008_à°oÏh_x0001_A¾IHÌ)"_x0004_AÃ.Î_x0002_AfDñ_x0004_AÆÇCfÉç_x0001_A°Kirg_x0002_A_x0007__x0008_À³_x001A_§U_x0002_AÁW¤Áòm_x0004_Am´5W¨Ö_x0003_A'%\©î`_x0003_A8_x001D_ë_x0015__x001E__x0006__x0004_A 5û[ð°_x0004_A_x000D_^,#åÆ_x0007_Aï_x001F_«OW_x0002_Aý±Åx±__x0003_Aì_x0017_%0_x000F_¥_x0005_AÖÖgÃ4@_x0003_A&lt;wióu_x0001_A&amp;sÞâ:_x0003_Aæ&lt;«Ïd3_x0003_A÷&amp;_x0007_ì&gt;_x0003_AWÙ_x0014__x001A_+Ä_x0002_AE?_x0016_[z_x0002_A"?_x0007_®_x001F__x0004_Aö¿B¡,_x0001_AÈìfi£_x0004_Aócs¸â_x001E__x0004_AýË_x0005__êF_x0002_A_x0012_U_x001F_Ë_x0003_AÒ.Î`q1_x0006_AÖ1_x000F_K	_x0002_AÌû´~îÚ_x0002_A_C¯9_x0002_A¿Õ½_x0015__x0002_A5J_x0014_ç«_x0004_AÚ_x0011_¢âÍ²_x0002_A²_x0004__x0003_AÞ_x0012__x000C__x000D_ÖÏ_x0003_AbôgÚ_x0002_AGÏ;_x0004_A&amp;_x001A_¤¶Á	_x0005_A&lt;8åSÅÊ_x0001_A_x0006__x0008_($¢_x000B__x0005_A_x0003_Àê²(_x0005_A$ÉD_x0011_Æ_x0002_A·PG_x0008__x0004_Aáçc`Ö_x0006_AZë_x0011_°ÓË_x0005_AáYüàæ_x0003_A¨©Ùw¨_x0004_Aj²_x001B_@3_x000D__x0003_Aà/SJ®_x0004_AUüá3É_x0003_Açp_x0011_^_x0003_A¦ÙqÉ×_x000C__x0004_AUDÍ[hC_x0003_AGRû_x001C_a_x0007__x0004_AnN_x001E_Ôê3_x0003_A³£g,_x0005_AÖÃ³ä_x001B_*_x0003_AËÍË-\_x0003_AìVá_x001F_À_x0001_A¼xp]Êß_x0002_An­_x001D_§_x0003_Au)_x0001_ÿ|Ô_x000C_A¸eWB_x001F_P_x0003_AÛv9ÅI^_x0004_Ará}_x000C_z_x0003_A]Fz­å_x0003_A_x0007_	_x0017_t&gt;wÑª_x0002_AÆL½bM_x0004_Aô_x0002__x000B_l|_x0010__x0001_AÅX¢í_°_x0005_A¿c~¤_x0002_AQº4_x000D_,i_x0003_A3_x001A_t°ì_x0001_AJmZr|¤_x0003_Aýè._x000F_Ù_x0002_A:~KIg2_x0002_A_x0008_*[æ/_x0002_A°ÿ5\Ù_x0001_Að~ûÝ#Ú_x0005_AwÎiéã§_x0005_A#«_x0016_Ôà_x0002_A+_x0015_ë«_x000F_H_x0004_AÞ_x001C_ÄWï_x0004_ABÌ@Æû+_x0005_Ajä3E_x000B__x0006_A_x0004__x0018_èQ½Î_x0004_AÚô·5_x0003_Aªr&gt;v|_x0006__x0005_AÐ_x0019__x0002__x0002_A_x001A_¢ËYñí_x0003_Aº÷kkK_x0002_AâZÜ_¥_x0003_A¤_x000F_kÄ	_x0003_A1JYd­Ü_x0002_A_x001E_:_x000F_%YO_x0006_AæWÛÍ¹_x0005_A Í|4_x0004_AOù3£_x0007_	b'_x0004_A»ì_x000B__x0013__x0019_h_x0001_A¶_x0019_Þc_x000C_Ñ_x0001_A_x0010_ÉÃ;)_x0013__x0003_A-µ_x0008_¡b_x0001_A_x000E_Ê_x0014_f_x0008__x0002_AP_x0002_ZææÞ_x0004_AF&amp;Ñf/+_x0002_AÇ_x0002_¬_x0005_]_x0003_Aëeb×k_x0005_A¸X·_x0017__x0001_AgÑ_x0001_k°Y_x0005_A¿æQf®_x001C__x0004_Aï6ãÝÙ_x0003_A¼çxSzÊ_x0004_A_x001A_Ê6t'_x0004_A4&lt;_x001B_éç_x0002_A&lt;_x0006__x0003_N-_x0005_A_x0013_ã¬ÝÔ³_x0002_AX´¯_x0001_ß_x0002_AF°ùÃ¡_x0005_AªGÙØb3_x0002_Azië¾¦_x0005_Ajn¯_x0016_Ô_x001D__x0005_AIy©l_x0011_i_x0005_AZ_x0014_pñvJ_x0002_Añïø_x0003_A³d&gt;q|_x0002_AB_x0010_R.!_x0004_A¶_x001A_6zñi_x0005_Ap1·¡_x0004_»_x0006_A_x001E__x0014_ÉìX_x0004_A_x0008__x000B_ÒÅ\ ÖÒ_x0001_Aû_x0008_L n_x0005_AÑlÉh_x0015_K_x0004_Anm®·_x0003__x0003_A{_x0014_gt_x000B__x0001_A&amp;S-uñV_x0004_A_x0004_Nâ: _x001F__x0005_Aê¥ÍqÝ^_x0006_A_N{Võ_x0004_A_x0015_.1±³÷_x0004_Aç%_x0002_[ír_x0003_AJ_x000B_K_x0013_7á_x0003_AO¢=ï&amp;ã_x0006_AA_x000E_ð_x001C_*_x0004_A·dOýP^_x0005_A&lt;7EòI_x0003_Aî¦ü-Ä_x0004_Aªz¬_x0003_AzÈÿµ_x0005_A_x0016_'_x0005_M½_x0004_A ÒYg_x0006_AÇ3_x0007__x0001_Asåß,ç³_x0004_A_x0012_Ã¿+qÕ_x0002_AIw&lt;î_x0002_AYYZÃ_x0004_A¢Ø_x001D_èZ_x0001_AªìôK_x0003_A _x001F_0m_x0004_AösÐ__x0017_W_x0003_AmÿnÍ	ø_x0004_A°¼(_x0008__x000B_r_x0002_Aÿh_x0010_i_x0003_A.ñ5_x0003_A	³&lt;Då_x0001_Aíy¶ÑÃ_x0003_AAb_Çh+_x0006_Ajü_x001F_Ñ®_x0001_A¤Ì_x0018_TÖ¿_x0004_A_x0002_¦Ï³H_x0005_A_x0012_hXÍ"_x0004_A_x0017_0.$qù_x0004_AÅM°Cª _x0003_A¨X¡Ç_x0001_A¶_x001E_otU_x0002_A±ÂOß_x0001_A}l#Ãß_x0005_A_x0006_µ_x001A_9ª_x0003_A² èHï_x0005_A_x001E_ÏL®_x001A__x0004_A_x001C__x000D_©&lt;&lt;_x0005_A_x0013_´ýËÀ_x0002_A_x0010_1´0Ï_x0003_A_x0013__x000E_VÅ._x0002_AEÐòò_x0004_AA¿ÆÓô_x0001_AÄ£&lt;`7_x0018__x0003_A&gt;_x0012_±\_x0001_Aü´?RI6_x0003_AÊ³íO_x0010__x0006_Ak+u¡Sí_x0002_Aº_x0001__x001B_Bëÿ_x0001_A_x0015_Ã}î_x0007__x0003_A_x000B__x000C__x000E_Âå_x0003_AÙÃZw«,_x0002_A{L¥§3Ø_x0004_A[_x0007_àq$M_x0005_A`væp@j_x0003_A´Þ&amp;É_x0002_A- dÐ¦_x0003_A&amp;_x0007_õ_x0019_c_x0008__x0003_A¢~Òë¢¿_x0001_ABAÛÎ_x0019__x0004_Ap¿µP=_x0001_AsÄ_x0004_A¸¬T1k_x0012__x0002_As(33	_x0005_AÌ_x0008__x000C_ð×ò_x0002_AªEÑV&gt;æ_x0002_AòBF{£l_x0006_A_x000E_ø_x0013_E_x0005_AÛyð°_x0006_A8_x0003_ÃÕU_x0014__x0002_Axl?ü_x0001_¬_x0001_A_x0006_¼|ºx_x0004_A9_x0012_êÀÿ_x0004_AAÐÜxÃ_x0001_Aô_x0005_¡ï[s_x0004_AV_x0002_×,ö_x0004_A!g·_x0016_y_x0004_Ab_x0010_£p_x0001_"_x0003_Aq´#"_x0002_A©ßR¬4_x0003_Ae¦¸c_x001B_´_x0004_Acwpñ_x0006_	'Ô_x0001_APÇR_x0001_A_x0008_+²_x0002_AìûkÃìË_x0002_AêTÕ_x0019__x0018__x0002_AP*¾Ì¬Ë_x0002_A&lt;ïQt_x0002__x0006__x0004_A2*·ûE_x0003_Afù_x000C_ _x0003_A~+SÀÆ_x0004_AÐá,Ø·_x0002_AOv¯O'_x0002_AipÖµ_x0001_Aº94­_x0011__x0002_A¦t§Û_x0002__x0002_A_x0006_§@gá_x0001_An_x0002_³Eú_x0005_Af.Õe_x0003_AÊÈzÞ-õ_x0003_A"y¬7¾$_x0002_A¶â_x0013_I$_x0003_A©ä®Û¨$_x0005_AØf^_x0011_5g_x0004_A``§ã^î_x0005_A·U¬¶ÁÞ_x0003_Aósú_x0001_*_x0005_A&amp;_x0002_eû_x000C_­_x0004_AÂ¯äW¨_x0003_AÍöwýdH_x0005_A]Oæg_x001F__x0007__x0002_A5_x001C_ÚÉ£_x0001_Ac_x000B_[_x0005_A_x0007__x0008_¨_x0002_('ê_x0004_Aò9Û((_x0001_Aú_x0018__x0016_Í6_x0004_A£_x000D__x001D_YÉA_x0002_A_x0001_§A¼_x0001_A&lt;zÿr6f_x0002_AÙYR±_x0003_A_x000F_xf½_x001E_§_x0003_AàÐúoÑ_x0001_A°×?4¯À_x0005_Ao_x0016_¥¿©_x000C__x0003_A/ìå²_x0006_AÈRÝá_x001D__x0003_A&amp;¬_x0002__x000F_¢_x0018__x0002_A,¤_x001A_'tç_x0003_AClcé_x0003_A°ë8/YP_x0002_AMXü¬â1_x0002_A³£D#á_x0002_ALpÔmâ_x0004_Aªeë7?V_x0001_A9ûÚ²q_x0004_Ak®_x0019__x0008_â_x0003_A²Qá¡_x0003_A&lt;$_x000D_3_x0004_A¬ú0=_x0005_?_x0002_Aé[_x0013_]_x0002__x0002_AbT9ÂÁ_x0005_As1ùóÀ_x0004_A`§-7ò_x0001_Aß_x000E__x0007_}lã_x0003_A?§Ï_x0008_	Û-_x0004_A_x0003_}©°8_x0003_A7ú_x001F_,µx_x0001_AU¶Þ%._x0007__x0006_Aöß¼Åþ_x0001_A_x001A_a_x0006_Ó%_x0019__x0003_A»N"êçã_x0004_A954&amp;_x0005_A!ì821[_x0002_Aø_x0013_]_x0008_t_x0003_Aù'ÇÕ_x0001_A_x0011_rQåø¦_x0002_Aº¸ÕuÌ_x0008_AGB0gç&amp;_x0002_Ag_x001E_,¡_x0002_A_x001A__x0003_ÒÌä_x0003__x0001_A×_x0015__x0014_@}_x000B__x0004_Abréë°_x0004_A~Ûjéi_x0003_AvÊ$Î¡£_x0004_A¸ñË¼°_x0018__x0003_A:ª6_x001A_³_x0005_AFÜ_x000F_pPL_x0004_AgÆ__x0006_ý_x0002_AæÊºX¼è_x0005_Ads=_x0018_vX_x0003_AØ_x0011_.¬zç_x0001_Aôís_x000F_®T_x0003_Aèa_x0003_¥Ðº_x0002_Aì¦Õ£~ú_x0001_Apá~«@_x0005_Aö.Ä040_x0003_A	_x000C_ï6éYwj_x0006_AOÔyo_x0016__x0003_AR[_x0002_ÌÖ)_x0004_A_x001A_»ãð]_x0002_A!¡XÄ?E_x0006_Ax(9N_x000B_R_x0003_AWÎ_x0008_S_x0002__x0006_AþãEÒ§_x0004_A{_x000E_5;ð_x0003_AvÉR½_x001A__x0001_Atc'p_x0005_AÃ½`x_x0003_A´	øÆ}Í_x0001_A_x000C__x000B_já§_x0004_A_x0007_@_x0002_AkJ¹Ús_x0005_AF´Æ_x0004_¥_x0003_A+ß®Ð­Ù_x0002_A3«Â_x0002_Á_x001B__x0002_A#¿Tù[{_x0003_A8JòÂ_x0001_A%_x0015_¸i{_x0006_AÝxu}_x0005__x0005_A¾M}ôµ(_x0004_A]Kß!_x0019__x001C__x0005_AºÌý~_x0004_A8q¤ÑÌ_x0003_A_x0010_ä_x0011_sj_x0002_AE-Z®$_x0002_AÇ·_x001A__x001C_r_x0004_A¦i_x0001_A¿u_x0007_	$ê_x0003_A­,ÏÚxÈ_x0001_AýþÈ_x0003_A?{ÌºÝ _x0003_AýÞo]Õ_x0001_AÍ8m²'_x0005_A¦Xè[_x0019_«_x0003_A1¶æ/Ý_x0004_AÏÎ_x0001_;|_x0003_A_x0012_kÃéu_x0004_A_x0018_)HyñP_x0002_Aâìõ5Ë_x0001_A_x0001__x000D_³f¥Î_x0003_AO¤$o_x000E__x0002_AÖ}Â£_x0003_A«ïE'I_x0002_AÖS!½=Æ_x0004_A_x0013_7_x0016_e¿í_x0003_A_x000D_Kªæ_x0016__x0004_A»sPv[Å_x0002_A_x0007_VÛuá¾_x0003_A½²±äª_x0001_A&gt;®W_x0011__x0003_AuÍ _x0005_³_x0002_AºçÐ¨(l_x0001_A¨M_x000B_8_x0003_Aæ_x0018_DÇtÇ_x0005_AvD£®7_x0003_Ait½å_x000F_á_x0004_Aà_x0008__x0006_è~_x0005_AV¯_x0001_À_x001C__x0006_A¡&amp;EZY_x0004_A_x0008_	·ïð3tØ_x0004_AÓÍ¹_x001C__x0003_A[N_x000B_JÌ$_x0003_A¹!U÷ó_x0002_AÐuLô_x0002_Akz¹üV_x0004_A"ît¨+_x0002_AL[#_x0012_ f_x0003_Aj½]m_x0003_A( å_x0018__x0001__x001B__x0003_AèµÅ_x0010_.Ù_x0002_Aã)éhM)_x0004_A÷_x0001_ß&lt;[r_x0003_ALªÉÁÒ¬_x0005_AeFö_x001C_Ij_x0004_AJú_x0001_Ä_x0007_ã_x0001_AüýGñ|V_x0003_AÂåÜ_x0017_Ú_x0002_Ag·¹¸_x0004_A_x000B_)PÔZz_x0003_A«S_x000C_ýð_x0001_A_x0019_&amp;n#,_x0003_ArËÔ_x0017_Iä_x0006_AæÇÃ_x001D_U$_x0005_A¢EaN_x0003_AÍ_x001F_y_x001A_î+_x0003_AºXc*±¬_x0003_Aãôr:¹_x0002_A­ïe7_x0003_A"o._x0015_Ú¸_x0004_A/5îûéD_x0002_AÎ½Ä»_x000C__x000F_Öü_x0004_A\ö_x0013_n_x0018_S_x0002_A9³©D'²_x0005_Aæ_x000D__x0004_A_x0019__x0019_â_x0002_AmÿÚ·_x0004_A_x000B_Wú;w_x0002_A_x000F_M_x001C_r®_x0002_A+ÆôÐß«_x0006_A^£ã+_x0008__x0003_AÏñ¹eu_x0005_ADµ`]ø_x0006_Ahi_x001B_ã`_x0004_Aé@¯½àU_x0004_A\ñ·/?ô_x0002_A/ªØ_x0014_t_x0004_Ag±[_x0007__x0002_A [Gº©_x0004_AuÅ"{ôµ_x0004_A2¿\ÛþÓ_x0002_A;ïP_x001C_`Ã_x0003_AKd=_x0017_×¤_x0006_A_x0004_Ç	×;_x0005__x0003_A3Q|Øæ&lt;_x0004_AÂêæ_x0004_A1}Ý_x001E_}_x0003_A¡?&gt;_x001A_ßþ_x0002_AKíÍV%ï_x0001_Ax_x0002_Ò]_x0002_A¨£üö&lt;_x0005_ATñ¿(H_x0002_A_x000E__x000D__x0004_A_x0007__x0008_£-_¼1_x0002_AÀ#»_x001D__x0004_Aoå_x0012_Ê._x0003_A@6è_x0017_O_x001D__x0002_Aj_x0002_W))ã_x0002_A¨ä_x001A_®u_x0004_Aê_x000C_	_x000F_Y_x0003_A*ö¥¹Úö_x0005_A_x0008_¨E+kå_x0002_A_x000C_òÄ,M_x0005_A&gt;_x0006_jaf'_x0006_Aè"P6_x0014_I_x0006_A²t_x000D_?­_x0004_A5þ__x001D_û°_x0003_AðxÕ¶Üt_x0003_AsÒÞ5a_x0002_AØs_x0004_ú¬_x0001_AJFWq?_x0002_A)_x0004__x0004_®_x0003_A_x0012_ËW_x000B_õ\_x0006_AÚl&amp;._x0004_AËÒ¹ÉÛ_x0007_AúUe÷É?_x0004_AúO+è®Q_x0004_AM#_x000D_¬½ö_x0001_AV}S_x001B_£_x0005_A0ÏÖEB_x0005_AâÝÆáW_x0003_A_x001D_gmÁ¦c_x0001_AÎ¨I_x001C_y_x0002_AXl _x0019__x0004_Aîóã_x0006__x0008_Æ_x0002_At²ôâ_x0001_A¿[NTKî_x0003_A4à_x001B_Z±_x0004_AdEryt%_x0002_AKTM~_x0015_n_x0004_A¦D»_x0007_ù|_x0005_AÀjrE¼Þ_x0002_AÎÕ{ÿ_x0003_AZ!Þ&lt;_x0003_Aöd¨qw_x0005_A&amp;Æ$ _x0019_V_x0003_Aß%:å_x0013_Î_x0004_ABõÎ_x001B_¼ô_x0001_AZ­_x001C_ìX_x0002_A D&gt;l0^_x0001_AQé¬Éò_x0004_A7ñ6_x0005_,_x0002_Aª_x0001_ù __x0001__x0003_A± mÈñ÷_x0002_AO=ú`¯_x0002_AìÎéò¨Â_x0002_A¸_x001E_ý8dÂ_x0002_AwÝ_x0007__x000B__x0005_A¬È _x0002_|_x000D__x0002_A_x0012__x000F_lÅ_x0003_A_x000E_Q&lt;èn_x0006__x0003_A_x0014_4¹'óõ_x0003_A#åÌt_x0005__x0004_Aÿ8_x000C_Ú_x0001_ARP1U_x0002_A_x0006_o¢)&gt;_x0002__x0002_A_x0008_	_x001B_«ÈÊW_x0006__x0003_A8þ_x0011_á_x0003_A	ñ&amp;é_x0004_A¾_x000E_ä­²_x0004_AþÙû5$_x0004_ATcA$s¾_x0004_AÐ_x001F__x0007_;£_x0001_A,7½ÒsÒ_x0003_AUíÂúC_x0002_Am_x001C_W½G_x0002_Ar_x000D_¤ÿ_x0003_A:,,PT_x0005_A%úOx=_x0006_AyP~_x0004_Aìñ._x0003_AXbÖÉ_x0002_A»·_x0005__x0003_A0þHb¶_x0005_A_x001A_½zl®_x0003_AþWÜî_x0015__x0002_AÓÇ?_x0002_Ú©_x0004_A@_x0016_T3-;_x0005_AI!Õ¨_x0002_Aêg"ãûu_x0005_A_x0007__x0004_;F_x0002_Aþ_x000F_LÞãÆ_x0005_A_x000B_X_x0017_ÿtS_x0004_AØ³_x0016_EL°_x0002_AQd|_x000B_Ùµ_x0001_A_x000E_]¿Ï_x001A__x0013__x0002_AÜ7hpt½_x0003_Aax¨è_x0007__x000C_¹í_x0004_AF_x0004__x000B_qò_x0005_A	¹Ë½P_x0001_Að/Ê'_x000F__x0005_Aí® µÓ0_x0003_A_x001B_kÐ_x0008__x0004_ALhþ|__x0002_A_x0015_5µrÆø_x0005_A1Ë_x0004_mûc_x0004_A_x0012_Ø_x001A_ï5_x0006_AbR³%Ì_x0003_AÝÿ:_x0018_,_x0004_AÞE¢_x0012_¤I_x0004_Ai+ø_x0002_@=_x0002_AjË¥_x0002_A·¹òv¹¾_x0002_AO_x0002_`&lt;lÐ_x0002_A+ÿ_x0003_A_x000B__x0018_:ó'_x0003_AËùI:_x0003_Ave!_x0003_AÕ]j_x0001_A]_x0002_òÑjk_x0005_AzøDÒ á_x0001_AKGJ·c_x0003_AÄ©&gt;|R_x0002_A­Sá?_x0018__x001B__x0004_AfîÄ31r_x0002_A_x0008_FÇÅ4__x0004_AJéKÈA_x0003_A2_x0011_'1Ô_x0004_AÊ`ÌH_x0002_A_x0007__x000F_nQ_x000F_`_x0010_R_x0006_AïßQs _x0004_AÕvé¥1_x000B__x0004_AúDÀilè_x0004_A[eð&amp;_x000E__x0004_AÁ«T?_x0006_AáGxò¬Ý_x0003_A $_x000E__x0003_Aÿ_x0018_1Â_x0001_AP_x0001__x0011_¥û_x0002_A._x000C_ý¥³F_x0004_A)áñnò_x0002_A;÷¥©_x0002_G_x0004_A_x0003__x0010_e´_x000D__x0002_Aª_x000E_VV_x0012__x0005_A·_x0014_)WUÌ_x0003_AôúEXê_x0001_A3N/±ÿ_x0007_Ab_x0008_V"ì_x0007_Atn_fÕÃ_x0006_A'T '_x0008__x0016__x0005_A_x0010_É,_:_x0005_A!©	Ï_x0002_AÅ%B#²_x0001_A-²¿×ì_x0002_A}å0j6_x0001_Aúº_x001A_ëX _x0001_A®MVb_x0003_-_x0005_Ao_x0005_lE¬_x0004_AH1 _x000E__x001F__x0004_Ap²q5_x0004_Aþ'u_x0010__x0001__x0013_rí_x0001_A²Ê_x0008_g·_x0004_A±¾ÒCCá_x0002_AÝÛ16_x000D_Ô_x0005_Ah¡µF_x0002_A Ê¶_x0003_A/¯@_x000C_"Ú_x0003_A516Ì_x0003_Aè!`ð_x0003_ _x0003_Aä¢Þ§¦Ô_x0003_AÛ_x0012_ù¼_x0003_A»«hç"_x0002_A©!_x000C_»Þá_x0002_AÆáÝÌÄ_x0005_Av_x000E_5XL_x0003_A»¡zÛ_x0004_AØ)·Gjç_x0002_AÓ_x0005_¦'_x001D_Õ_x0002_A_x0007_²_x000F__x0011_'_x0004_ApPBk'C_x0005_AàÃ~?_x0005_AdæªïL&lt;_x0004_A¥ÖgÉÑ_x000F__x0004_A÷¤Åf_x0006_)_x0003_AìoÉE6_x000B__x0003_Arç#{Ýû_x0003_Arz	_x000E__x001D_Î_x0004_A¢}_x0007_¬éÉ_x0003_A:Uo¯@_x0003_A5GþF&gt;~_x0003_A0äVÎ¥_x0004_A2_x0014__x0004__x0010_¾Ô_x0004_A_x0007__x0008_ó/ÁÑ_x0004_AÈ!E6_x0004_A_x0003_Â=7úÁ_x0001_A-A$]Åñ_x0001_ASô?®_x0002_A_.ÛkI_x0003_AÐí~R_x0001_Av_x0012_ÞZÄ_x0003__x0004_A÷øà_x001C_Àâ_x0002_AÌ· ÿ_x0001_A)Ú_x0005_¦S_x0002_A_x0002_+a6û_x000D__x0002_AÑ)È_x0002_A,_x0010__x001D_úÈæ_x0002_A® _x0005_m_x000E__x0004_ACú"¡µm_x0005_AÂÔ_x0002_AD_x000B_b&gt;×_x0004_A	Åõg_x0001_i_x0003_A0	X¾ü³_x0001_Aë&gt;ã_x0004_®s_x0003_A»ðua._x0006__x0002_AýÑ_x0004_ü_x0003_A4þ[B«{_x0002_A*9ñIy$_x0004_A	_x0013_«(­_x0003_AÙ_x0004_Â¤%ô_x0005_Añ_x0006_~_x0016_Ð_x0001_A°qtVI_x0002_A4ÂyÎdï_x0007_AY#ú¹_x0003_A_x0010_U_x0008__x000D_õÕ_x0002_A_x0006_c6äp_x001E__x0004_A²_x0007_ª_x0005_£_x0003_A@î÷_x0019__x0006_A!£èd_x001A__x0003_A_x000F__x0015_á~4~_x0005_A8æoù_x0004_A¿'Ì¸%Î_x0003_A(à%¢_x000B_Ó_x0004_A:Ü×úÔé_x0004_A²â@_x0016_û_x0003_A8ÛÅñàæ_x0001_A_x001C_© GN·_x0001_Auöý6¿_x0004_A½_x0010_ïÑoí_x0006_AuH:[^Â_x0005_AãV[&gt;î_x0002_A:	`ib=_x0001_AE_x001B__x0011__x001E_»Ñ_x0003_A¯m]f÷B_x0002_A_x0016_[{ýFG_x0002_AÛ÷fIõ_x0002_AR.3Õ?_x0003_AÓ_x001E__x001C__x001D_h_x0005_A Ç·R7_x0004_AúuJú_x0011_®_x0003_Alè¾_x000B_~Ã_x0004_AË^_x001B_¥óâ_x0005_Aª°_x001F_ë&lt;Ô_x0003_Al_x0011_w¸V_x0003_A\ó*_x000C_#_x0002_AßõK©_x0011__x0004_A_x0007__x000B_Îp_x000F_ÿÇ_x0004_Av'Åã,_x0001_A¿n_x0013_¾U_x0003_AÝÈ"_x000B_Òä_x0003_AÎÒ £_x0007_Å_x0002_AÒUÂ`i_x0010__x0003_Aqß¢æô_x0001_Aâ_x0008_û_x0014_c_x0005_A§b_x0017_;S_x0003_A¡Î«áò_x0001_A_x0018_Òr	_x0018_V_x0005_ArrÀSµH_x0001_A	*9D½_x0002_Aåow_x001F_÷_x0001_Ah"Ðï$_x0004_A_x0002_\}_x0015_:N_x0003_Aî:ÁÉ&lt;*_x0003_AÜ#ºHK_x0005_AÀYqÓL_x0011__x0002_A_x000B__x0008__x000C_Y_x0002_A _x0011_y:9Ü_x0004_A²H.oÂ_x0005_A	i)B®S_x0004_A4{ò_x000D_Ø3_x0004_A&amp;_x000B_Ó¹E_x0004_A_x001B_«qXù_x0004_Aß}6ây_x0002_AePÀC_x0004_A_x000F_g ÞJ_x0004_AØJ¼_x0013_÷_x0002_A_x0006_¢é_x0002_A:_x0006_)W_x000B__x000D_Ø_x0003_A_x0016_8 Ô_x0004_AìôÕ½_x001E_Þ_x0003_AÂ{º_x0008_(A_x0003_A_x0019__x0004_ª_x0001_A_x0012__x0001_5W _x0002_A&gt;BØôF¬_x0002_A_x000F_`_x001B_Õ¸Ñ_x0002_A~[0_x001F_Hk_x0003_AÒ	¹é o_x0005_A²_Á_x0004_AìTß8_x0004_Aô]åx_x000F__x0003_Aë3¡õÅÀ_x0003_AR= _x000F__x0018__x0005_A	xº{Õç_x0003_A	ûf J_x0003_A_x0008_ õÙA`_x0007_A°¸ë%¼_x0003_A¦ø´fÆ®_x0002_An^_x000C_ Þ_x0001_AûÎù_x001F_X_x0004_Ah,d_x0016_Ä?_x0003_Anq3_x0005_A¹+åÌ_x0003_Azo»»Ø_x0002_AT×/5áã_x0001_A£Påÿ_x000C_5_x0002_A¾G+x_x0006_A´4ì%¦_x0006_AQ¨N³_ý_x0004_AcìÖsë_x0002_A_x0007__x000B_\_x000E_¤h0_x0003_A4£&amp;H_x0003_AÕiO¥¹_x0003_AI_x000D_~dS_x0012__x0004_Aÿ	vÍ_x0003_A¯_x0005_4¡_x0003_AÆFHSMü_x0007_Aª_x0015_rz»_x0003_Aÿtº«E_x0003_A¾Õª:|_x0002_AºßÆÉñ_x0003_A¾¢_x0008_S}_x0004_A²¤43º_x0003_A¡I¿Ì1_x0015__x0006_A ám²®_x0002_A_x0006_CFaû_x0003_AÌrZÕ%_x0004_A0_x001A__x0015_»¯_x000D__x0005_A _x0004__x001E_ý_x0003__x0005_AÇö&gt;Q3_x0003__x0001_A!ÝÞçe_x0003_Aê_x0015_ÃµÒ_x0002_A²_x001B_5=f_x0004_A£dIÍAß_x0003_Auþ*_x0002_Çç_x0002_A2_x000B_1CP_x0004_A_x0001_¢ÃÂ®_x0004__x0002_A«ù éã_x0002_AÙ_x000F_§BDÚ_x0004_A´_x0004_ñÌSµ_x0005_Al²ºål_x0002_AÀäÛ_x000C__x000E_§B_x0006_Aàäò_x0005_Aãª_x0013__x0014__x0017_¶_x0002_AÎ»_x0003_±_x0004_AF@fÉì_x0002_A0I4ÇÆ_x0002_Ah¡-ÁM_x0003_Aë9Ræá_x0001_A_x0002_*z)Q_x000D__x0003_AÒ:Å º_x0002_A[ QÄØ_x0001_A	É_x001C_g¥&lt;_x0002_A©Ì¯%¬%_x0001_AP'ë¥½/_x0001_AµÁ¡]_x001D__x0003_Ah²=;_x0004_A_x001A_v}ØX_x0005_AÚbÈ_x0016_öy_x0002_A_x0001_Ýf)vµ_x0003_Aª	I_x000B_OÓ_x0002_A_x0013_Zå#Àq_x0005_A«"´îW_x0002_A_x0014_æÔ¨þ_x0002_AßÛ;_x0006_íY_x0003_A)=µÙ¸_x0003_A±Gpfî_x0002_A_x0019_"×q\_x0002_AffsK·_x0002_A¨æx¤_x0004_AÃps_x0007__x0008__x0002__x0003_A¢ÌâW¯À_x0003_A_x0010_º¶ôn$_x0003_A_x0007__x0008_ë\nF_x0014_F_x0004_A\·ÌÔ:_x0002_A_x0010_¥ªYK_x0001_ADî4ê²È_x0004_A_x0019_¯ãÎ#a_x0001_AÁ$BhM_x0003_AN¼&lt;¢_x0003_A:mÏ_x0007_A_x000F_ø_x0018__x0014__x0004_AXÓ_oü_x0004_A °[Î_x0006__x0001_Adôè{ñ_x0001_Aó$_x0002_+Sð_x0001_AàábÓ2_x0004_A_x000D_üj_x000C_§¹_x0002_Aj0h"_x0004_A_x0003_æ_x0015_¿¾ _x0005_A0å[P_x0005_A×rÉ_x001D_ÿ _x0003_A_x0016_Ö0à	_x0002_A5_x0003__Õ¿_x0002_A_x0002_ÒÊ/y_x001F__x0003_Af3Åç_x0002_ç_x0003_AJUÂÐ[c_x0003_AÛMß¯Ï_x001F__x0003_A@q&amp;_x001A__x0003_AbpvyÈ_x0006_AtR|ÂTB_x0002_AûÙ}yç_x0001_A8_x0019_ì¸L_x0004_AÆpÀPÂ­_x0005_AÂ_x000E_ö¢_x000D__x000E_ÄF_x0001_Aà_x000E_Z Ö_x0004_A²Ü7Ôw_x0002_A/"·=j_x0003_A£Ó_x0013_»Û_x0002_A®_x0017_íë_x0006__x0004_A¶Cs Ì­_x0001_A­Cvi"V_x0002_A'6{H_x0008_ÿ_x0004_Ao_x001D_ö·Ó_x0002_AËß0_x0016_·_x0010__x0004_A"ûK_x0004__x0019_ß_x0002_A!]À_x000C_&lt;_x0001_A´¤x¥_x0002_A6æÑAl_x0005_AT_x001D_äNº_x001C__x0005_AN_x0014_L2_x0005_AÏ_x0004_ñC_x0001_A_x001A__x000F_' Yl_x0004_A6Ôtäð_x0003_AÞä 	8(_x0002_A®dÉîÉo_x0003_Aö)_x000E_I_x001C_(_x0004_A~Ì_x000F_/¦_x0003_A9Ñøa¤_x0003_AFNN`_x0004_AÐÔSìf/_x0002_A_x0007_êò¸u_x0004_AG_x000B_ÝÄ_x0010___x0003_A6ÎáöÒ_x0002_A_x000C__x0010_FÎ_x0003_A¾vDÌ_x0001_A_x0007_	ð_x000B_ß+_x001A_è_x0003_Aä&amp;½#±I_x0003_A­#9×­ _x0004_A'íÌå_x001D__x0003_A.¯)íýr_x0004_Afäã¢Ì_x0002_AÓÇåE+9_x0004_AîÆx§Õ_x0003_A±N­_x0001_A_x000E_²Q*ü4_x0002_A^ª\{¿_x0003_A&gt;_x001D_ºïB8_x0004_A¡_x0016_öYQ_x0004_Ajù~~úg_x0003_A	_x0013_¼hí_x0014__x0004_Aè_x0005_(Ñ_x0006__x0002_A_x000E_Vt/3_x0002_A`çá/7_x0002_A{ÖOâ_x000C__x0002_AË2¢RT|_x0001_AüÙïcZë_x0001_AéÃàøXQ_x0003_ALqÈ´_x0002_ABT_³_x0004_AAÚ7×óT_x0005_Aqv_x0017_¿óÞ_x0007_A_x0008_¿¯f¶_x0003_A0_x001C_îó§_x0004_ABS_x000F_I½_x0002_AÝ[_x0017_zM_x0006_A&lt;bå_x0005_E_x0004_A1Øoy	_x000B__x0002_AÎÅÁÐmg_x0004_AÔ_x0005_¿$_x0003_þ_x0003_A_x0005_­Ô»/_x0001_A0£ï_x001C_D_x0003_AÄ_x0002_K©_x0003_A,u»Ù"_x0003_AD;Ð2_x0004__x0005_A91h_x0013_Ý_x0016__x0006_A×ø¾ÖÒ=_x0003_A_x0011_Á¼h]_x0003_Aá_x0008_Éeø_x0003_A	ÛØy·_x0002_Aâ_x0010__x0015__x0002_A_x000C_neò__x000D__x0004_AÚ_9 ¯_x0004_Aî7n´O7_x0005_A|_x001B_ Å\¨_x0001_A´Ìjä~_x0004_AÄ1"ìf_x0003_AÌúÊgé|_x0001_ADI[BC/_x0006_A£8&amp;Î¸_x0002_AR_x000E_ÐÕj&gt;_x0003_A_x0014_0ÄIA_x0005_A¸QþåtY_x0007_A ióMT_x0004_A¯ÁI_x0004_Mò_x0002_A}äNÖß_x0005_AF?_x0005_$Á´_x0001_A'GFç0_x0004_A_x000F_Þó÷F _x0005_A	_x000B__x0016_(Yã4_x0005_A3 ð_x0013_Ð_x0001_AxUþòc/_x0004_A0_x0012_wm_x000E_3_x0003_Az_x000F_»ñý_x0014__x0005_A	ùe_x0012_¥v_x0002_Aâ¯Ôè_x0003_Aó¥,î_x0003_AÌ_x0016_	U_x0017_w_x0003_AÌ9 Ô÷_x0002_A3Êï³_x0002_A"¡_x0008_Ý&amp;!_x0002_A¼Ê[Àó_x0002_A¶­&gt;W_x0003_A·_x0002_è/TÛ_x0003_A_x0003_9*_x0004_AÎ^¼!_x000E__x0005_A]K_x001B_ Þ´_x0002_A³2+q#_x0006_A_x001E_MuÊR#_x0003_A¥y·À,_x0003_A(yJ_x0006_m_x0002_A_x001E_k×æ9_x0004_A_x000C_gÇ_x0008__x001D__x0017__x0004_AÔ¬}å^_x0002__x0007_A!_x001F_ûé'_x0002_AªÍòdü_x0003_AæäSÂ4&amp;_x0003_AèLg_x0010__x0003_A_þ¬À"G_x0003_Aå_x000F_ú»ú_x0002_AãhÀ_x0006_	_x0002__x0001_AÐÓÑ¨í_x0004_A_x000B_._x0019_Ï-³_x0001_AW4D_x0014_¤Û_x0004_A¾ÎÎ_x0015_1_x0004_A_x000C_Ù"ß_x0002_AÀ_x0016_K_x001C__x000B__x0002_AZ(Äl_x0002_A{i_x000B_Ëa_x0001_A@FrÌÅ_x0004_A$__x000F_1üù_x0003_AW÷+Ðç_x0001_A©J_x000D_RÞ5_x0001_Abù_x0001_¿ÙÝ_x0001_A(WCÿÄ_x0003_A]_x001E_+EÍ_x0003_Aåü*M_x0004_Ax_x000B_¼ø_x0001__x0004_Ah_x001A_x_x0002_A	¥Òä_x0008__x0002_A£IÝà/9_x0002_A_x0007__x000B_X_x000E_tº_x0003_A±ÕìJÁ_x0003_AÇÐc{_x0001_AÚRÙ_x0003_A~_x000E__x0005___x0005_A»ý_x0015_6éÌ_x0001_A}Æx._x001C__x0003_A1_x001A_ÒeN4_x0003_A_x0011_°ÑÀü_x0001_A+C¶OÇ_x001B__x0003_AìÍ3ZÉ_x0003_A_x0008_	8_x0019_P$·â_x0003_A_x001A__x001C_4_x0002_AäÙ!2â'_x0005_AÛÈ"¿ö_x0008_A¢hq@í_x0005_A_x0010_½îWA_x0003_AI¯´Ñ^ô_x0002_A°_x0004_gÏ#)_x0005_Aeî*-_x0003_A§!)5Ý_x0002_A¬ñ)Iu_x0003_A¦§K_x001B_K_x0003_Aßõ_x001A_Ûÿe_x0003_A&lt;«#¤_x0005__x0001_A÷Ôzáb_x0003_A×hT_x001E__x001E__x0003_AÕq»¯_x000C_,_x0006_Am7ý_x0002_ßI_x0002_A\¤_x000F_pù_x0008_Aä×5_x0007_¾_x001F__x0001_A6R_x0017_+)ä_x0001_AI°v_x000B__x000C__x0004_Ab_x0007_Þpê7_x0002_A_x0012_BÛ¦ó_x0003_AózùÕT_x0004_AÓýu_x0003_A¨7bÁ_x0001_à_x0002_AªwÅÀS"_x0003_A¨_x0004_¶±_x0003_ô_x0003_A$æQÄ2r_x0005_Aß_x001C_Oxü_x0003_Ak7T]_x0008_	æ_x0008_Aø(ÜyÂ_x001A__x0003_A`C`ë_x0003_Aê¶ú»B_x0007_Aò[¸Ó¹_x001C__x0001_Af_x0018_v_x000D_x_x0002_AQÅì_x0002_A¥yg_x0003_W2_x0001_Aà¯÷Dò9_x0003_AÂ_x000F_­G+?_x0003_A_x0002_ã²_x0019__x0013__x0006_ADóês_x0003_A|B¼_x0017_,I_x0003_AÐ&amp;N¾_x0005_A%çñ?_x0002_Ë_x0002_A):ðú_x0002_A¥·F"	+_x0003_AzÃÓ½!_x0002_AÈ[Å°ä_x0002_Ak¸(!eà_x0002_AaI+¹!ñ_x0003_A_x001A_ønIÁ¦_x0006_A&amp;_x0016__x001C__x0008_+_x0005_AI¡î^_x0002_AÌu[n_x000C_I_x0004_A^»Ã]H_x0005_AôDÍù_x0001_Aóñ+´ Ý_x0004_AJ$Ùj^û_x0005_A¢_x0016_ÑâH_x0001_AJlÑP_x001F_ý_x0002_AIÂQt_x0001_A_x000C__x000F_¸_x0007_ø_x000E__x000F_ü_x0001_AY_x001B_¿_x0011_ú_x000C_Aî`y×¹_x0004_A¹²"fý_x0003_A¿jQÚ_x0003_¾_x0005_AÎcLÎ[_x0005_A&lt;_x000D__x0003_âô_x0003_A_x0007_Þ Z_x0002_A÷'Î-_x000B_Á_x0002_A/[¢i_x0005_Ax_x000F_3_x0012_ÂN_x0003_Aµã_x0016_ã|6_x0005_Aº×ñ²B¿_x0001_A[_x001A_ö+:_x0006_A\,ùTp_x0001_Ad+OÿN½_x0003_A`Ç	_x0017_oU_x0003_AMQ]V(ª_x0002_A_x0008_C&amp;ù_x0016__x0003_A_x000B_k_Ìá-_x0003_Ac,FµE _x0003_Axåóç;_x0003_A®¿£É_x0017__x0003_AÅï`/à_x0016__x0003_A[ÚsGÆ_x0003_A_x000E_Þ_x0018_ e_x0006_A`jÒPp{_x0004_Aÿ|Ý1^¯_x0001_A\O¬*6_x0004_A´*t*ay_x0004_At¹_+·_x0003_A_yÈó_x0006__x0007__x0003_AÂX_x0001_U_x0003_Ak$ª¬È&amp;_x0005_AÍ_x0004__x0010__x0018_"k_x0001_A¤Ó(ðø?_x0005_A)_x0002_ÝÅ+×_x0002_A.Å=¸_x0001_AùàU±_x0004_A¡ÉÏÖ×_x0003_A¡ìQ©ëL_x0001_Aî|FV_x0004_ACø4ª_x0012__x0003_A.¹0Q&gt;_x0005_AÃ7m_x0012_cC_x0004_AÜÖÓlØ_x0003_Aëç¦nE_x0001_A#QÛÍÙ§_x0001_A_x000B__x0010_29¡_x0001_A7Ãè_x0014__x0016__x0003_A_x0018_ÎSy_x0001_A³/)`_x0007__x0003_Aý[C=M_x000C__x0004_A0)vHÔ_x0002_A¢µ1©½_x0002_AlüÐ¸_x0016_g_x0003_AÀ-_x000D_	_x001F__x0002_ABçôD0Ð_x0003_A_x001F__x0010_ö¹Q_x0003_A_x001D_ö4å_x0005_Aî-Ê.`_x0003_A¶Ús_x0005__x0011__x0003_A+Õ'uó_x0006_A_x0007_	©Øî&gt;ô_x0002__x0003_AbÓ_x001F__x0008_^o_x0003_AÕ&gt;Ò_x0016_	«_x0002_AZ-è±£_x0002_A¾Ò J;_x0002_Aa¯ïÏ_x0019_h_x0004_A&amp;®_x0011_í`_x0002_Aà:_x0015_Ý¨_x0003_A7H]_x0016_µ_x0004_Aà1R*Ñ_x0005_A³õ=,å_x0003_A_x0012_½®Á_x0002_A¢_x0010_¬^È5_x0004_A²/wÉ_x0004_A·_x0019_ê{úe_x0001_AÓ'EÍâû_x0002_A£)zªú_x0004__x0006_A_x0010_Íµd_x0004_AÇ `}þ_x000C__x0003_ABÓùÌ_x0002_AZ|ÿ_x0004_Éz_x0004_A¨ïÈiÝ_x0002_AÅJQ?ù_x0011__x0003_A_x001A__¸õR_x0004_A_x0008_ö,©Á_x0003_AÌ_x000C_X§_x000B__x0003_AøÓI_x0005_	A_x0002_A1«4_x001A__x0002_AÚl©*±_x0002_Aá:_x0015__x0007__x0001_A2r)ÊÃ_x0005_A!ö¿_x0008_	_x000E__x001E__x0006_AÔ¦¿0Ï»_x0004_A¿ÍÉîo_x0003_A¹á!y_x0001_AáÈ¶_x001E_V±_x0003_A)¯øs_x0005_AjÒ&gt;Q_x0002_AY=_x0015__x0011_0Ó_x0005_Aj3}èkÜ_x0001_As5_x0007_?¶_x0004_AO+Sï_x0016_Ì_x0005_A{Scæõ_x0008_AÎxlcÌ_x000C__x0004_AÏ«ú]_x0003_AÃÞÛ'út_x0004_AKþdÝ_x001A__x0005_A\¥îÃ_x0002_AEd¿1OÀ_x0004_A-Ô:e©D_x0003_AvÄE@yb_x0002_AôÔ+*ú_x0004_A_x000B_c¢âQñ_x0005_AµïtÌJ_x0005_AJ]YVJ_x0002_A_x0001_Õ&amp;{&amp;_x0004_A_x001C_~ËÆp_x0005_Aø#é,R÷_x0002_A¨_x0004_À£Ô_x0001_A_x0011_Ãåt_x0007__x0005_AE?|_x0019_u_x0004_A$ÒÙò(E_x0003_Ac_x0005_ª _x0002_A	_x000C_§ò_x0002__x000B__x0003__x0007_Aù)ÚÓ­_x0002_A86Ûç©_x0003_A*É_x0012_Á_x0008__x0003_A#_x000B_8Î£_x0003_Ag^eÊC_x0003_AÝuõ[_x0004_Aã_x000D_fLM¦_x0001_AËRôÏØ_x0003_ABIuàpM_x0002_Aþ@_x0008_M¿Å_x0001_Aäÿ¯ü_x0004_AZGÎËÛ]_x0004_AWÏ&gt;G_x0004_AbtÒT_x0003_u_x0005_A~åa:ð_x0004_AqmB4_x001E__x0005_AJÛ@ÞV_x0003_A[_x0004_¹R7_x0002_AÒ[Þ^n_x0004_A*_x000B__x001F_Ç_x000C_{_x0005_AIJ_x000D_Æã[_x0002_A,_x0005_!`_x0002_Avö`´)é_x0001_AØ_x0002__x001C_Ù_x0004_A&gt;Hßî±_x000B__x0006_AglØÀÄ_x0004_AV3_x0005_öúÌ_x0006_A§®É «_x0001_AøßákÝ:_x0001_A%3áqn_x0003_A5Ð°Î_x0006__x0007_B-_x0002_AÙ0_x0013__x001D_=R_x0004_A:à_x0001_A&amp;_x0010_K_x001F__x0002_A{´&lt;x¸ª_x0003_AÛ%e_x0011_ô_x0003_ARo9_x0003_A4]ö6åº_x0002_AÆÜA_x0001_A%_x000E_¤Æ¼_x0002_AuUuúK,_x0004_A}ã2v_x0001_Aõ:çt¥V_x0002_A+Ï­pÙZ_x0005_A¿zÙ-¿_x001C__x0003_A)=Sw_x0005_A.×~_x0006_ù_x001F__x0004_Aò£¯î*Í_x0003_Aàúªp£_x0002_A´j_x0017_þ_x0002_A«°Æ_x0019_aÊ_x0001_AWP?_x0016_z_x0004_Aò7Z³Þµ_x0003_A1³äyÖX_x0001_A_x000D_wX¶ù_x0003_A_x0007_øs_x0005_A¡_x0016_h¶W_x0002_A,_x0018_fI_x0006__x0002_A{í6ø_x0018__x0003_A«îDýøí_x0004_AæiÆ²__x0005_AMÂa &amp;_x0002_A	_x000B_ª%õßÂ_x0003_AMÐò_x0016_Z_x000B__x0006_Aö&lt;ú_x0003_Ôt_x0001_Aø_x0006_6­´á_x0004_A!Qmô_x0018_«_x0004_A_x0007__x000F_v_x0001_Ë_x0004_ASû°m_x0004_A-&gt;J_x001B__x0001__x0002_A¶è_x0003_ëÅ_x0002_A0_x0016__x001A_ôV_x0001_A-_x0005_¦2_x0001_A­_x0019_\sL%_x0003_AVìõQJæ_x0002_AüXc]n_x0003_A¡C_x0012_¸d_x0001_AýYÍÿ|ã_x0002_AK®=%y,_x0003_AYRym&amp;_x0003_A_x001D__x0008_R¦=R_x0003_AßâÉ_x001B_æ}_x0003_Aì_x001E_º_x0006__x0003_AÞ36ß_x000F_~_x0004_A'ü'ö	_x0004_A-_x001B_ÆGB_x0003_Aïôm`e_x0005_A}Ü?Í»Ð_x0002_A7¹ÀÂ_x0007__x0003_A³ïÝpÕn_x0004_Alº£bN0_x0002_A-_x0014_6Öò5_x0002_A«s_x0010_µr¹_x0003_AJ_x0015__x000B__x000E_É_x000D__x0006_AÚSV"ÙÌ_x0004_AÓFro_x0003_A_x0004__x0005_]½w _x0001_AæÄì¼¼®_x0005_Aè _x0017_á^_x0001_A_x0004_æò_x0008_ª_x0005_AoÍ´_x0003_A_x0007_³½Ø7_x0014__x0006_A x«a;}_x0004_A_x0012_À_x0011_Ý»_x0002_Aj«S_x0014_,T_x0002_A5äHïì_x0003_A&amp;_x001B_7vá_x0005_A:­	_x0013_ØM_x0002_A_x001F_`å:*_x0001_AqÐwºÐ_x0004_AX*Oe_x0004_ATÎC_x001F_pp_x0003_Al_x001B_`?V°_x0003_A¿ÙI-ª_x0001_AÎQ­þ3_x0004_AåPË·_x0006__x0003_A u½^~Û_x0002_AÈ¾L_x001D__x0003_AJ_x0014_l_x0014_¯~_x0002_AßªåôÓ_x0003_Aà_x001E_âÓ^_x0003_AQ_x001C_ò_x000C_Î_x0001_A_x0012_Ô¨ìV_x0005_A5ÝH²é%_x0005_Alð_x0017_e\_x0002_A_x0007_	ü_x0011_zkuæ_x0003_A'^:ËÝã_x0007_A_x0011_'¹4_x0003_A9_x0002__x001F__x0008_â_x0002_A¼i:}Ãx_x0005_A_x0016__x0015_ãv¯&lt;_x0004_AEÏ#_x0003_r_x0001_A°&gt;'_x0003_A xsþ^_x0005_Aû4*xÜ'_x0002_AB.ªï_x0003_A}æ-´®_x000B__x0002_A#`·å_x0002_A_x0007_L$åU_x0005_A°?Ðúôk_x0004_Aeiñ ¢_x0002_A$cPÚ_x0005_Aöä³¥_x0001_³_x0003_Aæ_x0006_ªÖ_x0013_m_x0002_A2mÛ_x0016_Rv_x0003_A¿W:á_x001F_;_x0002_AL-L³_x0018_#_x0001_AÊ_x0018_Ê½_è_x0004_A_x0004_ëW=´_x0004_Aæ\H?_x0004_AjÔk\_x0003_ÿ_x0002_AÆ_x0019_ëhÔK_x0003_AhÃÔ6«_x0002__x0004_Ab1$æY_x0002_AÏàì©ü_x0002_A¢°ÂË×_x0002_ApKôz_x0007__x000B_ÿ%_x0003_A_x000C_ÝÇá4_x0004_AM¦KM _x0002_Ac¾_x0011__x0004_?_x0005_AðH_x001A_Þ§_x0003_A_x0011_c/_x0001_Ad½[&lt;çõ_x0002_AJZã²â_x0003_A'þ¡Óaù_x0003_AâuL:Øþ_x0001_AtÙ£uÝ^_x0004_A,_x000C_#_x000D__x0004__x0003_A8	8Ì_x0004_A¢ôô±R	_x0003_A&lt;ë"ê_x0002_A·Ö=CïO_x0003_A*ZÿV®_x0004_A_x000D_M&lt;ó$¸_x0004_Aº._x0005_A£1_x000E__x0007_ág_x0003_AþÁoÍ_x0004_"_x0006_AÌÅ¬÷üë_x0001_Ao&amp;pq_x0005_J_x0003_A_x0008_³yðík_x0002_AkÊþ_x0003_A8tSr_x000F_ä_x0002_AC;8_x0011_$Ç_x0003_Að_x0017_ÒÓ_x0019_Ç_x0002_Azõt|¯_x0003_Au_x0015_Ë{_x0019__x0002_Ahò_x0012_ÙÂ_x0001_A_x001A_iúÉ¥ñ_x0002_A_x0007__x0008_Ô÷K³sã_x0004_AËâÅ´_x0013__x0003_Aö_x0002_è)E¬_x0005_A5iöÑK_x0002_AÒ¹	_x0004_=_x0004_A´Ä(¢_x0005_AÄ_x000F_ÜÝg_x0002_AíYËfo_x0013__x0002_AÞLÖkt_x0003_A¥7e:_x0004_A.ð;mTØ_x0005_A_x0012__x0017_;2Àü_x0001_A ±`²_x0002_AúÏ_x0019_&lt;O_x0010__x0002_A[ã_x0002_¹ÐO_x0002_A³GH_x001E_óW_x0002_An_x000F_VÚïh_x0002_Aðð&lt;­_x0015_º_x0002_A©éÜy#_x0004_A=ä°EZÓ_x0002_A-_IËHó_x0004_A_x000D_º_x0019_º¾z_x0001_A'n±Ê_x0002_Aì¸¥_x0013_T_x0006_Ay¾Â_x001E_¢_x0004_AB&gt;¦²/¸_x0002_AÇ±¬_x001B_ë_x0003_Aä^D_x001F_`q_x0004_Afs"Ç{Ü_x0001_AÂ¹[ùj_x0002_A$_®4_x001E_o_x0003_AøÜj@_x0006__x0007_õz_x0002_A(_x000C_}Hª_x0002_Ac¾bâã¢_x0003_A°¢ÆÅ_x0002_Aâ_x0014_ÞqIP_x0005_A@^/_x0010_ûÃ_x0005_Aö162p_x000E__x0003_A_x0011_"h_x0013_d_x0001_AÝ_x0016_^Äp_x0004_AÃZ·_x0019__x0003_A_x0008__x000C_é÷p_x0002_AN8_x001F_°PÇ_x0004_AµhÈÜ_x0005_AÃ_x0011_~ej_x0005_A¦þDd_x0003_ACZÜ\_x0003_A¿_x0014_åí´o_x0001_A£3¹¢Ö-_x0002_Asý3ðÖ_x0003_AüÍrÓ_x000F__x0001_Að¦ðÇ¹a_x0002_AnýÅí2_x0002_AÒ_x0007_¤¦©2_x0003_A&amp;z	ø¥_x0003_AR|ÊÏ_x0001_A2±T_x0002_AÐ8k_x000F_|_x0002__x0005_AÛe¯l_x0012_«_x0005_AI_x000C_'_x0002_AV$G^._x0004_A$_x0010_u£Ï`_x0004_A!ú:_x0012_R_x0004_A_x000B__x000D_qÄ¼aÁï_x0002_AvMP_x0008_"_x0001_AôiÎ_x001A_Õk_x0003_AÏÈ2Ý¿_x000C__x0001_Aªg3Li_x0008__x0005_A¨_x0005_B»bE_x0003_A*ïB¼_x0017__x0005_A6¤# J¼_x0002_AÜÆ_x0002_ÑÒì_x0004_A|ý_x0015__x000F__x0005_AN¯ÊÒãÇ_x0002_A_x0018_ÏÍþÒ×_x0004_A_x0015_ý&lt;B_x0003_Ai£?ÈûÖ_x0001_A_x001D_Èu_x001C__x001E__x0003_AQ_x0019_&lt;rÂ_x0004_A_x0014_Òçó_x0005_c_x0003_AýÃ¥¸_x0002_q_x0001_AËgúùê_x0005_AVí#`_x0003_Aìf ÍR_x0003_Aáa-ïÓð_x0002_A&lt;ö%__x0006_AZ_x0004_-_x0004_Av²V$7_x0003_A§Ùqó_x0002_Ak==o&amp;_x0008_A_x001F_	}¨	AòáÐtÅ	AW³PS	AN,^¤ò±_x0007_AûñU{_x0001__x0002_¸É_x000B_AR_x0001_«g2_x000B_AÌ ²°&amp;ê_x0008_AU_x0007__x0017_¡û[_x0002_Aùiö_x0014_ã:_x0008_AM&gt;/.4	AQÞËp_x0011_z_x000B_Aç_x000B_-»_x001F_æ	A*Þ¾û,_x001B_	ACÐ¤éeú_x0007_A·×¬n`Þ_x0008_A´~hÚÕY	A\ù	~bè_x0008_Aäbx+z_x0008_AÑ-*;*ÿ_x0008_Aø¼¨A{_x0002_AmøVÌ¸_x000B_AÐçEns2	AìBÕSó_x0007_A_x0003_Z_x000E_¨ù	A¹[¿U_È_x0002_AH_XT#_x000B_AUJkø(	A8Ô­yÓ	AÓ_x0017_ÎÎDD_x0008_A»ö+ë©_x0008_AÌÿº3ß_x0008_A#yÊ_x0006_ÆN_x0002_Að(õ_x0003_¿ý_x0008_AaU¡S	Aü£Uù)4_x0008_As»ù_x001A_ù£_x0008_A_x0003__x0006_ª`3_x000B_AÚfykï_x0006_ArFk_x000E__x0002_Ø_x0008_A_x0019__x0011_=¸!ß_x0007_Ae/£__x001E_Á_x0006_AAþ_x000F__x0006_AJ¸&amp;¿Îg	AJôÆÙ_x0008_AN¶¾_x0001_S`_x0008_Aà,¥R}2_x0008_A_ÉÑ_x0015_[._x0008_A£Ç¸l9	AòóV_x0012_¶_x0006_Am£¯_	A!8_x0004_Ì_x0002__x0006_Aã@mÛ._x001C__x0008_AD)_x0004_	A3£ë_x0008_A:uà²_x000B_AÀÏSý[Á	AkOÞºv._x0008_Ak¢8oÀ_x000B_AS7ø~Oâ	Aç\Ð/©°	A_x0005_qÝ@¬	A²µ»_x0003_?e_x0008_Aö_x0017__Ø_x0016__x0008_A*_x0014_`8ó_x0008_AlÇ_x000B_A_x0013__x001C_	AÖ_x0004_ëçS_x0006_Añºú¸ä	A¤u_¬_x0001__x0002_h_x0008_AQ§K{?&lt;_x0002_Aà_x0014_ÌsI-_x0008_AW»&lt;_x0002_`_x0002_A-3ÿÇ1_x000B_AøNq_x000C_I_x0019_	AÜv`_x0002_Ah9nuØ_x0001__x000B_Aêõ_x0011_I2_x0011__x0008_AAôùøì{_x0008_Aâv±Î_x001A_3_x0008_AZ_x0019__x0013_0å	A_x0018_á©6r_x0008_A\6_x000F_x÷_x0007_AÌÚ²=»	AÐ´+(ÝB_x0008_A"¯ hº?	A×Ñ¹ò,_x000F__x0008_Ac:\Ç³_x0008_A|¶¡êC	A¨SÓÇe_x0008_A&lt;Zg)«	AÉõ	¤æ_x0002_AýìçCàh_x0008_A3}_x0011_DV8_x000B_A&amp;	Ú;}_x0002_AÚ§p_x0012_T_x0015__x0002_AÇ^_x0018_33_x0002_Ao²õ_x0008_A- ÔT;_x0002_A$ÜþèA/_x0008_AS_x0018_Or(	A_x0001__x0002_W²ýhtå_x0007_A½ _x0012_A(_x000B_A³û?öìz_x0008_A_x0016_Á!ÐBÿ_x0002_A_x0018_ùmzÌ6	AïZóI_x001B__x0008_AêzÇ0¹_x0008_Aöcë_x001E_è	Aê_x0013__x0008_B^_x0002_AÒøË=	Aq_x000C__x0006_©@_x0008_Au&amp;_x0018_/¦	Aø_x0002_Z _x001A_	ApH*_x0001__x0004_­_x0002_Aº³¯)^_x0011__x0002_AºÑãÕw_x0002_AÁ7é0SÄ_x0008_Ax²æýß_x0014__x0008_Aí{³#0D	A_x001A_Ëª®_x000B_AW¬_x000C_»_x0008_A_x0012_ÐU&gt;©Ê_x0008_AÐÉÈN_x000B_4	A_x0014_`&gt;?óê_x0002_A&amp;¥Éú_x0002_A_x000E_5ç0»â_x0002_Aº?¶ÌÌP_x0008_AVd3Ì		A_x001B_ß_x001E_×¥_x0002_AÖÖ]&amp;_x0019__x000B_AÕË©¼ÿ	AV=04_x0001__x0002_j._x0002_AõXµZ_x000B_A_x0013_Ñ0ãÑn_x0008_A7]¬Á_x0008_A_x000E_srëZ	A½W7rn_x0008_AÞ4¢üý1_x0008_A¬-g1@_x0002_A_x000C_°Q_x0014_	A _x0013_ä£(ª_x0008_Ahðz:_x000B_Ar_x0001_s¨h)_x0002_A?'_x0012__x0002_Am_x0015_ÃÊY_x0002_A_x000E_íPà:Ó_x0007_AÈ/§#N_x0004_	AÕø^)dx_x0008_A_x000D_y¶_x0012_=ä	A\j$C_x000C__x0002_A¤çbr@	Aû¶öÕ_x0007_AÂÐÜ_x0012_g_x0008_A_x001F__x0002_Ù´_x0010_	A°Rxrß_x000F__x0002_A1b®EN_x000B_AæÙ_x001E_(n_x0002_AõqV$C_x0002_AÌ¦'_x001E_O_x0008_A¸/oy_x0002___x0002_ADØ_x0013_$ù2	AuuXW^ü_x0002_A\ý50§	A_x0002__x0005__x0011__x0016_~_x0015_4_x0005_A¦{_x001C_J"	Aò©¢_x0008_Az&lt;ÒÊ	A/È_x0012_MÙ_x0007_Ai_x0004__x0006_'f±_x0008_A_x0006_òªíU_x0001__x0008_AÍ_x000C_PJ	A°_x0019__x0019_å_x0006_½	Ajyi¦f	A`VIG\s_x0005_AAQ_x000B_Ë+5_x0008_A(_x001F_)_x0019_¶	A_x001F_EK²	ApÉ°0E	A2©ß&lt;_x0016_í_x0007_A²º_x000B_='õ_x0008_ATÍÄ_x0016_É	A¼_x0019_4Òª_x0008_A©½_x0002_s_x0012_R	Aéø»U_x0005_AÙÚ;rO_x001C_	A²Þþ­gÑ	Aö¯_x0017_&amp;³Ú	A¾µ'³á_x0008_A_x0010__x000C_qÊjS_x0005_A05_x0014_þÈ_x0008_A9_x0004_þ_x0002_E_x0016__x000B_A´_x0003_Ë`	A5Ã_x000C_¤º_x0008_Aâ´àíò_x0008_A¤r_x0001__x000E_Ì½_x0008_A¸ãåÙ`_x0008_Aî_x001C_+Ìî_x000E_AI9Ç¹_x0002_û_x0008_Aj\u@3_x0008_AÙäQ#_x0013__x000E_A_x0003_whb&gt; _x000E_A¨_x0016__x0018_ñ÷	AÏt_x0005_	_x000E_AÁa	_x000E_AÄÙ/Ûr¡_x0008_ArÔ_x000E_zx_x000B_Aí_x0001_§&lt;_x000E_A$Û{Ä{_x000B_A_x0008_'_x0004__x0005_Í	A¿ïv_x0017__x000E_A_x001A_ðòIe	A_x000B_¹_x0013_"Õ_x0008_A òn4_x0008__x001B__x000E_A_x001D_-^/Z_x000E_Aq_x0006__x0019_ü·_x0008_A.=d-_x000E_Aä³u_x0014_X_x000B_A_x001E__x0016__x000C_Cë_x0002_	A_x000D_ü_x0003_[#Ê_x000E_AÐ_x0007_ôsä	A_oX¡Xî_x0008_AÑ_x0010_K&amp;¾_x0001__x0008_A_x0008_53¤z´_x0008_A(EIþ_x0008_Ar_x0008_¬/`r	AG6v&amp;H_x000B_A_x0001__x0002__x0006_T0»`_x000B_A)da¿1_x0008_Ae¬#ÊÎ_x000B_A?×_x0003_&lt;¿&gt;_x0008_AÂÐ=_x0002_AÞ._x0019__x0002_ô°_x0008_A:HZ6ÚÖ_x0008_AÑ´u)ù	AB à_x001F_N_x0007__x0002_ACuQ u¯_x0007_AhG·õW¯	A¥_x001E_Â#ù¼_x0008_AOÇåçô_x0002_A&gt;'øý_x0008_¾_x0007_AµVPÈE_x0002_A_x0014_â_x0008_G7_x0002_A¸_x000D_D0_x0013_	At_x0018_×ß3=	AèÀÿ_x001B_Ùm_x000B_Aõ­LR"	A¯öù_x000C_A¾_x000C_Q*Ûñ_x0008_AéË¿Z±Ã_x0008_AWjq_x001A_!	A)bL ê	_x0008_AúR=&gt;_x0008__x0002_AÖn~¿_x0008_ApUò_x000B_A&gt;ÖÔy¹_x0008_A°iGÏ&amp;Ð	AÏ_x0006_GRq	AÈÜh_x0001__x0005_ï·_x0008_A_x000E_&lt;ü_x0010__x000C_AÇ($_x0007_³µ_x0007_AJhÊ¿­ó	A_x001B_!é&gt;Ã	A_x0003_7p]úd	A_x0004_Eú{W_x0008_AìÏ\¦Ò_x0008_AG%_x0002_LM_x0005_A÷ø#oýq_x0005_A_x000C_Ï_x000E__x0018_¾|_x0005_A^a·	Aú_*_x0011__x0004__x0008_AµÊÖrÑ_x0008_A_x000B_à_x0005_BM/	Aw6_x0002_D_x0008_l	AXb)hG	A?MìU	AþWÌ_x0006_äÁ_x0008_Ag_x0002_¨%B	Aæâr	T_x000B__x0008_A¹ó|°_x0019_§_x0008_Aþëæ9uø_x0008_A\_x000E_Ø_x0014_V_x0005_AdÕ¸_x001A_­_x0008_AF¬ãqoä_x0008_A7=_x0007_*|î_x0008_AÚbÄ N	AÇTRèï&amp;_x0008_A7Û_x001A_oæ_x000B_Azã_x000E_yøÁ_x0005_A_x001E_ÿá_x000B_¬	A_x0001__x0002_}´È_x001D__x0017_a_x0008_AÚ¿¿_x001D_H	A¬ïFb	A÷8QÇ^_x0007_	A_x0012__x0019_\¸Ë_x000B_A#;|(_x0002_AãÃÍßd]	A_x0007_¹v^	Aö¶Î_x0005_;_x0014__x0008_Aüº­Ï_x0007_AjI-ðKe_x0008_A2_x000E_NU_x0010__x0004__x0002_A×t§3öÂ	A_x0011_3O_x0012_wa_x0008_A.óR¡_x0008_Aï!%lk_x0008_AÆ_x0013_Ý_x0015_{_x0008_A7{½_x000E__x0002_AìÉ_x001E_Ê_x0008_6_x000B_A½µGD!Ë_x0002_A8_x001C_LQÕ_x0007_A·¢Uå_x0008_Au]_x000D_ï³	A Fç©Î_x0008_A_x0006_Å?~0	A:àÌä_x000F_M	Aq_x001F__x0010_¬ç_x0017__x0008_AÜdj:¿Ä_x0008_A_x001A_¦_x0015_9ç«_x0008_Aïhªí"í_x0008_AP&amp;Å}qÖ	A_x0019_ÞÍ*_x000E__x000F_Wç_x0008_A¥4ëÓs_x000F_A-}ç_x0004_À_x001B__x000F_Aê_x001A_|_x0014_Bn_x000F_Ax],_x0002_l¼_x0008_A¢ÐX@%_x000B_A_x001E_õc_x0008_Aí¤v(ÙÔ	A_x0005_×eYX _x0008_AtN¥A)_x0008_A_x000D_ÈöÂ_x0008_A_x001A_V_x0001_4x	A'_x000C__x0012_`À_x001A__x0008_AÓþKl	AAíbÓrÖ_x0008_AE_x000C__x0006_#óo_x000C_A1L0ç(_x0008_A_x0004_ålì_x0012_ª	Aàð7OK_x0005__x000B_A»_x0004_ÁO_x0008_A_x000D_2_x0015_E3_x0008_At+LÀÒ_x0015_	AH¶e_x0003_	AªuÍXE{_x0008_A_x000E_áþBï_x0008_AôÜ¶_x0014_¹®_x000F_AW×¦¬_x0008_Aúîé_x0016_	AVIÔ_x000E_þú	Aø_x0015_¦N_x0015__x0008_A4ªÄR¡l	AU_x0007_s%°_x000F_A_x0002__x0003_ìvLìÔô_x0003_A)E¶_x000F_V¸	A?%*_x0006_¶}_x0003_Að_k«Ïñ_x0007_Aïtÿ5|6_x0008_A_x001C_¥¶Äó_x0008_A2_x001B_{íSþ	A_«{®"±	A¾Ù¹Ï_x000B_AÂ¢¹Ñ^_x0008_A«$tj_x0008_A7}_x000C_yÔ_x0016__x0008_A;_x0006_´p_x0008_AÛ_x0018_þ_x0001_æ_x0008_A_x0011_åiµ#_x001A_	A²êX_x001A__x0008_AÌù8_x000B_	§	As¢+®'_x0008_AFÂh+ê´	A ½_x0016__x0007_"W_x0008_A-'¤¢r	AL¢g1Ç_x0008_A)_x000B_&lt;_x001A_q	A)VFP^ý_x0008_A!_x0014_A	B`_x0003_A'M4$J×_x0008_Aó__x0013_	A4§?º_x000B_AOv][í_x0003_A¼ä_x0002_¤{À	A ©5PÊx_x0008_A_x0007_½Õ_x0002__x0004_·û_x0004_AR×S2¦_x0004_AÝ¾_x0001_Xúó	Aà_x0015__x001E_ð_x0018__x0004_Ac_x0008_ò	AÎ¶_x0012_P_x0012_	Aó0ø_x0018_	A¡¦F±s	AÇiñA	AùF®_x000E_¿	A|}°ñðÁ	A_x0011_$¨£I4	Aß_x0003_úx©Ý	AOÇå«#f	AÜÛ»_x0013_ÂÖ_x0004_AÝéöZû_x0008_A£í:ºSj_x0008_Aùd_x0008_ËÛ_x001A__x0008_A9÷¾Õÿ_x0004_A_x0006_ºjo_x0012_­_x000B_A·zÿ_x000B__x0004_A(æ_x0019_S_x001D_µ	A_x0014__x000B_GGã_x0007_A·i2È¯_x0008_AÁ»&amp;à	A_x0007_ä×i%_x0008_A·b[y)_x000D_	A$Îe.Ø_x0004_AøÍG)© _x0004_AòÕ£[w_x0008_A¯C'v_x0008_A#©ýwM`	A_x0001__x0002_ÞÇ_x0014__x0008__x0002_A[J_x0001_:¼I_x0002_A¡	Ð»pÊ_x0008_Al|öÈ_x0008_A× _x000B_÷_x0005_L_x0008_AoRâµD³_x0002_A«V_x0013_s#_x000C__x0008_Aµ;+é}_x0008_AwÌb_x0017_½	A9ãÂ¹È_x0002_A{_x0007__x001C_}ô·_x0002_A_x0017_W_x000F_³¾_x0008_A_x001A__x001C_ÿæx_x0008_AÅ§!Âé	AÝ[²Î_x0014__x0002_ANÑçM	AÐ_x000D__x001F_1+M_x0002_AÈ_x0007_¬&lt;í	A_x001C_Í¡_x001C_È_x001C__x0008_Aý»åÊ/_x0002_ACÓEØ+j_x0002_A_x0001_e_x0018__x000F__x000B_A_x0002__x0015_/¦þ_x0008_A Êv0ý	A²Ï¨$60_x000B_AÏî&lt;dÊ	Au_x0019_-}_x0008_A$&lt;Tµ_x0004_$_x000B_AIW%v	Aë@_x0004_¤X	AAÏ_x000E_ãt_x0004__x0002_AÈzÛà_x0001__x0005_p	AK»hé 	A;zù!Z_x000D__x0008_AÕr?Æ"7_x0008_A©é`ðî#_x0005_A_x0002_ïÝØ_x0008_AàFbLO_x000C_Acð_x0001_Ù_x0010_¦_x0008_A\$_x001F_=Ó_x0008_Aú¦÷0s¨_x0008_AhÕ _x0001_	A[Ñ!tö¶_x0005_A¬\_x0003_×_x0008_A1Ñî!_x0007_	A[gÉ$!_x0002_	Aµ¶_x0012_c_x0008_A01#(_x0004__x0010__x0008_A_x0015_Pú«}&lt;_x000B_A«HÂÌÎÐ_x0008_A4T_x0007_ø±	Akó÷À:_x0008_AZ.]_x000B__x0005_Ar@û)	Aü_x001D_LÍ_x000C_g	AdÕBDLä_x0008_Ar _x001C__x0018_î_x0008_A]ö_x001D_Rí©_x0005_AáP×õù_x0005_A³~ÓÉt_x0008_AÖ5î¢õ_x0008_AªKFðì_x0008_A_x0016_ð­_x0008_A_x0001__x0003__x0014_«7L_x000B_A+Îné-¥_x0008_A¿Ë ,rz_x0008_Aá÷9ýÔ	A_x0006_aYÒ@ó_x0003_AXP¼_x001D_*_x000D__x0003_Að_x001C_ä@ý_x0007_Aæå Jò_x0007_A´A_x0010_má	A61K_x001C_óC_x0008_AØnÙGÒ	AåNA5q4_x0008_AÈ©ê«_x001E__x000B_AçÉý ý/	AæúßÊÞÈ	A_x000D_p_x0014_°`	AÍâÛÅ	APÜw_x0006_T	A³H\YûR_x0008_ASdö_x0002__x0003_A9©§ÒJ'_x0008_A}Á!W _x0008_A_x0008__x0006_æÊ	A_x0005_#áÇU_x0003_AÀý~Hh_x0003_A7ýzU_x0008_AGÖ_x001C_	AÚ}(Ù&gt;v_x0008_A&lt;©MÞ_x0003_Aæý^		A&gt;WóK	A_x000D_aÿÖ_x0001__x0002_[_x0002_A¨i£á	A¡PûY¼Å_x0007_Aé_x0006_O[_x0005_	Avñ_-_x001B_\_x0008_A^Ö_x001C_òób_x0002_AÒ=OÚ3Æ_x0002_A_x0011__x0012_õÞý_x0008_Aàwð_x0001_Ì&lt;	A_x000F_PÑsU_x0008_An_x000F__x0019_y_x0002_A¹_¡¦uÿ_x0008_Aoc$Ì_x0007_A_x0013_«AÏ1	A^úz	A_x000B_F*P	AÔK_x0001_­ï_x0008_A ¥[­ÀY	ALJÆ¹_x0008_A&gt;`_x001A__x0018_	Acwï5P	AsR_x0012_ÿ°Ð	AÑ¾/y\	A_x001A_´¨_x0005_®_x001D__x0002_A#Iª_x000B_¨3_x0008_A_x0013_J¯\iº_x0002_A¬Å5ü_x0008_Aé­+M_x0006_Â_x0008_AÄ&lt;£ÿ¢)	Afývxj_x0002_A8«_T_x000E_b_x0008_A_x0004_ÝÅ|_x0017_À_x0008_A_x0001__x0002_d";e¥_x0008_A¢_x0013__x0014__x0018_Õ_x0008_Abj_x0008_A{ñûßü	A"pTBÃí_x0008_AP	eÍ_x0007__x0014_	A_x0003_5_x001C_Ö2_x0008_Aøãùa_x001F_	Aªº_x000F_ndH_x0002_AO7ÕÍA_x0019__x0008_A¹_x0012_Hbps_x0008_A°_x001C_é¹_x0008_AÀóJ¬_	Aáaæ}ú	AÐoîA_x0008_A_x001B_Aéî$È_x0008_Aô"oFm_x000B_Abá&lt;íYÍ	AtÛ!þ_x0008_AË£û§Òæ_x0007_A_x0012_s@*öY_x0008_AÆÑ$_x0012_Ùç_x0002_A)_x001B_sþA_x001F_	A½4²õîä_x0008_A?8û|ã_x0008_A¿ü¸_x0008_Ø¼_x0008_A_x000E_A_x000C_HE_x0008_ApÀ¤öQ_x0008_AT_x0005_ç ül	Aí_x0012__x001F_¾_x0003__x0002_A_x001E_V88!_x0002_Af®­³_x0001__x0002_2%	A_x000E__x001C_á_x0007_¹	AB 9A_x0012_Ú_x0002_A5&gt;|eT_x0008_A%]: J_x0008_A´!_x0015__x000D_)_x0008_A%_x0013_JÐ¿¼_x0002_A"y-_x0008_ _x0015_	AÝe_x001D_îãP_x0002_A_x0008_6Süm_x0002_A¤Û_x0003__x0017_^²_x0008_Aèy=ëÀ_x0008_A%]y_x0006_&gt;	AÕ8ê]$1	AÀ_x0014__x000C_aÈ	A[Îgv¿	A_x001A_ê_x0012_Ã¼]_x0002_AÑ¢Kù_x0005__x0008_A©VÌ¤u	A-º_x001A_^Hè_x0007_AE*µrW_x0008_A¿µÉ¿î&amp;	A¥_J+_x0008_A,_x0010_Ö¨¼À_x0008_ArÒ!}A_x000B_A(îóyL¢_x0002_AN@ál_x0008_APFûô_x0004__x0002_Aë.ug¸_x0008_A`çyØÎL_x0008_A_x0013_Î_x000B__x0018_­/_x0008_A)`S¸ü_x0008_A_x0001__x0002_@_x0008_²l	AL´ _x001D_è6_x0008_A_×_x000B_]r_x0002_AdÕa_x000B__x0015_	ASoÆj_x0002_AÅø_x0010_´6Å_x0008_AÓ)ñ{o	AÒç­öa	AÌUº,_x0012_¸	A_x0018_nò_x001C__x0017__x0008_AØéíá_x001E_»_x0007_Ai_x0003_êÉb_x000B_AgòO\ù½_x0008_A¤Ã¡gî	AcTTdxÔ_x0008_Au~ñêd_x0008_A:ýêtJh_x0008_A2àÀút)_x0008_A=òï_x001B__x000B_	ASÙæ_x0013_W_x0008_A¼Äx¸D_x0008_A_x0019_/ãíÓ_x000B_AËZ¾_x0015_ÚÕ_x0008_ALü_x001D__x000D_	A)=m¼_x000B_¸_x0008_A_x0003_+¨J_x0004__x000B_Aø¾qø	A^_x0003_¸_x000F__x001A_Ç	A¨ºðZcU_x0002_Aæ}\¬Æ_x0002_AòuQlÆ_x0008_AVÓ©_x0001__x0004_(Ú_x0008_A¦@?ú	k_x000B_A{^ù]	A¦Ú'_x0003_Í_x0016__x0004_A¸=_x0010__x0004_A_x0006_+¹s_x0017_±_x0008_A¬7ÈC©	Anñý*_x0004_A=Jï_x0008_A¯Ð(-7_x0004__x0004_Al8\6û	Aóñ×5ª	A1Û_x0011_rM&lt;_x0008_A_x0019_º_x0001_À¿	ArcS4y_x0004_Ae_x0014_³ñw;	Az·I¸	A_x0002_°®øÜ_x0007_A|_x0010_d_x001F_î	AÛSó{l	Aè÷ð}/_x000B_A«Ãó"_x0011_©	AD_x001E_g¦ß_x0004_Að8ï)_x0008_AÐ=mð\_x0013_	As+áëÄr_x0008_A&lt;Á_x000B_©_x000B_A/Kq8Ä_x0007_Aü]áÑª	AÖq_x0002_ÁÁå_x0004_A_x000F_ªOÉÒ	AU_x0014_×_x0001_f_x0008_A</t>
  </si>
  <si>
    <t>bb962781d913264d1a682c4b59c4181c_x0001__x0003__x0008_`àXH¤_x0008_A_x0019_5Ök_x001F_&amp;_x0008_A°ÙÈûe_x000B_A_x0002_r Zf_x000C_	AAÇª_x000F_Ï_x0003_AÚ¸ÍBËW_x0003_A_x0011_,w!¬_x0008_A_x0010__x000C__x0018_dj_x0008_AnÖr£%}	Ax`ß_x000D_Z	Aïòz©Zå_x0008_AF[2J_x0003_A/_x0017_/dL	A¸Ô?ð_x0007_AÔ­fLÇ4_x0008_A¢"._x0016__x0003_A¯²5Ö.ï_x0007_A;Ñ-B_x001F_£_x0008_A_x0014_[_x001E_³áú_x0008_A_x0019_' ÄyK_x0008_A=¶jR	AVD_x0003_À}_x0008_A«_x000B__x0012_N_x0003_A³;ìÅ_x0008_Aà	¯ÓÍ_x001B__x0008_Adwª_x001F__x0003_A%èäÿ_x001D_¾_x0003_A?8ÓçhO_x0003_AØT_x0005__x001D_Ç.	AÕ··7Î_x0003_A_x0014_Dù_x0004_]	A»L½÷_x0001__x0002_Ø_x0008_A_x0007__x001D_Í¿ë_x0008_Aã _x000D__x0002_A?µ9Õ_x0016_	AÁ_x0018_JLC_x0002_AÃ_x000D_ïi_x000B_AøÙe*'P_x0008_Ah9¿!;_x0011_	A½_x0019__x0013_«#g	Au_x0015_~_x0008_AzX'_x0016_¸B_x0008_Aµ,±_x0011_üß_x0002_AKr¯Î¨f_x0002_A»1ø¢p,	A_x0017_b4_x0008_AÜ_x0014_ôúq_x0008_A)j_x0019_3(_x0002_A¤c}VK	A-X_x0008_Í_x0007_Å_x0002_A¼zØ;ú_x0008_A ÿÚ2_x0003__x0002_A:ðÆ_x001C_á_x0008_AéßÁwT	A9_x001B_á°³	AGÑÉYü©_x0008_AÙajÌß_x0011_	ADÑaD²	Aº¾å&amp;Ó	A_x000B__x0005__x0003_×2W_x0002_Aº_x0004_þù_x0008_Aºç_x001D_³_x001E_ü_x0007_A}_x0012_óÅ_x0002_A_x0001__x0002__x0017_%9/9~_x0002_AÕ|%i_x0002_A&amp;UgHI	AÅ¡_x0013_i÷	AyKE¿Õq	Ad:ÚÜR¾_x0008_A¹gå_x000D_ô_x0007_Apcô«ë7	Aï¥q_x0008_Aç¯ârê_x0008_Aëpc¸_x0008_AVÁ¯©&lt;_x0008_ARù§ø7_x0008_AÞêjÙE	A¡Í_x0017_ö_x0004__x0008_Aæ;n|¿_x000B__x0002_Aþn1!i_x000B_A4;sJJl_x0002_A«D«%º&amp;	Aª¥¶ó»R_x0002_A8Ñ_x0002__k¦_x000B_AZ¨_x0015_¨83	A_x0001_)sÓöÌ_x0008_A8¶à­Ë_x0007_Akå®,Æl_x0002_A_x0012_l1äè_x0008_AK8å¨	A_x001D_&gt;_x000B_ÔhL	A4n	AE_x001E__x0019_6	î_x0008_AGú[[	Aåá&amp;_x0002__x0003_g_x0016_	A97jDY_x0003_A_x001F__x000B_~`C_x0008_A,«Õ,ä_x0003_APÕ©	A&amp;÷÷_x0003_AHo}à=_x0008_A7³·_x000B_g_x0008_A1e_x000F_ü_x0008_A_x0019_kæåÙ¿	A	Â_x000F_ëv*_x000B_A_x0008_óñÌ¿6_x000B_A&lt;ãp._x0003_AÍ¬	A«éÝFÝ	AÊa_x0008_AzJ&gt;_x0012_¥a_x0003_A(û&lt;#Ô=_x0003_A8_Z#n	A¼&lt;ÐÝ¢_x0003_Aøâ_x0003__x000B_Þ_x001A_	AÞ'lOë	A@ñïÐí^	A_x0015_q·Þ*c	Aî¯\eGâ_x0008_AÓ ñs´Ç_x000B_A²¦cnÈ_x0001__x0008_An¦ð)KE_x0003_AÇþú\~	A*½º_x000C_³_x0008_A:eý_x0006_CG_x0003_AöUöF»+_x0008_A_x0003__x0004_Üu_x0008_]³2	A2_x0016_	Wxf_x0008_Axv[_x0018_|_x0004_AÁ¹_x000C_RÏ2_x0008_Aµu×"·C	A¸]_x0001_Òd_x0004_AvHfè2_x0008_Aç1mjå_x0008_A_x0017_%Êw½	AÔúò_x001C_§_x0003__x0004_A}_x001B_ÈmäÏ	A¥E_x000C_":	A´àñ_x0011_¶û_x0008_AËZnfþ_x0008_AÝÙUzÜ	AÒ_x000B__x001B__x0002__x0004_A¡&gt;³àu_x0008_AÔgýO=_x0004_AAt#¦_x001A__x0004_A_x000D_Íí_x0008_	AÙßÖ_x001C_íà_x0008_A"?_x001E_Æ_x0011_ï	A§ãØÂ_x000B__x0001__x0004_AXÁWü1t	A1F¹K_x0004_A@_x001F_«UÌ_x0008_AS_x001A_×_x0018_À_x0007_A~ö1t7	AÁ_x000D_"_x001C_Å_x0008_AÎ+´V¾9	A_x0016_wâÊ	A³_x0001__x0004__x0005_Y_x0008_AXphdÉÚ_x0008_A_x0003_ôùv_x001D__x001A__x0004_A÷_x0017_.Åã	AÒºdÏ_x001C__x001A__x0008_Aã)ú¹ÕÈ_x0008_AáãVyµ	A¼th}=I_x0008_Ag&lt;|£ÈV	A\ì§B	AZ¥F]ýç_x0007_As#b´2»_x0008_A½·¨$	AK­ñ8_x0004_A/oÎt[	A¬¯_x0018_'$J_x0004_A&gt;éea½_x0004_A¯P_x0010_zÄ	A_x0004_6_x000E_f¼_x0007_AL_x000C_Ô,_x0004_AyQæz\_x0008_Aîé&amp;È_x0012_T_x0004_A¼Û.í	AfQ&gt;!_x0004_Aìþ­*fA_x0008_Aû_x000B__x001C_uðW_x0008_A:_x0011_ËÚç_x0008_ALg¯_x0008__x0002_b	Aïárq_x0004_AÀFî3_x001C__x0004_A_x0016_H$e_x0004_ALj_x0007_Å	A_x0001__x0006__x000C_Õ³{È_x0008_Aoßº&amp;Û|_x0008_A_x0015_ÏÂj	A._x000B__x001B_¦_x0005_	A¬_x001B_Ù&amp;N	Atpî?_x0011__x0006_AàNø+s_x0015_	A_x000C_Õë_x0018_&lt;N_x0008_AÜ,¢_x0006_}Æ	Ap~h¦¡_x0006_AEBhç@	A_x0003_F8_x001F__x0002__x0014__x0008_AÿcíäP¿_x0008_A&lt;É^&amp;¤#	A_x0012__x001E_EN"_x000B_Aºïì¯7_x0012_	AÒÐ¯_x000B_§!_x0008_AÍÜQÊ°_x0008_A_x0014_3gîÊ	AÆx#ÿæ_x0007_AÓv_x0019_		A(/UÏ_x0008_A|ñº\êê	AÈºu_x0001__x001A__x000B_A®Sé_x000E_f_x0008_ACi4Ë7-_x0006_AÜ_x001A_)ÖL	A.Û_x001F_í_x000E_	A ÞWØs1_x0006_AB_x0004_#Û#á_x0006_AoE"ÌÈ³	AÓÈ¬_x0002__x0004_ÌÂ_x0008_AFlD7'_x0004_AõÉÝ_x0012__x0016_	Aji_x0010_¹*ÿ_x0007_A¥ÄMÌD_x0008_A_x001E_õÖ³_x001A_¯	Ao°¡ØO_x0008_A_x001B_¼34}_x0008_Ak¢_x001E_!*	Að "¥ês	AÛ_x0008_L&lt;þ&gt;_x0004_A±ø_x0008_£*_x0008_A9!	c	AÛ`+õ£_x0008_A&lt;ß)çjÕ	A_x001E_é#áMd_x0008_AÌÎÂ_x0003_	AÉlà0;_x000E__x0008_AîjhØ³_x0008_Aì_x001D_°×¡_x0008_A#ø_x0004_\Ð_x0007_A¿_x0001_väÛ_x0008_Aï_x0015_Q×k_x0008_ApÖÖ§à_x0008_AúÒßÇ²ª	A1dF]_x0017_ê	AVÅâ_x001B_ùA_x000C_Aw'ªt_x0004_A_x0019_nINªÌ_x0008_AÒg_x000D_Z9	Aî_x0011_¼vþ_x0007_Aà_x001A_R÷Ö%_x0008_A_x0003__x0007_Ï.ì_x0010_ö_x0008_AE3{zÚ_x0008_A|N%_x000B_&gt;½_x0008_A¿Ôë_x0016_aµ_x0008_AxÎ0¸6°_x0008_Aöø_x0019_ÎÑ_x0008_A]Á_x0008_p_x0008_Aýï r×_x0008_A`_x0011_è§8_x0007_A:0#E	AC¬»³V_x0007_AÖâô_x0007_p_x0007_A_x0011_0Ñi_x0007_A3_x001F_Z_x0007_	A¶_x0002_­_x0005_Â_x0008_A_x0019_æ_x000F_Æöû_x0008_AU½w&lt;	Aë²	,_x001F_¡_x0008_A£¹²ÏZN	A_jÁ|_x000D_$_x0008_A£9_x000B_ÍÞà	AX»¹X¦_x0008_A_x0008_Ð ¨|3	AêVd_x0004_¢_x0008_A{|ÃX9,_x0008_A_x0001_D_x0006_t_x000B_0_x0008_AÑUXJ¹¢_x0008_A@_x001A__x000F__x000D_±_x0007_A³oB`O	AøØ®.@­_x0008_Aâã&lt;_x0010_Y_x0008_AÆÑ!ê_x0001__x0003_.V_x0008_AäÛÓ_º}	A»\hX_x0008_A)SÜÇ£_x0003_A¥?_x000F_	v	A_x0019_µðÌÛ&gt;_x000B_Ar«O{Â	A_x0014__x0008_îö¿J_x0008_ALßäV_x000F_	A/¸ïÚÜ7_x0008_A+M;´Xc_x0008_A_x000D_\ôh7_x0008_A¾)R_x0008_AA3Pº_x0008_AJ¢dMi	A½5'`Ô¿_x0008_AäÄ_x0006_kI	AAèâ)Þ_x0003__x0003_AÙHö_x0011_´M_x0008_AWÙ	A~\ó.b	Aû²ù_x000D_¶ô_x0007_Açz5{_x000F_G_x000B_A±×AójÂ_x0003_A_x0015_â_x0001_p 	AÜúF_x0011_X#_x0008_Au_x0005_Òyï_x0008_Ar·Çß)m	Aõ'=_x0001_°Ô_x0007_Aç_x0008_øM¿_x0007_AìÛ_x0007__x0019__x001F__x0002__x0008_A/zÉ¢¢_x001B_	A_x0001__x0002_¯}ú:	A_x001E__x0007_à÷~ _x0008_AKå&amp;ÕhK	AG$¤Ä£_x0002_A_x000D_o_x0013__x001D_4q_x0008_A7Áò¨Qø_x0008_AZ Ä	Lå_x0002_A¦óC_x0003_(?	AUÃZ)¹	AÎ¶_x0002_J_x000B_AYKý_x0002_v_x0008_AÇ¾_x000F_äa_x0002_A¶í7}Z	A8ÇdÎñ	ABPê.	A×WÚ*	AÇ3~_x000F_|	AþY$i¤_x0002_Aýâ|Ç o_x0002_A_x0011_FÇß_x0017_R_x0008_A¨jb	A÷Á_x000D_¤­	Atá«?\	AEl_x001B_'_x0008_AsmÖV;_x000E_	Aª³»Öª_x0008_A£_x001D_px_x0008_AXFJ%	A!?6ßöÐ_x0008_AL_x000D_ÇÄÅ	A_x0006_.[µ,p_x0008_AõJÏ|_x0001__x0002_Ë"_x0002_AÛÅIB_x0015_ç_x0008_AÜb{1Ô_x0008_AY_x001E_`N_x0001_9	A_x001D_¹m_x0008_AZ_x0001_0Îîý_x0008_Ab`£ÞÄy_x0008_A|%´ ñ¡	A_x0005_È×¼0_x0008_A_x001A_Ú_x0017_0É_x0008_AÒS_x0002_oD_x0008_A#MÎè,Ð_x0008_A¼_ÚB¡_x0008_A¸H+[_x0017__x0012__x0008_AH&gt;Sþ³	A^Ú_x001B_Á0_x0002_AÄÇ²ùÜ	AØ"Ö|_x0002_AäR=0ì±_x0008_ApTX«GÜ_x0007_AX_x0017__x0001_&amp;¶_x0008_A.¥Å³Ï_x0008_A¯Ë;ero_x0002_AN¨¾p	AÊ_x000D_S_x0001_0E_x0008_Ab¾"@&gt;9_x0008_A±Klò^û_x000B_A!._x0011_.f&gt;_x0008_AÐh·É_x0008_A%0/ª 5	AöàÅÒ$	Aòôvl¾_x0011__x0002_A_x0001__x0002_ÝG`zä	A¦ÂÖ&amp;¶_x0008_Ai_x0005_Èú_x000E_U_x0008_AßÜ Í_x0008_AX·l£_x0008_AFº÷_x0014__x0013__x000B_AzÖ&amp;ï_x0008_Aº_x0011_¿7	AOe¨H	A	ÎÚÞ¾_x0008_AfÏ_x001C_É¤_x000B_A0_x000D_9ÆþÐ_x0002_A0 ¦_x0004_Óã_x0007_AduüÌ L_x0002_Aþ4U_x0002_AñÃÊt'Ê	Amd3äø¤_x0002_A`?á_x0011_	Aé2qe_x0010_\	AÔ1ÑJ-	A¨B_x001D_Rô\_x000B_A^à_x001D_	£o	AA|_x000C_Z&amp;_x0002_AåTÁ÷_x0004_×_x0007_AcÂ"ídF_x0008_Aº!ÍrI_x0002__x000B_AùÜcuÙW_x0008_Aú_x001C_Û¿Òî_x0008_AWÊÀTó_x0008_A`è:ê%µ_x0002_A_x0014_¶_x001D_ê¥	Azÿ6_x0001__x0005_"	AÐºs"_x0008_AV_x0012_ðv_x0008_A_x0005_eP¢6_x0005_Agð­_x001B_Þ²	A¼àêÊ_x0003__x0019__x0008_A~ë î	A)_a_x0014_'.	AÊ+õãµ$_x0008_Axð_x0019_Ñ¬R_x0008_AÉÇ-_x0002_*(	Apî2Þ_x0005_	AÈÅ_x0003_5N[_x0005_AÎhVÆ_x0008_AýDa&lt;h	AhD±_x0013_'_x0008_AN_x0011_F/­2_x0005_A[tlG@Ý_x0008_A_x001A_sî´µ_x0008_Aà2O_x000C__x000C_Å	AsË;|ªû_x0007_Açí½mâ¹_x0005_A¤^aÊ{Ë_x0005_AÃï_x001F_Rg»_x0008_AB&amp;©N³ì_x0007_Atê6_x0006_»_x0005_AÒ~_x0004_=_x000B_A³ä/¿în	A6_x0002_¿³'_x0005_A¬&amp;¥{îø_x0007_Az4\æt÷_x0008_A)²p%U	A_x0001__x0004_Ð¦ãOÉ|	AàæÓr_x0012_1_x0008_AüA»õ5	A³øÍÅ(·_x0008_AþÐ?%ÿ8_x0008_A	)±¹,_x000B_AdP_x0005_ËN_x0008_A·9Ê0êõ	AÁûØXV`_x000B_AÉåÓ&amp;#_x0004_A]_x0008_Òàì	AJx}	AÞ~RÉË_x0017__x000B_Aâß,_x0014_ü_x0004_AE¬3_x0005__x0007__x0008_Aö9éHÇ_x0004_A_x001B_ù6Þ±|	A5_x0010_Æñ_x0008_A_x0003__x0002_W_x0018_¸â	A+ÅB_x0007_:æ_x0008_A_x0018_ £:¶	A÷_x001B_ý'V	A	þZYØw	A_x0013__éãà]_x0004_A_x0004_¶¸_x0007_·F_x0008_A1{_x0008_AÆ_x0003_S!_x001F__x0008_AWi_x0008_Ï_x0008_Ak?¥ªt5_x0004_Aè_x000F_}yé_x0008_Ah!	_Wñ_x0007_A_x0008_¡p_x0001__x0002_Ð_x0008_A_x0018_»O£Ã_x0010__x000B_A_x0004_j_x000B_ç_x0005_Ö	Aî_x000F_í±Ë_x0008_A_x0001_e§$_x0002_AÀ_x0016__x0018_¹Ø_x0002_AÒ_x0012_öâ#_x0018__x0008_AgÆZH_x0008_A§ºM¶Á_x0007_A=¬S1!_x000E__x0008_ATä£g¾_x0002_A5tx~~_x0008_Aã_x001D_éàô	AtÊà_x0008_A±IÝÑ-"_x0002_AlØ¥_x000C_2C_x0008_AËs_x0004_È_x001F_Ò_x0008_APZtC_F	Aâñ¬ÿ"9_x0002_AÂC¸ª_x0008_A\	_x001A__x0007_®	Aª_x0001_sO_x0008_	A.4RÈ_x0014_P_x000B_Aã½Y_x0008_A ºx-y°_x0007_A_x001F__x0011__x001C_aõ?	A(¹¾+_x0002_A_x0018_¿W'Íc	AÔIoÕ_x0019__x0008_Aò_ÅÔg_x0008_A_x0001_+Ô;vv_x000B_AþwKúßÙ	A_x0004__x0006_Ó_x0005_SI_x0008_AÎ_x0013_Bþ«º	AX_x001B__x0007_Í_x0011_«_x0008_A\Å_x0002_i1_x0008_Au_x001D__x0001_ÄÍ	A©=^	A®Qñ÷`E	AæwÊä£_x0008_A_x001A_ôV_x0006_;_x0006_AùWÈ¼-_x0008_A_x001C__x001C__x0003_¥w_x0006_AVËÕ+U_x0010_	A&lt;Ù_x0010_sW_x0006_AËß6Ú'Q	A_x0016_^B_x001E_ì	A_x000F_jXÛûâ	Ae÷èoM¢_x0008_AXûp_x0006_A ïÁÃe	AÕlÏ2*®	AÐéúi_x0008_AY$®__x001A__x0008_Avù¤_x0006_Î_x000B_	A_x0013_Àª/é_x0008_A+àª`u_x0008_A]w©¹_x0016_Ò_x0008_AÓ!ÕÜ`_x0008_A~ñtñG_x001D__x0006_AÝÉF`_x0008_A»â¶Õ_x0006_A_x0003_ÑÞ_x0014__x001C_C	A_x001E_º´_x0001__x0003_'	AôÄt_x0008_A_x000E_Ô_x0017_Q6A_x000B_A_x001F_8_x001D_ôí_x0008_A]øVt_x000B_AkNQ_x0005__x0003_AÓ¿MÜýE_x0003_AZ¹_x0016__x000E_	A¥ñ2V_x0008_AÏ-e. ¢	Aº6oÅ*_x001D_	Av(!ù$_x0003_A!9Ö%&gt;Þ_x0007_ApÀ!¹ßX_x0003_A`_x0015_æ\èZ_x0003_A@Ë·Ú&gt;	A^ñç_x0003_Øý_x0007_A_x000D_¨ s_x000E__x000B_A@£íÃ_x000B_	AÛÄ_x0018_Ø_x001E__x0008_A'öëÒ_x0008_A8¶_x0005_0H2	Aµê=	_x0015__x000B_A¶áL©Û_x0003_AINÃÀ_x001D_	AÛ¯ñÅGË_x0007_AB_x001B_m	AAèâ%_x001F_ 	A_x0002_CðíKF_x000B_AbQµ_x0008__x000B_A,\äaWÃ_x0007_Ah¹_x001D_ò\_x0003_A_x0002__x000E_y}fv÷è_x000E_A&gt;×§Æ_x0016__x0008__x0008_A#_x0004_§Jè_x000C__x000E_A¥_x0001__x0016_¯"_x0017_	AK4o_x0016_P	A_x0008_ò+½Àß_x0007_A$s{®	A_x0012_³_x0004_ê©(_x0008_AßûP¤s»	A£ð¢É¼	A_x0005_Ç¤¦7U_x000B_AÏ÷°f-H_x000E_AÓ _x0003_³®ã_x000B_A=¼p¦_x0008_A_x000C_wìOÓö	AqÅ¹®þ	A_x000C_Ê@cÛ_x000E_AÃ_x0004_{¨:	A_x0004_\9Õ´_x0008_Aü}*_x0012__x000D_Õ	A«ë§F_x000E_A7¥fW=ð_x000E_AìT"k_x001D_	A_x0006_GÉ7_x001E__x000E_A	¿\_x0019_¢_x0008_Ajt*ü_x0007_A_x001A_@;lÒ_x000E_Aþ_x0006_éz	Aaülõ_x0017_R_x0008_AÏd°I8	A_x0018__x0018_¦_x001B_o	A÷®_x0001__x0002_æÒ_x0002_A#²±Æ_x0008_A4æH¸Â	AùíÎ_x0008_A$Ù©&lt;·_x0002_Að¨éÓ_x0004__x0008_AºÈï_x000D_y_x0012__x0008_AÄÊ|R)	A _x0019_âµ_x0002_Aü_x0001_ÿtv&gt;_x0002_Aaè;kk_x001F__x0008_A%Èê_x001E_û_x000B_A±_]M\9	AgÝ$£=Ñ_x0008_A_x001F_%Ü8_x0008_A¥c)ý_x0002_Aå§Ú&amp;ÚÛ	Aòé_x0012_þT_x0018__x0002_AÛ%âA_x0002_AÎ_x000D_Ä,_x001D__x0008_AÖ_x000C_SòÜ9_x0008_Aø_x000D_Udp	AÛ_x0012_õ@_x0018_ñ	Aü_x001A_0kü	AÜzr2Põ_x0008_A.2è&gt;$é_x0008_AÝBz$	A%£dj·_x0008_Aå×ÿÈ7È_x0007_A~_x000B_²Òp_x0008_AtZs¹Þ_x0008_AßEÁÏÝ_x0002_A_x0002__x0004_Õ¡g×*_x0004_AÄvdv£	A¶Mµ_x0006_¡	A^$_x0004_A¬¼â'Ô_x0004_A¼ø*8Ö_x0016_	A-(B´_x000D__x0008_AZ½+n(	A©_x0003_ßÁ&amp;d_x0008_AÁWËàå_x0007_A-cÏÀê_x0008_A*_x0011_äÜD_x0004_AbÄ×_x0008_A_x0014_Sôq_x000F__x0008_A¹_x0005_hÏ!¼_x0008_A(ê£Cg_x0003_	A/_x0006__x001A_xM	A_x0019_5I_x0012_Y	A_x001C_÷[}ëU_x0008_A_x0018_÷o¬÷c_x0004_A:1K0XC_x000B_Aü1_x0008_A ®çuq_x0008_AÅÄ½(~_x0008_A_x0006_A8vÔW_x000B_A_x0017__x0003__x0010__x000C_o_x0004_Aá%|2)_x0004_AºlNS_x0008_AÏ¼O_x001B__x0010_à_x0008_A_x0019_¡_x0016__x0003__x000B_A¬ë_x0014_àÿ­_x0004_AF~_x0001_î_x0002__x0003_B#_x0003_AIwÑ_x0004_	A\`þ__x0007_ü	Ay¦úì_x0008_A_x0018_&gt;~#pÌ_x0008_A_x000F_ú§_x0014_¸R	AÕÎ|¥_x000C_	AT[×,_x0008_A¤!öÑ	AÎ6M_x0012_è¯_x0003_A¥_x0001_øÒM:_x0008_Aóü&gt;öc_x0008_A-kíw(	AÕÀH;±©_x0008_AEûÊMñ¬_x0008_A§)_x001E_Í·	Aï!_x000C_ÙQ	A¶£çm²_x0008_AF_x0014_éÈÜÿ_x0008_A_x0001_Ê{!%«_x0008_AjÐµ_x0002_Æÿ_x0007_Aì¼	_x001A_d_x000B_	AÏÎZ¬Ü_x000C_	A«S{I_x001B_ã_x0008_AYúÁ¾_x0008_AX_x0007__x0015_½Úó_x0007_A¯r_x0005__x001E_s_x0008_AL_x0018_ÖØ_x0018_-	A^LñJ^Ë_x0008_A_x0015_È(w_x0003_AóÒÉ¢4Å_x0007_A_x0014_vD©õB_x0003_A_x0001__x0002_2Ç9v,	AÖ¿¦W¤_x0008_Aõ@¨lù&lt;_x0008_ANLo_x001C_u	ArIé=	A0ì"_x0018_¸_x0007_Aç)h_x000F_&gt;	A^4¼:_x000B_	A¤x7Ô-	AdÇ'¿_x0008_AÑ_x001C_í!vg	Aû¹R®·2_x0008_AÀUð_x000B_dA	A¿)çrD	AK7%éØA_x0002_A_x0012_ïx#¬%	A7·_x0003_íä¸_x0008_Aü_x001F__x001C_ÝLê_x0008_A;_x001B_ÞW[	A¥_x0016_V×@ _x000B_AY_x0002__x0001_j_x0012_É	AA»ê_x0010_÷;	A»¡þà_x0002_A¸7_x0003_p×_x0005__x0002_AHôtÑñ)_x0008_A_x0012_=YPY_x0008_A[_x0007__x0006_¾	A®K	)'°	Aô)(r³	AÂ©tÎö_x0008_Aq¦_x0004_ "Ü	Aåã_x0013_Ã_x0002__x0004_À'	A»_x000E_5Ê	A©"Ç{ù÷_x0007_Açj¿85P_x0004_A¤·_x0002_%-	A"Ëç_x0013__x0004_A!Ý¿xá+_x0008_A³ó¹2S	AÜÃ7\V_x000B__x000B_A%V³Àø_x0008_AeH_x000E_	Ar*_x000E_`-|_x0008_AËW_x0017_¬Ò_x0008_A_x0013_ôWÇÿ_x0006_	AÆ_x001F_ÏÎ_x0008_A2èÊng_x000B_A_ýæÌ´×	A_x001B_«jÕ4!_x0008_AD_x0011__x0002__x0003__x0008_AuO´ ®	A'_x000F_V\_x0019_Î	A¯_x0003_R&amp;2	A7Ùs_x0002_	A&amp;_x0003_Ê_x001B_ã_x0007_A_x001C_o4Y¡	A'm§_x001E_	A^gà_x001C_N_x0004_A_x000D_dÆ.æÜ_x0008_AçÒTä²C_x0008_AJ6g4Í0_x0008_Aà+Fdæ÷_x0004_A-Û!­_x0001__x0004_A_x0002__x0006_f_x000B__XÂ_x0008_A£ $#£Ë_x0008_Ax¹]_x0008_àë	A$Þ±J×	A`óÒab_x0008_AzÞò ýn_x0008_AWA4ZÅ­_x000C_AéW_x001A__x0005_Y!_x0008_A&lt;ö½mU_x0017__x0008_A3Úæ)A_x0006_AO®×Æ¯__x0008_A8ª_x000B_ÅÂÊ_x0008_AÖ"9z_x001A_«_x0007_Aÿ_x001E_GNG_x0008_AªÖ×æ[¯_x0008_A,F _x0003_P	A_x001D_¥Ù£&lt;Ê_x0007_A@ðqG´	Aïj@"´Ñ	A¬j÷zY	AOPsÀ_x001F_¨_x0008_AR_x0004_u·_x0001_	AõÙæ}x(_x0008_A&lt;Ù_x000C_åcö_x0006_Ai19ý_ê	A^¾Òc­_x0019__x0006_A/ß/mú	AËú¼t#³_x0007_A_x001D_ _x001A_½¸	AÇÂùk	A£FR;_x0008_Aø_x001B_._x0002__x0005_Q_x0008_AÇNC_x0010_(_x0008_AHÅP-Qµ_x0008_A²Hs½_x0008_AÒ7f¨d²_x0005_Aé3ç4¹	A\Þ1Ù#	A¿_x0004_úÅ¾F	AÉ·ù_x001E__x0005_AGC_x0018_Ý_x001D_	Aýç_x0011_h	A_x0012_3_x001D__x0004__x0008_A$_x0013_¿d	A¶_x0019_&lt;ö_x0008_AK¥òy_x001C_Q_x000B_A¿£/c1_x0003__x0008_AnÅµXô7_x0005_Aé®Iæ_x0007__x001D__x0008_A4¸ÅJe_x000C_A_x0013_H¿¼õá_x0008_A=Ýr`1_x0008_Aõ´·¤Î?_x0005_A5$_x0001__x0005_Ì_x0008_A:o8@·¾_x0007_A*Áè!	A_x0003_E`_x0010_gd	A_x000E_OH_x0008_AÌãu"Ó_x001C__x0005_A¢_x0019_snÖ»_x0007_Aç8ÐUß_x001F_	Aq_x000C_Òl_x0008_A)_x0003_:ë[_x0008_A_x0002__x0003_:_x0002_+'R_x0003_AÒÒCsû	A_x0016_¯éÙCè	A+äß¦	Agûó6°_x001B__x0003_AuA¡+k_x0008_ApsÔÖ_x000F__x0008_A_x000E_Ö_x0003_Aú?X°_x000D_ø_x0008_A+%#t_x0003_A÷ÒQxw	A?­Ç6ìÙ_x0008_Akw*&gt;K_x0008_A¾ÀSVò_x0008_AîÖ¥¸_x0008_A_x001D_ú×Ä_x0008_AâTn®ö_x0008__x0003_Afªj]_x000B_Aê_x0014_jKÐ_x0008_A'¥È:á_x0008_A_x0002_Ñj ;d_x0003_A_x0001_¼_x0014_÷±_x000B_AÔþ¡%úg_x0008_AtV_x0002__x0003_«_x0008_A{i]hX_x0003_A }áí_x0003_AÅ|P_x0008__x0002_Ç_x0008_A_x0016_Ip?_x001A_	A!s+úËç_x0003_Am]Ñ!	A$÷àº-_x0007__x000B_Ay|ã_x0002__x0005_û"	A_x0017_t¶LÈ_x0011_	A_x0019_ß_x0019_ÙR	_x0008_Ap®nÛ_x0008_A_x0005_v»yºÁ	AXÛ_x0002_bÑ_x0007_A_x0012_,mÒk*	A«é_x001B_/©_x0008_Aë`ýB»t	AÕ£*Ù)ì_x0008_An_x0001__x0019_¹_x0008_AÚÊ_x000B__x000C_Ög_x0005_Aù¬`ÈÓ_x0005_A_$_8¢_x000E__x0008_AÌÈÝ_x0005_A±vgÇG	AÄ8_x0003_3?g_x0005_A_x0014__x000D_³ú~_x0005_A®Íå_x0018__x0002__x0005_A\y·"_x0008_Aa¯D_x0010_T	Akö²â_x0008_AúÙÉxX=_x0008_AüxVzy	A¼ âñ_x0008_AFþbn&amp; _x0008_A9ê_x0005_×	A¿hÃj@	A#_x0004_*ß®=_x0005_A'kÖV?_x000B_Aá&gt;ÕÈs6	Añ·ë%ÿ	A_x0002__x0005_jú=_x0007_Þ_x0007_AÕ»Ô_x0016__x0008_AtUä-*_x000C_A£=_x0016__x0011_;	Awnf_x0016__x0012_÷_x0008_AZKèÀñ_x0005_AtßðëB_x0001_	AgÞu\_x001B_	A´_x000F_Õ_x0017_Q_x0008_AfqñëG	A+_x001C_­_x000F_í_x0008_A_x0003_|7½H_x001B__x0008_AY_x0004__x001D_Á4	AüdT}b_x0008_AcÇDÄî-_x0005_A¥®_x001B_W	Am`Î_x0005_A_x0001_|ÉÆÇ_x0008_Aª¥·Ïs©_x0005_A_x0016_RÀ#µö_x0005_AöôHmÏy	AÂ_x0018_÷Ü,	Ay§ðfù_x0007_AA_x001A_ÙÃ:#	A,ËK9à_x0013_	A2Y3_x0017_üI	A3Å_x000D_Þ_x000F__x0002__x0008_A­Ìþì_x000D__x0006_	A±ë_x001E_·ùæ_x0005_A¯ErÙ+_x000B_A_x0019_µ­?CB_x0005_AK_x000F_,_x0002__x0005_¤ç_x0008_AÎgËÑ¹	A_x001A_Ãã®y7_x0005_Aí_x0002_z&lt;Z_x0008_A_x0008__x001E_(ØgÉ_x0008_A"J_x0019_Þ_x0008_Aãß_x0015__x0005_A_x0019_Qt$_x0016_õ	AÅâG®3	Aµßã_x0016_	A£_x0008_,Çò_x0008_AaÁio_x0007__x0005_A.FØÿÏÂ_x0007_A_x0006_ª_x0017_pq	A)Èrnh	Aévw_x0006_V_x0005_A§§WÅì_x0005_A°Ißb_x0005_A,_x0004_¬_x0005_C_x000F_	Aê4x¶±_x0008_Aì_x0003_`_x001F_"_x000C_A~ßC_x000B_Îº	A°0Ç_x0001_yö	Aû_x0007_}_x0014_O	A½Ü|ÿüÛ_x0007_A_x0004_|´Ú _x0008_Aõs®&amp;_x0002_	AA!û-_x0008_Aº.&lt;ñ_x0008_A_x0018_èÔÂÇ&gt;	A_x0012_m¢¡_x0008_	AÝ._x001A__x000F_«_x0008_A_x0001__x0003_Àæ3ø	AÒþ!t®_x0008_A=_x000F_Úâô`	AïR&gt;Ð;	A»_x0010_ä=	AõdD_x0008_A_x0002_îî5k	A9v3Ñ_x0007_A_x001F_qýæJÛ_x0007_AúÉ1?ã_x0003_AtS57¦É	AÁ&amp;ÐÍ_x0007_A¨ÈQ=J_x0003_AIÊ&amp;_x0016_p?_x0003_AÈ¸íó_x0012_à	A«_x0007_XXá	A&gt;Zý_x0016_F	A_x000F_aS	.^_x0008_A»¶l	®X_x0008_A-x+äÆ_x0008_Apú_x001F_yâ_x0007_A_x000D_\{ª_x000E_ö_x0008_AÇ_x0007_ßTI_x0003_AÞi_x000E_]9/_x0003_A~ÛÁC_x0019_:_x0003_A+¡}Á´	AØ¼$)$_x0008_A¹´²Z	AÙÊÉ_x000B__x0003_Aè!6#uP_x0008_A5¯åöy	Ahë@C_x0001__x0004_^,_x0004_AA÷;E¡	AÈÂ²Æ#_x000E__x0004_A²z_x0015_&lt;__x0008_A_x0012_Mîö3£_x0008_Aû¾óÚÍ_x0008_	A&lt;U¬°Ù_x0008_AáÓ´_x0014_u~_x000B_AòÙjÞ	A_x0006_B± _x001F__x0004_A(ækHì	Ax_x0006_¨_x0008__x0008_Aí.[ôó	ASýi½_x0015_&gt;_x0008_A\ÜgÀÃT_x0008_A_x001E_"¶»²_x0004_Açi9T_x0008_A_x001A_5_x0003_«SX_x0008_Aì_x0012__x000F_&amp;d_x0004_AbO±0_x0008_Aì_x001D_¡6_x0008_A°ª_x0006_|hf_x0004_AW_x001B_Zh&lt;Ü_x0008_A²}v}_x0008_ALä«õ_x0008_AêÀX_x0011_s	AK£|_x0007_à§_x0004_A®ñt#ÍS_x0008_A÷	ï~ÀP_x0004_A)s_x0007_µÉ_x0002__x0008_Aôºôâ,K_x0004_A'Si		A_x0002__x0003__x0019_3S_x001B_]_x0008_A_x0003_xº:_x0003_A¨_x0005_H_x001D__x0003_®_x0008_A_x0016_J.kÌ]	Aâ1í_Ä	AùÊ;Øo_x0008_AY_x001F_®UPH	A0Gm!L_x0008_A_x0008_ÛJÙr?	ACê#_x0001_	ADéùO¯ÿ_x0008_AÊ6ÿß_x0008_AðS_x000B__x0010_i;_x0003_A­$ÐÄ9_x000B_A¥ÊGW*M_x0008_A_x0001_Ý¬1È:	A_x0016_°Â_x000F_p&amp;	Aµí§	AÛÒÁûPñ	AeÿÏ_x0014_Y 	A#\i#C	A_x000B_oüü®&lt;_x0008_A.ò!nVU	A|,¡¥_x0008_Aõÿ3'I	A´Q Ho_x0008_A½M_x001F_Yl­	AÜÁ/Ñ1_x0008_Aga@Ó/_x001D__x0003_AæV _x0008_AËòÊëå;_x0008_AìÚ_x0006__x000B__x000C__x0008_AÊ]·R_x0014__x0007__x0008_AÉ6_x0008_&amp;+_x0008_AÓ&gt;òeSÜ_x0008_AÕÝ_x0001_à¥_x0008_A*¢ß_x000C_:2_x000B_Ay¤ã0	A3AIñ_x0007__x0008_A_x0004_x²ÙBÁ_x0008_AùM«_x0006__x0008_A_x001B_!¡Û'_x0008_A_x001D_µ	ùëM_x0008_A¨_x000B_zd±\	A}Ñðòù_x0007_A_x0007_\øtÁô_x0008_A÷Ë:×ó_x0006_	AêØÖÑ_x000F_¸_x0007_A_x0015_ÜD¶®_x0008_Ar_x001F__x000C__x0011__x0008_A×;å[¤_x0008_AJ0è$@|	AÎXoÙè§_x0008_A_x0015_Ñd ¯_x0008_Aj­õHÖ_x0008_A_x0005_È3s;_x0008_ASúâ_x000B_É_x0008_Aü|¬_x0016_P[_x0008_AÅ_x0003_ðÊ§_x0008_A&lt;Ë##_x0008_Aa_x0004_«Q"F	A$9_x0002_tQ_x000B_AvËÒ_à	A_x0001__x0004_{ ã)ãÙ_x0007_A+cB_x000C__x0003_l_x0008_Aj44õ+	A¦LeÀ£Ã_x000B_AhÕ 	AOJng_x0008_AyZN§S_x0008_Al¥_x000B_+tX	AÎqõtôR_x000B_A_x0015_V+6	%_x0008_A¬Ñ3³_x0013__x0008_AÏ&lt;ól×ò_x0007_AÌK@_x0008_AêJË©¹_x0007_A_x0007_Ûò$j	AÆn6°	Aß»_x0017__x0014_Õ_x0006__x0004_A×m½Â_x0018__x0008_AZ9Óh+_x0004_A«J¼ _x0004_A½Zåoí_x0007_A_x0008_Êiå_x001F__x0008_AW$jîN_x000B_A_x0011__x0005_sæ _x0008_A_x0002_sL_x0008_AíD³'m_x0008_AñOú_x0013__x0002__x000B_A¸£Q3Ë*_x0008_A/êíüq	AÕ7¦f¼	A¬_x000D_ÅðßÓ_x0008_Aü%Îã_x0002__x0003_ûÍ_x0008_A&gt;2ØÛY_x0008_AäNV¤N¬_x0008_A¸T!ë&amp;_x0003_A äÍ!a	As´é´_x0008_AçþHj_x001A_u_x0003_A*ñÈõ¿ß_x0008_AÇl|u	A_x0008__x001D__x000B__x0005_v_x0003_AÏ_x0003_ñ( _x0003_AÆSzÂ_x001F_	A`ú§ó+ó_x0007_A1_x001A_\¶¢	Al[-Á	A¤&lt;_x0003_¦§K	AEJçyJ_x0008_A¶·æ?_x0008_AÁ_x001A_ä)*³	AMÙí8_x0019__x001D_	A.[¥dg_x0008_A_x0010_Ú!7N_x0001__x0003_AxoÆ|_x0008_A_x0013_Qk_x000C_A_x0008_A=N_x0017_¢7à_x0008_A_x0003_çà_x0012__x0014_u_x0008_A©Yµ5t_x0003_AJ¼~"_x0014_Ý_x000B_Av©w¨_x0008_Am®_x0003__x0002_!	A\'Ã_x0013_ÚS	AÚåZ_x0012__x000B_A_x0002__x0004_AÖüÜ_x0014___x0008_AÇlÊØ¸¬_x0004_A?¸(¹_x001C_Ø_x0008_A_x001C__x0010_éC0_x0008_AÐÈTÙ	AÍu_x001E_	AH_x001A_õ_x001B_¯_x0008_Aö_x0011_ò0ì	A3±º_x0018_¹_x0004_AÉÆ_x0003_¡I_x0008_A4[ó:C	AµV­ý_x0007_A_x0017_Þ"_x001B_zô_x0008_AT©!`¿_x000F__x0004_AÏÎpdZí	AÖ_x0014_JBt_x0008_AÕW9uÐ£	A_x0019_ãNu_x0019_m_x0008_AºM ù_x0004_Ø	AöéXÆØ	AòI[Huf	A±uª	Aòä'|è_x0008_A_x0001_V#«ô~_x0008_A5_x0005_}_x0002_©_x0004_AêÍùÙ_x0008_Aj_x0007_ÇÆ_x001F__x0008_A_x001B_þÿQ_x0001__x0006__x000B_A$ v)¸_x0008_A ³âñç	AX¤­YÇ_x0007_A_x0013_ §_x0001__x0002_y_x0015__x0008_AG_x0003_wÏ	A_x0013__x000B_v·	AàÍ¥y0Ô_x0007_A$F_x000F_)°÷	An(_x0017__x0014_	Aé_x0007_*}ð_x0008_A4`	 _x0002__x0008_A_x001A__x001B_~\¦\_x0008_A²-_x001A_õ	AªñOç		_x0008_Aç¤l=JÌ	Aq»8©é_x0002_Aö_x0015_ûc.Ä_x0008_Apm¶_x0014_JÙ_x0008_A_x001F__x001C_A]	A- _x000B_º	AôÐØm	A9@hO­·_x0008_A¬Ì¼s¯	AkvT´h_x0008_Aj|º^	Aj_x000F_Ú¯¾A	AM694	A´»;	ë_x0008_AÙP¶\	A¿¦*¤«	Aï´:ÍÏå	AvÙÙìN÷	A·¿¢ÁR	A4æ2|:_x000B_AÛí0(©_x0008_A_x0001__x0003_ê_x0011_ètÀ_x0003_Ap1­_x0010__x0008_Aö\UU_x0003__x0008_Ad_x000E_ÿ'C_x0016__x0003_Acûiâ_x0008_AVÛCÀ_x0003_Aè©_x0017__x0012_0_x0003_A*ç±^_x000F_+	A_x0014_0ñÂjÎ_x0008_A[«,À_x000E_	A¦¤ÕR»f_x0008_A~DèC¾9_x0003_A._x0016_-ôÓí	AS'Y*áâ_x0008_Aíy_x0001_ç_x000C_B_x0008_A	å´Üm_x0008_A¼C©¢_x0008_A¬5J_x0002_oV	A÷xq|_x001D_ß_x0008_Am_x001D_85ý	An_x000B_?=_x000D_;_x0008_A1èk1ê_x000B_A_x0016_¯]Æ_x0008_AVX_x0018_ $J_x000B_A½TZùù._x0008_AÙv_x0014_´ç_x0007_A½Ç_x0011_àq_x0008_A¢k7¿Ío	A¯\´·j_x0008_A0¤Ý_x000B_H÷_x0008_AÄK{ä_x000B_Aîyp_x0004__x0006__x0004_j	A#«2_x0006_¯ð	A¾_x0005_jB;	Aºa.%A	AÆ_x0007_ÖhN÷_x0007_AbÎïHW	A_x000F_0_x001F_s_x0008_ANW¦_x000B__x001E__x0008_A~_x0008_/Éõ¾	Akß©°½_x0008_A'ú}ÔÑÆ	Ai¨vúÚ	AÚ_x0005_ÙJüà_x000B_A_x0017_Aaî_P	A_x0003_Ì_x001C_#_x0008_A¤M_x001A__x0008_AÖ_x0018_­G_x0003_@_x0008_Aîa_x0001_lé_x0007_AO_x0005_%ðU	AñLDk_x0005_X	Aµ5_x001A_r¯å_x0008_A\pU+	Aò_x0017_Y%çf_x0008_Am¿çö§_x0008_A¬¦« fÿ_x0007_Aô)yªIÎ_x0007_AÐ.E¼_x0008_A_x0016_½þ_x000D_@ô_x0008_A_x0002_ZÅ¦	AäêË#Þà_x0007_A`áýzÉ	AµS_x0004_¥_x0017_ö_x0007_A_x0001__x0003_y_x001B_d­§_x0008_A&amp;ÆöDIë_x0003_A_x0004_ÓFT!ú	A,ÓÃËé_x0003_ADØ;sØ_x0008_A3Qß(DÍ_x0003_A]¯a_x0011_$À	AX_x0003_È_x0010_-Ú	A(0^±ñl_x0003_A´áÔÙb?_x0008_Ala{_x0008_A}9\p_x0005__x0008_AjÖMUAr_x000B_A'àø_x0015__x0008_Ar=iü÷_x000B_Aë_x0013_{N¼_x0008_A9uzç5_x0008_Anéå½0	Ak&amp;_x001C_"n	A_x0007_®¯g4_x0003_AÐð§07_x001A__x0003_AÎ(9~_x0008_AHò_àaM_x0008_A_5ò	A¬tp×_x0019_	AÂrèìZÃ_x0008_A_x001A_º©ü		Aó|PûÔ_x0003_AÄÐ`?_x0011_v_x0003_Aåèr¦Å	A.4_x0002_9F&amp;	AË_¤)_x0006__x000C__x0018_¡_x000C_A&gt;í_x0003_$Kl_x000B_Aê_x000B_&gt;6@à_x0007_AÊh_x0019_ÍßX	A.lnß6s_x0008_A×B_x0016_Êú~_x000C_AÝVq_x0002_â_x0001_	A¸_x0013_bíDW	A_x0010_s¼o_x001E_ò_x0008_Axlª_x0005_Qá_x0007_AØàþ_x000B_þè	AQ_x0004_Hu^_x000B_ACÒµw_x0007_	AËIz'K_x0008_AÞo»gÁß	AþÔ¾_x000D__x000B__x0008_A`q¹0_x0013_ó_x000C_AGÿGoñ_x000C_A:ðÑI0i	ANP3ù«_x0007_A­×çg5_x0008_AQÝ_x0013_þ¬_x0017__x000C_A¸Õh^Ø_x0007_A2ajnÐ	A«_x000B_Ä£_x000C_A¦ýneS_x0008_AÊ6~_x0002__x0008__x000C__x000C_ALÎ.(_x0008_	A|1Rìe	AÓv	±Ö_x0017_	AÈ_x0017_+q_x0001_k	A{Y_x0013__x0016_K	A_x0001__x0002__x001B_?v	AW¯}b¤V_x000B_AÓmÉ_x0019_Ò_x0007_Ao_x0011_GgÇ	AÔ_x001D_Î_x0008_AIÿ¾«µU_x0008_A_x0018_CiÝ*	Ag_x000D_4H°_x0010__x0002_A¢)þ_x001D__x0008_AçÒ_x000F_Û_x0007_A[_x001D_7_x000F_*_x0008_A_x0004_X_x000B__x000E_rQ_x0008_AÕyý_x0006_l_x000B_AÒ_x0012_:ÞN	A³o+9¦Í_x0002_A®{=]®®	Aú};ü\°_x0008_AÊÕÉ@T	A_x{æ	AÚ¬û ä_x0008_A_x0010_õ,_x000C_tr_x0008_AúrF:ÑÜ	A@J_x001E__x000B_@	A·_x0004_n	AGLprk	AÚÞ£"_x0006_ç_x0008_A_x0006_±_x001C_x±_x001D__x000B_AAÕ_x0013_º	A&gt;Ü_x001A__x0005_î	Az_x0003_é_x001A_	A_x000E_°µ¨õp_x000B_AKê[_x001D__x0003__x0005_ò_x0008_A_x001C__x000C_þ4\ö_x0008_A_x001F_ÅpgÑÔ_x0008_Aòe_x0012_|þ_x0007_A¾_x0013_·¿´t	A_x001C_¦oòûw_x0008_AkÃ¬8D_x0005_AÝ_x0007_ÿ-_x000D__x0017__x0008_A[Îg$?_x0017_	Aó]Ç]_x0004__x000C_A_x0002_&gt;¸"Tl_x0008_A_x0013_Húz7_x0008_AãHw`R_x0008_A½À!þ¾_x0008_A¯ü_x001F_Ù¤_x0008_A&amp;{HÏÇ_x0008_Ad²ª¶	A©SÕ_x001B__x0001__x000C_AÛíçî_x000C__x0005_A,Ë«_x001B_Ö¶_x0008_AL_x0017_Áw°&amp;_x0005_AÙ_x000C_¯_x0010_¤_x0016__x000B_AÍ%_Ô)_x0005_AÝ&gt;È¬G_x0008_A!SÚ@G_x0008_AÌgFê°ô	AÄ0q_x0016_×Ù_x0005_AEtß_x001D__x0008_A¡ÏÖ_x0007_f_x0008_Ax9_x0008_­_x001B_È_x0008_Aû&gt;cÛB	A"Ù[ÒCp	A_x0001__x0002__x0010__x0017_k"_x0004_	AKS+Ê[	A¿YoÞO_x0002_A_x000D_|ñ:	Aöµ&gt;*CË	A{Öiñ:_x0008_Aô*êç	A=ç_x001A__x000F_©¶	ACÉé!¦_x0002_A_x000F__x0002_ÖRÛ_x0008_Abúô	÷ë_x0007_AÓÒ×u	AX_x0001__x000C_ì\¤	A y¥	AÍ"^F×ä_x0008_AaûIW5	A¤ôy'RW_x000C_A_x0003_½õe_x0010_,	A¦éÇÉ^R_x0002_A|-O_x0015_Ü_x0002_AÆ_x0004_:¡øy_x0008_AHË¹ÀVÀ_x0008_A¯H]_x0008_A¥÷ýV_x0012__x0008_AátýÚø_x0008_AÕSîÞï_x000F__x000B_A¢¹±H_x0004_	_x0002_ADÑ_x0007_i_x001C_	Af:é±_x0002_Aæ-_x0014_ôz×_x0007_AÄCÍõJT_x000B_Aâu_x0002__x0005_7_x0008_A¼òW+6	Að_x001F_BXß{	AÜ:Häåi_x0008_A1ÊÜ(r´_x0005_AXò66_x001A_Ô	A2_x000E_lì\y_x0008_A$¢±k(¼_x0005_AÅ_x000F_ÚæYÍ_x0008_AÜ_x001F_X­ÓÃ	A8É2_x0015_¾Å_x0008_A_x0013_ô¡:´x	A%_x0005__x0001__x0005_¶s_x0008_AÃÃµ_x0003_Ê_x0005_A#Ìºj«_x0008_AÁî­ìñ_x000B_AA_x001B_8Ê_x0016_a_x0005_Ak_x001E_AQ¾Ì	A6|éåB®_x0008_Ahh"{Ãø_x0007_AÏ2Ñ2¨_x0008_Aúá_x0011__x000F_Ì	Aú_x0018_¸qo¦	Aï+=na_x0004__x0008_AÃ_x0017_B¶.u_x0008_A!¤:ºà_x0010_	A×ç¸½·Å_x0008_A±_x001F_,Óµ_x0008_A:_x001C__x0004_l	w_x0005_AEV¸_x001C_	A­Í^Å´É_x0007_A#¼á_x0007_A_x0001__x0004_®ÇV°_x0007__x0008_A±:+QÉ_x0004_Au®x¤%ð	A_x000C_¸_x001D_«úà	AIàk7¤-_x0004_A_x0008_TQ9Ã_x0004_A¸|F4üh	A_x0016__x0016_h_x0003__x0004_	Anxþ6ë__x0008_AÖ÷aôÚ_x0008_AÏ,éË[	AóüþõÂ_x0008_AP2J©i_x0004_AÛ­Ë_x0010_U_x0006__x0004_AÆ_x000F_4	t_x0008_A¦ö_x0008_Ap°Ø_x0018_ÀZ_x0008_A_x0018_¥V.º±	AÄþ¢«ê_x0008_AîU_x0015__x0011__x0008_A QT_x0008_A^·R_x0002_&lt;´_x0008_AØÓÍq9ü_x0008_AÏ?/Æû_x0008_A&gt;óXèvG_x0004_A£_x0017__x0010_¼½Ó	Aº~ÎÙËe_x0004_A£ùÄ7¼)_x000B_AÛá08±D	AÏ_x001E_«7_x0006__x0008_A¸m_x0011__x001D__x0008_AR_x0001__x0002_MÚ_x0008_ATÚíÚ_x0002_Al¨&amp;çå6	AdCUô_x0008_A1_x0016_Ò~¿_x0002_Aý_x001D_¢_x0010_[_x0008_A_x001A_?pÉJ	A_x0013_â_x0010_Âz_x0002_Aù^~gt_x0008_A'¿®_x001C_üb_x0008_AµÁÃ~³~	A¤Ébp_x000E_Ñ	A&amp; qIÇ	A6q0Ç¯	AÛøúÞÝ_x0008_Aåä2ûÊÛ_x0008_AøxE}á°	Ar¸ýÐüb	AÒ´Ö¼é_x0008_AC¶HÞ/²_x0008_A'Ê¹_x0012_	AV^A_x0003_ð	AsÍyû_x0007_A:_x0002_	Qê2_x0002_AÎ}Äõ_x0008_A­ì,ö_x0008_AÄe £ú_x0002_AÝ=°ïá_x0007__x000B_Aù'¨.n_x0008_AÜþe&lt;h_x0002_A/{¸M=	Aýb&lt;iåÎ	A_x0001__x0002__x0015_»8ßÎ~_x0008_ACöy¿Í_x0002_AÃ1¬Ý_x0008_AÙÌA{	AtT`%Ç_x0007_AS_x0019_ØW_x0013__x000C_	ArîÖóÐ|_x0008_AA~É%è_x0008_AU÷_x001E_Ý`º_x0008_AéYaL¨_x0002_AfðK_x0017_.ß_x0002_AäJ¹Ðv	Aæ_x0010_mFS½_x000B_AUÅñ,¼	A28£Xã	AvÌû_x0012_8Y_x000B_A°5f_x0019_ì_x0007_Aè!P¦iÝ_x0007_AN°½®*	A|i_x000E__x0007_è`	A4¬µDoF_x0002_AùE¥B,Ë_x0008_Aû&amp;37	A¼-KAèï_x0007_AÈMè¢í&gt;_x0008_Aûg&lt;ó5	AX)\w_x0012__x000B_AØÐJ&lt;uã_x0008_Aé_x0002__x0011__x0001_wæ_x0008_Ai¯¸VV_x0008_AÕ\}_x0015_	AnòNë_x0002__x0004_ù_x0008_ACG©_x0004_g:	Ad3Û¥Ú_x0008_AÐ)jruÔ_x0008_A_x0001_(ÓÊ;_x0004_A'pè_x0012_ôG_x0008_A­_®_x0016_ý_x0004_A_x000C_gáóPw	AÇ*mJ	A'ôHûP	Am^_x0015_¸8	AÁhI]D_x0004_At$Ep_x000F_È	A_x001F_®¤!Fv	A*_x001F_¹_x0008_9_x0008_A1_x0017_¡íT	AìÍ_x001F_ëÓD_x000B_Aó¢¬_x000E_â	A;Àæ+Àæ_x0008_AéHëª_x0011__x0003__x0008_A7*oMÞ	A.Ö·0+Æ	A6;¦_x0003_ïx	ATl_x0011_ï	A_x001E_ÞV£_x0004_AbZü5¬_x0004_A:ÛÔpÈé_x0007_AE/¯á\Å_x0008_A,Ó_x000F_&gt;Ü_x0007_	A~D||~#	A·¹pÇ_x0017__x0004_A¾H_x0016_î_x0005_6_x0008_A_x0002__x0003_.êä_x0007_Aá^W_x001A_î_x0007_Aº;Ý_x000C_/O	AßeÉ-yµ_x000B_A?ûgï¶ð_x0007_A?¯_x0007_½Óµ	AnØµF_x0008_AÁ¶^_x0008_Aì*[y&amp;n_x0008_Aa&amp;_x000B_¤_x000D_´_x0008_A Nå}_x001D__x000B_AU_x0011_YÓC_x0003_AL´_x000B__x0011__x0005_ó	A§°Ý_x0003_AÑ_x0013_RWù_x0008_AÍØ3û	AWk_x0010_Ö_x0008_AÈÕ_x0008_5ñ_x0008_AÊ÷ë_x0003_A_x0012_÷øFä_x0007_A_x0003_÷+_x0010_©\_x0003_A_x0004_¥Ì»w_x0008_Aü\)°öp_x0003_AÆùXDWB_x0008_A|oüº"	Aéz3n§_x0008_A7[_x0012_Ð_x0014_	A7ÇH_x0016__x0008_A±V5­p_x0008_A_x001E_&amp;çÃ7Ù_x0008_Aßy_x0001_¦È	_x0008_AøoUP_x0001__x0002_ÿ_x0008_AúBÍ¡¿_x0008_A_x0012_E"G¹P_x0008_A_x001A_H¸íñ_x0007_Anx)-w	AÞ:à¥ûV	AKm¦Æô}	AÄ»©¶9x_x0002_A_x0015_§²__x0002_A_x0014_ÃìMpØ_x0007_Aºît}P_x0014__x0002_A¦À®N}í_x0008_A%E_x001B__x0019__x0014_	A°_x001B_8ïp'_x0008_A@:Ý[_x0008_Aâ_x0004_ð°l^	A¬__x0008__x001C_fÌ_x0002_A5¼Þ¬Ýã_x0008_AZzÌ[_x001C_â_x0002_Aª_x001E_ÏÎêê_x0007_Az=ª\a	Aªüù­ø_x0002_Avë;îº_x0008_A _x0006_(ê£_x000B_A-ßW\_x001E_	AÈfEFáÎ_x0007_AD¼{_x0002__x0003__x0008_A_x001E_í ¯r%_x0002_AÈ_x0003_À_x0002_^_x0008_A&lt;Gßz6Õ_x000B_A¾}(?ì_x0012_	A¡`M#s{	A_x0003__x0006_Côú~/_x0008_A_x0013_zë_x0005_&lt;_x000B_AÈ&lt;y)A_x0008_A°ÙÑî?_x0008_A¥_x0003_|&gt;¦×_x0006_A¼)ez	Ah°_x0008_AÞoB$¾	An×Ø_x000C_ _x0008_AéN_x001E_\ýÉ_x0008_Aä£Ìx	A/3995_x000C__x0008_AµÕQñL_x0018_	AØ0Û+*_x0006_AÄgóTöµ_x0008_AC©wH²Ü_x0008_A8#m_x0002_	AwAC_x0006__x0017_Æ_x0007_A#_x001A_ÒH	Ag_x0001_é§©z_x0006_A2E®O&lt;	A_x0004_XP6ù_x0008_A_x001E_Ç_x0015_ªq_x0008_A6Ñ_x000C_¿i	AÇ7ôÉá_x000E__x0006_A_x000E_d=_x0007_Tý	Aà¬®Eo_x0010_	AWÞY³_x0008_A_x0003_æêÌÖ	AFçq1_x000B_	AÎ0Õ" 	A¨_x0014__x0004__x0005_Î	AdðÃ_x0008_A_x0008__x0014_ê_x0016_"_x0008_AmnÇxfÕ_x0007_AaÈø_x0003__x0004__x000D__x0008_A7£®rØ	AÙjåIÅï_x0007_A'þfÓM_x000B_AÈpøc_x000B_A!­Büó_x0005_A}û&amp;Ïv_x0008_A(¬Z_x0019_Þ	Aª\~_x0014_¬Ö	A_x0004_À¶ÝqL_x0005_AÇ5_x001F__x0001__x000B_A¾£òM_x0017__x0005_A_x001E__x0002_s´_x000E_¶_x0008_A®ÈÙ`&amp;_x000B_AA'­b_x0008_A*á`õ_x0016__x0005_A·4ÌuM	A¦8FA!ê_x0007_Aäûé®_x0006__x0008_AdôË|`Q	AçntëM_	A;k±ôq_x0006__x0005_AK2]7Ã	Aâm_x001F_	|1	A'_ýØ+	A)X_x0018_ÔÛ_x0005_A.a_x0001_\_x000C_&gt;_x0008_A/ÜW®vü	A_x0001__x0002_åÉeÞíÀ	A§_x001E_»`_x0002_A_x0018_·St/	AÌØêp_x0008_Aæ§kfzÞ_x0008_Al	°²_x0019_	A¯C¨[ùÌ_x0007_AK._x0012__x0002_£	AÌÚ_x001E_¸-ô_x0008_Aÿ	¦"æ¦_x0002_Am_x001B__x0005_Ã_x0004_5_x0008_Ao®Z9*$_x0008_A_x0008_AB_x001D_µ=_x0008_Açµ@QM	A°ÿäî_x0007_A"}äaÉ_x0007_AÊÓkñ¶ 	A}RÄ¯_x001C__x0008_ALF\é]_x0012__x0002_A8_x000E_48ÅÑ_x0002_A´®«_x0001_/_x0010__x0008_AìÂ_x0014_.¥ï	AWbi.Ôh_x0008_A)_x000B__x0010_ÉFö	A¿.å_x001B_O_x0008_A!_x0006_Cî	AIq_x001A_üÌg_x000B_A_x0013_À_s	A¾¶_x0008_GÜó_x0008_AÁùíM±ñ	Aª _x0007_Î¯_x0008_A ÇMQ_x0002__x0003_ÿ	AË¤8Ò_x001D_	AfÅþ_x001D_ï_x0003_	AÑwØ6O	A_x0014_r +no_x0008_AÐ1+i_x0008_A&gt;_x0003_r£MÏ_x0007_AÝÍÓ_x0008_AÎÀù^î£	AyÙ+½£_x001A__x000B_AF$hù_x001A_	A®_x0001_jºÎý	AöLì&lt;n_x000D_	At¬¯ïÛ	Aþ½ñÓóã_x0008_AÛ_x0019_É½&amp;_x0008_AR$Þn&gt;w_x0008_A_x0010_8qº_x0008_A¥À_x0015_Éö_x0007_A­Úrõ¡ß_x0008_Aïç©Ü×î	A_x0014_:ñÌ»_x0008_AÕ7Äµqø_x0007_AG# ¼û\_x0008_A-_x0008_10Ú_x0007_A_x0014_S[_x0008_¥	AJ®_x0013_ú_x0006_ð_x0008_A_x0019_Dpò«	A)K!Õù	A_x0002__x0016_&amp;_x0001__x0008__x0013__x0008_A*@)H_x001B_k_x0008_A÷ä_x000D__x000B_A_x000C__x000D__x0014_¹&gt;:_x0006_	AY+¡_x0002_	AHwH'U _x000B_AòïøÜ_x0010_`	A_x001B_DÊ/£_x0008_A_x0008_êÃ?~T_x000D_A_x0007_Ê_x0005__x0016_·r_x000B_A_x0010_SÂÆCE_x0008_A _x0001_õWx.	A­çºß	A _x000E_ö¶_x0007_AÓXó÷c	Aâyd5T	Aá_x000C_om_x0005_Ê_x0008_Aa_x000E_V_x0006_	AaÌO¿K_x0008_AV±_x0003_·1O_x0008_A_x0013__x0018_â%_x000E_	A _x0006_AäÃ_x0008_A7Ã¼Òh,_x0008_AQHÁ­_x0008_A_x0006_ÔU¿@	AT_x0004_Þ»V__x000D_AtÁ¹z_x0016__x0008_AÏ¿¹×í_x000D__x0008_AöKÁ¢¶Ë	Aèä°«._x000B_A(øV_x0011_´_x0007_A¢q_x0005_¶è_x0007_AM?j¹æÝ_x0007_Aâîs´õ_x0007_Aæ_x001C__x000F__x0007__x0001__x000C_ìk_x000C_A&gt;Ïå´ðO	A_x0013__x0005_LÒôþ_x0008_Aá'W_x0003_®{_x0008_A{¼	_x001D_¼_x000B_A_x0014_s§_x0017_	A/Ò)4±d_x0008_AXô _x000D_Î´_x000C_AJ¬ò{´¾	A?_x0006_Có¯_x000D_	A.=Ö,ú_x0004_	A=~Nª_x000C_AXFÏ_x0011_¢ü_x0007_A_x0002_§Ýøúê_x0008_Aø[¯w6_x000C_A1µv»Ó_x0008_Aò«&lt;ä§	Aôu h	AcZ-`Õ_x0008_Aý#_x001F_-_x0008_A?37æù_x0008_A_x0015_wÅ_x0019_	AhÖ_x0005_©q_x0008_AµªcÂ¬E	Aî_x0001__x000F_m_x0005_I_x000C_A_x0002_Ø%r_x0008_A|_x000B_µê£_x000C_Aû÷Bu	AlÀc_x000C_AÕE¦im_x0008_A³ÔO	_x000B_AC_x0012_)¼	A_x0002__x0003_1&gt;)¹N_x0008_AÈÅa'_x0003_A_x0007_´â_x0017__x0003_AJø\"M$	AÄÝQ(0_x000C_Aè-&amp;_x001B_·_x0003_A_x0015_ÍZ_x0018__x0008_A¥ø¨Á´ê_x0007_Auÿ¥Åð_x0008_AfÁüæE_x0008_Aõ\î_x000E___x000B_AxIÓ_x000C_2	A\«`Zö_x0007_A#q KBé_x0008_AþÙnÙ	Aìwä×þ	A#êô_x0015_j_x0013__x0008_A_x000B__x001F__x000E_ëÇ	A¨wlzæ¸_x0003_AMú¢_x0011__x0008_Am¨KeN_x0008_A(Oéyaú_x0008_A0ÿ¸Ó_x0004__x0003_A_x0008_þSß_x0003_¨_x0007_Aæü^÷ :_x0008_Aü¡|»i_x0008_AN	ô¢	AÅXg_x0007_	AÊ6_x0003__x0001_,è_x0008_A~"}\Bç	ALB_x000B_ÔÐÝ_x0008_A_x001D_-ï4_x0002__x000C_.'	A¦¥ÿ_x000C_T_x0008_Aeâ_x000C_ók	A#CÃ_x0001_^å	A_x000E_1_x0004_Êþ_x0008_AW[e_x0001_¢_x0014__x0008_AæpÏ4_x000B_AF_x0012_¹îµÖ_x0008_A¿+T_x0016_ G	AjwP_x0014__x000B_AJè#ó\_x0018__x0008_AÍü±²¤	An	ÀL_x000B_û_x0007_AÐ_x0019_	è_x0005__x0008_A|å_x0013__x0013_·	Aê?ªú_x0008_Aö¦¹_x0001_«_x000C_AK|ð ¾¹_x0008_A¸Yá_x0008_Aæ&gt;§W_x0001__x0008_AycVð_x000B_AyïÒ-&amp;Á_x0007_Aê¢á_x0006__x001F_	A®|;Å¨é	AÒ-î¨_x0008_AH_x000E_Ïú¬	AVzE`n	A=Å_x0003_%õ_x000C_AÃ&lt;èTG	Arå8	A_x0004_Îk³	Ù	AÅy£¸00	A_x0001__x0003_«¿HJF_x0008_AeS_x0002_þI_x0008_AòêV_x001A_Üy_x0003_A¤u?´Ï_x0003_A_x0018_µìd	A è_x0003__x001E_Z&gt;	AÐ¨Õ]y	A_x0006_) _x0006_ë_x0007_A¯_x001E_,_x000F_Q_x0008_Aèa_x001F_É_x000F__x0008_AÂé7_x0019__x001C_¯_x0003_Aÿ$_x0014_ðÒ_x0007_A_x0008_/Ax@õ_x0007_A_x0005_lG³_x0002_ñ_x0008_AÖ~-))	A¸øi·=	ALâËLØ	A9~*â		_x000C_A­%¥Ø%Á_x0008_A§|Ù!±!_x000B_A)5ûÜ_x0008_A^_x0012_­:	A{¸©d|0_x0003_AÀ[Ú_x0018_	AN4£n§"_x0008_AOµ3'Qu	Añ%$ÒÍ'	AîÉÉL)Ï	ACÉw×D_x001C__x000B_Aó ND_x000F__x0003_A_x0007__x000B_$æë_x0008_AÅøf _x0003__x0004_6¿	A_x0003_QÁí¦_x0008_A»_x0016_C9_x000C_A"ñ17k_x0004_AÜrF¨'_x000B_A_x0001__x000E_¥Ëå%	AéÏ3ºî_x0007_A_x0008_¿9Ö_x000F_ÿ	A/r·èWó	A7_x0006_\gÍ	A%_x0005_¾'Å	A_8ü¬¹_x0008_A8_x0017_nÃÏ_x0008_A_x0018_7ñ¥­]_x0008_Aã_x000B_agx_x0011_	A¶[ì5_x0008_Aê·ê¼;g_x000B_A_x0008_ä\_x001A_m'	A	ÅWmþ$_x0004_AÅ`@_x0019__x0004_A=_x000D__x0003__x000B_2Æ_x0008_A+#(qI_x0008_A_x0011_¾¼l	AÂ_x0008_iðÃ_x0004_Aè|Ô2ª_x000F_	ASï²	AVofÈFë_x0008_A_ÊW´?_x0008_A_x0007_/«üè_x0008_AXíx¹ß5_x0004_A¦Hæi_x0002__x0004_AH §qý¤_x0008_A_x0001__x0003_*DZ&lt;ú_x0007_A£_x0018_V½!	A¥`w_x0003_	AîL($¯1_x0003_A6_x001A_¦Ü_x000F_	AXë·Rö4_x0003_AæÎ­§oé	A¸_x0018_&amp;[	AnÀJÇ,	AûF9_x0005__x001F__x0003_AÖ!á_x000F_¬j	A_x001E_mÓ×´Z_x0008_Aö¸s4_x0003_A_x0006_W [yÝ_x0008_A4Â_x0017_Èñá_x0007_A_x001B_4vßPð_x0008_AIWEÁì_x0008_A-´Ædþ_x0002_	A'_x0015_=éW	A\K\jSb	A[ì_x0016_[2z_x0008_A»)îÞÎ_x0006_	AáY¶lµ3_x0003_AkT¾£_x0018_	Aþþ_x000F_ÅÚ	A÷úÃæ	A)ú&gt;_x001D__x0001_5	A°ÄØýy_x0008_A@ %ÇöF_x0008_AÞkÿ ¥	AÖ³_x0003_gÓ_x0008_Ae_x0001_ðR_x0003__x0004_Y_x0004_A;s/ ^_x0004_AÎ´êS_x0013__x0004_AèOèÚ¯_x0008_Aæf°pÖ_x0007_A_x0002_(2¨z_x0008_Aô_x001A_uAv	A§n_x001D_0x_x0014__x0004_ADì'&lt;	A_x001E_°_x0018_ü¨_x0004__x0004_AI yü¯_x0004_AÄ[ß]R	AR»e_x000F_¨ê	AÝ_x0004_þÁÀô_x000B_A_x0005_Öª¾ó_x0015__x000C_A_x0003_â0_x001E_	Aû_x0012_K¾Ù_x000B_Aª)ÆÅ²@_x0004_A_x0003_ü£jÒ	A6,jj !_x0004_AyêÔH_x0008_Añãcæ_x0007_A_x0005__x0005_0Ih_x0003__x0004_Aå§RÆÍ_x0008_A._x0001_Ä_x0010__x000F_	Ao_x0010_þò!_x0005_	A_x0015_y!ra_x0008_Aø_x0017_-%³/	A[îr__x0008_Adm!Í_x0008_A&amp;µdÓ»	AG ò	A_x0003__x0004_Y¥GÕ¾²_x0008_AÙ^_x0016_p8_x0008_A¿ö¢Ï3Ý	AsÔÍo	A_x0012_ÚlÐ_x001E__x000C_AE_x0010_3_x000C_y~	Av1¡J¨	AÉrüËòr	Ayô_x0002_®ò%_x0004_A3bp_x0004_AX_x0002_\x_x001E__x0008_A²øÎ_x0003__x001E_ý_x0008_AÁ_x0008_GÛÕ	A¬¹b_x000B_ß	A$&gt;l_x000C__x000B_A´3u;i_x0008_A¶T7±Ç÷_x0008_A]ûdpY_x000C_AV?ÖMÐ_x000C_AñÅ|´í_x0008__x000B_ALp&amp;_x000D_A_x000F__x001D_sê_x0001__x0004_Aê¢Ñ_x001A__x000D_Aý:|áÞå	A-ôôFcÇ_x000B_AñVAg_x0015__x0004_AÉD;ï__x0004_A¬¸_x0019_\½ü_x0004_AÜÓ'm4ã_x0004_ALzä_x0018_T_x0004_A&gt;¸¥N_x001B__x0004_AS_x0016_zÔ_x0001__x0002__x0002_M_x000C_A¿ÿ¸]Ï_x000B_A&gt;_x0007_0·E¢_x0002_Aò}Êã4_x000C_A÷m_x0017_:0_x0002_A ã/üÚ_x0002_AÜ!Ö6_x001F__x000C_Ao_x0015__x000B_åd_x000D_A4«¬w4_x000D_AÆº£ß_x0001__x000C_A¾JÙu_x000B_A$G°!v³	A~ÊÖª&gt;(_x000C_A¾Îüh_x0014_©_x000C_A;k_x0005__x0010_K_x0002_Aú²_x0011_Êïª_x000B_A(^x´q_x000B_A_x001D_5 Ñ$_x0002_Ag«þk¸0_x000C_A¤wÏÆ&lt;_x000B_A°_x0002_úïK_x0002_AZÈLèk_x0012__x000B_AIõ:f§_x0002_AxÛ	¦_x000B_A_x0008_I~ÜVò_x0002_A_x0016_ÞÀ_x001A_ë9_x000B_A73_x0011_ïV_x0011__x000B_A_x0008_kãÍ_x0002_AJâ_x000C_"ö_x0002_A+Pò_x0001_åÄ_x0002_Aá:ÂjÐ_x0017__x000C_AÇ°ü^N©_x000B_A_x0003__x0007_NÜ_x000B_&amp;Ob_x0007_AÑ_x000F_°x}_x0007_A¤ö¸_x0001_ÿ	AîIý*_x0007_A©7Â_x000C_A±í^_x0003_Å_x000B_AJq_x000D_»t_x000E_A_x0005_íoî_x0007_A_x0013_/óTÔ_x0004__x000B_A}ðßtßC_x0007_A_x0017_#wD_x0007_Aì_x001B_v_x000B_Aò?{}Mm_x000B_AxcçV2_x000B_A"qîü_x0007_AÚÄ³$³5_x000B_A®G_x000E_ y_x0007_A°Ç;_x000D_XÝ_x000E_A:u»«ì_x0007_AõúÖðP_x000C_A¾,a=¶é	AO²¢\OE_x0007_A_x0017__x001B_TMÉ|_x000C_Agó¾voç_x000D_Aw_x0013_§,/_x0007_A÷î§æ_x0006_/_x000B_A1õ4gÕï_x0007_A«_x0002_Mú_x0006_ô_x0007_A¸k@n_x000B_A¨^x_x0012_J_x000B_AZo\ïþ|_x000B_AÐE_x0010__x0001__x0002_gË_x000B_A¨¥kSâ1_x0002_AÌ_x0012__x000F_]¯º_x000B_A_x0013_ÄÔéxÓ_x000B_AUîÎì¹	A!GÃð&amp;_x0002_A_x0008_Ú~[O_x000C_Axª_x0015_kS_x000D_AfÖÈ¨¤_x000B_A9)é:b	A_x001B_v7`Ã¤	Aãà_x0016__x000B_A!Ùl_x000C_AiDöºw_x000B_A_x001A__x0006_b©fi_x0002_A,ùócz_x000B_AE¼íÂ¤_x000C_A×]7Þi_x0002_AÇzoE&amp;_x000B_An_x0014_b_x0010__x000C_AÜ¹D_x000B_AþÙSÄ_x000C_A_x0012__x0019_L_x0002_Aþ»àÑ_x000B_Ak,°z_x000B_AÚW =Üv_x000C_A¼(äQO_x000B_AC¯~-_x000C_A8Ç_x0012_róI_x000D_Aü_x0013_èt._x000C_A&gt;S^O½_x000B_A|?poúp_x000C_A_x0001__x0003_cµ_x000B_6è_x000B_A\àkÂf_x0004__x000B_AÂ%ÄÅ_x0006__x0003_A_x0019_¬_x001C_Y_x0007_¦_x0003_Aõ"tÈ_x000B_AF+ß_x000B_A¾åÉïA_x000D_A_x0019_Ý_x0008_¸Ò'_x000C_A¸±:\|_x0003_A_x0001_5ÎÝd_x0016__x000D_Aô`­_x0017_Ô_x0003_A1ÁìØ¢_x0003_At{ _x0003_Ai_x0003_°_x000B_A®³t¤àL_x000D_AÐ_x0013_öÅ_x0012_l_x0003_A¶éµ_x0002_¡Í_x000B_AGç_x000F__x001E_-Ä_x000B_ANGc_x0017_Ø/_x000D_A×W%&amp;}U_x000C_A1×qÏ_x0003_A/K&amp;ª1_x000B_AßaQ5N±_x0003_A±\¶o_x000B_A6õq­¾_x0003_A_x001F_~[³Î_x000B_AXØ^6ä_x000B_Aez_x0013__x000C_÷z_x000B_A8_x0014_XOñ¿_x000B_A_x0002__x000F_êût_x000C_A_x0017_&gt;Bt_x0003_A¿C_x0013_Ò_x0001__x0006_?@_x000B_AÐ.ø_x000D__x0010__x0006_AZ(|2¹c_x0006_A¶í_x000D_Ü§"_x000D_A&lt;_x001F_9\k_x0006_Au¢pÀ_x0006_A~_x001A_Ø	¶	AÎ_x001D_;_x0006_APçòsQï_x0006_A_x0001_ªSf£Ä_x000E_A_x000E_{±¦Y_x0006_A¡}8V_x0002_!_x000B_AÑìc_x0007_­_x000F__x000C_Aè·üÉ÷"_x000B_ApvçÕ_x000D_Aº_x0002_B$_x000B_A8×c¿à._x000C_AÇ_x0001_æ_x0001_Ø«_x0006_A.²_x000F_Î_x000D_A¢õà_x0003_2Ó_x000C_A*uy_x0013_{_x0006_AQ_x0019_E&amp;_x0005__x000D_A&gt;ëßÒ¹X_x000B_AëlE_x0015_ï_x0006_A_x0017_ò^x¼_x0004__x000B_AîÙ|ëv_x000B_A_x000B__x0018_!'ã_x0006_A½ÆmX¸_x0006_A¥t_x0014_}_x000D__x000B_Aã;k_x001F_*_x0006_A´îsµUã_x000B_AøÚ_x0012_|L_x000C_A_x0001__x0002_Ø_x000E__x000D_xm_x0002_A_x0004__x001A_ìÇ_x0007__x0002_Aáô}Â	_x000B_Ajâ½_x000B_·_x0002_A_H» Q_x001D__x0002_A|Ü`Õ_x000E_ArôÆéã$_x000B_A¡¯¶m¬_x000B_A5ºÀê_x0002_A?u§y=_x0002__x000E_AS_x000E__x0008_ì8_x0002_AÆçÃè	A6N_x001C_÷;)_x0002_AúÍG"x_x000B_A^n_x0011_ù	_x000B_A9P)·_x000B_AÈ`å%D_x000B_AKÍ68ó_x000D_AÜý._¼í_x000B_Aô¸¦SåT_x000D_A2¶b ó_x0016__x000B_AÍC_x000D_Abºl ½¬_x000C_A¹_x001E_þB_x0018_	_x000C_A_x001F_ÜÏÌÇ_x0011__x000B_A_x0006_n¸káx_x000C_A_x0014_Ü_x0012_G_x000C_¢_x000E_Aâ÷~i _x000C_Aý_x0019__x0007_øI_x000D__x0002_AêáöxÂë_x0002_A	]¯óÊ_x0012__x0002_A³&lt;g_x0002__x0008_ù_x000B_A²lòV¡_x0008_AðV_x000B_A=6Ö,æß_x000B_Ah&lt;ÁÀ_x000B_A^4X:÷)_x000C_Aìl_x0008_ä__x000B_Aì/_x0004_}½_x0008_Aû]Åä9Ü_x0008_A_x0012_¶Wâ_x001B_;_x000B_A$Ñµ1_x000B_ä	Aüæû5z"_x000B_A_x0012_._x0001__x0019__x0006_Ô_x0008_AmÃ¯$1_x0005__x0008_A«bÌ_¦ý_x000B_Ak¡_x0002__x0010_!-_x0008_AåÿKgÒ_x000C_AjaÎb_x000C_AID"Êø¶_x000B_AKÎ{èlò_x0008_AÓñ0÷#_x000B_A_x0003_¹ðÛ|_x0008_A-_x000E_´§ßR_x000B_A¢@åV_x0004__x0008_A?u_x0017_%ü_x0008_A÷':_x000D_AiÐ@¥_x000C_A N_x0001_p¼_x000B_AÐ?a}²	Az%××_x0008_A_x0007_Ñ_x0017_ _x0007__x0002__x000B_A_x000F_G9±®-_x000E_A_x0001__x0004_l_x0008_è_x000C__x0008_o_x000B_A_x0006_èÆ_x000E__x000D_A_x001D_dúø_x0004_A*CTg_x000E_½_x000B_Aú^4÷f_x0004_AÉ|u_x001B_ß¿_x0004_A_x001F_UAdèR_x0004_ABÅÆ_x0004_ARx_x0016_ßx_x0004_A}·vr_x0004_A=24Ìük_x000B_A£æ`Ù_x000B_A½C´åð	_x000D_A_x0017_öÃì	Aâ±à§g_x000B__x000B_A¤o_x001E__x000C_¦	AÔ_x0013_Ò÷Ó_x0004_Ae@óÃ{_x000B_A:û«þ)ù_x000D_A_x0017_À_x0002_`&gt;_x0004_AS`è¼Ó_x001E__x000C_A®lý_x001A_ä2_x000C_A²eA_x000B_AIËP5_x0003__x000B_A(*äL_x0010_&amp;_x000D_AáWåQú{_x000B_A×!UÛhç_x0004_ADñãÆ_x0016_ _x000B_A&lt;ûr_x001D_(_x000D_A4]G¢_x0017__x001D__x0004_AT4,_x0004__x0013__x001A__x000C_ApYa_x0003__x0007_é_x001F__x000D_AkNª&amp;ÿ_x0007_AÄ¬Åõ&lt;_x0007_AÙñ£3_x000D_AÐZ"_x0002_Q_x000C_A&amp;_x0017_ÚÌ¢_x000B_A_x0013_»°Õn_x0007_Aïàó_x001D_Íø	A¢÷g_x001C__x0015__x000C_AEzè¨î	A:À_x0006_ñ_x0004_`_x000D_A±³\ºVe_x000B_Aî+d9ôS_x000C_AªzfÏN¶_x000C_ATÄc:¯_x0007_A¸_x0008_êÔl_x000B_A_x0013_Rô¢Í±_x000D_A~Âí¶Ô7_x000C_A­v[_x0011__5_x0007_AI?î@¶a_x0007_Aè_x0005_«Ù_x000C_AçÆ!§_x0004_Ã_x000B_A_x0001_µ©?_x000C_A_x001C_@B_x0007_A¢¡¨`©k_x000B_Aö¨ô?_x000C_AÌäºÄ¾e_x0007_AfÇf¬Ä-_x0007_A_x0018_;?;R_x000B_Afþmßt_x0007_AÂq0`_x000C_A _x0004_ªF«_x0007_A_x0001__x0007_pÆ5T_x0006__x000E_AS¾&gt;°_x000C_A9 !­	Ar#,w&gt;_x000C_A+Ã1ß_x0017__x000B_A×KÑnF%_x000B_A~_x000E_ã_x001F__x000B_AfR_x000C_Cº_x000B_A"_x0002_E×¿´_x000D_AÐ	¸µ_x000B_A_xÃ_x000D_Ì_x000B_A#Ñ}üì_x000B_AvÍYd_x000B_AÿYÜ|¬_x0007_Aª¥_x000B_Bºa_x000B_A&gt;fÇAå_x000C_Aý'ãH_x0005__x000B_A¨#V°N_x000B__x000B_A_x001D_c_x000B_~$_x000D_AG¦?0Ûp_x000B_A_x0003_Òñ5	_x0007_AN$æ¢Y_x000D_AÂz¨ _x0003_D_x000C_Aª_x0004_r_x0012_ÀM_x000B_A´»ëî"}_x000C_A`ÌQøä_x0007_A_x000E_øB{¸_x0007_AÚF·N|_x000B_AÔLÏj'}_x0007_AÚYZE-_x0014__x000D_AL·zO¾_x0007_A_x0012_ho_x0001__x0003_ô¾_x000B_A/ûÎ«¢_x0003_AÛÁWÀ_x000C_AVÓþðµ_x0003_A_x0019_ä\Vwà_x0003_Aq	Nã_x001E_ù	AkÅ_x0010__x001C_°_x000C_AÎ$ÀàÌÉ_x000C_A_x000F_LÀhÿ	AZ_x000E_mfû6_x0003_A\pñÒ0_x000D_AF¶á²m_x0003_A8_x0011_ac*m_x0003_A¥µ(~Äú_x0003_AË¤êB_x001A__x0019__x000C_Aç$_x0017_¿S_x0003_A[áà?tè_x0003_A+	¡3_x000B_Au_x0007_#*i_x000B_AÞ'/ÿhù_x0003_AÙ»X®N_x000B_Ay¹W»F]_x0003_A_x0002_^_x0003__x0007_èí	AO_x0016_J/_x0003_AòÈk´g_x0011__x000C_AÃ_x0011_(Zh_x000B_AÉGëe_x0003_¥_x0003_A¿2¢Û±_x0003_A_x000E_ÅÔ.ºÅ_x000C_Ajnû_x0007__x0017__x000B_A=Eë~ÊÔ_x0003_AQx®_x0006_ï8_x000C_A_x0004__x0006_u·ïåÓx_x0006_AÏ§M_x0012_Þx_x000B_AAY_x0016__x0012_ïÀ_x000B_AÂ_x000F_KÉW_x0006_A_x001B_mæãXT_x000D_A_x0004_®·_x0014_£_x000B_Aø_x001C_¬Ó_x000B_A¾tàbÎÈ_x000B_A÷À&lt;Ú`_x000B_AÀo%_x001F_Y_x0006_A_x001A_@giÎ&amp;_x000C_AnÙvÞl_x0006_AùeM;î_x000D_A{E!p%_x000B_Aú_x001E__x0002__x000C_A;zörÂ_x0006_A_x001C_dÐ_x0006_A8M&amp;©h_x000C_AÈÛnÇ¾	A:¢&lt;M_x0006_A®×^ÔU_x0006_A±A~ ê_x000B__x000B_AÏ®ÉPB£_x0006_A_x0005_ËC_x0014_î_x001C__x0006_A|ãÔ9Ì_x000B_Ay_x0001_´ÝÛÎ_x000C_A_m{*(_x0018__x000C_AdìÂ_x0003_\_x001B__x0006_A­_x001B_le&gt;_x0013__x000B_A2_x0008_¿¯Ú	A°êX_x0012_4·_x000C_AýRû_x0003__x0007_UC_x000C_A]ÐC_x0013__x0006_q_x0007_AFÖY`oX_x0007_A_x000E__x0008_FB_x0007_A_x000F_óÆtëà	A@_x0015_ÒíÔQ_x000B_AØ!sBU_x0001__x000C_AbþkÐ@)_x000B_Aýs_x001D_r_x0013_@_x0007_Aù&lt;_x0016_ýÙ^_x000B_AÞ¤î^_x0013__x0007_AC_x000D_u[_x001A_þ	Aß_x0019_{hê_x0007_AO_x0018_«"Z{_x000C_A:_x0002_IªØÚ_x000C_AëÚ_x000B_A_x0001_½-@_x000B_AÄ*_x0004__x0007_A×_x0005_çP£_x0007__x000C_A_x0017_ÔV$W_x0007_AÇÕa_x000B_AuA_x0017_àf_x000C_A?qe½Gy_x000B_A^_x0005_÷+&amp;_x0012__x000D_A.Éçä_k_x000B_AùLHw¸_x0007_A/¤:îÎð_x000B_AÀÖI2Z´	A®¡\~ _x000B_AÛä~Ã_x000E_°_x0007_A/Ø¼;®_x000C_AÂ	_x0018_X.ì_x0007_A_x0002__x0004_¨á¥b_x0004_A AQäÞd_x000C_AïÞ²_x0018_ª_x000B_AÄ2._x0018_î	Aa¬ú(_x0008__x000C_A_x0012_Ü~ÝæÛ_x0004_AOZ±ïy7_x000B_AB_x000F_T=m_x000B_A_x0006_&gt;_x001A__x0011_'_x000C_AÛÄ_x000C_N_x0002_Ç_x000B_Ah_x0018_hf_x000B_AÂó¼¡3F_x000D_AËwË_x0005_c;_x0004_A÷_x0012_;_x001C__x0001_ô_x000B_A¿Ó_x0003_ë³Ú_x000B_A·Æ9G_x0004_A_x001C_B	óñ_x0004_A*óO_x0002_ _x0004_AÄîÌ¸­_x000D_AáaO~$H_x000B_AïÅ1ªÏ_x000B_A_x000B_\ëã_x000D_A_x0019_Aò_x000E_õ_x000B_AÉ*ÓuÐe_x000B_A_x0019__x0006_Ã_x000E__x000C_¼_x000B_A®_x0008__x0017_z_x000E_x_x0004_APÂüH_x0017_m_x000C_APuÅ(L!_x000B_AÊoÃ@ø_x000F__x0004_A9u·ðÉ¶	A_x0010_YyÌ¥ý	AÀPkë_x0001__x0004_Hú_x000B_Ar_x0003_9Iå_x0004_A7r\_x001C_´H_x000B_AûÒg¾_x0005__x000D_A _x001A_{2_x000D_A:_x000D_ÇãjH_x000D_A5&gt;! ±_x000B_AµÐËR_x0003_r_x0004_A»_x0016_U¾äÃ_x0004_A:&lt;IÞ	AI¯û3¾:_x000C_Aà¿ÞU_x000F_á_x0004_A»¹Èt_x0012_L_x000B_Aè²_x000D_%$i_x0004_Ad*¡YÅd_x000B_A-õ1_x000C_]¹_x000B_AÀ´/+A!_x000C_A%Z)ÆÞ-_x000C_AÄXÃ¶H_x000B_AEá	©¬_x0004_Aß@Ê_x0002__x0017_z_x000B_Ar_x0019_ìx¼_x0002__x000C_Ak-_x0005_È~_x000C_A`)»_x0011_~_x000B_Aþí·J|Ò_x000B_Aói²Ø¬_x0004_AÈadö;_x0002__x000B_A-v$«9_x000B_A=uSWÁc_x000B_AÇøJÏøH_x0004_A@û¨z_x0004_A¶åd±ù_x000B_A_x0004__x0008_6_x0008_:_x001E_}d_x0008_ATP)¶Y²_x000B_Aô_x001C_Üß_x000D__x000D_A«ñLù]:_x000D_A r_x0008_AÓè¡_x0008_A_x0003_Îé¹þ_x0008_Ax_x0008_TÃ_x0008_Aµwxç_x0004__x0008_A£,i61£_x0008_A×ÝV_x000C_AÆ}-÷&lt;_x0008_A_x0005_SÅ	os_x000B_A^Ð8a__x0008_A^&amp;«0_x0001_^_x000C_A_x0007_Ù¶úû_x001D__x000B_Al_x0008__x0014_%P_x000B_A_x000C_yYWqu_x0008_AÓâ_x0008_¤_x000C_A@æ7	 j_x0008_A_x0006_ÝÖÄé_x0008_AòkA_x001D_òý	AØ _x000D_Îî_x0008_A_x0010_MH_x0014_¨_x000B_APPÜ­Æ_x000C_A_x0002_92YB¯_x000C_A×e\Ð¯	A0soÖ&lt;¹	Aü}¤%	_x000C_AîÂ¿ _x000C_A÷nÂV·t_x000B_A¼pr÷_x0001__x0002_h·	A¥Ò^^´ï_x0002_AÂ¹/{_x0016_O_x0002_Ax&gt;K}_x000D_A_x0015_9¢ ¯_x0013__x000C_AHpRÖw_x0001__x0002_AA6_x0002_ÑSk_x000C_AJx_x0011_?sÚ_x000B_A[¢_x0010_é»_x001C__x000C_A.¸À}#_x000B_A$ú-G¹_x0002_AÞ|IÎé_x0002_A[¨âMº_x0002_A7c©YJ+_x0002_A¤_x0013_/ýLð_x000B_Aên±é_x0004__x000C_A¾&amp;{!Ë_x000B_A	M®ý_x000C__x000B_AÓ_x0015_ÃÀhD_x000C_AWe"ßò	A2®C_x000F__x0003__x000C_A8_x0012_ë¼T_x000D__x000B_A:2:_x000E__x000B_AEÀK_x001F_D_x0002_Aü_x001B_ï_x000B_AÃKò	A:Ýèu¦¢_x000B_AÿU_x0002_x±_x000C_A¾Í×Â_x000C_A_x0019_DèÀX_x0002_A6$®_x0003_æ_x000C_AÄ¯Q;_x000C_A_x0001__x0005_Dã_x0012_×_x000E_AhÃ_x0004__x0019_ _x0005_Ah_x000C_É_x0004_&gt;&lt;_x000C_Aåên?K_x0005_Aò¸_x000D_¯_x0005_A_x0018__x0006_­p½A_x000C_A½ 2?{_x000B_A`ZÜK_x0005_A_x001A__x001A_{_x0002__x001A_{_x0005_AL(_x000C_u_x000C__x000C_A_x0016_;ÂäÂÞ_x000C_A?®;S_x0013_+_x0005_AÁ×_áÛÜ_x000C_Ac_x000F_WÚý_x000C_A'[¹*£_x000C_AÏ_x0003__x0003_AÆ_x0005_A|_x0016_B_x000C_AÈ»lÉi_x0005_Aù$0Ün_x000B_AÁ=y:_x001C__x000B_At_x0012_s5X÷	A_x000E_Ø¬7°_x000D_AQ@ùÇ_x0005_Aâ0_á_x000C_A~Z¼ØÍ_x0007__x000C_AÊ¸ì·ã_x000D_Aé_x0017__x0017__x000F__x001C__x0005_AË_x0016_}öÎâ_x0005_AI_x000C_ù¸ð_x0005_A(tmëÁ_x000C_AÛ_x001C_áYÑ._x0005_A!5L'_x0002__x0005_Ïõ_x000B_Aa_x0012_±È_x0012_:_x000D_Aû#ý)_x0015_È_x0005_Aç]ö¿Ä_x000C_Al_x0004__x0012_\ÌÙ_x0005_ACdï_x0005_AÈ÷½C¹4_x000D_A±ìO_x0011_~8_x000C_A¨sÿüª_x001C__x000B_Aþ_x0002_þêoT_x000B_Amgî_x0005_A}¸»Õ2_x0007__x000B_Aï.X±ê_x000B_AÉ_x001A_Þ÷xb_x000B_AËº;8ºû_x0005_A¿î_x0006__x000E_A'_x000E_QÄ³}_x000B_A³E¢þ_x0005_A3ºØû_x0005_A¨Ã_x001E_×ÄL_x0005_AÈÓ._x0001__x000C_A$¥ø¸EÝ_x000C_A_x0001_ïF¿|D_x000B_A_x0014_ò'_x001C_É_x0005_A«¦/$J(_x000B_A¹_x0015_â_x000F_cë_x0005_AÔYú±Û_x0005_Aêø_x0010_ßyÅ_x000B_AÀHÈRío_x0005_Aµ=_x0019_¦I_x0005_AÒ¼q@_x0005_A¥C³é_x0003__x000C_A_x0004__x0005_}í(a¤Û_x000B_AÖø¥p_x001A__x000D__x000D_Aï5×× _x000E__x000C_A_x000F_åôø_x0005_AdNôÝ_x0005_AvÑèù¾_x0005_A_x000D_+Y_x0002__x0018_ú_x000C_A~÷w7d¥_x0005_AÇ(UÛT	_x000D_AùÏ_x0014__x0019_§_x0005_A_x0001_º1ñù~_x000B_A_x000B__x0014_6T.f_x0005_Aé²Ù¶BÔ_x0005_AÆ³Àþä_x0005_AÑG_x0003_2¼_x0005_AÒ¡«|_x0005_AÖlW=N_x000D_ANÚi+_x000B_AÚ_x001D_ï?G_x000B_A~&lt;P®¼+_x000D_AzÏ_x0002_¿_x0005_Aïg×"{¥_x000B_A_x0010_'_x0010_T/_x000D_A_x001A_P³ÿ4d_x0005_A£}Ñ2_x000B_ADßoÜ2,_x000B_AdÎ]õ3Ù_x000D_A¦2Ë0_x000B_Akc_x001F_ãØ_x0005_Adc×/Äj_x0005_AÌ_x0001_F­Ïm_x000C_A_x0014_¼_x0003__x0004_9_x0019__x0004_Ao²Î¨¦!_x000D_Aì&gt;._x000B_x_x000C_Ae_x0017_oô_x0004_A:¸ça»_x001A__x000C_ApvÅ,òd_x0004_A*_x0015_óg53_x000B_A(Ì_x0017__x0013__x000B_AÖ_x001A_^¥ø_x0004_AcêîlÓj_x0004_AhÑÏÉÈ÷	AVì[_x000B_Aìòëd_x000B_AËÐ¶Îð_x0004_AÛºE_x0010_ú_x0004_A_x001C_®®,_x000C_A&lt;_x0012_ë÷Ò_x0004_A¬R«_x0002_5_x000C_AÎ}_x0016_»	A°vÇG_x0019__x000C_Ad_x001D_Í¼_x0008__x000B_AÊGsàÒ²_x0004_AJKÚK"_x0002__x000D_A²irlö_x000B_A_x0012__x0016_&lt;í)_x000C_A_x001F_ã_x0001_ïÈò_x000C_A¸_x0011_u@F_x0004_AI½ë]ÑQ_x0004_A{çÀ|øÅ_x000D_Asë&gt;t*X_x000C_AU_x001C_ÿ_x001C_e/_x000C_A¿òø¿ª_x0004_A_x0001__x0003_¯Uc¸_x001B_C_x000B_AÑ[w¸_x001D__x0003_Au}6_x0001_T_x000B_A_x0005_/(þÎ_x0003_AÍ»Db!_x0003_A_x0002_î ê	A%óõÝFM_x000B_Ae;1F2_x000B_A_x0001_ó4ý	A_x0016_TÑ9_x000C_AÍû´sö_x0003_AÇ÷_x001A_/Ó_x0003_A3IB0BØ	AesÃÄwJ_x000B_A_}y:å(_x0003_A_x001C_'_x0016__x0014_1_x000D_Aj8Z¼I_x000B_AHÚ,¡'ø_x000B_A¹_x0001_Bæ_x000B__x0003_AKë_x0010_j_x0019__x0003_AÑ_x0006_ÍXX_x000B_A¥ÜY¥£_x000B_AO}SÓ_x000C__x000B_AÝ &lt;@»E_x000C_AøiÌâHN_x000C_A`øØ_x001A__x000E_AHÛmÞ_x0007__x000B_AÂ¼ã{M=_x000B_A ß¨µ¼ù_x000C_AïùXØy_x000B_A@l¡«£_x000B_AX°_x001A_e_x0002__x0004_/Ù_x000B_AîÐðÌ_x0006_f_x000B_AhÛ±Þ}_x0004_AÂód`µ\_x000C_AÃsyLu@_x000C_A_x0012_õÙmá_x0004_A9~_x0019_nî_x000B_A5lè[ß¦_x000B_Ak_x0001_JíY_x0012__x000C_A_x0004_8	Á°B_x000D_A!òëÿ_x000B_AW¨ÍÉ_x000B_A&gt;èCÝKw_x000B_A»ø_x000C_«'¥_x000B_A­|OÛ5º_x0004_A8_x000E_#p.q_x0004_A?¾DR}ó	A_x0017_!d_x0002_ÂÆ_x0004_A_x0010_Á_x000E_×_x0010__x0004_AMÁ|2Îè	AGÓüSSJ_x0004_A°Ø Q_x000C_A5;jÇÔX_x000C_AÇ_x001B_\¦º	AE	Ì_x0006_!Í_x0004_Ah¦-G,_x000D_AT òä_x000B_A)½z[º?_x0004_A¡àTmu_x000D_AS¨ðÖRs_x0004_A÷}ëYâê_x000B_A(Å&gt;Æû_x0003__x000B_A_x0002__x0005__x0003_÷Þ3ãr_x000B_AÄbÔ_x001E_Í_x000C_AÁl_x0011_ªw_x000C_AT@åmc_x000B_AÕå_x0007_	A¶Þ_x001D_Keí	Aº_x000D_¢QÉ_x0005_AVýzNÙç_x000B_AU´Ø_x0015_øj_x000B_A]¹^_x000B_Akq)_x001F__x000B_AÐ#(JÂÇ_x0005_AÞ¸¢õô_x0005_AÔæQz/s_x000B_AÛ]ÝµR_x0005_Ajf¹¼ùÙ_x000C_AÇ|_x0010_^±g_x0005_ALÊCPå	ABµ_x0014_o_x0005_A´3½:­_x0005_AÇÚø¾`_x0005_A_x0019_±å8_x000B_A¯¿^Ù2&amp;_x0005_A)½_x0005__x0004_µ_x000B_A_x0001_zW@_x000D_Aì&gt;_x0015_Aß_x001A__x000C_A_x000E_Ã­qV_x000B_Aß2&lt;5¿_x0016__x0005_A¹E_x0018_6Ó	A_x0006_*_x0017_â¶/_x0005_Aú *å	A_x000F_uw·_x0002__x0004_GT_x0004_AylU=_x0001_Ã_x0004_A¾8±ì"µ_x000B_Am§Ü_x0010_hÔ_x000C_A¤_x001F_K_x0018_´_x0004_AXá½_x0014_Ú_x000B_AbaDD_x000C_A®_x0008_nc_x0001__x001D__x000B_A$úyoåh_x000B_AdæFÐç_x0004_AB-nÈ§_x000C_Azô£X~_x000C_Aÿ-_x000E__x0010_E_x000C_A0­}j@Á_x000D_AÄ÷¡)7_x0004_Aýã_x001E_Ë_x000D__x000B_A Ð~?Á_x000B_AUÕ_x0003_óË:_x0004_A_x0013_Ä_x0003_ÛYÌ_x0004_Aì_x0006_¾\?r_x000B_A`­Ä_x0016_ä_x0004_A°ðÓ÷sÖ	A_x000B_K.ÉN_x000D_A_x0004_Õb_x001F_¯_x0004_Aûï±_x001A_ð*_x000B_Aý_x0008_;:_x0004_A#EwBRô_x000C_AA}?Of_x000B_Aãù\_x0011_®&amp;_x000B_A®_x0014_®X8_x0017__x000B_A_x0019_½_x0014_i_x000B_AÛõ[¾_x0013__x0004_A_x0003__x0006_Ô_x0007_3_x0004_Yo_x000C_Aù¿þÜÖ_x0006_AB_x001D_®oð_x000B_A°áÈ_x0019_¸f_x000D_A_x0001_|ú_x000E_û_x000B_AL$ù_x0004_#_x000B_Aöík_x0018_[r_x0006_AÍX_²JË_x0006_ADÒÐKë_x000C_Ad&gt;Äë_x0012__x000C_AÎÃtËÙ·_x000B_AÀ)Æ¹_x0001_Ù_x0006_AãÆÛ±_x0014__x0006_Aýþ_x001E_A_x000B_A!VÓ¦_x0006_AH¤ÙB_x000B_A!þ(ÐÙ_x000B_AØsY(-_x000B_A ðXÂþ_x0017__x000B_AO_x0016_¨yþ_x000B_AO}ax_x001A__x000B_A2@ðª_x0006__x000D_AD{_x0005_ÿh_x000B_A7¦üÈÃÖ_x000B_AV2û_{_x000B_AÞßvZ_x0003__x000B_Af_óÜsS_x0006_AøÁ,/×_x000C_Az_x000E_]_x000F_d§_x0006_Ag_x0002_Ô_x001F__x000D_A8Õ_x001A_!I_x0003__x000C_Aõ-Ç_x0003__x0005_D`_x0005_AKro_x000B_AÍê¿^_x0005_A_x001D_¡_x001B__x0010_P-_x000C_A_x0017_«¤$_x0001__x0005_A|hæãeû	AÊª\^ä_x000B_A$®ÙÁ]_x000C_A£hÈö:_x0005_Afó4Ù_x000C_A³²&gt;_x000C_»ÿ_x0005_AtÅ[Q6ù_x000C_A|´§Pq2_x000C_A¦ÂýÑEL_x000B_AçA_x0002_aDê_x0005_A§ª #Ê_x0005_A]9-ª1Þ_x000B_A]¬?R=_x0005_Af|*$Cé	ASño MH_x000B_Aç@´_x0004_p_x000C_AUÔ_x000E_²Ü_x001B__x0005_A²³±Kþ_x000B_A kM_x0003_â_x000C_AN»É{ÙO_x000D_A_x0017_'ïc^_x000B_AÀ&amp;î,_x000B_A¯	!Ö[Ê_x0005_A»uJ ¾_x0005_A_x0018_ÑA~V_x001F__x0005_Aþ_x001F_pø	A¡_x000F_¦_x0007_«â_x000B_A_x0001__x0003__x000B_ã£2_x0006__x000C_AÔ_x0006_³¶_x0002_S_x000B_AûÎÉB_x000D__x000C_A×þô[$_x000C_Au·Âr_x0008__x0003_Aî(ë#_x0004__x0003_A_x001E_à]_x001D_]_x0014__x000C_A¥ÙI_x001D__x000C_A_x0012_eà÷B_x0003_A»!EÛß¦_x000C_A5_x000B_Ë*Ëõ_x000C_A_x001F_:D®._x000B_Aè±3ù_x0003_Aâ_x0007_ÄÞ_x0003_Aâ	@/¤H_x000C_A¿{_x000D_¶ý_x000B_A_x0003_\:¢_x001E__x0003_A§_x000E__x0014_Aæ_x0003_AR	àfÛ_x0003_Adí	¯Æ	Aå®Ä½¬_x000B_A ×´N³_x000B_A¥GH/q»_x0003_Aü2¸Zïº_x000B_AØª@ÿ°+_x0003_A_x001B_þ\fyÌ_x000C_AD´_x0006_ÀWÑ_x000B_A_x000F_^ç_x001C__x0019_´_x000B_A«_x0015_ò³õ_x0003_AðXâP_x0007__x000C_AeøßI~_x0003_AèÆã£_x0003__x0004_«4_x000B_A_x0010_fíàÏ´_x000C_AU®Ïj~l_x0004_AºÓÉ_x000F__x000E__x0016__x000C_AG#_x0019_6´Ê_x0004_Aür[ä&amp;_x000B_Ae¨ _x0012_Ý_x0004_A[Crä*_x001E__x000D_Aæ,Èc_x0004_A,G{(_x000B_Az|N;5'_x0004_A_x0001__x0019_²Ú_x0008__x000C_A?_x0015_¨hÑ_x0004_A²¿_x0018_U¸_x0004_A_x001B_{_x0018_oLw_x000C_A²Ì Dsÿ_x000D_Aô_x0017__x0002__x0008_Ê_x000D_Aõ{ÊÜø_x000B_Aº_x0006_oø_x0008_Æ_x000B_A&gt; ;×¨_x0004_A²Büüc_x000C_A_x0003_ììû_x000C_A_x0014_Ð[_x0017_Ñ_x000C_Aj¥ÅÉ_x0004_AL1¶«50_x000B_AÎB³*¢_x000D_AÀZÅÚïn_x000D_Aák8x1_x0004_A·½Wç1_x000D_Aè¤ê_x0011_&amp;¬_x000C_AÈpÞû_x0005__x000B_Aq¢_x000E_Þ½B_x000B_A_x0001__x0003__x000E__x000F_²½_x0019__x000B_Aã_x0001_ÞÕZH_x0003_Auµ_x0013__x0015__x0003_A«_x000F_æVÎ_x000C_A_x001C_Õ2cö	A/_x0002_;_x000D_A_x0017_ú_x000F__x000B_ADvÁIð&gt;_x000B_A4¯_x000C_p¦_x000C_AA\Û¾L_x000C_Aù_x0003_êt_x0011__x0003_A;21Ç-c_x0003_A_x001A_x&gt;_x0014_õ"_x0003_A?¬°¶_x0002__x001E__x000D_A&amp;h_x0001_8_x0003_A_x0003_;u_x000F_8_x000C_A_x0018_ZÏñ_x000B_AØlî7wg_x0003_A_x0019_NÿPØN_x0003_AÎ0_x001E_e_x000B_A.9üy_x001F__x0003_A{z·Û_x000C_Að_x000D_/_x000B_A»_x001F_ó½×!_x000C_A~tÞþ?	_x000B_A og_x0012_À_x000B_AVU¦2¿_x000B_AO£=¾_x000B_AÁFÇ¾,_x0003_Av;V&lt;¸_x0017__x000B_AÃ·ñº_x0003_A¨_x001E_ÿ²_x0001__x0002_ÓÈ_x000D_A_x0010__x000D_9ì!²_x0002_Aë_x0016_On6_x0002_A¡Ï_x0018_!ü_x0002_A3îNñU_x000B_AdZpÊ¤´_x0002_AèJCïÀñ	A&amp;Á_x001B_ñ_x000C_AÜø. ø_x0002_AæÚ÷È_x001D__x000C_A_x0014_ºÖNß_x000D_AÖ6_x0017_Ø_x000C_Aò§Ó=È_x000C_ApÀ¾~_x0005_u_x0002_A_x001A_Åì@~_x000D_Añ_x0010_wgËJ_x000B_An_x0011_²5:É	A5é_x0010_mP_x000B_Aî"$Ð¿ä_x000B_Ac·_x000C_@ _x000C_AÊ"äÇ¤_x0002_A³[¤Ù-Ï_x0002_A_x0018_wª&amp;ì	AÛr_x0014__x0015_É_x0002_A_x0019_Y}ÑÎ_x0002_A_x001E_Üm©_x000B__x000C_AôÉÜtt_x0002_ANé[yÊ©_x0002_AÏòíÿµ_x000B_A_x0004_;½Y_x000D_AÇnwéåî	A¶{È^-_x000B_A_x0001__x0002_pÇx%²W_x000B_AhÜåd_x0002_ArÖxê_x000C_AIÍm­_x000B_AÿÓ_x0014_%4_x000C_AÑÂCAå_x0002_A*¯½àÁ_x001C__x000C_AjÎkÛÍþ_x000C_AØ_x001C_}Lk_x0002_A_x000E_\µU_x000C_Aq_x0016_tÂ_x000B_A§Eä*_x0002_A~Å_x0007_UMÕ	A·#_x0017_íé_x0002_A¿*ÙSC_x000B__x000C_AÛqëS¾_x000B_AÇ©_x000E_ßÄE_x000B_AÃ_x0015_ÏØ_x000B_Aõ_x0014_Ç×Y_x0002_A¦^â3© _x0002_A9Ú7/p_x000C_AN$ ©_x0002_Afbdb¥ü_x000B_A¬U¤Äç	AÊ_x0006__x001B_y ¢_x0002_AÑ`_x000B_-÷_x000B_AÓté+¿	AþX¼(Â_x0002_A&gt;²y,^_x0002_Aky]E_x0002_Aôô/¿_x000B_A_x0012__x000E_(2_x0001__x0002_ó°_x000B_AÇ´cæ_x0002_A_x001C_ÂAëP_x000B_AÞVÛvÂh_x0002_A©Û_x001E_Æ_x000B_AB_x0003_³d~ê_x000B_AÌ|uèt_x000C_Af-õ£x_x0002_At¨'Ê_x0012_e_x0002_Ah`{À_x0002_Aùª¬rë_x0002_A_x0005_ª¤w_x000B_AC9#E&lt;K_x000B_Aõ~&amp;_x0019__x000D_AÏÞÊ_x0004_ù²_x000B_Aï£_x0013_Á_x0002_A_x0019_3_x000C_¦á	A:²ÃÐ_x000C_Au°@	8_x000B_A_x0008_{örJà	Azæ·Iþ_x000B_AÇQJ_x0003__x0006_U_x000B_A)¸r^¶_x0002_AW_x001C_"_x0001_Ç%_x0002_Aå_x000F_Â)cû_x000B_AD_x001C__x0013_¤_x0002_A±­¼|ÕÁ	A`m°ñÁ_x0002_AbeX_x001D_íâ	A¤ØNè´	A¦hK¼#_x000D_A_x0004_êZDP_x000C_A_x0003__x0004_Êðù­_x001A__x0001__x000B_A\Ó|D¾ð_x000C_A"òÄL/_x000C_A«Õ{U_x000C_AÄÃ*]_x001B__x000C_AG6_x000C_ä¯z_x0004_AÅéÀ¼'_x001E__x0004_A_x001F_¾2"T._x000B_AéçÉI,_x0004_A4~áDªí_x0004_A}þM8_x0004_Ad¯;"'«_x000B_A¿Û)6_x000C_ARyû_x001A_ÅW_x000C_A%3Ô·Íö	A=5_x000F_5Öi_x000C_AÜ¬o_x0003_rÈ	Aÿ!\Øs_x0004_AÖF`õF_x000B_AJc~_x0005_Þ	Ag5[x_x0004_Aäün_x001D_²õ_x000B_A_x0002_´ÙÏNñ_x0004_A®Úÿ_x000C__x000E__x0004_A´ª#_x001E__x0004_AØZ·ùf%_x000C_A_x000B_qÊ_x000E_'_x000B_A&gt;÷ñy_x000C_Al7_x0018_¶rI_x000B_A%6PôÜ_x0004_AY*[¤u_x001B__x000B_ApÙùÛ_x0002__x0003_Å_x0003_Afâ_x0019_5CU_x0003_Au_x001E_¬¡_x0003_AoÏðO%_x000C_A#ìÅa¾_x000B_A_x001C_qF¹Z_x000D_AdT_x000F__x0003_Ar_x0018_h	Ýb_x0003_A?_x0018_úå_x0003_A©N_x0012__x0018_êc_x000B_AÓ_x0012__x0016_¤_x0003_A¹_x001B_³ç_x000B_A}_x001F_è&amp;Q_x000B_A¾¬ùÐñ_x000B_A-¶_x0005_=öV_x000B_AÂîÍ¥ý_x000C_A¥ë_x001B__x0002_C_x000D_A_x000C_O&amp;Ky_x0003_A_x0007_Õ!p_x000D_A!Cèíè_x0003_A3TÎcV_x000C_AûP]_x0001__x000B_Aò10B_x000C_Aïg«¨_x0003_A_x001B_N_x001D_¯ó_x000C_AËÒäZMà_x0003_A_x001D_ dô_x000B_AE6z°ûx_x0003_A_x0007_§*ò¿_x000C_AèV?íì_x0013__x000B_A²xX#T_x000B_AÏÂóÅ?_x000B_A_x0001__x0002_Wlµt_x000D_Aè@í_x001A_©p_x0002_AJVP@¯_x000B_A;&gt;ùîÊ_x000C_AªZ_x0012__x001E_^_x000C_AFæ5n?_x000B_A¡X@_x000B_A_x0014_ÍF_x0012_ø_x0002_AÏÍêÒ÷_x000B_A³"c²I^_x0002_Aî£0?À¹_x0002_A^_x0016_¡Ä|{_x000C_Ay1]²­s_x0002_Af]¯_x0017_Ã_x0002_AÈp+®îL_x000B_A©ï3ù_x0006__x000B_Aþu=&amp;Í\_x0002_Aì×$_x000C_A-fú·9_x000C_A¶%ô÷&lt;_x000C__x000B_A¢_x0014_t_x0004_GØ_x000B_A%iÉ_x0019_Þ_x0002_A¬Ë¦_x0005__x001F_,_x000C_Aí_x0014_IþY_x000B_A;à#Çáí_x0002_A³%X_x0004_Á©	Aé_x001D_Öñ£_x0002_Aa»_x000B_Awo¨?9è_x000C_AÇv¼á_x0002_AÊúË{_x0004__x000D_AY_x0001_"_x0004__x0001__x0002_ÃÀ	A1Âe_x0006__x0012__x000C_Aæzþ7_x0002_A_x000F_Eç_x0002_AnOoU¼b_x000B_A\N¯^í_x000B_Aª5FûEÝ_x0002_Aãxs_x0008__x000B__x000B_A_x000C_^gmä_x001A__x0002_A¿ÔÏAØ¥_x000C_A&gt;ÆfûÕ_x0002_AÞey¯_x0006__x0002_ARåB}×!_x000B_AF_x000F_r_x0002_A_x000F_Ëþ`_x000B_A_x0019_	_x0007_¾x3_x0002_A_x0004_±ujÞ»_x0002_Aê¥:_x0004__x000C_AÎøæ,_x0013__x000B_A8ö_x0010_ú»	A¿_x0013__x0017__x0016_ñ_x0002_Aa®`_x0005__x0007_4_x0002_AFå©Ú³©_x000B_A)³Ç]ã_x000C_AQ(dß×_x0003__x000D_AS®°_x0001__x0008_A_x000B_Aj^°Ö5_x000B__x000C_Aâ_x000C__x0014__x0011_h_x000C_A_x0011_ªå_x001F_iÃ_x0002_A¦}_x001C_­]_x0018__x000B_Aµå_x001D_Æ_x0011_Î_x0002_Añ¯VKr_x000C_A_x0001__x0002_Õðñ_x0004_¢p_x000C_A}fÈYÝì_x000B_A!ÿ_x001A_Ö³_x0002_A(ÞqÎºò_x0002_AcO1B[_x001F__x000C_AÍAj_x0019_2_x000B_A­L_x000E_ eV_x000D_Ayæqçþ_x000B_Ab;_x0002_ß_x0002_Azov[°_x000B_AöÓÊ¶z_x000C_Ab_x001B_­_x001F_._x000B_Aâq_x0004_~	_x0002_Aö2í½¤_x0002_AÛ©&lt;&gt;@_x0015__x000D_AÚ¢ÉAw_x0002_AôR-&amp;_x0007_s_x000C_AH'_x0011__x0008_&lt;û_x0002_A	ú_x001D_¨Ãu_x000C_A Foh¬_x0002_A×néþ_x000C__x000C_A_x0001_«7Åõb_x000D_A_x001A_ëÀ¸|_x000B_A'Úòè99_x000B_AË:iÃ`_x000B_AR_x0017_î_x001B_òP_x0002_AÊ6Bóµ5_x000C_A1!_x000F__x0005_²ù_x0002_AÄ'ì_x0007_#_x0012__x000B_A_x0010_v__x0002_¢_x0018__x0002_AÖÀß0_x0013_ü_x000D_AÒ½:_x0001__x0005_a_x0008__x000C_AÖ|yûú_x0005_Ae+[xª_x0005_A»çxÄò_x000B_Ayï_x0004_A_x000D_,_x000B_A¸_x001C__x0014_²´_x000B_Aé6Ä_x0003_&amp;_x000C_A_x001A_éSEÖ®_x000B_AúÍ3B$æ_x000B_A_x0008_7._x000D_A÷wL_x0012_ià_x000C_A_x001D_0á&lt;O_x000B_A9.^­_x0005_APJä J·_x0005_AØJ_x000B_\§Ü_x000B_A®]$_x000C_A`,@_x0010__x0015_a_x000D_Açè_x0002__x000B_AÓ¼¶_x0004__x0014_I_x000B_A._x0001_fÒ=_x000B_A®þqd_x0003__x000C_AWÐ7H`_x0005_A_x0006_¼;ºé_x000B_A_x001C_²ã_x001B__x0005_A_x000C__x0014__x0017__x0019__x000B_A&amp;©ª_x0005_Añ~ÚÔç	_x000B_A_x001C_òæC_x000B_AÒg-$¯_x000D_AW_x000F__Õ_x0005_AÌUØð_x0005_AÉ¾g_x0019_Æ_x0005_A_x0001__x0002_Ø9H3Ñ|_x000D_Aq­_x0002_$;_x0002_AqøÈÍ©¹_x000B_A õ_x0010__x000C_Aå_x0015_fÂ_x0002_Aaá`bh_x0002_Aôa©7_x001E_"_x000B_A_x001E__x000B_Â?ê,_x0002_Añ+Û9&gt;§_x000B_AÔËI_x0017_c_x000B__x000D_AfÑõ1ú_x0014__x000C_A2ÈçV_x0002_AÊe_x0018_å'_x000B_A¡ÎÔ4åÅ_x0002_AÎ&amp;Yàaj_x000B_A_x0014_}èÊN_x000C_Aó±ã6*K_x000C_A¤_x0003_vI_x0002_AµPnF_x001E_Z_x000C_AÃþ_x000E_B^*_x000D_A=°©_x0011_^_x000B_A_x0007_)¿ðj&lt;_x000B_AR°!s÷_x000B_AÏ_x001D_é×_x0002_A¢5.dÖ_x000C_A_x0013_&lt;zàä%_x000B_A_x0016__x0013_?Ã6_x000B_A©_x001A_Íd×_x000B_Ah2Ún_x001B_¾	AYS_x0013_½^_x000B_A_x001F_ëD9ú_x000B_Aõs._x0003__x0006_í¸_x0006_Aß¥).=_x000B_A%_x0006__x0007_2i__x000C_AF±¹_x0008_ _x0006_AE_x0004_£0Q_x001B__x000B_A`nêè5Å	A÷½_x0005_iÊ_x000C_A©_x001F_¾x_x0014__x0006_A¥ïh³Ý]_x000B_AÙH? wð_x000C_A4Éi_x0013_Eò_x000C_AÊó¹8_x0010__x000B_AÜB&gt;^'_x000B_AGWF§ú_x0006_A_x001D_¢Ý_x000E_B_x000C_AC\_Gô;_x000B_A_x0012_/_x000F_4_x0012_ë_x0006_A¤Å@_x001D_Ù_x0006_AÂéÊ°_x000C_A¶ö^µÂ³_x0006_Aÿ)Ì¿ÅÚ_x000D_A¯î_x001C_àz_x0013__x000C_Aä#I­ó+_x0006_A_x0018_·"HÉ_x0006__x000B_AOÖ&amp;v_x0014__x000B_AÞªS-?_x000C_A©Î _È_x0006_A5æ_x001A_\¡k_x0006_AÜ·-@*&gt;_x000C_A_x0001__x0015_kì_x000B_A1êî2_x0007_0_x000C_AD4§ó_x0002__x0006_A_x0001__x0002_½¾÷Û_x000E__x0002_A^¡)6Õ§_x000C_AOãÆãË_x0002_At/¤#[_x0011__x0002_A*ß9@æl_x000D_A9=Úi_x000D_A_x0001_R9aÓ_x0002_AÌ±ÂÇ­_x0002_A}â8LqÅ_x000B_A±Õö_x001C__x0005_ä_x000C_A[(_x000C__x0002_AØ^°+_x0002_A_x000B_Î%\ª6_x000E_A¦_x0001__x001E_d_x0015__x000E_APÝþY*_x000B_AïjHXY®_x000B_AàîÜ&gt;&gt;_x000B_AÆÄ§iÖ_x000C_AÝGÊ«±_x000B_A8-_x0017_X½T_x000E_Af_x0005_:I_x0018__x0002_A_x0017_Êø«}_x0015__x000B_A:G ÂTG_x000C_Aj_x000B_æ@Ã5_x0002_Aú_x0019_BÎ_x0002_A_x0007_*_x0007_$_x000C_AxÄûûZ÷_x000C_AVù{1?k_x000B_A²_x0003__x0014_èr_x000B_Aw(áP_x0002_AÒÂÈ¹h´_x0002_Aï8Í_x0001__x0002_%ý_x000C_A¹ñpv«_x000C_AÝ :» _x0002_A#_x0002_þÚõ_x0002_Am/ùà`_x0002_A3²H×|_x000B_A¨®_x0018_²ì_x000B_ASÈÅ_x0005_ÚZ_x0002_A¤]ÓyM_x0002_Aü6¬î_x000B_AFDº­¿¼_x000C_A_x0008_À&gt;78_x000B_AZ8/M`Ê_x000B_A¹T/u_x000B_A0_x0012_Wã;_x0002_Ae@r_x000D__x0015_?_x0002_Aîüº_x0018_;_x000D__x000E_A]1_x0006__x001E__x0016_·_x000B_AVÒZðz+_x000C_AWç¥7æ\_x000C_AG¤G_x000B_AX~5^_x000C_A&gt;_x0012_Ð&lt;_x0002_A_x0010_úvñÈ(_x000B_A7PÏáð	Adr 7h«_x000D_Ab,sQ»&lt;_x000C_AóYùæ_x0002_A^Gw_x0006_ô´_x0002_A(1Í#}_x000B_A_x0007_ñ_x0014_öÎ#_x0002_Aþ÷_x0014_Q¯f_x0002_A_x0001__x0004_c_x001C__x001C_Ý÷K_x000C_AAøKº_x0019_U_x000C_A,X_x0010__x001E_dM_x000B_A¹­eöq_x000B_AÔ¡ J.ñ	A_x0003__:Âø_x000B_A¶w_x000F_¹ß	AA,û(¶_x0012__x000B_AÒÕ%É_x000B_A¬Óô9Ô¸_x000C_A_x000E__x0017_¬}kÄ_x0004_A¯«ÒÜ	Aß;"t;Ù_x0004_AO0¦X_x001D__x000B_AAW&lt;W*%_x000D_AÂ_x0005_ÔÒÙ\_x000B_A*·Þ	AÕ?2»_x000E__x000C_A¬o_x0017__x001C__x000C_AÜµ_x0019_eº_x000C_AáÜ}oZ_x0004_A»Vhd3Ã_x000B_A_LÓpØ_x0004_AÔúoÝ&lt;_x000B_ADé~. ø	A')_x0011_Ó_x0002_c_x000C_AAï?Q_x001C_ì_x000C_A_x0013__x0002_PÞÁg_x000B_A³ã­±õ_x0004__x0004_A7ØyC¢_x000C_ADÎ_x0011_é0_x000B_AÏXâ_x0002__x0003__x001C__x000B_A^}Ï"|_x0003_Amjÿ_x001F__x001C_[_x0003_AÈãèÚ£[_x0003_A=_x001B_Ðw_x0003_ApgR¥Ûû_x000B_AÇ_x001B_·_x001F_Í1_x000C_Aàªrê#_x000B_AÍw+oÕ&lt;_x000E_A¨q÷Íß_x000C_Aü%_x0012_b(_x0003_AÝw8Vo_x0013__x000E_A²^hÜ°_x0003_AJ#¯·6_x000C_A_x001B_Üb_x0016_óæ	Aó_x001E_h_x0008_\_x000B_A¥_x000B_Ð§Õ_x000B_A	GS$_x000B_A_x001A_fÌà6x_x000B_A"öÇY_x000B_A_x0017_T8Þ¾_x000D_Aÿ©¥K_x000C_AÔÇ¶=j_x000B_A½µÙÙ?_x0003_AµmdzÎ«_x000B_AÜµ_x0007_©¥¦_x000B_A:ÿGÔ_x000B__x0003_A¯¸_x0005_8´_x0006__x000C_A'C³!I¼_x000D_A×¥.Û@s_x000C_A_x0001_bqÕ_x000B_A½óÆ}_x0003_A_x0005__x000D__x0014_BYú	AÎvÉÞ&amp;K_x000B_Aí¢E½ë	Ay9³¤_x0005_ð_x000B_A3Ôb[*_x000C_A_x0019_ÚßWÞ_x000D_A_x0006_VWüø__x000B_A_x0016_«Z/1_x000B_A7Oò¨_x000C_A¦¥?ß¯m_x000B_A·z³¨õ²_x000C_Aùò_x0015_ó\Ù	A_I4_x0005_Îñ_x000D_AæCKØ3_x000B_Aq\æ3N&amp;_x000B_Aþ_x0001_ª_x0003__x000F_p_x000C_AUîÎ©Í5_x000D_A $h_x0017__x000D_A·?ñÔè_x000B_A¡mtS)_x000D_A«+_ÞY_x000C_AG/ñS]_x000B_AYoÂ§2í_x000C_AlTæ_x0004_¹_x000B_A__x001F_ý®²_x000D_A1è_x0008_Ý½_x0001__x000B_AXÀ£I_x000E__x000D_A*ô{B_x0007__x000B_A§«óÉOw_x000B_AL%VØ_x000D_A9ò_x0002_¾º_x000D_AÇØ_x0001__x0002_ä	AzàÉ_x0003__x0002_A_x0012_À_x001D_aù:_x000B_A}_x001E_·_x0001_»_x0002_A¡ÿD_x0002_AÄaüu=_x0002_A±öÀ_x001E_¡v_x0002_Au/©_x000E__x000C_A_x0002_ÃX®$&gt;_x0002_A_x0001_DÀiCÁ_x000C_Aë¢-¡_x000B_AéüÀñO_x000C_AØMãþº!_x000C_AGUø'Á	AíýE_x001B_X_x000B_Aû^ÿ#O6_x000D_A?ólè_x0004_Ò_x000C_A5¼*°D_x000C_A_x0017_d¸Ð³­_x000C_AzºùÑ½ñ_x000B_A:&lt;«kÄ£_x000C_A¼Þ*gA_x000C_ASÉÓ0û×	A²o_x001C__x001E__x000B_Ao3`_x0014_f_x0002_Az¤=_x001A__x000B_A]_x0012_"-#ò_x000B_AÏ´fvwl_x000C_Aó6_x001A_ã	A%U¾_x001B__x000B_A¨²_x0011_n_x0005__x000B_AU¶V`G¿_x0002_A_x0002__x0006_¨_x0013_Nüù_x001E__x0006_AIÔ_x001C_î¹Ó	AMDOÖº_x0006_Aõ,_x001E_,Ó_x000B_A¥n·¨{_x0006_A1÷§j0_x0006_A¾|¾Ê¼_x000D_A/¾U_x0012__x000B_AQ]¢l_x000B_A- ÷5_x0003_9_x000B_A¬ÀÊ¨E_x000D_AqÚ6²_x000C_Aõ,)¿ï_x0006_AºÆÄ_x0001__x0018_®_x0006_A_x001D__x001F__x000F_`à_x000B_A_x0001_Â_x0002_Hk¦_x0006_AQÌÓrGr_x000C_AuÿiÛC__x000D_A&lt;à«_x001F__x000B_A+Í)óÑ_x0006_A_x0016_³9µ_x0013__x000C_Ah¹ú¶Ö²_x000B_Az_x0007_Å&amp;S7_x000C_A]Fÿ_x0014_=_x000C_A§¹Û^_x0006_AÝ´xÝ_x0006_AóÓ³7_x000B_A{bUË@_x0006_Aµ×;7_x0003_q_x000B_AE*_x0002_b_x0005__x0006_AaIRºÕ	AÏ_x0004_T_x0003__x0004_ü	_x000C_A4ä0sé_x000C_AgUÝ¤K_x000C_Aâ½C¡8_x000B_AU¶s3Ö_x0004_AÄé_x000D__x000B_¶_x000C_A;Çï¼ó_x001E__x000B_AiüéÔ~_x0004_ATS©9õ_x0004_AÈòJ_x0001__x0002__x0004_A`B¡Ê_x000B_È_x000B_A_x0015_Ç;î_x0004_Aç9ò®=_x0004_Agl_x0013_ï³Ú_x0004_AH0_x0001_w_x0018_z_x0004_AÚ_x001C_g_x000E_á_x000B_A~:_x001F_Ð'_x0004_A&amp;;_x0003_(zz_x0004_Ay$5_x0008__x0004_AQ_x0016_E&amp;é_x0015__x0004_AÞíC_x000B_Aiº$¸Ö-_x000B_Aû»LY6Ú_x0004_AI)ú³_x000B_A²±ZjÉF_x000C_AFû'aÒâ_x000C_A_x0017_t±«;¸_x000C_AG/¼D_x000E__x000C_AIÀ¿:Z_x000B_A¤Dæs_x000B_A¤Öf_x0010_¨`_x000C_Aâx¬Ëu_x0004_A_x0001__x0007_gi_x0004_G[_x0015__x000C_A{^y¼_x0007_Aª±Ã©5µ_x000C_AÛ4_x0013__x0013_é_x000B_AþMGÛq_x000C_A¶©·#ÖE_x0007_Ax°ðxíU_x000B_Aæ_x000D_bnú_x000B_A7_x0005_¶Û_x001C__x0002__x000C_A@_x0004_Æü__x000C_Aè7»Ãæ±_x0007_A_RÃ-¬_x0007_AL£_x0015__x001C__x0011__x000B_Aó].Q_x000B_A¼´b_x0013__x0014__x0007_Adð¤§_x0006__x000B_AEÆ[\}/_x000E_A@&gt;q.G»_x000C_A|Ç_x0010__x0007__x0018__x0007_AÖÑn_x0011__x001A_E_x000B_A_x000E__x001B_ÍøyQ_x0007_AÝ8n¼N_x0007_Aéeï_x001B_ó	Aü_x0004__x0014_òX_x0007__x000B_AügP-}·_x000B_A+òtÎN_x0007_A­_x001D_*Pëª	A´XGô6_x000B_AË_x0006_Å6_x0004__x000B_AË° _x0003__x0007_Al_x0008_ª	¸;_x000B_AódP%_x0003__x0006_%4_x000B_AÄ_x0016_¿_x0004__x000C_õ	AXuøß_x0006_AíL¹¨â_x0006_A2ÕI_x0019_{_x000D_AÁa[2{&gt;_x000D_Ak&amp;ý=)ß_x000B_AÜO·ãQÊ_x000B_AB¼.Uj$_x000C_A#Q´"'_x000D_Aõb½óNÑ	AòrsÚ&gt;÷_x0006_AÃf¬î­_x000D_AºbS	_x0014__x000C_A_x0016_ÇÆK_x000B_A_x0003_µ9RÖ¡_x000C_AWôÙ_x0002_Ê_x000F__x000B_AØQEß_x0003_t_x000C_Ai¤ý%f_x000C_A;-äa_x0006_A´ëåÝ.(_x000D_Að_x0001_±¾Î_x0005__x000C_A¸OÜÖ_x000B_AjG&gt;LÁ_x0006_Aþ_x000C_,_x0003_¦U_x000B_Aÿ`¡cT_x0006_A°8wY6t_x000B_AÀñ7«	Aój_x001F_Õ_x0010__x000E_AÀ-ß;]Z_x000B_Ax5â¾®_x0006_Au«²E_x000B_A_x0001__x0002_¡â¾Liå_x000B_AìvOv#_x0002_A`é}©e_x000C_A¡uÈ_x0011_&gt;_x000D_A#_x0005_(l_x0015_!_x000D_Aå«òói_x0012__x000D_A_x001F_Èôë	Azÿ½³_x001E_d_x0002_A_x0004_·eÙ!_x0002__x000B_A&amp;_x0013__x0016__x001A_ß4_x0002_Aúnû_x0012_vX_x000C_A¯_x000E_Âùµý_x0002_AHµ¦.²_x000C_AánT[«©_x000C_AfÏR g_x000C_A»A _x0019_än_x0002_A¾ÞfEÏ_x000B_AÔòÝNw_x000D_A%ßËÒòª_x000C_Ae_x0006_H)_x000E__x000B_A³¢_x000F_ÆºT_x0002_AÂ¸ÝOÜÏ_x000B_A_x0017_C5_x0004_£_x0013__x000D_AÊ¿_x0018_o_x000C_AJ-Æ0q¶_x000D_AÑÁn±_x000B_A"°h¸Þÿ_x000B_A_Ü:vY_x0002_A_x0002_q5âb¸_x000B_A_x0005_/IÄ¼_x0002_Aö9_x0002_ê¢à_x0002_A£×ëÎ_x0001__x0005_¹H_x0005_A¬0àî~_x0005_AÈü²k_x0019__x000D_AÛMî5_x0005_AaF·rÏ_x0006__x000C_A_x0015_Þ_x0017_t`_x000B_A¨@»O_x0005_A)é/'ø_x0005_A_x0007_Ê_x0003_!ð½_x000C_AÊy*¼_x0015__x0005_A}bH»´å_x0005_AÝÔV	_x001B_2_x000C_A_x0006_Ýr¯ÿ	AgL#	_x0003__x000D_AYÃÀ _x000B_A¡ÆþR¡_x000B_AÌS¿Jmõ	A_x0018_Ý¥_x0005_AZtÌ_x0013__x0018__x0005_A¡_x0007_(b£_x000B_AnlHì_x000D_J_x000B_A÷ê_x0002_êöB_x000C_Aí½_x0004_+_x0005_Aê_x0015_aÿù(_x000B_A	}_x0008_V_x000F__x000B_AÇ4Q_x0005_`_x0018__x000D_AùuÞ}ó_x0005_Aµ»OH¬Ä_x0005_A_x000D_Ö'Ë;_x000B_ADæçÒ_x0005_AíyÙqy[_x0005_Aµ«Ê¾_x000E__x0005_A_x0001__x0004_9ºk_x0013_B6_x000B_A;ûV_x0011_©_x000B_A+_x001F_âU¨_x0004_A_x0007_sKúv_x0004_AHCì'&gt;_x000B_A&lt;]_x0016_ïº»_x0004_AæÞD·Iâ_x000B_AÜ:^qj_x000B_A_x0014_ºW_x0014_«_x0004_A_x000F_ý'b-û	AéðàýX_x000B_AÙ~	y2_x0004_AáÉË}_x001C_¥_x0004_A=\04àª_x0004_Aß!PèCý_x0004_A×#LU_®_x0004_A=hjR$_x000B_Ab_x0008_|#Û	A/ñâ_x0001_Y_x0004_A_x0001_·/%'Ó_x000D_A0\_x0002__x001C__x000B_Ao§?_x0010__x0011__x000F__x000B_Ateð¼U(_x000B_AäÔFS_x000C_A_x001C_¸._x000C_A¤4°_x0015_=a_x0004_A~&amp;_x001B_«_x0004_A_x0003_Y}e}_x000B_A_x0008_ßÀTÛ_x000B_AyÕT¸&gt;_x0004_AVØ.¿¨3_x000E_AÏT&lt;_x0016__x0001__x0003__x0003_A_x001F_Z²|­%_x000E_AlI¦ê_x000B_A	nMU@_x000B_AÙrF¬!Ö_x000B_AÑ_x001C_jhìÍ_x000C_AË6ú1±_x000D_AüfGÉ_x0010__x000B_A¶'y1ç2_x000B_AÓdqXÓ_x0016__x000B_AºÑ_x0002_É_x000D_A÷µòs_x000B_A_x0006_QtÝÎ__x000C_A_x0005_"_x001C_áÜÏ_x000C_AÍ õK_x001C_P_x000B_AÕ?°ÏöB_x0003_Aµ³¢ûñ	AL_x0001_%§¸F_x000B_Aÿ_x0016_d%_x0003_AtØ|`F_x000B_AÂ_x0005_²_x0010_çì_x0003_A¾_x0007_ªÊÜæ_x000C_A_x001F_LEVí©_x000D_A/r4·W_x000B_AGH?MíD_x0003_Auõe_¬G_x0003_AÉá½7_x0011_G_x0003_A_x000C__x000B_ô&gt;_x000C_A_x0014_KæÊbË_x000C_AÅ¥_x0017_ES_x000C_Aë_x0015_&lt;Ûdq_x000C_A_x0006_PFGè_x001D__x000B_A_x0001__x0003_¥×Ô	AL*@°Ï_x000B_AsK_tN_x0012__x0003_A¯Ôc£ü	A¿_x000E_2ÿ_x0003_AýâMÿ_x0003_A ÉXæ_x001F_À_x000B_A_x0008_IÎ_x000B_AÈ ß¼_x000C_A3W7&gt;ûE_x000B_Aàz©_x001C_1_x0003_A¹£¢î¾_x000C_A_x0003_ÈyÚS¤_x0003_AH_x0015_Ù2OA_x0003_A_x0003_ÿ·A·ô	A	;½Ú­o_x000B_A£ø¬µS5_x000C_A¦½_x000F_à_x001B__x000D_A%A_x001C_ú§Ð_x0003_A_x001A__x001C_ý_x000B_Aj@l¬ì_x000C_A¤_x0018__x0006_qª«_x000B_AÃf|OR_x000C_A&lt;á¸³á_x000B_AAü ½_x000C_A_x000C_ _x0019_Ýûu_x0003_AÓ_x0010_ú_x001D_\§_x000D_A_x0017_ºàª-Ó_x000B_A¼_sq_x001A__x000B_A_x0002_$å|y_x000C_A½vÆd«{_x0003_A±¬Å_x001B__x0005__x0008_Ã _x000B_Aåxù®_x000C_Aì£`_x0013_è_x0008_AÖLÆ_x0016_ì_x000B_A_x001F_:&amp;à3_x0008_AËÛª}i_x000B_A8-_x0003_Z_x001C__x000D_AD&lt;rè_x0013_1_x000C_AU&gt;öMZ/_x000B_Aó.Ã3_x000D_A_x0002__x0001_	_x0007_Ï	AnußÞ¸T_x000B_A«_x0008_S§¯_x000B_AGÐGÆ_x0015__x000B_Av#g¤_x000C_AÜ÷ ®_x0016__x000C_A8àS0Üâ	AÙß¯	¾b_x0008_A»@úf³_x0008_A4V×x½]_x0008_AÈ%_x001F_ÅS_x0008_AD_x0006_fNj_x0008_AÔ_ÛE_x0019_ _x000B_A»ïãEM_x0016__x000B_A"_x0013_Åm\2_x0008_A Ç)~_x0008_AE¡¿ _x0008_A¶AÀØdõ_x000C_Aîx_x0014_¶åV_x000C_Aü_x0003_¬_x0015__x000D_]_x000D_A_x0004_ÆÂpü_x0008_Aq|Vá_x0008_A_x0008__x0013_êX¥»_x001B__x000E_AÍ1ÂèÊ_x000B_A¿¾fÂ	AzüPù½À_x0013_A_x000D__x0011_[ë	AUO@^Î_x0019__x000C_A¢VX_x000B_T_x0013_A_x0002__x000F_\o_x0015_ý_x000C_AÓ&gt;(_x0018_7×	Aá}_x0005__x0014_ñ_x000B__x0013_A_x000D_QÙ¿_x0006_Å_x000D_AÊAÌð¨Q_x000B_AçíJb_x0004_Ç_x0013_AKkC¶ÍÖ_x0013_A~,ïò O_x000C_AQ!ïÁ_x001E_K_x0013_A*	¢Å¹_x0012__x0013_Au_x0010_¦h_x0016__x000C_AGÛ©_x001D_ä_x0016__x0013_A_x0007_¾&lt;Îÿ_x000B_AâáH.½L_x000B_A_x0017_ià9_x0001_D_x000B_A#0ËÄ}_x0013_A_x001B_r,_x001A_C_x0013_Am{_x0018_tã­_x000B_A_x000E_ë±Ý_x000B_A«_x0001_Ô&gt;Cx_x000D_A÷Ív¥#Ò	AØ³ú@C_x000D_A_x0003_µë6_x000D_A$ºÞ³*_x0013_A¢î&lt;_x0001__x0002_½_x0018__x000B_AssF_x001B_\v_x000B_A$_x001B_~_x0002_ò_x0002_AÞ?õ_x0001_á_x000B_A&gt;É_x0014_â}_x000C_AÍ_x000D_8Q=_x000C_Aý¨ý@ý£_x000D_Am~pT_x000C_AùÃD¤ó._x000B_AÎ¿0X_x0002_Ap»¦Ð_x000B_A7»ä{§_x000B_A,lØìq_x0006__x000D_A}_x0006_N$¬_x000B_A@_x0006_6_x0005__x000C_AùVïv_x0007_s_x0002_A$gæÒ1Ä	A¹oÅuó_x0002_A_x000E_MôeB,_x000C_A_x0008_ÆÜ_x000E_ _x000C_A_x001E_Ù¶: )_x0002_A .é¹§¶_x0002_AA4¼_x0005_Yp_x000B_A2D§Ùá_x000C_A½Û£On_x0002_AÎZ koÍ_x0002_A- «ué_x0002_Auz_x000F_ÏCª_x0002_ABì_x001A_GÍ_x000B_A©±/­uÚ_x0002_AqÃÈÇ? _x000B_AæÑ_x0012_}Øf_x000B_A_x0003__x0006_  _x001D_årÈ_x0006_AE~õO_x0016__x0006_A^_x0004_ËUû/_x000B_A¿4Í\o_x0006_A¢Öñq_x000B_A_x0010_x`#_x0008_(_x000B_A§-6}[_x000E_AtE­5%__x0006_A_x0004_Rg4¾Ë_x0006_A¼b{aN_x0006_Aõ×w]a_x000B_A¥T,_x0006__x001F__x0006_A"¤_x0006_Òn×	A#Óaü_x0001__x000E_AG	óa¾_x0006_AçV&lt;_l_x000B_Aì¬)_x0017__x001E__x000C_Aeû]z§_x000B_A_x0012_¼væ³_x000B_AòfâÝ_x0013_â_x000B_Aàl»d|ä_x0006_A_x0002_öJV_x001F_Õ_x0006_A_x0018_I¢i_x000B_A_x0014_âx«Á_x000B_A*ä_x0005_C"]_x000B_A_x0011_hÁë_x0006_ARK»ËhU_x0006_Aë0#éBÕ_x000B_A_x0001__x001D__x0008_ãgO_x0006_A_(·giü_x000B_A×õÎ&lt;&amp;_x000C_AøKæ;_x0007__x0008_E_x000B_Aå2¯©Ý3_x000B_A_x0011_¿-#{p_x000B_AI_x0002_j&gt;_x0002_^_x0008_A»¯?ÉÏ_x0008_A_x0005_B÷ÄsJ_x0008_A_x0006_ù';üo_x000B_A¢Ï_x0018_¸ Ì_x0008_AÑÖ|Â_x000D_A6xä_x001A_Ä_x0008_AEù£T´_x000B_A&gt;&amp;lµ_x0008_Aì_x001F_¬Ã?e_x000C_Am}7:Gë_x000B_Aâ_x0008_HÂ_x0001__x000C_AR}õ _x0003__x0008_AE÷ü¦_x001E_Ð_x000B_AÒc×_x000B_A_x001B__x0019_x}êr_x0008_AwvxLÜ_x0008_A_x0015_0{¤_x000B_A_x0017_¨Í³_x0015__x0004__x0008_A_x0013_½_x0018_¯_x0007_Þ_x0008_A_x0018_áÿ°D_x000D_AùVµF¦_x000B_A­Ý¾_x000F_H_x000C_A¦yC¯_x0003__x0008_A_x001B_L¯_x0001_í9_x0008_AÒ_x0006_	b(_x0008_A°ß_x0001_&amp;¥3_x0008_AG.Ì#_x000B_AêL\ÐA_x000E_A_x0001__x0006_o@6_x0005_H_x000D_AîÝy_x0006_AÇJ_x0016_hÐ_x000B_Aqè¤¨&gt;_x000B_A³/_x001C_~î×_x0006_AS®gaA__x000B_A_x000E_ªKcíò_x000B_AªÌß­¤_x000C_A7L![u_x0006_A«SÒ_x0010_®_x0006_A_x000D_8_x000C_UC_x000E_Aou®P#_x0001__x0006_AO cÒm_x0006_AY½_x0004_¶Ñ_x0006_A¦¨_x0003_X_x0006_A°Þcn_x001E_b_x0006_Au)¢_x000C_ô	Aú¸&amp;qd_x000C_AEÖÑöÑå_x0006_A¿'k_x000C_Ò_x000B_AHÂØ_x000D_þH_x000C_A}&gt;¹¯ç¬_x000C_A_x001D_Ë~­_x0006_AZ\_x0012_¡Ï	AÐÄßæÜ_x0006_AtÖ"vW_x0006_AêçHeú£_x000B_AÌ	,9_x000D_AZOß_x0007_#_x000C_AÍÏj¦_x000B__x000B_A_x000D_¢¿ý_x0002__x0006_AÚ_x0018_m3_x0001__x0002_!_x0002_A§_x0002_!Þ_x0002_A_x0014_äeù}T_x0002_ABFÐpOó	A%¾BýË½_x000B_A|/ruð	AÇ_x0011_ZB_x001C__x000B_AÊ_x001E_ÒtË_x0005__x000B_Aùã_x0008_k(_x000E_ALí4àò_x000E_A_x001E_÷¹µµ_x0002_A»ýÎ_x0001_Z_x0002_Azm\_x000B_AÊÄCÉ_x000B_A]Ò,à_x000D__x000C_A_x0011_XúK_x0002_A_x0007_¦I÷òÈ_x000C_A_x0004__x001E_Y!_x000E_A"-ÿàYu_x0002_A$ÍsèÅ_x0005__x0002_Aû¦_x0007_El_x0002_AlzÓA]¡_x000B_A´Æúv3_x000C_AêvÕ&amp;¹_x000D_Aê¾_x001F_!ª_x000B_Af¾Pñ(_x0006__x000B_A=å|n_x000B_AdMö*_x0018__x000B_AÐÇçÔm¡_x000C_A_x001A_fá:_x000F__x0002_AçNÁ&lt;_x000D_AÙé;AL"_x0002_A</t>
  </si>
  <si>
    <t>882d083918d4beeb8b793ff2612cb9f4_x0001__x0002_ÏA_x001E_".ï_x000C_A­_x0018_²úÒ_x000C_AÑ_x0006_*	_x0002_AÓ_x000C_ïæ¼_x0002_A_x0008__x0006_º_x000D_ý_x000B_AÊ¬@À;_x0002_A_x001D_6Ò`08_x0002_A_x0003_VË_x000B_A3lë,_x000C_Aunä_x0013_k_x000C_A,G|®4¦_x0002_AZä_&gt;S_x000D_AäÈnß¸É	AÆñó6W_x000B_AwsÍ0þw_x000B_A«¨ÝxìI_x0002_A-Qü1Ã_x000D_A_x0012_QWóE_x000C_A_x0007__x0017_3ù9ó_x0002_A4~%mñ_x000C_Aö:5_x001A_4_x0015__x000B_A_x001C_ßwÀ©_x000C_Aí{ÒLÛ	A_x000D_=ÍÓç_x0002_A\üáµ__x000C_AM¡_x0003_í_x000B_A°_x0010_	©ju_x000C_AÑs_x0004_e_x0008__x000D_AÊ-÷£_x000C_AØ9mª_x000B_A'`°¯^3_x000B_ABÈ ¨_x0001__x0004__x0018_½_x000B_AÜqì§_x000B_AyÇÓ¯Â_x0004_A_x000D__x0018_5,ÞR_x000C_A_x000E_íîß_x0004_A_x0008_h_x000F_W¤Î_x000B_AÜ¹_x0006_ð"_x0004_A¥_x0006_BtÛÍ_x000B_A7P£r*µ_x0004_Aù|B_x001B_&amp;_x0017__x000D_A^N±7hñ_x0004_Aø_x000D_ ¤_x000D_AÓîdaó_x000B_A6Í_x001F_o_x000D_A $Ö2À_x0002__x000E_A_x0013_¶[D_x0006_W_x000D_A_x0003_åËt)_x000B_Aç92ÓË	AS®çb_x0013__x001A__x0004_AÔ×D]jæ	Aüz¿çe_x0004_AW_x0011_CñS_x000B_A_x0005_9z¬æ_x000B_A«º_x0007_õ_x000B_AÀ_x0019_Á:D_x0007__x0004_A½ô&lt;_x0004_AÃt¶bf_x000C_AñlÑ_x0016_p_x0004_A_x001C_å_x0014_A_x000F_¡_x0004_A4õÇ_x001F_g_x000B_AÇ,üÆ_õ_x0004_AûXÖýÊ	A_x0001__x0003_¿d¦w_x000C_A)åírÜ	A&amp;ù_x001B_Ò_x0019__x0003_AóA¶ey*_x000B_A·ÉãK¦_x0017__x0003_ALöz_x001F_ZÏ_x000B_A1T¿5CB_x000B_AWæþKªå_x000C_A8ÝKZD¯	AÑ_x000F__x0008_·PÁ_x0003_AjÕü¨F_x0003_AQ-A¶_x000B_AT_x0014_¼É_x0010_3_x0003_AÙ­üï¿ù	A+4ß0À¸_x000B_A}ª®_x000F__x0003_A$/Û_x0004_°¨	Ar¢ÚÆ	AqàR;_x000B_A_x0016_t®U=3_x000C_AZudß[_x0003_A_Æý¹î_x000C_Aé_x001E__x001E_'®	AªµXö®_x0003_A1sþµy&lt;_x0003_A!údðL_x0003_A÷¬£ªXé_x000B_A·BBgI_x000C_Ao¶ù_x001B_Ë_x0003_AÂí6Å_x001D_¼_x000B_A_x000D_¿_x0003_¤ë_x0002__x000B_AÂw_x0010_ï_x0001__x0003_Qý_x0003_A×F_x0016_\_x000B_R_x0003_A±`;ô_x000C__x0003_A¡54_x001A__x001C_×_x0003_A+M·üæÛ	AÛ_x001B_ÏîèU_x0003_A½\G$_x0003_AãÀé_x0017_ï_x000B_Aæ¿=s¿æ_x0003_Aõ._x0007_©ö_x000C_A´_x001D_a¶_x000B_Aá¨¸_x0011__x001B__x000B_Au(ã5ru_x000B_AÉN«S_x000E__x000B_AÊ&gt;_x001A_²á¡_x0003_A¯ÇH¸_x000C__x000B_Aí//DÂ§_x000B_Að:_x000B__x000E_µÍ_x0003_A¾U0_x000B_AuWêÅù_x000B_A_x0007_T~b%!_x0003_AGÛeE_x000C_A³ijµ\Õ_x0003_AÇ_x0003_ÃËÒ_x000B_A_x0002_T1_x0012_]_x0003_A¶$"_x000F_t_x000D_A:è4_x000B_A@ä8'_x0003_AttSY4_x0003_A¡_x0013_Ìæqì_x0003_A¼£*.Ð]_x000E_Aù±ÓE_x000D__x000C__x000C_A_x0004__x0005_°çþÂTg_x000B_A3º¹gVÝ_x000B_A_x000C_]áü»_x000C_A)~Ñhúï	A`¿3ú&gt;a_x000C_Aÿ	ñ_x0010__x000D_A¤Ñº]_x0002_ó_x0005_A¿4:_x0010_GQ_x000D_A/¤°[­2_x000B_AðQ_ó_x0014__x000B_Al_x001B_0À_x000C_A_x0014_ù_x0001_ü½_x0005_Aù_x0016_)(_x000B_A¾Þ_x0014__x001B_û_x000B_AþR	2k_x000B_AÃ³§ìt"_x000C_A äÁ º_x000B_AÔ]¼Ì_x000C__x0005_AoïÍ_x0015_¿J_x0005_A"~©_x0001_c_x0005_Amôø_x0010_;_x000C_AL~vCË_x0005_AvE#c_x0005__x0005_At_x0014_.ÜÝ_x000B_AûØef_x000C_AP±1]Ê	Aæ\ôEñ_x000E__x000B_AÉx_x000E_QDü	AÃº_x0019_S_x0003__x000B_Aáêês,_x000B_A_x0013_h=".N_x000B_AõúûT_x0004__x0005_Ä@_x000C_Ac4£¨A_x0005_A_x000F__x0002_|J&gt;h_x0005_A1Ä¸Ia_x000B_A¡3YÝÐÞ_x000B_A_x000D_Ø¥Õ6ö	A_x000B_êl]C_x0005_A¬~ñæâó_x000B_A_x000F_LÏKNØ_x000C_A¬_x0017_c©;Ê_x000C_Anâec_x0005_AÕ/ªM_x0011_b_x000C_A¬#¥Á_x001B__x000C_Aó­%ê/_x0005_A1à4~W_x0001__x000D_A§æ®áA_x0005_A_x0016_¥o×¯_x0005_AÞ._x001C_\öÃ_x000C_A_x0006_/ì_x0014__x0012__x0011__x000B_A^lrv_x000B_Am_x0010_Z'Á_x000B_AäÝO­k_x000D_A^HRãy_x0005_Aà_x0003_Â9_x000C_Ah¨K©_x0005_A¦ÿåK¹_x000B_Aòw_x001D_6~_x0012__x000C_Aa1õû_x0005_A$:_x0008_i+U_x000B_A6×_×{_x000C_AÓ	Ð9©_x0005_AÚú6£Òk_x000C_A_x0001__x0002_üù_x0001_Ù	AJ_x0019_ð_x000C_Åö_x000B_A_x0010_ZÜß_x000B_Aaù?§Ø_x0002_A	ÿF_x0002_A_x001A__x0005_&gt;_x000B_A{éá³+_x000B_A¾T°M_x000C_A*Ëaf|b_x000C_A³÷ ÷_x0014__x0010__x000C_AyÀ«_x0005_pw_x000D_A]àíä;Ò_x0002_ARX¯tn_x000C_AJrÓ÷cÇ_x0002_AG)W_x001B_$_x0002_AÎ_x001D_m Øû	Aá.l}³Q_x000E_Aa¯ïéé1_x000B_Ad_x0008__x001B__"_x0002_A_x0005_f¿_x0007__x000B_A5_x000F_+Îrñ_x000B_Ap_x000E_éþ!_x0002_AaGÍÁ%_x0002_A¨_x0016_ºHç¹_x000B_AO	&lt;MÖ~_x000B_A¬EOP?_x000B_A_x0007_jÔK_x000D_Ad_x0014_&lt;1:_x000B_Aç²íóÃ_x000B_AÆ_x001F_(rî_x0002_AÀ_x0006_¯o¢	A©_x0008_3'_x0001__x0002_9_x0002_Aq¬_x0011_à\:_x000B_AÎò_x0007_a_x0007_)_x000C_Au/½]ä_x0006__x000B_AkÂ_x000B__x001A_"\_x000B_A	_x0015_I9Æ_x000C_A_x000B_Î_x001C_ù¤_x0014__x000B_AÆm#¿ói_x000B_Ah¿ÑîS(_x0002_AaÙî3Ã6_x000C_AN¯­äsc_x000C_A?U[_x000C_Außb;_x000D_AO_x0010_Z¤Ó¨_x000B_A&lt;l¨§§_x001E__x000C_AÜ)ÆD.J_x000C_A\ØFÞcQ_x000B_AþL³¼þ	A«y_x0019_ò_x000B_A¡_x0007_K¹_x000C__x000B_Aoz_x0014_;î_x0002_A[áý´'_x000C_Ap[PÈzÑ_x0002_A¹ñ&lt;ü^_x000C_A£ÎP¢J_x000C_A$e_x0004_	¯o_x0002_A@åÝ,_x000B_A_x001B_çLZ|_x000B_A_x001C_úýS\_x000D_A:ü»¤ml_x000B_AöÝ6FÑ¿_x000C_AcÀÃ_x000B_A_x0001__x0003_7_x001B_ùæ½	Ab´ð°â_x0011__x0003_AíäaBO_x000B_AÍÊ´#_x000C_Aå	}_x0002_Þ_x0003_AQ_\&lt;_x001A_þ_x000B_Aû_2u*Q_x0003_A_x0018_cÿ7_x0003_A{U¨+ZY_x000B_AÁVÒ9_x0003_A ÆÜàTâ_x0003_A&lt;M_x0007__x0010_cþ_x0003_A,²4¶¸÷_x0003_AMFæ1ÖÌ_x0003_A½_x000E_/ù©_x0010__x000D_A|_x001B_È°hÎ_x0003_A_x0002_6ÿÚrÿ_x000B_Aô$mÙ§_x0007__x0003_A»||!Ú	A¤Nå_x0013__x0002__x000B_A(_x001D_è­aS_x000B_Aë¥£ùË_x000C_ACì þÃß	A&lt;IÆ©i_x000C_A_x000E_JÒ¯Î_x0003_A_x0001_7H_x0013__x0015_ß_x0003_A_x001B_ÎI_x000C_Aö_x001F_ôb¹_x0003_AGÿôÕ¢_x0003_A_x000B_:_x0018_ç_x0010__x000C_A_x0017_f¤±°_x0003_A/0"_x0012__x0001__x0002__x0018_î_x000B_AQ^_²ø¿_x0002_Ard&gt;Ï,_x000B_A:­(0_x000D_AìAOÆg_x0002_Ap7¿Ä	AÐXI¶£_x0002_A/"Ñ~C_x000B_A¶_x0012_ªÁrN_x000B_AÇgô_x0003_Î_x000B_AmSPÕ_x000D_AÈí3_x000C__x0010_³_x0002_ACØ¢¯e_x000E_A4M _x0018_¶Å_x0002_A}¹_x000E_ù·_x0002_AþAOÍã_x0002_AZjã&gt;[_x000C_AmË,!~_x000B_Ai¡Î:Å®_x000B_AÇÙ6nåÛ_x000B_A.àlÝLJ_x000D_A_x0010_$Øjë_x000C_AaD_x001A__x000C_.Ã_x000C_A*&gt;¦ùá;_x000C_AV_x000C_ÁÂëþ_x0002_A_x0010_GülV_x000B_A_x001F_Êm#ir_x000D_A_x000C__x001B_'/?_x0002_A_x001D_øHA¾_x0002_A úÚ_x0002_ANq¿·ºå_x000B_AD[à_x0011_à_x0018__x000C_A_x0001__x0002_._x0008_öNÚ_x0002_A;PÂÁÐ	A¿5%¹_x0002_A¬kÐ_x0014_¯è_x0002_AWÄ;áÒ_x000C_A£|y_x000D_z_x000D_AY¿û_x001C_ò?_x000C_AðÈY_x0016_rØ_x000C_AÏ$?*t_x000B_A4Zç_x000D_Vä_x0002_AÌõ+_x001B_õÊ_x0002_Aéû Z$Ô_x000B_AÁv­?_x0008__x000B_A_x000C_¹_x0015_V;Õ_x000C_Aë(["¹ú	Aæþe¯Þ__x000B_A±Y.*-Ó_x0002_AéSº_x001C__x000F__x000C_Aë_x000F_]kF_x0002_AmÅ_x0001__x001A__x0002_A_x0012_#yh@_x000B_ApT_x0001_#_x000B_AøNb,_x0014__x001C__x000C_A_x0006_ÏÉCÜ_x000C_A´º_x001E_h_x000B_Aþ_x0007_r×Kã_x000C_Aw÷óËõÐ_x0002_AkÚ¤Y_x000B_A_x0015_Wk´Å	A_x0013_b_x0018_1rp_x0002_A_x0012__x001A_Hà_x0001__x000B_Aâ@°ù_x0001__x0002_äj_x000C_A½ì5Õ"5_x000B_A6._x0014_ïÙ_x0002_Am&lt;ë,/j_x000C_AzV-9_x0007_°_x000B_A£­êæ_x000C_AÅ_x0011_ T_x001D__x000C_AÆ\æ¢Ù	_x0002_A&amp;l(8_x001C_z_x000C_ASÏ(Y_x001D__x000B_A`iMô__x000B_Aé #³S£	A%Qëí®°_x000B_A,9yÂÉý_x000B_AU_x0016_uûV+_x000C_A&amp;W_x001C_=è_x0002_Abãº_x0008_&amp;_x000B_Að_x001D_Øþ_x001A__x0002_A_x0004_[3-	c_x000B_A:ÏRäô_x000D_A_x001E_ÁÆëkÖ_x0002_AëÿmÁ_x000C_AÇPì_x0008_*_x000B_A_x0016_Ç_x000C_¸;W_x000B_Aï©xòAé_x000C_AÍ_x0002_öoïs_x000B_AgÏ_x0005_lT#_x0002_AtW.Q` _x000B_A¾R&gt;êó_x0002_Au	¶j'	_x000B_AWîáþ[_x000C_AånÇý~v_x0002_A_x0002__x0003_¯?¨­_x000D__x0003_Aµ_x0016__x0017_ù1_x0003_A_x000B_W_x0013_EÆ_x000B_AÇ­¯§_x0003_AÖÆ¼_x000C_Aâ;kLY_x0005__x000C_Aù_x0014_rC±_x000B_A¢_~Ê× _x0003_A_x0017_ûÇ{_x0003_A_x0016_Ú_x0007_³g»_x000B_A(-»3}÷_x000B_AP¨Y83:_x000C_Aõ«Þù._x0003_AÀ_x001E_ÀQ°_x0003_Aâî_x0005_aV_x000B_AkÑN´_x000C_Añ«Ør_x001D_L_x000E_AÃ)_x0001_)G_x000B_AËêny_x0016_â_x0003_A%aU_x000B_b_x000B_A_x001A_í_x0015_P_x0003__x0003_AÒdB|_x000C_A{¥U§o²_x0003_Aj_x001D_)N±	A³Ï_x000E_²-A_x000B_AýIªÈZ_x000C_A¸O½[_x000B_AÓ%:_x0004__x0003__x0003_A´*ChûÝ_x000C_Aá{²æiA_x000B_AÇkÑ_x001E_\_x0003_AèNà_x0001__x0002_E9_x0002_AðQ_x0011__x0008_V§_x0002_A§;% Uç	AÈï?!ñ_x000B_Ai_x0011__x0008__x0012_à_x0002_AF§³îs_x0019__x000B_A»g¨F(Ñ_x000B_A7»æ_x0008__x0013__x000B__x0002_AB1]í_x0002_AÁýP_x000B_A`mí°Û·_x0002_Aò^bÎ½_x0002_AÂ_x0019_tïËI_x000C_A"ßeêø_x0002_ACr!}ù_x0002_A¸ªüt$_x0002_A_x001D__x0017_Î (Y_x000D_A_x0004_h"Ë	AðµStòî_x000B_Ax8,­1V_x0002_AW_x0018_§_x0018__¸	AÓYÒFº2_x0002_A¦ÍQ_x0007__x000D_Aeu@_x0001_¤_x0010__x0002_AÐpïqv_x0018__x000B_AG_x000E_º6_x000B_AKV=uz_x000C_AÊ_x0007_B£Há	AÈc_x0014__x0001_N_x0002_Aµ_x0013__x0008_îÌ_x000B_A@ðï]¨_x000B_AôgR#3Ç_x000C_A_x0001__x0002_Ä_x0007_5JN¢_x000B_A©ÿð_x0014__x001B_â	A_x001E__x0014_â.æ]_x000D_A¶_x0006_ZúAÅ_x0002_A¾«3¾ÿL_x0002_Aµ9TðlR_x000B_AÞ«å`È?_x000B_Aþ¾Æ1&gt;7_x000B_AOËéUM_x000D_AÝ¾A½_x0010__x0008__x000B_Aú_x0014___x0003__x000B_A_x000E_ùiõf5_x000B_An¸/Üá_x0001__x000D_AÚ´	Tc_x000B_Aô"â_x001F_n_x0002__x000C_A_x001F_k_x001A_("È_x000B_A_x000C_½_x000D_5!_x0005__x000B_A,rm*\n_x0002_A¾¶jF_x000C_AÁrÝËA_x000B_A_x0013_$ÊÚ_x000C_AýÚTÛm_x000B_A_x0002_4xui_x000E_A_x0004_ài]_x000C_A×ÑSs;_x000B_Ap3b"Â_x000B_Aa¼³_x0005__x0002_Ac%`?ì_x000C_AÂÐÆ_x0005_D_x0002_A¨éô_x000F_Eð_x0002_Avß¨·_x000D_ArÍ¢¶_x0001__x0004_8_x000C_Avm¿«,_x000B_A_x0001_&lt;±ÏÜ_x000B_A)&lt;¬h_x001E__x000B_A_x000E_KUàJþ_x0004_A-H)þ¡_x000B_Aóyè'×_x000B_A+)màÈ_x0004_A_x0003_³E'ç_x0004_A_x0002_j©ÀÑ_x0004_Aü½"U@+_x000B_AÜû'l8_x0004_AðP·»_x000B_A1_x001A_^{1_x000B_A~vu½_x000B_A_x0010_:vÙ³_x000C_AZ$¥óÒ_x0004_A] Û.i_x000C_A_x000C_ïVÓæA_x000B_Aþª_x0006__x000C__x000D_APkè¿ÛN_x000B_Aá_x001D__x0016_o_x001C_í_x0004_A¨ªÊ¬_x000C_A"]Gãß_x000C_A/_x0019_09	_x001A__x000D_ADfß\]ª_x000C_AÑ´_Pj_x000D_A¡^_x001F_+_x001E_é_x0004_Að^ÃSiP_x0004_A3_x0016_wÐbú_x0004_AÅ2nÖG_x0004_AHEíê4¶_x0004_A_x0001__x0002_ç_x0017_Ð_x000C_±_x0002_A¡_x0013__x0011_Ã_x0002_Aì9®7ê_x000B_A&lt;_x0010_Wºê	A©&gt;lïNÍ	AôH+K_x000B_AÐ@)"+_x000D_AÑgçâ¦G_x000C_A~£_x0008_¢¥_x000B_AMw¬Ä&amp;_x0002_A_x0003_Ä_x000B_A,kexq_x0002_A-g_x0004_Ý_x0016_"_x0002_ARßÉ_x0003__x000C_A[CèNÑ	A+Ü(ÎÒ	A·ÌQ_x000F_ïh_x000D_Ad¯?NÔ_x000B_A|_x0006_h_¡û_x000C_Azi·_x0001_(¨_x0002_AÒiÐ?h¨_x000D_A@þÌ_x000D_A{S½­ÊÀ_x000B_Aûß0Né_x000D_A_x000B_	ßì Â_x000B_AÎ_x0018_¼Àxæ_x000B_A$)_x0005_¯_x000E_A5³­ÁÔ	Aßj]­_x0002_A_x000F__x000E_®6Z_x0002_AÚò_x0002_A¾_x001A_*Æ_x0004__x0006_Áã_x000B_AÊ«Nx_x0013__x000B_Aì7É_x0006_AQÅ_x0007_}ô	AfrÑ_x0002_ø_x000C_Am@ yÇ_x000B_A_x0005_í5x3²_x000B_A[_x0004_¡_x0006_Aoñ_x0011_ ÑÏ	A²%þÌ_x0006__x0010__x000B_AÄ¿Ú_x0017__x000D_A¢´_x001E_?_x000D_Aå _x001D_uáÇ	AC-Å_x0001_¼ë_x000B_Aî4ßEûZ_x000C_A¸N&gt;³_x0001__x0006_AÂX,´!_x0014__x000B_AK®¯*Ð¹_x000C_Au¤¾K×_x000D_AKâê·_x000C_A_x0006_c$ï	AiFï³(Î	A9_x0007_(è]_x000B_A]áH@_x000D_A_x0017_ã®_x000D_A_x0003_©Bvq_x000B_A.7µ_x000D_ZÝ	AÂJÂç@ù_x0006_Aº_x0016_®GE_x000B_A07:#úø_x000B_A¡MÕÔ_x000B_Ac-ra_x000C_A_x0004__x0006_ÇÓ_x001C_kµq_x0006_A8Yç ._x0006_A¡-RÝÅÑ_x000D_A~¡Dó_x000C_AB=ÝØ_x000B_A ¸®£r_x000B_A_x0007_«Ö_x0008_£_x000B_AM_x0018_ê½¬¹_x0006_AºªR_x001B_DÉ_x000C_AÉ80#É_x000F__x000D_AeÜ;_x0012__x000B_A_x0002__x001A_dd_x000D_A_x000F_*$\ 8_x000D_AÂ_x0001__x000F__x0015_­_x000B_A_x0004_9'ø¶z_x000E_Aðä}Ã_x0006_A(øÜ_x0005__x000D_A_x0011_×%~ÎG_x0006_A6²_x0006_pÃ	AÃA8 _x0006_AÓ_x001A_ªü¶_x0006_A2òCrR_x000D_Au_x001D_*_x000C_Axo.$_x0006_Aý_x000B_]ãW_x000B_AõÑÕ¥¼	Ao_x0003__x0003__x0005_M&lt;_x0006_AfÀÐ8Ô_x000C_A!nå£è_x000B_AÃ_x000E_:¦ýé_x000B_AE8¹à_x000C_A~¢_x0012_Â_x0003__x0004_ï¾_x000D_ADü#¯HH_x0004_A&amp;B`DÐ_x0004_A¦0SÍ³Ì_x0004_A6ú_x0005_ägM_x000C_A_x0010_B_x0004_ÌÕ_x0019__x000B_A#ÿ¤|2:_x000B_AvgÕ6[_x000B_A,g_x0002_ª_x0004_AìÈÔ_x0007_ûð_x000D_A)_x0012_cóÇì_x000D_A^·äÌ _x000C_A¬_x0012__x000F_#¾"_x000B_Agàõ±«_x000B_A2Z_x0004_$7±_x000C_AÛæ¾eá_x000B_Aò\°áZ_x000B_AO¦lÅP¿_x000B_A8]F_x0006__x0003__x000D_A3Uð(V_x0004_AAY«Í­_x000B_AÛÄdd_x000B_A¹ÍÐOò_x000B_AL_x001F_6&lt;·5_x000B_A­9+sä×_x000B_AqÝ¥Ì	AÃö»¾o_x001C__x0004_A¶nðÚ6î_x000C_AMgæ_x0001_4+_x000F_AD_x000D_ èI¹_x000C_A_x0018_T¶5Q_x0004_AüÎÅÈ)_x000B_A_x0001__x0002__x0011_1B_x000B_A_x001B_Q%uº_x000B_A~ª.	l½_x000C_A$t -_x0003_è	A[þ_x001A_9ª_x000B_A1V_x0019_]w_x0002_AkOÃLÂ_x000F__x000B_A	¦Óíã_x0002_A_x0008_½6_x000B_l_x0017__x000C_A;ùUUÅ-_x000D_A&gt;¬Ðª (_x000C_Ae!X_x000D_n_x000C_ALEº­ô_x0002_A_x000E_¿Ö·)v_x000C_A££CA¼Þ_x000B_Ao)®o_x000B_Al¦|%_x001A__x000B_AÃI%[_x000B_AyhÀ½Ë_x000B_A£_x0017_w'+ú	AÛØ®á[_x0001__x000B_AÃÞ__x0002_A?ËUñC0_x000C_A¢Õ;øÞ_x000D_ADó_x000F_ù8ö_x0002_AÜ(_x0011_J1_x0002_AîÙõg\_x0002_A¡±ñ³ÀÓ_x0002_Aøp_x0019_kë_x0015__x000B_AXÝX_x0015__x001A_Ð_x0002_A¦më°Þö_x0002_A;ÍÓO_x0003__x0004__x001D_Ü_x000B_AÙúí$ã_x0004_A©)å¤³_x000C_A`_x0004__[?¸_x000B_AÚhàóO_x0004_A¡P_x0010_$]÷_x0004_A_x0017_CÍï_x0013_ã_x000B_Aà_x0011_û_x0006__x000B_A«ý,¼g_x000D_AE_x0001_®4_x0004_AØ_x0002__x0015_W$_x0006__x0004_AöÓR_x0019_à_x000B_AfðÛ|@ç_x000B_AßCÆ"_x000C_A·´ã¸Z8_x0004_A$_x001A_;x_x0004_A_x0019_c_x0011_-ÿ_x0016__x000C_AòP¦µï_x000B_A2_x0004_Ä§Te_x0004_Azìð-_x0004_A¶b_x0010_ýÍ	AaQf_x001C_[R_x0004_A×¸ààL6_x0004_AÃ¦|~÷_x000B_A±_x001A_Ò1¿_x001B__x000B_Ab(üi_x0006_A_x0004_AÒèEk!_x000B_Añ"«w/._x0004_A&gt;h]t/»_x0004_A!üæùç_x000C_A0°D_x001E__x000B_A£_x0006_ $+S_x0004_A_x0003__x0004_ìI_x001E_×ý_x0004_Aäa¡ßS_x000B_Aky¾¶|_x0001__x000B_A¶°k_x0015_6_x000B_AÈá_x001D__x0007__x000C_A5¼ÚÅ,L_x0004_A¡³Yäy_x000B_AýøÎf&lt;½_x0004_A+B_x001F_èÓ%_x000C_A)±E~_x000B_AÁ÷_x001A_+Ñ_x000D_Aýÿÿÿ_x0002__x0003__x0003__x0002__x0003__x0003__x0002__x0003__x0003__x0002__x0003__x0003__x0002__x0003__x0003__x0002__x0003__x0003__x0002__x0003__x0003__x0002__x0003__x0003__x0002__x0003__x0003__x0002__x0003__x0003__x0002__x0003__x0003__x0002__x0003__x0003__x0002__x0003__x0003__x0002__x0003__x0003__x0002__x0003__x0003__x0002__x0003__x0003__x0002__x0003__x0003__x0002__x0003__x0003__x0002__x0003__x0003__x0002__x0003__x0003__x0002__x0003__x0003__x0002__x0003__x0003__x0002__x0003__x0003__x0002__x0003__x0003__x0002__x0003__x0003__x0002__x0003__x0003__x0002__x0003__x0003__x0002__x0003__x0003__x0002__x0003__x0003__x0002__x0003__x0003_ _x0002__x0003__x0003_¡_x0002__x0003__x0003_¢_x0002__x0003__x0003_£_x0002__x0003__x0003_¤_x0002__x0003__x0003_¥_x0002__x0003__x0003_¦_x0002__x0003__x0003_§_x0002__x0003__x0003_¨_x0002__x0003__x0003_©_x0002__x0003__x0003__x0001__x0003_ª_x0002__x0001__x0001_«_x0002__x0001__x0001_¬_x0002__x0001__x0001_­_x0002__x0001__x0001_®_x0002__x0001__x0001_¯_x0002__x0001__x0001_°_x0002__x0001__x0001_±_x0002__x0001__x0001_²_x0002__x0001__x0001_³_x0002__x0001__x0001_´_x0002__x0001__x0001_µ_x0002__x0001__x0001_¶_x0002__x0001__x0001_·_x0002__x0001__x0001_¸_x0002__x0001__x0001_¹_x0002__x0001__x0001_º_x0002__x0001__x0001_»_x0002__x0001__x0001_¼_x0002__x0001__x0001_½_x0002__x0001__x0001_¾_x0002__x0001__x0001_¿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Ö_x0002__x0001__x0001_×_x0002__x0001__x0001_Ø_x0002__x0001__x0001_Ù_x0002__x0001__x0001_Ú_x0002__x0001__x0001_Û_x0002__x0001__x0001_Ü_x0002__x0001__x0001_Ý_x0002__x0001__x0001_Þ_x0002__x0001__x0001_ß_x0002__x0001__x0001_à_x0002__x0001__x0001_á_x0002__x0001__x0001_â_x0002__x0001__x0001_ã_x0002__x0001__x0001_ä_x0002__x0001__x0001_å_x0002__x0001__x0001_æ_x0002__x0001__x0001_ç_x0002__x0001__x0001_è_x0002__x0001__x0001__x0005__x0006_é_x0002__x0005__x0005_ê_x0002__x0005__x0005_ë_x0002__x0005__x0005_ì_x0002__x0005__x0005_í_x0002__x0005__x0005_î_x0002__x0005__x0005_ï_x0002__x0005__x0005_ð_x0002__x0005__x0005_ñ_x0002__x0005__x0005_ò_x0002__x0005__x0005_ó_x0002__x0005__x0005_ô_x0002__x0005__x0005_õ_x0002__x0005__x0005_ö_x0002__x0005__x0005_÷_x0002__x0005__x0005_ø_x0002__x0005__x0005_ù_x0002__x0005__x0005_ú_x0002__x0005__x0005_û_x0002__x0005__x0005_ü_x0002__x0005__x0005_ý_x0002__x0005__x0005_þ_x0002__x0005__x0005_ÿ_x0002__x0005__x0005__x0001__x0003__x0005__x0005_²8ÕÂ.__x000D_Aó_x000B_FôÐ_x0008__x000C_AI|°ÂjV_x000C_Aj^&amp;_x0004__x0011__x0018__x000C_A:Yú&amp;_x0013__x000B__x000D_A_x000B_Gf²«_x000B_Að«}_x0015_ò_x0006__x000C_AÄ÷)ì_x0019_¤_x000D_A_x0014_FI±_x000C_AÖÀÖ_x0008_H_x000D_A_x0006__x001D_ik^_x000C_Aá/ø$ge_x000C_A	¸â_x0005_±í_x000C_A #wK|º_x000D_A _x0008_y_x0012_ì¤_x000D_AÑd5¨ôÝ_x000B_A_x000C_F]­õ9_x000E_A_x001D_ôuøâ_x000B_A2»Ñ±Ç¥_x000C_AK¥Dù_x0005__x0012_5c_x000C_AÇN_x0001_X_x000B_Ae÷å_x0006__x000B_A2!`_x0005_5Â_x000C_A_x000C_XlÙý¸_x000F_A=ä9Æ_9_x000C_A-mEÖAo_x000C_A	_x000F_.µ~½_x000F_A:s¢a_x001F_ _x000D_AÓtZ _x000E_AÀjd_x0007_+_x000E_A_x0008_÷sê_x0002__x000D_A|	1/ý_x000C_AÖÜèÇÄÜ_x000D_Apíx\_x0011__x000D_A{Õ«Û_x0001_»_x000B_A_x0007_ê¸¾_x0005__x0017__x000F_Ae:_x000B_l_x000D_A_x000C_sûr_x000E__x000C_A5W·,à_x000B_Aø;C!x_x0004__x000C_Ayº¦¯°_x000F_Aôu±_x000C_öµ_x000B_A_x000D_Iýç_x0010_´_x000D_Ai0_x0018_-Å_x000B_AÖ_x001A_ÉÛpí_x000B_A_x0011_c¬GÍx_x000E_A¨_x0003_Ä_x001A_¯_x000C_AoÚ`/`_x000C_A²µA{0_x000E_AO}òLç_x000B_A_x0001_qc_x0006_¹3_x000C_A_x0002__x0005_cúîÂ³â_x000E_A0_x0007_^(ð_x000D_AÒvëß,í_x000E_A_x0002_ßK_x0006_¬+_x000D_AéÑå´_x0007_Æ_x000C_A_x0016_ñ_x0016_Ö_x000B_AàHt_x0002_ã_x000C_AÏ_x0019__x0017__x0005_³_x000B_Aº_x001E_ªíÅ5_x000C_A}í¼=í_x000C_A0óUÜÞB_x000C_A­_x0001_G_Ò;_x000E_A_x0005_ÖKîP_x000E_AõáýI%Q_x000C_Aâ_x0010_3¯Þ@_x000C_AÅx¿ö´_x000C_Aíåæ*6%_x000D_A1¢jo­_x000B_A_x001B_Gonø¥_x000E_AØZ/ôÛ_x000B_AH$¹_x000C_A§_x0008_¦*_x000B_Aõ7Ev4Æ_x000B_Aþ_x000B_VG5d_x000D_AÇe_x0011__x0003_ªD_x000D_A¿½_x000F_á_x000B_App_x001F__x001B_-#_x000C_AûÅ,V_x001D__x000C_AÁýaù°þ_x000C_AS¥mí_x000C_Aäs_x0016_k_x000E_A_x0004_ª@_x0003__x0004__x000E_b_x000B_AÈæ_x0007_×_x000E_A_x0013_Þù_x000E__x000C_Aò?&lt;_x0002_ó_x000C_A_x0017_äÞ_x0001_!_x000E__x000D_Aë¨R(K_x000C_A`B_x001D_ö_x000D_A÷_x0003_ezÚ_x000C_AÍî²²¾4_x000C_A¦=À[P~_x000B_An 9[7_x000D_A;½ßv_x0015_Ø_x000B_A}8ô_x0003_,_x0004__x000D_AÖÂ]×3_x000E_A³ð½©o_x0005__x000E_AÑiP_x0001__x000E_A¤dÂ_x0016_µÆ_x000B_As_x001A_ª:½_x000C_A_x0011_¸_x000D__x0007_N_x000C_AMÏ±W_x000C_A:ÃÚ×¸+_x000C_ACSt+_x0015__x000E_Ankú=)%_x000B_AñðWÑØý_x000B_A6cazý_x000C_A`ÎO_x000F_×P_x000C_A.Çoá_x000B_A_x0004_j_x000D_ü®G_x000F_AQ_x0003_GªLS_x000E_ApËúÆn_x000D_A+g_x0003_Õ_x000D_A¯@I!ÌÂ_x000E_A_x0001__x0005_¿&amp;öÖG_x000D_A¼FCøUÙ_x000B_A: õøÇ_x000F_AÏ][ï½_x000C_A÷á}_x000E_A!´_x0019_½"_x0004__x000E_AZú¨²_x000C__x000C_Asã_x0003_	Z¨_x000B_AÁâ_x000F_pë_x000C_Am¤¸_x0014_Û_x000B_ADIÐj±w_x000E_Aá,b_x0016_Ç_x000E__x000B_AÞ_x0007_C_x000C_A®êZ3ö_x000C_Aj×_x0003_µ)T_x000C_Aª£÷VÙ}_x000C_A_x0018_3kTÄ_x000C_A_x0002_!Ídk@_x000C_AÐ~p]î_x000D_AV¶(ð_x000E_A¯Ë~÷öT_x000E_A?3W¢|Y_x000B_Aâ8zå³_x000C_A ò_x0002_Ab_x000D_AI_x001E_D¤_x001E__x000C_Av;ÝÛ÷_x000D_A_x0019_Å_x0018_;n_x000B_AÉ_oB_x000C_A0+A·²X_x000E_A#Tª_x000D_Ar_x0005__Ö´_x0006__x000B_AÅ+7_x0001__x0002_]g_x000B_A3u_x0008_6_x000E_A¥_x0018_Ûohï_x000C_AÈkWBÌä_x000C_A1z_x001B__x000D_A¼?èà_x000D_Añ%_x0019_í_x000F_A¯_x001E_&lt;­D_x000E_Aï8_x0004_¿_x000D_Añ^¼_x000D_Á_x000C_AfS/_x0013_A_x000C_AóMX+_x000E_A¯¶_°w_x000D_AéT_x000E_pk}_x000C_AOYÀø_x000C_Aÿ9¨j5_x000E__x000C_AªBuÌ5û_x000B_A_x0004_f6&lt;z_x000B_A¡ÝEÜù_x000C_Atº{íñ_x000B_A_x0008_v9_x0017_¬y_x000E_A	¾u ñ_x000B_A_x0019__x0001_²b7_x000D_A©ò¼Y1_x000B_Aþ´¸Á_x001B__x0002__x000B_A@_x0019_UI°Ï_x000C_A_x0013_?Î¸¼Z_x000C_A+gÄ§Ê_x000C_AÇ_x001C_¯ýV_x000C_AÎ¸·Ý_x000B_A}d_x0005_¾å^_x000C_A1Ã/9ç._x000E_A_x0001__x0002_X¸1w^p_x000C_A6_x001F_yïq_x000B_AúÅ´ð_x0002_AÐLßä_x001F_Ö_x000C_A¤h_x000D_Lv_x000E_APÍjÅ®B_x000D_AÖ.ã'tO_x000E_Az_x001B_é·I_x000B_Aà¦æ²*_x000D_A©ü-h_x000D_A|_x000D__x0002_-ß:_x000D_AÊ§Ö_x000B__x000C_Ax_x0002_8&gt;ø_x0012__x000C_A^K_x000B_Ð÷L_x000C_Aò\NP?_x000D_A¦ó~j._x000C_A_x001F_ì:©Î_x000C_A_x0019_à[6ä_x0001__x000D_A¾Äa×DÉ_x000D_Azvè	_x000C_A¬xXoW_x000D_A^ÝÔÊ_x0005_P_x000C_AÙµ½×_x001E__x000B_A,õØn_x000B_ASÑ(ni»_x000B_A±é_x000C_=_x0007__x0014__x000D_A%ç´Nºâ_x000C_Aýòw½èª_x000C_AÓz_x001B_c'ç_x000C_AV(_x0015__x0013__x000B_AëháJ_x000D_A0XÖ_x0003__x0004__x0012_0_x000B_AUåÎ÷_x001A_8_x000D_A|	g-m_x000D_AGÕ_x001F_-ZÍ_x000B_A©_x0012_ðØi_x000C_AYn²(Î_x000B_ABã'§_x0013_u_x000E_AW©È¥Ý_x000C_A)_x000B_ö+12_x000C_A`ù¯Dï_x000B_A&lt;A_x001D_W_x0018_Y_x000C_AÒ=_x0007_d_x001B__x0005__x000E_AyïaÜ÷_x000B_A_x001F_4&lt;3kx_x000D_Avâ$-À_x000C_Aý_x001D_T@l_x0003__x000E_A¸Da±_x000F_Aø_x0002_í._x000C_A¹ª5û¥Y_x000E_AN±"ìàó_x000B_Aæ5Ù¾_x000C_AÁ°Ñ_x0007__x001E_¦_x000C_A±P_x0001_C_x001D__x000B_A_x0015_ñeHB-_x000D_AE&amp;YðtP_x000C_A_x0016__x0004__x0017_zàj_x000D_A_x0016__x000D_³ÇV_x000D_Aèç3ê_x001E_*_x000C_AÏ­ü7_x0007_¼_x000C_A´û¡XJp_x000D_A'1m_x0017_£_x000E_AcUýj6_x000D_A_x0003__x0005_K1FÍ_x0003__x0008__x000E_A_x000F_t.Yýk_x000C_A¢Ãv2v_x000B_A)º_x0013_uÛ*_x000B_A¢òã×mz_x000E_Ab_x0001_z÷«d_x000C_AqÕ"W_x000B_A_x0002_/íb_x000B_AÀ_x0011_½êÆ_x000C_AÛD#áÀ_x000D_AÈñÙ_x001E_·_x000E_A_x0007_ axï_x000D_AÁ&amp;Hé _x000C_Aá¥ì­_x0003_³_x000C_AlÜÎ_x000B_A_x0008_®R_x001D_Ö_x000D_A÷]ÔµÙï_x000B_AÃ×_x0004_4/_x000D_A_x0019_¯ÙÕ_x0017_Ë_x000B_Aº¶_x0007_ó_x000B_A._x0005_ò_x0019_¨_x000D_A_x000D_Ø$EÊ9_x000D_Af_x000C_òP-]_x000D_Aü_x0011_pÍòÍ_x000D_Aº3²?Ý_x000E__x000D_A"Âá_x000C_Aj_x0015_®Q_x001F_ï_x000C_A[bò/¡_x000E_Ab_x001C_"V^_x000F_AÎ»Ö')_x000C_A¼÷_x0012_°j_x000C_AV9&gt;_x0002__x0003__x0019__x000E_Apß[Ë3"_x000E_A0_x0007_ùî¯_x000D_A¢âÏ_x0004_"_x000B_AZÞu·R_x000F_A^(¢§d_x000E_A¯Öà¼8`_x000D_A'¿ÏXÍú_x000D_AîH_x0013__x0007_÷_x000C_AÈ_x0007_ãbÈ¤_x000D_A£ïÖ§PD_x000B_AØZ¬bz_x000B_A_x0013_X9íM_x000B_A¶ñÄË?_x000C_A¿ a2_x001B__x000C_AÎ8xH_x000C_A_x001B__x0004_M¶Ä6_x000F_A_x000D_.M_x000D_Aæi_x000E_²KÖ_x000B_AA0_x0002_xò_x000B_A­_x0014_[$%»_x000C_A_x0005_[36u_x000D_A,¾#h_x000B_A_x0016_äÚj	G_x000C_A_x0016_ë9_x001F_4Ð_x000D_A!_x0008_Dgè_x000C_AÞTL)z_x000C_Af_x0001__x0011_×_x001F_'_x000C_A*_x000C_'è_x000D_A·oÈÝ_x0004__x000D_A_x001E_Ö-_x000B_Azã8Ì_x000B_A_x0001__x0003_|õ"_x000F_=I_x000C_AY_x0010_Ü_P_x000C_AÙd*_x001C_ g_x000C_A7_x001C_`%_x000C_"_x000C_A_x0016_u´|_x000D_Aâ¤+³Ú_x000D_AHHÖ©ñ_x000C_A¦µýt½_x000C_AÓÂ¦Z_x0011__x0010__x000C_AÚuÑ¬_x0012__x000D_AÐ&lt;ôÿàS_x000D_Al¹ÑZ¹¹_x000D_AÐPÄPÍ_x000C_A;ÜU¨_x000B_A¦ÅfmcÍ_x000D_A7_x000C_ê197_x000C_A á£Æ_x0008_¼_x000D_A_x0015_Èx³¬_x000B_Ai¾¡(0_x000D_A÷%ùÄU_x000F_A²{^5_x0010_·_x000C_ALID¡i_x000B_A_x001F_ÏË§Þ_x000D_A_x0004_¦_x000D_&lt;lú_x000C_A7.)?´_x000B_AØ_x0002__x0018_d©¹_x000C_AüûtBÛ1_x000C_AÞ6ë+_x000C_A_x0014_j®ã²Z_x000D_AXlðQî_x000C_AjÞ_x0019_ÁÏ[_x000D_A\GÏü_x0003__x0004_hM_x000E_An_x0016__x001A_7q_x000F_Aõ_x0003_éxø_x000B_A	éë_x000C_A)_x000F__x0001_.fÂ_x000C_A_x000D_OdÌ¾C_x000B_A®_x0005_ë_x000B_A"i]_x001D_¦_x000B_A¼Ø¢A_x001C_Ì_x000C_AMºL"Ø2_x000C_AB_x0001_¤73_x000E_AgÏ¤¢ ß_x000C_AzG~_x001A_d_x000B_Aw%i_x000B_Ajû7ü5Ê_x000B_Av;(v»_x000C_AYI_x001C_¸GN_x000E_AWbÉ3_x000D_A"SÔ{[_x000D_AÇK¡+ÝL_x000B_A:ØÜþ°_x000C_Ag,d_x0013_ç_x001D__x000B_AhÄÐ¼_¼_x000C_A_x0004_ý  ®_x000B_AoÜ«\ÆÅ_x000C_A[3£_x0002_û_x0019__x000D_AjyvÑ_x001A__x000C_Aã|J~_x0008__x000B_AÑÑ P$_x000F_AvÓ_x0008_uT_x000C_A$­_x0006__x0017_9_x0010_A§¹áòt_x000E_A_x0001__x0002_o]_x0017_Èð_x000D_AÔP¿L9*_x000D_A_x0002_'_x0017_×_x0007_ù_x000C_A_x000E_ _x000F_Ùß_x0010__x000D_A_x001D__x000E_Î·R_x000E_AáàÜ_x0014_%_x000C_AZÐ	ú.__x000C_AX_x0005__x001E_uA_x000E_AØ¯Iß_x0012__x000C_AíâùkÝe_x000D_AÂGO_x0003_]È_x000C_A¢°M°úë_x000D_A&gt;,]_x0003__x000C_Af«ýØ­ï_x000C_AÈÖ2*Î_x000B_A%__x001E_IÇ)_x000D_Ap,\G(F_x000D_AmÐrYb³_x000C_Aì[üÀZ|_x000E_AAzt_x000E_G_x000B_AER_x0004__x001F__x000D_A_x000F_D_x000C__x0019_x_x000B_ARI!á_x000B_A_x0014_ì] â_x000C__x000F_A®_x000F__x000B_Ú=_x000D_A2ÞGË'_x000D_AMbÞ³9_x001A__x000C_A_x001C_Ú"øPh_x000C_Ai_x000D__x0006_s_x0010__x000D_A@·_x0019_Ò2_x000D_AÁáNÞ'_x000B_A:2_x0018__x0003__x0005__x001E_8_x000D_A9æ±èG_x0008__x000C_AnvújZ-_x000E_Aü¥mè_x000C_AtVó¾¤æ_x0005_AÉÊv_x000D_AT;Vö*_x000D_A_x0008_{à¯W_x0002__x000F_AåP³Î _x000B_AO\_8Ë_x000D_Aª_x000B_­=Ñ_x000B_AçT5Ù_x001B_T_x000B_A_x000C_+§Oe?_x000D_AÎëCVÚË_x000B_A_x0010_úó_x0019__x0004_ã_x000B_AI_x0011_ª¼&gt;_x000E_Aâz_x001C_~_x001F__x000C_A¼×\Ï§N_x000F_AÒBYyÈe_x000B_A#û7_x001D_a_x000C_A_x0018_·Ö_x000C_A¾îÍ9Ù_x000C_AÚ³{vþ_x0008__x000E_AÉÑ¸|_x000D_A_x0018_M´^_x000F_AY*®jüÓ_x000C_A_x0003_÷HG_x0005_ø_x000C_A=í'R÷_x000B_AP_x000E_¸´vA_x000C_AÖ_x0001_åÛ°Â_x000B_AçÕPéô_x000B_A«6&gt;ZY_x000C_A_x0002__x0003__x0008_ry¶_x000C__x000D_AH__x000B_AV;wù@_x000B_AÐ_x001E_[_x000E_#_x000C_Ay6?¦^©_x000B_AbG$Th&lt;_x000B_A7M%_x0016__x000E_A¬_x001A_Ê»P_x000D_AVtúoë*_x000E_A_x0002__x001C__x0001__x0004_Âú_x000C_A6ò*_x0016_Ç\_x000C_A53_x0012_QK?_x000C_AùY{_x001F_®³_x000D_A-6¨w0Ç_x000C_A0eÛ¢6w_x000E_AÈÉq"î,_x000B_AbÓùeÊ_x000D_AaI¬`¡­_x000D_A÷nWÉÕN_x000B_A_x0016_ñãòûu_x000B_AÒ&gt;_x0011_Ô¸Ú_x000B_A ù_x0001_Ó_x000B_A^__x0011_AL_x000D_Ah_x001E_þpu_x0018__x000E_A?ËUË_x0013_z_x000C_AÜg*!_x0017__x000C_A{¤V2/_x000D_A|tÄÂ_x000C_AíyÞíÓ_x000D_A¸ÕÀCø_x000C_Aà¨À ¯_x000B_A}môS_x0001__x0002_¿_x000B_AZÇ µÎT_x000C_A1rï²_x000D_A_x001E_ßxVv_x000D_A%´_x0012_cþb_x000C_Açäéhä_x000F__x000C_Aþ_x0011_¯º_x0002__x000E_Aj_x0012_ÉYj£_x000C_AîðèHØV_x000B_Ah!+¹íÜ_x000B_AÏØ§"_x000D_Ac_x0005__x000D_K-_x000D_Aajÿ£J_x000B_AùÁV_x000C_­_x000F_AÏXñ?1b_x000D_AÄä³R_x000B_A­ú_x000F_x½_x000B_A³lEx_x000C_A2_x0014_4xÆÔ_x000D_Ar²ÀPëÌ_x000B_A4_x0018_ÃÉ_x0003__x000D_ArÎ¿?¿¹_x000C_A|_x0013_]_x0018_5_x000C_Aä0s¬\_x000B_Atß_x0005_Ãs_x000B_ASÌ¦§¦_x000B_A|_x001E__x0012_Gö_x000B_A&amp;_x000C_4N¡_x000B_AÀÕáG_x000F_AÝ	IÀV_x000C_Aàâm|r8_x000B_A½y_x001E_fÂí_x000B_A_x0002__x0003_g(½á_x0012_}_x000B_A¸)NNËx_x000C_Aoö`bur_x000B_A¶ó&amp;U¢ô_x000C_AT7o+P4_x000B_Aä@ýQ!7_x000E_AÀ¨_x000B_yðÌ_x000C_Axÿ7r7¤_x000C_AëýxÏd_x000B_A_x001E_EH_x0010__x0004_·_x000D_A_èY_x001C_¿_x000E_AïQ6_x000C_²_x000D_A&lt;ØÞjý_x0003_A)1ú_x0018_×s_x000D_A_x000C_æµe°ñ_x0003_AÅ_x0001_Ëze«_x000B_A_x0004_@HWñ_x000D_AteöFÙ_x000B_A®_x0007_(éI_x000D_AÎD~Ì	_x000D_A#KFûç_x000B_ABOáe_x000E_AZ·_x001A_ÑÙ_x000D_A¤_x0016_Çd_x0001_s_x000E_AÔ_x0005_7`b_x000C_AÀ_x000E_A_x000C_A_x0018__x001A_Æu¢û_x000C_A4_x0001_6WwÎ_x000C_AË_x001B__x0007__x0010_Ä_x000D_AF_x0019_Ú§_x0005__x000C_AÆ`ýÛ_x001D_Ú_x000E_ATû_x0001__x0003_¡Ë_x000B_A:©b^h_x000D_AÁ_x0011_Ða_x0008_	_x000C_A¡eGê3ö_x000C_Aj_x0001_Ì¦c_x000C_A¶¶¤_x000B_¨=_x000C_A§Ýò_x0019_Øh_x000E_AQrt@NÌ_x000B_A¬_x0005_[2_x000D_A£Î|ä^Ô_x000B_Aé¡QT_T_x000D_A_x001D_µ³Ø¥_x000B_AXKãAF_x000C_A¥Ã®¨;_x000B_AJëúPÔ_x000E_A×L_x000D_ì"_x000E_AÝj, ñ¸_x000D_Alw×t²F_x000B_A_x000B__x0014_m!ü_x000B_Aê~_x0001_µ²_x000C_A_x0002_Xèr\Í_x000C_Aµ0Ðª_x000E_A_x0003_¯¿_x000C_AêþÝá´Õ_x000C_AÇ"±F¢_x000B_Aj4ýÖl_x000C_Aº­É_x0002_Þ_x000D_A¼Ã_x0006_îÉW_x000D_Ab¯Û_x001F_¬à_x000C_A®S­íë-_x000B_A*Eµ´C_x0011__x000E_AB5X®V¸_x000D_A_x0001__x0006_/õì_x0008__x000D_A_x0005_e(Æð_x000C_A£_x0007_%FB_x000B_AP"þ»__x000D_Aò&lt;W²Q¯_x000B_A_x0003_@Û_x001D_p_x000C_AÑÍ_x0004_÷_x000B_ACQ®/}^_x000D_AûÛÚ_x0015_v_x000B_A~n¶_x000E__x000B_AÆ.ÅÏ_x000C_A«r+_x0007_È_x000D_A/ßÌ_x000B__x001E_t_x000C_As»M_x0002_6_x000C_AUZÁKg[_x000D_Aî´Íä¾Î_x000D_A¸ß×k._x000D_An£ÁU­_x000C_Aµáj%â~_x000B_A*Fìæ8F_x000E_AR¬T A_x000D_APðW_x0001_¼_x000E_A(hC£x_x000C_A|D¶jD_x000C_A¬3_x0012_H E_x000D_A½Nrò=Ü_x000C_ApÕ²xb£_x000D_At^JGÖ_x000D_AJ_x0014_2þ_x0016__x000C_A­_x000F_*._x000C_A(3SC_x000B_AYnx_x0004__x0006_9ß_x000E_A`ÑOzQg_x000F_A8&lt;æO[ò_x000D_AÚã31_x000D_A#2§kG_x000D_A$âÞ)YÈ_x000B_A_x001C_ÄÕØ§_x000C_A_x0019_y¬U_x000B_A¥_x0015_@ç&amp;_x000D_A¨hï´A_x000B_A®_x0013_°ã|_x000C_ABgF_x000C_Aôø*no_x000B_AUº Or_x000C_AÖÔL¦Z_x000D_A±ü´JSù_x000B_AH #±v_x000C_Amq«ã4¾_x000B_A_x001B_a1þ&amp;ÿ_x000D_A_x0002_U_x0012_² _x001E__x000C_AN_x0019_R_x000F_z_x000D_AøpW¤îÓ_x000B_A#Ê-½dT_x000C_Aòõ´²'_x000B_A_x0015_Ýåæ_x0005__x000D_A_x000B_ø¡t C_x000D_A_x0007_^äËùÍ_x000B_Al¢wÎ õ_x000B_A¿z@³µ_x000C_A_x0003_FZe¨|_x000B_Að_x0012_íõ6_x0001__x000D_A)ðö4_x000D_A_x0002__x0004_*¿×¸ò_x000B_Ac¡ò_x0006_¦Á_x000C_A&lt; ³$#_x000B_A?L»ºxç_x000D_Aß^_x001B__x0006_ñ*_x000C_AêoNP_x0014__x000B_AdC¤_x0002_ï_x000C_A%½³(¹7_x000C_AA__x0001_i_x0008__x000F_A`çû©_x000B_AÕò³_x001E_¡_x000D_Ak¥9_x000C__x000D_A$_x0011_8²r_x0011__x000C_A­W_x001C_²x_x000B_A_x0013_Ê¶»Qw_x000D_A0gqºÙ¶_x000D_AI_x0002_tÖú%_x000C_A_x000E_ÖQ_x0001__x000D_A;p[´¸Ñ_x000B_A³  êl_x000D_A_x000F__x0002_C%_x0007_Ú_x000C_A00ë_x0003_Ö_x0002__x000C_A_x0013_©;à]_x000C_A(½c¼üÑ_x000C_AîNEW_x000C_AÐ$_¶¬_x000E_AIÊS¶­_x000B_Aõe_x001E_òØ_x000D_A×DèpÔ,_x000F_A÷Z_x000D__x0002_Bì_x000B_AR¬O1_x000C_AéÄÞ_x0001__x0004_Y_x000E_ANÎ±Bô_x000D_AÔf"Ï(¹_x000B_APÖhÆÂÇ_x000D_A_x000E_T¢¸ÿ_x000C_ANÛ_x0006_c__x000E_A6,Øf_x000D_AÉ_x0003_º_x0017_¹_x000B__x000D_A-Å¬_x000B_Aº£Ïd³²_x000B_A|"_x000D__x000D_A_x000E_öÒ/J_x000B_A×¡_x000E_¼T_x000B_Aj_Ýj5_x000D_A_x001B__x0011__x0016_^_x000C_AO«f­z_x000C_Aü×¯°Y_x0001__x000F_AÚîÆxÆ_x000C_AfKv_x0013_ü_x000D_AáàIìS_x000E_APñHïo_x000F_A«è)Xß_x000D_A%P&gt;sL_x0002__x000B_At±®â_x0014__x000D_A_x000F_÷_x001C_cô _x000D_Aé¨ÁBÇ2_x000E_A_x000B_'_x000D_¤;å_x000C_Ah÷ÙÌ_x000D_A_x0013_(Väü_x000B_A¦Çvd«_x000C_Auåª:ü_x000B_Av»ñ_x0011_Eù_x0004_A_x0001__x0003_MÏ6(_x001D_Þ_x000D_AJ¹ÁÖKä_x000C_A"mdR½F_x000C_A»½©Wê_x000B_AÃ_x0004_ývó_x0011__x000C_AºÎM_x0016_ _x000E_A¡.)¬À_x000C_AxçÁ©_x0001_à_x000C_AîZ@´ç_x000B_A¸!_x0017_U²º_x000D_A¸Oe_x0002_Õ_x000C_Aá)F_x0015_´_x000B_AA,ñk[_x000B_A°á8ñ_x000B_A"%&amp;,Ò¡_x000C_Aöµø¿Ø_x000C_Af`ýç9_x000C_AÓPåãz_x000E_A·0Æ)_x0005__x000D_A*ÂÇ *_x000C_AQWÆ\_x0011__x000E_AX2ý!rI_x000D_AuU&amp;_x001D_µ_x000B_A&amp;³¶_x0016_E_x000B_A^²_x001A_ª·_x000C_A­ÛÂ_x0018__x000C_A&gt;ï´_x000F_zð_x000E_A¨Mp_x001C_C_x000B_Aø"Îý_x000B_AF@¶ç_x001C_­_x000B_Aã¦ì_x000D_Y_x0002__x000E_A_x0019_À*¸_x0001__x0005_}Å_x000C_A_ã¸U9m_x000B_A¨Z_x000E_Ç!_x000D_Af_x0007__x001E__x0004_K_x000D__x000D_A_x0004_Â/Ñ_x0015__x000C_Aäâ_x0019_®H_x000B_AÅIx8Ð¼_x000C_AÎ_x0013__x0006_J_x000D_A³wky_x000D_AÏ¼(_x000E_íE_x000D_A [_x0001_þs_x001F__x000C_AY_x0003_qùäá_x000B_A _x0008__x0004_Êrñ_x000B_A_x0016__x0017_µþÊq_x000B_A_x0001_½§V:_x000C_A¼F¾/zÆ_x000D_AyÆ2N«_x000D_Auà/ÜÂ_x000D_AÇ_x000D__x0011_(7,_x000C_ADÃþìO_x000D_A2KÓ1Ö(_x000D_AØÐwx«_x000C_A_x000D_BN_x001E_4]_x000B_A&lt;OÌ-}_x000D_A_x0002_½y=ñL_x000B_AxÌ_x000B_«¹_x000D__x000D_A_x001B_¨_Ëo_x000D_A-£Ì"W_x000C_A]6ØõÃ_x000C_A5ºíXÐ_x000B_A_x0014_Zµ_x0018_3_x000F__x000D_A&gt;Ù_x0003_­¢}_x000C_A_x0001__x0003_)_x0002_Ô}ÇX_x000D_A_x0003_bvh_x000B_A_x0004_LóQ*_x000E_Að´'s_x0013__x000D_A_x001F_h_x001C_È{_x000B_AaAgÊ©_x000B_A½²À_x001B_Ì/_x000B_AW«më#_x0001__x000D_A_x001B_Poêo+_x000C_A@iß_x001E__x000B_AHñÔÂ_x001C_£_x000C_Ar0îaHu_x000C_A §aô_x0012__x000D_A¡86°b_x000D_Aeúép_x000C_A?²ä¢¯Y_x000C_AbÌþñÕ_x000D_Aõ5H_x001B__x000E_A£äðï_x0003_Aù§_x0017_½_x0001__x000C_At_x0018_¿Ðmé_x000C_A_x0005_P¬,3_x000B_AºßÏ½_x000B_ABæËüD_x000F_A»Ý.}_x0002__x0015__x000F_A¢_x0005_Bç_x001E_!_x000D_AV¶"X_x000D_A[vp_x0002_*¡_x000B_AUÊI/#_x000D_A3òÊ¬n¯_x000D_A_x000F_îD}Tæ_x000B_A0Úu"_x0006__x0007_Àì_x000D_A¢ðÝ_x0002_Ö_x000B_A69ºiÓÈ_x000C_AÁÔ×$6_x000B_AóÚsL_x0001_y_x000C_Aè4ÂPÎÞ_x000D_A_x0003_'!Rø_x000E_A_x0005_5ËÚ_x000E_AÞ_x0008_®ðû_x000B_AËßÒa_x000B_î_x0007_Aÿ'JH_x0007_g_x000E_A¨¾ª_x0007__x000C_ADÑHué_x000B_AöÒ1~_x000C_A»B_x0019_eßo_x000E_A_x000C_ÎlbW¢_x000C_Aí_x0004_\Íç_x000B_AçÒäb|_x000D_A&gt;k+Ô_x000B_Aó&amp;¢ÀU_x000C_AWÌ?õê_x000C_A0Á_x000B_AÞ¤ð_x0015_&lt;`_x000B_A.dÀ7O_x000C_AX2_x0010_Âû_x000B_A[¨SÉø_x0007_AXHü2+Á_x000B_A¾}_ËÕ_x000B_A|Ó±_x000B_%_x000C_Af§õ:_)_x000E_A¶i÷÷°_x000C_Aøh°J I_x000E_A_x0001__x0002_¤_x0007_$_x0006_¢_x000C_AÃò\_x0017_õ_x000D_Aü[L=2_x000C_Að	¦_x0001_¼_x000B_A_x0001_ÊNà_x000B_A_x000D_(O_x000C_A_x0005_¬þi&amp;_x000B_ADé¿_x001C__x000D_A+yE_x0016_vµ_x000B_A[þ¸7_x000D_A	óx¯_x0004__x000C_AB6_x000C_ùG|_x000B_A_x000B_&gt;	èÌ__x000C_A0å¾a_x000E_÷_x000D_A2ô±ºú_x0008__x000D_AÏEëÂÔÒ_x000D_AøÜ_x0001_¢_x000D_A_x0004_ì¨_x001B_2&amp;_x000B_Aë&lt;5_x0013_K_x000B_A_x0004__x001B_©À$_x000B_A¼âó£ßÁ_x000D_A^_x0003_XyÝ_x000C_A×ÌönÏ_x000D_A)°ÍæEß_x000C_Aöl_x0017_¾rä_x000D_AÓ(_x0012_ë%â_x000C_A_x0001_°Q(_x0005__x000D_A_x0007_òg¶_x001E_C_x000C_AÔ,Ò`M_x000C_A5_x001A_&lt;¸ä_x000B_AÙh"ª±g_x000E_AGXpõ_x0004__x0005_@ _x000C_A&gt;%&gt;0?³_x000E_A2_x001B_Ô¸Ýq_x000E_A&lt;ÏMN=_x000C_Aü¯_x000E__x0014_Êª_x000E_A¢h¸´¨_x000B_AÍÌ_x0001_8_x000D_Ak_x0011__x0017__x000D_A_x0011_9ÄQ_x000B_Aeéâï_x001B__x0012__x000D_A&gt;fÞ_x000F_T4_x000C_A_x001A_Ã9úû_x000B_AÒ`õ\_x000C_A¢-cG_x000D_Aã¹_x001F_|øM_x000D_A´º_x0017__x0005_|_x000D_AÐrLÄ_x000C_AºªÀ_x0011_ï_x000B_A8*`êò_x0019__x000C_Aà(5¨óè_x000B_A|µâ0©_x000C_A^ñB_x001F_°_x000D_AøéþU_x000B_AófGÕë_x0005_AÆÞ¹xª_x0001__x000C_AÝûÜ Ù _x000C_A©&gt;ñ_x001E_gu_x000D_AÓÈÀLç_x000D_AÂÑ×é_x0014__x000C_AªéÔ3_x0015_@_x000E_ASN!×_x0005_î_x000D_A_x0003__x0002_Î}_x000B_A_x0005__x0006_¬ä!f_x000C_AòÁ_x0006_»	@_x000C_A_x0008_­9®Â_x0003__x000B_A1Ö6R6ô_x000C_AS_ñr_x0014_G_x000D_Aì73EJ'_x000C_Aåû@b-Ü_x000B_Aev3K`_x000B_A_x0006_Ûþ³æ_x000B_AÖm»ÉÔ5_x000C_A¤¥Ý6_x000B_A`_x0003__x0010_wt_x000C_A_x001B_é{_x0004_íà_x000C_AÒ_x0018_EOA_x000B_A'¡ÀC»_x000B_A9¼É|a_x000B_Asæ@_x0004_ÜO_x000D_Aaåÿ_x000D_0_x000D_Adö¿j_x000D_A_x0002__x0017__x0016_ò_x000C_Aæ?$ûA§_x000C_A¼SÑ!ÃS_x000B_Aþ(ÆuÙ_x000C_Aö_x000D_AîëÒ²Ø@_x000B_Aºý¤_x0014_Þ£_x000E_AÃUÄj6Ã_x000B_A×~~;_x0005__x000C_AN)Ë±eÞ_x000C_AHm_x0002_5s_x000C_AAsÞ*_x0001__x000B_A(¼dÊ_x0003__x0007_àÔ_x000E_A_x0019_ç_x0011_Õ&gt;ë_x000D_AbAPõr_x000D_Al![ö_x0001__x000C_A&lt;8Ì_x000C_Aø¢Ý à§_x000B_Aô.Ï_x0002_&amp;Ó_x000C_AæÔS2Þ_x000B_A&gt;¬9Õä_x000E_A _x0003_ÿNÛ_x000B_A_x0006_Ýê_x000B_A+®)8ÞG_x000C_AFÓ÷ò°Ñ_x000C_AÂüÇ&lt;_x0004_1_x000D_AÄZ_x001A_¤+0_x000C_A pfW"Û_x000F_Anî­Ê_x000B_A¯_x0005_ó_x0011_¯w_x000C_A6å/Oð_x000B_A¨ÊHþV%_x000C_AmµåÖ­_x000C_A_x000F_ñÇëò_x0007__x000D_A7óx	Õ,_x000C_A_x0002_0!iß_x000B_A_x001B_g_x000D__l_x000D_A/zun,\_x000C_AMÚ]?§_x000B_A¨_x0012_Ñ_x0018_7V_x000C_A|aN¬¿S_x000C_Aå÷ìô:ñ_x000C_AÒ×L×_x0011__x000C_A_x000D_B¸_x000D_ _x000C_A_x0005__x0006_	ÙdìQ_x000C_AFÌ:æk_x000D_AUH_x0004_}_x000C_3_x000B_Au_x001C_þÎRõ_x000B_Aï¶ÎB_x001F__x000F_Ad_x001D_2_x0014_ÞÈ_x000B_A±h ;6_x000D_Ab_x0007_[Ç!_x000D_A°ðOÇ³?_x000D_AÍ·ú¬_x0003__x000F_Ah­|ob_x0015__x000B_A8zlj_x000C_A\:zÿ:_x000B_Ay¼4ù(_x000C_AT]üt_x000D_A·¨i ÏH_x000C_AªÉSµW_x000B_AÏiíóJY_x000F_Ac7R&lt;÷_x000C_ACyÜ«ä_x0016__x000B_Aûp&amp;í	_x001A__x000B_A`_x0013_cÛv_x000B_AãLúàô_x000D__x000C_AØ'É+H_x000C_A¨Þ¨Î¼®_x000E_AÁ}_x0006_ÿ7/_x000B_A(_x0002_oº$_x000E_A_x001B_?w5Ü¡_x000B_AU_x001E_Ê4%l_x000C_AtÛ¤d_x000B_A_x001E_Ã&gt;»Ùþ_x000C_Aÿ_x000B__x0001_Æ_x0001__x0002_0Í_x000B_AÃà^lO_x000B_A_x000C_bëßÍ_x000C_A:Å,MÍ_x000E_Aá7¬sbë_x000B_A²×n´QM_x000C_AZü÷mø_x000D_AÊpRï«_x0018__x000C_Ad&amp;¿_x0008_ß%_x000E_AýÍgÈs_x000C_AÜ+Ø©_x000D_Aõ@t	_x001F__x000B_Aè³wúû8_x000B_ADØ÷_x0013__x000B_AØ¼:!_x000D_AwZ¢|:_x000B_A4JÊ,_x0015__x000D_A#{ue_x0003__x000D_A°qIÆ_x000C_AaÓ¡_x0015_û_x000C__x000C_A4xÒÀJ_x000E_AìS1½;6_x000E_AF+liü_x000D_AN	`àä_x0002_AÔZ×_x0018_t_x000B_A&gt;8;A_x000D_AO_x0013_þ÷ü_x000D_AÚt]ê_x0002_AÕE*_x000D_ô_x0002_AªoR¡_x0010__x000C_AuoÌ_x000B_A-h0ª=#_x000D_A_x0002__x0003_u_x001F_ñ_x001B_Êß_x000D_AàÒRTë_x000C_A1_x001D_a_x0006_Ä¬_x000D_Aýãï¢x_x001D__x000F_A#Ñ]__x000D_Aceä_x000D__x0004__x000C_A\²c_x0013_ì_x000C_Aúnð_x000D_A_x001D__x0015_~½_x001D__x000C_AÊÉ£fà_x000F_AéÆÌd8d_x000C_AÐã´ëá_x000C_AT:u_x0001_Ï_x000B_Aº_gÓ_x000B_A=~âÊÐ&gt;_x000B_ARnÒ7_x000B_Aõì)l^_x000B_A«_x0015__ÇQ_x000B_A_x0019__x0016_OìÃ_x000C_A_x0015_ôÊ¡É_x000B_AÚ!Xu×_x000C_Aï_x001A_Cú_x000B_AjBêü_x0015__x000E_AØ­1ê_x000F__x000D_A`â_x000D_M_x0011__x000B_AÉa\ñã_x000B_A\wjÌq_x000E_Aû_x0008_`r_x0018__x000B_Aó_x001A_KÌûL_x000D_Aà_x0005_D`8\_x000D_A!_x001E_©§R_x000D_AÏ_x0010__x0003__x0004_Â_x000D_A__x001E_=w¹H_x000C_Aâ$ö_x000E__x000C_A	y¥{À_x000D_AbÛ_x0010__x0012_Ë~_x000D_A6úÀÅ:G_x000B_Aýç¸U_x000B_A;96Ôi_x000E_A`k$û_x000C_A_x0004_î_x001C_¶jC_x000F_A.6*u_x000B_ADÏ[Ñ_x001F__x0016__x000B_A²°§&gt;¦_x000D_A¤áæ)_x000D_Ae0ÄNÉ_x000C_AÈö_x0017_Á±a_x000B_A'ïW&amp;{C_x000E_AzÎ_x001D_6W_x000C_ALÐs5u_x0010__x000C_AòÅ&amp;_x0001__x0010__x000D_AlFÇ{_x0007__x000E_Atxm²À_x000E_Aô_x001E_Ù_x0015_=_x000C_A'O3_x000D__x000B_An!!z¿_x000D_A_x000C_àË ²_x000B_AÅÃ¢_x0005__x0018__x000D_A_x0015_]ëY_x0010__x0002__x000D_AêFd_v_x000C_AÇ_x000B__x000F_Z8R_x000B_Aó_x000E_sô;_x0008__x000D_AÐþ_x001C_´_x0016_8_x000C_A_x0002__x0005_*Y_x0011_îS7_x000B_A)UñÖû_x000C_AV_x000E_-à²k_x000B_A©K$:_x000B_A`ëó_x000F_A¤_x0005__Á_x0001_À_x000D_A$ÎúI_x000E_AXhôÁñõ_x000C_A¥gsõö_x0005_AQ¨è_x000D_	_x000B_A_x0003_æ¾&gt;¼_x000B_A'_x0004_ÿ?Í«_x000C_AGoÆ#/_x000E_A^ÆÈ±_x000D_A­ ã»kÎ_x000F_An6_x0002_ª_x000C_A¦47î+2_x000B_Aç_x0011_Ýæ_x000C_A_x000F_´âýYö_x000E_Aj¶`÷Y_x000D_A_x0017_¥ý_x000F_À_x000B_A_x0004__x0010_o_x000F__x000B_Ap;à|s¬_x000C_AëÒ1Æ_x000D_APý80U_x000B_AY4íÈ7_x000E_AY=ãz-õ_x000C_Aä}c÷:_x000E_AÙD	Ç_x0004_Ä_x000D_Ap_x001A_*É_x0005_þ_x000C_AhéÄ\w_x000C_Azè_x0001__x0006_ _x000D_Aº[ÁqE_x000C_A"@s;¾_x000C_AíËY_x000C_AÊD_x0016_ÏaÚ_x000B_Að_x0008_ byG_x000E_A_x000E_Ýe_x0005_mB_x000C_Aj_x0004_ý§_x000F__x000C_A}ðy_x000C_Aa_x001B_wK'ü_x000C_AÂ/!Í®ã_x000C_AG¹Æð &lt;_x000E_A2_x0014_qzã_x000C_AòÉôø%_x000D_AMøÆý;_x000D_APæ®aè_x001F__x000B_AãóÇGµ5_x000D_A|¢`n¨ä_x000E_A3_x0008_Ä#k_x000B_A5_x0004_'_x000F__x0004__x000D_AzF¸_x0001__x001E__x000E_Aäºú_x000C__x000D_A_x0002__x000C_Á8_x001D__x000C_AË(_x0003__x000D__x000C_A_x0002_]ÿh_x0014__x0011__x000D_A]Ö6NÚt_x000B_AH7±ÜQ_x000C_AÑlVZ_x000C_A¢zé_x000D_AXQ_x0018__x0008_ð_x000C_A_x0015_Ùl$&gt;_x000B_A+»ö']Þ_x000C_A_x0001__x0002_mÛ¨á¢_x000C_AÄ_x0001_&gt;ê_x0001__x000C_AÔ:_x001F_m_x000E_A#dEæ_x0006__x000D_AùB8_x000B_©_x000E_A^|I_x0006_§_x000D_Aè+Tè5v_x000C_A;Iþì_x001D_-_x000C_A3 ª7Q_x000C_ABw~&gt;æ3_x000B_A*h&amp;X&lt;_x000B_AN×_x0006_6Ì_x000C_A}Ü$Îãm_x000C_A¯`-Ä_x000C_A8v[ûå_x000C_A]ò,|_x000F_A³&gt;G+ö_x000B_AÀ©çR|_x000C_AÉ_x0001__x0016_K[_x000C_A_x0001_»Kkä_x000B_Aæ	|-_x0010_¹_x000E_A_x0010_¨m_x0005_Ø#_x000D_AT£ã¼È_x000C_A2ÙìÙ_x000D__x000E_AÆ«åqf_x000B_AÑÆÀJ_x000C_A_x000C_s-TÉ_x000B_AV4ä_x001B__x000C_A¾g%_x0012__x0008__x000C_A_x0011__x0017__x001F_ó ÿ_x000E_Aî_x001D_¼Í+_x000B_A¨&gt;id_x0001__x0003_&lt;Ì_x000E_AEn¶4t_x000D_A_x0011_.»z_x0016__x000D_A/ÕD­_x0018__x000B_A_x000C_k¯Ï9_x000D_A¦ùtò2(_x000C_A_x001F_ø}dé_x0018__x000E_Aèk_x0004_&lt;áì_x000C_AEÄ}_x001B_SØ_x000B_Aèû)_x000D_³d_x000D_A_x0007__x000F_åÿ_x000D_A&amp;ÈpÜN_x0019__x000D_AlÜ³f6_x0019__x000D_AnÚ;O9w_x000D_AÉ\¿Wd_x000C_AZ_x0005_P_x000C_AÑ&amp;_x0005_3¬¹_x000B_AÊ_x0008_m'ã_x000C_A©_x0001_N»0_x000D_AÁlø_x000F_Qn_x000D_AMCRâµ_x000D_As_x000E_¾0)_x000C_A¤KB_x001D_"·_x000B_AÜòÕ­é_x000C_A_x0002_¯_x0012_ä_x000D_A¨glA_x000C_AÄd`@HI_x000D_A{¼_x0003__x000B__x000C_Ara3K_x000D_AûÉK³Þ_x000C_A&lt;¸_x000B_ÿù_x000B_A_x0018_Ò_x0016_ÞU_x001C__x000D_A_x0001__x0007__x000D_9_x0015_V~_x0002__x000C_A!ót_x001D__x000B__x000E_ALÒ_x001C__x0001_/j_x000C_A'@/n_x0001__x000B_AZ_x001E_I#_x0007__x000F_A²«ö_x0004__x000D_A±:övâ_x000C_A_x001C_ÜCÁÝC_x000E_A¬µô8|_x000C_Aè_x0005_Þ Ù_x0016__x000D_Aßè÷K_x000C_A"Û²_x0006_`_x000F_A¼_x0014_À»ñ_x000D_A_x000B_¡÷_x0004_MÇ_x000D_A¥÷YÄþ©_x000C_Abg´À{_x000E_AJ=`)Ù_x0019__x000D_A_x000C_I_x000F_]}_x001A__x000E_AØ_x0007_ÀbËê_x000C_AÀÃ±_x0005_ í_x000B_A_x000D_ùò_x0008_½_x000E_A±ç¶±Ý_x000E_A_x0013_lý_x0003__x000C_A`ªyEOæ_x000C_Aj0Ì_x000E_Ê_x000C_A_x0015_å·-_x000C_A¾A(F~_x000E_A_x000D_X_x001C__x001D_ê_x000B_AK=¹x·_x000B__x000C_Ae_x0014_´ø_x0006_ç_x000B_AI_x0002_Z_x0011_Ë_x000E_A.ë¬h_x0003__x0005_y_x000B_A"Ù_x0010__x001F__x0011__x0013__x000B_A¼_x001F__x0008_òoe_x000D_A°å{JZÅ_x000B_A¤(ÁÌ«½_x000C_Au_x0017_2_x000E_Aðm×=_x0015__x000C_A4]#_x000B_AÓøÖ·Å_x000B_AR_x000B_£ÙW_x000C_Ag_x0002_¥_x0003_PÒ_x000D_AÌìåvbÏ_x000C_A=` Æ|_x000B_AâàgcÑ_x000C_A_x0013_óÉ_x000D_A_x0002__x0005_|_x000B_ALtß _x0008__x001B__x000D_A¿T0yo3_x000C_Aå¥dä_x0015__x001F__x000D_A_x0018_=&amp;:_x0001__x0010_A|7_x0004_ï_x000B_A_x0003_c`/õK_x000B_AÉ!È¥_x000B_A7Åôá_x000D_A¬3å_x001F__x000F_AÖ«¾ï«_x000B_A¢´_~_x0003__x000D_AÑ¹HLy¨_x000B_ADz*_x001C_Oà_x000E_A_x0003__x000B_ ®Q?_x000E_A¶Nn_x0015_V_x000D_A_x0011__x000B_ö_x0019_$_x000C_A_x0001__x0003_Ù®q±õÄ_x000B_Ax¦æÁá*_x000F_A ­Öñå_x000D_AÈ3_x001F_f¤©_x000D_Aù'$ém_x0003__x000C_A_x0016_eè_x001B_Ô_x000B_AG]_x001E_S¦_x000B_Aå¸ÎA_x000C_A//aú¾_x000C_A_/J¶_x0017_n_x000C_A_x000D_~_x0003_{_x0014_î_x000B_AÈÝ× _x0002_Ä_x000C_A9ñG°_x0006__x000C_AQ:}·LÛ_x000C_Af*É+ky_x000B_A¼ RR8_x000E_AòG|mÓ_x000C_A_x0013_1xg¶×_x000B_A¶,ã6Èé_x000D_AÕ_x0011_ÑX_x000B_AzûÑÚv_x000B_AÙ[_x0002_w_x0004_Ê_x000C_Aª$¦_x000B_A%á_x0003_&gt;®]_x000D_A_x0014_¿M¶é_x000E_AÔÑiq_x000B_A0ç_x000C__Ú_x000C_A_x001F_F_x000D_·r_x000D_AÄ_x0017_uçM_x0018__x000D_AHÅÀÞ_x000C_Ô_x000C_A_x0014__x0007_)f_x000E_A_x0015_v/_x001D__x0003__x0004_¾A_x000B_AükË¶_x000C_A{^_x0018__x000C_AF_°A_x000E_A8×/S_x0001__x000C_A¿tÜ_x001E_._x000D_Ahà­ç_x000C_A_x000C_Pi_x0008_J_x000D_Aìºë:¬_x000B_ANdE,;¥_x000C_AÞ4÷_x000B_A¶Ä)ª_x0008_Y_x000C_A2_x0002_#+Ò_x000E_AC_x0016_&gt;_x0006_&gt;_x000C_AîÔ_x0005_ëp_x000D_A_x0015_j3¾£-_x000D_A_x0012_º¥ºÂq_x000D_AI²&amp;ßùù_x000F_Aêý_x0002_i!¤_x000C_AÇ/OBX_x000C_Aù_ÐÜõ_x0004_APÿ_x0003_y4$_x000D_AqGBÔÃP_x000B_AAö_x000F_O_x0001_m_x000B_AÑ&amp;MÂ%_x000D_Añë¾äj_x000B_AÉq/c_x000D_ÿ_x000B_A [5Ë_x000C_A¬W_¸¿_x0011__x000B_A0vQfR6_x000C_AÒqG~û_x000D_ANDE_x000D_A_x0001__x0002_¸£_x0008_ZM _x000D_AèqÙ_x0011_	_x000D_A®_x0002_Ô§:i_x000D_AÚ&gt;fÊÆ_x000C__x000B_AQ?IáU(_x000B_A\_x0016_yòú_x000C_A(÷òpª×_x000D_A`vËáº×_x000C_AC&lt;_&gt;Ì_x000D_A¾æ_x0017_Æ_x000B_A_x0016_ytÝ§l_x000C_A`ÝÙô_x000E_ACµ0*_x000C_Avº!)_x0010_&lt;_x000B_Aãã58_x000D_A_x001C_ÆÜ7!_x000E_AÊúªO._x000C_AuÓ_x000D_ÂÁ_x000C_AÄF_x0014_¯_x000E_Ai¾!_x000C_A÷hì_x000D_(_x000F_AMùÊ¶v®_x000B_AEz_x0011_&amp;0_x000B_AÍ¦_x000C_	_x0003__x000C_A ý-F8ÿ_x000C_A¬¶ïZÙ'_x000C_ABmÝ_x0013__x000B_A_x0014_gY zÞ_x000B_A_x001F__x0006__x0018_ã\_x000D_AWýìÍ_x000C_Aµ_x001C_ÇIK_x001F__x000C_AäÕ_x000D__x0001__x0005_&amp;5_x000B_A_x0008_ëþ¯ë_x000B_A®ûÄtQY_x000D_ADÿ%ÕÅ_x0014__x000C_AJÍZQ_x0007__x000C_A,`À_x0010_^_x0003__x000C_A_x0001__x000B_Ë!P_x000C_AR±¯Æô·_x000C_AË_x000D_µ·äC_x000C_AE\½w04_x000D_A_x0008_Ä¼ô3]_x000E_AÓÿ_x0006_«_x000B_õ_x000C_A_x001B_* »jb_x000C_ACe3!_x000B_Aî_x001D_Ð1¹_x000C_A_x0006_*lçÞ_x000B_Ank®_x000E_»ã_x000B_AÏ&amp;Â_ÃÙ_x000B_A_x0013_Md"¹_x000F_AÏJt6!ª_x000B_A¬{³_x000C_A9ÉbJ¶þ_x000B_AT_x0004_Mô=(_x000E_Ayä"5K_x000B_AË8w:MO_x000D_A_x0017_Ôi_x0007_IS_x000C_A_x0010_ú(cÿ_x000C_A9CÝööÝ_x000C_ArobO¿L_x000E_Aÿ_x0002_¤[ò_x000C_A­ÿ_x0012_Ñ_x000D_A"û°\ùh_x000B_A_x0002__x0003_é[Cp÷_x000C_AÏ_x0019__x000B_X9_x000B_A­Dò^U3_x000B_A íü3¼»_x000B_A_x000E__x0016_×Öù²_x000E_AjÁo¸E_x000B__x000C_A¯dN}Ø_x000C_AfüÉã_x0004_ì_x000C_A'ÇíÎæ:_x000C_A·È11&amp;[_x000C_AÎ(_x0003__x000C_A_x000B_c_x0010_Ì¾_x000B_A:{&amp;Bè[_x000E_AªÂ`¹gk_x000D_AØ@ñ_x001D__x000D_A+{y_x0002__x0006__x000C_AúÿÚmµ_x000D_A(©Á&gt;Kî_x000B_AÀ5_x0001_nû¬_x000B_AÄPU¯_x000E_Aå%_x0014_rFê_x000C_AE®_x000C_n_x000B_A|v.wQ_x000C_Aµ2o¥hó_x000B_APð$g_x0004_`_x000B_A"ÓsÊzi_x000B_A&amp;Ì°_x0013_×ú_x0003_A¡_x000F_*$_x001E__x000D_AÜ1_x001C_{b_x000B_A&amp;c_x000D_C^_x000B_AÕ¦QYÝð_x000B_A_x0011_D¹_x0001__x0004__x0011_%_x000E_A¦è×_x0016_l_x000B_A¯3JÒ¼æ_x000D_A2ýiB_x000C_Aµñ®Ó«@_x000D_AÃýõ;_x000D_A_x000C_Nº_x0002_%_x000D_A_x001D_¢wSø_x0002__x000C_A^9èw)_x000C_ALBð&lt;Å_x000D_A×xû_x0004_Eø_x000D_AÒCþH¤_x000F_AÒÃ¤NZþ_x000C_ANÉÏ_x000E_y_x000D_A_x001A_ØS!_x000F_A ñò]°,_x000D_A@K¡6ôñ_x000E_Añ¥Oa_x000B_Aí_x001B_¡Ö_x000B_A©ÃXÿÛ_x000D_A¼_x0015__x0004_³T_x000D_Aívø_x000C_AXÓ|î_x000B_A¤-ûlF1_x000B_A_x0016_áýÜ¦U_x000E_A¿_x0014_]_x000B_AÜK$È[_x000E_A_x001E_Û°_x000B_A~¨U{_x000C_A_x000F_u"_x0010_¸B_x000C_AÌÙ©y0_x000B_AN_x0003_ìuÈ¨_x000C_A_x0001__x0006__x0002_ÅK_x0006_ìX_x000B_A.£ì¦Ü_x000C_A_x0002_Ñb½$l_x000F_AFv0·ï_x000D_A_x0004_³9·_x0017__x000D_ADÊ©!½_x000B_AZÜôÉ~g_x000B_AÂ_x000B__x000E_ö(ê_x000E_A7ò³+_x000D_A_x000E_ÌÉ _x000C_A_x0018__x0002_Ú ¥u_x000C_Aa¤éh¼_x0010__x000B_A5q_x001C_¡"¸_x000B_AáÀks_x000B_AK_x0012_áì_x000B_AíHó.À_x000C_A6eÓäCe_x000B_A·_x0014_&lt;qC_x000C__x000E_AÅ²}2Øf_x000B_ACeÓWBÈ_x000E_Aàæ)_x000F__x000E_Aó¤_x000D_A_x0005__x000D_1)2Ý_x000C_AÑØ«|l_x000B_A+g&lt;ë¹(_x000D_A/_x0006_._x000E_Òn_x000C_A8çÓU,_x000D_AMV¦Ê}k_x000B_ASþY_x0003_ÙI_x000C_A	1ÞöÇ°_x000E_AÙT+¤_x001B_"_x000C_A_x001B_Ó¡±_x0001__x0003_ß_x000C__x000E_AõÂ_x000B_AÎ_Uÿ©)_x000C_AË_x0013_ßÆb_x000E_A_x001C_äd_x0016__x000E_AFð_x000E_AÿÔ_x0012_§mK_x000B_A"6EÞú_x000B_AJ¥Ô¡]Ã_x000B_AÑ_x000C_iÑÈç_x000B_A_x0002_µ	s_x0011__x000D_AÉê5ü	_x000D_AûM¬_x0012_²_x000C_A¦¼ÚÒdÌ_x000C_Að.¶²_x000D_A7Ü_x0001_b_x0008__x000D_A=¨OàÙÄ_x000C_A_x001A_$¾ÎBj_x000B_A[hñßù_x000B_Aýö|Ò_x001F__x000D_A÷FvLb_x000E_A4õ&lt;l_x0012__x001C__x000D_AÀ¤¢ã_x000D_AýJ¦euk_x000C_ANö_x000E_äR_x000C_A_x000E_Æ_x001F_èßN_x000C_A¸ÅÞbE_x000C_A6Õ_x000B__x000C_Aî_x001F_ß´_x001F__x000C_A_x0011_ ëÿ_x0017_ú_x000C_A¶5G7×_x000B_ANµ}Ô_x000C__x000C_A_x0003__x0007_q_x0002_*`_x0013_!_x000C_Aû¹~ó_x000E_A¨á_x0018_:]_x0007__x000D_A.r_x0005__x000E_A_x0014_tF_x000C_AåDôóK°_x000C_AuÝ_x0002_úÍc_x000C_A·«Üs·_x000D_AÝúa-_x0017__x000E_A9¬_x0006__x001F_Hb_x000F_Aõî¸É)_x0001__x000C_A_x0005_7ºwõ_x000D_A£1w_x001C_Ï*_x000D_A_x0004_7áü_x000E_S_x000D_A J_x001C__x0007__x0006__x000E_A?é_x0001_¯q_x000C_A_x0019__x0010__x0001_[l_x000C_A_x0005__x0017__x000B_¢_x000B_A¡ñÛ_x0012_E_x000C_Aí6*a_x000E_AÃâí_x0018_ã_x000D_A_x0005_úÎ3B_x000E_A´ù%ËA?_x000C_Aí_x0018_&lt;²_x0008_È_x000D_Aaà/Î¼_x000C_ADy;^Ã_x000C_A©'+ÚÊ_x000C_A¹µ_x000B_e± _x000C_AÆÌÄ[¶ì_x000B_A°cEéµd_x000B_AþCWÆ~_x000C_Ai÷"Ù_x0001__x0002_ÉG_x000D_A_x000B_pý[æ_x0007__x000D_AVaÙ$]x_x000C_A Æ1írá_x000C_A³_x0002_4H§_x000B_A×â¸ik9_x000D_Aéj_x001D__x0002_½&gt;_x000D_Aß_x0017_ó¸_x000B_A]O_x000C_A,2¸ao_x000B_A_x0014_'M_x000C_A_x0006_UÏ±&lt;_x000B_A£ª)`¼â_x000B_ABÐ­±@k_x000C_AÌê`Gç4_x000D_Ac,qÆÉ_x000C_A°ÊäG__x000B_AÄ_x001C_Ó&lt;7_x000B_AñÚÏg¿._x000D_A6]~ ~_x000B_AÌ@°ßc_x0003__x000E_A0Á{Ìä_x000C_Ao`ÞÁ_x000B__x000E_A©Ë©²+@_x000D_Aô_x000C_pjÁ_x000B_A_x001E__x0008_Ð£p¾_x000D_A¹µ3\+X_x000C_A/ðKÛ_x000D_Ac¶_m&lt;Õ_x000D_Aù"_x0002_²6½_x000C_A±È#h(_x000D_AÃ%íëô+_x000D_A_x0001__x0006_º^àg_x000C_A°_x000F_bàµ_x000C_A/È_x0011_{u2_x000C_AøýOÚì¼_x000B_A×êhU_x0002__x000C_AzÖ"÷Û_x000C_A¯uô¤¹è_x000B_AnLÍèL{_x000F_Azì4ä4â_x000B_Aå_x001C_Ñ¾xð_x000C_A*´°&lt;_x000D_APÛ_x000D_¼Q_x000E_A©pçû=í_x000C_A½¼¡¼._x000B_A-òÏ_x0012__x0011_Ú_x000D_Aóp¬¤îÏ_x000B_A_x0013_&lt;þWs¢_x000E_AÈY'aó_x000C_A=ß_x0010_âÑ_x000B_Aww½Ìoæ_x000C_A³kOë¹¦_x000E_AâÆ{f_ý_x000B_A&gt;1	#r_x000C_AçO*¸_x001E__x000D_A_x001C_±ê+_x0004__x000C_A´îêª²_x000C_AëC_x000B_»ø&gt;_x000D_A!î_x0014_~_x000B_AÑp_x0004_?¿û_x0006_AF;m`]_x000D_A_x0006_øD_x0005__x000F_AÔ_x0003_¼_x0001__x0005_ T_x000B_A¿X_x0011_v_x000C_AÜaç@íÐ_x000D_A-¦	Û_x0015_9_x000D_AS8tÒ_x001D_W_x000E_A¥òûúÕù_x0005_A¨_x0018_e_x0002_&lt;_x000C_Aái«"ÌC_x000D_AfnjÛ`._x000B_AÏh1_x0006_1·_x000C_AËcx6Ú¤_x000C_A°pNv¬_x0011__x000D_A2³8_x0003_§_x0007__x000D_A_x000C_PQ ¹^_x000C_Aã$_x000F_Yó_x000D_AõUÞE_x0004__x000B_Aô¹å&amp;ò_x000B_A©]Î&lt;Ó/_x000C_AÏÞc¯_x001B__x000C_AÜñÝI!_x001D__x000D_AÓO.£_´_x000D_AUå_x0019_ÈFt_x000B_AYË_x0019__x000E_AQ_x0010_Ó5h_x001E__x000B_AãcÃv¼ß_x000B_AK:ÂM_x000F_Ap7wZãÛ_x000C_A_x0001_§üÈ­#_x000C_AçD_x000C_G_x000E__x000D_A«È±r&lt;_x000D_A_x0012_Vû÷Î_x000C_Av[_x0004_&lt;_x000B_A_x0001__x0007_ß±÷N_x0011_Ð_x000C_A®O!Æß_x0007__x000F_A4ö_x000F_Ì_x001A__x000B_A*UF_x000D_AäÿT9b_x000E_AÔÜÕ_x0005_"¶_x000C_A _x0003_3qB_x000B_A ·Çá¦_x000C_AÀ]v)^_x000E_A&amp;_x0002_¶Bl_x001B__x000D_A_x0015_µrÙ_x000D_Amº_x000B_A#Fp©¸_x000C_A£4y_x0006_F_x000C_AZ« à&gt;_x000F_AÄ¼0À_x001F__x0005__x000C_Aëúå`_x000B_AZGÓÞd'_x000D_A5¶_x0003_×¡=_x000B_A_x000B_µ_x0016__x0006_#0_x000E_AnmÍ[*_x0001__x000C_A½/)i_x0015__x000D_A:FÒli_x000C_Aï=ÕgÀ_x000D_Aå_x0015_ÑtIü_x000B_A_x0007__x0019_;_x001E_L@_x000B_A_x0010__x0004_RT_x001B__x000C_AÑ7_x001A_Gõ_x0015__x000D_AH£zÊ.ã_x0007_A ;©#¶=_x000E_A 4ì¯¡_x001A__x000C_AS&gt;­_x0001__x0003_¶6_x000D_AÔçnx»_x000C_A?·rÚý_x000D_A÷[&lt;æ_x000B_ABºkx×_x000D_A_x0002_è_x000D_ÍÑ_x000C_AÌ¶Ôzmä_x000E_Aö­l©_x0008__x000F_A!cÆc_x000B_Aø[ïïC_x0003__x000C_A hÓ÷_x000C_A©H­&gt;_x000F_å_x000B_A@/É_x000B_~_x000D_Aå¾?GÁ_x000F__x000B_AÁ9,¿ù_x000E_A;É©í_x000E_Ad	åÒÅ8_x000C_A&amp;â~ÉO_x000E_AÅàÕ_x0006__x000C_Aèæ3.ÛÞ_x000B_AYñ w_x001C__x000C_A/àâ¤æ_x000B_A­{0·Ø_x000B_AÅò_x0008_ ¥[_x0010_Aêð q¡_x000C_A×¤*Aãc_x000B_Aù3k_x001A_R_x000D_A¬AÞY;_x000D_AÁàW_x0016__x000B_AÙG_x0013_\£å_x000C_A	_x001B_ëïÚZ_x000B_A5R[ÒJ_x0012__x000D_A_x0002__x0003_0LîÄ_x000D_AüÑÞãÀõ_x000B_A:4ZT_x0015_f_x000D_A_x0001_Ci2¥_x000B_Avë_x0008_°V_x000E_A_x000F_]ã·"_x000B_AÕ_x0012_½ÃóE_x000B_A½û«¶ _x000B_AÙzÂä_x0003__x000B_APbÚ_x000E_AòlÄ_x001F_ÒB_x000B_A´Ì¤±_x000C_È_x000B_A_x0019_@_x000B_Æ_x000C_A_x001C_5êsW_x000B_AEïÍx_x0005_Ä_x000E_A_x000E_~UMH[_x000B_AîFLÄ_x001B__x0010_Aâ_x0005_êþÂ_x000B_An{5ÍÉ_x000E_AÊôåê_x001B__x000F_A¤Q¼&amp;_x0010_A'óAa_x0001__x000E_AP|DÖs_x000B_A=Sp~ó_x000C_Aê¡¢ôÞ]_x000B_AnUÆð_x000B_AÓêÊ_x0014_©_x000B_AfküèÂ_x000C_Aå_x0016_\ÊÈ_x000D_AÏÁ_x001F_Ü¤³_x000B_A]Ïg¸:_x000E_Afz_x0019__x0003__x0004_0ê_x000B_A_x0001_ÏøÔÍ_x0016__x000C_AF×&gt;7_x000C_A_x000B_ØÎx k_x000C_AÙ_x0015_Là_x000B_ALÒ»_x000F_¬_x000C_A¯£_x0017_N_x001A__x000C_A_x001F_AFáä_x000D_A$k_x0007_n7Î_x000C_A±Ê¿_x0007_ð_x000F_AóZeú_x000B_A÷Û*_x001B__x0003_y_x000B_A_x0015_`µ¥gE_x000D_AHóM_x000B_A pB~_x000D_Aè¯_x001D_È+*_x000D_AKa¹$_x0014_u_x000C_AG»_x0007_S_x0012_=_x000D_Aô?*G4j_x000D_AÆâFh_x001A__x000D_AcXÓ_x000D_Aþ_x000C_2 &gt;4_x000F_Aò³+³Îp_x000C_Aem_x0007_ôÕ_x000C_A¦^_x0011_e/_x000D_A¸Ów_x0006_[n_x000C_A_x0001_9©{Û·_x000E_AY¦#ïQ_x000D_A=å9zÜ__x000E_AI_x0006_;Ï_x0010__x000F_A0Üa20Ä_x000B_Aó@/ªÙ_x0002__x000D_A_x0001__x0002_º"±ê&amp;_x000C_A_x001D_[æ+Åh_x000C_AOWñÉÍ4_x000B_AÐ_x0002_A¹_x0006__x000D_AôBÚ~¥_x000D_Ash.Ñ_x000B_A¼#´à_x0015__x000D_A@q=/_x0014__x000C_A	V_x000D_ _x000B_A_x000F_×,Éø0_x000E_Aá|_x0007_×WF_x000E_AèßVÏ³_x000C_A­L9Bss_x000D_A¦Éý_x0011__x0014__x000E_A@èOò++_x000C_A_x0011__x0002_µ0a_x0005__x000C_A_x000C_ÐYë¾Ä_x000B_A»©_x0017_Ìxr_x000D_AºQÉtv@_x000B_A_x001A_G1_x0005_O_x000B_A_x000F_PQ)Aq_x000C_Av_x001C__x000E_%_x000B_AËqÂ_x0005_©_x000C_AþÌòÔ¨¤_x000C_A¶t¯|_x000B_A§ãÝqs¹_x000B_A± _x0004_ùäÖ_x000B_A_x0013_óøêüi_x000B_AbKå~Q_x000B_AVòD_x000B_Ag^1_x000C__x0008__x000B_A_x001D_¢Ë_x0004__x0005_º§_x000E_Aî_x001E_®B_x000C_A	&gt;·Aÿ_x0005_A=Ù0E®u_x000B_AÑ3_x001A_"_x000C_Ath¬E½z_x000C_AãéQâ_x0003_e_x000C_Ay&amp;÷_x0011_Õ_x0019__x000B_Aîp_x000C_9_x000E_AZï\+'_x000B_A_x0001_{_x001F_¿?8_x000C_AîîéÜO_x000B_A_x000E_¼ïÁD_x000C_A_x0005_´/_x0003__x001E_§_x000D_Aa_x0013_¼q¸_x000B_ACt	HZ_x000E_AÙÞó;à_x000B_A!í¹zþ`_x000E_A_x0002_&gt;âOdª_x000B_Ace¹9_x0011_c_x000D_AÈZ&gt;4Ðò_x000D_AO3ssÄ&lt;_x000C_AÙ´Y_x0006_U_x000C_A0¿0èZ_x000B_Aöqoñ_x000D_Avûý½Â¼_x000D_AÊÙ¦)_x000B_ð_x000D_A7P:_x0002__x0013_W_x000D_Acóô_x000B_A!b&gt;&amp;_x000B_±_x000D_A_x001D_®£Ä¥H_x000B_A_x0013_|_x0017_ù0Á_x000C_A_x0001__x0004_¥~xùG_x000C_A=L__x0003__x000C_A\ð&lt;=_x000D_A!_x001F_¼_x000C_dP_x000B_Aj¸ö ¥ç_x000C_A{_x001E__x001F_iX_x000C_A`_x0013_Vë _x000B_A"_x0017_Ê_x000B_AMV`Ny$_x000D_Aþ_x001D_§Lú_x000B_AÚ_x0003_0_x000F_Þë_x000E_AhO½}@D_x000C_A&amp;,_x001C__x000D_Aú±Ê¹i_x000B__x000D_A{4¶Õ*Ó_x000D_A±.?UÕ_x000B_AGÄ4·"ù_x000B_AÖÝÒÿ_x000B_Aq_x0010_&lt;._x001E_é_x000C_AÂXQa´_x000C_A6ÚN5¶_x000B_A&gt;U­_x0001_¶C_x000C_A¶Wâî¨_x0003__x000C_AðÔ«iR_x000C_A¾_x001D_¨+&lt;I_x000B_A_x000D_Ö¨â__x000D_AÓöc_x0017__x001F_Ç_x000B_AT_x0006__x0002_z_x000C_A3cÝàü_x000C_A(^}d_x000B_AÞÆÄÚåÕ_x000C_A_x000F__x000D_ôÃ_x0003__x0004_¯_x000C_AjuÒ:_x000E_ô_x000B_AØB_x0001_Ö¿_x000B_A_x0019_zÊ5_x000B_A£_x0010_÷Â÷´_x000B_AÇË4Ery_x000C_Aáîs_x001A__x0002__x000C_AóÚÄW_x001B_f_x000B_AºÉ¯M³Õ_x000F_A»øÒp¤_x000B_Aã_x001F_½_x000B_AÄ½ËºÂ_x000E_A_x0003__x001C__x000F_ÒÎH_x000D_A¡û=P	_x000C_A_x0003_Ð1,)_x000B_A@Þû¤_x0010__x000D__x000C_Aq¤é_x000B_AÐ¯H@à&lt;_x000D_AÇ¢½¢_x000D_A*ÉyÖu¥_x000C_AJªþ&lt;T_x000B_A&gt;ÞdÈy_x000C_A_x001A__x000D__x0019_5'_x000E_Ap^ß3Ä_x000C_A*(\á_x0010_¸_x000D_AùÒa_x0011__x0006_ _x000C_A½¶^X_x000C_Aü²­)_x001F_b_x000C_ABÎ­ _x0005_7_x000C_APeô_x0019__x000C_A, ã]´_x000B_AÀðëp¯_x000C_A_x0001__x0003__x000B_VQ7ØH_x000E_A&lt;NÈ_x0002_KÂ_x000B_A_x000F_º¯Éo_x000B_APÈå».è_x000C_AÓ_x001F__x0008__x0013__x000C_A1¶N,Á8_x000C_A0O_¶_x000B_A©Ã~çmÇ_x000B_A¢W£¯_x000E_AfWi_x001D_Ã_x000D_A÷ê_x0017_x£_x000B_A¼î0O"Ñ_x000C_AjjÄ_x0010_Îø_x000B_A-éNõªÃ_x000B_A­ØH©_x000F_AO_x0007_0BRì_x000C_A_x000C_¿é_x000B_¾_x000D_At( h_x000C_A=]_x0019_|f_x000C_Aä?mMÃª_x000B_A+yjÕt_x000D_A¬È0_x000C_¹_x000C_AÁ6_x000B_×_x000C_A)_x0013_nÏ_x000E_AË?bJ_x000F_AØô,l_x000C_Aôoò+ÖÒ_x000C_AãªÉñe_x000C_A6S&gt;G5_x0007__x000C_A_x0011_=!r·-_x000C_A_x0018_²_x0003_ïR_x000B_Aüåo/_x0001__x0007_&amp;¿_x000B_A¢ÆeOÔ_x000C_A_x0011_ïû|çY_x000B_AË8kclH_x000D_A¤·a/¦_x000C_A_x0005_@nE&gt;û_x000C_A%_x0018__x0011_wm_x000B_AâJw.æ?_x000B_A_x001D_áýè_x000E_Aôª~}Âî_x000D_A ?´kys_x000E_A·(e Î_x000E_A_x000F__x001C_Ì¬É«_x000D_A¿þ_x0002__x0003_q_x000B_A_x0004_+À"È_x000C_Aq¨_x0015__x000D_B_x000D_Aù:A]óÆ_x000B_A&gt;{ÅàL(_x000C_A_x0012__x0017__x000D_Â`_x000D_AIì_x0015_´Å_x000D_AcØ¡g9±_x000B_AßÁ|dWp_x000E_A9_x001C_°_x000B_æ_x000B_AÝ{_x0008_=Ç[_x000B_AÆ§Ú_x000B_AÊÆ}Î#_x000C_AJzeÕ_x0012__x000E_AML_x0017__x000C_A":Ò_x001F__x0015_1_x000C_A ­_x0008_Ë[_x000E_AçÂow_x0006__x000F_A_x0012__x001D_%ç²_x000C_A_x0001__x0003__x0004_I{xa½_x000D_AÞ~ó;_x000F_A·_x001F_Åü_x001E__x000C_A¨Í_x0019_j_x000D_A_x0001_DxW{_x000C_AØaL×B_x000C_A&gt;ò[_x001C_b&amp;_x000D_A_x001F_:ª-_x0005__x000B_A_x000F_«f_x000E_¬_x001B__x000D_A9_x0004_V&lt;I_x000C_AÉy7~k_x0005__x000B_AzÏ_x0005__x000C__x000B_Aêà:Ì4_x001F__x000E_A_x0006_&gt;·2O_x0002__x000D_AP¶`A_x000C__x000C_AþYR,^1_x000F_Aß8åÎòÀ_x000B_AV+M/ý_x000B_A#]_x001A_ÁÊt_x000C_Aõó_x001F_¨WØ_x000D_Aº¿ns_x001D_X_x000B_AR"Ú)ô_x000B_AúÛX×_x000C_AÔ_x001F_Op¢_x000B_A"ÜRm&lt;[_x000F_Ad_x0016_¼_x0017_ª_x001C__x000B_Ar_x0017_H_x001B__x000E_AäíºQ´Ü_x000E_A_x001E_üé©_x000C_A_x0017_ñÿh'_x000C_Aò4I,¾#_x000B_AiÒ_x0011__x0003__x0006_¾a_x000C_A__x0019_|êØ_x000B_AÎÕÅod®_x000C_AJC¿®_x000C_Aæãøk_x000E_Aå|ª²¢_x000C_Aß:-_x000D_A_x0003__x0016_]_x000E_A_x0002_#Ðù_x001F_«_x000B_A×SA9_x000C_A_x001B__x000E__x0002__x0013_2_x000D_Anµo_x000D_AèÝT«e_x000F_AÉ_x001D__x001C_Êjã_x000B_AÜ§T¡	_x000C_A¸Ùe¿_x001A__x000D_AÀ©Ñ_x0007__x000C_Aý%4_x000C_A$­ãE_x0017__x000D_AÉWûMð_x0013__x000F_A_x0005_Lâ&amp;_x0002__x000B_AÍ8_x0001__x0004_Õ_x0019__x000E_A=-_x000B_5_x000D_A:pñz_x0001__x000D_A_x0015__x000B__x001A_Xm_x000C_A*_x001C_&lt;·_x000C_Af	íz_x0006_ê_x000C_A_x0006__x0008_91_x001C_T_x000F_AÈ¾_x001F_zk^_x000D_A\_x0004_vgÍ7_x000B_A»É4¾KÁ_x000D_Ai_x0004_4§Æè_x0006_A_x0002__x0003__x001F__x0001_ÝìËá_x000B_AÆ­x¾¶_x000D_A1R¾_x0017__x000B_Aô¸çâ°]_x000C_AÔæòþU=_x000B_Aeä¾W|_x000C_A´®p§_x000C_A_x0014_DInÈ_x000F_A~à²&gt;_x000C_A&gt;æ¢ÛØ_x000C_A³B)­_x000C_AxªCÆôY_x000C_AÛû_x0010_¤/¸_x000C_A¢¶»°_x001D__x000D_AFÜãxe{_x000D_A_x0013_?^~}A_x000D_A_x0011_Q_x0019__x000F_AãÑ%üÏ_x000D_An_x0004__x000C_Àyµ_x000C_A`b#I¸_x000D_A_x001A_Ih_x001C_2i_x000F_AÅÃ¬L_x000F_Axë­_x000E__x0015_»_x000E_A1m·ó._x000C_AÈ^é±_x000C_Aé%Q¨U_x000D_AM9m8_x0007__x000D_A¸?G9ùë_x000B_AÎÀk«à±_x000B_A,_x000F_²»èK_x000E_A_x0014_L9¶_x0010__x000E_AÊ6b_x0001__x0002_ _x0019__x000C_Az'Vþ _x000B_A´~þ§£_x000C_A_x0016_g_x001D_5»_x000D_A7HpO_x0017_0_x000C_Aëÿ`EÏ_x000B_AåÐ¥$£_x000B_AôÛøA_x000F_Aæù±È_x000B_A1¥Á-[_x0018__x000C_AQæIn¹&gt;_x000C_A_x001B_e_x0012_íÎµ_x000B_Aö.&lt;TC_x000E_Aöa|ºÂ_x000C_A@®Ð4º_x000B_AhÎOwÍ9_x000C_ALßq&lt;1_x000C_Ap_x000B_X¨Õb_x000C_A9Ü_x0010_9®_x000C_Aí_x001A_î4é_x001D__x000E_A¼õ#2²_x000B_AÊÒ_x0017__x001E_³_x0016__x000E_A)}õjå_x000B_A_x0008_úR_x001D_¥Ð_x000B_Apr_x001F_¡ÄÒ_x000C_AíÐV _x000B_A¤_x000E_iû_x0015__x000C_A`Ô_x000F_j,_x000B_A_x0003_Lÿ±_x0017__x000E_A`5hÐ_x000C_AQØ+|ö_x000B_A»õg=_x000C_A_x0001__x0005_¾ _x001B_.µ_x000E_Ag£8	º_x000C_AQmõì_x000D_AÑöÎ_x0019_Y_x000F__x000D_A_x000D_¤X¶ò_x0005_A_x001E__x000D_ñáý_x000D_Aö¢d_x0008_å_x0002__x000E_A_x0018_ZÄµÿ_x000B_A%©vAG_x000D_A_x0007_ì_x0004_þÑb_x000D_A0¡ø°µ _x000C_AïÇ·=_x0019_p_x000B_A_x0004_M9)_x000D_AÃr_x0018_¼i}_x000E_Aå-&gt;&lt;F_x000B_AÚ_HÁÐÜ_x000B_A´0b¼à¬_x000C_A½=uJá_x000D_A-×	XbF_x000B_ARðBSdJ_x000C_AR_x000F_ÍkÄ­_x000E_Ae8Ô¯&lt;µ_x000C_A_x000F_¡X_x0003_ó|_x000C_A_x001B__x0017__x0017_ApE_x000E_A¶^V2s_x000D_A	S[_x001E_v_x000D_AöÁhzg_x000C_AÕ~!_x0012_`_x000C_A¥_x0010__x000F__x000B_®_x000D_A×½Ç{¤_x000E_A÷¼)_x001D_6_x000C__x000C_Añä_x0018__x0004_	×»_x000D_A"ðí±­é_x000B_A4¹5Ùg_x000C_AÝÚäD&gt;_x000C_A_x0003_¹_x000F_&amp;{_x000D_An+@¾_x000B_AÎí_x0002_ì6Ò_x000C_A»ÆÏ¶_x000D_A: _x0003_Ü_x001C__x000B_A*ÞÐ_x001D_ßÇ_x000B_AÊ¥³mL_x000D_AàO_x0001_&lt;l_x0014__x000C_AL÷_x001B_õ_x001C_^_x000C_Ab_x0012__x001F_®Ç_x000C_A-_x0008__x0014_\¸þ_x000D_ADHgñKl_x000D_A&amp;[OÈ_x001F__x000E_AÈ¦àö_x000C_A%2©¤è_x000D_Awèø_x0010_¯_x000D_A¿±Në¡_x001F__x000D_A_x0007_÷!ãÒÐ_x000C_A¢ÂLûq_x000C_AòUá_x000C_·¤_x000F_A_x001D_"øAt4_x000C_A¾_x0005_Oò/a_x000D_AÊ'_x000D__x001F__x000D_AØFsq_x000C_A/ò_x0006_Qä_x000B_A_x000D_2ÑVÚ#_x000E_A²'â{_x0019_§_x000B_AÌYRz!ë_x000B_A_x0003__x0007_°_x001B_Ì2lN_x000C_Aú_x0001_ï_x0007_OT_x000D_AÏ]ý_x000E_A_x0016__x000B_×_x001A_²(_x000C_A¹_x0016__x0006_ÿp_x000B_A(È«_x000C_A_x001D_ñzCx_x000B_Aõt¹ú_x0012__x000C_A_x0017__x0005_kZ_x000E_AW;_x000F_ø_x0015__x000E_A	ú_x0002_K^I_x000C_AãXF]¡:_x000C_A2ãÚÖ_x000C_AØ_x001F_ÞÙ_x000E_Aó_x0007_&lt;_x0016__x001C_J_x000D_Au!æPRÄ_x000B_A_x0003_ì_x001A_Ø³i_x000E_AøÑ÷#ß_x000C_AÂ¬Ù}-_x000C_Aþ_x0003_%¢bS_x000C_Av¿î_x001D_ír_x000C_Arü&amp;uo_x0011__x000F_A_x0004_ñNÇÅg_x000D_AÞn¹ò{@_x000E_AÆwgQñ»_x000B_Aàþ§ëîÚ_x000C_Ax_x0013_lZÜó_x000C_A/£Á_x000E_úá_x000E_AésÔënÜ_x000B_AV_x001B_»_x001D_2_x000F_A_x001D_~%É%ð_x000B_AnWE_x0001__x0002_fV_x000D_A_x0008_ÄQLsq_x000D_A@&amp;_x0001_ç\_x000C_AÅ±* D¸_x000C_A_x0018_V_x0017_Sa_x000C_AW[&amp;C$_x000B_A_x001C_õú±ì_x0010__x000C_A{_x0017__x000C_ç¯_x000C_A"c¶aN_x000D_Ax§#½#"_x000D_A^Eþ$Òø_x000D_AU	_x0011_û?u_x000B_A_x0004_{¹Ý(æ_x000D_Aõâ'¢V_x000C_A÷¬¦ym¶_x000D_A6¯'èH@_x000C_A	ègm`_x000C_A-®~Ý¶ô_x000B_AåEX(_x0016_;_x000D_AËb_x0017_Ï(_x000E_AlZr¢_x001F__x000C_Aj»ãd¾À_x000B_Aø«æ_x001E__x000E_AC_x001D_&lt;Y¾ó_x000D_AÊÓUE_x000B_ANÝA$Bæ_x000B_A2Ì`»&lt;ø_x000B_AßïÕu¿_x000E__x000E_A¦6_x0006__x000C_éª_x000D_A!_x000E__x000C_AÀ?__x000C_A¦Eöoè_x000F_A_x0001__x0005_tsç_x000C_Aµ_x000C_e6_x001E__x000C_AtQ_x001C_¨u_x0018__x000F_A_x000C__x0010_«_x001E_°_x000B_A&amp;w_x0013_Û_x000B_Aíy_x001C_æÉ_x000D_A'6»RÝ_x000B_Aè_x0010__x000B_Aâ_x0011_Xç_x000C_A4_x0005_@Sz^_x000B_AAY:dü_x0005_A)ïöÄÞ_x000B_A&amp;RÇ_x0002_~_x0014__x000D_AQÊ8£_x001E_{_x000C_A,ß_x0018_´o_x000C_A+ËàßN_x000C_A_x0007_Êì¯F_x0015__x000B_A)_x0004_2_x000E_0_x000C_AÆ®d7_x000E_A_x0015_Ø#	¾_x000E_Aê_x0012_/W_x0012__x000B_AÅ_x0018_&gt;ãOÄ_x000D_AÕ['óÄÔ_x000C_ASii_x000E_T_x001D__x000E_A¼qäk¯N_x000D_Aº$Ï¾1_x000D_A_x0003_Cÿ¿î_x000C_A|_x0004_j=ý×_x000C_AV«î®è_x0016__x000D_A\_x001C_)_x0016_¦ÿ_x000D_A¡½¸'w_x000B_A\_x0002_Âk_x0003__x0004_$=_x000C_A_x0018_¶×"J_x000C_Aï«1õq _x000E_AÿÖUn_x0013__x0018__x000B_AM_x001B_ydY'_x000E_Aò/_x0017__x000B_AÚö_´]/_x000C_AØ)d©r¹_x000D_A"Ô~DïW_x000E_AEG_x0002_Je_x000C_At=C.T!_x000C_A_x0002__x0011__x0015_¦O_x000C_AAÔ=I``_x000D_A:P:¨Hm_x000C_A´dõÈ¢_x000D_AüëpÎ_x000E_A4Uþ°M_x000C_AX»a_x0003_{N_x000B_A3Wdµ_x000B_AÆK£&lt;¢ï_x000B_A_x0008_ç6ÇºR_x000C_AÞ_x0005_&gt;	¦n_x000C_A{7ÉÓ@i_x000C_A­sÉ_x0013_Ù_x000C_AüvWm'¤_x000B_ALý]³Ô£_x000D_A,a@ªp_x000B_Aö](4_x001B__x000B_Aø_x0012_ØÒö_x000D_Aéõ¶JT,_x000E_A¾À_x0001_AÏ¡_x000D_AÕQ8{_x000B_A_x0001__x0003_BîìÎ_x000B_AÛ²sèß_x000B_A°À-_x000C__x000E__x000E_A_x000E_V!Zü}_x000B_Aü±¸_x0007_Ä_x000C_A«|®óò_x000C_AÅ_x0014_à[ÿ_x000B_Aÿä_x0017_'_x000C_AÃ®4_x000B_Ajv×¨°2_x000D_AÖö_x000C_¨Ëó_x0003_A1éI_x000B_AZQÂóK_x000C_Aa_x0002__x001F_]Y_x000B_Aÿ;ðÛ _x000C_Avl¸/à_x0003_AË_x001C__x0015_³a_x0003__x000E_A×pâÉù_x000D_ASçA_x0017__x000C_A_x0019_ù¹¢ò+_x000B_Ar¸:¨__x0012__x000C_Aº¶-ß_x000E__x000C_A¦c_x000D_5þ_x000B_AÆú¹qI_x0019__x000B_A_x0003__x001F_Má"_x000D_A±_x001B_*ÕÕ_x000C_AáÑÿG·ñ_x000B_A±´Ùõ}[_x000C_AjÕt_x001E_©_x000C_AVÎG({_x001E__x000D_A¸ô1 "n_x000D_Ac{*Ü_x0002__x0003_°K_x000D_A:2@`_x000B_AMO_x0004_ßtf_x000D_A	¾/Ï`_x000D_A;ñ°¸º_x000D__x000F_A+_x000F__x001E_&gt;õ_x000C_AüD¤O}_x000D_A_x001C_è@ñ9_x000B_A_x0012_­¿:_x001B_º_x000E_A/ª·?^¿_x000C_A_x001C_ÒÞía&amp;_x000C_AÝlL{¶_x000C_A¢àÇC#_x000C_AÄ_x0001_4±_x0015_;_x000C_AÙµÑ=â¢_x000B_AE_x000B_w÷_x0015__x000C_AR¿_x0007__x0019_°0_x000C_A9÷_x0007_Ò_x000B_A__x0018_Æò_x0004__x000E_Açz4Ñ_x000E_A=yN_x0018_#¦_x000D_A;K¶_x000B_A_³Q_x001C__x000E_A.YIXGÇ_x000E_AsÎôº­"_x000C_An¾§¯ï9_x000D_AE,q_x0018__x000B_©_x000D_AL306_x000C_Aª$¶_x0017_õ_x000F_A_5_x0005_öÁ©_x000E_A¢Ont^_x000C_A_x0006_··_x0002_Ke_x000D_A_x0001__x0002_DEöçWK_x000C_AQùÞH_x000C_A¿7_x000F_ ä_x000C_AqáZ_x0019_QÀ_x000B_A_x0012_ñÇ_x000D__x000C_A8é{üG_x000E_ATê_ýå_x000B_Aèùö$q_x0013__x000C_AðÊ9E_x000E_AÖ -w+~_x000D_AãöÈ`._x000C_AH}D&amp;©s_x000F_A_x0013_ÐKÁºs_x000C_A_x0002_JEÍ|_x0006__x000E_ALÝvkQ_x000D_Att´rø§_x000C_AÎl_x0017__x001F_è'_x000D_A÷Æõõ6S_x000B_AuødE_x0004__x000E_Aà_x0017_Zn:_x000D_AÎYK_x001F_:ü_x000E_AÅU_x0016__x0013__x000C_Adgß)_x000B_AìP¶Áué_x000D_A	7¬æØ_x000C_Aépt)äy_x000B_AóÛJÃË_x000D_A©-_x001C__x000C_AÙ6¯àB_x000B_AFÎ½_x000D_AËÌìÞQ_x0019__x000C_A_x0008_YM_x000D__x0003__x0004_Ê2_x000B_A×y'0àÈ_x000C_AÐGc_x000E_A²¸gVö`_x000C_A\b_x0017_é¦¿_x000B_Aª!¯OË_x000D_A¨j¶~n&gt;_x000B_Aàª_x0018_Å_x001B__x000B_A_x0018_FUÃ]_x000C_A_x000E_ü dY5_x000C_A­n:_x000D_Õ_x000B_A_x000C_³``mr_x000B_A_x0004_X-_x0002_º_x000B_AÂ´É_x001A__x0014_Â_x000B_A_x0001_õz·_x000B_AqV_x0008_Ör_x000C_A_x0017_.&lt;÷Î_x000B_AX#_x0001__x0004_Å_x000E_AË{_x0013_«e)_x000B_AðÚ_x0008_g_x000C_AI©_x000E__x000B_AL°7_x0015_±_x000B_Am&amp;´&gt;&gt;_x000F__x000C_A_x0008_öÝ£Ô_x000B_A»Úb_x000D_AÒfùX_x0013_ü_x000C_A*m¹}H&lt;_x000D_Ab°»+Ó_x000B_AZ_x0015_É°_x000D_A[Iø{E_x000B_A	_x0003_	WHí_x000D_AÍs¼/Iê_x000D_A_x0003__x0005_åYºÝ_x000D_A¬\ì&lt;_x001C__x000B_A_x0016_Ií=êÐ_x000E_Am_x001E__x0011_Aî_x000C_Aw)_x001D__x001F_ú-_x000E_Aj³Ð¦Á_x000B_Aç_x0017_Àý«;_x000C_AÖ_x0011__x0004_ZÎ^_x000B_A.Ü³_x000E_ü_x000D__x000B_A0_x0005_N%¸Â_x000F_AÛ/g_x0002_R$_x000C_A_x0001__x0012_Ë_a»_x000C_A_x001C_Ä®_x0015_Ñî_x000E_AÐJ_¯_x0013__x000E_Aèã´Cêí_x000C_AÆbóV_x0016__x000C_Ac'_x0001_Â¶_x000B_Aáû-äu_x000C_A_x0011_W" 1*_x000C_ANðoï[_x000C_AÜäÜ4&lt;_x0004__x000C_AÜ_x0003_ËëgX_x000B_AÔ:®%5_x000E_A&amp;,_x0004_UÍ_x000B_APÖa_x0014_c_x000B_Aß_x001C_½_x001E_½m_x000D_A_x0008_{"âþp_x000C_AÜïÁñòP_x000B_Az³(]_x000E_Ahl"S_x000D_A² ç_x000E_]_x000B_ATÓ_x001F_&gt;_x0001__x0005__x001C_E_x000C_AÝz_x001C_¢Î_x000D_AeÒ_x000E_Áô_x000E_A³_ÛM±_x000C_AÙTÊc&gt;_x000D_AÑ	¨x3_x000D_A3õzá_x0018__x000D_AØÕ_x0013_\²_x000C_Aÿþxûh_x000C_AøÐd_x0018_¶_x0013__x000D_A_x0011__x0002_å_x0004__x0001_{_x000B_AT_x0012_@^_x0003_µ_x000C_AÃG¡ ºÑ_x000D_A,1¨Ìqþ_x0005_AìËÌ_x000C_A(÷¶®ü_x000C_AÒ_x0003_"°"w_x000C_Aô_x001F_Jçk@_x000D_A:Ø[å"_x0011__x000C_Að?þ_«_x000D_AMû«0Ù_x001D__x000C_A}¾!:r×_x000B_Aào_x000E_«_x000E_AÏfÐ}õc_x000D_A¸@_x0010_¨|Ë_x000B_AÒºQ_x0010__x0003_è_x000E_A³éc_x000C_ºµ_x000E_AàgPZ_x000C_A;èÍ?P	_x000F_AÒA][µM_x000C_AìÊ_x0003_æª_x000C_A{	_x001C_TçÓ_x000D_A_x0002__x0005_¶_x0001_joþ_x000B_A_x0019_CÏíJ_x000F_A=+hhy_x0008__x000C_A6ò$Ï_x0014_å_x000C_AüS^Mt_x000C_AK00_x001B_!É_x000B_Aú&lt;¸·ò¬_x000D_A´_x0003_w1_x000B_A¤Ï_x000B_AÕþS!	_x000E_A_x000B_xã_x000B_A_x0011_è±_x000E_Q_x000D_A©Áú_x0014_é_x0006__x000C_AÖeÑTÐ_x000B_A¿&amp;B_x0013_æ_x000E_A¢¶2?z_x000D_AX_x0013__x0016_b_x0004_µ_x000D_A]_x001D_l_x000C_A4_x0012_íÿ§­_x000C_A_x000D_ù_x0013__x0008_ÿ_x000B_Ap­_x0015__x0010_IÀ_x000C_Aªèï«*G_x000C_A_x0011_Áè8!_x000F_AKð"9$_x000C_A_x0008_F_x0014__x001F_úÙ_x000B_A%qL§e_x000B_A/i_x0011_î#á_x000D_A~?Ì*v_x000D_A7/K_x000E_i_x000D_AYª·à(_x000E_A®è_x001F_Ù_x0013__x000C_AI_x001E__x0002_Ê_x0003__x0004_4Ý_x000D_A*ëoÇç_x000B_Aö½_x0017_Ù4_x000C_AÎç~Âcú_x000E_A%éÁÑî_x0014__x000E_A|Øß&amp;ó_x000B_AÂo¯S¯v_x000F_A¶û_x000C_¥wV_x000B_A_x0013_áQ¡_x000C_Aéè¨µê_x000D_A(?¦_x0005_sû_x000B_A¬~¸Bú_x000D_AÀ6mwå_x000B_A{l_X&lt;/_x000D_AiY×³¨_x000C_Ae2Óh¾k_x000E_Aü»b_x0006_¾¦_x000C_A#æ_x0004_-_x0003__x000C_A&lt;Ð.Ñ_x0013_x_x000C_A_x0012_ê¾´èm_x000B_Ar£¢Ò_x0001__x000C_A!·âÕ±_x000E_Aûfk×$_x000B_AXv}_x000E_ð_x001C__x000C_A¹_x0002_Ï~,_x000C_A¹ÇwoË_x000C_ARQe¨ç£_x000B_A×ÃN"_x000E_A%ål_x0011__x000C_A!Ê_x0015_þ_x000B_A_x0002_&lt;Vü-ß_x000B_AD)A¿_x000C_A_x0002__x0003_¤b¼ðÕ_x000B_Aw!xût_x000B_A¦Õ4ÎQ&lt;_x000C_A_x000B__x0007_Ã¬±_x000B_A_x0001_ïßðw¨_x000D_A±__x0010_Ï¾é_x000E_AWÑ¬ù%_x000F_A_x0014_ôÆõ_x000D_A;Q»Nw_x000B_A A£4ì_x000B_AËI_x001D_pÁ6_x000C_A}6oÁ·_x000B_A´ò_x001C_Ü¯_x000B_A}(5¶~_x000C_Aèw_x0014__x000E_Åy_x000D_AÐ__x0008_R´­_x000B_AiÆÐàFB_x000D_AÛÀÊºL_x000D_A¯g4YC_x000D_AÓûÓ%L_x000C_A_x0015__x0013_´3_x000D_Aÿî¼Ó_x000B_Aq_x0008_ÕH_x000D_Aþ}ã_x000B_A¡Û0;4_x000E_A~c8&lt;1_x000C_A´ö½ç¢_x000D_A^gJÎi_x000D_AMeÐ_x000F_H_x000B_Aºqè_x0010_Û_x000C_AÏÊÅÝ©]_x000B_A«h©_x0001__x0002_{_x000C_AY_x0001_«+_x000D_AMïP¤_x000D__x000C_ASUÇÑ)q_x000B_AB0J_x001C_m9_x000F_A¾µFlÇ_x000C_A_x0003_zÃûÐU_x000C_A×j_x0002_mU3_x000C_AÎ_x0002_+kd_x0008__x000E_AÊ¶½tÜ!_x000B_AâñRo`â_x000D_AÂ_x001D__x0006__x000E_Dq_x000D_Aóû_x0018_&amp;âñ_x000C_A_x0007_ g_x000C_Aq_x0014_i;_x000C_A&gt;;_x001E_ð_x000C_A_x0017_äðí ,_x000E_AeÀT_x0010_!Ý_x000C_AV_x0011_Á÷_x0007_L_x000D_Ao	GAà_x000D_AT¶P_x0014__x000B_A-æ¾Ác_x000D_A3_x0004_?â_x0017__x000C__x000D_A_x0018_ÏXcK_x000E_A¦ ¯%®_x000B_A_x0008__x0003_B»º_x000C_A]y±Ù_x000D_AQLñìA_x0019__x000E_AbÏo´_x001B__x000C_A_x000B_HS¤_x000B_AÿÄïÔâ_x000C_A´6¾5o_x000D_A_x0001__x0002_ oj_x000B_AÒ\_x0004_H/_x000C_A_x001B__x0003_Q5Öö_x000B_A_x0012__x0018_"«_x000B_A_x0016__x0012_¤á""_x0010_A²k¨Ä_x000E_AÂÙø«_x0012__x000E_AªÆæ_x0013__x0010_AZ	!½P_x000E_A2.õ_x000F__x000E_Aw=_x0013_×à_x000B_A_x0005_ôs¨L\_x000B_Aº§2ø_x001C__x0007__x0010_A­Ü²ÂÚ_x000D_Aá;_x000C_A_x001E_ØÕ«CD_x000D_A_x000D_q_x000B__x0017__x000B__x000B_AÞ_x0018_Ù1Y_x000D_Ax_x001E_}%J_x000B_A_x000D_ôëÒDÅ_x000C_AßLI_x000E_«°_x000B_A_x0011_)©Õmn_x000E_A_x0017_&lt;éÀ°_x000C_A_x000D_×_x0018_©Ï_x000B_Aú`ÙHù_x000C_Ac¹_x0014_Ñ_x0005__x000C_A4MíýÙx_x000D_AF_x0008_{þ_x0005_B_x000C_A_x0010_ÚÖ±&amp;_x000D_AN¡Æ_x0007_s_x000B_ATÿ½¡ug_x000D_Añ¨í½_x0002__x0003_9l_x000B_AÂ®±m_x000E_AþV×4_x000D_A=º!]$Ü_x000D_A#_x0001_Q¨o_x000C_AäKµ÷ó_x000B_Aáõ¥&amp;_x000E_A°Q&gt;!¯_x000B_A'¾Tb_x0013_3_x000D_A=&gt;Â¥áa_x000C_AÁ_x0002_à_x000D_;ù_x000D_A'Á·|Â_x000D_Avù÷_x000B_A-Âí_x001E_;R_x000C_A¶Ca:w_x000C_AØ_x0013_ÛþY_x000D_Ae»Y _x000D_AH_x001F_Îä4ñ_x000E_A´õçÌø_x000D_A_x001E_h-Ïb_x0006__x000D_A_zÈa¾ý_x000B_Aç_x0010_£vè_x000B_AÏebóN_x0017__x000C_Apëì3D_x001D__x000D_AaÌ[ð	¨_x000E_A¹_x0004_ù­_x000D_A_x000E_µYØË_x000C_A	6G"9é_x000B_A{_x001B_Ô\_x000D_AËó[__x000B_A_x0017_YëÊ_x000B_Aä¡_x0015_Í_x000B_A_x0003__x0005_»wDà_x000C_A[¦g	X _x000C_A×»îí_x000B_A+)ë§H?_x000B_AzZ_x0003_W_x0004__x000D_AÌ0Û_x000C_h_x000B_Aö(Ôæ{_x000C_A³]&gt;D-_x000C_AòÜh:³_x000D_AÎN¡Ö_x0019_O_x000D_A½Â~_x0014_L_x000C_A·¨e_x0003_|a_x000D_A_x001C_²_x0004_E_x0001_þ_x000D_A­c_x001D_{ª¡_x000B_A«0z¯Ã§_x000D_Av!6v'_x000F_Ac_x001E__x001A_Þð_x000B_Aid_x0001_ý¸_x000B_A³'R'L_x000B_Aàe&gt;iá_x000C_A¹M£º_x000C_Agë\X_x000C_Aº%ÛCÏ¤_x000B_A(S¥¢_x0003_w_x000C_Að6&lt;âu_x0006__x000C_A_x0017_³¾:Õt_x000E_A$³é_x0015_¡._x000F_A\ré©&gt;5_x000D_Au+}Â¦&amp;_x000C_AmQ_x0002_AÐ_x000B_A_x001A_ë_x000F_&lt;_x000C_AÞ{kß_x0001__x0003_°Ò_x000B_AÜÍC³{_x000B_AÚÉr0Å_x000C_AS_x0002_F_x0011_ÛX_x000D_AË_x0002_Ö_x000E_A(¹_x000E_eª_x000B_ANÿ_x0003_0f_x000C_Aý¬:_x000C_A°c_x0010_;ê_x000B_A¬´9è_x0007__x000C__x000C_A¬ä¬SÒ_x000B_Aæ5"_x0018_¬_x000D_AN¥ÿé_x0004_¾_x000B_A_x0001_ÂO®4]_x000C_A	_x0003_²Á_x000E_Av-ð_x0006__x000F__x000C_AØ¦cµÃu_x000D_AÅÑ`×8_x000F__x0010_A,oÃ3Ã&lt;_x000E_A7l{B*Ø_x000E_A(bH_x000C_æC_x000D_Aü¢ÊÐ·L_x000C_Aæj&gt;eBU_x000C_A%¢¦y-Ô_x000D_A¿¾¯_x0017__x000E_U_x000D_AÃ_x001F_«Ìí¶_x000B_AHãä%Ìl_x000E_A'óLxe;_x000F_A×_x000B_7Æ^P_x000D_AåA_x0003__x0005_Û_x000B_Aà{^³_x000B_AR_x001B_ßåÕp_x000E_A_x0001__x0002_,_x0013_üX_x0007_A-kÚ#)n_x0007_A2#=1§_x0007_A#ÝÖ2Z_x0007_A§©ÉÅ_x0007_A©ÞC	[_x0007_AA ª_x000B_¨_x0007_A}V\õo_x0007_AÓ¨9í_x001D_H_x0007_AkÂ¦_x001B_s_x0007_AùVY¡_x0007_AØ2z_x0001_Ï^_x0007_A¬g)Ç_x0007_A~¢\5_x0011_I_x0007_A¥ÎôW_x0007_A,zÑ_x0016__x0007_AáÞÏ®^_x0007_AÚ`í8_x0007_AJ_x0012_Whº_x0007_AeÐÌz0_x0007_AS'Ö_x0013___x0007_AEÍÚ_x0007_A!c1K¤_x0007_A2j$_x000F__x001D_h_x0007_A¢n7n;_x0007_AÐ_x0004_H_x0007_AÙ²L_x001A__x0007_AüXñ_x0005_úÂ_x0007_Aö4ø¼_x0007_A_x000E_Êóx_x0015__x0007_Aj_x0019_'+És_x0007_ANêÆ_x000B__x0001__x0002_Å&gt;_x0007_A©ÖøÏ_x0007_AêÙW#_x001F_G_x0007_AJ¥_x0018_~ß_x001D__x0007_A³)Ìjv_x0007_A¸C+o'$_x0007_AZÜIÄÄl_x0007_A&gt;8|ót_x0007_A_x000C_«Ä)ù4_x0007_AÄtûcS_x0007_AJ@*É9_x0007_A:_x0006_VK_x0007_Am(á¾_x0007_Az¸wr×l_x0007_A¶l_x0010__x000F_/®_x0007_AÁßÃ«_x0012_b_x0007_A!¨íE_x0007_A-Û[§_x0007_A_x0005_zÁä_x0007_A_x0008_Ô_b_x0007_ATkH}_x0017__x0007_ACj96/Ð_x0007_Ai_x001E_¯²|s_x0007_A¹{³¹_x0007_AÓÒgtg_x0007_AÓPÑ¾_x0007_A&amp;/eÉÙ§_x0007_Aø{_x001F__x0008_Vt_x0007_A_x000D_{Æúe_x0007_A·|_x001F_.¡d_x0007_AG_x0003_¿_x000F_#a_x0007_AVwS_x0007_A_x0002__x0003__x0019_*q§}_x0007_A_ÕEL_x0007_A²² 1TÂ_x0007_A´Þ³æ¨p_x0007_A_x0015_Òû'Þz_x0007_A9Òi_x0007_A%ï±b=_x0007_A9ñá7tµ_x0007_A_x0019_IóR_x0007_A}9p_x0007_A?$þ;_x0007_AV_x0014__x0017_._x0007_Agçk¬èo_x0007_A¦ó_x0011_M[_x0007_A_x001B_fyÔ{_x0007_A¨¾__x0007_A_x0003_iÉ£_x0007_A¿¼ú¹z_x0007_Aßï íÏ_x0007_Aáê_x0005_À$L_x0007_Aà¥TPæd_x0007_A_x0001_Óîh_x0007_AlÛ¥°ÿ&gt;_x0007_A5Ö¸~v#_x0007_A;q¼E_x0011__x0007_Aåaè¢¦H_x0007_Ao¹ØÔ=Q_x0007_AAðßþo_x0007_AöÉ÷øR_x0007_AL_x0015_mu¢ _x0007_A%_x0004_ny³_x0007_AéÕô_x0002__x0003_É_x0007_AÎTGÓ|_x0007_AÜ_x0019_hX_x0007_Aì_x0017_ù¦î[_x0007_AÐ_x000F_ùÍ?_x0007_A_x001E_0Í_x0013_X_x0007_A8&lt;_x0008_¼_x0007_AÐ´È"_x001C__x0007_Aq åI_x001C_v_x0007_A_x0010_w¢Õ=_x0007_Arm.]®_x0007_AE_x001F_St]_x0007_A/B#E}_x0007_A5_x0006_o:{_x0007_A_x001B_)¨à°_x0007_Ak+÷_x0002__x0007_AUnÀ!ù_x0006_AÄt'µÓ_x0007_AJs·Ô7_x0007_A²}Þö¬_x0007_A«$;s_x001A_·_x0007_AW_x0019__x0018_E*x_x0007_Aå£­V+_x0007_Aõ`_x0001_nR%_x0007_AHÎêb_x0007_A&gt;ó£Æì__x0007_A0ª_x001C__x0007_AÚ=_x0002_kJv_x0007_Aã"tc_x0007_Af+.ëu_x0007_Apa¦°ÏH_x0007_A¥Åw&gt;_x0007_A_x0001__x0003_õ@(ô_x0012_¬_x0007_A^º[Çð_x0007_A7«Ì£!_x0007_A¿&gt;Völo_x0007_AO_x000C_J®_x0007_Aû_x0015_OÚÙ_x0007_Aá_x0008_×N_x0006_`_x0007_AðJoq~_x0007_A~ôJ¬¶_x0007_Ag¿ø1¼_x0007_Aæ©+_x0018__x001A__x0015__x0007_AÔ6usî)_x0007_A´õÎóS_x0007_A¯ÿÅY­_x0007_A^²§_x0007_AËúÄ_x001A_î]_x0007_AêXÛd_x0007_A-®_x000F__x0015_±T_x0007_A _x000E_ü3²_x0007_A¾vºßD_x0007_AÖÆÎÿ¦4_x0007_A&lt;ÆýèaX_x0007_A_x000E_´aì_x0007_A__x0010_Ü²þ_x0007_Aíä);{_x0007_AÈ3Çx #_x0007_A5ñ__x001F_~_x0007_A[¡_x0002_;ëM_x0007_A7¼KÈö7_x0007_A³p«S\_x0007_A£|_x0007_Aü{EÑ_x0001__x0006_¦_x0007_A·T_x0015__x0007_Ï_x0007_A¹#y_x0010_ g_x0007_AÐõ÷¤}_x0007_AIÐÈÔbC_x0007_AZ¶qNë­_x0007_Aù_x0001_ï_x0008_*_x0007_Ap_x0005_±Æ»_x0007_Aèö÷&lt;_x0007_Aò§ñ&lt;ýK_x0007_A{)&gt;_x001B_w_x0007_Ai@_x0011__x0004_0¯_x0007_AsÓ)]±²_x0007_AKs»a_x0007_A§:Òµ¼_x0007_A{0g¿"_x0007_A '¹¸$?_x0007_A¬_x0003_c«_x0007_A*þ/ÿ_x0011_o_x0007_A EFõo½_x0007_AïlmrM3_x0007_A&lt;gêqk¤_x0007_AGõpP¡l_x0007_A_x001A_j¢%äp_x0007_A_x0013_Ó_x001A_Ï±_x0007_Aí¿ßY&lt;_x0007_A;½&gt;HE_x0007_AÞã=x_x0007_AKÙf¦G_x0007_AQÅ­ãÛ__x0007_A¦+_x0002_þB_x0007_A4}cH·_x0007_A_x0001__x0002_¡iíè"_x0007_AßEF¢QI_x0007_A_x0004_(_x0010_á_x0007_A_x001F_WT×"_x0007_AB\ÁïZ&amp;_x0007_Aä&lt;7~kÒ_x0007_AÐ9[¬0­_x0007_A"þbùs_x0007_AÀ7þ\ì³_x0007_A^óàeûg_x0007_Aàåö/ïª_x0007_Aõ1*v_x0007_A©~ìX0_x0007_A_x0003_5ç_x0003_j_x0007_AÇïw0y_x0007_A¹àXÔ_x000E__x0007_A5Pn¹,_x0007_A_x0003_ÉJD_x0007_A^f-ta_x0007_AÈ9w_x0013_¶_x0007_Au*%9_x0007_AÛSïè|d_x0007_A|Ðö[èI_x0007_A?Ò_x0006_¾/U_x0007_A-_x0016_*_x0001__x0007_A_x0011_sTQx_x0007_Añnûh}_x0007_AáMm_x0001_X_x0007_A_x0001_ìÝ©U_x0007_Aá­ :Sf_x0007_A/ù_x000C_|_x0019_A_x0007_A¨«ì_x0001__x0004_C_x0007_AmñjPÚp_x0007_A.»å_x0002_º_x0007_AÅ;øu_x0007_AZ%Ê¢_x001E__x0007_AÞà²_x000C_d¦_x0007_AUý3ó_x0007_A%ì_x0013_úÿG_x0007_AÁAy®_x0007_A~ëË¸©_x0007_A\íiöh_x0007_A¼e_x0011_a_x0007_AþýÑx)_x0007_AÐW_x0010_2_x0007_A®ÄFd_x0007_AV§À°ÿ_x0007_Aý_x000E_°_x0007_Ac­æ°F_x0007_Acz%Y&lt;_x0007_ATä{£_x0007_A_x001D__x0008_j´_x0014_j_x0007_A{7Mÿ£_x0007_A²ö_x0016_kjw_x0007_A®îÒ_x0007_P¦_x0007_Aú_x0002_l_x001A_G_x0007_A¡«GîF_x0007_A_x0003_õsaÈ_x0007_A=u-_r§_x0007_A ½þýÀ«_x0007_A¿_x0016_gþä~_x0007_AR¦no\_x0007_A§ükwÃ_x0007_A_x0002__x0004_{Xâ×Þ@_x0007_A¹ÝÞ:a_x0007_A x5h_x0007_A9L_x0017_µÆµ_x0007_A_x001B_xþo_x0013_¡_x0007_A_x0014_ñüõx_x0007_Aß¬P_x0012_^_x0007_AÕyc½·^_x0007_AØ%o_x0007_AÍ»45¤n_x0007_AáÓ£_x0007_A_x0013_%T\_x0007_Aí·7S_x001D_+_x0007_AB_x0001_¡¯_x0007_AÃË[ã;_x0007_Aqc_x0002_@_x0007_A_x000E_ÀÑp_x0007_AðS_x0003_èK_x0007_A=KìM¢_x0007_A8_x000C_ÅXLF_x0007_A_x0007__x0003_&gt;'=¯_x0007_Ax4ÛÀ_x001B__x0007_A_x001B_ÝiÀ-_x0007_A_x0005_Ë_x0017_uÑÑ_x0007_AÆGwS_x0019__x0007_A_x0015_¹?¿;_x0017__x0007_A0_x0003_öù'_x0007_A_x0001_Ý½èc_x0007_A{'_x0015__x0017_¢«_x0007_AÌ÷Ü`a_x0007_A//0_x0018_O:_x0007_A.7Â?_x0001__x0003_xÌ_x0007_A.jÍ~_x0007_A_x0014_AÀ_x001B_£_x0007_Al_x001B_¢óG_x0007_A&gt;_x001B_×¨àI_x0007_Aå#û\(_x0007_Aº¶Ï3fÙ_x0007_AnYÉ_x0012_æ_x0007_AA]óÔ_x001D_ç_x0007_Aú`ºß×Q_x0007_AÔ_x000E_aÆP_x0007_A?ürc._x0007_A_x0007_«ÁÜi_x0007_AÈ_x0016_ä¶N_x0007_A_x0012_*Rs_x0004_´_x0007_A¿_x001C_Úâq_x0007_AõQcH_x0007_AÙö_x001B_q_x0007_AU x)%@_x0007_A_x000D_GqÀ4\_x0007_A_x001D__x000F_~Þl _x0007_Av_x000F_DÕ_x0007_A_x0017__x0010_×}`(_x0007_AîðW9·_x0007_AM¥_x0002_«Â_x0007_A1zmVzP_x0007_A_x0004_*R{_x0007_AÂ_x0007_A_x0007_AMç_x0019_·ü_x0007_A_x0014_ï¯~_x0007_A`TZ_x0005_2_x0007_An´_x001C_ñ_x0007_A_x0001__x0004_YÀ¥¥û;_x0007_AV_x0005_ÍÞ7í_x0007_A+³Ùp_x0007_AÙ[&lt;_x0011__x0007_AR¤xz._x0007_AÚ;N|g_x0007_AÕ_x000B_[M_x0007_A.Û 5]_x0007_A_x000E_&lt;-x¼_x0002__x0007_A&amp;&amp;	O©_x0007_AçG_x0019_X7_x0014__x0007_A'Ì_x0008_zZ_x0007_Auw¯ê#_x0007_Ap»_x000C__x0003_©_x0007_A²ñG3J"_x0007_AGóõï_x000F_1_x0007_AØÅ®¾x_x0007_AL¿Î&amp;å_x0007_A Ë¨._x0005__x0007_A¸_x0019_³3ì_x0007_As&lt;»NG_x0007_A5È ¦MZ_x0007_A°ÞÂ_x000F__x0007_AµûA__x0007_Ami_x000D_È±E_x0007_A¿ºÙpM_x0007_AØ~è0«_x0007_AmádÞß=_x0007_A¡_x0004_æjh_x0007_A´)m.Z¿_x0007_Aïzd	øB_x0007_A¯¤µ_x0001__x0003_Ã_x0007_AvùÐ+Ì;_x0007_A­J}ÿ÷_x0007_Am Uª_x0008_]_x0007_At&amp;§ÿ¯®_x0007_ApQv*_x0007_AK$[$_x0007_A¯ÏcÏ_x0007_A®|@_x0012_µ+_x0007_A _x0003_ÒÚs_x0007_A£°_x000C_^_x001B_e_x0007_A´«j,ý_x0006_AÂµIºâØ_x0006_A_x0002__x000C_øhfz_x0007_A_x0010__x0003__x0014_f*Ã_x0007_A¢ÙÞª_x0007_A_x001E__x000E_g¾¢_x0007_AÐE_ß_x0007_A¦¬Ô|_x0007_Aæ_x0015__x001E_Ú_x0007_A®P_x000B_Üë`_x0007_A^DÃ²Ü}_x0007_AsmYý`_x0007_A§³çÍ®!_x0007_AuM_x001C_Æ ¥_x0007_A_x0019_3®¾+_x0007_Aõ[¢µ,_x0007_A_x0014__x000E_¹«¢¨_x0007_A(2+ÿ?_x0007_A_x0010_CÒÉR_x0007_AºÉ¦w_x0007_Ai1M|sn_x0007_A_x0001__x0002_ø_x001C_öñ¨¦_x0007_AÃ-&lt;±_x001B__x0007_Aú¦)ß_x0007_AùD*¨_x000F__x0007_A¡øZ}y_x0007_A_x0017__x0005_wd_x0007_Ar³HÏw_x0007_A?à_x0004_yk_x0007_Aò|Q(U_x0007_AFcUÌ0I_x0007_A[ü&gt;«_x0012_r_x0007_A*·Úã_x0007_A©«.@_x0015_p_x0007_AÆ^ßï_x0007_A¨FçN_x0007_AÝäJo_x0007_AÉeç´u_x0007_AàÇ¡ _x0007_A_x0006_¥Ê²S_x0007_A_x001A_û»N_x0007_AKähý¡z_x0007_A6&lt;©&gt;_x0007_AYt¡,w_x0007_A_x001E_¿U_x0007_A?_x001F_@6d_x0007_AU _x001D_W^/_x0007_Az!6&lt;C_x0007_At³v}E_x0007_A_x0002_\îêÍ_x0007_A$£OÎÉ_x0007_A Ù_x001D_ð[n_x0007_A½Ô9Ë_x0001__x0002_}_x0007_A¬¼¶_x0004_²n_x0007_AJLP_x0005_Ë[_x0007_A_x0007_qlr]c_x0007_A37Å_x001B_®Õ_x0007_AÇ÷CJh_x0007_A»e~ëÒ_x0007_A1¸óÑ_x0007_A*m_x001F_fh)_x0007_AÜk¸Øâ6_x0007_ALÀ¦_x000F_E_x0007_AñÖ)=_x0007_AÄe­ý_x001C__x0007_A%¤±7t_x0007_A-u.]y_x0007_An¬VS_x0018_Ç_x0007_AüÈ0_x001A__x0010__x0008_Aï7ÜÐ_x000F__x0007_Av'°{¸_x0007_AËÆf_x0007_A¼Kð¶k_x0007_A;¸_x001E_/c_x0007_A$Ç¯Å_x0015_&lt;_x0007_AâõJß7ª_x0007_A_x001D_'ô?f_x0007_ANW¢åÖS_x0007_Ac`Ëe_x0016__x0007_AA[0#nl_x0007_Aüã´¤J_x0007_A#øÑD¾/_x0007_AÙÒG_x0001_(Z_x0007_A£Lfr_x0006__x0007_A_x0002__x0004_a]ªÃk	_x0007_Ah*¿J0Ú_x0007_AeÏx_x0007_Aì7_x0006__x001F_?&lt;_x0007_Aò-_x0008_(ÿà_x0007_AÌ¾åYRu_x0007_AEÏm¹_x0007_AàpSÊ_x0018_~_x0007_A#×dËR·_x0007_AØ`_x0003_DnU_x0007_AZf'~ÚT_x0007_AÖ,@o«t_x0007_A¡Ò_x000F_â_x0001_;_x0007_A_x000C_Ñ]§9_x0007_A@Y_x000E_._x0007_AEÕ;²û¢_x0007_A¨ìvû¾Ð_x0007_A0W&amp;_x0007_AÅëfg¡w_x0007_A¬åæ¡Å _x0007_A@Å*«_x0007_A²Âow_x0010__x0007_AÝéI­_x0007_A_x0014_J_x000D__x000E_B_x0007_A7@B_x0016__x0007_A_x001C_R_x0011_æ§_x0007_A_x001E__x0004__x0019_­?h_x0007_A ;Ñd¸%_x0007_AÎâ§|à¥_x0007_AÙÎÅÌc_x0007_AÕÿúêä_x0007_A&amp;¹É_x000E__x0002__x0004_&amp;6_x0007_A_x000E_còji_x0007_AÃÿ¦Õ/Î_x0007_A´â'3é_x0007_AHtÕHM_x0007_A_x0018_uÜ¿Ü_x0007_As,sPN_x0007_AQ¹ÂÑ"Ø_x0007_AÈ(Èã¿¦_x0007_A ðp_x0002_&gt;F_x0007_Ax	__x0006_K_x0007_AÚEà_x0019_?_x0007_AÞa_x001D_:À¥_x0007_A\¤û Ë{_x0007_Aé\#­_x0007_A_.yHj~_x0007_AçÂ¸òE_x0007_A_x0002_{fZ$_x0007_Aù_x001C_î%Gb_x0007_AÓâ_x0001_EÛM_x0007_AÍ_x001B_@æê)_x0007_Aò_x0003__x0007_ZUe_x0007_A_x0015_çí_x000C_¡_x0007_A'©3_x0006_|_x0007_Ad]\4Çk_x0007_AG[ëôMz_x0007_A_x0006_ _x0010_UîC_x0007_AAOV_x0007_A¡Á_x0014_ä_x0002_`_x0007_AÓcX_x0006_U_x0007_Aæð$¼ût_x0007_AÑ"_x001A__x001F_¹_x0007_A_x0001__x000F__x0006_i£Ó6_x0007_A)^_x000B_a;_x0007_AÆ¾WÝ\_x0007_A©_x0008_5_x001F_j9_x0007_AM_x000E_T~KÎ_x0007_Arr_x000D_._x0007_A_x000F_q_x0014__x0014_Ó_x0007_Ac_É1S__x0007_A:I_,z}_x0007_A`¼ù²&amp;`_x0007_AÈ_x0017_Ñ2Ç_x0007_AM¾w®_x0007_Ac(*Ó_x0007_A_x0014_bþ_x0017_v¬_x0007_AèÅ_,»_x0007_AÈé;	_x0002__x0007_AdGÄê©_x0007_A?I+ÓL_x0007_A­þ^qñ´_x0007_AfÛ_x0008_\h©_x0007_AZÅ:`_x0007_AÁ?_x0013_n_x0007_A°9_x0005__x0007_APòèäCL_x0007_Abàã_x0002_`_x0007_AÇ±R$_x0007_AUþ_x000C__x000B_~_x0007_A_x0003_¾_x0004_k!_x0007_A: ÝÙÐs_x0007_AÒ_x0007__x0001_ÌÆ_x0007_AÃÝ6_x0006__x000C_j_x0007_Ad«V_x0002__x0003_ØA_x0007_A_x0002_!´Up_x0007_AÓÿ£Ùrw_x0007_A_x0019_û³S_x0007_AU {-o_x0007_A+ãRÎ&gt;i_x0007_AôçñXv_x0007_A;¶ÉÇ_x0007_AXwx8?_x0007_Aÿ_x000E_t_x0004__x0017_f_x0007_AS±H_x0007_A_x0014_Rc¯v_x0007_AKÎX_x0007_A½T&lt;E_k_x0007_A«Ì"Ô£R_x0007_A_x000E_Bãáöy_x0007_A_x001F__x0013_oÕª_x0007_A&lt;^¼­_x0015_3_x0007_A_x0018__x0011_}­_x0005_s_x0007_A+Jùüu_x0007_AaOG_x0007_AáØf6¬_x0007_A9¤*ûÂ_x001A__x0007_A¸Àá Ò_x001F__x0007_Aê!ÖòZV_x0007_AèÑ\0l_x0007_AÛ©}_x001A_óX_x0007_A	·_x0006_&amp;¨_x0007_AÉÅ_x0008__x0005_Ã¿_x0007_Aw*_x0001_{¢_x0007_AÑß¬ÔóH_x0007_A_x000B_Ç¹,i_x0007_A</t>
  </si>
  <si>
    <t>62b99b74d625802b76183d4d4f1c394c_x0001__x0004_£ßwu¬N_x0007_Ajÿ_x000E_Ù&lt;_x0007_AúD©u_x0007_A3ù)_x001C_æ_x0007_AáVKA_x0007_A5_x0012_ö_x000F_jv_x0007_AÆÖï»è_x0007_AR­j_x0003__x0013_v_x0007_AËÕ#g_x0007_AÅt¥$¤¸_x0007_AÀþ"½_x0007_A­Ðþ·r_x0007_AY¢_x000B_g¬v_x0007_A_x0014_e±±c_x0007_AO1Ðw_x0007_AçÝ_x0012__x001B_&amp;_x0007_A÷Ì6_x0007_A_x001F_·_x0010_ç¸K_x0007_AY_x000D_&amp;1]m_x0007_AUïÞ {_x0007_AávZÍY_x0007_Aì µÔ&amp;__x0007_AÒ;_x0003_¶_x0007_AÕì_x0007_A"l&gt;ü7s_x0007_AÛ_x0016_Òùl4_x0007_A]¯­º_x0007_A_x001A_¹_x0002_q_x0007_A¡&amp;o¼0l_x0007_AgµèyÇ_x0007_A;«m:6_x0007_A=Ò_x001E__x0002__x0003_"_x0007_A9àÊ&amp;iR_x0007_A÷y¼[d_x0007_A?_x0011_O_x000E_­_x0007_Az²%S_x0007_AêQv_x001F_Ï·_x0007_A_x0006__x0015__x0001_v_x0007_A7à|¥_x0007_Aorý_x001F_ë_x0007_A_x0016_E48]_x0007_AnåÑ_x0007_A¬¡_x0014_?_x0007_AJ~5öÒY_x0007_A&amp;Pý©Q_x0007_AþÂ_q¥°_x0007_AL\_Uw_x0007_A_x001B_ØwÉu_x0007_A)¡/_x0008_é_x0007_A_x0006_¦3?¢_x0007_A~4mÍv_x001D__x0007_A6«fF`¼_x0007_A·_x0010_QoÍ_x0007_Aç*Pj_x0007_A2ôfÌ_x0007_A#0hýÖ_x0007_A_x0002_!Ð!J_x0007_AY½_x0005_¬_x0007_A]äÊ¨@_x0007_A²ùüR_x0011__x0007_A\_x000D_lnI_x0007_AÖ¨© ~_x0007_A½_x0018_7_x0007_A_x0002__x0003_«_x0001_ïéÅi_x0007_A¾-¡_x0003_¥_x0007_A_x0016_C_x0003_Úºp_x0007_AAÑFT?_x0007_A¸ÎT_x0014_t_x0007_A|L_x0007_A¸´ôX­z_x0007_A WNê_x0007_Aq~VË* _x0007_AÊ\ê^&amp;N_x0007_A¢ïÿÈ©_x0007_A|¹B}Ø_x0007_A^ &gt;ÍÝ(_x0007_A­£$#Æ_x0007_A_»NwÙ`_x0007_A_x0006_TÚòeO_x0007_ACâ8_x001D_e_x0007_A_x000D_*¶Ô_x0007_AëoòË«_x0007_A)`_x0004__x0004_Î_x0007_A%RíB_x000B__x0007_A ëÉ^_x0007_AÇðÅ2_x0004__x0007_AÜ_x001D_Æ´&lt;_x0007_A_x0014__x000D_s,èF_x0007_Aã[xM¦_x0007_A_x0019_º0Û3_x0007_Ak­öä¢x_x0007_AÔ¤ø|_x0007_AÊ ^ù`_x0007_AÈ~_x0014__x0014_ b_x0007_AbåâB_x0002__x0003_Ï[_x0007_AU~u[x_x0007_A7\_x000F__x0007_AøîÇ]_x0007_A4ý©ph_x0007_A_x0014__x0001_ao_x0007_A&amp;ûàÞ&lt;_x0007_A_x0017_ò'N'_x0007_A(_x0002__x0008_µk­_x0007_AÒ±_x0015_ü¬m_x0007_A_x0019_;ºs#W_x0007_Aï«xÑ«£_x0007_AÐppLV_x0007_AýúR_x0003_ x_x0007_AÕß]è__x0007_AWÌ_x000C_t_x0007_Af¨t3Ô³_x0007_Am_x001B_&gt;ò_x001D_®_x0007_A_x0006_]dNq_x0007_ASæ_x001D_É#¥_x0007_AÊ_x0011_5h_x0007_A9ÿÛ_x0011_À_x0007_An&amp;lÒkL_x0007_A_x0017_Äý$_x0007_A»¦·uf|_x0007_AKNÙãòp_x0007_A_x0001__x0005_Fã´i_x0007_A¢ÂÂ3_x0007_Aº:×E_x0007_A»³Ô_x0008_:_x0007_A+Å	O¾k_x0007_A$P&gt;tþ_x0007_A_x0001__x0006__x001F__x0005__x0003_LÙ5_x0007_A}_x0002_ú_x001D_õ_x0007_A%¢E#t_x0007_A6Ä5Yu_x0007_Aéw÷T_x0007_A+úïiY¤_x0007_A4]Û¿M_x0007_A3Ì_x0003_üV_x001F__x0007_A®Åo5Í_x0007_AªT=_x0007_AXpµý_x0007_A3_x0012_ºû_x0016_ _x0007_AG&gt;HT_x0007_Aî¬¤_x001E_,_x000E__x0007_Aß_x000C__x0007_Kk¯_x0007_Að_x0016_¦4Y_x0007_Aj¯n_x0018_c_x0007_AÈvÔ±O_x0007_A'äzô_x0007_Aª&gt;ì_x0013_J_x0007_AÝa?ç_x000F_}_x0007_Ac¨Ó4¾_x0007_AãRto.O_x0007_AQ{?5~,_x0007_AÝ5ÄË_x0015_P_x0007_A×_x0013_ÊS_x0007_A7ðkQ_x0001_s_x0007_A_x0011_i_x0014_IdÃ_x0007_Am_x000C_èb{_x0007_AQMë_x0004_¥_x0007_Aý¬_x0003_­|_x0013__x0007_A1·_x001B_õ_x0001__x0002__x000F_R_x0007_A«]%&lt;_x0007_A¨n]hÄh_x0007_AOR_x000E_ìW_x0007_A[Å¬uéy_x0007_A U_x0019_ýï®_x0007_AþÕM#Îo_x0007_A^2_x001D_N2_x0007_A¿Ü_x001F_Í_x0007_Aè¥²ÑÖ_x0007_Aâ_x0001_Tí@_x0007_AØsA_x000E_9_x0007_AQw¬c¢_x0007_AaÁA»eh_x0007_AûR/Ó:_x0007_AÕ_x0010_þmðÕ_x0007_A;s_x000B_|-_x0007_Anô¼Jå_x0007_A_x001E__x001B_ä_x0016_±¯_x0007_A`6H|_x0007_A@_FfÔm_x0007_AâYXÃ¥_x0007_A_x001D_¦«¤6x_x0007_AÕ_x001E_÷ýúl_x0007_A¼_x0018_ÿ&lt;|_x0007_AfiYïÑ_x0007_A_x0011_\ºà_x0007_A=ÔqÍ°_x0007_A,&lt;K¬h_x0007_A_x001A__x0002_:ë9_x0007_AóØ_x0001__x0014_Å_x0007_AEþås`s_x0007_A_x0002__x0008_N½3çt_x0007_AhlÉpæ_x0007_AÊPüù²_x0007_AB&gt;t1%¡_x0007_A!_x0001__x001B_NrÖ_x0007_A±óðd_x0007_AÁ©å°¹{_x0007_A¿iA&gt;¯I_x0007_A-»ÛÓM_x0007_Aÿ6-ÕÌ¯_x0007_A\¥ª\_x0007_AOmw_x0017_i_x0007_A$»üX_x0007_AÈ¿ &lt;	)_x0007_AkXÂI_x0014_Ä_x0007_Ay2:^_x0007_Ag_x0005_Ë^_x001E_L_x0007_AØ&gt;g§&amp;K_x0007_As$ÌR_x0007_A_x0006_y_x0010__x0007_AØ¯_x000D_¹t_x0007_A_x0004_3Hq_x0007_Añæ¢ºl_x0007_A²@Èej_x0007_AçÇÇ_x0012_+_x0007_A_x0016_V¨4Ü_x0007_AI_x0007_,mF_x0007_A&lt;_x0017_fjL}_x0007_AX³ÂLv_x0007_AQï[h¥|_x0007_AÄ_x0013_Àó8_x0007_A:_x0003_£É_x0002__x0003_i_x0007_AC©ÜT_x0007_A_x0001__x000B_ûht_x0007_A/eæy¢_x0007_AÞG_x0005_f _x0018__x0007_A3¶_x0010_ª_x0007_ANP8¥Ê_x0007_Aõ_x0013_+f{_x0007_A_x0007_ë¾_x000C_H_x0007_A1£¹Lzl_x0007_AZø'²xi_x0007_Ag_x000C__x0018_jY_x0007_AÒ?ú¥[_x0007_AA7²2^D_x0007_A6p}öA_x0007_AÉø½E`_x0007_AEI_x0007_AÁOµôÛÌ_x0007_Axu{¬:_x0007_A#L_x0016_ Ó_x001C__x0007_AVÂÃ«K_x0007_AA_x000F_Ñj_x0007_A%ÊDö£}_x0007_Aþ1)Õ"_x0007_AÅj*_x0011_ö_x0007_A÷îú?&amp;p_x0007_AÁGJtN\_x0007_A¸_x000F_À¹_x0007_A ¯zu4_x0007_A_x0012_ªy_x0015_¯_x0007_Aì0Kè:5_x0007_A._x0016_Ó±Åh_x0007_A_x0001__x0002_b{%@­_x0007_AÚ-ô_x0007_A_x0016_þ.é_x0007_Ag_x0002_D9_x0001_w_x0007_AÂ2Z¢º}_x0007_AÓ_x000E_Ù¶ë¹_x0007_AVn8Q·R_x0007_A¦_x0018_Ds_x0007_AÃEè&amp;îc_x0007_AÄ:Xûö_x0007_A^ñOY_x0007_AÛóèf_x0017_Ã_x0007_AIZÃd_x0002__x0007_Aaå)rI4_x0007_A9dr_x0007_AÈ{öøºb_x0007_A®_x0015_¬_x001B_©_x0007_AäÜÃã?_x0007_A_x000E_^ö{_x0007_AvÂÑÁ}«_x0007_A±Ûªéaj_x0007_AôR_x0019__x0004__x0007_A§½Ã¹¹ª_x0007_A_x000F_t#_x0004__x0007_AÇÈ¬¼1_x0007_A÷~_x0017_b¬_x0007_AT%¹_x0013_3k_x0007_A~R¨È²C_x0007_Aÿ´o®_x0007_AÕ³|I_x0007_A)_x0006_þ~t_x0007_AÂ8´Å_x0001__x0003_0_x0007_Ae3bHf_x0007_Ag_x0005_õIÙr_x0007_A]d%Õ_x0007_A_x0004__x001D_è_x000D_§_x0007_AhÝ[p_x0007_AûZÇÆH_x0007_AS®_x0002_y8v_x0007_A{°´Ø_x0007_AZ4§0¬_x0007_AzB&gt;á_x0007_AÈéÑóum_x0007_A$)_x0016_Þ#_x0007_AXSq_x0007_A_Y¨_x0012__x0019_V_x0007_Aù&amp;Ì;o_x0007_AO_x0013_loo²_x0007_A&lt;áÔ§`i_x0007_AwÏ_x0010_úGt_x0007_A^_x0014_xÆ_x0012_S_x0007_AäLJ|q_x0007_Amhý}_x0007_AÓí_x001B_»7_x0007_A¤HäùÎj_x0007_AÖÁÛr[_x0007_A_x000F_g·¹T_x0007_AÚÉbÞUî_x0006_Aúj_x000B_oãÎ_x0007_AN._x0007_dÝ_x0007_A_x0003_SW_x000E_\b_x0007_AR±_x001D_Î_x0007_Aã",_x0014_Ú_x0007_A_x0004__x0006_/D5_x0014_2_x001E__x0007_A_x0017_g8qø%_x0007_A@ìP:_x0007_Aä?ÿ:,¦_x0007_A÷_x001E_N_x000B_g_x0007_A©æ`õt]_x0007_AÐÝcZ_x0007_AgBe;n_x0007_AåìRpm8_x0007_A;Ev¥_x0007_A_x0005_óü¾|z_x0007_AÉ~ï_x0002__x0001_y_x0007_A_x0008_`_x001C_¬g³_x0007_AÙþÿÙr_x0007_Aêz;£tQ_x0007_Aç¤LX[Z_x0007_A¤¹_x0012__x0007_A_x0003_x?¦_x0007_A_x0014__x0007_Dn_x001F_¼_x0007_AÃ¦Á¥´5_x0007_AP¡9_x0011_r_x0007_AoNBD_x0007_AÀ=RÁa_x0007_AV_x0013_ýúã_x0007_AnL7ý­_x0007_AYÓ¾B£q_x0007_A¡÷í&amp;©_x0007_A¬_x000E_u¶Ê_x0007_A_x001A_'9ÓW_x0007_AÝq!Jï-_x0007_A´_x000B_§J^_x0007_AS_x0011_W_x0004__x0001__x0002_»y_x0007_Aßà8jír_x0007_A_x0013__x0006_Õ_x0007__x0007_A?º'e1J_x0007_AyQh_x000B_71_x0007_AÅD@-_x0007_A§_x000D__x0016_Ôv\_x0007_A_x001D_ÈIe=j_x0007_A:_x001C__ÚÑZ_x0007_A¬_x001C_Æ¯»_x0007_A¨O¢P+(_x0007_A^yÎZ_x0007_AÂ:b|®_x0007_AîØ_x0019_`_x0007_AEù_x0006_«Û_x0007_AÒtþH_x001F_µ_x0007_AÑ_x0015_fH;_x0007_A¬_x000D__ºîk_x0007_A&amp;®c._x0007_AR_x0005__x0018_"__x0007_AGÆ[þH_x0007_AÎq\ÖÉ^_x0007_AëåáÜ`_x0007_ANý¢_x0003_&gt;H_x0007_A_x000D_Ö$¾i_x0007_Aký.(_x0016__x0007_Aâ6X_x0007_A¤Ê,é³Ò_x0007_A£àp\B_x0007_A¥ú¯Óq_x0007_A*»úÄE{_x0007_Aè¤lm_x0014_s_x0007_A_x0003__x0004_W0_x001B_Zk_x0007_A_x0002_©_x0010_ú_x0010_f_x0007_AÛ_x000C_s²9_x0007_At[y__x001E_|_x0007_AQÃ¥ø_x0007_A`/_x0006_Tµ_x0007_A/ÿvGè_x0007_A_x0004__x0004__x0012_O$^_x0007_Aý_x0006_@ ç_x0007_AZÿþ®_x0007_Aò½Ö&amp;c_x0007_Aì\2Jª_x0007_A_x0002_¢@Vhu_x0007_AÚrGëp±_x0007_A G_x0005_©«{_x0007_AÇàNêö©_x0007_Annd=Ñ_x0007_A	ük&lt;ÉR_x0007_AÏp_x0001_f_x0007_Aý_x0013_J_x000F_y_x0007_Av'µ_x0007_Aüw¯â&amp;_x0007_A	_x000D_\_x0007_Ad´¶$¢_x0007_A_x0019_éêJ_x0007_AyÏ_x0008_-Z_x0007_A_x0016_ÁMs&lt;c_x0007_AÕÅÜÝ,R_x0007_A¨õðK_x0013__x0007_AA×Dhq_x0007_Ada25³_x0007_AH¥_x000C_z_x0002__x0004_ku_x0007_A_x000D_8_x0012_«Ó _x0007_A{ñ^$!_x0007_A¦Xvgd_x0007_Al_x0012_s"Å|_x0007_AúOQJ_x0007_A¢º_x0019_C;_x0007_AªÙÕGµZ_x0007_A_x001E_ÃÈí_x0016__x0007_A®:¶_x0007_A¾u°vôh_x0007_ATÕÓÒ _x0007_A°ëW_x0001_k_x0007_Aæ_x000B_y_¡_x0007_Ah¨ñãð_x0007_AÁù¬_x001C_x_x0007_AüÝ_x001B_Ùe_x0007_Ai_x0019_ÿ_x0007_AK¹ ÞN_x0007_AJ_x000B__x0004_k_x0007_AMä_x0003_K~_x0007_A_x0004_¢[ãwr_x0007_A¥R³´_x001F_ä_x0006_Aøã[TL`_x0007_A	Kmî»s_x0007_A·_x001B_@u$k_x0007_A_x000E_·¼Lùs_x0007_A;é±³|_x0007_AzÎü_x0016_q_x0007_Aúà®ìc_x0007_A_x001F_Z}_x0007_Ax&amp;ü_x000E_,K_x0007_A_x0001__x0005_ JNë´_x0007_AEdÚI_x0007_AWX1Ë@_x0007_A@_x001A_Ôn_x0007_A\:SÉ1_x0007_A_x001B_Î×Çº_x0007_Aê¨ÜñÐ_x0007_AWô¤Í_x0013_[_x0007_A¾_x0002_©Þnr_x0007_A^@·ôÞJ_x0007_Aè¹½Ââ_x0007_A_x0012_ &amp;áÖ_x0007_A2s¦ùo_x0007_A6·àÐ_x0007_A×ÎÃ+_x0007_A5)_x0003_&gt;_x0007_AÑùbÒ'N_x0007_AýAZÝ¬j_x0007_A}Ð_x0006_Ä#_x0007_AÙ__x0017_Ív_x0007_A)[á@¶S_x0007_As_x0015_gy_x0007_A_x0006_Ò_x000C_¯_x0007_A_x001C_õÔeO_x0007_AÀi'Öe_x0007_AÁû_x0019_ü}¿_x0007_A¾_x0004_­¹t_x0007_A_~l®,{_x0007_AºÉ2:²[_x0007_A³lÖU`_x0007_Aô¸ÛéZ_x0007_AýÎMÑ_x0001__x0003_|_x0007_AÍm6_x0002__x0007_A´_x0007_ÏOÿ|_x0007_ABu_x000C_ú_x0007_A?_x0005_ãöU_x0007_A6#ì_x0018_K¥_x0007_At_x001A_Tm_x0007_A*Uµ	z_x0007_A1Z@CN_x0007_Aã6µÌ_x0007_AÑn*DÚ¤_x0007_AÃ_x0014_àG_x0008__x0007_A'ã(_x000D__x000B_»_x0007_Adþ¿Ï_x0007_A\ñëFÇQ_x0007_APú§Ðb3_x0007_A_x0005_5vz_x0007_Aíg@_x0017_s_x0007_AC~TËû_x0007_AñJÏW¸_x0007_A£liø`_x0007_A¦¿²_x0007_Ap§_x0014__x0007_Aßö={×_x0007_AxÕ9Cí_x0007_AkD^â_x0001_z_x0007_A2bHkg_x0007_A6¢_x000F_Ðµ_x0007_AYüN+D_x0007_A}¹_x0016_±_x0007_A_x001A_1_x0011_G_x0007_A­Ü2úÒ_x0007_A_x0001__x0002_Ã_x000E_­ËÆX_x0007_AQþÓfD«_x0007_A¿4H9Y_x0007_A_x0006_Q³Ä_x0007_A]"®÷_x0019_g_x0007_AA@(Þ1£_x0007_AFEûyõ_x0006_Aé/ë©u_x0007_AÖ²_x001D_"&amp;_x0007_AîNG³z_x0007_AøT2¹_x0007__x0007_Au_x0007__x0006_ù\_x0007_AHä|_x000E_|_x0007_AµÖÖ|M]_x0007_Aù'ß_x001F_Ý*_x0007_AÒ²£ø_x0007_A¸eìÌmV_x0007_Aï_x0003_/±*_x0007_A_x0003_@%\_x0007_Aço¿_x0006_\_x0007_AåÁÒê¢_x0007_Aç_x000E__x0011_^ïY_x0007_Ax2_EJ_x0007_ABÅ(U_x000C_ª_x0007_A¦ïÏ°¡_x0007_AI¢¸äôÌ_x0007_A?{O&gt;ðL_x0007_APºE«Öf_x0007_A_x0006_¤Êf_x0007_A_x0017_^gÆ|0_x0007_AFN.ú_x000D__x0007_A2_x0005_¯»_x0001__x0002_©_x0007_AÍP©Ç_x0007_AìX1rü_x0007_A¾¹ähuI_x0007_AMÐÚ.»_x0007_Aõ_x000C_ì_x000E_-§_x0007_AEjWç?x_x0007_Au¦Âù_x001F_F_x0007_A~Û._x0006_àZ_x0007_A©ôÃ_x0001__x0007_Ar¥jro_x0007_AP«_x0004_ÎÎi_x0007_A%ÈTK_x0007_AÇ.æ°H_x0007_AfìÛÓx¨_x0007_AÝNs±_x0007_AJQ	ê_x000D__x0007_Aµ­OUÙ_x0007_Aqn¸Ncq_x0007_ANí¹9HT_x0007_Aé¦Å_x0013__x0012__x0007_AI?Iéu°_x0007_Aíã_x001C_%æ¾_x0007_A¥/k_x0007_Aw«xù6_x0007_A®ÉoÓ_x0007_A_x001E_3bvg_x0007_AkêcR_x0007_A[K_x0010_ÙO_x0007_A]ö£ðÉ_x0007_AÁå¢ªè_x0007_Aªw_x000E__x0019_;_x0007_A_x0003__x0004_\_x0005_¼Y0s_x0007_A_x0005_1SÖ_x0005__x0007_A]	_x0002__x001C_(g_x0007_Aùy. A_x0007_A_x0007_üèÝ]_x0007_A¤z_x0006_u_x0007_A_x0001_$ò³_x0007_A_x0018_×ÃsÅ_x0007_AV3&gt;mG_x0007_A¸¹2¦S_x0007_AÜ=î_x0002_ª©_x0007_A_x000C__x0019__x0001_·êW_x0007_A_x001D_j-JH_x0007_A=l _x000B_ßo_x0007_AXd½G_x0007_AD¤ ªp_x0007_Aÿ¦ìµ°D_x0007_Av_x0019_õ«¡_x0007_A7_x001E_9´p_x0007_AÝô«	_x001A_m_x0007_AÁ_x001E_¥¶åu_x0007_A¬»«Q_x0007_A¼ëä9_x0007_AÌ´Õ¾g¥_x0007_AÚ_x001A__x0002_Ë i_x0007_A¯x5k_x0007_Aq»÷_x0002_º|_x0007_AujBß«_x0007_A#O_ã_x0007_AÔ5«_x0007_AÇO&lt;u*,_x0007_AwÃ_x0001__x0005_uÈ_x0007_A3_x0002_0_x0013_ðf_x0007_AµG_x0012__x000F_K_x0007_AÃ"_x0001_+Ýu_x0007_AAxAQ±_x0007_AË$	°õ[_x0007_AÍRà6÷c_x0007_Aw_x0004_÷e!£_x0007_A«Ç_x0015_Æ4'_x0007_Ar;ÕÞXQ_x0007_AnQ8_x0003_¬_x0007_A.IM¹_x0007_AK³_x0010_E_x0007_Aí^¸û:M_x0007_AR¸O	,_x0007_A_x0010_Oéùb_x0007_Azö®x_x0007_AÚÆ7:t_x0007_A_x0011_7Õ_x0004_ÿ_x0007_Ah_x000C_È_x0004_Ê_x0007_A8#KY_x0007_A'ND=M+_x0007_AôìÒZ}_x0007_Aè2)wÄ_x0007_ABÏd_x0019__x0007_AÐ&lt;o²|D_x0007_AtÃq&amp;o_x0007_ALZ»_x0007_A*Î$6ª@_x0007_A¶¿t4;_x0007_A_x0003_ü_x0001_ï÷Z_x0007_AöÎíé_x0007_A_x0003__x0004_²%_x001F_c6_x0007_A]ÆUZ¨_x0007_Aÿô³_x0017_5_x0007_A©t{·¡_x0007_A"ó_x0014_Çe_x0007_A÷+_x0015_öF¬_x0007_A_x001D_ýKBw_x0007_AÃSÉp_x000F__x0007_A*?Ì_x0007_Amþ"Ê`*_x0007_A= ±ýÝ_x0007_AÞ&amp;ÜcøË_x0007_Art5ùq_x0007_AÖ5&lt;	_x0007_Ax@Âòó_x0007_Aç_x0007__x001A__x0007_A¥\;xc_x0007_Aï_x0001__x0001_Z_x0007_A}*(_x0002_ÉW_x0007_AÞ_x0011_ÝJ_x0007_AåLC"_x0007_AdWÅ÷H[_x0007_AfÈ¢t_x0005__x0007_A·Ë_x000D_õE§_x0007_A8\E#j_x0007_As­ñ!ñ°_x0007_A_x0003_Þ?$ß+_x0007_AÛ´enÉ_x0007_Ag1¢Æ_x0007_A_x0012_¯^ È¶_x0007_AL_x0017_}KEY_x0007_AÀ_x001A_Z_x0002__x0005__^_x0007_A×&lt;ÔÔa_x0007_Aw_x0003_LªÊO_x0007_A²~_x0006_q_x0007_A]{JÍKw_x0007_AHª_x0015__x0015_4_x0007_A_É_lë§_x0007_A/s^_x0007_A0å,_x001D_Ø:_x0007_A_x000D_Û}ó§_x0007_A_x0001_/_x000C__x0007_A8¸_x000B_çál_x0007_A_x0002_(`Þf_x0007_Az)_x0013_h_x0007_A×%*þw_x0007_Ao_x001B_IGL_x0007_A_x000B_{ï_x001B_Û_x0007_Ae?qÆÑ´_x0007_A'§L$x_x0007_A2êM_x0007_AÜW¢Ý²_x0007_A_x0011_&gt;­]^±_x0007_Ao&amp;dÔ_x0007_AÃïqd_x0007_A_x0012_ø_x0006_4m_x0007_AZ_x001E_ñs_x000C_d_x0007_AÉèÅ'ó_x0007_AA×ä¢´X_x0007_AMçt*?_x0007_A[À&lt;Ä_x0012__x0007_A3ôt _x0007__x0007_AE³Ð_x0004_Û¢_x0007_A_x0001__x0008_2=ôRÜn_x0007_AÈâdnp_x0007_AËJ_x0017__x0007_AÙ1H0n:_x0007_A_x001D_ÙÕ_x000E_5_x0007_A_x001E_pÐ|»Í_x0007_Ai åàu_x0007_Aq_)Â_x0007_AÜ!#Eè¦_x0007_AëÕÆ_x0004__7_x0007_Aè×«ñm_x0007_A»Áf_x0007_AìÚM³l_x0007_A¶in_x0007_AáZj_x0007_A½_x000C_pO _x0007_AÈ_x001D_x|xe_x0007_A__x001A__x001C__x0015_¤_x0007_Aé_x0006_Øí_x0002_M_x0007_Aåý°#}_x0007_AXÖÅñ _x0007_Aç@nª]_x0007_Añ6Á_x0014__x0007_Aú_x0005_øõq_x0007_A ¯_x0003_4µ_x0007_A_x0019_Ä®à¦_x0007_A¶W:È)¤_x0007_A3Âg_x0007_AÐ¡ _x0001__x001A__x0007_A«P_x000D_i"_x0007_A@?î·_x001B__x0007_AN_x0005__x0018_Ô_x0006_	rF_x0007_Aã&amp;ýFäÒ_x0007_AHTÈ_x001B_Y_x0007_Aá&lt;×kÆw_x0007_AÈÅ´_x0003_ôe_x0007_A£¨_x0017_©_x0008_W_x0007_AÜó6GúG_x0007_A÷\!pI_x0007_A"wç°ø_x0007_Aü0_x0013_|ñ_x0007_Aqà[×x_x0007_Aà_x000C_J§?X_x0007_AÞ¹_x001E_¸_x0007_A¬Jß}_x0007_A#­ ªO_x0007_A6"õ_x0002_Jr_x0007_A_x0017__x0013_!¼a_x0007_AÜ_x0012_¸÷M_x0007_AÙty_x0007__x0007_AEº'&amp;P_x0007_A_x0001_áá_x0005_y{_x0007_A _x0004_Ü¨K_x0007_Aæ'®49S_x0007_Aú[øüw_x0007_AÎr*N_x0007_A_x0010_8®¢ÅN_x0007_AÚ]&lt;ß·j_x0007_AÁ&lt;]Zl_x0007_AA,ö+Æ_x0007_AÃfyÊ)a_x0007_Aúø_1w/_x0007_Aõî_x001D_ùt}_x0007_A_x0001__x0003__x001A_q_x0008_Úm_x0007_A4wI´_x0007_A(ßZE_x0007_AÕ¸ÊNa_x0007_AjkÃ`_x0007_AfU¤ÆV_x0007_ANÞh_x0002__x0007_AÅé·_x000E__x001A_y_x0007_A &gt;Ë_x001B__x0007_A_@û=_x0007_AÚ£]_x0006_áw_x0007_AYÂ&gt;Õ¹_x0007_AóJ¶1_x0007_Au_x0012_ÛÆØb_x0007_A±Ü±ç®_x0007_Aë`AAcG_x0007_AÏÑe_x000C_v`_x0007_AXx»U"f_x0007_A_x0006__7ä_x0007_A_x0013_swËæQ_x0007_ASß_x001E__9W_x0007_Aôî¹N·_x0007_Aj?_x000C__x0018_:u_x0007_A§¥À­:®_x0007_AGH*KÞ¡_x0007_A{&lt;ÆÁã^_x0007_AºYï/_x0007_AHµÛntt_x0007_AÖd_x0010_Ù	T_x0007_A.Ñd_x0007_A_x0002_¾pÏ­_x000E__x0007_AFüÐë_x0002__x0006_r_x0007_Aèæb&gt;_x0007_A|³_x000D_$T_x0007_A&lt;ô:¨S~_x0007_A1`zòßÁ_x0007_A×g_x0007_A_x0004_¸ÒpK_x0007_AóhàÂp_x0007_A¨Øs]p_x0007_A4À	)Z_x0007_Aõk¤XÀ_x0007_AåmÑNT_x0007_AÄTkÂ&lt;_x0007_AKI9Þd_x0001__x0007_A_x0015_¯l&gt;5_x0007_Ab/²"È3_x0007_AÑ_x0008__x0011_Ç_x0005_¿_x0007_Al"ilª_x0007_AQòA °b_x0007_A"SÜæ_x001D__x0007_AÐ6 [_x001A_Q_x0007_ALÐðK4r_x0007_AÓÛDnBD_x0007_A_x0001_CîÍßU_x0007_AW_x0006_èb_x0007_A_x0015__x0003_»î¡/_x0007_AKO+Þz_x0007_A_x0005_@_x0011_È`¶_x0007_AÂë¢=_x0007_A÷´oÕX_x0007_Açäï@ _x0007_AÄôDv_x0007_A_x0001__x0003_F¶{ff_x0007_Aöæ­y_x0014__x0007_Aq/) X_x0007_A_x001E_eQ_x0007_AóçIÔG_x0007_Aø´:í_x001D_R_x0007_A|3_x001A_ÐL½_x0007_AÒ_x0013_I¡^_x0007_A_x0002_¸áK_x0007_Aþ_x000C_CS5_x0007_A$óU_x0019_¹æ_x0007_AÊ*«ô£M_x0007_A_x000D_ªE__x0007_A=w_x001B__x000C_È2_x0007_A¯S)»\_x0007_A_x000B_ È° {_x0007_A¥ÙÏçÃm_x0007_AB_x0011_FÞ_x0011__x0007_A=´`!]_x0007_A_x001F_ÖÅA±Ö_x0007_Aëp®ºðn_x0007_AØL_x0006_Ky¼_x0007_A·__x000E_yO_x0007_AB_x0015_#_x0012_ny_x0007_A_x0001_Ö,#´±_x0007_AÔÑwÌàE_x0007_APÂ&gt;{~_x0007_AÑ:tÂÜV_x0007_A9($¡6_x0007_Aë:nÅ-_x0007_AÄqÌU¾_x0007_AÈF/é_x0006__x000B_»_x0005__x0008_AmZÒ§_x0007_A5nª7_x0007_A_x0003_æ¹l0f_x0007_A_x0006_7ëe_x0007_A¾áõá.À_x0007_A_x0016_"½±_x000D_c_x0007_Aq_x0005__x0014_m_x0007_Ag_x0013_$î¥_x0007_A _x001A_Îv_x0007_A,	_x0011_5^~_x0007_A[Ng[Ï_x0007_A÷_x001D_\W_x0007_A9_x0015_þ'_x0005_a_x0007_Aè'HÛ¿_x0007_A´)u_x0007_A½+Ñs_x001C_)_x0007_A^º_x0001_ø_x0007_AzØ¤,r_x0007_A¢(÷b_x0016_g_x0007_A0ç¹_x0019_u_x0007_AFÃ0ô7_x0007_A¼àù_x0001_¸_x0007_AWi­y_x0007_Aõä¢"~_x0007_A(ö^7§_x0019__x0007_A¤_x0002_g_x0007_AWæ½_x001E__x0007_A_x0004_3ß¿º_x0007_A_x001F_opU_x0007_A6T"_x0005_o_x0007_A¬¸ç=_x0007_A_x0003__x0005__x000F_ñcT_x0007_A\=9 _x0007_AÎffØ®_x0007_A*âàÈ·}_x0007_ACï_x001A_ì6L_x0007_A1?_x001B_´:_x0007_Aj_x0004_/Úv_x0007_Aÿãûº_x000E_°_x0007_AßYÕtËb_x0007_A£[sF¾=_x0007_A	{Vo_x0010_-_x0007_AJKw`ÌS_x0007_ADÛ´_x000B__x0002_ø_x0006_AðÄñ.9¨_x0007_A_x0015_ªÉÖD_x0007_A`IT_x0007_Aíl_x0007_AÜ)r^e_x0007_AÚ@_x000F_;@_x0007_A¢ª|ç_x0010__x0007_A!_x001B__x001A__x000C__x0007_AýÓ'Qñ¶_x0007_Aó£8Ê_x0007_A¢qÎ)K³_x0007_A¯_x0011_£.Ñ±_x0007_A?!8sÁ_x0007_Ab­_x0007_A¿$ß$øz_x0007_Ad_x0012_ªQÐl_x0007_AÁzb°Ã_x0007_AÙôú_x000F_k_x0007_A_x0001_~Ð,_x0004__x0005_g´_x0007_Ae-_x000B_M__x0007_A:g_x001A__x000D_ø$_x0007_A+ÈÑ_x0005_·_x0007_A¿Ø¦7XT_x0007_A)hï_x001E__x0007_A_x000D_0¼d_x0007_A8`'_x001A__x0005_ _x0007_A_x001A__x000B__x0002_bCk_x0007_A¿_x0003_÷_x0013_Áw_x0007_A]êx°áq_x0007_AkÛÅa"â_x0007_Af¹¤A_x0007_ApÎ7&lt;\_x0007_A_x0001_É_x0016__x0007_A_x0016_k19_V_x0007_A_x0015_e.MËz_x0007_Anºé3Ãt_x0007_AùÅ¢_x0018_ÿ_x0007_ABCLÁ|b_x0007_A]ïÂ_x001C_°`_x0007_Ap$&gt;_x0012_M_x0007_AmföþD_x0007_AmþöU_x000D_^_x0007_A#aR±¬_x0007_A¹_x0008__x0001_"_x001E_o_x0007_A8_x0019_ÚaJª_x0007_A¤{N!_x0007_Aæ_x000B_.ß__x0007_Aªªø:»_x0007_AC}¡ëO_x0007_A&amp; ÞQ_x0007_A_x0003__x0005_êìüêF_x0007_AxÑúP_x0007_A_x001B__x0010_W_x001A_º©_x0007_A_x0001_âoQ1Ñ_x0007_A_x0017_d_x0008__x000D__x0007_A_x000D_»gséÅ_x0007_A'«'PÒ_x0007_A¦yCÁc_x0007_A_x0013_¡_x001C_¾¬M_x0007_AjØL$í¤_x0007_A­9_x000D_¯ÑI_x0007_A®Nu_x0013_ÿ_x0007_AÆZÈ¹Ë_x0007_A_x001E_0Aj± _x0007_AÎ_x0004_?êE²_x0007_AÒóÃ_x0007_A.SÎºfy_x0007_A_x0007__x000D__x0012_Ö_x0007_A¨ûÞ_x0019__x001E_:_x0007_AcF®ì_x0007_AåÿzÃ_x0017_S_x0007_A´äÚK°_x0007_AÀÁq_x0002_¿n_x0007_AeRl_x0007_AÓ¸3Ïñ_x0007_A «âÖB_x0007_AÖ÷ÿTÔx_x0007_A&gt;1Ú_x000D_%_x0007_Aøâò@Ó_x0007_AA¥'ÃÄE_x0007_A_x0008__x0019_rS_x0007_Aæ¬Õ*_x0001__x0002_Vb_x0007_AHÞ_x0017_Á'_x0007_A#ÅVm¹_x0007_ABôà_x000B_n_x0007_AÖ~xf_x0007_AÇÈg²_x0007_A5åZ&gt;_x0007_A(_x000C_ _x0001_è_x0007_AXÅê?ZP_x0007_A§hÿë_x0007_AüÃ¤_`_x0007_A_x0007_FÒîb_x0007_Af±2_x001C__x0017_«_x0007_A\¯Àf5_x0007_A£4[IÀo_x0007_AÍ_x0002_Òâ£f_x0007_Aÿÿ*°ða_x0007_A_x0019_£p_x000E_Í_x0007_A#¦ìk±_x0007_A`ÑdW_x0007_AÚx·_x0011__x0005_Ä_x0007_A_x0013__x001A_Ö§¬¢_x0007_AA7¤Ky[_x0007_Adó\rU_x0007_A_x0003_l_x0007_AP	¤"R£_x0007_Aõ¡Cð7p_x0007_AÞøÃgsW_x0007_AZ_x0003_C¡åw_x0007_Aõc&lt;0_x0007_AC×_x001F_öPi_x0007_A·ÊgþN_x0007_A_x0001__x0003_s«ÇÒÄ¼_x0007_A_x0011__x0013_VX_x0007_Ac_x000D_Ä\+_x0007_A_x0017_LÏÇQc_x0007_AÝ¾ª#x»_x0007_A%#_x0011_¢i_x0007_A¬q"µSy_x0007_AÈHV!	_x0007_A_x001B_AÇá_x0007_A´ã_x001E__x0013__x0007_AAû*¶Ë_x0007_AñN³r+j_x0007_A6óf³_x0007_A5bK_x0007_A_x001A_£7÷Ó_x0007_AÏ-åô ­_x0007_AÏ÷)_x001B__x0002_~_x0007_A¦E[ßö_x0007_A¤VÓ«T_x0007_AÞ_x0013_ç¢_x0007_A6¤ÀJ6_x0007_AÆ·Ó	N_x0007_AªS\uÓp_x0007_A¸ÿ¸_x000D_9¶_x0007_AÎmMû_x0007_AM¸+XR_x0007_A¶½jö9_x0007_AW"f_x0008___x0007_AX;_Æ_x0007_A¬_x001F_Ýî-^_x0007_A,)_x0004_¸f_x0007_AY_x0014__x0007__x0001__x0002__x001B__x0007_A×¨¡®b_x0007_AãvÔØ¬_x0007_Aw:s÷£¤_x0007_AUì@_x0007_Aq6µ£Õ_x0006_Aà^ØÕÆ_x0007_AüÁxâÀ_x0007_Aö¥ø­Ï_x0007_A Â_x0005__x001E_¡_x0007_Au[ã_x000E_Fy_x0007_A5TÓØE_x0007_AËMë_x0006_){_x0007_AÿÑ_x0007_W_x0007_AñjM_x0007_A_x001C_ñSÆ³A_x0007_Aëf9,}_x0007_AÓ- _x0018_m_x0007_A@8þz¾_x0007_AR!Â'_x000F_É_x0007_A_x0008__x0013_÷ÈKe_x0007_A_À%óÄÅ_x0007_AM_x0018_e(G_x0007_A06M=_x0012__x001F__x0007_A·_x0002_Â!_x001B_{_x0007_A¥5b1ºV_x0007_A`Aù_x0017_oE_x0007_AFÇ2øàY_x0007_A~d_x0013__x0005_W_x0007_A~(_x0002_üAm_x0007_AGèÎLD_x0007_A_x000F_®}çð_x0007_A_x0001__x0003_éûÂ+¶_x0007_Aigª_x0006_]9_x0007_A}D(]_x0007_AP­ýç%u_x0007_A¥4RJY_x0007_AbàÊØ4:_x0007_A_x0012_¶_x0012_¥Óu_x0007_A©_x0003_$¤_x0007_A_x0018_)!±]_x0007_AA³Î»ùM_x0007_AÀÁHÆÔ_x0007_A7þ½ b_x0007_Að_x0008_ÞÉ_x001F__x0007_ACÎÒ¨@_x0007_AÔ«Üà_x0002_W_x0007_A.rF4Àº_x0007_AÌ±Ù3_x0007_A_x000B_î6B_x0007_A_x001A__x0001_tÐ¹_x0007_AÛöÒê`@_x0007_AS É¦U_x0007_Au'a_x000C__x001D__x0007_Aªõ9ð%Â_x0007_AàC_x0002_*½W_x0007_A`Ç_x0008_a§P_x0007_A'äEF®Z_x0007_A_x0012_qÂ_x001A_)_x0001__x0007_A[_x0011_a_x001E_g_x0007_Aa[¤Zì_x0007_AmmYû~_x0007_Ac¡©½._x0007_A _x0002_¾à_x0001__x0002_­y_x0007_Aþ	Ä5_x0007_A_x001B_P©sîs_x0007_AALh_x001D_ãg_x0007_A híÝïV_x0007_A'CÂ_x0007_AXw_x0007_KÑv_x0007_A¨_x001B_ÛÇâ_x0007_A¶BøV_x0007_AÃ%²ñÐV_x0007_Aß_x0019_Bæq_x0007_A_x0017_&gt;áb_x0007_A°_x0014_ø]g_x0007_A¾«_x000F_!_x0007_AßÝ7ù}_x0007_Aø°ÇF_x0006_m_x0007_A¡_x0002_êiÈ_x0007_APèÈh_x000C_Ù_x0007_A_x0001_V(OOÁ_x0007_A_x0002_Ï_x0014_o&gt;_x0007_A³}Ù­¨_x0007_AGØÝä}_x0007_A¡Ázj_x0007_AÅWÿ¡/A_x0007_A1:YG8_x0007_A¤s_x0003__x0005_"_x0007_Aè¡ýØÉT_x0007_A_x001F_ç/,ª_x0007_AEå«ðr_x0007_A¶³¨\ò_x0007_AÁ_x001A_4ò_x0006_AúîDãú_x0007_A_x0001__x0002_ÎÕ÷Ø_x0007_A§ú+"ºe_x0007_AWÉÆî£_x0007_A¤Yt¸_x0007_AfÒº6 _x0007_A$)tk_x0007_AÚ_x001E_ÂÏW_x0007_A+ïâ°»_x0007_A' Ïf_x0007_A»¬Î'ÇJ_x0007_AªÖsÁF_x0007_AxÀÞEÞ_x0007_A¨_x0004_±_x001B_¹F_x0007_At_x0007_x5Äj_x0007_AÛô_x000C_®_y_x0007_A_x0006_Hý¥_x0007_A_x001D__x0018_î¶q_x0007_A![ÆãA_x0007_Aó4_x0010_¤%_x001C__x0007_AÜ_x000E__¹u_x0007_A~ô_x0010_ó¯6_x0007_AnË»¢{p_x0007_Ak\O	5_x0007_Aðà×_x0012_Y_x0007_APøf&gt;¡_x0007_A^%_x000D_NÊa_x0007_AZÎ±	¯?_x0007_AjS§"_x0007_AGê°_x000D__x0007_Aq&gt;óp _x001F__x0007_AÿMP,_x0014_=_x0007_AóÛ_x0002__x0004_{_x0007_Aç]AsX_x0007_A¹_x0011__x0005_­le_x0007_AVÜÀM2_x001D__x0007_An°/	C_x0007_A	ÿpù 2_x0007_AÆ_x0012_£i8Û_x0007_A5H5Ê¢_x0007_Aæ_x001F_Q_x0019__x0007_A_x0006_"\}%m_x0007_A&amp;aõ_x0007_A}_x001B_w_x0007_A_x000B_PiüO_x0007_A_x0006_®HS£Y_x0007_Aµ`óÏa_x0007_AÔ0bù^_x0007_AÑÎh&amp;"X_x0007_Aâ@_x001E_Xß_x0007_AýºZ_x0007_A_x0001_{§wÅU_x0007_Aç_x0010_e_x0007_A"ð½_x0018__x0007_AV3hX;~_x0007_A[qsá_x0007_A_x001B_y _x0008__x0007_A!Ã&amp;w_x0007_AX_x001A_+_x0003__x0007_A&lt;Tßgq_x0012__x0007_AnÜsNP_x0007_A×8ÜL_x0007_AêM_x0015__x0011_þ`_x0007_Aãi7«ôn_x0007_A_x0002__x0005_f_x0016_0ä_x0007_AÏÅæ,4q_x0007_A_x001D__x001B_Ìo´L_x0007_A¬[_x0016_8_x0007_A+_x0016__x0018_W&amp;_x0007_ApþúÂA_x0007_A_x000F_ÏÑâa_x0007_A_x0011__x0014__x0001_;_x0007_A¼&lt;×_x000E_r_x0007_Aåý(ªÔ_x0006__x0007_AwÂ¼¤_x0017__x0007_AÊ$_x000D_!Ð©_x0007_A÷7ì+|_x0007_AÉ_x0002_kü|_x0007_A_x0005_Ë­¥C_x0007_A_x0018_Ø_x0004__x0007_AÎéOOs_x0007_AyÈ\_x001E_\_x0007_Aó_x000B_ñ_x0019_Õh_x0007_A_x0011_üW_x0005_x_x0007_A_x0003_$_x000D_s_x0007_A%ëcL_x0007_AEÇ¾ö_x001D_Q_x0007_A_x0007__x001A_àÁ_x0007_A'±_x0016__x0011_¶¨_x0007_A&gt;µF_x0001_ûO_x0007_A_x0010_J¹_x0007_ls_x0007_A¶L³g,P_x0007_A í. k_x0007_AîÖ_x0005__x0007_A_x000F_µWré0_x0007_Aw_x001E_®1_x0002__x0005_On_x0007_Amb_x0008_Ü)°_x0007_A)EO§_x001F_l_x0007_AË_x0011__x0002_Û_x0007_AbKR9çJ_x0007_A®ØU¥?_x0007_AÓ´N^£_x0007_Ae×²_x0015_O_x0007_A_x0001_j¹(Õz_x0007_A_x0014_@ÞÇ&amp;H_x0007_AÓ°M&lt;é_x0007_Al`_x0011_~e_x0007_A_x0017_cx¿:Ô_x0007_A×¶ý5M_x0007_AIP¶&lt;d_x0007_A$[{_x001E_®d_x0007_Aý´5_x000B__x0003_F_x0007_Aå§õ°6/_x0007_AøÁã M_x0007_ADùIJR¶_x0007_A&amp;/bZ_x001D_°_x0007_AïWÉEq_x0007_Axõ?:[_x0007_A_x000F_®Âôk_x0007_A«mïSYs_x0007_A¤_x0004_û»Ó_x0007_A_x0002_á½_x000F_P=_x0007_A+Ã ©ÂÏ_x0007_A_x0006_°cA_x0007_Aëîg_x001F_Jt_x0007_AA4æª`_x0007_AWÍu°_x0007_A_x0001__x0002_(«ÿx_x0012_O_x0007_Ap$^_x001A_¤_x0007_A_x0008_ÀI¾_x0007_AÙ\¤­_x0007_Aªd~M¢}_x0007_AüTÊµï^_x0007_Aa@EiE¼_x0007_AÈ,j­g_x0007_A£ÎÏÙj_x0007_A_x000B_§_x0007_A¾9Ð2]_x0007_AÅ2_x0016__x000D__x0007_A@?éídc_x0007_A@t"ù_x0007_ALf­Õî&lt;_x0007_AÐQÓ#Â_x0007_AºNÊÜF_x0007_AwÎZO_x0007_AZ_x0013_Ý5:µ_x0007_ACg_x0016_a_x0007_Aà@g{$_x0007_A_x001E__x0005_5_x000E_ûd_x0007_A¥)/Än&lt;_x0007_A«¡Z0_x0007_A_x000F_Û_x0007_A2BÏ_x0011_C_x0007_A/§¸_x001C_ÁC_x0007_A;?S5¨r_x0007_Av¢åP_x0007_Aråäj_x0007_Ay_MG_x0012_]_x0007_AÉ.zw_x0001__x0003_¨V_x0007_A&gt;ró_x0007_A_x0002_´_x001D__x0011_Û_x0007_AZ÷ël_x0007_AÏ¶_x0007_A#^~¿k_x0007_AÂ	´Ã_x0007_Aç/ÊVS_x0007_AòG¸_x0002_(k_x0007_AýùðAé_x000B__x0007_A4ug¿_x0019_0_x0007_A_x001F_¦_x0014_Ã_x0016_2_x0007_A,A0Î­_x0007_A(¡_x001F__x0001_òl_x0007_Aç_x001B_Z\ÓR_x0007_Aµ¢²íe__x0007_APYÆÝt¦_x0007_AÞP:Ø$#_x0007_A8dBñ}_x0007_Ae_x001C_h¾f_x0007_A}7'_x0005_ú_x0007_Aù9ÞKö_x0007_Aym_x0001_r_x0007_A4B_x0017_È~_x0007_AzHµÚJ_x0007_A{§vb_x0007_A¿©õ¸f_x0007_AfxÍQT_x0007_A@Z_x0014_qÐ_x0007_Atª]#E_x0007_A%_x0017_íû^_x0007_A20ã/_x0010__x0007_A_x0002__x0004_¯9ì_x0010_)_x0007_A@_x0010_i_x0007_A¾ù#jÅ]_x0007_AêÜ_x000F_¤Úe_x0007_A_x000C_8_x0014_ho_x0007_A_x000F_Uý®t_x0007_Ao_x0013__x0015_°Tg_x0007_AÅ_x0019__x000D_iÌý_x0006_ARüYµ_x0007_AÜ_x0019__x001A_¢_x0007_A_x0016_÷þQm_x0007_A²e_x0005_B_«_x0007_A_x0004_¿_x0015_9_x0012_³_x0007_A'_x0001_¬8_x0007_AÅ62èý5_x0007_AA=×3_x0007_AEàUÅ{_x0007_A×%å ¾_x0007_Am_x0010_ç÷ÎE_x0007_AÓ}´­i_x0016__x0007_A°º_x0003_¯_x0001__x0007_A76Åòw_x0007_A_x000E_-i=_x0007_A_x0004_ê_x0010_©&gt;_x0007_AÉ2µú&amp;_x0007_A?&gt;_x0010_¦N_x0007_A ñ=¸î¨_x0007_AöFP¥c_x0007_Ahã4_x0007_A@ðC´tk_x0007_Aþ_x001F_ûã_x0018__x0007_Ay»ì"_x0001__x0003_á·_x0007_A³	Îc)q_x0007_A2z*_x0007_A5XIîx_x0007_A_x0007_]_x001C_ÒÅÁ_x0007_A·K_x0007_A_x0001_8ü.4_x0007_Aüä_x0010_ Q_x0007_Aû!fïÇ_x0007_AüÉý»(V_x0007_Acù&gt;¬gg_x0007_A\®0=B_x0007_AÞb³°¶_x0007_A_x000F_§_x0016_~_x0013__x0007_A_x0002_s÷Æá&amp;_x0007_A'òºªe_x0007_Aº)~Ø_x001A__x0007_A%b_x0004_¦lx_x0007_AÅÖ¥HÎþ_x0006_A_x0003__x0007_£\ _x0007_AQÖ_x001C_è«a_x0007_A_x000B_A8pw|_x0007_A(¤#5sT_x0007_A"(²«Àã_x0007_A©_x0006_LÑ_x0007_Av0(óm_x0007_Au_x0005__x0016_2_x0007_Aô_x001A_¢%i_x0007_A	ÂÞ_x001A__x0018__x0007_AÑ|_x000C_º_x0017__x0007_A2_x0001_Ò¾?4_x0007_A^×¼_x0015_q¾_x0007_A_x0002__x0003__x000D_Ï_x000F_rúa_x0007_A&lt;ü	_x0002_q_x0007_A­=º_x000E_¼_x0007_AÕ×df£_x0007_AXøfØo`_x0007_A/o#¾Û´_x0007_A`.Jj_x0007_Aôª*'j_x0007_A2bå¨_x0007_Ad_x0007_A6j|/É_x0007_ARC)_x0001_¢s_x0007_A_x001F_S.þe_x0007_A_x0004_g_x0004_^Y_x0007_A?T_x0016_®É_x0007_A'9_x0007_Az_x001B_é_x000F__x0007_AÔßÑþU_x0007_AØEÚ.7Q_x0007_A®®5àj_x0007_Azi(_x0004_S[_x0007_A½Á_x0002_o»¸_x0007_A»xWy_x0007_Aé_x0001__x0019_Ñ£_x0007_A_x0006_¹_x0004__x001A_«_x0007_A±æ_x001F_y±W_x0007_A¾êÕÌ¡_x0007_AÚÒ3_x0008_{_x0007_A_x0011_l_x001C__x0007_A/_x000C_`_x001C_?´_x0007_AOúè¼Z_x0007_Aÿ W_x0001__x0002_Ë0_x0007_AK=øÞã_x0011__x0007_AY"w'¿d_x0007_AÇl_x0003_à´_x0007_AOZ¡cÃ_x0007_AãÕÒ?R_x0007_AïÑb÷ÿC_x0007_Aú:Õ_x0019_ª_x0011__x0007_AÖ`åoåî_x0007_AÌ·_x0010_ÅÀ_x0007_A_x0004__x0006_Á=_x000B__x0007_A_x001C_e¾gi_x0018__x0007_AWpìò;_x0007_A&lt;¬'gtC_x0007_AÒÝ¿5x_x0007_Aýì1_ª_x0007_A=gP¿_x0007_A9i 3O_x0007_A_x0006__x001C__x0001_÷nm_x0007_Aâ'_x0001_tª_x0007_Ab=Û5_x0007_A{_x0007__x0007_0]_x000F__x0007_A_x000C_]k_x0016_¬_x000D__x0007_AYÚ³Ê_x001A__x0007_A_x0010_6ªà:z_x0007_A2¡_x0004__x0018_N`_x0007_AÛv®xh_x0007_A5Rº7õ_x0007_A¬_x0011_27_x0007_ASgM\µ_x0007_AÊÖ¢L_x0007_ACç_x0003__x0007_A_x0001__x0004__x0002_¬v_x0011__x001B__x0007_A Ê&lt;¢*._x0007_Aõö_x0005_|©_x0007_A«ì&lt;"d_x0007_AªJ{lú_x0006_AfcÐ,_x0007_Aöî_x0003_N_x0007_AðÇ­pb_x0007_A_x0004_Ä8C£8_x0007_AÖÞ_x0012_ÿ_x000D_}_x0007_AÇÁ£ãS_x0007_A/×±l{_x0007_AU_x0005_Dk_x0007_A³MHzåv_x0007_A9JKp_x0007_A£ù_x0011_ÀS^_x0007_AòTCº_x0002_h_x0007_Aè¥gâåû_x0006_A_x001F_ù?ÒþI_x0007_A´!_x0013_ÇSq_x0007_A¹í,|Ê_x0007_A_x000F_Ì1_x0018__x0007_Aó;X`-´_x0007_AÚl3è&amp;d_x0007_A­Ï¾t1_x0007_AñcK­_x0007_Am7yÉ_x0007_Ai_x000C_h¬+ï_x0007_A:¸Á%}À_x0007_Aà"_x0012__x0018_09_x0007_A»ÿ~I£_x0007_A_x001B_r_x0002__x0004_¹g_x0007_A_'¦ _x0007_AE&amp;©_x0003__x0011__x0007_A¦ûiÜ¸_x0007_Ab_x0016_åoØt_x0007_Aagö_x0007_A)îû9T_x0007_AK»9l_x0008_d_x0007_A#Ð«H_x001B_ò_x0006_AâÿõAE_x0007_AÛegY`_x0007_Al_x000C_}`}^_x0007_AbC´^_x001F__x0007_A~_x0016_hq_x0007_AX½ År_x0007_A/½3úíj_x0007_Aä«_x0010_Z_x000F_b_x0007_Aý|ð¨Rr_x0007_A£Óãån_x0007_A¬Àòuç_x0007_Aä@â·k_x0007_A_x0003_hÂn_x0007_AÏóm¥j_x0007_Aª¤_x000B_fç_x0007_A1_x001F_·a«_x0007_A_x0011__x001D_sÌï±_x0007_A{_x000C_N*EZ_x0007_A¹|Èý×_x0007_AÂ#_x001B_V$&gt;_x0007_A_x0016_e_x0001__x001D_ì\_x0007_Ajâþ~_x0007_AR1Õ_x0007_A_x0001__x0002_DI7+ï_x0007_Aà_x001B_qøsÔ_x0007_A_x001B_ü_x0010_´2_x0007_Aì{óïR_x0007_AËÑ?ï~_x0007_AE_x000E_Í¤GI_x0007_A[+ÛµÈ_x0007_A_x0008_ðý&gt;ù_x0007_A^Ù$]Ê_x0007_Aû«Pg_x0007_A_x0015_Z4Ë_x0007_A$l_x0008_£k_x0007_A0·±ã_x0017_U_x0007_AÇ?Ñ8X_x0007_Akãó6DU_x0007_AÖE:Íc_x0007_Aá5ß¨@8_x0007_A_x0018_e_x0004_,_x0007_AµºçP¾_x0007_A_9[¥_x0007_A6_x0006_3ö_x0015__x0007_A°_x0010_$è:¥_x0007_ACí_x0016_Ñ±_x0007_AbÀîð&gt;_x0007_AU(3¾+u_x0007_Aj_x0010_³`_x0007_Aöõ)s%_x0007_A®_x0007_ÇÚ _x0007_AVôy^_x0007_A_x000E_³ûÐp _x0007_Ac_x0011_ÓsWz_x0007_AlbÆ_x0016__x0006__x000B_É_x0007_A_x0008_Ç~_x0011_î_x0007_A1àbµB_x0007_A6!°ï_x0010_D_x0007_AOfòµõ_x0007_A_x001A_ qY_x0007_A_x000B_{È_x0011__x0004_V_x0007_A00pîQ_x0007_A¿Dà½cR_x0007_A[â;_x0019__x0007_¢_x0007_Aø_x0002_Æ`]_x0007_AB@_x0015__x0010_£_x0007_A_x0005_®_x001D_{w_x0007_APT	1º_x0007_A_x0018_!ùwÁD_x0007_A«­×\§_x0007_A}üñ/_x0007_AË`¯_x0015__x000C__x0007_AÔ¾ÒAA_x0007_A_x001E_Â_}½]_x0007_AGW2ÌV_x0007_A_x0001__x0015__x0018_2ö_x0007_AÌL`«"_x0007_AÚÎ`dgp_x0007_A1e:X_x0015_Z_x0007_A´ Á|V_x0007_A×Nê_x0007_A_x001A_6¦_x0007_A9rÃ4&gt;_x0007_A?Àº_x0003_ý_x0007_AñCà£MO_x0007_Aº'Ì_x0010__x0007_A_x0002__x0003_sÆ¦_x0007_A_x001E_½ðrZë_x0007_Aët_x0006_¸_x0007_A|ÏÝ_x0007_AuúõL_x0007_AK ô4_x0007_A³b_x0007_A?#;Û4Å_x0007_AÉë¯y_x0007_Aö`ï­ûm_x0007_A%y&lt;cÆ1_x0007_AÓ_x000F_öV_x0002__x0008_AYôç^Dº_x0007_A$ÇO_x0003__x001C_-_x0007_AGÈC_x0002_3__x0007_AÞ	r¹	G_x0007_A_x0001_ÓS  _x0007_AÔ_x0008_¥_x0007_ACf}ð±__x0007_AµG¼\3_x0007_A_x0015_J&gt;_x0010_¥1_x0007_ACsÊ_x001D__x000D__x0007_Aò_x0007_?m=_x0007_AL`_x0008_cl_x0007_A~&lt;ºg&amp;_x0007_AN(å_x0012_þµ_x0007_AÔ0_x0006__x0018_È_x0007_A¢î¡LÈ¢_x0007_AËÕØ,Ó_x0007_AÃO2V|_x0007_A½%FA_x0007_AÞ?°_x0001__x0003_+e_x0007_A_x0010_8Û§D_x0007_Aì¥y	Ê}_x0007_AËe)&gt;Du_x0007_Aà&lt;:©Az_x0007_A_x0005_ [_x0007_AzÝÐý+~_x0007_A_x000B_&lt;05æa_x0007_A¯C0J-_x0007_ASA]_x0006__x0007_Ax#_x0012_W¡_x0007_AnËgé_x0008__x0007_AQs×_x001F_Î\_x0007_A[;Â:_x0007_A´àõãt_x0007_AbÄ__x0004__x0008_A_x000B_òºaY_x0007_A0XBl'_x0007_A&lt;Ó¤P³_x0007_AKùá_x0007_A_x0004_7/ßi_x0007_AU;üh_x0002__x0003__x0007_Ai¥&amp;*_x0007_A_x000F__x0002_Ï:]__x0007_A\Æ|_x0014_q°_x0007_AÚj?Z6b_x0007_A®éÒ5P_x0007_Agý_x001D_åÀ_x0007_AXÎ*¿N_x0007_AbGlÂ;_x0007_AHº_x000B_¾zN_x0007_AÿÞè|_x0007_A_x0001__x0005_îo-_x0007_A¤lbÇc2_x0007_A÷çNIÇ_x0007_A_x001F_W³¥®s_x0007_A_x001C__x0002__x000C_ùd}_x0007_AAü_x001B_¡åP_x0007_Ap2©É$_x0007_AINÊ_x0012_î_x0007_A¥çÌ.g_x0007_A¾ß¹®ÂX_x0007_AGä(Ý~_x0007_AûÙ*_x000F_¤§_x0007_Ac¢ôèR_x0007_A-Pµñ;¦_x0007_Ar¿_x0002_ó_x0005_Q_x0007_AXZ8©_x0007_AC$l_x0007_A4ûbÛ¤e_x0007_APàI_x0007__x0007_Ap_x0003_ÎOo_x0007_AóãÈ_x0007_Aí6á_x0007_AW&lt;#ñ²_x001E__x0007_A=-¦FG_x0007_Ah§¹w'C_x0007_A{Öß_x0004_u_x0007_A¸^é_x001F__x000E_²_x0007_AÔ_x0004_t´Ý_x0007_Aª§}â?W_x0007_AÂ(_x0012__x000F__x0007_AÁäHÌÙG_x0007_A^_x0017_åå_x0004__x0005_£7_x0007_An8?YÕÄ_x0007_A9¸ik#_x0007_A2_x001E_t_x0001_]B_x0007_A?(wgY_x0007_A­üîÌ"_x0007_AÐ»õR_x0017__x0007_Aé_x001D_ÁS¹_x0007_A#Þ_x0007_A0A:´åx_x0007_AÖ+_x001B_ÆJU_x0007_AMÖ¤Ú]w_x0007_A«ÉkUü_x0007_ANv\µç_x0007_AýÆ_x0005_ãIa_x0007_A½Ìi/jK_x0007_A&amp;&amp;9ÜÅr_x0007_A@_x001F__x0017_E£®_x0007_A_x0012_Í_x0014_\_x0007_A*w3Ï"Y_x0007_Aòmb*ÕK_x0007_AØt°ÖF_x0007_AtkýØ]_x0007_AÓ5®Q_x0007_AFû_x0002__x0004__x0003_p_x0007_AR¹·8\Ä_x0007_Aø1&amp;Ün_x0007_Ap|uG_x0007_A5Q¶_x0007_Aj÷x@_x0007_A×«'Ü;w_x0007_A¤_x0002_&lt;±_x0007_A_x0001__x0002_B½Jw@à_x0007_A`}H{KS_x0007_AéT·!_x0007_AýÏ¡_x0017_&gt;_x0007_Ar¨ì^Ñ_x0007_A¦_x001B_T~O_x0007_A×:¶0_x0007_A&amp;RÄ2¼_x0007_ADnR~_x0007_A¯püþ¢ß_x0007_AsHQK_x0007_AÍËÖ×Ù_x001B__x0007_A¦¥	¸_x0007_A¢üùK_x0007_Ay_x0018_ä9:}_x0007_A×_x001A_~_x0012_n_x0007_A'ÊQ_x0003__x0007_A&gt;Æj¢@@_x0007_A_x000D_$_x0006_¯_x0008_Z_x0007_A³Ï¯_x0015__x0007_A#»_x0004__x0007_AÀ"T_x0007_A´µ%Ï%ì_x0007_AX|ª)_x0007_A41_x0013_Ì_x001D_Æ_x0007_A-e_x0011_ó_x0007_A9_x0016_5$_x0007_Aï#/v¼~_x0007_A_x0015_ hÌ©¤_x0007_A&gt;µFËO1_x0007_AòvÚ{x_x0007_Aç(6×_x0001__x0003__x001B_r_x0007_AÄ÷á[_x0007_AäÑâO_x0007_AªDàò_x0015_V_x0007_AG&gt;¯@©_x0007_AmR_x0013__x0018_~M_x0007_A5×"°v_x0007_AØî8´h_x0007_AÀññæ _x0007_Ad_x0015_¾Ú_x000B_!_x0007_AÃÄÝô¶_x0007_AtÉp(sª_x0007_A'6_x000B_¸_x0007_Aý!Ñk_x0007_AN¡ïÕc_x0007_APÎä¾[_x0007_AS:VS½_x0007_A_x001A_ó·M¿_x0007_AÝVË7_x0013_¤_x0007_AzÉÁWB_x0007_Aù{À§vN_x0007_A&gt;_x001E_¦_x000F__x000B_Á_x0007_Aá­ °xj_x0007_A_x001F_!Å;l_x0007_Aç5_x0001_µ[_x0007_AüOLX­_x0007_A_x0001_(HK_x0007_AÅKAßäT_x0007_A_x0002_þ_x0019_Ð½_x0007_AAÃM_x0011_§_x0007_AevÐj½³_x0007_AÏ_x001B_úAf¯_x0007_A_x0001__x0006__x0013_µ×y_x0007_Aý;G]¥_x0007_Ag7cA&gt;_x0007_A*@KÅ§_x0007_A¢´îu_x0007_A"ÅÍ¡&amp;n_x0007_AQÐ'(_x0014__x0018__x0008_A=ÐôJA._x0007_A_x001E_úSU_x0007_A¡è@_x000B_,0_x0007_A »{_x000D_½_x0007_AØã_x000E__x0005_«_x0008__x0007_A#ÚüÃ_x0007_A{üíÈ.r_x0007_A_x0011__x0011__x001E_ÙO¡_x0007_AzÀ½3R_x001B__x0007_A_x0018__x0018__x0003__x0002_¼¤_x0007_Av÷xkT_x0007_ASMcx_x0007_A	â_x000B__x000F_iH_x0007_A_x0013__x0016_ëxÅ_x0007_Aiº"[_x0007_A«_x0016_4ºÁm_x0007_A]üL_x001D__x0007_A_x0004_+´7&gt;!_x0007_A_x0006__x0012_½îÕ*_x0007_A _x001F_G+c_x0007_A=#Üò&gt;_x0007_AÒ_x0006__x0008_	i_x0007_A¿ógJ¨__x0007_APe\Ör3_x0007_Aò³T__x0001__x0002__J_x0007_A_x0006_ÎCác_x0007_APÇè¶ðz_x0007_AÐ^vyØ¡_x0007_A_x0016_F¥§Ïg_x0007_AÒ_x000B_ËÓÂv_x0007_A_x001D__x001D__x0008_Ù\_x0007_AÇôÑËc_x0007_AØè,Pk_x0007_A^«Jí½_x0007_A_x0002_ë7_x0013_`O_x0007_Aõ_x0013__x0012_ÔÄ_x0016__x0007_AB_x001E__x0018_¹W¾_x0007_Aü_x0005_÷.V_x0007_A1¥_x000F_Äq_x0007_AÔZ0D¶Ê_x0007_Aj.i&amp;_x0007_AGPç\_x0007_A?þ_x0012_Ì7y_x0007_A^Ê¶J¨_x0007_A;c![_x0007_AW#(n¥\_x0007_AÏªq_x0002_Ç¬_x0007_A Wª_x000E_J_x0007_AÁÖX	kP_x0007_A_x001B_ê.p_x0007_A BA±_x0007_AuRÅ«&lt;g_x0007_A0oÝëÜ_x0007_A¡V:)z_x0007_A_x0019_e_x0017__x0007_AáÒp#æ{_x0007_A_x0001__x0002_iºS_x0007__x0007_A«ÃwR_x0007_A·H¦§_x0013__x0007_Aíg-g"Ý_x0007_A_x0014_§_x000C_§n_x0007_A&gt;(¡½Ú_x0007_Agªá_x000B__x0001_4_x0007_Aiöô½qJ_x0007_A¡3_x0004_+F_x0007_A«£&amp;7Y_x0007_AíµtÉ¯­_x0007_AÕhÉj´P_x0007_A/	_x0014_/_x0007_AO-_x0003_ä&lt;_x0007_A_x000E_ Wæ_x0015__x0007_A»;ðýJR_x0007_AöIB_x0007_A_x0013_óËKn?_x0007_AHô_x0017_úv_x0007_AöÌdæFP_x0007_AL_x000D_µÂo|_x0007_AMPåîQ_x0007_AY%æ3Ü&gt;_x0007_AMþ_x001D_j_x0005_k_x0007_A£»¦Ð`_x0007_A¥Ì!SÒ4_x0007_A_x0002_t²_x000E_ã¯_x0007_A_x0013_¯ÚG~_x0007_Aa®Ïâk_x0007_A¢éðr _x0007_A¾M$yÉy_x0007_A_x000C_)r_x0004__x000B_Z_x0007_A¼ü_x0016__x0007_9ê_x0007_ANÝ_x0005_:_x000F__x0007_A÷~§yú¡_x0007_AÕJÄ«°(_x0007_Aº­r_x0007_A»_x0012_D_x0016__x0007_A_x0016_mñëZ_x0007_AeëiÜ%[_x0007_ACnEíº_x0007_A+0NÅºI_x0007_A_x0018_TP÷f_x0007_AÑ¯iñ½_x0007_AH_x000F_~Äâ_x0007_A_x0003_mõÔ£Á_x0007_ADäµ½×L_x0007_A_x0007_à_x0001_õ_x0007_Aa¾_x0001_ÚÀ_x0007_A_x0017_b±;Ü_x0007_ATÌ:[_x0007_A.à*9h_x0007_AÏ _(Ïn_x0007_A¤c_x0014_ì2_x0007_AÌHÞ_x0006_0º_x0007_A_x000E_¥oà_x0007_A_x0002__x0019_2Æ%I_x0007_AnÊa_x0004_é_x0007_A_x0004_	C_x0007_Aâ[q¡¡_x0007_AåáË_x000C_¹_x0007_A_x000D_ãêkr_x0007_AÕ_x0008_VØ¢´_x0007_A_x0003__x0004_vÞI_x0007_Abç®0_x0007_Aï¦&lt;¼­q_x0007_Aü_x001B_x_x001A_W_x0007_Ai^Éõ@_x0007_A_x0017_m#{W_x0007_AJCkóöi_x0007_A"!ÇI,b_x0007_Aµ_x001A__x000F_cÂ5_x0007_AzcÇ2br_x0007_AogPs_x0007_AÁ|p_x0007_AÒY4*_x0007_A7&lt;Äof_x0007_Al¼eì&gt;_x0007_A9Y(_x0007_A8c?Ã¡_x0007_Aù¶Nø_x0002_t_x0007_A:ìá§)_x0007_AÞ_x001E_wxÉ_x0007_A_x001F_pôv|_x0007_AsÆ$k_x0007_A_x001B_µ*;_x0018_¦_x0007_A¤ò_x0010_*ï_x0007_Av94_x0013_Ü_x0007_AÚ#]¨_x0012_l_x0007_AS¥÷!î._x0007_A7\_x000F_mý]_x0007_A_x0001_b~\C_x0007_AÉw©j_x0007_AÇü0._x000D_«_x0007_A_x0012_¤)¿_x0004__x0005_0v_x0007_Aà_x0016__x0002_6|_x0007_AÂH?bè'_x0007_AÖÜk_x0004_1T_x0007_A_x0002_¤Ú¢uv_x0007_A	ûW*_x0007_Aé¸òQãÉ_x0007_A«GVr_x0005__x0007_A°FV_x0019_3_x0007_AUB{Ì»_x0007_A­_x000B_§&lt;_x0007_Aû&gt;_x001E_j_x0007_A_x0003_:z_x0006_hË_x0007_AKãC¡p·_x0007_AHC4Ö3z_x0007_A «J_x001B_#_x0007_AY°è_x0013_Â__x0007_AspÒ¿Æ__x0007_A±5û_x0011__x0007_A_x0004_%]_x0007_AF½¾þàh_x0007_AN.Ù8_x0011_w_x0007_AtÖè_x0011_T_x0007_A_x0001_û¿hq_x0007_A&lt;F»Ï_x0015_"_x0007_A³²Ý"R_x0007_A_x0002_Ü¸cà_x0007_AËö 	L¢_x0007_AÎ_x0018_»_x0019_q_x0007_Ab±_x0010_~_x000E_Ì_x0007_A\Rµt_x0007_AÊ^S_x0012_{_x0007_A_x0001__x0002_'6Ö|n_x0007_A_x0008__x001D_oØ{_x0007_A'ÅâÁQ_x0007_AO_x0013_2²×_x0007_Axÿ_x000E_ò_x0007_A×ó_x0005__x0012__x0007_t_x0007_At'5&lt;Î=_x0007_AåÍ[_x0014_z_x0007_A·_x000B_ÍÔAr_x0007_AS;e_x0007_Aæì!×Í¨_x0007_A.[¤±_x0007_A3ÃûdÙ_x0007_AÄhY®w_x0007_A3?Íí\_x0007_AMÑ®²Y_x0007_AÝí§_x0007_A5ß_x0017_{áÔ_x0007_A9,®Û×|_x0007_A·°&gt;×r_x0007_Aê/¦Àc¡_x0007_AB_x001F_ó_x0007_A±I³®"_x0007_AgfÖ¿_x0007_A?àEØåX_x0007_AÙ_x0016_Ü_x0007_A0Ã¥­`_x0007_AîßóÅJ_x0007_AÝÙÇ_x001D_p_x0007_A)~fÒka_x0007_AùW=%Hg_x0007_Aâ_x0017_à_x0001__x0003_¸8_x0007_AF&lt;0_x0007_AüIj/`_x0007_A_x0018_÷A_x001C_,_x0007_AçW_x001F_:W_x0007_A³_x0018_Ø'l_x0007_A&gt;G_x0007_A»]Ñ°P_x0007_A|gÖy_x0007_AòÂ__x0007_A_x0017_U¸!ý_x0007_A_x0016_ÿª²¹_x0007_AmÙ_x001D_X_x0007_As_x0018_¤_x0002_³_x0007_AÐ¯I2åy_x0007_Aù_x0013_¿]_x0007_A_x0003_XÄJ_x0007_A/Þlo_x0007_A@(7ðã_x0007_AlCëk_x001A__x0014__x0007_A3r_x000D___x0007_A0£Öw+t_x0007_A'ÀU¾_x000C_¸_x0007_Ad1ZíÀK_x0007_A·ù_x000F_C?_x0007_A$ð_x0001_#©ª_x0007_AjºÐ_x001B_¦m_x0007_AJ	_x0010_S]_x0007_AÒÏ_x001E_¼~_x0007_AECHn_x0007_A¥Ö/,û_x0007_A³&amp;Eû{_x0007_A_x0001__x0002_yÂ_x0016_)*_x0007_A_x001A_Jv2_x0007_A(]Ð_x0005__x0007_Aéâ®ôH_x0007_AÂo*ÿjA_x0007_A½rÌB_x0007_Aù"_x0008_ÊC_x0007_AÉs_x000D_Ò_x0017_X_x0007_AqoWÄw_x0007_AûÜþ¥r_x0007_A_x001A_ $pím_x0007_AAybØ}_x0007_A_x0002_(zÅ'Ë_x0007_A_x0006_G#Md_x0007_AQÍ_x001A_7V_x0007_A_w©iq_x0007_A: _x0010_V_x0007_AÔÒõiLW_x0007_A²ýUy_x0007_AhBbÕ	R_x0007_AÊ_x0013_¢¾Ä_x0007_An9ÒH_x0007_AÁbÓ_x0007_A_x0001__x001B_s,Þ._x0007_AèÎ_x0008_ªC_x0007_AJQP_x0019_$B_x0007_Aµì£_x000B_ÝU_x0007_ASÈ4Ä×a_x0007_AÂRëÙC_x0007_A8¯ã&gt;_x0007_Aé_x0015_®À_x0007_A­È«_x0015__x0003__x0004_¡Ý_x0007_AYÒÊWA_x0007_A_Jy\_x0006_e_x0007_AsÌ¡c_x0007_AÈÊCKc_x0007_AÍmè¶F7_x0007_Aj¶_x0011_Ã_x0007_A¥ _x000E_´ø_x0005__x0007_A_x0014_ymÐ8_x0007_A_x001F_úóÅMG_x0007_AßBr¤_x0007_AÌòzT¼o_x0007_A_x0014_¢¯jdN_x0007_AÎ¶&lt;B£_x0007_Agr½^_x0007_AË_x0017_v$½_x0007_A§6HDi_x0007_Ap0ÓFæ_x0006_AiÙÚÄ17_x0007_A3ïÚP_x0007_A_x0001_~×66_x0007_AùÕ¤µ¶c_x0007_AËZÞ_x0004_$y_x0007_ABvJo_x0007_AÒþPf[_x0007_AGØáà]_x0007_A}MvW0_x0007_A_x001A__x0002_ì´§_x0007_A_x000F_Á@åÅ_x0007_AÃTÌU_x0007_Az¨|ë«·_x0007_A´¼bíg_x0007_A_x0001__x0003_GÈÆÓü¦_x0007_A_x0002__x0002_ð_x0007_A5QGÈq_x0007_Am_x0003_õB½z_x0007_A²_x000C_¡V©_x0007_A¶_x0001_D_x0019_Ll_x0007_A×_x001F__x0018_Çü_x0007_AÙ=®§V,_x0007_A¤_x0016_ÁG_x000D_A_x0007_Aso_x001B_x_x0007_Aè½_x001B_âß_x0007_Aj_x0005_àÑi^_x0007_Aþ"sÃÈ_x0007_AYU_x001B_uµY_x0007_A*_x0019_ì{_x0007_A%vÜcm_x0007_A¥±_x0019__x0005_¯_x0007_AqJÆ~"±_x0007_AN¾s_x0012_ò1_x0007_A]Á_x0019_Òd_x0007_A~³B_x0011_çD_x0007_Aq¶çi_x0007_A_x000D_Ü_x0011_Aì_x0006_ATw_x000B_³1=_x0007_A_x000F_³_x0011_'åj_x0007_AäW_x0007__x0008_y_x0007_AËEIR_x0007_A_x0017_©p__x0007_A_x0004_1Ü¢_x0007_A%Îµî_x0007_Ar/PO_x0010_L_x0007_A"ôQ_x0005_	×¨_x0007_AÁá.ùH&amp;_x0007_Abp_x000E_F]_x0007_A¤KßÏ! _x0007_A_x0012_¾ö°_x0003_l_x0007_A_x0014_õ=e_x0007_AãÍÉ¿_x0006_v_x0007_AJàfÚÊ_x0007_A¤¬"_x0002_ ½_x0007_AÆz_x000C_æõ§_x0007_A¦ß?Âð_x000C__x0007_A3côÅÄL_x0007_A_x001D_o	_x0019__x0007_AÕÀièR»_x0007_A`"éÚs_x0007_Aw0_x0004_[Æ_x0007_A,l&lt;uS_x0007_A¼k\¤Rh_x0007_A½ñ&lt;æ*h_x0007_AnÕdü´_x0007_AÉ'3T§W_x0007_AcïÌ^\_x0007_Aÿ_x000C_Å[¯o_x0007_AÝ_x0017_Í«_x000C_¢_x000F_Aºó =_x000F_A5¾Ùqß_x000F_AL_x000C_À)s _x000F_A[õM%ô_x000F_Aßõo«_x0003_ö_x000F_AvüN)_x0008_ _x000F_AAq;_x0001_¦_x000F_A_x000D__x000E_Y_x001C_¥ß_x000F_A_x0007__x0008__x0014_í³*ëÇ_x000F_A¢Î_x0018_^_x0003__x0010_A`MÇõX_x001C__x0010_Aº_x0005_0_x000F_Aã_x0011_è'U_x0002__x0010_AfÞæÆýÎ_x000F_AVý!R_x001F__x000F_AZd_x001D_Vªþ_x000F_AA3ôº_x0006_Û_x000F_A_x000B_F¶§/Æ_x000F_At`ÄËÕ«_x000F_Aàp_x0007_A_x0014_¶_x000F_A_x000C_¸_x0015__x000C_Ê_x000F_AbR_x0005_°¢_x000F_ADÔîß÷_x000F_A´W{o^É_x000F_Aö×tðÂ_x000F_Aï?3nµ´_x000F_A3(Þ{~_x000F_AjÅðø|ð_x000F_Aãb:¨z_x000F_Aº$Í¶L¦_x000F_Ap©]úè_x000F_Ax_x0004_÷ ¹_x000F_AüzqD_x000F_A®"ïñf¤_x000F_Aó:8cú_x000F_AU*HÆÊ_x000F_A0_x001A_æ_x001B_°Ï_x000F_A_x0019_F_x000F__x0018_Ì_x000F_A§@Ï?_x0014__x0010_A_x0001_ò¸/_x0001__x0004_Xç_x000F_A¡_x0017__x0005_½_x000B_¸_x000F_AÝyMÂ÷-_x000F_AF_x0013_YïÆÐ_x000F_Au_x0005_­Åf¼_x000F_AÝ E³_x000F_AM_x000B_æ#p_x0006__x0010_Aæfù~_x000F_AuGùnâ_x000F_Aü%ºOê_x000F_AZCt¬2q_x000F_AiÖm_x0002_ø_x000F_A2_x0001_ùºè_x000F_A0Ä_x0013_æÐ_x000F_Aµø»£{=_x000F_AVÊª_x0005__x0010_AÒ_x001E_Î_x0004_ð_x000F_AM3_x001E_¨_x000F_Aûú¿Å_x000F_AGÝÁp_x000F_A$&lt;mKôï_x000F_Aûvét¦_x000F_A6_x0003__x0016__x000D__x0010__x0010_A¢]_x001D_}m¹_x000F_A_x0011_Ú_x000C___x0001_¢_x000F_AÈÈÂë_x000B__x0010_AÉó´_x0014_à_x000F_A_x000B_DRñ_x000F_AKÎi¯lË_x000F_A\Ò=±¿ö_x000F_A_x000D_	_x001E_s_x000F_A_x0010_Èà_x000F_A_x0003__x0004_ÿ®Ø¦Wî_x000F_AÕVI®Ç_x000F_AøÝ]iâ_x000F_AMÓXÒ_x000F_A¯_x0006_'Æ_x000F_AéÅ¬/r_x000F_A%Ü_x0010_f_x000F_A*=ÙwÜ_x000F_A_x001D_iM÷Ëþ_x000F_Abo_x0001_¼7×_x000F_A_x0010_½ïô_x0016_ð_x000F_Aqq9n£_x000D__x0010_A³QJÊ¡_x000F_A_x000B_¿Ëî_x000F_A_x001F__x000E_+mA¨_x000F_AÔ_x0008_çá°_x000F_AYÏ)¯{_x000F_A\nFkPÎ_x000F_AgÄkó_x000E__x0010_AVâ*0_x000B_º_x000F_AÄå-)Ó_x0005__x0010_A¶Ñ_x0016__x0014_í£_x000F_Aý_x0019_ÏñBö_x000F_AãþÙ_x0010__x0008__x0010_A_x0016_^(Npî_x000F_A_x0010_I¨62_x000F_A:]1_x0001_¨¶_x000F_AÊ,| '_x0002__x0010_A-ªX¿§_x000F_A9ßs®(B_x000F_AÁÿ_x000E_ì_x000F_A'¹)_x0001__x0002_.¢_x000F_A§iÆ_x000B_.ê_x000F_AÅ_x0006_ç¹Î§_x000F_AéÌÅÈl_x000F_A_x0010_å­nüh_x000F_A}_x0002_ZºÓ_x0006__x0010_Aba¸Õ_x000F_A_x0005_î¼³_x000F_A»UB'!Ï_x000F_A.Äÿ.Ó_x000F_Aûoj¶Ã_x000F_A±s¼_x001A_°_x000F_Ao­%«_x0016__x0018__x0010_A¾âlÔ&amp;Í_x000F_A÷ ù¸U\_x000F_AV ºÃ_x000F_A¡°XFË_x000F_Ax«WÞÙ_x000F_Au&gt; ¢¤_x000F_Anåko_x000F_Ar*h`ª_x000F_AÖëÔe2­_x000F_A"Ù_x0008_ÍØs_x000F_AÐ¢iS_x000F_A0;|ÏëÂ_x000F_Aq6_x0016_GÛÎ_x000F_A¤u´kF¿_x000F_Aç×ãxl_x000F_Aç³'h_x0006_Ù_x000F_AGöªIhÃ_x000F_AJ_x0017_­_x0014__x0010_AA*X{=½_x000F_A_x0002__x0003_øYuþ}°_x000F_A­b_x0017_X_x0018_ú_x000F_ApÿáJ_x000F_Aá_x0001_kCö_x000F_A!_x0001_Ðæ_x000F_Ag¨¡ã.î_x000F_AS*¯ó¬_x000F_A©Õ_x000D_Ê¢Õ_x000F_A\_x0019_Eà%¾_x000F_A¾_x0017_!_x000F_Av¢þ»Ï_x000F_AÀF"_x001D__x000F_AvMæò_x000F_A´Á|ê¥_x001A__x0010_A_x0010_móÑ_x000F_AÒ¿DË_x000F_A_x0014_ªõ:Ú_x000F_AÚ$\]_x000F_A´£?_x0006__x0003__x0010_Aöô½X0Î_x000F_Avë_x000B_Ù¥_x0006__x0010_AÀÎ7ä_x0015__x000F_Aì_x001A_É5_x0006__x0010_Av´Lä_x000F_AW_x0005_çîÎ_x000F_AððË_x0013__x0002_Å_x000F_A÷R£_x000F_§_x000F_Aí N[_x000F__x0010_A_x000D__x001A_«ÐÆô_x000F_AY_x0003_wC»_x000F_AhÖþÒ_x000F_A¤ùð_x0001__x0006_Ë_x0003__x0010_AôGË0ñÏ_x000F_A¥ ®_x0006__x0007__x0010_Ai×_x0001_q(_x0005__x0010_AÝláâh_x0007__x0010_AÞ l«ù_x000F_A{Ú_x001D_"_x0003__x0010_AnÜË¼Ë_x000F_AÞ&gt;k"¡¬_x000F_A9§Þmdõ_x000F_A_x001C_0Ù_x0013_Î_x000F_A_x000E_á_x0012_V_x0004__x0010_A;¸k_x0015_^°_x000F_AÃ§3»U_x000F_A´Æ_x001B_Ó_x000F_A_x0005__x001D_U@Ã_x000F_AJS§«Åk_x000F_Aø×x)2_x000F_Aõ9/Ð_x000F_A²m`_x0011__x000F_AMîëLþ_x000F_AÊuK-_x0002__x0010_ANÁ°÷ý½_x000F_A¤¼"'%ú_x000F_A]¥W_x001E__x000C__x0010_A¦´_x001E_`í_x000F_A_x0018_f\À_x000D_°_x000F_A_x0006_á/¹Æ_x000F_AÌ[Êúà_x000F_AV_x0012_EÕÃ_x0012__x0010_AÏ©GB_x000F_A×ª³E{Ä_x000F_A_x0002__x0003__x0015_áÛ4;¾_x000F_A1_x0019_ÒÓ_x000F_A&amp;£eGÐÔ_x000F_A·ûçÅ_x000F_A_x000D_;¡\ó_x000F_Aû²,±_x000F_Að=âîì_x000F_AÆv5ê_x0010__x0010_AÂh9¥ÿ`_x000F_A6ÂÄ*Q_x000F_AK'Ì­_x001E_§_x000F_Aò 4Ä_x000F_A	_x0018__x0016_¥_x000F_A_x0011_OF¡?_x000F_A_x0001_zî_x0014_&lt;§_x000F_A`\ oÛ£_x000F_Aº_x000B_hESÉ_x000F_A©6ÓÂ_x0013_¸_x000F_Al¬¼¿_x000F_A[È9_x0018__x0011__x0010_Af¦Ì;Öû_x000F_A_x0017__x0005_Î»¾_x000F_AL¨Uê_x0001__x0010_A¢F_x0013__x000F_A¡Û©q_x000F_A$±SsLÑ_x000F_AJx_x0018_Îo¯_x000F_AB_x0017_tl¬_x000F_Av¤»_x000F_A'4Çy_x000F_AF­VÀ²_x0015__x0010_Aþ»Ìf_x0006__x000B_±Õ_x000F_AzK_x0006_æ_x000F_AR_x0001_ÜØ_x000F_AbdQknØ_x000F_A`è¿Ö_x000F_A_x0004_×Åî_x000F_A_x001C_nâßÏ×_x000F_A_x0018__x001E_¼ÿ¢_x000F_A_x001B_³P´_x000F_AÊò_x000F_O_x000F_A9eØ[¶_x000F_Að!a±Ñ¾_x000F_AÁôTµ_x000F_AÛ\{}ï_x000F_Aê÷ì£_x0019__x0002__x0010_A_x0010_Ci_x0004__x0010_AÐ»CZh_x000F_A_x0006_ÀµÏmÌ_x000F_A_x0005_È_x0008_Ïhp_x000F_Aõa_x0003_~_x000F_Ag	þª_x001B_Ç_x000F_A¿ë9ÎÈ_x000F_A³_x000F_×W$°_x000F_A_x000D__x000F_HPì_x000F_AZúËgÅ_x000F_A%q_Ì_x000F_AÇÈ?9®_x000F_A`E©Ü$_x0006__x0010_Aõ_x000D_·ù_x0007__x000F_AäGÔ$8¡_x000F_A&lt;_x0010_tÇf_x000F_A~@ëÎ_x000F_A_x0002__x0003_Ð1¯_x000F_A;_x0014_{×m;_x000F_AC2}Å_x000F_Af1ãðÚ_x0012__x0010_AñÙÓ¶á_x000F_A©Öáp¯_x000F_AÕ3_x001E_1_x000F_A@_x0012__x0007_t_x0013_­_x000F_Aè¨Í´à_x000F_A'ü#3_x000F_A_x0013_­Ú|¾_x000F_Aÿ¹^z´_x000F_AuÞÊ´_x000F_AR_x001F_åÈ_x001D__x0010_A4_x0002_"!_x000C__x0010_A¹kâ_x000F_ArýT+&gt;õ_x000F_AÝCÜÂ2Õ_x000F_AJ¹»òÈ_x000F_A~94õ¬Å_x000F_A_x0006_äòÔë_x000F_AÄðy¿t_x000F_Af]e#A_x0003__x0010_A°Y_x0015_^_x000F_A_x001D__x0006_ü_x0006_0Ù_x000F_Ak_x001D_g_x000F_AìÓÑÃÙ_x000F_A[I_x0017_2_x001B_j_x000F_A¸M)bß_x000F_A+i0+ÿn_x000F_AdÙÄ_x0001_¤_x000F_A²ü_x001A_G_x0002__x0003_¬Ù_x000F_AÊM×g!_x000F_Aó*ø¶{_x0012__x0010_AÄuº_x000E_Ë_x000F_A_x0001_0ªÉÛ_x000F_A`Ò=WÛ_x000F_Aò­Ýru_x000B__x0010_AW3òçH¶_x000F_A×ÆôÅ_x0003__x0010_A¡Á~zëÛ_x000F_Aø'ÊÊÞ_x000F_AÁn	¶¯q_x000F_A»É_x0018_iÊ_x000F_A\/Îµ_x000F_A±9'_x000F_A_x000E_ùX5:Ê_x000F_AaÈcÄ¸_x000F_ALÔþ+Â_x000F_ASyfÕü_x000F_AÄ íÓ_x0004_Ã_x000F_AD*§¹#§_x000F_A}ÌaÀ_x000F_Ai{_x0003_¤_x000F_AÕ&lt;Ì+_x000F_A_x0005_¼Tj¹_x000F_AµåeÖ_x000F_A/¦_x0019_Å_x000F_Aà_x001D_R_x0014_Ï_x000F_AºP0?9_x000F_A­_x0017_@Æ|á_x000F_AÏ_x0010_ãù_x0003__x0010_AB_x0002_¼­_x000F_A_x0001__x0006_¬\_x0002_@¥_x000F_A»úUú­_x000F_A^¬pµÒû_x000F_AØb4I¸_x0004__x0010_A×ÞË _x0013_Ä_x000F_A_x0005_6)_x0012_Ô_x000F_AÅûí_x000D_BÐ_x000F_A9ºð_x0003_Må_x000F_A¶3u&lt;¶_x000F_A-Î_x001B_u©Â_x000F_AN¡vòÂw_x000F_A_x0015_Å_x0012_{º_x000F_Aõ!t_x0006_ý_x000F_AÈr'ÉºÐ_x000F_Aû]w-¤_x000F_A}	m%º_x000F_A_x001F_]&amp;s_x000F_A¨¬_x0001_ÞNÉ_x000F_A«À _x0001_eÈ_x000F_A½_x0008_@¾¯_x000F_Akøã_x001E_	_x0010_Aáw&lt;¿_x0008___x000F_A¾U?t_x001C__x0003__x0010_A_x0014__x0014_!_x0015_LÆ_x000F_A_x000B_5ûÐ{´_x000F_AUÅJ!~_x000F_Añõ|pT«_x000F_AÄx_x0008_xß_x0002__x0010_APAGD_x001D_ã_x000F_A_x0015_M_x000E_ÖÍ_x000F_A^µ_x0002_q_x0008__x000F_Aâé×_x0001__x0007_÷x_x000F_A_x0001_	²SÁ_x000F_A*$ÁR·_x000F_A_x000D_W_x0008_'ä_x000F_AG#_x0015_4*x_x000F_AH%é^ß_x000F_AWhj_x000B__x0015_°_x000F_AÒ2å·_x0002__x0010_A¿Ô_x0006_î_x000F_Aïú×X_x0018__x0005__x0010_AËùÒ¶_x000F_AÓcùo_x000F_Akiùk_x0012__x0010_Aö.ËúçÑ_x000F_AÈåü\Úà_x000F_A_x000D_ª»Z_x001C_³_x000F_Aqë_x0018_DÙ_x000F_A_x0017_hDbÏ _x000F_AHÓïÁoZ_x000F_A' ¦¯_x000F_AV«ÇÚª_x000F_AJÉl[Bí_x000F_AK_x000D_,_x000F_A´¼_x0019__x0017_%®_x000F_A:¢;H³_x000F_A|_x000D_v'ÙÔ_x000F_A5_x0003_~}¥_x0004__x0010_Az7ñ-tÁ_x000F_A/Æ¸__x000F_AØíF½­:_x000F_A_x0016_ÚFþ_x000F_AEd)_x0008__x0015__x0013__x0010_A_x0001__x0004_ê?mäç_x000F_AEô*_x0002_`³_x000F_AÛc9ÕÃ_x000F_AÓ5t\§ê_x000F_A_x0010_Å_x0011__x001A_1·_x000F_AbpÞ»_x000F_Aº¯1_x001A_U×_x000F_AlÊÂ_x000F_A+«?ÖÈÌ_x000F_AIj_x000F_AZ_x0014_¾´jð_x000F_AâCõ;Ü_x000F_A¨£ýeóÑ_x000F_A²®Hª}_x000F_A¡_x0014_è_x0008_½_x000F_AM±u_x0012_Í_x000F_A7mr¶äë_x000F_AT35Ë	_x0010_A_x0014__x0014__x000D__x0008_Æ_x000F_A4iW¦e_x000F_AÕ¤«m_x000F_AN¦ô÷Z_x000F_A#ZB_x001F_ê_x000F_A)ï÷$_x000F_A6n6¤ç_x000F_A¹Y´æ-_x000F_AÁ?Ä[Ç_x000F_A9rêZ_x0011__x0010_A«Í"°æ_x000F_A	_x0010_ÍãmL_x000F_A1|;æÀ³_x000F_A_x001A_ï_x0003__x0001__x0004__x000B__x0001__x0010_A+ãËe{_x000F_A_x0015_er}Î_x000F_A½"ÒaD_x0012__x0010_A_x0001_+Âfß°_x000F_A{©_x0001_°"å_x000F_AàÕ½fÏ_x000F_A²ÆÕ¹_x000F_A'&amp;Ðy0_x0002__x0010_AI/]x¯_x001F__x0010_AëVhò&amp;_x000F_Aäó_x0003_Á_x0005__x0010_A¡kÔ_x000F__x000F_A¹_x0007_DÑÅ _x000F_A¦ï_x001A__x001F_æ¿_x000F_ADª}Ú_x000F_AOÿ^Xwm_x000F_Aù_x0013_DØþ_x000F_At÷×®·_x000F_A+öº÷_x000F_Â_x000F_AP0÷ì_x0002__x0010_A®«lÎp_x000F_AËñ'û_x000F_Aw0ààó³_x000F_Ac^O¹¼_x000F_A¶	t5r_x000F_A~n_x001D_ãÜá_x000F_AÈaáÿÜ_x000F_AT]_x0016_;K}_x000F_A5ux~À_x000F_Aê_x001F_&amp;¯»_x000F_A]Z½_x000E__x000F_A_x0002__x0005__x000B_·Dóu_x000F_AýqòÿÙ_x000F_A_x0018_Ç_x001A_ÀÞ_x000F_APièð°_x000F_A_x0018_K¤±_x000F_AUáÑ_x000D__x000D_v_x000F_ATm_x001F__x0012_9Ê_x000F_AùÖ(.Ú_x000F_A'M(ófÌ_x000F_A_x0012_³ñ½/¼_x000F_A9@ö_x001C_ìê_x000F_As¿ïM×¾_x000F_A«2_x0001_QÛº_x000F_AU*m×Óq_x000F_A¹2°O­ø_x000F_AÍ¼z8Ê®_x000F_AS_x0002_)À	Ñ_x000F_A0üs¯Î_x000F_A_x0007_Ø½_x0014_×_x000F_A°XiJ_x0014__x000F_Aû"Ð_x0016_^_x000F_A D_x001D_h_x000F_A«iX¯lÂ_x000F_A)ý_x0003_Ã_x0004__x0010_A]vi¥Æ_x000F_A_x0011_¡óË·ð_x000F_AUV ¥_x000F_AJò_x0019_å_x0016__x0010_A=_x0014_òUÍ_x000F_A_x000F__x0002_?ÊÒ_x000F_A_x0015_&gt;´ëÊ_x000F_AÁ8ìÿ_x0001__x0003_£_x000F_A4ý\ú_x000F_A_x000D_ÂÂó´_x000F_AÒ_x0018__x0002_êæÞ_x000F_A_x001A_¿/Ñ_x0014_ñ_x000F_AÑ_x0011__x0008_]¡Û_x000F_A·ôÙ­ÆÎ_x000F_AMD1]çè_x000F_AâUu,%Ô_x000F_A_x0019_`ð_x0004_z_x0001__x0010_A2O_x0002_ø¾¬_x000F_AÁ¤Æ¤_x000C_í_x000F_Aïdïön_x000F_A|_x0003__x0015_ä_x000F_Aý¥ìj²_x000F_A¹{A_x0010_Ö_x000F_A_x0006_mÑ'9F_x000F_A;³_x0004_4_x0019_Â_x000F_AZ_x0017_Y¿óÕ_x000F_AÃjef7_x000F__x0010_AÜö|Ê¦_x000F_Al}vó_x000F_A	r£Îý¿_x000F_Aj_x0003_ª¡_x000F_A÷_x0015__x0018_oY¼_x000F_Abõ_x0018_û/ô_x000F_AiÅ)_x0011_³_x000F_Aÿ_x000C_»_x0013_©Æ_x000F_AÛ¾_x0004_õ\	_x0010_AÂ¶_x0013_ó®_x000F_A'îVwÇ_x000F_A-%ò¦_x0007__x0010_A_x0002__x0003_½#Ìa _x000F_AàÉõæ2²_x000F_AÆ%ÿm_x0003__x0010_AÕK1Ï³Þ_x000F_Ak°ìdy·_x000F_AI_x001A_áËÀî_x000F_AÔ	Æ³_x001B__x000F_Aj_x0010_Å¨_x000F_Aÿ_x0019_&amp;µî_x000F_A_x001F_&amp;Ã¨¡Ú_x000F_A"_x001D_9ø0_x0010__x0010_A	§_x000F_kë_x000F_A¿-eØ_x000F_AåëðÉ¹_x000F_Aã_x0019_Ø'Ü_x000F_Aú_x001B_(gÒ_x000F_Añ=çrå°_x000F_AÙ°_x000F_=Ô_x000F_A(t×Ñ_x000F_Aß_x0001_,,¶_x000F_Aa_x0016_r`Fâ_x000F_AÌ"_x001F_9_x000E_E_x000F_AoÏlªÂÃ_x000F_AÃ_x000C_[_x000F_A¶'[Ý_x000F_AÏÛµµèµ_x000F_A×ø.lpï_x000F_A{ÝlÐB_x000B__x0010_A_x0003_¹¢Ü_x001D__x000F_A{Û1_x0005_¡_x000F_A_x0015_ä3hè_x000F_AÀé_x0018__x0002__x0003_ýå_x000F_A©£áÿÌ_x000F_A_x001C_S_x0007__x000D_½_x000F_A1o8ì_x000F_A«Ï&lt;Ögü_x000F_A®¿ _x0002_Ïð_x000F_Aùß«P¾_x0002__x0010_AÀ)Ó	g_x000F_A"¶«o»_x000F_Aã?ÌìÞí_x000F_Az®oÅ_x000F_A_x0004_äòÏ±Á_x000F_ACµ_x001C_K_x000F_AgH_Ü_x000F_AÒ!éÛ«_x000F_A§òZm_x000D__x0010_A\¹á_x0007_d½_x000F_Ag Ñ_x0001_!«_x000F_Aúáþõ¾_x000F_A|_x0003__x000F__x0004_ b_x000F_A%ë P8_x000F_AÚUL_x000E__x000F_A6[c)_x000F_A:íZ_x001B_æ_x000F_AÈ_x0019_®¶û	_x0010_A|^-¶_x000F_Aü|0Õî_x000F_AzOñó¥î_x000F_A_x000B_Ñ_x0003_I_x000F_A_x000F_ÅÏ_x0004__x0010_AG7t_x000F_A.tå)RÔ_x000F_A_x0003__x0004__x0003_Æ_x001C_zÑ_x000F_A_x0001_î=]Ç_x000F_AHÈÈRòÆ_x000F_A_x0017_yyc¨ð_x000F_AÊØ_x0008_Ft_x000F_Ax©ìIÆä_x000F_AÑú_x0006_&lt;Ë_x000F_AVÕö_x0006_mu_x000F_A#Æ)n_x000F_A$AMÚy_x000F_Aó}v¹®_x000F_ASý¨_x000F_A3Kð(Ã­_x000F_Aòª[Ò_x000F_A3yè_x001B__x001F_Ú_x000F_AY_x001F_Ûº_x0002__x0010_Aø_x001D_±`¸_x000F_ALx7PÐ_x000F_Aü5O!åU_x000F_AX:KÍy«_x000F_Aó«ÕÞÚ_x000F_Asz_x000C_ª_x000C__x000F_Anâ¼'DÓ_x000F_AÜ&amp;÷×¤_x000F_Ax+ÿ­U_x000F_Aµ~g$_x0001__x0010_AÍä=ûç_x000F_A_x0006__x0016_Ô	_x0017_´_x000F_A¨Í_x0008_O_x000C_Þ_x000F_AÅ]ZòÀ_x001B__x0010_A_x0002_àÎÊ|	_x0010_Awº\_x0001__x0002_p_x000F_A¶Tè6Úê_x000F_A;tGæT­_x000F_A¯æ_x0015_Ñ^J_x000F_Aê_ËÍ%Æ_x000F_AV\ÑØü¬_x000F_A¦ÅoË?¯_x000F_A)ú}Ú_x000F__x000F_AX©·K}í_x000F_Aè _x001D_p_x000F_Ah¯û+]Ô_x000F_A¦|wöØ_x000F_A©Ô_x0001_î´_x000F_A"*VÀ_x000F_A®±Ë·_x0003__x0010_A#~ÎK_x000F_A§&lt;Ä8bo_x000F_AwX­iá_x000F_AW÷¿ô_x0003_(_x0010_A?	$_x001D_¿_x000F_Azº_x0019__M_x000F_A_x000F_i5õÝ_x000F_A_x000E_òêÔ_x000F_A!3©Ô_x000F_Ao'Zÿßï_x000F_A(ÂÓ3o±_x000F_A­í`}ë_x000F_AOMxÛ¨Z_x000F_Aø_x0001_¢_x000F_A1ÍÈ³ªª_x000F_AjÕX_x001F_É_x000F_A1^MmÁ_x0008__x0010_A_x0004__x0005_6\_x0018__x0012_3j_x000F_AD_x0008_O×ö_x000F_AÔ_x0019_ÚÁ_x000F_A_x0008__x001B_=%Z¸_x000F_A3|2Ýê_x000F_A.kâUUÙ_x000F_A_x001B_/ãK[ý_x000F_AcKÝõå_x000F_AIXR_x0004_Ù_x000F_A¤½0ÉÇ_x000F_A:µbäýÅ_x000F_Asjmv*f_x000F_A¬ç_x000E_R%­_x000F_A_x000B_¸¼_x000F_A_x0004_¿_x001D_G_x0002__x0010_Aa_x0002_h~Â_x000F_AÞ]_x0003_rKÄ_x000F_APëÅ_x0002__x0010_A«ïZÛ_x000F_A|1$_Ì°_x000F_A²NR´u_x000F_Aâmüû~t_x000F_A_x0006_J_x000F_A_x0015_4ñl¶_x000F_AhXÜ_x000F_A½_x0001__x000F_A©a_x0002_í$m_x000F_AÈHÕÑ¨_x000F_AÐÝÚ2§¢_x000F_A_x0012_Q}¹óÉ_x000F_A	B_x0017_ªd_x000F_AÏs_x0014_W_x0005__x0006__x0019_ä_x000F_A¡@Ý_x0014_Û_x000F_A¶8_x0002_ØÇñ_x000F_A_x001D_³:··_x0019__x0010_A¸êòÛ_x000F_AÀ¼â,_x000F_A5º¬?«_x000F_AÌ¥_x0004_":ò_x000F_A_x0018_èßëEï_x000F_A_x0013_Ý(\_x000F_AIlyv´_x000F_Aîqù_x000C_`_x000F_ARÂQE½¤_x000F_A"Åþ _x0011__x0010_A³Ò_x000B_üM_x000F_A)Y:Pl_x000F_AÁ_x0016_³U._x0010_A_x0001_ÍyÀB©_x000F_A\	fÔ\_x000F_Aeu2	_x0010_A_x0017__x0003_R_x0004_Õ_x000F_A:rÔ8åt_x000F_AZ_x001F_nÞæ_x000F_A{´_x0005_Kê_x000F_Aù«ªAL_x000F_AntMi_x000E_¡_x000F_A#Jj_x0013_µ_x000F_Aíötµ_x000F_A«ô&lt;£_x000F_Agby_x0005_Ü_x000F_A½Ñ2²{_x000F_A4Úòí¶Ö_x000F_A_x0001__x0002_Qzæ_x0002_@Í_x000F_AHê¦U_x000F_AÿS4Ôã_x000F_A_x0014_¥o_x001E_ë_x000F_AùbR78Ä_x000F_Aµò¾	_x000D__x0006__x0010_A¨_x000B_í®Ø_x000F_Aj é£ò_x000F_A_x001D__x0003_ÖÜð_x000F_Af4Y&gt;óÜ_x000F_AbÌ_x001A_Ä½_x000F_A+ôHOCÉ_x000F_AGù^ÒÌ_x000F_AÝ3ýÜ¦À_x000F_Aæ¤ßOè_x000F_APé.¼Ä_x000F_Aâö¿½µ_x000F_A?^f½_x000F_A \ÝxÒ_x000F_A£Lo¼_x000F_A/¿Ý¶" _x000F_Aû_x0019_eµ_x000F_AJ±_x0006_Ô8Ö_x000F_A­ð_x0010_½ï_x000F_Aô¦ÍMª_x000F_AðÞ¹Ü_x000F_î_x000F_AãYå1À²_x000F_A_x0010_Ê+³_x000F_A _(¿X®_x000F_AÓüurg_x000F_A}ÙÞ_x000F_AÜ|_x0005_R_x0002__x0003_Ó_x000F_A¡nÅÛqÚ_x000F_ANNtd!~_x000F_A1ùlñs_x000F_AyÑSp¶Ã_x000F_Ay­ a¾_x000F_Aü_x0013_%_x0014__x000F_A»ÒÙ_x000F_A\æî¡_x000F_A-_x000F_EáU_x000F_A¤( a_x000F_A#À[_x0008_nô_x000F_AU÷j_x000E_Å_x000F_Aè}qN_x000F_AÎ_x001C_y_x000F__x001B_®_x000F_A°Ô'¹9_x000F_A?ÝNÅÆ_x000F_A3ÕI°Õ_x0001__x0010_Aw_x0013_?i%¯_x000F_A:u[+5¬_x000F_An_x0001_ï_x001D__x000E__x000F_AlF7é_x000F_AÂ$Û,Ò_x000F_AØÔyëT´_x000F_AÖ÷bh¥_x000F_Ar_x0012_pÊ_x000F_A#àåÄå_x000F_Ayyb2¶_x000F_A,_x0008_-¡-Ç_x000F_ATuDâ~Û_x000F_AòF6¼ ±_x000F_AÊÝðÛ_x000F_A_x0002__x0003_þ3ø~ý_x0011__x0010_A9:@Þô¹_x000F_A¾@_x0008_:_x0001_J_x000F_AJ+óLÁá_x000F_A\y.èL´_x000F_A_x0017_Øèí_x000F_A+*¸äv_x000F_A_x0008_Ä×Û·_x001C__x0010_AöÚ¥B3û_x000F_A¾È=Ç¥_x000F_AlkQ­t_x000F_A§"ÿöí_x000F_A¢¥¶`UØ_x000F_Aí½÷Ç²_x000F_Ak_Öð_x000F_A_x000D_«&gt;;Mû_x000F_AC¶êRZ_x000F_AAã_x001F_£î¶_x000F_AY"_x0001_Æú_x000F_A_x000C_]$ª$»_x000F_A ¡°Jª_x0003__x0010_AsÍÀ_x000E_/ó_x000F_A/Dká©Ó_x000F_AU_x0014_½¿_x000F_AÓÓÉÐ_x000F_ANkå9û_x000F_Aò_x001C_8__x0016_¹_x000F_Aµyç±¼_x000F_A'hü&gt;éª_x000F_ArÐ_x001E_"_x000B__x0010_Aæ·ÚæÃ_x000F_AÅÕà»_x0001__x0007_ªæ_x000F_A#_x0006_ÀØÇì_x000F_A÷@½9Õ_x000F_A	ÿ&gt;_x0005_Û_x0004__x000F_AêÎ_x001C_¤_x000F_AÎ¡_x000C_:ö¦_x000F_AL|ÒAÓz_x000F_A(iÖÔö_x000F_AÍ._x0001_Ø³_x000F_AxÁ-Ñ_x000F_A_x0002_ÞY&amp;x_x000C__x0010_Aj_x0005_¬·Ô¶_x000F_A_x000C_iÐ&amp;«_x000F_A¿ºÔùÐ_x000F_AÐå¡Øî_x000F_A ¬s9å _x000F_A_x0007_7	Ó×Ð_x000F_AîåZÌpÉ_x000F_Aå_x0012_É_x0003__x0011_¨_x000F_A-[_x0004_ùð_x000F_A@§&amp;_x000F_A_x0013_º#)¥_x000F_AÛ_x0018_ð5©_x000F_Aâµ3AÕÓ_x000F_A¯ûlm_x000F_A¯ûMsoº_x000F_Axc_x000B_)y_x000F_AÛ¯$NÙ	_x0010_AYÝ­*®_x000F_AK_x0006__x0010_A#«ø_x0001_¹_x000F_A@_x000F_}FUi_x000F_A_x0004__x0006_&amp;_D_x0003_ñ_x000F_AøD_x000F_A]_x0012_2_x0001_ø_x000F_A_x0010_°ð_&amp;ã_x000F_Aî{´9&gt;Ï_x000F_Aê7I½Âÿ_x000F_AÔdÖ_x0018_p_x0017__x0010_A£x_x001B_9.Ã_x000F_AK?üt_x0012_õ_x000F_AÔXÕ5ÊÄ_x000F_AÑ¼íÆUþ_x000F_A_x0017_-\õz_x001B__x0010_A_x0005_eÑÈí_x000F_AÆ_x001C_Qã{_x000F_A_x001E_Ö©ÅX¾_x000F_AzbòÁ_x000F_A_x0003_!ùæ~_x000F_AÑÉ¶Nk¨_x000F_A_x0014_¦B©_x000F_Aq¹jáI¬_x000F_Aj(ûì±_x000F_A_x0014_ó]F\k_x000F_A§ÙÞÈ`_x000F_A_x0007_+Ö¿®_x000F_A=_x0012_Â«h®_x000F_A¢_x001D_¾ë_x000F_A_x0002_´ä¹E_x0001__x0010_A¯6rC\_x000F_A)(&amp;_x0014_Çï_x000F_Ay_x0015_ú¤_x000F_A7)Ò_x000F_AO­ L_x0008_	_x0016_r_x000F_Aï_x0016_)KÜ®_x000F_A_x001C_Ïæ_x000D_Ñ_x000F_A¥Õ ãÄ_x000F_AiF½&amp;ñ_x0005__x0010_A®u8?_x000F_Aì¾dâ_x000F_A*ÕRï%_x000F_Aö^ó_x0001_Ì¬_x000F_A_x001A_	§Òyä_x000F_A@n%Êãø_x000F_AWëLïé_x000F_A_x000E_!JæÀ_x000F_A_x001B_í8@¤Å_x000F_Aê½,_x0004__x000F_A©Xl&amp;_x000E__x000F_A!fW­8¿_x000F_AF_x0003_ój«_x000D__x0010_At_mÝrã_x000F_AÛ/6S_x0007_Ò_x000F_Ati+_x000C_â_x000F_AvÁHdÜ_x0007__x0010_AOr2Cû_x000F_AéS¡_x0005_ü_x000F_AW_x000F_Zêó_x0002__x0010_A"~Óe¨¾_x000F_A¡ÌNëÚ_x000F_AÈ_x000F_ß_x000F_A_x0016__x0019_qVë_x000F_A½&lt;ß_x0006_Î¥_x000F_Aw_x0014_µ(öä_x000F_AP_x0015_æüWH_x000F_A_x0003__x0007_Ù¶¥,µý_x000F_AíØ8Ê¤_x000F_A#É²&amp;ä_x000F_AÐí YØ_x000F_AR÷µxô¾_x000F_ACÉãF_x000F_A©¢_x0007_êÁ_x000F_Ac£Ñ_x0005_rÔ_x000F_A\Y_x001F_­_x000C__x0010_A/!B;¢·_x000F_A}éQÌ_x0001__x0010_A/_x0003_$;k_x000F_AÁïÅÉå_x0013__x0010_A¡Õ_x0006_g"·_x000F_A¼$:@×_x000F_A³¯ãaÚ_x000F_A`_x0001__x0002_wê»_x000F_AQü_x0006_ª³T_x000F_AÒX%O«_x000F_A?¥^Y_x000F_A_º#:ä_x000F_A´_x0001_³RÀÊ_x000F_A_x000F_½¦¤§«_x000F_A1tÌr÷î_x000F_AÎ_x0017__x0002_Yó_x000F_A*6U_x001A_,´_x000F_AÓ_x000E__x0004_2_x0018__x0010_AÅéÛHê_x000F_A:a_x001B_°È_x000F_AÐG_x001B_5_x000D__x001A__x0010_AM_x0007_^X&lt;Ï_x000F_A£9_x0001__x0002_V_x000F_AÐR_x0001_ÚÃÔ_x000F_AZçþ@@_x0007__x0010_Amªß_x000F_A)_x0018_¡_x0006_Põ_x000F_AÍøÏxE¹_x000F_A_x0006_·®ì­_x000F_A!Í¼_x000F_ACÜcj·_x0018__x0010_A÷Ü¯_x0010_ó_x000F_Ad_x0012__x0005_Tð_x000F_A¤É¹_Ó_x000F_A_x0010_Åm.¨_x000F_Aâ¿­&amp;_x0007__x0010_AÀ*ä_x0010_c_x000F_A¼du6å·_x000F_AC´óK³_x000F_AwîV6*_x000F_AoPdÞë_x000F_AÛd%&gt;Û_x000F_A²cK;¤_x000F_AÊ_x0014_»k1ù_x000F_Aèxí_ß_x000F_A*KbBK©_x000F_Aý÷Ý8ó_x0004__x0010_A_x0012_¿ùA_x000F_Aáë'úDý_x000F_AÏ÷_x000F_Aúe_x0015_x×¿_x000F_AÛ_x000F_ýì_x000F_Aë-G*ÀÌ_x000F_Aß$Äkr_x000F_A_x0003__x0006_KLlõû_x000F_AÎÿ§5ß]_x000F_AÇ__x0010_!(â_x000F_ATnÃ£	Î_x000F_AQáh3-¹_x000F_AÊç½Æ_x0008_Á_x000F_AíàDã&gt;_x000F_AnodQ_x000C_ï_x000F_Aòû[R_x000F_AÐIôw_x000F_AÅV+Q£Î_x000F_AOæ_x0014_§´º_x000F_AöM°/eÝ_x000F_A"¨2_x0002__x000F__x0010_Aç_x0011_­Ø_x000F_Aþ'W+_x001E__x000F_AL¢Â@õy_x000F_A­õfúr_x000F_A_x0015__x001B__x0013__x0002_;­_x000F_A_x0004__x000B_üÌE¿_x000F_AÙX+cÆ_x000F_AT§Üàý_x000F_A´h_x0004_ïU_x0005__x0010_AÐ_x0001__x0010_Dcø_x000F_AHM§_x0015_«_x000F_Aî)&lt;ïzÔ_x000F_AoMNÁ:_x0013__x0010_A³¯'v#_x000F_Aû¦µÿ¥×_x000F_A0_x0008_åÍ_x000F_AõÃ	¯?_x000F_AÄ]Û_x0014__x0001__x0002_tÕ_x000F_A.q±úEÌ_x000F_A_x0013_'HÆñ_x000F_AÓmý³á_x0007__x0010_A_x000C_ëÝÊý_x000F_Apf|£¥ä_x000F_A_x0002_µï¯¡_x000F_Aþ[Þ_x0001_Î©_x000F_A1&amp;_x0018_\£_x000F_A_x0006_¤Ä#¦_x000F_A¿ô©xþ®_x000F_AÁ»Eê_x001E__x0004__x0010_AVÓ_x0002__x0008__x0010_AÁ»â_x000F_A_x0010_ëÐ_x0014_Z¤_x000F_AL°øO¡ _x000F_A_x000E_`_x001D_¹_x000F_A±×ãÍß_x000F_A_x001C__x0001_Ùÿ¹_x000F_AÃýE'_è_x000F_Aµ?_x001D_"ó_x000F_AFB7%Å_x000F_A\¹.É¥_x000F_A3´_x001E_Ì_x000F_A¹_x000E__x0004_4ó_x000B__x000F_A|Éü_x0001_iì_x000F_Aìº_x000C_	Î»_x000F_AË]j_x001A_þ_x000F_Aý_x001A_äç³_x000F_A`¼Ì¸_x000F_Aë¹2¾Ò_x000F_AT_x0014_Oo[ä_x000F_A_x0001__x0003_\(b	ºÓ_x000F_AKöûµ¼_x000F_A_x0002_Aõ-_Ö_x000F_A×Øê~_x000F_A¢ªxÌ{_x000F_Ak`_x001B_ª°_x000F_AÒ_x001D_èú©_x000F_A_x0002_¼ÝûS_x000F_A¾ýw¶_x000F_Af_x000C_ÿ¬ü_x000F_Aèy½Î³_x000F_AÅc\Å¦_x000F_A_x0002_Q°1ý_x000F_A%/ÿã«k_x000F_A-F_x0004_Ríù_x000F_ANßÞH±_x000F_Aì_x0005_ráË_x000F_AO%ÉËN_x000F_A^Á_x0001_5©_x000F_A'Rç·«_x000F_Aé_x0004_ÇÅ¿È_x000F_Aúôâ¯Ð_x000F_A}_x001D_zÊ_x000F_A_x0007__x001F_Ù_x001F_ÝÊ_x000F_A_x0014_³õ	¬_x000F_Aî&lt;Ëè¹_x000F_AýJ- S_x000F_A_x0015_6Â_x0014_Ò_x000F_AÄ-ÂãvË_x000F_A_x0007_(±á_x0014_£_x000F_A_x0007__x001A_T«Õò_x000F_A¤Ê;Á_x0001__x0003_×_x0003__x0010_A&amp;ù§/ç_x000F_Añâ¸_x0002_Üi_x000F_A_x000C_8ú2È_x000F_A×,:&gt;;__x000F_A+_x001E_ÚÆy_x0010__x0010_AÄ_x001B_å&gt;î_x000F_AQ®ÍØe¾_x000F_AÆ_x0016_%Ï«_x000F_A_x0015_üÉW3_x000F_A_x000E_Ê!&lt;'_x000F_Ak¢U®«_x000F_AdW@b_x000F_A¿Vþ½º_x000F_AYÜ,Ý)m_x000F_AÝ"X0½_x000F_ApF¡_x0018__x0010_Aºn|Ä(_x0015__x0010_AC_x0005_ÿ_x0015_ÜÁ_x000F_A_x0016__x0006_&amp;ä_x0005__x0010_A¹­ïã_x000F_AfÚ«Ð_x0008__x0010_AÁ÷íF¢_x000F_A`ÌËã_x000F_A_x000D_ê ÷¨Á_x000F_Aòú¨Mjþ_x000F_AAÚÅÐ"|_x000F_AN$¨²x_x000F_A	³ÑÇ_x000F_A÷/Å_x000F_A£õ mÃ_x000F_A¢_x0019_J_x001D_Ã_x000F_A_x0001__x0006_C_x0015_&lt;_x0010_²_x000F_AV=yï@_x000F_A÷_x0013_Æw_x0018_ë_x000F_AQÒj8DÅ_x000F_AK_x0006_5Ñ_x000F_AÁ[_x0015_ÊÖ_x000F_AgÊ|Ìç_x000F_A´ê_x0007_ ­_x000F_A_x0003_ýtó½_x000F_AoTÇ&lt;Iø_x000F_A/Dø_x000F_A9­£Évì_x000F_Añ;zÄ_x000D__x000F_AUga#_x000F_AWñ_à_x000F_A§9_x000D__x0014__x0010_AZ_x001E__x0014__x000F_AÒOï¨_x000F_Afe"J¦_x000F_AÛè²]­_x000F_AýVËÿ.÷_x000F_A-Ë¡Ý³_x000F_AÂJ8+0Á_x000F_AÈ_x0005_g«_x0002__x0010_A±Ñ_x001E_X8à_x000F_A_x001F_0­&gt;_x0007_¬_x000F_AÁ¨_x0004_X8u_x000F_AøRÂ?ù_x000F_A_x0014_Þ1_x0004__x0010_A¬°ãß§_x000F_A_x0018_©ÓbPK_x000F_A9i¦Ã_x0005__x0008_à_x000F_Aåb_x0013__x001B_ÖÂ_x000F_A¹zÍ _x000F_A}_x0005_+¿×_x000F_A?¥¥_x000B_ò¥_x000F_ALH[ÒÍÿ_x000F_A4¼£"òè_x000F_A_x001B_ÕÕ±_x000F_A¥AüàîÃ_x000F_Aü_x0003_Ö²_x001D_¼_x000F_A2wa_x0007__x0008__x0010_AcØûð4_x0004__x0010_A80æ¯P_x0006__x0010_AØ$Ói¸_x000F_Ap7@Þ_x0010_l_x000F_Au¢ãF¨_x000F_A ìôPÜÉ_x000F_Aò0àQÝ_x000F_AECö­§_x000F_Aû_x0001_þîoª_x000F_A0 )Õ{É_x000F_A±àøD_x0001_Õ_x000F_A_x000B_u1º=ù_x000F_AÐê`P¤_x000F_Aÿ.#_÷ú_x000F_A\H,÷_x0008_Ð_x000F_A¨ï/G~c_x000F_AíRí¼ÊÅ_x000F_AC¤Ä5]_x000F_AöÂ$1Ó_x000F_A½ü&gt;bãÉ_x000F_A_x0002_ö/1_x000F_A_x0002__x0003__x0004_ÿ%­¬_x000F_AG_x0008_²·Ì_x000F_A`o¼_x0008_Ø_x000F_Af¾YMIs_x000F_Aý_x0011_R"èx_x000F_AJK)¢ë_x000F_A¤_x000C_~_x0017_1ã_x000F_AÂë)Á¶_x000F_AúKÏ_x000F_Ab_x0014__x000F_è_x000E__x0010_Aä.AHò}_x000F_A_x001C__x0015_îÿ_x0001_¶_x000F_Ayám¦Ò_x000F_Aê¸°V¤á_x000F_A_x0008__x000E_\½v_x000F_AdÈÌ#ÈË_x000F_AðWE_x0015_Ì¯_x000F_A&lt;ïØ¯i_x000F_A&amp;º°ªäÍ_x000F_A4]0vu_x000F_A OÏWò_x000F_AÕÈÞ_x000F_AD½¶_x001E_Ä_x000F_AÕqÙ¿ò_x000F_A_x0011_ÔÖ_x000F_A±ñ¤_x0016_»_x000F_AæÐ_x0005_Ö?²_x000F_A_x0004_#L²Ê_x000F_A_x0018_§Ç!©_x000F_Aþsé6ø _x000F_A£¸ªM_x0004__x0010_A_x0013_Ày¾_x0005__x000C_³h_x000F_Ak·mT¿_x000F_AËÚß_x0019_²Ø_x000F_Aê_x0012_É;_x0010_Ó_x000F_AÈ5R_x000C_Ý_x000F_AþÆ_x001E_z®_x000F_AúhIM¿â_x000F_Agà	QV_x000F_Añ_x001F_§"_x0006__x0010_AEðèµµ_x000F_Au©9'¶_x000F_AHÞÆ&gt;ð_x000F_A_x0004_)ÅSÃ_x000F_A_x0008_¼n0í_x000F_A6n´z½ª_x000F_A_x0019_g"_x0007_´_x000F_A_x000E_Ò_x0005_èÙ_x000F_AÝõhÜX_x000F_A=üÄÈó_x000F_AÝK_x000D_?É_x0014__x0010_A_x0002_ü,N¼_x000F_Aq_x0002_&gt;xqÐ_x000F_A®O_x0001_Ê_x000F_Aì¥8_x0008__x000F_An$OÆ_x0019_Ó_x000F_A_x0002_×_x0016_vù_x000F_A$íçÞ´_x000F_AöÂ©_x000B_»_x000F_AÿÕ{ïP#_x0010_AÛb_x001D_+ Ë_x000F_A7_x0008_k¯Â_x000F_AÄðÊ_x0003_U_x000F_A_x0004__x0006_ã¸ü_x000F_Að\«É_x000F_AÒ0í½Ï_x000F_A$Tý}ê_x000F_AÆîÈÿAñ_x000F_Au­ÁSq_x0005__x0010_A§Di»d_x000F_A¸Ép#è_x000F_AW*ct_x000F_A-ãm·Û_x000F_A_x001A_­î-{_x000F_AD¡wöæh_x000F_A6Lqâ_x000F_ANÈº_x0017_u_x000F_A_x0003_¸m_x0012_w_x000F_Aöèî_x0017_ªx_x000F_AtßØtjà_x000F_AÏÜwùf_x000F_A!ÔÔgð_x000F_AÈ¨_x000B_/^_x0005__x0010_ARÇÿ_x000F_AQ_x0008_à«_x0001__x0010_A1n!ie_x000F_A^«_x000D_ú=Á_x000F_A_x000E__x0007__x0002_L_x000F_Az wýÕ_x000F_A_x001A_2sÀÎ_x000F_A¸óà_x0004__x0010_Aåø_x001B_Dé_x000F_A5·î²_x000F_ASQ3ï_x000F_Apð_x0016__x0002__x0003_n_x001D__x0010_A~È_x0002_n	¨_x000F_A	¬2?e_x000F_AL¾,^Ù_x000F_AÉÐ-Grë_x000F_AáY§(¬Ì_x000F_AÁÉ3X_x000F_AÍ2,_x0013_»_x000F_Axæ#R0ë_x000F_AÕ¦x_x0001__x0010_A9_x0003__x0015_f_x000F_AÏâ?Öj_x000F_A}_x0014_JkÛ_x000F_A|µët]U_x000F_A=ÏZ©_x000F_Ad_x001D__Ã[_x000F_Aº(A%±Ú_x000F_Aq1_x001B_]_x000F_AGp­DÈ_x000F_Aá_x0006_x_x001A_²_x000F_A#_x0008_4~Å_x000F_Ag»îT*_x0006__x0010_AVázhO_x000F_A_x001A_i_x0004_³Ý¯_x000F_A_x001A_§òÔ¸_x000F_A@èóÃ·_x000F_A×¡G2µ_x000F_AZIç_x000F_Að_x001F__x001F_`_x001B_É_x000F_AiìWe_x0019_¡_x000F_A§²_x000F_A_x0007_0ÐÁ|_x000F_A_x0001__x0002__x0016_¢fÚNÍ_x000F_AÀC~n4«_x000F_A¦ª3Ô°Ñ_x000F_Aù÷ÑS¿©_x000F_A&amp;]É]U§_x000F_AìÚ9_x000F_As®Ã¯Â¥_x000F_A¬T÷F_x001E__x0010_A¶âð_x0013_Ü_x000F_A¾£E\Î_x000F_Aþ¾£ÈOâ_x000F_AcK^_´_x0001__x0010_A4_x001B_OS±_x000F_Aýß¬ò_x000F_A¥&gt;¯3¸¾_x000F_Ax_x000C__x001D__x0007_¿_x0010__x0010_A!_x0013_Zª_x000F_AÛ_x0015_?5C½_x000F_A¸ÚU_x0002_à_x000F_AÙ ýóbX_x000F_A´Û0:Â_x000F_A_x000F_9 _x000B__x000F_A|eu¦X÷_x000F_A_x0003_RÝó2O_x000F_AáÃ¦ûæ_x000F_A¼êfOÕ_x000F_Ax_x0013_Û*¥»_x000F_A_x0003_»M_x001C_è_x000F_Aô Ù¸y_x000F_AEÓ_x0001_Ú_x000F_AËÁl¡ô_x000F_AÌ~£G_x0003__x0004_Bà_x000F_A_x0018_2¥gò_x000F_AÜ«×DÇ_x000F_AîÍ_x0002_zñ_x000F_A¾ï\_x0005_e|_x000F_A´8Ù²_x000F_AN=e°,V_x000F_Aâ¶Âj_x0013_t_x000F_Aa_x000D_¥Î4â_x000F_A-U¥_x0001_N_x000F_A	H2Í_x000F_Ag_x001C_°Ô&gt;Ç_x000F_A'+Î_x001F_­§_x000F_Aîy_x0007_~×¸_x000F_Aþ1×Kv°_x000F_AõÞä|_x0010__x0010_AÞñ_x0007_)¬_x000F_Aq½þ²_x000F_AêàGÂ_x000F_AÄÛ_x0013_I_x000F_AeH_x000B_ª_x000F_A¸+qµÔß_x000F_A»Î§)ì_x000F_AI9Ò%YÇ_x000F_Ad_x0019_0¡¨_x000F__x0010_Aiôgj¼_x000F_A-¨_Çú_x000F_A//`»6æ_x000F_AåÐ_x0003_³lg_x000F_A¡_x001A__x000F_\lû_x000F_Am:QâXj_x000F_Aú}¸Ç(Û_x000F_A_x0003__x0004_Q0_x0014_%P_x000F_Aë{Ësæ_x000F_AçT_x0015_&amp;£_x000F_AÉg?"§¯_x000F_A£C\Æ¶é_x000F_A _x0001_l_x0013_Ûp_x000F_A;}µ%¨_x000F_A_x0011_à«»»_x000F_ARK_x001D_&lt;Ü_x000F_AÃã¦Ö?Þ_x000F_AïA)~_x000F_A&gt;3úë:_x000F_A_x0015__x000F_&lt;ÅØ¡_x000F_Aø¥Àh	_x0010_AèÌ3rü_x000F_AÒÐ\Dè¾_x000F_AiÀ¥_x0014__x000F_A%Ó~8	×_x000F_Aß½V~Z_x0002__x0010_A&amp;K±1}¸_x000F_A]ºi´_x000F_A»Ö_x0017_&lt;·_x000F_A-Ì|Ì_x000F_Am²)ÀN_x0019__x0010_AèyÃR ¯_x000F_A°ºm3}é_x000F_AHC&amp;_x000F_A#_x001E_´_x0007_íL_x000F_AM"nà@ë_x000F_A 9PÌR _x000F_Aì°m­ù_x000F_A{E%_x0001__x0002_$_x000F_A£äÖúÿÖ_x000F_Aý¾_x000F_Aê{í_x0003_Vï_x000F_A%0cLd_x0002__x0010_AÁ_x001C_	5CÔ_x000F_A[6_x000D_ýI_x000F_Aí{¼#ðÊ_x000F_AûÆV_x0004_S_x000F_A?_x000D_HÁ²_x000F_A_x0010_ñóáÛ_x000F_AÌ°g_x000F_AÎë_x000E__x0002_©_x000F_A@âð×_x0002_ó_x000F_Aú¼;{õ_x000F_Aøõdâ¦_x000F_A±_x0019_ßVBú_x000F_Aæí6ªA_x000F_AÓ7Ã]¶f_x000F_A×"£ì_x000F_A~©_x0012_C_x000F_A77:Ã_x000F_AÂ_úø+_x0010_ASÌäÏ_x000F_AX_x0007_3Ä_x0005__x0005__x0010_AÇ¬à_x0016_®¸_x000F_A/j|øë_x000F_AÂÌ_¶§_x0003__x0010_A0Dóê&amp;þ_x000F_AO¯@h_x000F_A7-9ôÕ_x000B__x0010_Awk8W¦®_x000F_A_x0002__x0003_õÙ_x0015_Ku¿_x000F_A_x0014__x001B_/Í_x000F_A|¼ô}ß_x000C__x0010_A8ö^[âÒ_x000F_AÅ î¦ÜÏ_x000F_AÛçJa_x000F_Az»&lt;K»_x000F_Aî3vìý_x000F_AbeJÕ4_x0001__x0010_ArÐ"_x000D_¡È_x000F_AtÃqïkÕ_x000F_A¤æ_x0015_Ôîä_x000F_A_x0001_·_x0002_««_x000F_AEDOòj§_x000F_AYÆ» OÀ_x000F_AºÑ=é`_x000F_AÌ´vIãb_x000F_AÍÕ_x0019__x000F_A¨Ã*E&gt;_x000F_AfÅîë|_x000F_A³r_x0015_ð_x0002__x0010_Aº¡_x000C_Û×_x000F_APá{_x000F_A_x0007_Nì_x000E_îË_x000F_AK^_x0007_¥ðà_x000F_AÎ1È¨¶	_x0010_Ad©Ôº&lt;´_x000F_A3ÏmÇÑ_x000F_A_x001C_²ÎÐc_x000F_A.¤öq_x000F_ADlÎuÝÆ_x000F_Aõød_x0004__x0005_Ðè_x000F_AÔðË\Õ_x000F_AÜpF_x0001_ã_x000F_A1|÷_x0019_ï_x000F_A:uY*äÓ_x000F_A+¥eá_x000F_AÙ×]_x001A_l_x000F_A»å_x000E_¿_x000F_A_x0017_Ð¯7=_x000F_AtÏÊÃÝ_x000F_A»ØüÓØ_x000F_Aæ±Ãs_x000F_A_x0013_Jw_x000D__x000F_AÙB´ð_x0001__x0010_Añ_x0016_6_x000B_´_x000F_AàÙ=tñ_x0008__x0010_A_x0016_Í_x001C__x0012__x0004__x000F_A_x0002_â_x0001_zg_x000F_AUÛY£ò_x000F_A,éÿ×_x000F_A_x001E_Ç'#ç_x000F_APC9àV_x000F_AC/&lt;_x001B__x0007__x000F_Am§øùl_x000F_AbÈôdõ_x0003__x0010_AQ_x0016_G«f _x000F_Aö?1_x001C__x000F_A7Ú_x001C_j_x000F_AÜçB*_x000F_A^Á÷§u_x000F_AarÞU¾_x000F_A_x0019_­-ùÙ_x000F_A_x0002__x0003_R8¬÷_x000F_Arýd×UÑ_x000F_Af¢9F&lt; _x000F_Aã_x0018_Ê´r_x000F_AYa,}*Ì_x000F_A¤hHwª_x000F_AX_x001C__x0017_ý_x000F_Aòä_x0006_Õ_x000F_AÚ0v_x0014_&amp;Ø_x000F_AXßyß_x000F_AT\üRÃ_x000F_A/_x001D__x0004_¨_x000F_Aö|f_x000F_AYf _x0014_á_x000F_AÞ-kÑ_x0002__x0001__x0010_A7õ_x000D_©9_x000F_Aäô£L¤_x000F_Ajs_x0016__V_x000F_A¶­¼7Ü_x000F__x0010_Al¤æ_x0014_Ú_x000F_A_x0011_É_x000F_A_x001D_nèy_x0016_Õ_x000F_A._x0016_=_x0004_u×_x000F_AL=ú$¤_x000F_AÂPFí_Ü_x000F_A_x0011_î¢ÚE_x000F_A¹_x0004_¬g_x000F_AMÆ«¤_x000F_A{_x0002_FÏ_x000F_A½_x0018_¾_x0016_â_x000F_AM_x0017_ÃP_x0013__x0010_A_x0003_¯_x0003__x0005_uÝ_x000F_A_x001F_4Ârå_x000F_A0_x0002_±?*ß_x000F_Aµi#lm¸_x000F_AÞÊöï¬_x000F_AøhÈ_x000B__x0010_A½(Ë÷_x000F_A»Ö&gt;®_x000F_A&amp;Ø÷!_x0017_Ê_x000F_Aß"' _x000F_Añî²4g_x000F_A_@	v_x000F_A&amp;_x000C_kìß_x000F_A;Úþ$Þ_x000F_Ae?£ª§_x000F_Aôkåéj_x000F_A_x0015_¤©?ûê_x000F_AË´²\¶÷_x000F_A¿È_x000D__x0012_í_x000F_AÜázâÛ²_x000F_A_x0017_Ö¿_x0013_G%_x000F_A_x0018_bKÖ_x000F_Aè_x0012_·_x0004__x0015__x000F_A_x000E_d_x0010_Ã_x000F_A!f¾_x001A__x0003_ù_x000F_A:ö¢Sÿ_x000F_A° K?_x0001__x0010_A~_x0013_PPmÊ_x000F_AØ_x000F_=åõ°_x000F_A²ÞÚN_x000C__x0007__x0010_A¡Üb`(_x0010_Al$_x0001_åD·_x000F_A_x0001__x0004_¿©ß[¶ã_x000F_AxÊî$õ£_x000F_AÒ£_x0004_Y ´_x000F_AÒk_x001F_¸_x000F_A7ËäkÜ_x000F_AÊ©_x0018_å_x000E__x0017__x0010_Açèe_x0007_Èª_x000F_Aj»@úù_x000F_A§Ãð_x0006_é¨_x000F_A©Sñ4Æ_x000F_A©ýÜ{Æ_x000F_AÅ6×ö_x0002__x000F_Aá_x000F_ÞÓQ_x000F_A_x0003_2njW³_x000F_AWtÖ_x0002_Ð_x000F_AÙYðÕ·_x000F_A~Ô¾uí©_x000F_A_x0001_×T_x000C_b_x000F_Ao­_x0012_×¼_x000F_AKáº²_x000F_AÞ­%~ìý_x000F_A0Äý_x0016__x0010_AÈÂwU¨_x000F_AÜV\5_x000F_A¹_x0019_3S_x000F_AúãQYz_x000F_Að¯ûþÁ_x000F_AíG©_x0013__x0010_Ac_x0015_Àê_x001A_Æ_x000F_AÇ_x0005_¡ò_x000F_Aë!_x000E__x000F_AÈtX_x0001__x0002_´W_x000F_A_x0002_Ég±À´_x000F_AQç_x0017_B¸Â_x000F_AfÓj_x0011__x000F_Aä*Û[ýº_x000F_A_x0007_{Öp_x0003__x0010_AQüßTt_x000F_AáY8sÍ_x000F_A_x000C_Äþ¸í_x000F_A[ãDZÚ_x000F_A£xÿw¯_x000F_A¦ç_x000D__x000F_A´_x0001__x000E_«_x000F_A§TòØ_x000F_A;ùbÃÍ_x000F_A¸ne&amp;Ôé_x000F_A;Ø_x000F_þ_x001D_Õ_x000F_Are_x0019_´_x000F_AÞ9ñë¢_x000F_AöÙgþè_x000F_Aæ­µò³°_x000F_A_x000F__x0016_ÞØý_x000F_Aô_x0008_c_x0015__x0010_AûR¦:µ£_x000F_Aá¨D_x0002_|à_x000F_AAâ]ÞÒÆ_x000F_Aé]§_x0014_ªÊ_x000F_A´Ä_x0010_¢v_x000F_A Ãpv¬_x000F_AÅüøÕ_x000F_Aö^Þ£Wí_x000F_A&gt;Â._x001F_À_x000F_A_x0003__x0004__x0007_«MÄ¢_x000F_A¸9Í¨_x000F_Aÿð_x0018__x0005_J_x000E__x0010_AÎ_x000B_ûUÛ_x000F_AE`¢'Hº_x000F_Am_5¶ß©_x000F_AÏïZa_x000B_³_x000F_A_x0014_b/«iÙ_x000F_AMa_x0012__x0011_d5_x000F_AJ_x0018_øÖÀ_x0007__x0010_A_x0004_F¬ë_x000F_A®ARj+Ë_x000F_AYUF_x001B_à_x000F_A×þT_x0001_a_x0007__x0010_A5ï"bÐÈ_x000F_Ax5_x001D__x0012_¡Ò_x000F_A[Iô_x0003__x0010_A?_x0002_±¥_x000F_±_x000F_A²s^_x0004_¯_x000F_A¶ôÕÿ_x001B__x0010_A)ÝjÂ_x000E__x0010_A7½r_x0001__x0008__x0010_AHx^ó©s_x000F_A¶mu÷çå_x000F_AC}.`¯Ë_x000F_AE(1¸Ü_x000F_A\þQLò_x000F_AÚà_x0008_¹vÈ_x000F_Að_x0013_º_x000F_A]0»ûÑ_x000F_Aìò_x0017_|¦_x000F_A`üt_x0001__x0007_¿_x000F_AN_x000B_ª_x0008__x0010_A)'"½_x0003__x0010_A_x000C_ukÛ+_x000F_A¯§_x0018_Ù_x000F_AE§«ú_x000F_Agp³ÖÙ_x000F_AY_x0006_ÙZq_x000F_AèsQ$¿~_x000F_Ah ÆÉ_x000F_AÚã_x001E_Í_x000F_A_x0012_UcÂ_x000F__x0010_Aìÿ)®üÓ_x000F_Aôð_x0002_oå_x000F_AÎëYM¸_x000F_Aí*_x0003_Ä_x000F_A¤dû3\x_x000F_A!fÔ!·¢_x000F_A_x0015_5_x0001_N_x0004_¿_x000F_A_x0015_1_x001F_ï¤õ_x000F_AY­X_x0016_ÏÓ_x000F_AïnçqÈ_x000F_A55_x0004__x0010_AI_x0019_[IÃÏ_x000F_ASt©mÇ_x000F_AåZki´_x000F_Ah¥ç}è«_x000F_AVÄß/SÐ_x000F_A[È¹._x0005__x0010_AÛC _x000F_A	bÀ÷TÀ_x000F_A_x000C_ºå Ñ_x000F_A_x0001__x0004__x001D_î_x0017_v_x000F_¤_x000F_A´÷_x001A_3í_x000F_AÊO9¢ï_x000F_A¡!_x0012_÷B_x0001__x0010_A¥O|_x0010_ì¡_x000F_A_x0015_'&gt;3_x000F_A2×kQjÑ_x000F_A_x0002_ò¢5çz_x000F_Am_x0012_Ü%_x0003_	_x0010_A¼¤°Ñmc_x000F_A_x0002_Õ"¾á\_x000F_A-Ý´V­_x000F_A°¨%8_x0003_Ø_x000F_A_x0002_#±}ñ_x000F_A)Ïc_x0015__x0010_ACÉi_x000F_Ä_x000F_A¦èPÌ4_x000F_A¶FíÕ_x000F_AÖ&amp;Áª_x000F_AJ_x000F_"ÙhÁ_x000F_A Ã_x000D__x0013_ _x0010_Au­5_x0001_e_x000F_A7ÍÒâ®_x000F_AÔW6§ø_x000F_A_x0005_è*©ç_x000F_AºoUºÛ_x000F_AY°[zÃ_x000F_A ­_x0016_)øq_x000F_A_x001F_ªû¦_x000F_AB#ÈY_x0017_G_x000F_A9IQ_x001C_(ü_x000F_A¹ßö]_x0002__x0004_¥ã_x000F_Aü_x0013_sß_x001E__x0008__x0010_A¬YÎÊ_x0010_}_x000F_A³2b5ä÷_x000F_A6ÉÈÅÁa_x000F_A_x001E_Ý@ån®_x000F_A_x0011__x001D_Ê_x000C__x0001__x0010_A°ýAw!_x0004__x0010_A3hpÀ¸_x000F_A	¬§_x0007__x0002__x0010_AýýRë§_x000F_AOÕªû_x000F_AÁ"_x0010_,á_x000F_A¬ìu©¼_x000F_A§ø2_x001D_W²_x000F_AU_x0015__x0017_	ªÍ_x000F_A*XÁfÞ_x000F_A´ÿsIóã_x000F_Aq¿&amp;}Ë_x000F_A¢_x0005__x001F_U¦_x000F_AòQ_x0003_³i_x000F_A~_x000E__x0005__x000F_¦_x000F_A_x0001_	¦Þ_x000F_AøOv¡¤É_x000F_A£&amp;j_x0012_·Ú_x000F_AhÂBF©a_x000F_A;qî½÷_x000F_A_x000B__x0017__x0002_¦¤©_x000F_A9¢£_x0015_ç_x000F_Aó@W=Õ¦_x000F_Aáúò¯_x000F_A:_x001F__x001B_9½á_x000F_A_x0002__x0003_	P_x0018_%_x0010_Ao¬ªÇÈÝ_x000F_Aß]|K*i_x000F_Aÿ*fÜ_x000F_A_x0001_Ì¤×¾±_x000F_Aæm¯Â£_x000F_A_x001A_ÔYßn_x000F_AT_x0005_%¢ôö_x000F_A_x0001__x000E_ÛÁÕ±_x000F_A_-Ð²SÂ_x000F_AS1dÒÎé_x000F_AO¤Û_x000F_A|ùYâÎ_x000F_A$þä\_x0018_k_x000F_A_x0004_pO­_x0005_ò_x000F_Að%ÉºEô_x000F_A	¡ü_x001F__x001A_¬_x000F_AéÏn_x001F__x000F_AË@®_x000F_®G_x000F_AF_x0005_ÂuÞ_x000F_A½Ó¨¿_x000F_A_x0014_N_x0011_øbÐ_x000F_A_x0015_JßÐ_x000F_AFD'l^_x000F_AÌÕ_x0018_¶o_x000F_A}ÿ¥*BÅ_x000F_A_x0001_C,ã-_x000F_Aî_x000B_kÖAª_x000F_AsJ_x0015_¦_x000F_AèA·ZjW_x000F_Aô,À¤©ó_x000F_Aís_x0015__x0002__x0003_¿u_x000F_AXø`4 _x000F_A'NOYî×_x000F_APúùÓ_x000F_ARÜ&gt;sd_x0006__x0010_AçHBsô¢_x000F_A6°qâÝ_x000F_AHà²ý¢Ó_x000F_AÐµ"¡_x0001_÷_x000F_Aµ´Fo+Ò_x000F_AxhíKëç_x000F_A¸_x000D_ãÐn_x000F_AÂåNÏÁ_x000F_Aã_x0013_aÎ_x000F_A_x001C_FÌÝ¬_x000F_AzÄÖ_x0018_d_x000F_Aøè·=m}_x000F_A×Í5_x001C_§Ý_x000F_Acè­_x000D_Þ_x000F_A'_x001B_ÂS_x0005_¥_x000F_Aón¶_x0017_$_x0010_AW=ÔÍØ_x000F_A_x000E_0¿¶Á_x000F_A×±D÷&amp;_x000F_Aá"×©oú_x000F_ACÌ2_x0004__x000F_AÃhy´¹_x000F_AÅnöã_x000F_Ajª«_x000F_A:¥¤©_x000F_A_x001C_çÊÞ_x0007__x0004__x0010_A5_x001E_Û_x0007_%÷_x000F_A_x0001__x0005__x001F_ÔÁt_x000F_Aº°ÈNp_x000F_A§e_x000F_Aru¦¨±ß_x000F_AuÅ}_Æ_x000F_A_x0016_nÿ_x0001__x0019__x0010_AÉÄGÈ_x000F_Ax_x000F_ûâv±_x000F_A"á_x0001_Thå_x000F_A·Øf_x000F_A&gt;cNDé_x000F_AÕyFÃÉ_x000F_AÏâ±ãRÌ_x000F_A½_x0004_uÓÇ_x000F_A_x0002__x0003_¡_x0019__x0012_¯_x000F_A×ÿîô5_x000F_A2©Þ_x0002__x000D__x0010_AâóÙ_x0011_&gt;¼_x000F_Al_x0016_vä!Ü_x000F_AÁ_x0012_®Òù_x000F_ASÝ¶ôDÂ_x000F_AÏ&gt;Ùd_x000F_A_x0006_ú _x0012_µ_x000F_A|Öëe_x000F_A÷©OÆf_x000F_A_x0007_Ì_x001A_×u_x000F_AþIÊ5Û_x000F_A$~ ·Î_x000F_AíIrË½_x000F_AIÇe_x000D_Î_x000F_A_x0012_uzb¢_x000F_A_x000C_c_x000E__x0001__x0002_üË_x000F_Asôe÷×´_x000F_AýÁ×oÓ_x000F_Aÿ_x0006__x0001__x0010_Ab¨Laö_x000F_Aì_x0005_'Í¿_x000F_AÔò_x0011__x0003_à_x000F_Aá_x0018_¹ð_x000F_A#ñ_x0004_Fè_x000F_AàÈé^·ç_x000F_Aé_x0001_Ïf·_x000F_A |_x0016_ü_x000F_Aêè_x0016_Ãv_x000F_A_x0012_ÀAÆÉÈ_x000F_A¦Þglø_x000F_Açÿ;oy_x000F_AJ_x0012_æ(­_x000F_A÷lÿw_x000F_AÉPO=\Ê_x000F_A¢Ú¯}»_x000F_A©_x000B_a_x001C_÷_x000F_A õkºÜ_x000F_AÌÄA_x0008_è_x000F_Aí&gt;\q_x000F_AÃz_x000F_ë_x0001_Ò_x000F_Aø¢õÜÿÀ_x000F_AoHôr½_x000F_A_x001D__x001C_ã½_x000F_Aá§_x000E_f_x000B__x0010_Aýh¦0Àó_x000F_A|[DÄ_x000F_A_x000C_b+"½½_x000F_A_x0001__x0002_=_x001D_-øÞ_x000F_AÛb¯õ^_x000F_AD_x0017_|Ì_x001E_º_x000F_A,x/ãØ_x000F_Añº_x0016_íàæ_x000F_ARº _x0006_N_x0003__x0010_A_x0017_ï_x0012_±_x000F_A_x001B_7ò1_x0004_W_x000F_A®·ßòY_x000F_AUkPÔ_x0016_Þ_x000F_AVö_x0016_cE_x000F_AÏÙ&gt;_x0005_èo_x000F_A]_x001F_Í~_x0015_å_x000F_A+X`ú`¬_x000F_Alm?Ðj_x000F_Aá'¨p¬_x000F_AÄ_x0003__x000F_AÊ:G_x0004_2|_x000F_A'ÊÎüðó_x000F_A_x0002_*_x0015_¼_x000F_A=±g0-_x000F_A|o_x0011_¶×_x000F_Aî°ÔH_x0010_þ_x000F_AÍÜ_x0006_i_x000F_ASc_]±_x000F_AP©ÄÂ¾_x000F_Aë8º5ò_x000F_AaÂ&lt;¯_x000F_Aæ*¿ä¶_x000F_AtÂ_x000B_Ð¿_x000F_A=öÆ_x000F_A®Øé_x000C__x0001__x0005_h«_x000F_AZÅÍÞâ_x000F_A_x0007_Nâb»_x000F_A?_x0006_©&gt;Æ_x000F_A¥ç_x0010_¶_x000F_AN_x001F_u¡Ì_x000F_ArE¸0î¿_x000F_AnÙÚâWh_x000F_A_x0015_o#~Æ_x000F_Aª_x0002_Å;°_x000F_AÏØÇ@_x000F_A¶óÃT_x0017__x000F_A¡RÙSgä_x000F_AR7Y£f_x000F_A¶§ýT'é_x000F_A¤nµø,Ð_x000F_A»h*M¹_x000F_A_x001B_áEä_x000F_A71_x000C_¹lÿ_x000F_A×r­Íð_x000F_A:Q³_x0001_µ_x000F_A$A_x0004_Ö5È_x000F_A_x001F_~vï&gt;_x000F_AâþE0@_x000F_AÓ3²^Ev_x000F_AAÚc_x0015_ì_x000F_Aµòý±ïª_x000F_AU%ù_x000F_Av?»_x000F_Aóî5¦^¶_x000F_A_x001D_/óÍ*_x0001__x0010_A_x0003__x000B_uùò_x000F_A</t>
  </si>
  <si>
    <t>9be3e97e845336d78d784c8698d474d2_x0001__x0003_|¥_x0015__x000F_AMã(ªÖ_x000F_A_x0003__x000F_$×êm_x000F_AHa~äË_x000F_A¹7lëÌ_x000F_Aóëoeêæ_x000F_A_x0002__x0012_ÿê_x001C_·_x000F_Ant&lt;_í_x000F_AÔ_x0016__x0018_µ[_x001A__x0010_AIªé&amp;ù_x000F_Adb­³R½_x000F_AñÜ{ÏÖ_x000F_AO `F,Ö_x000F_AZvýÇ¥_x000C__x0010_A_x0006_÷ZçÇ_x000F_A	Æâ*¤¥_x000F_A_x001D_V#¨À_x000F_A ~Æä¸_x000F_A_x0001_kË_x0002_{ÿ_x000F_Aoë²_x0011_ïÐ_x000F_Aèz_x0013_æ³Í_x000F_AI$Øg_x000F_Ab-Ô2;è_x000F_Am_x001D__x0002_ÞS»_x000F_AfT_x001D__x001F_ø_x000F_ACbef_x000F_A[0´4_x000F_Ag_x0010_Hðd_x000F_A_x0010_mn«_x0010_À_x000F_AæL¹¢_x000F_A(	Îµ_x000F_A\+Ù:_x0001__x0004_[,_x0010_AoÞ_x000F_Aåç^pAT_x000F_AC¾_x0007__x0008_ö_x000F_Aè5æ_x0001_ï_x000F_AJo9_x0006_q_x000F_Aâ~Ä;*Ó_x000F_A1fÇ5¤³_x000F_AèµXùY©_x000F_Aq,W _x000F_AÈ_x0015_óG_x000F_Av_x0014__x000C__x0018__x000F_A3_x0016_dV4Þ_x000F_A'#Á+#Ï_x000F_AS_x0016_Ð@y_x000F_ANc_x0018__x0011_ò_x000F_AUë_x001C_=¡µ_x000F_A­ý#«º_x000F_ACúÍ:ké_x000F_A\_x0002__x0019_Mæ_x000F_AÍ_x0018_â_x000F_Aÿb,Û_x000F_Af+ÿðÊ_x000F_AÎ¤àÊº_x000F_Aa0D%ÙÅ_x000F_A¯_x000C_-{_x001A__x0006__x0010_AC/­$_x000F_AvoUûDá_x000F_AÙÜzS_x000F_AÓàÈ¡ïM_x000F_AsÐG,Ô_x000F_Ape_x0003_7N_x000F_A_x0001__x0004_m_x001E_£WÕw_x000F_A&amp;÷k_ê_x000F_AÑòòâ_x000F_A2§_x001E_Ê¿_x000F_Ag-¢_x0003_2Ø_x000F_A+ìN_x0014__x0003_º_x000F_AâáÝ3]Ö_x000F_A_x0007_Ñ= Ô_x000F_AÕ_x0003_bÜ_x001B_½_x000F_Ai]_x0016_óØo_x000F_A_x0013_.íkV_x0013__x0010_A_x0014_hôf_x000F_AÇ¸J)q_x000F_A_x0016_O[:d¹_x000F_A3lF«_x000F_A;M#ÜÓ[_x000F_AØØø_x0004_Û©_x000F_A1éP|=K_x000F_Aû)_x0002_´_x000F_AYyD_x0008_·_x000F_AõXïý¶_x000F_A_x0007_1þg_x0008__x0010_AEÜ^ãe§_x000F_A·»-Øõ_x000F_A_x0012_Í_x0014_Ê 0_x000F_Aâc-_x000F_A73|Þÿ_x000F_AG½5_x000F_Aû`o" ª_x000F_A±_x000B__x001B_·&lt;ª_x000F_AM_x0001_v©_x000F_AÎê_x0016__x0018__x0002__x0003__x001E__x000D__x0010_A|¬&gt;§p_x000F_A_x0015_=äl3ø_x000F_AkÄæÖªÜ_x000F_AÆ_x000B_M_x0006_È_x000F_AÄ_x0004_Þ-_x000F_AÌ#Õ_x000F_AÆlÏ±_x001B_ò_x000F_AUò_x0018_W_x0019__x000F_Aê]éØ]Ä_x000F_A'-_x0001_½_x0011__x0010_Aµ.36_x000B_²_x000F_Að¯sûe_x000F_AÀÜÉá£_x000F_Aüè_x000B__x0017__x000E__x0010_Aº^_x0001__x000F_A	àÍ	?Ý_x000F_A|[djÈ_x000F_AöLiýÛ_x000F_A7¤=s__x000F_Ae´_x0017__x0007_ÏÜ_x000F_A× L%¥_x000F_AN©!qôÅ_x000F_A3ùhåç¼_x000F_A½3¦_x0019_ý_x000F_Aô_x0014_ÝB_x000F_Ao_x000C_cs_x000F_AZ9,¸©Ò_x000F_AÚ×CwIö_x000F_AtD«ÂÂ_x000F_A¿«_x0017_M£_x000F_AîKK_x001B_ê_x0004__x0010_A_x0003__x0004_=ÆÅVÊ_x000F_AçâH_x0013_Ð_x000F_A:v§©$v_x000F_Açéü:í_x000F_AiÆG¥_x001C_"_x0010_AèÁût·_x000F_A_x0002_¨&lt;fNÚ_x000F_AhÙE_x0003__x000F_AIÃÓ_x000D_5¦_x000F_A°T~_x0018__x0012__x0010_A_x0006_üðXæ_x000F_Aè¢|Ù_x0001__x000F_Aáq_x0002_P_x000F_AÖ¦00-Å_x000F_AÜ]»æp_x000F_A|ÒO"_x000B__x0010_A¦_x0013_7¨£_x000F_AÊe_x0017_Iô_x000F_ACÒ°£íÄ_x000F_A_x0001_ò_x001A_ö­_x000F_Afí_x0010_²uµ_x000F_A¸4#SS¯_x000F_AðI_x0005_¤Ç_x000F_A$lÈÙf_x000F_Ah_x0006_Ãz_x000F_Aû.×çö§_x000F_A _Äâ_x000F_AÒúL_x000B_Ô²_x000F_A¦Ñí¬å_x000F_AÆ$/)ëÀ_x000F_A{¿Ý_x0019_¾_x000F_AHIvÛ_x0002__x0003_Qd_x000F_AËlQ¿¨_x000F_AÉ¾¢_x0002_ê_x000F_Aô$|«â_x000F_A$ÚØz¼_x000F_A¤£8ý_x000D__x0010_AÀ«_x000B_ÈSã_x000F_ALÙÈæº_x0001__x0010_A¿[·ÔÀ_x000F_AoE_x000B_yÒ¯_x000F_A_x0012__x0011_$ÓÕ_x000F_A_x0003_jÿ»_x000F_A~_x0017_Á Eü_x000F_AÊDfú÷Ì_x000F_A_x0015_ãV[_x000F_A_x0016_ÏÀÀY_x000F_A`êY¸_x000F_Aµ_x0011_ÑçUË_x000F_AñÃFN|Ó_x000F_AÐÐî!ú _x0010_A_x0008_ðf*HY_x000F_Aª_x0005__x000F_X$Ã_x000F_A¦þSDµ_x000F_AÅJ'6s¡_x000F_AÉui®_x000F_A:Ë_x0001_Kv_x0001__x0010_Ají_x0016_FÕ_x000F_AËq¨T¡_x000F_A`ô=_x000F_A_x0003_&amp;KÖ¼_x000F_A°ø±2\Þ_x000F_A_x001B_¡ÏË_x000F_A_x0001__x0003_Â_x0005_¨Â]Â_x000F_Az&lt;¿}-ª_x000F_A+IàAì_x000F_A_x000E_ç_x001E_PÊ_x000F_A¢ï_x0017_®¿_x000F_A¾¡©_x001E_N_x000F_A:_x001D_³M+æ_x000F_A3WÊ_x0011__x0002_©_x000F_Ag UÏ-_x000F_A¨ÜÆ_x0005_yÙ_x000F_AQÕYÁ/_x000F_A_x0017_8v¸òY_x000F_A_x0007_rá4Y¢_x000F_A 6_ÿ_x000D_ë_x000F_Aè»±_x0010_ÿ_x000F_A°¥Y_x000B_x_x000F_AÈ,jãD_x000F_A·ü:Ï`ã_x000F_A\_x0005_7!â_x0006__x0010_AÃóNÈq_x0008__x0010_AäÒEª_x000F_At_x001A_Â_x001A_Ø_x000F_Ai#KÈ_x001E__x000F_A]ê_x001B_ÈÁ_x000F_AØ÷ÎxÖ_x000F_A_x000D_K_x000E_ò_x0013__x000F_AiK7µ_x000D_½_x000F_A?¡~Ñ|º_x000F_Ai_x0010_?&gt;¥é_x000F_A¹¢ËRÿ_x000F_A_x0005_6Ã_x0008__x0003_­_x000F_AyHÿ©_x0005__x000C_É}_x000F_A.õ?p¬½_x000F_A_x0014_8(O_x000C_'_x0010_AP,S×SÈ_x000F_A_x0004__x000B_D_x0017_±_x000F_AÑW½[+_x000F_AmäO}ý_x000F_AK·þv_x0018_*_x0010_AÁØWÍÒ_x0003__x0010_AXoJ»Ðø_x000F_AuâRm_x0002__x0010_AU_x0014_Þ¥_x000F_A;/÷¬j_x000F_AÆÒÈYmÄ_x000F_A_x001A_Ïd_x000F_A·6i'KÜ_x000F_AY«_x0007__x0001_Â_x0006__x0010_A]é¶­¹_x000F_A¸0S_x000E_3_x000F_AÙæB_x0004_=_x0008__x0010_Ae§(_x001E_8_x000D__x0010_Am{£ÿÀä_x000F_Aô`*í¸_x000F_A\­µnÍ_x000F_A®"æf_x0003__x0010_Aÿ-Ä§ÈÃ_x000F_A'p©	¶À_x000F_A§Ñ_x000C_çê_x000F_Ac2_x0012_ß_x000F_A;8ÿ_x0011__x000F_A¼DvÈÆà_x000F_A±ª0©ç¤_x000F_A_x0001__x0002_~_x0008_%yìü_x000F_A;aJÎE_x000F_ARÌ_x000F_A°p_x000F_A®Sm¡ýÚ_x000F_A?·Çáa¯_x000F_A¹h¤&lt;f_x000C__x0010_A{uFm_x0017_{_x000F_A§}è¶ _x000F_AUõÓÃ_x000F_A)_x0016_¢ã_x001D__x000F_A®_x0016_MµÖµ_x000F_AÊ_x0011_QC÷_x000F_AH_x0002_óT_x000C__x0010_A=¯âøH_x000F_AÓeËbx_x000F_A_x001B_]_x0006_çÄã_x000F_A£ñaXÐÊ_x000F_AE`¨Z"Ê_x000F_A_x000E_­U_x0005_î_x000F_Ay[î­Z_x000F_AÊ|_x0001_t_x0011__x0010_AÐôc_x0011_èÖ_x000F_AW©µ³_x000F_A_x001F_T'Þqæ_x000F_AÔ£4N;_x000F_AnÑ_x0014__x0012___x0001__x0010_AP×þØõÆ_x000F_AÑáný_x001D__x000E__x0010_AÎmÄKú_x000F_AsëPÔ­_x000F_AeæÖ_x0002__x0005_¯ö_x000F_Aõ&lt;&amp;fz_x000F_A_x0001_ÍÂ_x000F_A»g·è®¶_x000F_Añ­ëÂ°_x000F_AÍªrç_x000F_At³XÕÛ_x000F_A#Z2ó(¶_x000F_A_x0003_LõÝoÓ_x000F_Am_x0005__x0015_L_x0005__x0010_Ah1X_x001D_D£_x000F_A¢ýÓ;cç_x000F_Aù×j_x0006_ê_x000F_A[l·l_x000F_A(¥ÿþeé_x000F_AÚSn%ï_x000F_Aõ¶£_x0004_Ä_x000F_A_x001F_L,&lt;¸_x000F_A%ïmÜ¦@_x000F_AÅdP/VÓ_x000F_AHæ6Z|_x000F_ARkÂÀÑÄ_x000F_A´Ðmm_x000F_AwÂEéì_x000F_APµÊã;Î_x000F_A®Øyí_x000F_A#}Î'¡_x000F_AFhçðcb_x000F_Aù©ê ×_x000F_AS_x0018_Ðm÷_x000F_Aå{T&lt;1¸_x000F_A_x0011_FGc{Ø_x000F_A_x0002__x0003_­_x001E_/5ìõ_x000F_AñÅ¨N°_x000F_A02Íãô_x000F_A|ëÚË½_x000F_Aú(YÉ_x000F_A¢ô_x0014_L_x000F_A§Ô8àä_x000F_AxÿË_x001D_Â·_x000F_AxR´å·_x000F_AvH3`º_x000F_Ac¡eWÀµ_x000F_A;¡Î¢ ß_x000F_Aø\ÚÃà_x000F_AÆÕþÈ_x000F_A2èm_x0014__x0010_A_x0005_züå³Ç_x000F_AU.vbÿ_x000F_A¥_x001D_T%Î_x000F_A£{µg_x0001__x0010_Aä¶³Eo_x000F_AóQÝ_x001F_lÀ_x000F_Aui+ª©_x000F_A{z)öQ_x000F_AmëÖ_x0013_Ñ_x000F_AºØ8_f_x000F_A:?J»_x000F_Ax°_x0007_ÜÉØ_x000F_A_x000F_1R~P_x000F_A5Ñc_x001F_b_x000F_AÖPÙm_x000F_AWÆ__x0004__x0016__x0010_A¾ÁI_x0001__x0003__x0002_û_x000F_AÝm83P_x000F_AmLhë_x0008__x000F_AÅ3Dð-»_x000F_A¨åiQ_x000F_AÎ§_x0003_Å_x000D_z_x000F_AMù0ã¡_x000F_AåaÞÂ8Ù_x000F_Aí!_x0016_ý_x0006__x0010_An_x0016_lMw×_x000F_Aq_x000F_bÈ¹â_x000F_A+éé_x001B_s·_x000F_A¥Ì{_x0007__x0010_A (ÞØhÆ_x000F_AQÓ_x0001_½_x000F_AÍÍ^^w_x000F_A©_x0017_½Q[_x0008__x0010_Aã,.õg_x0011__x0010_A%\ïî_x000F_Aã_x000D__x001A_¸-ö_x000F_A-E%Qº_x000F_A_x0002_ù^õm³_x000F_Aî_x0006_Ùµ_x000F_A/}:Nîá_x000F_AÅZd_x000D__x0010_Aò*ö_x0005_Ç_x000F_A_x001C_r];Ò_x000F_Ap[?#ôÝ_x000F_Agü×_x0008_)_x000F_AÏò*ý_x000F_A0ã¨=¦_x000F_AVÈ|?Á_x000F_A_x0002__x0006_EÛï_x0019_à_x000F_A²_x001A__x000B_q©_x000F_AÝCÓ_x0006_Ï_x000F_AÑ_x0017_{tè_x000F_A@©íW.¥_x000F_A(_x0001_2¨K_x001F__x0010_AZU_x0004_y%î_x000F_Açë7q~_x000F_AXwóD²_x000F_As¤" ÇÚ_x000F_A(®_x0008_PÃê_x000F_A_x0010_&lt;q´Øñ_x000F_A-EKØ"Ý_x000F_A_x0007_pM_x000E_á_x000F_AµÛ²§&lt;Ì_x000F_A_x0003__x0003_$_x000F_A_x0012__x0015__x0006_³5°_x000F_ACHOÄæ_x000F_A_x0014_iÒD_x000F_AÜ&amp;¤ã­_x000F_A_x0004_­ ÕÎ_x000F_A_x0012_Iî	Ì_x000F_A¿[ÂW?2_x0010_A_x0014_|[á_x000F_AòNj¨ó«_x000F_Aw¾C&lt;Ù_x0002__x0010_Au|-Á_x000F_Ac_x000D_A ©u_x000F_AS&gt;_x0005_Û _x000F_AØ\1_x0017__x001B_Ö_x000F_AH_x001A__x001C__x0013_Ú_x000F_A¿t,C_x0001__x0005__x0019_Ô_x000F_AU_x001D_ º_x000F_Aek_x0003__x0013_v¤_x000F_Aæ9_x0011_!_x0010_A°êüû_x0017_©_x000F_AÇËæE{_x000F_A¥¸¨ç[_x0017__x0010_A[.:ïm_x000F_AøEbôª_x000F_APB¤w ¸_x000F_AãvÀlÞ_x000F_A+"ñ_x000F_A¦_x000E_¢M_x001D__x000F_A"Jc3Yá_x000F_A_x0017_¨eÜ~n_x000F_A©_x0011_%æk_x000F_A´&lt;_x0002_«_x000F_AÁª?õüs_x000F_AxhtÍ"_x000F__x0010_Ao_x0004_G_x0002_¦¡_x000F_Aí_x0016_ZQR_x000F_ACt$²_x000F_Aó_x0010_QP_x000F_A¢oï¦i£_x000F_Aû_x0018_ý3Èõ_x000F_A¬ú_x0010_ø_x000F_A¹%Vàã_x000F_Aªò·¨_x000F_A!ü[ß_x0002_w_x000F_A)O=r­_x000F_AÕß®_x001E__x0004__x0010_A_Ý*DØ_x000F_A_x0003__x0004_aê1Íër_x000F_AÃU_x0016_²Ý_x000F_Auë ËCµ_x000F_AâC7ü¼õ_x000F_A§7Òå_x000F_A;¢Õ«¥_x000F_A´@ôqB6_x000F_A_x0010_³wÇ«¥_x000F_A_x0001_XÚÆÀ_x000F_A52ïñð_x000F_AºfÖÙ¢_x000F_AÆ_x0014_"_x000C_4_x000F_AÝýË±uó_x000F_AÚ6»³¡_x000F_A¶_x001D__x0001_^_x0005_f_x000F_Ao¯Ñú_x000C_	_x0010_A_x000C_ð}u_x000F_AW®'{§_x000F_A_x0002_CîÖ_x000F_Aâf&gt;qÏ&lt;_x000F_A!a±oÞ_x000F_AFZ¡¡)µ_x000F_AÖø¯&gt;6ß_x000F_A=Ë»._x0007__x0010_AqvÈJË¹_x000F_AÉEö#_x000F_A8M³£í½_x000F_A¯_x000B_;r¶ì_x000F_AÞ	ÐÄ_x000F_A/îK/¨_x000F_A&gt;ºb÷}{_x000F_Adÿa_x0003__x0005_@®_x000F_At÷´5_x0019__x000F_A=|Ø_x0001_RÄ_x000F_AÓ_x000D_ysvÎ_x000F_AÀ=_x000B_´_x000F_ANµý_x0001__x0010_A!ÓLÝ7}_x000F_AéPkª_x000F_AJ(kâ_x0007_ø_x000F_AÏÿ+3å_x000F_AwVÇÖ&lt;á_x000F_ATÍH_x001F_z_x000F_AQR_x0002_¯Xa_x000F_A_x001D_½_x0018_À_x000F_A_x0004_¬_x0007_÷­ô_x000F_AºQòiv_x000F_A]ú"&amp;È_x000F_A4í6A³_x000F_A`XL¦_x0005__x000F_A¿³Rº)²_x000F_Ag%&amp;__x000F_AÅ³Y¥_x000F_AáN_x000C_0$Ì_x000F_AdªfcÙ¹_x000F_AÕýô/A&amp;_x0010_A[ËË¥¨_x000F_A-ïî8_x000F_AÌ_x000C_b`_x000F_A É·jÒ_x000F_Aihöh©_x000E__x0010_A._x0003_¸³C{_x000F_AÁjª}`_x000F_A_x0001__x0004_7D3¯:Ñ_x000F_Aã_x0012_.n4_x000F_A-6ÎsÚ_x000F_A¦4çR__x0010__x0010_AE¯À_x000F_A2ø#gbñ_x000F_A¨¸_x001E__x000F_Adt_x0005_ØFó_x000F_Aï³SñøÂ_x000F_A_x0013_6÷º_x000F_Aô|Ìvh×_x000F_Aõ\f·?_x000F_A_x000E_²B÷º_x000F_AzîßæKó_x000F_A¡Í_x000B_­@¾_x000F_A_x0003_ä¥¬Ü±_x000F_A_x0001_éÉ7Ï_x000F_AüêÐ_x0010_]±_x000F_AIDwÑx_x000F_A¯Â¥ÂKw_x000F_AKx#¬µ_x000F_AlL7é¤_x000F_Abû\æ_x000F_Aâ¯A_x0002_°_x000F_A5{±ã_x000D_ä_x000F_Awû¹*An_x000F_A_x0003_`àv¹_x000F_AX3Ò&gt;{v_x000F_A·_x0012_¤Ãöþ_x000F_A_x0014_¢&amp;ÆHã_x000F_AEóñ'r_x000F_AÕa_x0002__x0004_D§_x000F_AuéJ_x000F_AiK×E±_x0017__x0010_A_x000D__x001C_ _x0015_@¡_x000F_AÂ¢AÂ_x0019_È_x000F_AÇe	_x0003__x0010_Aä6i,a_x000F_A¥*¯ E_x000F_A_x001A_Kd_x0007_P~_x000F_AÕ_x0004_,±ÑÕ_x000F_A9á83Ö_x000F_A_x0014_)_x0014_åÜ_x000F_A_x000B__x001B_dKd²_x000F_Ai'm¢_x000F_Ao?[	ùt_x000F_AÏÒÏ·' _x000F_Aæ&amp;pt}_x000F_A#´Ëòç_x000F_AÜ:çW¯_x001E__x0010_AO£sîöô_x000F_A_x001E_õC_x0001_2_x001D__x0010_A¹_x0019__x0006_«ì·_x000F_AfPÉò_x000F_A	&gt; 5_x0002__x0010_AïÁÍx_x000F_A«b7_x000C_¼_x000F_AððL_x0002_g_x000F_Aáx);_x000F_AK¹&amp;}_x000F_A_x0012_l&lt;üS¨_x000F_Aé5Õø"¸_x000F_AM0îÿ5º_x000F_A_x0004__x0006__x000B__x001B_±¶^Ë_x000F_AúX_x0013_é_x000F_A_x0015_7s[ú_x000F_A-_«ßÏ_x000C__x0010_Að¬+__x000F_A_x0014_Äêß_x000F_AÝé_x0018_Q_x0018__x000B__x0010_AØàé=ù_x000F_A¸S;¯þ°_x000F_A_x0008_L]Ñ~_x000F_A_x000B_G8`_x0003__x0010_AÙl²³Å¼_x000F_AYù%t2ð_x000F_A}_x001E_$_x001C_Ó_x000F__x0010_A?ÿb_x000F_A_x0011__x0005_Ñ_x0019__x001E_À_x000F_AÙ1R¬_x000F_A_x0002_Ý5É_x000F_AO_x0008_J×Ò_x000F_AöÁÌ÷¡_x000F_A¦wµ_x0015_oÂ_x000F_Aò^»-É_x000F_AÛâ¬d_x000F_A_x001D_´´_x0011_F	_x0010_Aß_x0012__x0005__x001B__x0010_A«ö_x0016_Næ_x000F_A;[36_x0003__x0010_A¬¯­_x000C_ä¥_x000F_AenÑ"_x001A__x000F_AðO×'&amp;U_x000F_A|÷_x0001_¥¡ù_x000F_A+_x0012_c_x0001__x0002_ùÇ_x000F_A_x0003_Úsï¯_x000F_Au_x0005_'õRà_x000F_AÑ]Ä×'_x000F_A5UY_x0003_çÈ_x000F_A²W_ðî_x0019__x0010_As gN_x000C__x000F_AÀ~k¦_x000F_A*Gb)-_x000F_AYywÐâ_x000F_AK_x001D_ÚY_x000F_|_x000F_A_x001D_(ÿ_x000F_AÛµi\_x000F_A&amp;Úµ¸_x000D_µ_x000F_Ac»_x001D_'ñ_x000F_A²&amp;rn_x000F_Aºóü@àú_x000F_Aà¢_x000B_Ç_x000F_AÝ*5Fa¥_x000F_AdK_x001B__x001A__x000F_AºÕ_x0004_o_x000F_AO@wg_x0005__x0010_A%C_x001E_Ì_x0005__x0015__x0010_A{*ÐD»n_x000F_A&lt;.Ì2É½_x000F_Aÿ_x0013_sÑçº_x000F_AEÉcô	Y_x000F_A_x000C_Ù_x0010__x000D_QÒ_x000F_Að*£[Y_x0001__x0010_AÓàx=¢_x000F_A`ëO Û^_x000F_AªëB_x000F_A_x0005__x0006__x0017_ú`*P_x000F_Aë_x0012_©_x0019_@_x000F_A_x0017_%Ý5n_x000F_Aó5fÞ_x000F_A:o_x001F_t5±_x000F_AîÚ7z_x000F_A_x0013__x0017_£m­_x000F_ADE_x0018_Ï_x000F_A7Ìüu¥_x000F_A~*t¾_x000F_AÜKæeÄ_x000F_Ai¨x_x001D__x0004__x000F_A_x000C_Þy\`Á_x000F_Ain¢¨_x0005__x0010_A	*éx_x000F_A³_x0001_I¤»Ñ_x000F_Aæ/x&lt;&gt;_x000F_AcÙl?|_x000F_APÀì¿_x000F_A°r^Ä_x000F_AX½_x0010_Äß_x000F_A'¾oÍ_x000F_AÁå/´³¦_x000F_A÷_x0015_$_x0018_]_x000F_AKáfk_x000F_AG_x0008__x000D__x0002_Õ_x000F_A§_x0011__x0007_=ÿ»_x000F_A©S_x0019_ä_x0003__x0010_Aoãã+_x000F_A%?­_x001A_y_x000F_A_x001A_	eº_x000F_AX_x0012__x0019__x0002__x0003_$×_x000F_AìU_x0017_·±_x000F_A_x0017_^_x0006_©©å_x000F_AËdýú4_x000F_A_x0002_3ÇG½¼_x000F_Aª`7=Í_x000F_AÍöôN_Ú_x000F_AQv_x0017__x000E_hz_x000F_AHÝ6$ò»_x000F_AìBô_x001C_¨²_x000F_A4Éb4_x000F_AG` 8Sy_x000F_AUÍO§_x000F_A7_x0001_ïë¨ _x0010_A_x0013_(_x001A_2ÿ_x000F_A[ªE_x001F__x0001__x0010_A_x0018_rî{VÐ_x000F_AÎ¦+M4¹_x000F_A¿_x0007_LaÎ_x000D__x0010_Aø^ôIß_x000F_A_x001A_  5À_x000F_AQ_x0008_wäåÍ_x000F_A!ªsn_x000F_AKì_x0012__x000F_Añ!_x0013_Ãyñ_x000F_Aå;%´_x000F_A_x0003_Re±­_x000F_A1µD`%G_x0010_A_x0018_Ä_x001A_bþá_x000F_Ay¥_x0019_Õ_x0011_Ç_x000F_AX¤®b|À_x000F_Ah\¯ù_x000D__x0001__x0010_A_x0002__x0003_´Ñhö±_x000F_A±.dÇÇ_x000F_AvøãwÕ¬_x000F_Aïõüyz_x0016__x0010_AÂÈöf[d_x000F_AÎzÓ1A_x000F_AFÜÐÂzÏ_x000F_A{¬_x0018_\[¡_x000F_A	_x0019_ìf°_x000F_Aj¬á?Î/_x000F_A¡_x001E_­Û_x000F_AX^E(÷_x000F_AðGôö·_x000F_A_x0016_gæË_x000F_A_x000B_×âè_x000F_AÓ(ÏTÅ_x000F_A_x0008_=¦ý_x000F_AÀÄ;*aù_x000F_A_x0012_­EiO_x000F_AuTK{_x001D_Ñ_x000F_A_x0014_Ë_x001E_B»Ç_x000F_A_x001B_´8_x0019_Ì&gt;_x000F_A9((âø¸_x000F_A¬w-Ù|_x000F_A+·áU_x000F_AS_x0018_­_x0004_dô_x000F_Aöpü1n¨_x000F_A_x001D_Ñí!Ý_x000F_A°x3fÝ_x000F_A_x0004_ÛÉd¡_x000F_A$òâgê_x000F_A_x0001_w'_x0001__x0002_Hð_x000F_AU_x0001_ÎòÍ_x000F_A²(¢Ð_x000F_Af8:_x0005__x0010_Aâå©D_x000B__x0010_A&amp;KQª¦_x000F_Al_x0008_Þ°_x000F_A~5^«_x000F_AÆ8ù²_x000F_AC_x001F__x0016_yh_x000F_A6!îûZÆ_x000F_AÉWô6`_x000F_AðfÉ·è_x000F_A«~JÎ_x000F_Aä£¨ÿ_x000F_ANéÀkºÔ_x000F_AÂí19#_x0010_Aè­Ú8_x0013__x000F_A_x0016_w£9§_x000F_Aêr`[LÝ_x000F_A!B(õi¿_x000F_A2ÙO_x000E_À_x000F_A_x0001_Èü&amp;!_x000F_A-?_x0004_Ë_x000F_Aù´¹u¿ñ_x000F_Aõ"ÉÛå_x000F_A½_x001C_/w_x000F_A_x0006__x0018_Ð_x0012_Á_x000F_AøvíkË¶_x000F_AÓóÖEå_x000F_Aû y£_x000F_A:ãrÄ_x000F_A_x0002__x0004__x0010_Ñ4£´_x000F_A_x0018_Ý:_x0015__x0006_®_x000F_A¶¤Î]ðØ_x000F_AôJÖå¼_x000F_A|Ð¢R_x000F_Aßæ¿êY_x0001__x0010_A_x0005_Dø3J®_x000F_A'_x0007_Z_x0015_ëñ_x000F_A³_x0011_¹Þ=^_x000F_AÜ%_x0003_½8_x000F_A_x0010__x0010_&amp;¸_x0017_Ì_x000F_AOj ë_x0008_É_x000F_A¤#_x000E_ç_x001C_Á_x000F_AN!{h/£_x000F_AS_x0006_ÖíÓ£_x000F_AlWÍòÒ_x000F_Aj¤Üñ»Ù_x000F_A%wa&amp;í_x000F_Aq_x001D_#¢_x000F_AD2a¢µ_x000F_A&amp;õÍbk_x000F_AÙôá7_x000F_Añ§[6_x0016__x0010_AÝ_x001F_Ã7À_x000F_A?=ïz°Ä_x000F_AØ_x001C_äb¸_x000F_AíÔ_x001C_t#¿_x000F_A_x0004_/þî)ý_x000F_An_x000B_£_x000B_ô_x000F_A_x0003_åè_x000F_AÂ£vXQ¥_x000F_A_x001E_þmÈ_x0003__x0004_`_x000F_An­vl_x0019_ù_x000F_Aª.ÆT`Ï_x000F_AýàGìó_x000F_Al%%88_x0010_A_x0015_ñ¶_x000C_¾_x000F_A).¬`_x000F_Aug/Ðv_x000E__x0010_A_x0001_s}Òß_x000F_A¤ÓDw_x0002__x0010_A¢$^"m_x0003__x0010_AGäè&lt;öµ_x000F_A®}*B'õ_x000F_A¯d[|_x000F_Ay_x0015_N/_x0012_A.£Ø_x001B_	¹_x0012_AÐÌõAÈÊ_x0011_AØùéë_x0005_¤_x0012_AÊÕZô&gt;6_x0012_A«CØ_x0012_AyÝiÙb_x0012_AÙXÃ!U_x0012_A®»_Ø_x000D__x0013__x0012_As§%'#_x0012_A_x000D_ÛA ð_x0011_AÆbWæO_x0012_A_x0006_QN»ÊR_x0012_A[½+ÉZw_x0012_A¨¶H3½_x000D__x0013_AÎµù}_x0012_AÉ%µð4_x0012_Aîæs%j_x0012_A_x0001_&amp;F],&amp;|_x0012_Ak1Ñõ_x000E_÷_x0012_A;vÞÖ¦?_x0012_A£có_x0007_L_x0012_AM¯)Ö_x0014__x0012_A2Ù W?_x0012_Aþ¼¨¢_x0012_Aêº¶%_x0012_Aqj­yÛ_x0011_AZõçª=_x0012_A£\BåR_x0012_A_x001A_Pré_x001E__x0012_A2ÉJ¥£~_x0012_Aýÿÿÿ_x0002__x0003__x0001__x0001__x0003__x0003__x0001__x0001__x0004__x0003__x0001__x0001__x0005__x0003__x0001__x0001__x0006__x0003__x0001__x0001__x0007__x0003__x0001__x0001__x0008__x0003__x0001__x0001_	_x0003__x0001__x0001_&amp;_x0003__x0001__x0001__x000B__x0003__x0001__x0001__x000C__x0003__x0001__x0001__x000D__x0003__x0001__x0001__x000E__x0003__x0001__x0001__x000F__x0003__x0001__x0001__x0010__x0003__x0001__x0001__x0011__x0003__x0001__x0001__x0012__x0003__x0001__x0001__x0013__x0003__x0001__x0001__x0014__x0003__x0001__x0001__x0015__x0003__x0001__x0001__x0016__x0003__x0001__x0001__x0017__x0003__x0001__x0001__x0018__x0003__x0001__x0001__x0019__x0003__x0001__x0001__x001A__x0003__x0001__x0001__x001B__x0003__x0001__x0001__x001C__x0003__x0001__x0001__x001D__x0003__x0001__x0001__x001E__x0003__x0001__x0001__x001F__x0003__x0001__x0001_ _x0003__x0001__x0001_!_x0003__x0001__x0001_"_x0003__x0001__x0001_#_x0003__x0001__x0001_$_x0003__x0001__x0001_%_x0003__x0001__x0001__x0001__x0002_&amp;_x0003__x0001__x0001_'_x0003__x0001__x0001_(_x0003__x0001__x0001_)_x0003__x0001__x0001_*_x0003__x0001__x0001_+_x0003__x0001__x0001_,_x0003__x0001__x0001_-_x0003__x0001__x0001_._x0003__x0001__x0001_/_x0003__x0001__x0001_0_x0003__x0001__x0001_1_x0003__x0001__x0001_2_x0003__x0001__x0001_3_x0003__x0001__x0001_4_x0003__x0001__x0001_5_x0003__x0001__x0001_6_x0003__x0001__x0001_7_x0003__x0001__x0001_8_x0003__x0001__x0001_9_x0003__x0001__x0001_:_x0003__x0001__x0001_;_x0003__x0001__x0001_&lt;_x0003__x0001__x0001_=_x0003__x0001__x0001_&gt;_x0003__x0001__x0001_?_x0003__x0001__x0001_@_x0003__x0001__x0001_A_x0003__x0001__x0001_B_x0003__x0001__x0001_C_x0003__x0001__x0001_D_x0003__x0001__x0001_E_x0003__x0001__x0001_F_x0003__x0001__x0001_G_x0003__x0001__x0001_H_x0003__x0001__x0001_I_x0003__x0001__x0001_J_x0003__x0001__x0001_K_x0003__x0001__x0001_L_x0003__x0001__x0001_M_x0003__x0001__x0001_N_x0003__x0001__x0001_O_x0003__x0001__x0001_P_x0003__x0001__x0001_Q_x0003__x0001__x0001_R_x0003__x0001__x0001_S_x0003__x0001__x0001_T_x0003__x0001__x0001_U_x0003__x0001__x0001_V_x0003__x0001__x0001_W_x0003__x0001__x0001_X_x0003__x0001__x0001_Y_x0003__x0001__x0001_Z_x0003__x0001__x0001_[_x0003__x0001__x0001_\_x0003__x0001__x0001_]_x0003__x0001__x0001_^_x0003__x0001__x0001___x0003__x0001__x0001_`_x0003__x0001__x0001_a_x0003__x0001__x0001_b_x0003__x0001__x0001_c_x0003__x0001__x0001_d_x0003__x0001__x0001__x0001__x0002_e_x0003__x0001__x0001_f_x0003__x0001__x0001_g_x0003__x0001__x0001_h_x0003__x0001__x0001_i_x0003__x0001__x0001_j_x0003__x0001__x0001_k_x0003__x0001__x0001_l_x0003__x0001__x0001_m_x0003__x0001__x0001_n_x0003__x0001__x0001_o_x0003__x0001__x0001_p_x0003__x0001__x0001_q_x0003__x0001__x0001_r_x0003__x0001__x0001_s_x0003__x0001__x0001_t_x0003__x0001__x0001_u_x0003__x0001__x0001_v_x0003__x0001__x0001_w_x0003__x0001__x0001_x_x0003__x0001__x0001_y_x0003__x0001__x0001_z_x0003__x0001__x0001_{_x0003__x0001__x0001_|_x0003__x0001__x0001_}_x0003__x0001__x0001_~_x0003__x0001__x0001__x0003__x0001__x0001__x0003__x0001__x0001_MÂ©æ©Z_x0012_AO³_x0013_Yî_x0012_AÅ×E©xI_x0012_AP_x0014_'¯ü_x0011_A_x001D_ÃAL_x0012_Aÿ÷â²i_x0012_AéØn½`¼_x0012_AÙo_x0004__x000C_«_x0012_AcÖZå¡_x0012_A+ëlj_x0012_A««Üi{_x0012_AöÝø^_x000C__x0012_A_x001A_DñáE\_x0012_ASÆv_x0004_¯_x0012_A_x0017_À¼_x0007_¡_x0012_AòBáwÖo_x0012_A_x0018_T«.ùO_x0012_A^%Ç©_x0004__x0005__x0014__x0012_A}ø__x000C_ôê_x0012_A$6%à_x000F_(_x0012_A_x0003_Á_x0007_H_x0005__x0012_AÝ_x001F_¢}Ñ_x0012_Aù4_x0013_ê«_x0012_AÐ;rä5ÿ_x0011_Aû|)ª_x0012_Aâ­@K~_x0012_AG%ð_x0012_AÈZoe"í_x0012_A_x0019_`}ãm_x0012_Aö_x0003_~_x0018__x001E__x0012_A°¶À_x0003_[_x0012_Aÿ¿ÔSÎ_x0012_A`¿ô_x0016__x001B_D_x0012_AaW*_x0002__x0012_A¹û_x0014_a½_x0012_Aèh°_x0012_Aë5ì8a_x0012_Ae	dô]_x0012_A_x0017_7E!5_x0012_AF½FÙw_x0012_A]à´3ÓS_x0012_AjrXûL£_x0012_A_x0019_µmáM»_x0011_A_x0007_ºWí]__x0012_AÎÙ_x0001_Er_x0012_AÂ¼ìÕá_x0012_Aïo²¦_x000D__x0012_AzGG8À1_x0012_A_x001F_[i£_x0012_A_x0001__x0002_ÆË¹_x0001_)_x0012_Aô´²¡_x0012_AÉ~g_f§_x0012_AKÙ 	Ó'_x0012_A;Ñ¼N_x0012_A_x0004_Ãí_x0006_¿i_x0012_A7qó±_x0012_A´Å÷Gi0_x0013_AöÓíëPm_x0012_As_x0013_ÐÇÊ_x0012_AB_å÷¶_x0012_Aw_x000D_×Ó_x0002__x0012_A¶9;_x0019_Ð§_x0012_AÌØ5l¯o_x0012_AS2Áå/_x0012_A±öÆß'_x0013_Ax¯F¨Âs_x0012_A8Ø$ _x0008_ú_x0011_Asy¿_x000C_S_x0012_A(XN³þ_x0011_AH_x001B_¾U_x0012_ARí ãÒ´_x0012_Ac(úÁ_x001D_!_x0012_A_x0014__x0013_¸Åì_x0012_A?µ_x001B_Ôu(_x0012_Aà_x0010_&gt;_x0001_%_x0012_AÁa_x0010_z_x0012_A° g1÷H_x0012_AøÝ¼Ó¨j_x0012_AµQ!a_x0012_AcÂM_x0008_w _x0012_AÓæ_x0010_n_x0004__x0006_üV_x0012_Aì¬QyÂ©_x0012_A#_x001A_¦µ¿_x0012_A_x0003_4|#B¢_x0012_A_x001A_ßåÚä_x0012_Ab{èQ Õ_x0012_AÊ`»S±¡_x0012_AÚ~?±¯¸_x0012_AYp{©³_x0012_A_x000F__x0005_Ïnî_x0012_Aê_x000F_[ì_x000C__x0013_AoóvÍ¶¶_x0012_A­s¥Oeª_x0012_A¦_x000C_8!Þ?_x0012_Amïs_x0010_é_x0011_A«w¤×_x0019__x0012_A­©_x0001_ÛÇ_x0012_A²(°ÁÂ_x0012_AgÌûé_x0013_\_x0012_Açö_x0012_(\_x0012_AÑìT_x000B__x0013_A@æGí²_x0012_A-ºÛ+êù_x0012_A¨"Jã!a_x0012_A_x0003_&gt;_x0016_XnØ_x0012_AJÜÃ jß_x0012_AøÐ`³;Ì_x0012_Af_x0007_©_x0002_g_x0012_A´É*ß¬_x0012_Aç_x000F_ð3Åy_x0012_A±!_x0010_4E_x0012_Aº_x0001_´è_x0010__x0012_A_x0001__x0002_&amp;ÀnLF-_x0012_An¥îN_x0012_Aï³J\o_x0012_AÕÏ6n&gt;_x0012_Aâoo_x0012_AHoý:þû_x0011_A+t_x0013_C_x0012_An}í4_x001A__x0012_A.×1CÓ_x0012_A§èQÕR_x000C__x0012_AÁë$ë0_x0012_A­àµ:Y_x0012_ACNOØ_x0011_AM¯ùÛ_x0012_A²E6Ùs_x0012_A_x001C_?§Uÿ_x0012_A£ôH3xk_x0012_Aç]_x0006_²_x0012_AÕÜú^_x0012_Aás%+_x001C__x0012_A[j_x001B_HE_x0012_AáÁ_x0012_A-HbH¶_x0011_A_x001D_Èû¶`ä_x0012_AXîeÞ_x0012_AÐÁ¨=_x001A__x0012_A]?_x0011__x000B__x0012_Ae¢y8_x001C__x0013_A¦Ôèyê_x0011_AÐ?¡J)_x0012_Agå¬õ¢_x0012_A_x0005_6g8_x0001__x0002_hA_x0012_AU_x001E_Ú_x0004_Æ\_x0012_Að\_x001A_Íú_x0012_Aw¼eO³_x0012_A¦¯°õ&lt;_x0012_A£ÍpcM_x0012_AíÝå_x001A_C_x0012_Aá Ê_x0013_§_x0012_A.WÙ£ËZ_x0012_A[^P_F¡_x0012_A.\°-_x0001_a_x0012_A¯_x001D__x000E__x0012_AP_x001E_^%_x0012_AÚqkB¤_x0012_AµÁrÚÍ_x0012_AâC_x0012_A·ÍgÃä_x0012_Asu§ÂÖ_x0012_Ag¼¿Á_x0012_AÁf«Ä;m_x0012_AE(_x000E_²_x0011_Aüõ_4°[_x0012_Aðø_x0005__x001F_,_x0012_A¯X&lt;¦_x0012_A\§ð_x001B_[j_x0012_A8àâÐî_x0011_A¶°ì_x001A_u+_x0012_A\`ót´_x0007__x0012_Ar-¥Ï_x0012_A|ô±ÛÎ_x0012_AÁàwq_x001B_Í_x0012_A_x0002_µ®_x0012_A_x0002__x0005_Àþ:~¡a_x0012_A\_x0019_u¾Ë_x0011_A_x000C_=ôç_x001A__x0012_A¹X¤_x0012_A´ò_x0001__x000B_f_x0012_AÒ%ß3a_x0012_AÆ6ëÿï_x0012_AHKë_x0001_x_x0012_A_x0003_¡4Âx_x0012_A&amp;X9¼_x0012_õ_x0012_A±{_x0016_BS_x0012_A_x0012_Â«g¥y_x0012_A¬_x000E_]»$_x0012_Ad|*÷±_x0012_A$_x000D_ßÉlq_x0012_Ab_x0016_	Å÷_x0011_A_x000D__x001A_©ª5#_x0012_ARá}_x000D_]y_x0012_AÒ¬Z_x0016_|¼_x0012_AIõÑè¼¯_x0012_A_x0019_^ÿ6_x0012_A_Ië0zz_x0012_AÂßab__x001D__x0013_A¤)_x0002_8ï_x0012_Aº/ÅòÂ_x001F__x0012_Ai¥_x0003_Ö_x0012_AÂoóÖG_x0012_Aæl³fÑ_x0011_AD7ò;5_x0012_A§¶Î_x0005_²_x0012_A_x0004_³OÆY;_x0012_A~hE¤_x0002__x0004_oU_x0012_A$¤¹N_x0012_A²ü_x0012_AêßGXB_x0012_AÇ¼þèÒ_x0006__x0012_A'_x000B_-÷_x0014_Ç_x0012_AäeS°~_x0012_A`!Ã#¦_x0012_A5yÞËtd_x0012_A%¸?BÉa_x0012_A1¸É)8q_x0012_A?^ÐÈÝ&lt;_x0012_Añ_x0017_!»TÆ_x0012_AAûðã_x0017__x0012_AiyÑ+çA_x0012_AÍURÌ1_x0012_AºàÝ_x0012_Aé}	~3É_x0012_A½õ°jæ_x0001__x0012_AÚL$I°U_x0012_A]Õ-_x000B__x0012_Afó _x001D_Ø_x0012_AÍ,S4&gt;_x0012_A£þÞ­_x0012_A¾(j ª%_x0012_AWËGõ§_x0006__x0012_A_x0003_&gt;_x0004_Ód_x0012_AÐsñ0_x000C_A_x0012_A¡_x0007_º_x0012_AR"»_x000D_y_x0012_AÑ_x0008_ÒæÚ3_x0012_A¸ú«vÖ_x0012_A_x0002__x0003__x001A_$Ë®ú÷_x0012_A,8Ö_x0007_¦_x0012_A-+B&gt;§ï_x0011_AË¡_x001B_N_x0012_AÑè*x)_x0012_A0söÏ%_x0012_Aþ_x0013_¨_x0003__x0013_A_x0018_Ñ_|!=_x0012_Að¯v7_x0007__x0012_A×R?^ýW_x0012_A3-_x001C_V_x0012_A_x0007_IêÃ_x0012_!_x0012_A¤ð¡¼Õ_x0012_A_x0003_ç_x000B_ê¯´_x0012_AÿÅ+Ñdp_x0012_A¬L	úY_x0012_AÜ\Ã_x000C__x001E_W_x0012_AÓüi_x001C_A­_x0012_A§_x0012_?_x001D__x0012_A_x0017_¯cß_x0001_t_x0012_A_x0018_è_x0011_&gt;K_x0012_AqBO_x000D_Ñ^_x0012_AomæzP_x0012_A@_x0019_=»D_x0012_AD_x001F_Ã]_x0012_Aÿ_x0006__x0003_¤_x0012_A°_x001E_IF_x0016__x0012_A_x0019_ý=³Bv_x0012_AÖ%ì[_x0011__x0012_AB_x000C_:U4¡_x0012_A:_x0002_Ì!0_x0012_A_.õ_x0002__x0003_GE_x0012_A@´'Ç¡_x0012_AÚr_x001A__x0008_Á°_x0012_A¼]Zât_x0012_AaA_x0001_õ_S_x0012_A_ rng_x0012_AÜøî_x0007_h_x0012_A_x000F_jíq_x0012_A_x0002_$ª_x000B_Ð_x0012_Am_x0007_K_x0015_È4_x0013_A]VS_x0010__x000E__x0013_Aã¼_x001C_x_x0012_A´ÅÙÇ}_x0012_AÎXG=__x0012_Aå_x0003__x001C_çÕ_x0012_AêZÅÌµj_x0012_A_x0018_ëú:_x0013_î_x0012_Aü2;Ê_x0003_9_x0012_A_x0017_¨úÁd_x0012_AOÂp~h_x0012_AÓµú¼._x0012_A?ãÄ¸_x001C__x0012_A_ZH½ww_x0012_A_x001D_FÀ¾Û_x0012_A	_x000E_ùÓ5Ë_x0012_A_x001F__x001D_¥sè&amp;_x0012_Ad-\òc\_x0012_A,¾Ñ-«p_x0012_A¡_x001D_qbì_x0012_AË_x0012_è%ëÙ_x0012_AGþ¬n{l_x0012_A&gt;¥yÛ_x0003_­_x0012_A_x0001__x0002__x0016_kCÕ7Õ_x0012_A_x0006_ë¦XMµ_x0012_A«?«9,ô_x0012_A´±Ep_x0001_¡_x0012_Aþ¾ÀÉe_x0012_A}ïSq_x001A_®_x0012_AëtJ­£ó_x0011_AÈc ]_x0003__x0013_Aúå_x000C_m_x0012_Aªµ½¹}_x0012_A=;ZQim_x0012_AFðö_x0012_A[_/Q;_x0012_A_x001C_]ÈÇÑ__x0012_A¶ê_x0011_P³¼_x0012_A"dÌD_x001C__x001E__x0012_A±ðÓâö_x0012_A](ôæ¯¹_x0011_A3ê3_x0010_À_x0018__x0012_A2¡cI_x0012_AÝ©Ç±_x0012_AL©]b(û_x0012_Aíó_x0010_?(_x0012_Aaò=D÷#_x0012_A0_x0001_[*_x0012_Aîs_x000F_8HÁ_x0012_A_x000F_|U$1_x0012_AÍ´z¥Çr_x0012_AÑ+¼Õ9U_x0012_AQz9Èm£_x0012_Ar*r_x0012_AU´_x001E_;_x0001__x0003_¢_x0012_AO_x0004_Ëê1_x0012_AªÙ¼sý(_x0013_AX¹%9º_x0012_AÍ"Ã]_x0012_AØp_x0006_ÃQ_x0002__x0013_A4tÃ½_x000D_i_x0012_AÞ½¶_x001B_N_x0012_A_x0011_ ¤öuá_x0012_Aýsl½_x0012_AÎ_x000B__x000C_µ³_x0012_A_x0015_Q»_x000E_4T_x0013_A6æÕ&lt;v_x0012_AOû{_x001C_Ñ_x0012_A-ÕÅ Ô»_x0012_A@ÅiìÚ_x0012_Aã^è_x0007_Ó²_x0012_A&lt;MÉäì_x0005__x0012_A_x0015_\ç2i¬_x0012_A_x0018_ö×_x001B_t_x0012_A'Ø­#_x0012_A,_x000F_£«S_x0012_A¢é¾Ý_x0014__x0013_A'_x0001_À²¶_x0012_A¤/'×À_x0012_A([/£õ_x0012_AW\_x0008_õId_x0012_Aé_x0002_Ô_x001D__x0019__x0013_AÞe,0_x0012_A_x0018_³%ÞZ_x0012_A_x0013_K6äö`_x0012_A|ö_x0013_»_x0012_A_x0001_	_x0005_ÇCÙ_x0001__x0013_A_x0001_}ÉOh_x0017__x0012_AV,¼Cäª_x0012_A$_x0002_]ó A_x0012_A0i46-_x0012_A*_x000D_R _x0012_A_x0006_jëömï_x0012_A_x0013_UÎù_x0011_Aó±_x0003_o&gt;N_x0012_AÑÒçv_x0012_AXóU­¦_x0012_Ahì¶5t_x0012_AwT0Pß°_x0012_A|-t? Ö_x0011_A§, wD__x0012_A°Õb_x000C_ _x0012_A¯_x0015_Ó©ÁI_x0012_A&gt;ì9Ä_x0012_AvÙÕ_x0011_f_x0012_AòÜU¸J_x0012_AG_x0007_l_x0017_sè_x0011_AÀÄ_x0019_5_x0015__x001D__x0012_A~oU5e_x0012_A(Uì7¨'_x0012_AüKýªE._x0012_A_x0010__x0008_á_x001E_·_x0011_A_x001E_ê¯5e¤_x0012_Az"_x0006_ý_x0003_o_x0012_AQíd_x0011_AC(_x0012__x0013__x0011__x0012_A h_x001C_'_x0004_O_x0012_A ß_x0010_È_x0001__x0002_Ä8_x0012_A%|_x0010_Æ½_x0012_AùÏªLú_x0012_A·(þ¼tr_x0012_A Ü5' ±_x0012_Aµ®_x0007_Tn_x0012_AÎ&amp;Á_x001E_Õ_x0012_AY¶_x0018_z_x0012_AÑ2Îzä_x0012_Aå÷¤£f_x0012_A8^v_x001C__x0006__x0012_AÝV8âZ«_x0012_ASû_x0014_Î¼_x0011_A4rÛ£X_x0012_AU_x001B_õ@2_x0012_A2_x001D_m^_x000F_?_x0012_A´ã²&lt;·_x0012_A×ËÜ_x0005_õ2_x0012_Aê¿ç_x0008_!_x0013_Aî_x0015_üi`_x0012_A_x0015_À~_x0003_,_x0012_Ag¯_x0016__x001C_&gt;_x0012_A_x0007_A³æ_x0012_A¼{î_x001F__x0003__x0012_A_²*_x0010__x0013_A&amp;,h_x0001_G_x0012_A_x0001_oÛ_x000C_Ï_x0012_A}-Y·«_x0012_AØ0dZk_x0012_AH!LàO_x0012_A¨h6çõã_x0012_AISVò__x0012_A_x0001__x0003_«\_x0016_[rÿ_x0011_AG=[Æ_x000C__x0012_AÎX¥!m_x0012_Aªa_x0005_¼)ï_x0011_A_x0007_ªÖÚ?*_x0012_A0_x0018__x0013_0_x001B__x0012_A_x0003_æÄÜñ_x0012_Aú_x000B_Ì©b_x0012_A=î£Æ_x0012_A_x0002_\_x001D_·_x0012_AbÂOOã_x0012_AÊ`_x0006_©² _x0012_AcJÃù"_x0012_AqêD+xø_x0011_A'{§_x0001_&gt;_x0012_ANq\y_x0012_A&lt;$ ¨Ò¥_x0012_AÙ_x001A_Ì_x000D__x0012_A*_x001A_;e_x001A_Ð_x0011_Að~¥J¨ _x0012_Aåálñ_x001F_³_x0012_AÖ_x0005_øþ´_x0012_A_x001C_µBF_x0012_A&gt;S3_x0006_Þ_x0012_A_x001F_è$_x0012_AÅYýM`á_x0011_A ì8}	¼_x0012_A@3°D_x0012_AL¸ßGrE_x0012_Aî3=âß_x0012_AÕOÓü"_x0012_AÂÑÙ_x0001__x0004_Iö_x0012_A|Mjø}_x0012_AÞÅÀØÄB_x0012_Aæ_x0007_3_x0002_r_x0012_A&amp;ÁÆV«_x0012_Aj_x001D_É2TÐ_x0012_ATÂyLÛ_x0012_ALw¢5Z_x0012_A_x000C_ú[07_x0012_A¸}¾ÛxF_x0012_AµuûD"_x0013_A»A_x000F_	HS_x0012_AãÉÒDd_x0012_Ap1ÿ3±_x0012_A-Ø©_x0017_¨­_x0012_AË"xZ+_x0012_A¥ R5_x0012_A-Åò/_x000B_Y_x0012_A9gâ¦&gt;_x0012_AÜÚpÆ03_x0012_A¸_x0005__x0019_=^_x0017__x0012_A+ñ¬ÿ4,_x0012_AZ,Ó-f_x0012_A þJe_x0012_A&amp;Ìk_x0004_b_x001B__x0012_Aáz¬P&lt;_x0012_A·D_x000D_5&gt;_x0016__x0012_A_x0003__x0014_Àðu_x0012_A_x0006_ïÍÖÎ_x0010__x0012_AH½ÁÑt_x0012_Aa8@ãW0_x0012_Axy_x000D_&lt;²&lt;_x0012_A_x0001__x0002_ö_x001C_ùs_x001D_ù_x0012_Aº¼ãÍ_x0012_A8°¤ËQ_x0012_Abg©_x0006_ß_x0012_AçiØ/aZ_x0012_AKÚ»Çî|_x0012_AÈÆõÞóË_x0012_A4tkÐI_x0012_Aì Ä\_x0002__x0013_AÓÓRÁíé_x0012_AO+ Yª_x0012_A_k	Ü_x0015__x0012_AowR'}_x0012_Av,9;LT_x0012_Aõ-_x0001_á Ù_x0012_A]©åK_x0012_Ai­Zï_x0012_ADTÎBþL_x0012_A@63©qP_x0012_A¼;D_x0018_í&gt;_x0012_AÆé_x0012_°_x0012_Aí*&lt;ñ_x0003_¶_x0012_Aº!30¹_x0015__x0013_A§ÀjÉk_x0013_A_x000E__x0016_Î°óZ_x0012_AmYéÓ_x0012_Aù¢Óù&lt;_x0012_An +Âþ)_x0012_AÃ_x001F__äJV_x0012_Aw×GeaD_x0012_AC~2RB_x0012_AfV¬_x0001__x0002__x000C_)_x0012_A3¤xô ,_x0012_ACJ_x0005_fV_x0012_Awiµ_x0012_Ao³É¬Î_x0012_AèIà_x0014__x0005__x0013_Aµ_x0003_;/¡_x0012_Aqê°_x0016__x0012_Aü+_x0005_h_x0012_A_x001D_¼c%ÎK_x0012_AI; ùV_x0012_A±¿_x0004_ýD_x0012_AØ×fx_x0013_Aó8¿ÀÔ_x0012_A{ù_x0019_	-B_x0012_A_x0008__x000B_ô&amp;$_x0012_AVóU·_x0012_A_x0018_«Ú¨ÒM_x0012_A;þp9*_x0012_A&amp;wÏ_x0012_AÌ»ï_x0011_ni_x0012_Ar£¥|_x0012_A_x001A_¬J¥t_x0012_A¤§w²k7_x0012_AË#Ú»ÌG_x0012_A_x0006_¼£ù_x0003__x0012_A_x0019_ëJõ^_x001A__x0012_AA_ªJ_x0012_AÌ_x001A_¿»¾o_x0012_Aíø_x0013_Áº#_x0012_A'¤¯«_x0012_s_x0012_Aí{ÀpPx_x0012_A_x0002__x0003_»8_x0015_Ã]_x0012_As×Z×U_x0012_AÙdl·_x0012_Ar¤6n_x0001__x0012_A¨ã&amp;°`¦_x0012_AEÀ&gt;y=_x0012_A_x0007_ô_x0008_çò_x0012_A_x0006_¬µá5w_x0012_Aê¡t_x0007_ð¨_x0012_AAV_x001B_RØB_x0012_A*_x0007_¶½ß¤_x0012_A_x0016_@­øL{_x0012_A_x0003_äxÓ[@_x0012_A× ]^_x0012_AWßÙwH_x0012_A;/©_x0016_[_x0012_As_x0001_¯Ð_x001F__x0012_AeCP`JÈ_x0012_A¦Rp[	_x0013_A'K©__x0012_Aq#_x000E_T_x001F_×_x0012_AX_x001F__x001A__x001D_:_x0012_A÷Â?£_x0006__x0001__x0012_AVw)îÆ_x0008__x0012_A_,UÙ_x001E__x0012_ARÏW÷_x0012_AU_x0004_nÙ_x0016_R_x0012_A,%¼_x0015__x0003_°_x0012_AÊ{w_x0003_É·_x0012_A¶sÉç_x0012_b_x0012_AãÓõV_x0012_Aº³Ç_x0002__x0003_&lt;_x0015__x0013_AF_x0018__x0001_ _x0013_AÑ_x000C_9}j_x0012_AÈ/v%_æ_x0011_ACò_x0013_jH_x0001__x0012_AjaþÃ_x0012_A4è`Øm_x0012_Aú®r7Rt_x0012_AFýÞJ_x0008__x0012_A£b_x000C_Õ_x0012_A¨]Yæ&lt;^_x0012_ADà_x0011_A½ì_x001F_!_x001B_+_x0012_AÌ$Ø¢ÎÓ_x0012_A_x000F_%b_x0019_y_x001F__x0012_Aw_x0018_dÅrÞ_x0012_Aa£^_x0006_	_x0002__x0012_A±Ù$À#w_x0012_AØ&amp;Oôª_x0012_AkJ.âg_x0012_ACûÐ_x001C__x0012_A_x000D_S_x0005__x000C_Ì_x0012_A°¨Ø¾\_x0012_A_x0005_jC 1_x0012_A,ëYÛKc_x0012_A¨yV\_x001F_¶_x0012_AdN_x001D_¦º_x0012_AÓh{o(å_x0012_AtÚK(®_x0012_A&lt;ùk[Hí_x0011_Aú¶ù÷c_x0012_A¤=°¥aÄ_x0012_A_x0001__x0004__x0008_@Q1A_x0012_A~]ìÐö_x0012_Aø14_x0012_bn_x0012_A{6_x0003_U?_x0012_A~¨r:D_x0012_AÞ]Ûpç_x0011_A7M:Â=_x001E__x0012_A _x001B_õrb_x0012_A,Ñ_x0012_A_x0008__x0019_1ï_x0012_A(U^{N_x0013__x0012_A¨éÄ_x0012_AÏï(4Ð_x0011_Aß¯_x0016_U:_x0012_Aá_x0003_Ò_x0019__x000E_7_x0012_AdbñàÌ±_x0012_A%¸r_x001D__x0016__x0012_AÀ§qbÝ_x0012_A_x0005_Ú_x001F_¦_x0008_ö_x0012_Atãsò_x0011_AkUt¹/_x0012_A0õSsÃ_x0012_A!êÞL_x0012_AÏÈv_x0018_C,_x0012_AÂÓ Ø_x0011_,_x0012_Ab(w,Ï_x0002__x0013_A)6UÂ_x0012_AòÚ¤ûý¤_x0011_AtûJ^Sâ_x0012_AìöS_x0003_Ù_x0012_Aå¿&gt;°_x0011_AäÊiå_x0001__x0002_éy_x0012_AÀ|x°üS_x0012_AP×_x001B_µâ_x0012_Am6é¾g_x0012_A_x0013_GS'ïì_x0011_A¬ìc×_x0012_R_x0012_A	jÐë)Ô_x0011_AÛÛ_x0004_ÍÙ_x0012_A»ÀÈ_x0012_AãKíøÂ_x0012_A¶	sü_x0012_AñF¼_x0007__x0012_A#_x0015_G©_x0004__x0012_A£-§õv_x0012_A¹JÕå¼_x0012_AÎT_x0019_?ºí_x0012_A~8íÍ.¬_x0012_AcGOÆ5_x0012_AèízÝ}R_x0012_A|ÒÍ`_x0012_A_x0015_á Ì_x0012_Aòt_x0016__x0011_r_x0012_Aº²ÑGD_x0012_A?a!ÀÞ_x0012_AS;_x0017_0?_x0012_A¡	}ãÆ_x0012_A_x0006_bvq_x0012_AÀìhÿ#_x0012_AÆ_x0008_Êt _x0012_Aºkb»÷K_x0012_AñÛ_x0003_ó¼?_x0012_AûËØâg_x0012_A_x0001__x0002_"_x001F_²q`O_x0012_A_x0001_y]èu_x0012_A$­%¨w_x0012_A"ÊÒ_x000E_v_x0012_AÑ¢B-¸_x0012_Aé»bUo´_x0012_A­U_x0011__x0012_A!_x0015_ÂU_x0012__x0012_A5~ªéÈÿ_x0011_AsäÍ_x0017_N_x0012_A+¥iFK_x0012_A]l_x000C_ _x0012_A¬óI_x0015__x0012_AAJøVÎ©_x0012_A_|¬£_x0012_AåBGO³:_x0012_A{ýÀÓÕó_x0012_A_x0015_&amp;'W=~_x0012_A½!g_x0012_A%]Cåçî_x0011_Ag.?ÃË_x0012_Ase$wÊæ_x0012_A-ù½+6_x0012_A_x000D_y _x001A__x0012_A¢Óì;_x0012_A¢+Èm^_x0012_Ao²:5[Ã_x0012_AµWr/_x0012_AX¯Ü¹|4_x0012_AÁB)[Òô_x0012_AN_x0007_Þ_x0011_A_x000E_&amp;_x0002__x0004_n4_x0012_AÎ_x0001_i»ò_x0016__x0012_AÅâº^/_x0012_A²¦+FÀ$_x0012_A¨mSJ_x0012_A_x0001__x0004__x000C_A_x0012_A4ì_x0010_W_x0012_AI¬­Lñ*_x0012_AX_x0012_¬_x000B_Dï_x0011_A_x0016_s¤_x001B__x0012_AW¤".V£_x0012_AìØ¤×Í)_x0012_AÄ_x0001_3æ¸_x0012_A?WÍS_x0012_A_x0003_n¶¤ ä_x0011_Aq_x0015_òÇ!_x0012_A_x001F_èeJ_x0012_A\ª-øH×_x0012_AílTG/Z_x0012_A_x000D_]a7YB_x0012_A+_x000B_þÄ_x0012_Aäõ_x001B_w_x0012_AG_x0002_%bgR_x0012_A.J4Mª_x0012_A_x0011__x000D_I è_x0012_Aüqg³*_x000E__x0012_A§_x0018_QÉ­/_x0012_AFØ¥©Â_x0012_A2Ûj(d_x0012_A-]_x0014__x0012__x0013_AU4°þ_x0018_¤_x0012_A_x001D__x0008__x000B_oôÇ_x0012_A_x0003__x000C_l_x0006_?¨K_x0012_A7ËÆ^é_x0012_AçE_x0002_ÚÑ/_x0012_A¹å°'is_x0012_AàñQ_x000E_¾ô_x0012_A_x000B_þC@Ãj_x0012_A|ÖÿhµZ_x0012_A×²_x0012_)u_x0012_Aë_x000E_õ&amp;V_x0012_Air]_x001E_ÃF_x0012_A´ø_x0014__x0015__x0012_A[	,1t_x0012_ACÍZÔc_x0012_Aõ2ø[Ä	_x0012_A_x0010_z§¸·_x0012_A_x0013_Éh_x0012_A_x001B_ö4ë¥â_x0012_Aê»_x0015_H_x0012_AÞ_x000E_ë(_x0004__x0012_AÜ$¢_x0007_!Ã_x0012_A_x0004_¢_x0008_s_x0012_A³àùÈ÷_x0002__x0012_A8Ñ±_x0005_}_x0012_A-_x0019_Ûmi_x0012_AÏ¢_x001C_â_x0012_A?f_x0007__x001E__x0001_Ç_x0012_A¤äç\2_x0012_A2v0_x0012_zé_x0012_A_x0010__x001B_ç60._x0012_Aqþ6_x0012_Aßì«WóG_x0012_A§JvÊ_x0001__x0004_·z_x0012_A¬ô.Ù¸_x0012_AÀ=_x0010_¼_x0012_AB4ç_x0002_ø9_x0012_A_x0007_$bÑ_x000D__x0012_AÏºÙY\U_x0012_A[Ì_x000D_&amp;&lt;@_x0012_Aó5^¯"_x0012_A ¬_x0019_¬¿_x0012_A_x001D_(_x0015__x000D_-_x0012_A¹ltÏ÷j_x0012_Aâ\CÓ_x0011_AQ_x001F_9¯=±_x0012_A_x000E_ûo±¾S_x0012_AÈ_x0008__x000D_#Ð9_x0012_Ac'_x0011_ºý_x001F__x0012_A{Ù_x001A_Û|_x0012_A_x001F_©_x001B_*$ñ_x0012_AýâO_x0012_Aä_x0004__x001D_~_x0012_AHU_x001F_w z_x0012_A_x0015_Ñ$ýç¶_x0012_A7&lt;_x000D_Ô¦_x0012_AÚÄD§Z¥_x0012_A_x0004_0èØ»_x0012_AV_x0002_:L7_x0012_A?)_x001F_ÉÕ_x0012_AwFä$s_x0012_A_x0019_j_x0008_`_x0013___x0012_AÄ ²ÿøí_x0011_A_x0003_`_x0001_l³²_x0012_Aþ+cë_x0018_;_x0012_A_x0003__x0005_;P_x0018__x0002_X_x0012_Aö0Cq²_x0012_AkB;}_x0012_AÂ·È¥Ò_x0012_Aví(ÿR^_x0012_AáTÏcúX_x0012_A_x0004_óy83ð_x0011_A9Á_x0018_2_x0012_ApÚü_x000C_S_x0012__x0012_A´_x0010_\#_x000C__x0012_A&lt;bí?À_x0012_AÑø_x0001_I_x0012_A³%¶®&amp;_x0012_AÆ×6e_x0012_AD¸W_x0012_A_x0002_äÜå_x0010_o_x0012_AUýTô÷_x0011_Ab#´_x0001__x0012_Ar_x000F_ýÖ_x0012_AcôâWâ_x0011_A+Õ±_x0014_Ô(_x0012_AA ï÷_x0012_Aï=Ó¸¬I_x0012_AÃoj¦í0_x0012_AEÏD`÷ã_x0011_A³òÒY_x0012_A^_x0002_\h_x0012_A_x0002_DeCý]_x0012_ArñM§Y_x0012_Aw_x000E_ØýÃ_x0011_A_x000C_\U_x001D_Y_x0012_AÑP¹._x0001__x0003_e_x0012_AºB&lt;_x0012_Az$S5ÿ_x0019__x0012_AÉ±óæmc_x0012_A7CîÛ&amp;_x0019__x0012_AÄñ¦AÑè_x0011_Ax6Íú¨_x0012_Ac_x0004_¹¢î_x001D__x0012_A!¢Uf_x0004__x0013_A#W"¢_x0012_AÌ]3'ï¯_x0012_A©_x0017_ºy_x0012_A"ØHW$¢_x0012_AÉy2Â\ _x0012_AÕu&lt;Òóü_x0012_A[pd¹_x0012_Ak_x0007__x0010_1_x0012_A_x0008_m¥bC_x0012_A=3CÂw`_x0012_AFæi]_x001F__x0012_AÍ_x0002__x0017_µ¥_x0012_A½ÑÀ¿å_x0012_AE¥,_x0019_·_x0012_ABò`&lt;Í_x0012_A7C·©Û¾_x0012_AM¤ú!Øè_x0011_A_x0002_#Ra_x0012_AoMr¦E_x0012_AãÓÜÃ`_x0004__x0012_A:_x0007_)_x0002_Ää_x0012_Am`^Ù_x000D_´_x0011_A_x001D_\¥ÎGO_x0012_A_x0001__x0004__x0012_o=Io_x0012_A_x000D_|_x0017_¶Z`_x0012_A¯ Ñi_x0012_A_x0006_Ú;dË_x0012_A!AaÛ)_x0012_A.l i©Ò_x0011_AuÅN°]~_x0012_AòLT_x0016__x001F__x0012_AÆ@l_x0008_àS_x0012_A_x001F_ÆìP@_x0012_A_x000D_+Bi~_x0012_A("ù*§_x0012_AîÖè[_x0010_¥_x0012_Abúe_x0001_fJ_x0012_Aì¡Íë'_x000D__x0013_AîÀ,¬TL_x0012_AÂÅxÃAÝ_x0012_A_x0017_e_x0007_Zhë_x0012_A×A_x0016__x0012_AâM_x0019__x001F_k_x0012_A_x0002_ßñ¦Yñ_x0011_A§`h°T_x0012_A_x0013__x0012__x0003_bÚ_x0012_A_x0005_UrQ1ì_x0011_AÛ_x001F_j_x001D__x0014_P_x0012_AQÔRÍz_x0012_A\_x0006__x0002_Õ_x0018_e_x0012_ARC)&lt;8T_x0012_AÃ_x0002_êD«_x0012_Añ/^k_x001D__x0012_Aæ_;_x0008_b_x0012_Aås±_x0003__x0006_\Ó_x0012_Ad_x0005_C¦_x0012_Aé_x0013_8üyh_x0012_AÛ&amp;±_x0011_V_x0012_A_x001B_y_x0013_%ù_x0011_A"%_x0015_7ê:_x0012_Am_x000C_Õ#Y­_x0012_AIoü_x0001_)_x0012_AÍ&amp;Rß¢_x0012_A_ÄU§ùr_x0012_AØx¹_x0012_A_x0005_1]Ý«_x0012_AÀs²0_x0012_A_x000D_Ca=_x0012_A_x000D_N-y_x0012_A|~Oi¨Ç_x0012_A\"ïïó_x0011_A_x0018_i4© _x0012_Ab\)Cta_x0012_AÐØ_x0002_·ñÁ_x0012_A "÷·Ë_x0004__x0012_Agä]Uô_x0011_AWò¶_x000D_¦_x0012_Aëvöw_x0012_APQ»@Ã_x0012_A»¡_x001D__x001F_S_x0012_AÝÐ_x0003__x000F_=_x0012_A__x000F_ðõúo_x0012_AzNéP¬_x0012_AW½M½_x0012_AÈØ	Æ_x0012_A³(_x0003_c©_x0012__x0013_A_x0001__x0004_ek_x0012_Ò_x001A_±_x0012_A3×\ Ö_x0012_A¼_x000C__x001B_3_x000F_Ö_x0012_AZ_x001C_ªn%_x0012_A$_x0001_f[_x0012_A=½=ËÆ+_x0012_Aq_x0006_$p_x0012_A	_x0007_uË_x0012_ApÛG_x0001_T_x0012_A_x0008_/éð_x0005__x0012_AÌv?_x0015_sN_x0012_AÁ¹8_x0013_v_x0012_A0îjE¢A_x0012_AàÕâgþA_x0012_A?Â_x0001_â_x0012_Aø¬§_x0015_×t_x0012_A@*,ÿ^²_x0012_AUm_x0019_âq_x0012_A?Ð?8#_x0013_A3ò´Fóà_x0011_Axàz_x0003_×_x0012_A_x0002_êhçZ/_x0013_A\Vó[Û_x0012_A³_x001E_îãz_x0012_AíÿºL%_x0012_A_x0003_»_x001A_ÍA_x0012_ASPÅÈN÷_x0012_AÍô/eâ_x001D__x0012_Aõ[À_x0003_ê_x0011_Aàn_x001A_¯fÜ_x0012_A¹×6£UJ_x0012_A_x001B_#_x0001__x0005_Ä¾_x0012_AVeTb_x0012_A_x000F_ßYÏØ9_x0012_A_x001E_Ìò,._x0013_A¥_x0018_q-&amp;}_x0012_AÐ TÉèl_x0012_A#LSª¡_x0012_A	~i6úá_x0011_AmQvº_x000F_¾_x0012_AHJ0Â_x000D__x0012_AÚ%ä-_x0003__x0012_A]¾Úf_x0006_Ú_x0011_AdFï¹0o_x0012_ARÀøÚ^_x0012_A°z_x0005_º7_x0012_A¬±ñ:Xq_x0012_AÌÞ_x001A_»_x001E_­_x0012_A_x0002_aVû_x0011_A_x0004_©ÖÚ_x0014_d_x0012_Ao'eYú_x0011_AoÒ`ZÄÑ_x0012_A_x0001_ö_x001F_u_x0004__x0004__x0013_A¿»^B_x0012_AfuÂ(;&lt;_x0012_A_x0002__x0001_î+M_x0018__x0013_Aiäq®_x0012_Ai	DÛ"_x0012_Aµ[&gt;AZ_x0012_A/_x000C_fô%_x0012_A:_x000F_ Ô_x0012_Aã!R°¡¥_x0012_A_x0007__x0004_W_x0002_5_x0012_A_x0001__x0003_@$_x001D_Y+	_x0012_A_x001C_)_x000D_c_x0012_AÆK_x0006_öªs_x0012_A_x001A__x001F_"Xk;_x0012_A¹²F_x001C_;"_x0012_A¹z}ãâ;_x0012_A_x001B_Uß_x001B__x0012_A¼;´8_x0012_AàZÇ?_x0014__x0012_AAï_x000C_¶%_x0012_AKd,3ïi_x0012_Aï_x0016__x001F_"{X_x0012_ANx¹]Æ×_x0012_A&amp;¹ß¡¨x_x0012_A(`&gt;_x0012_A(bâ_ä_x0012_AFj4ì_x0008__x0016__x0012_AÐ;HbÖ;_x0012_AJ_x0004_ jÆ_x0011_A_x0002_öî+_x0004_n_x0012_Aj½ÁÄ*_x0012_A§çYëÞ[_x0012_A3ô¨MÏ_x0011_Aïjc4åZ_x0012_A_x001E_ÏS¾f_x0012_AN£-&amp;_x0012_AH	Ê_x0014_Iz_x0012_Aôg_x0015__x0008__x0014__x0012_A#õ#7_x0012_A_x0007_ï³_x000B_´2_x0012_AóRÉ7_x0012_A©ä_x0001__x0004_&gt;)_x0012_A´Ð¤cÁW_x0012_Aw&amp;Æ8Ú_x0012_Atà±¥_x0012_AôL	ë_x0012_Aâ4nøC¾_x0012_A­`KuOÊ_x0012_A{£gY\$_x0012_A#EÐ_x0007_ÿ_x0012_A_x001B_rz_x0003_uí_x0012_A_x001F_äÝ&gt;öV_x0012_Aö._x001C__x0012_A9Ö¦#_x000B_@_x0012_Aä©mëi_x0002__x0012_A,¦Dç1_x0012_A2_x0018_¯Û³_x0012_Alk5¦yû_x0011_AøÑÎ	;_x0012_A^#{/_x0012_Aº¸±sH°_x0012_Aª_x000D_ä_x0003__x000B__x0004__x0013_AªAãlO¢_x0012_Aád_x0007_º¨G_x0012_AkÛ_x001A_®*_x0012_A_x0008_*+_x001E__x0013_AßÖ1[§ã_x0012_A(¨yÁÇÌ_x0012_A^_x000B_¢?Ç_x0012_A(_x001C__x001F_Q¿_x0012_A=_x0016_z _x0019__x0012_A_x0008__x0015__x0007_÷Ø&gt;_x0012_AáBhíÎ_x0012_A_x0005__x0007_ð¥ jÒ_x0012_A_x0006_8äÂ_x0005__x0012_AF¼­PÂ_x0012_AA'"|£_x0012_Ay¼_x0004_j¯m_x0012_A?ïÕØu_x0012_ArýÛÛ_x0012_A¥´@µ5A_x0012_A°îvq»_x0012_AÓãþ¢_x0012_ABx©¶_x001C_2_x0012_A'G±|_x001B__x0012_A?&lt;_x0002_²v_x0012_At(")©_x0012_A¬Ï[»_x0012_AwÂ0ëì·_x0012_ANIùé«_x0012_A²×9Wù_x0012_A_x0001_¤e`i&lt;_x0012_A_x0010__x0012_é4_x0018__x0007__x0012_Agp_x000B_¬Ãê_x0012_AÕ_x0003_w_x0017_`º_x0012_A1çJL¥_x0012_Aëx_x001A__x0014_ßJ_x0012_AS,¡Ìp_x0012_A_x0004_Îý¿_x0015__x0012_A Z £ó_x0012_A¶WÚÏXz_x0012_A)¾.JË_x0012_AÊ4*³{_x0012_AêÉ_x0013_¯6_x0012_AÔ]á_x0001__x0002_HP_x0012_AVèQuJó_x0011_AI_x0008_·¤V»_x0012_A)ïÆì®w_x0012_A_x0018__x000D_A!_x0012_AêVBØ_x0012_Aï_x0011_û¬_x0010__x0011__x0012_As)n)_x0017__x0012_Au#rüF_x0011__x0013_AF_x0008_zäóÉ_x0011_AíÛ¹_x0006_¼ù_x0011_AÇÖø÷_x0015_ª_x0012_AÍ°­Ì_x0012_Ak_x001F_; @_x0012_A$vnâëÓ_x0012_AÞ£¡(	_x0013_AodÈ_x0012_ñÃ_x0012_A_x0003_Cém©_x0012_A&lt;_x000E__x0002_-tÿ_x0012_A_x0005_Ï:^Ñ _x0012_A_x001A_Z;r_x0012_Aéû[Ç_x0012_A_x0016_àNC_x0012_A_x0019_\iY_x0012_A*_x0010_æNg_x0012_Aù¼[9y_x0012_A_x000B_Å_x001F_tùê_x0011_A_x001C_uÑÉ_x0012_A_pÆÓ++_x0012_A¬%_x000D_¬_x0007_w_x0012_A_x0007_¯«iu×_x0011_Aäà"µ÷¹_x0012_A_x0001__x0004_ùlý_x0014_JÄ_x0012_A³_x000C_[ª_x0012_AF-Î?_x0012_A_x0017_áZJÒû_x0012_A¨_x0007_BÊ_x0012_AÀÌ|K_x0012_AÅÃÌ_x0012__x0012_AÐH5u³_x001D__x0012_Acm_x001D_ÇP_x0012_AÎPyÒN_x0012_Ar_x0001__x0012_è½_x0012_AJ_x000D_3+É£_x0012_A)40g:_x0012_A'¢_x0010_ª÷_x0011_ARe·íf_x0012_A~w°¹X_x0012_A_x0015_¼ê¿_x0012_A$Y_x000C_¸®_x0012_AL÷ã_x0019__x0010_J_x0012_A/­_x0001_IÆ_x0012_A_x0010_²_x001E_c-_x0012_AÃÛPs~å_x0012_Að&amp;Ó_x0019_°9_x0012_Ac_x001A_]l¬²_x0012_ACü¡M_x0013_A's*õì£_x0012_AÃXÊb_x0003__x0012_A_x000F_$Ëk¸_x0012_A _x001D_wR;Ò_x0012_A_x0002__x0001_Åf_x0012_A- 1â¿`_x0012_A¬)ÑØ_x0005__x0006_wÕ_x0011_A`W,JI8_x0012_AfÊ)_x0003__x0012_A7Dó¡U_x0012_AS?ãr_x0012_A»²%m&gt;W_x0012_AÍ=¥_x0018_Ý_x0012_Am¿Ð)jì_x0011_Aä_x0013_	u_x0012_A S(4_x0012_AfdÄæ_x0012_AT´_x001D_=ü_x0011_A_x0002__x0017_¬~ø°_x0012_A_ÄóÞ0Å_x0012_AN´ÎY_x0018_©_x0012_A_x0004_3_x001D_ØÛ_x0012_A52x6[_x0012_Aê_x0001__x0015_øÑ_x0011_A%_x0006_è}¨_x0012_AÈeK.gÑ_x0012_A_x001E__x0012__x001E_W`î_x0012_A(tÌ\E©_x0012_Aü_x000F_Xæê_x0011_Añ.¡vdB_x0012_A²_x001B_ Ñ*_x0012_AËÃìº7¹_x0012_AåÒÄ_x0019__x0012_AÊ_x001B__x001E_Tí_x0011_A¿_x0015_drÒ_x0012_Aìg_x001E__x0012_A_x0013_·3½ôw_x0012_AmôÁÊ_x000E__x0012_A_x0001__x0002_ÑL©&amp;_x0012_A]d!ÊÏ_x0012_A_x000F_b§í^_x0012_AS_x0017_@&amp;_x0012_Au_x001B_ÄoãH_x0012_Añ¦Âµõe_x0012_AÏè§ýæ_x0012_Ayäì¯Ä=_x0012_AÄ¨:Æ¶_x0012_A_x000D_D±8o?_x0012_A¦&amp;n%!_x0014__x0013_Aß0²od_x0012_Aö_x001D_ÂÓ2_x0012_A_x0008_nâ_x000B_¸_x0012_Ai§íÎ_x0012_A_x000D_ÐKÖ_x0012_A_x001C_=Ñ®Ë_x0014__x0012_AB*ëÄ_x0012_Aö_x0008_y_x0006__x0012_A±ÆÒ_x0016_ä_x0012_A_x0016_ÿwúÁ@_x0012_AÃ_x001A_'ñäC_x0012_AÀ2üáw?_x0013_A_x0017_E_Çe_x0012_A^Æqd_x0013__x0013_An¬6+_x0010__x0012_A_x000F_jFMºÐ_x0012_AãÜÝÌhD_x0013_A²Ï_x0010_i3|_x0012_A¢n©Õ[l_x0012_AdcÐFXô_x0012_A»ËW×_x0002__x0003__x0012_r_x0012_Aê_x0002_d]`V_x0012_ApY_x0019_§*_x0012_A}_x0002_(ô|C_x0012_A6AÝ_x0001_$À_x0012_AãÑ;Pï_x0007__x0012_AÍTe*r!_x0013_A"£V{,Á_x0011_Aý_x0017_zþ!_x0012_A¨í_x001E_j »_x0012_Aí!ñÈ_x0012_AÏÚÄR_x0012_A,3V½¡_x0012_AË_x000E_º_x0003_l_x0012_A&lt;"_x0004_î©_x0012_Ah|j5ÊJ_x0012_AÈºEHw_x0012_AíÐ$Uã_x000C__x0012_Ajq%oÅ¨_x0012_Ax_x0006_¨=zn_x0012_AÅÅ¶×m_x0012_A_x001C_cVÒ»ª_x0012_AÅPþð_x0012_A³¹i$0_x0012_A_x000D_Í3¯_x0012_Aâ_x000D_^G*E_x0012_ANËõ_x0012_A»o\2l_x0005__x0013_A9NÒîÑV_x0012_AºpûlÀ_x0012_A,_x0004_|_x0003__x0016__x0013_A!ÓãñE_x0012_A_x0001__x0003_d×Å¾_x0012_AÈÙ®æV_x0012_AL,Ó_x0007_i5_x0012_Ay-A¥ß_x0012_Ab;|5òx_x0012_A_x001A__x0011_²_x000F__x0012_Aö2Ð_x0005__x0012_AQju_x0007__x0012_AÈlÊ_x0003_¸__x0012_AÔÔ§Xö_x0011_Að¸_x0006_3_x0012_A¼´_x001E__x000C_H_x0012_Aéc6&lt;a¶_x0012_AeNg ÊU_x0012_Ah+Æ£Âg_x0012_AäO_x000D_)äè_x0012_AÛð_x0003_h_x0001__x0012_Aß_x000E_ýåæ_x0011_A9¾(v_x0019__x001C__x0012_A6_x000B_=_x0017__x0018__x0012_Aï³JíA _x0012_Aäö_x001A_ï;S_x0012_A#¼Hë_x0011_A®M_x001D_æg_x0012_A I_x0011_¾à_x0012_Aêå_x0002_Ós_x0012_AJ·g_x001A_8Q_x0012_AeÖ_x000D__x000D_Zà_x0012_AÍÖ_x0006_ ]_x0012_AõAgÅn_x0012_A'WØ½:_x0012_A5t_x001F__x0004__x0007_Ó_x0012_A_x0014_¢¿_x0012_A_x000E_){-!_x0012_A_x0002_z»º~_x0012_AÈ_x001E_ªÕ_x0016__x0017__x0012_AÁÑåÊ[_x0013_A0é'Â_x001E_á_x0012_A_x0012_JÃz|Í_x0012_A&amp;Ô&amp;ö³_x0012_An1_x000E_C_x0014__x0003__x0013_A5Y\2	æ_x0012_A2ùçü&lt;1_x0012_AES(¿õÞ_x0012_A_x0003_\kÏX_x0012_A_x0003_!U_x0012_AÕ_x001C__x0014_³_x0012_AÈ3Øâ=_x0012_A_x0001__x000D_©MþM_x0012_A1_x001F_åÊw@_x0012_A'_x001C_¡æK_x0012_AÍ¤ëYj©_x0012_A·ý¿²~_x0006__x0013_A@_x001E_UvÏ_x0012_ANç_x0005_ûJ_x0012_AÕÑõj+¨_x0012_A{ï^ù	³_x0012_A3¬ýÑ½A_x0012_A¤x&amp;q!ß_x0012_A=Â¥tÇ_x001B__x0013_A'«%Lrb_x0012_Aôeù_x000F_]_x0012_AÙê1`T_x0012_A_x0001__x0002_l_x000B_^\@_x0012_AØn`é~_x0012_AS_x0001_Þ÷_x0012_AG6Ò_x0007_8x_x0012_Aº`w_x0012_AIu]÷_x0012_Añä_x001F_¯ç_x0012_A)ÃñÐ_x0012_AOcJ)Ü_x0012_A_x0010_§¨Ü+z_x0012_A(Ý~^§m_x0012_AYRúK?¦_x0012_AG2xÛüþ_x0011_AÂ -_x0010_¬¾_x0012_AHHn¼¬_x0013_AÒ³usç`_x0012_AH_x0002__x0012__x0012_AÖÅDcov_x0012_AÉ[_x001E_u_x0012_AÆÌKûÞ_x0011_A¥_x001C_õc7_x0018__x0012_Aº_x001F_Q_x0006_Nh_x0012_A_x0002_RùAÛà_x0012_A©Òj_x0017__x0005__x0012_A÷S_x001C_¬_x0012_AU,k\ð_x0012_AÒ,t`Q_x0012_AÞf_x001A_êbK_x0012_A@îk)µ_x0012_A_x001F_¢¿|­_x0012_A¼JÐ_x0002_h}_x0012_A±è_x0012_ï_x0001__x0002_3I_x0012_AÑuÚu&amp;W_x0012_AXú}=oÎ_x0011_AÄÑÚÃC_x0012_A«7#°h_x0012_Aµ*åAm_x0012_Aä£U_x001B_N_x0012_AÖ*oJtZ_x0012_AC2°ü_x0011_Af°`ÊÀ¦_x0012_AöxkìäF_x0013_AÆ5Ìæp_x0012_AÜKÐU_x0012_AIl"Þl_x0012_A¯äX|ÍÃ_x0012_A 8¼dÈ_x0012_Aç80qù_x0012_Aª_x001C_«îÜÔ_x0012_A_x0015_ju@â-_x0012_Aèe_x001F_-¼_x0012_AÁÕh¡_x0003_4_x0012_AAà¼ÐÖ%_x0013_AÎî_x0019_ñ; _x0012_A_x000D_7d[Q¸_x0012_AÊðþP_x000D__x0012_AËïÈ¼u!_x0012_Awø_x0017_¬ÚÚ_x0011_A_x000B_¢ýÔ#_x0012_A¡[Ç¼úÀ_x0012_A_x0010_°	es_x0011_AHç_x0012_Aº¢]bµÄ_x0012_A_x0002__x0005_F¯HË$à_x0012_ASà_x001A__x0004_i²_x0012_A]ÚÛ!û+_x0013_A_x0006_Ó|_x0007_;}_x0012_A@_x000C_"_x0001__x0006_ý_x0011_Aè#Îñ×_x0011_AßJ_x001A_ÆËü_x0012_ACëå§_x0012_Aï_x000C_ü76_x0013__x0012_AU£Q¬éF_x0012_A;)_x0003_öv_x0012_Añ5t_ô¦_x0012_AP_x000F_DãÍ_x0012_A,kÀ1_x0012_AÞ :Ô&lt;l_x0012_AO_x000B_À_x001F_!´_x0012_AÓ_x001F_2#Â_x0012_A.sI©.X_x0012_A2D´y{;_x0012_AmÖRZp#_x0012_AP¾_x0010_¯_x0012_Aû´@ad_x0014__x0012_AY_x0015_®¹_x0012_AýjÀ¾_x0012_A_x0016__x000B_ìfo_x0012_ARù@¦_x0012_At_e~_x0006_G_x0012_A_x0003__x0012_ðXí«_x0011_As¿_x0008_å_x0012_A à\5d_x0012_A±}?ùÿd_x0012_Aû2xØ_x0005_	Bß_x0011_A{^Áù_x0004_d_x0012_A[géø_x000C_ù_x0011_Aý9ûdËì_x0012_A6®í«c_x0012_AÀR_x0015_5r_x0012_A@q¹©Î_x001A__x0012_AÔû´_x0010_~_x001E__x0012_Aß&amp;*_x0001_	Í_x0012_A_x0008_Ø!p_x0012_A_x0003__x0017_Bs_x0012_AÔ&amp;Ô~Ê_x0012_A8ßc¹Æ?_x0012_A(YzÀO_x0012_AÇÞô_x0006_IÞ_x0012_A#_x0007_§ÌùÈ_x0011_A¥ýâ"È_x0011_A_x001E_µ_x0010__x0014__x0002__x0013_AéÕK¦_x0012_AM_x000D_óP_x0012_Aä*n°_x0012_Aá×"a-_x001B__x0013_A_x0011__x0007_»-Ñ_x0012_A_x0018_1[;/é_x0012_AP­NòWÝ_x0011_A«ù_x0006_E3_x0012_Aygi¨_x0012_A6ËÒs_x0012_Aº_x0013_®+	´_x0012_Aä_¾_x0004_#[_x0012_A_x0012_²Y(åð_x0012_AOÄ´Á_x0012_A_x0001__x0002_©:_x0011_»hL_x0012_AD§zä_x0007_p_x0012_AóÅóä'è_x0012_A¸GQ Ò_x0012_A)ïK&amp;È_x0012_A*ØPÓò_x0012_AQ	^&gt;j_x0012_AòÕÇ¼ø_x0012_AQYôr¦_x0012_A/&gt;é5R_x0012_A°§â_x0001__x0013_Aå®_x0010_Ä÷_x0012_APLÍHZ4_x0012_A´¶¬R®_x0012_AÔ_x0013_0v_x000E_8_x0012_A)p_x0005_b!_x0012_AS?UÉã§_x0012_AÁh¨\_x0012_AÒ°oÈ_x001C_7_x0012_AîÄ	8ßú_x0011_A5_x0013_ªâ_x0015__x0012_Anq,RG_x0012_A TÒúÓÊ_x0012_A_x0014_Ó_x0002_4(%_x0012_A_x000C_¼MYãa_x0012_ALÚE~_x0012_Aõs_x0013_Ú´T_x0012_AÔ_x0018__x001D_©p_x0012_A¬|bÀ_x001F_i_x0012_A3ç_x0007__x0011_g_x0012_Al!Þ ?ª_x0012_Aã[QÆ_x0001__x0002_Î_x0012_Ae_x0006_c_x0012_AwÎ )1_x0012_AU_x0008_ê¢_x001F_ç_x0011_AM­ïí__x0012_Alôü¯_x0012_A¼Òï_x0002_8_x0012_AFJ_x0003_íX¦_x0012_Aô7¤È=`_x0012_AÐp_x0011__x0007__x0013_AC$Ö_x0018_L_x0012_A»ñM_x0003__x0012_A_x001F_ùtÒ¹_x0012_A_x0001_ VÏ_x0013_g_x0012_A_x0019_ÂÝvº_x000E__x0012_A_x001A_¬üùÉ­_x0012_A*Þ_x000C_T_x001C__x0012_AQ*|rS_x0012_AÊî&lt;_x0014_À_x0012_A_x0018_à»	©_x0012_AS	_x001E__x0013_9_x0012_AÏm´qo3_x0012_Augt_x0017_;|_x0012_A²:Dêd]_x0012_A8É²íò&amp;_x0012_A_x000D_îe?J_x0012_AÆ_x0007_yc_x0012_A`k~y_x0012_AdÔÈWI_x0012_AO·2_x001D_þ_x000B__x0012_AJ]wI_x001E__x001A__x0012_Aî`'À0C_x0012_A_x0001__x0002__x000E_ ÌcY_x0012_A`\:m©à_x0012_A¼ð_x0001_(_x0012_AéOBPj_x0012_A{Df_x0019_}{_x0012_Aâá%_x0013_A¥f8-s­_x0012_AòsºÀÛ_x0012_AÁ_x000C__x000D__x000E_},_x0012_AÙeµöhÙ_x0012_A®ÙZF_x0012_A_x001F_ç (_x0012_A÷_x001D_Qè_x0002__x0012_A-¹Ã_x000C_Ët_x0012_A6Û_x001A_d/=_x0012_AÖY _x0019__x0012_AM_x0010_bàly_x0012_Aµ_x0008_[ßj_x0012_AÈ%Ø_x0007_v0_x0012_AªèY8½É_x0012_AÉò¹y~_x0012_A_x001A__x0013_S_x0011__x0012_A¿ùîiú¡_x0012_Azs_x0018_Æûÿ_x0012_Ar_x0017_Ýïb_x0012_A_x001C_«¾e#_x0015__x0012_AÊ"]&lt;_x0012_AE_x0015_:à¢_x0012_A_x000B_Ð{x$æ_x0011_A_x0017_êY±_x0017_U_x0012_AéòNÃT'_x0012_AoånÙ_x0001__x0002_Y_x0012_A_x0015_`~DÎ_x0012_AðJ÷_x0003_D_x0012_A6;2_x0019_±_x0012_A¦%[ý_x0012_A_x0008_×_x0004_S_x0012_A"@Ïx¨}_x0012_A­Lq_x0012_Ad_x0007_Õjü_x0008__x0012_A¾_x000F_ä,ì_x0012_Anq°®_x000C_F_x0012_AOEÕå\±_x0012_AkÂãÚ_x0001_J_x0012_AKlwÜ;u_x0012_AD«1÷](_x0012_A²ÑNö@&amp;_x0012_Aðâq¹_x0012_AÀ§c`µ(_x0012_A¹_x0018_?p6_x0012_A&lt;&gt;v=_x001B__x0012_AVévp_x0012_Aùâ_x0011__x0012_#F_x0012_A_x000D_6Îlæ_x0012_A_x0019_7èk$¥_x0012_AÀ¤¬HA¯_x0012_Aà9=»;_x0012_A_x0001_Ì_Â_x0003__x0012_A_x001F_¦-þ_x0011_AÀyæs_x0012_A¢NvÆé_x0012_A\âx_x0008_¿_x0012_A_x0011_'ìÚÁ_x0012_A_x0002__x0003_._x001A_ë_x001E_½_x0012_AKÏ_x0013_*_x0012_AÜT§Éç_x0012_A_x000B_Fb÷í¡_x0012_Aãv#&lt;_x0012_A·+¯e_x0012_Acya_x000C__x0019_£_x0012_AÈ_x000F__x001C_é_x0012_A_êïät_x0012_A|v5{_x0012_A¸í Ns_x0012_A¸_x0011_txê£_x0012_A_x0006_uöhH_x0012_A_x0013_¿Ú'}x_x0012_AÏÄ¨Æ`_x0012_AëD`O_x001A_x_x0012_A}²=5áÅ_x0011_Aãò_x001C_ÖÛ%_x0012_AÝðÑv_x0012_A¦­_x0005_á_x0001_|_x0012_A_x0015_Ïh_x0012_A_x000D_|ÈFr_x0012_A8FyL6_x0012_A'+küÒ_x0012_AÙÎ_x001B_=_x0012_Aç~(ptø_x0012_AÈÛ;Û¨`_x0012_AþoH~3_x0012_ALü³:[x_x0012_A­÷©ó'_x0012_Aæé½6M_x0012_A-ã»C_x0002__x0003_Ñµ_x0012_ACÇ²1*_x0012_A_x0005_Ú×6!y_x0012_A³¢_x0007_h_x0012_A0¦ `¢u_x0012_A` WJ_x000F__x0012_AÛå)µr_x0012_A_x000D__x0012__x000D_/Ñ_x0012_AÑÝáîÑ_x0012_A_x0011_ãÞú	K_x0012_A¢ÆE|_x0012_AÔJ[å{°_x0012_Aâì°_x000F__x0012_AoØv(_"_x0012_AyèýÝ)_x0012_AüP]_x0005_¥_x0012_Aä×¤&amp;²-_x0012_AÀË¢ß_x0016__x0012_A.Y£_x001D_\_x0012_A´@¨_x000D_ä$_x0012_A¾_x0014_ds_x0001__x0013_A«±¡ö¸ñ_x0012_A_x0014_±i_x0005_P_x0012_AÓÙá#V\_x0012_A³FÎÆßX_x0012_Apù!_x0014__x0007__x0012_A´s0bF¤_x0012_A6ü¹ã_x0012_AåÅh ¢L_x0012_AlZ_x000D_ñ}r_x0012_A_x001B_Oð?¡ú_x0011_AýW±e_x0001__x0012_A_x0001__x0003_)D6`Ìk_x0012_ApÒQäuO_x0012_AÈÁµ#$_x001D__x0012_AX`Ü²w_x0012_Aÿ¢å_x000B_ìÉ_x0012_AÎ±£$´Á_x0012_AMgGF_x0012_Aùã`P6p_x0012_Aã^cª._x0012_AïÊDë®T_x0012_Aæ®_x0014_g1_x0012_AU@ºí_x0011_Z_x0012_AjQ_x0014_¦_x0012_A_x001F__x0002_åî{V_x0012_A¨_x001A_}TÙ_x0011_AEXä	_x000F__x0013_Aê¥_x0005__x0014__x0012__x0012_AE°?æÖö_x0011_A_x0016_ØÌ=ï×_x0012_AÿQ^2M_x0017__x0013_AÅ±óSG»_x0012_A_x0017_He¿_x0002__x0012_AN_x0013_jw¨_x0012_A_²Óâ?g_x0012_Anz_x0012_Aµ_x0010_aô¤_x0012_A_x0017_\G#_x0012_A]xÇÞuÁ_x0012_A_x0005_U¦Ô74_x0012_AZüïòâ_x0012_AARóäâ]_x0012_A_x0011_º!F_x0001__x0002_=D_x0012_A4ý±íÜ_x0012_A®Ô¼lþ_x0011_A¸#Ef_x0012_AÃ¼nJ_x0012_AÕ_x0006_lÑÝ_x0011_ANÃÂãò_x0011_AI:y?_x001C_¯_x0012_A"_J¨_x0012_A=Ð¯_x0011_Á_x0003__x0012_AÍ2Jè~_x0012_Ax¾)ßo_x0012_A5×_x0003_à_x0012_A/§v_x0005_¶L_x0012_AªÛ_x0007__x0012_Ad	Uk_x0012_A­Ym¸B_x0012_A|a.|xÔ_x0012_A²?_x0003_Þs_x0012_At=Ý©_x0019__x0012_Aë^ÙU(_x0012_A3±_x0011__x0002_Y|_x0012_AêJý®_x0003__x0012_A_x0011_Ä_x0005_ÃÆN_x0012_A_x0017_ÈPbz±_x0012_A_x0006__x000B_eßQ_x0012_ANÏ ½_x0003_à_x0011_AV_x001F_k_x001F_x§_x0012_Aù°í÷` _x0012_Aç&lt;uÈ  _x0012_A¾gqÚ_x0011_A©Ð¤_x0003_m_x0012_A_x0001__x0002_0À¥÷_x0011_õ_x0011_AÔð¥Ô~_x0012_AÝø7îY_x0019__x0012_A°_x001B_4;Âø_x0011_AkâÜ\R_x0012_A­z9è¤_x0012_A¾QXöïz_x0012_AZéÒÙ_x0012_AÑ_x0002_y¼N_x0012_AfG9Fñk_x0012_A¤«®yûC_x0012_AVÇqMåv_x0012_A&amp;_x0005_Ô_x0004_äW_x0012_A|v¤Ó_x0010_æ_x0012_AV(î_x0012_A_x000F_w_x0017_r¶_x0012_Aà_x001A_yDÛp_x0012_A(£ß_x0016_L_x0012_A²Õ÷_x0005_B_x0012_A2J	õ5F_x0012_A§×ÄÞ®]_x0012_AEÝA_x0012_AÒ_x001D_ìÍ8Å_x0012_Aä_x0012__x0005_t[_x0012_Aè¿_x0002_Ãó_x0012_Ao_x0015_úÂb_x0012_Aö¨`µ_x0012_A§Q«X_x0013_w_x0012_A¸_x0003__x0015_{_x0006__x0012_AG²ûR%_x0012_Ar_x0003_vG_x0012_A´éÂ_x0001__x0005_s_x001C__x0012_Aø_x000B_Ò_x0007__x0012_A@lE_x001F_c_x0012_A_x0007__x0010_î_x001F__x0012_A°_x0003_2W_x0012_AVy_x001D__x0007_Áq_x0012_A@_x001A_ü_x0011_*"_x0012_A7G[×b_x0018__x0012_AÄDñh_x0017_&lt;_x0012_AÃ_x0001_±S_x001B__x0012_A·ÆÖí_x0011_A\x/¡´R_x0012_AIjÃ¨xo_x0012_A­ÆH¸ej_x0012_AàGæZ_x0012_Ai Û7kç_x0012_AfáømW_x0012_A_x000B_Vì_x0011_1²_x0012_A2Ã_x0002_'{g_x0012_A_x0013_£I²_x0012_A%_x000F_Oè_x0013__x0012_Ae"_x0008_5_x0012_AØzáJ×_x0012_A*e._x001B_7_x0012_Apv_x001B_Ñ]r_x0012_Aß?gÍç_x0011_Ay¼íÑ_x0004_®_x0012_A_x001B_U½_x001A_Z_x0012_A_x0019_&lt;80]|_x0012_AHW+_x001D_ùº_x0012_A pÐO_x001F__x0013_AJ2ÈIõ_x0011_A_x0006__x0007_`SgürÆ_x0012_A_x0005__x001B_£	Ð_x0012_A©yýTåº_x0012_Aëoc_x0015_]_x0012_Aºù_Zøn_x0012_A÷ÜEs Å_x0011_A_x0002_^Ðé_x001E__x0001__x0013_A¸Ò_ _x0008__x0012_A{_x0005_1Ò_x0012_A_x001A_D|ÏÁã_x0011_AÀüj_x0014_²Ç_x0012_AÉêèâÉ_x0012_A/$Jä_x0011_AÙbº§F_x0012_AHÑ¥J_x0004_z_x0012_A¡Ñ±±LÌ_x0012_A_x0018__x000C_oï+_x0012_A®â°_x000E_Î¸_x0012_AS¦°î_x0012_A_x0003_¹¢_x0016__x0012_A}_x000D_¦r«_x0012_A_x0008_âÛ76G_x0012_A_x0001_j²_x001C_:_x0012_A¤X_x0013_&lt;	_x000F__x0012_AÄ_x0007_îUª_x0012_A(_x000B_öh»À_x0012_AfêÅt|_x0012_A_x0013_Ù#gÈ_x0012_A_x0001_¢Þ-^_x0012_A|;h&lt;_x0012_A¾AÀl_x0012_A:Ög­_x0007__x0008_Ò¢_x0011_AåIöY¶[_x0012_A*½±_x0005__x0012_AQ@ÙCk_x0012_Au$i_x0014_*¬_x0012_AM_x0005_GËT+_x0012_A_x000E_+lSc_x0012_A [K£õb_x0012_A_x0008__x0018_^¾_x0012_A&gt;_x0002_Þ_x001C_M_x0012_A´Ú_x0016__x0016__x0004_¨_x0012_AQX"£_x0012_Aô(ä#Ðw_x0012_A6aÐ+Õ_x0012_A3Òs2_x0012_A¯áèNX_x0012_AW·l¡k_x0012_ACÞÞ¸c_x0012_A0°Z¯g_x0012_AÿÄ9Ã¹_x0012_At_x0004_¶A_x0012_A_x000F_ª-$:_x0012_AYURdn_x0012_AúÙÂ¨v_x0012_AÞ¾=_x0003_8P_x0012_A ¶Ý_x0012_AÏ':J3ý_x0012_A_x0001_0·r_x0008__x0012_AÐ1iw|¤_x0012_A_x0003_	(L_x0006__x0013_A¥,Fø_x0011_A0¼g*ê_x0012_A_x0001__x0004_|_x0014__x0011_Ñ_x0012_AHP~x\_x0012_Aoº!T»u_x0012_Ap}l$O_x0012_A¡3_x0012_æ|G_x0012_A_x0019_Iç{°V_x0012_A(_x0002_HNK_x0012_AËVp_x0013__x0012_AÐ÷ÎûµY_x0012_AíYì_x0012_A¤,&lt;B¬Q_x0012_AÎÂâ_x0003_rå_x0011_AÏ$Vï _x0012_A[rrCz¬_x0012_A_x0002_¸së¬_x0013__x0012_A²IA²n_x0012_A&gt;ÐMGïî_x0012_AZê_x000B__x001A_?á_x0012_Aý®_x0006_Ò_x0001__x0012_A+¨_x0013_KÜ_x0012_A6¸ Ú_x0012_A*ÖäÈw-_x0012_A!FZx¡_x0012_AËæ$t1_x0013_AçlKyàÇ_x0011_Aµ#;b_x0012_AT4Ù_x0012_ASYÍÏy_x0012_Aj9mºO}_x0012_AJ!N»q$_x0012_A9+@ÿ¬_x0012_AÆ*_x001A_W_x0001__x0002_éò_x0012_A	ï_x0007_ÿT_x0012_A¸c Ô4_x0012_Am_x0007_@zº_x0012_AZ_x0003__x0001_d!ã_x0011_Au Xân_x0012_A%`DÒë_x0011_A&lt;×b_x0012_A_x001A__x0011_²^ïU_x0012_Ae°s?Ð_x0012_AÑ:L7_x0012_Ax_x0005_SÖf_x0012_Aºñt»Â_x0001__x0012_A&amp;Buejõ_x0011_AJÂ2Þ_x0007__x0012_A2_x0006_Có@8_x0012_AÕæ_x0015_4_x0007__x0019__x0012_APô²8©_x0008__x0012_A®n¿Õ¿_x0012_A^ã¸â¹_x0012_Akµ²yEp_x0012_AÞÀíé3_x0012_AN"xí©_x0012_AÉõàÞ_x0012_A-]îÛ_x0012_A´wzy_x0012_AÊÿ¸_x0007_0_x0012_Af!_x001F_F3Ô_x0012_APAj_x0012_Aq÷o)q_x0012_Aáã&amp;Rõ_x0012_A8Ønz_x0003_q_x0012_A_x0001__x0003_~?_x001C_¬_x0012_AË§F_¯_x0012_A¸Ä=it_x0012_Aø&gt;?ïM_x0012_A_x0003_ô_x0011_AD'ÐÿºÅ_x0012_AHG`ù}_x0012_Apkëÿ5Y_x0012_A)_x0005_æP_x0012_A_x0019_x_x0010_É_x0012_AÒLÓÙ_x0012_A±V_x000D_iê_x0012_AXcÓMs_x0012_A_x001E_y4üÅ_x0012_A&gt;QÖ5l_x0012_A½êl#Í_x000B__x0012_AáU	_x0012_A´Îâî1Ï_x0012_AÔ@X¥_x0012_A£¦L²^_x0012_A_x0011_l_x001D_«V_x0012_Aâ`±¬_x0012_Aí_x0005_Núß_x0011_A_x0002_¸_x0010_3O_x0012_Aº¸µoý_x0011_AÑjã³=t_x0012_AÖk§½4o_x0012_A_x001E_tè#¿õ_x0011_A¤}_x000E_â._x000D__x0012_A&amp;_x0019_8_x0007_²@_x0012_A,µ_x0012_ÎñP_x0012_Aòðq_x0001__x0003_Å_x0012_AþXuÊSA_x0012_AÆÿæº]]_x0012_A|¯·¤o¢_x0012_A_x001F__x001E_É©_x0008_¯_x0012_AÌÝøù_x0012_AiïÔÂµ_x0012_AT_x0019_Hz%X_x0012_A{l_x001B_$qû_x0012_A_x0011_+üGº¢_x0012_AK&lt;µ_x0012_A{Òyð]_x0013_Aeæ9x_x0012_AhHb!4_x0012_Aéí@~ñ_x0012_As1Üæ_x0013__x0012_AtÅ&gt;Î_x0012_AòöÜnù}_x0012_A1ª_x001F_G/h_x0012_A*·_x0007_À¬_x0012_A_x0002_âjNtÉ_x0012_ABóx¥·Í_x0012_A_x0014_?zps_x0012_A_x0002_áÍÃ0/_x0012_AwlO_x0008__x0002__x0012_AeY_x000E_¹_x001D__x0011_Ar_x0018_Nüs_x0012_AêãfgªØ_x0011_AÎùHY¼J_x0012_Aô_½¦tJ_x0012_AÎn_x0003_._x0012_AãoÁ®Éx_x0012_A_x0001__x0004_d`.v´_x0012_Aa_x0010_´ÊÍ_x0011_Aw¯yV_x0012_Aë¥_x0003_Õ*Ü_x0011_AÝu8-'H_x0012_A´t_x000E_øju_x0012_A_x0011_H[Æ_x0012_A^V_x0011_ÝÇ_x0012_A¼_x000D_6m±×_x0012_A7¢ óe8_x0012_A2`c_x0003_°_x0012_AØzI¤_x0011__x0012_A¤þ ù0h_x0012_Ahf­:³_x0012_AÁ1#õ_x001E__x0012_A@{_x0013_Ù§_x0011_AOQ_x001F_Vë_x0012_A_x0002_¢_x0013_É_x0012_A_x001B_ûv!;_x0012_AÙ´xL_x0012_AWT(Âu_x0012_A0de,_x001F__x0012__x0012_Aç__x0011_Áò_x0011_A3×Z]|_x0018__x0012_Aí$ïª_x0007__x0013_ArZ¤_x0016__x0012_Akd+Ih_x0015__x0012_A7;A5&gt;9_x0012_A&amp;X²L9V_x0012_A¯_x0001_¯St_x0012_Aesßo_x0012_6_x0012_AÓû+à_x0001__x0002__x000B__x0012_Aæ_x0003_õS°,_x0012_A:$Á®Þ_x0012_Al`«_x0019_q¯_x0012_AWI_x001F_Ç+g_x0012_A1+pN_x0012_A_x0019_»&gt;)Q_x0012_A_x000C_@·îI_x0013_A¿blÞÅ_x0012_Ayô_x0010__x000C_q_x0012_AÕÓ_x0012__x0010_$¿_x0012_A'î5 ±_x0012_Aö,ïY&gt;_x0012_A|	_x0002_"_x0012_AÙ"_x0013_ÁÝ_x0012_A_x001B__x0003__x0015_Òïh_x0012_AÄj&amp;­QU_x0012_AjÔ5_x0015_e_x0012_A½_x0008_K­3_x000B__x0012_A_x001A_­Z.pX_x0012_AýA÷è ö_x0011_A_x0011__x0017_¡!Ú,_x0012_A'Rs_x0012_AÊö&gt;;_x0012_AÔásÛN_x0011_A,~*_x0012_AßWæ¢ÇÁ_x0011_AGï:_x0012_A^wM×Ù_x0012_Aîò_x0011_Û´ñ_x0011_AT;=öÒ[_x0012_AdHjª[_x0012_A_x0001__x0004_ÊÐèß_x0011_A	È}Qå_x0012_Aä_x001B_3U§ÿ_x0012_Aø£6_x0016_¶_x0012_A_x0013_'3_x000C_£_x0012_A4ÈùÎè_x0012_AjÁ°RÉ&gt;_x0012_A&amp;_x0001_Ô+_x0013_Aªôî_x0003_M_x0012_AÅ+]_x0002__x001D_^_x0012_AWmÚ£jY_x0012_AIAñ|BH_x0012_AT_x000C_{Lµa_x0012_Aèd_x0008_ò/_x0012_A1í°\F_x0012_AZÙÖî_x0012_AF!_x0010_@Ø¦_x0012_AárTDó_x0012_AIÌ_x0018_ja_x0012_A1._x0014_þ_x0019_|_x0012_AnW4îý_x0012_A!Oô¿_x0001__x000E__x0012_Aó¾\T&gt;_x0012_As»ö/i_x0012_A~µ_x001D__x000E_ð_x0012_A_x001E_Èyn_x000B__x0012_AæLÜÜå_x000F__x0013_A´K_x001E_³_x0018_`_x0012_A|_x001D_ùãr_x0012_AÍW@{_x0012_Aü¤Ò`_x0010__x0012_A´ºg_x0003__x0004_ø©_x0012_AHâI_x001C_]_x0012_ABæB_x0002__x0019_Q_x0012_A_x0019_©ìÆÊ]_x0012_AÊ_x0001__x0004_b[_x0012_AìÀhÑ¨_x0012_A¦~×(8_x0005__x0012_A¸µí_x0008_Ë_x0017__x0012_ARÝðö_x0012_A¨×ì/H0_x0012_Aa¨Ê«k_x0012_AËÙ_x0005_©_x0012__x0012_AÛØ&amp;ËG_x0012_A6×fF®_x0012_Asø_x0002_¡û_x0011_A¯ÉisÓ³_x0012_Agô­¥íÛ_x0012_Aò¢_x0001_Oi'_x0012_AúBàõ=_x0012_Ay¼½_x0017_E_x0012_A_x0016_Þ¿=k_x0012_AÏ~þê@_x0012_A%È×§_x0012_A_x0004_Ì¨~%g_x0012_A/Xr%5¿_x0012_Ax©_x0011_z¾_x0012_A$È_x0002_³_x0012_AÈóù_¤{_x0012_ARsRë_x0012_A_x0004_GÕe¼_x0012_A«ð!áM_x0012_A&lt;Ú_x000B_3GB_x0012_A_x0004__x0006__x000F_²tV9_x0012_A_x0001_\t_x0012_Aµù$ï_x0014__x0012_Aÿ=ÙÖI_x0012_AxÕm/"_x001F__x0012_A_x0014_3{_x0008_8_x0013_A÷_x001E_{Ä_x0012_AÍ0ø_x0012_AbVM´H_x0012_A	pj³_x0012_A_x000C_ð&lt;Ò_x000B__x0012_A_x001F_ré._x0012_Aí÷_x0007_Þ_x0012_A®_x001C_ä¹È_x0012_Aîñ¡RK³_x0012_AÓ¶_x0005__x001D__x0012_AÒ_x0017__x0016_´½q_x0012_AO@«[i_x0012_A-W¦ÆÔq_x0012_Aô}_x000D_H×¥_x0012_A uÙ¢_x001F_{_x0012_A#µ_x0014_+õ5_x0012_Ae³pi_x0002__x0012_AQö9*_x0012_A²cÜUVH_x0012_ASjZNh_x0012_AJ¦;_x001E_J_x0012_Au_x0013_ð_x0001_ÉC_x0012_A^,äA_x0012_A_x000C__x0003__x0013_`h®_x0012_A¯_x000D_ßXE_x0012_A_x001B_/_x0001__x0002__x0012_Aë_x0010_ó#l_x0012_A9^¦PÉ_x0012_AÀ_x0004_á_x000C__x0012_AÃ_x000F_;_x0011_óÏ_x0012_Aãf_x0011_Qæ\_x0012_Au_x0010_là__x0012_A+%¶´LW_x0012_ASÊ2qé_x0012_AÝº°É@Ü_x0011_A_x0019_§4ÿ_x0012_ARáøF½_x0012_AéÆ	_x0007_.Ê_x0012_A)¤dY_x0012_Aî_x0010_lµ×F_x0012_A×OõXç_x000F__x0012_Au?m_x000E_j_x0012_AÛ_x001E_7m§§_x0012_AÐYúi_x0012_AhsÛP_x0012_A_x0015_hÃ_x0012_A_x000F_-êÊß_x0012_Aòð½W&amp;_x0012_A}W_x001E_\r_x0011_AD_x0015_ Æ_x0012_A_x0015_ê_x000C_ÊÞD_x0012_AË$=éâ_x0018__x0012_A¥ÆAßÐ._x0012_AZyýâé®_x0012_A£WÍ'VN_x0012_Aõö!ÙXþ_x0012_AÀ³_x001E_Ò»_x0012_A_x0005__x0006_Ö_x000E_Z¿QÇ_x0012_A0£èñ_x0012_A_x0001_®2\;°_x0012_Aß@Ï?E¹_x0012_A@ÌX_x0004__x0012_A×&amp;_x001E_Vò_x0012_AÏ_x0003_Àrïd_x0012_AÍX8¬*_x0012_AÂrýæÐ_x0012_A&gt;É÷LÁ_x0012_AàåKru_x0012_A·t_x0005_Ëª_x0012_A_x0001_Fx#r_x0012_A&amp;_x000B_:ÿÂ_x0012_AñÊá+àb_x0012_A£_x0005_0Ð6Á_x0012_Aû@56B_x0013_A_x0001_¿Ê¡Ë_x0012_A¡ Õ_x0006___x0012_A_x001C_D·àë_x0012_Aèà_x0019_ä_x0001_Ë_x0012_A 3_x0013_Ù_x0012_Aùà²_x0017__x0019__x0012_Aÿvæsß)_x0012_A¯_x000E_¸³f_x0012_A)Ö%«®_x0012_A¹Ñ_x001A__x0016__x0012_A¤TÓÈð?_x0012_A7ºä&gt;%_x0012_AÎroÍÉ_x0012_A5Ï1.eñ_x0011_AÈ_x0002__x0002_E_x0001__x0002_Ç_x001E__x0012_AI4½_x0011__x0012_Aù½µ_x001E_Ç6_x0012_Am\4}_x0012_AL+`3)x_x0012_A¦B"g._x0012_A$!_x0010_b{_x0012_AQ_x0013_?_x0012_A,&gt;Dº­_x0012_AÞ4cn_x001B_ü_x0012_AªÄx&gt;1_x0012_Aßñ6/n_x0012_A»"_x001E_f¹_x0012_A¢_x0006__x001A_Û_x0012_A&gt;D¯ãO_x0012_A­ÔÜ_x0011_A_x0001_=a_x0012_A_x001B_-Tfb_x0012_Ampw³O_x0012_A¦¿q_x0004_F`_x0012_A_x0015_O)£_x0012_AÖA±^_x0012_A_x001A_ûgâM	_x0012_A{_x0010_lG_x0008__x0013_AðrAn_x0012_AÖËäh_x0012_A_x0017_Uã_x001C_!K_x0012_AM_x0007_¬;&lt;_x0012_AV!_x0017_Â\_x0012_A_x0004_ûo­²Ø_x0012_A_x0005_¸3á£¤_x0012_AåB3¤_x0012_A_x0001__x0002_­_x001F_?Ï­_x0011_A_x0005_@ºp:_x0007__x0012_A&gt;_x0002_ýO_x0012_A¹#*íI_x0012_AS"_x001D_ÑHY_x0012_Aê¶.ë~t_x0012_A÷AØ_x0001_èÝ_x0012_A[C¹u_x0012_Am|_x000E__x0002_&amp;8_x0012_A_x000E_f_x0007_Z_x0012_A¬º{4=ã_x0012_A-vcõ_x0012_Anà¤¯»_x0010__x0012_AR_x001C__x0008_¨_x001B_«_x0012_A_x0001_Céé6_x0012_AÍ_x001D_àß­_x0002__x0012_A©_x0006_%fÆ¿_x0012_A_x0007__x001A_N¤_x000E__x0012_AM²Ó_x0018_I_x0012_AV½º¨_x0012_Aÿà_x001B_Û(M_x0012_A_x0013_E_x001C_ên_x0012__x0012_AP²Vòµ_x0012_AtüHDÛ:_x0012_Ah£µHD_x0012_A3I_x0001_u_x0012_AÇDÖ}v_x0012_Aöl1Ç_x001F_v_x0012_A_x001A_´.e§g_x0012_ALg_x001A_äa9_x0012_A*ïJæþ_x0012_AâHÝ¸_x0001__x0002__x000F__x0012_A!_x001D__x001A_Å_x0012_A2ëCò«_x0012_AÊû_x0018_ýã|_x0012_A_x0015_GÞ_x000D_Ó¯_x0012_A¬ÝI_x0012_`_x0012_AmõÙJLÀ_x0011_Aûæ_x0007_ÈÛO_x0013_AÊÆF=*_x0011_AÐk_x000F_Q·Ü_x0012_A4|®t_x0012_AÆ¾_x0001_S¹_x000F__x0012_A¹^|_x0019__x0002_¿_x0012_Aí¢õ¢_x0018__x0012_AaØ¬z_x0012_A^_x0011_epÊ{_x0012_A×Ð8Ï_x0012_A^p_x001E_Í_x0012_A	_x0007_?_x0013__x0003__x0012_AµÛ°ÂÝY_x0012_AêÅd)G_x000E__x0012_A-¹£kû_x0019__x0013_Aáb+Ç_x0012_A3!_x0010_°ZÙ_x0012_AUçu_x0019_¨_x0012_Al?Öèì_x0012_A_x0015_|_x0012_aX_x0012_A_x000B_-y_x001A_¬Ö_x0011_Aæ_x000E_5oÕý_x0011_AÖºË,Ù}_x0012_A_x001F_}¬»Õ_x0012_Aã$ôÛÂ4_x0012_A_x0002__x0005_$Úè_x0001__x0012_Ai#ý¡x_x0012_AåMó_x0003_&lt;_x0012_A@pM=À_x0012_Aç_x0005_»_x000E_÷U_x0012_Ad8_x0017_È¢«_x0012_AÊ(×_x001D_G_x0012_Aæ_x0013_ºù_x0012_AÙJ,§W_x0012_AÖýK_x0012_AÔ¹^_x0012_AaiX|u_x0012_A*Ñ¢FºÃ_x0012_Auâd¶Ï_x0012_A¤ùYdN_x0012_A_x0011_¯_x0007__x0013_A_x0007_óÚ©_x0015__x0012_A½Ú¼k_x0012_A_x001B__x0004_ïyâ_x0012_Amäu_x0010_F=_x0012_Adjëõb_x0012_A_x0010_é¹!Ë_x0012_AÇkI±â_x0011_A_x001A_ñûïë_x0012_Aã#_x0014_;°_x0012_A6Y_x0003_8_x0011__x0012_A{ÉÜ_x0016_­-_x0012_A_x0013_»/k_x0012_AjØáuÌ_x0012_Ax_x001F_°@¹Æ_x0012_A_x0004__x0011_-Ê_x0017__x0013_Aì'ú_x0011__x0001__x0002_/b_x0012_AMÞó0Ü_x0012_A*_x0006_¼U­d_x0012_AI&amp;R_x000E__x0012_&gt;_x0013_A$5_x001C_³·_x0012_AFâ;fe_x0012_A2ðHÁ|_x0012_AÕñÏûÍ_x0012_AµdÚú_x0012_A¸ØaÎ_x0012_AÄ_x0014_ªý_x0011_AO`§_x001C_¦·_x0012_A_x001C_çzvX_x0012_A)_x001F_6B_x0003_{_x0012_A_x0014__x0001_ü11 _x0012_Aÿb$lº_x0012_A_x0015_³2¯x)_x0012_AÎÒÃ4Ib_x0012_A_x0008_±_x001A_Ûó¥_x0012_A/ÊÕ5_x0012_A1N_x0018_çñ_x001E__x0013_A_x0016_æ_x000D__x0019_µQ_x0012_A÷_x001D__x0011_îè,_x0012_Að=ôaÄ3_x0012_Aj¨tx2_x0012_A»iî^´_x0012_A_x001A_*£Ö_x0005__x0013_A}_x0005_61n_x0012_A¡ [Ïf_x0012_AÀpDú]_x0012_A(#øBR_x0012_A|ô¿ï_x0003__x0013_A_x0002__x0008_l|uþ½_x0012_AÊí_x0011_2l_x0016__x0012_AÅ_x0003_à_x0015__x0001_v_x0012_AåØÍ¡_x0012_AX"Ë¾2_x0012_A«¥é&lt;°þ_x0012_A_x0005_]ãqêm_x0012_Ah±Z«P_x0012_Aâð_x0012__x000D_éT_x0012_AÙ_x0005_D	¥M_x0012_At-Zê_x0012_A-N´ÿ_x001D__x001B__x0012_Ak_x0012_|:iå_x0011_AGñ(_x0006_Ê§_x0012_A º_x000C_í¸_x0011_Acö®w¥_x0012_AvÔ_x0004__x0012_Õ_x0011_A]Å:"_x000B_~_x0012_AÐiæ_x0012_Ax_x001A_=_x0007_7_x0012_AÌªëa_x0012_AT7á_x000B_._x0012_A­²_x0017_ßN_x0012_AãÓ7_x0004__x000C__x0012_A_x0018__x0017_®H.§_x0012_Aù_x0014_cÚj_x0012_A@_x0016_¬ì_x0012_A_x0002_h²t×_x0012_AOÉ_x0018_éÆd_x0012_A»Ð¥=i_x0012_Aã¤_x001D__x0012_A-_x001A__x001F_Ç_x0001__x0003_L_x0012_A·M@~:_x0012_AU&gt;÷Bò_x0012_A_x0004_m_x000C_R½_x0011_A¤×%±Q_x000C__x0013_AÛ=$·Á_x0012_AB_x001A_­}_x0012_AðÃ5§_x000C_û_x0011_A°Ô_x0019_]Mq_x0012_A°Ä)²_x001E__x0012_A4ó3ãe_x0012_A_x0002_Úø_x0012_Ax¶_x0017_¦ð_x0011_A{,'_x001F_Y_x0012_A_x0014_Ç*²´_x0012_AQ,©ÍL§_x0012_A_x001C_°óÐ_x0012_Aoc&gt; _x0001__x0012_A?_x0006__x0002_¬ÕL_x0012_A¯+QO_x0010_ë_x0012_A±v^íM?_x0012_A¹è^Nã_x0012_A,ÐRN[_x0012_An!_x0017_2½_x0012_A3ÐÊåÒ_x0012_AH±`.«_x0012_AZ¤ T_x0012_A¸cðÿ_x0010_{_x0012_A8ÄqjýY_x0012_A:CP@5_x0012_AìÊCïö[_x0012_A^Ë_x0006_l_x0010__x0013_A_x0003__x0004_é_x0011_y&lt;_x000C_¬_x0012_Ac¼-_x000E_&amp;_x0012_A4_x0007__x0003_T_x0012_AÅcÌ¡_x0012_A_x0001_^z}¿¼_x0012_A.¿_x001C_n_x0012_A`2R&lt;y_x0012_A^'6½$_x0012_A@ïNLñ7_x0012_A­¾»t·n_x0012_AõÒh§Y[_x0012_AR¾÷z _x0012_AÁä_x0005_Ó¶°_x0012_A_x0002_DíîùQ_x0012_A±#§´_x000E__x0013_A_x0016_ð¼5Vè_x0012_A	&gt;¡ä	_x0012_ATÒTï½_x0012_A_x0016_|³_x0012_AÇ_x001B_MÎÇ_x001B__x0012_A`©÷_x0012_A±gUéÃM_x0012_AUÜí_x0006_î_x0012_A´EpR;_x0013_A_x000B_Úäk_x0012_A_x0003_Ä5vÓ_x0004__x0012_AZPä °r_x0012_Aë!æ_x000B__x0013_AE³.62_x0012_AvB²c-]_x0012_AòÛÄb=_x0012_Am_x0008_Ú_x0001__x0005_nÅ_x0012_AKÈ­xµµ_x0012_Aß¼(NÓ_x0012_AW_x0019_óP_x0012_AÏ¿&gt;#4L_x0012_A!çº_x0012_Aþ³¸Ck_x0012_AWÎóó_x0012_AªèÙ}CÂ_x0012_A@3À	Z¾_x0012_Aõ_x000B_r_x0004_A_x0012_A6pÇp_x0013_I_x0012_Aï{_Qyf_x0012_AuM_ù}_x0012_AD_x0017_9¬_x000D_Ú_x0012_A¶hõ$	Ê_x0012_A_x0007__x0013_[}\p_x0012_AóßWÞä_x0012_A	ÏÒç»Ø_x0012_A%_x0003_ö±3_x0012_A(aÔÂ_x0012_AåÂø'_x0012_AIÐÉ_x0012_Mo_x0012_A+SfZÜÂ_x0011_Afn0_x0012_ATêC;Æ_x0013__x0012_A_x0001__x0012_=^v_x0012_A=vq£ñ_x0012_A¢_x000B_=_^Q_x0012_AÜêi¥ÆK_x0012_A_x0010__x0002__x0012_Zu_x0012_A"º¿SG#_x0012_A_x0001__x0003__x0018_¶_x0003_TM_x0012_A×_x001E_|_x001A_Ä_x0012_AÏJ,#_x0012_AõÁ_x0007__2_x0012_A45NÒá_x0012_AÝó"t(º_x0012_AO¸_x0002_î _x0012_A@%_x0012_ý_x0012_A1ú²ÃMC_x0012_A-x»À¨H_x0012_A&gt;Y)½::_x0012_Aödðó«|_x0012_Ano¿¢_x0012_Að×xó/_x0012_ALÇBL1c_x0012_A2µZuÕW_x0012_AÐ/2º[N_x0012_Ax-áCI_x0012_AëúS_x0012_ý_x0011_ALÀöþB_x0012_Aãà7k_x0019__x0013_AoÌ×_x000B_ñ_x0011_AE_x000B_MpçÌ_x0011_ACÅj_x0005_D÷_x0011_Aø[Î]q_x0012_A¬_x001A_OÐi_x0012_A.ÀÓ9j¡_x0012_A¬Á_x0010__x0015__x0012_Añ´ÔÞ6_x0012_A®y]÷Úc_x0012_A)ÓmËK¶_x0012_AäId_x001A__x0004__x0005_ñ}_x0012_A©¬_x0003_34µ_x0012_A¢c-_x000C_(_x0012_A¦d)ã\f_x0012_AÚS»=À_x0012_AdîU)_x0012_Aê;sÀÒ_x0012_AOL£+_x0012_A_x0002_R¡ãÕ	_x0012_Aw_x0017_&amp;Ô _x0012_AKJâYË$_x0013_A_x0001_½ð´Ô:_x0013_AËçG3H_x0012_AÃHÊ_x0017_ÑE_x0012_AÚ¡_x0002_%__x0012_A_x001C_mæ_x001C_iz_x0012_AMéµä¸_x0002__x0012_Aßé.Î²_x0012_A_x0008_nç÷Ë_x0012_A¡µô_x0001_»_x0012_A¶Ð_x0012_ePé_x0011_AÈ`[îÅ_x0012_AÙ:Èg_x001A_'_x0012_AëáYÌÚ_x0012_Aö_x0016__x000D_¨e_x0012_A´ô;!_x0012_A¼î+»ä_x0012_A£È7êW_x0012_A_x001C_°8[Üþ_x0011_AÍ'_x0001__x000C_h_x0012_Awßa_x001E_ _x0012__x0013_A_x0011_7Ì·*_x0013_A_x0002__x0006_ÓY$ZQ_x0012_AYCð´_x0012_A:¬¶ÿ_x0005_j_x0012_A/bSk_x0012_A¤Ì5ÀfT_x0012_AÅ$GÀT*_x0012_AOðºnh_x0012_AÛ¼·°)_x0012_A6÷D=m_x0012_Aäe9_x0012_A]¾_x0001_Sø¸_x0012_AÎôþ¢@_x0012_A;îÛÓ:¿_x0011_AÊ_x0008_åqD_x0012_A«t®_x001D_b_x0012_AÒPüU¸e_x0012_AÞS¡Æm_x0012_AÕV^S_x001E__x0012_AJ%%	2_x0013_A51·hò_x0012_A3x½â%Ó_x0012_AÝ²!_x0012_AL'_x001C__x000E_/_x0012_AÊD!Q_x0016__x0010__x0012_A¿¦öÞ8_x0012_A_x0008_¡_x0004_ØÖ_x0012_AHÿbdG_x0012_A_x0003_~`âx_x0012_A[¥s(ö_x0011_A=õhVe_x0012_AÄN_x000C_.ÇD_x0012_A1æç&amp;_x0001__x0003_;³_x0011_ADä_x0001_VÝ©_x0011_AÙÚ(_x001B_¢ _x0012_AþÊä_Ó_x0012_A;á_x0004_íg,_x0012_AìÛ£ Þf_x0011_A·ÄÕo¡_x0015__x0012_A8Õî#_x0012_A©ÉMì_x0003_Î_x0012_A`ÿm1b_x0012_A¹_x0006_rÛ_x0011__x0012_AÌ±Lj_x0012_A_x001B__x001A_Ç·h_x0012_A4_x0007_0L_x0012_AÉ_x001D_¦ª_x0012_AwÌãí1_x0012_A÷¾Ï±6?_x0012_AÞ÷÷×D'_x0012_Al7&amp;ÇR½_x0012_Aä_x000E_÷_x000E_A7_x0013_Aa_x000C_5Áï_x0012_A,ÄB2_x001A__x0012_Aö_x0005_ _x0011_z_x0012_ATÌ]î&amp;_x0013_A}÷_x0007__x0006_2_x0012_A_£1(k_x0012_A%Ö /Î_x0012_Aa&lt;±_x000F__x0011_A[­1´_x0012_Aîm_x0002_qQ_x0012_AÕ¡ñO!Ø_x0012_A®!à	ù_x0012_A_x0001__x0002__x0012_ó=Ô3G_x0012_AÌä3O_x0012_AÌoä(_x0012_A_x000B_;Vûá_x0012_A©`iÆ_x000D_Ì_x0011_A_x001C_ôµÿ_x0012_Aä½~¸_x0012_AÅ_x0010_µî¼_x0012_A´ª4Áº_x0012_Asi¬Ó²Y_x0012_Ak_x000C_òQá!_x0012_A3÷±1ô_x0011_A3eÙªé¿_x0012_AX_x0005_t_x001A_ E_x0012_AóØe_x0018_¢_x0012_Ae_x0019_¾g _x0012_Al_x0013_VcÔ_x0012_Aï]LáSÏ_x0012_A!ä¨å©À_x0012_Aáò/_x001E__x0013_»_x0012_Aó|_x0012_XL_x0012_A«[ÞkùÓ_x0011_AQÚju_x0012_Aª¸!B]_x0012_A5Å_x0004_¨w&gt;_x0012_A,pûw__x0012_Aìj¼4_x0012__x0012_Aésµ¤_x0012_A¹N¡_x0012_AQ_x000F_óKÎ_x0012_AKÞLDÉH_x0012_A@_x0016__x0006_ç_x0001__x0002_ÛÐ_x0012_AøOÎÊ#¡_x0012_A?OïÜ.f_x0012_Ak_x0002_¶._x0012_A©{fNÒE_x0012_Ao¹B ê_x0012_A©§¾9XP_x0012_AÞ+ßÅá±_x0012_AtéäÛR_x0012_A»GúíóÁ_x0012_AÃ]YÒJ9_x0012_A_x001F_³ÿ°P_x0012_AÂ=_x0001_k_x0012_A_x0007_Ù»î+_x0006__x0012_Aþ¦-_x001E__x0012_AÝ:ôãù-_x0012_At/\ù6y_x0012_Aú*©æÛ{_x0012_Aö¯Õ»¯Ñ_x0012_AW_x000C_%w[_x0012_A¬{_x0010_¦¿_x0012_A1AMÓ_x0012_AjMÕkd_x0012_AÈ_x0012_ÄË0_x0012_Ar,ÌXÄ^_x0012_AÈ,¶C_x0012_A_x0017_Ôã®_x0012_At¾¬§8_x0012_A_x0004_ÃwW_x000F__x0012_AÔ4ý¿ú_x0012_A±h;_x001E_M_x0012_Aiûsû¿_x0012_A_x0006__x000C__x001C_	Dp_x0012_A_x0007_v9_x0013__x0012_AÏ^§*6_x0013_A&amp;Eúx¬ò_x0012_Aë©_x0007_×4_x0012_Añ÷nÜÚT_x0012_A_x0012_\u_x0007_ý_x0012_A_x000E__x0014_j¬`_x0012_A_x0003_`Äâ_x001F__x0008__x0013_A_x0006_MvZt_x0012_AÅ-Ì¨zª_x0012_AøÁ_x0010_¯l_x0012_AkÓý_x0013__x0012_AF_x0014_Cý\_x0012_As'æG_x0012_A?±_x000B_vvµ_x0012_AgµÉ_x000D_È~_x0012_AÔwðUf_x0012_A_x0003_vÂ_x0005__x0012_A\sçG_x0012_A_x000E__x001C_*_x001C_A¸_x0012_A_x000D__x001D_ ûÍ+_x0012_AÅ-Íõ_x0004_Q_x0012_AËö_x0013_«ll_x0012_A Ö&amp;UÓÌ_x0012_A_x0001_=_x000E_÷{_x0012_A°Ä¦Úl_x0012_AAXÌå¬_x0012_A9Ï=m_x0012_AÄ¿Àtp_x0012_A&amp;B_x0002_ò_x0011_A6)_x0001__x0002_ªl_x0012_A¹câ¸K_x0012_AO¹º_x0012_#_x0012_Aj2×R_x0005_Á_x0012_A]Þl_x0011_º_x0012_A«_x0001_¸Bî_x0012_A×n?¢\_x0015_A0Ç©pQ_x0015_ApB/=0_x0015_A©&amp;$xf_x0015_Aã_x000C_s*Ô_x0014_A$_x001B_â{_x0012__x0015_AÞÍþ;_x000B__x0015_AoÉh@ò_x000B__x0015_A}¦sð¢_x0014_Aï'ÂpÓ_x0014_Aç_x000F_,´©ì_x0014_AµfÿKV_x0014_A&lt;tp A_x0015_A{_x0017_îÜè_x0014_A_x001E_Ô)+H_x0015_A¶9V´`ú_x0014_A%¼.k_x0014__x0015_A´*úÑ/_x0015_A_x0008__x0019_§)îÛ_x0014_A!¤13­Í_x0014_A_x0010_ÄSVí_x0015_Aá_x0005_=~_x0014_Al£~M×_x0014_A-}¯&amp;ÒC_x0015_Aî`" È×_x0014_A_x0018__x000E_ ¹ª_x0014_A_x0001__x0002_ÙëP_x000F_µB_x0015_A_x000E__x0004_p§ýí_x0014_A	°-f®_x0015_AgèS­"_x0015_AÕC_x0015_ÈO_x0010__x0015_A_x000E_ü)?³È_x0014_A¸_x001B_}¯ßÔ_x0014_AÏÎ_x001D_c¿È_x0014_Aâ{h§_x0014_A_x001C_¹Û !_x0015_AVÅÈ_x0014_A/eä{¸V_x0015_AI_x0019_Ýß_x0014_AuË_x0007_,E¡_x0015_Aò-ø&amp;Wë_x0014_Aß_x0014_Ð)vË_x0015_AÉeÒ_x0015_8ý_x0014_A'_x001C_³ º_x0015_A_x001E_A#_x0013__x0015_AìÌÆÙ_x0012_¥_x0014_A_x0015_*Cè:_x001D__x0015_AÖ_x0019_Ë._x0015_Aç6rÓ7_x0015_Aù_x000C_FB7à_x0014_A_x000C_Ý\_x001D__x0002__x0016_A^cä6_x0006_A_x0015_AiA_x000D__P_x0014_AZhc'%Å_x0014_A}4_x000D__x0001_Ù_x0014_ATPºÊ¾_x0015_AC6véË_x0014_Ao_x0006_ÿ_x0001__x0002_¸ú_x0014_A`__x0010_½Å_x0014_Aë+Æãù_x0014_AVìªÙg_x0015_Au²ÈÈgÜ_x0014_AèôºËjê_x0014_ATX_x0004_Ùê_x0014_A\_x0016_'Ú%_x0015_A_x001D_Ã_x0018_ËÁ_x0014_A@ÈÙW¹­_x0014_AÛÊÃ®§Ã_x0014_A'E-¬v_x0015_Aú_x001A_Òl(*_x0015_AÏ°¶åß-_x0015_A&amp;á15ç_x0014_A]T+-_x0015_AÁ/Q_x0003_µ³_x0014_AÜ,¦õo_x0014_AæIu©_x0005_#_x0015_Azcº_x001B_z_x0015_A_x0007_z_x001D__x000E__x0018__x001B__x0015_A0lwgn&lt;_x0014_Aq~_x0018_çù_x0014_AT_x0003_Ûä_x0010__x0015_AyºD¹'_x0015_A_x0019_Ô¨½kp_x0015_A"_x0003__x0005_äºè_x0014_AçìÝ_x000E_ù_x0014_A$_x0008_fýê_x0014_A`ÖlY*_x0015_A}Ä_x0013_&gt;&amp;_x0015_Aäéßx_x0015_A_x0003__x0008_|Ö	nÔ±_x0015_Aif|_x0006_¤_x0001__x0016_AqòéyÜ¯_x0014_A¾ªá_x001D_­_x0014_Ar¾_x001F_e@_x0010__x0015_AÁ_x0013_ì[õ_x0013__x0015_A¤ÚP _x001D__x0015_AFÃ_x0008_­_x0014_Acv_x001A_U_x0015_A3þé_x0002_p6_x0015_A¶¾ô±_x001C__x0014_Aò ûuÕ%_x0015_AÂ/ïB~_x0015_AÀ.;_x000C_Y_x000D__x0015_AÅ¤Þd_x0012__x0006__x0015_AÛVÛ-hr_x0015_A§~O\Ë_x0014_Añï¹Kÿ_x0014_A¡Õ°ú1_x0015_AF_x0005_ÝiÔ&gt;_x0015_AñÊÅ_x0003_öð_x0014_AKÿ® ¦S_x0015_A//8G§_x0014_AQº¿«¨_x0015_At~&gt;_x0015_Añ\±¤_x001E_å_x0014_A£°_x0019__x0007_ä_x0015_AåVÎ_x0015_ø_x0014_AÛKÌâ_x0015_AMce_x0006_;_x0015_A_x000F_{{_x0004__x0015_A-ûÖ[_x0002__x0004_Þ_x001A__x0015_A»~» v_x0015_A_x0010_{Öê&gt;_x000D__x0015_A!_x001A_Eë_x0014_AÚ·êL_x001D__x0015_ARY!o©_x0014_A*$îE	p_x0015_A\#_x0013_éî&lt;_x0015_Aà¾·~_x0014_AN~À#_x001A__x0015_Añ¿$éO_x0002__x0015_AéÜú³Ã_x0015_AînÜ\ë_x0017__x0015_AH}_x001F_Û=³_x0014_A_x0015_&gt;C_x0008_B_x0015_A_x0003_øÚº¨#_x0015_A·Ä!e½_x0014_AC_x000B_(¥__x0017__x0015_AµÍV²Á*_x0015_Ap~°_x0018_Z­_x0014_A*5_x0001_lÑb_x0015_AÛ\_x0006_7bâ_x0014_As_x001C_"_x001F_ÛÊ_x0014_A[7ì_x0002_¿_x0014_Aõ_x0010_òóç_x0014_Alu_x0007__x0015_A\¬lh_x001B_v_x0014_A_x0012_3_x001D_	 _x001E__x0015_AH_x0016_éY_x001D__x0015_AlÌb_x0015__x0015_A!Z9Ù½_x0014_Aèl(,UÊ_x0015_A_x0001__x0006_¶Á8ù_x0014_A@xSÒ_x001B__x0015_AUTÓvE_x0015_AÀªPÁQ_x0015_Ay?ä½~_x0015_AÒ¡_x0011__x0001_¥K_x0015_A4_x0001_:vÜ_x0014_AÇ;óÐ_x000C__x0015_Aöz¨{»g_x0015_A´2_x000D_÷þM_x0015_AØZIZAg_x0015_Aw_x0013_j"_x0015_AëJX_x0019__x001C__x0015_A_x001F_à_x000B__x0007_l_x0014_AID+=º¾_x0014_A©Ê_x0005_Gq	_x0015_AYéÆFØn_x0015_A6èyÑÙ_x0014_AX_x0011__x0017_À_x0014_A¾½_x0003_)J¢_x0014_A¤_x0004_S _x0014_AË£½ÒsL_x0015_AóÙÏB_x0015_A_x0002_9ßè_x0015_A&lt;;²_(_x0015_AùÜ¹O_x000B__x0015_Aõ\b_x0010__L_x0015_A»¡K_x000D_!÷_x0014_Aõ+_x0008_Ô¥O_x0015_A~^ìÜò´_x0014_Açj.©È"_x0015_A»oR_x0001__x0002_ý_x0014_AÌ_x001F_07kß_x0014_A`;¾_x001A_°H_x0015_Aam_x001F_ëËÛ_x0014_ArI,@_x0015_A|nw_x0004__x0013_*_x0015_AHúÔkÔ_x0006__x0015_AJRy¨Ï_x0014_A_x0008__x0014_Z	_x0015_AÖ6ð?¹_x0014_AUù_x0007_ÆG_x0015_A`y_x000F_°_x0010__x0015_AÆáK+Ý_x0015_Ad¥ÿ¾õ_x0015_AÆW×¢º_x0014_A=®ö[ì_x0014_AB¹Ê_x000F_Å_x0014_AAéCÝh_x0015_A_x0016_*@¦8_x0015_A_x000D_cî&gt;_x0011__x0013__x0015_A_x000E_Êßë}_x0003__x0015_AwßE¤-z_x0015_A_x0004_Æ.¾k4_x0015_A;#_x0003_ÔBî_x0014_AÝäñ_x0016_É_x0014_A_÷§eH_x0015_A__x0013_jí_x001F_ã_x0014_AN:BÕ&lt;_x0016__x0015_AQ,GûÂ_x0014_A_x000B_O_x001B_ºp*_x0015_A,ÚvÃ º_x0014_A®E3XðÔ_x0014_A_x0002__x0003_ü_x0016_¥q¹_x0014_A_x0016_¯ß5ÏÌ_x0014_A²µ`_x0007__x0012_%_x0015_A_x0008_¥o*_x0001__x0015_A_x001C_$p\ËÞ_x0014_AÈwß_x0019_xñ_x0014_A_x001F__x0003_YSDé_x0014_Aíq_x0012_wæ_x0014_Aö²pTS_x0015_AÖ_x0007_ö¤*_x0015_AÑÓ_x001E_÷Q_x0015_Aÿ"¤zõæ_x0014_Aj_x0004_V&lt;_x000E_Ù_x0014_A_x0004_vR_x000F_@_x0015_A_x0001_=ªûëj_x0014_A_x001E_üù_x0019_YØ_x0014_AÍâþk_x0015_AEg¼à«ï_x0014_A|O\Ó=|_x0015_Aw_x0016_Öèá_x0014_A$_x0006_*_x000B__x0015_A_x000D_WÌIÓ_x0005__x0015_AÛhj_x0012_Ä_x0015_AgÇo_x000F_'Ñ_x0014_AÜB]Ó_x0014_AòOò_x0015_Aõþ_x000E_ÀÑ_x0015_Ar«&gt;¤_x0015_A3Æµ_x0018_ó_x0014_A¾!#kS_x0015_AóÚFb5_x000F__x0015_Aô_x0011_,ä_x000E__x0010_,f_x0015_A¿|_x000C_óxf_x0015_AÂ)eZ»Í_x0014_A÷üâÚ_x0018__x0015_A{&amp;_x000D_Þ×_x0015_AF\_x0012_-ø_x0014_AmB{v%s_x0015_AKYÜc_x000D__x0015_AI_Õ"»_x0014_AÅ÷úùí#_x0015_Aç{áÙîç_x0014_AjXJþs$_x0015_A¯ÒdyG	_x0015_Aÿöï_x0010__x0002__x0003__x0015_Aäiö6_x0015_A_x0005_ktÚ[k_x0015_AÙ@a_x0004_éR_x0015_Ajæö_x0016_X_x0015_Aþ_x001F_Qâ	_x0015_AO¦_x0002_J\_x0007__x0015_AøÁw_x0008_H_x0015_AìÐh_x0006_ö_x0014_A0§]&lt;;_x0015_AæY:¡w_x000C__x0015_AGå_x0015__x0001_±W_x0015_A2Z/T¦ç_x0014_AXStð_x0014__x0015_AÎ_x000F_L4í_x0014_AÅ²_x001D_É_x0014_AR_x0013__x000B_'_x0015_A4vA÷q|_x0014_A_x0004_WÐ;_x0013__x0015_A_x0001__x0003_bÀéú_x0014_AeHvÿë÷_x0014_A°Ñ_x0004_Ú8Ô_x0014_Aª¯cf_x000C__x0015_Ax¢5_x0014_?y_x0015_A_x0017__x0011_]ó_x0014_AyywÖ	_x0015_A_x0012_k4_x0012_:_x0015_ARð_x0019_³k_x0014_AT?_x001F_³×ð_x0014_A_x0005_)éÙ§_x0014_AeÜp\_x0014_Acã_x0007__©_x001C__x0015_AÑiÓ5_x0012__x0015_A"$¾Z«Ò_x0014_Aß^Ò^Ì¥_x0015_A_x001F_ÇéUZæ_x0014_AçY¬_x0011_´_x0015_AË$²ø³ø_x0014_A¢ÂHKù_x0014_A®}SÁd_x0015_AÏÖýù"_x001F__x0015_Alµä!ÔØ_x0014_AÁFù5ûg_x0015_A#_x001E_çx'ì_x0014_Al­_x000B_#_x0015_AêéX×Ø_x0014_A_x001F_2ý;_x0015_Aújôþ"_x0015_A_x000C_2_x001C_O\_x0015_A¡Ëv_x0002_^F_x0015_AúÍ³;_x0001__x0002__x0006__x0015_A.|R¼ó4_x0015_A_x001E_õÂpý_x0014_A_x0001_C/_x0015_=__x0014_A[É³M!_x0015_Aú)]Ì_x0015_A_x0008_Cxò_x0014_A\uF_x0004__x0015_AT/OØeû_x0014_AgEé+u_x0014_A_x0012_÷1ïo_x0015_AÔÔ_x0019_'!O_x0014_A«ÃQkc7_x0015_Ad9R¤+î_x0014_A_x0011__x0006_Ù¢è_x0014_A+Ïï`Ð_x0014_A«Ù_x0010_5\_x0015_A_x000D_÷MO`_x0015_AÀ£WªÌí_x0014_AR_x001F_Åæ.&amp;_x0015_A{ãu_x001F__x0015_Ar©_x0017_Ð¡Ø_x0014_AùÄljðÅ_x0014_Aû_x001C_ô^åU_x0015_A·WDG_x0015_AvNWµ_x0008_`_x0015_AÚWúÚ³_x0014_A4|êìr~_x0015_A"ÇWçò_x0014_A&gt;4~ö_x0014_A_x0014_òù¢·n_x0015_A&gt;Äè_x001B__x0015_A_x0001__x0003__x0016_ß&gt;tW _x0015_A	_x0013_ÏZüÚ_x0014_Aú_x0017_aÿ_x0014_A'}_x0005_oà_x0011__x0015_A_x001F_æ¸zr_x0015_Aª¡Ð3Üü_x0014_A_x001B_¢;¼(_x0015_A_x0014_ò0X4h_x0015_AUJüñ×ä_x0014_A_x000D_à_x0016_t=_x001E__x0015_A³_x0005_@Rrt_x0015_ANC|æå_x0014_Aü_x001B_z©ð_x0014_Ak·~__x000F__x0015_ALk_x001F__x0015_AoEMÈ²7_x0015_AÆ8_x001C_Lu_x0006__x0015_A¼_x0008_XGM._x0015_AÀ&amp;_x0019_²¯_x0014_A#!ÜtÈ:_x0015_A­kÉ_x0014_A½µè_x0019_Ï_x0014_AÑ7_x0006_·ª_x0014_A_&gt;xâ_x0014_A¢_x000F_QÅób_x0015_A'Äl¸=3_x0015_AUJ_x0002_\°_x0015_A¼_x0015_$_x0005__x0015_Aq¤byNã_x0014_Aû×:9R_x0015_A­\h^_x0017_^_x0015_ADëÎþ_x0001__x0004_ _x0015_AK'È®ÀÓ_x0014_ARÌd_x0008__x0015_A~^÷_x0005__x0015_A÷'óî"ð_x0014_A×ºZ_x001B_ g_x0015_AEõb_x0007_,_x0015_A_x0003__x001E_³_x0004_?÷_x0014_A°Ò·EW`_x0015_A&lt;0:}6_x0014__x0015_Aÿò_x0006__x0005_ß_x0014_AsÜzí_x0014_A_x0008_°G;¤_x0014_AâÒ}é_x0003__x0015_Aa_x0019_cÀLQ_x0015_A	õ¬_x0010_·_x0012__x0015_AØøÚü_x0002_è_x0014_AH_x0018_#Ä_x001F__x0015_A&amp;Aõ¬¾_x0015_AÄ/t_x0017_û_x0014_Ar_x0007_×¢_x001B_f_x0014_A_x0016_Þ_x0016__@_x0015_A*ÞO3hz_x0014_A]PÙñf_x0015_A²vAj}·_x0015_AËS¡Ã¶¼_x0014_A[@dG¸_x0014_AÅ²G·óÕ_x0014_AÊ6_x0001__x001C_c_x0015_ALÈ°Ó_x0014_Aù*ô_x001C_ _x0015_AíÀ~"»_x0003__x0015_A_x0001__x0003_¥uNù5_x0011__x0015_A.bÚµì°_x0014_A¾ë¦&lt;Å,_x0015_Aá¨ãÙ#_x0015_A¶`_x001C_¥U±_x0014_AÈá¨¶½Û_x0014_Ak+ÖØâ_x0014_A]²ÆnÍ_x0014_A²Tã¦_x0014_A±,çK'_x0015_AR¹Æ¥ò_x0014_A_x000B_*ä+_x0015_A+ó¹u_x001A__x0015_A¯?1_x0003_¦_x0002__x0015_A+°2¬8f_x0015_AP_x001D_Îy3_x0014_A¼_x0001__x001F_¤d)_x0015_AÓÖ_x0016_e@×_x0014_AlºµuH_x0015_Ac¦&lt;XÉ_x0015_A]Íõñ_x0014_AC¦_x0014_]ÞN_x0015_A_x001C__x000B_m6Êø_x0014_A_x0017_Î¬uË_x0014_A+F_x0016_øE_x0015_AC@ôÌ_x0014_A_x000F_aÚs £_x0014_A:_x001C_t¹_x0014_AlÿLÈ»ã_x0014_A_x0004_n!áäs_x0014_A»_x0019_rÑ _x0015_A=ñª_x0001__x0002_/r_x0014_A¯Ìe._x0015_Aixváû_x0015_A7¢ìJï_x000C__x0015_Ak$FË¬_x0015_A0£_x0001_hÑ_x0014_A|m½_x0003_)_x0015_A1å_x0013__x001C_#_x001B__x0015_A_x001F_9²_x0015_©¥_x0014_Ai_x0012_è_x001B_¿_x0014_A._Þ©ð_x0014_AÇ_x001E_&lt;Ñ§M_x0015_AÚõèýß_x0014_A_x0011_º8Dì_x0014_A_x001B_¥@±_x0013__x0015__x0015_A°ÂÄ¤Ë_x0002__x0015_AÀáéÔ_x0015_Ag'rR_x0015_A_x0003_À_x001E_ã/ü_x0014_AøºgyÄ_x0014_A8¡Xxè_x0014_Apöâ_x0014_A_x0019_Fê_x0010_ _x0015_A ­Õ_x0013__x0015_AvT)Éî_x0014_A;,Âc°0_x0015_Aw_x0018_K_ã_x0014_AÈÄ]_x0019__x0015_AUú@¶ _x0015_A»ÉR|µÙ_x0014_A_x0010_ãÏlÔ|_x0015_AJø_x0019_æ_x0018__x0015_A</t>
  </si>
  <si>
    <t>6504a104e0028cf477fb18283e158bea_x0001__x0002_÷åÔ±ÓL_x0015_A_x0013__x000D_eÝ_x000F_ð_x0014_AXVjÆ]¼_x0014_Aö"qòH_x0015_A­EÖ_x0014_Aû`_x001D_èA_x0015_A_x001E_e_x0017_ºq_x0014_A_x0012_ú=_x000D__x0014_AkmÄ)õÑ_x0014_AB_x0016_B/=_x0015_ABñtÎ_x0014_A¬©fW_x0015_A_x000F_Õ4_x001E_é_x0014_AËZrdÁ_x0014_AHÁåÌ_x000C__x0015_A´_x0001__x0017_b_x0015_Aug©_x0015_A?_x0015_Eÿù _x0015_Aü+/td²_x0014_Aï¨_x0002_pÑs_x0015_AVxï¾_x000F__x0015_AKØ7(_x0015_A··¬NQF_x0014_AÓaê_x0007_._x0015_Ab(_x001D_;Ñ_x0014_A9T÷ã_x0014_AïÊc°á_x0014_A#wgÀ_x0003_J_x0015_AJ_x001E_O&gt;Äì_x0014_Aµ±m_x0017__x0012_÷_x0014_AÂ&lt;_x0010_¡ör_x0015_A_x001B_÷ûØ_x0001__x0004_CC_x0015_A_l£_x0015_AÇ~_x0016_Ðõ_x0003__x0015_Aº3&lt;51_x0015_ADA8´èÀ_x0014_A £k*g½_x0015_At×MuÑ_x0014_A·]¤ÛÍE_x0015_A_x0016_aÆ_x000C__x001A_0_x0015_AÃßbaÐ*_x0015_A:¤Èm_x0013_9_x0015_A«©Êá´_x0002__x0015_AÞ_x0008_ÿ".Ã_x0014_A8_x001D__x0006_Í_x0014_Aõl/¬5_x001F__x0015_A8(ñÁ+_x0015_A3ÅìôÉ_x0016__x0015_A¡ó:Ø(_x0015_A_x0008_À_x0011_G¶_x0014_A+;¸ _x0014_AuÙm"Ò_x0014_A¬×ûû_x0014_AGïµ®_x0013__x0015_AL©ÜÏC_x0015_A cì¹@0_x0015_A_x001D_oÒ~u|_x0015_A«Ø!_x0008__x0015_A:xÖÈR_x0015_AA_x0005_ÂM¯_x0014_Aö_x0007_åe._x0015_Aa_x001E_ W½¯_x0015_Aö­3Á_x000E_ë_x0014_A_x0001__x0003_8_x0016_lÒ_x0014_Aø0&gt;+_x0015_AQïT÷&amp;«_x0014_A?ÿ_x000E_R¶_x000E__x0015_AØöLÉ_x000B__x0015_A®_x0017_ªæe_x0015_A_x0002_J`aâ¾_x0014_AÂÉmÖ·'_x0015_A¹EÿX)_x0015_AýI p_x0014_Aaj_x000F_,_x0015_AT_x0015_ª|Õ¨_x0014_AZÑ«W_x000D_¹_x0014_A¡ÜÛ_x0003_ñ³_x0014_Aù{9Wj_x0015_AiÊ¬ç_x001E__x0015_AL_x000E_ÀC_x0015_A_x0013_Id~É_x0014_AkCÙÚ#_x0015_A%øÒK_x0015_A¤¾Èw_x0015_A~°{$_x001E_'_x0015_A¬î_x0011_tO7_x0015_Aç¡E§û_x0014_Aû_x0006__x0016_RUÒ_x0014_A__x001A_OÄ¬å_x0014_A 7­cä_x0016__x0015_Ak9_x001D__x000E__x0005_&lt;_x0015_AË*_x0017_®b^_x0015_Al¨AÉ 7_x0015_A	ýçe°_x0014_A®_x0013__x000D_Ï_x0001__x0003_Jò_x0014_A¬yèÔ:-_x0015_Aû$%æ¡5_x0015_A_x0012_	2_x000E__x001A_õ_x0014_A_x0001_RÏ	_x0004_¼_x0014_Aêº_á¥D_x0015_AO_x0012_¤8ë¥_x0014_A&lt;ì_x0006_îô_x0014_A­«`ðô_x0014_ABó®_x0008_ê_x0014_AÏÇ9_x0015_A_x001A_¨}äkç_x0014_Al÷jy_x0014_A,^&lt;uµ_x0014_AR]ÙêIK_x0015_Añt_x0002_Ð1G_x0015_A7:º_x0018__x0015_A_x0007_@_x0005__x0012_ J_x0015_AYzqç5Ð_x0014_AØUÌ_x001B_º_x0015_A!ÞìÇKô_x0014_A±_x0003_==_x0015_AÒTÌe_x0015_Aû&amp;®fmî_x0015_AJcø,"_x0015_A\Ù_x0012_?P_x0015_A8XÅ±X3_x0015_AË_x0002__x0013_.&gt;}_x0014_AS¢®_x001F__x0015_Aj9°q®_x001E__x0015_A_x0010_ÿ®X_x0003_ã_x0014_A&amp;	t]_x0015_A_x0004__x0007_¬_x0018_/%5_x0015_AáÝ¾3ì_x000E__x0015_Akþ2×:B_x0015_A_x0019__x0001__x0007_øF_x0015_A"'±lòK_x0015_AÚ6u6_x0018_-_x0015_Aÿ_x0019_©Ëvì_x0014_AÐEüê-ñ_x0014_A_x0002_6ß{_x0015_AX¦þØ£Ä_x0014_A_x0014_¬­¹_x0014_A2°®xP(_x0015_AùË_x0003_AßÃ_x0014_A_x000C_ÒUo¢_x0015_AI_x0006_».Ü_x0014_AÑÒÀSîp_x0015_AÿÒâ._x0015_ADÒW¡ú_x0014_AÿQ¹_x0006__x0015_AE¾Ñ_x0015_{/_x0015_A_x001E__x0005_´ñ_x0003_é_x0014_AÇe¿\B_x0011__x0015_A&gt;ÛfL0_x0015_A_x0006_µ?_x0010__x0003__x0015_A.j¢g_x0010__x0014_Aø_x0016__x0016_K)_x0015_AY_x0015_Pï§_x0014_A#¡&gt;_O_x0002__x0015_A_x0018_À_x0014_|_x0015_AÚÝÈÌ_x0008__x0004__x0015_A_x0005_{&lt;_x0013_£¨_x0015_Ayp_x001F__x0003__x0004_ã_x0015_Aá»:¯_x0015_A _x001F_®MÚÚ_x0014_AóxKïò*_x0015_A&amp;È³0R:_x0015_A@IÌ_x001A_ÃZ_x0015_ALÚóY?r_x0015_AÑè~ =+_x0015_A»D£û_x000C__x0015_AÃÓ_x0019_X_x0014_AÊ²|Mµ_x0014_A.oxqúì_x0014_AÄ@_x0005_ÐM_x0015_A³÷71:_x001C__x0015_ACá^J2_x0015_A_x0014__x0004__x0006_¸ª¬_x0014_AB±D©_x001B_¦_x0014_AûQaÝ_x0014_AsÑyp_x0010__x0015_ACÅ0_x0015_AÐ_x001E_¶?8_x0015_A_x0013_H_x000B_~ç_x0014_AøÖuËG_x001A__x0015_Ab_x0011_Ð_x001C__x0002__x0014_A_x001F_½.ËTè_x0014_A$à}á_x0015_AYn_x0001_¿¡_x0014_AZ±ª(_x0006__x0015_A¼ÌìTAÉ_x0014_A£¿|@ñp_x0014_A³&gt;f	ÅX_x0015_A.Ó`¬¾	_x0015_A_x0002__x0003_ºQ·ün§_x0014_A´Ò ò_x0014_A_x0002_ªÊô_x0014_A_x001A_à3_x000F__x0014_A_x000E_ªÞNvD_x0015_Aän?_x0006__x0005_V_x0015_Aì_x0002_Lñý_x0014_AÊÉ+*_x0015_AÚ_x001C__x000F_âKä_x0014_A÷DÃUmÛ_x0014_A8óÃÝLY_x0015_AvÏí_x0014_Ð_x0014_AkZpá;Ê_x0014_AY,5_x001C_áÂ_x0014_A_x001F__x0013_iPÏû_x0014_A!ç}ÜV_x0015_A·_x0016_à:Èñ_x0014_AUT_x001D_Và_x0014_A(R&gt;þ/_x0015_AåMf_x001C_ù_x0014_A._x001B_Ð_x0006__x0014_AõÒi_x000E__x0015_A ñÃJÓ_x0014_AV@h¦Ä[_x0015_A5·c_x0015_A3_x0014_Êpe_x0015_Aã_x001B__x0007__x001F_Õ_x0014_A¡ëêê_x0015_AÂ_x0001__x0019_ì_x0011_x_x0015_AD¡Z¾_x0014_A±¶Í}_x001E_ô_x0014_ADöRH_x0002__x0003__x0005_~_x0014_AÞ&lt;@#«_x0015_ASI©ä_x0015_AØôÂ._x001B__x0015_AìÊö_x0011_ï_x0014_A­X_x0014_m0,_x0015_A_x001C_¡rG_x0014_A^ ù`D_x0015_Aüèmà_x0002__x0014_A¾]_x000F_d_x0011__x0015_AÎE	_x000D__x0015_A²ÈvÛi_x0015_AØzDÌËè_x0014_AÐF_x001F_öÅ_x0015_AÈ ÷³_x000C__x0015_AC·Gý_x0014_AÙhËå=_x0005__x0015_Am4ÎR B_x0015_AúP_x0002_Íð,_x0015_A)2,)_x0005__x0015_Aú±R÷&gt;N_x0015_AÌ'_x000D_û _x0017__x0015_AèReÊ±_x000D__x0015_A_x0015_(æ¼_x0014_AO_x0001_Ï=_x0015_A;Àá{¦ñ_x0014_A\NÿîI_x0015_Addu½_x000D_³_x0015_AHØQE`_x0013__x0015_Aè8k»{_x0015_AÑ9J_x0015_A+øà_x000E__x001A_ñ_x0014_A_x0002__x0004_ÈhÊU#_x0015_A¦g×_x0006_7_x0015_Aly'ác_x0014_Aµëq-&lt;w_x0015_A}càG^;_x0014_A_pÿU·_x0014_AÐ_x001E_w5ê_x0014_AÊ2:Ý¡_x000D__x0015_AàhY·D#_x0015_Alt¦É_x0011__x0015_AÉ$_x0001_h^_x0014_AbÂ »#_x0015_A{¡Z}Ý_x0014_ABF,)W_x0008__x0015_Aj¬s³C_x0015_Aú*ý×Ç_x0015_A_x0014__x0003_¹A¬_x0014_A_x0004__x000D__x000B_ú_x0002__x0015_Av!ð=¯·_x0014_A£_x0006_ÿÉO_x0015_AcP3·V_x0015_AröÎ_x0006_Ì_x001A__x0015_A|@_x0011_I_x0015_AOÅF_x000D__x0002_Î_x0014_Ah5°_x0002_ý_x0011__x0015_A^Á_x0019__x0011_åü_x0014_A(#&amp;rê_x0008__x0015_Aq_x001E_¹~fÕ_x0014_A¤_x001D_:kÅê_x0014_A£¤h%q_x0019__x0015_Ag_x001C_$qû`_x0015_A'â 	_x0001__x0004_!_x0015_A³-Ê!-_x0015_AÝ	)'Ô_x0019__x0015_AÓÅåæÆ_x0014_A½Ðe&lt;_x0019__x0015_A{Þnú_x0014_AñHô!"M_x0015_Aaw_x0013_ý_x0013_6_x0015_AÐ)O_x0006_Ù¤_x0014_AÃó_x001A_l)_x0015_A7÷¦zY_x0015_A_x0011_65D_x0001__x0015_AÞXãöÙ_x0014_A#¤_x0007_zl_x0015_AÚ.E_x0014_à_x0014_Aú&lt;ºÚ+_x0015_Ay3_x001E_h y_x0015_Aý°IÏX_x0014_Ao_x001E_!XìÝ_x0014_Aa®;Ì8è_x0014_A=B3_x0014_lþ_x0014_AÆN_x0002_ãÙ®_x0014_A_x0003_³(U¹1_x0015_AÄ$¥!g_x0003__x0015_Ah§ßwM_x0015_A&amp;oTñ_x0014_AY_x0012_{FjÖ_x0014_AõùeàA_x0008__x0015_A_x0011_O½_x0014_A_x0012_=¼â_x001A_Ú_x0014_A_x000F_à_x001F_ôTV_x0015_Ay6_x0019_¼%Þ_x0014_A_x0002__x0003_ºfæú¯_x0014_A©Î]t¢í_x0014_ANßóÆ½_x0014_Az¹oË_x0007__x0015_AÙÉ¦sL_x0015_A¹_x0007_=_x001B_^0_x0015_A`~_x0008_	û_x001B__x0015_AÕ¿«lG=_x0015_AÖG_x0011_¨×Ý_x0014_A©_x0014_ÅN_x001C_7_x0015_A½ìMJ_x0012_c_x0015_Aªk_x001B_7_x0001__x0015_A'¶Jþ_x0014_AÆxMBÝ_x0014_AC=Ëd_x000D_+_x0015_A_x0001_ïÙ_x001F_Ó_x0014_AûYh_x001D_í!_x0015_A_x0017_àª}6_x0015_AôdÀ½í_x0014_AûÝ&gt; _x0015_AK©b_x0006_ÇQ_x0015_A_b'Gí_x0014_AûK×¢_x0014_AÓE2t²_x0014_AñÈÁêªÚ_x0014_A_x000C__x001F_ìú_x0013_3_x0015_Aßø£qo:_x0015_A_x0006_ÚöEÈ_x0014_A×Gµ_x0014_A?_x000D__x0015_A8¢ü­+_x0015_AY_õ_x0007__x0001__x0003_Ö_x001E__x0015_A)$_V	_x000B__x0015_AvT:Û_x0014_A_x0003_}Ýé _x0015_AaýMË®_x0014_Aè £_x0017_®-_x0015_AµøÙ_x000E__x0015_Añc5¯N_x0015_AØÍÞ{ÁT_x0015_Au_x0010_iÏ_x001B_ò_x0014_Ac_x000E__x0003_&amp;¬@_x0015_A{_x0018__x0003_QOß_x0014_A7Q;"Í9_x0015_A²ì¼^é_x0014_A?ÕÄ±^_x001E__x0015_A_x001F_"_x001D_¤Ë_x0014_Ad1_x001D__x001F_äÞ_x0014_A³6Í_x0008_C§_x0015_A:F_x001B__x0013__x001A__x0015_AäðÏ¡_x0005_O_x0015_Aþ_x0007__x0013_²ÿ_x0014_A txö,u_x0015_Ag9.µU_x0005__x0015_A_x000B_N_x0003_4Â_x0013__x0015_Ao_x0003_ûõ_x0014_AÕ[´Í°ô_x0014_AÝ(t¥×_x0014_A_x000C__x0014_yÏ-_x0015_A¹n¥í_x0002__x0015_AdïÈU5_x0015_Aþ¶õ+Qh_x0015_A_x0004_¸5âø_x0014_A_x0005__x0006_ÏRÏ$c_x0014_A¬_x000E_Ò_x0016_H_x0015_A&amp;Õ_x000F_×7_x000E__x0015_Aü©/?l³_x0014_Az_x0007__x0019_Ot_x0014_AÔq£RY_x0015_A4f)_x001F_hs_x0015_A#¨TdO_x0015_A6þ·%n_x0015_AÕQµÉ_x0001__x0015_A¡_x0007_cAo4_x0015_A¼¾`N?_x0015_A`0v8xÇ_x0014_A&amp;3_x0002_?$_x0015_Aâ_x000C_Äî¿6_x0015_AkãµÑ_x0014_A_x0008_$_x0003_ùv _x0015_AOoy_x001B_çÉ_x0014_Ah{çu¥_x0014_An·Ï8_x001D__x0004__x0015_AÆ_x0008_3¦÷_x0014_Aáú}lÿ_x0014_Aÿ_x0015_Rì_x0007_Q_x0015_AºÙ %ë_x0014_A¯1Ç¹N_x0015_AíÿìO_x0015_A¢äLm_x0014_A^Òtí{_x0015_A_x0013_ 9vp_x0015_A_x0016_ù~e¥_x0015_A^ß_x0010_µØ_x0014_AëäK»_x0002__x0005_+:_x0015_Aï@A]-_x0015_AÈå¹_x0002_*¦_x0015_AÃ£ ÐÕá_x0014_Aj(í«_x0002__x0015_AäôÅÎ_x0001__x0015_A¹f_x001B__x0007_Î_x0014_AÖ8zv%)_x0015_A§HL(pK_x0015_AhþBF_x0002__x0014_AHñV_ð-_x0015_AÇ!d'.±_x0014_A×áØ/Ï_x0014_A_x0018_(Onù_x0014_A_x0003_êÇÝ_x0014_A¼_x0010_^_x0001_v/_x0015_A¾³_x001C__x0003_p_x0014_AÆy_x0008_FØ;_x0015_AlS_x000E_Æ(ý_x0014_AÊâH}2Ë_x0014_AgtÃE_x0014_A¨_x001D_ß_x0004__x0011__x0015_AM¼}b_x0015_Að_x0013_J¹«Ö_x0014_ANÕÜCj9_x0015_AªØDå_x0014_Aå_x0013_¡_x000D__x000C_m_x0015_A5ÖÍc¥_x001A__x0015_Aw§·,ô_x0015_A®_x001A_ué-ù_x0014_AøÐk_x0006_K_x0015_A«?ód&gt;_x0006__x0015_A_x0002__x0005_+aú[_x000C__x0015_AÜ=Kû|¢_x0014_A¨ðv_x000E_gG_x0015_A×_x0006_5}Ìº_x0014_AºF_x000E__x000D__x0015_Aº_x001D_._x001D_¼_x0014_Aæb#oó_x0014_AA_x0014_û_x0018__x000F__x0015_A_x000E__x0013_Õa_x0015_AJÐ0_x001B_Sý_x0014_A_x000F_}Ôè!_x0015_A_x0003_ïýJ)_x0015_AWüÞÔ_x001E_6_x0014_A!8_x0012__x0015_A_x001D_ÆYüÐ_x0014_Aé[µ_x0019_Îð_x0014_A6Fo{Ò_x0014_AÄi_x001B_}5e_x0015_Aã¢&lt;_x0015_As¸µD×_x0014_AYÌÿÑH_x0015_AÖÍeTC_x0014_A6òwx_x0015_AùMóó_x0012__x0015_Aaß ábz_x0015_AfTÛ_x0004_Î&gt;_x0015_A6®jô^_x0015_AîHàÄ_x0016__x0001__x0015_A8=P¯ýÜ_x0015_AR	 ¶E_x0015_AT$¹ _x0014_Aáq¼S_x0002__x0003_!æ_x0014_A²oU¾D_x0015_AUF©u_x0014_AîÇË_x001A___x0015_A¹3Î47Ý_x0014_A0g?_x0002_kÄ_x0014_AèêNl×Ò_x0014_A£Ø¸Î'_x0015_AïRVä¯,_x0015_Aù¼¨¾O+_x0015_A5M)Ô¢,_x0015_A³ÎNN Ø_x0015_ACÿWo(B_x0015_A:_x0005_¤BY!_x0015_AþC³pV_x0015_A8ì[z_x001A__x0015_A,_x001E_ÿ_x000C_a&amp;_x0015_A_x0001_A¢RbG_x0015_Aê_x0005_-Ç_x0019__x0015_Aû_x0014_¾Æxõ_x0014_A\_x000C_'ÐÚ^_x0015_A_x0002_ä#_x0006_ÂÖ_x0014_Aô_x0017_'qQ4_x0015_Aw_x001E_æ`§_x0018__x0015_Av%æUÆ_x0015_A_x000B_øND&lt;_x0015_Aá%)èÈ_x0014_AÝ&lt;í_x0011__x0019_&gt;_x0015_A_x000E_W*C_x001E_9_x0015_AVÛ¿¹_x0014_A{q_x001A_þAJ_x0015_A_x0019_^,õ«Ù_x0014_A_x0002__x0003_ä_x0004_Á_x001C_bj_x0015_AÎaðQ3_x0015_Avìy_x0008_¸£_x0014_A¿Ï`zíT_x0015_Aî_x000F_£_x001B_Éþ_x0014_A=\û¾_x0015_AHM:&gt;_x0003_Æ_x0014_A´TMµü_x0014_A *:!_x001F__x0010__x0015_Aïÿ´W_x0015_Ae±_x000B_L²_x0014_Aè¤Àè_x0014_ANt/Ó_x001F__x0015_A_x000D_ÜÐ_x0001_Í_x0014_AÛGü8_x0015_Au&lt;ÂðO__x0015_Ak?Z¢Þ_x0014_A_x0014_áüC^_x0001__x0015_A§?M_x0015__x000D__x0015_Aäiè×µñ_x0014_A_x001B_ÆÙ	xÎ_x0014_AþK_x0016_2_x0015_A]aë_x0006_/_x0015_AÖÖû	_x0003_Z_x0015_Aº#¼_x0017_._x0015_Aïuyæ¬_x0015_Aò^ÇEü_x0014_AG¾B_x0005_o_x0014_A$þò bv_x0015_AÌ	ÍìHð_x0014_Aù'ÚðYu_x0015_A¼5_x0001__x0003_WÆ_x0014_A½6ªä^_x0015_AJ_x0007_\®_x0005_À_x0015_AVâ_x0012__x000F__x001E__x0015_Aª«Jÿº]_x0015_AMÊt=¸_x0014_AnT_x0017_üq_x0015_A¡6Þ;¯_x0014_AÿÄ÷^(_x0015_AO×¿ w__x0015_AÏÁL_x0017_Ï3_x0015_A[£__x0015_A_x0018_§@Gj&gt;_x0015_Aa0úéÿ0_x0015_AÐAóe&lt;_x0015_Aw`ãèë_x0014_A7Qe_x001D_F_x0015_ANfB¸_x0019_Á_x0014_A1ÅB¼_x0014_Aèt×Ð_x0008__x0015_A1Ó{N{Þ_x0014_Aó%&gt;uÏ_x0014_AÏ}`_x0015_A_x0002_0L_x0012_ý|_x0015_AÍ_x0014_¬éÿ{_x0014_Aû_x000B__x0002_û_x0014_A$¸_x0008_±ús_x0015_AS³~_x001D__x0015_AIÆ¹_x0012_Zå_x0014_AýÚã`Ð_x0015_A§¥®`Ê_x0014_AZåÚ	Þ_x0014_A_x0004__x0006_nÜ÷VÝ}_x0015_A[á&gt;¾Ó_x0015_A_x0001_sÉyð_x0014_Ab~À³ú_x0014_AÑ êM+J_x0015_A_EX ÷Ç_x0014_AVÂÁÁÇ_x0014_AMZ_x0005_»÷_x0004__x0015_Aát|ñ_x0015_A^dl¦P_x0015_AÚyZ'_x0015_A$¼qÓL1_x0015_AÃÞl|h_x0017__x0015_Añ)"¨_x0014_A_x000C_ý"_x0007_*_x001E__x0015_Aq-¬-w0_x0015_A_x0010__x0011_9¤M_x0012__x0015_A¿áå%î_x0014_A_x001A_~_x000E_y_x0014_ARoÐ­®_x0014_A+÷Öðª_x0014_A³.eÝ_x000C__x001E__x0015_A&lt;_x000C_¥?ÎÏ_x0014_A	&gt;_x000D_ïI_x0003__x0015_A_x001D_mÒ,¯g_x0015_A_x000F_LNt_x0015_AÄ¾ù¶_x0014_A¦ôÙ_x0004_|ù_x0014_AòÙÕlç_x0002__x0015_AM_x000B_d_x0007__x0015_A áw_x0011__x0015_AkÇ5Ã_x0001__x0003_Wq_x0015_AèË:s»_x0014_A¬yÜ­m1_x0015_A°x_x000C_/Ä_x0014_AËíÆÃ_x0014_A_x0014_0q]ôm_x0015_A_x001B__x0014_Ê(¾æ_x0014_A_x001C_§m"¥]_x0015_AÙúLqmh_x0015_A_»¿iÞ_x0014_A_x001E_¹Ï|1þ_x0014_AÃIvÝk_x0015_A¨ùý¯_x0017__x0015_A_x0006_ÇÕ¦SÁ_x0014_A~_x000B__x0015_A­E__x0012_L]_x0015_AñÕèN_x0003_Í_x0014_AY_x0005_ÎF_x0015_AfY_x001C_õ]_x0015_AÄ9NlÈ_x0014_A&lt;_x0012_}°û_x0014_Al6ÏÐÛÐ_x0014_Añ_x001E_ûùØ_x0013__x0015_A_x0004_ÀÁ5k_x0015_Aï@\eÃ)_x0015_Aì_x0007_gÕí_x0014_A²+_x0001_ë3_x0015_A_x0004_A-CÆ_x0014_Am±¸_x0004__x001E_q_x0015_A_x000E_nî¸_x0014_A;2)|Z2_x0015_Aø_x0016_výÝ_x0002__x0015_A_x0002__x0003_Íç/q¤_x0014_A	tÑZº_x0014_AÎÍ(V]ª_x0015_AP4"×v@_x0015_Aé¯Ï_x001E_ü_x0014_A6_x0010_,¾ç_x0014_A:r:Åó_x0014_A¼1|¶_x0014_Açô¶ÒÂ_x0014_Aÿ10ä\+_x0015_A_x001F_b_x001E_.ß_x0014_AáC_Iï_x0014_Ae ï_x0006__x0018__x0015_AVÂ	û¨_x0014_AW36Nû_x0014_AìbDµ_x0015_°_x0015_A.rª[,_x0015_AâI#x_x0015_AhP/ü_x001A__x0015_A¦ÄæHÄI_x0015_A8n_x0016_õ¿l_x0015_A_x001F_µÔÒ_x001D_â_x0014_Açn|oö_x0014_AT¨À _x0018__x0015_ABìz.Ö×_x0014_AÃí_x0010_°_x0001_L_x0015_AP&gt;Xym_x0013__x0015_Aÿ_x0019_n_x001E_©_x0014_AD±ÃÖå_x0014_AÕ)|J_x0014_ASÜÕ:_x0015_A]Á¢ù_x0003__x0005_úy_x0014_Añ_x0003_}9Þý_x0014_AÛ²yÿ_x0014_AÉ_x0008__x0014_îúÛ_x0014_A_x001E_`ùlø_x0014_Apbíi2_x0015_AÅzÀ_x0015_A·kU.¿_x0007__x0015_AÜæå_x0010_ôó_x0014_A£_x0019_P_x0002_¿8_x0015_A£'À7º^_x0015_A_x001E__x0005_2èRi_x0015_AóÌ(ðÒë_x0014_A_x001B_Ê£ÒZÏ_x0014_A.W	D¹Ç_x0014_Av &lt;_x0019_l_x0015_A*åu&gt;ø_x0014_A_x001B_pûà_x0007__x0015_A_x000C__x0001_´LòÜ_x0014_Ah_x0016__x0002__x0004__x0015_A^¡fE¯_x0015_A+|ÜoG._x0015_AoF=ù_x0014_Aäî"ã_x0003_W_x0015_A_x0012__x000D__øN{_x0015_Aòé²ó¶_x0015_A«_x0013__x001F__x0015_AÀa×F£_x0014_A«ï¨_x0006__x0015_A¨à§H©_x0014_Aóî^7é_x0014_AË_x001A_ÁXn_x0015_A_x0002__x0006_O_x0005__x0016_Ïµ_x0014_AÞQ9­_x0015_A¦Sð_x0019_³_x0014_A8Kå_x000D_7[_x0015_AÇçÜå_x0012__x0014_AeÝÌ_x000F_É¹_x0014_A¾K_x001C_ë_x0014_AÕð_x000B_J_x0019__x0015_Aâ¿_x0013_6+b_x0015_A7åê=A_x0015_AzÏøö)Ø_x0014_AäÂû	_x0019__x0015_AG5_x001E_3rÙ_x0014_A)_x001E_@Ë_x0003__x0015_Aó,v¸®_x0015_A_x0010_è#±)_x0015_AH_x000C_F!_x001A_¾_x0014_A_x0017_(_x001E_ç_x0014_A_x001A_KÞkF_x0015_AÇý_x0004_×pä_x0014_AbGT(_x0018_L_x0015_A){ð1Ò:_x0015_A¨ãn'_x0014_A_x0001_LÓÜÎ_x0015_AÐZo_x0014_º_x001B__x0015_AÎÊ°_x001F_4W_x0015_Aà¸_x0011_5S_x0015_A1aø_x0016__x0015_Aïå9Å=_x0015_AìWb'_x0014_Að°!¤­Z_x0015_AÄ_x0001__x0003__x0013_[_x0015_AÎ¯U_x0016_¾_x0014_A[k2²Ûæ_x0014_AM(_x000C_þJc_x0015_AàµäÛ($_x0015_AìST Q¬_x0014_A©dëæm¿_x0014_Aå@/¨Úy_x0015_An:ÈÚúB_x0015_AAÐ_x0008_¸¦_x0014_AÛQÐ§_x0015_A4âÓE­ó_x0014_ALÀ^_x0006_ç_x0014_Aß_x0004_üù¶U_x0015_A¾ÀI_x0003_}'_x0015_Au!Êü` _x0015_A_¢7¹_x000B_Ö_x0014_A%b_x000E_ñ_x0014_Aï_x001A_Rl&lt;ó_x0014_A÷·),_x0014__x0008__x0015_AdLq2_x0002__x0015_A_x0012_g«kßØ_x0014_AßÑ4[Þ_x0014_AcÂu"õî_x0014_AÂ_x0014_|_x000B__x001D__x0015_A_x0014_Púì*_x0015_AÐKw¼Õ_x0014_A³7_x001B_å_x0017_U_x0015_Aîë½0_x0015_Aþ]±¥ì«_x0015_A&lt;_x0003_-@Å_x0014_A[Hp_x000D_6_x0015_A_x0002__x0005__x0005_Hð­i_x0018__x0015_A´ÝfóÇ_x0015_A+§ï}Èã_x0014_A_òê$ _x0018__x0015_A4_x001E_°-_x0014_AEí¼eðþ_x0014_Aoù¦gÝ_x0014_AÔ.ñÛÕ_x0014_Aî(_x0013_æÍ_x0014_A³}+_x0019_û7_x0015_AêpÁ¸ê_x0006__x0015_Aõ_x001A_wJË²_x0014_Ag'Ñ_x0015_A÷ø_$]_x0015_A©¬®_x0003_E_x000C__x0015_A½dÁÂ_x0008__x0015_AáÌÆ_x0001_&lt;&lt;_x0015_A÷iP'._x0015_Au_x000C_Û2_x0015_A_x001C_÷«²Yd_x0015_Aù½_x001B_Ì_x000F_å_x0014_AÆÎíII_x0015_AÑvúë_x0014_A¹(£î}_x0015_Ad½§{$_x0015_Ab_x0004_9ô¢%_x0015_A=í_x001C_àï_x0010__x0015_Aá»HHn`_x0014_A-Á[´ì_x0014_AÏ&gt;ÕZK_x001C__x0015_Aäå!Ö$C_x0015_A_x000C_ï³­_x0002__x0003_A!_x0015_Aok1_O_x0015_A±_x0013__x0005_+×ø_x0015_A¦æJVäõ_x0014_A*ª7àH_x0015_A_x0004_ímµ_x001C__x0015_AÕ_x0002__x0018_`Æ_x0015_AdÒìñ±F_x0015_AÄ-ËZ»_x0014_A¯_x0007_Ã«Ý_x001F__x0015_AU_x000C_=¨F_x0015_AÀÂ{6}¨_x0014_A»6B¦_x0014_A¿æ[_x0014_u[_x0015_A,/X)fn_x0014_AÁñÙ _x0014_At_x0007_nÙ5û_x0014_AöxZO}_x0015_A^X_x0017_Â_x0014_AåD_x001B_#_x0004__x0015_Aù¢¡0i_x0015_AÕT\½'_x0014_ArÝ,(?_x0015_Aø®NÓý_x0014_A±_x001C_j9_x0015_A§Ââ_x0001_´_x0002__x0015_AX(FÄ_x0014_A£Þù _x0014_AJbôÏK_x0014_A¾-_x0004_NåQ_x0015_A1§'\ò_x0014_AÀ6îÉÉ_x0014_A_x0002__x0007_¢/£æh_x0015_Aä½'_x0015_Aú³cx_x000E_q_x0015_AK_x000F_Ýªl_x0015_A_x001F_bÃ^?_x0015_A@ML'Ï_x0014_A!¶l¡j_x0015_AvuíR¬é_x0015_A_x001E_ùä¨}_x0015_A¿7Ø,Kç_x0014_AÎàºº½|_x0015_AÍrûÁg¦_x0014_A_x0005_òf;À_x0014_A4ÕïÅ¸î_x0014_A_x0017_$ðà_x000B_¸_x0014_AalÞÂ¤_x0015_AÃ_x0003__x0010_þ´ù_x0014_Ad!z·Ã_x001E__x0015_AÔ_x000B_£÷_x0004__x0011__x0015_A"M#OÌó_x0014_Aëã#²óä_x0014_AkýÈ4Å_x0001__x0015_A X_x000D_³_x0014_Ai_x0007_"1ö_x0014_AÚê'[_x0004__x000E__x0015_A1_x0003_&amp;X\é_x0014_AÑ£P_x0018_SÕ_x0014_A¸ÄD_x0011_ô_x000F__x0015_A·_x0008__x0006_Á"_x0016__x0015_Acr4_x0019_Ã_x0014_AÃð0á_x0014_AÑÃý&gt;_x0007__x000E_$a_x0014_AYk²q®\_x0015_A£8-_x0017_ì_x0014_A*2¶4_x0015_Aw\²/»_x0014_A_x001E__x000C_â_x0014_A_x0006_]´¤1_x0014_A0«¡Lºc_x0014_AÓÝ¥¤àç_x0014_AEHõÁª3_x0015_A@0SÃ_x0014_A_x0002_OUdñ_x0014_Aî1ñí.j_x0015_AHëÿ±~ú_x0014_AK(©d_x0015_A9Ê	_x0012__x001C__x0015_AÔµ_x0015_0_x000D__x0015_AJ·V_x0011_åf_x0015_AÈýb_x0004__x0014_A´_x0012_¨_x0019_\_x0006__x0015_A_x0003__x000B_Òst1_x0015_AÆ_x0005_Ý_x0001__x0015_A²Bz_x0008__x001A__x0015_A¢ê4îÆ_x001D__x0015_A.c_x0004_~Ð_x0014_AZ§îLµ`_x0015_AJk_x000E_(è_x0014_A"£ê_x0019_í_x0014_A®4/¹ð_x0014_AÈ_x0015_IÅT_x0014_Ah¥ÝÖz)_x0015_A4_x0005_.È_x0003__x0015_A_x0001__x0002_+©,_x000F__x000F_b_x0015_A_x0018__x0003_¤w¹_x0015_AÖã2À_x0017__x0015_Asªßèè_x0014_A±ô_x0014_ôå_x0014_AôØÑB_x0015_At._x0005_öö_x0014_A(_x0018_ÏÑþD_x0015_AVçº_x000C__x0004_Õ_x0014_AæùG_x0012_hÀ_x0014_AJfp	·_x0014_AÖªò?ü_x0005__x0015_A_x001C_ sà_x0015_AÖ¤ÎàÙ_x0014_AD·2íÅý_x0014_A3ÐÐq_x0014_A¼_x000C_Q³6ò_x0014_Aãy_x0010__x0015_Acì:ðy®_x0014_A_x0016__x001F_­ö÷_x0014_AÌâ+_x0012_úµ_x0014_AÂ,_x0006_[_x0015_AìX#ó7ÿ_x0014_Aébàf¿;_x0015_A_x0018_ðØÂ$_x0015_A)(z¼_x001A__x0015_Ae}¤o_x0015_A2PPgÍx_x0015_AÖl(×_x0014_A_¢_x0002_ö_x0019__x0015_AÌIó'_x0015_A_x0010_2_x0001__x0003_uÌ_x0014_Aæ_x000D_bÑ¬ë_x0014_Aàè"~_x0014_AÒa#D$_x0014_AíÀ\&lt;Ø_x0014_AÒïû°_x0015_AÄî}Võ_x0014_A÷²Á_x0014_Ë_x0014_AÊÆ'wù_x0014_AÍÉm`ÀA_x0015_A7µ÷Ý_x0014_A_x001F_$Ióû_x0014_A¯ïM0àÁ_x0014_AãØ_x001E_&lt;÷ö_x0014_A7;_x001C__x0015_Avr°_x0013__x0015_Ao_x0012_Áäþ_x0014_A¶°¶M_x0015_A¬4å_x001B__x0017__x0015_A_x0018_øD´_x0007__x0015_Aë_x0007_3íw_x0015_A"âAS_x0014__x0015_A_x0017_f_x0018_öC_x0015_AÌ:%O_x0014_o_x0015_A-_x0011_ékº_x0014_A¤*¶1gd_x0015_AÌlTÓuÀ_x0014_A¾2øÉ&lt;/_x0015_A´T©8mm_x0015_AO5¥¨_x0002_:_x0015_AéÝr/&gt;_x0015_A/8©wÙF_x0015_A_x0004__x0005_í»IÈ7_x0015_Aù=YÁ²_x0019__x0015_A ÐÎ_x0003_Â_x0014_AK±7_x0002_]_x0015__x0015_Aò¡_x0005_a_x001C__x0014_AqAµÈÒ@_x0015_A_x001A__x001B__x0014_ã_x0014_A _x000C_Å_x0011_Y_x0015_A°Y_x001D_ÝD_x0015_AK&lt;ÅRM_x0015_AóKï,W_x0015_Aüd_x0011_Ü_x0011_µ_x0015_AÝ+ë8_x0015_A9_x0005_8íê_x0014_AÇ_x0014_ÑAù8_x0015_AUñ_x0017_ø|_x0005__x0015_A°Ý[½ß_x0014_A&lt;_x0016_L_x000E__x0015_A´ _x0002__x0004_f_x0015_AõÊj@þþ_x0014_A}r$]»r_x0014_Abm_x0014_ý_x0017_Ä_x0015_Aá¯_x000D_zÚ_x0014_A2Ý=*_x0015_A50M._x0001_&amp;_x0015_AÁÍþ_x0006_#a_x0015_A-CD_x0014_AhîúÞCP_x0015_AB§ï_x0014_Aùl÷¨â_x0014_Ab ·à_x0014_A'#íS_x0003__x0004_.d_x0015_AnÃÞ_x0001_0_x0003__x0015_AGÇ9ú_x0014_A_1Ýq¹?_x0015_Aäü_x0016_ï_x000E_;_x0015_A_x0010_`[B4_x0015_Aö_x001D_tÌ_x0014_A_x0003__x001E_gë_x000E_õ_x0014_A:¶¥D_x0017_µ_x0014_ARØ°	Ô´_x0014_Ao_x001F_&lt;üÿÏ_x0014_Aòq_x0004_Sñ_x0014_AhRðàÎ_x0014_A®¢º\#_x0015_A7vçò_x001C_ÿ_x0014_A÷þBâ_x0014_A[UÅS_x0015_Aé3_x001A_®_x0016_\_x0015_AÍ_x001E_F_x0005__x0014_Aø³_x001B_@Õ_x0014_Að_x001C_{Î_x000F__x0015_A_x0013__x000C_ûy_x0014__x0002__x0015_A_x001B__x001D_9_x000D__x0012_|_x0015_Aèök,_x0015_A´»Îg§6_x0015_A_x0017_ÿNz_x0008__x0015_A»_x0004_ezR_x0015_A§ûÂÂb_x001E__x0015_A|ñ2DÏ_x0014_A:Èf¹ã_x0014_ATâÇû)v_x0015_AÃr!lÏ_x0014_A_x0003__x0004_Ö§2Ù_x0014_A_	§=Æ_x0014_AÿèÛØTí_x0014_A#äg_x0016_ø?_x0015_AG×ÛYT_x0015_A°çIä_x0015_A­_x0012_++_x0015_A_x0002_ó)u_x0015_AMî­kq\_x0014_ALMÅìÊù_x0014_AÌ¦Ç©³Ý_x0014_A÷¼Gèó_x0014_A_x000E_ã_x0012_k3_x0014_A,·{,Ì_x0014_Aed_x0001_F_x0014_A´;ï_x0007_[_x0014_Aî9U&gt;-_x0010__x0015_A&gt;_x001F_o a/_x0015_A,ÿÞÀ·u_x0015_A*N_x0007__x0015_A0%¨Uï:_x0015_A_x0014_©#¤Å_x0014_A_x000C_ãÕ\_x0015_A²_x0002_÷í_x0014_A_x0001_¢Ð_x001E_È_x0005__x0015_A4{kß¸µ_x0014_AX¥Ôã©_x0014_A©£DZ_x0014_AT-Kí_x0014_A %Yä_x0014_AÆA¿¸9_x0015_AUßQù_x0001__x0003_ÿ_x0014_A¢AGþa_x0015_Aï_x0019__ÛE_x0015_AÍXûn?_x0015_A4/'ÙÌÑ_x0014_AÀ_x0001_ÈÖ¨Ê_x0014_Aª®£¡[_x0015_A3_x000E_{aw}_x0015_A.I_x000D_Ì¾_x0014_AØÀ)ù~_x0015_A %V_x0019_1_x0015_AÇ/Úkü_x0014_Aßh_x000C_x_x001A__x0014__x0015_AYV­9_x0015_Alâ^W_v_x0015_AfBºL²_x0008__x0015_A¸Ü« «_x0014_A O«Á®_x0014_AÙ]ËÇñ_x0015_Aiò_x0017__x0015__x0015_Aßw6¿¿_x0014_Ap¿£_x0014_Asú_x0006__x000B_/M_x0015_AsT_`º_x0014_AéÐB?_x000C__x0002__x0015_A_aåî_x0003__x0015_A_x0012_i²ÏZ_x0015_AOÎS&amp;gØ_x0014_A;i«jÎ¶_x0014_AÇE¾«Ô"_x0015_A^¶â¹5_x0015_Ai|7Ï%_x0015_A_x0003__x0004_ã~Iá_x001C_ý_x0014_A^ÚÙ&amp;Ë_x0014_AHÎ3÷«_x0012__x0015_A_x0001_éÜû_x0014_Aß'ùÖ0_x0015_ASÆâV_x000F__x0015_A_x0018_FÍÄ_x000C__x0015_AØ$Ä]m_x001D__x0015_A_x000C_ì_x0003_o¯_x0014_Aa_x001C_ÃÍÛ_x0010__x0015_AJ'_x0007_ß(¢_x0014_AKÔò£_x0014_A~Xtr;:_x0015_AS_x0002_¹We_x0015_A3EùëYä_x0014_A«%G_x0016_¼R_x0015_A²¼kî_x0014_A¿i;Yó_x0014_Aà­JÞmg_x0014_AqÑÃôü]_x0014_AØÆ²_x001C_¦ö_x0014_A©»lÑ,_x0015_A:_x000D_x3®&gt;_x0015_AUb¸Sª_x0014_AnãH¯¸w_x0015_ABjè{Ã9_x0015_A®: â¤»_x0014_A2B.{i_x0014_AÐ_x001F_/óTó_x0014_AØÞÔ£X_x0015_A_x0019_O°°ß_x0018__x0015_AV_x0015_µ6_x0002__x0005_±_x0005__x0015_A``_x0004_º_x0014_A_x0015_2{Öþ­_x0015_A}Ú/$/_x0015_AZ¡	ý	_x0015_AÛ¡úópg_x0015_AéÚÂ°e_x0015_AÎÒ"9O$_x0014_A%'6ß)_x0015_AâY¼_x001F_s_x0015_A_x0010__x0019_H¿p_x0015_AüÍ¸º!_x0015_ARr_x001F_MR_x0015_A5{_x0005_ß±_x0015_A°¬ï÷;_x0015_AÛm¼_x0001_[þ_x0014_Aa©ÇäO_x0015_A-Ðà_x0016_ô_x0014_AH¢ÐÚOá_x0014_A'¾3éÐ_x0014_A.M_x0001_,_x0014_Aàùí¥Ù__x0015_AP:t©_x0006_ó_x0014_AÚÓJª_x0003_Ó_x0014_AwZBð§Ô_x0014_A@á?_x0018_Y_x0015_A_x0003_Ãõ7¿_x0014__x0015_A3iï§n8_x0015_A¹Î	`;_x0018__x0015_A·å_x0014_à_x0014_Aø|_x000F_hý_x0014_AF¦u_x0014__x0015_A_x0003_	_x0011__x0005_yØ&gt;%_x0015_Aþ.E_x0007_Óï_x0014_AðgW«¨õ_x0014_A"_x0012_yU]Ù_x0014_AO¥½¶°_x0001__x0015_AgzÕ_x0008__x0005__x0015_A_x0004__x001F_ÍG-_x0015_Açx_x0019_x«_x0014_A_x0010_-É}_x0015_A¼_x0010__x000F_÷z_x0015_A_x0004_þ´ùG_x0015_A«_x0006_¹	89_x0015_AÑ_x0019__x000F_Ì_x001E_y_x0015_AÂ_x0005__x000B_=¹Ë_x0014_A¿x_x000D_ÿ_x000F__x0015_AÌü:_x0015_A&lt;èX\+_x0015_AéyU1_x0014_A´{_x001E__x0015_AÝ»Úg(_x0014__x0015_A_x0002_wí_x0014_A__x0005_Ùé_x0014_t_x0015_A·_x001A_áæ¥_x0015_AÛÖÙÓc_x0015_AËtÐ_x0018_]Í_x0014_A¿÷:Kª¸_x0014_AIGr])P_x0015_A¾Iè_x0013_4_x0015_A_x0008__x0005_yk&lt;_x0015_A|â_x0005_Í_x0014_AF_x001F_ç°&gt;	_x0015_AÐ.®C_x0001__x0003_P _x0015_A¦©Çßë_x0014_AØ i&amp;a_x0008__x0015_AÁ«	e_x0002__x0015_AéZãùñ_x001C__x0015_AhA_x0006_2(_x0015_A0Óöê,_x0014_AoX¾Úöc_x0015_AzhK#¶G_x0015_A6u¬ÕÖ_x0014_A_x0005_mñâ:n_x0015_A*V0&amp;_x0015_ARêàËï_x0014_AKÿÁ_x0014_A_x0019_Ò¢_x001F_ç_x0003__x0015_Ad_x001E_5­ü_x0014_AVGÜ:k_x0015_A^G?ç_x0005__x0015_A«è_x0015__x0003_8_x0015_Aï_x0018__x0016_ñ2ï_x0014_AvÇ_x0008_!b_x0015_A.·×tÁ_x0014_A_x0012_	Ø«¡_x0015_AHÎ_x001D_°`ð_x0014_ABei_x0007_?_x0015_Aã/+²_x001D_{_x0014_AÅqÄ¹Þ)_x0015_Aíí&gt;-÷_x0014_A_x000D_l|ËÃ_x0014_Aáhg)QÛ_x0014_A#ÙAõ_x0014_A$ÜM_x0016_5_x0015_A_x0002__x0005_âWÈ	Îæ_x0014_A!G{_x0003__x0014_A¬%@i_x0004__x0015_Aàvq!¯ß_x0014_A8_x000B_Aû_x0013__x0014_A'èT_x001D_ï¸_x0014_Aä°BR*ï_x0014_Ai1ë¥_x0014_Aè,´¨Æ_x0014_AÕ_x0010_7ê_x0014_ABFµiU_x0015_A_x000C_ßî_x0008_I2_x0015_AÑËhÐ­_x0004__x0015_A7_x0015__x0001_ê­$_x0015_AÏ³^Í%£_x0015_A§}ËõN_x0007__x0015_A]Øh_x0019__x0015_A_x0007_TaÕ_x0001_l_x0015_A@öËóøï_x0014_A_x0007_âª¢æ_x0014_A1·Oñød_x0015_AÃ}ò T÷_x0014_A*_x0010_÷b_x0015_AÑB_x001B_EO_x0015_Aÿ¯JUÜ_x0014_ANÿæ%b%_x0015_Aj	-_x0007_Ùõ_x0014_AÞp3+#_x0015_A_x0017_]Tk_x0014_A½;½&lt;_x0015_A/fiwö_x0014_AÑÏªr_x0001__x0002_úÞ_x0014_A®ìFüuò_x0014_A¤8à{_x0002_½_x0014_A^%¨ê_x001F__x000D__x0015_AMíÑ6_x0015_AÐ*ôm¢I_x0015_Aª_x0019_?ÆLÑ_x0014_A}#ÇjV¡_x0014_AB_x000C_á7Ò|_x0014_Av=ÑÑe_x0014_A­§?éî_x0014_A^Ôõjë_x0014_A_x0017_î½_x0005_ªå_x0014_Aà¸Açk_x0002__x0015_A´ WÖ)´_x0014_A_x0003__x0018_Ü`_x0015_AöìË_x0018_WZ_x0015_Aæ9áY_x0015_A³:±ìBt_x0015_AÔ_x001A_X_x001D_¼_x0014_A_x0019_á{·_x0014_A&amp;Lðö_x0014__x0015_A¬Ë±_x0017_0_x0015_Aøõ¦_x0015_Aé/K½_x0015__x0015_A`1¾Ê$_x0015_A/gIé_x0004__x0015_Añ*2_x0001_î3_x0015_A1±U	8_x0015_A_x0018_Ì©3dw_x0014_AU?X(¥_x0004__x0015_A åÆ_x0011_È_x0014_A_x0002__x0003_x¿Þ3"×_x0014_A¬¬³%1_x0015_A¬"ºÍÖV_x0015_A9ì&lt;/æ_x0001__x0015_AÃà_x0012_­M_x0014_A_x0011__x000C_r:Ó¬_x0014_A_x0011_ÂB_á_x0014_ARz~Z_x0014_!_x0015_A¨ê¯_x0004__x000C__x0015_Aòo_x0007_)_x0015_A_x0005_] ¢§(_x0015_A}Wìä_x000D__x0015_A@æL_x0014_Û_x0014_A:%-àÒ_x0014_AWÙhX_x0014_2_x0015_A)ÎHÉ¨m_x0015_Ae"ÈÀ]ô_x0014_AÃ¼h8Ò_x0014_A×õº|@_x0014_AZy÷à¬/_x0015_A&amp;",µ`_x0015_Aâe_x001E_Á(Ú_x0014_A´\­_x0003_a	_x0015_AÌg _x001C__x0015_Aeò69lT_x0015_AÎà¸ÕL5_x0015_A_x001F_Ç¶Ãå_x0014_A`L_x000E_ÞÚ_x0014_A_x0011_Ã_x001E_Öå _x0015_AdÉ_x0010_æ-ÿ_x0014_A_x0007_ï rÖ_x0017__x0015_AÞvB_x0002__x0005_~_x0015_A°&amp;ù_x000C_±_x0014_A×¦L¾_x0010__x0015_AI¯ÀeÐ³_x0015_A{_x001C_mó_x0010_i_x0015_A¨S4ab;_x0015_AäÎZ¹+½_x0014_A\1_{þ_x0014_AµèbÂ_x0014_AÉrd"B_x0015_A_¶WÒ4_x0015_AÂbÒýÙ£_x0015_Aâ_x0001_WÜuÆ_x0014_Aðò"Î%ä_x0014_AÕ_ç÷_X_x0015_ARÂ6þzy_x0015_AÙ_x0019__x0011_8;V_x0015_A_x000B_=±Öà_x0014_A@_x0003_Ó°i_x0015_A¼ÈYVø_x0014_A¡\ÔûlN_x0015_A_x001D_±_x000B_àô?_x0015_AÌEáP_x0016__x0015_A©dtnDæ_x0014_AZRÊfM_x0015_A_x0005_ûë._x0015_Aüm®Å_x0015_AM_x0007__x000E_%_x0005__x0015_A¾`Qk2L_x0015_A&lt;ux_x0015__x0004_7_x0015_Arkk`¹z_x0015_A_x0001_¦| ^_x0015_A_x0002_	Af0Ëü®_x0014_A¡¸n¸¾_x0018__x0015_A$Ô¤æí_x000B__x0015_AQ'_x0008_é{_x0014_A¸g&lt;dcQ_x0015_A_x000F_O_x001D_T9_x0015_A-!_x0001_{"_x0015_A©_x001F_0]B_x0015_A#®~ê¸_x0014_A_x001E_bkN6_x0015_A(:åØÓ_x0014_AÒÜ2¯_x0005__x0015_A¬_x0018_Ñ0Q_x0015_AºQ_x0017_À_x0015_¿_x0014_A_x000B_l­f÷_x0014_AÕ`_x000F_O¿_x0014_Ar_x001B__x0004_&amp;ö_x0014_AämJ¾H_x0015_AËÒh}ÎN_x0015_AäR_x0015_ÅÜÙ_x0015_A_x000F__x0013__x0007_èd_x0014_AÉóº_x000C__x0015_Aº_x0019_®Å$Í_x0014_AÊzÞ_x0014__x0015_AaØÏfå_x0015_A_x0019_xJê_x0014_A®»_x0006_s_x001F_]_x0015_A÷²w{_x001C__x0015_AVZÊ0ß«_x0014_A¹_x001A_éA_x0003_,_x0015_A*6ÀÓ×o_x0015_AuÎÎ_x0001__x0002_ÕW_x0015_AñçÀù_x0012__x0007__x0015_ADØ:_x0006_¶_x0014_AuÄ&lt;ôÈ_x0014_Aùx_x0007_ZD_x0015_A=_x0010_z=1_x0015_Aó_x0007_`âo]_x0015_A ä_x000B_Ç_x0014_A·*ë«Ç_x0014_AÎ5_x0015_Aµ)~pQ_x0011__x0015_AøVG_x0015_Aì2_x000B_ß_x001E_î_x0014_Alöß¥_x0015_A+T_x0001__x0015_A*[Dé®_x000B__x0015_A'ªnCÒq_x0014_A|_x000D_Gç¼J_x0015_A_x0002_æÖ_x0002_y_x0014_AÚ_x001E_E_x0008_éÑ_x0014_A¢_x000E_@_x0015_AÐè2V¢²_x0014_AnÔÆ+]_x001B__x0015_A_x001E_ÈËµ_x0014_Ä_x0014_AfXí&lt;ê_x0014_A\RUl¤¦_x0015_A|³/_x000D_e_x0015_AA_x0018_tRPú_x0014_AÁ«fw8_x0015_AIfH °_x0014_A_x001D_Â_x0011_e!_x0015_AdW=½_x0014_A_x0001__x0005_¯öÜò_x0015_AìÍÒVxa_x0015_AÉûZÓÛj_x0015_A_x0002_Öÿ_x0003_£9_x0015_A_x000E_*ÓCãö_x0014_AÖZÉ_x0007_ß_x0014_Ad_x000F__x0006_#_x0001__x0015_A _x0015_Ëp_x0015_ArÝÒ6OA_x0015_A(å»Á_x0014_AÁ¼Û_x0014_G_x0015_AÛÔp¸ì\_x0015_Aybx£_x0019_%_x0015_A_x0005_75h­_x0014_A_x0017_Gê_x0002__x0011__x0015_A ê]Ò_x0014_AL4_x0008_Ð_x0005__x0015_Aó_x001D_8é_x0004_n_x0015_Axy_x0019_«ÌB_x0015_A&gt;ÜÜu¤Ç_x0014_AüG9¬Ü_x0014_A°ë¡I_x0015_AÌ¼Ö`_x001F__x0015_A4_x0017_§µ''_x0015_A[f«@U_x0015_AýwÛ.Ë_x0014_Aú_x0007_íSJö_x0014_AÃm_x0005_}÷_x0014_A«:»y·_x0014_A]?Ô_x0013_ê_x0014_A=wÊùé_x0014_A)O4µ_x0001__x0002_®_x000E__x0015_A_x0016_J_x001B_7¹&amp;_x0015_Ab°wZÛ¡_x0014_AÇG_x0011_ßçï_x0014_A¢Á4%S_x0016__x0015_AÉ¥£ß_x001D__x0015_AiÎé_x001D_2Á_x0014_A¸t_x0013__x000F_?ô_x0014_A4Q_x001D__x0012__x0015_AUe;8ä_x0014_Aë9àÒþ_x0015__x0015_A§Hù5Z_x0014_Ahà|¼_x0015_AäÉ_x001E__x0004_mã_x0014_A_x0013__x0012_¢[4_x0014_A_x001C_¼U3d_x0010__x0015_AµMº E_x0015_AA¡_x000C_w-_x0015_AªÓ09ß_x0014_A_x0004_×Ö v_x0014_A2ËK_x0018__x0015_AÆ5àK_x0015_A(éPØOì_x0014_Aw_x0014__x000B_çÔ_x0014_A2_x000B_f@'_x0015_AïÄh½R&amp;_x0015_A©3)r_x0015_AËeöð_x0002_ü_x0014_A}hµ_x000F_5_x0015_AzÐ_x0016_äã_x0014_A) C·_x0014_AÂ®@,A_x0015_A_x0005__x0007_ô±_x0019__x000C_¬ _x0015_A_x0008__x0013_4_x0019_]ö_x0014_A²_x0010_ëþo_x0015_AÄñp^"_x0015_A×ÄßÑ§_x0008__x0015_A­Ë¯«_x0015_A$JíÑ_x0006_-_x0015_A;ð_x0013__x001E_p·_x0014_AGþÈ´_x001B__x0015_Am_x001B_là&amp;Ê_x0014_AÀq¼Üã_x0014_AÁj~_x0004_i_x0016__x0015_A6_x0014_tÀh_x0012__x0015_A»ýÉÃ_x0014_AAÚ¡_x0004_5å_x0014_A_x0002_Å-_x0013_ö_x0014_AI_x0013_+U8_x0003__x0015_A_x000C_¾oó_x0016__x0015_AJJãJd_x0014_A}ØmQ¬à_x0014_Aõ:e¯Í÷_x0014_Azºî°_x0003__x0015_A|_x0019__x0003_-mJ_x0015_AÿvT:ª_x0014_A_x000B_oßL_x0001_	_x0015_AB,Z_Ü_x001C__x0015_Apézø_x0004__x0015_A¼Óp3ê_x0015__x0015_An0à0_x001D__x0015_A_x0019_¬÷â_x0015_A_x0010_ötwxü_x0014_AÕB_x0004_]_x0002__x0003_þ_x0013__x0015_A*-à_x0006__x0015_AøÐç&gt;_x0015_ALÃ_x0018_Ð0m_x0015_AEÉ³h_x0015_A_x0015_Kx_¡&amp;_x0015_AgxEñ_x0014_Aæ_x0014_q¯Aè_x0014_AËRÎ¡BÈ_x0014_A!ÍPPíº_x0014_AÎ_x0001_,Tu¸_x0014_A_x000D_Ý_x001E_õÌY_x0015_A-5_x0014__x000B__x0015_AÌi¤Àû_x0014_A_x0005_ãe&lt;_x001B__x0015_A_x0003_Ð_x0018_KF_x0017__x0015_A2&lt;20`_x0015_Aã_x0013_(ð23_x0015_Aæ_x0005_*sÏt_x0015_AàZ:_x0010_Vã_x0014_Aû _x0011_´!_x0015_Aqrtÿ`m_x0015_AôKe_x0005_C_x0015_A;_x0006_¥Ý£¼_x0014_A]Ç5û¯A_x0015_A¸û)_x0015__x0015_AU3pÔàÿ_x0014_AÑ_x0006_·_x001B_D_x0015_Aª¯ÅZ!Ì_x0014_AlØ!_x0015_AÞã\_x0012__x0015_A§{d½@_x0015_A_x0002__x0004_#àªT_x0015_A¿ìxTH§_x0014_A_x0011_àTÕÂb_x0015_AVÖsB_x0013_4_x0015_AoBÄÀQ_x0014_A·Ié_x0019__x0004_®_x0014_A_x0016_&amp;aëÃ_x0014_A	û\úÎ_x0014_AQv \Û_x0014_A´_x0008_cÄQ´_x0014_A,_x0002_ÂÃö_x0014_AA (d_x000D_j_x0015_A `_x0002_!Û_x0014_A8(_x0014_ _x0015__x0015_A/vl¸©_x0014_A%`lÕm_x000F__x0015_A$1T_x0014_5_x0015_AÈ_x001D_åÚ¹_x0014_A ò_x0001_ò0_x0015_Aò±º!&amp;_x000B__x0015_AãOÃ_x0007_¢_x0015_AèOöõ"_x0015_Aîú_x0003_ÉÕ_x000B__x0015_AëbøÆª³_x0015_A7|4. Ù_x0014_A;0_x0011_{Ó_x001D__x0015_Aß¥5_x0008__x0015_A:ùX_x001E_K_x0015_A_x0013__x0011_B_x0017_þ_x0014_AÏ±Ì_x0014_AÐ´Yð_x0015_Añ¼}_x0001__x0004_ó_x0014_AiÚrI_x0002__x0015_A²_x0016_©ê_x000F__x0015_A_x0005_½_x001B__x0010__x0004__x0015_AÅ_x0012__x0007_ò_x0014_Alo§¥TW_x0015_AX%¯¶TK_x0015_AØ_x001B_F=,_x0015_Aõ(õuP_x0015_A~4Ll(Ó_x0014_Aïáy¿a_x0015_A_x001C_'_x000E_Ï¥_x0015__x0015_A¦_x000C_ÑcKÇ_x0014_AÌy]5_x0003_(_x0015_A5þ!ä»_x0014_AC_x0008_j;|c_x0015_Aì@{äÙ_x0014_Aö®_x001A_gES_x0015_A6°Þ7ã2_x0015_AÎF$0(_x0019__x0015_AÔÁ0æ_x0014_A;·æ_x0015__x0015_A,S´}½5_x0015_Aoæ~ßxB_x0015_A_x001C_Í%Â'V_x0015_A'ÝQ_x0001_æ_x0011__x0015_AXí)R)_x0015_AtñÍß\_x0015_A_x0013__x000C_ª76_x0015_Aà\Âñ1/_x0015_A»_x0016_ú_x0007_L_x0015_A×®$ÿ_x0012__x0015_A_x0001__x0002_°v_x0018__x0005__x0015_A-Z_x001B_dñ&amp;_x0015_AÊÃg_x0018__x0015_A¤.V¬Ð_x000E__x0015_A_x000B_T_x000F_Ú²v_x0014_Aå_x001F_§º_x001F__x0015_A_x0008__x000D_í_x000E_öL_x0015_Agl_x001F_|N_x0015_AtÀ£Ëý_x0014_A¶))¼þÖ_x0014_AÉ?Tê_x0003_ú_x0014_A_x000F_	¯_x0007_æ_x0014_AÅßAf^_x0014_Aß_x000B_&lt;u_x0015_Ý_x0014_AãúÙá+_x000E__x0015_ACò»_x0019_ø&gt;_x0015_A«m'íh_x0014_A_x001C_¶ÒÃC_x0007__x0015_A_x0014_F_x0006_ÐÍ_x0015_AË»~*î±_x0014_Aþ_x001D_.3Ml_x0015_Ab2|¨.2_x0015_A_x001C__x001F_&gt;_x000F__x0015_Aò®Tsê_x0015_A=ãºO¼C_x0015_A9H_x000C__x0005_;_x0015_Aµ£_x0002_ Ê_x0014_Au_x000E_ÜTê_x0014_Ap³âÆ_x0012__x0015_A\Úµã_x0013_"_x0015_A	ºÖ_x001F_¬_x0015_A_ærë_x0001__x0007_S_x0015_A}$â_x000B__x0015_A_x000E_8CiÂ _x0015_A:©rç_x0006__x0015_A$$2»W_x0004__x0015_AµðµÝiÃ_x0014_A¯_x000E__x0011__Éò_x0014_A_x0011_2oc_x0015_A_x000F__x0019_E÷ä%_x0015_A@_x0010_¹%_x0015_Ay'Æ÷üý_x0014_AÕRÒ=±_x0014_AæºýÖá_x0006__x0015_AÈN¤tÅ·_x0014_Ao$®)H_x0014_A]_x0004_æh_x0002_S_x0015_AÊËñ½7Z_x0015_AtÌ_x0007_f$_x0015_A_x0001__x000D_Ù:Óô_x0014_A«öEOÛ_x0015__x0015_AÞÕa¸Áâ_x0014_AO¶Nä,E_x0015_AP0@û_x0003_^_x0015_AÙ´i«k!_x0015_A¹wà)	_x0015_A_x000E_S`VÚ_x0014_Aùl%±«_x0014_AÇÍûd4®_x0014_A_x000B_\þ0nï_x0014_A+û+qTN_x0015_A_x0005_¬ß+(_x0015_AÚ3ñhA_x0015_A_x0001__x0003__x0004__x0001_9F)_x0015_A²ùØ_x001C_Ü_x0014_A®åqßG_x0015_Ao«$eP_x0015_A]ûß_x001E__x001A_Ê_x0014_AÄjü¸Ù1_x0015_AÞµÌÃm(_x0015_Ao#Kx_x0005_3_x0015_AæÄ­åÏ_x0014_A_x0016_Y¶|äù_x0014_AÎÑ_x000D_¸B_x0014_Aìu5ù_x0014_ALõæ²_x001D_(_x0015_An_x0008_qEÀ_x0015_AØ¤¿5_x0014_Ar²ÔÞZ_x0015_A§!y_x0014__x0015_A¤M§*úD_x0015_AXh&gt;_x0006_úÅ_x0015_AZ6Æëæ_x0014_A_x000D_Æif;_x0015_A_x0002_²|4º_x0015_Alÿá`Ö_x0014_A@it¯ _x0014_AkÅ"à_x0014_A_x001B_sÐNöl_x0015_AÖtK,y_x0018__x0015_A_x0015_ÜLó_x0011_H_x0014_A+Ú[½q¾_x0014_A¤ø)¿L_x0015_AV}ú£â_x0012__x0015_A_x0010__x0010_µì_x0002__x0010_¸k_x0015_Aé_x0019_·À_x0014_A¬Ùcè8_x0015_AÎÜ_x0019__x0003_²_x0014_AÝB_x0008_Þ¶ò_x0014_AÊ¶'.Å_x000D__x0015_A_x001E_¼_x001A__x0007_w_x0015_A_x0016_!;w ,_x0015_A,Â$ _x0015_AözÖùô_x0014_A3¼',è&lt;_x0015_A_x000B_Xs_x0014_AéÜµO_x0010__x0015_A±,ÜUÐ_x0004__x0015_Aóî0³o_x0014_AÞÛ'ç9_x0015_A±,R±&amp;;_x0015_ADºÉ	X_x0015_Albjy2_x0015_Açþ_x0003_Ô³:_x0015_Ad~_x000F_Æè¢_x0015_A_x0001_~ùº_x0011__x0015_Aò&amp;è_x0003__x0014_A*_x000C__x000E_lÐP_x0015_Ae«ÈÞ&amp;_x0015_Að_x0005_D3_x0007__x0015_A_x000E_AÆ¥ù_x0014_Að^L&gt;ÉÆ_x0014_A_x0017__x0006_zµq_x0015_ACs_x000D_]_x000B__x0015_A_x0013_XÛ_x0017_¸_x0015_AÁ\Ù®2_x0015_A_x0002__x0003_ýôÒaL"_x0015_AQÀÏè×ß_x0014_A(ÿ¬		_x0015_Açk§¡.C_x0015_A_x0013_¸ôúð_x0015_AÛ]¹^Êà_x0014_AÖ_x001B_ð.ß¿_x0014_A_x0005_7Z·¡U_x0015_AD¸_x0018_õÎ½_x0015_AS_x0019_,J~_x0015_AÏ^ÕûX_x0015_Aß_x0004_ÆZ_x0018__x0016__x0015_A¡Z8O_x0015_AîÅô!_x0015_A¨iôÐ_x0008__x0015_A]#Ulx_x0001__x0015_AiØâ)û_x0014_AÅ.©_x0004_Øa_x0015_A_x0002_þ4)._x0014_A²cø_x001E_õ_x0014_AyànÃ^¨_x0014_AOv=_x0003_Õ_x0014_A·m³ÂÏ_x0014__x0015_A_x001F_ÑaÞu_x0015_A&amp;¸q_x000F_ü@_x0015_A_x0004_%_x0008_-S_x0015_A% ²Û_x0008_ _x0014_Aô{¦Ô_x0013_#_x0015_A&lt;_x0002_¡c_x0004__x0015_AØù'iÁ»_x0014_A?{\÷_x001F__x0015_A_x000E_êSQ_x0001__x0002_-Ö_x0014_A¶þ4´;_x0015_AòrI¨_x0014_AøÉ·Oc_x001C__x0015_AK´EE_x0015_Aê_x0019_«f_x0014_AÎ_x001C_D3Ix_x0014_A3åMg_x0015_A§ZïUb_x0015_Ah¯5BS_x0014_A*_x0002_¬V_x0014_Aö_x001C_ûwªY_x0015_A_x0017_«_x0008_sÊö_x0014_Aó	S]MÚ_x0014_A´_x001A_å*Î_x0014_A²/_x001A_sÌ_x0014_Ao¿_x001F_Xq_x0004__x0015_A_x0001_~:øùÁ_x0015_Aü¹ïX_x0015_AÎ_x000B_6¢0_x0017__x0015_A_x0014_ð¼_x0014__x0011__x0014_A¿~±péø_x0014_AÉ_x001A_ËÅd_x0014_AQå9«K¶_x0015_AÐçw¦gC_x0015_A_x0018_MUêÊ_x0014_AúxPÃ:)_x0015_AæU«iQM_x0014_A@aoe_x001A__x0015_Aùuù_x0001_Ø_x0014_A4rlÞÛÇ_x0014_A_x0002_ñ¾ú@_x001A__x0015_A_x0002__x0004_)®Þì_x0014_AØE(_x0017__x0015_Am}_x000B_õ«1_x0015_A)_x000F_ñAX_x0015_Aþ_x0017_1ÿ¶I_x0015_AY/ècý#_x0015_A'ÚLÏÊ_x001C__x0015_AD&amp;£Î_x0014_Az¶ÂûÞ_x0014_A¯kd_x0012__x001A__x0015_Aõú5#*_x000C__x0015_AÓõNuUÌ_x0014_AÚîà_x0019_)¡_x0014_AçSê¡_x0015_A_x0008_µ7°î_x0014_A_x0003__x000D__x000C_£º._x0015_Aìý_x0004_ì_x0014_AøOJ­L__x0015_A_x0001_aa¡*À_x0014_A_x001F_Y_x0004_¿_x000E__x0010__x0015_Aù²ò:ø_x0014_Aêì§I£F_x0015_A_x0004_&lt;5½¨_x0019__x0015_A:iS_x0014_A+-_x001D_2_x0015_ß_x0014_ApÁ¦ï-_x0015_A_x0004_0_x0003_;ÛW_x0015_Aé_x0005_eßªÐ_x0014_AõÀ8÷î_x0014_AÏTd±_x001F_?_x0015_A_x0001_Ö`QÅ_x0014_A"_x000C_2/_x0001__x0002_7É_x0014_AXRx±Üé_x0014_Aö_x001C_ÀúF*_x0015_AOnE§_x0011__x0015_A_x000F__x0008_áFãé_x0014_A&gt;¹Ö¬j_x0015_A~(LèÄº_x0014_A_x000B_N}LH_x0015_A9_x001B_Ù^¬_x001D__x0015_A®¼K?$_x0015_AôjÔÕ]_x001C__x0015_AÍ_x001E_V·	$_x0015_A´àMH_x0012_N_x0015_Ap¬!Ît5_x0015_Aå?i¨e×_x0014_A\q.P_x0011_M_x0015_Aé_x0005_Òs¶_x0014_A_x001E_únH_x0014__x0015_Az«æ?_x0015_A&gt;ð,?_x0014_A_x0015_XeUá]_x0014_ASøj(%_x0015_AgxD_x0006_ÿ¬_x0014_A`³'Gca_x0015_AÕ[p:°_x0014_ALÃ¥2_x000D_þ_x0014_A_x0005_äIej_x0014_AH÷j8·º_x0015_AûJ_x0007_ËÙ·_x0014_A!øf»_x0015_A0êGÓ]_x0015_A§½P_Ó	_x0015_A_x0003__x0004_Böµ²÷_x0014_Aé_x0005_,ë_x0014_A4°¸á_x000D__x0015_Aq_x0002_Vª_x0015_AÊÕXmZs_x0015_A_x001D_\yµð[_x0015_A_x001B_ÂÞ_x0012_a_x0004__x0015_AÞ°b}Ü@_x0015_AµÖw_x0011_Z_x0014_AÎò"²__x0015_AKe{_x0002__x0015_Aà.®"_x0015_AÏ)_x0012_H¢_x0014_AÆóººEÜ_x0014_A_x0017_â.0Ô_x0015_A·Ù©æô	_x0015_A_x0013_cLá^_x0014_A_x0003_l_r_x0010_I_x0015_Aa9Jíît_x0015_A_x0007_ÞI©Ü_x0014_A"ê©CØ_x0014_AYnT}x_x0015_AwÜ¨4_x0015_AË´_x0014_È²ä_x0014_AbL¥_x0001_íM_x0015_A÷#»üz_x0015_Aç¶zq_x0015_AÙ¨^Jb_x0015_Au¦Ã÷cí_x0014_A¹B_x000F_¬jé_x0014_A+M_x0014__x0013__x0006_Ø_x0014_A¡ÚDì_x0003__x0004_&lt;@_x0015_A£½X¥Ð?_x0015_AÉ&lt;R_Ô_x0014_A_x0002_Ä¹ÎáÉ_x0014_A_x0002_Õ·_x0014_'Ý_x0014_Aw.6Êw_x0007__x0015_AØõ÷ Ó_x0014_AÓ__P*ú_x0014_A8-ä_x0004_f_x0015_Aýq¡­ü_x0014_Aé2b_x001D_Â_x0014_A[þ:_x0007_%_x000C__x0015_AxØ+¥¡_x0005__x0015_Aê%F_x000C_L_x0015_A°æ¡_x0016_Ö_x0015_AçØ÷ôA_x0015_Ab_x001F_ÛÁ_x001A_¶_x0014_Aq´ÕÂàl_x0014_Ar ¼g_x001B_4_x0015_A­Dª25_x0015_AÃÞï_x0014_Aþ÷_x0019_t(U_x0015_A@úMhEp_x0015_Aú©Zù/_x0015_A¨ÂÏ&gt;|_x0014_A´º¸á_x0014_AÊUÚ¸Õ_x0014_A_x0007_Ñ7_x0015_AX_x0001__x000E__x0017__x0015_Aö~èq+_x0015_ANøT:³_x0014__x0015_Am_x0014_*áOî_x0014_A_x0004__x0006_C	Îÿ_x0014_AÇ	_x0012_i´_x0014_A0J_x000C_ññ_x0018__x0015_AÍQ_x0002_O_x0011_«_x0014_AwÚ¬á»_x0006__x0015_Aq}¤¥MÎ_x0014_A+½ÃLÙÅ_x0014_A_x0005_Á_	ûJ_x0015_AÀNµ¤_x0014_AÒêbï²_x0014_AÔªÉ]â_x0014_AÛy³"&lt;_x0015_A=¢XT§_x0014_AJ6û!ç_x0014_Aw_x0003_¬vu_x0015_Aí©Q_x0015_Aåw,p7{_x0015_A:ÁJzgË_x0014_Aø3A_x0015_AÉ¾¼/T_x0001__x0015_A_x0006_ï_x000B_£=_x0015_A&lt;W_x0002_eU_x0015_AªÞdao_x0015_Aâ&gt;ñ6_x0015_A_x0017_ÚÜzi_x0015_A8_x000B_Ø¦¿_x0014_ATµ ÀÌ_x0014_A0¶ÚÃa_x0014_A³È_x000D_8_x0014_A_x0011_Þ_x0014_A%¤Wfëà_x0014_Aî|rÃ_x0001__x0008_]ï_x0014_AÿtÀ}_x0018__x001D__x0015_AàçÿJä­_x0014_A_x0013_÷;È_x0012__x000E__x0015_AåÎ¦Ãç_x0014_AXîÖ?_x0015_A`_Z*Ê_x0014_A¶éW1 _x0015_AìQ!L&lt;_x0015_A-ÝQñDð_x0014_A[½HôF_x0016__x0015_AMB!K_x0003_Ì_x0014_A_x0002_b_x0017_ËA&gt;_x0015_Alp{z_x0014_AEøAÐ÷$_x0015_AU4¢£_x0006__x0007__x0015_A°_x0011__x0002_$O_x0015_A	e¢Ñ&lt;_x0015_A`TÜ' I_x0015_AûøÀá7_x0015_AvQõÁP_x0015_A¨Â"_x0016_}_x0016__x0015_A8_x0005__x0019_$u_x0014_AU9_x0017__x0002_Õq_x0015_A$_x0017__x001D_a$`_x0015_A_x0004_®×¥_x0014_AáÅ½ÿÌä_x0014_AÑÌ^_x0001__x0015_ADZ¸8:F_x0015_Ay -}_x0014_Aª_x0018_mÕ_x0014_A_x000C_Ô_x001F__x001E__x0011_=_x0015_A_x0001__x0005_²[è/_x0015_A³o!Õ8_x0015_ApÇ³|R[_x0015_A^zwéxF_x0015_A»û:s_x0003_V_x0014_Awî¡-_x0015_A_x0007_ÐÚox¬_x0014_A_x0002_W&gt;_x0015_A_x0018_T_x000F_yº_x0015__x0015_Aß³©cTË_x0014_A°	ÞX^_x0003__x0015_AÔþ_x0002_ý_x000C__x0015_AÅKð»Â_x0014_AA¿ÿÏú_x0014_A(_x0012_+Çf_x0015_Aª]_x0002_dá_x0001__x0015_A¼Ó_x001B_5¥á_x0014_A§8püÓ_x0014_A_x000B_+ª¬ëÜ_x0014_A³AW»Áÿ_x0014_A ëëH_x001B__x0015_Aâ0_x0010_Í*_x0015_AÆQ½RÒ_x0001__x0015_A_x0004_Åè¾|å_x0014_Atë_x000D_¼_x0016__x0015_A¸rçá$_x0015_AÁÏJp@^_x0015_AÝ_x0019_WÛïì_x0014_A Úß×_x001B__x0016_AÚ_x001A_v/h_x0014_A¡öu&amp;ã_x0014_Ak9§_x0002__x000C_YP_x0015_AØX_x0002_DAÇ_x0014_A*_x000F__x0003_PPõ_x0014_A¸¹Ïæ¹þ_x0014_A*_x000E__x001B_¯Oó_x0014_ALcöOqá_x0014_Aåûª«Æ_x0014_A'3_x0004_{Kü_x0014_A»S¿[0a_x0015_A?ÁrÐm_x0015_Ap±yn_x0005__x0015_Aã©®¹_x0013_K_x0015_Aë2ø_x0014_AóÖÒvS_x0014_A%ÁYªý_x0014_AD3W_x000D_ _x0015_A_x0011_´ò_x0008_&gt;¾_x0014_Aa_x0001_87õ_x0014_A0øÈ&lt;ñ_x0015_A_x0007_"zN_x0010_Ô_x0014_AÖæò,_x0003__x0015_A1_x0004_&gt;i_x0015_AgÁAî_x001D__x0015_AN_x001D_	_x000F__x0015_A:|_x0001__x001B_2_x0015_Af7Aü._x0015_A_x000F_%¤PT_x0015_AÍ¹\×äñ_x0014_A´#Õ+ßÄ_x0014_A÷-wá±´_x0014_A6ßÁ_x000B__x0017__x0012__x0015_A´ãIM_x0006__x0015_A_x0001__x0002_F|_x0010_à_x0012_ø_x0014_AòÉÅd_x000D_P_x0015_AÚP&gt;_x0015_Atè_x001E_ßn#_x0015_A"iöm,i_x0015_Aýëëµl=_x0015_Açlî«_x0011_J_x0015_Aã_x000B_W¤Ö_x0014_A§4_x001B_Å1_x0015_AU ¶óú_x0015_A\ïïÇ_x0010_\_x0015_AáòòÉÌÝ_x0014_Aæ_x000F__x0015_^Î_x0014_A±_x0019_0_x0015_A4¤½«þ_x0014_AÝçWÆ#_x0015_Aã_x001E_ÎE7_x0015_AâÚ,È4_x0019__x0015_A:)±á_x0014_A_x0008_&gt;ùL_x001E__x0014_Aë`_x001F_sºÚ_x0014_A9d\e_x0015_A©¾:&gt;_x0015_Aë;Òc~_x0014_AËæô~ã(_x0015_AYvûÕJ_x0015_Aíé¨ÉQ½_x0014_A85ãZ_x0014_Axqÿ~@D_x0015_Aaö£#°O_x0015_A¹Ø¨«_x0017_°_x0014_AÀ®Ñd_x0001__x0002_5ë_x0014_AHäos¤_x0014_Au	õ^E_x0015_A9}Fyaß_x0015_AWHüeÉõ_x0014_Aä	_x0015__x001A_Â_x0015_A~©(_x0018__x0015_A·Û_x0019_YÛ_x0014_AÌig§îS_x0015_Ar²_x0004_*_x0015_A'wG0_x0015_A¿)ÌÁd_x0015_ABC_x0014_A_x0019_&lt;6Æ_x0017__x0015_A¯¯Å²|_x0013__x0015_A_x001E_#wØèô_x0014_APïß¢	_x0015_AW_x0007_´ÔÖ4_x0015_AÊÐ¨_x0017_ú_x0014_A7#_x0017_Rè=_x0015_AåèÆ¿_x0014_AÞøÒ¶}Ú_x0014_Aï­ÜÙQ_x000E__x0015_A¼D_x0015_(Æé_x0014_A¤ï@	_x000E__x0015_AZ_x0010_Óúò_x0014_AÐùè¹Ä_x0014_Ac-_x0006_·_x001F__x0015_A_x0002_M_x0011_O¸/_x0015_Aû1!Ï_x001D_E_x0015_AêÛþ_x0016__x0015_A_x0001_H!~uÊ_x0014_A_x0003__x0004__x0019__x0019__x0015_AZ_x000C_Oº½_x0014_A¤6m_x0019_ G_x0015_AË=·3_x0015_Aèç*?¨_x0015_Aá_x000F_iÔ_x0014_A_x0015_B­_x0005_ý_x0014_A_x000B_»ÆxÑ_x0014_ANQ__x000F_á_x0014_A¸\_x000F_ö¿_x0014_AÐn=Ì._x0015_A_x000E_¡X¥_x0014_A(_x001A_ú_x0002_4_x0015_Aä_x000E_ñò_x0001__x0015_AQè"×ô_x0007__x0015_A¿mÇh!_x0015_A5t£Ü_x0013_á_x0014_A_x0015_@ÆÏ_w_x0015_AÌ6ãrS8_x0015_A7iì&amp;_x0015_Aø-¸_x0018_(_x0015_A^´ÃÅK_x0015_A-áã _x0005__x0014_ASíç"þ_x0014_AñÚT½¾{_x0014_A 72 T_x0015_AzÊ_x000D_£_x0014_AIcM÷_x0014_A3ô_x0016_&amp;_x0015_AYä(XS_x0015_AÆó_x0017_Ïø_x0014_Aëw4_x0001__x0003_»_x0014_AdBô[ö_x0014_AYî2öÿ_x0014_A9ð®káÄ_x0015_A_x0016_	Ã2I_x0015_Aö_x0008_l21à_x0014_A_x0003__x0015_¥}_x000B__x0015_A_x001F__x0011_Ò¼`3_x0015_A_x0004_wã_x000D_yø_x0014_Aæÿ¥6T_x0015_AL³c°é_x0014_A|m_x0001_ÅÜ_x0014_A{3æ$Äü_x0014_Ab_x0010___x0004_ÁÔ_x0014_AßJ^Å_x0004__x0015_A(H_x0006_ÝÛ_x0017__x0015_AÚ_x001A__x0013_5ä_x0014_A«_x0011_LèÖ_x0014_A. ç«_x000F__x0015_AsjV_x0003__x0015_A|~Ã9_x0014_AX._x0012_èX_x0015_A_x0014_b^vi«_x0014_AÇÌD¥_x0014_AÝáú_x0017_úá_x0014_A¼ÿ_x001A_þS_x0015_A~kÃr_x0015_A_x001C__x001D_·m_x0002_F_x0015_Aà_x0012_!?Ù_x0014_Aü9Ü0_x0014_A$êðS_x000E__x0015_AÓ!É=H_x0015__x0015_A_x0001__x0002_äþ_x0010_%í_x0014_A]~ÄU_x0015_AÇa{&lt;_x0018_±_x0014_Aï_x0001_7aI_x0015_AÓ_x001E_­À6Þ_x0014_AßÎ»É\%_x0015_Aâí¡#X_x0015_A÷1|÷_x0016_R_x0015_A¼J!W_x0014_ASÄàìj_x0015_A½·l|_x0015_Aæÿg+6_x0015_An_x0014_~B_x0015_AÓ®zAC_x001F__x0015_Aß_x000C_GH£2_x0015_A«ê3_x000C__x0007_¬_x0014_A;-9{±_x0014_AiuÖÁ_x0004_ª_x0014_A½_x001C__x0004_Ôaû_x0014_AþÄÃ_x0019_â_x0014_Aª]YàT_x0015_AÁ¨½¶YR_x0015_AP·b?¬°_x0014_AÓ·ã[_x0015_A¼¢ÔÝ5_x0015_A¤ð(á¿Î_x0014_Aï&gt;Ýv_x001B__x0015_A3\_x0010_æ4	_x0015_AaX´±iÅ_x0014_Ao°3G$_x0015_A!õKÕÿC_x0015_A»ìz _x0003__x0004__x0001_Å_x0014_AÙP_x0006_ïn_x0015_A_x0010_RD{XD_x0015_A×§G_x0012_Ô=_x0015_AQ:_x0019_³Úc_x0015_ADÈ,Ð_x0014_AÙ_x001A_3ýò_x0014_Aþ_x0002_¥_x0012_¨J_x0015_A_x0017_é¯n¶_x0015_A÷Ý/ÌÕ_x0014_A±_x0017_aD"_x0014_Ar_x001B_1£Ä2_x0015_AÊ_x0004_©Ã_x0014_Ç_x0014_AÁ¾¯_x0012_t_x0003__x0015_A¶H_x0010_Y_x0014_A_x0012_6Ë&amp;_x0015_AX_x0002_¾Ç¾_x0002__x0015_A_x000D_oÄqIB_x0015_A;FB¡:Z_x0015_A¨týéøÀ_x0014_A÷"ûQ6?_x0015_A2_x0018_[×_x001E__x0015_A&lt;¤t'í2_x0015_A+ù!½ª_x0015_A;¤_x001C_¾_x001B__x0011__x0015_AÏ_x0002_Xqô_x0014_Ar­½¶_x000D_ä_x0014_ALõX¶Õ±_x0014_A¨a¸¨_x0014_A¼lMià_x0014_AZùÑÅàê_x0014_A1Ç_x0006_I_x0013__x0015_A_x0002__x0003_ä¤ÃÖ	x_x0014_ACè!_x000B_¶©_x0015_A._x0005_ú,8_x0015_AùMËv_x0015_AXrþ_x001B_6'_x0015_AØÒ_x0016_×ó5_x0015_A¥_x001B_÷z_x0007_&gt;_x0015_AVEkëP_x0015_AmüR­y¡_x0014_AV®8Í_x0014_AU«V&gt;WÐ_x0014_AãsÈÿ_x0001_§_x0014_Aü_x000C_k0_x0017_"_x0015_AâÑEÿ_x001E__x0015_A_x0006_o|_x0001__x001B__x0015_AP¼X_x000B_®_x0006__x0015_A%j_x0017_°EÂ_x0014_Aée4Ì,=_x0015_Aá_x000C__x0004_½¨µ_x0015_A¹½Úô%_x0015_AtåzÒ_x0015_A¡\ÚÇ¤_x001B__x0015_AÑùöÖcÂ_x0014_AfrJ,_x0015_A®::lÔ_x0015_AVº_x000E_×!_x000F__x0015_A«3vÅ½ô_x0014_AÈÁ_x0012_´_x0014_A&lt;G,å|m¨ÀdÕÚt_x0011_°¿À:Nñ_x000F_"	ÎÀüÞO_x0003__x0004_è©»À_x0007_BqÀ¼Às_x0014_Z~_x001C_kÃÀkêuÙ	ÈÀ^pExnËÀ($yXêÎÀx¸\õ³ÀÉ©S;È_x001F_ÐÀpÆ40*ýÁÀ`3@e_x0004__x001B_À0Qt_x0008__x0016_¨À_x0012_Ùñ3ÍÀæ®ïZ_x0012_²À!n_x0001_×4ÃÀ_x0006_âôG_x0006_ÄÀX{É{ZÀ0oM ùÀ/2ÖÆ_ÐÀæ_x0002_ÿÀwÍÊÀaä?â,9ÌÀ6_x0015_VÇFÄÀ¾ÝçEfÉÀ0O _x0001_%­Àlxô÷×ëÅÀæoãgÔLÌÀyÖ_x0006_2}ÈÀÐg¬¹Mæ¦À__x0013_ÑAKÎÀÊÏ°æ9QÅÀLPÕ ¡ÀØ_x0014__x0007_þ±À_x0018_¹½¬/&lt;À_x0002__x0003_âA®å¼5ËÀp!SºH¸Àe0îA?÷ÀÀHwBB_x0019_ÌÀïÌÁQaÏÀL»^§ziµÀ4_x0002_ßéþSÆÀ_x0001_©5ºÊÀäHúØÏ¡ÀÐ_x000C_7®²ÐÀ\3_x001B_ý µÉÀ89õdÎÀêU"ÏfÍÀ®ð_x0012_j4ÁÀ_x0002_GÛ_x0002_Ý_x0011_ÊÀdC_x000E_E¼_x001B_§À{zNÁÀ ¬]~ÅÀTÛ@/m~ÍÀ¬Æe?J­ÀS_x0012_:ÓÇÀkö¥8sÀÀ(Ü_x0005_ÝÎÀ_x0004_ÅÀOºÀ_x0002_ñBdÕ&lt;ÀXúP_x000F_Ù_x001D_£ÀZ¿?OÎÀ_x0002_%_x0004_g¾nÀÀÏ_x0003_å_x001B_vÂÀð.°ÝêG¤À&lt;_x0015_)QâºÀÜ_x001D_HÇ_x0001__x0003_FË¶À¨ªå%`ü¯ÀÔöp_x0019_½ÀÔ¬Åk,ÍÀÓ_x000B__x0013_ÕGµÐÀ8UüÔ)ã¦Àp%%?0ÊÀ«9|ÎÀòÜ¯5ßxÃÀïÒë9_x0001_¯ÃÀd}á¼ óµÀ_x0003__x0002_mÃÀ¨òMJÀÀªîF¿À±ø®_x0004_"ËÀ¨î ­_x000C_ÁÀ ø¨A¸À¾kõþÐ³À	¸0@ÅÀô%+ðxñ£À&amp;_x0007_eë_x0008_ÆÀþ_Q±_x0018_o¸ÀH°Y_x0006__x001D_¦Ài%IQ_x001E_¹ÊÀI_x0017_BtëÀbJsfÎ²ÀäÖÝJ8ÊÀh_x0013_y¢:_x0015_¥Àä1k_x0011__x0007_ÌÀPËISYÁÀðR_ÖäÀHðf_x0017_ô·À_x0003__x0005_¨yi_x0004_¬ÀT_x0015_sK´v©ÀC}q[½6ÎÀ$úØIª¬µÀÐÈÌ_x001A_m¤ÎÀ_x0006_5_x0001_¾£ËÀÍÐ_x0014_'ºÀX{GðI§ÀÆtÄ_x0014_2µÀÔ_x0002_X6ÆÀöXª_x0013__x0004__x0008_ÊÀ,åÉpÑwÁÀ¼ÔRVÀÀÀ'ÿ_x000F_	N_x001A_ÎÀ2Oì¢7²½ÀX_Õ_x0008_ Àz_x0017__x0018_ÅcXÇÀÐ_x0003_)o_x0003_ÖÂÀ`-ÿK¬ÐÅÀ¤,É¹J¥ÀèNîù2_x001A_À&amp;^ê^ÀmÆÀóèôÐq_x0010_ÐÀäõ´=VH±À|ô*1_x0015_¢À Q0P®À¸ªz¾_x0008_¤ÐÀæ¢_x001A_Î^ÌÀ¦x2&gt;_x0015_³À&lt;_x0002_×uýÏÀ òòÀT,Àm ï_x0001__x0004__x0018_+ÁÀÌã8¥KÊÀ¸·of À_x0017_d5ÀFóá2#ªÁÀ¸`¬ù7®»ÀÛñìÝ_x0011_ÐÀ_x000E_Û_x0006_ºZT°À~èw_x0016_ëÊÀl_x000B__x000D_âjÍÀ¨stÓ:´Àè¶_x0008__x0019_ñ¶ÃÀÃÙµªZÎÀ¹W=ÂVÀÀ9ÔjÈÈÀ*Ì1¢ñÃÀàÎ±ÔÆÀ_x001D_?6º¹Àh³£ùÛÏÈÀÀ_x0006_ÉWE¢ÀraÌÄ_x0003_¿À(45JÃÀV_x000F_Éí2`ÃÀà@§_x0014_|ÍÀ$ÿÈ_x0001_ª:¸ÀÖq]ÕcÓÆÀÀ^_x0006_.{oÂÀæ_x001F_¦æù_x0002_ÍÀÒ¡·cÏÀä_x0014_¡Z_¬À6;1_x0017_ÐÀ_x001D_e}%HFÊÀ_x0001__x0002__x0014__x0001_øÚëV§À|F_x0010_Å_x0011__x0012_ËÀ:Î_x0018_®ÜKºÀ_x0006_Dpa/óËÀtÛ_x0016_½+â¶À¶5¶ÛÚ4ÍÀ¯¦+_x0019_wãÌÀ_x001E__x0005_f_x0004_þ¿ÊÀvì^_x0003_,²À0¿)%ËÀvù_x000B_í_x000D_³ÀÇ+iN¦ÄÀ è[ßù_x0005_À¢rÙÒ ¸Àð9ù­{·ÀÄ_x0004_²H^ÂÀ_x0010_&lt;M}Ç·À7p_x000F_ø²ÀèÌ_x0007_ð¼³ÀPr_x0002_d¼WÀBN*©³À{:Ç,¤ÎÀ_x0001_p[9@(yÀ½Û[ñ&lt;_x0005_ÈÀàÝ¯"¶æÀBÐDý_x0005_·ÀROÃ×]w¶À$_x0003_§+¡_x0002_ÂÀÀªQóùMÀö,|_x0010_ûY¶À¯y_x0011_6ÉÀ`íu;_x0001__x0003__x000F__x0002_ÂÀîi]Ó#ÂÀ@&gt;_x0001_ uÀ_x0016_Ü¡UatÀÀÖæ§§°ºÀBGéãæ²Àâ_x001F_åæõ¶À_x0003_µp²ý·ÀNK+£eÇÀk_x0005_ÈÀÀÂ_x0006_5_x0015_÷ ÊÀðÂ8p_x0017_^À_x000C_ôJ_x0019__x0017_À©À _x0014_2ü®ÀÀH¬_x0004__x0015_âÅ¨À¦Ö=_x001A_@¸À_x000C__x0012_!_x0005__x000E_tºÀTÎ_x0011_ÿà³ÇÀhgí'ÛåÃÀÞ_x0014_¾+_x000B_2°À3i¯¶_x0002__x0010_ÐÀj´_x0013_	­fÎÀrèa¶ÜÌÀüöyUp¬À°Æ±÷³À_x0017_T\ÕËÀ@_x0012_¯1_x0013_S¹À_x0018_ÙRÿ)ÄÀLzm æFÍÀpßÉLÀ©ØoC¡µÀLS0ÓPÏÀ_x0001__x0002_@_x000F__x0002_Ì´ØµÀÉ@8&gt;âXÊÀ|_x0003_Z&gt;u¼À~ÚìÎ³ÀÐ¸Øo´n£À8_x0010_JzÊÀïIä¾ÀÈºÖPnÃÀJñWÿÂÀÀ&gt;z-ËÀ_x0014_Øæ^ß£Ày_x000C_{WÁÀxV¤,³ÝÂÀ:F½_x0012__x0016_ÉÀê_x0017_öÕ»À lîÒ_x0008_»À]_x0013_ÚáÌÀïnaè_x001A_wËÀ¤½_x001A_"4£ÀÂ1¨¸ÃÀ_x000D_=é	x­ÅÀEÛ[hÁÀ¿]ù-°À$5jÊÙ¾ÀLÉYx¯_x0007_®À4¢ü_x0011_ZcÈÀ_x000E_@OT$#²Àâ~ËÈÎÀÀÈ_x001B_cAsÀñpulÁÀzx¢¯û}¼ÀâàJÃ_x0003__x0005_¦m¹À@î_x0012_+,÷ÀÀ_x0002__x0004__x0005_Àd_x0001_é_x0003__x0008_©ÎÀHúYßÊÀ¬S¦"*ÆÀö§D r_x0010_°Àvo»_x001B_¬¢¼À0y_x0012_°_x001B_ÆÀ£9©yRÀÀÊê2w¡ÑÃÀÌ8ÿ_x001B_¦¥À0Ê_x0011_®×ÀÀ÷4ÆzEyÁÀXß¿·_x001F_¤ÀDa§XÇÀÂ?»*»V¶ÀUâÞ_x001A__x0018_ÍÀ®á@t_x0012_PÂÀU³¸_x001A_ôÀÀ_x0003_ O_x0012_/%_x0016_À_x0014_nDý_x000D_K¬Àpéø_x0015_#ÁÀê:eËÞ¹À)p«7ûÐÄÀ&lt;Ì:î½´À_x0003_IÙ_;öÀ¼r_x0016_¨_ËÀ&gt;Ñã0~ÀÅÀðÉ_x0001_¿_x001A_§¸ÀØéæ2|ÐÀ¼Nºo_x0006_äÂÀ_x0001__x0003_È4{Núw¢ÀÚK_x0002_ÿÆÀ¢;U¹À07dUìÎÀ_x0012__x000E_&gt;àÑ¿ÀSX5_x001B_SmÐÀ¯)Z^7åÌÀWÖ{=? ÇÀ)_x001A_ÈüÎIÄÀ`Ut_x000B_¸À`_ÖS%ã¡À&amp;_x0014_ÏuÆÀáï·_x000E_°±ÀºHM¡VÝ±ÀÊî3Øç´ÀÐªâ,_x0005_{À(pßÉ+·³Àb%ñV_x0014_ÅÎÀÐuYP1¤®ÀXÍw_x0001_!TÐÀðlÖ¨bÀò_x0018_;_x000E_W ¿ÀD?_x0008_ÆqÞµÀÈ5_x0016_ú¸ª¹ÀX?e°R¯À`J&gt;¥_x0012_À_x0014_â_x000E_,ÖÅÀ§_x001B__x001C_®ÐÀÜäÿ:?®À6_x001A_Ö_x0017_zÀÀËÁ¸ãêkÄÀNO_x0003__x0006_PÀ:Í_x0002_)·ÀÆ_x0004_èæ^·¿ÀÛdd ïÀÀÚUýüµ_x0003_ÉÀaéW§_x0012_zÀ&amp;tpÔ_x0006_ÀÀj½ã(_x0001_¶Àú_x000E_¡z¾À_x000B_ØrÅÐÀæ!h»ÂÀn_x0012_dÕ¸ÉÀBÄ§?ïµÀ_x0019_Yc_x0019_íÀxì_x0016__x0005_l·ÀÄxÿæÉÀI~ eeÂÀÂ(/ûkÀèÌrô$¨À=_x0016_ÌfOÀÀ¨_x0016_¶¢q_x0004_©ÀLë4_x0015_½À4÷¬0,_x0012_¦Àú&amp;êrÊÁÃÀÈ¸Þ]ÙËÀàH&gt;ü¨À_x0010_»âLüÙÅÀ\¨_x0001_ÏWýÉÀ¸Ìö§×°À_x001A_ÛôN_x000D_ÆÀðY_x0007_Nëþ¦ÀÌ½[	xÊÀ_x0001__x0002_ðzáLN«Àè´©2y_x0006_³À×_x0011_o_x000E_é~ÐÀàê_x0010_VÛ®¨À_x000B_C«?±À¨ðøÀp}éö¢ÄÀgWÊîþÍÀ¨:_x0008_xÈèÀÀ_x0003_O_x0010__x0018_±ÍÀz´h'(¿ÀdlÔàv­ÀÞò·1L±ÀN;À®ÏÀ@s45»ÍÀèøÁq°¹Àp_x0005__x0019_xÐÀ¶Þ`_-ÂÀ	&amp;`&lt;í¬ÀuámÓùÌÀ%_x001E_{®°Àà_x0013_~D_x001D_ÃÀUÁGwT=ÎÀRÇ,`_x001B_ÀÀ_x001C_ZäU_§À¤_x0002_3¹;VÇÀ_x0008_·ÖÛQ_x000E_ÅÀl¬YsðÌ¹À¶øîà`»ÀÎ¿ÕsÜ8ÏÀas¾êdÀÀDÊÎ_x0014__x0004__x0005_&gt;ü½À~ÊqvyÖÄÀ8{â&lt;9öÀT_x0003_D_x0019__x0014_¨Àd{KPóÄÀ_x0004_ÝõäÍ_x000F_¾À*eý-õ±À´òtcÐÀW_x001A_5z¥ÐÀó_x0002_ó_x0002_ÏÉÀ¤_x001A_÷Õ°À_x0004_\_x0012_{_x0001_ÎÀ×Á_x0018_ðõ»ÀÔÃ_x000E_}©À_x0002__x000E_v_x0005_2m´À,@_x0005_\¢{ÍÀþ2|]í±À½òÛ×ûgÐÀ_x000C_ñð6Ë(­ÀÿÚÉÚ_x0002_µÀH$÷ga_x0017_©Àbñ¶)ÂÀ;$í6«ÊÀ8_x001D_?KóhÀ üM×øÀ^ªªïTÁÀð½pH2À1éF5ÍÀðì.·ÍÀðcÛö¨*°À¡fÈ_x0007_ýÌÀ_x001C_&lt;y2_x0004_N£À_x0001__x0002_ð¥·{ò÷¹ÀpV_x0008_Ùù¢ÀG_~©ÀBÓß$ä¼ÀÞ_x001B__x0010_µãÖ¿À&amp;_x000F_2ÌÀ}_x001F__x000F_&lt;³ÄÀà_x001C_½_x0008_CþÀü®ÜøE[ÃÀ'TïWôÏÀÔ¼MÃ¿À_x0018_þÌ¢_x0005_&lt;ÐÀ%_x0018__x0001_gÏÀÔ_x000E__x000C_0ÆE´ÀÃýn_x0018_ÃÀL¬?C$µÀ8_x0011_Di'`À*î_x0017_%åÆÀ°ktÝyÅÀ°»_x0004_G|¨ÀÃjD_x001F_ÄÀüÇ!QÉeÃÀ_x000C_h^Ã¹6ÁÀÞ_x0015__x0014_ñáiÉÀ_x0014_J6_x000F_®ÀT×"8_x0015_¶À_x0001_ÐAÓpÈÀ_x001C_7¾ðº	¨ÀnçmVx´À\Zbmo¦Àzxñ:¹×ÃÀ_x0007_Ym_x0002__x0004_«bÁÀ¼_x001C_EìÀú/}çõ@´Àü( þêrÀÌ2DUcp½À&lt;P®J_x0008__x000E_ÃÀ¯ËÐïó[ÌÀ"µÂ_x001E_0±¾ÀËâ@5)ìÀÀUùùd_x0010_ÈÀ&gt;OúÊ_x001E_ð·À@Ø^Ø7@ÀÀ¦ÔÚ,¤»À\É×/_x0006_ÇÀ|.r_x0011_ÂÀ$A.¯´ §Àµýj_x001A_ÃÐÀò×*v¹»À¨_x0001_$J_x001B_j¥À*L¿"&lt;7²À¾Ý&lt;©ÈÀàOk_x0016_À.R_x000E_VÂÀö_x0018_ï_x0003_wÃÀFÄ¸EpÃÀ8_PÌÀøÖ (ÉÀë´_x0012_¡"°À_x001A__x0012__x0012_x_x0011_Ù¸ÀÃ#R@ÒÉÀF£_x0013_FxÀ³X@Y_x0012_³ÉÀ_x0001__x0003__x001F_ï_x0012_PÄ¹À_x0012_¾Ã_x0017_OrÀÀzø¬ðwÉÀ`` Ã&gt;|ÆÀ@_x001A_V_x001F_eÀü_x0010__x0007__x0006_w&amp;ÀÀØ_x0007_Ù_x0006_ÏÀ_x0010_l;!_x001C_Ò²À-ùÌ×&gt;îÉÀL7l_x000D_¿À¿¹_&amp;|_x0005_ÂÀ_x001C_/wHÀÀK¹_x0013_)ØÂÀS_x0002_÷ÍðVÌÀíÅõ$¬,ÐÀ´×0îÎÀý×ûáqÀ®_x0006_§»°ËÀD6@×-'ËÀ§_x0016_LÇÀf¨ØDVîÌÀô^C_x0008_òÌÀXø[E¯©ÀÐPö©]|ÈÀµ*öhôÅÀ#'fïAÅÀ]	Pä_x001C_}ÅÀ gÛº¤¤ÀÐóû_x0015__x0001_@¯À|;ö_É£À`l¸Ü¢À)Û«u_x0002__x0007_FZÌÀøÛ2ßÈÀx÷R¬È1ÀÀH_x0011_%,zé»ÀhWlà_x0003_¹À*nÅ¨XÐÀX_x0004_hÇÉ.ÀhÞjüÙ,¬À_x0012_Ä~h©Àäô_x0001__x000B_ïºÀîrF\ò&amp;¸À¢y+FÊ@ÂÀ4v_x0007_oqÐÀ_x0002_Ôî³o¼ÀD&gt;²ìpw­À ?PD_x001D_À`ñ_x0018_õµ4´Àè_x0003_Ô7¬µÀ_x000F__x0005_sòDÅÀtOïà!f´À_x001C_½«½Àq¿»\_x001A_6ÈÀ¹_x001A_a_x0017_À_x000D_ÈÀ`²i_x0018_«ÆÀòBo_x0008_ÅÀ ºO»_x0015__x0002_Àëß1"øìÉÀ_x000B_Ü_x0013_ÎÀH­Ö9_x0008_?ÀP_x0007_Ñ_x0006_GlÀÄ_x001D_|Ð!ÁÀòû¿¶ÎÀ_x0001__x0002_F&gt;gâT¾ÀîY(&amp;Ü4ÇÀhÜïãíë®À~`ÆÀ_x001C_ñ_x0017_]&lt;©²À][ï_x0005_"ÄÀ¤GepPÿ³Àêg}Ü ¸ÀX£_x001F_MmÊÀNÙi_x0006_aºÀd¶îM¹·Àäw_x0001_z@QÌÀÌ]!çöÌÀÓ_x001F_À'Ë-ÐÀ0ªËEÀ_x0001_Ê¢rKÀö¥ÉWB¸½À®Q_x0011_¦Ê.±À_x0016_9SÀzÄÀ_x001A_4ø_x0015_ëAÏÀT¼9§YÅÀìNLmÏÀí_x001C_q¥ÐÀp_x001E_%ì1¬ÎÀH©C%àÁÀ¸?³"3¾ÀñópÀLÂÀ,äC_x000C__x0010__x0012_ÅÀ2¿*E¶Àtãý­À`GëA,§À Ìx_x0001__x0002_P_x0019_À¨_x000C_fôÞîÄÀîÉï_x001C_m_x001B_ÅÀÊef"O³´ÀH¬_x0019_÷8DÀ_x0010_Äüm[´Àl_x0010__x000F_Y5Ä®ÀÔE¼êY£ÀV'ÏuÍ_x0005_ÁÀØ%¯a ¨À_x001C_5ï.Ôë¼À_x0010_(jNòËÇÀ	Ó_x0016_åG²Àk_x000F_?ÜZÆÀ:É8_x001C_ªÀ°Ü__x0010_pËÀ´[cY5V­À$æ8_x000D_¢×ÊÀØàVs®À®çÛEe»ÄÀ&lt;¢_x000B_iN¤Àzaìüb³À_x000E_ÁÚ_x000C_Á ³À~K}_x0003_½ö¾À_x0018__x0008_}{åGÉÀØuù_x0001__x000C_äÀ»\÷2ÐÏÀLr/rÀÈÀPv~%¯-¾ÀüJÓ4;vÊÀ_x001D_=ÙrÛÞÉÀ.¥_x001B_â\c½À_x0001__x0003__x0008_|.ök÷À_x001E_ökrvÀ_x0017_×!_x000B_ï­À&gt;Ù_x0017__x0019_`Ë°À¼_x001B_«_x000E_¥_x0005_¡À_x0002_ér³ÄÀô¥ßñe_x0012_­ÀhyèE	7ÃÀjõ_x001F_¯_x000D_sÂÀÆwy;_x001B_}ÀÀ._x0013__x0016_®Í_x001E_ÍÀ¨lµ9Ð_x0015_ÀP_x001C_f_x0018_Áü¦À¾__x001A_«çHÂÀ-,ìÞnzÐÀ§ÙÀÒ_x0010_ôÂÀ·_x000D_qSeóÈÀ\o¼üü²ËÀòû_x000D_;;ÇÀÚCz±ûÉ¸À¤Âq%T¥©À(X_x001D_÷³×«Àt¢L]c_x0005_ÐÀ`j3ñcÀ&amp;mw_x000E_G±¶Àl6é %©À­_x001C_	ÃÉÀVj¾wû-ÁÀÓå©ÂÁÁÀ_x000D_°¶Ä¯ÚÎÀ¡?_x000B_«i_x000D_ÊÀõÑ_x0012__x0002__x0003__x0005_ÅÀÆ%5_x001A_:ÂÀõHÂ¡ÅÀÊàz+¶ÐÀ&lt;"µÒÉÀ£»¨ öýÉÀ_x0008_½B_x001E_üºÀä¶FÎ.ºÎÀrÝö_x0011_ÑKÇÀ_x0008_ ã´þ£ÀNyqù¬X´ÀÆÓ_x0018_È§ëÍÀ¸¨ùö À_x0018_@¨;î¼ÈÀ_x0005_k]E:&lt;ÀÀ¤ö_x0010_(½À_x0002_}îü_x0007_PÀ +²Ú!)ÀÔôØÚ\ÐÀãh÷_x0001_ÆÀ0÷i ùðÀÞ7°zù_x0007_ºÀ¶¬× ­_x0014_¹À_x000C_!ûß&amp;òÍÀpÍAu@ö¥ÀËÏËÀ_x0004__x000D_kñú¿ÀðV·{¶ÈÀt_x0001__x0016_UY_x0010_¤ÀÒ:Ø&amp;.'±À_x0002_Ø´6\dÀü_x000E_~ÍÒºÀ_x0003__x0006_^ _	»ÈÀ_x0003_t°Ã_x0017_Ñ@ÀºýÏ_x0006__x0001_¡ÎÀºß!µ_x0008_¹Àb'v³,9ÀÀbÐ,GpÌÀ*Zðº_x001A__ÅÀÑä¤ÆÃÄÀg58¼'¸ÆÀ_x0003_É_x0004__x001B__x0017_?»Àk/rð³ÍÀ`òC«_x000C_ËÀ§,Ð_x0010_ÊÀ_x0018_ÜúRî²À¸ÆÌyÄÃÀf]_x0013_ 5ÅÀ³ý8#Ï/ÅÀ._x001A_O_x0011__x001E_¹¸ÀòxÊ¾^ÀÀO_x0002_°ÜÆ(ÅÀp_x0018_Ïße!ÍÀò¡ï×Zv¹À_x0003_etgúÀö&gt;ß_x0019_WÎÀx`~_x0019_C­ÐÀÄh¶¤_x0004_+ÃÀ¨8NàÞ¤Àjµ úôÁÀà)ûc_x0008_ÍÀÀØ_x001D_ß_x0005_óR¡Àó$!_x0012_ÊÀ$ \_x000D__x0002__x0003_òJËÀÚâí_x000D__x0016_t¾Àñº©ðß×ÄÀ±ÆÉíÆïÊÀcÁE@°UÐÀ`{¦Ä_x0016_ÀþÇ_x000B_âÜÆÀ_x0006_ß~OzÆÀúé9ö_x001F_ÌÀªª@2_x000F_&lt;ÆÀ_x0010_ðh~ÍÀn}2§Úÿ¾ÀYZ2_x0014_ÐÀÀ¹9®_x0016_rÀÔ_x0012_7_x001E_$è¨ÀuÌãwSõÍÀ¤b1eIl²À_x0002__x001C_ÿ]9mÀÌáQ"xÓ£Àá¼öV0àÍÀ&amp;_x0001_fÓº«ÐÀ|h_x000D_è_x0011_Í«À@í_x0012_QºmÀY©moå­ÇÀØý:	/óÁÀ-X3ò4ÊÀÀU³o¸ÅÀ=ñ_x0017_Ô_x0011_ ÌÀ¬\Q²Àü_x001B_,N_x0005_dÃÀj_x0003_ü\r§ÀuE!ÓuÍÀ_x0001__x0003_:i~HY`ÈÀ_x0003_Â&amp;_x0017_¨¶À_x0018_)_x0006__x0018_ð²ÀðÙqm%3¶À_x0006_N³÷ÃÀÇ:^ÎB¨À_x0001_sGØ_x001B_DtÀ@´nS\ÊÀÄP¥_x000B_§À^k-Þ°¢¶ÀØ_x001C_c	È±³ÀLÜdg_x0004_Ò½ÀÅò_x0017_ª_x001B_ÁÀ6+bc³ÀÔt¨_x0002_úÆÀüõ®£iÆÀ_x000C_\£A´ÃÀ`¼`Ñ¦À£Ó_x000F_!ÊÀ_x000B_#Ó]ë ÐÀ_x000C__x0005_Ýå©­ÀwÇ_x0012_°õËÀãH_x0005_zöÂÀdYo_x0014_»¤À¨:I_x0019_-¯À-ÿd_x0015_ÇÀ_x0008_Ý1åÇÀøøÆ¼_x001D_J À4Åßtt¡ÀXçZr­ÀÎFïX:IÉÀñ_x0001_q=_x0005__x0006_0*ÀÀn%f_x0002__x000C_ËÀhm_x001A_h y¬Àá6Ü_x000B__x0002_ÐÀÀÚ*2»À¸¬_x0017__x001B_ò À_x0005_«Cøø gÀ=_x001C_ñ)æ_x0007_ÐÀÈ±=Ó1¥Àà&amp;Z¤jÀ]:sO¼À°ùZKrßÀ:_x001C_F_x0004_ÃÎÀ_x0005_+µñLÀD;H_x0004_½À²äÚ_x0010_¶À_x0005_ dð¨(2ÀLÕ9*p]ºÀø*ç¡íÀD*Ý[HÊÀpÉæ¡À|o_x0001_nÇÀ@_x000E_ÏÅ-Ø¥À_x0010_:É¯¡ªÀø_x0010_ò_x0013_ÓÎÀØB_x000E_	_¦ÃÀ@ó2ë_x0003__x0005_ÀÂ¿ùh_x0018_ÐÀ\Ü~u}ÊÀ_x0001_ÉÈÀ@Gu_x0012_I&amp;À(äkFÁ¸À	_x000B_	úÓ_x0005_Æ_À_x0006_êv_x0018_ÏÅÀ&lt;ö«_x000C_åÊÀ_x0019_3oÐÀ$_x0017_axPªÀ¢qx­ugËÀ`l_x0008_ô,ÎÀù_x001A_äþ_x0012_ÓÃÀì¯R¼üÙ³À:UÈ¿3tÉÀ_x000E_3c_x0015_UõÎÀhÎC_x0001__x0007_àÀ_x000E_èÅ_x0002_¼_x0011_·À_x000D_9O³èÍÀµ4]¶yÀðòË_x0015__x0002_ÐÀUeß;ì_x0004_ÎÀðÔ¸yÏÀ È_x000D_åS¬Àãò¿EOËÀ´]¨qra©ÀBî;_x0003_5nÀÀ"wið\ê³À_x000E_ÜRh²Àòræc_x0002_¡´Àðà_x0011_2[ Àu_x0010_¯@ÂÀr2É_x000D_ÎÀÐ¾_x001C_mþÎÀg'ç´ºÀ,mRñrÌ¿Àà;Y_x0001__x0003_Æ¾Àfu5[!ÈÍÀà_x000B_Æ_x0005__x000C_ÚÀþûb?_x0002_UÉÀ!³[{sÐÀèê_x0003_ÞÀ¹À~;&amp;M·À¹_x0004_oþ!ÎÀ¨ªå²¼ÀÔX%å_x0019_÷·ÀÉ®Y¥#¤ÈÀ~3ÀrÉ»ÀEHFå6[ËÀÞ'¬ýøÈÀÀC¢ÓäFÈÀ&gt;Åk~¿f¸À­ÜxâµÀÀu£GUuÀñHÜËÁÉÀßal{¡¶ÏÀ{ºa_x000D_nÈÀÌaX+ÁËÀ_x0019_ð]ËÀ@kÉ+1 ÀL­õ!%£¡Àð¾ã_x0011_ß_x0002_ÈÀªý°È_x0003_	±À_x0001_$nÔ6rEÀ@P%H´À ?¸n6jÎÀR24/ÎÀZ&gt;.ÌÀ_x0003__x0006_9XbRÎÀÊ_x0018_0fÖÍÀ@¯_x001F_E_x000D_°rÀnF08a´ÀÀÇùL®¿·À.×_x0017_&lt;N_x001D_ÏÀÎ¢l_x0001_2ÐÀç_x000F_ìÇÀiH_x0005__x001E__x000E_ÉÀ_x001A__x001D_U_x0004_uÅÀ_x0006__x0016_´è_x0016_ËÀüìÂX´·ÀèJ¢«7 ²ÀfÐ_x0002_'3ÍÂÀø_x001D__x0013__x001E_;_x0018_À:/U8µÀNsrk_x001B_o¿ÀCmÎ@dpÀÌ¦3_x000D_am±À$mM¦+Î¢À2qÐ©**³ÀÑc{_x0019_=ÊÀö;¯ZòÅÀÄõêÕi½À_x0003_ã_x0007_ë6²À°?½_x0004_§ÌÀ8ø+ÁuZÀ¸20)9âÀP8j¤_x000B_¥À_5,»_x001B_uÃÀqá½ÙäÀÀ®\_x0001__x0002_ëçÁÀ0Â_x000D__x0010_O_x001E_´ÀËDJR÷ÀÀ_x0015_îegá½ÀÀ&gt;K&gt;_x000D_é8»ÀFÞ_x0013_Õåõ´Àz_x000C_-Ñ2ÂÀê)®YÏÀÈf1GÀÚàv³6ÈÀP2b÷«ÀhÝ ÆN¼¢À¬=_x000E_þ{Þ¸Àäm6·À_x0004_z@Æ&lt;T¨ÀpÇu_x0015_ýÊÀü_x0013__x0015_à¥À»N°_x001D_á_x0018_ÅÀÔ&amp;¸.yó½À6DÔLäÃÀD+ëì;Å´À_x001A_fÙ[º×ÁÀðÍ¾àH_x001B_«ÀÐÕb]Á_x001D_ÀävD7_x001B_ÃÀ³_Ó¹À_x001E__x0005_rrçÊÀ&gt;ÀØ_x0004_­íÈÀ\x²­¢À/ôVó·ÄÀèyçîÊr³À_x0001_ú®m_x0011_qxÀ_x0002__x0005_`_x0018_èò'À´úºùË§ºÀ_x0016__x0017_oÏÀ\}»&amp;V_x001A_ÊÀÌx5_x0004_ ¯ÀÛAûúµÀ_x0016_ò:Nº_x0015_ÆÀþ~HvUºÀ`t_x0007_v§fÀÕt^4áÀÀ_x0014_b_x0002_a_x0002_­«ÀðÃÉä#Æ­ÀÊÆ±À¨«	_x0001_@ÏÀ¤_x0016_æ&amp;_x000C_³¨Àô¢!Ü,_x001F_ÉÀ@_x000F_'T7ºÀ åwíñXÀ0_x001F_¯æøµÀÀTæÈAÔ¯ÀÈ&lt;_x001E_Ë_x000D_T À0_x0001_ê\_x001A_ÂµÀ ¾+F½8¤ÀP ®_x000C_T_x0003_ÌÀ_x0006_]ú û³Àh}iÃÇÀ_x0010_/F-è/ªÀà¦ßõâ? ÀÄÍJî_x0018__x0016_ÈÀ@_x0018_TØ¶vÀ_x0002_Ü_x0003__x001B_àÑlÀÿ_x0010__x0002__x0007_×©¬À4OqA®3¤À_x001A_QÄþßÐÀ_x0012_}ûàf_x0003_ÇÀ¿dÇ¤CËÀV_x0005_ÛZîMÅÀö\#_x001D_	{ÂÀ_x0002_Ý¯6_x0001_YÀHe`ª1pÄÀÌá6ZD9ÐÀg_x0001_X&gt;ÐÀ"ãÚl(e¶À×ßa3ÎÀ,Ôæº¤­À_x0016_,:qM¾À~%þ1ôÉÀL""PÄ;·À@;(7¥h«À_x0004_e¼\Ý©À`Ü_ßûµÀàþIñÝÀ_x001A_ìé{©JÍÀø¾_x0006_î5£Àø½_x000D_øÃËÀ_x0008_Ëµp¹HÇÀpoz­_x000B_À@{öêË*ÀÐêÎ¥4_x0006_°ÀÜ_x0016_ð&amp;Ó¾¼À_x0002_z_x001E_Lc÷ÉÀÿFj_x001E__x0002_¼À0^r@i³À_x0001__x0002__x0016_ëÞ­ò¾ÀØÎWm_x0008_¼À:þ6T&gt;ÀÀTÙ²3'_x0010_ÌÀ6_x0011_¡gÂÀÈ_x001C_:¦õñÎÀóyU"W³À!Gâ|_x0008_ÉÀð²bQËÀÃ;*Î{¹ÐÀ_x0018_õoÙÀ hºé_x000E_£À@Xr©+ÀèN0_x0016_ÀyëßrûÃÀ8ô-rìL¸Àò¿D0N¨·Àh?'áðÀ|1» }ËÀ@cé Æ¾ÀNzÊ9RÌÀ_x0001__x0001_~Ä[ËÀ_x0004__x0006_¸¼ÏÀôDUËÀÎL=®#·ÀX¸ÆÇvÀTçNçÄÀà-_x001C__x0003_CÄÀrÍÃGÒ_x0012_ÁÀðóL±Ü±¡Àc!\Ý_x001C_ÄÀæ¡Ïw_x0003__x0004__x000E_VÄÀ_x0019_e0ì_x0010_À¢ÞÁfGÃÀ¼_x0002_YÛ_x0010_·ÂÀ6_x0001_ûºñ.ÇÀ_x000B_]=XÀà-ým¨$ÅÀh_x0005_LûìÉÀ.ÏØáÓHµÀ,2'æZ¨ÀP«ªý_x001F_ÝÊÀéê³bÐÀ\öíið×¢ÀÀ+_x0017_&gt;Á	¶Àx*uFQ_x0019_ÂÀ0©7iÇÌÀ©)kí§ÍÀ`_x000D_¿S=ü¹À¤@ÚJÂÀ_x0003_p&amp;§öI®Àz5_x0005_VCøÉÀÀ/û_x0011_]ëtÀèôùóÈÐÀ0ÔýBúÂÀ\$f3ÈÀ_x0010_ZCÄYµÀB®Ó¾ÏÀòî,_x001E_H2±ÀP´_x0016_gå¶ÀÏ3ä_x000E_¼ÀJ_x000C_áP?ÃÊÀ ?_x0019_pÀ_x0002__x0003_¨ÛlàºÁÀêlÕ5³ÀêH;'_x0002_^ÏÀ %ô¯ÕÅÀå_x0013_ChÇÀi_x001D_KI/=ÐÀº__x0016_Èý_x0015_ËÀt5%¸#ÍÀEdlvP_x0001_ËÀVë_x001B_©N°À­£7xÇÀ|Ð[*þÄÀ,_à÷;³Àü_x0012_?¬ÒÈ¾À9Ä_x0004_¯_x000F_ÍÀ_x0010_''_x0018_À^í\&lt;ÊÌÀÔH_x0003__x0018_G°©À}m ÚsÀ^·¼°Àö_x0004_&lt;¤ _x0004_ËÀ[ub_x0010__x001A_ÙÉÀ_x000E__Ì¡zÄÀ ÑÙKIÄ¾Àr±Ea_x0010_k¿À@_x0003_0_x0015_ÞpÀÒþt·À_x0002__x0005_öæ¡ aÀR²iµ¿ÉÀ|ôñc_x001D_Ê Àx_x001F_GºÉéÉÀP	á_x0001__x0002_Äo«ÀLPN²º^ÃÀÁþ_x0019_m¾£À2q_¤dÆÀ¦¶_x000B_x_x0018_}¿À2SäiÜµ°Àù}AëËÊÀ_x0008_Ü'÷E_x001C_¶À _x001B_kwêÈÀ N6ýÏÀÀ_x0001_tz3:ÄÀV«^Ï_x0017_ÎÀv@÷ü°ÀØ&gt;_x0011_Ø@BËÀ üÂ/_x000B_Þ²À_x0006__x001F_¶p_x000B_V²À_x0001__x0008_cßlÀ¦_x0004_þÜuCÎÀ¦­[ÃÀbÐ7p¿)ÈÀ8y¾_x0014_dÐÀøA5¨ßÀlæ_x0018_¦ÀBèc0 ÃÀ_x0010_[3_x0019_ZÅÀÄÜV_x0010_nå¸ÀÐ£_x0015_@ÄÍÀßúG}ÊÀh±j¬Àþÿn_x000F_É4ÄÀ@Öä±Å?pÀÄÎ¶Ðc¬À_x0001__x0002_:ç_x000D_tËÀiZØÎÀÓÑË(Â¦ÏÀ¥K¥[V¯ÄÀ_x0008_àõýùÆÀ_x0010_ÔkÏ¥Àüî¢_x0002_F«À_x0002_õ9?h-»ÀaÔ,rüËÀ_x000E_Ñ0_x000B_E_x0012_ÌÀì;#&amp;ÛÏÀ_x0004__x0010_@_x001D__ÆÀ®J]¡Ì_x0015_ÍÀll¢DaÅÀÔ_x0001_R´À_x001B_Y_x0005_7µ¨ÏÀns.xò¹ÀÐY¡ÀD_x000C__x001A_9ÐÀ¬_x0005_ÂpÀ´Wö*_x0012_ÄÀ_x0016_§zÇöÈÄÀ«ÊÜuÊÉÀj×_x0002_(¬³À*ïÈ(4­ÌÀ^&lt;_x001F_£á³À|ª_x0010_R_x000B__x001D_ÉÀz_x0008_KG!©ÃÀYó¢Ú	_x0013_ÀÀBöéµÀ@ÓVê_x0017_h~Àj~ä_x0001__x0002_Ç²À°céHñCÇÀCå=jÂÀ_x0008__x0007_ôÖ_x001B_·ÆÀ~õVÞËÀTzÍ¡¤À_x0006_å_x0015_Új_x0015_±Àpa-Ó+¥ÆÀ_x0016__x001F_&lt;+_x0017_{ÌÀ_x001C_µ?7ÐÀ_x000C_}_x0015_35§ÀÜ_x000F_1{;À$»_x0003_É]½Àú(_x000C_vÂÀT?_x000C_UZ¢ÀvÐ%wÑ_x000F_±ÀnÞÍbÂ#ÈÀ¹yÔ_x0015_ÈÀ%QùÖ_x0010_ËÀÂ/Ä%ñÆÀè!XþÉ÷ÆÀð¦_x001F_Ø_x000B_¬¥ÀàLÇ@³ÅÐÀ@z|ò&lt;Àà1Ö¾sÌÆÀÔ²ZªMè«Àðð¡ÝÉÀ`	_x0007_C!?ÀY/;«0ÈÀÉáâÜÆÉÀR_x0017_ vb¸Àp_x001F_ù_x0002_À_x0001__x0003_@Û­L)~ÀóÍòäs¡ÐÀðè­%°¥À_x001F__x0018_G) ÏÀ©xC_x001D_§fÁÀ_x001D_(ö¦Àû¤¾ýhÀÀÐ®_x0001_Zè¿À~G¢|àÆÀvP]d¸ÀYlq8_x0001_ÐÀDBÉ«@üªÀ_x0014_M1K:!ªÀ¿|l_x000B_î_x001E_ÎÀÆX_x0010_ä0ÐÀ_x0010_¦H¬_x0013_rÀ;Ëåù_x0002_À	NµÀÀ°5_x001F_£(À4§Iê.­ÀL(9!q¶ÀÈ"ÄULÇÏÀfÂh±¸Àl¥u_x0017_s¢ÀòµÝ	¯ÁÀm8ý0fÄÀ¼áÔ¢_x0017_~ÃÀRÕ\uÈ±À¼h²_x0018_cËÀ «è_x000C_?µÀ_x000C__x000C_³ÑW¿Àø-ÚÐ_x0001__x0003__x0017_`¹ÀD¡ÕQ³®ÀØ@¾àáÛÍÀ_x0001_7,±ÖWÀiÆ_x001F_EvÀÚ_x0010_d_x0019_ýÈÀ~­dÓï_x0019_ÈÀW9^_x0002_Y«À,_x001F_:ÆÊÀ¨ä_x001A_-õ¿À"sþ¦¡_x0008_ÁÀöÞè_x001F_â:ÈÀ H'ÜÕøÀV	Â_x001D_M³Àp &amp;ä¬:ÇÀÿ`âgßÄÀ8_x0001__x0019_ï_ÊÀTC%HÞªÀ¢É[_x0017_À»À ,Zl(_x0008_ÈÀÂ_x0013_ßÖ+´À%¶-¶QkËÀ ú_x0016_v_x001A_£Àn´÷¢ À_x000C_»²µ²G»À¨°¾_x000D_¡À`wèßµÀ_x001D_ÞDãlÅÀÔ§îôÂ¨½ÀDð)ïðËÀÀ©Ù-6_x001B_ÀVF¸ËT_x0011_ºÀ_x0003__x0005_ô_x0008_ú"0Q½ÀÌ&gt;_x0016_Íôç±À¸/Æ_x0011_sÀ6K_x0017_ôÄÀk_x0003__x0001_!áËÀ&lt;¼¶_x0012_v³ÆÀ=?âBMÃÀÄê@ýº²ÀìðnÐÀm_x000D_Í¶?gÈÀ8¶_x0017__x001F_ÆÀ×¿Êç`ÐÀðÕüµ=%ÀÔ"_x0018_!_x0004_ÉÀlIK{ºQÇÀµL_x000C_¸_x0010_äÍÀ(ú8ÿ8_x0015_¯Àd_x0006_9ç%ÊÀ_x001C_xS8È¸ÀÀViAaÀç_x000D_ÆÔõÇÀ_x0003_·ò_x0016_;´UÀG8wú-²ÐÀ	ýn_x000F_ÓÏÀ_x0005_@^ìUÈÅÀdMCi_x0001_Ì±ÀßåØ_x0019_Ø0ÆÀ~" ^ìÂÀ84_x0004_Í¢ÇÀåE®Ç£ÆÀ¦í8ê[¸À8/_x0002__x0004__x0005_CÐÀðN/¡óø¼Àìè ¯;±Àxõ ê{¶µÀlÛÙo_x0014_7£Àï^?_x0011_FºÀ°ÂÕF_x000D__x0010_ÂÀÖ@X¸ÅÀà|A_x0010_4_x0010_ÄÀ5t¹#«À8q9ÿÖ·À_x0016__x0012__x000D_b_x000D_uÌÀ²GÇìøø¶À_x001E_ä;ý¿À+_x001C_¾_x0004_gÍÀìñ´_x000B_kºÀÚÏÓ¶WËÀ®_x000C_¶Ü*§ÌÀl_x000F_ðCèÂÀ_x001C_7æêQ²ÈÀ_x000B_z­§_x0016_]ÏÀ_x0002_HZ_x0004_&lt;ÁÀò½¬î·Àt­¸p~ªÀøa_x000B_V_x001C_ÇÀÓtGL#øÈÀ_x0014_C0M.:ÎÀª&gt;âÃÂ_x0016_µÀ_x0001_5ë@)ÐÀÛ«ì_x0005_üÊÀZqHºÄV¹À¬º\N_x0003_¨ÊÀ_x0001__x0002_*Å:ø_x0018_²Àp#Ù°¼wÅÀ_x0014_oJç1_¢À¶£`÷_x000E_¶Àì§ ÐÀp@ìÿk ÂÀN±: ?¹ÀÂS¢2ÓÀ¤î¿jÉ­¤Àxa_x001F_'y,ÃÀv_x000B_&lt;E!ñÈÀVÓçâ.sµÀ_x0018_@¬ïÚùÀÖÚ_x000E_²ÄºÀýûòòïÃÀ&gt;±l¡Ä·ÇÀx¥â¿À4}_x0006_åÏÀÝCs×§¿ÍÀ*Dë³NÇÀ(À|^_x0015_À_x001E_®-?"ÅÀ_x0002_Õµò«À_x0013_D¼ÐÀèx_x0001_²¾'¦ÀP°¯CÂ/À_x0001__x001C_íO÷RÀ_x000D_v½Ã6ÏÀ_x0005_½H_x0004_ÐdÐÀa_x0010_M_x000D_ÏÀ_x001E_ÞñÂ_x0004__x0013_ÆÀê¼ª_x0001__x0002_3 ·À¤ß^_x0002_Ð§À®&gt;ÝÅ¾/¸À_x0008_¾_x001C_©_x0005_áÎÀ^ÕTÇÚÄÀâ{¹ë4P½ÀÀ È+ZwÀõöwÖCÃÀ~C¸IG¼ÀèÕ\5k¢¾ÀpÅ¬Z_x000F_+¼ÀÊ`ôÌ°âÇÀÞF¹1bgÐÀ_x000C_­_x0005_×¢ÎÌÀÖæM÷ÐÀd(ÓÝä À,8}¨ÀÀê&amp;L*¡:ÅÀº\Í¼»JÐÀÅ¸í_x0012_RÐÀÐH½J¾À©³½_x000C_ÍÀÀU|_rÅÀäÐ+4ªÀfÀã~\{´ÀNrú5¾µÀ_x0004_d±ÙT"¡À¤ä Ë¹À.ïpM_x0016_³À(j+_x001B__x0006_àÀ_x0004_ï_x001E_N~§Àl^Ç_x0016_¼æÈÀ_x0001__x0002_O(*_x000B_àãÁÀ¤sH_x001F_uÐ°À(@a_x001F__x001D_¬ÀxH§Õpd À_x0016_ÛòÂÇRµÀ_x0001_8n9º°À_x001D_xÑóÐÀ_x001E_¹6{3æËÀES_x0019_ÀÝÅÀìl¤Y¥ã¼ÀöÀ&amp;Ác.ÉÀNû¸Ä ÇÀd.í©ê_x001E_ÊÀº__x0007_Ó_x000E_ãÄÀòÀ_x0013_¤|ÄÀþ{ÜÍù_x0007_ÇÀ_x0010_ªúN_x001B_ÌÃÀ_x0001_y«Õ«KzÀ©æÔæ/6ËÀáDQÌ ëÏÀ?y_x001A_~ÂÀ â#ÅÀ_x0010_4Êx³À_x000E_;8V¦¹À_x0004_Ä¡w¿ÀH!_x000F_bA²ÏÀöj*?­¾ÀüM4h_x000F_ªÀ_x0018_ÁßüýIÈÀ_x001E_Tú_x0012__x0014_Ì·ÀzÌúHoèÆÀ$Bâ`_x0002__x0004_£_x001F_½À£:_x0005_OÝÃÀ_x000D_s_x001B_¾SvÐÀÀ9îØ]§Àg+ØBÞ®ÎÀ¨çâAËÐÀÉJ_x0004_Y0ËÍÀ´Ì?ºÀôzô«ÃÀXüÉ/_x0003_À_»Ä{ÀÀØ_x0001_ü´_x001D_¥À¡Pó]XÄÀpúÕ»¬öÇÀíGÝAÌÀäQd#(×¦ÀV;,_x000E_¸ÀoD¹m+	ÅÀ_x0010_)Õu`ËºÀ¤ßh ~ÔÉÀ _x0008_©©rÍÀt=Bí_x000F_à®À_x0018_×ï_x0015_t§¼Àæ_x0011_V_x001D_y»À¼üè_x0017_ß¢Àæ-©ÉÀ&lt;o&amp;{ÜÕÆÀÅì¨²gÏÀÉ4_x0017_Ë_x0007_/ÆÀìÈ+_x000E_¶3ÇÀèß~_x000F_!wÀüëúÿIkÐÀ_x0004__x0007_ø9HÇ^ÀÜÒ!_x0005__x001B_ÊÀnêwF_x0017_ÄÀ_x0006_ÀB_x001F_ÆÀ¢üq_x000B_ÅÀø¶4GëÇÐÀ$²éÈÀ¬&gt;z~`Ä§À_x0014__x0011_JðªÀ4³t._x001B_;ËÀQ\»LËÃÀ_x0011_]F=_x000C_{À{B&amp;p[hÇÀÁ(ºÇhHÆÀÈÀ©ûÜ¼ÀX_x000C_)n_x0015_{ÎÀ_x0004_"0e_x000F_À@Ø_x0014_O®À½_x0001_®3ÇÀ_x000C_|^æ,w¦À¸µØ_x0014_#ÏÈÀ_x0008_¤®Å­%ÃÀxmÞ¡h¶À,_x0016_%_x001D__x0002_IÅÀnÏ,Zø!±À_x0012_COk'ÐÀ_x0007_Ö§¹ÂÀhÜ_x0003_?ÑqÀ0ësi8sÀðW¼IÀ6{ÑÚ	WÍÀìg3ì_x0003__x0004__x0008_»À=Ã¤k²ÁÀ@ $¿À,#HÎæ2«À0¿ðÿ	¥À_x0008_¦§üµlÎÀ¨lV¶²ÀØåòc_x0002__x000C_À_x0014_¼,_x0013_â´À¦%:ýÈ3¿ÀN?Û_x000E_ô(ºÀÌvsÌîm À*¶_x0005_V)_x001B_µÀ£zD¾" ÐÀô_x0014_áÔ.¦Àùªû_*ÌÀ8V_x001A_åâËÀ;_x0005_ÆßÈvÎÀ´ô_x0007_Bºf°À_x0003_¢{=ÈÀgN÷c§ÐÀË/Ã_x0011_ óÃÀÖ&amp;¨F)»À°!VÞ¿Í¯Àg&gt;·	=¸ÐÀB_x000D_¤'_x0003__x0008_ËÀúÎ_x000D_¼öð³À_x0018__x0001_"R­_x0007_¼À òÈÕ4ÜÀr_x001B_O|ÚÄÀX?áÏ´ÅÀò+I^]_x0010_ÉÀ_x0002__x0003_@UÒñ¼{À&lt;ô_x001D_¼e_ªÀ&lt;&gt;_x001E_õê´ÌÀ_x000C__x0006_÷A²À³Þ(á_x000D_âÏÀ½_x0016__x000C__x000F_»À®Ý_x0010_âÆÀö &lt;ÍÏÀI|8°ÝÖËÀÝv0ê_x001A_ÁÀ¸	½ä¶À½ía_x0007_a¡ÈÀXÝô·ÝéÀFÞðûýÂÀð¾Ê_x001E__x0018_·ÀD´é-öDµÀóËù|_x000D_ÐÀæ9­of·ÀZOÖÍ	ÐÀV'å¤ØÆÀÈdò_x0017_¾À_x0012_"ð._x000E__x0015_¼Àh@zkÏæÀHK_x0017_æ\ÅÀ_x001B_V_x000D_]°ÐÀ°Øû.QðÇÀ,IÉEyUÍÀ¾TÙ._x000F__x0001_ÃÀ_x0019_þù|ÐÀ_x0003__x0003_á9CµÀÀ_x0010__x001E_NÀ_x0003_Q]_x0001__x0003_R¨ÐÀ_x000C_1ÔàFÐÀà&gt;­ýÒÚÀåW6 !?ÊÀ$ý¨@BÌÀÞ_x001D_1ßBÈÀÖ¤fª_x000C_·À\TºæùÃÀUX0_x0015_/ËÀ_x0008_É¬AbµÀ¢ü_x0014_YQÍ¼À¼)Ô7e_x000C_´Àª_x0002_ôë¡À¨»Ò%ÉäÎÀóðrtÈÀMÈÿÁÐÀ_x0003__x001C_Àþ®ÐÀz_x000F_Zÿ«@ÌÀ_x0003_2±cïãÄÀ_x0001_ÿÐWãÀó±lµ)ÈÀ&gt;àEÈAºÀ\	u*¦±À¸½³@T_x001C_À_x0007_ü¤_x0010__x001D_ÌÀ_x0008_©M_x000F_uÄÀ#ÜAEÈÀÄ5s_x0017_ÁÀ¸BÍD½À_x0014_*AÇµeÀØ_x0005_JùÞÀT_x000B_n¼új­À_x0001__x0003_Ù/¢,Ø_x0017_ÌÀ_x0008_³Oº^ßÀ._x001E_Ú÷®·À_x000D_»²h_x001A_ÌÀfm_x001F_Öêo¸ÀNæ[ËÓvµÀ¾avê_x0002_ÅÀKT^'nÅÀûðP_x001A_ÏÀ&amp;O&lt;&amp;QÃÀÅA_x000F_ÀºÀî@ÖÉh_x001F_°À_x001A_àìºn_x0017_ÐÀhÐåÖ_x000F_Ó®Àlo&amp;üÛ²ÀâøÚg^»À6JêæÅÀÐg¼¦¨úÀ,êm9^¾À¯®_x0015_èá§Àhã_x0015__x000C_ÇÀ_x0014_ü9_x001B_Xj¡À\µ_x0017_ÂÈÀÀþE§mÍÀ§EX_x0016_uÊÀöN=»¬À¤øDmà`²À1Ë­¡ãÉÀ2Êâ­õMÐÀÄAZ8+ÏÀhfè_x0004_w_x001E_ºÀZZ_x0014__x0001__x0007_åÉÀ@CeÌ(ÊÀÄ3ql_x0007_NÍÀ_x0018_ã_x001E_N¶ÀtNøÇè­Àýéè£ÅÀè0ÿT@ûËÀÀÍðt7À_x0008_æ!¿ã«²À6·±\ÈÀRrÀÀ³¾²À¢Ã÷7ÉÅÉÀ_x0010_©_x0018__x0008_gªÀÈò#~ÿ¶Àæªw@%´À»Ç1btÏÀÄ&gt;Î_x001A_HsÊÀ÷ÕÚv_x0018_EÇÀRV·ª½Ô¼À_x0012_×¯"_x0017_Þ·À;5_x000C__x0006_ÏÀ ê_x0010_gs³ÀÈ$~ n%¢À(*1_x0018_qP¸À4R-Sù§ÀÆ Í©¼_x000D_µÀ_x0001_ìB 3rÀ%øìC_x0003_±ÂÀ_x0002_ª(_x0014_?»ÀþÖesê§ÅÀ¿_x0004_k£_x0005_ÊÀí®_nÑ¸À_x0001__x0003_«²ÒlDÏÀÎ=ÙmD/²Àq¨m¶hÅÀ*_x0005_O·ÅÀ¦:_x0004_íjÝÀÀ_x000C_µ_x0007_^§=ªÀsôÿûà²ÄÀÊ£Gdò¸À°Ó±'ÈÂÀ _x0018_èÀ_x0019_ºÀ_x0017_ _x001B_8Ü½À2_x0006_îý6_x001C_ÍÀÜ_x0010_O&lt;cÇÀ_x001C_â_gOÈÀ&gt;_x001B__x0008_ëÐÀ_x0004_mFí½Àò_x0013_K_x0014_ËÀ¤XkBY%ÄÀPx«·5þÀÞð_x0002_À5P³À_x0005_7;_x001E_JÐÀ=ÐÞ,ÇÀá0QEÁÀ(u5¾_x0014_´À`r÷AÇÀÌ×ÁVì_x0013_»ÀõzÛ_x0014_¥ÉÀvèíÆÓtÈÀD¡SÚ§§À_x0004_¾,÷ºÐÀ3T~æ_x0001_ÎÀÈõFê_x0001__x0003__x0010__x000D_ËÀ_x0001_3-nO}ÀvN¸*P­ÈÀ|l_x001C_Ã_x0006_µÀHÛavâ}ºÀ@(?»À_x0001_¢°äcÀ_x001F_@½V©ÐÀê´á_x0002_X_x0003_µÀôÙ_x0017_B°À±êësÄÀ^|~ÅÁ±À_x0001_	6Ò¸dÀ_x0012_QF»ÆÀNüÀÉÀÐ_x0007_@´sÌÀ9æ×_x001F_ÕÌÀ_x0002_A_x001A_ô_x0002_yËÀpF_x0011_×_x000C_ù°À`Áý.	á¾ÀbMDC­À¡®¢OÃÅÀT}]ÁÀ?NeYÂÀøÒý¹­Àed¢ÚiÐÀ4`_x0016_RÄÀ7,B(=UÊÀ_x001E_ï«l_x001B_pÁÀ_x0016_o~J½ðÊÀØ7RI_x0019_s±ÀñY(æLÎÀ_x0001__x0002_P6B¤ÙÀ÷¹íYIDÀÀP/_x0008_:_x0011_¸ÀãMí9_x0002_ÌÀFIÚô!_x0018_ÃÀx_x0016_­,øÁÀ&lt;ànr"tÇÀ(Ìøí%À­Á'M_x000C_uÆÀâng;µ]ÁÀ íÁRwÀµ_x001F_^;áâÅÀ°&gt;BI8ZÂÀ$Nä¬_x001B_í»ÀÑØ¹_x0014__x0011_ÑÊÀ_x0016_JpM_x001E_ÅÀ@Ä®_x0006_?AÀä¬ûj¬ô©À_x000C_x2,M £À_x0011_,Ü	°ÀàÇÀßïÀ¤+ØÈæ_x001C_¡ÀìB²ÎÄÀÎ«õ_x0005_Ø_ÄÀëûÅìÎÀäá³uÐÀÆ_x000E_ýìÚ_x0016_ÄÀøé{h£üÅÀRÕÂÄÀ¨8È0ÏÀ,_x0004_wµ_x0002_%³Àï4_x0006_	÷ÿ¥À8_x0007_¤;QWÀ`4ðò \À!_x0013_Í¹ÌÀ6b¸A_x000E_ÌÀ¶aÚ¼åÀsf_x0011_1ÁÀf¥&lt;ÃÀû_x0005_ád¶©ÅÀ·u2Û_x0018_ÉÀ_x001D_ò_x001E__x000F_¼÷ÍÀ9*á½GÊÀ\+=ßºÀX&amp;&gt;7:PÀ_x0005_gn«ËÀÄÍaÂ_x0003_¾ÀªÉ_x0003_¾'_x0010_½ÀrAù¿W¶ËÀõ,0Ñ_ÐÀðeRÚ?_x0002_ªÀCØØÒ@ÐÀ`&gt;_x001A__x0011__x0001_à¿Àj¶¥ÚÀ_x0004_³l_x0008_×½¦ÀÔ_x0010_ì[¨°À°Ù7bÛ_x0010_ÁÀï_x0001_Ä©ÂÏÀU_x0008_o,AdÍÀ@ji_x0007_[=³À_x0006_yXØ8¦ÀÚT8R¢*ÊÀ_x001C_ÐÚrWñ¨À_x0002__x0005_$xw¦_x001D_J¹À_x001C__x0007_q(ÍÀ_x0002_bßi|À_x0014_mlM_x0001_³À¤_x0019_Äiâ¹ÀqYht_x0002_ÁÀ4üª}ÀØ5¶r«¼ÀÌ´;_x0017_­¢À_x0010_¦_x0004__x001B_5°£À´Ò´Ü!o§À_x001C_]÷z²;ÌÀ_x0003_R´AOÁÀÔ_x0004_d.#¼À_x0006__x0010_½H8j»À_x0002_à3ò_WÀv|_x000E___x0001__x001D_ÐÀ_x000E_á¯_ÕÊÀvD_x001C_9£ÉÀñµy_x0017__¼ÀêÛ.³iÌÀ[`¶îcßÇÀÆÌgÔsBÀÀr_x0012_V2_x0016_¿Àã¦ÇKÐÀT_x0004_Æ+a.ÀÀ{óT{_x0014_ÏÀ§ÈÿÌÈÁÀâ_x0004_Ñæx½À4LÀYl$ÀÀh,r9vªÀË]×_x0002__x0007_ÙxÀ^0m_x0011_q_x0016_´À]_x0015_¨F+¶Ààc³_x0006_M_x0004_¡ÀWFtL_x0016_FÐÀ¨¨ÌÓäfÀÐÇÞ,wÀÀð%:­¢ÀP5_x0014_açy²À%ÒYU¹ÌÀ^ê°½_x0010__x000D_ÄÀP&gt;è\ìBÀôÞ_x0005_u¯TÀÀq¯9¹LpÎÀuÌU·»ÀHää-ÖÏªÀðø_x0008_ _x001F_ÞÈÀ_x0005__x000B_N&lt;Ö°ÊÀN ÈãíB¶ÀØ_x0003__x0001_å±ÀüIS:ÃÀÚPöÍ~P»À\4â_x0014_ÁÁÀ_x001A__x0017_Òó5+ÅÀ,6é½ÒÌÀÂ_x0005_³¦÷~ÏÀßîNÜühÀ½aÌ©Àö"DæçÎÀ~_x0011_®ßw7¿À\&amp;q{¨ÀVgô6õ³¶À</t>
  </si>
  <si>
    <t>fc21c08b2b5d74eae6a0c9a5ba08c7d0_x0001__x0005_Ì-æ½À_x0001_øuº¯À_x000E_è&amp;!èØÈÀldWc·´À_x0008_Ô:ÙÀü_x001B_ÝF »À_x0010_à_x000D_b.ïÇÀTä¶_x0008_ñ_x0002_¸ÀÐÙïï°QÂÀ¶¦lµ]ÇÀ¶*¢ÁÍÀâÙo_?ÄÀ(Oj¹6¥ÀãU¹_x0014_¼ÊÀÜõ9Ë¼®ÀÜXumDê¯À~ú}8 ÌÀ4Ð/©Ú¯ÅÀ0°V_x000B_ÀiXAS»À,æc¿àÜ´À¨&amp;mT]ÄÀ_x0003_ú_x0010_e¼íÅÀ_x0003_;Âä_x0004_YÈÀs2_x001E_gcÌÀXúXËÃ¿ÎÀ³i7@lÉÀ_x0002_5)ãh;ÄÀ_x001A_Eàâ®ÃÀäÇ,[¿À_x0018_Ýk9R¯À&lt;¶ _x0003__x0005__x0001_:©À0ÆAõÀp´,q²¯½À ½þ_x0004_Ä½À_x0004__x0010_¼Ó¨_x0015_ÊÀô_x0008_õ}[ÐÀÀ®_x0018_PÉÕÀ_x0008_í_x0017_É¤ÀT_x0014_·ÀÂÀ_x0017__x0013_³ÀðP¿ÀuDÐÀ_x0006_zBm·À_x0017_Jh"ÐÀu1I¶¦WÐÀÚL5«ßöÊÀÐzå®ï¢´À_x001B_Q%b_x0010_ÏÀÈBADPë¸Àa[¥êÇÀ^ï;_x0011_nþÁÀ$4fjÊÀ_x0006_ÚÕ°øÀÀÚ_x0014_/¨ÀÛ°À|=Gø½]µÀ¿KMÌÎÀzBAÏ^M¿ÀÔh¹À&lt;~II*uÎÀ_x000C__x0002_tf?¿À_x0003_«ýXç\¤À_x0003_ OÕiÀÝ&lt;¹Ò¹À_x0001__x0002_Ï_x0010_¢éçÀÀ ß_x0017_×_x000C_À$áMúÅÀÙ)_x0002_&lt;ÏÀ_x0001_nQ_x000C_¨]À :Vy²À]Ã&lt;_x0005_J;ÍÀ:d^Þ»ÁÀ¨¡´y_x0018_À¨EÓ_x0017_¢`Àpz_x000F_ê¾ÃÀ¦_x0013_zGÛ¶ÁÀ:_x001B_¤+ÄÀ_x0019_zJe¥îÃÀx%o5'bÀl­_x0019_ÇäÁÀ¼N¯_x0003_(V±ÀÐ,w!¥OÐÀãYÞ Z_x000E_ÇÀö²_x0016_á½À2¤È.FÏÀ¬àd¿'ËÀFV_x0004__x001B_SÏÀÚS¬Áq¯ÂÀ¶´Ó_x0004_±À`ÝO@:À¨k2NyÍÄÀ(&amp;7+ø_x001C_»ÀìKÜR2®Àín.°_x001C_4ÆÀ Èàu«ÇÀê(µÖ_x0003__x0007__x0012__x000C_ÐÀ"_x000D__x000B__x0006_ÃcÂÀÀ`Î4á¯À`lê_0uÉÀuXÁÜ»gÌÀnäOd"ÌÀÂÅÊ_x0001__x0012_ÃÀ4Ä_x0008_W¤ÀªÀÔ£_x0002_ÆÕÍÀxc_x0005_9¿ÂÀäJ]_x0015_Ç{¹Àg½~NÀ£ÊÀjs}yÇ7°À&amp;^K&lt;_x0016_À±Àx¢Õ¡~¿¦ÀâÓeâÄÌÀDB2)ÉÇÀhÃW,´×ÇÀúÔ_x001F_%ÐÀº_x000C_F3º{ÉÀ÷½ùÊ#ÎÀÀzß_x000F_û À_x000B_jWµVÞÍÀ¦üy_x0002__x000E_ÍÀúBâÞr?ÆÀÏø,bºyÇÀvþæ_x001F_ÆËÀ´ _x0007_êk?°À_x0003_&lt;&gt;øh59À»jFÕýÀÀJ_x0004_\9_x001A_ÃÀ#µÀÀ_x0001__x0002_	_x0002_¡ÏÀÀÏz&gt;dñ¼Àì;_x001D__x0011__x0015_ÈÀÞ0s°Àôôb:¥ÀÍIÅ_x0012_ÍÀö¼¢ÀBÃëjÅÀ°_x0018_íÁ]¼¡À4çÌ~2³Àâç?öø_x0007_ÃÀ_x000E_&gt;_x0008_a-­ÆÀ_x0006__x0016_³¹À¨²!Ò	-ÇÀ çà(vY¥À±á¼Ù@ÁÀû9J£zÌÀ°óÅ;¬_x0011_©À!_x001A_pÌ%ÁÌÀXò®&amp;P&gt;ÅÀ¸=@£°À+*Ì^|]ÍÀL¨&gt;ò_x0012_g­Àà	ôpüú¸ÀÈÈ2» áÃÀ;_x0006_#VbÎÀègÈ_x0018_ÆÀ_x0010_Ë_x0015_a_x001B_MÄÀ£¤é~_x0010_ ÁÀkç_x0012_6KêÌÀJ3»ÉÎÍÀR§«_x0004__x0005_s{µÀTfD&amp;k_x0015_ÐÀÑá&gt;_x001E_'wÍÀäµµ-+p®Àªtø÷ðÀÀ_x0004_ÝC±yÀrõæZ²À8	nÔ^T¼ÀL_x0004_j_x001E__x001C_Þ±ÀÿÀé©ÉÀ_x001A_re_x000B_ü*µÀn¢J*nÍÀX_x0015_«ª_7À³_x0005__x0001__x0014__x0003_KÆÀÈòä_x0005_90¡Àa»_x0008_=«ÉÀzhÑñ:¨ÂÀ_x001A_sv-°ÍÀ8j]ãPÀfí­þÇ'ÁÀÃ?À·«ÀÀniÛY&gt;½ÀÔ_x0001_#ÓÂÀ°Sõ©w_x001D_¨À¢_x0013__x001E_æÛÂÆÀì_x0002_#ÍÇÀ_x0007_Wp:ÕÀÀ'HñxE_x001C_ÐÀ@¬¹cÊÀx_x0001_cµáªÀJ_x001C_Ø']ÆÀ_x0011__x0012_l1ÃÀ_x0004__x0006_äG@ù¬À¤Æ_x0019_Ä@×¨ÀTTTC_x0005_¼ÅÀl¦Áí¥Àtæ2_x0005_ÅÀZÐb®®Ù´À8_x0001_ÛÕ	wÀàC_x001A_@	À_x0003_¾OyÅÆÀðxàÐ} ¦ÀàÅù_x0008_ì/ËÀLðÏÆ°E«À aQsyÀ¼_x0012_î©ãh¾À&gt;T_x0008__x0018_ÒU·À¤2_x001E_ï2´±ÀàfÝ_x0016__x001B_ËÀtì×ÁðÃ¶À¬öoÐ`ÀL_x0019_«F=]ÉÀ ,¹%8"ÀøÂã_x0002_aë½ÀX&amp;ï_x0014_À_x0006_ú¢gIÐÀÏ,_x001F_'à_x0003_ÁÀý_ìAifÊÀ_x000F_¢íaB\ÎÀ=¯Çä_x0012_ÈÈÀÊ_x0008_$n9/ÊÀgCÒXTAÍÀH§¾Í¹ÀXè±_x000E__x0001__x0004_L°Àyx&amp;_x000B_ÄÀ8.9ð[¡ËÀ_x000B_M_x0015__x000B_ü¿ÐÀTZèaüÀÀäñ%¨_x0005_Å«ÀÌ-)_x0003_'ÿÌÀ¨"~Ý_x001F_ ÀÍ_x0012_¬_x0011_ÞÌÀª? ¢_x000D__x0010_ÎÀ_x0001_åc1f4|ÀÜ£»L:¬Àjaai¿À6TÄ¹Ä_x0002_ºÀ¾õd­%ÆÀ«^	ìp_x0004_ÐÀì1_x0003_ÕQI¯ÀxÀõ_x0014_ÞF¦ÀÆ[uÓ®ÉÀ±{¤æÏÀjüú$ÉÀàl_x0001_âÊÀñm7_x0001_7üÄÀ_x0001_ð¥	ëwWÀ×@Rq5÷ÄÀX\_x000B_LDÍÀ_x001A_¯7¿*%¿À¼M¤5_b³ÀÄ°x¼"´ÀöÏ"¡bS¿À_x0014_ñÎÇÑÍÀ(ã_x0017_SJ·À_x0004__x0007_¨Ì;£Ð_x000C_À_x0002_áy?_x0017_Ë¶À(`ÝFË_x0007_²À0ò _x001F_6ÆÀRÀ;qºÀ§­v+j¯À~_x0008_érþÇÀT¼_x0018_Õ¬°Àd_x000E_c_x0007_þÐÀ¬É¡é_x0016_áÂÀð­tÃ¨iÈÀ_x0018_o_x0001_?dÀxx×Äè{ÐÀTMaÆ|R©À_x001F_8Tò_x0008_ÁÀ´G!5É½Àj×xâ_x0011_¶À.ó^ðîÂÀ_x0004_ÂÅÄ_x0008_oIÀ_x0002_` ¡8½ÀJn_x0013_î|ÄÀ_x0005_©R_x0003_T¼ÉÀÏP@ò÷ÎÀÈ_x0001_àdÝ¬À._x0006_:}ß¿À|_x0017_Ý_x0011_¹¼À*3_x000C_qûáÆÀ §èhè_x0018_ÀøuÄ0~¤ ÀR£_x001D_©kA¿ÀjÃæ_x0011_ÆÀkµ'_x0001__x0002__x000F_µÍÀ¢¤Cö°ÇÀ_x000C_¥kÄ _x001D_ÌÀb19Vd¡ÌÀÂ_x001F_PÑ/¹À_x0006_b{P¥ÍÀòVídkËÉÀ`v$u.ÏÀ0_x0005_uÛOÿ¡À(ß»s-_x0008_ÀÀBkT)ÃÀÀ@ôÃ ÄSÀ_x0004_#*B·ÈÀFõcÁÀê_x001C_2núMÉÀÂø_x0002_ÝÇ©¸Àj*RÈÀ_x0002_:¦Ï_x000B__x0018_ÈÀ_x000B_·þZÁÀ)´ 	ÉÀ²«ÅÃá¬Àüi/][ö¢À¸k_x0006_Ö-¤¿À5àõ1êYÉÀøÿ¬6Ó Àð§aÚú±À`¶_`i¶Àõ«ÎEÂÀ6¼ú?ÃÀ fèoCÀÀÀ_x001E__x001C_üþ£À:_x0004_db_x0013_ÙºÀ_x0001__x0003_Lý*èÅB¼À¢ÒT_x001C__x000E_ÀÀø«ßy¯bÍÀË_x000B_KH'LÅÀ_x0004_×Ø©~¯À,!à¾®d½ÀH_À[¦À®22FÎÀ_x0008_ã_x001C_ÜTY¾À_x0017_¡÷£ÌÊÀÎ_x0011_a.ÐÀÓ_x001E__x0007_©4ÐÀ.^£ÁÀ_x000D_:J_x001F_nÌÀ¤ðÐ&amp;äÀÀ_x0008_[ßÚ.ÌÀç_x001E_©ÉÀïDëë¿¬À6¥_x001C_ÖF:ÉÀàò_x0002_´ ÏÀ~Ü_x001D_ÃqRÍÀà:_x0017_ö©q¤Àr_x0019_Í¯þúÇÀü«(%*ÏÀ	%_x0018_Iõ*ÐÀ_x000C_Våí_x001A_ðÂÀé}:¦Ë´ÀR]ÓòI ÆÀô9Å}_x001E_Ú¹Àæò_x0007_Ñ_x0014_hÆÀ¨_x0007__x0011__x0014__x001F_ËÀ~v_x0011_¥_x0003__x0004__x001C_ÿÃÀ8ïWï_x0008_{¥ÀhÖ×:¦ÐÀdË?Åñ²Àt.4_x0011_-3ÏÀè¾cs_x0018_Ã³ÀôjµwÈÀþÆ»Õ§ëÌÀ¦ô_x0006_U]çÏÀF&gt;¥¥wÒÈÀÜC_x001B_s¼ÀÊôV§ày¶Àâ2$ÅÌÀ.W_x001F_¹¹_x001A_ÐÀ¶[Ç¿R_x001B_¹À¥eNlôªÀ´°_x0001__x0010_=ò¿À"yÅk¯ÀÀ&amp;Þr_x0013_2½ÀÚ!_x001B_¢ØÏÀ¡ì_x000F_O©ÌÀØzüªÏÀ`À·òÀÄt_x0013_]_x0018_áÁÀ@¥«(o¼ÀÂÒé&amp;_x0017_ÂÀ_x0010_ÊùZIÌÀ9÷_x001F_©XÉËÀ_x0010_#z»v9ÁÀF-_x0002__x0013_9v³À_x001A_®{_x0014_ó´ÀÒài¦ºÀ_x0001__x0004_±ù&gt;$ÏÀÌ_x000F_Mÿ_x001E_b¿ÀTüzï°Àà¬ëE_x0018_oÀ\ÛVhÎÀRkÇyäaÄÀ_x0010_@þ9ºÀ`vÈºû´ÀX;í_x0019_ØNÉÀI¯OlbíÏÀÈ­¨_x0002__x0016_#ÀfJÔð]·ÀË¾_x0013_êÔÏÀéû_x0013_v¤ÂÀ_x0001_xTç LÀ_x0005__x000B_BGÒ¿ÀhS~ãÓ¾À|å_x0002_vmàÏÀ¸]2=_x0017_¾ÀdDc_x0014_V¸ÀA_x000C_ëÍ7ÈÆÀØß_x0014_þU_x0006_¯Àf_x0011_âm·À_x0002_ál_x0003_»À i_x001A_AýÀÄ_x0014__x0011_ª«ÀN)cÖ.tÐÀ$À4\pÄÀ«#_x000F_o3öÃÀ_x0001_°n"àã_x001F_ÀÊâKqÁÀÄ©©_x0006__x0008_ÅJÃÀÝ_x0019_itBÄÀÄ{¾ù§å·ÀÇ·SòN½ËÀf#_x0002_ìBÁÀ£_x0010__x0003_ÈÁ?ÉÀ_x0018_û)_x001E_{ÀðH_x001F__x0007_Q÷ÅÀ¼_x0017_÷_x001A_n°À&lt;wòÃ²²§À¤Xüçn¶ ÀÝ·_x0005__x0013_µ2ÊÀ_x0012_;òèaÂÀó¯_x001C_-¬0ÎÀ5î§_x0001_o2ÍÀí×_x0005_ú$~ÁÀTBaÜ_x0012_6ÐÀb¢ÛeñjÀÀô[_x0004_Ó_x0016_°ÀÐÇ_x000D_cï»ÀîP_x0002__x0018_Ý:¹À!s¥tÜÏÀÊÀÕ2}¶ÄÀøñØ_	ÆÀv®¡ß7¾ÀÒ£[_x0011_ÇÀsÛ%%5íÍÀS§95NÁÀï=&amp;Ë¸PÐÀ¹9»_x000B_(ÌÀ*C¨_x0001_ÆÀ^Q_x0010_Dë³¼À_x0002__x0005_+Ç_x000B_Q9/ÄÀ:àéµêÄÀ´_x0019__x0001_×çÇÀ`A_x000F_XvlÀnÀ^í¹ÀàOx,´À_x0006_Z_x001C_¶ä[ÍÀ_x0018_,æÀa_x0012_²p®ÊÀLÍßvB«ÁÀüZ*þ0À¨._x0003_ÀÀ_x000E_Zd7õv¸À_x0018_Ä_x0008_h2¸ÀÞ%`_x001D_|sËÀð¹_x0004_®`°À-ì_x0018_i«£ÀÀ!F_x0008_W½ÀÆ¯Q¯ ¹Àv]_x0019_¢_x001C_¾ÀÀ&amp;_x0006_»_x0004_kÀ6_x0005_í_x001D_o&amp;ÎÀÂ$9%ÓËÀütÔÜ¤À pÉq_x000C_ÆÁÀBÞúòµÀTl\÷+¼ÀI£¤ébÉÀ\u_x0008__x0002_²ÌÀ_x0008_îë_x000C_¹Û­ÀlVò2¾ÀP£2Y_x0001__x0002_D6ÂÀÏJ_x0002_»À_x0001_w·7áYÀ_x001E_Ð¯	_x0004_´ÀÈ_þÞgÉÀÜ_x001B_µû_x000D__x0019_ÀÀ_x0001_6H_x001B_þÞÀùÊ±ÏÀòÚ&lt;êøÏÀ_x0016_ó«&amp;&gt;¶Àu_x0001_è_x0013_¾À89*ô{°À_x0017__x001B_1qÏÀØ_x0010_RÕzÇÀâ8K³iÄÀÒ£õøOê°ÀÀ?ëe+óÊÀUÕ¼¹¾ÇÀ¤yÁ&gt;´À¼&amp;/*«ÇÀâ$ÚpüºÀÞã=,csÁÀâWG^_x001C_ÆÀl_x000D_§Èî­¦À_x0012_I¯µÈÀ7âÄû%JÎÀ~iò_x000D_ËrÇÀ_x0002__x000F__x001A_®o+ÎÀ`¼åYÐñ²Àp(½&amp;CÀÙ°¢_x0014__x0010_¬À_x0014_ë¡íN½¶À_x0002__x0003_Ì¥JM_x0013_ÉÀ@ò¶QÏ©ÀûgxT_x0013_À&gt;¹¡&lt;_x001C_½ÀðuxÜä°ÀþÁ×F9ÍÀ@`¿ÎÌÀ»ÓÌl&lt;ÆÀ¬_x0008_^I±é§À`Só_x000F_ãÈÀÐùÓà¾üÀ¾'¡nÊÀ_x0014_;Zó­5¨ÀÖy¦+2_x0008_¸ÀABõÔ¦_x0019_ÇÀ_x0005_=ë_x0014_ËºÁÀrÍo,4ØÈÀ®kÁÄ½ÅÀ4sa/ÉÀØÓººÀÀ4v¦_x0017__x000B_Ñ·ÀÐT»ÃMÐµÀ¯Ã"+ÊÀÄÀÈ*gxÌ`ÇÀv ^áã_x0004_ÄÀ_x0001_êu_x001E_­ÄÀüæÕãy«´ÀbCÑ6_x001B_Ö°ÀÂ#:`?qÀ´2xêÓÁÀ_x000C_n¬:_x001A_ÆÀ_x0004_KI_x0004__x0001__x0003_è`¥ÀÜmwN/·ÀÔ_x0016_Æ»4q»ÀÀ²LÚÙLÀ_x0001_Á#ÀÏ_x0013_`ÀirB_x0015_ÀÀ¤àÛ_x001D_ë:¼À@R¬T$}À_x0012_ÁtK&gt;ËÀèO_x0010_]ØµÊÀ_x0014_-_x0018_þ@ÇÀKBo£_x0003_kÀ£þ@gµÏÎÀÀx~9_x0013_1ÅÀÚpÆ`&amp;oÀÙ[_x000E_~	¹ÀÉ7|;ÛÀÀ±V_x0007_ÖÕ6ÅÀ¬°-î"y±À9Y_x0003_¾z¦ËÀ\Ò]»À_x0008_Od«¬Àx=ø`Ë¬ÀSQDUÆÏÀZØÇ9@ÎÀIÛÉ_x0008__x0002_ÏÀ¸ÑæôñÀ_x0006_â¯uÀ!yØ:EÌÀ|ö\SE_x0019_¼À@ÜÚh_x0013_§À}_x0001_ÑWX¦ÎÀ_x0003__x0005_üe_x000F_x_x0007_²ÀZ_x0002_á*n¶ÀðÓ{¨Ý ¾ÀP_x001C_»òm±À|e&gt;íº¾Àtû¿k¬Ô¡À°üÔoKnÀÎ:õÜ´DÉÀ_x0012_¾_x0007_&gt;BÇµÀê__x0007_s¯ÆÀ_x000C_]!:ÆÀ8í\lxc¾ÀJUâDsëºÀí6Æ6xYÀÀ^£:_x0001_ÌÀ_x0003_ÞÊ,ü&amp;PÀXïõZdÂÀTá5_x0004_ PÆÀ¨_x0004_P|[±À¼¨yóÓ»À±mþÄk_x001D_ÈÀÔtÒe_x000F_$ÇÀ_x0006_¯Û_x001F_ò&lt;ÉÀ°á_x0012_4_x001B__x0018_ÄÀ¸BbÍû|ÀJµi_x001A_×ÚÇÀ~êÅ7ño´ÀxTã_x0004_ÄÄÀ&amp;Þp]ÈÀ_x0008_&lt;ò--½À_x0004__x0014_._x001A_±Z¯ÀÆ_x000F_1_x0006__x000B_í¡ÇÀùàîGÿÀÀÆ_x0011_ñ_x0001_¤"¶À²Æòr2¶À_x000D_¨ê$¥ïÎÀ&lt;{Jï¤ÀÿËLsµ|ÏÀ lR_x0003_ÀQ©UN¢ÍÀêSõ"DîºÀ£8Å&amp;ÃÀdÄ_x0005_ø°Àd¸;cÚ¶Àü_x0017_Ø_x0008_°KÏÀøi%%FÀÚ¥Uæo¹À.Ý_x0004_oòÆÀ_x001D_I~æ.ÍÀà_x0019__x0018_m_x0007_#ÆÀ(¸Ï_x0015_H¡Ànð(,ÄÀ£ÓòàU=ÍÀj$&gt;rIxÉÀÞÏøIÉ½À2;_x0002_Ù_x0017_\¼À0¬_x0012_¦_x0008_ÞÀrO_x001C_±ÅÄÇÀ_x0006_Jm	ºSÀ5_x0008_&gt;PwÂÀ_x001C_TóÏgÇÃÀ_x0006_bp¼OÀ.6íÑ)ËÀ_x0001__x0006_r_x0001_ímV_x0005_ÀÀha¤+ó_x001E_¬ÀP·Oê,À~ob'½ÎÀBí{»_x0015_½Àèz¢²8_x0004_ÐÀ_x0008_4ú	_+¹À^B_x0012__x0001_&gt;ÈÀ¬oT_x0016__x0008_ï¶À2_x001B_¯n@¾ÐÀÁ°¶¯ÕÎÀ(#_x001B_Ç»¥À_x0001__x0003_óôgÀDçåEåÔ±ÀPÙM_x0016_H¹À_x001C__x0016__x0016_Ãf±À&gt;_x0012_rôÖûÍÀÌ	½pÐÀ:_x0011_ª&lt;ÑÅÄÀÐDï©LA¡ÀUcB3_x0005_ÀLsú?ÊêËÀ¦_p_x001D_oÆÀÚq5m_x0016_§ÇÀ&amp;Ò¾_x0005_R¿ÌÀ@_x000C__x0018_s)	ÍÀy7^,_x0003_ÆÀáú¹4=ÎÀ_x0002_ôå´ÎÀÚ·._x0011_ÀÚê_x0011_½÷¤³ÀX_x0004__x0005_{ÊÀÀ0ÿqæ{cÀJ¦Ñ¾ÃÀ¢_î·AÐÀ`ÿ_x000D_ÛÝ.À_x0008_&lt;³_x001B__x0014_WÀb_x001F_C·]_x001F_ÀÀí	@sOÃÀâ_x001B_&amp;*ÂÂÀê¥Fñðù»ÀjÂ£ù_x0004_¹ÀfXB¸ÜÂÀI¹B[ÐÀ_x0002_ê+ÆB¾ÀûÐùz\ÈÀïã(OÌÀ_x0007_ÍVÉÀ_x000E_/cÏP¹ËÀ&amp;kU/âÈÀÎ-ûVV_x0001_½À_x000E__x0018_èçL¼ÀJYÁ_x0008_HÍÀ&lt;eù^{°¯À_x0004_Û^ïñcÅÀ¸î­ªÀôÏéRÎ_x0019_ÍÀZSì*\°À_x0005_0N_x0007_þÎÀh®ýØÌÀNæ%J_x0019_¸À_x0003__x000B_ä¶²`ÁÀó¥_x001D_âUÅÀ_x0001__x0004__x0017_Ë _x0003_ô_x0013_ÃÀp`0 _x0004_y¡ÀðÍD®/ÂÀ&amp;)Oöe¸ÏÀÀL¾ZÚÃÀ_x0004_?}+_x0016_×¶À_x0008_N)_x0001_½ÇÀÛ_x000F__x001F_`þ®À¼W#_x000B_êAÊÀbéÞ_x0003_ÑËÀn÷üÞ_x0012_¸±À"d}^COÏÀ_x0001_òG¯E\Àë5Õ÷HÑÂÀ¶(I±k2ÄÀ&gt;HßË0%ÂÀÏ?!¸%ÇÀí{cëÇÀØpR¸3ÉÀX©s_x0012_ÀÒùüKÝ]ÀÀbf'	¢ÃÀè=4ÑÑöºÀ_x000E_UW_x0013_ÍÁÀÔaã_x0002_m­ÍÀâhö_x000C_ÈÀìiãÆÀÄÌ·°)²À_x001E_©¶$ÐÆÀr»=©g'¹Àl	&gt; ðÏÀFú9Ü_x0001__x0002__x0002_6ÀÀÈ14Ýf9À-¨.X¼ÂÀ¶ÓKÇUÆÀÔLÂâÈ¥À\ð³cÞÅ±À_CC_x0002_ÂÀ^PÞ/IÁÀÇð_x0010_ÙÀÀXtÎ÷' À._x001E_¢®_x0010_¿ÀÚÃë´RÊÀ_x0001_+¢MÀÆÄÅX¸?¾ÀÐÂÓCy¤Àk_x0015_"·ò`ÎÀb_x0017_LepéÃÀ¼ 3*±q²À_x000B_ø&gt;_x000D_À_x0013_ÎÀà÷ó_x0015_w7Àøç6À`_x001A_)AçÚÀ_x0008_Ï_x000E_°ß+ÀR¶ík ÃÀ;}Ø_x0005_ÝÁÀhéüÎU¦À&amp;¼_x0003_~4ZÐÀ_x001C_»WkÐÀ.~³N»_x0018_±Àæ _x001C_2¡ÂÀRsç¤ºÀ_x001C_¬Ü_x0005_¹íËÀ_x0003__x0006_H_x000C_ò²{Î¤ÀæJ8å}·À¤â:w_x0007_«À®s^_x000D_g¹ÀÀÈÝ?e£À:ke2ÀÆÀ.tkþÔÁÀú %ÑTÈÀä_x0001_æJ|«ÀdÛÄÅ(ÇÀS_x000C_K²ËÏÀ¶+_x000C_(_x0019_/ºÀ@xU°°ÀË_x000C_yåIÏÀá¿	£ÃÌËÀZÚçíÈ¼ÀÇ%¯í_x0002_ÊÀ|_x0006_?_x0017_#¿½À×_x0018_Ñ_x0015__x0014_6ÌÀÇ(#_x0017_jÂÀ_x0004__x0001_b ~¨ÀÞGaÀ¾À.&lt;dØ«À_x0002_©Ï_x0010_M2¶À{_x0013__x0005_ÊÐDÆÀzëHAQÑ´À2ô_x000B__x001A_(_x0002_¾À¸¬z_x0017_ðH³ÀÌ:¹[ÀMõÜT¼ÌÀ_x001C__x0018_6ç%ÉÀ_x0018_ôX_x0001__x0003_º&amp;ÏÀÚ¸ËTMÆÀH$ÈWëC©ÀVþÄî&gt;è³À~AÏy&amp;_x0016_ÏÀþñÙö!ÈÀ0û_x0002__x0019_i¼ÀB2ñº"¹À_x0012_Ó§è	-ËÀäß¸¶ê©À§²ÕièÀA&amp;tëÙ:ÂÀ?·_x000D__x0016_ÅÀþ×âtºÀ._x0019_ôà¸ÀÅ¬é&amp;	ÏÀt`·_x0019_Î¨À×q{(_x0014_ÕÇÀÒ&lt;_x0003_@ËÂÀAaPE0¤ÁÀ_x001C__x0005_íêÎÁÀ_x0016_T|ªc/ÁÀH_x000D__x001E__x0006_~_x001E_ ÀL2_x001E_*_x000E_¢ÀL&gt;$ÿ`fÀ(P_x0010_ù:1£ÀàØÍoàÃ°ÀÎr_x0004_¤ÀîÞ«Æt¡ÉÀÔÑ0ÈÀ µÀÇmÏÀ½Éûí·üÏÀ_x0002__x0003_°÷Ûì&gt;¹À_x000E_Ûà_x000F_=²ÀØ3§T_x001A_ÆÀ^_x0001_ûãÇíÆÀTJíÀ_x000D_°ÌÀ3ò°O³«ÍÀ &lt;åaÀÀÏìÓD¾ÊÅÀØiß»Hô¤ÀVy¸_x000D_Î»À$_x0017_xêÉ§ÄÀvi$°!_x0006_ÎÀO±§_x0010_ãÀÀ¡&amp;?¥_x0004_ÃÀÎÄìEUVÏÀ^_x0011_b»XoÉÀÌ_x0005_½bÞ´ÂÀpFí_x0013_[À*§ßIÃÂÀ'¼!íÀD_x001F_­Ê:_x0004_­ÀÄºr_x000D_¤ÇÀ2ú_x0004_Å6±ÀiLÝ	§"ÀÀDËn9Ú¿ÁÀ@J­ÔGËÀ_x0006_ûä$nÉÀ"dVN­¿À_x0002__x0003_F|ýýÀLâÝ+e_x000C_¾À_x0003_À+oÄè¾Àp_x0011_F_x0004__x0005_\âÅÀÎþÖE3#ÐÀH2zeÊÀ_x0006_6_x001E_O÷_x0005_ÃÀZr{ê§fÀÀgÂÌWX«ÂÀìA¶µÐN²ÀhÝÄ_x0014_ íÁÀE&lt;h_x0016_EWÃÀA}o9OÊÀ_x0012_Ñ£õ6¼Àl:¥½Cß»À0Ð½_x001E_®ÀÖbQn[§ÁÀ_x0014_,%ò_x0005_ÀÀèeÜ7v»Àä_x0017_èÂ_x0003_Ä¯ÀhØ£N_x001A_$¾Àù_x0001_!dÅÀXaHípS¾À¢_x001C_z_x000E_ä_x0003_ÍÀàzC0¾ À@ê_x0013_ ½À\ö_x0008_¸3¢À`Ó±_x0002_¼ÀnéaÌ[·ÀºAEÂ÷ÛÊÀ_x0003_·_x001B_GùÄÊÀÓ6WîÁÀ_x0017_°_x000B_ÏQûÂÀ_x001C_öL-Îï¢À_x0002_%vúÀgÊÀ_x0002__x0003__x0010_à3¢\®ÀÈ	 b!%¯ÀêC^S®À2¹zÅÜ»ÀÙ¹ÄXù,ÈÀq_x000B_)ÊÀàq¡_x001B_V¬ËÀ_x0001_uáQzÅÀõ_ù_x0019_)SÃÀ¤ørmÇÀ ¥ß¦Ù`ÉÀNªÜ«!d±Àúí«ó9QÄÀj#nê#?·Àffá 9_x001B_ÂÀ9_x0019_½B§ÈÀÀb_x0003_1þÆÀôªGw=¢À_x000F_(qSº¿À"_x0005_p.ÆºÀf½¡Þe»À0vOÔÀZÂ:_x0011_¥"ÅÀþ(%n\¼ÀØÄj°ZÀZüýÎ_x0019_·À+ØKS°ÀÀSÎ_x0004__x001D_ÀÀ«öv{ÀÌqí^K_x001D_¬À½_x001F_»_x001F_ÌÃÀ_x0001__x0002_!DÀlÑ¹´^»ÀHVÕ»Ý_x001C_´ÀÆµªm_x0013_¶ÀÀ\òÁønÀp;ª{_x0002_Ä¾À_x0019_ò¿uµ·À_x0011_ùÚr¦ÂÀ_x0018__x0014_EÙµòÀ÷í,N_x0001_6·ÀVb¥k&amp;âÁÀdU_x001A_¯¹Àø®_T&lt;æ³ÀÈ_x0017_(^eÀ`;L¯ÀP@LÜíÀ_x0016__x0007__x0011_-¹À¦%ªÌ¾«À½C¶Ðd«²ÀÀéçfa¡lÀÐÆ;ì-¯ÀF|Bjµ1·À°88ë;À´_x0017_rð_x0001_¾Àwc$§ÀHÅ»û9_x0018_®ÀL¬â³À{FB&gt;äÃÀB¼¯e_x001A_Y½ÀS){jy¹ÀÞU½£ñÄÀ¸ÞYkq_x0016_²À_x0004__x0006_lzQ­÷_x0002_°Àû¦¡múÄÀ%Ú_x001F_Þ¡°ÀV_x0013_­£çèÂÀ§ð&amp;ºvÀFº`ØÂÀ_x001D__x0005_&amp;$³~ÃÀLPMÁ¹À_x001B_!Ü·_x0008__x0004_³À`îâ_x0001_ßÀ	d_x000E_Ãe_x0017_´À,_x001E__x001D_w8°ÀÈÈ£G©À¢Ó=_x0004_ZµÀrõä_x0005_Ë¬Àýÿÿÿ_x0003__x0004__x0004__x0003__x0004__x0004__x0003__x0004__x0004__x0003__x0004__x0004__x0003__x0004__x0004__x0003__x0004__x0004__x0003__x0004__x0004__x0003__x0004__x0004__x0003__x0004__x0004__x0003__x0004__x0004__x0003__x0004__x0004__x0003__x0004__x0004__x0003__x0004__x0004__x0003__x0004__x0004__x0003__x0004__x0004__x0003__x0004__x0004__x0003__x0004__x0004__x0003__x0004__x0004__x0003__x0004__x0004__x0003__x0004__x0004__x0003__x0004__x0004__x0003__x0004__x0004__x0003__x0004__x0004__x0003__x0004__x0004__x0003__x0004__x0004__x0003__x0004__x0004__x0003__x0004__x0004__x0003__x0004__x0004__x0003__x0004__x0004__x0003__x0004__x0004_ _x0003__x0004__x0004_¡_x0003__x0004__x0004__x0001__x0002_¢_x0003__x0001__x0001_£_x0003__x0001__x0001_¤_x0003__x0001__x0001_¥_x0003__x0001__x0001_¦_x0003__x0001__x0001_§_x0003__x0001__x0001_¨_x0003__x0001__x0001_©_x0003__x0001__x0001_ª_x0003__x0001__x0001_«_x0003__x0001__x0001_¬_x0003__x0001__x0001_­_x0003__x0001__x0001_®_x0003__x0001__x0001_¯_x0003__x0001__x0001_°_x0003__x0001__x0001_±_x0003__x0001__x0001_²_x0003__x0001__x0001_³_x0003__x0001__x0001_´_x0003__x0001__x0001_µ_x0003__x0001__x0001_¶_x0003__x0001__x0001_·_x0003__x0001__x0001_¸_x0003__x0001__x0001_¹_x0003__x0001__x0001_º_x0003__x0001__x0001_»_x0003__x0001__x0001_¼_x0003__x0001__x0001_½_x0003__x0001__x0001_¾_x0003__x0001__x0001_¿_x0003__x0001__x0001_À_x0003__x0001__x0001_Á_x0003__x0001__x0001_Â_x0003__x0001__x0001_Ã_x0003__x0001__x0001_Ä_x0003__x0001__x0001_Å_x0003__x0001__x0001_Æ_x0003__x0001__x0001_Ç_x0003__x0001__x0001_È_x0003__x0001__x0001_É_x0003__x0001__x0001_Ê_x0003__x0001__x0001_Ë_x0003__x0001__x0001_Ì_x0003__x0001__x0001_Í_x0003__x0001__x0001_Î_x0003__x0001__x0001_Ï_x0003__x0001__x0001_Ð_x0003__x0001__x0001_Ñ_x0003__x0001__x0001_Ò_x0003__x0001__x0001_Ó_x0003__x0001__x0001_Ô_x0003__x0001__x0001_Õ_x0003__x0001__x0001_Ö_x0003__x0001__x0001_×_x0003__x0001__x0001_Ø_x0003__x0001__x0001_Ù_x0003__x0001__x0001_Ú_x0003__x0001__x0001_Û_x0003__x0001__x0001_Ü_x0003__x0001__x0001_Ý_x0003__x0001__x0001_Þ_x0003__x0001__x0001_ß_x0003__x0001__x0001_à_x0003__x0001__x0001__x0001__x0002_á_x0003__x0001__x0001_â_x0003__x0001__x0001_ã_x0003__x0001__x0001_ä_x0003__x0001__x0001_å_x0003__x0001__x0001_æ_x0003__x0001__x0001_ç_x0003__x0001__x0001_è_x0003__x0001__x0001_é_x0003__x0001__x0001_ê_x0003__x0001__x0001_ë_x0003__x0001__x0001_ì_x0003__x0001__x0001_í_x0003__x0001__x0001_î_x0003__x0001__x0001_ï_x0003__x0001__x0001_ð_x0003__x0001__x0001_ñ_x0003__x0001__x0001_ò_x0003__x0001__x0001_ó_x0003__x0001__x0001_ô_x0003__x0001__x0001_õ_x0003__x0001__x0001_ö_x0003__x0001__x0001_÷_x0003__x0001__x0001_ø_x0003__x0001__x0001_ù_x0003__x0001__x0001_ú_x0003__x0001__x0001_û_x0003__x0001__x0001_ü_x0003__x0001__x0001_ý_x0003__x0001__x0001_þ_x0003__x0001__x0001__x0001__x0004__x0001__x0001_ýÿÿÿ_x0004_òG××_x0010_¸À;¸U_x0004_0ÀÄÀÀâS	 Àõ¨RJé¼À¤'ÅÀÝ\öµ¢ÀZ:ÛÂ Ö¶À_x000D_t?$Ý¹À%_x0017__x0011_ºÀºÓ`¥Ã1½ÀG[ò_x0001_ÄÀ_x0011_$P`RÅÀñ@_x001F_*XÅÀ ßÒ_x0013_¬¤À_x0006_.ÑäR)·Àñ5_x0001__x0004__x000E__x0005_{À4\¨®öW¯À º¸s¬ÀZº@F_¼À·ÞÉ#¾À^_x001C_Eã%¦À:µónÃ4°À_x001C_R6ÕnÁÀìL¬	Òs¾À¨My]n_x0013_À_x0003_¬-_x000B_xMÁÀ÷ÇûòèµÀy_x0019_½P_x001C_µÀ`ÛGúN[À_x0012__x0005_Ø½S¨ÀK¡¯EèGÄÀw_x0015_H'_x0006_ÂÀó¸._x0017_uÄÀ§ÔK_x0014_&gt;·Àçf­ÁýsÂÀÌ­q_x0008__x001E__x0018_¹À,	Q	òsªÀf_x0013__x000F_.±t¼À}.½ü'h·À× ¸§«À±_x0017_øáxG°ÀèMÍÌ_x000F_|Àu»_x0001_,b&gt;¶À³O©¢Ý_x0004_ÅÀilx]#ºÀò_x0002__x001D_³lÐ¹ÀPêÍ½vÀ_x0002__x0004_ U_x0003_µªèÀT«t_x0010_®í¯Àxf¼¥^ªÀ¦×f_x0015_Y×ªÀÜ\Ý¶¢À´ÁcÒ	ÀÀ­Ñ¨ôT|ÁÀðJ*:UÀÙ(îH5ÃÀ$xÞô§ÀÌb&lt;ðå_x0005_´À_x0010_+Û_x0006_Æy¬À _x000E_ðý¼±À õþ_x0001_gÐsÀD&gt;2ù_x000B_¸À_x0007_{1Ëê#°ÀÀÿà&amp;Ú¸yÀ@_x0014_ÇÌ8_x0015_ÁÀ~\H-Äl¶Àp¾Vâã¹ÀbÅòCøÏ­ÀØ_x0016_ç ×ÀÀx	_x0017_²Z_x001D_²À&lt;_x0008_¸6_ Àð.T_x000F_àm¡ÀheP}¢&gt;¨À_x0001_SSkûÂÀÊ'(N_x0013_¸´À@¿ô^Â~ÀxYq·ËÀª[_x0019_¸_x0012__x0003_ªÀHvá_x0003__x0005_gá®Àò·_x001F__x000B__x0013_°ÀPTR®ëuÀ_x001E_dR:V´ÀÜ²bnW¢À)_x0011_Slò¿ÃÀð@_x0016_û9cÀÀWÈ:ñs²À2ÝG(TÔ®Àê6KW ¾À_x000E__x0002_90;v¸À_B_x000D_«à¸ÄÀôãöíÀÀÕÀ[GB_x000D_ÄÀj±Ä_x0013__x0012_³À¨»DU¬&gt;À$oGp¬ù¡Àü_x0006__x0001_·q´À¿|ùý²6ÄÀ`'µLñºÀÙ*­¸?°À_x0018_{@_x000C_ÄÀp| _x0014__x0011_Ä°Àè_x001B_m©;^¹ÀVÐÆ_x0004_U¯ÀH»P´4ÀÊ§¯$÷³À4_x0001_tÜ@µÀ_x0012_Êë6ÍA­À`âmÃtÓÀn¢xä?ÃÀÆoVhRÁÀ_x0002__x0003_ª_x0011_èÃÃ·ÃÀ=_x0019_Å³À_x001A_az}©ÀäE3ìÿ¢ÀB_x0015_Ü0m{³ÀæÑ_x000D_§Àí¯w`°ÀJÀNò)¤¼À`/ÚJª Àà_x0011_Ó´[¡Àp÷Y±_x000B_µÀ_x0013_à½_x000D_¬³À6o¡½ÖºÀP_x0014_ã?aÀ]mãJÃÀÁç9ém_x000E_ÂÀi_x001B_R`°À_x000B_·j8ÅÀý&amp;_x0011_#ãÂÀ_x0013__x0002_DRR_ÂÀàFÒy_x0004_DwÀ@V_x0018_,XÀ¯ _x000E_Þ¸ÀH¢Ì_x0014_GfÁÀm_x0018_j²À_x001A_ 1|ÀÀJ_x0001_ÇêhÁÀ_x0014__x0007_P_x000E_F¶À!_x001F__x0001_À_x0013_ÂÀYÆénºÀÔYY_x0010_¹ÄÀFÇå_x0001__x0003_=­¼ÀwÓ¹6_x0005_6±À*²g¦_x0008_°Àò%ÜÁÀ@CÀëäïÇÈ ¼ÀÌ_x0014_ÙîÞ´½À_x0006_j_x0004_²±ÀKäÐYÒëÀÀÛä¨Ä_x001E_³ÀèCÃ,³Àèä¨!]¤À_x000E_×_x0019_°ÂÀkcK]!±À2U¼|nµÀ_x0002_²:&amp;íÑ°ÀásËu9ÂÀ~Õ¢Öû_x0011_«À`_x0007_éü_x000D_\À°«s&gt;U_x0015_ÀS_x0017_2V¹ÀÅd¾£ÄÀÀ=Üá`¿À_Ú'OÃÄÀØ¢Ð³_x0018_ÀøçàË_À,,M_x000E_äÀÀ% _x0012_õy½µÀä&amp;§ZkÀ_x0010_¥®ä»ÔÀzç_x0011_m·ÀÀY_x000C_yàîÁÀ_x0001__x0002_n_x001B_(0¿·À $%nLÊÀðÄ¥TBÀºúã¢³¥À_x000F_C	HÏ·À_x000C_â_x000F__x000E_Ú#¨Àa¾V_x0012_§u²Àåæb_x0005_³s·À3V_x0017_'h&lt;ÂÀ_x000C_X\àx¼Àô7}°k$¤Àø®ó»®;¿À_x0015_£Ô/T³À×h0×ÍÀÀmÐÍ#ÓÊÃÀð'dïoéÀ«E¼§î¹Àt±ñ_x0004_mùÄÀXC_ZhÃÀµõ¾ÍQÎÃÀRWý_x001D_0{½À!Í¤_x0016_Z^ÄÀÝzÕu°À_x0001_ù¼+_ÀP2_x0002_1³EÀhÌñZ_x001C__x0002_ÄÀ_x001B_æòw!¸À_x0016_¯ëÂ"²À)Òküe¾ÄÀ¸¨&lt;é£ÀØB¢mÁÀ`_x0011_ _x0005__x0006_DNÀ¨È	¶²ÀF!	å_x000D_y±Àá_x001B__x0016_FÔ"¼ÀÄoõ\&lt;_x0016_¥À_x0019_XúÇ¯À¯ä#ò_x000D_2²À\½ [[J¯À2ÞF\ÐÀ*å.]©Ø·ÀÜú_x0017_±ê=¬Àx_x000D_ÂE_x0002_»À_x0012__x0004_Ò7T÷½ÀÀAó_x001D_!¦ÀÄ_x001C_71¦ÀR_x001E_­B)ÂÀ\÷0ý	ÂÀÌ_x0003__x000F_ÎÉ¢À¶~Hq¶ÀÔÔs¡ëq¹Àpt0_x0004_[H´À_x0018_Ü2åüÀ#1¶Öl_x0001_ºÀ:_x000E__x000C_`yÂÀ I­/_x0014_¶ÀÏ_x0007_Åd¼´À=%Ë_x001E_"¿ÀOOÑà_x000B_¶À`Ù¼Ù_x0010_ÀGÔq_x0008_Õç°À_x0018_ME_x0018_èÚ´ÀJ3Ñ_x0013_Âå¼À_x0002__x0003_R~_x000C_¢Ã´Àjþ_x001B_µæ²ÃÀº`	 O°ÀÀEÛMQwp°À¨îxú´«Àà¢_x0002_Àé®ÀÕ±_x0001_©_x0004_³ÀØcÔTub»ÀþWÇ­ î¬Àx]R_x0018_|_x0005_ÅÀºÓVrLÊ¹À_x0016_ÖªÚ_x0005_G¯Àö®_x0001_¾SÀÁÀ 	ÎÉ¡CÀÁû¿±°ºÀ_x0002__x001C_9ñrNÀgÅæÄÀ*_x0017_)_x001B_Dx­À[n_x0017_jæ¾À¾&gt;c_x001B_åòÄÀÈÅÇ!v§ÀïÔ_x000C_±cCºÀOóy¥¹_x001E_ÅÀ­æEÂ_x0019_?»ÀÄa_x0002_4_x0017_ì»À×_x0012_R\.ÁÀ·(&amp;&gt;_x001B__x0008_ÁÀëò2ÉÂç·À0e»	ÍÀWK_x001E_ÁÀ@_x0018_Å3&amp;¸ÀØÿ¢_x0001__x0002_¶&amp;®À\)¯ñç§ÀÀ`)À_x000D_¼À6ÒfâõèÂÀE'ûã_x000C_LÂÀÞDB·»¬±À_x0001_E\_x000B__x0002_þ¶À	2_x0011_·xÁÀ;´_x0007_?¾À@Ü}¬áWÀà$B_x0015_Q[xÀE_x0004_îS?¸ÀàJêlk5vÀHAp'|¸ÀP_x000F_ÓóÍÀÚx _x000D_ÃÀ`§²_x001E_&lt;&amp;ÀÕàÐÀ§ÀònyµÇ_x0012_»À´u¾ø²À`6/l_x0019_&lt;¡À¼ðæ×ÙÁÀÀ]ÓÎ¦ÀÀ¥à#_x000F__x001E_rÀ2);;_x001F__x0013_¿ÀNµåHÀÀMPÖZKM¶À{._x0010_özT½À Éºd_EÃÀD³EqÂÀÏ°õ¯íÂÀÁÂqËEßÁÀ_x0001__x0002__x001C_bq_x0002_§À'(î?J¾Àá]þ@´ÀÞ_x0017_4£/¬À_x0001_FyDRïÀ¥YUy_x0014_D¸Àl_x001A_4zz°¾À_x0018_Ö[Æ¯J¿À%ÆÆ`«¯¹ÀD"_x0015_@Vñ¶ÀÏ-8_x0012_ÍÁÀë_x0006_v_x000D_¦ÀP^ ýê¦À_x001C_ê_x000E_ÄO¥ÀÉòáAÂÀrÎl_x0016_&lt;¾À°ùKpÀÝukh­¶À,Ï®i:£À,_x000C__x0005__x000D_þ·ÀVÕ_x0010_(ñëªÀ_x0015__x0004_ÖÎý¡ÀÀG¦ôX.ÅÀPÂ_x001F_·DmÀz_x0007_òC¹À!Ón/_x000C_ÅÀ%_x000B_Õ_x001D__x001E_·ÀP³`tG·À	ÕOå_x0015_·À¦­îÌ_x000B_½Àñ_x0008_&amp;rúÀÀ¾rßº_x0001__x0002_µ¶ÄÀçzæY_x001F_£ÄÀú_x000C_G~t§À_x0010_+Û	â_x0008_À_x0018_SÕ_x001E_©À:¿_x0012_NMI«À_x0001_@ßKO=qÀþÙ¹_x001D_ºU«Àv­_x0001__x0018_£ÀºH1q×ÄÀ Ò@ê_x0010_¤À_x0010_Ò£Ë_x0006_­À ö3¦sÀ &lt;_x001B_ãýZ¥Àõ0RìÄÀñ5_x0011__x0004_¸ÀN_x000B_3qH©Àtîlh~÷ÀÀ_x0001_ws_x0015_&lt;ßPÀ½5_x0016_±*°ÀÊX_x001F_kä*§ÀòB×BøÄÀÊPÌì1»À°Y_x0004__x0007_½­´ÀÁ¾jß_x0010_+ºÀR`_x000F__x0002_ªÀ ±Î¼PºÀÀz©½O$ó³ÀÎ_@_x0013_±ÀH¡8´¡À_x0011_W¿_x000C_&amp;Ö¹À`í9÷ÃU¦À_x0002__x0003_c_x0016__x0012_xEÁÀDÙ'urç¢À0_x001C__x0019_BgÀ´_x0005_Ó_x000E_³À dÜ3Õ\À(a_x0014_nkÀ¿_x001C_:_x001A_FÀ8°?_x000B_ÂÀ_x0003_G­WûÃÀ_x0011_NBLK±À_x0016_7_x001C_L*ÀÀÐ¢PiÀÀd~YTsÁÀÀå&amp;"|_x0007_~À_x0003__x0016_ì-_x000D_ÀÀ?_x0008_8Bth¹À`}nxCyÀpiNbBhÀDc$ñÙî³Àèë_x0002_@q$©À\£|Âjî¼Àwy~+MdºÀv®J6_x0011_¯À¼²ÚC±À+4ç_x0017__x0011__x0004_ÂÀB×_x0017_»®ÄÀc-g³_x0011__x0003_ÁÀ¿ßÞ1'.´Àd^Æ Ê0¹Àz_x0001_©HäÌ¸À_x001C_W®,R¡©À.õ_x0002__x0004_å-­ÀØ_x0019_·ýÀ_x0010_´sW~§ÀkæÿÙ_x0002_:ÅÀÖ(Áo!ÀÀ_x0003__x0018_Ó%°²À¨KwÕç²ÀÀï¸2[þlÀí'Ý÷;ºÀ8¼w¾_x0004_´ÀûÚ£çÃ³Àu7æ+*cÄÀòOPÐ´Ã¶Àð_x0017_±_x000B_öËÀ$¿G8½l¹À{_x0001_ÿËyºÀkëåÔyÃÀ7ð9¬;ÅÀ_x0008_X Ü»¾¢À_x0002_ F_x001C_Ð;ñ¿@@_x0006_¶Gÿ¯ÀµëòûkÀ`ÊÈR^À_x0011_ö~q}À_x0008_ùÜañ®Àç_x000C_êU_x0005_"ÅÀlÓ^Íí½ÀÎ_x0007_+á5»Àøª_x0007_×GØ¼À_x0018_µ­j.¦À8Å9:¬i Àñä_x000D_Ê ÅÄÀ_x0001__x0002_Ï×Æ¡_x000E_!ÄÀæÖÊê!l¹À°ó®)ÃÀb"û¾ñ[¾À¼_x001D_;úcÁÀ®Àg_x001B_Ò#®ÀbnI6f=´ÀïùzµÕ§ÀÍ2¯èLÒ¼ÀØéûxÀL_x0014_?³¡ÀòýQ¾À¨J_x0004_¯iáºÀlèþ±ÃÀ×_x0002_Rè©À½«ÌSzÄÀ úý=ÀÊ©µ²½²Àp*b¢T_x001D_À/Ø_x000C_&lt;ýþÃÀ_x0010_×pè0Àð¸[ß0À_x001C_ë½ Û©Àâð_x0008_Újà«À,`Ý©´ú¢ÀtÆÿJmfÃÀ6Îa_x001B_GÃÀ¼&amp;)'bÿ¨Àq·D'ÄÀ½*éö­2¶À$Z0¡ÀÓ¬ù¿_x0002__x0005_b&amp;²À_x0001__x0007_ÓÍ&lt;À}µ\p#ÁÀtZg¼Ãù´ÀÌê­6D¬À¾=_x0002__x0003_@`ÃÀ¤ý#²mÇ´À_x0012_q2âõ/³À@Î_x0013_¤LãÀäFäóyTÀÀÂ6_x0007_$ýÂÀô¾ù¤ÂS©À-C»;M¹ÀJ$Äò1ÀÀh¥³è²À .¹6yÀp$Û_x0011_1ÀÀ_x000D_ì¬äT~ÀÀn14F_x0017_ÁÀîÈ$r_x000B_P¦ÀXpºEý«¢ÀÈ¿¨¬&amp;÷­ÀV_x000D_ýå_x001C_,ÁÀ¯,ÖÌ_x0008__x0002_ÂÀ ì_x0012_p_x001D_´{Àç _x0014_E_x001E_ßÂÀRí_x0004_SXú´À°VÛ¢_x0012_¤ÀnJ_x0002_üôÃÀu`×·ÀI85ç_x000B_\ÅÀ2xò´Î×¿À_x0001__x0003_Æ_x0005_¤ùêÃÀ´_x000F_ËÇh#½ÀT`ß­ÀÃõ9dÌ«·ÀÕÓ·êÁÀ Á/Ã`¶£Àâîd[ò_x000D_ÂÀzö_x0007_{²À_x0002_àAÏá²À_x0001_Z ßa_x0003__À_x0014_d!	8³À"Q_x001D_ÔÖ&lt;ÅÀ_x0018_Qe_x0007__x0013_ßÃÀîô\áj¼À&amp;2hÍu±Àhg_x0013_-g¼¡À@pÑÚ-~|Àl}_x0008_J4±Àhêí@_x0017_ëÀ¾SìÞº³ÀÉ~%ªÀ_x0001_p_x0019_=k=ÀÅ\Küp²À(y0iÀèÏ´ÃÀÕRE¬aºÀ Ù("ÀäR÷"vÂÀ,aú_x001D_cg´ÀùvðMÃÀåÜ]E½ÀÞ$ÇÚ_x0001__x0002__x000B_@§ÀrbY©æª©À_x0012_ùLÓÐ!ÂÀ&lt;F_x001E_É§¶ÀÍZI_x0008_à?¼À~_x0006_¶êcÀHÓ±#ÀÉ«Ö53ãÄÀ(¦®ÀÖw³Àã&lt;'½ô¢ÀZEæÿ¬¬ÀÀ8j¡YSSÀÊVÚÀ_x001C_©Àþ40¶À!ÛYîcª´Àd¯4{¦«ÁÀxü_x001E_ü ÀrèoØÝÁÃÀÀâY¬ý?ºÀÆe`_x000D__x001C_¹À¶åaYº¯À?©`×ÐºÀ_x001D_Ì¬«b½ÀhM_x000E_)·À_x0001_¶_x0011_q'@À0¹ß_x0015_ò¯ÀI/_x0007_jK»À\ó_x000C_Þn(ÅÀZh×öNÁÀO¯%µÀöºf.ÝºÀ³_x001B_/~¨¸À_x0002__x0003_ !_x001B__x0004_½òÀ_x001E_a5ãËÄ¸À_x0010_iC&lt;²ßÀ_x0012_Y§G]¾ÀD"¡_x0019_ÕÀÀ~=_x001E__x000F_)¾ÀÆÈ7_x0017_IÂÀ'¹xa´ÀÀËû­õå´Àn8±È=_x0015_ÂÀ_x0014__x000C_3	_x0006_¤À`Qý1ô°À_x0014_Ù-,sÀÀ(Ü_x0011_Y]_x000E_ÀÔ_x0002_TF¡À_x0002_±¼_x0012_ À,ÎÄ¾_x0001_È¸ÀàxI_x001E_Å[zÀí_x0010_"^yµÀRXjQ¥ °À_x0006_»lò_x000F_,ÀÀ¦`N)§¶Àæ	?[ÿ@ÁÀ´úäç­ÏÀÀ³¹ÛÙ¯Æ³À8_x0015__x0002_§Î½ÀS¦à·ÊÂÀ_x001D__x001A_C_5¡ÀÊ_x000C_ÖC4ÀÀíOÜ+Í²À¸â(Íb¤Àöé-"_x0002__x0004__x0004_¹À_x0012_sýBmÈ¼ÀüTYLØÀÀP ¼%ÆwÀR¬¥¦§¶Àú©"R¶ÓÂÀàÍýVà£À@·fs/½hÀc÷}õÀÀþ¦]ä·½À¥|_x001A_¾ÅzÀKeÕ^±Àò_x0001_oa4ÂÀxß½ %xÀÜ_x001B_µÌ_x000B__x0003_ÂÀ§ÅLÝ¶À _x000D_AëHÍÀ*?ÈÎ%B°À¦_x0016_&amp;¾¹µÀ®}&gt;Râ¾À_x001D_ê?B!·À,Aév¡À(öi~àÀÀHî¦ñÃÀDÚ=ÌcÈ½À_x000C_»¼=¡ÙªÀåj_x000F_N·À2_x001F_øº,®ÀÀjU;_x0014_À0£á÷_x001A_óÀà$_x0019__x0015_îwÀ¥E_x001E_-*&amp;ÃÀ_x0002__x0003__x0002_N¥k²À_x0004_º_x0004_å~ÀZ_x0019_0gi³À z¼C[³À}æ©c_x0017_ð²ÀPµx$f7ÀÀ¤u´_x0008__x0011_ÄÀ\ÙÖÃ[¸À==,²oµÀ{_x0007_ómajµÀB:_x000E_:ß¨À@îyÅerÀúÕ_x000C_Z¥ÀÀ´È-_x0004__x0016_p·À \¨Æ¢À_x0014_ oOÓì¤Àî$m_x0006_5_x0019_¿À©¥_x0001_ÃÀÈ%Zbó­À{ÉÈ[½À[sm~«À_x0015_ËanAÀÀp&gt;Ëç¾À_x0002_'RFkgÀ­oIÖa_x0010_ÃÀeãëc¸À!Ê­iäÀYì!áÿ_±À`_x001F_oçÀaCk;áñÁÀ"_x001C_JèSºÀÝ8l&amp;_x0002__x0008_é¶À0Ãos|5À	_x0007_¤¢»µ°ÀYÞp_x0006_ÒÀÀ$É_x001F_r-_¨ÀîåGÆ&lt;_x0010_±À$èlzHÅÀ+&amp;&gt;a²ÀÔ_x000C_É#»À¶f _x0012_ÿÀÀ_x001A_  B¨ÃÀ5_x0003_¿µ_x0017_¹À°_x0003_E×_x0007_ú¬À`Áº_x0008_Ì×Àª}Ô·ÌÉÂÀ0¢^_x0016_¥KÄÀ@"¹zËèÀjãÄÁÜÃÀèÜTîÒí¸Àq_x001B_q¶À2²^_x0002_ÌT°À_x0010_¥Á_x0002_L¬À Ê_x0001_×_x0006_ÃÀükô®ÓµÀ®_x000E__x000F__x0005_ÀÀÊ_x0004_{«_x001D_±À_x0002_ýÆx0À_x0005_wÛÃÀ_x0014_Þ£ÓcQÄÀ  _x001B_k|¡²ÀÈG»¨|À~9ö£Ê-¸À_x0002__x0004__x0018__x0016__x0004_WÄÀ&lt;_x0015_i;ËªÀ_x000B_e_x0005__x0019_.±À'NÁ]_x0013_´À­_x0017_76o ÂÀJ_x0014_ìýj_x001D_ÀÀ_x0002__x0001__x001A_ìq²eÀpY_x0013_]Ö«§À_x0006_1_x0017_b:¥ÀtÉðÞÄÂÀT§±&lt;ÊØ§ÀéÄ_x001A__x001E_h·ÀøUÑã¡Àb_x0013_TsM=±ÀfEJßr¤ÀÀ(Y_x0012_Æ6À]q¡û_x0008_ÅÀ_x0010_Ç{ï³Àt#+/õ,½ÀyâA-_x001E_¸À_x001D_@îxÀ_x000F_¸ÀuQÉWÚ±À_x0010_b.ë¦ÛÀGh_x000F_Æ$ÀÀxÒãËu@À_x0014_å±öõMÀÀX|Bõ²_x0018_ÀÂ¿¦µ_x0008_¾À@ï_x0003_@ÿÀ~G_x0011_$ßL´À_x001E_$MNdµÀ_¨e_x0001__x0005_d_x0008_¢ÀÐG¥^õÄÀ¦snã_x001B_ç¥À_x001C_Õ_x000E_úeÄÀíÅ Þ»·ÀLç_x0006_Þ0¢®ÀxÞ­_x0001_à_x0010_»Àæ¤G%ò¨ÀÒÝ}Öc¾ÀjS&amp;r^³À_x000C_¬_x0013__x0004_®ÀR§_x000C_(ÁÀ_x0002_¤y)F§ÀL!°_x001B_¿ÀÇÖª(_x0014_Z¶ÀMÏürâG¿À^_x001D_oZÅÀãÓ×úúk°ÀÀô'Él¸ÀZ_x000D_×hæ_x001C_°À\ùx3Ê³ÀÒSJ_x000C_»Àø8_x0010_¡ü®Ày_x0008__x0003_ä»À¼ð)5=&gt; À%ø¤Û}£ÀÂ¡ß¤±À¦©G"Zç·À~_x0007_ß¿æE»Àl_x0017_A¼	4ÃÀ_x0003_ã_x000F_R¡¶Àº£«Gð½À_x0001__x0002__x0018_ÞHNjÀÎß¹ÑóÂºÀ,_x001C_k+åÁÀ·ï%ý_x001B_´Àj`Æì÷ø¯À_x0001__x0013_5¢_x001F_ÀR'a^Ô´À u·ko7¹À²_x0001_ô_x0003_JÄÀ¥Ô,_x001D_'½À_x0003_k)+ÀÀÀ\i^æä»ÀÝ -Ç7X³À(Nàw1ÙÀ}0r_x0019_²G²À¤ûtCz_x0007_©À÷_x0018_Â_x0019_ÄÀ_x0004_PC©£­ÀÐÜ£[gÀ¸\²Þ?_x000F_´À_x0001_íhÞÍÙoÀ¶[¹ýKÀÀ_x001B_Ü/_x0013__x0005_²¼À_x0004__x0005_¢_x000F_Ô Àð&lt;Uï_x0011_)À¸(þ*TÀ°1sÃÀðEÓÄÀ_x0001_º1®_ðAÀÀI¯_x0012_ù§Àº#Ë_x000F_Ð¦À*K_x0001__x0002_IÃÀ_x0014_qç¹À_x0008_Ù@lVÀþAu´À_x0001_õ§¿¨|À3)_x0016_2;ÃÀB_x0002_Z_x000B_Ò&amp;ÁÀ_x000F_^ºF3µÀ_x0013_Ëý&gt;õ±À®A1~3eÀ_x0001_Ã.NnbÀª#¥Î_x001B_ÁÀÊC[#zÕ¦À(AX·fÇÀÀ±*P11+ÅÀiÌqÇ^»¼Àê¯,_x001B__x0012_«ÀTéÅàýà Àú,C&lt;_x000C_©ÀàÎ_x0002__x0006_´ÀÓÊ»rÇÔÀÀt¢3'Þ½Àh;[Ü{±£À4ßòQB"¯À¶÷ýAMÂÀ¾Ã-+_x001D_©Àb*öLý±ÀäË_x000F_ý3³»À ¿C.HúÀ&lt;_x000D__x0013_\eªÀp_x0010_Q_x0003_Ãû«ÀN©¥ðÌ¿À_x0001__x0002_í2_x0010_&amp;]´ÀÄ6¯4ÞÀ ×ç_x0012_Ç²xÀãiq§.ÄÀ^«f_x0015_ UÃÀ _x001A_µt±_x001B_ÀdCÝ_x001B_a¢¸À/_x001F__x0017_þÂÀö©SÆ¼À*1_x0010_åiÎ»ÀL{}&gt;í ÀKå_x000C_yR_x000F_²Àb`_x0004_öÄÀ0_x001C_ýÊ_x0008_ªÀàf¯Ó8ÀÀg(¼(_x0006_Â½À_x0008__x0011__x0011_I;¾À±_x0014_å°´ÀÁÏ\Rp_x0010_¹ÀðáJ_x0007_?£À&lt;l;*¤ÀlJH·_x001A_«À(ëP.ÀÖ_x0006_t_x000E_ÈA¾À»_x0004_¼E!ÀÀ@müÞÃ_x000E_jÀ±a0_x0018_±_x0012_ÀÀ¨S_x0018_9_x0005_PÁÀ¼ëDÄÔp¼À¨ë_x0004_Ü'yÀ|©Ua(«À,_x0001__x0002_f±Àvß_x001F_h?aÁÀÀ¢ÀåBÀ_x0001_×¿Ê«yCÀØÙÈÖ¢À_x0018_ñÏ¥¬&amp;¼À_x0014_C W+Àp_x001D_KÐYÀ_x000C_ÔÅ_x0008_atÁÀ_x0003_#Ø´À_x0001_óÂ,_x0006_ÒÀÒW_x0006_{þÂÀàÏW8À(ÝNæu_x0013_À_x001A_ý¡Å/½À°m_x0004_ÂÖï´ÀA)ý+'óÃÀþÆ%òªÀ Ij9GÏÀ¼§¬Ô_x001F_½À\¸·Á¶À¨¼¬_x0002_³×Àø_x001D_gÉ_x0010_ÒÀf¦°i©_x000F_·ÀÖ_x0007_?_x001E__x0007_ºÀÞàJ;ÀÀ½"P{W¿À²^®ÞÛÐÁÀ&amp;Û_x0012_GA¸À¥-_x0016_R´T·À_x001C_O+_x000B_Q¡À(_x0016__x000F_Ñã6¸À_x0001__x0002_êP¶_x001E_W·ÀVÉA×·À_x0001__x001D_JÆ&lt;}ÀÐóTÂÀPõu3,_x0013_À_x0017_}·Õ«ø¼À¤AÅ{ØÃÀ/[ÕùxÃ·ÀH:Âf3¸À 1_x0011_eNeÀÁQÈ'pÏ²À#¡Eh_x0007_µÀØï¢´ç$¥ÀÐÔ©E_x0012_À_x001D_ß/³Àøþ	±ô*´Àà+_x000F_U·«ÄÀâ7­_x0001_±ÀÑÜ_x0006_ÃÀ¤_x0016_Ìß¾½Àêxü¾§QÂÀs£_x0019_°ªÀÀ;0«_x000C_ÀÐ¤Þ7Nx¤À@!pðÿ_x0018_uÀIjÃ@ËüÃÀê_x000C_ç:a¬À üìD_x001C_À_x0017_Óçt_x000F_ÁÀÊI¤&amp;´¨ÄÀ\_x0007_Í_x001B_a¢À¦dK_x0002__x0003_{Ã®ÀÀ¾Ý?Ô À_x0016_=h	7©À_x000E_Oáó'ÂÀ¶¸åò,O­Àþ1Û_x0017_»ÀD_x0016_c~=ÄÀÏ_x0011_xZÊó¸ÀîØÒ¥õ,¬ÀÆyùM?ÂÀ~H_x000C_Uæ¸ªÀ_x0014_ÚH¿0ÄÀ(ÛÎAã¡ÀÐm"»_x0005_T¿ÀDÍC\ºÀÉôª_x001A__x0013_f²À_x001A_BÑ_x0004_ºÀ_x000E_	g«ENÃÀ_x0008_·î_x000E_ÝÔ±À_x0010__x0004__x000C_I_x0016_E¦À6_x0003_d§ÈÁÀ&lt;_x0005_ªñngÀÀ_x001E_ní2Ym´À_x0002__x0008_l(ZÀþtáô^_x001B_­Àv²Ý¾o´ÀÁ_x0007_EÀ¥Q¼ÀIÒPFT¬ÃÀ¿ûgÏ5¡ÄÀw| Ç_x0014_¼À}	|_x001A_³_x0001_ÁÀ\_x0006_»Ì_x0013_èÀÀ_x0001__x0003_ã¼Ã6hdÀªkj¨DÄÀºVW;1´ÀÜ¶m$&amp;ã¿Àð_x000C_Ç_x0002_Ï}À_x0011__#Þ¹Àÿw3_x001C__x001E_ÃÀyöèð|ÂÀ`¿w¿ÑàuÀ_x0010_R_x0010_(_x0010_ÀàÔº_x0001_r´¢ÀJ¹_x0016_ò¡ÃÀÏÁöO½7½ÀËJÖm»ÄÀ`ÁfÅaNÀÅkªº_x001F_ÂÀp§Ow{'µÀ`JZ.ÝÀ_x0001__x0013_Å¥åvÀØ_x0003_	S¸ÄÀwãs^ü¹À¹àK®"ÂÀØ¦&lt;_x001D_H[À_x001C_	¼¿_x0010_­À_x000F_ãõ_x0008_Á¼Àà_x001A_@±ÑÀd_x0018_î_x000B_N¨ÀÚâ¤ À»ÀÌºëaì¶¤À_x001E_Å`­Ý·ÀÛ¹ÜÆÙºÃÀ_x001B_DÉ8_x0001__x0005_µêÃÀ_x0011_+$ð_x0016_¢²ÀP²¨/³£ÀïÂäIÊ¾À_x0014_ÏNÿ2§À_x0014__x0008_³ÈnÄÀÀ)uMK°ÀH_D¾´À´3&gt;ÃÀ¼_x0014_ú¥v¶ÀºÒ_x0017__x0005_F¼À,J	a§¿À¼C_x0012_íýg§À&gt;þw¿ÀÜ_x000F_¦xm½Àãc?DEÅÀhö¤ù4ïÃÀ:ëÁ@Ú¨Àüç®°Pl£Àíj^c;´À°¿_x001D__x0003_L À&gt;@WY­Àp;ß_x0008_ÄÀÜß_x0002__x001D_!±ÀXzuz_x0012_ÁÀ|}	_x0008_{»À|_x0004_µ®°R´ÀÿQ_x0008_zZÂÀ_x0006_ñÓô¥¦¦À`7µ·è6¿À ÉAxåÀ¼&gt;ùÐ^ÅÀ_x0001__x0002_0·`_x0015_sÀæêt¶f¦À^d½X_¢ªÀÀó&gt;¶í_x000F_À¢à -ôµÀ_x001E_ôx2|¾ÀÐÌØ_x001D_¢À-j_x001F_°N¾À¬Õ4GÒÁÀ_x0001_@aØ%5ÀènÃ0&amp;á¢À÷&lt;áO9µÀðí&lt;D_x001F_ÁÀ l1Õ¥Àj&gt;´_x0002_$_x001D_ÃÀÐQZó¯%À051la_x000F_µÀú_x001F__x0001_Üî²À/g³fîò·À&lt;_x0001_Oì¿kÀ9Þa®^ÂÀ_x001A_½÷È¦ú¶Àt ½_x000F_MÖ¼À Ë·-Ø_x0002_xÀà;wþÓ;»À§_x000E__x0017_rÃÀ¯P&gt;+@ÄÀYú¤«Ú¸¶ÀÝñÏíòéÀÀX»À_x0003_7_x0007_ ÀLàM¤?ÀÀØ±_x0007__x0001__x0002_2¸À3_x0004__x000D_..µÀÀ_x0011_þÞ7ÂÀPI_x001F_7_x000C_ À_x0012_õU§¾¸¾À_x000F_,5_x0016__x001C_µÀ¨9ÄÂ1õ°Àa¼Ü4ºÀü:îmm¤ÀÄðÕ¶2ÄÀ4ÓÍ/½+«ÀL_x0001_ªÁ_x0002_&amp;¡ÀÀ,ußqÀö_x0014_Ê}B¥¿À¬¦V·c_x0013_ÁÀ`®F_x0016_W½À_x0001_f¬{®ÀSo_x0017_¯KÀ_x0002__x001D__x0005_Ò¯ð¸À´´³â]©À¥_x0002_rv|d³À_x000C_"¥¬ÀÞ_x000E_®ñ&lt;ÄÀd¤ïÃÀ_x000C_Ú*ÀºÀÐ_Å¯?_x0012_À¬Ö.ä\ÁÀ|ó¸L3ÄÀ&amp;"9_x000B_^lÀÀu_x0002_À¤§]ÄÀo5rË²ÀÀgI&amp;d³À_x0001__x0003_¨æÈ9A¢ÀÏ._x000E_*ö´¶À8ÜþQ_x0013_1ÁÀÀ_x0007_Ùt^vtÀóïk_x0018_É=¾À6wÂÀ$ÄÀÔ×n¼÷¤ÀàÂrÒ¶À¨³PkÀ8c~)%_x0002_ÅÀ)»«_x0013_ÝèÄÀv[¿,c§ÀÀPÁÅ¯íÀÞGfþ¸bÂÀ2_x000B_-_x001B_x¾ÀÌ&lt;Qò"_x0007_¿ÀàÃ_x001C_iöÁÀç_x0011_KD_x001A_|±ÀwÕ¹_x0001_y½À o´yG9¤À_x0019_Th&amp;±µÀÜ¯¸áö¼ÀY1ÍJ]¿À_x0012_AöèÖ_x0016_ÅÀ24#_x0012_3¼Ào_x0008_\$F¸À|D_x0010_ªJ¥Àºhþ;F®ÀâÄÞî÷c­ÀS_x0019_ìçr%ÂÀ¸pÌV_x001E_¬À±._x0001__x0005__x0008__x0003_ÀÀwrÃÀP_x0012__x0007_:ê§À0àú5_x000D_®À_x0002_Qr À_x0006_Y_x0016_\µÀlAÒHÁÀkVÝÂÐÀÀ®ñV÷ì[·À§_x0012_'_x0015_UG³ÀxSÛÜëàÀ§lÔgÃÀòµhU¶_x0019_§À56Ì=ü_x0004_ÁÀ¼&lt;_x0019_ÃÀv_x0005_ÀjH§»À_x0012_9N_'b¯À¥Ý)_x0017_gG½À_x0010_½²&lt;`²ÀþP-%Ä3¾À³SÅð¸ÀÀ)¨ý2]±À_x0010_2_x000B_ÐÈÏÂÀ_x0014_ã~_x0017_mï¤À_x000F_ÿ_x0014_?oÃÀó=_x001D_Î¶À0w_x000D_+ÀÑýõ_x000D_$ÃÀ_x0013_ý¯$¦ÀS÷%~éÀôæGñ7¼À0ü@]À_x0003__x0004_Ìÿ©·_x000E_ÅÀ0Ý«:-²À¢h_x001B_n	¿À_x0014_ñÈûV¸ÀÀZ_x0018_~5ÀÀÞXK	¡¹Àà.ÛÉé_x000D_À_x001F_¼-S	ÃÀY_x001A_p;_x000E_SºÀÔ æ&amp;=ë¥Àgå1ÊÁÀXõÝ^_x001C_ÛÀ_x0003_ì¹í£àÀ¤t¢¡±%ÄÀ\èþêÀmÇ_x0014_y³ÀZ-¸&lt;¡½À°7À5³ÀRRìQ»À­!\¨·ÀÚP_x000B_ù¬Õ»À _x000F_¨_x0006_¨¨À_x0003_D¾_x0002_þ£À½_x0011_e_x0012_Ð¾ÀÚ~|êÀÚ³ÀäÎ_x001B_xé¿À §Û%Ù´À	Â²À¼Éc@_x0002_¿À_x0001_=^­ÛA³À_x000C_¢Q/óàÄÀ"#oB_x0001__x0002_]z«ÀI_x0014_Ä_x0006_xÀÀÀì3Àä_x0011__x0015_¤+ÃÀ1O¦ÒÀ£1Öt_x0016_°ÀR£$SyÃÀþ	Ü½àB½À",Á_x0010_î¾°À¶Dü½~ÄÀ.ì©ò¯Àò;Ã§UÀ*ÿdô½¯ÀÀm÷$8§ÀÔ_x0012_ó?EÀÀOZ_x0006_ÃÀÊQ×¾ÀpKÀ_x001E_­¯À_x001B_¡ÚDý°Àr«KHª¨À6Å_x0002_Ò*¹À©hc6ÅÀÔgÉÇ_x0007_ÀÀðß;_x0012_g_x0006_ÀGm"4ÐÚÁÀtl_x001A_¼À±xB_x001B_Ò¹À ÓJd	DÀ _x001D_*D_x0018_»À|þø_x0018_¯À2Ì´Îù¿À§¯PQZÄÀ_x0001__x0003_²ù%Äu½À_x0018_ü_x0001_øZ^À÷_x001B_*ANÀÀgQ:Åä¶ÀHSBhPÀõ_x001E_E8_x0001_Ä±À_x0001_½ÐµwÀ*U3[k­À S&lt;ÅHÀÀLNí_x0014_V±À_x0001_ÃxÑèÀ°?ë2 ºÀ_x0011_£&lt;_x0016_öÂÀjRÙMùH¹ÀhíÂ_x0004__x0010_&gt;¦ÀÝê\9*²À¼¼¥g*£ÀaÃ¼x$¾Àh_x0013_9¬?h¡À0§VM)RÀW_x001E_âÞÀäÎJW+¡À¶_x0014_ÊlÉ²ÁÀì_x0010_v_x0008_2ÅÀ _x000E_müÇÂ À&lt;¾\U_x0002_½À-_x0018_·ü»À3GJ$_x0008_³ÂÀË_x001D__x001F_%]ÃÀ_x0004_xiñk:°À	'ZAË³Àµ_x000F_Yã_x0003__x0004__x001A_äÄÀ_x0001_íäÑ%P¶À*_x001F_µ³Ú_x0002_·À¶·ñ«M±ÀïÎ~0±Àu**è&amp;zÁÀFð8ÿ_x001B_µ¼À Ü±_x001D_ñÀmÕx_x001C_P&amp;´ÀðeðE_x0004_À_x0018_­_x0014__x0013_ùj¢Àuz^"kîÄÀ&lt;	_x0006_cñÀ_x0004_¼Á\Y4´À9W_±2aÀÀâ«R±÷_x000D_¾À`¸ï@:Àð°_x0019_¼¾À°È0*¨»»À_x0003_gYG_x000B_zÀÌJ¯úùÁÀè3éª:ÄÀ~5eZO5ÂÀG,_x001E_Ì_x0011_wÃÀ¯_x0015_}W°ÀÛØ%Á_x0003__x0016_¶À@_x0005_Þ_x001A_ÃÏnÀ_x0018_É_x0008_ÜMÀD_x000F_eh¥_x0013_ Àõ~)vö^²À@æmøQª}Àvî¨$ÃÀ_x0001__x0002_É_x0006_Æ²À 7tªáAÀèEa_x001E_y_x001E_¨ÀPº¾'¡$À¹¨V_x0007_c`ÀÀ_x0017_ÊË58Ð¸Àä8í·¥ÃÀR½1D ^Àª_x0016_9g_x001E_«À ÖöÑÀdìãÌe©µÀK"=&amp;Ù¾À_x0002_+_x001D__x0002_­_x0011_ÂÀÐtö(Ý:À=;ÀsÊÄÀ°Ù)ÓÀ°«³Ìn2ÀtÛaQÇ_x0006_¯ÀÀB½ÊLÀP:¸_x0004_­_x001F_ºÀ²_x000D_	7eãµÀJè~¤_x000D_¶ÀÏ*ð^JÅÀ4(DýÆ±¦Àõª|@ÅÀêDq6?¸ÂÀªBâ¸ÀÛò2U¥´À&gt;^Ð_x0017_p¬À$_x001F_bb½¦À!gz-háÂÀ_x001D_YB_x0001__x0004_¯B²À _¬°©ÀÀö°ÔìÀà_x001E_ÉÑ»À÷§t-i_x001A_¶ÀÀuöCØÀCuFå,£ÂÀC_x0018_Ç_x001D_®»ºÀÏóâui^¸À`_x0003_KO»uÀ_x0001_5ÊåÀf©GõÝE¶Àxq_x0019_3ôÀÐÁiDEµÀ_x0002_?_x000E_`½Àªè_x0018_ROµÀüã©T¯_x0007_ÄÀÀ _x0012_ïµqÀßó»ýøsºÀ¯o_x0008_7µÀJ_x0012__x001A_q_x0003_ÄÀ_x001E_&lt;¾ÆÂÃÀÀd.°¤_x0013_\©ÀÞèÊä&amp;BÃÀ³Î!_x001C_ªê¹À·+_x000D_xã³ÀÍc©ºÀûÖ/ºÀ_x0005_VBÍ)ÁÀÔÄL_x000B_Ï·»À_x0001_&amp;8¿m÷À@ÈÅ@ò®À_x0003__x0005_¦Å_x0012_*Æñ´À5â¹9³,ºÀÈTÃK_x0010_T¡ÀªÔ_x000D_Z?d¨À_x0014_/bì'ÁÀÎÁsÄm ¦À¸høûÄÀ_x000E_N_x0001_I§¥À+tV¹_x001A_ºÀXF_x0001__x001C_ÂÍ¼ÀD¼¯lAt£À&lt;Ñ,Rr_x0015_¿À&lt;:s4ÁÀ cj;ëÁÀ@¯ãÌ_x0014_¾À Ó²On¸À¨)6îÃÀ±ï_x0002_.CÝ»ÀLww7®S£À2duYK¾ÁÀW_x0019_Y¦ö_x0010_ÀÀønÂ¾ÃÀuÛÑ ÄÀd&gt;;ý»ÀbÔK_x000F_û°À¼ÙÏ8q§À­i;_x0019_WÂÀ_x0004_g(~3½ÂÀÀaþä_x0001_Ànd	ÃÀ_x0011_ª_x0016_ÄÀ"Ú£_x0002__x0004_QÄÀ0É_x0015_6eÀØ1h/_x0011_½À¯0fAÅÀ4Î¡z !ÃÀÛPt1î"ÁÀ_x0015_Øê'ù&lt;ÃÀkV	±ÃÀ_x0018__x001B_ô9W¢Àð¤ùØ«Àð_x000F_ì©%Àçsh_x0006_lÒÄÀÒê9¾À\PÜwJÉ°ÀºJ§;ÊÂ©À¦B$_x001F_%¥Àá_x000F__x001B_Ö"_x0015_³À±¤_x0006_7_x000D_¬À¤Â_x0001_Û_x0015_úÂÀ_x000C_0®_x000E_l¼ÀH_x000C_Ø¯¡ÀÖ2Ã¹¬«ÀÃVnÎMsÄÀMTÓMÅÀ¼ßÃ?_x0003_ÁÀ.oôãP¬Àª_x0012_R_x001E_Ì¯À^"\Br»ÀV,¤_x000F_±ÀøØ_x000D_)¦À	±Õ*Ð³À@­xjÔ%³À_x0003__x0006_Ðäãã&amp;_x0011_§À¨_x0001_,ß_x0005_É§Àx_x000D_V_x0014_¬Àú_x001C_è¹=ê«ÀS	É¦_x0014_¹À_x0003__x0011_pÛ_x0017__x000E_À´6Ý_x0002_ËÞÄÀðe;³h³Àð£9©_x001C_ÀðÉðù¹À@ßð?TøkÀî¿Áí_x000E_ÁÀø_x001E__x0019_Þnð«À&gt;£_x001C_và_x0004_«Àþ96mi«ÀÍ]¥Ê¨ÀÖ5!·©½Àc|õ3U·²ÀàºB ÀV#-ÿ½¸ÀæÔ¥¨K_x0014_·ÀpòIaKÀÈâc~Ð¨ÂÀ|°(±À¥è3ÖP9ÁÀ`ÁG°´ÂÀ¾uÛýJ±À¤w¹GÄÀ µêúî¡À¥9þ¶pÀÀ_x001C_}_x0002_pM&lt;ÀÀä_x0004__x0006_Û_x0013_¡À5_x001D_ê_x0013_ARÃÀ`_x0002_·cÞó£À6;©â¶Àú¥ É_x000D_F¾ÀMá|;_x0001_¿À_x0004_|ÒzTÀ(èXàÏÀ_x0004_¶_x001D_WÜÀúa_x0005_Àà¿,m}ì£Àp­_x0006_!°¤À(_x0019_¼sÖËÀs1$»ùÃÀO}8;&gt;ÁÀ$A_x001B_³ºâ¯Àß_x0015_3ÝÎMºÀ@:Ó_x0019_ÀH#/Àr¿À¬gßMi¿«À©v°çô¶ÀN"Ñ%·±À&amp;Ù4N0n»À:`Tl&lt;È¹Àhó G_x0001_À _x0019_\(m¾ÀçûüÖ¬&amp;¹À¤ü_x0003_;·À_x000C_ryee¶ÀØa*ø Àh¨_x0018_ÓùÀ§_x0008_ë_x0018__x0013_ÅÀ_x0003__x0004_èH_x001A_¼èò»À~zW¬.Ô©À_x0012__x0010_	_x0018_¶ãºÀ Ì2Ó1À«ö¸sAÂÀ"îr;µÀý3_x0016__x0011_¢µÀæPÁ+ã¸ÀÓô¤ª·ÁÀò¥lÒÂÀ_x0011_Ãî©ÃÀ_x0013_èùÌ(_x0005_²À±±_x0001_cÍû³ÀßÝ0Áú¾À uÕpË_x0013_¥À@{lìýVÀ_x001F__x001F_e_x0002_:a¹À¾JyPN½À/ÀJ°NnÄÀD*è§£Àu_x0006__x0005__x0011_u»Àlå³ùJi¬À_x0004_ÔI87d·À¢°[_x0003_LhªÀ_x0010_Ì_x0005__x0016_ÀX_x0002_D_x0016_LÀ_x0008_z'ýÀöÕ&gt;ÞÀ`Ã_x000B_&gt;ZÀ°ss_x0004_¿ÀtÍtwßµÀ0á_x001E__x0001__x0003_²ÁÀ)_x0012_º¬g´À _x000C_Ú©ÀÀ_x001E_ËÔ_É½®À*§_x001B_ÚÂÀä÷~«t½ÀRî÷ò7ÓÃÀÀÜò®_x001E_cÀTÆ_x000B_O°ÀMÑÂ²ò¾Àzr_x0006_0Û°Àø_x001C_;vns¯Àqð_x0002_Å_x0017_°ÀÊ_x001A_Wryç½À_x0016__DÓ¾¾Àí_x001D_PQ&amp;¶ÃÀd`_x001F_­dÀÀë_x0014_O¹vÄÀÐvÅå%¯Àè_x0019_ö¢Jþ¤ÀðkMß{Àxãq/+À_x000C_­¸«¸À_x0001_ÿ0ù#Àf¹_x0002_±Rë´ÀÑÂycôÂÀ zíùGÀh_x0008_dlâÀ|&amp;}_x0004_¡À§_x0011_õ}hã³Àiñ`kæÄÀ$m3uw_x000E_½À_x0001__x0003__x0004__x0008_W/hÂÀ³\s¾Ög»ÀdÙÖÐÝ;©À:._x0005_P¼RÄÀw³_x0002_ Ý²À_x0010_jí³M£À_x0010__x001C__x0019_2È{À©Ii_x0008_ËÄÀ_x0008_m1dð¤À¼S`,õæ§À!'§Q1ÁÀ_x0001_ì_x001D_Lîv[À_x001A_»r+cEÁÀ_x0008_N9_x0003__x000B_¥À\aÏ&gt;/ëÄÀào_x001F_Èp_x0014_£Àæ÷ ®½­À8ûD_x0010__x0012_l®ÀÀ&amp;ÀÀ@_x0007_ûB¨À¢ÿIX\hÄÀâw#Ç_x000E_¼À_x0003_u_x0004__x0002_üªÀ_x0003_|ùo´³À_x0017_à?¹¡iÀÀîÂøÇ^õ¬ÀDðË½´Ñ¥À tLÏ_x001D_ÀÀÇ_x000D_¡É#+ÄÀÀ_x0008_ú§|vÀ`æ¾mZo À°_x000E_§%_x0001__x0002__À_x0002_ù³üÁ»§Àb_x0004_Á{5³À°Æ0_x0015__x0019_þ¼À:¸ÉnÈÀÀN3qúüºÀ_x0012_áEÊÇÃÀ´ÉKòú½Àíð_x0006_pp.¹À¨êü_x0018_YÁÀôCL:*}´ÀðF7ªsSÀ_x0001_Ñ+ÓõXÀF,í¶=_x000D_¶ÀÄ¼Èbç£Àk 8_x001D_ä¶ÀÃ__x0019_¸LàÁÀ°ò7»À¼^zÕ¢Àdðn_x000D_2_x001A_¸Àj$õZC¼À¶_x000C_ûòÀÀ_x0005_±_x0002_WTÚ¶ÀÚí@¾G_x001C_»ÀæÑP_x0007_ÌÚÀÀ±'Ç&lt;6Àe®´ÿà¼À¯Å!yoÙÄÀqÂ_x0012_´¡Àx¾_x001B_ÎT²À©Á_x001C_q¯ÌÂÀ"å«T,i©À_x0004__x0006_$[_x0002_eC± À_x001C_G&gt;ýÁÀÑ»p_x000E_Ö8»À¼q&amp;û½O²ÀÐf·kAþÀØ_x0011_Pû£À¯A3»_x0002_èÁÀ~¶_x0007_¸ÀF_x0012_Ê_x0007_¦Ú«À_x001D_X¶!­À&gt;U{B¡`´À 03]mÃÀ_x0019__x000C_£éIÀ²ÀkNå&lt;ÁÀ°_x0001_Ù©0À_x0008_iX^[®ÀÜrc_x0003_i¶À¸*«YáÀõö^öWÄÀ`ÂÈ_x000C_0®Àeoxl°ÄÀ\zð~°À¦Ý_x000D_§&lt;ÀþþDÓW ¶ÀÔôO1õVÅÀ¼GLT_x000B__x0015_½À_x0008_2LÎ@¤À¡%wû§À_x0004_Õ_x000F_¢_x0005_Ã¹Àxnú_x000D_%Àb/K¬ÉÃÀ_x000B_WN_x0002__x0003_kÈ±ÀÜ·Ï__x0015_ÃÀÆ+3¢ö»ÃÀàÙ¯.ÝÀwqÊ]	_x000F_ÄÀ³©è4#_x0006_ÀÀÀ_x0017_,­²ºÀB (W¾»À@d_x0006_À2_x0006_qyÐª¼À¾®¿±¦Ä»À_x001E_Ô¿_x0011__x001A_ä²À_x0010_ E¾C0À°_x0010__x001D_Ôì±À yÄDï_x0003_ÀÓâ:]ÌüÀÀÈè_x0008_#rZ´ÀÂòõ_x0001__x0005_¸À¼aïü½ÀjBáárÃÀ´ÆL0¤À` s{2¥ÀN_x0003_~­#í¿À_x0016_èck¶ÀèÀö À·_x000E_SÐyQÀÀx_x001C_MH¶ºÀÐh½ _x001C_ÅÀ¾ëI_x001B_xÖÂÀ²ý\F'¿Àçß¶ _x0012_ç¸À´J£_x000D_¤°À_x0002__x0005_éNtúnË»Àhbdó_x0016_öÀ@MÁ_x0003_VÑÀ3ÝZàøÀðRv®Àä_x0010_f;ô¾Àà_x001A_?bóå|Àªe_x0007_P}µÀ3k_x001B_pP³¸À_x001C_6F_x0008_¬JªÀ_x0014__x001A_ß+ß¿À_x000E_%ö¢±§À¦Ð¦ù¨ÀL embÄ½Àk	%ü_»À@Á~6µ_x0013_À_x0013_Q¦KÁÁÀ&lt;J_x001A_X_¦À^RFß³À8[%øg°À_x001B_ä--7²ÀÀ_x0014__x000C__x001B_2ÃÀJI§KÀÀB_x0008_¬,j¯°À_x0002_·ÑU$wMÀÈÑY_x0001_À¾i°¬·À+p$WÝ!¶À@5÷j¢çÀ_x0004_îv]_x001D_»£À(ùc±æ®¿À!;_x001D_'_x0002__x0003_êfÂÀ¥Ë	5\ÀÀÐEÛ²ÂÀj¬Q/¬ö§ÀîC±3ÉºÀï_x0006_L	1)³À_x0001_:-*í}·À^Ã_x0007__x0017_ÂÀLff_x0006_Ý,¨À_x001C__x0015__x0014_£_x0001_Î¾ÀØ¼¢¥À`_x000D_ínå¤Àp^_x0002__x001E_.ëÀÍjuQ¸ËÀÀX5ÁG_x0001__x0004_§À__x0017_¥_x000D_¥_x0007_¼À0_x0013_äýl ±À¿È¯sÁÂÀ¨Wc»*ÄÀ_x0014__x0007_«·À_x0002__x0019_È¨_x001B_¿ÀBIÛh){ºÀpOÇ_x001C_rÂÀ´&gt;³Ä^D®À¹Ï_x0010_+@ÕÄÀ¸12&lt;ÀÐ^t_x000E__x0015_ÐÃÀ°[µ(ÀÀè× 4ÉÃÀ¼×ê=_x0012_¥ÀÁý¹dZÀÀ¤_x0003_|ÖÉ¦À_x0002__x0003_Hý,_x0007_gÀÐ×)Õp{ ÀðÖW°_x0018_7ÀhIÐO_x0014_9ÀÀÚW_x0001_÷ªÀh{êL=ËÀZø_x0019_nL«À_x0002__x001A_¡IµÐ2À-ÕcmÙ»Àh+í _x0003_l¦À_x0014_6DÍåªÂÀ${ZzÇ¤À_x0010__x000B__x0003_¬§äÀÀ_x000F_È_x0014_ÃåSÃÀSÊ&gt;_x0001__x0010_|ÃÀÞÆ_x0001_Y¸Àý®&lt;ñ¯ÄµÀ7¼C´6Ð´Àª9_x001B_Ë©Àxv³QìÀÄ_x0011__x001A_K_x0003_¯À J(Èn´À_x000D__x0011_A_x0008_æÂÀhµc_x000C_À[F¿GµÀòC#¾Û¬ÀøRY§Ó³À$ÞrCÛ÷ÃÀÄü^ÛF¢À_x0012_Ð_x0001_7´À1Ln_x000D_ÞåÁÀçxÍ3_x0002__x0006_ö'¶ÀÔýÞÊ_x0019_¥¬À$µ¡Ï(p¢Àk_x001D_¸þî»À_x001C_Ç-Ry¶ÀØ_x001D_{æ9¤ Àpjvuµ¾À_x0012_¬IQÄÀFÞ_x000B_³S»Àý¾ínÞþÀÀú±óò_x001C_ï°Àú¬eÃ&lt;¶À³x)ÂÀÓÆcêÏ¿À+ó:½) ÀÄÃRÎZ¼À?M/ª$É¿À	1ÝJJ¸À#5ë¥ÀÀÐ_x0002_¿_x001A_çN¢ÀÀ_x0004_Þ[d·jÀ-u_x0003_1Ä&gt;±À ÿgü©X{ÀXöRíÁÀ@_x0005_Ü_x001C_÷Àæáº±¹À)çM_x0001_°ÂÀ_x0004_/Á;³ÁÀoÌb_x0002__x001E_ÂÀÅáÜ³À_x0015_«Ö­ÀÇ_x0011_£U§²À_x0001__x0002_ÊeåR*/ÀÀ¸_x0007__x001F_ÔÙÇ Àâ0_x000D_­À8Epò_x0015_À_x0001_¿G¶6þÀ_x001E__x0018_yïëºÀ`_x001B_ÇnÀrH½º÷¸ÀÜÊÊÖ²¼ÀÀr[_x0013_ß_x001B_ÂÀÈ=_x0007_I_x0005_ÄÀ{_x000D_Ð¨¹À$ F`77¥ÀöPÞ_x0011__x0014_ÞÀÀXF±Ìs_x001A_ÀÀä_x001E_Ù£/+¥ÀÊ:£Wû¿À@öwç»À_x0010_éf~ÀôD=Æ_x0019_ÃÀo&lt;_x001C_`KÁÀZdÅ¡À sªµ_x000D_ÉÄÀ	À_x000F_5çUÄÀ	_x0003_Cý_x001B_ÄÀ(-­_x0011_ì À\_x0016_Æ(Ií½Àz{_x0017_äÝ/¬ÀAaÜ_x0005_ßÀÀ-°c_x0018_	VµÀ_x0018_z82#ÀÀÐ_x001E_ü_x0006__x0005__x0006_Ð_x0016_À_x0007__x0005__x0006_ýóµÂÀÓ_x0016_Å"~ºÀÀÀe«ÒÙÀµ§%¿¿À$fÌÄÀÖ_x0008_þ×&amp;s¸ÀdÂÆÕÈß¦À¥\x¡_x001D_ÁÀpÎzt×®À&lt;ÔÉµÇÀl×Ðg±TÅÀTÁ_x0012_Ùèv¢Àð_x000D_ûN¿À_x0008_ÿÚ];_x0007_·À/iÊ_@7ÁÀÙqÀÀCi´A±ûÀÀ¤Ë´'&lt;üµÀ:_x0003_!¤åºÀ_x0004_C¢à0_x001D_ À4C_x001B_*¸À_x000F__x0006_¢ÔÔ°ÀÌ·k_x0005_dé±Àf~£nYKµÀ_x0005_ø©nY.Àîàtì¿À|_x0002_5mÂ¨À¥JM_x0007__x001E_²°ÀR¦?¸O¸ÀàÕñ==¯ÀøØ_x0001_Ð_x0011_`®À_x0002__x0004_àcO&amp;_x000C_fÀ7Ó=_x0019_²À[H__x0013_ú_x0014_¹ÀxSÍàw.©ÀÖ~7ìÏ±ÀÄ§¡_x0007_}%ÅÀõç_x0017_°mTÄÀè,hgJþ¡ÀÐ_x001D__x0002_l;_x000E_ÀØM_Ñâ_x0005_À Zôº[åpÀ»Ò_x0004_ ³À¶_x0016_Wy@½À_x0003_ß«_x001F_dÁÀÐA_x0005_Fó-ÀìpÙuºÀãwëa6»ÀèD1¨_x0019_ÁÀD+O30s®À_$Ü_x0015_jÃÀeÀÆ ªDÅÀÿ_x0010_Lã´ÀåQò-1¢ÀêSvT×_x0007_»À_x0001_EU¹À&amp;_x0017_ä7nl·ÀìèÈ_x0011_¿f£À`bÎ_x0004_ä­ÀØöcj¬¬À_x0015_ÉX1ÂÀ¢:I+_x001F_´Àz[õh_x0004__x0006_÷ÖÄÀÒ/bÔ-ªÀâüY§°À_x0002_ÝÀ_x0001_IÓ¿Àl¾Ê}®À§¿_x0004_Ùº9ÃÀè&lt;ñ_x0012_Ñ»©À¬ó¢.ÂÝÂÀ+ÊÎÖæºÀS#ôØwÀÓÖGÀ.ÄÀH[¤_x000B_¨U²À ¼_x0019_Ì¶_x0011_ÃÀ4zYÝ_x001D_öºÀÁ_x000C__x0004_¤¡ÀÌ/-Ï³Ào$_x0015_+ê×ÃÀ_x001C_õqÜ¨«»À_x001E_Ùß_x000E_¹_x0008_¶ÀjÕíxÅ¿ÀxX8cj¯Àvü	£·ÀÜ_x001F__x0003_v±À|\ð_x0004_5®À~òüryQÀ3©)¤c°Àk_x0006_e_x0012_HîÂÀ_x000C_ªÃ(¯F¥À&lt;43ZN+¶À¨_x0013_«Ï?}ÀÀÍk»C_x0005__x0001_¸À1NÕ×õµÀ_x0001__x0002_Q[K.w¥ÀÀ¡Ñå³B_x0011_°À°ÿ(¼F£Àvø¶ÓÐ¸¿ÀxÈ8áµ¨À ÌØ_x000E_Ã ÀzxîÖ~ÅÃÀÔkv´@)»Àvì_x000C_uÄÀGOon_x001F_°ÀÓ¿Øª_x0018_ÃÀ_x0001_©4ØÀÃ_x001C__x001A_`ÄÂÀìg¬ÈÊu¥ÀõIX-_x0002__x001B_±À_x0001_ÕJ_x001E_kfÀ	æõÄBÁÀÀ¢ÇéÆÒ¡À_x0010_Ic"ê¨À2k_x0003_ó³¦À_x0001_unÊâÀDâ¤Ä¥ÀfYIu~¦À·ý2¼¤°·À_x0008_ýÉÝüNÂÀ_x0008_ R`¤øÀL¤ÁöÁ¨Àìo7|Û¤ÀPÓ þ+À`ùH0À_x0001_irWÀÍE#ô_x0002__x0004_zÎµÀä[_x000F_v_x000C_¼Àvk_x0007__x001C__x0012_UÁÀûo_x001D_~°¸ÀÐT#ÅP¤ÀÆÞ4Ðà½Àîm&gt;ø?­À_x0001_ïá1S²Àbo_x0013_r§Àé_x0010_ez_x0012_õÁÀ_x0002__x0003_&gt;|ëxÀV3aÏà·À ¿¡ÀKæÕð8±À_x0006_öÄVKÅÀ~É&lt;ÀÀà4±uåcÀSÑ9B_x001F_µÀAÁÿ&gt;Bh¾ÀZ9Bìt¹Àó¶§KÔ¸ÀÈÐ_x0008_õB¿ÀÓÂ s_x0013_@ÃÀ +x«_x001B_Ú¡Àxëõ±7^À_x0010_8mÀFð· ®Àò._x0013__x0013_(î¦Àh*àëÆ*¼Àq¤_x000D_RJ²À_x001A_¡dðÎÁÀ®!_M!¾À_x0002__x0003_È£Oo¥)À,°sÐ_x0013_\ªÀò!Onñ_x0004_ÃÀ¶Ïr»âÿ¿À_x0002_ïZ¤Q8¶À0-&lt;c­ÁÀê{YòyÄÀÎÅo¿W§À§Çtâ{ÄÀ_x001E_37_x001E_Ö¾¼ÀB&gt;º_x001C_gëÂÀPG5OL_x0012_­À*Qhß_x001D_XÀÀÍµïýS²ÄÀø_x0012_CßÞ¬À9Nô·_x0018_µÀZ(¯ug¾¹Àt_x0016__x0003_&gt;­ÀkCùõÁË´À(ª¨[Û1À@_x000B_¾f@0ºÀ+_x0010_m§ÐÅÁÀq|WòÂ°Àè?Ü,$À\+µÎÌÔÁÀ@JRþ ÀM_x0010_»f§ÂÀ_x001E_Ö_x001C_VÜ¿ÀÔñ±ªc¥Àà_x0001_ç÷è_x001B_À+_x0013_Û&gt;²_x000D_ÁÀÐæYÈ_x0001__x0003_Æs©À"*\¸_x000B_½¿À°M_x0007_îúÀÂÄ_x0004_xRÀÀP«Å4_x001A_À_x000E_üE{_x0010_e½Àú±"ÆÈÈ­Àt8NÀ`DEiÈ0xÀÎ¦°UbÁÀàÜbà¤Û¡À_x0003_ÿ5	³F¼ÀöÃd-}¨ÀpnÏKùÁÀ_x0002_fñLÛú©À×bÍû%|´Àq_x0013_Õ¶ÀÀÚ»¯û¾À÷_x0008_,yÝ¼Àö_x001B_d\Ûv°Àh&amp;öþZ¿Àðof_x0004_½À _x0014_ËüÛ¢À_x0014_/_x0002_V_x0012_¯¤ÀúF_x0006_|¢»ÀÆ#_x0001_{¶³À@Õ&lt;!pÓ²ÀjÂJò7¾À	¡0_x0018_r³ÀÀLÔEzÀ _x0004_&gt;8YÀÀ24iÛ_x0007_±À_x0001__x0003_À_x0017_^éÏHÂÀ_x000C_0ÙÐ¥±À t4zr¸ÂÀpºäx©ÀY¯4ºïòÂÀy_x001E_ÞíÒ&lt;²À'r"_x0004_'¸À~Êù½FV¾ÀÀèg}NaÀ CuVIsÀ&lt;Gåã_x001D_ÂÀP¼G1çÄ²À^¥²À_x0013_p0#/µÀ_x0001_{ÑOdÃÀVjmÏN3ªÀdLï©Àyõ_x000C_&gt;zÂÀ _x0007_)aT|À~=×Vö¦À@_x0002__x0002___x0006_À_x0001_ÐV_x001A_Ð.?ÀÞºÉ_x0001_É¼ÀªX¸åÈ·À0âç¥È_x0016_ÄÀàP±7ÿÂÀÀº$( Ñ¤À&amp;_x000B_åç_x0018_ÂÀ`Ûu»&gt;ÍÀ§%_x0005__x0003__x0004_îÃÀ§ñaS0®ÃÀ È´_x001D__x0002__x0004_¶À_x0017_ð_x0012_æÃÀ´³kg_x0019_¡ÀëßK¼õò¿À_x0008_DãRÀý§)\ÍÄÀÜ/Gâ_x0015_ªÀ qr_x001A_î_x001B_¢Àø_x000F__x0016_-_x000B_À«ÌIçxí¶À·7&amp;ÃÀð_x0004_Ó µ2ÀcH­^_x0015_ºÀ)¿_x000B_&lt;ºJ¾Àx1LPN_x0017_ÃÀN_x0011_G_x001B_s¦À	cB_x0018__x0001_E´ÀP_x0008_!_x0018_À\o_x001C_õsbÃÀ®Ï(U!»ÀÜx0áô¥À@ÿ{_x0019_æ Àìß·_x0006__x0004__x000D_°À_x001E_ÃÐ_x0005_ÁµÀ 8ûç_x0014_À Ø)¿úÖtÀVKFÓO³ÀÅ¦_x0004_|q½À(ÃÑx\iºÀ@_x001F_Ð2îÀÀ\¦p±*_x0003_¬À^$×)«_x0010_¾À_x0002__x0004_­_x000E_@ÍT¸Àbs+mÑo±ÀÆ-|OS­À_x0004_¯_x0013_´ÃÀ_x0011_Û¾½µuÀÀ¾^{1¦zÀÀ_x0006_ó¥Â¡L¼À´_x0001_Ö­,ÅÀd|d_x001C_/ÃÀM_x001D_=G»|°Àm[_ðÁÌ°ÀÈä@æ-Î±À@Ï[¿5fÀGf©zz'ÀÀç_x000E__x0019__x000F__x0006_¹ÀD¶_x0003_5¤n¿ÀàJ&gt;'_x000F_ÃÀòÍ±äÌ²Àô+|ÁºÀ¼_x001F__x0007_$8lÂÀXÐ±¿j¥ÀuXQ³|-ÃÀ X_x001C_$wÀ Øcßè_À_x001E_W|¾¼£´À*»ïT_x0015_µ±À_x000E__x0003_/¦Æã°Àco-?_x001B_ÅÀï3_x0008_c1_x0014_ÄÀ`&lt;«Å_x0013_ÀÀW·ûa_x0016_µÀ¨»Ð_x001D__x0002__x0006_^ÀbNwÿ¶pÁÀÀDØ!a_x0016_ÀÀâÛ`D²¶À_x000B_+¥_x000C_OD¹À¨­»t!ÀLÑ_x000C_`_x000D_¹ÀÅ(Ñkl?¹À)÷}ÀP¸À~tUM®µÀ N¿åª\uÀ£à_x000F_c»ðÃÀÖ94F¡¾Àh0pÂ.ÂÄÀn%­+jÂÀ&gt;§¸L_x000D_7ÃÀòý´Á_x0001_¶Àv£·ÿ$WÀàø_x0017_2º_x0012_À«C÷J=_x0001_´Àèp[Ù_x001C_ÄÀøÏ¬ùÀ@×lwêÀÛ¶5ê0_x0018_ÄÀfE³ð±À_x0004_P¾_x0006_ùaÀ¼ºG_x0007_h~ÂÀ	_x0003_Ìì!DÂÀðÄ_x0005__ý¥ÀNnö½jÃÀhNM¡ý?À_x0002_FrAVÀ_x0005__x0007__x0005_pÊ(ÉIÀ6Î_x0018_ÁÀ_x0003__x0008_§_x0003_e¿À_x0004_`ì]3z¥À_x0005_ØõÙÈ~#À(*¨eX³À¢¦dZÿÁÀeyqÆØ-µÀÔ5g!ÂÀØO%A³mÀ¬_x001B_É½ZÒ£À¬Ôªã¾³ÀJÁµrS×µÀ`ºO°À¶b_x0018_¦½ÀâDwL0¿À_x0005_ÎI.×nÀ_x0008_S_x0004_Ô_x0002__x0006_¨À¦ßek£_x001E_ºÀÆ_x000D_µ»ç£¾Àr*7" ¼À_x0012_¹×Ö_x0013__x001A_³À_x0001_Eq²P_x0018_¼À2¶ßò¡kÄÀø\ïåìAªÀ"$i«Z¯À_x000C_TA©ÄÀ`ÆAùN.pÀ{Î (æ¥ÄÀPB¿UÀ«©G×ëc±ÀÐ©Õa_x0002__x0005_¡¹Àh2A&amp;°_x000B_¡À6_x0004_õ{µÀ¦Å{Ìf¦¯Àìì§_x0014_¢À_x0002__x0008_6Q_x0014_RÀßóî©ÁÀ~;Ý_x000C_°»À t_x0010_#\_x0010_¢À°_x0018_åºÀmÞtÃÁÀV_~c_x0006_6¦ÀpëF+¼(À_x0014_¬à¾Z_x0018_¤ÀvYæ¢«Àú_x0015_S¼ÀH%ùâ¼À_x0018__x0016_÷{ÒþÄÀÉ¬Î=á¯À'ðêF}À`¢ÛêqnÀp%_x0001_àî¸ªÀs_x0010_*Èî·Àð[©(_x0010_´ÄÀ¼*×-nÀÀ_x0002_ µ	'_x0012_ÀìÆ¸_x000D_A9½ÀèHÓA_x0011_3ÀÀ_x0002_­_x001C_!_x0003_pÀ ¬BxgûÀ&gt;Sí_x0018_ÀÀ@°àÆç½ÀÀ_x0004__x0006_¿~(Æ_x0002_Ù½Àð¤2gÀ+smÁÀOìxä£õ²À_x0008_ÿÒng½À¶3*h:À_x0014_¬h¸öp¨À_x0001__µþ8²À_x0003_Lm_x0007_ÅÀ ÐZ_x0005_£ËqÀ&gt;¦YfË·À~dØ)tÀw2çÅ¾®ÀÀ_x001B_}_x0013_«£P¹ÀK0w|·À_x000C_sñf_x000C_Õ¾À¬ÜÇJ?¿À Ð_x001E_-W_x0006_ÀOÎwôõ»ÀÂ!RÕ­ÌÀÀcb@ÀÀ_x0008_§Ç~¼ÀX(_x0004_é_x0011__x0018_À°LÈwÒÀ³¶ò&gt;3«ÀØ_x0014_mß_x0016_f¤ÀöÕX)\µÀï½gaFÀÀ_x0004_PiÏÃ¬ÀÐ"ùoÿÀFÄ¸Ý:Ñ½ÀÖPë_x0001__x0003_ò©ÀÀ_x0018_4ÄÀZ0­½-¨À_x001C_®¤ºÀ_x0001_¬,ÜtiÀ_x0012_÷K·¥ÂÀ_x0018_7Ü]AgÀ_x0010_oóS_x0015_gµÀ_x001C_áG\µî¿Àè:Ôù_]ÀYÊÆ_x001B_T À d_x0004_]:_x000B_¹Àö§Íý#º¹ÀÈw_x0012_}Ù²À8ÝuZKÀÀc9mÖ`À GÜ_x0013_é½Àã7&gt;ÝaûÂÀ¥bü_x0006_´«¹À6ÕAÐ÷·ÀÅÆyh×_x0003_ÂÀ\Fì÷ëò¼Àùì_x000B_	7¨³À35è^_x001E__x000C_±ÀÂÄ_x001D_Î_x0002_º°À+½÷h¼^·ÀP!jÆxµÀVb=dÞ´À_x000C_Æ"¼ÁÀþèTÙ×_­À¸¸Ç]Â_x0003_À)a)ôH9ÁÀ_x0001__x0002_ÀÆcÀçÀ YíYaÛÀ[Ó¸\ÀÀä¤ k¡À_x0001_ÆË×±ÀæúÅ_x0018_ºÀBI_x000E_Ù¨±ÀC²ðwê¿¸À»o[Ì±½ÀDØaaÊ¯³À_x0014_Ó_x001E_½y_x0017_©Àb1BñÖÁÀ0&lt;&gt;«½ÀÞ._x0017_[VÃÀOùZG×jÁÀW$N_x0003_®¿¶ÀÒ%¤ÃÀ(È_x0006_ðA~ÀF±­_x0015_ZÁÀ!_x000C__x0010_èR¶ÀûÂtyJ³À~L+ízX¬ÀB¿ÂÄP_x001D_¾À_x001E_Y»ãZÞ±À_x0014_C,QÅÒ»À"T;È,ÂÀÅÐÚÌ£À@K_x0018_AwÀ(ê_x000D_[?pÀa_x0011_¿_x000B_à_x000B_ÁÀ²L_x0014__x000D_Û'­Àó3Ó_x0001__x0003_e¥µÀê¹Ô`_x0002_¼Àh_x001B_OéÀÞ |EÄÀDCÒØ À_x0004_U$_x001F_¤ÀÁôù¹X_x0008_²À_x0007_ê$oãf¼À{§aÖ³Àlfå´_µÀØ_x001E_¥. ¨ÀhÊ[¨h¸À«]_x000E_;&lt;:¼À²mÞ?fTÀÝ¬ð;&amp;j±À`¬_x0003_öJÀBZï¹À±ÀÖ$zKÎ¥ÀsL%z¯|¼ÀõÇØ»mÂÀ¯h[¹Z°ÀöSs©Ë¶À´vrÛH|ÄÀ°k¦YÃÀl^2Ù©Y»ÀØ;x(õºÀ5H_x001C_Ü_x0018_ÅÀð½2OÝ}®ÀÙl_x0004_Ý	w¿À,Ì¿NÄÀ°ÑÆR0ÃÀ ¯¿uC°À_x0001__x0006_&gt;3O58ºÀÂóô"-³©À_x0003_¯Vúâ²ÀÀ_x0008_i_x0008_T¿KÀ¿#Òa\½À_x0001_öí96ÔmÀÂ¯ñÑ«­ÀuN$ü2­ÀÜE7{?_x000C_ÄÀ_x0007_ÙLXãVÁÀ_x0007_Ñ¶_x000D_ÀÀ_x001E_v®_x000B_{4¯Àô|X_x0012_Ñ´¯ÀA)méÚÂÀdVAr«ÀªZ³%«À_x0019_=nJºÀ_x001C__x0012_¥:fÖ½À¿:±#¥³Àx^©_x0004_ûÓ«À÷Ja&amp;GÁÀ_x0002_æÂ_x0015_4c¿ÀXÃ_x001D_u¸ÂÀÍÉ7@YèµÀ¨ÙHðl_x0011_À_x001D__x0001_¡ªÌ®À_x0001_%¡üKÀ0¬;XºÀ=_x0017_ëqFÂÀ_x001A__x0005_ò6S_x000C_¿ÀN¬®-9¸À\_x001A_Ý-_x0001__x0002_¨¥Àx_x0008_`2!À81_x000B_'	Àp_x0012_¦õµâÀ°þK9XÀõE_x0002_ÂaÀI4=vÒÂÀ¤Bnw»Àf	ò=Ó¯ÀÂ_x0003_lé,¾ÀXÅ¹¸À)Ø±_x001D_o³ÀÈ1_x0011_^_x0005_¾À8ïwO2 À÷£¹©À¿_x001D_{FÐ_x0019_·ÀplÎ_x001C__x0004_®¾ÀàÔ@N?rÀ¼/§_x001D_ Àfqx`£ÁÀ"Â'_x0017_¬®À òc_x001A_ÈkÀ¸,ßND·À _x0013_ë_x0006_¹¥ÀùøÃá_x0010_ÅÀ\_x0010_KÛ_x0010_ÀÀ(½XvÀ [à_x0015_lo¾À4$WÒµ­Àiú½úCÀÀæå_x0001__x0007__x0015_ÅÀ_x000C_Ö_x0011_W¤À_x0002__x0003_.û_x0005_ïHT¼ÀTø¼Ë\N¿Àr0&amp;Î_x000D_®À¨1 &amp;ëÀ [tdZ¹ÀDåÍùÏ]ºÀÀ¥¾=âø{ÀNÛè~¹À¬_x000B_½¿åÀ~Ú_x0007_+_x000E_v¨À_x0008_Ànà´¯À0ÄlxÉ8ÀQûn_x0011_ø_x0013_²À_x0006_"_x0013__x0004_ÕI½À`1_x0005_l_x0008_©À_x0014_RÂÐ¨À°½_x0001_ü¹ Àì/õêuÃÀÐ­Ò«¥_x0011_ºÀ¦d_x0001_áJ»Àhä±Eß0ÀP+"_x0015_cqÀlÆ#HÕÃÀÞÏ^ÙÉ´À#.LM£§ÁÀM½ÔR©_x001C_½À.1_x0011_üGjÂÀ&gt;78÷ËÁÀ¦º_x001E_:§ÀpÍÅl_x000D_¨Àu_x0014__x0016_K)S±Àsiæ_x0002__x0005_á´¿ÀVzÍ®÷^ÁÀX8öC&amp;À¡T£ÊZ_x001A_¾ÀHQ_x0008_CQ»ÂÀt¥Ìv_x0007_¦À_x0010_½ï_x000D_ñ%Àð°­¦_x001D_ÄÀR_x000D_~d'·À¨éòàJ¿À_x000D_be_x0019__x0004_ÌÂÀK_x001A_ÙÆ¥y¹Àb-Wu\0ÂÀ0&gt;b_x0018_4¨ÀÌ8&lt;AÄÀv_x0016_5_x001D_JªÀTêê?ÿºÀ¨_x0014_ªâ©IÀÞ¤8hb¶Àª&lt;F_x000D_gÀ_x0008_kÙ_x0017_ÀCB3_x0005_û»À ý_x0004_ÚÆÂÀõ©ò	.¿À_x0001_¨ãu°°À_x0018_ª~Ü¦¾Àú_x0003__x0010_bCÑ¬À_x001E_QÞ)¿À¥_x001F_Ý¯[_x0014_¸À+æéì#ý²Àabâ5ãÃÀÁVN ¬ÂÀ_x0001__x0003_qg_x0005_2EVÂÀ!2®Ï_x0008_³ÀÐÀ,í4£Ààå*ÇÕ_x0001_¹À¹&amp;½ÀøYÜÁ«¬¿À,¿Ínàû¸À²Ý­å0e¼À@1_x0006_´ì_x0016_nÀkåÇU /°ÀèÇÕðnÂÀ`wD©±Æ¶ÀuèÃ­$ÚµÀ7E_x0007__x0008_µµÀÕæ~«;¹À¼vd&gt;½À¥_x0005_Õ¸ðµÀB×¬AÁÀ.._x0007_sæÁÀ)_x000E_ºû_x0014_¶Àõ7+&lt;ºÁÀàG¥U?tÀ±7Ìº3y¿Àp5_x0013_1DE¤À_x000E_a^&amp;¾À¨ë#}(¢ÀPEðûCpÀÀakÇ·¬ÀF\¤úÉ@©ÀJ«rb_x0001_¶À$°_x001E_-Z¼ÀÚ_x0002_6_x0001__x0004_pÁÀ&lt;¥(;,±À([wÂ_x0001_²ÀpL_x0002_úó·ÀðÍ_x000B_"¶¯ÀPéÜ´ýÀ¾mXb7¦ÁÀS_x0007_VÔ´ÀðûÃVZ²Àð¹ ¯ÀlþSiJ¡ÁÀ.åoÅ7ªÀ_x0004_³ðàV_x0017_¦Àª'Ç&lt;x7ÄÀ^_x0014_UÖ_x001F_ö¹Àdáµsaã±ÀýøÓºÀ"Ó_x0017_Åæ¬À©33ÎÐÄÀ@¹Ò·éÀ_x0010_éDÞÃ&lt;«Àt_x000F_¡IT®Àlræ9®Ã£À\/_x0013_ð8¢ÀÎU£3vÁÀ_x001A_EÐkµÁÀòDø	½À_x0001__x0003__x000B_T_x0010_LÀ_x0010_páÄ%À}¤YÑ[ÂÀ_x0010_JXL»Àÿ¾_x000F_wµÀ_x0003__x0007_²Àä(L·ÀL×_x0002_Z&lt;i¿ÀbÇ*AÛ¾À_x0014_Îàóæ2ÅÀ_x001C__x0015_jä¼À¨|+»Àºi_x0018_ÇÙ¯ÁÀh¬wl½¤­À_x0019_×%ß³²ÀÀkÉz}r~À½v¡_x0013_Aü·ÀBZ&gt;­²»ÀÄXéÿE¸·ÀÕ5ÄZH¸À6OÏ·À0: À¹&amp;w¯­¶Àß_x0012_ìé$_x0001_ÅÀ^Î_x0019__x0011_N¨À¦_x001D_ûµ1¼ÀàvG½ÿÀt_x000C_(G_x0005_ÂªÀ|¢_x0004_Y¿ÀâK_x001F_A`À`:ÛÓU}¡À0¢&gt;_x0006_@ÀDÆy2±³À1àNTklÄÀø{_x0003_à_x0005_-¤ÀÎ9L/\ú±ÀïH$ß¥ÀàÆÝ$_x0002__x0003_òF»À°ØJ_x0001_o À:HÖÌÄÀ&amp;ÅÔ_x0006_øOÅÀóûIÌ¤Ú¸ÀðS»ÉC¨£À¼._x0008__x0019_B[ÃÀ8*ÇÃs^£À_x001A_%I_x0007_ë°¬À5]_x0005_î¨à¹Àr {_x0005_ªÀ@7vÒïcÀ_x0013_ª®{¶ÀÂÐ_x0006__x001A_pÄÀÍ;_x001C_mHÃÀ(NÁ¸'ßÀý)/_x0013__x001A_Àg_x0017_	xL°ÀÐ²_ «¤ºÀØmExcÂÀ-J«ÓÔ,¿Àê9=®_x0004_µÀ¾_x000F_(uãàÃÀÇ±_x000D_ñÁÀït_x0005_2Qß°À0éÖ´»­Àà¤+Ò¬ÝÀé_x0003_°;Þ¶¹À6vÇú¹+ªÀa!P®_x0007_y·À¬%©ÁrÀà¾öÈ³À_x0001__x0004__x000E_ oÒÑZ¶À$ÈØðÒ-»À0¯_x0003_J\	¤ÀÿI+þd_x000C_·ÀO_x001E_	_x0017_NQµÀ-yóÙÂÀºNyz_x0011_¡ÀÀ|¿¥ó_x001A_ì°Àü_x001B_¬/·À_x001B_Ø#¹ÀÃZÂ¾ÁÀ¸G¸©_x000C_ÃÀ_x0001_è$nu¿SÀÃuK&amp;°À_x0001_tî%ªW[ÀÔ?xTK_x0008_£À$û _x001F_?¯À_x000B_d_x001C_6pÀ_x001C_ ªÈgÄÀ±LZ¿À_x0001_4\ý_x0010_:À£Û¢&gt;Â_x0008_´Àæ_x000D_7_x000C_Ë¾ÂÀ_x0001__x001A_ ë(qÀ·FPÒ_x0001_µÀ(ÂÔRZµÀà\ý_x0013_sÀÇüÖk´À_x0002_Òa©ÁÀFEäJ¿ÁÀ ¨YÀ_x000E_À¤ÀÙ_x000E_ú_x0001__x0002_ÛÄÀf?Íx_«ÀþN_x000F_¨OªÀWû1k³ì³Àþ'6 _x0017_ªÀ_x000E_DÀ_x001F_ñÀÀ&lt;KÞ»%£Àh,Eg_x0018_±À°Y_x000C_.qÀ_x0015_rZVÌ«ÀHêR_x001C_E{À¼_x0014_¥Ù§ÛÁÀ&amp;ÅÜl_x0012__x0016_¨À_x0001_rÙv_x0004_ÖGÀI ëSHI±À4ï¿çäªÀ½µh²¬#ÃÀ¿fTOAðÂÀâÂ÷7T@¸À×_x0017_æ©À[_x0005_Y ¡zÄÀ²_x001A_úÏ®®À_x0010_Â&lt;ý{À_x001A_»åT§ÀMGÐI_x001E_ÌµÀb&gt;×l¦ØÁÀ1a_x0003_]æ±À@A2j;iÀ/XåMg_x000B_ºÀ(Í_x0015_=ÂÀ¸_x001F_.ÂÀà}Ù_x001A_À_x0001__x0005_W±g_x0006_ðí¾À(_x0014__x0003_5ú&amp;À^~_x0013_µÀ_x0001_)_x0007_kDÀßå"aÔ+ÂÀàÀhcïZ ÀÝüD^÷ÂÀ¹kaÚÚ`ÄÀ_x001C_üY*0ü­À0&amp;_éÃÀæå_x000D__x0005_?³À_x0001_GM´§ZÀÖç_x001E_e_x000B_¸Àn_x000F_ÿ_x001C_íÃÀ_ÖÒ²¹ÀØÌÝç_x0004_ÁÀ5_x0002_Ta}½À:]j»ÄÀD6¿N_¨À*L_x001D_'ÂÀ`Eò=s«Àâ¨K_x001A_(¿ÀÁa_x0015_ªäÆµÀY8{ã¬9³ÀïU Ît¿Àf_x001C_ìü^§ªÀÎþ9Ñ»Ào_x0001__x001B__x000E_g¤ÄÀ_x0018_ÏÓñ4ªÀïs³XÓÂÀK2=_x0018_è¹ÄÀU¹-Z_x0001__x0003__x0008_LÀÀKlÞ_fÀÀ_x0011_Qã«_x000B_¶ÀÝÕK_x001F_T¿Àfï©à¦³ÀP ù{ ¡ÀÀæôÊ0A«¹À8ªÞÆRÂÀN_x0006_úX_x0007_0ÂÀªþË.¸ÀXÆ._x0003_½2À_x0006_£YÌT_x0017_±ÀèK5ÓÃÀMÅ.µÀìÙÛ«_x0016__x0014_ÃÀ_M_x0006_ì	ÄÀXg©h¯´ÀlL/TaÃÀn3QÔH3³À²Ù­ ãßÁÀ²¼»ã{äÀÀÖ8A_x0002_D®¿À·«{|¼°ÀØd|_x0011_è­À¬7_x0013__x000F_K+ÄÀ_x0006_{S5·ÀµÓÕ7ÍÎ°À@Ý¾_x0015_[ÀqùhÖ_x001C_¾ÀZÓæKhÂÀÜ²h_x0011_æA«ÀÐ{÷A`°À_x0002__x0004_i§ìvÃµÀtIdCPþÃÀ_x0004_y_x000F_ñb´ÀP^_x0001_QÉÀhðÃÑ_x0010_-Àè~ÙÔY¢Àïmg_x0011_W½Àäè_x0015_¦T·À_x0002_§Gÿ_x001A__x0002_cÀØ+ÛX_x000D_À§_x0003_g_x0001__x001D_À¿Àèq_x0012_¹`H À¨7`GxÀµB[±ÀCÇS'&amp;_x0012_¸Àæ¦íìñ"ÁÀJÇIRs¸ÀPGn&lt;Àì_x0019_1[¾¡·ÀÈ@8_x0017_çºÀú`ZêºÀ.t4éµ³À_x000C_ZÒø²ÀÀ_x0002_TE_x000E__x0012_é ÀÝ¡¯OI%ÁÀøíÉ}ö©¸Àl&amp;_x001D_mÁ_x001F_ À_x0002_ÔlO¡ÀL»Tg_x0010__x0010_°Àqv;_ÝÜºÀhJHïç¬À¦ó^|_x0001__x0002_²wªÀÍË_x001E_*þÂÀ:ÎÂÅÆ_x0013_«À¬Ç(ÝK®³À_x000C_¡'wºÁÀPÚ{ÀÖî¡jp_x001E_¹À8A6ÀlÚþa©ô¢Ày%V©ÁÀî°ÓD¦©°Àà×_x0017_h¯ÀI#Ï¥_x001F_Y¹ÀrÓef±°ÀR%_x0004_ÖÀ ²L¦»õÀ÷Üq·ÂÀ2Ø³=&amp;zÃÀøß0iÀùÎ7Ù~-¹À¼RE_x0004_ù_x001E_ÀÀÕ\æ5¶Àl)û$ªÀX6µi_x0014_\¾À¶'×¸¬ÂÀwâ:ü4ÄÀ$_x0012_Õvë²Àäj_x001D_ýt_x0017_ ÀÓQ!òêÁÀC!U@1ºÀÀà*á*ºÀÑî_x001B_iCò»À_x0001__x0002__x0005_²gãîN¹ÀÉãÊ	ÉÁÀ¾µ(.pÃÀ_x0012_Éo&lt;,O¾À¬Ô¦qé_x000E_¹ÀZê,j° ©ÀÎHc¾_x0019_mÃÀ?9æÁ7ë¾À0b_x0001__x000E_Ý_x0001_»ÀýÚ&lt;_x0005_²ÀÈÝøØ·À3³hR°ÀØ¤ã_x000F_NÄÀAg[ìx¦À_x000B_¹ÝWXÀÀH#ø2S¯»À Þ¬±#_x000D_ÀH_x0012_9ô8fÀ_x001A_Y_x001D_Á§À_x000D_|¸îæY¹À=Å¬d]½ÀÛ%Ñ¨DàÃÀÄáSüá®À) ø³À_x0001_~_x001C__x001A_ÈgMÀw(q¡¶h¶ÀzéTµþr©À_x0012_ïì+÷­®À¸ÑN_x001C__x001A_À°ÉØ!¬§Àý_x0018_½6ªÀÄ_x0013_ÆC_x0001__x0005_Uì¯ÀD_x0019_ÏF;º´ÀaýÐI_x000C__x000E_ÂÀ¢69Ã\Ñ¾Àü²éymÁÀB_x000C_ÂÀ_x001E_h"_x0008_¸ÀA4¡Û°À9kâêLÁÀBe£|Ê½À@IØ ê_x0002_À¾$à__x0003_À¨ÀI_x001B_Î^&gt;ßÁÀVmõK§±ÀH¨1ÑmÀN_x0019_0_x0004_¸ÀÎØ!¾ßîÀÀ_x0005_ç_x0011_ÿ_x001E_¿À§g~_x0005_ôÊ¶ÀÎö_x0014__x000C_·¸ÂÀæ9Ú´ºÀ8ÉLËøèÀt³$v¤¥µÀÀ|`)?6pÀ_x0004__x0016_¬¬ÀæÄ`«;«ÀxyÆ_x0011_µ¾À~ÊOÁ_x0010_ÄÀ_x0018_ÇF_x000D_ÞÂ£ÀLõ_x001C_u©/½ÀE_x0005_æÔCÆ»ÀÀøÎ DÀÀ_x0005__x0006_,	~_x000F_K§Àz_x001D_OS6tÄÀA^Ö_x0004_DÂÀ_x0005_ðj_x000E_ª¾JÀH_x0018_?÷À_x0005_á6ë]À_x001E_ã[_x001E_ÄÀÌî³c2ºÀ_x0017_Àe!,½ÄÀBÆìIDÃ¯À.éHfåÁÀ_x0019__x0006_"o§y°ÀP9;;ðuÀóüCÑ¨°·ÀÿHüø_x0003_¾ÀôÄý_x0017_`F§ÀÂé ~ý_x0001_¥À x.@×À¸[}ÐÑÓÀ°õY_x001B_×|¾ÀªÒ-$Xµ£ÀT¹ (¢À æf_x0013_¼ÂÀ_x0005_§6_x001D_9nÀÚkA3²À&lt;gLþ_x0017_°ÀHd!S,­ÀàD?¾¨8Àq_x0002_!Óÿ!·Àö"l:Í¼À_x000E_@vÀÕ¸À&amp;(¹0_x0002__x0006_N_x000D_·ÀbðA´2©À_x0004__x0008_^+tá¬À¶TÐ_x0006_-ùµÀý´²Åä_x0013_ÀÀ_x0002_=_ÞÓ^ÀTü¯?öeµÀaËYaÖ§¶À¿l_x001E__x0019_»_x000C_½ÀÐÑK@àÀ2Â&amp;ÄÀÀ_x000D_¤_x0015_ª×ÃÀ _x000B_&amp;@]Ó½À\æG5ÀÀqq6¢Àà_x0018__x000C_¯Õ¡ÀÀ_x0013_Äñ_x0003_iÀ_x001B_|^V¶ÀÝ1c_x0008_7_x0004_ÄÀpÙb·j«¦À£Ó,®	ÂÀæ_x0005__x000E_°À_x001C_ðø_x0018_ÄÀ´þ÷vü¥ÀzhðV¾«ÂÀòìÓ³o¶À¹·6\v¥ÁÀh´Ò_x000B_pøÀÚ×E_x001E_Æ³À!_x001F__x0001_&gt;X²À¤A3_x0011_¦ð¼À_x0003_È(¦»À_x0004_	¶àÅeÁÀæZIÌ^_x0001_ÀÀ`ÊþtÎ;À5_x0002_jòuÄÀË¸_x001D__x0012_âùÃÀ¾»GT_x0015_¤ÀÒË½´µ©À°Z÷	_x0016_ïÀ8m[_x0010_ D¯Àh¡±b_x0001_«ÀfÒ_x0001_ZòÊÀÀ°.pìÅ_x0005_ÀÀKÝç_x001D_±©·ÀXÓ_x0007_øº_x0016_ÁÀ_x0004_üöøQn¬ÀØ@_x0006__x001E__x001B_½À¬_x0017_íÎê×¬ÀöU_x0008_AòQ½À^9e´ÀòÃbÔ?¥ÀÚð_x0010_G·Àäói%·¢À(í~¤ÖnÀÀ_x0004_|¥Q±ÂÀ6=ÊFÞ½ÀpÇãå¸¼À|_x0003_$_x0014_ÁÀ*	_x0008__x0008_5B£ÀQ_x000E_á¨TÂÀ¼*ï_x0012_=æ»ÀvñÔ4C·ÀøÉÅ×_x0001__x0003_*_x001B_À~__x001A_]1±ÀpÅ_x0012_M9À.]]ëËî¼ÀpöÍR¤Àjmz9ÔV³ÀÔr¦UëÜ¿À_x0001_T_x0015_h)°ÀG«þD£_x0004_ÀÀpe³ý/¤¹À&amp;d¸NýÁÀµe|úiÇ·Àpq&lt;_cÄ Àùìóg.¦ÃÀW±x¦(¸ÀH8Õí		¹À0_x001A_PÀnï_x0013_8£ÃÀÞHµ¸³_x001B_ÂÀdýeø(½Àö(_x0010_nJ2ÄÀ _x000B_Á_x000C__x000B_a®À_x0001_wò+^dÀ_x0001__x0016_cY]¸À æUè_x001A_Ø¯ÀaUå\x²ÀËKmÌ÷ÇÃÀ&amp;Õè©Í$ÀÀ¯ñh#_x0012_ðÁÀ&amp;_x0002__x0001_ª%¶ÁÀ y_x0015_[À7ní}ú·À_x0003__x0004_In_x0006_3IÃÀ_x0018_9UP¾¾À8§VÑ¹À`_x0010_BCÀ¸°ÁOü=ÄÀ15x_x0002_µÀl¿Oò½_x0002_ÁÀ_x0018__x0010_iË@îÀÀM¤âUÀàè_x0008__x0001_/À_x0003_k­í:YÀTîD	.¼ÀFXcÙ!°À_x001D_Í·_x0011_|³À&amp;_x001E_Å ÄÀa.e	`K¶À\"§.¥ÂÀQD«o¸À¾¾7ó_x000C_¼ÀºX´é£ÀÀú»_x001F_°ÃÀä|DÌa©ÀÊm)\8o¨Àp)xÍGÂÀ¹_x001B_åY¬_x0008_¼À\_x0013_h¶¤ÝªÀí0üÈ_x0014_L¿ÀÈ¡ó,_x0014_ÀXË*½`Àÿ_x0008_Åé·ÁÀ_x0006_=_x0015__x0014__x0005_ùÁÀ©»P_x000D__x0003__x0004_ÎÁÀL_x001E_¦2_x0011_» À_x0001_P_x0004_@*·À|fRèk©ÂÀ±DP_x0003_HÂÀ¿_x0004_ßBC´À¯&lt;_¡¸_x0010_±ÀÒ_x0017_àÍ_x001D_}§Àð5¨G»ÀNT{_x0016_qÓ´À_x000E_]Kó8_x0013_¯ÀÉ¿´[D_x0015_ÄÀHY`7_x0014_p¾ÀÈ_x0010_T9¬wÀ,_x0006_¤¥¸¹À _x0005_Ð{½§À¬óq¸T¶ÀÔd1ø2Ñ¢Àà¯ao_x0010_½ÀbÖÏØ_x000D_p¦ÀP_x0002_Ò_x0019_õí²À¨ÝÔ_x0012_IaÀÀÄ¯Ë0_x0019_\¼À©+_x001F__x0005_ó,°À:Ð_x000B_Ò¢D¿À~úeP~_x0007_¦Àlº¸{u¬À_x0003_~_x0017_¢ÈkÀ8@aQ¿Àª@½i§¤ÀÀ_x001E_V-+_x001F_À2»d_x0015__x0011__x0012_½À</t>
  </si>
  <si>
    <t>45ca8bf91fe8ba0745ecd4106d7d2e7e_x0006__x0007_Ò¬uâæ­ÄÀnâÔ§ÅÁ¶À_x0006_z£5{½À®îÅ_x001E__x0004_ºÀàÑ!½|³¤ÀWÓ_x0010_¢ÑÁÀdEZåCºÀ_x000D_WH©ºÀ_x0010_µã¼@XÀè_x0002_½_x000E_zÀG_x0012_+]?H¶ÀÇý Ó_x0003_ùÂÀ_x0005_G&amp;_x0003_6ÀÀr±Ýos{¿À8Ú_x0013_¯À_x0016_ÑÚ¦	¿À_x0006_ûìV£ÒQÀ_x001C__x000C_Ï~Çl¼À ³î_x001A_íÀ§#	öq_x0016_¸À_x0006_f_x0001_Ò©GÀxÀ&gt;¼_x000E_ÀR\y'`7¹À_x0006_DÉ¥_x0013_ÀpÖhKDÀ±ðÉsÃÀj_x0014_hCÞ§ÀÀ ü_x0019_Á¥À°0_x0002_¡dÂÀ½NföíÃÀh_x0001_±ÆîºÀ&lt;*_x0003_7_x0002__x0004_Òr¶À-'_x0004_G¤À ¬¢ ©}À_x000C_a2 h ÀìÀ¥¾_x000B_Ä´ÀÀÄfÌ^_x001A_À6%_x000E_®ËÁÀÈDBÅ|ÀJÅ6_x0001_[»À_x0002__x0003_DYæÅfÀè|=øS_x0019_µÀªCînÈË¸À°b±Äl5À_x0006_zü«ä_x000B_ÄÀ|ÊhÀ_x0005_þ¿·Ïý°ÀicËUÏ³À@	;d·À_x0002_ß£"jÄÀCç',_x0004_¤²ÀÓÔJ·_x000F_Î²Àì_x000D_}_x000B_Ô=½ÀÛ_x0013_¾9_x0015_ÞµÀ_x000C_âÀ¡ÓµÀG7_x000C_(³À_x0018_¢rþ(åÀdÚåqäàÂÀ0£Û~2À¸ÓíÝ¥Ï·Àª_x0019__x000C_õà¼À¤VYÈ]%´Àèí¹À_x0001__x0003_ U_x0016_zÀÈ\_x0004_w^²ÀÑ©w¥ê¶À30	"$ÀÀ)_x000D__x000D_%ÀÈÉ¬ºÿÀ¾L;ÉÞSÀÀ°ZIùê0ÀcmtÅi¹ÀiV²ÇO¶À¦»=ÏÒ³ÀzÊ1e$¬À_x001E__x0019_@IáJ»À ýI_x000E_¡¸¨ÀaçFõqº½À:_x0005_ôp£À_x0010_w~u®ÁÀ_x0010_].Âæ­À@_x0015_ÏZÃ³uÀ*_x0004_ÓÛÓ½Àt_x0008_ÊþÃÀpÕu{¨À&lt;_x000C_"ÜR¯À J¬ØÛ¤À_x001C_LCxÂÀ50*N°Àä-ì_x0014_7®À½_x001A_ãO?´ÀDC_x0002_0¹ªÁÀ_x0008_5_x0005_k&lt;ZÀ_x001F_}6_x001C_ÁÂÀÐ©-_x0001__x0002__x000B_§ÀØn_x0015_±g²Àg-³Í_x0011__x000F_ÃÀrþ.©3(´À¶Ãá: ¹ÁÀÎKihb°ÀÆÅªx¾­ÀÄw¶áAÄ°À0c}_x0003_øºÀ"âK_DÂÀÊÁX¿à³À¶£èþ9Ä¾ÀpiØ¼[ÀjüÎ_x0011__x001E_´ÂÀZ"¼^¶À_x0008__x001E_H_x001B_Xå½ÀdÅ©Ò¾ÀÜ Íq,aºÀa¬_x0001_ßQWÂÀ_x0010_Sæv½ÀD³Ýj6ºÀ&gt;)/¡Àè_x0003_@3¯ÀlàN*ÐÂÀàÖ_x0006_Ì_x0017_7½À¸sRÊÖf¸À _x0003__x001D_Ùëû½À;ß^¿\WµÀci·õéÂÀ~_x0017__x001F_&gt;¬À{ìn_x000B_÷]ÁÀPí" þVÀ_x0002__x0003_Ø-Ö_x0014_þºÀ±qÈ¸À¡¢­/_ÄÀ «VÑ_x0001_À0yG¶®À¶·´¢ë·Àr_x0003_Û&gt;¼Àÿév ËµÀ[gõrÃÀ_x0014__x000B_Y_x0001_¼À©îZãS_x001D_´ÀQ;q,OåÃÀnñpµöð«À°æ$_x000B_gÀ`u¼ëïÀ_x0017_Âÿ_x000D_¾À_x000D_Oýû*¥Ààa#'bÁÀdÔ¸_x0002_ÂÀà±_x000E_h{iºÀFW¦½_x000B_ÂÀîs=¦_x001A_©ÀK(¯Ã	Ò¶ÀÝ_x0018_|þu´À%_x001E_ý¦¬~ÀÀX²_x0004__x000B__x0008_ÀJ+_x0015__x0011_N:ÂÀ d'b_x0010_ÀyÚì_x0011_Ú¶À_x0002_¢Ï»ñéEÀp\_x0014_Ì³¼ÀÃ6Ho_x0004__x0006_zC°À0ÎS¼]ÀÀàZÜ_x0004_¿»À][WF	çÁÀ ¬áPfÀÎ4f_x000C__x000D_ÜÁÀ_x0004_$'ÖàhEÀY¿_x001E_g®¸ÀÐh_x0001_!=õÀ¿}ú¬#öÁÀD:ë±Û©ÀT"ÌÁ´´ÂÀ.a©_x0010_«À£¸ïlª¨À7èÜj^_x0003_ÂÀÿN±_x0002_Ù1³À½/×rÝ¹Àí`	¬7¹±ÀöÏø_x0010_ÀÀÅú_x0018_¹Àè_x0002_C_x0005_ûÁÀö¤õê¾À¨kÞ­ÀÂaUúö¾À1&gt;BniÀÀ N_x0003_¡ò\ À_x000E_M-¿Àìeµ¢j¢ÂÀê!÷×ä&lt;·À=è` ÏÄÀM_x0016_!&amp;ÔÃÀ.R^ÐÒ·À_x0002__x0007_ü¿hbÀ¤ðé¿Þ²À²G¨÷±À áÀ_x0011_PÀEÎ{_x0012_(¾ÀNÿLY__x001C_ªÀä_x0013_½S1"¹Àð2÷Õ'À¬Õ#Q_x000F_£À¨?»L_x001E_,À5Á_x000D_¿àÀÀ\È_x000D_ 9²À OÀg¼ß}ÀUqgL_x000B__x0017_½À0Ü¼b_x0004__x0018_À@_x0001__x0013_í\]¥À\j_x0003_ËÓÕ Àüì²u'ÁÀr#ZÁ»À£ÆÁ¨_x0003_´À&gt;_x0006_G¡_x0005_«Àº7ÙÔ§À`Ï=Íô_x0003_ÀÄ8ä)èÁÀ_x000F_2uàA´À_x001E__x0019_ïOùR»ÀXõú_x001D_ÃÀýZJ_x000E_~¼Àhº(cãjµÀèñÍ_x001B_O?»À(tWÊ¯Àê»Uð_x0002__x0003__x0006_K¥À»:ü¾%¶À_x000F_àù^zß·À"ûÆ	k«À×Æ_x000F_j,ó³À _x0006__x0001__x001F_&gt;nÄÀ¿é_x0010_£ÁÀ8_x001D_t;¼¡À`_x0012_§ÀÈíéô_x000C_Àè¡´Ê:ÄÀ&lt;Û³AÑU³À_x0010_f4ù&amp;Ù¨À_x0005_¯_x000B_ÎUÃÀ "ºÞ_x0007_À;e]½G¢ÀgKØ_x001C_«ÀøI_x0018__x0005_5Àó§xÑÚÂÀ_x0006_êïñt"ÁÀk;5=µ_x0014_¶ÀbÂ*!1ÀÀ0ßr"_.ÀÁÂ0È4½À.ªÛëÃÀ0Û9OÕÀ0"Hn´ÀÈa_x0014_þkÀDoì_x0010_ÛÃÀ\)IA~µÀqM¸4)¶ÀVÜÀÊÂÀ_x0003__x0004_©_x001C_¨Óó`ÁÀêÞ?Å^»ÀÁu»/©ÀàWFÃÀ±_x0013_ÔÀÀPô×c»À_x001E__x0015_¢OÚ±²À	g_x0017_¹À_x0008_ÆC_x001B__x0010_À¨¦_x0001_W'_x0001_¾À°o¥1®ÔÀðê_x000E_Q±`ÀÜ_x001C_+¡MNÁÀ8_x000C_À:mâÀñí&lt;4×·À_x0016__x0006__x0011_;ß×ªÀÒExE¦°ÀùcW/'ôºÀ[4Â_x000D__x0013_¿ÄÀ¨±eÕêÀÞª?%W¼Àü_x000D_½_x0014_¯PÀcÍ¶_x000F_2s´À_x0018_Øgò´ÃÀ½n_x0017_~õ±À_x0002_°$õqÀÀi_x000C__x0010_å§ÂÀó ¯_x001E_]³Àh[ßfv_x0011_Àjüýè_x0016_¨À&amp;_x000E_{õ'«½Àb£sÉ_x0001__x0002__x0016__x0008_¾À¤!c°ÀÚ_x001A_n_x0006_À&lt;_x0017_©/ÄÀÇ:URÁÀÞM·hg¹À_x000D_ÉÒ"aÂÀ£wÖ-çÂÀ°_x0018__x0018__x0001_ÁÀª¦öÝÃÀÎtp#À_x0011__x0007_¥8¬À2]Æ_x0008__x001C_®À~¿55_x0007_¤ÀÄòm¡ÀÂ_x0004_óÎ¦ÀÀ®®m_x000D_ÁÀ	V43õÃÀ_x001A_#17gWÁÀ #eo1ÁÀ²E"ÌØb½Àä¹À»À@T_x0013_õMô­À .G~2_ Àz__x0016_×6Ò¹À}_x0013_iËH¼ÀVÆUò_x001D_,ÁÀHIx}(qÀü¬Ûô-cÃÀ9ºKáz¸À_x0001_¼3M«ùÀ_x0008_ªäsaµÀ_x0002__x0007_È7`Bÿt¿À_x0018_y_x0014_üTHÁÀp6RÌû«À)Z³i7µÀÛ)-!_x0003_ÂÀ@;_x0001_ ¶Àfy§Ñ_x001C_Ì¯Àon&lt;r·¼ÀZA¹OAµ¦Àè¶_x0012_½©À6_x0008_H_x001A_«ã¼À´¥áoñºÀ Ý_x0003_]wÀºÞfsÂÀ`[_x0005__x001F_4QuÀßM_x0016__x0014_uÀ_x0007_éÛ_x0005_\ØÀÀjÿqÉ¨ÀN%Áé_x001D_tÃÀbìóíÑá½ÀÙÌK!ÝµÀ-R_x0012_ÍäQÀÀE_x0018_¥$ý³À¨Å/þ_x0002_­¦ÀhÁ¾81ÚÀè_x0004_MWCÁÀÊáÞ¹ÀPGe¶ãQÂÀâ_x0006_ÕÖs-ÀÀ£ªµ#/JÄÀ_x001A_Q÷Ã_x001E_¦À_x0010_Õè_x0001__x0003__x0016_yÀ_x0001_pé.±Àâh¯Í_x001B_¶À¸_x0014_þÿ_x001E_z¾ÀÜæ:0ÃÀÓTj+_x0013_ÂÀä´øEÓ_x0007_´Àôi4ë)_x0007_¢ÀLñw~ËªÀiª`_x000F_îª±ÀÝ\jY#ÂÀp_x001B_Æ_x0001_qÂºÀÀÖ~í_x001C_ÈjÀèÊ&gt;h_x0005_Õ¥À8Æñ1ìxÁÀ©ï,2¼ÃÀòýæp]¯À_x0002_.CÂ"_x0017_¼ÀØàX0DÁÀ¿?ól,_x001B_²À_x0010_cÞ2òÀ ¤ÝÛÀÀ_x0017_áÍÅ_x0013_»ÀçOÙ½À ä·­	 À$ôÔ6%Å¤ÀàG_x000E_Qw_x0003_Àä+·¹_x000D_®¨À&amp;_x0017_ÚvÀÀh¶¾mü©ÀÈÛQÿÞw Àë&lt;ßü_x0007_ÁÀ_x0001__x0002_ì©5_x0003_Àx¹À_x000C_½a­Ø¹ÀÎ"_x0007_]ü¸À¶P4}Oä¹À(aûi_x0019_Àj¬­ÏqdµÀ)äíx`¢ÄÀÑz:zO/¶À_x0001_Õo^# Àb_x0001_Àè¨À`Nªñ_x0011_«Àt¯_x001A_Z»¿À8~_x0014_"JÃÀ}÷_x0015_k¼#ÄÀPáq_x001F__x0018_eÀU1_x001D_DQûÃÀ(U_x0013_=Ùü£À0XÕ_x001D_Á?ºÀOãûdÑ²ÀÀ»&lt;ko_x000B_iÀ_x0001_¦_x001F__x0011_~À2K#J-(ÀÀÉÏ¼?Rß°Àèª_x0015_õ¡pÂÀöz¡·_x001F_M¬ÀÛeåÌDè¸À·"±;áâÁÀ£¤ºXÂÀ ò­ÆÀ¾MWö ®ÀxuÁ¹x­ÀÈAjÞ_x0001__x0002_5ÀXjÛ¡ÁÀð®çæ_x000C_À)µûÏp!¶ÀqHoó¡¾ÀqgÕÒ;¸·À´qRç8§À gÂÐí|ÀDL]Ü $¿ÀÝ'ÛÌ{Àl_x0010_%9Ã²Àxgðf×¤ÀûM_x0013_þ_x000C_ÁÀ°Oóý_x0005_çÀÆ4uGîV§À¨«_x0011_ãâ¹À¦R_x0012__x000C__x001D_»ÀI¢²²¿À0:NýþòÀ ¾¿0¯ëÀ| XÈ_x000E_AÄÀ¶¥Ï%rÏ¿Àè÷d=w¢ÀÈâ7¼ÀÐ!Ý_x0014_£À_x001B_¨_x000C_s_x000C_ÄÀÀãÿÿî ÀZ_x0008_¢ÙA¸À¡ì¾Û@¿¿ÀÀ_x0017_äìØÈiÀAã_x0004_Æ½À\_x0010__x0010_t©µÀ_x0001__x0002_öM_x000F_v_x0002_ÊÀÀ¬©3ªG¤ºÀº¤âÕ_x001A_´ÀzÁ_x0019_ìÄ´À_x0017__x001A_ÒXM°À _x0006__x0003_ú&lt;Ö¿À Þ&lt;úhÙzÀP_x0012_J,_x0004_ûÀ@59%o=À`64(çÀ_x0016_i¼_x0016_¸À=_x001A_g_x001E_°Ào_x001F__x001C_Ú[ß´ÀZ·'©ªÀ&gt;(U_x001E_¬À8æ´_x000C_¼À(m3VÀdÉ_x000B_4JÁÀÛI¯äú£ÂÀJ_x001E_ªÙt½ÀÐH;´òÀD^R½ÂÀ4QæÝ·¶ÀàQéQÊ_x0001_£Àw=¼â²´À@{Yv?½Àn³}H$_x0004_¼À"n_x0017_åÀÀÀ@¥ÍhQªÀÍ÷¶6_x0012_-²À*æ,_x0006_ÄºÀ_x0016_·ü^_x0001__x0003_"RÃÀ¦sE-_x001D_ò°ÀAÛ`3kõ´À²cKáU±À_x0013__x0014_É8tÀ@×_x000F__x0012_bÀ_x0016_+óçgvºÀÐ±®¢NLÀê_x0007_x­ÁÀ É@_x0013_£ý­À_x0001_ëµUbÀjúÐ$hî´ÀØÞì×NÀÌ:þ¨Û»À_x0001__x0008_;KÌzÀ(_x0013_ò_x000D_°À_x0004_ZÁb_x0002_É»À°øq(yµÀâBøp»×¿À4rÎQº¡Àç16C,_x0008_ÀÀ0 WÜDzÀ&gt;m_x0018_MºÀX^*_x0005_aeÄÀÀ/F_x0016_N5ÀuBQ Õ®ÀmWtÖ¾ ³À_x0012_ooþHñ¾À_x0013_¥û¯_x0007_ÏÃÀ\h_x0015_zÍ«ÀèÝ8õ½î­Às¥yM;¯À_x0002__x0004__x000F_°uýyÁÀ5zq3XG¿ÀêwÃ;`©Àþf_x0006__x0015_±À¸¥r§ÀrÏÍË?_x0018_´À&gt; Ã_x0019_×¬§À_x0017_xÙ(sÃÁÀP¼aSðsÀ¿$ø÷C§ÁÀJ/_x001F_O¿Àè_x0003_­JËÀ6,_x0011_c_x0011__x0010_ÁÀb °_x001C_&gt;b¦ÀÐ_x0001_¸_x0016_¡\Àî_x001B__x001B_T´À4°º,M³À®þÉûÏ_x000D_¿ÀÀ2_x0014_M¶IªÀÔ8Æn¥`¢ÀÈ½Ð³BI°À_x0014_õñ_x0015_¯¬ÀÐñ_x0016_lÀòò°_x0006_÷¸À_x001A_'¡=:¶°À@ú@G_x0018_¤À&lt;XPýÂÀÀã_x0016_[ï_x0011_ÂÀ_x0010_¥a:è|ÄÀhJî³!â¡À_x0001__x001E_ùCº»³À_x0008_LÞ_x0001__x0002_sVÀ@E²Ý¥cÀ=¨WvSÙ²Àù=çìvTÁÀ\r&amp;àw_x0014_·À\àÄZ¡ÀÚ&lt;Ýê_x0003__x0005_¦Àx¾óLÿOÀ·°_x000B_ßkh¹ÀqIÉÅg¹ÀsN¬w³À6	ÀW!ÂÀìù_x0011_Ð.'©ÀßÐ¡C¦X°ÀWt¡ã¾°À0_x000E_sÅÀÎ×x½¤Àdám,ÚëÀÀ_x0002_a§«´ÀJÖù~_x000D_¯À_x0008_ý_x0015_¿¶¸À+³Í9ÄÀPa5Ï_x0006_¨Àèl~ÇÖ¹¥Àp^«kÀZ_x0016_×_x001E_R¼À8õi{_x0003_JÀ_x001C_Fvä«À©e_x000C_ÂÖi²À?ä#úzÀ­_x001D_7PÒá·À¶_x001F__x001C_;ÁÀ_x0004__x0006_ÚÍ-É±À_x001A_J²D`·ÀµëÇF´Àí©_x0014_HZ¡µÀóBd]ÃÂÀïÛÙùé³À|ÑZ:w_x0002_ºÀ¤U£&gt;'Ò£ÀþÊ_x000F_Ñ¼À@»Km÷¤À.Õ¢_x0007_þ¶Àx_x0013_éQ%¡Àn_x0001_æ	ÀÁÀuõÉ£ý¬À _x001A_S=ÐÀt_x0003_IEÄÀK_x000C__x0007_ýuÂÀÌÞ_x0005_j¯À´vH_x0008_r¥ÀÀMbºÔ±À$Ï_x0015_¶ówÀÀø,_x000B_9|Àà`\Ú%ÀèÁúH[÷À_x0004__x0013_0_x000C__x001D_Àó­Ö_x0014_\£ÀÀÙ:õ&lt;Ê¿À¨iB¾ÀZîó¡/·Àòã	_x0016__x0006_dºÀ¾CñÊ¾ÀJ³íR_x0001__x0006_ù{¼ÀJíÖãû®ÀXX:_x001E__x0018_ü¯À,_x0011_.&gt;_x001A_Ì°À[°XlîÁÀñ#%ò³ÁÀ_x0008_4¸*_x0002_¡À}x¤ö+&gt;µÀÌ#t_x0015_5¯ÀDZiÝ_x0004_C½Àú@¨[_x0013_kÃÀPüQ_x001A_±ÀÂI2f_x0003_[ÂÀLßÍ×\½À@_x0007_ NjÀä_x001C__x0005_¹5m»À 3»_x0016_.ÌÀptÂ³_x001B__x0008_¥Ààà_x0004_ö_x0006_«ÀN,&lt;ø_x0010_ø´À@ì%Þ_x001A_kÀç_x0014_J¿Þ¡ÀÐ&lt;ÕOÖÔÁÀBzt_x0019_¶¹Àa_x001F_®opÀè8ª_x0018_¸¸Àª]_x000F_k¦)®ÀÎÌwæ_x0001_îªÀ_x0010_2Ýqt§½Àd_x000D_P_x000C_K¦ÀÒNð_x0008_§²À×Ý	%ÃÀ_x0002__x0005_fT)b_x001D_ÁÀö_x001D_pÄÐ¨ÃÀ»`rx³gÄÀ_èHÃ_x0006_'ÄÀLsJÜ(d¡À"_x000E_ð¡°À_x0002_è=hDhÀî¶_x0003_Ù¹¾ÀN¹¯Fj¿À_x0006_Ð)g&amp;bÂÀ%hß}o	·ÀP2_x0002_]ÍÀcEæV´²À"F_x000B_v:}ÂÀzòdÌÁÀ_x001B_¬Æ1ä¶À_P_x0001_üàºÀZÜEëíÀû,×Òm±Àm_x0004_HÓÏµÀ $7LÅÀ6EtÂÀÓ1×_x0013__x0014_`¾ÀàÓg5_x0017_À"pV_x001C_«Àx_x000E_îÔÀ¼ÜV¾´À_x0010_®ú_x001E__x0005_[Àu¡Ïð¡GÀÀBú_x000E_~«ÀeÖ_x001A_ø_x0008_¬À¢_x0002_=v_x0002__x0007_@ZÀÀ(Y_x0008__x0006_mMÀ_x0002_KÀb7À?¯ñ½·Àt_x0008_â¨_x0006_N¬ÀÒ4¾_x0018__x0008_s®À_x001C_I­9ã¡ÀR~är_x0016_À³À	T_x0001_%.V·À6T_x000D_üWÃÀÌÍ_x0015_ ±Àv_x001B_F6_x001A_#·À)¾m'_x0005__x0017_ÂÀ¢±_x0019_Þá,£À¿ÌîE_x0011_ãÃÀ`QF©Ò2®ÀÇùøþ(s±Àÿ QHâ"²ÀLª_x0019_­WÀb_x000B__x0014__x0017_æ¾Àz_x0014_.|]¶Àà2ýîY²À|`èF{´À_x0002_è_x0003__x0011_ë6À8Õ_x0004_3?øÀÀÐø_À^þ«=ÂÀ=f½ÀR^µùÂÀ®ghæ_x0017_¶Àâþ8_x0012_¶À_x001A_p_x001D_KÀÀ_x0001__x0003__x0008_§yd¶Ø­À@)¸wÉoÀÂ_x0006__x0016_Ç¯èÃÀöà_x0018_4ÃÀ YäW_x0002_ÀÖ¢C,|:²ÀøT·.³À_x000F_ÏuÔ¹ÀkÏ_x0006_/ÄÀtÉ? T*ÃÀ°¦¡ðï®ÀÝ·Zs,_x0007_¶ÀÛµý_x0005__x001B_-µÀÀ)Í&lt;_x001C_ÊÁÀu_x0004_úxü¼À¡°´[ê·Àø__x0007_ï7ÀË[ä_x000C_ë±À,_x0016_Z_x000D_°ÀÜ×3Î¸ÀUÒ7{_x0011_}ÃÀ¨ê6_x001D_eÀÀÀ[M°¾ÂyÀY_x001C_!J¡¿À)H_x000B_ì_x001A_ÁÀ$ÜÎ¾&amp;­ÀXPK¤0À¤Ïºâh´À$2C	5·À¾È¼GZÐ¯Àà-_x0012_]_x001D_âwÀ_x0010_Îñ_x0001__x0005_ÃH­À Ãå¸Àò)ÉVg;¹Àögf¿_x001B_ªÀaÅ_x0012_&lt;ÀÀã*_x0001_ÆÒ¸À_x0001_ÏÃÉo³À_x0001__x0018_ãv#BÀguKvLÙ´À::²G_x001C_³À1zç_x0014_ú¹À_x0007__x0002_³¸¤£À)®êò2Ä³ÀøYv'§_x0008_ÀE­ce µÀ#»2:ÂÀ,d®[ñ_x001E_¥ÀÖ7ºlØÃÀSèºS;±À´_x001F_©ßf­²À9åBv¸À_x0008_ÿSTW¾À¸?xCáÀD,_x0004__x0015_,ÀÀâjvÒºpÄÀ@j_x0018_ÀÆrwªùE¤ÀPv_\'£Ààu»ê»£ÀÀ­éàúé½ÀÙ;ª² ÁÀ._x0003_iÂs(¯À_x0006_	~c{r·ÀÒ-¤(·W²ÀPßDÀ{ÁÀ_x0006_¦ú_x0004_á¿RDë^åI¾ÀÂæAª­À\"ä	ÀN$0½ñ¨©Àã'_x000D_#ìÁÁÀîéÐtùxÃÀØ/ÞÙ	HÀlêtËè¡ÀV:L_x0013__x0011_|­Àä×µÙ:X¶À_Ò$æVaÀÆ_x0001_4Ã=@¹ÀàTX²ÏxÀ*ô_x0003__x000D__x0005_»À_x0014_²2z¹À_x0013__x0015__x0008_ÀÀî$di_x0002_¿À_x0007_%Ãz¯ÃÀðæ~ÀÀüL¢ó¸,ÄÀÜ]äf_x0016_ À_x000C_ÍË U¢À_x0010_õgXBÀÀÊÎ¨¨eÄÀ_x001C_&amp;k°ÿ°À_x0006_Í(MÕ¦À(²#f_x000C_¾À_x0014_lI_x0003__x0004_Ü¦Àñùyß²æ±À¨ÏOHaÀ0ùSÐ]ÀÀoT®ø·ÁÀ©2_x0012_|V_x001A_ÂÀH'VA4­À_x000B_×:Mqo²Àw`æ-ÛÄÀÎ°øºôÂÀøH	ÒÀ0ªÆw À´_x001E_ê_x000B_±µÀÔ¡ïÖüÃÀ"ÌcX¿±À§y_¨gAÂÀÏ+Å-ø²À_x0002_sòÁÀ_x0003_9ÊcÚ`QÀâ_x001A_ø¡U"´À¶_x0007_ÔGÔÂÀNæÂÀaWlmÙ°¶À`ÏCï{_x0016_¥ÀFxSÚÓÓ©ÀFÃ¢ÏÂÀÃÒ3äj_x000B_ÀÀ@0¸¢'¹Àæ7_x0001__x0014_M¯ÀHLh£Àð_x001E_ö¤ê©Àa_x000D_¾÷¬À_x0001__x0003_Ð÷=_x000B_ä_x0005_ÃÀÉ×J»M¯°Àìõ¿·Å\ÀJé2_x0016_òÂÀ,_x0004_ã´À_x0001_pM_x000B__x0016__x001E_ÀHp'SXã§ÀÖ_x0017_ò¾ýÀÀ²ý|å+ÀÆ©Gî_x0013_~¿À¾[w¥Qà²À5_x0002_]F±Àl²ôâ§¢À_x0001__x0018__x001B_ÎÎç¤À]i¸~/°À;öñ_x000C_£³Àz³¯é'CªÀëG@»_ÃÀäÚ±&lt;÷é À¯_x0003_è0@¾ÀqÊ_x000E_ Ì_x0006_±ÀÐ(êIqu°À{ögÎ[ÃÀYÌØK~ÌÀÀBBÇ·ý`ªÀ_x0010_3`OnîÀ|Uº_x0014_À¸²X21¿À­ÑRÄÂÀ.ÝRw¹ÌºÀ|l_x000D_:ê§ÀxX_x000C_ð_x0006__x0008_hßÃÀöO¹(ÕAÃÀæ7]sS¤Àªz²k·½À@iCß iÀ[ÐÌo_x0001_¹À_x0007_ûÞ4·ÀÒ¤ç¤KÃÀ©_x0019___x0017_ÕÀÀ`jójo§ÀH4;jÀ_x0005_É_x0004__x0017_&amp;¥ÀIýøæÁÀ²»Ê«¿ÀÌ p©_x0006_§ÀnÌsFç»Àðþ`tA¦ÀRÀäÉôÀÀ_x0006_Ô_x0003_W_x0008_3ÀD¼_x0011_&amp;@£À_x000E_éJ{±~ºÀÅÈh¨d¹À_x0018__x0002_Ì3_x001E_#ÀSæ²§s{²ÀÈï£¡±ZÀ_x0006_gÙ¯§ÀnênÃ±­ÀÈ !_x0003_R_x001F_À±_x0002__x0003_¡¶¶À1Æê_x000E_¥7°À_x0006_¯'_x0003_5¯À®eÚ§¼À_x0001__x0007_¯_x0005_g/»ÀtíHó_x0008_¬À_x0001_äÕïæ¿À´*úÐl}Àlã_x0002_S&amp;ÂÀ°}_x0006_#&gt;´ÀÆ_x0004_çw_x0003_²À|AÜ«ù®ÀÆ3þ_x0011_B»ÀùS®&amp;{Ã·À°H_x0008_Ïn_x0008_»ÀèXÍ=Ò_x0004_³ÀÞ"y_x001E_t§ÃÀOhØÏÞÙ¼ÀæèPÃH"ÂÀÊª*÷Ùl»À°MÉ¤¥ÀTHÄ$ÄÀALL_x0011_ÃÀ®û9lb¨»À2_x0016_?£b¾À_x0018_õó_x0012_¯ÀV%_x0015_®LÂÀ_x000B_³_x0012_¡_x000F_ºÀT:­ÔJÃ¡ÀÍ¶ 5ÜG³À_x001C_ÕÞ_x0002_Ë³Àz_x0008_ãW¡¬À##á_x001B__x0016_²Àúõ_x000C_Ñ8¼ÀîË_x0002_~FÄÀZ_x0012_Z_x0002__x0004_õ_x001E_½À_x0008_làåÁÀ®¡9øÎÌ¨À_x000E_ö±ÕÆ¿ÀX3v_x001D_üÂÀÊ{ýEêªÀ_x0002_æ_x001D_ù_x0007_rÀ(7ñ(B¹À¤ÌI_x0019_ÄÀÆÞîÀ¸ÀÙ#_x0002_¨_x0003_¶ÀÏÕ_x001B_N_x0001_·À Ä5c_x0004_Àî¹.¼¯À6Ù:Ü±ÀK_x001F_uê- ÂÀt·_x0001_ºM£ÀüN)¼À_x0010_Öê¸DµÀÔú$_x0007_®¼¦À±÷ÌÂÀÝRý_x0007_RÀ_x0008_ÙEÄQ¾À%_x0013_õj¬-³ÀÒZ_x001A_ºD¾À¬òc_x000C__x0014_E±À¦Ç_T¢_x001F_ºÀóÑ_x001F_¢F»¸ÀÐÐ$òEÀ¸³éXt¤ ÀBÿÅ_x0008_ÄÀnè+_x0008_æ7«À_x0001__x0004_pävÂOÀøoü½ýóªÀ_x0011_çåe`HÂÀ½LqüðÀÀ°»ñ÷ðÀ¸(£A_x0003_wÀ¨ñíÃ_x0017_Æ±ÀùÁeR`±À_x0002_	_x0014_Á±Î»ÀéÍU!àyÄÀ¸_x0006_PÆÀ¤_x001F_!.[_x001E_ÂÀÌÜ_x0017_è³±ÀÒr¸P_x001E_Ö½ÀbÌ_x001C_r¬ÀÀó&lt;À¸M¥¹À_x0007_½Å=F±À¤Ù70¤ºÀT«Ä|ÀÀ¨j§_x0006__x0008_©À_x0001_ð«_x000E_pÀ_x0003_yjÁúÈÂÀÀ_x001D_[ÇÂ`ÀÜ_x0004_5O_x001A_ÐÃÀ_x0001_Öä'_x000E_cÀ_x000E_IÐG¥~¯À ]Ià_x001C_³Àà~SÀ¾þ÷fæ´ÀV$¦»6-§ÀÿÐÁ_x0001__x0005_C½µÀà­_x0013_&gt;»£§À,¡å0LR Àu§ç ÀnF¹_x0003_y4¥Àz-²{£À~Ym«²ºÀñë²ïÝ­ÃÀ_x0001_ô_x0016_An&gt;+Àr3þ4Ài|VÿÂÀ_x0001_A/ÃµâsÀêæÌp._x0014_®À_x0001_S1ïÖq¹Àgóm¤À¸±¾ x_x0007_°ÀS!WÏQ±ÀÖÏë_x000D_¥ªÄÀf_x0019__x0012_.«ÀeØ!ë×¦´ÀX^N¤7Àr¬¦­ÀL4?í­3¿À_x0004_[­_ä­ÀÆ¤_x0010__x0002__x0008_§ÀsS¤_x0010_56°ÀÔ_x0002_bSú° À=_x001B_[Ì§ÀYþr¢¤À|_x001E__x000C_¼°ÀÆ¬ãðà¦Àö?gus¯À_x0003__x0007_Ö}c_x001D__x0006_3¸ÀH7_x0007_ê0ºÀ_x000D_FUµý¨¼À¸ÿ= %_x000E_ªÀ^_x001A_$Ë^¼½À71_x000F_Âä_x001C_¿À3¾_x0011_ÞÄjÂÀ_x0004_W)Ñò»À¨_x0013_f í¶ÀÀ@e´UÀ_x0001_]àf_x0012_7ÂÀotð'Ö·±ÀØW_x0002_àJÀrdÃu*¾À_x0012_Å&gt;PV_x0011_´Àò_x001F_Û¨ueÃÀLx7¹_x0015_¼ÀÀ¾Áf_x001F_¸À¶Óåíc_x0005_·ÀÒ-¥2_x0003_%«Àxh{îÀ_x0019__x0006_'ì.)µÀ&gt;Íõÿ@®ÀhFXX³7¾À0_x0019_Ä_x000C_õ¼À:"ëkøÜ£À³`&lt;Éñ_x0016_·ÀÇ_x0018_­:ÂÀîû)uÑÎ¶À.[Ú¥gÃÀ*Öep°ÀÚ¼K!_x0002__x0003_ô_x0019_¾À¹/_x0013_Uã´ÀTUw°Àø3¦Ég¥ÀõL8C¸ÀUA]Ô,(°ÀpNÂ¢ï´À_x0003_Qú_x000F_¬ÌÃÀQáTîÂÀª6ï»À/×ý¢Ú±Àvé²Éï¹À\(ª_ûô¡À_x0014_êÐ5iºÀ0|ß_x0011_Öì¦À-_x0002_N´¹Ã»ÀèD_x0015_é¦¬Àè	¨fÀ`1¬ÈN_x0019_»Àv1_x0002_Ìi9»Àäo*ñ¦&gt;ÂÀçmæafgÃÀhÒL_x001E_æEÀà_x0013__x0008__x0001_6c{À6®g¤ÀXXï_x001C__x0006_ü©À_x001C_IÒ}Èí½À`ºÜ¯ë¥À_x0002_fÌhB½À j§_x0019_k|À¸»\ôâÀ`¼ë|_x0017_qÀ_x0001__x0002_Æ£Û_x0010_æ_x0003_¹Àc_x000C_78¨_x0006_ÁÀÑ«Y_x0003_ÁÀâËz_x0012_´®ÀúrÆ_x000B_&amp;½ÀÜßI©¶À_x000C_ÄA_x0011_r]¼À;_x0006_¥¾CW±À*ázO_x0006_W«ÀTºù_x001A_´Ô²À_x0008_É7&lt;£ÀwÔ&gt;·ÀÆÆÃ»»ÀÊÐ!_x000B_¦u£À%6ÜÒºÀ¹¥cU¨ºÀXðü¢¡À:ß¼_x000B_Í¥À_x000B_³É{s»Àæ0AQÀÀB@^xV°ÀS³Í¦µx»ÀmPï;¨¸ÀêIzeý¿À )QeÒÀ¬5_x000F_Ë;$¹ÀÔñû3ÁÀBLÇqcò±À_x0001__x000F_fÀÈl·¸Êm¿Àx0Ûð_x001B_¸Àh_x000C_­_x0001__x0003_Æ_x0005_ÂÀÁ¨ï_x0013_ga¹ÀføehYÍ¸À¨7U¶WÀw(¬_x0006_°À¨]zé5ÀÀ0_x001D_ö2À{5ÂÃ²µÀÝ5Ñts(¹ÀG·_x0011_}ë_x0013_¾À_x000E_ß.ô04¦Àº_x000F_öÔ_x0016_ÀÀ¬)`.|Ë¦À_x0002_ÍVö¿KÂÀf~¸Û³µ»À_x0015_'_x001A_¸_x000C_ÂÀ=»_x0007_àã¥À_x001F_yy©±À,w[ì¬À[X°J_x0001_´ÀÒ_x000F_µÈ_x0015_³¹Àº«V_x001D__x0006_ÄÀÉRÌ_x0004__x001B_ÄÀ1$*þ8´À_x0001__x0005_w¶ÀùG-2´ÀÀÒÿqP_x0017_eÀ`ÅÏ×ï¸À~Å_x0001_Ö_x0016_ÂÀëyfªë÷½À¤{oJ!¾À2M_x001B_u{¤À_x0005__x0006_&lt;P¾ÀÀx_x0001__x001C_Z_x0004_¨¡À.S_x0003_ùÆÀÀÚäH« ÀÀ_x0003_Ú_x0016_é8ÁÀNv·³O¼À~R¼æ%¢»ÀtÑ_x0004_¬À5_x000D__x000E_ ÃÀ AgbL­ÀÀ¤ÇÐ÷¿À¢3n²ÿÃÀï»¡ÄÀ_x0008_WYÁ+Àêù£Ý_x001C__x0012_ÁÀri_x0008_ÞÂÀ#_x001E_óéÃÀÆ±K©ÁVÃÀJ{_x001A_ü¯Àe5oNîD²Àh_x000E__x0002_k0©ÀTåf8I½ÀôHl_x001F_ÂÀ»_x0011_ëç4­À}K½z_x001A__x0019_ÀÀ_x0005_³+;Àlr5$-å²À_x0007_¾&gt;|Àýä¿_x0001_Ú{·À}ë¬ÙõÀÀqRãd_x0013_û²À 7­_x0002__x0004_ÃkÀÀ_x0008_|­`_x000F_ÀRó_x0006__x0018_g¼ÀªH_x001D_+EJ«ÀXsÿ¸Qz£ÀÖjãd_x001E_]£À_x000B_SÚö¾ß¶À_x0015_ùG_x000C_²ÀtñsºÀ_x0008_:ëjy§ÀÚN_ÏÂÎ£ÀA_x0001_­_x001F_ÆÅ¼À»ÐÄÀ#XÒdÞ²Àð_x001B_kÀl_x0015_/ÂÀ_x001C__x0015_$/U°À:íãZb[ÄÀl_x0012__x0003_à=ÀÀìJS_/H¹ÀúîdÊ,K½Àh¬{¦O5 À¢±ÜcÉ´ÀúBÂçp½À_x0017__x001C_HãyUÀÁúòöB¶ÀYàô!»À,a5JP­ÀÈ¼amMÀñ1Å_x000E_±f·ÀÔh_x0008_½_x0006_¤À@h_x0015_ÃÀ_x0001__x0003_]ÇºË¿ÀNý_x001B_\"ÈºÀErWí8ÃÀNW_x0001_kS¶À Ð_x001B_¨ØÃtÀ¬*Cf À"&gt;ÌÊªø¨À_x0007_Lÿy=[±À¤Rë_x000D_0¸ÀÿÃ_x000E_ÁH·À±«Û2É³ÀÔ_x001C_Ò r\ÄÀ¬MZ¿2ÄÀ(Ré_x0010__x001B_¢À_x001C_øÏ{µÀu_x0017__x0001_tQ¸Àå^_x0008_C³ÀnbN1sÀÄ¤_x0014_£¾ÁÀëË2Î©^ÀÀPx¸óþî¿À¢_x000F_ÇÖïÄÀ_x0008_øÊ|_x001E_ùÀàOvµæÀl-Â|tAÀÀîçä}»Å¹ÀÒ_x001D_dæìº¬ÀÞ_x0003__x0002_±_x001B_?²ÀâLÜÛ_x001A_À_x0001_Mù´ rÀÇØÈ\¨ÀèêÄø_x0004__x0005_×5¨ÀÐNç$umÀ-â#ó¹Àe cwIÚ»ÀXÉ&amp;Ï¬À_x0007_&gt;_x0007_UN·À07DRJÀ_x0014_Í3ç~e±Àc?fÃô4ÂÀ7ÖK	Ê_x001A_ÁÀ_x0013_PË¸¶À{}Â@çÃÀ.¦&lt;&amp;a§À2JæN[A­À$ãµà¼©Àà:ñ\3vÀôI»rù§À@_x0007_A jÀÛ@h4ø'±À3=ß_x001D_u@³À;ð(XS²À$XdÀÀI&gt;ºÍg±ÀS_x0010_âÐv±À@v_x000C_$ªÀ_x0004_ñ!_x0002__x0004_@yÀlykwÐÔ³À Ç1@_x0001_ÀBì6Ü_x000D_®Àà.3Ûþ_x0003_­ÀÆ_x0014_Ö_x0014__x0001_¡ÀÐ§¯_x0010__x001C_+¿À_x0004_	_x000F_Jß¢À_x0004_ô b±xÀd_x0016__x0001_^Õ&lt;¤À_x0004_]}EëcÀ×u'_x0007_Ók·À°xûÀÀ_x0006_©p¸_x0008_c­Àö`_x0018_÷k£ÀÌÔ_x0002_;ÎÀBIÜ_x0014_­ì±À°-ÆlD À·eFv+ôÁÀV_x0018_eð]­À /È½ñÜÀÀ®mK_x001A__x0003_o¥À_x0004_­ìc¡lÀ_x001C_¤ñb_x0016_°ÀëÁ\ªÂÀj\¿ePÂÀÀÁ¿À`_x000F_£L¥Àä(}_x001D_¿&gt;ÄÀh¼È»63£ÀD4@wüE¢À_x0004_¢_x0010_¯²t ÀèH±©TÑÀ¸Ö?g£À¡_x0014_57¢ã±À)¦_x0018_´_x000C_h³À&gt;f_x0005_9·ÀøÙ=bª²À2×¿2_x0001__x0002_{_x0012_µÀ·úüºA5µÀn¾a[_x001F__x001A_§Àú'¸Vw¨ÀN½±}/ÃÀÂeë3î{À_x0005_"_x001F_Äæ½À0â}É_x0005_ ÀñV´_ÂÀøÏçv_x0004_Àxä9Î¬¯ÀQÞök_x000E_µÀCn=±ÁÀh~Dp.ÁÀÖ)ç¾À(ÿDú÷%Àn_x001B_Çú¶¶¯À8Ð¢È¼À_x0008_, _x000C__x0018_&amp;°ÀOl¢-¯!ÄÀwXÇ÷B³À~¸lYÄÃÀ@oÜ#RxÀÜ!1B´b¶ÀÀÊF7À_x0003_WÜð_x001D_ÀÀN_x0011__x0007_òÒ À^Êßõ_x0005_ü»ÀÞ­b+½_x0003_©ÀP_x0019_Nû2ºÀX_x001F_¨×ÂÀßZÞìÑ{»À_x0001__x0005_ ñ®ÚfÙ¢À	"_x0010_ý¨À2ðÙ_x0016_-Ô»À!¶Õ»²À{ùÔ óµÀ2_x0019_ÜwÖbÀÀfçuÔÆL¨À³u¯ÁÀÎTòlªÀ©E"¹n[ÁÀ}_x000C_Ñ_x0003_	_x000D_¹ÀêswhSä¯Àé_x0002__x0006_­ïÃÀ_x0010_©c_x000B_vLÀÒ5í1É2ÁÀ;ÙZò-½À%Ú_x0007_FLÃÀ_x0001_ gÏÒNÀb_x0012_Gvµ¥Àüï46å%¾À÷`_x0012_¬ÀB	Ö¿ß¾À&gt;&amp;_x001B_Ë®ã°À_x0004_.¬£_x0001_Ó¿À°åÛú(ÄÀ&gt;`²øòÎÁÀß&amp;\_x0001_ÁÀ`ÉÞ_x0003_xxÀ_x0016__x0015__x000E_¹_x0013_ÂÀ,~Ú¯É¥À _x0016_Þ_x000F_ÓÀ8¬^_x001D__x0001__x0004_Ð_x001E_À21]£@·À_x0001__x001B__x001A_M_x001F_iÀðEY Àz(Òç§³¾Àf%	n*ÂÀÚªüà¾ºÀ_x0001_ÎÁ¾Ú_x0018_TÀHD·_x000E__x0006_°ÄÀÚq1"»ñ¶À8?ôÞrý¾ÀªÃ÷tÄZÃÀ=_x001E__x0003_Y_x001E__x001A_ÃÀ_x000C_Yj&gt;_x0019_©À£Ð¼â¼EÀÀË{ÇV@ÀÂæçNÞ¸ÀÈ_x0002_ô3~ÒÀDG ÷ÂÃÀ¨ô_x0003_Ã®7ÁÀ_x0001_c,¯åÀ@_x0010_]¾¾ZªÀP.äöÝÀ hòÁeÀð³ÌÍo?À3¾é§Cþ³À°rsT_x000B_ÃÀ0p©:&lt;Àg_x0001_ýx}1ÂÀb}Ú#ÂÀí²êÝi´À#2÷ª1ÇÂÀ_x0001__x0002_ðó­^ÜÀhÎ³ÑaÀÀM'0÷ÀlKeE¸®ÀÀúg¥uv¾ÀbÌ2_x0015_4ÀÀâL*yJý¹À_x000E_íýI ²ÀÜ$_x0007_/x_x0001_ÃÀ=sA¡\ÀÀ'¬¬î£¼À$££l7°ÂÀL_x0006_DÔY¦ÀoæJÅkÀÀgûrØ±fÂÀg£âå_x0002_·À V[ÀúJ¬Î¢U®ÀCó­±Þ_x0011_ÄÀ¬_x0003_Æ¸w0ÀÀà&gt;J2_x0003_À_x0011_Nh_x0011_q´ÀØS|ùyAÀÅ_x000C__x0008_/R;¼ÀTÛPKsß¥À_x001C__x001E_VJA½À`ÐÐ¬fäÀ»çÉÐGÀNÐá'»Àñ_x0005_¾¡´À5ÑCÛb_x000E_ºÀ$Dèa_x0003__x0005_,2©ÀøùB_x000E_ÄÀ_x0019_}_x001F_àÐ¶·À=_x001D_2ë¸À`æÏºK-¤À²Ç_x0013_ÏµÀöï£_x0007_¬«À	òW%ãÀÀ^º#Ìn©ÁÀdz_x0014_ÓWk¸Àh&gt;_x000E_Ä¿8 ÀÌ2à½ÀÀ_x0018_¦OvÄÀ9áëD¸À¢_x000D__x001A_Ë]©Àöé¹%+»Ày¯CJs~ÃÀbèÜ_x001E_Ä¥¹ÀØ®Á5»c¬À_x0003_U×8uÀ_x0003_Û¤·`¿ÀëÎ^_x0001_!	ÂÀCb~f&amp;µÀ}^¿uÕì»ÀPu_x0015_¢ÍÀë$_x001C_$¾²À¬ÿØ_x0019_9»¢Àp,q5¸ÀBâ1õ¿«À`_x000B__x0002_BäÅ¢À;¥fµð_x0005_±À_x0004_[_x0010__x000F_ÄAÁÀ_x0003__x0005_ËzÆ'âOÂÀpä¦SV_x0013_µÀÀ³_x001D_áJxÀ¦_x0002_Ê!±À_x0007_f_x001F_ûÙyÀ&amp;_x0001__x0013_d_x0014_­ÀGóJü®¾À_x001E_ñÎï"TÀÀ`Á£õm?|ÀÃFñÀ~âå;û_x0002_²À§zHÃ²ÀÕ_x0007_ë²×XÁÀ Õ"]fºÀáâL_x001D_JMÀÀ ßËRíÀ_x0010_ûy_x0015_iÖ­À¼sôÃÀ°âÓ_x0004__x0001_²ÀuÖ|,æ_x0002_ÃÀ_x0001_ó_x000C_Ú;ÐÀÀLeWÄ, Àð_x0014_¿§}ëÀ©"±;_x0013_¦ÀòenÜÂÀ¨_x000D_Þ¾ÓH¡Àú_x0008_ZRHÕ¾ÀWø_x000C_ó/©ÀÀÖûé¦ÀÀ_x0018_ù_x0019_Dü_x0005_ÃÀ8.`Û]å¬À_x0013_µË_x0001__x0003_1±¢ÀT_x001C_pºzÂÀÉ 5C\NÃÀnt]¦%ÄÀë¯Þ¹À0,¹YwçÀÀP³4_x0008_t"ÀÀ\_x0003_.°:â£À_x0017_S¦`¶ÄÀncûí¿ÀCë_x000B_ô9·À_x0002_È_x0019__x0008_üÀþñ¸U_x001E_ÿÁÀ§_x0006_ë5_x000C__x0003_ÁÀ´üxõÒÓ¶Àð_x001A_¼âÆE¥Àoë2wTµÀ ²Ù_x0008_yãÀl.½º9_x0007_¡ÀT5Li½ÀÀ _x0017_±JµöÀðK_x000C_hï±À2üá;&amp;¨À`&amp;PðU¡À ×_x0001_ïû[À­Àµc_x000E_ÀÀ -e 'ÀËb'_ÖÀÀ%p¦Ê_x000D_¼ÀXFÈ¢ÁA©À0õ_x000D_À ô¨©À_x0002__x0007_Ü¡U`ÆpºÀ¨¼+¤«s²Àl,_x0003__x001A_WÒ±ÀW¼|háGµÀ¿q©ï¸ü´Às[UïÂÀ ù(f`ÀÐkTÐ=À£öqìÕµÀ_x001D_üAz&gt;ÃÀ_x0002__x000E_Ô÷Ã~ÀjôX-_x001D_ÃÀQ?_x000B_Â_x0006_{±ÀèN4ßþÅ©ÀëßQÈI¼À£¡¼§oÀÀÔÞk*q±ÀÎL_x0018_Õ_x0008_À²·ä¾zá¸ÀûLµ/o®ºÀ¸3_x0002_&lt;_x0010_pÁÀr¢ûF_x0017_ÀH®ÏÉÀî_x000D__x0013_³Ì	¯Àdm_x001E_ÿ·ÀWÍù_x0005_ºú¶ÀÏ7vÚôÕ°À_x000D_Þ_x0001__x0014__/¿À_x0011__x0004_@_x0010_®´Àõ_x0015_SÄÀ¯Tx«ÐÆ²À¹Õ)_x0001__x0005_ÛÁÀVÑ&gt;*¬ÀÔs'F©ÀRî_x0005_Í¹À ÚèG´KÀ_x0003_0K¢_x001E_åÂÀ|_x001F_UKØÂÀ*&lt;³Z*n¼À¬_x001A_B«ÚºÀ_x0014__x0008_"*ç¢À_x0008_¦;·_x0001_òÁÀP¨# ôÀì¯è_x0011_oëÀÀ`0ïVºÀ_x0001_bAæ¶eÀ°}þ&lt;ðµÀìP`Ï¼¼Àù àõ¿Àè,¥×.dÀÙ_x0004_u¸ÀÌ¿_x000D_µéL§ÀlÜäT8ÃÀ¤Éá¨rÁÀ_x0001_Y_x000C_ùRÀ¸ò_x0002_ù(ìÁÀkeù-_x0006_W¾À8V_x0007_%_x001D_6ÁÀ;òwÞ¼¬À¨ð4d"À_x0001__x001A_*ººÀ "ê!À5x_x000F_ëÈ²À_x0002__x0003_vø¦$ÖÁÀT6Vfw9¿Àpý*dÁNÀT(Õjò¯ÀÈ"wB_x0014_¡ÀÐÛÿö}¥ÀtZÞÈ¬ÀN_x0013_=&lt;GGÁÀ÷ÑAöZÀ¨¬_x0001_&gt;#ö¶À¢,_x0018__x0007_$¤À¸Û!È­À¸D¬ÀX_x001B_Ê¦xÀVÅR±_x0012_¶ÀÎ®_x001B_S _x0007_¨À îÚfÃuuÀ+ãE(Ö_x0013_³À0·¶f$À¢¸#_x0019_l½ÀVÑ¾#-±À pFzÖ³ÀÍè&lt;_x0010_¼À/ÿô_o·À^2_x000C_"ô¶À0L _x0016_Ö´Àóg_x0017_ÑªÀË^yNõ²À_x001E_R#i}éµÀus_x0011_¥Ýw¶À_x000B_xwñ~³À!%]z_x0002__x0006_¸ßÀÀ@+uêáxÀæ_x0005_üB´§À_x001E_3S§_x0008_¬¥Às²vØe)ÁÀËÁ6ðè´Àág2a_x0018_ÀÀT%äST"®ÀpûÃ_x000C__x0017_¶«ÀC÷í·µ´À_x0002_§)Èí@À@[z`&gt;lÀØm¢Zz»¤ÀVQµØ9ÀÀQ_x0013_d¹OO½ÀôÕ_x0015_ö£Ö¼Àä_x0004_iÁ&lt;#¢ÀoZ_x0015_Öî¶À4²_x0012__x000D_ÔüµÀNì@_x0001_ä¿ÀT_x0003__x0003_&lt;;ÃÀ½Ï¨_x0014_¸ØÁÀÚ_x001D_^_x001D_¯·À!_x0011_BÕæ³ÀV_x001C_àÍ!Ý¶À\Ö"Å°&amp;¾Àà;Pº½ÀL_x0014_`O_x0010_¾Àh_x0004_E&amp;ÄQÀÀÌît_x0015_À$Tº¹À¸G×½=3¢À_x0003__x0006__x0018_únaÄ.ÁÀÿñi¾ÂÀêâE	ø¸ÀPºô¿ÃÀ_x0003__x0010_&gt;ÚYÀÀÀHmå~®m­À¯_x0016_øØ[_x001A_³À}_x0019_å+b4¼À_x0003__x001B_7_x0008__x000E__x0014_wÀù×È¹SQÃÀ Úí_x0010__x001A_¨ÀØ¨8_x0005_N±À_x000E_pkÕ®¶À¨_x001E_Ù°ñÀÀ@·µ¨rÑ¤ÀÄ±ÓQ°Þ À~_x0002_5_x0017_ÃÀà)Ô8rÀ+CíUÅÀÀÆ¢%_x001A_A¶À_x0003_«]}:RWÀÀóÞ-_x0016_¾ÀzIÒù;ºµÀ_x0006__x0014_j¯1_x0010_ªÀP;+;_x000D_rÀÀÑ_x001C_&lt;¡¸À_x0008_T]|®À64_x0015_|2¬À_x0003__x0007_4=ðþ¥À_x0004_#Þ`g¿À4_x0017_|BÀÀô_x0001_¤H_x0001__x0004__x0017_^³ÀÊ_x0010_Ó.&gt;ÃÀ-Ia;_x0006_ ³À±·_x0018_Fyë°À_x0005_:¬Àö½ÁÀp_x0008__x0004_õú@À_x000E_ódÍjÇºÀ¸_x0014_îÔ)§Àfÿó÷:¸ÀÜæÖË,ÃÀxu¤ü_x001E_2À,lu¬i¯½À+s_x000D__x001B__x000F_²ÀÕïûÛDÉ±ÀL_x0001_TÌÏ=¾Àç_x0011__x0001_!È·À|å jD_x000F_·À Ùs_x000B_Â0ÀÖ_x001A_	À^q³ÃÀà§_x0011_§»{Àòë}è¼Àg1_x000F_õkÄÀ¾ô)´eÁ®ÀfZ¤wé¿Àl}èm_x0002_¿À_x0010__x000B_Â(CðÀxÙO1_x0010_±À3âz_x0016_ßB»À_x0003_yy²mÃÀ_x0001_ÕåB×ÀCdb¸ÏÆ¸À_x0004__x0005_55Þÿ_x0003_µÀÔ{NÓ¼;»À:jR{3¾À@Éâ_x0016_ïYÀOô&gt; KÃ³ÀÐ(._x0014_x\¡À_x0002_é´"¸ºÀ¦W¥"U·À=¢_x0004_â¦@°ÀH`_x0014_¦ÀôØw_x0018_óß¢À$ÛÑ_x0018_æ¤®À¨owXég»À¸Ñ¡z_x0002_Àú2hãªDÄÀÐ$qÿ~¶ÀÔ§ôÅ­°½À_x000B_lÓÏÀÀÎÝ5ØQ»À­=£·Í=¶Àð¯/­mÀ_x0012_&lt;a_x000C_¾ÀW!ë»L´À_x001C_Xðß«¾Àp*}l»À4°]\ÏO´À	_x0005__x001B_À)_x0001_ÀÀBèòôä¬¹À¢Ú/q§HÄÀ0_x0004_?o¦ÀÃ_x0015_^åðÕÃÀ0]©5_x0003__x0005_QîÀ¨í_x0006_'ò1¾Àî+n_x000E_/¼ÀMÒ_x001A_=ÊÄÀæbñ­KÄÁÀh­ wÝ_x001A_«À_x0014__x0017_¨¸§¯ÀÚ^ÀG¢±ÀëB!3ó»ÀZ2ó¯É&amp;ºÀê8½Ql_x0001_ªÀ·Iyb§·À,HqÖ+ÂÀÙ_x0019_wie_x0015_¿À!â¬u¯ÁÀRDbU_x001D_¦¥Àe 	#ÃÀ`Å_x0006_0¯ÀÚßR©À_x000E_ûúFPO³ÀUkd,¡À4_x0019_ìÍ_x0016_¢ÀèÂ4ë_x001B_q¢Àék_x0004_¼J²ÀÂÓðãg®ÀÃ_x001A_Ï_x0012_³mÁÀ_x0003_*ay_x0011_lÂÀ¼Â_x001C_,ØÄÀFíRb±yÀÀ_x0010_ÝõÜ?ôÀ,Ì#°Ôt³ÀOTÒ_x0002_¶ÀÀ_x0003__x0005_×Ç'_x0004_öµÀâ	E©õa©ÀàãV*²ÀV©sdÀ_x0002_^$ÕNöÂÀ_x0008_Ë_x0004_£_x0014_ÂÀnW_x0019_7ôuÃÀÙ-sÑ-ÂÀÄÿb_x0004__x0015_8±Àðö±É:Àh _x000D_À&lt;ÃÀákO·BÄÀhòZÞìrÀs§¬®º~¸Àë6f$³-ÃÀî¥Ãþ²ÀK¢ÓÄhÁÀòZþÁ¦±À¥·=3w6¸Àôï pMªÀ`&amp;:Ð_x0001_ð À_x0018__x0018_õl_x001E_i¾À_x0007_Êjç¯`´ÀÄpåW_x0018_W»ÀÊÌ_x0015_ÂÀÊu&gt;µl_x001D_¼Àxð_x0001_~OÀÀ@²_x0017_²ßIoÀDä-¨¤¤¿À($âO_x0016_ÐÀ0!ÔmÀeÁÀ)$Hõ_x0002__x0003_½°À¿D_x001B_ämµÀ@&lt;¼²_x0010_mÀÚ¹­,Ú_x001C_£À_x0003_`#¥÷²ÄÀ¤|_x0003_=	@ÀÀ_x0005_ÚÃj®±À@ãÒ@±_x0018_Àl»u|úÀÀ@E!Ø_x0017_4ÃÀÈT_x0019_¤_x0012_­ÀcËi³Àå8_x001E_&amp;_x000B_³Àà_x000F_å_x0002_4À}_x0019_¨1Ô_¸ÀÈ_x0018_îâú½À_x0002_-_x0002_l¥_Àx×_x0016_Ç_x0001_­À×¸Ýrxl°À"Ò3T¸Àæ·DÉ;§À¨¨.©­´ªÀ_x001E_`ðh«ÀÜó 1"À'f_x000D_×_x000E_»ÀNËÚN¡¦À¡¡AW_x001D_Àþ¯_x0003_C=ÁÀ¾çpDTQÁÀa&amp;)\_x0017_²À_']ëiºÀp5È¾TÀ_x0005__x0006_ÿô¹r¢À_x0018_ÆäûÄÀÄ_x0002_XÜÿµÀ_x0015_Í_x000F_¨¥±À¿é_x000B_å°ÀX!_x0018__x001E__x001D_±ÀÑçÕfOxÄÀ`µºÕ_x0003_Àÿ¶/üV0¹À¼ð_x0001_?Éü±À@l0êiBzÀ`_x001B_ØìãÀx;ÊÐ¯À×þã¸×¸ÀÛ_x0017_Ë_x000E_;·µÀ_x0004_3_x0008__x0014_÷,¦ÀÐNä°_x0011_À_x0010__x0019_CtÁÀÚe&amp;k©ÀCVjR»¤ÄÀ@ï+É4bÄÀ_x0006_º@8IÍ¾À~¶p_x001F__x0010_¿À Æo±ÀÀJâ_x0013_ÁÀØPµNö·À@þ1 ªÀà_x0001_§OÛºÄÀ_x0004_£^9_x000B_©À¬Wµ Q©Àp&gt;_x0015__x0004_kÁÀ_x000E_æ_x0002__x0008_ã_x0001_°À_x001E_ïf£Ó¦À%];"ëÀÃÀÂ&lt;®L¸ÀÄÆ_x0004_%ÍÏ«Àã_x0010_®_x001E__x0006_®ÀP:²Ã_x0008_ÀÀL¹*6¥ÀÀoH_x000E_»J÷·Àª²û_x0018_Z«ÀIdðÆ®Q¿À4S_x0018_¸?*ÀÀÖrÌÔõF²À}¼üù+ÀÀ_x0014_Ñbe_x0010_]ÂÀØGã	;ºÀ¨[o/_x001C_©ÀÀHC(ÄvÀÉ_nÌþÃÀëÓë@{ ´ÀWrùXÄÀèèÕ+ÉÀ_x001A_æÉ`Z¬ÀÜ¦Sæ_x0007_¢ÀªßÝÎ|_x001D_·À,_x000F__x001E_~ìÃ±ÀTd_x0003_Î_x0004_£À_x0014_½}.e¾ÀÖ_x0005_5LÄÀ_x000D_EV_x0013_vÀÀEôÌê*´À_x0017_êuð_x0012_ÄÀ_x0003__x0004_ð)=¦AºÀ_x0003_ðñ;|ÀHÄ_x0013_#c¦À`=ËÌ_x0001_Àðýò(_x000B__x0003_Àz'x_x0007_èÀÀ@_x001C_;l.ÓwÀ7ÜÔð}»À ïbn0gÀ¨L_x000D_ÙUÄÀ7Ø*xÅ­ÀÂN°¬_x000E_U¹ÀºÐ_x000E_Ñ{¶ÃÀ@Ç3ß"yÀEðåKÍtµÀ*ÿ8Á_x0015_¨ÀLFyìÛÃÀHãf¼ûèÀ@_x0014_ ù~\¿À w_x0002_µæ¦ÀË¥vÔ_x0011_¨¾Àè7¦ïiÀM Wg:_x000E_±À_x0018_¢ì19ØµÀ@0%Íä~ÀÐ_x0007_«óÖÐÀH_x0013_y°é®À@ÓÄ)ljqÀ¦ÚðÖ5Ï´À¢}Ý»Àx$ÖEyÀ^îG_x0012__x0001__x0002_÷ÆÁÀÀÝ$&amp;d;À_x0008__x000E_)_x0010_GºÀ||íl_x000F_&lt;¢À )_x000F_¹lZÀÀ&amp;I¦;{ÀTºgp¨ÀâpSu_x0015_Â¹Àû"óçec²À_x000C_ÛYq_x001D_ò¤ÀR¹«k¿«À Y/ÎqÀ¹ôs&amp;ÙÂ½Ànp_x001E_º |ºÀ_x0014_Í2ÂÀÀ6KÇ´_~ÀÀZþ%Í©À ¶ä_x0001_q_x0014_ÀòRN-X¸À6`·í;¶ÀÉËYæ©À`Oãî¬ÀPS¡ASÀçÑ{éËÑ°Àèí@ð}éÀ[9#8ÄÀbN_x001A_©ùq¼À7BM©_x0014_´ÀÚC²_x000F_Z_x0011_ÀÀ_x0007_*kÂÀNÊh#l¨À_x0018_A_x0012_'-À_x0002__x0003_/ê}´À_x0002_Çq¾yCÀê\9¿%úÀÀàØÍ¸?wÀð£cÝÀ÷teI´À_x0002_¦e¯Ý;ÀN¹Om&amp;\·ÀþºP_x0001_-j¨À"JHÍ²Àª_x0007__x0011_µÀ@¢Ù¸_x000B_wÀðy_x000E_÷Ïó ÀËRÜyE«ÃÀòò[­S'ªÀÆÜv¹7ÀÒ;[5_x0010_WÀÀ 0À_,&lt;rÀçÓæ&lt;àñ·À_x0012_ÀnE!§À_x0002_¶u_x0004_=l¾ÀÒÍpPI¾ÀHñä_x001B_yóÀ_x0007_qËþgô³Àmëê¢P²Àè~í_x0013_~¬¡À&lt;MJ~» ½À¾NÕ¤§¼À ¡Í_x0008_É¿ÀktmÑ×Ú¾ÀÒèd·Ê¾Àè._x0003__x0005_ç_x0017_ºÀ_x001E_ø¬ÀUË»§_x0003_È°ÀP*8nêw¡Àà«º_x0004__x0012_À_x0008_2qt¡«Àðé}ô`BÃÀ`ã´_x0015_úìÀ_x0003_Æ(Ð_x0011__x0005_vÀ_x0016_Ñ­`§­ªÀn_x0010_^LèÂÀÆ¯mÆºÀXÙ¥¨X£À7_x0002_'Ñ_x0001_³ÀÃí×-SÁÀ nQk¿$uÀ:&amp;mGÚ³À_x0019_ðÐ­@¶ÀÀ_x0014_m5É_x000D_¥À?4àÄÐÓÀÀWMÁ¸í¸ÀHt¼_x001C_ò£À	1×^&gt;±À$ê)0ÃÀ»)s4ù:³ÀD¢³#)7¡ÀI@Un_x000F_ÃÀbÐÊ©±ÄÀTe_x0016__x0002_4¥¸À0¯Ú`*¿¢ÀµO±dò¸À÷Ç3ç»·À_x0002__x0005_%/:_x001C_´³À à_x0018_&lt;_x0013_ÛÀPÐìOu_x001B_ÃÀ=ßÝ³%¾ÃÀú6X5nÂÀÀÜ¾qïÂÀp«~_x0018_°À¶ï=_x0001_L·À4pßE6¶À_x0002_+Ë¶À-ÅÈ2{UºÀ _x0013__x0016_Ä»ØrÀ¡°±ýõÃÀ®vú¡âÂÀ²`¿$ú»À÷ T¥[µÀå¿ô0_x0008_½À*_x001C_/&lt;_x0003_ÃÀrÐ!Â^®ÀôT:´ß³ÀÖÝ_x0016_OF_x001C_¦Àï«;@L×ºÀà_x000B_ÖÇÚÀ8Z_x0002_¸¿4ÀËiü§Ý¾À_x0008_Fy×¿0À\6Ý	r©ÀË__x0013_í³ÀaMÇuÁÀDA8ër¬ À £/m5²À¸_x0004__x001F_Î_x0001__x0005_å£À®Y»_x000F_%¼À$ße# 3±À@_x0002_;J?¡À¦ºo2xø¤À°cÂGÅÀ_x0008_XM_x0007__x0018_ÁÀK³gQ=¼À´&amp;iN3»Àã9Ø'v_x001A_°ÀÎÒHtÀÀFÕø6¨À{ÎØóö[À4_x000B_):öëÂÀýÞký½:°ÀÀd2òõ_ÄÀ$3Ñ_x0013_B­µÀÀ_x0008_cÔÚqnÀ_x0001_f_x0008_Æýt§ÀÊ&amp;3_x0005_çË½À_x0004_È*U_x0006_³ºÀ¸°ºzÀàÑ},_x0008_sÀ5ÿk:¿À@Ü0¨e§qÀHÈ5ö?ÀpnCï·¿Àh÷ðªÌÀ_x0003_°_x001F_oXø¼ÀÀ~ÜçÀmÂ&gt;¢ÀÀÎÐ"%À À_x0001__x0002_IôÖ°_x000D_ÃÀðõÎ_x0011_ÿ_ÀÀ_x0010_Ñý_x0002_À_x0001_gìsq_x001D_¯ÀÌ1±DÂÀFÄ%_x0006_&gt;]ÁÀÔ_x001B_Uf¢ÃÀ_x001A_dþÖEP¦ÀÜùh~©À,i&gt;ÇØC¼À´H_x000C_óÀúÁÀ_x0008_RÂ_x0002_ò½À_x0015__x0016_ö¿ÄÀG¨ÔUw¿²À8³Ë?Cî¨À]âzÌá$±À_x000F__x001A__x0008_þ5óÃÀã_¬ik+¸À^äº³Ì¡ÀZ*|Ìê¢¨À[!4Ø¹ÃÀÄöäñë³»À_x0004_JÈc÷°Àc_x0012_t"Q_x0004_¿ÀÒL¥Íva¤ÀØ+_x0019_ïÈ"ÀJV	ùak¬À_x0001_pïíLtÀ_x0014_?_x0005_Þ¸.²À½_x0018_]ª_x001F_	²ÀMâñ_x000B_ðñ²ÀóÃ»ú_x0001__x0002_.ÁÀ`w_x000D_"o¢Àíùhs4ÉÃÀ¡XòËÝû·ÀH¾Ù Ù À_x0010_?[{À¶ü¦}¢V¥ÀÒ_x001C_=ÿ'¤ÀcÈÑ×@¿À8|Ìÿ¸ÙÀðcSnTíÀ´{_x0006_ÜßÏºÀl_x0007_ ¼_x0003__x0016_¹À!ÆÄ0X´À_x0004_	î:Æ¶ÀUIèç¹ÀÄ_x0010__x0017_V[æ·À(ô|ûæ!¡Àø_x001B_,{®ÅÀÉùÏJà»À K_x0011_çÒÁÀª_x0019_"	y·À8¼èðy&gt;´À_x0018_v¡gmÀ­#P5¹À_x0011_\U_x0015_~6ÄÀËxúíêÃÀëßTßw¼ÀC1ø;_x0010_ÂÀÏ*	¾_x000E__x000E_´ÀÐE£¥À~p_x0002_ife¸À_x0003__x0007__x0003_ÖB§c§À_x0010_ÑXé#À_x0006_!JD_x0018_K®À@_x0002_³_x0016_ÔgÀò,Kb}i¦ÀB[ÌS¥À-_x001D__x000B_¤°À8°¬_x0001_ÀHÇÙøhÄÀx(Õ:_x0017_?Àçç_x0015_&amp;õTÄÀë_x0016_ë¥ÀÄ;À_x000F_¾ö¥À¶Ðäc¼À¦"j3sÂÀ_x0008_+6_x001A_79Àå6&lt;ÒCàµÀ_x0006_M¼ü½À0Ñïè_x0014_cÀn$é_x0005_'ÃÀhíG_x0005_ÀÀ]BÿS&gt;µÀ_x000C_ÜQõ1´À}	Ââ¨\µÀHãÉïâ¿À²µM_x0006_ç±¸À.º&gt;Ôþ½ÀÒU_x000E_s ,¶À"¹_x0013_~#PµÀ¡y;ôÅ_x0013_¼Àà tm_x000F_Àiæ_x0004__x0001__x0002__x0013_ÁÄÀIA_x0012_Ï5_x001C_µÀL°|Ãæ_x001E_ªÀ_x000E_,Êx_x0007_ÃÀGU¥wì}·ÀÂ:%Þ¨À_x0007_l_x0008_¥_x0014_½Àð@èô/=À4Lðtí°À¬á|M{qÄÀ`(jfn¹À´¾ï_x0014_G$»ÀÀ#Áê^_x000E_ÀÛ=_x001F_Lgö¹À_x001F_çóÍ½¸À@ÿÑ_x0004_ÛÀ°¶D9¦ÀmËaÑ;@ÁÀþ'³Ôdi°ÀÐQc)óÀfÕ7ßE¨À_x001D_Nvf._x0004_½À4a´ÂªÀ_x0005_¸Ïç&lt;t¾À@VgeÀ³¿p­¬ÁÀÆ_x0001_sµ#ºÀÀFâ\i]¤À¬_x0011_¹»í¢Àé0OÃ¼À_x0013_0½Ñ_x0013_¡¶ÀýF.w«³À_x0004__x0008_ ¼(Ý½ápÀö_x000B_ÜH_x000F_&lt;¦ÀN_x0005_L_x0002_¶¼ÀZRÉ1ÊÃÀ_x0018_Ý*_x0007_¥_x0010_À$tB ÀÆp\Î²À¤_x0010_-_x001B_Öz®À ¦«Ö¤À1¸bz«c³ÀÏ-ÊÀ_x0012_JÀÀÇTÿ%¸À_x0008_PèiÉ«À_x0008_÷õQ§ÄÀfå~?i_x001C_ÀÀÁÞ_x0002_^Àþ&lt;sÚÁÀé³*asªÀ8+?,À_x0003_ßM÷cZºÀÀPb}/fÀ&lt;Áè5ªÄÀ_x0010_;W_x001F_q,À_x000E__x001C_Wk¶À¿_x001B_Â_x0002_í°ÃÀªö½_x0005_¸V­Àh;ve·À_x0008_0_x001B_-Ã¾Àà~}ßºÀÊ_x0006_×ÝIô¦ÀàÐ5%_x0001_À_x000B_©@_x0004__x0005_ðy¡Àa¤¤&lt;_x000F_³À_x0004_GL_x0019_EgÀ_x001A_ÌñRY­Àç®F¨z_x000D_»ÀíX)Ðw]°À zôv7_x000D_À°_x001C__x001C__x0014_¹_x0012_ºÀÌg3nánÀÎ_x001E__x000E_ÚTQÄÀ fë_x0012__x0001_BÀÀ?uxOô§À6w+-._x0011_¼ÀØ[_x0005__x0008_µÀ_x0010_×_x0007_û¡À¬Ü¡´­i¢À_x0008_Â_x001A_*¬£ÀÀ$¶ÀÞ_x0003_ÃÄÀIË6DEÃÀ _x0014_*«úÀ]ÏR_x001E_ð¶À¸Èo´W_x0016_À|Pc´÷ÃÀ@Hô¶ôsÀfR_x0010__x0006_±ÀU³#Á¼¶Àèz_x0013_§LtÀ.4_x000C_Ç&amp;¨ÀEÐ0º¤_x0008_³À@æ_x0002_3éJÀU~ü_x0013_r_x001F_¼À_x0002__x0004__x0018_õá(\M°À_x000F_­ ÁÀ_x0004_&lt;,ÜU¨Àd¶_x0013_w¯¼À_x0006_êOÑµµÄÀõ¤þ_x0018_½Àzcc_x0011_gì«À&lt;Õg`ü_x001B_­À³K¯çmìµÀRt¨W¼ÀªAé|¶À0æ¬üÀ_x0008_-¸=®NºÀ°_x0002__x0014_±¡À(&lt;_x000B_oz×Àfj}P6¤À_x0003_öà_x0015_V»ÃÀÎ¯}+ÿ½À-§ú÷L²ÀÇ¹ßVZù°À_x0018_ÛâÅÓÞ«ÀH_x001B_ÕÙ_x0018_¿¹À	_x001A_{o´ÿ¼Àöá3z»U¿À_x0002_¶Á3_x0004_§Àl_x000C_Ù³Àj÷¨ö½ÀD&amp;õ|¹Ì®À¬}¦ûö©À`[_x0001_ ÀvÀ:x¬jÜ¼À_x0002_Ýí_x0004__x0006_÷RÄÀ¸Î7-_x0005_ØÀ,{¯úù¾À&lt;Æ_x0011_6SF»ÀJr²=ã®À.è×óy|ÀÀ:ÄÔãµÀ@4fË®À_x000D_kÍ°)ÃÀh{v³R_x0002_ÄÀ$¶K_x000D_Z´À _x0004__x0001__x001F_CÀ_x0011_*­ØQJµÀ OùäÉ¹ÀòC_x0019_pS#³À&lt;_x0014_æ&gt;d¿À_á.T7I¸ÀCà_x0012_;}ÀÚ_x0003_¯ë»ÀÝ©#ÄP"ÃÀ6Ñî_x0018__x0010__x001A_¿ÀÄFòÛ_x0015__x0012_¡Àç±éùJ¹À¬Ä)j°O®Àp_x0001_=¤_x001A_À_x000D_#¾Î±ÀEÓAC;µÀ?+õ.S.·À`2_x001A__x0011_7sÀ_x0014_"«_x0010_T)³À	ND&gt;þ/µÀBA*qV_x0008_ºÀ_x0002__x0003__x001D_¦_x0013_W:_x001D_ºÀF7E_x0019_­ÀÄÌ½E$ö®Àwz?!{ÀvÂ~eP»ÃÀÀÙ	=MÀÀ_x0004_ þzkÀÈ÷½¦V_x0008_¿À·fÎÕçÀ°Àe_x001D_mXÉ¨ÄÀ.Øò_x0002__x0004_ÂÀíð&amp;_x001F_ÀÀ $ÇvÂÀ_x0001_ÖyV¸¶À©»#_x001F_îÌ´ÀêÑÈ²Þ¾ÀJElÖò;ÃÀD?»»½ÀhÝÒÚï°À[¶·3¸ÊÄÀ'IJfk0¶Àüxydh¹Àú_x0010__x000B_ÐÔHµÀ,µ;&amp;ß¼ À_x000F_å0í_x0013_½¼ÀÎ\aø7RÀð_x001F_R]J_x0011_À6ã(Su4ÄÀ¨á)mäI»À¥_x001B_ôÜ´À¼_x0002__x0019_ ³_µÀû[Ìû_x0001__x0003_â¹Àü  »÷ë¹À°]zîOÀ·c"_x0001_¼ÄÀ_x0018_³¡B¡_x0010_ÀÅÖ0FÀ²kò_x0004_qlÁÀØ°z4¢¤À&lt;_x0002_Í9º¿¦ÀºV_x000B__x0003_6ä¿ÀzTè5_x000C_¹ÀüæøC½ÀÕ¡ð©_x001D_ÃÀ_x0001_ ½=HòDÀ$V2·ÇºÀHaIØ¦£ÀÿwÊÜ_x001A__x001D_¶À Ê_x0017_tïÀ!#ÿ_x0012_ß¤ÁÀ`_x0004_¹©Þ`ÀÀÞ_x0004_ÿÚ÷©ÀÌ_x0013__x0003__x000F_P¶À,¦_x0011_´ÀFÕHO_x001C_ ­ÀiÊÂ÷#ÅÀkdá{!·ÀO&lt;ÍÜó¸Àíf8ÝÀÀ è»ÞdùÀ*í»çê½À·Íc»]¶À&lt;x:ê¦&lt;ÁÀ_x0001__x0003_Û:Ò²rµÀ_x0010_·¸XBÀ´_x0007_á¿O¡À_x0001_ØC(_x0003_)À««Èöê_ÁÀà/J8p5À9Òn¡´ÀÀ¥Ì_x0003_ËÕpÁÀ)4cëb¾Àrö~í­ÀRË_x001E_RU_x0004_¿À¸¢rýY;ÀÈ óªÀiÖ_x000E_ð¹gÃÀþd#¶:ÂÀ 4²_x0011_)À¨XÓöÄ¿ÀÝ:_x0010__x0002_FÂÀzÑ_x001D_¡çºÀ_x0001_`;AzNÀX±½a?½ÀÐâ|Fü_x0005_ÀEM_x0018_¾J`´ÀëÙò¨ù³ÀØ£uzd|À®¹_x000D_I3½ÀZA§í&amp;ÂÀ6ekWÙ\´À_x001C_@¹Ü»ÄÀÜÐ2©¦Àµu_x000C_.u)³Àø[H_x0001__x0003__x0002_IÀ%Výà²o°ÀQÝºÆ=ZÄÀmìÄ_x0002_(mÀ´eY 	ÊºÀ¥d7¥ÃÀ(®_x0014_ÏO°ÀmgºdÃÀhb_x001A__x000F_§¶À?I½êÂÀDç_x001F_â ÀÀ A_x000D_(°À*__x001F__x0006_/­À_x0001_é¼_x0007__x0018_À¨28¿é¿»À@ßPé	Àqç/ñl;°À_x0001_Ìdú£_x0015_sÀêÞãf¾ÂÀïG_x000F_ÙãÃÀúûÃ·À®Ï_x001F__x0003_úW¼À?-À_x0008_WÀÀý°L·Ô¹ÀëÚWM	`±À_x0004_Ç_x000F__x001A_&lt;½ÁÀg[áXßßÄÀ¶õmC_x000C_­Àv²ÁX¡»À _x0003_w·ÜÀÓm_x0016_¹ÄÃÀ1¢ª7kÂÀ_x0001__x0002_ÃR0¯ÂÀæÕhºáÁÀ½ÿ_x0016_¾_x001A_°À,ÀæÖ¹ù¡Às_x001A_RQºÀ Oã_x0007_ÔÀð_®´	.À_x0012_{º_x0019_ºÀV½L~ýÃÀD@ÒÝ"z±À¨äÜKÐ}ÂÀnüoòêÊ½À]¹0] æ½ÀëÍÜË©¼ÀTÊñS_x0010_½À_x0010_ _x001A_l§ªÀÈJ¸ï¾À(Ì¼_x0001_ºÀ@I_x0001_À§¯ìÃÀ ó_x0019_Y²ÀñÔ_x001A_ç:8½À_x001C_·~ïDÎ°Àf)_x001A_¯WÔÀÀø=»üâ·À,_"å`x£ÀÂ_x0016_Gzß¿ÀÝ¿¯ZrþµÀo_x0012_Èë_x0015_·ÀR_x0005_¹öiÀÀ_x0003_õ¡¡r¸Àº8)_x0002__x0005_x6ÄÀrx¤_x0003_­À ñI_x0003__x0007_)±ÀÈ.Ýàº¨£À_x0018_Ò£	_x0002_?¡Àâ_x0002__x0001__x001C__x0004_ÁÀyÔ°s¬¸ÀÔøÍê-@ÄÀ8¯6u^äµÀk&lt;_x000D_TÏ»ÀýÚ0f²ÀÐcßS[_x001B_¼À4ºêÑÕ²ÀP[Ðqd·¢À`ÿ_x0016_Þ**·À_x001A_%ºîb¼ÀFÅ_x001A_wê¾À_x0015_ë_x000B_°_x0008_µÀXÁ1ò¾À_x000C_¾;^sNÂÀúgÿÈ»UÄÀ_x0001_FSÒ»À_x0002_ Êõ_x0013_ÄÀ0eÃ1çiÀ_x0010_¶oqÃÀ NÉ_x0003_ItÀ«÷¢Ç²À_x001D_u_x001C__x0008_lÀÔþ:ÝZ'¨ÀâX0{¼ÝµÀ^?ÛÅùsÁÀ_x0015_t/Ñ(xÄÀ_x0002__x0003__x0007_Û1g¨°À0 Tv_x001F_ØÀ:ÇKù_x001A_]¹À¡_x000E_YhÄÀ0_x0005_ëG_x0005_7Àv.Eå ²ÀØê&lt;ò4sÀ=ýZæÀÀ.¼B#_x0012_ÄÀ¦Gi~þ#¼Àb\K#mÄÀ¥Û´b¥¾¿À|jÁ^_x0019_£À ÊìR­À,kK²ñ@ÂÀL ñ·øÂÀ1"£à¼ÀMd,!¿ÀW:F¾kÁÀ\H#x%ÀÀP19È¿£À:Ï¯Bj¸ÀÀuÓÐßh_x001E_ºÀ´_x0011_Ò³¿Ài'_x0011_iÀz$ddfÂºÀpåâ­ÒËÀeDnêÃÀB²äj¯2«ÀTa0¥2*¥À_x0001_XÄWOû²ÀÜg_x000F_¸_x0002__x0003_U=©ÀV4V:ó¢²Àj_x0018_(5ÂÀØõ¸ÀóQ´ÀöRÜ¶À_x001C_N_x0008_{_x0012_x¿À"[U&gt;?¹À`z½â{1À¼£Áß/MªÀD¾N&amp;Çg±À@{{VcÀÐ&gt;¨2¢ÀOÏÑçØ_x0001_´À_x0010_Kh_x0006_.À«ÀÁ¸2ÉÉ3±À`^bÀ¢_x0012_´vÞºÀÔE}U__x0003_½À¯Æª_x000C_ôóÀÀâò]$±ÀFíÞÉxr¼À@_x001C_ÊAF Àp4§æ¦]ÀÀækgð@¿À_x0006_[È¶9¨À\5e©¶î·À!Pç_x0016_º\¶À{avE	OºÀ@ià_x0014_]Àè.ö0Ëj¸ÀN3Ô®_x0008_­ÀÇXþ_x0001_+ÁÄÀ_x0002__x0004_ÊZ_x0019_f¬ÀHI1·ÀÕMØØ¯­ÄÀ_x0008_G{6{#§À@n¹E'íÀKüÏ_x0001_´ÀmÕ^Ì0ÁÀÔü¾_x000B_0¹ÀÄß	ÿîÂÀ­s$_x000C_ëÁÀÀ_x000C_å!Ñ_x001E_¹Àö_x001C_Ùé_x0003_ÀÀÌ}ê¾]ÁÀ=RÖg[E²À$ß§ëV À_x0018_Æº_x0011_ÙÃÀ´b_x000B_óLÁÀÇÌ.'$g°À£Rþ§³~±ÀÄî_x001A_z¬ÁÀÀ"þ"=UÀÏ$_x0014__x0015_ÃÀüJ_x0001_AnS¼ÀÚ._x001D__x000B_Ê_x0013_­À­hß¡9èÁÀ\Ã#37ÀÀ çl¾À_x0018__x0014_Ç_x0007__x000B_ºÀmu_x001E__x000E_[ºÀ_x0010_Í§øbÀC_x001A_û³Q¯²À_x0011_×|d_x0001__x0002_D»ÀüF_x0017_òÛ_x001E_ÃÀ"½¯ê6¸À¯æ±¾ºÀ6RfÈÉ_x001E_ÁÀ&lt;_x0010_î®©õ°À_x000E_s_x001A_nn1¿Àp_x000D_YÓÀiHÌ_ÀÀðq_x0008_ÇÀ0¬åjA·Àh·~¡FÀò$üf/³ÀÀ`ÃËáÇ_x0001_µÀtúcº°ÀQálâ.±ÂÀ¼_x0002_¿À¦´ÀHð´ÕùqÀà_x001A_§_x000F_41À5 ó)¡À¿+£_x001C_ØeÀøþõýg»Àë¬Y_x0005_¶À8:è¼_x0005_ÄÀ°§´±ÝNÀ¬úïÝ&amp;²½À¬ÆYËÝ·À_x0002_à¸þ¢uÀÀ_x0006_'êj]±¾Àª¦(Ïr¶À_x001B_bPÇZ¾ÃÀ	_x000B_ø_x0006_ð6²À_x0002__x0005_X&lt;}[³ÀXI"ÕàÀ_x0011__x0002__x001B_NJ°³Àt£ý¦e¾ÀÊr_x001B_°LOÀÀetCãï¨·ÀÑ^ë%Õ¶Àà_x000B_fmTÀÀZÉû÷"´À¢[ÔÄ¾À,J_x0011_ñudªÀ$_x000D_i1_x0012_V¬À&amp;¤§7±¿»ÀNb2ýRõ½À¾W_x0006_1_x000C_ÏºÀÚ×]ó±ÍÁÀ£ÜÈI%_x0018_µÀ³Ã¡JI_x0017_ÅÀâÛ&gt;ÆÍµÀów&lt;v_x001D_ÅÀ¸6à/{ÀÒy ß9×°À.EÄ_x0004_Ù_x0016_ÀÀbkóhÛ¿À)ZË_x0001__x001A_üÃÀôãÌ{ùí¦À_x0015_Æ^æ%ÀÀZt _x0019_ÊzÂÀ_x0003_|\Qº&amp;ÀÀv4½_x0017_½ÀXXÙX:À6ÔD#_x0005__x0007_3ù¹À:^ãQ¯À@Mx¦yÀï_x0013_Ã)õ²ÀÙ_x0008_»_x000B__x001C_²À_x0005_*ÍJ_x001B__x0003_;À_x001E_(ºDÑÀÀfò9ÈBÀÀ_x0004_°"_x0002__x0001_ÃÀL_Xâ_x0001_À¶À -«@1©wÀséö/&gt;Ö²À´f¾IÂÀp g¯@Ä¤À)LMb1¶Àú'_x001C_®Ó±À!¸«_x0003_Àö¥§+ÚµÁÀ@_x0015_Û_x001B__x0015__x0015_¼À_x0010_'ØI \Àp§$ÎÞ¹Àá]8Ì_x0007_|µÀgg0õý¼À}_x000F_÷ËÂÀ¦.Y©F0ÀÀú¸ë]_x0017_¸Àza8Ø)¸À_x0011_ÒùNfµÀÒ_x000C_à,¿À$¸×È_¾ÀüÉæ$_x0006_#£Àö$¨[gÃÀ_x0001__x0002_m£_x0017_&lt;_x0003_}¸À5KÖ¥¿,ÄÀ(¤_x001D_!ï½Àx?Öx\¯À¨¡ò_x0005_ªÀVV;ÙÙ_x001B_»À1_x000E_eäªÀTÔÙr¾é³À·_x001B__x001D_)_x0001_©¶Àü_x0013_¡#äÀÿ&amp;íÂÀÆþ|K]±À¸_x0016_Ê,ÌÀ7¯§Ç½©´ÀHÜî_x0001_ºÞÁÀ^òäù_x0014_ÄÀG3%Xpû¸ÀÀ ½  ½À pN_x0013_-ÅÀ,;æ5ë_x0014_´ÀæëÂ®¬ÀËÔxÐÒ§Àr'Hm_x0017_R«ÀQ÷"¾HÁÀhz5_x001F_.*¢À a¸_x0012_Ñ»«Àºî_x0015_Ô½ÀÀÖß	_x001A_©Àj_x0014_²¼¿ªÀ?_x000B_`_x0016_áÒÁÀZµ ÂÀÀ_x000D_YQ_x0002__x0005_{ä{À.Ä{ªÀÀytè_x0001_%ÃÀØAý_x0010_À$_x001B_¤êµÀz^`NªÉ³ÀPú&amp;ø0_x0005_¢ÀÀ_x0018_âÕbÀz_x001D_Í*è_x0015_ÀÀ4Ý_x0007_¾_x0014_o¢À}¾shñ±À¨N_x001C__x001A_§Z®À¼)'X_x001B_µµÀ_x001E_Ò/Z&gt;«À°jDr¥rÀ_x0004__x000B_±},£À~Z$CýiºÀFó.ý_x0005_ÅÀ¯övdéW¶ÀPQpõ©ÂÀì_x0015_ãÓ¼Àæ!ß_x001B_ÖÃÀnUDÜC[¿ÀN6(¼r¦ÀÞ_x0003_i}ÈÀÀÚ.Ð_x0003_ÇÀÀï_x001C__x000F_F¨_x0012_ÁÀQ"¬í¥¸À_x000C_ioRc·ÀRÀN_x000C_sZ¬ÀÂ8K8e_x0005_ÀÀò6Ü»Ú¾À_x0001__x0003__x0001_Înv_x0006_º=À/u¦FKü±ÀIÜBz#ÜÄÀ¡3­ù[Ù·À_x0018_·D_x0003_	´À¸§óf~»À _x0008_r¼³¥ÀÃd_x000C__x001E_õ|ºÀ_x0001_¡2Æ_x001F__x0003_xÀúÊ¨;:@ÀÀðò¹ÀÀ+½_x0004_ïQsÀU ¸þåÃÀ-÷Îí_x0012_¼ÀCIÃ`¹ÀÉÆ¿_x0002__x0016_ÂÀ(6Þ\ÀÀa·ìÔS»·ÀnY_x0005_ZÙ\µÀÆ;ßA_x0013_Å¬Àø#4Æ_x0015_2ÀÙ P_x001A_oRÂÀ_x000C_½øJû_x0006_¯ÀSªZV_x0004_v¼ÀÐ+9'ù²ÀFNÈ'Ð´´À _x0004_KÛøÜÀwÖÒÝ7ÁÀ_x0007_$+5_x001C_t¹À.ÏÐE²¤¬À&amp;mªq²ÀúÜ~v_x0001__x0002_^_x001F_¸À"bIX²Àç=bc[%ÄÀX42'6ºÀP³¬c£ÂÀ4_x0012_LAÞ_x0007_ÃÀ_x001E_#_x0003_N÷øªÀ_x0006_¼àÅå³¼Àð«&lt;CJ&gt;Àh_x0016_ªu"_x0014_°À¼_x0003_x÷§À _x000E_ÛS1Àé}ÑK&amp;÷ÄÀà;A¾ÝÊÀä_x0011_?½¯À¿_x0012__x0002_Øx_x0008_·ÀÜxK3_x001D_©Àm~Æt¦¿ÀB]£«ð·Àý½´_x0005_À(ÂÎb9½À_x000D_@®o±À_x0014_­dßân¤À_x0018_F_x0012_r4®À_x0001_âS#û_x0019_VÀí=,$_x0019_ñ»À?Nè±_x001D_N²Àô®ÍHÔ¢À²ÙÌU¿_x0003_½ÀÙÑ.¶°À¯ÄÍSû(ÀÀwØôØ¨À_x0001__x0003__x0018_JÑWðÄÀü	?_x0016__x0015__x0017_«À ;n¼SgvÀÚûíÙ^Å»Àûl/Ì¬@ÁÀî¿_x0003_¬N¸ÀÚã_x0018_Hp¸Àà9çF¡À¤uUÝé¢Àr&gt;ím7?»ÀÐB_x0006_ZXóÀÌ_x0016_9×_x0016_ªÄÀ(p÷&gt; rÂÀøQú_x0008_¾_x0002_²À_x0018_@c?AÀÒ\Ii&gt;_x001A_¹À0,_x0001_%ÄÀË!VLÑÄÀ8¡6_²ÀnÖeÅ±²ÀÜ7kãTb¬À}9¾è_óÃÀ_x0001__x000F_Ë=_x0013_ÔFÀ;3`nþa°Àù_x0010_Ë¿Àz_x0008_q¯ªÀ_x0003_7_x0004_Ú%¯À_x0010_Õ8 _x001F_ÎÁÀ(*=³ÅàÀ/¦éÀÀø»°mÂÀÆ_x001C_\~_x0001__x0004_ï¨ÀÐJ+PøÿÀ&amp;7&gt;ØÂÀö_x0018_î;ò¥À9.o9eÀ'YWýú»ÀÔÆ_x0016__x001F_²â£À/ÑTËÀ¦_x001D_d0Ä¥ÀÉt8ónªÀá£ZNWÀ_x001C_ð&gt;_x000D_³ÀÎSÌ¶¾ÁÀ_x0004_èÎäR-µÀº§hMBH«À4ó3×þ°ÀÀ¸òÑg_x0002_Àé2à÷¶Àî0&lt;Å»E©ÀO;Þnn¿Àp±õ_x0018_êðÀh¸É½¼ÄÀä´_x0007_ìMM¾À_x0010_O_x0013_A_x001C_¸À+O7ëPÀÀÈ;T_x0007_¾Ààî_x0018_Û_x0010_Q£À_x0018_}ê`~½À ßRÎZ§ÁÀ¢q¥_x0003_È&lt;ÀÀ®ÿ®ê·ÀÀìB_x0013_êÒÀ_x0001__x0002_X3Ff·³ÀßQ_x0005_9NæÃÀÂZâ¾C¦ÀhsÆ3µâÂÀe­Ò_x000D_2_x0004_°ÀjÊJÝÓ9¾À_x0015_§Çÿ_x0004_°À¼éië__x000D_ÃÀ_x0003_y Jìî´ÀJJ'ó_x0005_©À.{N¸ºÀõ×U_x000F_|ÄÀVì¦Ó_x0017_ª­Àº_x000C_ÿ*±À"Dã³eê¾À#£ë_x0015_ÁÀp¶#_x001F_À_x001A__x001C__x000B_Ùªû¿ÀôÛÁJ!¼©Àa¿_x0013_ìÄÀÀ_x0003__x0012_OÀº¡¼\Ê¨ÀôÕ¼_x001F_âÁÀP&amp;ä|_x0004_w¡À¿?ª±ÀÀ_fiåvÀXuAþ&amp;£ÁÀ-üWñ½ÄÀ_x0001_!ùNo£sÀ°»ßî²À@ÝÂ(·À_x0018_\k®_x0002_	_x0014_ÂÀ2_x0005_ÆG¼À°GËÙnQµÀ_x000C_7ØüÀÀ_x0012_âFÐÃÀüð×Â¼Àø	´ÜÊ»¨ÀòÖA[L?¨À_x001A_&gt;ö;	¨ÀH{ØÊ©¾À4_{ð±©ÀèðÌvLnÀ_x001B_æg2ÎÄÀ|9`ýQ©ÁÀ_x0001__x000C_wÄÃ¹Àai×_x0016_¿mÀ@ësqzHaÀ`_x001D_òã%_x000B_ ÀHæÚt·À¸\_x0014_BìÛ¤À_x0008_ _x001D_mAl©À"3UcÒ_x0004_´ÀÈY	£Ò·À©E_x0012_(7¿Àµ1¦ûÀÀBh1¬¹À_x0002__x0006__x0012_Í¯I~ÀJÕ7ô%)©À¸ªÞ_x0010__x0007_øÀ0_x0011_)_x0003_gÀ	_x0018_\C_x000B_¼ÀÌW¯,Å§À_x0001__x0002_àO×Éu¦|Àac½®´_x0007_ÄÀAUÎÁ7ÀÀ³Âj_x001A_m½À_x0010_ç2¾Àïy*«ûÄÁÀ_x000E_w_x0007_¥ÂÀ\êøU´ÀGï¦°?ÀÀ¥=óÜ&gt;+´À¦½9_x001D_bûÄÀ8ÓðxÌÔÀ_x0016_l(_x0016_`Ø¶ÀÜ_x001C_i$ïÄÀiG´óf_x0011_ÂÀ8_x0004_K=?´Àr*rÛ¥Àp¾aÀ_x000B_F_x0001_ò_x001B_È±À ítZ&amp;uÀüIÊà&gt;¾À©}5\2_x000C_²À²Å!QF ÃÀ8¯´\¤À5©_x001E_¦_x001A_hÀr_x0014_géN°®À'F?Là÷¿ÀB6_x0001__x0004_½_x000D_´ÀZÈ	m-ºÀ¡[Ü²À 5"ÔrÀ99¯_x0010__x0003__x0008_RÃÀ¦N%X9jªÀÃÃ_x0007__x001E_M¡À_x0014__x0011_\KiÃÀY`ÕÈÇ_x0005_ÂÀËé_x0017__x000E_#¹Àà¥®*i°À_x0002_âýëÔ½À(jäóÜ9ÃÀ­û_x0004_*Ó¹ÀLf.B_x000C_ê°À ¬$_x001A_³À0üNá_x0001_Ù½ÀÐ1ñåÿÀ±_x0005_j×9_x0006_²ÀîÏvÄÀP&lt;Òp" ÀØZó3³ÀÍiî`?@ÅÀ@_x001C_9·0Ü|À~]BÉÓÀÀ@_x0016_¡¹ì£ÀÀ\EõÞ¥À-ÇÇ£ÚÃÀ_x0008_8,êÎ¯Àà0ößÀ ÏkK_x0008__x001F_¤ÀÅ_x000F_3éyâ¸ÀÄß_x001D_9iË¹Àö=ÅD÷ÂÀDYH_x001B_ ªÀx¢C×Òx½À_x0001__x0002_©_x0005__x0014_Ñ~L¼À_x0003_çLÒÙz¶À_x000C_ý×P¾§Àþ»3¡­Àw_x0003_=MåÀÀè/o)8rÀfµ]CRÁÀ Øþx¤ÀÐ.Á¹l¤À&lt;_x0003_ï\_x0011_¯ÀjóGè^ÂÀ­Ô_x0015_cÜ¶ÄÀHqfW¡C¼Àh`;p:,±Àí:¢íI·À¢6m¶_x000E_³Àp	#næA À`«ªòÊ_x001C_¹ÀTÿ]¢À r_x001B_[_x0003_mqÀ_x001B_~¦r±ÁÀj¾ñæR¾ÀºXÆÃj$»Àl	=¨_x0016_ÄÀÎ6åV¬À_x000C__x0003_YÔ§§À_x0001_Q¢ÄÃÀÀ;t¢tupÀD_x000B_ðSè¹©ÀØ_x001B_·³}·À_ÉY¬ÀÀ_x0018_Å¨p_x0008__x000D_t_x0006_§ÀF:Ç`V_x0003_»Àzú&gt;´å¬À&amp;*PW-.½À_x0001_UH3TX±ÀPC_x0005_Àô¸á¦rÃÀØI@Ï_x0014_»À@L_x0016__x0017_ý¢Àé¾&lt;Ì!ø³À»Ê3íw³ÀÀiiFMj³À_x0002_æ=ÚÉÁÁÀr_x001A_[?Îâ»ÀpNÏ%¹ À@õô_x0019_üÀ~ÁSÌ_x0012_ÕµÀ_x0018_Ò_x0001_{õ¢ÀmC~Î-´À_x0006_×Ð#n_x0007_¨À_x000C_RT6ìs­ÀÅÕªÃÀ,&lt;µÀ_x001E__x000B_=oû_x001A_¶Àö¡À½Ä³ÀMöJÄÃµÀF¸D7W¨ÀHÝÏÁÀ_x0008_û}Ü	oÀqË_x0004__x0005_-°À_x0008_²I¤ºx»ÀìÈ/_x0005_î:¶À_x0005__x0006__x0010_Ï¶¢·fÀ_x0010_°Rû^ÇÄÀf^/TÑZ½À`ñýÚº~uÀHcUì_x0002_·Àòª¸âöTÀ ?×8¹zÀÖgVÉ5ì¨À8âå®âö ÀÏ_x0018_w_x001F_@Ô»Àöøá_x0004_¨Àd.õë:r³ÀX_x0003_ä¾ë ¤ÀÍ_x0016_ZÔÿ¹À`ë­L9À@rBÕ_x001D_¥À úpb\rÀþr{s©À­Ã¹Ý_x001B_ÖÄÀX,´i_x0001_¯À¸ÑÏ[©ÀÝh_x0013__x0010_Àßg_x0011__x001C_2´ÁÀ_x0018_8¶ølè®ÀX§3UÀæhÄB¿Àôid¾ÃM½À¦_x001F_^°Ë_x0016_¨ÀxHT^¦PÀ½_x0018__x001F_óò_x001D_ÀÀbT»Rà·À|VýZ_x0008__x000B_".·ÀÀ·'_x0006_ÍÄÀ²,[.A¸À2«ÃP_x0008_«À²b_x0004_9í®ÀÀ_x001B_bVÉÄÀ I^Þ¡¡ÀpàIÂnÁÀJ_x0005_´WºÀÀ`¹d_x000C_àmÀrÙ²ÆÄ?·À°mü%¨ñ¸À_x0007_6¹3·a¶ÀÐqc8_x0003_À8_x0008_»½uÀ§ùÀÔv³À_x0008__x0014_3SqÀÀC·üFf¼´À8_x0006_UNr_x0002_ÀÀ b_x000C_míÄÀîü³7uûÀÀ_x0010_ÞÅç³Àz²¿2U·ÀNÔ	 E¦«À­«ºÊc²ÀIÕ9_x0010_'ÃÀN_x0001__x0017__x0011_¼T©ÀÜÑfóon¾ÀÊC1ÃÀ_x0015_û_x000D_;µÀÖÜáÎ-o®À ¼Þ^»ÚÀ_x0006__x000C_pÝ_x000E_ÜÀ`_x0010_u_x000D_&amp;¸ÀÔ4_x0001__x0005_¿t©ÀxÇ?óm¹À_x0002_t_x0014_ÌÀÀtGÊ=_x0014_ÀÀÜpÿ)æ À0´vyÞiÀZ¿¼q_x0014_&gt;ÅÀ_x000C_pÕ®±·À_x0006_²®U«_x0003_IÀ´­|Ô¹ÀiðÄó_x0004_ª½À_x0006_Â{ÅÒ,À_x001C_¦fÛ3´À4$yØQÀwËq*ô"¶ÀóN²_x0016_JÀÀp]F~¸ÀQäµ1´À_x001B_}nña	³Àr_/{¼À¶_x001C_¨Ã )½ÀTcDl	Û À4u{1-:¤Àp.gù_x0016_6À_x0008_I¨b-\ À_x0010__x000B_^_x0007_7Àçp(_x0006__x000E_2³ÀTÈÓX¿ªÀé^³îrUÂÀ_x0008_ÏX4_x0001__x0002__x000D_JÀ*ß¼âÒ¬ÀªÉ&lt;_x0018_±À_x0005_kÔQ°Àc§¬_x0012_,{µÀ¼ÆåÎ¼Ð¼ÀLÍ}0î¹¡À_x0001__x0011_õ§ÿd}À¾ZÍ·²ÀÆPiò­_x0015_µÀQf{3"²À¸äIâòÕÂÀ$_x0013_4*-½¹À/_x001C_Ç´]#ÁÀÐÆ_x001D_óä³À«¦ù°ÄÀ\ðµ_x000B_á¾±À`{qL¶ó²ÀÞpSK_x0010_z´ÀÌ3YÿH¾À 1TÁ_x0003_ìÀÈ_x0003_¯wl%¿À~Ç±$Í½À»åXQýÀ_x0015__x0012_}lhQ·À_x0017_ËqC:¸À_x001C_åàÙzN¤Àè"rP9ÄÀä_x0011_¥£5_x0017_ÁÀÚXÈ¾(¯ÀÔÅ×ë|²ÀbXÚè.¨À_x0003__x0005__x0016_õeÀp	Ó4_x0012_À_x0004_Ì_x0006_*"!¿ÀWû9ýÁÀì_x0004_ 	'lÃÀwÓ×ÖÎ+ÃÀ½P½ì·Q²Àª_x000F__x0001_(»ÀCÊKZ»Àó6iÌèâ²À¢èÅgGºÀå¬_x0002_"ýï±À_x0006_:±_x0012__x0015__x000E_¶ÀH¹Í3+¼À®ä«K¥Àí^Í÷ß8·À_x0003_Ü(__x0002_$À¡0Ù-²ÀxU°Ì¤ÙÀôùïïÝµÀù_x0018_á%)v°À,±$Õ_x001B_ùµÀÖüvûÁÀQÑ£î¾?³Àò%_x001A_i¶J³À,h&amp;j_x0004_c·À(ïBÜA£¾À&amp;0êTÒ³À&lt;ñ¿_x0008_Q_x0004_ÁÀÚÝ]tÉÏ·À#_lOÒ·Àl !Ð_x0001__x0008__x001D__x0005_¼À_x001E_NdÀÀà&lt;ï¾ÀlB_x0012_±ºÀø#þIÍÀ&gt;e©_x000B_í±ÀU_x0003_a*ÁÀr®´Ã¸'¶ÀÇnr£À4_x0019_S_x0004_Vÿ½À_x0008__x000F_`_x0018_´ËÀÀ0FEÜh¡À_x0017__x0013_V_x0008_&amp;¼À&lt;Z_x0003_x)_x001D_¨ÀXÒ¬~=À;[P¹À_x0013_YßÝÖ_x000F_¼À"v÷#ä»À¦ÊD	_x000B_ºÀ©«H`À@ÆQÑÀ¸ÀB_x0015_wËÝ¥´ÀHÌ_x0002_×oé¿À°©_x0008_pÑÃÀ¶¥ø´|ÉÃÀ,_x0002_°Ý@ Àf^_x001E_ä#_x0007_»À°_x0011__x001C_/;_x0017_Àv¹~¾D«»ÀÌáü_x0006_Ó±ÀÊ(æÍwªÀ`Ëá&gt;oÀ_x0001__x0003__x0010_s@÷_x0003_ß¢À_x0001_ÿ-û_x0005_YÀ@â§@TÃÀ@·%¯~nÀ_x001C_Î_x000B_/¨&gt;¹ÀH2bú_x000D_À_x0018_fõáÀÚxN_x0019__x0003_©µÀÞM¨+û_x001E_´À*p_x000C__x0001_BTµÀÌ½7®_x000D_®ÀÐúÀÒ3&lt;¢ÀM/Kí5À#vtV:°Àä/ôÑ¯ÀÇëÜ{ÁÀ­Ç×Z±ÀnE3#öÂÀ¼Ìóä×vÀìcò:¦ÀþRn¥,ØÄÀ:nÔ_x001F_ÀÀëÊ_x0010_ÊC³À6¯Âá±ÃÀú1Ë¦1¯Àr HïÕI­À»«_yÉµÀ\UbhS±ÀâÃ¤)±ÀßJf{k´ÄÀ_x000C_{ÖDýþ¤ÀÒ_x0002_U_x0002__x0007_ ÁÀH_x0004_nýÁ@ÀþºO°î5ÀÀ°eÃL}À«_x0018_(qw¬³ÀÀúDù_x0002_¢À`¶_x0006_P_x000F_4qÀ_x0010_,õÀ)C_x000E_´ÑµÀ#E_x0002_N_x0007_áÃÀcÄÜça9ÀÀ¡·_x0013_Õ]Q¹Àæ?"_x000D_ò½Àb)UzÃ_x0017_¯Àä÷ÏUÃýÂÀN_x0001_x?¶À\¼Íè° À5³+Wc­À_x0005_\rì_x001F_½ÀÒ:aS¨S¦À÷Ëìu_x0004_W·ÀìQæDi¦ÀXø_x000D__x0003_ôÀZ_x001F_µ¯K¨ÀhDÞÆ_x001D_ÂÀ_x0002_7_x001E_[EÀª;#ª÷Ä°À%û_x001E_¹¢ÀÙ½BIn°µÀø_;ÍÑ¢ÀÈr« «ûÀ,~b§µÀ_x0001__x0003__x0010_ò5mÌjÀ0¨:#ìG¢ÀbyAFÄÀÊà_x0001_¾ÕÁÀXïdý«_x0007_À_x0002_gÚe¹À_x0017_ìGKÿÈ·À_x0003_f_x001D__x0015_^ý¯Àë¿v¤.ÂÀ_x001A_x_x001C__x0012_õí¿À¸º_x000C_U´¤ÀÞ#_x000C_ÜçnµÀ8Ëôy_x0011_ºÀ1»&amp;0´\ÁÀ#âã¡¶ÀÉ\I÷X¶À0qæmÃÀ=Q·Òj9±ÀÁ£|Ú±Àxê_x0001_?ÞìªÀNÇQ¸£_x0004_¾ÀxÄEèDMÀ&lt;E·_x0016__x0006_¤À:¬kíæÿ¨À³²£®ÁïÃÀ_x0008__x0014_ML8_x0015_±ÀP³kÊ:_x0015_¡ÀH¹_x001E_!DÈ¢À:f/$Ì¼ÀÌÔTcåæ¤À$¹#_x0010_ ¼À¦å¾ä_x0001__x0003_4_x001A_ÄÀàôüi©zÀu_x0019__x001E_èú_x0003_±ÀñÒñKÓ¿À°	µ_x001E_6aÀÔ}uo§7ÄÀRûZú·À­_x0013_ÝÍ;eÃÀàÚté¾Y¹Àè§­&amp;_x000C_ÃÀðu_x000C_0_x0006_ÉÀR_x0005__x0017_$HsÄÀä*äVÁs¾À_x0004_ÉÊ_x000B_¤°ÀE¦zæZÀÔÔ¨~Ô ¡À_x001C_V)º¦ÀÛM_x000D_Ó¼é¸À½×Uv.¼ÀøaÐÿ¿À_x0003_ãhMâÀVÀR«_x0018_;¥ÀÌD*_x0017_.¿À¿AyÏÇªÀ@ñ¶;À_x0001_7¸_x0002_0ÀpýràÀ|e¸tµðÀÀ +'Êû)ÃÀõxk÷ùH½À_x0007_ÆC_x000D_³À)_x000B_//áµÀ_x0003__x0004_ö:__x0015__x001D__x0018_»ÀÏ¥?jÐ-ÁÀÀá¼¥qÀª	g_x0017_©c§Àâ3ozÀX_x000F_"_x0011_G8¾ÀÐë²_x0017_è_x0012_À­n_x001D_æ§hºÀ§ÀÔÄÀ d_x000C_w¦¢À·zY_x0010_ñÁÀfÀn:­®À_x0019_ãºÃç µÀ°éî+;À-ã_x001C__x000D_pÃÄÀ_x0015_ÇÅþN·ÀÁ%iÆ_x0004_À_x0016_Vª2´ÀuQé°×ÁÀà_x001D_°sÀÐx_x001B_*÷¾Àg_x0002_&lt;ÞÅ¡À'`Üáy_x000C_µÀóò¾ëý}¾À§ìYk¸ÀHaæ-_x001A__x001A_À¤ï_x000F_8ÄÙÁÀ_x0003__x0015__x0001_ÙÀ`8p6°¬¾À_x000E_Ô{_x0007_6_x000D_ÀÀ(_x000E_7%KÀ_x0014_ÿèß_x0001__x0008_D"ÅÀ&gt;\"Â´ÀºÌô_x001D_}Ã¨À6¬XI»À_x0001__x0003__x0006__x001F_IÕ[ÀÀQäÓË×±À;9VðâÂÀPÑÓ_x0005_¬ÀÔrÜ_x0016_R¸Àµó² àéÄÀjzT?_x0019_²ÀW%F_x000B_#À³ÀTð±«8_x000F_ÀÀ$_x001D_Fð_x0007_p¶ÀÔD´naÏ¹Àr_x0014_/ç\«ÀBDþéC§Àb³hgÂÀËÔþ%ri°Àûõ_x0006__x0002_4ôÃÀXFú6d_x0017_¿ÀtRu^ËãÄÀÏ.ãÒºµ´À_x0001_*-?Ï_x0008_«À\eà;¡¾Àt_x001A__x0003_×âtÀCø_x0010_1]æÁÀP_x000D_&amp;ÙGÀî%ÜÈ(ØºÀ0g¿øW¾ÀÝ6&lt;«B_x0004_ÅÀð_x0001_ú8_x0006_]¾À_x0001__x0005_G_x0001_B|ÂÀ_x0005_ýiq½ÀÀgu$ÆËÀ_x0012_É_x001D_Úº,ÀÀí×3_x001B_bs°À!&amp;té¡Àx-/Ób¤ÀKB_x0003_xò½²ÀûqàæS¶À¾kX_x000E_]Ê©ÀN_x0016_]îµÀA_x0016_¤Ó_x0007_ÀÀSÓ ©ÜÃÀQJ1¿WºÀ_x0015_ó=·ÀÀµmq_x0002_¼À68Ý]Ù_x001D_¿À'B³B_x0008_ÁÀWîqÌÂÀµjJ§À_x0014__x0004_«UþZ£À=gQÿ¥ÀÈëÜ¹q'À£`×~_x0001_ÅÀ"#·_x000E_ºÀàÃ_x0006_ð_x0001_ÿyÀÚ_x0003_h_x0006_«ÎÀÀF_x0007_é»À¯yÀÛ	£À¤Ñ!K)@±À?_x0006_Æª_x0008_xºÀ~O_x0008_H_x0003__x0005_0ëÀÀM_x0004_üÇ'ÄÀ2§ÉBò?²À¡*'±ÁÁÀ®_x000C_Å:ï§À ÅÄìXõÀ_x0018_&lt;_x0018_¿_x001A_ÄÀA¦[8¥ÙÀÀ_x0003__x0002_Ùjv&amp;ÀØ°æ×Á_x000D_Ài?5_x0003_ó±±À&amp;_x0006_âMà_x0019_ÃÀ\_x0011_*ÍÐÁÀº¨Ä$?n»À _x0019_sùq¾µÀN_x0004_É­EjÂÀ0ò§R_x000B_@ÀRV|½Ó¹À&gt;@aÈF¹Àß_x0001_U_³ÛÂÀ_x0004_sÇ÷_x0001_¿Àø*ôq¯À¨qÓ-À|_x0012_«_x001A_5¸À_x0006_2M_x0017_BÄÀNéDK_x0008_¼Àc­_x000F__x001F_¹À9_x001C_û_°Àzm/&gt;_x001C_Ý§ÀZGg¼¨íÀÀ$x¢Í±ÂÀ¥î=þ_x0018_g»À_x0003__x0004_6ÍÛZ«¡¿Àð®_x001A_	¬ÀÄ_x0004_Ãx­¡ÀØ §	nYµÀð_x0008_t9S¹ÀÀC_x0017_Å$ùÀ_x0008__x0011_YI7ÀóG`_x0007_K=½À »LãûÿÀ²eþ¾R]½À§$Î_x0001_pV°À_x0006__x001C_ß"bºÀÈ{3à¦À_x0013_¨Ù_x0003_]_x0002_ÂÀº_x0014_ý_x0010_Cz°ÀàÒ_`@pÀ&lt;_x0006_ïÉ¾À_x0004_ãyÃÀnu¢Ý_x001A_¿·ÀºÃ/æ_x000F_tÀÀ8ÓP7§À_x0006_(Ã[_x0014_§ÀW\Å?ÃÀ[X"V¾Àà_x0014_&gt;_x0002_À²âbqûóºÀìØÐZl³À6ÖÛ¸V¥ªÀÀRÓeçµÀÀØ_x0001__x000C__x001A_·À(Û)A¡©À_x000E_û_x0001__x0006_&lt;ò¯ÀôÍª8RuÂÀ6gOSÎw¸Àcz×¾À%b±43°Àr_x0002_4n9AÅÀ×8_x0001_=K_x0012_¶Àr/C_x001C_«ÔºÀ_x0006_­°Ì_x0003_qÂÀÐGQ\_x001F_ÀÀ°í_x0017__x0010_À4_x001D_'ô  ¢À á³kð0¬ÀÌ_x000F_vÕl&gt;ºÀ®©_x000C_	Ñ´À]Ó_x0010_á3¿À_x0001_o9_x0004_&lt;ÄÀ_x000F_5n¿,ÂÀ\ý~Fw ÀUë¹_x0006__x001D_À½è_x001F_BäÃ¸Às\	_x001C_õ°À¡ÅÐj]©ÀÔÌêëk¯¦À_x0007_å_x0005__x000D_äÀÀç2_x0007_¿£D°Àä`Oã_x0001_¾À_x0017_Mx_x0003__x0018_¦»À}7Ã¦ÂÀèñÊ¦ç¶Àðg®_x0012_À(s°§HÀ_x0001__x0004_pSË©¡À¼g_x0013_6r_x0002_¹À±³¨_x001D_?ñ¶À_x0004_âe_x0019_Í¶Àè_x001E_5b_x0013_­¯ÀÈpÕ_x0003_³ÔÀ_x000C_T¹¶._x0001_´Àû_x0005_rÜ_x000F_Í°À_x0008__x0008_&lt;v°»ÀÈJ´Ç¼¶¶Àv_x0015__x0018_sIí¸À­æõ'dOÁÀÎ_x0007_ì²L_x0016_¹Àf~£~ìÁÀ_x0010_,ïS´ZÀF¹-RêNÄÀ¨Ç@;dÀ_x000F_£¢·ÀÎg|Ug»ºÀP1~÷ëÀ8?ÿ}C»ÀØXÕä«CÀJ"ÍüÂ.¦À_x0010_6~&lt;5¹À_x0008_Ãký_x0012_´À3R¾²_x0005_À&amp;bz£ë_x001A_ÂÀ]¨éðJ³À _x000F_+­Ò£À÷©cZR}ÃÀFÚ©_x0004_ÄÐ©ÀÈÚG_x0002__x0003_ng½ÀÒéH=ÃÀ_x001E_¯_x0016_._x0004_+ÁÀ%_x001C_\P'ã¼ÀUkU²&gt;³À^!)@dºÀÉiUxä¹Àw×ûs7¹Àt%S:ÀHËËÎ÷òÀ_x0011_x¦8°ÀÒ¢Å*O­Ààã®_x0013_¥tÀ×)_x0005_ÇÇ¶Àø_x0013_]¹*!«À¢®ï,V¯À_x0012_&lt;¨§­½ÀwqV8¼ª¹Àk%,_x0001_ÄÀ%WQ_x000E_ë·ÀJ1'8c_ÂÀU¤Ö§¨ÀÁ æhPÃÀÀj&amp;@£_x001D_tÀ&amp;M_x0012_£ÞµÀ_x001C_kD_x0019_´ÃÀpÄE§fÃÀ6u`;²ÃÀ_x0008__x0002_ÜßJ\ÀJ«øÄÆ+³À2\Ý®äùÀÀø_x0002__x001B_È/ÅÄÀ_x0001__x0002__x0001_l¦Ð_x001A_84À`_x001E_®B&gt;k À_x000F_61_x000C__x0017_¶ÀéÈ\lß2¿À0ì£_x0017__x0002_×Àð8CÐ_x001F_²¢À*¡Î.9ÁÀ(ó_x0005_VNÃÀ[sn»Î¶ÀÁ\õõ¥ºÀ@_x0011_h_x0014_ðÀXê!_x001E_É/¤Às÷Ç?®¶Àð¶G$À 5"M_x0010__x0005_}ÀN±×½°Àä¤Fñip¥ÀÀ¦m Y¥ÀÒ âÖtæ°ÀU÷2ß/3ÃÀ0_x0012__x0016_L9fÀpQÓOù±Àðü|1ì_x001C_À¥±y	·Ô·ÀÃkÒ´Òñ¹ÀéVa=rÀZèý,A,¹ÀÚ¼_x0017_3¦À#_x0018__x0010_¸S½À²Ìgéa¿Àºi|{ÊÂÀ«q@Ê_x0001__x0002_ÁÙ±À_x000C_H_x000D_ÖÃ_x000B_¾À{ÈªÚäÅÂÀ_x0001_saà¢©YÀÌ;;Õz§¯À_x0014_Êã¼Àj_x0011_fùý_«ÀÈqÇ¿_x0010_¹ÀrE­Ø¸À®_Q^®Àø@ÌÎ_x001C_{¹Àò	çBÁÀÅ_x0015_2y¹ÀÈÊ_x0014_ÛW¼À@ý&gt;g_x0018_boÀÐm9Ð ¾¡À.åô9³Àèkx®_x001D_ËÁÀ_x000E_Ø_x0010_´,©À ÞäfýÏ¥À_x000C_8Á«e`¡ÀÄ®!}&gt;ªÀ0_x0006_$lÓCÀXÜ[_x001E__x001C_ÀP©´ãY¢Àxä¯[¦§ÀÉ9_x0010_Ë²À_x0008_ö¹_x0008_d_x001F_À_x0005_qÿ¹¡ÒÃÀ¢¬_x0011_dk_x0007_ºÀGqÆ7µÀ­ûá_x0018_³°À_x0003__x0005_h7#_x001D_C¶À|Íâmè_x001C_µÀ:,_x001D_Ú³À_x0003_F±e_x001E_,ÀÀ¼S¯_x0018__x000B_¨ÃÀ_x0002_Rí@¼À¤æ9s_x0003_KÂÀÐuI¿sqÀ $$_x0013__x001A_¾ÀaÄ_x0001_=îE¶Àfè_x0014_}¼"µÀÆT_x0008_¬{©ÀîHdK} ®À_x001F_aiêÖN»À¢ï_êAµ¸À^JÉ3´ë«À_x001F_ËW_x0004_ÄÂÀÓ­_x0003_9HÖ³Àú_x000F_³Â»¾À¢^\RgÅÂÀlï_x001D_?SAµÀ_x0005_¶Æ·k¸»À@_x0005_m`C°À0Ï¥JÏ»À cde¦°¼ÀLD»N§_x0008_¤À-1Úñ¶¸À¦_x0019_SÈÌÀÀhïÅ·t½Àý=üu:­À Ç¤®£4 Àxë¢¬_x0002__x0005_ÝqÀí:Æ·_x000C_²ÀÜ+_x0001__x0010_Aÿ¸À¨µ«_x0001_yÞ½ÀJ_x0019_X	ÅuµÀ¼A§­ôC¤À(_x0002_¸&amp;_x0003_ú­À_x0014_ð_x000D_ÍÆ­ÀiÏ_x0001_p`_x0008_ÅÀ_x0012__x001D_á]üÃÀÈ_x0014_µg_|¬ÀäÜ%ZkÏ²À3Vò_x0001_[lÀ`¸Æ¦WÀ°×¬û_x0017_÷¤Àê½_x001D_âÊ¼Àj_x0005_ë#g_x0008_ÃÀ[_x000E_KcÁÀ8§b÷Ëã§ÀN_x000C__x001D_;Ï¾Àp_x0002_oQ4êÀ_x0016_Ik_x0004_2¬À&gt;p_x0004_@Ü_x0017_ÃÀ4®½£]E¨Àt_x0010_ÜaÁÀæYêÑ3¢¼ÀH¹4*Ã_x000F_£À'.høCL¶À±6}}ÁÀÐí2Ý'À_x0018_ÖgçEY¿À_x0016_%_x0019_òât»À_x0002__x0004_ Õ0¨×ÈÀ.fãÔþÁÀúx¶_x0013__x000E_ÄÀµ+æv_x001E_Ã´À_x0002_bWbo_x0013_À ¯Äz;ÂÀË3§8®ÁÀv® ·Ù1·Àâ&amp;ãûY¦Àlo¸xæÀuÓ_x0006_eÉ¸Àì_gôxÁÀ_x0016_Ö¹0BÎÃÀ¿Á!{´À_x001E_½q4_x0008_ÂÀð½Ï,[_x0006_ÅÀ÷}ub©°À¬Ç_x0001_jµ¾À[_x0003_ö	°_x001F_±À*¨_x0007_óÃ¶ÀI¾T_x0002_©º¸ÀP¿þ ¿_x0013_ÀÀ_x0013_z|ÇÑÀôÌÝP_x0016_Æ®Àd]ÄØø_x000D_ÂÀhÀÿ_x0016__x0019_À0t_x000B_´?ÕÀy¢&amp;Ü¼­°Àpæ_x0015_Dû®ªÀ ìG_x0015_öe{À[(±ºö=¿ÀRR¦Ï_x0001__x0002_¦Û¹ÀrX:ä¶­À&amp;³_»[ï²ÀU.ã-_x0005_¢´Àö±bþ¼D¿À_x0011_á"x·¢ÀÀ¾&lt;E#`ÃÀÀ¦&lt;P¤HÀxÛ8_x0007_µÀ_x000D__x000E_6P¹´¿À6¼#Yo¨ÀP:ïÀÐ&amp;Û­K¿À_x0007__x001D_ë¹ÃÀMâÉv_x0008_¶À¸ÏÑì_x000E_¯ÀÂë¥|DµÀ_x0010__x0019_.À¾ÀC/Èê±ÀdñZ/Úh¡ÀÌâKµ£ÀÔ8ÅÓ)_x0018_¤ÀU_x0017_Z@_x0014_¢ÀÛÈ¤µµÉÂÀ_x0002_Ôq_x0016_ÇäÂÀE_x0007_C¦½À_x0004_fôxçKµÀ¹]_x0002__x000F_»±À_x0004_ívw¦À&lt;R`ÓÛ0²Àí[²uÀ·À_x000D_Ý£À_x0002__x0004__x0002_è*,1°Àë_x0001_(Dþ±À/]_x0013_ÞØRÁÀjVþÃQ¥Àì__x000B_®ÃÀ$­¡_x001B_ÿ°ÀF´JÜ_x0008_!¾ÀI!¢N_x0019_ÅÀ°²õtÍ_x0019_À_x0014_Z}ï¬À	¦i!ÁÀ_x001E_â²)¡³À_x0016_ô_x0011_$ÃÀxF@!ÀY¢|à¸ÀÇôÒxë¤ÀàóäÅFzÀÍ)bwæ·À4Å|:×­ÀØ3@_x0018_¤±Ààª9áÒ¥À`ÿ6RÀ_x0003_yÀª8¬5_x001D__x001E_¼À}ÊwØµÃÀ%%¸&gt;ö½À%%[_x001D_S³ÀH_x0015__x000C_øû ¢Àç^ñ&gt;©pÀNÞNÆ6¼À`_x0006__x000B_^óÁÀn]K¯_x0004_ÂÀ!§À_x0002__x0003_H¦ÄÀ|$äÛiÀÀÝêBÓ«	°ÀØÆdf¼À Þ_x001D_IÿºÀaÉ&lt;ûÄ§¼À¸W_x001B_¦ßÀ´_x000E_ý®l¤©À¬U.½¸¯ÃÀ wnÆþ«À8$Ü5.WÀ?â±w=ÂÀið_x0008_£YºÀØ:Ç_x0017_Í¨ÂÀ@&lt;¶íÀðcÖï_x0016_ÀÕ`_x0016_NÔÃÀÀº_x001F_çÀY`_x001A_n)jÀxç	F\ÀØ©~J_x0013_¥ÀÙ=E_x0001_Ô¦À4_x0005__x001A_Òã©ÀnèùE\¨À}CøÕÂÀ¾_x0012_X¯é]¸À§¨Í`Å&lt;±ÀìL;R»Àd(Ö5Þ¡ÀwXÙ_x000C_&amp;ºÀ³éÃ_x0018__x0015_ÅÀ°ÏF×À_x0003__x0006_@·v_x0016__x0010_¤xÀ¨öÏ;À \&gt;ÜeîÀ&amp;Kþ_x0014_/ÊÃÀ¬]Ñéüî³À_x0003_¹_x0006_*ç_x0015_aÀÐ^ºÈÏÀPj°Þ|¨ÀZ¼_x0001__x0011_À|§Àp±ã©éÀÌûùÀ{ÉÈoÂÀÃ±¸2_x0003_Q³À1ö._x0006_f_x0015_°À¦_x000F_¿Þå°À_x0003_¹8u_x001B_Àâ_x0005_£	ö_x0010_²ÀDÍ¶ÀÀdÌw'¯×¢À Ëê&gt;_x0011_ÂÀ !RÒ4yÀäÈ6_x0002_^ÃÀdªt_x000E_¶_x001D_ÃÀÓ_x0007__x0014_ÂÀ µÖ¤À_x0007_~/!*¹À6ßceØ¿ÀÀÎþh^ÖY¼ÀwÑ_x0004_§ÀÙAß_x0008_A®´À&lt;ÚsAÀÕ¼À_x0006_S`ü_x0005__x0007_ûb®À_x0006_9JbÔ¸Àf«_x0002_ÔpÄÀ_x0010_&lt;IXÌ·Àè_x0015_Z_x000F_·ÀQë_x0002_x_x0017_3ÂÀ$öE7¿À^_x0011_!_x0011__x0006_ÁÀ_x0005_ßx_x0011_rÀòShÔ¨^¯Àù¯_x0003_&lt;ç«ÀfqN_x001F_ÄÀ_x0004_ÿå ¬Àû»W,´¼²À«ÓËÔk·ÀÌP(_x0001_ÆðºÀ _x001C_=¾®&lt;À_x0005_[_x0008_áÀ«Iêg_x0019_î´À_x001C_q±_x0018_a ÀNÓ_x0013__x0004_(»ÀÀ¸Í2_x0004_§hÀ\L¢µ;ô¦À0¯jO,¾À_x000E_¸òàÍG´Àæ_x001A__x000B_¿ºÀ_x000F_ÓÞ¬µ¹Àînöp0¾À°ü.å­À_x0005_Ë¡ÌÀ£._x001A__x001D_½fÂÀW.E_x000B__ÝÂÀ_x0001__x0003_Péu§3À`	Ý_x000B_ÄÀÊX_x001D_ g®¥À(_x0011_+:Ã_x0004_ÅÀ `¬²_x001E_;uÀ½uEýYè¼À_x0014__x0006_²_x0005_ø£Àr£«)ªÀÜ	ÙiÇæÂÀÈ¨\_x0004_:}ÀÀ_x0012_O_x0016_[PÁÀ_x000C_L4¹Gr¤À&amp;À*·«Àùã@ÏÀûP\ÉÌ¿À	_x000D_rPÞ_x001F_ÅÀå{_x001A_À± Àû_x001F__x001C__x0003_8´À2qqMÙü§À"/I:_x0012_H¯ÀØ@;u¾À~ÅÂ6±V¿À§.¼&amp;bÄÀ_x001C_ÙH¥®ô£ÀRÍ$ñÊÙ©À²3ih&gt;|¹À²r÷(Ê¾À)ªÇ&gt;A²À_x0008_ì·Ê_x0002_¢À_x0014__x0004_¤÷_x000B_vÀ[Ð_x0013_ÜµfÄÀuðø@_x0001__x0002_äÂÃÀ _x000F_ÂC½_x000F_ÁÀ6_x0004_ûÊ­À_x0010_SS|BºÀ÷ _x0004_ó¤·Àj+Ïïª¶Àx!)_x001E_oIÀÛåÝ~ÄÀ©ww×ÜÁÀ¦_x0014__x0004_íþÄ¯Àðý_x0011_s9vÀÐÉÉ_x0012_ë_x0015_½À¼`k4ôÁÀP´«qº»¤À0Ó /]ÀÄ_x0007_%¹y_¯À0ütò_x000B_+À÷HýÚT§À9°_x0005_'_x0012_ÃÀ_x0005_àBï¹À&lt;f»ÆCÃÀ_x0010_V3jÙ_x001E_À$fÝÀ@÷xÒÈGÂÀü)é£#Ð¡À{SË_x000F_IÀfE×À¼ªÀ_x0001__x0017_$\1eVÀ  D~ÀÚ_x0001_&amp;¡j¥ÀRó×Àdq»ÀÃgÛÜ³ÁÁÀ</t>
  </si>
  <si>
    <t>684561e834cc9c4becd2308617858262_x0001__x0002_°ðhê-ÌÀ@&gt;_x0013_³_x0002_ rÀv(ïÏ_x0003_ÃÀÀ_wÊG_x0006_`À8ÀùY¡¹ÄÀPÃ¼t½Àe_x001A_Nª§À_x0013_NÅ(ÁÀþi)ÄàÌÃÀi§®_x0001_Z¸ÂÀH8sw¬Àº¦EÈ#(¦À®f`_x001A_ôµÀÑW_x0017_ð*|³À_x001F_Ü_x0016__x0019_mÄÀè«FTX ÀFúÎ]åÑ«ÀCNW§L°À¢_x0004_ß)ÁÀÛ_x000F_#s6¶À¾_x0015_¦:ÉRÄÀ­ÄËó_x0003__x000D_ÄÀ¸Ç»À4_x0016__x001E_&gt;3£À÷0_x0003_£¢EÀÀXdk_x0011__x000B_¡ÀÒ¦{_x0006_¥LºÀ_x0007__x000E__x000C__x0002_è=»Àå#Ñ²AÖ¹ÀÚ ´GªÀ6qÓ#_x0017_À6U¸_x0005__x0007_8m´ÀOÞ~v¢À_x001A_¶Vâÿª«ÀìKm¨7¥Àð	îà8ÀÿffÛ¹À_x0005_PÞQÇ_x0004__x0005_À_x0005_]¿ý_x001D_Àã»)ê²I·ÀÆ*£VA°¯À®gºçrã½À2P§G	ÂÀÃ!.Õµù±À§ªü;a,ÄÀ:b__x000C_/o­À_x0010_Åò_x001B_ò_x0014_³À±_x0003_hî_x0011_*ºÀ@{À5ÀÀPïwÚåºÀÓ	ñqÀttTÏå¤ ÀH_x0008_ßqéÀ)ÒP­¾°À_x0018__x0006_ÁTHýÀ&gt;¯mã}¦ªÀ_x0008__x0012_\î_x0003_çÀÌ7_x0011_°^ÑÂÀXD=¼ÂÀ k_x0002_ýWªÀÊ_x0001_©oïþ»ÀêÄÎ*3û¦À_x0005_KJO:JÀ_x0001__x0005_ªããLû±ÄÀx_x000B_I_x0006_çÀâ_x0002_eâ¯À_x0008_NnJÉ.¸À£Ùlë ÷ÁÀV_x000F_SÛ¦À"_x0016__5ÅÀ(Ê_x0001_ÆåS¡À"O6ªÍh´À_x000E_:_x0001_bsþ¶ÀÔ_x001C_IÝÖ)¿ÀÒYF¤_x0004_,ÂÀ®OØ=}SÁÀâ_x0018_@0¾ÀLUÊDeÀÀúYÛ_x000C__x0018_³Àû6ù«Þ¬ÃÀ _x0017_ÁÞ:ÓÀ_x0008__x0003_ñ_x0005__x0005_Ð À¬_x0004_t_x000D_1»ÀÅK_x000D_H_x0012_µÀ woÛ 1ÀâMÎqÇ_x0012_ÃÀù_x000F_QÉ¬]·ÀXÎ÷'MÀëí%WÂÀ{ØÆP­²À,Yd_x000D_Ó¤¤ÀÀ_x0008_	F»_x001A_wÀ28Ö@ú4»Àÿ}U!ÏÛÄÀ4_x0008_£ë_x0001__x0007_Ò&gt;¼À8_x0018_/_x0010_oÈÀµg_x0001__x0016_®¿À_x0004_J.¨_x0002_¥À`uuý.À{î7ùë_x0007_ÁÀ_x0005_µëÍiüÄÀ	^z_x0019__x0003_4·ÀµQ_x001A_dZÁÀvjVäÆ ÂÀh_x000F__x000C_]|®ÀX	²:Ìå®ÀÒöÑ_x0007_Í_x0012_ÂÀÈ­¿µoÀÀ=çËE¬ÀÅ_x000B_(ûesºÀôxòù^_x0015_ªÀn#d`ÃÀèÂv_x0006_jÀÌ8G_x000B_»ÀJ·_x000B_õ_x0004_´ÂÀ@û_x0015__x001C_i¢À3:F¼¶ÀÚüå¯B¯À	_x000D_K_x0014_T_x0012_ÀÀ`ûe9_x000B_ÀÏnÝ_x001D_²À)xÄw\©¿ÀÌ:aÕ_x0004_-ªÀnütMJ²Àtüßûó0ÀÀ_x0004_ÜM\Ó¸¾À_x0002__x0003_üûá/Î£À_x001F_&lt;WÏ³À%_x0013_¨_x0005_MéÂÀ!Q	_x0019_*¶À _x0019__x001F__x0004_Æ}À¨h_x001D_¦À¸_x0019_Eqôø¨Ànp´_x0013_ÂÀÐeª6NêÀ¥^t~§Ö´À`Jypè`ÀÆ_x001E__x0015__x0018_È®À¹+|%»_x000D_ÁÀÒ{å¦nô¥Àch_x0016_¡ÂÀ%?x=÷ÀÀÀrÿ_x001D_Q£À¤þmÊ.Ú¬À¬©ÖÉ Ào´××_x0012_¸ÀàÞFI ÀÀ_x0001_Òd_x001B_EÀN_x000B_¿ñ®_x0002_®À!_x0013_~Ë3ºÀÇâö¤À 5Ú÷_x0003_ÉÁÀ?e_x000C_º(§ÀØ|_x0016_SÑªÀdÎAu«ÀÚôè{¯À_x0008_	C½½ÀV2Vs_x0002__x0004__x0002_¥¸Àà®ù¤ÐÒ°À ¦ó¯q«À°ùõ6ùÀx®ï«_x001A_ÄÀ_x0005_[_x0003_»Àª_x0019_I»°o²À_x0013_Yó¤ÈZ°À`EPo·Àg|BÚé¾À;ó»a£ÀÃÀ°_x001D_!¢÷À3^ÆÎ¿Àö_x0012___x0013_¹¹À.#_x0017_é1µÀ/E©ØÌ_x001F_³À_x0010_@T¿xlÀ&amp;ÑÐDhE¦À_x0010_ñ_x001E__x0001_ªÛÀ¶o6_x001F_Y_x000D_½Àt%NýÊÓ½ÀPuõ'ÅÀ c:K³sÀÁz_x0011_ÃPGÄÀ^t_¸¨À­åSlô±À`_x0018_ö])À¢À_x001A_±j&amp;+_x001C_¬À*Eæ½_x0011_Ø¦À°b§n¨ÀÑh0DÂÀáÀ_x000B__x0005_÷´À_x0006__x0007__x000E_ö×ë_x001C_±ÀÎh_x0005_ø_x000D_²À$_x0016_ºJ ÂÀ\,¿VÃÀ·!	ÀrKÍóÉ«Àå_x0015_Âû½À»_x0006_°8¤Àv/OçÑp§ÀÜ_x000D_¡ºÀ_x0014_Tåzß_x0002_µÀP+ºyÁÀðm=O¯âÀD¡ºò_x000F__x0004_¢ÀðÁ­X?þ®ÀLà*_x001D_®ÀDÛ_x0010__x0007_i:£ÀÖ_x0001_Æý·»À`¤e_x0004_T_x0011_¦ÀÀç_x001D_½¨À6_x0006_E'ljµÀ¢|?_x0008_¬À_x001D_é;_x001A_^»Ààî5_x0008_¶~Àâ_x0005__x001F_ºa{­ÀJßXÂÕöÀÀÜ¸¤Ëï Àçõg~mà¶À@©¨­"YmÀÈx_x0010_\ÇÛªÀ_x0003_Â8ªQ_x0006_¶À&amp;qÅF_x0001__x0002_¤®Àú»à/ÄÀð_x0011_þúÀÅtò1¹À¯«_x000B_Vz¸Àðóf¿­ ÀÞ !z«Àw}r_x0016_Óy¾À _x001B_;l§ À0ô¨_x000E_+¿ÀÚ×ºÆÁGÃÀ4!¸Áj	ÀÀ«_x0013_x_x0011_õ[¸À#W)_x000B_ðÀ4ÚÒ_x0015_Öq¡À_x000C_RøÉA´ÀN¥m_Ç=®ÀÑ H¶û¾Àx5u©_Ó´Àr&gt;þ"O_x001D_³À1ÿ;¸ÿ;ÀÀÊLúW¢øÃÀðê\¼(ÎÀ!KÀÝxÀÀçL=/R_x001E_½ÀÜf_x001D_è_x001F_ ÀRðèÏGÜ¼ÀÞIKÙÁÀ_x0012_¦­¥K ÀJQÓù«À`jU_x001B_Ã^­Àp«õBÀ_x0001__x0003__x0015_¸³À7jý=ÿÂÀO¢ %çÛÀÀr¦9À4Æ¹o_x001C_®ÀõÉiU_x001F_ÁÀ~'£ö_x0006_n±ÀÐµ_x000B__x0002_ÆíÀ³×Põ~´Ànd}üÒ$¬ÀÜ®T0[ÂÀ¨^Ô__x000B_,«ÀM3&lt;7_x0002_ÁÀ_x0014_ÊõÜ±TÄÀ _·µPÀa_x0019_n_x0014__x0011_È¼À÷_x000F_yÏÁ½ÀX+ÈOgoÀ`½}qOÀ_x0012__x0010_yÑÃÀÆ¤¬ìûà°ÀZÊÞÂAÀÀsâY_x0013_ðÁÀ`æ:¼¶À` ý:vj¯ÀÞÍKü¼Àð»_x0011_(L1®ÀlØäûò©À¶!ùÖx­µÀl¬l¿¾°¨ÀQ*tL­»Àùé¥Ð_x0002__x0004__x0011_#·À±_x0004__x001D_äÂÀ)ç¢ÝL±Àx¢x!°s´À_x0010_Õs&gt;DXÀ_x0002_Ä­nÓªÀpmi_x000E__x0017_oÀ_x0002__x0017_ý &lt;CÀôíMY­À@_x000F_¸_x001E_C³À+¸ Eºl²ÀõD²p_x0001_³Àvê¯âfùÁÀtøø_x0001_:ÅÀÔâÆd¨¤¥À×_ø%ÁÀN(0xp»Àz_x001F_a7{ÄÀìÐºø£À_x0002_¯}_x0012__x001E_·±ÀP[¿ºýÀÎH1ÉÆ·³À_x0002__x0014_µAQ]jÀ¬5ã_x000F_p¦ÀÖ¹$UÚ«ÀmÁ_x0003_ ÄÀL_x0015_ÀÝ6ÂÀ41_þÅÃÀÀXçïâ&amp;SÀ_x0018_~+¤ÞéÃÀgíYIÙv¾Àö"D_x0004_jt¿À_x0001__x0003__x000C_³yÌÂf¼À¾_x0010_o§Je¸ÀËê_x0018_æ_x000B_·À/Å9ÓÂÀH£,Ú_x0004_´À~×&amp;]Ä_x001D_ÁÀD_x0002_u¥ÀTU&gt;	!;²Àz%&gt;_x0017_°ÀH&lt;(£nê¶À_x0010_«´¢õÄÀi¸On_x0001_ÂÀZõòõ¹ÀÏe-XÃÀ0N¾óÀ[øÏ6Ù À:¸úù_x001A_§ÀÀ- ©_x0008_ÆÃÀ8*_x0005_ª¦îÀÀ²_x0006_ª_x001D_ê%´Àîqã¿hF¸À_x001C_çØ_x001F_y_x0010_ À_x0001_tÌN_x001E_À_x0001_pNôßxÀGeÃ®ÂÀÐ++­ÅÀl_x000D_×¬&gt;¸Àø_x0003_ÆÅÍÿÀ$Eº¯B£À_x0018_&lt;ÐJOºÂÀ8Laò{À0¢h&gt;_x0002__x0003_CfÀöäw+q:»À¶å_x0015_d¿À=gÒ2Òh·ÀÅ.LCF·ÀPÙÊpiÁÀnh¥t¯ÀÔ$]]ý³¶Àú_x0002_2ÄÀ°k_x0010_ÀÀÜëÖ_x0013_¬±ÀÜÃ_x0012_$i§À²*ñLëºÀÿüÄVþÄÀ8î0W_x001E_¾ÀÐ5_x0010__x001A_sXÀÀ¤d3i_x0012__¥ÀÐ_x000F__x0014_v_x0001_Â¿ÀvëÅª²ÀØ,²µ4©ÀtZ_x000B_°B²À­¦_x000D_±N¼ÀþÄÇ×|¿À¢4X_x000D_M¿À°¢_x0010__x001C_\ªÀ#þYè¶À¸_x001F_;&amp;/0ÅÀ!rÚmÀÑ_x0011__x001D_/½Àüô0._x0008_®Àd%¡À[ê"í¥áÄÀ_x0001__x0004_5ùct»½Àø¥çÌ,_x0015_Àøãl¸_x001D_3ÅÀ_x0001_$¸Ïü1ÀW0á_x000D_E_x0019_ÂÀ;ó%àÀÀâö:6¤-ÃÀÈk$zóÁÀ?ºÀ_x000C_¤]ÄÀ´ØMö)ÜºÀ_x0012_÷_x0006_¥På©À»3¡|À¯_x0007__x001A_²ÀèÄ­&lt;iÀâª!eÚ¥ÀàNâ'yòpÀòY_x000F_o«ÁÀ_x001E_8¨_x000C_íÃÀ_x0011__x0003_C_x0004_´²ÀÝ²Jj¦¹Àu÷¶,§æ±Àp_¡(ùÀ`âW`ù_x0011_¿À Wë.=YÀzY«,HÀÀQ	ÔÀÍÄÀ÷Iü5mºÀ¼_x0004__x0002_ÙéoÀ$ÿåd¼IÁÀì,8\,ö´À_x0005__x0012__x000D_KöÂÂÀXà,ÿ_x0003__x0006_LÑ¬À@ÀZÝ;À(_x001C_¶|¼½À3zn§KaÁÀ|Î­Æ_x0016_¬ÀÊÁrNÄ½Àúhª,:	ÄÀ­_x0002_|"¶ÀæÆì$Ýê¼Àì.a&gt;*l´ÀVßx1 ¹À_x0006_â_x0001_Z[x¨ÀÔ¿ ±!ÄÀ#~ÍÚ_x001A__Ào¢V_x0004_¸Àî_x000D_Êf_x0005_ µÀ_x000E_Ø_x001E_ÖÄÀo Vïéç´À¸Ù_x0001_;ªÀÂ/^ó¡À¿ÖK;²hÀÿ_x0017_s"Îä¶ÀlÀfÔÛT®Àã½m 1ÅÀ@Bw	cÀdr@&lt;7ì»À_x0018_Ékø¨"ÀÖ·á_x000C__x0004_¶À_x0008_ªÀÈ*1À²_x000C_/ÂÀUBÚñÂÀ_x0002_ñþ}:_x0013_¾À_x0001__x0002_ZËAC+oÃÀ¸ü4¢D`½ÀÆªÉaÃÀ¡_x0002__x0018__x000F_ÂÀ)£ª¨ÆÄÀ åXT_x000B_¥À§,Ä_x000E_ñ`¶ÀØ&amp;e_x0019__x0006_¦ÀR&gt;Å(ÃÀ}_x0003_å±µÀ§bb¬ÂÀ|We]Îu±À@'Ü)ÂÀbS àHó«Àµ_x000E_²¿ÄÀ_x0019_¼ö-ñ³À_x0012_b¿Â_x0004_o«À¤©©]7··À(á)LeõÀ@ÑeÛü_x000E_À_x001C_O´dC½À_x0001_J¸_x001C_öI0Àw_x0014_J_x000B_ÞÀÀÈß_x0019__x0017_ýÀÀ °_x0011_ ¸À­óò@_x0017_ñµÀ0¢¡_x000B_C_x001A_À_x000D_DåP½À÷U©çó¶À_x0001_p½0	ÉÀ_x0006_¯-ø&amp;®ÀfË_x0001__x0007_2¼À,ÊðÆå^¾Àp_x0017_ö7ãÀV_x0019_áõÖÁ±ÀØ¤ggB«Àê_x001B_úO¨x´ÀHFÙ$qÀ5_x0005_Ñ³_x001B_ÀÀ¼©4ÍGP¢À2~æ_x001E_×U»À¤Ãÿ¦&lt;_x000E_°Àë(¹TºÀ®_x001C_+_x001A__x0002_¿¾À­/a_x001E_M´ÀÀ¨Í_x001D__x0003_cÀQ_x000C_$'_x000F_ÅÀÅq¿îvÁÀ yH½:V¸ÀÎÄ-*ÅÀð_x0013_Ù¿_x000F_!À`rÖÍç ÀJó_x0015_úðÝ¯ÀÀ_x0004_æ[Î¨À¨#8_x0011_¸µÀ_x0001_«j6õ±ÀôÑç_x0003_¿'ÁÀ(Þ_x0013_Ü" ÀWk#8ã¶ÂÀ_x0006__x0017__x000B_ÞM¹À Ì|_x0006_ïªÀ¦xi¶£¯­À_x001E_fÂ_x0005_'ï¼À_x0001__x0003__x0002_[XvÆÅ²À7µ_x0012_OùÄÀfCÔsçÑ®Àm/À:ç ´ÀHõ£³VÀø@éÕ_x0018__x0012_ÀÿÀ'ú¼À _x0013_9D¤ÀÀ³O5]ºÀ_x0008_ôzÀ¸"ÀàrØ³8xÀp	è§¹åÀ_x001E_Ú8«áðÂÀH_x0014_põg_x000C_À q]íÊd´À`Ò7o:¡À/&amp;izF_x000F_¾À6ä%oßo¬ÀvQ{tÃÀÊ_x0002_ºÀÀAP×Ö_x0003_¸ÀP_x0013__x0005_ÁfÓÀì_x001A_:d`ÄÀpvã¹ÞÀåú²k¦ÚµÀPy_x0011_¿ÀÁi_x001B_Cö'µÀÓ_x001B_Ê9¦±¹À&lt;['}m4¨À_x0006_!ÜÃ_x0005_§À$¨¼`_¾ÀPoÖü_x0001__x0005_oÀ3]ØZ!ÃÀ	_x000D__x0003_7Eû°Àð¯[Ù(¡·À©øxÕÝ¨ÀîR(&amp;¥Àz.t³À¸oeÕ1¸Àzê7_x0019_ÊÙ®ÀÈx+NdÏÀçèúU»Àn²ô6©LÃÀ@õ±i×fÀdü­|ÀÀ\&gt;{_x0016_2¡ÀhMë_x0002_ã´À ¶D©Ð	Àrþ;Èú·Àæ_x001E__x0018_bZÀ_x0001_­ô)x_x0015_«À_x0002_oùøóûºÀ$Û_x001F_ì_x001A_£À	&gt;x.ý¹Àn)²½V_x0017_²ÀLâßµÀÂÀ 0_x0004_/ôÙÀé_x000E_ÃÀ}X_x0018_f#ÂÀ8Z11½À%ìCðõ·À?½_x001C_(6³Ààû´ì±&lt;ºÀ_x0002__x0003__x0010_!)Ê¶ÀòáÜà¼ÃÀcÊQ_x0017__x0007_Æ±À5ÁSÊà³ÀÓNªbí²ÀjLkbé_x0015_¦À+|¶_x0001_öZÃÀÐj_x001B_	Ú»Àõ40öÃÀ~Ín_x0006_X§Àª©¯gN¶Àe¢¹ÁÀèzVEá­À«¡&gt;%cÄÀtpUª@R¤ÀY_x0017_WÌcÀT.ml_x0010_²ÁÀîÌC~½ÃÀ ¬`_x0011__x0003_¿À ¥_x000E_y£ÖÀ_x0013_&amp;_x0013_@ð_x001C_ÄÀ0_x0004_Ù	ÖÀÐÜõáfÀKY %¤¶ÀÈÀ½:dÞÂÀ¢¤õ)³_x0004_³À#±J²ý}¶À$¯À5ûÕ¿Àl6î;_x0007_7¯ÀP$	QÚ"Àò)_x0013_.¸ÀYã§_x0002__x0003_#÷°À~_x0016__x000F_ú]Àd0_x0012_4¾À`uð;í½À7gq¼JÃÀªÃ_íÀÀ´ÀÃQ_x0018_92±ÀèÀ{ô÷ÀX_x0002_|ñ3ÀÀµÍ_x000D_yÃÀ_x0002_ÅöæÀq_x0014_ï_x0001_ªÀ_x001C_F_x0017_¦4LÄÀ@PÈ_x0019_bÀ_x0016_àG_x0007_ÁÀNq3ë¥À_x0002_m¬_x001E_mÀèY¢Ñ­ÀP_x001F_ú¬À_x0010_Æ¡¤ÑÖ¤À$®T »ÀðQÃDo©ÀÓØ`_x000B_Ú¼À¯´L_x0011_5ÁÀÊºeV_x0018_J´À_x0002_×¾ßÊ)@À¼¹íR À_x0010_xr_x001F_ ¸£ÀÌ=SA]6§À-_x001C_Nwg¥ÄÀ¾Áô)7ÅÀ,éC»]r¹À_x0001__x0004_=±®)°ÀaÉõSÄÀ_x0018__x0018_a_x0006_ÝÀv_&lt;®À_x0018_E{w·sÀÐ¬_x0018__x0003_­º¿Àä_x001C_âØ6«À _x0010_¶8ô}À¨2	âK¬À;K_x0018_&amp;­µ³ÀÒè46Vç¨Àðsj=ÁÀ N-_D{ÀâàY«ÀöhGK¯K¸Àæ¹7_x0013_:Ï§ÀV_x0006_çÄ¹sÂÀ¹ gØ#ÄÀ(Q_x001A_Æ·À0¾t5_x001D_¥ÀåiR­µ_x001B_ÅÀ_x0018__x0016_n_x000E_`òÀ_x0003_¢:}¢vÀ¸_x0003_¹c34µÀ0_x0012_8_x001D_³MÀsù¸ý_x0002_'°Àt+/|É¦À0Ù_x0011_J¹À|øÿÎ¸®Àè÷_x0015_ë+#­ÀçF7ÍçÊ¸Àà(YÐ_x0001__x0002_.ÉyÀ¿]¸º.a¾À_x000D__x0010_àÃÝÛÁÀö¥û_x0013_Þ»ÀÐ×nÖz_¼Àø©å	é£À¸©_x001B__x0005_ÿ_x0005_ÀðNçó§À _x0004_Î:_x001D_|ÀÀ_x0007__x0010_}£ÓjÀw)jóbÂÀÐÃòø	|À@ÙqÝ]¶wÀðöÛËe³ÀCóB6G°À_x0015__x000E__7_x0019_fÁÀø!m À-P &amp;IñÃÀ&amp;_x0002_øØ¸À_x0010_oJ/À_x0006_ÕÉ_x0006_ÒºÀþN_x0005_SÎÂÀ_x0018_þ7é0]À·u1·AMÄÀµö_x0001_%Ç¹À¬òdTOÂÀÑg_x001C_v®ÄÀ¥_x0003_»XØ.ÃÀnØ_x0001_ ;¼Àþ_x000C__x0007_K_x0011_ÅÀ¬ÈáLÐßÃÀÜ&lt;31¡À_x0003__x0004_Ä1æf_x001D_ø»ÀÀ_x0001__x0019_ãkwÀ4v!¾_x0008_ÁÀ°_x0012_kÉ_x0008_lÀr?_x0006_[Vù¸ÀäñK`R½ÀÀaÕ4+3Ð¸À_x0010_i_x0011_VÀÀë¯¿ç©dÂÀìFH³¬À÷Ê§_x0013_{©ÀÀhÇp{À2_x0004_e_x0013_t§À¤³íC_x0018_¢À_x0016_±Õ÷O_x0012_ÁÀ0ë#_x000B_	¹À}ú_x001B_Þt½½ÀLÉWà_x000B_©Àhà1å¯¤À0/°ÆNÂÀR_x000E_q©Éÿ¼À2Î6[õµÀ(¯êì_x001D_¦À¡¶ÉAúÂÀ ¤K3ÁÀº_x000D_\péÿÃÀ¹_x0011_ºpT_x000E_¸À_x0006_Ô¶Âw¥ÀÅÈ_x0006__x0002_ÀÀccÛxJÀÇÂp_x0019_r°ÄÀ¸u­_x0002__x0004__x0005_Å&gt;ÂÀt¿mîª_x001B_¢À/£/_x0013_\G¿Àvìyf¿`³ÀoÇÛ*8ÃÀ6¾_x0004_ª)a¸À_x000B_Î#HiÄÀ_x0001__x001D_{dÉ°Ààpî-XÄÀ],ö¾%²À(#|¬Ý_x0005_¸À_x001F__x0004_OÚ¶½Àp_x000D_s#¶ÃÀð¦·._x000C_¿ÀðçwCÄÀ_x001E_ôé$ÆãÀÀG:`ô_x0007_ÄÀtÙÁÕC¥À|1ÔP ¹¼À._x001F_Å9_x001C_ÃÀ£vJ_x000E_ØzÀÀxR_x0002_ÈÌL£À |p*àXÀïTQÄÀ¨_x0006_Ç&lt;RÀï~D&amp;³Àì_x001E__x0006_s¡+ÅÀr0_x000F_ê¡ÄÀ,¨_x000E_Ë¯9¦Àq\Êì)_x0003_¸À8ÂÇzj®ÀX\¦YÚÀ_x0002__x0004_!æÕKÁÀ_x0010_E._x0016_AÀ;-TdóÂÀ¼&amp;DÀÀ_x0004_;_x0001_b»ÇµÀðq_x001C_öÏNÀÒ_x0003__x0008_BÃÀÐÿ=è3À8!@ô_x0016_«ºÀbÝ¯|¾¼Àb¯g\ÃÀà_x001A_ÁÛVU|ÀÞR©Ö_x000F_§ÃÀ¶43-¹¥À0×Á½¬Àê_x0013_w_x000B_v:´ÀCÈæxXÄÀ_x0002_ç_x001D_Êî{MÀý×H¤_x000E_è²À!ªð_x0002_w2ÁÀÚ¢yÝÜQ¿À`\I¯_x0012_+»À1è$¡ô¼À,4Tz$`¤ÀÇ¤ÝnwÂÀÐjÛ´´ÀH&gt;AÀ5æ#v_x0019_gÁÀÜPãÎlË¾ÀØkÅaÁi£Àå_x0015_ç}J_x001C_¾ÀÑÃï_x0002__x0004_°JÄÀx_x0001__x001E_È_x001A_&amp;ÀÑ½ £[û¶À êP«à_x001A_À_x0004_Tm_x0002_Óp¼ÀPt[ç1½ÀZ,dÁêÁÀ/P_x0001__x0002__x0017_·ÀÙ_x001E_;ÀõÒt©z­ÁÀxti\ØPÀIo§VÁÀäDâW_x0017__x0005_ÃÀªCì"é~ÀûºûEÁÀV/5¯¿®À9_x001C_þKVú´À`OúM&lt;±ÀBñ`5_x0003_ÄÀáøË*Þ_x0016_ºÀÿ_x001B_Å_x0001_ØMÀÀ$f_x0005_8·²Àû&lt;q_x001A_ÀI\ãÏþ·À°t_x0016_\mÀäª¬¢_x000F_ôÄÀ":Sôr¸ÁÀ¤+äÛÀÀD_x001F_ÝÊ»ÀÎ(MÐzKÀÀçµºE=µÀ³©ËÄlÀÀ_x0003__x0004__x0013_ð_x0002__x0008_µÀ ^ú_x0012_â±À0SÒ¹_x0005_ÀÀLÙ'_x0003_ÁÀ_x0003_¢SÀ¥gÀª`_x0001_Çj¼ÀQB÷à°ÄÀCÇ]x¯·À;U_x001D_ÖYÂÀ8	N|_x0006_TÀ°!z_x0017__x001F__x0011_ÀÐ!o4©CÄÀÞ,õCÀð_x0017_T"çÀ,ÒÆº_x0013_ÅÀÎ¤­&lt;«A¾ÀÐË2É_x000B__x0015_¿ÀÙ9³Ñ^&amp;ÅÀ ÓíBîÀB7ZK¸Àæ&lt;!ße-¬À_x0018_¼ý;¯¸À_x0003_ßÅÃbÀ°89£?7ÀÔ_x0010_¤ÀHÄù0e¦À_x0018_j&amp;!ªÀñ£tG¡Ó¾À7Qû[Ú°ÀÕ&lt;Å]BÂÀª¢¨Û@e©ÀNl0§_x0005__x0007_ÚZ³À _x0019_e	«¡À2ÖPö»ß²ÀH;é&lt;59ÂÀ_x0005_ÉòîWVdÀ_x0005_N8zJ_x0007_À_x0018__x0016_l¯_x000D_~À!1!Ùïþ¿ÀKD?_x0019_´ÀÅ_x0012_®XWÁÀïcþË6ÃÀ+¯qTf¶À@_x001D_Èµìå¾ÀÈ_x0019_©3_x0004_ ÀÀ]kTÜ_x0006_eÀF­jNÒ&gt;­À_x000E_3ñuCwÃÀ_x0015_ÙaDx²À`ØJO_x0001_À[ó^_x001D__x000E_d±Àæo+)TÃÀB]?¿­Àâ«_x000F_Õ2mÀÀô_x0014__x001C_H¶¤³À2kØ_x0002__x000E_ÅÀGt¬þ"ÀÀ\Ä_x0012_w¶ÀÜ+à_x0003_!¸À@Ø@að_x0015_ÀlÊ7_x001D_0 Àj@ª[ö%¾ÀcÀæFu¶À_x0004__x0005_¬Â_x000D_Û)hÀÀXà	O9¥ÀÜÒë{F¾À"_x0012_¢þªô¬ÀS-_x000C__x0003_~¯ÀL_x001D_s_x0011_Ò_x0015_¾ÀÎ¥#Ú,¥ÀO£ÔÛ_x001E_?°ÀT	_x0006_î×¡À@çv_x0001__x000D_ÆÁÀà1{«¨ÀbJ=öÌ±À´ª¯_x0004_MÒ­À_x0013_¼ñfÀ_x0019__x0012_ð,_x0002_ZÁÀN_x0002_KH(È­À_x001B_2:Ì(æÄÀû~ô@_x0010_ÒÄÀ-ÏÆÁâ¿À_x001E_q	ï_x0010_Ý¸À|vnn_x0003_±À£ãÕ_x001E_Ø_x0019_ÀÀä0¯*ÄÀöhC_x000C_aÀÀcN&amp;Ñ ÀÀÖÜ¨¬XÖÀÀ_x0001_²«´Àôw|[P©À_x0002_Åcº_x0008_k¶ÀÑ_x0002_Â¤¹G±ÀZ.&gt;Y¥(²À@_x0017_._x0004__x0001__x0003_8_x001A_~À}Ùz¿ò¿ÀÂ¬ù¨P!ºÀ·_x001D_ÂÚÿ_x000E_ºÀ¯õP³ç.ÁÀ_x000C_\´,5³À7©!_x0005_ÕEÃÀ_x001D_¦Â_x0010_­ÄÀb#ÎÖ[ÄÀth×G_x0001_£Àpà¹_x0001_¼ÀPÃÝ_x0005_åÁÀ¬«90¡f£À­à&gt;_x0004_-ß´À_x0001_þ¤øºÀÜÍ²Ì¤À7ÿ½2ý=ÄÀ_x0003_ù£É,õÀÀ'â¸Æ|åÄÀ3^_x0005__x0006_Sà±Àõ©_x0006_þÙqÄÀ0 lÆí_x0011_ªÀq&lt;¸K¿vÃÀ«_x000F_bk	¬ÄÀ½Pn­Ù¨²À¦ÆÄ¢_x0018_ÁÀX÷N	î¯ÀÂd*á[µÀÁj~=¢Q±Àå¸_x0002_LÙ¹ÁÀlzC¡ÏáÂÀv)_x001E_æ	±À_x0007__x000B_døq·°§À¤ÆöE±À|=ôU_x0015_^¦À4gÉBßÆºÀäù9_x0016_©Àà_x0006_ÞºuÀ©{	__x0010_ÃÀ`×_ø_x0007_e¨À_x0011__x0003_"D$½À@üG ¿Àî©¨"ÞºÀÒÒóÛÁ&lt;¬ÀÊH_x001A_v6ß±ÀPæhÌg¿À\æ0®¡ú ÀP=ú*_x001E__x0005_¡ÀêÅr¡&lt;ÅÀ¶Ùn_x000F__x0010_»ÀÂ_x0011_q_x0010_±ÀPþ_x0016_Ö_x001B_e½ÀèY*Æ?¢À¨Y'é:µºÀ2?hË_x000D_c»À_x0012_Ë\©³Àñ¼_x0008_'¥_x001D_°ÀËQ·½³Àí_x001B_¦ÀÈ_x0006_¢f2ÂÀ(àj¤A£À9âó¬'Þ³À@¾_x0007_Ûc_x001A_À_x0004__x0001_Õ_x0002__x0001__x0003_¾$ÂÀô®{PØ~°À±¯úÎMÿÄÀ _x000E_Õq¿ÀÊñ_x0011_V·Àõ³ Wy_x001A_ÁÀÀÛf¡ÃÀÿÝí9|ÃÀ,Më^UYÀÀ_x000B_3&amp;ü_x001E_sÁÀ+¡ßq_x001F_ÂÀì@J2ôSÂÀÀîk_x000F_Ú.À_x0003_Pð_x0019_BÁÀ|:Ø¯}¡À_x0010_ð:_x001A_ZÀä[Ù_x000D_S¿¥Àð"´øhJ®À&gt;_x0002_¤/ºÀÁ_x0016_%R"°À_x001A_CIÀÈ´À¸ªXã_x0010__x001A_§À[°² y·Àò_x0001_ÈicÀ_x0010_ÜI¿A À_x0001_ã_x0011_±_x0011_ÑÀ_x0001_|¨7)ëÂ@@ù¾¸ÉÓÀðh½îàÀÀ¤Xp_x0012_çÛÀìçù ¾À ôµÝ¿ÒÀ#&amp;#,[Ü_x0012_Í@#+_x0007_"Uà´À ÝksËÞÀ#°ê_x000C_I ¦@ÀM$Ëh$ÁÀ@l	KåÀ@FÇ\W¤ÌÀ ÄåÝóÔÀà!z_x0005_gÞÀ L0Ü_x001A_ÑÞÀ#Á_x0008_¤@0ioÁ_x0005_Ú@@ÊÍà7Ì@#ÆCÃQ_x001A_Ï@l{ÓÀðQÆJ%èÀ_x0001__x0004_##_x0002__x0004_##_x0003__x0004_##_x0004__x0004_##_x0005__x0004_##_x0006__x0004_##_x0007__x0004_##_x0008__x0004_##	_x0004_##&amp;_x0004_##_x000B__x0004_##_x000C__x0004_##_x000D__x0004_##_x000E__x0004_##_x000F__x0004_##_x0010__x0004_##_x0011__x0004_##_x0012__x0004_##_x0013__x0004_##_x0014__x0004_##_x0015__x0004_##_x0016__x0004_##_x0017__x0004_##_x0018__x0004_##_x0019__x0004_##_x001A__x0004_##_x001B__x0004_##_x001C__x0004_##_x001D__x0004_##_x001E__x0004_##_x001F__x0004_##_x0001__x0002_ _x0004__x0001__x0001_!_x0004__x0001__x0001_"_x0004__x0001__x0001_#_x0004__x0001__x0001_$_x0004__x0001__x0001_%_x0004__x0001__x0001_&amp;_x0004__x0001__x0001_'_x0004__x0001__x0001_(_x0004__x0001__x0001_)_x0004__x0001__x0001_*_x0004__x0001__x0001_+_x0004__x0001__x0001_,_x0004__x0001__x0001_-_x0004__x0001__x0001_._x0004__x0001__x0001_/_x0004__x0001__x0001_0_x0004__x0001__x0001_1_x0004__x0001__x0001_2_x0004__x0001__x0001_3_x0004__x0001__x0001_4_x0004__x0001__x0001_5_x0004__x0001__x0001_6_x0004__x0001__x0001_7_x0004__x0001__x0001_8_x0004__x0001__x0001_9_x0004__x0001__x0001_:_x0004__x0001__x0001_;_x0004__x0001__x0001_&lt;_x0004__x0001__x0001_=_x0004__x0001__x0001_&gt;_x0004__x0001__x0001_?_x0004__x0001__x0001_@_x0004__x0001__x0001_A_x0004__x0001__x0001_B_x0004__x0001__x0001_C_x0004__x0001__x0001_D_x0004__x0001__x0001_E_x0004__x0001__x0001_F_x0004__x0001__x0001_G_x0004__x0001__x0001_H_x0004__x0001__x0001_I_x0004__x0001__x0001_J_x0004__x0001__x0001_K_x0004__x0001__x0001_L_x0004__x0001__x0001_M_x0004__x0001__x0001_N_x0004__x0001__x0001_O_x0004__x0001__x0001_P_x0004__x0001__x0001_Q_x0004__x0001__x0001_R_x0004__x0001__x0001_S_x0004__x0001__x0001_T_x0004__x0001__x0001_U_x0004__x0001__x0001_V_x0004__x0001__x0001_W_x0004__x0001__x0001_X_x0004__x0001__x0001_Y_x0004__x0001__x0001_Z_x0004__x0001__x0001_[_x0004__x0001__x0001_\_x0004__x0001__x0001_]_x0004__x0001__x0001_^_x0004__x0001__x0001__x0001__x0005___x0004__x0001__x0001_`_x0004__x0001__x0001_a_x0004__x0001__x0001_b_x0004__x0001__x0001_c_x0004__x0001__x0001_d_x0004__x0001__x0001_e_x0004__x0001__x0001_f_x0004__x0001__x0001_g_x0004__x0001__x0001_h_x0004__x0001__x0001_i_x0004__x0001__x0001_j_x0004__x0001__x0001_k_x0004__x0001__x0001_l_x0004__x0001__x0001_m_x0004__x0001__x0001_n_x0004__x0001__x0001_o_x0004__x0001__x0001_p_x0004__x0001__x0001_q_x0004__x0001__x0001_r_x0004__x0001__x0001_s_x0004__x0001__x0001_t_x0004__x0001__x0001_u_x0004__x0001__x0001_v_x0004__x0001__x0001_w_x0004__x0001__x0001_x_x0004__x0001__x0001_y_x0004__x0001__x0001_z_x0004__x0001__x0001_{_x0004__x0001__x0001_|_x0004__x0001__x0001_}_x0004__x0001__x0001_~_x0004__x0001__x0001__x0004__x0001__x0001_ýÿÿÿ¿_x0001_ªJjËÀÀú&amp;E:ÎÀ0[(ûP8ðÀQn¤ðö±ÀðC&gt;Ä³'äÀ_x0001_.@_x000D_nñ©À@]üXÛÀÐ¶p_x000E__x000F__x0001_áÀÀ×uA_x0002_µÅÀú1_x0008_oGÍ@_x0001_XÑsr_x0003_ÀôÒA_x0005_Æ°À°Ütü¤yåÀÀ__x0003__x0011_Â¥ãÀ_x0001_ÝQ@_x0001__x0003_t\ËÀÀ9`Y5Á@_x0001_8¯_x001E_'À_x0001__x0006_¼8.ÜáÀy_x0006_éÍ	·@_x0001_pl'»À_x0001_+@_x000C_×À@_x0003_¼«h¥Â@ÀÇÏé¾óÄ@_x0001_]¶¬3¬Ì@`Ä³¾0ÆðÀÀÙ-_x0002_ü}ÎÀà_x001C_;%ìÕÀ ¢©òÏìÑÀ o/6Í×ÀÀ_x0012_ï_x001A_	¨ÑÀ`V_x0017_»5WÓÀ°hüÍ(;íÀ_x0016_!¢pÈÆ@§[ýsm²@à_x0012_ó¿~ÕÀà_x000E_¿ÁÜÐÀÏn{£ÏÃÀ_x0001_&gt;é4_x0006_ÇÀ_x0013_\_x0019_Æ½À@òðú9ËÀx×_x0010_µÀ e«ÝÀ_x0001_á_x0015__}ÂÀ _x0010_ºE_x000B_%Ð@àÍ2óX_x001D_ÔÀÿÝì2¿@_x0001__x0005__x0001_J9Ü«À_x0001__x001C__x000D_ÐéRÀ»R}Ù¿@À8°_x001C_wÎ@É_x000B_] XÙÀÀ(IÁ°_x0017_Ó@&amp;_x0002_­ÒÀ_x001E_cäº@@hæËÞkÔÀí	Aoº@_x0001__x001B_ÖÄ§!¥@¥da±³Àð-$/êÀe³Gª_x0019_¸À_x0001_7cw¹À_x0006_ü[Æ¸ÀÀÒ.*ÓÄÀ@_x0019_^bÇÀ_x0001__x0008_ \_x0003__x0017_À_x0001_8ù½	Ë´À_x0001_oXû[¨ÒÀcO_x000D_°@`7N@_x0004_JÑÀ_x0001__x0004__x001D_:î¼À_x0001_Ï hi¸¥À_x0001_._x0016_¥Ù¿ØÀÀêåW¬kÞÀ ®c_x0016_§ãÀÀå½ßÏußÀ@_x0005_&gt;nÒÀ`G¥náÀ@Å²ß_x0001__x0002_\5Û@_x0001_kù£i»Àº£ÐZÐÀ`ãÍ7E¨Ú@_x0001_váùÅãïÀÀ¡x³[çÕÀ`x*´ÞÀ@i`õ_x000F_ÍÀ_x0001_ø¬/_x0018_ËÀ¶Ýïå¥Û@àá_x001C_SºÔ@_x0001_U{pÑþ±À_x0001_î_x0014_	R @)EÓ¦?ÙÀÀöÑEK&amp;Ì@_x0001_µ_x0015__x000C_Mk³@T¹{ÑÔÃÀ`9i_x0008_/ÓÀÖ_x001C_Õ`.ËÀ@_x0006_èI§ÌÀÀ¹òuòÉÀ@_x000B_ë_x0007_ÿÛÀ yÛTöàÀ_x001B_¦7çÀ .Ó_x001E_8xÕÀ_x0001_ð¶uÉ À_x0001_õOì¼£ÚÀ`4Óñc/Û@ Ö1#EêÔÀlrºaÖäÀ Ü_x001B_PUöÓ@ô_x001D_Ý_x0011__x0008_ÚÀ_x0001__x0003_À¸ÇZÒÆÈÀ ÷h$wÕÀpÃ_x001B_ðÙ¬àÀ¥q_x0019_ñ_x0001_Â@À:_x001F_½ ØÀ Ì¿?ÿAÖÀ_x0001_°,=ÊÀàä}Á_x0001_ÔÀ_x0001_Xçþa_x0012_@P\jf_x0004_àÀ@_x0018_D0V&lt;ÖÀ ×ÙV_x0017__x0003_ÖÀ ]k_x0002_ßÀÀXÍÛ¦ÝÀðQ&amp;_x000E_réá@À_x0005_©çóHÜ@_x0001_Ñ_x0016_²?¡@ ¦GVVÖÀçÛxaCåÀ_x0001_à;=Å¬|À_x0001_Ë0nÛÍÀ óf4è`åÀ°ÂØQìMáÀ`F_x0012_æ_x0010_ÝÀ`Î{-ÅÒ@ß_x001E_H_x0016_è¼@`G_x000F_õ_x000F_ÜÀ_x0001_©Ñ.ÛÛ@_x0001__x0001_`KT@¥_x0005_	gåÀ­ónÎÖÀ_x0001_æ_x000C__x0001__x0002_Ãª»Àà_x000E_t_x001E_éÀ_x0001_O0e_x000E_¸Ø@°»YÝNÇâÀ_x0001_/ÇÆ©À_x000C_¦ô]À@»e~¬ÎÀ_x0001_=Aé!w»À_x0001_Q°n_x000D_ÊÀ_x0001_ü«©ã|ÀÀâ§=	ªÁÀÀc VÚÇÀ_x000B_B_x0005_~ÕÀ_x0001_[\_x0019_AµÀ¨r_x001C_úÇÀ_x0001_$rØ@ÇR_x000D_:áÀ à÷]bÕÜÀ@_x0010__x001F_ tÓËÀ_x0001__x0010__x0005_xßÀð)*#^ çÀ ¿ÿûÝÀ«Î4kBÍÀ_x0012_cË4tÉÀÐÙéK_x001F_ÚåÀDÞµ¿æÀ_x0001__x0010__x001B_}S À@ &amp;oæ·ËÀ_x001C_TÎ]g¹À_x0003_é´«'ß@_x0001_Ï|_x000B_G×ÍÀfºÿ'ÈÀ_x0002__x0003__x0002_øÿ~?ü¡@@C_x000B_ÛÓQÐÀ _¬JPz×À_x0002__x0011__x000E_s2®¿@@	±±ZcÝÀÀZ7¹Þ@_x0002_&amp;_x0004_è&gt;¯ÏÀ_x0002_bdc¸@ _x0003_2OEØÓÀ ºRî°êÀÀ/q_x0006_Ç@ ¼º¬¡ß@ _x0018_þoxGÞ@_x0002__x0008_¤]}ÈÀ_x0014_/¤Èu»@+R?Ãd±@ _x000C_]"&gt;_x0011_ÜÀ_x0002_SiØìÓ@ÀC¬_x000D_ÔÀÀõy_x001D_µÁ@_x0002_i¾_x0014_ÒJ°@ðÃ¼Ù_x001D_ÝÀÀ¯y{¤ÖÀàÉP¿:êÀ@/pãáýÕÀY9:nYÂÀPü©!­þæÀ WOø¼ÑÐÀ_x0002_°¹½_x0001_}@_x0018_u{cÍÀàh_x0018_pv­ÔÀ7¨I_x0003__x0004_²Ï@_x0003_mdzt®Àðz_x000E_çüáÀà@QãÔÀ_x0003_(Ú6)rÀ%äÅ¬W²À¤èU_x0001_»@@_x0002_Ä(#}ÊÀ`ÚBÜ7áÀ_x0003_ fv¶À@	~r¨_x001B_ÕÀ_x0003_Æ&gt;_x000E_ÍÀÿ' ÞW±@@#Á_x0014_U@ÓÀnY¯ìøÆÀÀÏíì¡âÀ_x0003_~µ¾¬²@¼`_x0003_ÔÂ´À@¡ÑZâ/Û@_x0018_$[[q½@_x0003_¼ 2_x0007_ÌÀPõÁy_x0019_cèÀ@ñ^G&lt;_x0005_ÍÀ¤_x0015_Ú_x000E_ãÀÀà_x001A_W¡bàÀ`ÂI9·ÓÀ@bP/¤\ÐÀ $!¯.ÕÀàÌbïÀNBèÿßÀÀý_x0007_À1ÍÀ ÖÈ¼OØÔÀ_x0001__x0003_ÀjF Y_x0010_ÕÀ_x0001__x0015_\í¬ºÀðÛ_x0019_U_x0002_åÀp_x000D_)ÊèHêÀ_x0001_¬_x0010_Q_x000F_À¯(&lt;i¿ÀÀ(RO¼ºÆÀ_x0001_µ_x0018_ø/_x0018_»@_x0001_w&lt;_x0011_é^ÂÀ_x0001_Â_x0011_µâü¦@_x0001_0kpdÙÀ_x0001_Ê_x000F_zÂöÑÀPvö{5æÀà§Ê+DÓ×À_x0001_O*É¤ØÑ@@?!=0,È@ÍtñÆîå@_x0001_ßKcBäÀà¼_x000B_è"TåÀ_x0001_?M¦jÛÀ_x0001_£Ã¤_x001F__x0005_°À_x0001_µ±OË¦À_x0001_lÆ¢_À_x0001_NÂ[g3ÌÀ@_x001A__x0006__x0013_|üÌÀ_x0001_t_x0002_i¤k@_x0001__x001C_ª_x0008_1«Ô@_x0001_®låÈIÈ@_x0001_¢óT{_x0005_À`sÌtz»Ö@@ú=ÈSLáÀà¸M_x0003__x0004_³,ÐÀÀ#ÍI¬fÝÀ_x0003_ÜÝ_x0001_CÐÀp}ÕG_x0017_áÀ§Ü3³À@Z_x0003_ÏÛÀÐ²kä_x0005__x0008_èÀ@|_x0011_g_x000B_×À`vaÔS²ÕÀ_x0010_[¡%àÀ¾k¿oÄÀ@+ôÓ«£ÌÀ_x0003_4»_x000D_ò@`7³' ·áÀ_x0003_®»f&lt;¿@`Û­táÀ_x0003_ÏðçN¦À _x0003_ÈÖßÀé,ë¢¤ÔÀ_x0018__x0002_.YâÀÀºÇ¡àÊÕÀÀÛºk¸Ñ@@aó_x000B_¼lÇÀ_x0003_bºk´Í®@àZ_x0002_·ËIÚÀ_x0003_îü¾_x0007_Àð_x0014_ *SråÀð0(ÂuäÀ o_x0001_ÊÝÀ_x0003_äe¾½@_x0003_á1çÚ3°@wAàtÄ@_x0001__x0002_à÷cÆØÀ_x000B_4_x0008_ÅNµ@@_x001C_7¡ÒÀ ïO¸ÓÀà_x000F_cµÔÀ_x0001_PHàsØÀÀÇÒ_x0010_énÒ@`IÒG¾ÛÀæVÃ@ÐÅ¢yoàÀ_x0001_W_x0014_¤Õ^ÛÀ_x0001_ep/¬`ÆÀ_x0001_FÇ©]À[ [*ëìÀ`_à³yõâÀ_x0001__x0003_`_x0016_#ºÀÀx_x0011__x000E_È7ØÀ_x0001_Y_x0005_çBs³@Köúa¿Àèßn_x001A_ÑàÀ@ÀÃoBÝÀü_x0013_¹ÿßÀ@äÈHÉ¦ÓÀa_x0012_hÎª»À »Ö×¤Ð@@2ú«_x0002_äÀ_x0001_:="ÁaÀàèL¢_x000C_5×À¬g&amp;z}×À_x0001_ÝÂÕ9RéÀMl&gt;ÂrêÀ@rkõ_x0001__x0002_rÿÑÀ@`·#íÀ ýº?£iÛ@ÀC£_x001A_#òÚÀ_x0001_ÅK_jÁÀ_x0011_ããúKÀ@ _x0008_ýªuNÒ@_x0001__x0014_NÁXÞº@_x0001_dÈò´wãÀ`­lklÿæÀàéX×À_x0001_^ÐV±_x001B_¹À_x0001_ñêrÀÐ&amp;çv­âÀ@AF©(eÌÀ²#_x0019_44±@_x0001_£_x0007_ÐåÅ¿@þTc_x0013__x000B_¸À@_x001D_çu_x000F_ÚÀ_x0001__x0011__x000C_,&gt;»@Ù6ø¸ÜÀ_x0001_?ËWµÀ@Ö_x000F_7(©ÂÀ_x0001_ã_x0014_ª£ü¯À÷I_x0012_}#»À_x0010_ßB1(ìÀ@vl¬ÅÀ_x0001_wê¹MÓÀ_x0001_A&gt;.ûw¹@`×OÍà7×À _x0005_ _x0002_ÃèÞÀ_x0001_¶íR¢z¼À_x0001__x0003__x0001_gð=.±®@À¡qÏë×À_x0001_@@TÙºÀ_x0001_Ô÷ÿî_x001C_·@ÀXeAqÎ@í@\ì¬¿@_x0001_Zlá_x0012_»@_x0001_Qvd|¬@_x0001_&amp;cq0_x001F_Á@ÀÕy"/Õ@`(]¾þàÀ@ÀE`.æÀàÈ,JeÖ@@1Q8EÓïÀÀ¹óG_~ÛÀ_x0001_Ô®Pý_x000C_ÀL_x0004_¹_x0001_ÁÀÀy9`aÐÀ &amp;_x0018_Ñ@/ªË¼À@ÍY_x0002_:ÍÀMî²ÖÞÀÀFu'ÌúÁÀ@|mõ¾ÆìÀà"B_x0017__x001F_âÀ`F_x0005_mzÚÀ0¤óüï$ñÀ_x0001_òôPP_@0/	_x0019_Q½À Én óãÒÀ@É_x0014_õËµÌÀ_x0001__x000F_'A_x0002__x0006_A_x0005_­@à_x0003_f¦òòØÀÀÇa"%ÒßÀ?y:Fµ@o=h,»ÀPJ}_x0012__x001B_çÀ@¦à««ÑÀ_x000D__x0001_8=_x0008_ÙÀ_x0002_ÍOS_x0019_c°À ZCäÃÒÀ_x0002_aéiÞ³¯À õü2Í4×ÀÝ½`U³@_x0002_e\_x001C_fÕ§À_x0002_bòÆÆÄµÀ_x0002_þFX_x0012_ù¢@¼CßÒ_x001C_¾À`ËÀKÑÔíÀà¤Æ÷?ÒÀ_x0002_X}ü*q¶@ðð¸ò#ãÀÀ!8ÏQ_x000B_ÊÀ`u4~_x0002_ßÀ`½-ôlÚÀOè¦'èÊÀ`:À]_æÀPS_x0004_®Þ²âÀ ¾ÁnÇ_x0006_ëÀ_x0002_åËKz·À ¶Ï5c_x001B_ÖÀ_x0002_Ð_x0005_±¯×À9y-sÕ°@_x0001__x0002_`Ø´K}×@ ¾._x0003_UãâÀÀ¤AVÖÄÀ_x0001_û_x0015__x0015_Éã®@ s_x000D_XÂ@ òÈàÐ@ÞzTDüÊ@ uäÜ½ÚÀ@ä8½6Î@`×Ó÷·ÍâÀÀà_x0016_o_x0005_äÀ tÑ9l_x000D_áÀà»èFÎ³âÀ_x0001_Â_x000C_ôP¹À_x0001_ô"I­Ú«@ÞÓ÷e&gt;äÀ_x0001_®9?ÉÀ@ÍÇÃmÃÀ _x001E_iùÛÀ0)àà,ëÀ_x0001_køâ´À`x_x0016_Ð@dî_x0011_»Ààxðv_x000F_ÓÀ°´ôãêÀ_x0001_ÉçùÀ_x0010_µïÓÓgâÀ DSmnáÀ ½ÒÝÀP«_x0011_ÇÒíÀ &amp;oÒÀà_x0002__x0004_`_x000B_ÜÀ@é´'_x001F_ðÜ@jÈF)_x0014_ÛÀ]{£[°ÀÀÐ,aÓÉÀ_x0002_Ç»_NßÀÀuÃ_x0013_¹½ÈÀ_x0002__x0003__x0019_ëHú¶À [Î_x0008__x0012_ÕÀ@x%°lmÇÀPú¿_x0006_¯õâÀLV_x000B_b¼@ÐË´±âÀ_x0002_1Pl£@à;¾?fSßÀô4ÄmµÀ _x0010_Ãº°©ÜÀP|j_x0005_¸éÀÀ6¯4â_x0003_éÀîÑ2Z	ãÀJ¸É9ÑÀp_x0001_ `FàÀÀ_x000C_«&amp;Û_x000C_ÙÀÿÄ®ÄÀ	\¯ÎµÀà_x0003_ý_x000C_	zðÀ@zm_x000F_ËäÀ@NI_x0008_^RÏÀÀj}LÙóÀ_x0002_¸5Ý@ÄÀÀËëÛ~òËÀ Y;üQÖÀ_x0002__x0003_àÂ9ÂmÔÀ@ÈÔ&lt;DgÕÀ_x0002_6ïvz¯@0J¿DÚäÀ_x0002_Ðx&lt;³H»@_x0002_,obíãÀzAu¶RµÀ_x0002_ )¾XSÀ°øW¡KëÀ_x0002_Ã_x0015_s-ÑºÀ_x0002__x000E_ÍR4uÝÀø9TrmíÀ¬}ÔïéÀ_x0002_çÀÂrú§À_x0002_qÊi9ÁÀâàsôÚÀ_x0002_eo_x0018_ÏÀ_x0002_Ðy_x001D__x0006_Àô04_x001D_}ÆÀ _x0001__x0002_.OWÐÀ@ô_x0002_«âäÀÀ_x000F_l9¡ÙÀ°³æBé-âÀ_x0002_\,dî_x001B_æÀ¥¨ú-*Á@NÛ¯ÔÀÀ_x0011__x001F_ÈAyãÀà9{È:ÐÀ_x0002_@t5á½æÀ_x0002__x000D_ÒÖ8¡À_x0002_KøÐ?_x000C_¢Àñ·_x001B__x0001__x0006_}·@å|bIäÀ_x0001_?^híàÀP_x001F__x000B_)\ÕçÀÀJ¶ÐWÆÀ'2(½³Àµ_x000E_ 2ÑÅ@`6ëEÃÒâÀ_x0001_XÉp·ÀÀ1'uÖÀ_x0001_ñsõÑÕÞÀ`§©4"ÐÀ`@ÜÕ¶lÜÀÿ 3Y»À_x0001__x0004_% øÔÀ_x0001_*EíÔÇ½Àg6i}=ÂÀ8ø]?ÆÀ jBô½×@À½·M]4ÅÀ@q_x0012_ {ÉÎÀ_x0001_Ï'_x0013_à¶@@ã7"é±À_x0010_GQÅ¢±@_x0001__x0002_ôÀë¿À_x0001_m&gt;CÚé½Àpn×sxÕÀ_x0001_}^ó@_x0003_¢ÀpÃ ÓÛ_x001A_èÀp¢@çÐ¸ëÀ_x0001__x0005_ëìÈÍ@_x0001_`e,í¥À_x0001__x0002_À±ÿzÓ&gt;ÓÀÀ£Q/òäÀÀñ2_x0001_âÔ@yÿOÑ_x000D_ÂÀ°]ãü±èÀ _x001E_Ïjø(ÓÀ0=ð;_x000E_àÀp_x0011_+_¸èÀS}Ï_x0016_ÜÊÀßÍ¡_x001D_æÀB9ÁÏÆÀ_x0001_E¦r§/ÊÀ_x0001_;§t~_x000C_ª@_x0001_oîNÎ¿À_x0001_µþNÓ @_x0002_D¸?ÄÀà±®ë_x0004_*ÔÀÀ]ÐíÝaãÀ_x0001_5S¼|ã£À_x0001_SµÉQÓÀ@üst¬ÒÀU;õiÝÏÀ_x0001_I%ðéÉ¬@ Ûgc«ãÓÀÐÜk _x001D_'âÀ_x0001_¸/'@ÀÌà_x0015__x000D_m×À_x0001_)Åî_«@_x0001_|3µ«@_x0001_0ÀÅøw@_x0001_\&lt;¼ëÎÀ@¸×þ_x0001__x0002_î_x000C_ÉÀÀÖB½ºËáÀÀ_x001C_À_x0005_/FÄ@ ÅD[ÓáÀ@,ª_x001A_ÒëÀ _x000C_S_x000B_"ÐÀ9¾&amp;gpÕÀ_x0016_õM#lìÀ_x0001_RÜ_x000F___x0005_@àY6^½çÀà¬T²³4Õ@ +_x000B_ë¥ÚÀð¤d¼?ãÀð_x0019_MZúæÀ îÖµªÀÝ@Pª_x0001__x0019_R_x000B_æÀÀQ}ÓÔÀÀ0®)7_x0002_ÓÀ_x0001_îòýkÒÀ óâÖMìÀ_x0001_q'P_x0013__x0007_ÆÀ`ì_x0017_ØÀ_x0001_&amp;5¶ ­@_x0001_À©ÐäIÀ_x0001_Wå/_x001F_2³À`Öý%?ë×ÀÖ_x001B_Ø #ØÀ_x0001_äC_x0010__x000C_ÇÄ@@pyþ:ÍÀ_x0001_ï|¯@ridë°µÀ_x0001__x0012_ûWAÛÀ_x0002__x0003_À¯ÏÝ3ìÀ %~­3FÛÀQ'upÓ@_x0002_û_x0012__x0011_¨$ÏÀ_x0002__|OkM¿@_x0002_µ_x001E_«=%¢@_x0002_t¤"±ØÅÀÐçñWA5áÀ_x0002__x000E_&lt;qáð¢ÀÛÇ¡µÒÀhæ_x0016_Ê·À_x0002_^_x0011_ÓuÈÀ )g÷µáÕÀ_x0002_ú×ÇÐÀºº´(¢º@`¹×¹_x0001_ûÐÀyÅh:t¶@_x0002_7+_x001A_­1«@ðõÃGu¸ãÀ â±_x0014_ÅÕÀ_x0002_-ñzüáÀ×PLáuÒÀÀÊ©j_x0008_rË@_x0002_àu~sÔg@@z¸Ôÿ*êÀ@ñ¤\»ÀÉÀ L³^sÔÀ0&amp;_x0014_aëÀÀ_x0007_º%pßÀ_x0002_ÝFÁÝ~½À`%Ô·ÛÀà¨Ú_x0001__x0002__x001C_êÑÀÕÅ0^_x0004_½ÀÀç1[øÐñÀ_x0001_6¶A¿À`[rvÓÀ &amp;â$ÜÀ_x0001__x0003_*ñ~§ÀÀy9±_x0004_åÀ_x0001_Î2_x0007_7àÑÀÀ^_x001F_?NÞÀíLbØ%Õ@]&gt;#"É@À VÔ_x0001_ÓÀpMº_x000F_pðÀ@_x000B_×+ªdÉ@À_x000D_«JpÑ@_x0001_ 93¾¨ÀÀÁtzF1ÀÀ_x0001_ÝòYgÐÀ`UòóÒÛÀà¾PvòêÀ_x0001_q:â¸F´À@Ú&amp;v42ÕÀ_x0001__x0005_}Ã]_x001A_¨@ÀQý_x001D_A¦ÛÀàÝÑòâÓÀY2vÌ@ l_x0008__x0007_ô×ÀP¼8_x0007_ûâÀ`_x0015_[¬@êÙ@_x0001_`,&amp;m¤s@ ¨]x_x0006_îÀ_x0002__x0005_Í-:²_x000F_Â@@X[ñ_x001E_á@pÞz¡[àÀ_x0002__x0014_	 L­À_x0002_¥mñ/O¥À_x0002_õX£Ù¡­À _x000C_9ÉÜÕÀàEâÙ_x001C_âÀ ±1Ï®aÐÀr!Ðÿ_x001F_´À aÊ¬+îÚÀ_x0002_iAÙ$ÂÜÀÀ³_x0005_\ÇçâÀ°'"E_x0005_ñÀp:Ó~cæÀ0®_x0007_a,êÀ@wìÁë	Ï@AAçñµ@_x0002_H8ï´÷¦ÀPÂç	_x0003_içÀ_x0002_K_x0006_Ân%¨@ÀQ§[ÖÀ§I_x0014_û_x001B_É@p_x000F_ÜG,àÀ_x0002_°+SrÜÊ@_x0002__x0008_2_x0004_¹@`ë9G_x0001_Õ@_x0002__x000B_&amp;Í.4ØÀ_x0002_ß_x000F_¿GÇ¢@_x0002_þþï_x0004_À@Ú_x0016__x0019_­ÊÀ@&amp;(_x0004__x0005_q-åÀ_x0004_I_x0016_ç{¿À`Uÿ|~ÚÀ_x0004_-_x0002__x001F_}_x0005_ÅÀ_x0004__x000C_É_x0017_Ý³À âcD¼ÙÀð(õÑ¾åÀÀâé£°lÍ@ª|ÞËÀÀm©_x0003_ÀÀ i%ÛÀÀg_x0008_ÂÐÀÀä¥£JkÄÀ_x0004_HIñ87uÀ_x0004_AÅ_x0016_Ã3Î@@×ä¯ÉÀ_x0004_jè_x0014_¶@_x0004_âBïfJÀ_x0004_®«uþõÀÌ/}ñùØ@ õ¸_x001C_ÒdÒ@ X­_x000B_u_x001A_ÛÀÀ.Y±_x0017_(ÓÀà_x0004_ï°_x0016_ãÀ_x0004_F¿[Ó@_x0004_­¼;ü¯ÔÀÀ?êC_x000B_ÇÀ_x0004_ô6¿|«@àþsä	FÜÀ_x0004_0~ïÛnÆ@ ¾Ô_x0001_¢_x0018_ÐÀ w&lt;_x0019_M_x001A_ÔÀ_x0002__x0003_ ]cÏõÑÀ_x0002_¬91_x0001_XÄ@_x0002_~¿ÄÁ[ÛÀp+±q\3áÀ`SÜÖÍ»Ø@ÀéLY$JéÀ`*/J¾®æÀ@Ì_x001E_]á ËÀ_x0002_öRºÀ@ïñ£*ÅÀ_x001C_D¦gãÀ_x0002_wG=©ÜÀ Å_x001B_4ÕÀà×Ë¯XÑÀ°_x0016_Ö_x0001_nàÀÀB¿nÏàÀ_x0002_HÚÎMÀ _x0018_57æÀ `?_x0006_7IäÀ@ÙÇ:ÖÐÀÀØ÷cäÀ_x0002_vÀt¸À ]3Â*0×À 9åÏfÓÀÐ¯Ñzí_x0016_á@Àn¹³HÍÀ_x0002_	7[eÅ@_x0002_,NÙ^@Àû_x000E_ùæÑÀ_x0002_ÍÈSdú¡À0¯v1xãÀÀÂè_x0001__x0002_ëóÆ@_x0001_À[42 §À_x0001_ôå&amp;_x000D_r´ÀàöáÖzÚ@_x0017_jìÌÀ@_¼×Õ|Õ@_x0001_Õ#æ±rÞÀÀ_x0012_ÕTÞãÅ@_x0001_Ð_x000E_A_x0017_ª@°_x0011_r¢ÚãÀ@^UÃcÊåÀ´«B·¶àÀ_x0001_ªe zÑÀ_x0001_Ra·ÂÓ¥@ !_x0001_ÓËíÖÀ3c§§ÄÀÈ¾Ð*¾¾@_x0001_Ô_x0016_d¹ÁÀ_x0001_þ_x001A_¯Àà¾I,£¯ØÀÀÌ_x0014__x0017_¡ÒÀ_x0001_J3ÍaÀÀ!"º)ÚÀ_x0001_8ðì2e~@ ¥2~¿Ñ@v~÷áÀ1&gt;±_x0002_4¹@_x0001__x001B_Vû¤À õ ?ñ_x0008_ÐÀ  ö_x0001_Ô5ÐÀ_x0001_¶ø_x0005_±0Â@àB _x0014_Â_äÀ_x0003__x0005__x0003_La©Î&lt;ÓÀÀ÷²'_x0011_ôÏ@C_x001D__wÈÀ_x0003_U_x0012_'ð ÀÀvÊ:°iÁÀðà«^_x0019_¹êÀ_x0003_×Û5_x000B_¢À_x0010_p«ÂèÀ@_x000F_ÓÐ!¡ÅÀ_x0003__x0003_&gt;`¿¶?ÀÀ_x0001_£r`ãÀ}¦-ç·À_x0003_¯!e¦Â@Gøh´Àà7_x0003_æÝÀ_x0003_æøê ß·@_x0003_ï|¼çÁ¡@Ày_x0012_¢Ý*ÂÀ y}IØÀ_x000E_:Ø_x0004_ÃÀàI3³3LçÀ`Foû5bÕÀ_x0003_|¥0¿ä@_x0003_¢¬±_x0008_±@_x000E_'©ÏãÀ ??­±EêÀ@_x0002_¼_x0013_zÑÀ@S_x0008_ w¶ÌÀ@ßo®_¡ÀÀ_x0003_ï_x0014_ÖaÈ@på_x0003_»2àáÀà0¤_x0002__x0003__x0010__x0010_Ô@ÀJtÀMÖÀ"_x001C_Å5_x0016_ËÀ_x0010_J²2EèÀÀØ_x0001__x0017_Ñ ÑÀ@§A¯4ÅÀ-GmÏ@ÀÄµ|§¥ØÀ_x0002_:«4m­@à_x001E_ª7kÑÀT·j~ÒÀ_x0002_ñÆ3ÍJ¼@_x0002_ª0¤ª@ÀOÀI6/×À@¦	@/[ÁÀs·(3°@_x0015_g×öÊÀÀºõ¥ÿØÀ_x0002_öò_x0018_RÅÀ_x0002_kãÖdß§@_x0002_'_x001E_Tl¶áÀ_x0002_ç_x001D_ÂÕÎÀ@)_x000B__x000D__x0008_ãÀ_x0002_xÔòá%ºÀà9D	êVáÀ@Ün¹ÿæÀ_x0002_2_x000D_ôUaÐÀ_x0002_TÜ-_x0006_@_x0002_3º÷V½@À \_x000B_	Ï@_x0002_8&gt;(m_x001A_@ÇÑu¬å´À_x0001__x0003__x0001_uFSÉ@_x0001_æÞ-ÛÀÀ\Q_x0003_áÀ@ù¸®Ú_x001F_Ï@,®´_x0001_ãÀ=õ*¾@@:÷üùæÆÀ_x0001_ô¦³I@ .F|0×Àso²ÜøàÀÀÍu_x001F_ëÍÀ`X.À_x001A_ßÀ_x0008_b_x0002_ËÀÀã_x001A_VÛÀ`¦_x000E_m0åÀ_x0010_ÜÔV×À_x0001_ ²WµÅÀJµãò¨¾À É_x0007_¹ÈïÀ_x0010_¥¶åÀÀJwâ'ÎÀ_x0001_FR_x0002__x001F_§@oâ¹_x0001_ÌÀõnnjÄ@_x0001_6Í£4·ÀÐéê½_x001C_íÀ@«Ã_x0015_þ×À ¬ØËí@æÀPHw_x001B_Á_x001A_çÀ¨²ç_x000C_tÐÀ_x0001_É»_x001C_ÔÎÀ_x0001_T'B_x0004__x0006_[f@Þc_x0001__x001E_¼À`&amp;©bCWÒÀËwª8ÕÀà%Á6_x001C_×À_x0004__x001B_2~a_x0005_Ñ@ÝÇÞ²@½Îý¶Àðùëá¡àÀ@ùèbßÀÀC¢ï&gt;_x0007_ÂÀÀ_x0008_PÄÊÀ ×§²©3ÖÀàÏoãÀ@ä	²_x001F_ÛÀð¢A_x0002_açÀ_x0001_[_x0010_eËÀ_x0004_éaM_x000E_ú¸À@;××ØÀ`^C_x001B__x0001_×Àà_x000B_ï6Ì\ÛÀ_x0004__x0004_]wsEVÀð/ù¿_x0003_ðÀ _x0003_=¥c_x001A_ÓÀ`/_x0003_ðMvÓÀ@T&amp;ý¨_x0011_ÉÀUA&gt;\±@ ûÎõa_x001A_ØÀ_x0004_õfnþÒÆÀ_x0004__x0004_H¹ÐÃÀ_x0004_ÕmÒ=À0ÖªqéÀ_x0003__x0005_Ðpö\ª`èÀ_x0003_e¸â÷ÆÀ°É·ÄØèÀ `=Êß£ÜÀ`ÿ+Ý?ÓÀ`c¾OöçÀ¯·D"ÍÀ_x0003_I,«_x001E_Ä@_x0003__x0002_¸ÓOYÀ`ð_x0010_7_x0006_ ÓÀàÞl±9_x0013_ãÀÀ¹)¯TÄ@`cü3?ðêÀ_x0003_Ý£c_x0012_-ÖÀ æ_x0014_ßñÀ_x0003_h_x0002__x0007_6ê@Í°_x0014_W±À°Þ\9äÀÀ),¼_x000D_Î×À_x0003_n _x0018_E@_x0003_pUL±ÇÀ í4AîëÔÀ@? å_x0004__x001C_ÇÀ`_x0003_4_x0001_öøàÀPxxÕ_x0007_5êÀ_x0003_çì_x0015_ÔÀÌ_x0017_Ê¾_x0007_ÆÀàF_x0001_zU&gt;áÀp`.h_x0007__x0019_äÀQ8F_x000B_ëÐ@`¸_x0018_v_x0002_râÀ z_x0002__x0003_`²ÜÀÐJQüâÀ_x0002_t¬¼kµØÀàLÛ_x0008_ÙÀ_x0002_l·i-@_x0002_ÜH_x0015_I­À__x0012_ÝîjáÀ_x0002_m¶3ç¸ÀàåÚ+üÙæÀÑ_x0016_$ê¶À@¸_x0013__x0004_O$ÃÀ0§_x0007_¬¾àÀXÃ'._x001C_½Ààñ`¬3çÀ_x0002_([¤iëÀ_x0002__x001A_l_x0015_X_x000C_ëÀ_x0002_ë¦sñÈÀ_x0002_:;PË¹ÀÐõQK"^ãÀ_x0002_×©ÏG°@o`ÊN½ÑÀ`_x0012__x0019_Ôí_x0019_áÀ@Øq_x0002_ÆÏÝÀ@ÏÂ[õ_x0001_ÑÀà¬ã®_x0014_ä×À_x0002__x001C__x0005_ETù¼Ààÿ_x0010_Ô¿ îÀ=ù'_x001C_å³À_x0002__x0010__x001C_ôÕÀ@^WUªËÀ_x0002_+ÉY±ÐÀ _x0018_EÊñwÙÀ_x0001__x0005_ Ös¼«Û@@1.¼îØÀ@|Ü+HÅßÀGKÅãBÁ@_x0001_èHù_x0011_@î_x001D_gÀÀ_x0001_¨_x0011_&amp;ÀÀàÁ_x0002_È?EØÀ_x0013_§ËØkÌÀàÑ 8_x0018_·ÜÀà½ðÒ²áÀ_x0001__x000B_H_x0012_­¬¬À_x0001_C¯¸w¼À ¤èó¦×À_x0001_²=wø×ÀÆê(`·À_x0001_»yÿ_x0018_ÚÂÀÀ_x0004_$ÙA[ÆÀ_x0010_}¬Í`-äÀ_x000E_*î´Àp-_x0010_º6âÀPpò]_x0003_ÁéÀ_x0001_pª_S&amp;É@Ì5&gt;°À ÙÅeÛÀÀ_x0016_®»_ÆÀ ¸kÁÆÜÀ_x0010_CÜòæÀ_x0001_H_x0012_Â±C×À?_¤ùìÎÀ_x0001_0û-îuÚÀ_x0001_nL_x0001__x0006_ÖÇ@í@ï/±@ÂR"wº@'_x0010_ËÃ×@_x0001_àK_x000B_¨À_x0001_³²,_x001F_Ç¢À­S_x0014_¾6áÀ om!_x000F_TâÀà_x0003_HL_x001B_ÜÀ_x0001_÷¶_x000C_pU¨@_x0001_è_x0002_C£¦À@\~Uý8ÔÀ_x0001_mÅµ@_x0001_ìwÿÂ@pXkñâÀ ÕY»ÄrÖÀ_x0002_G´´_x0012_°À_x0001_~Lx^¢@_x0001_B_x0005_^Å:«@_x0001_-­lG,°@_x0001_¦_x000E_?d×ÀÐ7ûç1_x001A_äÀ_x0001_fr&amp;Ï½@Äp¬_x001E_&lt;ÕÀàÎs°êÛÀ`_x0013_K½_x0008_êÀpÎ¨_x0016_íÀÀ«â©_x001A_ðÄÀ_x0001_\Îöê·¾ÀÐ+_x0007_xÜÃäÀ_x0001_W_x0002_=¶ÙÀ 4_x0004_'i-çÀ_x0002__x0004_6j_x0003_ÓG¹À qü¦}×À_x0002_ñ _x001C__x000E_Z·À@DN)×@àz_x0015_^±_x0003_ÝÀ gtyäÀ_x0002_uÌ_x0012_§bÊ@_x0010__x0007_S3_x0001_RâÀ_x0002_U^JÀ_x0002_Ç©RÅ@_x0002_.WU%ÉÀîõ;Ì{ÎÀ@LÛxìoÀÀ_x0002_rR¾	¶@@_x0019_M«_x0018_ñÎÀPÝú/åÀÀ_x000C_ggz ÂÀ_x0002_FÂ_x000B_~Æ@ð_x0013_ÀQñéÀþ*æ_x000B_ìÀà_x001D_»_x0012__x001F_ðßÀj¶âÀ_x0002_?ãMcçÀ`¢aH,ÓÀ ß_x0013_ÔIÊÓ@_x0002_¼_ä_x0001_mÔÀ p;¾ÛÀFÿÒÂñÀ_x0010_¤ÍËk¿åÀàÑ£k_x0010_ÚÀÀÅÚÿofÎ@_x0002_X¬_x000C__x0002__x0003_ü2Í@z._x001A_9ôµÀ@]"úà_x0008_îÀPÅk°ç_x0002_åÀèz-t·@Òð¹ÇÃÀÀ« ;ëÀÀ_x001B_¨)A_x0015_ÊÀ_x0019_¡SÀÀ UL_x0016_üUêÀãÇ_x000E_´À;°´þÔ¸@@cµû"ÃÀ@?ÅX&gt;_x0013_ÚÀÇ$­¢n¹@ _x0007_t&lt;iÙÓÀ°Ñ ³ãàÀ MKmQ_x0012_âÀÀ&amp;qÖ^ØÆÀÀt/C_x0001_ÛÀ`«&gt;L³Ñ@P±Ü^ÞÀ_x0002_´~\hp§ÀV_x0016_ÑÀ@EI¬?ßÀºMJòÐÀ@q·_x0003_åOÉÀ@;_x001D_+µÄÀ°ÔÍÀíAèÀÀäÿekgÁÀ@aÏ«NÞÀÀ@Ù&lt;_x0011_ÆÊ@_x0001__x0002_ ±ê=øÑÀ_x0001_#wÈÅPÉÀ¬)mÛÀ`°8_x0019__x001C_çÀ ·ÒãÚ.éÀ_x0001_´ _x0013_`¥Ï@ÀÉÒ&amp;z+Õ@_x0001__x0014_!/_x000F_ÈÀ .»XçªÐÀ@_x0011_9àyEÊÀÀâØ_x0013_ÏÀQæ&lt;3âÀ°¥_x0018_I @àÀ_x0001_{~þ{´ÍÀ wÔ%t¤×@3©*FÌÀ_x0001_ub&lt;¶âÀ`ùÿ»0ºÕÀ Ã¬[ÑÀ_x0001_N â÷À Ë[_x0006_Ç_x0007_ÛÀÌË_x001C_ñÀ@w	l¼ÐÃÀ`?ù_x001C_¾;ÔÀ_x0001__x001C_Lêý¡À@«XÓ_x0016_Ã@à_x0001_÷©ÀÜÀ@½êÍ_x0003__x0015_ÐÀPJÑÐæÀ_x0001__x001F_«$PmÎÀ_x0001_­*^xÞ´À`iÑa_x0001__x0003_ÒÿáÀ_x0001_Ï&gt;!½À@Um_x0018_,6ÕÀ ¹_x000D_±VÔÀ_x001A__x0015_°aÖÀ_x0001_V_x0008_L³4àÀ áð¸ÐÀ_x0001_vAêSX¥@ _x0005_+_x0002_rÐÀ_x0001_I¾.T¸ÄÀô¶É øºÀ@Çvk©ËÊÀ`_x0010_FÒÀ@r¢öØÀÀê§|YãÀ_x0001_Iú¢_x000B_À@_x0019_1AJéÀÀÛ!ýãÀ_x0001_	Ì@«ùª@À°¯4®ÁÀ_x0001_À_x0018_a7ø¨@s_x000F_°»­ÏÀ@9¡_x0012_/¾æÀÀ_x0003_e(çÑÀ`3_x000C__x0014_yàØÀ NåÎÙÀ@*_x0001_ÚÏÀ_x0001_6\5ÐÔÀ`¾@pØÀ_x0001_°¨@  ½´uÛÀ_x0001_ _x0002_!ö3ÑÀ_x0004__x0006_àíÏ_x0003_Â×åÀc_x001D_tPKïÀ_x0004_JKø@Àô8Åt-ÈÀ`_x0007_A_x000E_N	Ñ@à_x0004_ÒÐ_x000F_ÐÀ@O_x000F_,ÍÀ [®_x001B__x0015__x000B_ÓÀ_x0004_c8Øê¾@_x0004_Ã=×.q×ÀÐe¡·{ñÀ rëÌ¢åÀ_x0004__x000B_EÓ£À_x0004_ÂI}ëª»À_x0004__x0012__x001C_SäëÀ@Ù íÓâÀ_x0004_K_x0017_ÔlÝ@à´@Û	èÀ _x000C_c_x0002_ØÀðP_x0001_ ¨XàÀ@ëþ¿Ñ_x001D_ÇÀ_x0004_Ä­ªN&lt;®@ _x0008_ÏÒÀÖ©ú(éÀÀ·ëÉ@ Ef¾¶yÙÀ_x0004_4åuÊ_x001A_À DÅ_x0005_ ÜÀ@sÛ5SÅ@Àp1éÄ@Ð1_x0006_SfàÀ°¿_x0008_¬_x0001__x0003_Í	èÀ@g_x001A_N_x001C_ÄÀ_x0001_ ¦µK¨@_x0001__x000D_7îrÒÀ:öµ_x001E_´½@_x0001_¬Óæ=1À_x0001_?ã6¬@_x0001_þaãRË@ _x001F_|p¾¹ÐÀ g?¡_x0005_Õ@ÀA_x0014_ÍÕÀ_x0001_é_x0003_oÒ_x0014_ºÀ_x0001_®ó¢ùØÀ@+_x0008_­ªÄÀp&lt;«dcØëÀÀ{hòMnÓÀàþ¦`ÈâÀ_x0010_ð´_x000B__x0001_ÁåÀ@ATf_x0008_ÌÒÀô ¶&lt;¤ÅÀ_x0001_M&gt;AvÈÀÀzâq×@_x0001__x0008__x000F_üqÀw_x000E__x0015_;'ÆÀ@rÄÌÿÎÀ@â°ëÎÇÀ°K{µª×à@êáI§2æÀP?m½èÀ_x0001_µ_x0002_XQ§«@ ½H´_x000F_Ù@@$_x001F_ åÀ_x0001__x0002_ ýÿÇR:ÝÀ_x0001__x001B_©*_x000F_âÀäüü1eÏÀ_x0001_&gt;ªÞ_x000E_ÀÀ_x0001_Ü&amp;8_x0012_ÍÀ_x0001_ée·XgÇÀp^V£&lt;åÀ ·3T]cÝÀÇD¤ÖëÉÀÀè· NÁ@Àz¬ü,?ÕÀ_x0001_XàüäÀ_x0001_Áx&lt;YÇÀ_x0001__x000B_¼/¬ÊÀ@szÕÐ_x0014_Ç@p_x0014_¿3_x000C_áÀ_x0001_1½¥^ÌÀ@_x0006_È;³Â@_x0001_)HbÇT¢@À_x000B_NÛÍÀ_x0001_+KÚÏí§Ààhe»_x001A_àÀþìËÀRå@_x0001_\Õ	xóÀÐ^eÿ.à@_x0001_8"@"ØÀË_x0013_SÍÄµÀp_x0018_ïÓ~áÀØ_x001E_: "Õ@_x0001_&lt;KñúãÀ_x0001_9Êx~EµÀ_x0001_L'`_x0001__x0002_á´@_x0001_N¯ó_x000D_ÂÀ_x0001__x001C_%_x0001_{Á@Àj?J_x0005_ÉÙÀP7Ö_x0004_BÙåÀ`_x0013__x0002_ÚxÐÀÀØ_x0002_»ÖÓÅ@@ZÔO¼ÉÀ _x001A_(]£ÓÀ_x0010_dÊªÛðÀ°¤8ÔìâÀ@"0FÄÀÀÔ¦­]aêÀ;Ï_x0018__x0019_°À`*²j_x0018_ÂÐÀ_x0001_td'Ào¥À`hkMÖKßÀ@_x0004_=_x0014_iaÊ@%ûuLèÀà`º_x000B_åÀ_x0010_öÚ_x0001_éOåÀ@óË#ÀÀÀÐ_x0013_q3^ëÀ`[Íâ1ìÔ@_x0001_uV@YÆ À@WÀÚnÉÄÀÀBºFÑÀ3°_x0014_ÌÀ_x0001_({áüÀùPÔ_x0018_Ø»ÀÀ'\Û«ÖÀÐ_x001C__x0013_&lt;ïâÀ_x0002__x0003__x0002_û_x0001__x0005__x001D_Ó@_x0002_¦Ëy_x0012__x0018_µÀú®[¯ÆÀ v=à¾_x001F_äÀ_x0002_2WÜ_x0012_nÖÀ0"ØéÀ_x0002_yE9:Àp_x000B_Ì4)éðÀ_x0002_åX^8·À`é§VéàÀ_x0002_Ä7ÜäÀî_x0018_ô_x0019__x0006_¹À ,_x001E_;h_x001C_êÀÀDä!&gt;ÉÀ_x0002_9lÐíª­À_x0002__x0007_ú¨Ý~¤À_x0002_®t_x001B_ª¿®Àà¦á_x001D_Y2ÞÀ?«®®iéÀ_x0002_kÆQúqÒÀ_x0010_ìiTeSäÀ`¨Q	ÑÙÀ_x0002_J¹êÓÚÀ¡ú¦_x0012_ÏÀ`±k{"ÏÔÀÀ|Ðø~IÙÀ_x0002_´ªr_x001C_ÀÔ@_x0002_j¯g_x0006_çÀÀê'hçãÀp_x0019_,µ[äìÀà&lt;Ë4páÀ_x0002_+ Ñ_x0004__x0006_°^ØÀÀï_x001E_NÇÚÀ_x0004__x0004_ ÄU©_x0003_À`eyR_x0015_ÝÀ_x0004_uü8FbÇ@_x0004_i©_x0002__x0001__x000D_ßÀD!ÀJmÇ@°&amp;P_x0005_UÙáÀ_x0004_#%¢í©@_x0010_Î_x001A_x÷èÀ_x0004_ã_x0016_'LÌÔÀ_x0015_7ÓÝ¢ïÀ`o»_x0001_©}Ò@pÆ=ýÇÀ_x0004_A)Zî*±@_x0004__x0014_¢;0ÜËÀ_x0004__x0017_æÕ¾¥×À@úÆÞn×@`óÐy~¶ÙÀ@Ì{_x001F_ÙaÚÀ_x0004_{ò_x0014_=v¯À`fÁcÕÀþð_x0015_¶ÖÀÀ_x0004_oH&lt;_x0002__x001F_¥@@èüöqÈÀ4IµÀ_x0004__x000E_¡¤_x0003_¸ÀÀ{ç_x000D_ÿCàÀ_x0004_q_x0011_Ä-cÐÀ aaN-ÑÒÀ_x0004_B_x0016_î3/ãÀ_x0004_x-_x000D_É±@_x0002__x0003_ 	_x0018_viRÐÀ@½Ï£]äÀÀE×-«É@d_x0017_b±@½A)±Ù@©!±&amp;äÀ Â,Lé_x0011_ÐÀ 2.3ÙÀ`&gt;Ì73ÌÛÀ_x0002_\ï_x0010_}ê¿À_x0002_DÉ¼ÙæÐÀ_x0002_âiv ÕÀ@ß¹G=_x0016_ÔÀ_x0010_~ß®°PëÀ×$¥r³³ÀÀ´_x0013_Å²Â@¥ôÉÎ_x000E_Ê@@ªòþ9ëÔÀ _x0001_ÔNêÐÀÀ-qS²À@éËP+çÖÀ ÈÜÚÀ`oÜ_x0006_÷·æÀ(ª5_x001E_ÁÕÀ_x0007_ª°ö»À0£J_x0015_+ãÀ_x0002_0"=Dq@_x0002_ëõ5ý»@ úÉà_x001A_Û@Þ)±&gt;gÎÀàë¸è_x0010__x0006_Ü@_x0002_&gt;Qà_x0001__x0002_å_x0013_ÆÀÀ½î3¼;À@y§|æÀ_x0001_ùf_x0012_&amp;¥À@\zx_x001A__x0015_×ÀPüÄãÏâÀ_x0001_,z.q|Àò-_x0001_¶ã²À_x0001_þ_x0017_¯¹µ@@K®%A!ßÀ@ça©¸É@À_x0008_Å_x0012__x0019_ÄÉ@@T	q_x001E_ÓÀ@ü_x001A_­²Ç@À_x000C__x0005__x001E_ÿÒ@@T#_x000E_´¦ÓÀ ooÝÞÀS_x001B_÷Ä"åÀ_x0001_N¡HKí»@_x0001_P¿_x0010_µ#s@ u_x0019_ìÀ_x0001_Ö _x0010_íÍÀ_x0001_0_OA_x0011_«ÀÀÔß_x0007_ÞÊÀ_x000C__x0016_}_x0017_Å@ÀÃ't`ØÀ_x0001_&amp;_x0005_þó»À0æ_x000E_ãÀPÛ_x000F__x0007_Í²éÀ_x0001_ HxL8ÎÀ_x0001_Ù_x001D_¤»³À_x0001_ð¹4]òË@_x0001__x0002__x0001_òÿe/#À_x000E_L_x0007_bÎÀÀ$¿ùs}Ë@ûÚj_x0018_^Â@ð:·.:BáÀ_x0001_£Þ_x0017_­¿@°AÌ_x0008_È?ìÀ`Î³S1ÔÀ_x0001__x0001__x001A_º-{ÓÀ=_x0005_aËÀ nN_x0003_0ÓÀàæá_x0008__x0008_ÙÀ@§_x001E_oîÞÀj¹ÚÀF½_x0005__x001F_]ÐÀ_x000E_÷z;KâÀ_x0001_ôÄ½yÅÀ`Ý¸3:ÔÀ mÆo_×Ààz*XD^ÞÀÀ_x000D_%Ü3ÜÀ`\¥Ó_x001F__x0010_ãÀ¹2_x0006_ÔÔÀ_x0001_M_x000D_Bæ_x0007_ÄÀ_x0001_w_x0015_Ux×À@tÃ3ËàÀ@îjT-yÆ@`Ò²QC&gt;ÛÀ Z"0N)ÒÀðv_x001E_?,àÀ Ò_x0004_;ðùÙÀÀ_x0012_ÁQ_x0001__x0002_9/ÈÀ_x0001__x0019__x0015_e_x000F_ÇÀ°6äÇ_x0017_ßçÀ õTQ_x001C_ÊÔÀ$õÎØ´Î@@ü¬,´uÃÀ0¦Ý¯æáÀÝ_x000F_¸a²@À~Ø¨ðÓÀà_x0014_Tæ_x0002_CÝÀ`l|_x001B_ÙÀ 'ìÙËÕ@_x0001_ _x0017_²_x0001_p@°¢ç_x0007_'bçÀÐ;_x001C_oaæÀ@v5_x0007_|oÐÀ@kñoúÌÅÀ_x0001_J¨î.¨À0H0âÀ`ûñSþÒÀ_x0001_Ù£§³@Ðà`z8£ãÀ i_x0011_åøÕÀðf!_x0017_éÀà_x000B_ï_x001F_(òÓ@`®üIÏ×À`½á_x0004_:¬×@ÀEzLÂF×À túá_x001E_®èÀp¬¬ÜäÀ_x0001_gèä¯À_x0001_Ø°­_x001C_ÅÀ_x0001__x0002_@U"§ÇÂÀ`§Û_x0003_ñÕÀÕ_x0011_©ïb¶@c¢2;ÂÀÀFC_x0007_mÈË@VÈÜô¹À@­"Åk¶ÁÀ`_x000D_Ú+³ÛÀ ÝØ°fÑÀpn;(ïôåÀÀ¯}r­ëÀ@_x0001_¤&gt;=ÓÀ_x0001_u_x0012__x0017_¨&gt;¹ÀÀ_x0010_TkÂGÆ@ ÛñÐô_x0006_ÚÀ@9Øþ~ÉÀ_x0001_dFáµw@_x0001_²ÖÉR¶À_x0001_îÇæ´ÏÄÀíËFd¾@`&lt;8YSÒÀ@_x0005_x_x0004_Ñ@_x0001_ÕÔ*ÁÀ_x0001_¹h£æ^«ÀP4_x000D_¿§áÀpø_x001B__x0014__x000B_´ÀPº_x001A_ø_x001B_íÀ°£_x000C__x0005_/æÀðöûÁÚãÀ!_x001D_*s_x0002_¸À_x0001_ª´ïy$ÚÀ %ªm_x0001__x0003_oêÔ@_x0001_0¨· ´ÜÀ_x0001_BòîÃÀ@hlIefÂ@LØU_x001C_ïÛÀÀUýð=Â@ÀîY7ó¬òÀoWÝ=ØÀ@7Â_x0001_ÂÀ_x0001_jp¦ã_x001C_@À6Óø¯oÕÀ@Ä´éNÝÀàcÃ_x000C_AÀïÀ_x0001_dãzÀ Í«áL±çÀµòè¢¹ÀÀ zýÛ^ÎÀ@°ò¦ÁÑ×À5¨àµÀ_x001E_$Êe_ÅÀ@ê_x000D_&amp;ÕÀ_x0001_m_x0002_Ò{1¢@À8ØK-ÁÃ@ oíð­ÒÀÀÂPs®ÖÀÐ_x000B_d.²Àì{øã²À@ª=çÌ®äÀ_x0001_¶ÛÍP¯@Àw©_x000D__x0005_Ã@[4~ØÀÀÍ½P_x000B_ÑÀ_x0001__x0003_ÀÒ!çÑÓÁ@sÂ¸tÏ@ â"gbÚÀ¼yÍPÖÀ@_x000F_ìºÀÆÊÀùÈ¯¥ÌÀ xê	_x001E_#ÒÀàûqíÿæéÀ-¬ù·WâÀ_x0011_»³ë¸À@¶	îíéÉÀ¼v%0Ì@&gt;^·I¨ÝÀá_x0008__x000B_è¸À_x0001_hÄ_x0003_¯§À`_x000F__x0007_þÕÐÀ#ÑnÌ%èÀ`Èûn½ÀÀëö'6ÇÀ_x001A_ß-ì_x0003_ØÀàß_x000E_õHæÀ «_x000E_È]f×À g_x0002_9èáÀàµFºÏëÀP;¥­MèÀÐ¤£ÄûãÀ`øS_x000D__x0017_'ÓÀà[xU4¢ßÀ_x0001__x000D_B©9§¤À _x000B__x000E_ØVÚÀ'_x0010_¥µÊÀÀ&gt;Zé_x0001__x0007_&gt;ÐÀ`á¥Ê_x0016__ÛÀ°uDÊÝãÀ_x0001_}_x001E_õ_x000F__x0006_¬@À÷_x0008_/öÕÀD¬A­hÜÀe¯_x001A_ôÑÀ_x0001_æKñÑ_x001F_¶À@}ãÕ_x0013_É@ÀI;J^,ÎÀwq"}7Á@_x0001_8Ù	¸@ _x0005_§pÙÀ_x0001__x0003__x0002_Ü&amp;êÀ _x000E_:µä_x0012_ãÀÐv­«_x001F_éÀ µvlÛÀ_x0001_H_x0004_Å_x000B_ÉÀ Âÿ*!¼@P-=_x001D__x0015_làÀ4^)_x0007_ÆÀ_x0001_tö;Y§À`Ô\\ÜÀ_x0001_òV_x0002_Ç@aà0aVàÀÀ3D_x000B_íáÛÀ_x0001_Î_x0014_Ü·À_x0001_«èºÒvÛÀ@Év_x0006_Ò@@´¥ª§ÃÀ_x0010_W_x0011_&gt;8ñÀ@ÇIBriÞÀ_x0001__x0004_ /_x0013_b	_x0002_ÝÀ ï&lt;ÖëRðÀåë_x0016_|ÙÀ@ºHi½ÙÀÀ·°¼J_x0016_Å@_x0001_ £!$2ZÀ`gr[1åÒÀÀ=Û3îÂÀàÚ«¢-nÛÀã½Zø/³@9_x001F_j_x001F_"¹Àð(D_x0002_ßTëÀð%BÔqÑàÀé¨_x0015_ÒWÙÀ@Ü_x000E_[¬ÛÀ_x0001_t0_x0017_#¥À Oü_x001D__x0003_ÚÀÆ»¤ñºÚ@_x0001_Áè }¼À`xø8tÝÀ_x0001__x001F_S_x001B_[ÃÀÀIO-°ØÀ_x0001_	@ $Q¹À_x0010__x001C_Ò{xàÀIë_x0004_¹þÐ@NÏºúÞ°@_x0001__Y_x000F_£À_x0001_Ûö_ö(ÇÀµ#ÓXuÔÀ°lþïßëÀ_x0001_¸i_x0006_ÿÅ¢Àà4k_x0005__x0007_ººÚÀ_x0005__x0012_È_x0015_¶Ï×À iP±SÑÀ0¾ß_x000F__x0003_øâÀ_x0005_Øwæ4¯ÊÀ É-_x0007_ÜâÀ_x0005_¿¦êÅÀ_x0005__x0006_Ï¯UÍÀà*ýè7_x001C_ÛÀ_x0018_ÓÇ½èÁÀÀ!_x001F_+ÃÀab_x000F_7ÙÀ`_x000C_o®îÛ@_x0005_®,FÖÎÀ nJ)_x001D_åÀØ7äPdæÀà7_x000D_[ïÀ, :×´ÀY~k_x0018_kÖÀ`ïúÁÌÙ@Eg_x001D__x0008_Ç@~"_x000B_ÓÙÀ`M}"EaÕ@àÎ:_x0004_ÒÚ@àÞ´Dç_x0008_ÒÀ_x0005_ð8:±×ÒÀ_x0005_&lt;ß£É@_x0005_T&gt;G_x0002_Ü@ÀÿÕ Q_x0007_ãÀ á_x000E_Õ_x0001_¸Ñ@XR"ô\ßÀ_x0005_&amp;/°ÁÀ_x0004__x0005_à²	_x000D_~ØÀ¦¨ëeEÉÀ@m_x0019_m_x001E__x0001_ÒÀÀxÆ_x0016_1ÓÌ@LiñABÜÀ_x0004_¶õð^§À tsÛÕªàÀ{_x0011_Í_x0012_oÃ@_x0012_â&gt;È@&amp;4_x0005_I½À@×¨úöTßÀ`ßxðØÀ_x0004_ràd·@_x0004_ZDá±@]ã_x000C_`Â@E)ðØÁÀ A¯XiÐÀ_x0004_Úí_x0007_ÀPÅ»â%åÀ_x0004_Ñ³$¡@*°Tt_x0002_µ@ _x0011_?*ÜûÖÀ_x0004_dn¡_¼À@,OO»_x001E_ÛÀ ^ÌÚÓÀ_x0004_Å3%ê_x0003_ØÀ`p"]ÔÔÀ _x0016_çZêÌãÀn4\_x000B_kÕÀp^­(É¯éÀ º+¡,tÐÀ_x0004_â_x0016__x0004__x0006_¾À ~)hÛÀP¹`rºáÀ =qÃóLãÀ0_x0004_]´_x0001_ãÀÀiÜ¯¹ÍÀ!j¼xbÚÀ@LË¡VÓÀ 3w¢ÐbìÀ@ré:5ÖÀ_x0003_â_x0014_¿@×À 6_x001D_ìÈûàÀ0)~_x0002_BéÀ@MY5_x000C_Â@@¬çS©«áÀ_x0004_Ì©_x001D_Yà@_x0004__x000F_5ðEyÀÀ@áðµÀ@à_x001D__x001E__x000E_Ñ£ÓÀÀÅ¦2òÔÀ`?&amp;Ô_x000D_lÖÀ@¶09AÄÀ_x0004__x0017_pï£á @ñ_x0019_4í£ëÀ_x0004_§V­_x0005_Î@ÀL_x0013_?7ÆÀ_x0004_@t[ÑxÔÀ_x0008_Ã¾À_x0004_òÍËóÏ@°HàÃæ;âÀ@ðFÂãúËÀÀ¢z_x0010_ÙÀ_x0001__x0002_Àª°}Pþ×À¨RLÁ_x0014_ÒÀ_x0001_-½g_x000F_¦À_x0001_|øæN_x000E_¦À_x0001_FwÔe«À î¼ðÌ¿À`V ü_x0001_¢Ñ@_x0001__x000D_°ø§¦À 0uIÇâÀ_x0001__x0014__x0014_hKÀÀ:ÝÍ_x0012_ÖÀ_x0001_u_x0012_Ù©@ _x0006_°²½¹ØÀÒ'ìÓºÍ@»ýåwÂÀ`_x001F_fLÛÀ_x0010_:Ta¬êÀ_x0001_¶6ð¨@ _x0015__x001E_Ð{_x000F_×À@¡XÞZ{ÍÀ:3fÜÃ@À2ì_x000E_¼¤Î@(3¡¶À@Ãß¡»@ÞÀ_x0001_1_x0017_²ª¸@àó5×ÄáÀ_x000E_K2_x0003_ÔÔÀðêê	,ûêÀ_x0001_@Æ5õ¾À d"	×À_x000C_,ÐÀ²@À÷uv_x0003__x0004_vË@ ü·(E0áÀ å¸j_x0015_àÀrðøQÓÀw¢J½@_x0003_ÍÎ£àÀ`_x0002_þ¿HÒÀ@è  qÍÀÀþVÞõ­Ç@È²ß³ÀÐÕB¾²_x0003_óÀÀ_x0004_7û³_x0016_ÖÀ@(_x000C_@îÏÀ_x0003_V;=ÀÀlæ¥YÙÀ£5­ÌÀ_x0003_V_x0018_n!À_x0003_.»¡ýÀpWHFp&lt;àÀ ßðR»PâÀÀ»À1§ÊÀ _x0001_Ø(=_x000C_ßÀ_x0003_ágÁ_x001A_[ÏÀ_x0003_dôzhÒËÀðçë¡á[àÀ_x0013_©w_x000E__x0017_±@À_x0005_Ê±±ýÕÀ_x0003_cÌ_x0012_Ïm­À½ ¤¡áÀÐ]»£RìÀ`_x000B_ðsÒWÑÀ_x0003_´X/pì¹@_x0005__x0007__x0005_ü6è_x000D_}·À_x0005_?ENÞ½ÀTÎ}¢I¸À H-YEÝÀà=_x0019_ïs¿àÀ_x0005__x0013_ÂÎùJÍÀ_x0005_'Ye_x0013_Vª@@s­_x0006_=Ð@_x0005__x0016_³%üËÀÀÍ^Ê_x0017_ÒÀ_x0005_ª;ñE~àÀÀÅ?_x0006_·_x0006_Å@_x0005_÷B},²À_x0005__x001D_Õ¸@Ä«À`y=¨ÚÀÀ]º`wîÐÀ_x0005_úÑ ]»ÄÀ_x0005_Ø©íCù@@Öó3ÇÀ_x0005_maûøÉÀ`^[.Ê©ÑÀp_x001D_&gt;dåÀ`¨_x000B_´úæÑÀàLÀd_x0019_ÒÀ_x0005_³·²À`ûà{ÉÐÐÀ`ÿX-Æ×ÀÀZÓm7ïÓÀøÑ_x0001_³½@@_x0002_`q_x0003_ÂÀðfE_x0004_¥èÀu_x0002_±_x0001__x0002_ÞÑÀ_x0001_¸_x0018__x000F_~·Ï@_x0001_¡a_x001C_p¦À@§Úð&amp;wÛÀ_x0001_àË#F1Y@p1_x0015_@´@à÷\íÝßÀ`I8@À`Ð@&gt;f¥JàÁÀ5THKëÒÀ_x0001_þDøÎ{®@@[ahÇºÕÀ_x0001_#KF¾ÉÀ_x001E_7¬ã%áÀ_x0001_(iwþ©À@Ñc7eÔÀàY[b·âÀ_x0001_ý8iÓÀ`HàTÕ×À_x0001_BäÀJ¶À 0N,ÕÓÀ¡Î¼;J±@êÿ½ÉÇÓÀÀòJ¹_x0006_÷ÐÀÀ&gt;øJ¤àÀ_x0001_6·ã_x0002_XÒÀÀ?_x0006_ßÿÂ@`ý-½ªáÀ_x0001_y­r7ôÈÀ@·°Õ®DÇÀÿqc_x001C_íÀ@J?¢M_x001B_Ä@_x0003__x0004_¼(U¶_x0002_ÉÀÀÖYD÷ÒÀÀ§ÙB×@ ¤6ØçÚÀ@¾á¹}RéÀ_x0003_ZÖ1¯À_x0003_ðöç:@_x0003_6ÓÉíß@ _x001D_¢i-»×À_x0003_Ãý~+ÃÀ_x0003_¼£ø¥@`H£ïÒÝÀ@/_x0007_HÞMÁÀ_x0003_9]j_x000D_¾À_x0003_ïÉÌm«@À_x0014_RZ´ÙÀ ¨ñx«_x0001_ÜÀ_x0003_s_x001A_3È¹çÀàc_x001E_GóÔÀ@OÀÁÂÀ_x0003_À¢Óö\ºÀ_x0003_Ñ_x0004_ì_x0007_ÁÀ0È_x0013_j_x0019_ÊéÀ_x0003_nQXÉ:µ@ Ðø¤ÉÕÀÀ­Z@ßÀÀì_x0010_hE1ÜÀ_x0003_Z®³KïÉÀ_x0003__x0016_´_x001F_s_x0017_Ã@ñRD©4èÀ_x0003_£9ÀÈÀÝÍ_x0001__x0002_{ÆÀ@pâ_x0012_LþèÀ@!%_x0004_È@_x0001__x0005_P6p_x0002_¹Àµ\ø®[¼ÀàyÈ¹¿êÑÀ ÈD¹ð¤ÖÀ_x0001_VqÄáq»À m_x001C_tlHçÀ_x0001_V=_x000C_ÓX²@_x0001_âAwý_x0013_¢@p_x0005_ÁBéÀ _x0019_3_x0017__x0015__x0015_éÀ_x0001_z¢_x0010_Å¾À`m_x0003_Hv_x0003_ÕÀ_x0010_3_x0012_WZÑäÀ@_x001D_lÈé_x0004_ÍÀ r_x000D_èFßÀ°ªF_x0001_5éàÀ_x0001_$á_x0017_ÈTÀ`Q_x001A_Ú(bØÀàº;_x0008__x0015_ØÀ_x0001_3_x001D__x001E_¨À@2Õ.°Æ@_x0001_º]ÍÀ_x0001_ôÈû·³@;ÅâÍ_áÀ_x0001_4¤É_x0015_¨Ñ@_x0001_ÒiVr?¹À_x0001_P\úÃª@@ñÆ_x000F_°ªÆ@À0_x000B__x0001_|dÉÀ_x0001__x0002_@ã_x000C_P¡ÈÀ_x0011_pOØÀ_x0001_N5]g£ÀÐK¥Ë&amp;_x0002_åÀ¼%ÅIÁàÀ`Aã_x0017_¹Àìe_x0017__x0013_½@`Së_x000E_ÌïÀî#¯glÊÀà\JFÝÀp}#æà@û_x0019_½,ØÀ_x0001_¢÷ß#ÀÀ_x0004_&lt;á_x0010_ÒÀ_x0001_T%x_x0008_ÈÀ_x0001_é):ÑpÑÀ_x0001_Th¯_x001A_¤@Ä¾g¦p¸ÀàdÈñS%ÕÀ@§y4_x001F_éÀ_x0001__x0010_!²DvØÀ ­0!É&gt;ÖÀºö_x0018_IÌ@_x0012_¢µ_x0003_oÖÀ_x0001_ÐÎF_x0001_ÏµÀ_x0001_ã§?À@à]7ßFÛÀÀ_x0012_¦_x001F_ÏÀ_x0001_z­_x0004_ ¦@L*ïÐÃÀ_x0001_U&gt;ÛªÀ_x0001__x0017_Ú=_x0003__x0004_v^©Àlä7¾ÕÀÀz_x0005__x0018_uÚêÀ&lt;k_x0018_4ÁÀ bÊ_x0003_¨æÀêÑþÊ@_x0003_Ì_x0006_g]ü®@@óz$_x000D_×À@Y«º­÷ÔÀPr_x0010_l_x001A_íÀ_x0003_¼y³ÿÌ@_x0003_y_x0001_´óÒÀÝ;LÉÌ@ÀK-Q|²ÊÀ_x0003_o_x000F_ÃÃ¿ÀÐMøÞD_x001D_æÀ[_x000D_¼å_x0016_ÔÀ`3j).¯Ó@_x0010_æ%dOàÀ`{r_x001B_µüèÀ_x0003_!/Ó9ãÀø'u"V³ÀpÈC¡ÉQâÀ`T¢3_x0003_±ÝÀ_x0003_©;co²@_x0003_î_îiá®À_x0003_Ç_x001B__x0007_´@@]:_x001F__x0015_¤À@à_x0007_,ùÔ÷ÞÀ_x0003_Î_x001D_³@_x0003_u\ÍEk»@_x0002_p?½±@_x0003__x0004_@_x0018_«ü0ÔÛ@_x0003__x001F_±7`3½ÀÅw_x0015_ïPÄÀ1C¬rP¾À 6SÕÛÀ M@á_x0011_"ÓÀ²)HE_x0004_ãÀ_x0003_4z'/A¥À½Kõ·ÎÔÀ_x0003_Nx_x0010__x0013_:¸@À_x0011_µrÌ:áÀ_x0003_Ððð_x0004_¸qÀ_x0003_ã§~x_x000F_®@=îxü¥ÒÀ ý&amp;(;ÖÀ_x0003__x000F_JÝgµ¦@à	Óa·ãÜ@_x0003_q*_x0017_T³@ÀxDöZËÀõ06Ö¹À_x0003_}³Q­vÔÀ_x0008_Y'_x001C__x0002_¸@üßÎá±@à±_x000B_)ÒÀ@YwC·À_x0003_¢*£×ÌÀ_x0003_iç_x0012_z À_x0003_vTC_x0001_|À_x0003_N´_x0015_¨òÀÀ_x0003_|5¤¥@ rCyê ÖÀ`2Þç_x0002__x0003_éïÛÀÀgØµ·cÙ@ÀN­òQêÂÀxø¬tÀ¶À _x001D_7_x0018_}ÐÀ@Þ_x0001_ÜiÐÀ_x001F_ÃÄ¼¶Àðjý@äÀ@_x001B__x000D_º_x000E_)ßÀà=È;ÛÀ_x0002_Ô&amp;Þ»ÀÌOößÊ@`_x001F_P_x000F_:ÐÀ_x0002_$SHm´À_x0002_µ44%_x0003_ÁÀ_x0002_áÿ_x0010_¤(¯À Ü_x001E_ÐáÀ@¶v`&lt;ÚÀPR{ßÖàÀÀÝ_x0019_³HÍÀÀÚ	2_x000E_ØÀà' ½O@äÀ_x0002_U¨j¼È@ Ðo²8óÀ&amp;glº@Dj¾òÅ@ ½·¾!ÀÓÀàý°§5ÚÀ@°:õ&gt;ÑÆÀ_x0002_bÓ_x0010__x000C_ÐÔÀ°I_x0017_ïÕÅäÀàÁ-å©ÙÀ_x0001__x0006__x0001_ÿ_x001C_r¦è·@_x0008_2ÑÞ	àÀ_x0001_¾Â²¦ÑÀ_x0001_L³Q¹äÐ@_x0001__x0003_VyæÓÀ þ2^ôÛÀðbÍuIväÀ_x0001__x000E_È¥,À_x0001_þpæ_x0003_.æÀÑí£t¾ÊÀ`ÌÎÕ{ÛÀÀ«9_x000D_ìËÀ0+êE_x0006_áÀ@_x001C_¢T_x0012_ÜÀ_x0001_PóÏÓé¤À_x0001__x0005_°½_x001B__x000E_ºÀ@è)àÙ@°_x0015_ý'ãÀÀÎ¶_x0013_¼¡ÐÀ KL5\|ÐÀà)¡_x001A__x0014_ÑÀ@É#êLDÒÀwµîÃÀ 0¨ë)dÔÀK_x0004__x0002_®ÅÀ_x0001_à°ïC¼À@	5ï*âÀà_o ÐùÜÀ_x0001__x0010_¢ä_«À`§é_x0015_IèÚÀÀ_x000C_ïàöÌ@_x0001_û_x001A_Ï_x0002__x0004_Ï_x0005_ÁÀ`ý_x0016_@øÑÀ0ìíRÁéÀ@_x001A__x001E__x0007_ÐÀ_x0002_3;+_x0005_?ëÀ00_x0018_³ùâÀ_x0002_~x^	Æ¶@àÐ_x001E_G:ÖÀÀÂã_x0003__x000E_ÔÇÀ_x0002_@Â/ÝÄ@_x0002_TgcÆ@ÀMÝÂ&gt;ÈáÀ]¢-âìÊÀËX°î¬ÇÀÀ]ÐæÖÀ_x0010_ _x000E_TÒYàÀ_x0002_míqXèÕ@_x0002_/_x0010_ _x001A_ZÌÀ_x0002__x001C_Ç6YØÀ@§|A¾ÝÀ°ùÚÉFâÀ@I%?«ÍÀà_x0001_K©8¸Ð@eNÒ»ÞÀ_x0002_F_x001E_­o:ÊÀ@ÃT1æÄ@_x0002_íï'ÝÜÀÀëXt6ÑÀ_x0002_ã,_x000F_ÍÜÂÀ &gt;q_x0010_^_x0015_ÞÀ_x001C_ÿ_x001D_äçÀ_x0002_fÙ¤¸.¤À_x0001__x0002_¥w«=_x0012_¼@ÀªI_x001B_-ÙÀ)c4_x000E_Ã@*E{À@`¹Q1À7ãÀ_x0001_ÄÖÌ¯@ ÝF2XÐÀ_x0001__x0001__x0002__x000F_?@`ÿ»¼£yØÀ@ÌIck_x000D_ÜÀn­ÓªÂ@°dÙpâÀ_x0001_æ*U÷@_x0001_(^"âÀ_x0001_4°&gt;+Àø®åÀ{95YæÀJÈt_x0018_Ñ@ Exª _x0012_ÕÀ@9ùr(0ÐÀÐýÄè^½áÀà_x0008__x0001_[\êÀ_x0006_s^`×ÀÀ_x001F_ÜËôåã@àºJtrÛÀ_x0001_ÙôìÚ¶@ /#êÓÐÀ_x000B_Fæ·_x000B_ÌÀ`76ù_x001B_WÓÀ_x0001_._x000B_Í=y«À_x0001_)ö£6iµÀz|G_x0003__x0004_u`°À_x0003_fä_x000B_ÀÀ_x001D__x0012_óQÂÀÀ_x001C__x0008_*Ï·Æ@tE_x0018_î×ÀÐY¦d¸wàÀÀºV_x001F_:_x0006_ÈÀn_x001D_q~¶ÃÀ_x0003_j#þw±@°6ýO]ïàÀ_x0003_`¨¿¼¨ÀÀ/_x001E_·AhÏÀ_x0003__x001C_þE j¸@_x0003_ÃÕ*LÔÀà¤¤_x000B_ÜÀ_x0003_s¦ÎÀ ïò-à¯Õ@`[¡þ:sÕÀ¬Ù)1ËÀ@×åUÑÀ_x0003_z_x0019_4_x000B_À_x000E_y`lÓÀ_x0003_#_x0013_þ+½Á@`P¸¼_x0006_î×À_x0003_¸%Ø_x0017_@@R_x0019_ÊKÜÀ_x0003_äÈA»@_x0003_ ôK_x0019_ö´À_x0003_Vø»À £Î®ÑÀ.!Rp9¿ÀÀ_x0002__x0001_üJMâÀ_x0002__x0004_à_x000E_¹oÔâÒÀ_x0002_p6l!À_x0002_|:_x001A_;ª@pÞt_x0018_+ãÀz_x0017_b_x0018_µ@`æ¹ãñWÛÀ_x0003_ç×_x000D_ÚÀa0_x0001_#]ÝÀ9îáÓ«¼@_x0002_ß-ßI_x0012_ÇÀ`Ø°ïZýØÀ_x0002_xI_x001D_BúÀ_x0002_ËöÁéÃÀ@_x0008_2	B_x0008_å@n!µð_´À°_x0019_l,£çÀ_x0002__x0018_û'ª¢q@@ökÙ Î@íÔé·EãÀ@¤ëtGË@À_x0012_{ÌÂÀ_x0002_ òyÂDX@`Ü¸O¡ÞÀ_x0002_ÇÁ_x0018_¸@_x0002_ëÏ$ÉÀ_x0002_ôÊê@ í._x0010_×ÀFvOü»ÖÀ@0Uý2Å@àÀmáËÀÞÀàu9 üØÀ_x0002_;Ó_x0001__x0002_ÃrÈ@ 	__x0003_×ÀÀø7_x0010_]HÄ@_x0001_r¥hÔ¯¨À_x0001_Æ¿]¼Ì@Ð1_x0019_çóèÀÀÓ¸*üØÀàk|_x0013_ÐÀ_x0001_å²O_x0017_×À_x000D__x000C_tÆÀ_x0001__x000E_?_x0011_!ó¦À_x0001__x0002_R_x000C_´@1LN¦Å»À_x0001_ïÊ'á@ÐÇ!¾×ÄãÀ@YBÕãÀ_x0001_ªß_x0016__x0007_ÊÀ_x0001_¼_x0017__x0016__x000F_ù¬À[_x0011_n¹@þó¯¹&lt;ºÀ0=swÝ²éÀ _x0013_ÓÜÖÀ_x0001_n²_x0010_Î£@°Cæ_x001C_äÀÃ_x0017_~ªSÈÀ@@Ï¥ÖÙÀ 8y]VÖÀ_x0001_æÃL_x000B_©À _x0002_oÜw&amp;ÙÀwÍº_x0017_IÁ@_x0001__x0016_ð+§"À_x0001_Û·5NxÈÀ_x0002__x0007_àMgÇ·üÛÀ_x0002_Ðq_x000C_a}@ sÞ'éLÔÀ`n$_x0005_£OæÀÀ¥U_x0010_Ë@YKñmÃ²@`_x001A__x0008_téÕÀ_x0002_k! ·t@À£_x000D_ÁÔÀ@6c_x0001_·¬ÖÀÀ;9´±Å@à_x0004__x000F__x0019_o«êÀ¿øàiêÀ_x0002_¾=.³ÚØÀ]éÅ_x0001__x001E_æÀCd3ÑãÊÀÀ0n[qÕÇ@_x0010_ò_x0011__x001E__x0006_}çÀ_x000F_N'_x0002_éÀ~ý@máÏÀ`®sãÀjÞÀ,Q÷à¾ÀÀJªÀ¢ÁÇÀ_x0002_OHå=_x0015_×@ ;Å_x0015__x0011_"áÀ`QÁÿ¥ÒÀ ÷:%¤àÀ F§SªÊßÀà§_x0012_Ñ_x001B_ìÀ@²è_x0003_éßÀ_x0002_÷WQZ¸Àà%zL_x0001__x0002_QÂÒÀ_x0001_.?ièÑ¾À`ý_x0017_¯iàÀ_x0005_2quÃºÀÈ9þÙþÀÀ_x0001__x0008_úy_x0008_ À_x0010_£äÑUËàÀ_x0001_0Û¬7¸@ H}O_x0016_QäÀRì_x0019_ëð¼@_x0001__x0018_÷mV&amp;@ 7_x0011_ÃÍ_x0013_æÀ_x0001_2¥d»¡@_x0001__x0008_Á5MºÈ@@¹sØ_x0011_$Ó@`ó_x000D_/ÞÀ_x0010_D*_x0010_ÞZçÀàÇ(_x0004_#_x000B_ÓÀÀiGÔs×@ðásu@©èÀ J/ÚòPÜÀÀk_x0007_)«ØÀ ,1P_x000C_réÀ_x0001__x001D_C"âå¶ÀBÓé_x000F_ÖæÀ_x0001__x0006_	²ßÀ`&amp;-b9æÔÀ&amp;æ ÂÀÀ{6væaÊÀ_x0010_ _x001E__x0016_¾æÀ²¹sçÀ_x0001_$SÝ_x000C_¡À_x0003__x0004_Ðæ}ßÇäÀ`ñ_x0004_j&lt;qáÀ_x0003_ÖÈ&lt; ¬À@äæ_x0016_$ÎÀÐ¹§_x0018_3êÀîÑ¨xëÂ@_x0003_cÆMØ'¹À_x0003_Vå	läµ@_x0003_&amp;C_x001B_ÆÚÀ9RÚ´@Àqkj_x001B_®ØÀ_x0003_ÖRþ_x0004_ì¤À`°_x0016_?Â±Ñ@Ãò_x0010_GºÀ_x0003_}Ä_x001C_ò¢@`¾£_x001F_ëÒÀÀu&gt;i£hæÀ@_x0001_p_x000B_Ì@p-(9äêÀ`µ¹ÝqÙÀ@6_x000D_úÏÀ_x0003__x000F_&lt;.:_x000B_½@ _x0008_HÀkÌ×À ùèÈßÚÀ@ííÃ=ýìÀ``:\&amp;Ð@ ÿ(_x0019__x0002_êÚÀX^pþeãÀ_x0003_Eê_x000E_øÆ@`g WÕÀ !wýÝÀà&lt;d_x0002__x0005__x0007_GÒÀðW«_x000D_ÖåÀ_x0002_|ùÈ]´À æ_x0006_Ú_x001B_ÜÀúª\_x0004_¥ìÀÀó~_x0003_ÝÉÀ@w»¤_x0015_gÝÀÀ*ÚÂÌÀ@^ªLpäÀ`·Mç_x000B_ÐÀ`.û_x001E_(DÑÀ1í°ðôÜÀ@&lt;zEÚ2ÄÀ`_x0013_Ó_x0006_ßÀ_x0002_ûk4ÆÂÀ@vÓKãÀCñ1Ç@_x0002_X«#£À_x0002_41"î_x0003_¬ÀÀßÚÉÉÐÀÀ_x0006_Nü_x0001_È@À[`b_x0003_ÐÀ°x9ß_x0018_åÀ_x0002_wÖÌò¡ÀáãìYË¹ÀGª\­òÍ@_x0002_¾_x000D_Þ.9ªÀ_x0002_TËÌ_x0002_À_x0002_1®æ»µ@ÐX0±'/ãÀ &gt;RÊÔÖÓÀþñõ_x0014_xâÀ_x0001__x0002_!±ÛGÊÀ_x0001_ïí	Û¢@:ÉãïÁ°@_x001F_=eÂÀ~ JÒ9ÌÀ ^ÍR;ÔÀ_x0001_5õi¨Ààñ¿Y9ÎÑÀÀ_x0002_p_x0012_=_x0010_ÊÀÌ_x001C_ÄØ.Æ@_x0001_°qgzÀ@ý°B±ÀÀPè¬¥.êÀ@¼íË@-_x0004__x000F_%´·@s£áuäÀ_x0001_äjÂoÃÀ_x0015_hÀµÀ`$?VèTÒÀ_x0001_ø¶Ss×À_x0001__ºiåÍ@À_x000C_3¤³_x000D_ÚÀ@n]suíÀ_x0001_â¨%LöÊÀÀb_x0014_4ÛÀÀ_x001F__x0012_s_x0012_%ÖÀÀ"é_x000B_ÂÅÀôÂ_x001D_àÀÀäE_x000F_7MÃÀ_x0001_´ò_x000B_þÀ@_x0008_Û_x0010_|ÑÀ@ñiz_x0001__x0004_ELÁ@jí9@_x0003_Ù@@ÑÍ_x001E_©×ßÀóå_x0004_·KÇÀ_x0001_%ûQB´ÚÀà0á}êÜÀ8_F_x000C_¤¹À_x0001_f´êZ4®@_x0001__x0007_Òe·À÷¼ê©T±@@_x000B_\Â°ÄÀ_x0010_Ý½ô(QâÀ_x0001_¥1ô(7­ÀÉ^F%e²À@Â?ÊPÃ@ XòÊ~ÚÀ`ÁJw¿ÞÀ_x0001_åw_x0014_ØÀÐÁ_x0002_5ëÀÀÉúE_x0016_FÉ@ÀæÕ5_x0014_ÇÀÀJZNÂÃÍÀ$RCÛ_x0019_³Àà&lt;$tßÚÀÀØ&gt;ÚþÁ@¼Ü_µá½À_x0001_nEL@õ¯@`¤tmåÜÀ¼ëáÐÀ@{'þ@ÜÀ_x0018_8oj³Ç@ÀyÔSÓÂ@_x0001__x0002_@¶Å__x0014__x0004_ÈÀ_x0001__x0012_¯	è½À@2%úW_x0012_ÌÀ_x0001_¡c_x0011_ÖÊÀ_x0001_	Bâ_x0011_0¹Àp&amp;º._x0010_üáÀv3»ÄÙÀ_x0001_À)Nã_x0015_ßÀàõÔeµÔ@À_x000F_7í0Ä@0h_x0004__x001F_¯åÀ_x0001_:iÍÇT©Àpý_x000B_¤³ÉÀöÏ(âB½@_x0001_H{¨Njw@Ð2§°ÁËÀ@q¦ñ_x0018__x001C_ÏÀ_x0001__x0006_$K:©À`í_x0017_-ÓÀ°ã(åä'êÀ ÖÂJ_x001E_ÓÀ¬X~ÎµÌÀ ák¦3_x001D_Ô@PÈòä4åÀ_x0001_uI__x001E_úÒÀàÑ@_x000F_­âÀ@m¤0#ÙÀ´	_x000B_³ÈÀÌ__x0016_ôÉÀ_x0001_ 1ªc©@_x0001_;.×@_x0001_-mÕ_x0003__x0004_.ð¡À`ÞÁ2ðÞ@h$]ÎÀ_x0003_FlÆ«,°À_x0003_8hú4À`dÇiEhÔÀàØ¾»¾ÓÀ_x0003__x0008_Õiu_x0015_¥@;?I³ÂáÀ_x0003_dFM|²À¶ Â#¢ÆÀ_x0003_ _x001F_K:ý@@À)Ú_x000D_|ÊÀ`éÄ	_x0014_àÀùU=ã_x0015_´ÀÀ67äDváÀ_x0003_¾«_x0006__x0015_³@Ð=´_x000D_|ÿáÀ@?¼B=ËÚÀ_x0003_¦ä_x0003_Õ¨@_x0003_Kø_x0001_RÀpû¨³èãÀI¦Ñ_x0002_«²À`M&amp;U_x0018_õâÀ@_x001E_±_#_x001A_ÊÀ@/Ä_x0017_BÅä@_x0003_~:£SâÀ@¬ÓÁÑÀ_x0003_Bò Q_x001D_¶À_x0003_ú_x000F_&lt;P`ÑÀ0=Ù¿_x001F_&amp;æÀ ;(2UÚÀ_x0002__x0003_ô¢;6±@ kñA×ØÒ@àaM_x0012_ãÂÀà_x0003_[¦zÓÀó16^ÀÍÀà&amp;ØèYÐÀ ô+m8RÞÀÄ2_x0019__x0005_C±@_x0010_GOÈß:áÀÐE_x001B_öLWáÀ_x0002_±i\X²´À`â×'°éÀ_x0002_(4ô¡@_x0002_Fº¾	µÀ ª³_x001F_eoÝÀÀfóñ18ÓÀÀ½1±,ÖÀàFh_x0006_ÇRÐÀà\_x000E_J®ÕÀ`*Û;g_x001E_áÀPÞeÚdçÀÀ´Èåv_x0001_Á@À_x000E_h_x001B_DÇÀ@gÏÄ®ß@@xÂüiPÉ@_x0002_;ç´_x0003_³À[¾¸ÔÜÙÀ_x0002_ÖOÝÐÐÕÀ_x0002_%u_x000F_£Ô@@ÆK«4ÑÀ_x0002_^ÚÈJÞÀÀaôe_x0001__x0002_ßÁÀ{;ÿÞÅÀ@'ÃÆÀÀ Ô³ÊyÕÀ`þEJ|ÆÙÀ@q_x0015__x0002_X&amp;×À_x0001_¸=Ôz@_x0001_Z«ÃÀØO&amp;KnàÀ@ÁÊv«sÎÀ_x0001_À®»1	ÓÀÀ_x0012_ñ1_x001E_ÈÀ/kµÒº¿À 9ÓOãâÀ&lt;_x0008_Ñ¥RÅÀ°uñè&lt;_x001B_áÀàa_x001C_A­ÖÀÀòÜ$þÉÒÀÀxq_x0007_ý_x000F_ÖÀ_x0001__ÕÜ³ËÀÀÿ¯ÅbÄÀ_x0001_Øø@_x0001_ÈQËóG @@0ÿÊþÔÀ Ô_x0003_f)ÐÀ _x001E_w²ÿ{éÀ@_x000D_J°sïÀÀT_x0017_h¨Í@àñ®_x001B_Ð×@Àe"d4áÀ_x0001_ùC³w¡ÀÀäÎ_x0003_ÏØ@_x0002__x0005_Àb_x0011_ûåë×À@Ý_x001D__x0003__x0004__x0006_Ê@@óu¤T_x0011_ÂÀ¥&gt;_x000F__x0017_=êÀ	Ö_x0004_»µÀ@9Æ_x0001_æ£ËÀpc?ÍäóÀ_x0002_ÿÅÏ!ÒÀ`Ye;&amp;ÐÀ`c¥4&amp;_x001D_ÖÀp_x0008_'@_x001C__x001D_âÀ?_x0016_§mÆÀ_x0002_ìþC_x001F_¤@_x0002__x0004_µ×ð_x0011_Ê@`Õ´ ZôÚÀ_x0002_)O_x000C_¨À°RÜ|3þáÀà[ÉoÎ.ÓÀ.E¤,¼ÄÀà³¨Â/ÔÀÇ]_x0016_À@_x0002_*_x000B_m}ÝÀ_x0002_[/k_x0011_ÖÚÀÀç}_x0003__x0002_nÍÀÀ%u_x000D_á_x0005_ËÀ@R¼}ö_x0001_Ñ@°ó%ÉVçÀÀ_x001B_Ø·ÏEÑÀÀÑrv¯_x0002_Ã@ hE_x001F_ÈÑÀ@=Ñ_x0005_DËÀ ç,_x0002__x0003_ÐÀ_x0002_ XMøòÀ_x0002_pAVw@Û6¶s0²À_x0002_£_x001B_Ó½À_x0002_Û_x0013_²¨å»@_x0002_§g3æ¦À _x0003_RÐ±ÐÀ_x0002_ ·#]_x0011_À2½_x0003_Â@À~ÜK£Õ@ÀÕ\j\ØÀ`²D*Þ@_x0010_¨«_x0007__x0002_ØÀ_x0002__x000F_¹6 À`è6SÌõÞÀ_x0002_¢b_x000F__x0014_]ÐÀç¯ 'vÔÀ`e¨_x0018_§BÐÀÀöÙ~ïÊÀÀlUaÙÖÏÀ`¹_x0015__x0018_ãÀ°+Ã²i©àÀÀ­ÈDxSÍÀ ¹ÚæcáÀ`-a¥ØÀ_x0010_Ì_x0002_j	rëÀPãàc·;áÀ@ÒÞý_x0001_ÂÀÀÝ_x001D_ÅUØ@À6_x001C_¡üÑÀà©_x0002_ÌrÌÑÀ_x0003__x0004__x0003_Ê_x0005_¶LÆÀ@_x0005_e_x001A_Þ:ÌÀ ËCæ,_x0011_ÐÀ`dK¢òîÜÀåíõÍÇ@ IåZQÜÀ_x0004_ÿöÒ²@@C³¿ðÎÀ_x0003_¤hSD@@ïÓÄNÚ@_x0010__x0019_P§x+ãÀ_x0003_"õ,_x000E_IÅ@£_x0014_µk|ÜÀÀzæÜ_x0017_ÉÀÀ_x0003__x0007_]_x001C_@&gt;­@°CëQ(ÃÀ`Ðåùì¿âÀÀpPåUÊÀÀ:ïbÐÃ@`º#çÈåÀÀ_x0001_½_x000E_´SØÀÈ_x000D__x000D_y_x001E_ÃÀ@g?w¾×À@ð_x0002_W Ò@vèÊ´¸È@ ËaénNÛÀ_x0003__x0017_9_x0017_«£À_x0003__x0003__x0019__x0001_Xw²@ýgs\¹À_x0003__x0005_«ÅÇÑÀà_ÙA_x0018_ÜÀ _x000D__x0005__x0006_M_x0008_âÀÙ_x001B__x0018__x0015_Ø½À@åµ_x0014_´ÐÚÀ_x0005_F!¼!¹@BßcÓ@_x0005_²ÌIh_x0001_½@_x0005_â«_x0019_b«@ ò_x0005_·_x0013_UÛÀ[¦_x001B_ âÌ@@þGc©DÞÀ&lt;_x000B_Ç)i·@@ÑmQÝ¤ÁÀ_x0005__x0002_þ¨àe¹ÀÐ·¹\_x0008_5ìÀ°8XÚ;éÀ_x0005_ïÐ_x000C_øîÀ@_x0005_ßçffd«À_x0005_F-*·À@Ó-¤)_x0007_ÒÀ`hYùûÜàÀJá¾JÔÀ_x0005_2;1È_x001E_»@MSröÞÀ_x0005_@¥_x0004_××À :=6_x0004__x001E_æÀ_x0005_Ðy&amp;ëÀøJÑ_x000D_ÛË@dâØ?2ÓÀ`JýÝÄàíÀ_x0005_ð`_x0003_û5qÀÀ®ºà_x0014_àÀ_x0005_Ê¾_x0016_X¥À_x0001__x0002__x0001_ï£9i\éÀ@ú(¢yÓÀ`;ìCÌáÀÀIOSÿIÕÀ@W'àÐÀ_x0001__*Z]×À`_x0006_]ZL^êÀ_x0004_ù£_x0011_3ÇÀ_x0001_ÌÆ8V¥À _x001B_ýÂâÀm¸IT¥ÚÀ`C±}»-åÀ1_x001F_]_x0014_IÌÀ@x_x000D_AâÀÀKØHªvÚ@_x0001_·È0"×À_x0001_¡_x0005_§'ÃÀ_x0001_÷X8ÛÑ@_x0012_Ä_x0015_Ü¹À@@ëÞg_x000D_±áÀ_x0001_¯R_x0015_IvÍ@_x0001__x001B_¨ÈºÌÀÀOuBê­óÀ ò#_x001B_jîÀÀ¾grÓØÀ_x0001__x001F__x0017_ðÛ´À_x0001_©N7ÔÀ_x0001_°Wø¹À_x0001_c`âi_x0005_ÌÀ%sIyJËÀÀ_x001F_jx~ÐÀ_x0001_ø_x000C_?_x0002__x0003__x000F_pÒÀ_x0002_6Ó½ðõ£À._x0008_À¦¼ÉÀÀ}_æÈÚÀX£Á!¡Ó@ÀÃ6lÚ$ÚÀ_x0002_i_x001B_"°QßÀ&amp;=u±ÕÀ_x0002_¶Üù²ÀÀ¢é5ÕÚÀ_x0002_QïS^øÒÀ_x0002_:Wß%ÕÀ@YY«èÞÀÀBu&lt;_x0008_ÕÀØô×¾pÅÀÀ9ã)âÀ@Z/~åÀ_x0002_¨_x0002_LÑÀ@¶_x001F_ nvÙÀ`ªcÙ_x0007_XçÀ@ò_x0005_@ðÆÖÀÀ²ÒÄ_x0001_ÒÀ`sB3E;áÀ_x0002_ÔqMnÈÀ@ÇFÎ7ÓÀ_x0002_èQG&gt;À@E%º½èÀ_x0002_%ôûÔµÅÀ_x0008_(]é_x001C_ÖÀ_x0002_Ý_x001A_·_x001C_ÐÀÀ.ÆW-_x0018_ØÀ_x0002_gMl±@_x0001__x0003__x0001_ÎFöé¬®@_x0001_)o_x0005_ÄµÀ/×_x0018_ óÅ@_x0001_b#wÌÇÀx·ÌõäÀ_x0001__x0013_TT /ÄÀ_x0001__x000F_¡6¼@_x0001_L_x0011_ú_x0004_ûÇ@_x0001_`Ö&lt;_x0005_ÑÕÀ_x0001_~;ösm¡À¢_x001D_ôÅÈÀÀïÖnbbâÀà®bô8@çÀ_x0001_k£´÷áÀÀ9áÓ÷rØÀü" j×À°Nÿ°áÓ@_x0001_Öc_x0013__x0002_ÎÀõC4Á×À_x0001__x0011_&gt;}_x0003_{»À_x0001_8ñôN¨À_x0001_@mï*À ,j°ÚäÀÄV¼äAéÀ_x0001_xÉ×±À_x0001_*üihÉãÀ_x0001_}_x001D_À¼¶À_x0001__x001E_f_x000C_¼_x0010_±@_x0001_SÃÜWÀÀP¾_x0011_æÀÀHrÃãßÀÀ	­ë_x0005__x0006_ÿñÕÀ_x0005__x001E_æ´ ÁÀ._x0018_ò¨3ÅÀ_x0005_ÒZYæQ½@@_x000B_%_x0001_ÆáÀ_x0005_oÎ_x0007_½0ÑÀâ_x0017_`æ2ÈÀ@ôl_x001E_'ÐÀIÓÒ5¬ÇÀ_x0005_å¥í&amp;ÃÀ ç"æÀMê:ÁÀ_x0005_ÂÙIÖ«@_x0005__x0006_:Àý²@ ºÚNOäÀÀqRf_x0007_ÒÀ úb:3ÁåÀ|J³í¹×À_x0005_êØÑ_x0018__x0010_¹@@|9Ö_x0014_×À`&gt;ªs_x0010_?äÀ_x0003_T_x001D_ÝÀ_x0005_ÖÇ'5¾Àà_x0004_¢£äæîÀ_x0005_È0(Ò,À_x0005_÷ÿ"ÿºÀ_x0005_iÁß_x0016_?·À_x0005__x001C_¸[%ÀÀ\¦ª_x0002_ÛÀ Ä-_x0019_ÇéÀ+_x0001_,O¨âÀþ_x0015_øTÅÀ_x0001__x0002_ AâÀ`½â_x0001_âÀ@uÉ§_x001F_{ÑÀ@_x0008_ã­²ÝÀ@c~¸ÛÑÀ_x0001_Â	²ÝâÖÀ_x0001_Ü_x0019_IµÊÀ_x0001_ÜÕT~)´À_x0001__x0004_Öµ_x0005_7ÝÀ_x0001_ò%à_x0003_b¸Àé_x001E_­ÊÀ_x0001_+Yf¥¢¹@Àæå¶_x0017_ÛÀ_x0001_éª»¾±À@,_x0010_ø_x0001_ÿçÀêõÊùNÑÀ@Ü_x0014_Ì0äÀ`{s¸kæÀ_x0001_,_x000C__x000E__x0018_4ÀÀð@ä×ÜÀÀM?¸åÐÀhéüqßÀÀ_x0018_Éf_x0015_ëÙÀ_x0001_û_x0011_x° À_x0001_Û\_x0008_û°À@Þtò4×À Ñ{_x0001_ÔÀ@!@¯]ÔÀ_x0001__x000F_"_x001D_|É³À@ôG]µ­ÜÀ_x0001__x000C_+íÞÀ@_x0001_M¤_x0001__x0002_¸TÃ@À'sp_x000B_áæÀ@®`XòöÔÀ_x0001_+ªÞ#¢@À·¹_x000D_&lt;làÀ ý®6æ_x001B_âÀ@ÁÛ­«ýÜÀ_x0001_Z¡û_x000B_¡¤À_x0001_Èó*Ë4@_x0001_ _x0015_ÃÝÐ@_x0001_ûf¿#zèÀÀ²_x001D__x000D_×ÚÀ_x0001_ê _x0015_)%¬@_x0001_Wêj¸À¿ÀÀÖÁd_x001B__x001B_ÕÀ³&lt;_x0001_Ô@_x0001_,_x001D_è&lt;¯ÒÀ_x0001_uF/f§»ÀÀ¸Ü¨äÀ_x0001_FªPøQÁÀ_x0001_,Ì9T¯ÌÀ_x0001_»°säÑ¹ÀÀ_x0001_ô_x001E_ºUÝÀ=_x001B_Í_x001E_çÎÀ_x0001__x0008_¾Ëü @_x0001_(S0e@_x0001_êQ¡_x000C_¦À_x0001_Xß~¥äÌ@¬º)WÉÀ_x0001_ìM:ß¨@Àj_x0012__x0016_çºÚÀà1÷a#ÅäÀ_x0003__x0004__x0003_ìQ3Z5¯@@_x001B_~ÛÀ_x0003_¶¾ÇÀt_x001D_OÔùÕÀ_x0015__x0016_íK-ÇÀ_x0003_vðÃÝÀc4ÆK¢ÜÀ@¯ú(_x001C__ØÀ_x0003__x0003_¦ðe_x0002_@_x0003_¦_x000C_t¨ÇÀÀ r¿N¸ÜÀ@naoÝÀ -_x0014_¤_x001E_ÞÀ_x0003_ªQ_x001D_Å=Á@ _x000C_Q_x0015_þæàÀÀ	î'B_x0003_ÐÀ_x0003_·²Ë¸tÆÀ_x0003_§	R¿@ÀUpµØÀ_x0003_Æ _x0006_ï¼@FÓ4ìIÏÀ@7_x0017_ÚÑFÚÀ_x0003_à_x0012_}v[À_x0003__x0003_#Û_x0012_=Ç@_x0003_á7ªrqÇÀ@Sr1	ÅÖÀ@LZC¥ àÀ_x0003_*QÒ_x0001__x000D_¦À pôãÀ¥T_x0006_µÝÀÀ4¼u·´ÔÀ_x0003_ó_x001E__x0002__x0003_d_x0001_´@_x0002_ZöF¸ºÀ_x0019__x000F_­ÑÀ Z_x001D_×äÀ_x0002_Ô_x0015_QPôÀ_x0002__x0011_çÍô_x001E_·À_x0002_p·í}¾ÚÀ_x0002_û·$ÖÌ@_x0002_ÜfÇµ@H&gt;-xÆÀ_x0002_þD_x001B_º@@rÒîÓùëÀ_x0002_eµ&gt;áÎÀ_x0002_/OrÜJÇ@Àîe%ÞÉÔÀ_x0002_`_x0003__x0005_auÀ@]&gt;t}¬ÔÀOÓ_x000C_ÃBÁÀ_x0002__x0018_ÂÅn_x0004_¬@_x0002_et2³À@_x000B_ým¤àÀ@­z[JQÜÀn_x0017_è_x001C_ÕÀÀ/_x001F__x000B_ßÀ_x0002_¶èõ_x0012__x0010_¸@_x0008_p] ÂÂÀ Íáì¢ïÀ_x0002_]+èÄ@_x0002_MSàÀÀ¬_x0012_àìÉçÀ5Ös­ÃÀh^ÍìÒÀ</t>
  </si>
  <si>
    <t>bc3984f1af90194c51cbdd8883582bc5_x0001__x0002_ÁPý:_x000E_ÈÀÀ­®GiÓÀÀ_x0008_[C_x0016_Ë×Àj_x0019_È_x0003__x001D_Õ@Àã_x0002_¬ØÀ_x0001_oËLx+ÇÀ_x0001_&lt;8Vq~±@Ào_x0018_N&gt;ÛÀ-_x0014_6ÞÄ@_x0001_RåÂÍÏÀ_x0001_P¯Á_x001B_³@_x0001__x0010_tø"À_x0001__x000E_	i[ ÀÀÀ½r_x0018__x000D_ÚÀÀÙCãjÚÀ_x0001_ÃÑ_x001D_~hÜÀÀyÝÕsÓÀ_x0001_Ô²Ò`êÀ@»4XÑÀ ãÚ;·áÀPpw7âÀ_x0016_"¶0ØÂÀ;ÉÕ_x001F_oÑÀKy	- ÖÀ_x0001_d¿¶OÃÒÀ_x0001_°dt`zrÀÀ±:½ÒÀÀü÷­ÛéÀ_x0001_í)5_x0006_Ç@`Z&amp;Ä@@ÁZÊ$ÑÀOú_x0001__x0003__x0002_`ÂÀ_x0001__x0002_Ê_x0011_ë¿À¯ÑöÇÊÀ_x0001_\|J5BÅÀÀ¯¹·F_x000F_ÐÀË¨8Ô¬äÀ¦_x0006_ÏlßÅ@-_x001C_ ,À@v_x000C_0§uÎÀ\¬s×À_x0001__x0013_4_x0017_@ÇÀw¸Æ@cL_x001C_·ÒÀ_x0001_´¿uè@@ÖËdg Ó@_x0001_¹8tüÅ»Àò-Ë³ÉÀ_x0001_£ñð_x0016_ÃÀ±Ì_x001D_+ÎÀ³_x0012__x0007_¶ÆÀ@¯_x0004_¸|_x0004_ÔÀ w?ß_x001E_$âÀ_x0001_p¬Ù@_x0001__x001F_)·_x0004_ÌÀ _x001D_u¡[äÀ@Ðß»«&amp;êÀ _x000F_â9ÅâàÀÀ\_x001C_`_x0019_^ÚÀ_x0001_¸zíc²@@5qKkØÙÀ@ãîûeëÑ@_x000E__x001A_Qa_x0017_ÔÀ_x0001__x0002__x0001_ä\_x001A_ûÀÀeª¼tÞÀ_x0001_X/¶ÆúÀ@DQí{ÀÝÀ@_x0007_Òò_x0010_þÑÀÀÚE²øçÀ_x0001_²Õ_x0015_ó_x0008_ @àOE²Â_x000E_ãÀþ&gt;W6ÓÀ_x0001_)y$Y»ÀÀðþûá{Ð@_x0001_Ç¡_x000F_ê÷¼ÀÀäõªóßÀ_x0001__x0001__x0001_iÚ@@V}üª×âÀ_x0001_ÞAê_x0010_ÍÀ_x0001_4Á]e×À_x0001_ÖÀÔ"ÎÀ_x000E_Ï_x000E_îYÆÀ@@ttTàÀÇÏþÉ_x0013_ÛÀâ=×©tÆÀ_x0001_ûô]_x0014_²À±ú&lt;X_x0013_Å@Gã_x0016_¬ÁÀ_x0001_PU»×ÊÀÀ_x0012_´¯cÝÀ_x0001__x0012_çaÌ¢À_x0001_Ù'_x0013_A³À_x0001_6®£ª@@â½´¬$ÙÀ_x0001_È&gt;n_x0001__x0003_¡¢Àñ Îó§Ë@_x0001_*R(*_x0010_·@_x0001_¿ßw¯@_x000B_É&gt;_x0018_ÄÀ_x0001_*Þ_x0011_pÉÀÀ©vÜnüÚÀ_x0001_dkî-×ÔÀ_x0001_`d¾À_x0001_4ß[ÕÒÀ_x0001_v_x000C_b_x000C_Â½ÀZ_x001C_þ¨×ÀþàÄ_x0016_ËÀ_x0001_w?&amp;]ÅÍÀ_x0001_}½ÃÔ_x001A_ÈÀ_x0001_ÂæÌ¢EºÀBÅt_x000D__x001E_ÝÀ_x0001__x0011__x001B__x0002_¯ËÀ _x0012__x000D_e,áÀÀÁä±fÖÞÀ@/Èü.¨ÒÀ_x0001_\³_x000C_L§@_x0001_Ä_x001A_ÖM_x0001_ÀîÏÒ_x000E_¦çÀ _x0013_'_x0015_ñwãÀ_x0001_ôåÄûßÀÀNJIÎÓÀÀòí	áÀÀÒI_x001D_ëmÜ@_x0001_ù .ÎÛÀ_x0001_È:ÕçÀ_x0001_²ÆÌ lÄÀ_x0001__x0004_Ùþé²ÂÀ _x0010_4³*_x0008_äÀ_x0001_Pý¹¢ÏÏÀ_|GsÏÎ@ÞyvÞÀéÀ_x0001_ö«±_x001E_ÆÀ_x0001__x0003__x0011__x0011_ê7ÌÀ_x0001__x0001_ÚÄ-ÜÀîö_x001E_³äÀ@ä_x000E_#ÿçÀ_x0001_Ôå¿iªÀ_x0001_àV_x0012_²}À_x0001_Dýf_x000D_ÎÀ_x0001_`ª!ÁÛ@Gg_x0005_¿ÇÀÕÎûÏÀ `_x0013_"/âÀ´,¬1Ç@ÀzK½&gt;¬×À_x0001_rV@ÕÆ@_x0001__x0005_'ur_x001F_¿@`ð_x0002_,¶åÀ_x0001_ïÌÊ_x001F_²À_x0001_ùEP¼À_x0001__x0001_³_x0019_²[gÀ_x0001__x0010__x001B_l|@¸ÃU²tÇÀÀê/@M)ÕÀ_x0001_ _x0015_~5Â@õ¦c¹ßÑÀÈ_x001C_!ÅÀà_x0005_d«_x0004__x0006_ÐÙêÀ_x0004_r=_x0001_xÐØÀ_x0004_Ø_x001C_FçÉ@@»GkÖ`ÑÀ9`2Ù)ÂÀ_x0004_Ef_x0002__x0019_ÉéÀ_x0004_PÞ¤Vû@_x0004_£^è¶àÀàù­_x000E_EëÀ@Ç_x0006_¼_x0012_ÈÛ@À1ëÀ@îÍÉ¤ ÒÀ_x0004_I_x0007_u´_x0001_ÌÀáÍQßÀ@ô_x0008_DC×À»ôÚÂßÀ+_x0005_ÏÇÀ_x0006_¦É@à_x001A_¬(PëÀ_x0004_Ä,£µßÀáÊyc_x0007_ßÀ_x0004_jèC:S¦À&amp;ÆNCSÜÀÀzàLcÑÀ_x0004_WÁ[zi°@t©_x001A_â_x0003_Æ@_x0004__x000C_¹_x0014_}SÝÀ_x0004_Û_x0002__x000F_àkÕÀÀL¾dÜÀï#Ô|ÌÀ_x0004__x0005_5q_x000C_¶@_x0004_èì¸_x0007_°¤@_x0002__x0003__x0002_c{_x0015_ø+ÆÀ HN_x001F_¸lçÀ_x0012__x0019_¦±fÌ@_x0002__x000D__x0005_Û0ËÀ_x0002_ØþH£(@_x0002__x0002_wV_x000E__x0002_Æ@µ¶]fËÀ_x0002_V_x0014_½QÎº@ ô_x001A_^_x0001_àÀ_x0002_sqV¶À@5¸@íÚ@À_x0012_ìBõ_x0006_ÙÀ_x0002_8mïKvÓÀ_x0002_4_x0010_;ü×±À_x0002_æ£3ìÊ@à2l U&gt;äÀ_x0002_Z/éÍ#ÊÀxòkâÀÀ}{ª Ñ@óA5_x0017_ÀÀ_x0002_ÝàòïÊÀ@î³_x000F_ÃÓÀÀ_x000B_@!ÖÀ_x0002_ØaùÄt¢À@/­Ñ_x001C_GÒÀíésÄÓÀ_x0002_!TûÔ}áÀ]JhHÄÀû¶"sVÆ@@gà¢Ö@+úí_x0014_ÏÀCßH_x0001__x0003_iÄÀó\ÿx@ÉÀÀ©_x0014_åªÚÀuÝé	täÀ_x0001_yDma_x0018_±À_x0001_ÙØæbàÀ@Ó&amp;²pÐÀ_x0001__x0001_|·g3_x0010_@_x0001__x0018_B´_x0014_|@àÕ_x000C_ai´âÀ_x0001_øèÇC²¢À_x0001_ÇKå%õÓÀ_x0001__x000E_¿_x001A_å´À_x0001_&lt;._x0002_¥V¢@_x0001_,_x0018_å®¢ÀÒ²¼}çÙÀéc?5ÈÀ_x0001_ØE§|äÅ@_x0001__x001E__x0012_§_x0017_´@_x0001_û_x0012_[9hÛÀ_x0004_äÏï§ÈÀ`ØÛÁ|äÀ_x0001_LÖo¦ÐÀ@c·­&gt;ÑÀ_x0001__x0006_þ«Ñe°ÀÀï"?+1æÀ_x0001_8É~&lt;ë°ÀíÕê;ëÀ@"_x0017_z æÀ¶)_x001C_ÇqÙÀ@R@³CäÚÀA[	z_x001B_ÙÀ_x0003__x0004_&amp;_x000B_mÂÝÔÀ_x0003_t1'_x001E_Ê@_x0003_F®Qá¼@À/¿[:ãÜÀ_x0003_·ð|_x0012_×¶ÀÀsÆÞ½¼ÖÀÍ¸ñ7iÄÀ_x0007_qõm-ÅÀìy/ÃÀÀ&amp;Rq7ÒÀ@_x001A_¿ãØÀ_x0013_©XÃÓÀ_x0003_TÅðÿÑªÀ_x0003_üµÔdq¯ÀZwÒzÊ@_x001D_OddÂÀ_x0003_ßgò_x0001_ÈÅ@_x0003_äë-_x0014_Ç@_x0003__x0006_ÜË_x0018_ÝÀ@ÇMú³xßÀ_x0003_}¿\×ÅÀ@å}÷_x0018_ÝÀ_x0003_P_x0007_}Ò@_x0003___x0003_H{ÊÀ@+M\l¯Ð@_x0003__x001C_]Ö®¤¤À_x0003__x0002_é!) À_x0003_ò_x0018_{O·À¿M_x000E_öÇÀÀ_x001E_aÑPÑÀ_x0003_=Ù§Ò¿ãÀ_x0003_ñ&lt;_x001B__x0001__x0005__x0019_ß¹À`S÷Ó¤àÀ_x0001_N~_x0016_ß¼Àjn³~¼Ö@ªá_x000E_¤ÁÀ_x0001_Í×_x0015_Y³@ _x0003_d3«WâÀ_x0001__x0001_¸÷}_x0003_æÀ_x000D_6Ä_x0011_ÖÀº_x000F_Z:Ì@_x0001_°_x0003_'Ò¸À_x0001_À£¤QUg@ øk#rkéÀ_x0001_$óÛ_x000B_[³À_x0001_Øµ_x0016_LÁ@©2Cö_x001A_ÃÀÀwË_x0002_ÑÐÀ_x0001_`Ã¬øgÀ_x0001_÷(Õ_x0002_¿@¶Ö_x000B__x001E_(ÄÀ ÑÉ/ÊãÀ_x0001__h_x0011_[¾À_x0001_}W_x0019_|®¼@¤LB_x0004_ÚÀÍ^¼&lt;°ÌÀ@$_x000D_Næ_x001F_ÖÀ_x0001_,ð3TÆ@_x0001_©b_x0005_|3·À ^E³ôáèÀ_x0001_?àæ@¹À_x0001_À¤I:^À_x0001_6½ÐÒÀ_x0001__x0002_2rýÍ³ÓÀ ¦_x001F_Aá_x0008_àÀ_x0001_[.~\¿@_x0001__x001D_)_x000F_ÃÀ_x0012_tìp_x0019_Í@_x0001_py_x001E_ÍÊºÀ Ä_E_x000C_ÎáÀ_x0001__x001C_SÊãÂÀ­'ºÎÂÀ_x0001_L(Ë@_x0001_%S_x0005_­ÃÂ@_x0001_}s_x0018_ÑÀ@(Zßk]×@_x0001_LFV®IÎ@`z×í´¡äÀfáÅ=åÀÀHÙ9_x001D__x0011_ÓÀkº_x0013_~uÏÀ_x0001_EZk_x0016_ë¸@8½{`ÑÆ@À¹Òñ2ÞÀ-Ôm_x0010_IÑÀ_x0001_p£;YÈÀÀf{½-áÀ_x0001__x0014_®^¾À_x0001_¨{aÈªÀ`_x001A_3K_x001C_äÀ_x0001_x_x0015_½@À©v9ÐßÀ_x0001_`8fd§ÀÀo1_x000C_[àÀÀÓÁ#_x0002__x0003_±/ÐÀ_x0002_l1§zDÌ@@±_x0002_«í\äÀ_x0002_¸èa36áÀ_x0002_«ÇÀ@g §MÐÀ¼q3ÖÀ ¸_x0001_=gáÀ_x0002__x0019_c_x001B_ú³À_x0002_%_x001E__x0010__x0017_³À@\_x0002_dÍ¶áÀ_x0014_f;nÍÊÀ@î.D_x000C_âÀ_x0002_Ì_x0006_ÿ_x0001_¸ÀÀ¥ãKÿ ßÀ@©·Á$ç×À`Ovgß)îÀ_x0002_3ÔVì¸Àx«_x0008_¶×À_x0002_¾¢_x001E_QßáÀ_x0002_t¹Ã©À_x0002_ù_x001D__x001C_0üÜÀ_x0002_¥ã9_FÐ@À¥_x0007_Y&lt;ÞÀ_x0002_$²]äÝÀ j¬äÀ_x0002_ÿì_x0015_QËÀ`Ã5+sãÀ`0ùãÀ_x0002_XPß¨ÐÀ_x0002_x¸¡__x0004_®@g°"=_x0018_ÀÀ_x0001__x0002__x0001_é+ü	Á@j!W|æÝÀ_x0001_ô÷jA®À@,ãe¸lÒÀÀV³_x0007_KFáÀ_x0001_äÂØ°»ÀÀcÇR)¹ÙÀ´_x0007__x0017__ÙÌ@_x0001_óºËçèµÀ_x0001_0+_x000B_ø»¯@À_x0004_»A´£ÐÀk¢w±{À@ãVºXÞÌÀ±»Q_x0015_ÈÀ_x0001__x0008_pçÓí¾À_x0001_ÀÐm_x0004_2@`JÀhMåÀ@=ÓMKÚ@à»Û.îÀ_x0013_þÄÚÓÀ_x0001_þbéµ_x001B_Ì@Àð_x001C_à·Ð@P_x0017_o¨_x0007_ÅÀ_x0001_ÆÂü_x001D_ã¼@@¿Î×À±BsëËÉÀ@Ý&lt;/*æÀ_x0001_õÊ_x000D_{¹º@_x0001_NYÊ0¬¼ÀàXGÛØãÀÅ)¤`«ÒÀ_x0001_@×_x0003__x0004_E¾©@_x0003_±E?@@xeP#ÕÀø¯¯ißÆ@_x0003_4ÙNw£@_x0003_ÖOà®@_x000E_¶{¼ÞÀÀÀxºÔÔÀ_x0003_^ËÔZ¨@ÀUwöèÑ@@1_x000B_º_x000E_äÀ_x0005__x0018_%qûÃÀ¥[	"úÃ@@fÈ&lt;Ä_x0007_ÑÀ@æP|0Ô@_x0003_:3uêÌ@·gÄÀ@e,Î_x001B_ÓÀÀñÀ»´ÔÀ_x0003_~¾R_x0010_ÆÀ@_x001A__x0017_n¤[èÀ@Nif_x0002_ÚÀ!¾_x0003_ÉÀ_x0003_°YÝ6&amp;@_x0003__x001A_kÁ_x0003_ö¹@_x0003_/®/TEâÀ_x0003_3Úc_x0003_ ÅÀlF¸rjáÀ`m´Üç_x0001_èÀÀIH)§æÀ ·ªÌúâÀ_x0003_ËA6xºÀ_x0001__x0002_ÞÞÜÃÀÀýV×?äÀ@_¶TÚÀ_x0001__x0005_Â_x000B_tíÌÀ_x0001_Fþ|Ùv¯À_x0001_À°=yÀàÎ_x0005_`-âÀ ÑYØÁºáÀ&gt;«nÇÀ_x0001_YõËÖ×ÐÀÀ¬'KÛÀ_x0001__x0017_©_x0005_¯@À¿¹`WÒÀ`sl*¶úàÀ¦&lt;KõÒÎ@_x0001_Z_x0010_¯Þ¨@ê^_x0002_vÍßÀ_x0001_¬ÌÄaÀâÀ@÷PÍbÜÀ_x0001_ü­¦JÈÀ_x0001_öQý£2ÄÀnËø*GàÀ_x0001_äÚÃ9hÂÀà_x0004_­OÌ#ãÀ_x0001__x0010_¿lÜu@IÉgfÍÀÀl¿DÑÀÀkÖE§_x000C_ÖÀ@_x0011_/æ*xØÀØî²¨FÒÀ_x0001_½[hlëßÀ®_x001B__x0006_	dPÁÀ_x0006_}méé/ßÀ_x0006_Ý£_x001B_Õ"ÀÀ¡È_x0011__x0011_ËÀ_x0006_m¸¦ÈÑÀ_x0006_~ç$-_x001F_¦@_x0006_xü^«Ê@_x0006_o"Kß_x0003_ëÀ¯Ò¼QÖÀ_x0006_	_x0013_l´ÎÇÀ _x0005__x0004_è¿ùìÀ_x0006_xëcvÈÀÀ&amp;_x001B_g/YÛÀ_x0006__x000E__x0001_Z @_x0008_®ºÑ_x0013_ÍÀ-u6:äÀ_x0006_"q@_x0004_§Ê@á¶Ç9ÍÀ_x001B_&gt;ß#5ßÀ T_x0002_YáÀH]j¿ÍÀ ws\¦éÀ_x0006_þi¾/¼ÀÀeë»a_x0002_ÝÀ}g¢ÍmÆÀ þ_x0010_o4áÀ@]\0ÄúâÀÀv.tbÑÀÿ$QØÀ@0y8ÕÀ_x0006_Û`	_x0007_f¾@Z_x000F__¥ÁâÀ_x0002__x0005_@_x0019_5a|¤àÀ@_x0006_²~ÿµÑÀ_x0002__x0004_³ö_x001E_¾À_x0002_j[_x0008_PÐÀº`9ÇÏÀ_x0002_úWïÇöâÀà¯¸+_x0007_ràÀ_x0002_3.Õ/_x001F_áÀPF8_x000F_`&lt;ñÀÂ&lt;|_x0010_¸ÛÀ_x0002_ý_x0016_ÿ»ÏºÀ_x0002__x001F_ãÌÀÎª¥?ÌÀ_x0002__x0002_ÖP9P@_x0002_nù%=K©Àà¯j_x000E_ÚrâÀ_x0002_ØG_x0019_öÂ@@q×¾_x0003_ÙÀÀ®_x0012_IÚ@ÞÀ_x0002_ãô&lt;æÌÀ_x0002_ËP_x0003_eÒÀ _x0001_&gt;·UêÀ_x0002_M_x0019_ä¥.¿ÀVN_x0014_,VÎÀ_x0002_uÐµÀ_x0002__x0007_êÃéªÃÀ^/QEOäÀ`]ÿBáÀ_x0002_Tò½¦¿À¨kyÖÚØÀ_x0002_ª¼ÀOÏÀ_x0002_Xa_x0003__x0006_4ßÂÀ@Õõ_x0019_Û@ÔÀ_x0003_|²ùs{À_x0003_ö_x0005_ä)B@ê_x0004_¥cÍ@°ºF^/ÐÀ_x0003_3FãºÀaßÄLÂÀ_x0003__x0006_h×8ÕÉÀÀ_x0018_+»ãÀ ÚêÙîæÀ _x0004__x0001_ÔªàÀÀôwó_x0002_0ÚÀ_x0003_®hà½è´À@m¼§	Ð@@Ô×çîÀ_x0003__x000C__x0019_ïÊ@_x0003_Ç¸Þ_x001C_ÛÀ_x0003_ö"á4ÈÀ_x0003_À j_x001E_³ÌÀ_x0003__x000F__x0018_ù½	°@_x0003_¥k»ÓéÀ_x0003_pM_x0014_1xÀ_x0003_ÐM¯Ñ_x0012_@  â»=ãÀ_x0003_ÍíMËb±Àp*$ßÀ@$Ò¼/ÜÀÀnxòÕÚ@@Ô¢Lã@_x0003_uº_x0016__x000C_Ç@_x0003_Jª(_x0004_bÍÀ_x0002__x0003_zl-ÎxÏ@ÌA+¬-ÇÀ_x0002_£bÒXË@àÉz·9eâÀ_x0002_;ýOåÖÀ_x0002_p{)iyØÀ_x0002_9#SªH¹À4ë_x000B__x0002_wÁÀ_x0002_yyËq»@ûY_x000C__x0001_àÀe×;_x0014_;ÊÀÀ_x0007_*÷¨IÓÀ_x0002_0¢¼£¨À:K]eÇÀ¯é_ÞiÀÀ_x0002_pàÊ}À¶ÔzîÜÎ@@qoO&gt;_x0014_ÕÀn$F)¡ÏÀ_x0002_¼_x0004__x0005__x001E_aÊÀrq¶¬ªîÀ_x0002_¶¯¶ß_x0017_ÒÀ=·óEÂ@Xg^cíÃÀ^é_x000B_Â5ÎÀ@ò4h½ÖâÀÀÿáxÑÀ_x0002__x0019_ë¤2×ÀÀ¬¨l_x001F_Ð@zþ_x0019__x0014_zàÀ_x0002_ÀüÚ¾FWÀ_x0002_¹Dá_x0001__x0002_ó_x0019_¸ÀÀÏm0ÇÑÀö£çæÃÖ@%?!Î@@j_x0012__x000C_ÞåÖÀ`±Á_x0015_'UãÀ@Ç;¿&gt;æÛÀ@ÂÎ7&gt;ÓÀ_x0001_Èô© ÄÀ»toßÏÀÀ7¿[#Ø@ælL&lt;ûÍÀ_x0001_ÂØSZÃ­@ SíTÀ»ëÀôútÂÀÀu6_x0012__x0018_ìÑÀ_x0001_½oâú_x0013_ÚÀ._x0008_ÞÕÅÀÀÚ0\QÖÀÀg^ñ"@åÀ@ óKaïÚÀ`elV/àÀ@¬_x001F_§e_x000E_ÔÀ çk+¯ÍäÀµ'9µûÆÀ@;B$ÚÀçì_x0001_K®Ð@_x0001_~¼ó»§À_x0001_OÆ^ÅÁ@_x0001__x0016_îºÈ¼À_x0001_À_x0005_	Jk£@_x0001__x001C__x0014_²_x0016_]ËÀ_x0004__x0008_ÀdØ»aÑÀë	_x000C_ÀdÆÀ_x0004_!÷Î_ÝÀ_x0004__'æ\_x0018_ÑÀ_x0004_0&gt;S_x0017__x0019_@_x0004_Ü_x0007_8µ±ãÀ@G_x0012__x000E__x0019_CåÀ_x0004_ÀWC3EÐÀ_x0004_ìJR~@Fm_x000C_?×À_x0004__x001C_²/kÂ@Û(8SÎÀ_x0004_·_¦ÊJ@@mWB×À_x0004_,_x001B_ö_x000C_U¢@_x0004_º_U&lt;«ÅÀä6	_x0016__x0017_æÀÀX-¹àÀ_x0004_-ÜõÇ¸À_x0004_Å_x0015__x0008_bÀ_x0004__x0003__x0016_ÿwÒÀ_x0004_¾Ý_x000F_éºÀ_x0004__x0019_Ö©òZÂ@_x0004_$[ð$êÂÀ¹«õ_x0006_Ã@@Uþ{ØÀ_x0004_+æødMÀ _x0003__x0005_%äÀ_x0004_¼c:g°À@8_x0002_^6ÕÀp¨ëãÀ_x0004__x0001_÷_x0014__x0001__x0002_ço¾ÀpviëÀ_x0001_ùrOéÁ¶ÀÀ9YWØÀ_x0001_´.\m·°À_x0001_"ôû _x000D_·@@Ò_x0010_ÙâÝÀ`Ñ_x0016_ïãÀÝ;	{Ú@ Z°#båÀ_x0001_=¸lt[ÒÀJÊKÞÖÌ@kèÄE_x001F_ÕÀ_x0002_L¥Ñ_x001D_Î@_x0001_\ò_x0001_|ª@_x0001_Oþ_x000B_ÏÀÀ_x0001__x001B_#N ÌÀ@grÏK_x0002_ÛÀÀ×¨ïùáÀ6æ·7]ÈÀ@FÿÈéØÀ_x0001_&gt;;P;}±À_x0001__x0006_UÔ¬@Àõ_x0006_wæÚæÀ_x0001_EÞ¶kLÍÀ_x0001__ÒhÅÀ_x0001_xÌ:¿_x0005_ÉÀÀXP__x0012_WßÀàí_x0001_ànéÀ@Ì#¸_x0014_»ÑÀ_x0001_ºh£V¡À_x0001_a¨a=æ¿@_x0004__x0007_eÎ_x001E_=(ÏÀ_x0004_ÌòµLËÀ_x0004_.h_x000D_¸Ï@_x0004_Ãuuì¸@D­°ÊÀ_x0004_'_x0002__x0005_0ÉÀ_x0004_áU®ý&lt;À@@å_x0015_ÑÕÀ#K8ÆÀ_x0004_f_x0017_b&gt;_x0006_×À_x0004_Ù_x0016_Sß_x001C_ÐÀ@e_x0002_¯"ÔÀ»Â&lt;OéÅÀÀÃº2ÏëÑÀa"íiÊÀ3²½9nÞÀÀhk_x0006_Ø,ãÀ,_x0001_)²SÌÀ_x0004_õ­`´À_x0004_ØòsðÙ@_x0004_§_xl¤ºÀ_x0004_Ø_x0016_å_x0003_¼À@c]a¶ØÀ_x0004_ê¯cÂ@_x0004_Qº0^håÀ D_x0002_Ï%èÀ_x0004_7Ï&gt;o_x0019_»À_x0004_èÄ_x001D_¦ÃÀ :~(G­äÀJ:+ÿ×ÀÇ5lÿÆÀ`Õå_x0001__x0002_ÆdçÀ_x0001__x000C_Sh%´¯À@ûóÃ_x0014_ÓÀ_x0001_Z}½cóÀÀ_x0001_ãmâ~EÐÀ_x0001_èøCkÀÎÖÇµTÚÀu)zããÀ_x0001_|ö²rMÍÀÀe0SeÖÀ_x0001_u_x0004_ÏgB±@_x0001_®_x001D_ðÕÀØîbEÇÀ_x0001_þù5ß_x000F_£@_x0001_4GZÉÚÉÀ@ünltxØÀ_x0001_ª¸_x0007_ª+ÁÀ_x0001_ÝñàaÀÀ_x0001_:¡]_x0008_¼¦@À½KâÀ@_x000D__x0008_DÏÑÀ@£_x0002__x001B_º]ÜÀ_x0001_ V9÷À_x0001_éx_x001F__x0015_¾À_x0001_ ÇþhéÏ@´_x0004_Y_x0005_2ßÀ_x0001_~_x001C_mWÄÀ_x0001_³C_x000F_QYÈ@_x0001_@?Pö½@_x0001_ú+(ÓÝÙÀ@º.d°ØÀ_x0001_¼¢¹ÅuÖÀ_x0003__x0004__x0003_*oz&amp;ÎÀ_x0003_]ùë®À_x0003__x0012_ig&amp;_x0001_ À_x0003_xx_x0008_úµÀ_x0003__x0010_{ê_x0002_¯ÀI_x0007__x0017_±ÏÀEtìÎNÁ@`4Q7$âÀ9I8ÁÀ_x0003_&lt;2/_x0018__x0005_@_x0003__x0019_ëì+±Á@_x0003__x0004_V_x000F_ïêÞ@à¯gtàÀ`Æú_x0012_låÀhå%°_x000D_ÏÀ@¢;r`dÚÀà&gt;_x0010__x0014_KàÀ_x0003_o_x0001_àaÔ¸@ØÜ®6XØÀ¨)ËaáÀ@W`ß×Ö@ÀÐÖ ÐÀ`KÆ_x001E_§áÀ_x0003_ÈÕ+É0ÂÀ_x0003__x0005_¹¾}ÎÀ_x0003_Î_x000D_&lt;iø¿À^ &amp;HÇÀ_x0003_êáÔz;ÃÀ@ïÜibÐÀÅÎË¹cÌ@ï¬{_x0013_3Ï@_x0003_0±«_x0001__x0002__x001D_¾ÒÀ_x0001_âËÎYÚÀ_x0001_°;_x0007_,ûÀ_x0001_¢x_x001C_@Ç@_x0001__x0015_/{îìÑÀ@gPå©0àÀ_x0014_rÇ_x0002_hÜÀ_x0001_]T±lÔÀ_x0001__x0013_4cÓÀ_x0001_¸#Ì 0@_x0001_D_x0014_]æÀ_x0001_xÄ_x000F_CÕ¼ÀÀØªµ×ëÜÀ_x0001_\_x001E_püA²@ÇX0BÃ@Àm_x0010_!ÉíßÀúL_x001D__x000B_ÖÀÕ_x001B_ØÀ&amp;ÉÀ_x0001_@5_ïÀåyNÀÞÐÀ_x0001_Á¸!ãeÂÀ_x0001__x0008_TÙHz@_x0001__x0001_¨@U~À_x0001_ü 9Ó×@_x0001_Õ6_x0018_7O´@.fÿ_x0013_ØÀ_x0001_hâ¾µ¯À_x0001_t6ÂU Ààg$Úß_x001E_âÀ_x0001_©.ÓËÏÀ=ã_x001D_9ØÁ@_x0001_f'Çy¾@_x0001__x0002__x0001_S_x001B_¦§¸@_x0001_o_x001F_CÒÀ@e	©6	ÙÀ`ê_x0007_O ãÀüF._x0004_sÜÀ_x0001_Ð£åpÀ@Å´ (ÞÀ_x0001_Gbá(MÀ@_x0001_µí4·¼@ÌoL9ÎÀ5Ñ&lt;_x001B_äÀ iTÁ|ªäÀÀð]K?ÿÐÀ_x0001__x000C_Ú&gt;HO¬À_x0001_ð_x0018_	Ac¬@@Ås`ÖÀàn]¤7ñÀ_x0001_Á4jì@ÍÀ d_x0001_×_x0017_âÀ_x0001_ÞAG	ÀÀÒg_x0007_ÿÇ@_x0001_'_x001B_Ð:¾@6X¼«Å@N_x0006_LºÑÖ@_x0001_nNÊÝ¥ÀK¯2È@Þò×¿ÉÀ`uQ¹cãÀ_x0001_ójê	þÊÀà»Ø)ádàÀ`_x000C_E¢çÀ@Ù'æ_x0001__x0002_ØâÔÀ_x0001__x0018_â79ÀÀ:08ä_x000F_ßÀÀ¸'äº[ÑÀ_x0001__x0008_ØªpGÍÀ_x0001_´bÙ×_x001B_¤À_x0001_¼ª{}@ØÊIÇÈÀ@[±CÝÀG_x000F__x000E_?ÆÀ_x0001_ÀÑ.#rUÀÁéÌuÌÞÀ_x000E__x000C_òy_x0010_ÑÀ_x001C_~ÁåÀ@_x0012_úpQÔÀÀ"æ:ûÚÀ_x0001_~ï£À_x0001_ªcÄ_x0005__x0007_¿@_x0001_W¶'ç1ÀÀ_x0001_³¤_x0017__x001F_ÖÀ¼l¶}Ê@ÃgCEÂÂÀ_x0001_£1@ÌÀ_x0001_¨.dÊUÊÀ_x0001_fÔçÄå£À_x0001_GA^'¸@_x0001_ð_x000F_Z_x0010_µ¡ÀàüM¬ÒëÀ_x0001_ð£zÝÖ©À_x0001_¡Q3uEÅ@_x0001_Ð¾{×Ç¹@@f§Ø°Ø@_x0001__x0005__x0001_ÝÐ]7pãÀd¿´Å@ã_x0006_¦Á¢ÚÀ_x0001_»8LâÌÀ_x0001_^òì_x0003_àÀ_x0001__x0010_¾_x0010_&lt;_@_x0001_Þvøñ_x000E_½@_x000C_n_x0002_É¥ØÀÀêýCîÆÀ_x0001_!pºµÀ_x0001_Ý]ÀÈ_x0015_ßÀÀwÇ_x0008_ÃÀ`X_x001D_hÝáÀõ* õíÍÀ_x0001_'_x001C_¨¯@@|_x0017_ÍzÕÀ_x0001_sïáèNÔÀNHþÞßÀ_x0001_!@Ôµ@_x0001_Â_x0013_åê_x0018_¹ÀÀ¹*¾ÜváÀÀ75°éRÐÀg@v_x000E_ÕÀ_x0001_X_x0019__x0001_48@V_x0004_Åq¢ÖÀ}60ÖXËÀ_x0001_2ñ_x000B_|_x0003_¸@_x0001_ãÄE LÞÀ_x0001_ò®6ù«¦@_x0001_¾êÊÕßÀÀID_~DÜÀ¶ói_x0004__x0006_ÔÀ_x0004__x0016_³q!±ÀMð`/ÆÀ_x0004_¸Q7{­@YOð·ÎÀ¢?h_ÇÀ_x0004__x0005_G¼iÉÀ_x0004_`÷_x0008_ÌlyÀ_x0004_ók¢°9×ÀÀL qQ¥ÞÀ;RÏæ)É@_x0004_r_x0005_"êN£@0ÄSé_x0002_ÊÀ!¦XÓ@_x0004_(xè&amp;_x0001_ÌÀw°P©ÅÀ@_x0010_*ô ×À_x0004_À_x000C_¸Q@_x0004_Í©ÁÿÈÀ_x0004_cÄfDºÉ@_x0004_Ø_x0014_`×_x0002_ÕÀ_x0004_&amp;ÐÐÌ´@c_x001D_ßGÌÀ_x0004_g¶bØûÁ@èLüÖÀ¸IøØÀ_x0004__x0005_Ô-yÌÀV&gt;KËÀ@c,ê9)ÚÀ_x0004_¦$_x0003_WMÔÀ@¨Í¼»ÖÀ{£¿Ö«ÔÀ_x0003__x0007__x0003_ö_x0003_Vw ÀÀdk-õçÀ_x0003_z0­ÁÏ@@mö0_x0019_äÀ eJZ_x0004_ØçÀ_x0003_¡u	È¨À-._x000B_±ÇÕÀÀÁ¦t'ãÀ_x0003_è(9¯¼À_x0003__x0018_:«^^ @c?_x0012_0ºÆÀ_x0012_ýbî'Î@ 7ã@ðÂæÀ _x0002_)~¦_x001A_èÀÀ_x0006_ok_x001A_ÑÀ_x0003_~ÙúþÆ¥À@g¤_x000D_àÛÀ@÷¿×íÝÐÀ_x001C_f_x0007__x0005_ªÓÀ@ïÜ-ÄÕÀÀ_x0014_j SÒ@@_x000F_K/+çÀ_x001B_J¸ø®äÀ@?GrâÀ@ûê_x0014_3 éÀ_x0003_be|H»@_x0003_þÙÍ_x0001_©ÀÀ%ð}Lí×@_x0003_Ü_x0004_ôkmºÀ`.dß.ãÀ®wøáÛÆÀßW¨_x0001__x0002_ê^ÇÀ@),©¦çÀ@!lh)_x0011_åÀÀÞ{csÎØÀ_x0001_F¯ÀuB×À_x0001_±bx´_x0016_ÂÀÀì:_x000C__x0007_êäÀÀã2TgÚÀ_x0001_4Ú;_x001F_¤À_x0001_¹XS_x0016__x001E_ßÀ_x0001_DnTbÀù;3_x001F_ÄÀ_x0001__x0014__x001A_çÀ_x0014_a_x0002_ÛÇÀ`_x000B_ös¨ÔëÀÀ_x001A_\KYÖÀ_x0001_­Û/²À ªVåèAäÀ Á-_á_x0018_àÀ_x0001_]Ët¡¼Ì@­ê²¬ÉÀ`úí=xVåÀÆ«6ûCÑÀ_x0001_L_x0002_8À_x0001_È¦;Ä_x000D_ÚÀ_x0001_ÔÊÍÂCØ@_x0001_;_x000B_ÛÐ @_x0001_Rù!µ@_x0001_5_x001F_¸Ä°¾@_x0001__©èF~³À@ö5]¥_x0013_ÙÀ@4Üw±ÑÀ_x0003__x0005__x0003_7¶À$ÂÂÀ_x0003_ ¥_ÑÃÖÀ)_x0006_»ÔÔÀ@I_x0001_7_x0004__x0004_ßÀ@AÓ´Ò@à}£ù)SàÀ_x0018_@ìÈÀ_x0003_¬_x001D_à¯FÃÀ®!¨Ä4àÀ_x0003_Ç&gt;È+¸@_x0003__x0017__x0001_°)ÃÀ tÑ;{|çÀ`P_x000F_fæáÀ_x0003_sãñßºÀ@_x000C_³_x0010_EÍÐ@_x0003_° Ð³qÀÀõN}HIÙÀ_x0003_Â¹ß÷/°@_x0003__x000B_ ¸º@_x0003_ü_x001E_U_x000D_³À_x0003__x001A_Ç&lt;_x000D_¡À_x0003__x0007_v`_x0014_ßÀ_x0015_e¾ÔÕÀÀ_x0002_Ô¦°äÀ_x0003_r¦Å!gÛÀ_x0003_°Ýî«À_x0003_ë_x0014_Ö_x0007_cÏÀ_x0003_ê_x0008__x001D_{¶@@È_x0002_yNÕ@ ùÇð/çÀ_x0003__x0002_zBéÜÀÀmÙâ_x0002__x0003_n_x0004_×À^"ó_¹ÐÀÐ_x0002_"_x000C_±Ê@_x0002_V "À@_x0002_ð_x0012_é.ÊÀ@kóÔ_x0006_ÖÀ@V:_x0010_ÏÛÀ Ö:_x000E_QêàÀÀN	U¼¸ÔÀ_x0002__x0014_À7Þª¬@_x0002_Æ²A´^éÀ]ýÑÀxÁ_x0013_&lt;ÛÀ@òÝ`¡ÒÑ@_x0002_tS_x0017_iÝÀßæ&gt;ÒUáÀ_x0002_ñT¦ºo¸À@V_x0015__x000B_ð_x0001_ÑÀ_x0002_ª=¡_x001D_¨@GÝw\ÝÀ_x0002_Ã|0æÀl.³È@19w°µÂÀv$;Z6Ò@Yí_x0005_+@ÄÀà£u36:çÀ¹9_x000C_ý[ÅÀ¯¨ä_x0002_¾ÅÀ_x0002_;×í´À_x0002_r_x0011_7ÆÆ@à_x0013_LªùÎáÀþ\îlnåÀ_x0003__x0005__x0003__x0016_S0w­@_x0003_Óð\²À_x0003_¤]_x000C_ùw·À¯_x0011_¥^òÌ@¶±ÈÛ_x0007_ÅÀÀ¾ýd_x0002_AÙÀ@e²Ú+ÕÀ_x0014_8ßÝÀ_x0003_ÐEÌ/_x001E_°À@Bu;ß1Ñ@ÀäÛs_x0015_Ú@_x001F_¤ÖÕÑÀ_x0003__x0007_`_x000D__x001F__x001C_¼À_x0003_¤åpö*¨@_x0003_ø/^¡.ÈÀ@_x0015__x000F_ãÝÀ4Ç6q_x0004_ÆÀ=&amp;VÿÒÀ_x0003_¬_x0012_ø®@_x0003_Çù-6V¹À_x0003_5i°þ-Á@à(âCG&lt;ãÀÀhºÈývÒÀ_x0003_|g_x0001__x0016_Ó¢À_x0003_ïOV_x0010_±@_x0003__x000F_ÿ?ÝÆÀÀü©à_x001D_ÖÀ_x0003_Íçp_x0006__x0013_À@ ¢Òæ¦àÀ_x0003_hb1@ÀMä8odÓÀ_x0003_ÜG_x0002__x0004_ð$¶@ÀÛµJRÖÀ_x0002_ðæ2èÏÀ_x0002_m÷$¼+ºÀÀu"®aìÀÕµÌ²ÂÏÀ_x0015_¨ÊÞÆÀ_x0002_p_x001B_ª±@À4¤_x0018_ÓÀ_x0002_þz2Ó_x001F_ÝÀSjÎ4GÝÀ_x0002_Óõ]ÐÀÒ_x000F_pÏÀ_x0003_)_x001A_l(ÄÀ}_x0019_v»ÛÀCÐ_x0010__x0013__x0010_ÓÀ_x0002_ï5&lt;¸S±@À¯ü+#ÖÀ@©·|ÞVÒÀ_x0002_fDæô_x0015_ÙÀ_x0002_¢&amp;P_x0011__x000C_ÏÀ³_x0016__x000F_LçÜÀ_x0002_ppÇê¡@_x0002_û_x0015__x0006_!!°@_x0002_µ¦¡_x0001_5²@_x0002__x001D_øpf½ÀM_x0012_vÍÐ@ ¸_x001C__x000B_ÜÈçÀÀ¡_x001A_ØÖ+Ð@_x0002_ä1]xÀ 3^`âÀ_x0002_?RC6ÁÀ_x0001__x0002__x0001__x0014_±­r	ÖÀ_x0001_ù±á¨ÔÀ_x0001__x0016_ÇÃëª@_x0001_vxÑ_x0006_ÏÀÀn_x000E__x0019_ß Ñ@Èe1áÀ£ù£EßÔÀ_x0001__x0001__x0016__x0013_Ã6%@_x0001__x000B_Í8D¿@_x0001_x_x0001_s@_x0001__x0007_QÍ,ÁÀÀ¦y$~ÐÀ_x0001_·¢Ý¼À_x0001_sðÃÌ¬@_x0001_ã[ÔWÀÀ_x0001_®»P£¼ÀÀª8¡_x001F_ÔÀ_x001F_Ì*_x0006_1ÅÀ_x0005_øU#æÌ@_x0001_ÂôIóÉÀÀ!_x001F_W@_x0006_îÀ_x0001_í_x0002_¸®ÂÀ_x0001_+_x0014_ï_x000F_fÀ@_x0001_ É¢ £µ@©Õ£çeãÀ_x0001_V#¦_x0013_ @ÀJKý_x0004__x0013_Ð@_x0001_P7_x0018_Æ0ÇÀ_x0001_°v_Ø&lt;êÀ_x0001_0míYÂÀÀÃï&lt;©åÀ_x0001_åø_x0001__x0002_a3ÄÀ_x0001_PhoÔõº@_x0001_ØµûßÀ_x0001_è°×Å@@_x001B_]÷ÿÛÀ z¶x}ÆÀ TP+"âÀ+_x0007_×ÑÀ@.·yÇÖÀ_x0001_³_x0002_?j¶·À_x0010_ù_x0019__x0013_ßÀ¦íÜÇËÀ_x0001_m2pyâÀ_x0001_ÂK­_x001B_¼À_x0001__x0016__x001E_OÎ²@@_x001D_1_x001E_næÀ õ4ÜZõæÀ}P¢¥mÌÀ_x0001_ÙL+ÞºÏÀúh&amp;³Ò@_x0011_÷_x0008_MâÀ_x0001_4i´Ý¿@_x0001_£~]ç´À_x0001_lmKÚºÀ_x0001_æJÒß­À_x0001_åÑ»sÍÀ@d_x0003_ù/ÓÀ_x0001_]_x001F_·xßÀÀPnÐÖ@_x0001_~_x001E_já¹@ÀÑÛ2¡_x0003_ÚÀ	x¡zÉÀ_x0002__x0003_@QÛæwÿÓ@_x0002_@Í¬µº@ ?¸4¾=áÀ_x0002_Y¶©;ÒÀ _x0003_L´2sáÀ@3¶¯ÓÀ·6wËWÎÀÀì£Ô;ÄÒÀ`´_x0003__x0001_®uìÀ÷_x000E_ ÓMÀÀ5}¬ÆÖ@`_x0018_¨_x0008_áÀ ncmCÖÀÀ_x000E_Âú_x000D_Õ@_x0002_Üw&gt;fßÕÀ_x0002_p&lt;h7Ë@@¤r£­ÉÑ@K5l_x0011__x001B_ÑÀ@ ÖoKuÑÀ_x0002_|_x0017_úÀ/_x001D_0ÐuÎÀ_x0002_â	©ÃÀ_x0002__x001D_äë¢@ l¥øðaáÀ6_x0002_ÅIÑÀÀ÷¹Ü¦Ò@_x0002_ÿv_x001A_éâÀ_x0002_¨8©_²@@è&amp;÷_x0018_AÕ@_x0002_GÒoz.·À_x0002_0âBÜè@ag _x0001__x0002__x001C_ÞÀÀ_x0001_pAgg·@_x0001_q_x0001_­ÙJ¾À_x0001_uÏ_x0017_ªÌÔÀ_x0001_ÿ_x0016_4ðöÊ@_x0001_cïàs°Àä¶ÎÖÄ@`â_x0016_;äÀWp¨àÐÀ_x0001_rä_x0005_¾¦¡À }fÙÀÀ__x0013_",ÁêÀ _x0005_ñÔâÀ_x0001_©_x0005_=À_x0001_¿ÉÈwÂÀb¼ð°ÅÀÀqÎ­ÈÖÀìwC&amp;ÕÇÀç&amp;7pÓÀÀ¤x_x0013__x000D_uîÀ@VOå1_x001C_ÙÀÀ_ªsè_x0017_ÛÀ@_x0005_ í_x001B_ßÀÀ=ËÄ£×áÀ_x0001_p[/¥»@_x0001_C}_x0011_K^æÀ@ùÉ=¹ÑÀ_x0001_4=À&lt;úËÀZd¸ñÆÀ«ýq_x0006_ÔÌÀW_x001E_~òæË@_x0001_äKÉüÜ@_x0003__x0004__x0003_·FÝ	ÊÀ` [[¼ãÀ]À8_x000B_±ÐÀÞø_x000F_DÌÀ ¯2XýâÀ@_x0008_=_x0011_ähÖÀ ?Y{[åÀ ]#¸£_x0002_àÀã&lt;àÀ_x0003_ÈN9÷ÐÀÀ|ïU¼ÜÀ_x0003__x001A_I_x001A_Ïõ¬@_x0003__x0018_*³,¸@ï-ù-©Á@_x0003__x0005_c_x0001_ø_x0007_ÛÀ_x0003_X{µ#1Àís_x000B_ÏAåÀÀG0üÊ}áÀHi)ÁåÑ@ Ë¶_x0006_°òðÀ_x0003_×dJÎÙÀ`_x0015_(ÿgæÀÀ_x0010_M·9ÐÀI­ÇFCØÀ@Åó5Ü×À_x0003__x0003_|2=a@_x0003_²nu²@Þ!Î÷ËÀ_x0003__x001E__x001C_U_x0019_t¥À_x0003_Ðä[_x0013_¯À_x0003_ç_x000E_Âò_x0006_ÑÀ_x0018_á._x0001__x0003_ygÇ@_x0001_Àa\ÁVÀ@²ú_x0011__x001E_áÀÀÕª|ÃáÒÀ_x0001_¬À4^6¸@@_x0012_lóä8ÖÀ_x0001__x001D_Ruq³@_x0001_Hlòê_x001F_ÉÀ@}jÿÒÀ@´¤Û_x001B__x0002_ßÀ Á´)±ãÀ_x0001_©_ÜÉ¼Ààrd_x001C_ùÍÀ_x0003_Í"»ËÀ_x0001_Zì¬ÌGÓÀ_x0001_ÀwFÀ_x0001_KPêÐ@Î²#Ê@_x0001__x001B_ÙøA4ÊÀ Mcâ)îÀ_x0001_D	 DÈÚÀtöH_x001A_ÀÀ%àÂóbÎ@_x0001_³]QÕ_x0016_ÉÀ_x0001_^Á%éùÅÀ_x0001_+pã29È@À'¯FÄÚÞÀmZéÀÐÀ_x0001_ºÿ^ÙTÛÀ_x0001_¸Ô=ÄÀt§vú_x000B_ÛÀÀ¹_x001B_1`ßÀ_x0002__x0003_Àa¥QaØÀ_x0002_|$_x0018_ÀÀ@_x001A_ _x0004_BÞ@_x0002_ññÙ§¾À_x0002_¨B_x0017_çÀ_x0002_vñá¥O¶@_x001F_ß¤¥ÈÀ_x0002_¥ÑÀ_x0019_ÓÒÀÐ@ûB×À_x0002_9²ÚîjÁ@_x0002_Ë?_x001C_ý²èÀ _x0001__x000E_&lt;_x0018_ìÀ­_x001A_¿eÉÀ@)}`¡ÜÀ@÷MLmÛÀÀä"é2_x000C_×À@hEµÒÀ_x0002_3=sø_x0014_ÇÀ_x0002_ÄÈ_x0003_7l¯À_x0002_iPê@¼ÀgÜ/äOÌÀ@ç³ZÕÚÀ_x0002_ CÈäáÀ@À]wèÀ_x0002_yhPÔÀ_x0002_éfkÂÀÀStÝÈÜÀ_x0016_åÄ¡ÄÀ@L¡ugÞÀ_x0002_¿ß_x001D_;hÁÀ6ÁÑ&lt;ÂÀ`ôC_x0001__x0002__x001E__x001F_ãÀ_x0017_á_x0017_FåÀ_x0010_\Ý§ãÓ@_x0001_Ê¯%ÂþÈÀ@ô_x000D__x001F__x001C__x001B_ÔÀ_x0001_­~ó¾ÖÀ÷æÄßÔÀAU_x0008_éÔÀ_x0001_û·UÎÀ_x0001_`±RÇi@_x0001__x0018_È@r§ÖÀ i_x0008__x000B__x0015_äÀ_x0001_?_x0019_É:ÅÀ@vûñOâÀ ä_x0013_hHíÀ_x0001_»Y¢ÄÊÀ@ÀRâwðÝÀ_x0001_½÷ä·@ÀÌ6líÕÀ_x0011_Û¸uÚÀ_x0001__x0017_È_x0017_ÅÀ@_x0001_ðÑ@_x0001_|Ô¬3ç×ÀÀ´c_x0006_ÛÀkD_x0008_QtÇÀ_x0001_/½:_x001F_×ÀÀwè¼óÜÀ´g_x0017_=ÓÀÀØi_x0001_n×ÀÀë/,ÝÀÆm_x0002_ÁÀ_x0001_Ä_x000B_Í­ÇÝÀ_x0002__x0003__x0002__x0007_l93¤Â@_x0002_z_x0001_ÚF÷Å@8¥_x0011_`_x001C_Ä@ÀTl_x000B_)ãÀ_x0002_ÐF_x0001_¹­ÀÀ%NóùèåÀ8D+Æ@_x0002_ä_x001D_ù«G¯ÀÀ¶#Ø¶ÞÀ3Ð`DÇ@_x0002_&gt;|bÐÀ@¼ _x001E_à_x001E_ÞÀ_x0002_t _x000F_Ôä¡@À¥å¢ògÓÀ_x0002__x001D_AQJ°À_x0002_OBÒêÜÀ_x0002_°´bhæÀ@ÒÛxÃ&gt;ÚÀ_x0002_1A+ÝÀ_x0002_7A+Z=ØÀ_x0002_Ýb+^¦À_x0002_AF( ±À_x0002_T_x001B__x001E_@_x0001_vÞ_x0005_ÇÀ_x0002_u_x0011__à_x0002_µ@_x000C_AÞíæÙÀ -_x001F_¨ÓôîÀ_x0002_'¦u_x0005_÷ºÀ_x0002_ÙL3ñ_x0018_ÆÀ@è·*«ÑÀ_x0002_£ù«îpàÀ_x0002_[.3_x0001__x0003__x0008_ïÐÀÀûïÝ§³ÙÀ_x0001_\÷à??ÓÀc²E¤[ÚÀ_x0001_ÅUÑÕÀ_x0001_Â_x000B__x0014_v±@@æ¦dÙÀ §+_x001F_ËÀ@ÀBË_x000E_NxÞÀÀ&gt;_x000C_v,àÀ_x0001_0F­ü@@"cEÃ_x0014_êÀ_x0001_µ-+³ÁÀÊ]4oÞÀÀÀ?B_x0006__x0002_ÖÀV`;¹(ÁÀ_x0001_sþ³_x0012_ªÌÀ¾ïÍ*iÆÀ@_x0010_µ¸N_x0004_ßÀ_x0001_¹Y_x0013_¿_x0007_ÍÀ@ÿ0{nÒÀ@u_x001B_qÒÀ_x0001_Ê[Hæ ÊÀBï³Ç@_x0001_=5_x0013_ÕÀ_x0001_àãß²ÐÀÑ²âÈ@_x0001__7î~°@_x0001_¦K_x0018_vÞÔÀ_x0001_ö¦j*5ÈÀ@®ù_x000D_±ÖÀ_x0001_MÚ_»½¼À_x0002__x0003__x000C__x0005_è2ÛÀ_x0002_²þ_x0005_Ñs¢À_x0002_UKÆ¡ÜÀ_x0002_ñ PÖÇ@Ö7½SËÀÏ­ÈL¬ÞÀ_x0002_6;N	¾«@_x0002_zÁóå_x0014_×À_x0002_âFb¦¿¢À@3®_x000F__x0013_ÛÀ_x0002_¦[§²9ÂÀ_x0002__x001D_d¢ãï»@_x0002__x0006_=eËÀ_x0002_hMö_x000F_ÉÀ@?Éâ8ÔÀ_x0002_¢~]À_x0002_i_x0001_	¿À_x0002_9G·N_x0013_ÑÀs=_x001C_má@@Õ_x000D_iYòÒÀ -uËäÀ`ønìvoãÀ_x0002_ÕM_x0006_Ð@_x0002__x0016_àáoóÓ@_x0002_ß³B]uÀ_x0002_¼ÈV²ÌÀ_x0002__x001C_Ê¦¹À_x0002_ý_x001A_ã_x0014_[¿@_x0002_ÄS_x001D_©ÄÀ_x0002_ÉÛz_x0002_èÀ kd&lt;1EðÀ_x0002_zÄ!_x0001__x0002_ k¼À¤uì ÐÀ_x0001_â'58_x0006_­@_x0001__x0008_dÉáÆÀ_x0001_s(ÕÇ_x0004_½@_x0001_ð×=i&gt;Â@l&amp;_x0004_ÉÀ_x0001_Àgh³a@À]¼kþñÚ@_x0001_z@fÀÂÀ@ï_x0001_V7ÝÀ_x0001_Zïªn4ÖÀ_x0001_ý-¨ ¸À@+)ßçÀ_x0001_nlM_x0006_ãÀ_x0001_XhÑZ_x0018_Â@_x0001_û_x000F_¬ÐÀ`Â^¬uüæÀ_x0001_íYÙÉÀ_x0001_ju­-~Å@_x0001__x0006_a_x000F_eãÀ_x0001__x0007_?42{À@_x0001_¤ÅGTÀ_x0001__.F:üÍ@Â_x0012_9ÍÌ@pnÃ_x001D_ ñÀ@ÜÝÒT×À(LªÉ@êA;¹_x001F_ÛÀ_x0001_\_x0012_,{³À_x0001_ß+ÇÀÅîN¹ÛÀ_x0001__x0002_ÀyjöñÀ_x0001_\òy°@_x0001_ô¸;§ @4ÅåÌÎÀ_x0001_9f$_x001C_éÀ6RÎç)ÈÀ_x0001_XC#a_x0018_@_x0001_²ú³`VÙÀ_x0001__x0006_-'ÄÒÀ_x0001_©ùqÊÀ`*MEäëÀÀÚÈ_x0004_ÁQÞÀ`ºH'{áÀ_x0001_/¥¥ÂÕ½@_x0001_Ì®_x000B_,®@_x0001_ÝYek{Ô@_x0001_ÍÆË2çÀ´K«MÛÀ_x0001__x0017_èÏ_x0002_ÇÀ_x0001_é¡ß£§@_x0001_Ðº£ÓÀà²_x0013_ëÀ_x0001_÷Å6(Ï@_x0001_¾mÑ.¿ËÀÀU{ä§Ú@Â_x0006_ý3xÈ@_x0001_¬²{F½©À_x0001_/Ën7­Å@Àç¸aÒÙÕ@ÀÕ¤Ò^÷×À_x0001_ÿ04^gÅÀ_x0001__x0017__x0002__x0005_dô¡À_x0002_LófõÃÀà·è&amp;&gt;tâÀ_x0002_¡ZóÀ_x0002_ß_x001D_ºÀ_x0002_²ifÃ²»À_x0002_øÑüþEÙÀ_x0002_µ_x0001__x0019_Y²@_x0002_:Áö_x0004_áÀ_x0002_6Ä)_x0002_ºÀÀ%¤_x0004_:ÞÀ_x0002_K*÷6ÕÀ_x0002_9®©x±@_x0002_ìïÝò¹ÀÀ)7¨;ÄÙÀà5á1suâÀ_x0002_QúµyÒÀÊw&gt;ª?Ì@ Ù"_nàÀ_x0002_d3Yi¶À_x0002__x000D_,­û&amp;ÖÀ´^-JÉ@_x0002_ð&amp;=_x0015_WÓÀÀ_x000D_Eõ_x0015_×Àç)Ü?_x0006_ÒÀ_x0002_§Ñ¶é_x0016_Î@_x0002_ïÞÉ-gâÀ_x0002_`BvÕ·p@_x0002_3_x0019_bmoÃÀ_x0002_Î¡Ù_x0003_Ü®@À_x0008_:_x001B_$ÐÀ@zÈ_x0007__x0012_ÑÀ_x0002__x0007__x0002_pul¸0ÈÀ"._x0004_¦Î@_x0002_oÄmäÀ@æûQòÙÀ_x0002_ý½ÏÖÀ_x0008_¥ØÀ_x0002_M³±ô°¹À[»4¶®Ê@ÀÕ6=tÒÀ_x0005__x000C_'«ÅÀ_x0002_SU;ÙuÃ@Àl-Zð&gt;áÀ_x0002_æ[¼_x0014_ý·@_x0002_È´¦´¿À@Çþ&lt;¼ÑÀ§Åh&lt;_x0003_Ð@_x0002_²_x0013_V¿hÛÀ_x0002_ÎKÁc»@_x0002_ma_x0005_KÙÌÀ_x0002_©ÔhI?°À_x0002_þXN{Á©À@*ÒÆÓÑÀ_x0002_5ÄBV^×ÀÀ!¨¼_x001B__x001C_ÚÀÀ¢_x0013_¼]»Ð@R¥_x0001__x000D_v×ÀÀÕÝ½9_x0006_Ô@_x0002_8ÉXæþÀü_x0015_]üâÀ_x0002_`	hoÀ_x0002_J_x0015_R_·@_x0002_ Æ	_x0002__x0003_}Ù@_x0002_þtÿ¾ª@_x0002_k_x0001_RÐê°@_x0002_Tû±º@_x0011_á§_x0018_.ÉÀ_x0002_È¸»&gt;¾À_x0002_Ìî°_x0013_¿À_x0002__x001D_µ­¥²Àe~$h_x0004_Ã@_x0002_{É²$¨À@	¦üíMÐÀ_x0002_V*_x0008_áÈ@@ÉZ÷NkÝÀ_x0002_Å_x000D_£/ÑÀ_x0002__x0002_øWOÀ@îÏIÃ«ÕÀºjð(Ð@@ØØ1¤¬Ù@_x0002_*eæ`®À_x0002_×Ñ_x0013_Ì¶À_x0002__x0014__x0002_ï×@à«_x0015__x0011_æÀ@OI_x001B_ôÙÀ_x0002_qÎÞM¢ÉÀÊâ»":ËÀ_x0002_´U¶¿À@XÌª¶ÖÀÀØãîRÚÀ_x0002_ë5#a©À_x0002_ ²_x0012_L:ÅÀ uhôLvàÀ@³`¼\u×À_x0002__x0003_xá_x000C_ÑÂÀ_x0002_üáa¯À_x0002_¸_x000E_UÝÞÀÀ´6_x000F_»tÓ@_x0002__x001E_eÚ»ª@_x0002_c·%°ÇÀ_x0002_p#SóºÀ_x0002_s_x0008_¶úÔÀ_x0002_k_x0017_wûµ@_x0002_øþI`ÛÀ_x0002_ü4õ¬À_x0002_°}¨)^À_x0002_}Qc¼@äÜ°uËÀ_x0002_(£ãú@Às_x0010__x001F_Ô@_x0002_G£.uÈ@_x0002__x000D__x001F_weÇÀ_x0002_5¬È_x0007_ÆÀ ;ùÎ¸åà@_x0002__x001A_bûÐ_x0019_ÕÀ_x0002_ædu4q¥À_x0002__x0001_øb¤¼¾@_x0002_®PJ`_x000F_ËÀô_x001F_äû7ÓÀ@_x0015_£Ó¦ÐÀÆÎ»º¦ÐÀQãE_x0011_,ÍÀ !_x0015_dµäÀ@ËãhÕÀÀ_x0017__x0013_Ó@º_x000F_v_x0005__x0007_cMÒÀ_x0005_Ò_x0007_ä_x0006_mÜÀ_x0005_ê,HÆ°À_x0005_l·§P¶À_x0005_6ó_x0014__x0016_±À_x0005_Z_x000E__x0002_VÃÀ_x0005_¿³¿ÙÀ+y²_x0001_Ï@_x0014__x0011_,_x0003_®ÅÀ_x0005__x001F_É|Ì@_x0005_®íT_x0011_KæÀ@_x0004_TÝÀ@"0ÚÀA×ÀÝk_x000B_· ÂÀÀ)®øË³âÀ+f*ÄÀà\¡*WæÀ_x0005_Øý:ÌÀÀHç÷ÙÀÀ9_x0001_ÊÝMÑÀ _x0010_	çÀ_x0005_[Ò_x0013_RâÀ ¦Õ¨_x001F_áÀ@¸._x0013_IÕÀ.Ôò¬WÅÀÇÅ£ßÀ_x0005_¾Ä9_x001D_¦@ªÓÁ ä×À_x0005_¸_x0003_¿_x0014_nÄÀ_x0005__x000C_éÇ%CÓÀDuÆÀ_x0005_Éÿ_x0014_yØ¾À_x0003__x0005_àG1_x0001__x001C_áÀ º-aEèÀ_x0003_OÕ&lt;-ã¹ÀBR+ãsÕÀ_x0003_Z_x000B__x0003_ ØÀó|~jÓÍÀÀ¬@?ÒÚÀ`òôcøUåÀ@¥_x0002_C®ÙÀ_x0003_úÛ"Â·@_x0003__x0015_Rú_x0015_À_x0003_(ý7}èÇÀÀ¤yTd_Õ@ÀAi½âÀ@ÍÇZ_x0001_úÛÀ_x0003_pÔ7Æ@ QÜÉGnáÀ_x0003_AåÔùÄÀ_x0003_Þ}L×nÊ@ÀÝß¼ØÀ_x0004_X=ÕÀ@´8AÂÔÀÀè_x0014_D_x000B_ÝÀ6eo{ÞÀ_x0003_mÚ3]zÆÀ¤ã_x0011_n³ÃÀnûãö_x0019_ËÀ_x0003__x0004_AJS¥À;_x0016_ÄÀÀëH_x001D_úÔÑÀ@#ìîk_x000B_ÕÀ_x0003_é`1_x0001__x0002_xÓ¸@_x0001_hØô_x001E_v±@`ó¸¬ãÀ_x0001_Ó3smzØÀ_x0001_Î~d³jÓ@`_x001B_6Õâ áÀ_x0001_f¯_x0011__x000D_¤À_x0001_:-2ªz«À@sd_x0005_¹ÐÀÀq3:8ÒÀ_x0001_TÁîÀ@%j5÷àÀ`Ø{ëÀ@¯Õ!8]ÐÀà(_x000E_4àÀ_x0001_ËU}©ØÀ_x0001_÷@VâÀ ¨JäàÀFºR¼ÍÀé ±ÁÀ@|¥`_ÓÀ_x0001_Öþ_x0010_î¶ÉÀ_x0001_L_x0011_yC¦Àj_x001B_XÛªÔÀ_x0001_°Æêª@Ê_x001D_wÓÆÀÀEÖð_x0004_vÒÀ_x0001_nù·8s¬ÀÀ,ÀhÞÀKU×ïÈÀc5áäÈÀÀ$_pèÀ_x0001__x0002_äP'ÒÀ@hª_x0007_lùÐÀ°¸F×ÃÀ_x0001_ç#½ÚÊÀÀQ_x0001_üæÀ_x0001_|wµqí«@ µ¾,XïÀ`ª&lt;_¹ÁìÀ M,4åèÀ_x0001__x000B_&gt;$_x0018_gÝÀÀëX´à`ÚÀôý&lt;ªíÓÀ`_x0001_${âÀÁ(BgúÄÀ_x0001_|'_x0008__x0013_ÓÀ_x0001_3+¨Ø/¿ÀÀUíÞ_x0001_æÀ\üÌ_x0004_=ÄÀ@;SAÂ(×@(º5ÊÀ_x001B__x0008_w_x0004_äÀ_x0001_B~_x001A_4±Ç@¾n¶eÖÀ_x0001_É²¢÷zÛÀÝ/Ì_x0011_GÑÀ_x0001__x0004_ÙWvÉ°@_x0001_Ä¤jz¯@_x0001__x000B_¼`ÒgÒÀG_x000E_øÇÀÀU(/T^ÑÀà'Géw\áÀ_x0001_/ÆQ_x0001__x0003_"f×ÀA²{ZTÄ@@-³»óöÔÀ_x0019_ç_x0019_ãË@_x0001__x0002_ëÜaô¿@_x0001_ZeE_x0012_f¯@í%;ÎÀ_x0001_Çä_x0006_H¯ÚÀ_x0001_oA_x0019_ØtØÀ_x0001_ð_x0002__x0002_g¼À_x0001_X_x000C_lÌ²À_x0001__x001F_J_x0013__x001B_ ËÀàÂK_x000D_áÀ@Þßg-2ÑÀ_x0001__x001E_ú_x001D_§Fà@ÀbfDiÅÖÀ@86¥næÀ_x0001_Ä°ÿ³&amp;£@9$£CåÀ_x0001_Èÿ¿_x0014_éÀ_x0001_ô_ç5µÀÀþÆ_x000F_	ÁÒÀ_x0001_fFó(_x0016_Ã@_x000B_øWºÄÀ_x0001_æ;ýä|Ó@_x0001__x0007_T?CgÁÀ_x0005_Á_x0006_ßÀ_x0001_y´DÓ¨»À_x0001_&gt;RY÷!ÙÀ_x0001_¥fgR·@ üÄ]×âÀ_x0001_õvÏÓç³À_x0006__x0007_À_x001D_Ï®3_x0005_âÀ_x0006_ÑDìOÀÀ_x0006_³çÓ_x001A_Fº@À ZPß°àÀ_x0006_@_x000B_D_x001E_À_x0006_%¨+_x001A_ú´À_x0006__x0015_-&amp;½Àà_âB_x0001_éÀL¼ó­b×À@ç©fb;ÐÀ_x0006_,ä[ÈÉÀ@_x0006_0ifýí@_x0006_+rÞ_x0013_uÌÀ_x0006__x000F_â_x0008__x0012_jÁÀ_x0006_ê¬î º¢@¬H)s_x001A_ÆÀ_x0006_æÃOnÄÀ_x0006__x0001_/Â©ËÀ Á³y_x0003_èÀO_x0002_µÊÀÀ1Mw_x001B_ØÀ_x0006_hXó_x0014_õ@_x0006_TzâÞ@àQ²_x0014_½DîÀó2] ÏÀ`æSí«_x000B_àÀ_x0006_ó\rÊßÝÀÀÿ9¿oÎÞÀ_x0006_àG_x0014_õo¿@_x0006__x0016__x0004_J*_x000D_Â@@3Ó»ßÀ"]á_x0002__x0006_.âÀ_x0002_ºyNñËÀ_x0002_Á_x0004_¡Óá¾ÀÀ@×ú^þÓÀ_x0002_Ý_x0001_@BÂ@ýo·¾@À@@fÏäzÖ@@]_x0019_æZÑÀ_x0002_¦_x0014_{-nµÀ_x0002_jÃ£ÕÌÀÏq_x0015_!Á@_x0002__x0006_ç£¢Àw_x0006_íÔ@Q&lt;t7aÎÀ_x0002_Üéz_x0002__¦À_x0002_D_x0003_üÛçÀÀ«ÞÀÀ_x0005_v½ÒÀ¨&gt;ÓãÛÀ³åXÒÀ@_x0017_)\¥VÝ@_x0002_¶¹eV¹±À_x0002_ª&gt;I²¶®À_x0002_á2]ÖÀ_x0002_Ùö_x0007_ºÑãÀ_x0002_Ù¨¹åÈÑÀ_x0002_×;KòÀ_x0002_8]lÙ7@`áÌá_x001F_èÀ_x0002__x000C_Yî_x0004_¹«@_x0002_l_¿@_x0002_`³e±@_x0003__x0008_k9Â ÉØÀÀx_x000C_ _x0014_áÀ_x0003_¸U»_x0006_òÀ_x0003_&gt;¦ý»²@_x0003_¦Á	ÞÀ_x0003_XZØ_x0006_îªÀ_x0003_w¶FnÖÀ_x0003_Än ñC¬ÀÀt¡_x0001_ØÀDßÀ_x0003_²ÕAÍÁÀ_x0003_Ú?_x000E_Õ@_x0003_Õ_x0005_1ß0ÇÀ[ÔA­²ÊÀ_x0003_'-·_x0002_Î@ ëÄùn'âÀ`ÆMþ]ãÀ È_x0012_¯¥däÀ_x0003_ã__x000C_¾À@ñ´nØÀ_x0003_µ¼×XuÖ@@òÅØ'3ÜÀ_x0003_z¶û«»§@``FH®æÀé_x0007_Å×À_x0003_jS_x0002_´@@Ç&amp;í@ÑÀ_x0003_.Ç!ÞÀ_x0003_4Á/co@_x0003_@58¸@µ&amp;×_x0004_BÊÀ_x0003_!ûg_x0002__x0003_ÝÏÎÀNv§_x0005_ÿÔÀ_x0002_¡bßJºÅÀø¼èÄfÁÀ_x0002_º#{ÞÀÀé	uWÐ@@_x0007_Þ¹ë@ÚÀ_x0002_êYg0¹@_x0002_µK½À @_x0002_zÖ´__x000F_ÁÀ	_x0016_sKÉÀ_x0002__x0007__x0014_dð³ÀÅ_x0006_3áÈ@Àe¾_x000B_t_x000D_åÀ/wÝòHÈÀã_x0001_+VÄÀÀz7_x001C_rö×ÀàüW_x001D_ÌËàÀ_x0019__x0007__x001D_ãÀ_x0002__x000F_VËÑ¼À_x0002_ðgE_x0012_VÔ@_x0002_¾±âE·@_x0002_P÷J_x0004_ý@ÜîCÓ@_x0002_E®c=ï¶@_x0002_Þ¶Ä@À	ø+0ÓÀ@-£á¬ÓÒÀ_x0002_Î·©î³ÀÀ2ä_x000E__x0017_qÞÀ ¯_x0015_&amp;Í@_x0002_µÝDù¸À_x0001__x0004__x0010_Pá³ÏÀàåð_x0006_å}àÀ_x0001_=%[®@_x0005_ôoÐÀ x¿ä|ÜãÀ]%£3ÅÀ_x0001__x0005_o[_x0002_äÀ Q{UfLàÀ_x0001__x0001_ÆÞ1ó[@_x0001_Õ4¾(ÆÀ_x0001_(_x0006_è)ÀÀ¹wÚª´ÒÀ_x0001_âh&amp;UÉÀ_x0001_"¯þIÀ ¿ÜHçÀCõ_x0017_]¾áÀ_x0001__x0003_0_x0018_³À_x0001__x0010_°Á_x0010_Ù~@_x0001_ ±_x0016_Á²»À_x0001_{0ª_x001C_þ½@²0ÎzÓÀ`Ð_x0018__x0018_ÆÀ_x0001_Óns½@_x0001_PÕu&gt;Á@_x0001_´ßk{¨@0i7_x0016_àÈÀ_x0001_`ñôNm@_x0001_0_x0006_½ç¿À`Ðß+äÀ_x0001_ $ªj~x@Å2±q_x000B_ÔÀ_x0001_T¬ _x0002__x0003_"t@_x0002_b&gt;_x0005_[×ÉÀÀP¤ÉHÔÀ 'AãÕFáÀ_x0002_ù´Á=Ë»À_x0002_`vÁ.À_x0002_&amp;_x0002_Ä´/âÀ_x0002_|ô¤¡»¾À¡ÚËÐÀÀ´R$_x0001_aÐÀ_x0002_`¸¼Ê@BFtpÜÀf&lt;õ[Ò@_x0002_âÆ³âÔ¸@_x001A_¤Ô_x0003_¨ÏÀ_x0002_ÂJ®jÞÀ_x0002_rä	·¯@_x0002_±_x0004_&amp;°1²@_x0002_&lt;Åñ+¥@_x0002_Ðñëé@_x001F_¨?ÖË@_x0002_¸x,ÚÌ@l¨'@Ä@aV_x0007_ZTÑ@_x0002_ÄïÑvvÜ@3Ã!$À@TçË¯äÀ_x0002_ØeSaä À@ C	ÖÀÀ(ÉO_x0007_ÃÜÀ`&lt;ÖùÉ£àÀ_x0002_jg?ÈÀ_x0001__x0005_`_x001E_§äÏâÀ@B¯Ì]ÒÀ`*«+ÅÀðÒ`µ3ÌÀ_x0001_&lt;_x001A_NèN¢@£©~!ÅÀAE3 àÀo_x0004_·ÆÁ@_x0001_&amp;éÚÏËÀb_x0012_¸6}ÅÀ@Y+ìÀ_x0001_q§1_x0011_ÉËÀ_x0001_C_x0001_\#È@_x000B_HÏòÌÀ_x0001_ôö_x0011_:ÕØÀ_x0001__x000B_WÝ5 ²@@ðÈô_x0008_ºÝÀ_x0001_»¿ÁîÇÀ@DÏB$_x001F_àÀ_x0001_¡²Å_x001B_âÀ_x0001_)(_x0002_þQÓ@uÛ~0QÅÀ_x0001_X_x001B_¿À©ØÀ Y=éIcàÀÀ_x001D_Gë_x001F_ ÕÀ_x000E_u_x001F_r¸ÐÀ@þ_x0012__!bÙ@Ó NÚ_x0003_ÈÀ`L{#§ÜäÀ@Ï_x0018_°zbÔ@V'q_x0002__x0004_!ËÀ_x0002_Æ3Æ¡4´@_x0002_,­_x0013__x0008__x0011_ÀÀ_x0002_äI_x0016_ÍÌÀ@¡å_x0008_ßÀ_x0002_º_x0019_ËÀ@mp±|NâÀ_x0002_~_x000C_Á/ÆÉÀ_x0002_à=ØÅqr@À4_x0001_ñPÒ@_x0002_¬ª_x001F_f°ÛÀ_x0002__x0002_Î¿pÀ_x0002_6È¿=¾À_x0002_@«QèåÓ@_x0002_ì4_x0018_ºMÆÀÏ¦§ô#âÀ@_x0012_ÓÚ°âÀ_x0002_y_x0017_5^ÿµ@_x0002_¶Þ&lt;^Á@ué©æ¾ÄÀfê__x0001_ÄÀ_x0002_ãºª2»À_x0002__x000C_+e°=À_x0002_X°_x0017_óoÐÀº¿K_x0018_Å@À®Û'tÕ@_x0002_cß_x0011_ô½ÄÀ@¿&lt;^ËäÀ*×lD¦É@_x0002__x0018_4_x000B_¸_x0001_àÀ:_x0003_-=ØÀÀÕ¡ô\ÓÀ_x0001__x0002_ÑÁ¤·À@_x0001_0Ó!1¾ @Í_x0017__x0007_PÑÈÀ_x0001_Ë}5KÔÀ nªÖæÀÀ_x001E_ï¨TÞÀ_x0001__x000E_r §³À_x0001_þÂª_x001C_Æ£À°EXHêÐÀ¶&amp;_x0015_&gt;ÀÀ f,ÒnåÀ_x0001_|@z(±¡@@º_x0007__x0007_r_x001E_×À_x0001_n`çÿÚ¬À_x0003_}\«ÚÀÀ²_x0010_ÎrÞÀ_x0001__x0004_×ÅÐfÀ _x0013_îàº¯åÀ_x0001__x000C_®_x000D_+EÀ_x0001__x0001_®ñ*·À_x0001_÷âåÔ@ÀaF_x0017_Ç¦ÐÀ_x0001_PÊ ×ÈÀ`_x000C_.îsPåÀ_x0001_ÄeòÏ±@À_x0018_pB@(ÑÀ_x0001_C3_x0012_!#Ì@@m¡Á&amp;XßÀ_x0001_ûÑb§¼ßÀ_x0001_¢ïÈAÏÌÀ_x0001_r	ãa½À¦_x0007_:_x0001__x0002__x000C_ÓÀ_x0001__x0017_UXCÇ¶À_x0001_éÝ½L§@_x0001_À_x0004_b¢jÃ@_x0001_`|ÊtigÀ_x0001_Öô_x0014_òÉ¡@_x0001__x0001_Ôq¬'@_x0001_ ö_x001E_._x000C_xÀ_x0001_G,è·ÎÀ@m&amp;_x0008_eÐÀÆuY:ØÕÀ_x0001_kºÝ_x0002_³@_x0001_æ:~½êÊÀ_x0001_Rï£´G·À_x0001_Î_x001D_a¤¾Àdçeâ/È@²8Ù_x0019_ÚÀ_x0001__x000F__x0010_Æs´ÀìaG\BçÀ_x0001_wñH©¼ÀÀ1]¯âÑÀ_x0001__x001C__x0012_¢@_x0001_Äm@³_x001D_ÇÀ°Tç_x0006_Á@cßý-°Â@_x0001_btIÄÝÀ_x0001_Ý*¨.ØÀ}*p_x0016_ÏÀ_x0001_vc%ÿ{´À_x0001_í_x0012_&gt;e¿ÀàAy[UØåÀ_x0001__x0013_»Ô_x000D_/ßÀ_x0001__x0003_áÚ_x001C_ãæÕÀ_x0001_°ÝuLÍÀ_x0001_(|¥3À_x0001_px7_x0002_â×À_x0001_3³_x001C_õáÀ_x0001_TÙ_x001E_Û;@T¸Â#ÒÀÍ{r_x0013_×À_x0016_¤m®vÍÀ5âu£ÁÀ/F%_x001A_ÑÀÀOx£ÆÀ_x0001_.&lt;_x0012_¢à´@¾]AÍ7ÀÀ·S¬Ë-ÜÀ_x0001_æ{;Á¢@_x0001__x000D_­µ@_x0001_Ü_x0012_Fø @_x0001__x0010_©_x001C_OX|@_x0001_@Ç}_x001D_¦VÀtJÈ=&lt;Ã@$ª¿ÜØÀ_x0001_AÏ³`ÄÁÀà\*äÚ;áÀ`è±_x000D_àÀ_x0001_GñuBÐ@/¨)!_x0018_Í@À_x0012_ð­QÐÀÀ¹"_x001B_*9ÑÀ_x0001_À­ÓíIoÀ_x0001_ØÐX¤@_x0001_¸òx_x0001__x0006_G	Ã@Ð+_x0006_KÌ@_x0001_À î¯âÖÀ_x0001__x0004_	é¢Å¬ÀÀ©V×Î»áÀHý(u½Ç@­X¼Î@_x0001_7°¯ô3½À«A_x0002_àÀ_x0001_HrHC±@+£÷DÉÛ@_x0001_ê¬w{wÂÀ_x0001__x0012_Qµ±´À_x0001_Ãw_x001A_ÜÀÀ;.y_x0004_×@ _x001A_$ íÞäÀ_x0001_jw|)7¥À«V âÀ_x0001_`_x000E_Ül @@Ö¯_x0005_ÑÀâTZöÉ@À6Åcè ÔÀm_DýåÀ_x0001_B¼À_x0001_+7ª_x0014_±À\çÜ³ØÀ`»Å_x0003_ºâÀ_x0001_,=_x000C_Pn¼@_x0011__x0005_+_x0008_GÖ@ Pho¥®âÀ_x0001__x0014__x000F_m.ÃÀ_x0001_KÎáQ@_x0002__x0004_Àr¡WV/ÖÀ~¦¶ëÍÃÀ_x0002_Ðòu,_x0004_®@Àãõ_x0012_4_x0006_Ü@_x0002_Ax¹_x0011_íØÀ_x0002_'Pg÷aÇÀ_x0002_h[K_x0004_@_x0002_(O¿_x001B_yäÀ j×âýÕáÀ_x0002_Bz_x0010_·À_x0002_·¡t·'ÏÀÀIzî!âÒÀ_x0002_Ë%¥¹ÀR_x0016_:?ÖÁ@@]_x0011_Å_x001F_àÀ ¦_x0003_À¦éÀÙÖ8_x0007_É@_x001E_`_x0013_ßÁÀ _x0011_ÛP*âÀ_x0002_Ä_x000B_O_x000C_H¾@_x0010_%8_x001D_y_x001F_ðÀÀ÷_x0019_ü_x001E_&lt;ÔÀ_x0002_¤Z±@_x0002_×c¾ÉÀ_x0002_ßëòï6°À@Ï¬#´êÜÀÀ_x000E_ÑoäÀ_x0002_Â+F_x001C_ÐÀ_x0002_^é¨Ëé À_x0002_¸·Cs¾@ 0_x0001__x000E_~?èÀ_x0002_	_x0018__x0002__x0001__x0003__x000B_|Å@¯¬íäÖÀrc§N¾ÚÀ?/@4ÔÀ_x0001_ÜÔ9ï³@_x0001__x0019_Ê(·½@&lt;%_x001E_&lt;ÂÀ_x0001_s_x0010__x000D_]¿@@I¼ÈàÔÀ_x0001_3£ó_x0017_Z²@@ÞIÃk&gt;ÚÀ`C3»â¶èÀ_x0001_%lÄÃÀàvæÅ8®èÀ_x0001_áYrÕíÎ@@_x000F_Ú¼ûµÜÀ_x0001_èÊ*üÆÀ7âàg_x000B_Í@_x0001_ëÕlKµÀ_x0001_Éïú&amp;[°@@¿lj_x0014_ÔÀ_x0001_\Ã_x0017_ÅÀ@°?É_x0010__x000F_ßÀ_x0001_Ä5-Á*ÊÀ_x0001_W_x0005_hÎäÎ@_x0001_:bÿæ½À_x0001_M_x001A__x001F_¥º@@ÿ¥öSÐÀ øíÂuãÀ_x0001__x0002__x0019_½é¿À_x0002_Ú_x0008_K.ÆÀ_x0001_Ê_x0004_v.´ÁÀ_x0001__x0003__x0001_9»b½ÀÎLe¥XÈÀ_x0001_ªU_x000F__x0016_±À_x0001_Ìr_x0017_C^¹À_x0001_YÌí%?±ÀÀt]Sâ´ÓÀqMãÝÀ@+pÍÚÓÀ_x0001_v¶|z½×À_x0001_h¤ÿ½SÖ@_x0001_/k7À×À_x0001__x0002_!¸Óµ@_x0001_õÖoÕÓáÀµ»åe_x000F_ÊÀ_x0001_jÚ}.ßÈ@À¬_x001F_K°;ßÀ_x0001__x0018_KK_x0011_@_x0001_ËØtÒÅäÀÀ{R5_x0015_ãÀ OÏú#ùáÀ@è%e~ÚÀ_x0001_Ü_x001A_¥	§áÀl@f0NßÀH_x001F_fðkÍ@"2ËÐÞÀÀÛó_x0011_ãÀ_x0001_26k`5ØÀ_x0001_`Üh_x0011_ÆÀ_x0001_ðÍÊ³çÀ_x0001_ð5ë­§À_x0001_$_x0007_®Î3Â@_x0001_æ#_x0015__x0003__x0005_O&gt;Ä@à_x0018_N´å²áÀ_x0003_ÎÑÕ»@_x0003_|ç\&amp;2ÍÀ_x0003_Ï6-Ð·@À,ÈÚ&gt;JÐÀ_x0003_(ú|&gt;_x0001_°À_x0003_vò;xxÏÀ _x0012_4ø{ëÀ_x0003_äÅi;$ªÀ _x001D_øÊ_x0012_làÀ_x0003__-4uÄÀ,_x001E_+ÎCÚÀ`ôÁÁ_x0010_äÀ_x0003_ý3æx_x001D_ÉÀ_x0003_ØïÇH,Ø@@T$Ïò&lt;ÖÀ Õñ½GÎÀ÷y_x0002__x000C_ðÑÀrÎèkÒÀ_x0003_ÄQ_x000C_Ä@lq¯ïÃÀ_x0003__x0019__x0017_ðK[ÓÀ@ÅvS_x000B_ÔÀ@ÔáDëf×ÀÀ F_x0004_p]ÓÀ_x0003_WlöâîÀ_x0003_ünÀæ|å&gt;vÊ@_x0003_³þÚÅù²@À±	ºÁ¿ÖÀ rà_x001D__x0016_ãÀ_x0002__x0004_ËzÊÀ_x0002__x0010_ýÕ_x0003_á¨@_x0002_ _x0018_¶&lt;p@_x0002_Bã¬¬ÖÀ_x0002__x0007_Kç+°@@áÊ*ØÀ_x000F_FÚÙÀ_x0002__x000C_fAj·@_x0002_çù®½ÂÚÀ&lt;|É½¨ÉÀ_x0002_à"4ø²@¿_x0018_%ÆÀ_x0002_Óðq_x0018_ÊÀ_x0002_Øôé½AÀ_x0002_SÞc:ÌÀÀ7DÂ&gt;êåÀ_x0002_)Þ_x0011__x0001__x0004_±@k_x001B_¡_x001C_Ê@às1¤*_x0002_åÀàü$ór8æÀ_x0002_:ð§Ê_x0012_ª@@_x001E_Y¢ÛèÀ_x0002_4_x0008_«60À_x0002_ÖY¶_x0014_¸ÂÀ@_x001C_2_x0013_ÓÀ@ºwäÛÀ@'¶_x0002_ßÀ_x0002_DÎp¢À_x0002_õ÷¶­´À_x0002_bæØZ&lt;¼À_x0002_ÇéTê_x0014_åÀ ã_x001E_{_x0001__x0003_ïméÀÐv²÷ÎÎÀ_x0001_MöF"_x000C_¶ÀÀý_x0011_L»kÜÀ_x0001_²_x000F_pµ_x000D_¼@_x0001_ËA_x0014__x0018_U¹@_x0001_÷2&amp;_x0005_¥@_x0001_z&gt;«æº@_x0001_ÿ²±Pã³@_x0001_(¤XB¦À@_x0016_ÓB9xÑÀ	¶Ê&gt;_x0014_ÄÀ_x0001_)?e¸@å¶=N_x000F_ÉÀ(©­ÆÀ@ÖáÔ(àÀ_x0001_G2§Pæ½À@_x0013_qÃMÃÙÀ_x0001_þGòü'¬À_x0001__x0018_k¸Àà¹Èlö)âÀ?m³4òÐÀÀo½ NAÐÀ_x0001_tSà³À_x0001_'­s&amp;`áÀÀµ|nÌóÐÀ_x0001_1:Ô°TÀ@_x0001_=Z*w¼À@_x001B_G	 ÑÀ _x0002_ÖAfëÀ_x0001_6_x0012_êkãÆÀÀB¤eÐÀ_x0002__x0003_@ýmÚëÙØÀ@+_x000E_GÔÀçÍ_x000F__x0003_ÆÀÀ&lt;uÐá_x001E_ÔÀEàø6lÓÀ Îá_x0012_æÀà_x001B_j_x0010_ªôÀÀ)+ó¦CÞÀ_x0002_¶å_x001D_¸5ÎÀ_x0002_DòÉÀ_x0002__x0018_&gt;Ñn¦Ç@_x0002_p&gt;8`p@ÀÅÃòÞÀ_x0002_@µÄ²z@_x0002_I_x0012_ÓÀ±@_x0002_«ï_x000E_&gt;Þ@_x0002_´Ìf³ºÀ@Cg_x0019_õÇÙÀ_x0002_¬M×e¯@_x0002__x001C_äJ_x000F_hÀ_x0002_abi¨ÓÆÀÀõO¡ÕÀÀæ6ÇË,Ð@@ðÍ´ÇÀÖÀ`Ì_x000E_N&lt;åÀ_x0002_?W#%Ê@à_x0014_.WyëÀ-¡Ü_x0002_ÅÀDÆÑ_x0001_ÀÀ@{Øþi_x001B_çÀ_x0002_?)_x0006_~»@_ìá_x0001__x0003_Á ÓÀz[_x0015_Ú_ÊÀ_x0001_¬?¿À`zèv½åÀ_x0001_«ü÷S½¸@_x0001_&amp;1ÚêêÀ­åLç;ÄÀ_x0001_T	/É_x0001_¿ÀÀî«_x000D_åÖÀ@Ô_x000F__x000E_ÛçÀ_x0001_Oî:@w_x000B_/«YÌÀ¢_x0014__x0019_ÇÝÑ@_x0001_Yk/&amp;äÀUxs_x000C_;Ä@@+©sðÑÀÀ¨äÉÑ@À_x0002_¸¾9éØÀ_x0001_[R.¼ÐÀ_x0001_[_x000E_«C÷ÙÀ_x0001__x0016__x0018_)m{µ@À_x0004_Õ¾KPâÀAâaÓÑÀ_x0001_ûÎWð	¼À_x0001_ç_x001B_á!ó¶@Àæ_x001C_ê½ÒÀ_x0001_TGÃ_¶À_x0001_â[Ù[ÂÀÆ «}´ÔÀ_x0001_îúÛÀ@¾_x000B__x0008_öãÀ_x0001__x0001_sZÉªs@_x0002__x0003_`Ói òäÀ_x0012_§/½Ø@ÀM¶Z!ØÀ_x0002_@³_x000E_h¸À_x0002_Ì]9æ.¬@_x0002__x001D_a#» ÃÀ_x0002_]Ì«9@D_x0014_W_x0019_Õ@@­¹pß_x0013_ÜÀå|«È@_x0002_,_x0004_ëAFÇÀ_x0002_FæÅ?'¡@_x0002_Â9Gÿâ@%1½ÙëæÀ_x0002_rk¬Ò¡ÀÀðSu_x0019_Ø@_x0002_cêWîÆÀ_x0002_&lt;_x001F__x001A_çkàÀ_x0002_Õ®ï§ÙÀÉ_x0014_VðÂÀ_x0002_:þj_x001A_ðÉÀµg/_x001F_NÞÀ_x0002_c	"îçÀ_x0002_  _x0013_±ü°À û_x0014_¼_x0015_ä@_x0002_eÉþPÔÀ@vKìôúÐÀ_x0002_Ò¬T¸ç¸@@¹$Ä={éÀ_x0002__x0008_ÈßÞÀ]_x0001__x000B_êÂÀ_x0002_Ra_x0001__x0002__x0016_îÀ_x0001_;æÅGÞÀ@ä/üìàÀÀ]ö(¨ÜÀÀ|MúÑÀ_x0001_ÊÒ_x0003_¸ÖÀõ_x0015_}àWßÀ_x0001__x0008__x000E_ûD[¤@ ÓþðßpãÀ_x0001_Æ&amp;·/ö¹ÀàmT`¹DéÀ ®¨µäÀ_x0001_Ø´ñÀ@ÀªâòÇÙÀ_x0001_úî²­ZÓÀ_x0001_æõ)@è¿@À_x0005_í®lØÀÀSÊHîÀ_x0001_»,y_x001D_¿É@_x0001__x0007_uÃOáÉ@_x0001_­_x0005_ÍÂ0½À@°hMÊäÀ_x0001_°G÷û¨ÀÀ×b_x0007_ê]Ð@_x0001_Ã'ãÀ-#ÜäÀÀ_x0001_ä_x0012_Â&amp;°À9@.ÈÀÀr¤M¼`ÛÀ_x0001_'¢/Õ_x001C_êÀ@ê$ùÛÀÄ¦Ï_x0014_Å@_x0003__x0005__x0003_@_x001A_¿U"¬À_x0003_c¦ûûÈ@àÞ £H§çÀ_x0003_Ú_x000B_dS¡À_x0003_x¼¡FÕÀ_x0003_Q_x000F_ÏÁ±ÀÀ_x001A_ÇaÑÀ_x0003_ÿhÓ÷»@_x0003_P_x0002_U_x0004_òsÀ_x0003_f_x0004_Ò_x001B_â®À %ÛlÖâÀ ¡ÚíÀ_x0003_¤o\_x0015_Ö@@«3¼äÔÛÀ_x0003_lë!ÀÅÀ_x0003_õÒË6ØÀ@­`.|xÑÀ_x0003_4Ai23ÂÀ 'l6_x0018_àÀ Æ_x001F__x001F_ÛâÀ@p()ÆØÀ_x0003__x001A_Ñó,ö°@@_x0006_´!DâÀ_x0003__x0003_sÊôÊÀ@¦ÿTQyÐÀk-þÊÀ_x0003_Þ$áö_x0015_ØÀ ¨ÏöiÙáÀÀ¸_x001C_%àÀ_x0003_6_x0001_}÷ÏÀ_x0003_÷Z²6X·ÀÊéí_x0002__x0004_fÈÀ_x0002_½²_x000B_.ñ½À@5_x0007_ÀúÑÀ_x0002_øÅPÓÀ´n¼ÿ4ÕÀ_x0002_jDL-äÀ_x001D_vaMÔÏ@_x0002_£ßpê¹ÃÀ@?qÑ½âÀÀ×MV ÞÀ@³ÝÞÈF×À_x0002__x0002_ÞC^zÎÀ_x0002_¾TïÀÀ@K_x0003_Û·ßÀ@+_x0015__x001B_puÔÀ_x0002_íy_x001E_ý·À_x0002_÷Uì5Á@ün¨äÎË@3-ÖAåÀÀøz/ÖÀ@_x0003_*Ñ­ßÞÀ°_x0013__x0015_"YÉñÀ_x0002_×m©R¾ÁÀ_x0002_Jç_x000D_~¡@_x0002_ß­Õ¤_x0004_ÅÀ_x0002__x0001_«ÍÔÀ L:ÞÈðÀ_x0002_àoÜa_x000B_hÀ_x0002_]nÄ«õ°À¯Ù*iËÀ@_x0004_X_x0010_·Ñ@_x0002_¸_x0008_|D_x001D_ðÀ_x0001__x0003__x0019_Ì(ç_x0014_ÁÀ_x0001_°_x0016_è|À_x0001__x0002_&amp;(_x0015_UÚÀ_x0001_^º_x001E_ùÚÏÀ`tÛí«æÀLc¹yÑÀ_x0001_g|Ù~´À_x0001_ûf¾]Â@à¯K	|ºìÀ_x0001_ÁO_x001D_qäÀ_x0001_Z÷§ÆÑ§À@4c`_x000F_%ßÀÀä¡×á_ÑÀð_x0008_m.)ÉÀ@Ãú+ÈÓÀáÇ_x0010_ß_x001D_Ù@À@¦wÿTáÀ@Ã÷_x001F_à_x0015_àÀ_x0001_CWj_x001C_Aµ@_x0001_X¢âý,ÊÀ _x0018_ÂDß_x0005_åÀ_x0001_:&amp;ýªÈÀaÑeÙÕ@À[Cýº_x0004_ÔÀ_x0001_sìì_x000B_ØÍÀ_x0001_!Êg_x0014_AºÀ¡5ÅÒSâÀ_x0010_rf¸ÁDñÀ@_x0014_O9ÔáÞÀ`îúÆbàÀÀ}E¢¹ÙÀ@6À_x0001__x0004_Ø'ðÀ_x0001_¦®70¤ÕÀ_x0001_CâàßaÆÀ_x0001_§,)_x0013_qÚ@_x0001_È¦bGÕÀ_x0001_PÁ_x000B_J_x0010_ÏÀ`½Ö_x0007_5_x000C_áÀÀüáù ñÕÀ D;mDðÀ_x0001_ ÍÊñ½À@-oÃÞÀ_x0001_T_x001B_%w_x001A_ÖÀÀ_x0002_É_x001D_ÿ}éÀ@P-5ÞÀ@_x0004_Û«ÆèÀ_x0012_}ïÖåÈÀ_x0001_èÛÖNÀÀ_x001C__#~ÞÀ_x0001_®Lu_x0006_«@4/C(CÉ@ [ilEÙäÀ_x0008_¥û_x000B_üÊÀ_x0001_uVØnVãÀÒÐ_x0015_=_x0012_Á@, ®·ëÀ_x0001_Ãû¾ÇÀÀ_x0015_C_x0003_Ô@%®ïÃÖÀ_x0001_A	óoøÓ@½|_x0005_ÞÊ@_x0001_0¤6ävÀà_x001A_ð$²IãÀ_x0002__x0004__x0002_Ü%ÁÎAÑÀ_x0011__x0017_ÜÑÀ_x0002_¶³~áÜÀ@_x0018_%~£¥Õ@À_x000B_¦_x001C__x000D_ÎÞÀ_x0002_2j_x0001_æÀRûfØ)òÀ_x0002_&lt;z4_x0002_4¹@ò»_x0013_×¼ßÀ½M¾Þ@N°_x0002_$`ÉÀ_x0002_G§hhÇÀm_x0007_&lt;ÇÀ_x0002_`±µ9jÀÀ`~O6¢#â@àÎ_x0003_7vèÀfÇ_x0010_~ÓÀ_x0002_¹_x000F_Z¾_x000C_áÀ)fgÀ@_x0002_AÜd+ÇÀÀR_x0012__x0019_=uÒÀ_x0002_Rî×a¶ÉÀú?hìËÀ½Ízº_x0002_ÁÀ_x0002_¾?¬¿Ð@ ¿ã¢:ìÀ_x0002_$bð÷!¢À òC¤,ÐáÀ_x0002_¸®rÒ¢@_x0002_ü4_x001C_àb®@«K_x0003__x001D__x0006_èÀ@4^r_x0002__x0003_?ÒÐ@_x0007_D_x001F__x0015_	ÃÀ_x0002_PA±_x0001__x000E_¿À²MÑ¤ÊÀ_x0002_Ïö4¾@_x0002_5zÓ¯ËÀ_x0002__x000F_f# º@_x001C_ÙÉÒÀ_x0002_`ºD°À b'ìxéÀ@&amp;v_x0003_&lt;1äÀ@û$_x001E_ÝÀÔÀà©ú¨êÃàÀÀ`V°ÛôÒÀ_x0002_#×æ¼ÍÀ@Cw=]nÓÀ_x0018_('_x0017_ÌÀÀG¨Rh9Ñ@ Oãóû¿âÀÀzë£åÀ_x0002_ü_x0002_ï&amp;Ó¦ÀuØÞ~"ÕÀ j·ó[ãÀ_x0002__x001D__x0017_V§±À_x0002_xèç¡³À@'ïæ$æÀ Ä/ZïÀÀ4#1­fÞÀ_x0002_ Ì¢ýÝÀ_x0002_,_x0005_±_x0018_ÍÀîê_x000C_ÂÀ_x0002_È_x0002_±W«@_x0001__x0002_à7êùÏäÀ_x0001_&gt;/_x0014__x000E_@_x0001_Õ5:6ÜÚÀÀ¥.ÿ0ãÀ®°ñÛ¡Ä@_x0001_H¨ÖF¬ÀÀ[zøUìÀ_x0001_5í.Ø'±@à[rcòoêÀo;%.yÖ@_x0001_ÇGÝÀ_x0001_fCNÊ@_x0001__x0006_Ö_x000E_käÀÝ­0ÊÀ_x0001_dÌ`@À¾_x0014__x001A_ÚÛÖÀ_x0001__x0010_T~ÖXÀ_x0001_¤_Í}±ÕÀà_x0014_T_x001B_±àÀxôíÆÈÀ_x0001_ðîú_x0017_tÀ_x0001_ñ#öÏOµÀ;·°_x001E_äÀ_x0001_Ý?_x000B_ÛMÙÀ_x0001__x001C_cE°I¬À_x0001_'LÙM_x0002_ÖÀ_x0001_ò;Aâ¥ßÀ_x0004_µ_x000D_mªÝ@eV/gÉ@_x0001_O³_x0008_·_x001C_¾À`´JäëÀ_x0001__x000B_Ã{_x0001__x0003_°_x0017_áÀÀ3«ÐKèçÀà÷_x0012_DxÏòÀ_x0001_Cîa_ÖÀà²ùáBàÀ »#_x000C_c^äÀ_x0001_tdÑ_x0015_l¬À_x0001_R_x0002_l_x001E_óäÀ_x0001__x0013_aÂ¹!ÂÀ¢_x001E__x0014_þÜÀ@¢lÕ#_x0015_ÖÀ_x0001__x000F_7IÊ@À\ÚdWÕÀÀÉÃ_x0018_v1ßÀ_x0001_ÚÞbÚ¢Ñ@ ÙÙÍcàÀ_x0001_`ë_x0010_µì²À_x0001_rrÖ_x0007_âÀ Üý]_x0016_àÀ@ÅÂáwÕ@à2°8hÿãÀ_x0001_(eÍpª@Àlx_x0016_^ÀÚÀ_x0001_0H.ôôºÀ_x0001_*Ä??þÆÀ ß¥Ë_x000B_àÀ_x0001__x0014_¹JÁî©@ÁaCNÙÀ Æ^/2mæÀ \W¡&gt;käÀ@© ÷0åÀ_x0001_R¹v­(¢À_x0001__x0002_Àw0]ÚÀ_x0001_x_x0017_ÎGÏÀÀÌ¢×aÓÀ_x0001_ÐV_x001C_ó;À_x0001_)#_x0013_¹%ÃÀ_x0001_]w¾¿ãÇÀ`h_x001F__x000B_#¡áÀÀ_x000E__x0010__x0014__x0002_&lt;ßÀÀ}E[ÝÀ_x0001_TJ0ô`¯@_¬sf¯Û@¨y&lt;UÎÀ_x0001_°_x0001_² @mì-ñÙÉ@@\ì_x000E_½×À_x0002_¨Ð"bÍÀ_x0001_Ä_x001F_"­À_x0001_g¹ô_x001B_»@@jN_x001A_´¹êÀÐÞ%_x001D__x0014_ÐÀ@%æké·ÙÀ@HNMÝ~ÕÀ_x0001_E@±áÌÀ_x0001_û%ÍDLÜÀ@~hàü×ÀÕ¬_x0005_Ê@_x0001_pÕ8gÕÀ`h3ÐqnàÀë¹|tuÃ@ 3Çh_x0002__x001D_âÀ¡*_x0014_¿MÊÀ_x0001_\,ï_x0001__x0002_M-¸À@_x000E_8Ì_x000B_ÛÀ_x0001_èªp;¡ÜÀÀÜá_x0006_¶ÌáÀÀç_x001F_Ê»[äÀ7öÓ[ÑÀ_x0001_K;"ÀÀ_x0001_")_x0004_P§£@À¶·íÛ_x001E_ãÀ_x0001_öË_x001D_ÂÀ_x0001_R"ó½ÓÀ	ÿ'ä0Å@_x0001_¡¥¤^·ÀÀÉZ14_x0016_ÚÀÔ²ÝÓ@_x0001__x0012_ë_x0002_qI´À sÚkºâÀ`&amp;¦BréÀ_x0001_Ð.7_x0015_Ö@ÀÕ§®eçÀ_x0001_õ_x000E_ÎhÝÀà¢êÖÚäÀ_x0001_Ç¿3bÜÀ¤P_x0004_eÏÀ_x0001_8ñUôÍÀ_x0001_ÿ_x0018_Dh»@_x0001__x0001_'1Ý@_x0001__x000E_8T"â¬@_x0001_Àã_x0012_¦Èn@_x0001_0ì_x001A_²_x0013_Ä@_x0001_b¢Ør¬À/¼dV¸ÌÀ_x0001__x0004_%2|v:ÀÀôÆ_x001B_Ó@_x0001__x0010__x0014_¨ë|@Àâ×fÓÖÀ@¯_x0015_éVØÀ_x0001_@m|_x001F__x0012_ËÀÀüßD§_x0015_×ÀÀM`_x001D__x000C_ÅÒÀ_x0001_6_x001D_y#Ä@	Y(1µÈ@_x0001_V_x001C_ìâ%ÎÀ_x0001_ÿd^J|×À 0zd_x0002_	ãÀ_x0011_OÃûrãÀ_x0001_·ýlv¼@ÀêÐ÷ ­×@_x0001_µ_x0012_¬óÈÀ_x0001__x0001_%p½ª@_x0001_P¾Ý¯À@å8±IÔ@àXH~åxàÀ_x0001_(_x000D_?_x0011_]«@À5A}êNÒÀ_x0001_Oú°_x0017_oÀ_x0001__x0013_ßx~ÎÀ_x0001__x0003_Îpã°@ È_x0001_ç_x0014_IîÀ_x0001__x001C_ÞyÓ°À_x0001_4|Ãª_x000D_ÊÀ@æËlJòÑÀ?¿ç»rÜÀ_x0001_è_x0018__x0001__x0006_¨¢ÀìÇ÷_x0004_ÖÒÀÀýC¯Â_x000D_ÐÀ@Ñ]VÓÀÀíMî_x0002_UÙÀBñúÅÀ@ôîp§ÂÛÀ_x0001_¹_x0004__x0003_ÈÀ_x0001_ªv®}úÚÀP_x0006_¨I#YôÀ_x0001_E3{_x0017_¹@À_x000C_IB@ÓÀ_x0001_ÀÂrcÕÀ_x0001_l_x0007_1_x001C_ÁÀ;35$ÁÀÄøßbàÀ_x0001_®_x0002_÷&lt;Æ@ _x0004_1øáÀ_x0001_P_x000B__x000E_ßÀÝÞ¦f¦ÂÀ_x001F_:í_x000F_2ÚÀ_x0001_V*/Í°Àþ÷ÑÀ_x0001_óû5J×ÀéúhEYÈÀê_x0005_¯§ÁÀ`íÆ|måÀ_x000E_ößÛ@ZI_x001D_¹{ÉÀ_x0001_÷_x0002__x000F_¦ÝÀ@\üÈÐ@::T&gt;èâÀ_x0002__x0005_ÜRÌðÍÀT®$iìÆÀ@` átÖÀ_x0002_0=G?ªÀ_x0002_í_x0014_®WvÂ@Àv(tðFàÀ_x0002_ _x000B_ç¥1ÂÀ_x0002__x0003_ë_x0018_ÊÉÏÀ@È!TRãÀ_x0002_4¶³_x0011_÷@_x0002_½ß¶3_x0013_Å@_x0002_\_x0013_Ñ q£@_x001D_cÖÀ@gí³_x0012_ÚÚÀÀó:¾öÚÀ_x0002_!&amp;ïÙ@_x0002_«LÜôä»@ ktgæVæÀ_x0002_²y_x0019_}=³À_x0001_ý'ÀÐÝÀ&lt;ÖÛÌ@@Æ¥_x001F_í]ÚÀ_x0002__x0018_è;DÌÀ_x001C_è_x001B_Ê@_x0010_³M_x0019_°ÉñÀ_x0002__x0017_V_x000D__x0004_ÆÀ_x0002_.'×\$¸@_x0002_Ä¼J_x001C_,ÚÀÒaÜd_x0015_À@ÀC_x001C_q«øàÀ_x0002_ËË_x0017_kz´@_x0002__x0002_æ_x0002__x0004_¾ÖÀ ÷_x0003_#ãÀ_x0002_ýRDÅ²¹@_x0002__x000E_É»s:¢ÀEI5àNÏÀ`îDZ¾ãÀ Å¯_x001D_ëÍçÀàÙb&gt;Ä¿äÀÀ_x0014_qÛRÑ@À_x0017__x001C_vWéÕÀi6×ÄÞÀøfûª­Ä@@PÍ{Ø@_x0002_! n_x0008_À_x0002_`^ó_x0016_g@ ÅøÒ¨áÀúeÑÉÜÀ ¶·_x000E_Z|è@@¨&lt;S_x001C_ÜÀÀ_x001A_·~¸oáÀ_x0002_Â_x0014_«iL´ÀÀ_x0013_lL_x001B__x0015_Ú@_x0002__x0010__x001B_B_x0016_¼À_x0002_´ë_x0001_ÓnÀÀ_x0002_©Dû½¼ÀÀQ_x001D_åÀ §Ët_x0006_ìÀ_x0002_*^ÞKÓÀ UÈð#&amp;âÀM_x001C_ç×ZãÀ@2_x0005_Ò¡ØÀ@4æ(ÓÑÀ_x0002__x0003__x0002_±_x001F_ù=_x0014_Ñ@_x0002_"íÒEWÀ _x0002_Ý6æÀ_x0002_ìäþ¸Ë@Úþº_x0007_ÔÀm,:Á@J7ß_x0012_ÝÀNï'µ_x0004_ÕÀ`èl£{hãÀ[^«ÿ×Ã@_x0002_à½QOcqÀÀ%wïêÜÀ_x0002_zê_æÃ¿Àåî_x0001__x0015_JÀ@J¸6e2ÀÀ¯Ûÿ$­ÆÀôánª\ÙÀY_x0001_¸¼ÅÀ_x0002_ØË°¬_x0002_À_x0002_d2ñdîË@@ªà¬ËÕÀÀ°No[ÏæÀ É"!2|æÀ:9×M	ÅÀ_x0002_;$º_x0011_ßÀ_x0002_0)õÑºÀ_x0002_^_x0010_4ý©ÀÒ({òEÈ@À²=½ñþÔÀ_x0002_¼Éi¸À_x0002__x001D_û&amp;ï¿@_x0002_l4 _x0001__x0004_}¡@_x0001__x000F_ÙfQÍÀ_x0001__x0005__x000B_Å_x001B_×À öàQ«åÀ@äÓ@}àãÀ`]4Ì_x0003_ÕäÀ_x0001_Û_x001B_o®Í@_x0001_~Eý_x000E__x0015_äÀL¡&lt;ÿ}ÅÀW{jÓÕÀ_x0001_ì_x001F_õI@_x0001__x0005_ùÉÞÀÀ@vÕÚºÜÀ"¡_x001C_ËÛÀ_x0001_òùÊ(µÀ_x0001_h®sã_x001C_À ±,.òµàÀ_x0001_¡ªµ`~ØÀ_x0001_8rÏ_x0001_w@@ÊÒ~°2Ð@_x0001_~±·ÜøØÀ_x0001_päX/¯À_x0001_MÏLºÀÀz8Mm¡èÀB¯_x0002__x000C_ÍÀd_x0015_PX[ÓÀ¶W8+ÅÀKe þÂÀ_x0001_Äu^FäÌÀ@ïÆ©XþÖÀ_x0001_°CÀ_x0001_±_x0011__x001E_&lt;½@_x0001__x0003__x0001_Múé¦_x000D_´À_x0001_d_x001B_8y_x0006_µ@_x0001_%ÍVµÀ_x0001_jà[ÔyêÀ_x0001_ä¿3(¡@ x¢ì`åÀ_x0001_mve_x0016_ËÀ_x0001__x0014_H@°À@ã1HºÇÀ@pUü/¡Õ@_x0001_¹d×»hÜÀ_x0001_*_x0011_D¼xÜÀ_x0001_âú_x0003_¶À 4=ðfÉçÀ_x0001_ á_x000E_ñVº@_x0001_ÔÛ´àô@@|Ä?Sr×@ÀE{©_x001C_ÔÀ_x0012_\=n.Ó@_x0001__x0018_#©:@@D_x0003_o4ÙÀà´°OråÀ@å¬X¥Ò@À_x001E_U*ÆäÀ_x0001_î}×~_x0019_¥À@_x0006__x0002_6_x000C_ûØÀ_x0001_Ý_x0007__x0015_)xÀ@NÒxf8àÀ_x0001_õP°âÀ@Ñ	_x001A_[ÙÀt.=ØÀ@Á´N_x0002__x0004_&gt;(×ÀÀD_x0014_,`ÉÙÀ¿:l_x001F_ËÀ©øDÏÀ@N_x000D_n_x0008_0Ú@yº\ôbàÀ*,tÔÔÀ³8ÿ÷ÃÀÀI®_x0018_å­éÀ_x0002_5ý¾ôÆÝÀ_x0002_ôOêý¥À_x001D_Ã¤ÊÀ_x0002_Â¯_x001D__x0018_wÎÀ YH;d_x0018_èÀP¡à¥+ÃÀ_x0002_ô6¬$*À_x0002_2ôßû³Ï@ÀÌAAï1ÛÀ_x0002_l]O_x001B_¹À_x0002_Ä ãÿ_x0007_À_x0002__x0018_ëvÍàÀ ,_x001B_4aäÀ_x0002_÷Õ3&lt;¹@@Á4êübÝÀ k¾ÈæÀgàÊðÀ_x0002_\ña¡ÿ£ÀCA_x0003_ÏÀwûÜY"ØÀ_x0002_È_x0001_¹KÄÀ_x0015_Ëbõ_x000D_Æ@_x0002_R_x0003_Ù¦iµ@_x0001__x0002_a¼_x0017_Ú@_x0001_»_x0018_uùÌÀ_x0001__x0001_î_x000E_dí¯À@?öÐÀ_x0001_tl]yZ¸À_x0001_¨=_x000E_³¦ÁÀ.ÌTV7âÀ_x0001_¥_a$ÞÊÀ_x0001_p_x000D_cÛ¢À_x0001_½±)ÛÀÀ;(a*äÀ |åhäÀ_x0001__x0005_W"3àÀ_x0001_àñ&gt;ÜÀæÌ_x0016_÷ÄÀ@(§ÅÑ/Ñ@_x0001_\¦Û¯ÀÀâácçVÐ@À_x000D__x000B_×ÿâÀà?,YQäÀ_x0001_ÍàZ`ÉÀZ?ÑÑÀ¿nÏÀÝ4ÓÇ³ÙÀ¸_x0016_ày×ÀÀ_x0015_Ë®Ð©ÚÀ_x0014_z%IÇÀ_x0001_ A¼4xe@@;j²KÊÞÀ_x0001__x000C_7qÑÀ_x0001_HE_x0004_	µ@_x0001_¹,»_x0001__x0003_ø ÔÀ_x0001_4ó_x001A_lg@_x0001__x0019__x000B_o¶ÀªÊI¥$ÌÀÀà1ñã_x0016_ÒÀìåÏ£$ÇÀØâ¿QÜÑÀÝxÂÜºÀÀàdÛùpTáÀ_x0001_zoyxÎ@_x0001_,Î´À_x0001__x0001_áô¸HÀ_x0001_Ç°(ÀÀ_x0001_-eúÖÀßÀ@?`ämçÀ`»_x0017_RËæÀJ_x000E_ónÛÀµÍÌ§Æ@@ù¸.¦ÒêÀû:©·_x0017_ÒÀÀ"=_x0003_%ÖÀ_x0001__x0001__x0011_´_x0002_°@_x0001__x0010_P%PAÃÀ_x0001_T±öäÀ_x0001_!¦½µ¸@@¼ÄÓû_x0001_âÀ_x001E_awJ_x0006_Ä@_x0001_Ð~®ÿu@À¬¸+ÔÀÀà[k¨âÀ`hºgí êÀ_x0010__x0007_Ú_x0003_ÍÀ_x0003__x0004__x0003_ìé6dèÂÀ_x0003_,¤_x0016_æµ@_x0013_*×%âÆÀ1¢w©úÈÀ é_x0001_ô±ráÀÀÚ´½äÀ_x0003_Lr_x001B_*ÁÀÀÅÀ¢1ðàÀ_x0003__x0008_¡_x0018_À_x0003_¿%|oÃÚÀ4_x001F_ûlÃ@¥él'ÝÝÀ_x0003_ì°_x0005__x0015_À_x001B_®Æ@nL*·5ÛÀ_x0003_¤_x0016__x001C__x0015_Ò²À6Æ;_,âÀ É_x0006_(_x0008__x001C_áÀÆ1ð_x0013_ÓÀ2ñHÊÀ½OÆ³_x001B_ÌÀ_x0003_5©ñÌÀ@D_x000C_áÑÒÕÀ_x0003_BóñÀ_x0003_ilTÇù³@_x0003_Ù_x0007_Ð_x0012_/ÁÀ_x0003__x0014_?¼_x001C_½@@ãêÑ@ÀÕ_x0002__x000D_ÖøÙÀ_x0003_R¦&amp;|ÂÀÀnöÆXT×À_x0003_}ãð_x0001__x0004_ß_x0004_ÒÀ`J_x000F_ýÀÀãówöÉÀ_x0001_ìT_x000E__x0002_¿À~d*2ÀÀ_x0001_X"¡g_x0016_ÌÀ_x0001_gd_x0003_àcíÀ_x0001_¾Þ_x0001_±ª@_x0001_üDB½_x0017_½@is_x0002__x0019_ÍÀ@Àg]¦&lt;ÄÀ{àÍÀ¼Wr¿ÙÀ_x0001_þ Ñ_x001D__x0005_ÊÀ_x0001_5Ê£JÄÀ_x0001_!£ë1tØÀ´_x0007_5_x001C_ÔÀ@ö¥IëÛÖÀK¯ñQÁ@_x0006__x0001__x0019_2¨Ò@_x0001_âÅc$×@À·FiYfÙ@ÀÉ_x0001_lÂÔÀ_x0001_¾I}EEÊ@è¶¨ÊÀÀ9ÐoÇ5ÚÀaMØÀ_x0001_Y_x0008_¡ÚnÌÀ_x0001_ì²i_x000B_íÀ_x0001_-©¥ÛÌÀÀ:PR)Ñ@_x0001_¯_x0011_:·ºÀ_x0003__x0004__x0003_»kÉ_x0011_ËÔÀ_x0003_ÃjÙ_x0006_@_x0003_E7ËWËÀÅ®ºrèÀ_x0003__x0012_7oÅÀ_x0003_;å»r¥ØÀÇ_x001E_¯_x000F_ÎÀ@8ÓÈ_x0016_ÂÚÀ_x0003_7ð_x0006_^ºÈ@_x0003__x0015_àÉ$xîÀ_x0001_Ë¦Ð0ÎÀ_x0003_r¬29_ÐÀ _x0014_ÄXtÀçÀÀåÄôÊ¸Ý@_x0003_°_x000E_kF¸À_x0003_ö`Ä=Ë@_x0003_³íÄ ¨ÀåámÉìÀ.þ96ÞÀ_x0003_Í_x0003_¨Å¢Ò@àü0°9åÀ&amp;_x0002__x0007_þsâ@À_x0004_ð|23ìÀwH­Á@_x0003_$Jx°ÖÀ@³]ÍèãÀ_x0003_@«Ã.zl@_x0003_×fá°KÊÀ_x0003__x001A_:ÐI·ÀÀöY¯ÓÀ_x0003_Ga¸HÛÀ`_x0004_«_x0002__x0003__x0010_àÀ	MhTàÞÀ_x0002_¸\â_x0007_d@_x0002_`3nP¼@_x0002_dñåÂBÑ@_x0002_½¶Õ`ÔÀ@ßKÎ_x0002_âÒÀWNb&lt;wÅÀxÌ_x0005__x0014_óÎÀ_x0002_&lt;áM_x0011_½Ð@@jújþâÀ_x0002_Ðv¶î®À_x0002_ð^_x0014_¾w@Àfy_x0016_A×À_x0002_°ZDz@ÀÝ_x0006_KFSÓÀ_x0002_0_x001A_Âþ±À@døK_x0007_áÀ_x0002_ÔòoÍÀ-_x0001_(é.æÀ_x000F_JhnÜàÀ@_x001B_³êJIÕÀ_x0002_(\@·c@N#!U"Á@_x001F__x0011_vò×À_x0002_SOYÆÀ_x0002_HC»_x0016_Â¢@_x0002_Òs²Bª@_x0002__x0003_$­fÌÀÀ'Ú_x0019_ç²àÀ_x0002_|ü°l_x0003_ÚÀ_x001C_Rö-ØÀ_x0003__x0004__x0003_­¢Lï!µÀàë_x0006_÷L1áÀ@ù1 Ad×À_x0003_ ¶C¿ßÀ_x0003_ü=Y_x0002_»@_x0003_+2-F·@À?éªOáßÀ_x0003_Ðaê&lt;À_x0003_d¥CkM×ÀÎ ZóÁÀ_x0003_ùÎ}øÆ@À_x0001_£mÓÀ_x0003_LìãëÔÀ_x0003_à/ÇK¥@@4Á_x0018_tïÝÀ_x0003_ñqÈÀ _x0008_ûÜ_x001A_AãÀ_x0003_¤Ç^F­À_x0003_ÿK=L­Í@tðÓÇ@_x0003_&amp;½&lt;j¾À_x0003_Ý¦v_x000D_´ÐÀÀð9	üVàÀ_x0003_2æ|ÿ[¾À_x0003_ZïDÛ_x0006_´À_x0003_dG_x0018_wIáÀ_x0003_Ø»(·Á@_x0003_ü#_x0003_¡ÅÀÀcýL_x001D_ÔÀÀ¬_x000F__x0018_KNÚÀÏx_x0006_sÃÀ_x0003__x000E_KÊ_x0002__x0004_\¼ÍÀ G _x001D_ãÀ_x0008_dÝû_x0001_ÏÀ_x0002_ÕZ*_x0002_ À_x0002_qéÎÀ@ÿ/D?4ãÀà½¨¦Ï"âÀ_x0002__x0002_´½ßÀ_x0002__x0017_a°HýÐÀ_x0002_ÃÍ_x0003_ÊÀ_x0002_OÊ_x0007_e_x001F_Ä@Ñw_x001C_gÞÀ_x0002_@o&amp;_x0011_ÔYÀÀ&amp; 54×À_x0002_¬dÔ_x0004_¬ÒÀ`Æ c=íäÀ@KùÏáMäÀ_x0002_1_x000C_ý_x0012_ØÀ/_x000D_ê7¾ÀÀ_x0002_'m-&amp;´ÅÀdD_x000D_ê×Àú¯¿GpÌÀ »ðnþDåÀ_x0002_äýõXí­@_x0002_»(¶_x000E_l·@_x0002_m¦-ùÇ@_x0008_õ¨¸ZÙÀ_x0002_hBg$5¢À8ÝæééÄ@_x0002_ ì_x0011_NßÀ_x0002_pjì­¬|@ÀDcHæ	Ù@_x0001__x0005__x0001_ .¸ö}@_x0001_ØV§¸P±@_x0001_ øË_Ê¢@_x0001__©Ìm½ÄÀ@Âôy_x0007_ØÀÀpSÅwÞÀPGlNðÀÀèË_x0013_©ÓÀÀÁÁ¯´ÙÓÀ O@ôxdâÀ_x0001_x9n?Y¼@À¯ª²ÔÀ@ê_x001B_ØúôäÀ_x0001_D|5T°@_x0001_rÌ[íÖ@ z÷.XóÀÀzr:G*äÀ_x0001_vÜXÓº@_x0001_ÔëÖ_x000C_ÁÀ_x0001__x000D_YÔúßÀ_x0001_Hº}%J§À_x0001_Xª_x000C__x0002_yÓÀ_x0001_(¥ÅRÀ¢@m&gt;1û;ÎÀ_x0001_î_x0003__x000F_²@_x0001_è_x0004_ÎªÀ_x0001_Ü_x001A_ÿ¼¿×À_x0001_håeÀÇÀ_x001D_3¹¿ÓÀ_x0001__x001C_®6ãY£@`iR±©æÀ@Ü¡_x0001__x0003_Î¸ÜÀ_x0001_¡5_x0016_aÛ@_x0001_5__x0012_õFÉÀïù%äÎ@_x0001_§BúâÀÀÊ?_x0017_HÑÀ@_x0017__x0013_M¿,çÀÀ}^´üàÀ@*s_x0017_îÚÀ³_x0018_^%ÄÀ_x0001_Ã`òáñ»ÀX_x0002_ÊCxËÀ_x0001_è^NCÉÍÀ_x0012_ÇCLÇÂ@_x000C_5SþnÏÀ_x0001_Ä©®R_©@_x0001_Ä§Å_x0017_¸À1·ípäÀ_x0001_ít×3²À ¦iÙ_x0015_ÉÀ`_x0004_ÕßäËÀÀK%È¦GØÀ D_x0008_.êÀç`£1©àÀ:ÁXÚÀ_x0001_ÚÈX_x000F_bËÀÀ_x0006_&lt;PLÖ@ÎDc!_x0001_ÏÀ_x0001_Jf?O§@_x0001_ÉÊl07ÎÀ_x0001_,Ëg_x0007_ÍÀ@[ÇöÝÀ_x0002__x0006_À_x0014_ë/ÉÌÖÀ_x0002_\FûÀ@H¶&lt;h"ÜÀ_x0002_lËÆ_ºÀ@_x0001_mEúæåÀ _x0016_:&amp;r_x0003_àÀ_x0002_nêZ´í¢À_x0002_T_x0006_9ò?À@¥cTëÚÀAi¸íeÅÀ_x0002_ÇnbÆÄ@_x0002_÷'Fª°À_x0002_L¨Zæ·@Ü¢_x001C__x000F__x0013_Ñ@ÏkºìhÞÀ_x0002__x001B_¨ú²lÑÀ÷_x0003__x0005_éáÀ_x0002_¬= Þb¾ÀÅ_x0011__x0019_È@ ã_x001E_ÈãÀõ÷¤lEÆÀ|e1_x0004_ÜÀ\_x0014_I&gt;ZÇÀ@ã¼_x0013_î6Õ@@;_x0013_hìÀÀ_x0010_ÃÓ½N×ÀÀâá·ÚÀ_x0002__x0004_@äÇ£ÊÀ@Ò\_x001E_ÈçäÀ@ í¿ÿÿÓÀ_x0002_Õê»²À_x0002__x0004__x001D_*_x0001__x0002_ñ3¿À`¼ÛÛ~êÀ_x0001_ÊrX]¯@¹_x0018_rdÉ@_x0001_@¼D=ZÃÀ_x0001_N[_x000B_]²ØÀ_x001B_üÕçÀ'©K¼ËÀ@_x0003__x001E_«S¹ÒÀ_x0001_Õxl¯@\æ®$Â@æ_x0005_·ËÎÀ_x0001_¬Jõ_x001D_Î·À_x0001__x001E_Õa_x001C_ÙËÀ_x0001_¹ûÁ,ô½À_x0001_ïj:Á¾ÀÀ?æÓHàÜÀ_x0013_M7ø¸ËÀO0áÀ_x0001_ÙÁµ=_x0002_Ê@_x0001__x0001_*2Û~¯@_x0001_]Àì_x0007_ÄÀÀm?_x0018_äÝÀ@/é0Ò@_x0001_ËäÉN¹åÀ_x0001_ó²~Ê¼À@L_x0018__x001B_¶êÀ@öld_x0011_WÔÀsýø_x001E_ÇÀÀ*#$_x0003_ÖÝÀ_x0001__x0019_t¾@sÑ@_x0001_5c_Z_x0019_Ä@_x0001__x0003__x0001_Ë_x0008_pÒáèÀ@Úñ·_x000D_¬ÑÀ_x0001_Rn/ý¬@_x0001_B}]_x001A_çÀ_x0001_nFìÍÁÀ?î_x000E_ÕUØÀ_x0001_&lt;_x0013_çMÔÀ_x0001__x001B_µÐ{_x0012_µÀ_x0001_åÊ É_x0003_èÀà½_x0017_®âæÀ`}rï&gt;gçÀ@Bë0ÓÀ_x0001_;_x0012_-r&amp;Ñ@@3º¶}«Ð@_x0001_![kÐÀ_x0001__(î_x0008_ÇÀÀsì&gt;/äÐ@À5ÄµSÔÀ_x0001_ðMBU_x0002_®@_x0001_u¹_x0016_Ó¶ÀÀ·½_x0004_ÉÓÀ@÷Å7åÀ_x0001_Q@ì#'Æ@ _x0006_)ÅráÀ_x0001_û2-&amp;À@#HÃGÀÀIFfbÛÀ_x0001__x0008__x0001_ÑÀÕ ÀP{1ÙEÔÀÀ2ä&gt;q_ÕÀ_x0001_ñæªö8Í@_x0001_ÉÐ9_x0001__x0002_u_x0013_ÜÀ_x0001__x0001__x0012_. Û¾À_x0001_ªÇ}÷åÀ_x0001_!ÄÜÈÐÀ _x0003_"xÑöðÀ_x0001_p&gt;þÉ@ÍFªûRÚÀàJúPàÀ_x0001_"³_x0013_y_x0006_½À_x0001_÷_x0005_Ú_x0011_´À_x0001_=;ÈuÉÀçd!9ßÀ@a°Lî_x0002_ÞÀ ãï_x001F_ÐÂ@_x0001_ ®+_x0006_ÌÀ²_x001C_ÕØ?ÝÀ_x0001_Ö_x0007_wÄ³@`î_x0016__x001F_fUíÀ@Ø_x0013__x0002_B^ïÀÃß!¤ÓßÀ_x0001_*?÷ uÍ@_x0001_'¥ëÀÝ×mÿèØÀð~±£Â@_x0013__x0001_øüÏÀ_x0001_,W_x0017_÷ÓÀ_x0001_Ç__x0013_­àÀ`ÿ_x001F_¯àÀ_x0001_ËºÀ/µ@_x0001_¨ÂììÛÀ_x0001__x001C_|º°Z@_x0001_jM,p0½À_x0003__x0004__x0003_¬+ýØÑÀÀ_x0014__x0004_,ÚÀ@ßan0FÔÀ wî§±_x0017_æÀÀ/xw_x000F_ÑÀ_x0003_6®dnÎÀK+_x0002_&lt;£ÒÀ_x001C_¦HtfÀ@_x0003_ê2_x0002_½¾Ààå&gt;_x0010_©åÀÀÊª²_x001F_ßÀ_x0003_Àüm_x0002_5P@à&gt;îrîÀ@ö&amp;íÈKÔÀ`_x0002_=}IãÀÀëÀ@IßÀ ÆÿrtýâÀ»]_x0016__x000F_ÉÁ@P.ï¯·ÍÀ@¸±¸ÛèÕÀ_x0003_j@5¨_x0010_Ã@_x0003_c_x0012__x0001_¾¿½@_x0003_H-_x000F_²À6G_x001E__x0003_ÄÀ_x0003_®?ÓxößÀ@_x000C__x001D_Ü_x001D_³ÒÀÀq_x0017_}XàÚÀÀâzÎ_x0007_=æÀ_x0003_¤}_x001B_Ý¨À_x0003__x0001_"z@ÕÀ_x0005_Òñr¼ÐÀL0_x0001__x0002_4Î@ÀËô__x000F_îÓ@ÀÅâwsÜÀ_x0001_ÎBYðÁÀ_x0001_ÏGÁ_x0014_uÒÀ_x0001_2+ÿ¤ÞÀ_x0001_¼R¢eÕÀ@)_x0011_¯Ó_x0001_ÒÀ ÍRráâÀ_x0001__x001E__{tÅÀ'-ù/ÇÀÀs®RÍ×À_x0001_4½cxÔÞÀàÀú|ØBáÀàå~hâÀ_x0001_ò_x001F_â°ÔºÀ@_x001E_É_x0001_k,Ñ@_x0001_ ­ÞPØl@_x0001_@	_x0004_t_x001C_`@a&gt;âÓÀ_x0001_t-2Æ¢À@_x0013_úù_x0014_ÜÀÀ_x0014_a[¶mÚ@_x0001_äà_x0016_Ø_x0008_ºÀ_x0001_lï_x0008_¶¢ÙÀ-_x0012_#øðÓÀ_x0001_Fêø_x0011_éÓÀ õ_x0002_uØãÀ_x0001_¾Ù´â_x0001_ÎÀ_x0001_Ì_x0016__x0003_ØáÎÀ¶µÉùÃÁÀ_x0001_W,´f'Ã@_x0002__x0003_@ØÊ_x000D__x0013_ÐÀÀ_x0002_kÌ_x0001_8Ø@_x0002_õé¤EÏ@`ÚÛð²bäÀ _x000F_Ùñ¦ÔçÀÀ¼Ù_x0016_ÂÐ@8Î_x000F__x001F_ÆÀØd@_x000B_Á@_x0002_&amp;â8_x0008_Ð@À¶ÌêÙ@Ý@_x0002_h_x000E_Ó3MÚÀßCîÔ@`­ø_x0019_ïçÀÀ¹cJØ@ è-¤õñÀêr_çÑÃÀ_x0002_µt%Ò¹¸ÀÀ_x0003_bÝÀ_x0002_ÛG_x001C_OÙÀ@)_x0002_TÜóÕÀ_x0002_­ç½Jº@àásÃQàÀ _x0016_álszëÀ§_x0014_ÑRwÝÀ_x0002_äd¼äÍÀ_x0002_øHF8"ÕÀ_x0002_Ö£D¡@_x0002_D{WÀ_x0002_,_x0012_Im.£À}:­)bÇÀ_x0002_#Tí9ÞÉÀ_x0002_YO_x001C__x0001__x0003_¬[¿À_x0006_ï¶ÅÀ_x0001_Àææ"¬PÀ_x0001__x0014_«}\ÔÀ_x0001_x_x0015_Ì´_x0001_À_x0001_¶n =¶À.úEëÉÀÀÒ_x000B_n{_x001C_ÕÀ_x0001_Ûk´_x0018_TãÀ`V²ãÀÀ½_x0014_ºyÖÀ_x0001_TE{7µ§@À_x0002_9"_âÀ@{¨¶QèÀ_x0001_nÄ1Êl¿@_x0001_çx¿@À&gt;&gt;[RÀàÀ_x0001_äÂ_x0016_ÆÀ@æôï	Ò@_x0013_¨QqÛÄ@_x0001_ô®þ@Àj_x001B_Aê×À#i{ãÀ5_x001B_¯²ÓÆÀ@d_x0016_ùÖ@ EÓ2ÿ_x000C_âÀ_x0001_Øõ.íÝäÀ_x0001_Æ_x0016_ì¥¹À_x0005_cFbaÁÀ`MªF"ÉÀ_x0001__x0019_ëowÓÀÀ]¡_x0019_øåÀ_x0003__x0004__x0004__x0007__x000B__x000C_ÙÀÀöEÅ9ØÀ_x0003_óvjÃÈ@ ·ÞvWwãÀ_x0003_ _x0004_A_x001E_rÀ_x0003_ÂHU,_x000F_Þ@0%_x0008_g4òÀ@=mP_x0015_ÙÀÞÌ_¥÷âÀ_x0003_¬_x0015_?_x001E_#Ã@ Ãöë_x000B_áÀ_x0003_Ð_x0005_Ò¨µÀ zTåÀNO 5Ï@¯_x000E_4_x0016_ðÇÀ_x0003_8_x000F_í_x0002__x0014_»À_x0003_à5òÙ±ºÀ_x0003_:_ï_x0008_¿@Àß¢b4ÒÀ º_x000E_¸Z¾àÀ_x0003_9òþ¾»@_x0003_ø_x000E_óm¼@ÀRò÷ÂÕÀ_x0003_l[=Tµ@)SKL¯ÈÀ_x0003_F××ZÎÀ@0_x0017_ÄñÐ@_x0003_v°y÷W°@_x0003__x0011_©-h~ÃÀ_x0003__x001A_ÝW_x0001_ÚÀ_x0003_æ}_x0007_Ê{éÀ_x0003_S`f_x0001__x0002_ ±ÀÎUrÉPÜÀ ¿q(ÇáÀ@ß(¶­ßÀfîÈèpÃÀ`º6§VàÀ 8ÒúJ©áÀÀg¡36_x000D_ÞÀÀ+Ô¤Ð0ÞÀ_x0001__x0016_ãZ;_x0007_®À_x0001_²"´þeÂÀ@âÔÀ_x000B_àÀÀü_x000D_S~ÞÀ_x0001_I' _x0003__x001F_ÝÀ@®·,ÌÌ×ÀÆ"e×ÊÀÀ0·ÂãÀÀ_x0005_ÊfwòêÀ_x0001_ "h_x001E_åÀÛÜTÙ@§pØÀ_x0001_HYrÎ§¤ÀðÒÍ+ÄÀ_x0001_&lt;ú_x0006_B_x000D_¿À_x0001_Óuæ_x001D_Ä¾ÀM³=&amp;_Ç@_x0001_¨@@6GÑ³Ø@_x0001_íøð_x001A_òÀ_x0001_f$¸¤£À ©­_x0014_æÀ_x0001__©_x001C_¹ÀÄÀ_x0001__x0003_@ùrãðäÀ`_x0013_ HÂTäÀ_x0001_2D Ã¾@@-ÎÀ/eÖÀ_x0001_Oî_x001F_°ÅâÀ_x0001_¦TïÉÀ_x0001__x0010_m»_x0019__x0002_À_x0001_ÒCÕ[µÀ ñ©Ü_x000D_½èÀè_x001D__x0016_èÌÀ_x0001_q@SÁ£áÀ@_x001C_°¡YeÒÀ@WD æ¢Ø@_x0001_tpÇ£ð¤@_x0001_e%üÒÑÀ *_x0016_uzëÀÀ©AöÓÙÀÀ±5 qÛÀ_x0001_f-fö¨À_x0001_@&amp;gönÀÀJ[àÀ)8ÄÀÆ]Z\_x0015_ÓÀAèÃ[&lt;ÁÀÀià_x0019_®5ßÀÀãDÜ[ÆÛÀ¿_x0001__x000F_=íÇÀ_x0001_l3¢@_x0001_$Põ8~À_x0001_h@_x0002_½§À_x0001__x0016_0ÎZêÆÀÀ©IÝ_x0001__x0002_¼`ØÀ_x0001__x0012_®_x0018__x000B__x0006_´ÀÀkZö"üÕÀÂUú7mßÀ S"o°:èÀñXàFÔÀ_x0001__x0015_ê°cÏÈ@_x0001_¡ôÎÝêÎÀ_x0001__x001D_=$¤ÛÎÀ4á_x0014_ËÉÀ_x0001_ñÊdÚëÙÀ@yã*Ð@ÆÌ_x001D_Á@`»_x0002_^_x0008_°àÀ_x0001__x000B_äGP`À_x0001_ÛñkÊÀÀÁï Ü@ÀrÑÕBÏÐÀ`°¤Õ0KçÀ_x0001_õºR0"ÍÀ_x0001_iêæî¿À_x0001_Á§¯(¸Àà=6wãÀ_x0001_È$ê²õãÀ.u£Ñ@_x0001_µ_x0001_¤+_x0010_Ê@Ì@ÜË_x0012_ÒÀ@_x0010_ßÆdÜÀ_x0001_7¥9Ü¾¾À_x0001_±O_x0013_D_x001F_Ç@_x0001_ö¸P,¾@c_x0015_SsÇÀ_x0002__x0003__x0002_k&gt;ßÀÀa°G[ÚÀ_x0002_òqíUÐÀQ)fôÃÀ_x0002_1¿éÀèÀ_x0002_Ëv;1Þ×@À6_x000C_?}ÜÀ@_x0001_õÅêÀ@_x000C_y7&amp;2ÖÀ X	ßêåèÀÀÄ¹I0"èÀg_x001F_~ÕÀ_x0002_üP&gt;g«@ÀìÙÕ×À/ïQÂÂÀÀ1=_x000F_MuÜÀ_x0002_îy/¬À_x0002__x0004_Ìª(Ä¤@Ü_x0018_-_x001A_ÐÀ_x0002__x000B__x0005_7ÈÀ_x0002_a))'ß@À_x0014_Z{i=ÑÀ Yèm£záÀõÛ"ôËÀ_x0002_2öm_x000B_!¡@0ÛøcçÀ_x0002_È®ÆZg¥@À\9X ÑØÀ_x0002__x0011__x001E_@Ç¶@@VÆ¿_x0002_çÀÀ*}únåÀ_x0002_|k_x0002__x0003__x0018__x000B_èÀ_x0002__x0019_ZÁÿWÇÀÀ&gt;ß¤Ü¨Õ@_x0002_ãa¸þÄÀ_x0002__x0004_ê_x000F_tâÀà§f_x000D_ÍæÀ÷3_x0012_t*ÊÀ Dï_x0016_çÀ_x0002_Ùí_x001F_YäÀÀÄ gÆâÀ@ëÿC_x0011__x0008_ÛÀ_x0002_4_x0012_óÒP½@_x0002_zã=_x001C_ÒÀ_x0002__x0005_sz_x001C_Ï@_x0002__x0004_eZ_x001D_&amp;º@fÔ;[ÈÞ@òaÓ×üÁÀko±UãÀP}5Í_x001F_éÀ_x0002_Ôé_x0006_&gt;ÊÀ_x0002_ÿ_x0019_ðëÖÀ_x0002_}®+ñ0¾À`ç0üàÀ_x0002_gï08AÎ@ÀhP_x0010_ÞÀ@ÐwÁªìáÀ_x0002__x0014__x001F_¸ÿ¡À`Ä*801äÀfÇÉ»Ê@_x0002_ÕßJ?ÇÀò÷eóÎÀ@ðX_x0001_/æÀ_x0001__x0004_ ju&lt;/áÀ_x0001_cÁY`ËÀ_x0001_IMÛ_x000B_s·À`9Z¹³_x0011_ìÀÀá_x0016_ôÀÀ@ñ÷/UÎèÀ3_x0006_r_x000E_ÌÀ_x0001_¡H¿U,¼@_x0001_ºóxÚÀ»ã_x000F_yéäÀÀ*Ì_x0003_æÀ_x0001_H¾ÍªOàÀ_x0001_ÀÔ6ô#À_x0001_Ö«¸ÐÄ¯ÀàPm&lt;ÛÉàÀÀ_x0019__x0015__x0005_ÀbãÀ_x0001_¦3FÂÐÀ©	lñVÛÀ &amp;áH_x0005_åÀÀq_x0002_d+ÍêÀ_x0001__x0006_Åg=Ï@Ç`x_x001B_îÕ@_x0001_d-Ná_x000E_Ç@_x0001__x0006_Ø%é¶À_x0001_ô,Ûk¯Ò@à1Ü¡8âÀRWE_x0015_ÉÔÀÀ_x0011_Ò¨ÜÀ_x0001_¡±JÉÈÍÀ_x0001_/»øÝÌÀ &gt;{ûÁJåÀ`4x_x0001__x0002_ZòäÀ@·#	ÞÙÀ_x0001_KR&gt;N_x0002_¼À_x0001_ö?a#®@ rjcÉ¿çÀºÉw"Î@_x0001__x001C_.§ÎU¬@¤}î´ÃÀ_x0001_§}©Øv¹À@_x0002_ÀWÎgãÀ_x0017_h_x0001_°ÍÀàD_x000C_³`åÀÀâ_x000F_W&gt;5êÀè_x001E_Ôä|ÞÀÏæ5ôÏÀ_x000F_µñ)_x000C_ÐÀuP5_x0019_òÍÀ_x0001_ ·½_x001F_À@ `6_x0010_ùâÀ_x0001_?À½&gt;ßÀ_x0001_ð_x0005_ï@ØÀÀ_x0008_ü9.ÖÀ_x0001_ %ö_x001C_ÅbÀÁAÝu}ËÀ@¨;âNØÀ_x0001_p§ÄÅÝÀ_x0001_5aÖ¸À_x0001_}`£m_x0002_ÑÀ_x0001_IÑFÎÆ@@ß_x000B_åÙlâÀ_x001D_J±JÜ@@8X_x0005__x001D_ÑÀ_x0001__x0002_ÀÊÓKÞñïÀ_x0001_ùl¬ ñº@_x0001_L²´r%ÞÀ@ÏìÍÝÀ }*¤äÀ@þ;&gt;SÙÀ ¦_x0007_RrVäÀ_x0001_Ý_x001C_ÇN»À0}_x0005__x0017_ñÀg F¤ôÅÀ á_x0012_²åÀ?D\)]ÚÀ`?_x0019_ûã@_x0001__x0012_A+ZÍÀ_x0001__x000C__x0016_å©ÀÀf _x0002_äÀBº_x0019_HcÝÀ üf\_x001B_®çÀz{³¨8ÛÀmíºÁÀ_x0001_ëª¥ÑÅÀ_x000B_d_x001F_ÂÀ_x0001_¦_x001D_â_x0008_¢@_x0001_Ý;ÀÀ_x0001_À=³·À_x0001_À~_x0003__x0008_J¤@zýYhÈÀÀMÀ-â¦ÒÀ O)_x0003_ ìÀ _x001A_5_x001F_N_x0013_íÀ_x0001_ßK_x0016__ÇÀ@B"×_x0001__x0004_±ÚÀ5ÇTÖÀ@ÇÞ`ZàÀ_x0001_²\¶î¶»@»QìÃ ÛÀà±Ù2àÀÄ1£_x0010_ÊÀ@ÿblëÀ`R@R_x0013_óâÀ_x0001__x0019_*ÁÒÃ¿@ÓM_x0002_È@À²W÷UËàÀÀõ®_x001E__x000B_Ó@ºÌ_x0003_×vÍ@_x0001_²=¿T|ßÀ_x0001_`H_x001A_¨@_x0001_Øß))@_x0001_®WQ§\ÛÀ_x0001_ïs·n_x0016_ØÀ@ü«uüwßÀ_x0001__x0014_§ÜaÅÑ@_x0001_ÔÖÌÜjÀÖìuÃÐÀ_x0001_T!!?I¥À_x0001_9¿ÊM¡ÆÀuV_x0003_AßÀ_x0001__x000E_é_x001D_ËÀ^]áM¸ÝÀ¾_x0001__x0008_	ßÀ_x0001_Cá9Ü¶@·ýçûÈÀ_x0001__x000D_="6h×À_x0001__x0003_ôu éÀ_x0001_\_x0015_U_x000D_	@_x0001_ C§_x001F__x0015_µÀ_x0001_»à%!!ÑÀ_x0001_º_x0010_©ÖÜ³À@/ÍVØ_x001A_ÚÀzh9£ÑÀT.Î¸OÂÀ_x0001_(}IFÔ@_x001C__x001F_!LâÅÀÀcå4n*ãÀ_x0001__x0002_ÍÀ_x0001_,_x000B_jæ¯µÀ_x0001_^_x001A__x0003_þÌ´À@-®TÕÜÒÀ ÀÉâÏ÷âÀÀûôZ_x0001_#ÐÀ_x0001_û[{ÔÀ_x0001__x0002_C_x0003_´§@él,_x001C_7áÀd_x0017_JùÞÀ_x0001_$nÐ¬X À_x0001__x001A_3H_x0012_G¥@ 4¤cÁàÀñ ¸ïÁÀ@HäîYQáÀ@hÉátsÜÀ_x0001_ßöÀ_x000B_Î@_x0001_ø_x0006__x0005_	_x0011_À_x0001_s_x001D__x001C_!QÊÀµ¬_x001F_Þ&gt;Æ@DKÀ_x0004__x0006_£ÁàÀ_x0004_¥_x0007_§b´È@àGZÍããÀ_x0004_íÑ³Ù¼º@úí¯nÇ@_x0004_/Ê._x0014_º¼ÀÀ_x0001_&gt;/¥ÑÀ@îeàáÀÀ_x0005_iÄyAáÀÇ;Ü³Ì@_x000C_±&gt;_x001D_·áÀ¬s5¢ÏÀi³_x000C__x0005_4ÁÀ_x0004_|ãPÓ@_x0004_ôy[_x0001_ÍÀ_x0004_ Ë_x0019__x0011_"ÔÀ Mõ@3àÀ_x0004__x0018_&gt;¦Â_x000F_@å÷ñ½ËÀ_x0004_¶ïs&amp;¯À_x0018_¢0_x0004_÷È@ÀUëò_x0002_ÖÀ·WNåØÀ_x0004_£$UõûÓ@_x0004_0dÁdÖ·À_x0004_[|:&gt;;ÜÀ_x0004__x0003_g$±_x000C_ÓÀ_x0004__x000C_ªLÛÜÀ_x0004_9CÆØ_x001C_àÀó!¡eWÀÀ@%_x0006_è_x000D_.ÒÀ_x0004_Aÿ_x0018_eÒÀ</t>
  </si>
  <si>
    <t>f5764a312f5052dda9e9e249f65822f0_x0001__x0002_Ø­_x000C_BãÀ±ë¥_x0015_$ÁÀ@Y_x001A__x000E_ÜÀ_x0001_TÀd´×À_x0001_pîì_x001F_í@_x0001_¼Z²ÕÝÀ_x0001__x0010_ñ³¯À&gt;A§_x0006_EÑÀ_x0001_¬Dbb1ÃÀ_x0001_LÈì5&gt;ÅÀ`*i_x0016_#ëÀ@²!_x0018_*SÞÀ_x0001_c.ö¾¸ÀPK¦BØÀ@®+ÞÀÌCè`ÀÅ@_x0001_é&lt;36S¼@p_x0008_³üá@_x0001_Ï_x000C_7QÞÀÀ$x°")ÐÀ_x0001_Pz6a·À_x0001_þR8øø·À_x001B_|1|_x001E_ÌÀ_x0001_¤ðX¾ËÀ`Åï ãÀ6à7W@ÅÀ`D&gt;Ú-çÀ`×ÁNðâÀ¢ó¹gÐ@_x0001__x001B_íêÐÀ_x0001_Ý/.æÀPê_x0001__x0003_:IÉÀ _x0007_;Ë÷äÀ_x0001_#L4¤ð¿@_x0001_àå_x0002_ýÀ_x0001_hÊ_x0011__x0012__x0003_ÜÀ_x0001__x001C_\ìÀ_x0001_ÿ{ÊãyÒÀ@RØ6T_x0017_àÀ_x0001_Ü_x001C_ô_x0001__x0019_½À_x0001_¡PiÚ{×À_x0001_°ï_x000B_%þÀ94_x0005_T^ÃÀ_x0001__x0007_®ü¹À Èi9±ÚàÀ_x0001_HÍ¯À_x0001_4._x0001_s¯@@Lz_x0004_ªvÖÀ_x0001_4b #À@U¬a-Çå@ànàSÛÆÀ_x0001_ÕH|§eÖÀ_x0001_Ìî²Ð¿@_x0001_8IØ¥&lt;»À_x0001_?ÐJz¸À`ùëDçÀ_x0001_ØIÌ_x0018_@_x0001_°l_x0003_ðF@_x0001__x0019_kó_x001F_ùÂ@_x0001__x001D_y3æÂÀó0_À·Ä@_x0001_y±×&amp;ßÀ_x0014_-_x0017_|ÆÀ_x0004__x0005_Ö%HÇÀ_x0017__x0002_/_x000F_ÇÀ_x0004_zs.{ß@_x0004_dkå®©ÀÈ_x0003_aÚ±Ì@_x0004__x000E_(CñÌÅÀÓæØZÒÀ_x0004_Nò tî¨Ààj'X_x001A_äÀ@8ÀZÖÀ_x0004_Îÿ¸Uy§À_x0004_[e ØÀÀz_x001B_ûRNßÀ_x0004_É­U|-ëÀ_x0004_\²_x0002__x0018__x000B_ÕÀ¹þ^÷{ÀÀ_x0004_çª_x001B__x001B_GÞÀõ(ÇLQÜ@JåvhäÀ_x0004_ü_x001F_qb@_x0004_ªäv&lt;ö³À@_x0018_8_¢!ÕÀ@;î$&amp;¢âÀ_x0004_táûÞº@_x0004_2¡òÒ¢@ ¿ípj_x0007_ãÀÀP@«ëóÑÀæ_x0003_µ»ÞÀ_x0004_D1fE´ÙÀ@H)Ý_x0011_ÓÀ_x0004__x0001_ä¶±SÒÀ_x0004_ä-ö_x0002__x0003_ú	@_x0002__x0011_Þ×º@»_x0001_Æ~ÌÀ_x0002_Ì·qÅÀ_x0002_pd£-¶@_x0002_µCøÚÞÀ_x0002_°êÆKéËÀ_x0002_tZ]do¹@_x0002__x0007_ç'-´@ÀRÂ-µIÓ@_x0002_=9Îw§êÀ_x0002_G6AÀ@@B»áÞÚÀ_x0002__x001F_fäU_x0008_ÀÀ _x000B_=n_x0019_JæÀÆ^ ÇÀPtEµ_x000E_Ð@_x0002_În?¡À_x0002_Îm}úò§À_x0002_õ_x0008_Ð@@Ö¯_x0013_üGáÀ@f4_x000F_ìäÜÀ@0K_x0013_v×@à_x001E_'½ÊâÀ ÑCÝ·äÀHô¯ªÔ@@_x0010_Øõ_x0001_©ÝÀr»EµÕÀ _x0012_WçíÀ&amp;76­Ä@`,ée¹èÀ&gt;_x0001_RÆ@_x0001__x0004__x0005__x0014_J|_x0005_ÜÀsU¾A×âÀ éT_x0002_[õæÀÜ(u?½ÛÀ5ÑöÍáÉÀ¶_x000D_WA_x000C_ßÀ@ÔÃÔÀ_x0001_¦_x0001__x0012_V&lt;­@_x0001_Ü_x0003_t[¥À_x0001_%¾í_x000F_N´@_x0001_§0iÏ­Ð@ xëmÙåÀ@LáîØÀ`[Âó¤§æÀ_x0001_5_x0014_P#·@`"ïªåÀ_x0001_ÚhG¿R¿À_x0001_âíÄ5_x000B_ÆÀ_x0001__x000F_[÷zs½ÀÀÆóÐÎÁâÀÀä©³ÞÀ_x0001_U¿_x0001_´@_x0001_._x0014_Nõ6ÐÀ_x0001_TÕf_x0003__x0006_@_x0001_s_x0007_*\²À@cÌv_x001D_×ÕÀ_x0001_.Põ5ÎáÀ_x0001__x000B_èypñÇ@À¾ÚÆÖçÀ_x0001_¦½§¢ÍÀ_x0001_ûÐ$O¼ÌÀ_x0001_x_¢_x0002__x0005_`_x0004_½À c_x0012_¯Úã@¹]HrçÀ_x0005_³öbÊ@@ÞíÉ~_x0013_ÓÀ_x0002_u¼·ÛÀ_x0002_hVr¥¤ÀoÝõc_x0003_ÛÀð3bð|ÇÀ_x0013_nÚ|ðÍ@"_x0001_­ØÀàn_x0003_5k=äÀÀ¯ÞÙ¼àæÀ_x0002_õo¥M¿À`þ|³´áÀÀ&lt;âöBhØÀÖ0¤èÑÀ@Àqg0èÀ@i~I¹ÜÕÀ_x0002_yW_x000F_À»@T¸_x000C_ÎÀ_x0002_2¨û÷ÉÀ÷_x000C__x000D__x0008_¥æÀ@\'ZäÀ_x0002_ö&gt;§UÙ©@_x0002__x001E__x0003_/}±ÀÀ3_x0015_Õ@ÕÀàC_x000D_ óþæÀ`²õ_x000E_áZäÀ_x0002_.ªY©ü¨ÀF$Ä@@_x001A_ùIJãØÀ_x0001__x0002__x0001_èÔÒ_x0012_¶À_x0001_àP#`_x0017_×À_x0001__x000C__x0017_|_x001C_¦@À[¾zEÛÀ_x0001_â~8Á@_x0001_F_x0014_¨lÎÀ_x0001__x0001_ËT@JÆDÄÀ@ÇÈ7O_x001F_ÖÀÀH&amp;r(_ÜÀ@"_x0019_§õ_x0002_ÐÀ_x0001_M&amp;¾	7¹@_x0001_ø:$_x001B_G¤À_x0001_·^Ê&gt;ÂÀ_x0001_z_x000E_»	­ÀÀCÞ°ßÀ¹Þäú\À@Àu©;!ûÛÀÀ_x0010_yUc¼ÞÀÀC_x000E_ü_x0005_}ÖÀ_x0001_?÷_x000B_pîÁ@_x0001_bXÉ¦&gt;ÄÀ`_x001A_Åw_x000B_(âÀ_x0001_è1¦»@_x0001_à|~QþÉÀ_x0001_ðÖn¸ÊÀ_x0001_/gJ_x0003_º@_x0001_#ázá£ÉÀ_x0001_¸7$÷ÆÀ Ð´6_x0001_àÀ_x0001_!_x0014__x0004__x0008_Ò×À_x0001_É|W_x0001__x0003_.`Ð@@fçø¨ïÀ_x0001_ÒL_x0002_/P @_x0001_v|_x0010_Æ²@_x0001_v®_x000D_¡À_x0001_´¼_x000C_/ßÀsËÑÏÀ_x0001_ò?·@@G`GÒÀ_x0001_Åq¾þjÓÀÀùlåÓÀ_x0001_x&gt;·¯Þ«À_x0001_(®ä&lt;,¢À-_x000C__x000D_ Å@_x0001_*_x001A_q'+Í@_x0001_FxªRÄ´À_x0001_¸¯ÀÀ_x0001_f½ßWÈÀ@]ÙgVÒ@àTíâQqãÀ@=Ø_x0005_ØÀ6óÅWÂÀ_x0001_»*_x0012_¸ºÀc^Ì	ÂÀG-k.Á@_x0015_Y«OÊÀYðs_x001F__x000E_ÇÀ_x0001_ö)æåÀ@¾¶ä-äÀ·0«SÒÀòí«jÒÄ@_x0001_Ð @À_x0001__x0002__x0001_ Ð÷HÂ@`.c¨|_x0011_àÀ_x0001_c5!ÏÍÀ@c_x001E_¹ÕëÛÀ_x0001_}%Ü&gt;p¾@~_x0019_XÙRÂÀ`_x000C_&lt;ð|âÀò.ª#ÆÀ_x0001__x001B_Ñ»PKÃÀ_x0001_iI#×ÛÀ@åàñÎÔÀ_x0001__x0014_fA«_x0017_@_x0001_v`ë!k¹Àà­®¶§çÀÀO&lt;ÊëÒÀ,ÉK¡©É@_x0001_þ_x000C_®°ÛÀ_x0001_;3_x0019__x0011_k·À_x0001_YcïÓ¥ÉÀÞú_x000E__x0013_úØÀ_x0001_¨Lo²ÀÒä¨	âÃÀ_x0001_÷_x001A__x001B_¸ÂÀ_x0001__x0002_«f½¸@_x0001_µ8ÿ¸@_x0001_¸og_x001B_Î@Àò@ÙwoÝÀÀ_x001B_vëaKÑÀ_x0001_L§_x0019_E¶@_x0001_Ì°ÄÚ´@`øÚKáÀ_x0001_ïÆN_x0001__x0002_@UÒÀÀ_x000C_¿_x0014_U§æÀ_x0001_Þú[S³@_x0001_¹½¸U¸À9sÏâÀ_x0001_&lt;î?&lt;Æ@ÀìàÜê¨Ö@_x0001__x0016_õ üÔÀ_x0001__x0018_Wc_x000E__x000E_À_x0001_æ´-ÐÀÀÿn!fÕÀ_x0001_ó"æíÑÀ//¨Ã¡Å@àË_x001F_Ú_x001B_0áÀ_x0001_À*_x000C_@_x0001_ÈoÖ_x0013_0­À_x0001_Õ¶RÎ¹@^]m_x0017_ÅÀ._x0019_»¢ÈÀ_x0001_º æï³@ÀçñüÖÒÀ@$2ff×ÀÌYÖÎÉÀÀÒ_x0002_/¡ÓÀ_x0001_tv$_x0014_´À_x0001__x0010_ÂßÌÜÓÀ_x0016_*_x000C_­ÃÀ_x0001__x0006_¡_x0011_Õ_x0005_Ô@ÀÒ¥_x000C_2ù×À_x0001_¢_x001F_¾d¢@@ã	äqqçÀ_x0001__x0014_J_x001C_YT«À_x0002__x0004__x0002_qe (»ÂÀ_x0002_Þ_8	~±@_x0002_ÊZ×ÁÀu÷ùÞsàÀà{hCãÀ_x0002_Jù½C«À ©{_x000D_åáÀ_x0002_EÁB¹_x0012_¼À@t(Øæ@_x0002_!yt¦ªÐÀ`.Ù_x0015_{åÀ_x0002_*ì06Ï@_x0002_×w_x0005_Æ`º@_x0013_¤å5åÀMáøÂÀ_x0002_s_x0001__x0003_Â¼¹À4õ£¯_x001C_Ñ@@-à8Ò@`589v_x0008_áÀ±~ÂÀ_x0002_s8:ñ¸@Í È¤ËÀÀv_x0007__x0016_ÍäÀ_x0002_ÈË/æ¬À@	3#"âÀ_x0002_R+_x0013_wª´ÀÀ§6º&lt;Ú@_x0002__x0014_2ýªâ½@_x0002__x0016_Û_x0018_÷ÂÀávºÚÀ_x0002_Ø_ç&amp;_x001E_«À_x0002_bµ®_x0003__x0007_ýÁ@_x0016_Í5·×À_x0003_;´ä×_x001A_±@_x0003_B8üNlÂ@(ÿpìñÚÀ_x0003_éñ9gÕÀ@vF_x0002_Æß@_x0003_Olï¿@_x0016_8`Ê&lt;ÕÀ_x0003_Y_x0001_ÏI~ÞÀ[´_x0005_!À@_x0003__x0006_´_x000C__x001D_ÅÀ é¿9.|îÀ_x0003_uñaûªÖÀ_x0003__x0003_²ø_x0012_Ó¯ÀÖ`rÒÀ ÷«/kjã@ÀÆõR^ÚÀ_x0003_$¾QâáÈ@_x0003_ä_x0019_ØµÀ _x0010_]¬5ãÀ_x0006_Q$_x0018_ÜÀ_x0003_ß)&lt;Zh@_x0003__x0004_´kÓ0ÉÀ_x0003_üÎ_x0007__x001B_@®À_x0003_Úß»ªÀÀÚPì®Ð@@ñØæ_x000C__x000B_ÓÀ_x0003__x001E_Ïá5ÎÀ #_x0001_TàÀ@÷Væ»×À·Ác_x000F_OæÀ_x0001__x0002_@0P'ÕÒÀecûçsÛÀ_x0008_øÒuPÑÀ_x0001_U/Ó_x0015_|°À_x0001_7_x001F__x0006_ÏÀ_x0001_p}¥¯tÌÀ Æ_x000B_~IèÀ_x0001__x001D_LÜÝu·@_x0001_Ïï_x0018_é¹@_x0001__x001F_ª_x000D_°À@txzòfÝÀ_x0001_ÝKå_x000B_ÐÀjéqIÁÀP_x0002_¡yÔéÀ_x0001_xhÍ_x0003_?¯@_x0001_Ë1a¢ÿÍ@bD{`¸ÊÀ_x0001_¦oM_x001C_l¯@@¥8öäBßÀ3_x0003_Y_x0001_Ð@À¾%ÈÒÀ_x0001_æïdí·ÆÀ»,ó	ÓÀ_x0001_`ZÄÁ_x001B_ÊÀ_x0001_í«¯«@_x0001__x0019_ÇÂéÍ@©8±ÈÀ_x0001_BFî#­À_x0001_¼_x0008_(P4@_x0001_]$rpèº@_x0001_Yü¯2ÞÀ ^¸K_x0001__x0002_+¶óÀ_x0001_'_x0006_HÇß»À@=^¦_x000F_áÀ_x0001_ên;îd©À_x0001_l©ù»Í@àwÄDÑÈæÀÀ+_x001A_&gt;ì¯äÀÀ_x001F_,·_x0003_+èÀ@ô$_x001F__x0014_âÀ_x0016_¯3îdÆÀ_x0001_$|2JÍÀ_x0001_ÄÖÏ_x0010_ûºÀ@u|±^ßÀ@ÈtTcÝÙ@_x0001_PâÉãÀ`±òwâãÀÀ6´°:ÛÀ_x0001_p¤_x000B_ìA{@l/?O­åÀåÐª_x0001__x0004_ÉÀ÷ù¹ÖÁÔÀÀFJ±_x0003__x0001_ÛÀ_x0001_ÀøÄäºÀçú_x001C_ÂÖÀ¤-{#ÇÀ¿(ÅÚæÓÀ_x0001_á³½À@ÿ*¤jçàÀ_x0001_O_x000B_SÓÀÀ£@FJòáÀ_x0001_i*	Ù_x000C_·ÀÀÏý_x000E_ÿ®ñÀ_x0003__x0004_°VÍÄÖÀ_x0003_Ãóù.åÀàXu_x0005__x0015_àÀ êáy_x0006_÷ÀÀ1*¡Ã¥ÛÀslz*_x000E_ÔÀiÎuÂJÇ@ ª¼v¤å@_x000F__x0014_ygÅÀ@_x0014__x0008_ ¯÷Õ@_x0003__x000C_W_x0007_t¯À_x0003_¡«ô&gt;¾ÊÀ@_x0006_ÆãñÀ@Z_x000B_±lÝÀ@4°Ò[ÐÀÀ©¬pÔ@E´Õ/NÌÀÀÍ!_x001A_ØÀ  ÙBãGâ@wÀpg8ÜÀ@_x0008__x0007_°bÒ@ÀÍÍuØ"Ò@À²TyÿÝÀÀÅò¶Ø@ª³q_x0006_gÍ@_x0003_«_x0001__x0002_M6ÎÀ_x0003_ØD_x000C_0ÅÀn_x0007_òcÉÀÀýÈ_x001A__x001E_òÑÀ_x0003_Å_x000D_Äý{ÎÀV_x0019_8cÝÀ_x0003_Dø_x0001__x0003_zºÀ38ê=Ð@@ÔÌj¼ÜÀÞ×ek_x0011_É@´Si%#ÊÀëäO_x0006_îÆÀ_x0001_Uü_x001F_¨µ@²q_x000D_­ÅÀ_x0001_v¢¾¡ÃÀ`÷ãB­_x001F_åÀ_x0001_ /µµÀ_x0001_P@áµÀ_x0001_(ÇóÁÀ_x0001_ '`~·À_x0001_Æ$_x0001__x001A_µÀmÝõÀÀ_x0001_øIöø@_x0001_¿ø¬ç®À@ÞÃ¡_x0016_çÀàba±¼áÀ@ß¶_x001C_}ÖÀ@S_x0018_èßÀ_x0001__x0002_0_x001E_¾ßÀ_x0001_¼ýN¸­²À¸ßÐ°+Ø@@!·bµ_x000E_ØÀ_x0001_0;ÜË®À_x0001_JavÊ¼@_x0001_0cë»@@Þò[ÙÔÀ ø_x0011_§ÚÕíÀz_x0019_G¶ÃçÀ_x0002__x0003__x0002__x000B__x0018_NáÆ¹@@Õ_x000C_Þ¹×@_x0002_TàEÞÀ}ó_x000F_6_x0011_ÓÀ ~¹¨_x0017_ã@_x0002_Àì/_x001C_²À_x0002__x001D__x0001_Ò£aÑÀ_x0002_£ëC¹ÅÀ_x0002__x001B_Ì	´@@E.{;×À_x0002_WÞ¦/ÝÀ_x0002_ú&amp;Öø¬ÕÀ@Gþú¤L×À`7Ã_x0008_QãÀ_x0002_¶Ó!+oÏÀ@ Q	ãÇèÀ@ìS¬°_x000C_ÛÀ@_x0013__x0014_;Ó´Ú@ÃR£;kÐÀ_x0002_u¯Ëo·À §ÜÈ|ãÀ·ø_x000E__x000B_ÃÝÀ_x0002_¢}skÑÀà¿:ê£(âÀIÝ¿¯ÄÀ_x0002_ð_x000D_/Ã,@_x0002_éµ_x0012_Î_x0002_ÐÀ_x0002_âéhû_x001F_£@_x0002_/Y¶p;ßÀ_x0002_újV{ãÀ_x0002_IZ×Ñz»À_x0008_F·_x0001__x0002_¯ÆÀ_x001B_r§ÿÎÀàì½Äm#á@_x0001__x0016_^_x001E_»³±@_x0001_¦§&amp;¯}ÃÀ_x0001_`_x0002_Ê-VÀÀT_x0012_ªrïæÀ_x0001_¦rù½È£À_x0001_Õ_x001A_,eÀÀ_x0001_ÌZN±²@àËíãÐËãÀt°*½ØÍÀ`ð\e_x000C_ÇÀÞ÷\EÕ@_x0001_ßmåÅ_x0002_ÑÀ_x0001_ ðü~¦ÀÀfÔµë#Ô@ÀÐjX¤ÕÀ_x0001_Ç|Á!%ÄÀ_x0011_cë¡@Ò@_x0001_-Ñ_x0010_£àÊÀ_x0001_ËýïûÉ@@ 9PÛÀ_x0001_Dï^½@£×¦uåÒÀ_x0001_õ_x0013_Òx_x001D_ÏÀ /ÝÉxäÀ@ò_x000E_I-×À_x0001_ZL}n¥@~Ö·ÍßÀ_x0001_¢_x0005_¯âÂ½@p_x0004_;@ôÒÀ_x0001__x0004_vãE_x0004_ÆÀ ûT¢ãÀ_x0001_,a°²$ÀÔ_x0003_GôÅ@à_x0014_%¢|áÀ_x0004_·ùñ_x0010_ÞÀ_x0001_ÝyÛ_x0019_ÜÀ@3BZéÔÀ³õ_x0011_Ã#ÁÀ`kº£VçÀÖÜ5R8À@À@;8E²ÔÀÀ_x0001_ÎçÅÒÀ£R@ö{ÁÀ_x0001_|{j5£À_x0001_ÏuDêÉ@@AHd ðÒÀÙÚ=_x0002_âÀ`®ooªáÀ_x0001_Ä§¡j0ÖÀ_x0001_záNÄÚÀ`°N²·5áÀ_x0001_¡Â½_x000D__x0019_¸@À_x0002_¸w]=ÚÀ@ôÛ!ÜÒÓÀ_x0001_à_x000C_7»@_x0001_`£øC¸@àH_x0013_RîQäÀ_x0014_­EjÎÀ_x0001_x¯ëM¹@_x0001_¦%ØoÂÀ@j_x0011__x0003__x0005_ë|ÛÀÀ_x0010_åb©ØÀ_x0003__x0012__x0010_¯[é À_x0003_WÞs²ÀaI¤ÈÀ_x0003_èÛ_x0003_=ÙÀÁ¤(¸`Í@FÙ_x000B__x001E_­ÃÀ_x0003_!ñc7@_x0003_'Ê#_x0001_ÆÀ@RHû1ßÀ@ðÙ6öºÔÀ_x0003_ ,ÞÚ+«Àâ: fØÀ_x0003__x000B_ó´qÀÀ_x0003_W¾¦°ÐÀ_x0003_Çýt¼ÅÀÀ@xk¬bçÀ_x0003_Ì_x0018_ø0_x001C_¤@_x0003_Pÿ_x0002_Yi@_x0003__x001F_&lt;dtÀ@@rZ{[ÒÀ_x0003_`¸÷Zg°@_x0003__x0004_Öüj¹À_x0003_äbá¯f@Àè1Ö]½Ó@_x0003_f`"ðÈ@_x0003_¤úRUÌÞÀ_x0003_äCÌÅÀÀaEÂNõÐÀ_x0003_EÃ_x000B_¸À_x0003_Þá*_x0006_Ú³À_x0001__x0002__x0001_x`ßÚ[µÀ_x0001_¸RsQ6@_x000E_[B_x000E_×À@_x001D_&lt;þÈCÝÀÀðn¦_x0015_AÔÀ_x0001__x0010_müe¤@_x0001_ø¿Ä_x001C_«ÉÀ_x0001__&lt;ãÝÂ@_x0001_Ç}_x000E_cÇÀ yÖUÑ&amp;äÀ_x0001__x0002__	^£¥À@;£_x0019_Ò@_x0001_*Dc_x0001_1¢À_x0001_O_x0018_OÙÀ@ð±Y%Ü@_x0001_ Å{Õ_x000C_ÀT®#hæÍ@Àe¹3&lt;ßÀàl	n/òÀ_x0001_¾_x0007_0ÄÀ_x0001_ÖzÊ»À@¿Õ_iÄÒÀ_x0001_P»hÌ·±@àý^àäÀ_x0001_áÉÌ&lt;Ó@_x0001_X«j_x001A_ØÀ_x0001_{mMÜÀà?^k´àÀ_x0001_7®ýh·@`_x0013_û M_x0013_åÀ_x0001_Á°®5êÏ@_x0001_"â,_x0001__x0002_ßÀ}}h=ÉÀÀ/"ø¬ÛáÀ_x0001_5pÌeÂÀ_x0001_¬Þsº°¯@ Ø^dÖåÀ_x0001_»#£[¤´Àà_x0012_ÂYiãÀÀ_x001E__x0005_©ÒÀC_x0016_¤o'ß@@3UC(ÝÀ@ôZ_x0006_Ñ@_x0001_ù_x0012_ËÔÀ_x0001_0_x0008_¬ÍÀ_x0001_2_x0013_b	&amp;¢À_x0001_¿È6MÅÒ@_x0001_­_x000E_m_x000D__x0018_º@@._x000B_êùHÔÀ_x0001_n_x0010_/ÍÚÀ_x0001__x0015__x0019__x000B_ªµÀ_x0001__x000B_»¾Ð"¼@_x0001_6¾¬5ý©À_x0001_¢_x001F_ÝÈÊÀ_x0013_é¼sãÀ_x0001_@º$TÝÀÎ@_x0002_ÞâÀ@É;÷ÚÀø¿ZtÆÀÀ_x000E_ÏÄñØÀ JòzZ$åÀ`^s&amp;_x000D_íÀ_x0001_¬_x001B_²É_x0010_ÃÀ_x0001__x0003__x0001_k_x0017_§ª)ßÀ_x0001_¶þxUÕÀ ¾Y6_x000D_îÀ_x0001_Ù¨_x001C_+Ú@_x0001_hÿÿ¿¸À_x0001_ÖMQ+ÑÀ_x0001_]Ûè¥ÕÀÀÿevâÖÀ_x0001_+P5ý'ÁÀÞÃq_x0016_ÄÀ_x0001_¯ÓkÔë¿ÀÀÐ×/ò_x0001_ÐÀ_x0001_ :"ës@ð_x0008_^ÐÀ_x0013_IÎ_x0005_)ÛÀ_x0001_í71eTÏ@_x0001_gÿ_x000C_¨æ´À_x0001__x0007_R:í¡±@_x0001__x0017_ÿ-ÆÀ_x0001_lÈØ\ïÀ@_x001E_ìl_x0019_UåÀß¦ëÏ@_x0001_û·nw½À_x0001_ÿÊmHpÇÀ_x0001__x0001_ö_x001F_âÅÀ_x0001_í²_x000D__x001B_ÆÍÀ £}åê_x0004_âÀ@_x001A_&amp;ºøÀ`ý_x001D_Ç6ùêÀ_x0001_4ëÛÖßÀ_x0001__x001F__x0002__x0001_;ÄÀ	Å_x0010__x0001__x0002_H¨ÃÀ@²¡ùÝÓÀS3ÎjSÊÀ_x0001__x0018__x0004__x0006_¸Àà±¦Æ¯äÀ_x0001_-éÔBeºÀÀ!f) ÞÀÀF_x001B_«ÔCØÀ0~0QÙÃÀþ¹´ÑÀk_x0005_gU¾ÍÀ_x0001_µBêx£º@É)ñÌÀ_x0001_îØ_x0016_òÛÐÀà²Õ_x001B_'uêÀ_x0001_TIõ²Àày_x0007_²J_x001B_äÀ_x0001_'`¬²_x001F_ÊÀ\És_x0005_Ñ@òcä_x0011__x0018_âÀ_x0001_Pòbëw@_x0001_j$_x000E_¢¯À_x0001_ñÙ*Îu¸À_x0001_dK»»Ñ@ÀRQA{)áÀ·õ8pzØÀWïÃáÀ_x000D_òùÃÖÀ_x0001_t­øP±À@î@£ûPãÀË»b]ÉÀ_x0001_ä_x001B_¸û_x000C_¿À_x0001__x0002__x0001__x000C__x000F_qIt¹ÀÀ5#ô_x000F_1Ö@_x0001_yM.Ð@_x0001_¥ÖÛ&lt;-ÏÀàX_x001F__x000D_°?æÀ}_x0010_.¥FàÀ_x0001_¨ygÅ@_x0001_ÿª~ºØ@À_x0011_PF{ÊÙÀ_x0001__x0001_ê_x0015_äÃÀ_x0001_oý'²¾À@G|9MäåÀ¨4_x001F_v&amp;ÐÀ_x0001_Ö}t±gÄ@` Ï2ÞªäÀ_x0001_BàÐX·@_x0001_²@¢þÑÀ_x0001_(__x001E_V@_x0001_wÚkÕÀ_x0001_±[;sÊÀÀøA_x001F_áÀ_x0001__x0010_ÿ¦ô[¹À_x0001_Ø_x0016__x000B_.ÀEÙr¹Ö@_x0001_ýÛ#ÏÀ_x0001_`,øÔ°@_x0001_v¢À_x0004_íÀ µ_x0004_éàÀ±4w³ÍÀ¥+G\ãÀ_x0001_êMwÁÆ­@_x0001_`¬_x0001__x0002_ kÀÄæÒk]Ò@_x0001_%_x0004_þ_x000F__x0013_ÈÀ_x0001_Gé½âÂÀ_x0001_rñ¦}²ÀïYÌ°ÐÀ_x0001_¥_x000B_êøÂÀ­_x0001_B«_x0017_éÀ-´X;êÀD_x001C_}¼ÎÀÀ4`!T&gt;Ò@_x0001_ö&gt;_x0010_â_x001C_À@_x0001_9¿¿ßD´À_x0001_!¤gç¯ºÀë¸ó]ñÇÀ_x0001_bä{ÓÈÀ@7h_x0010_«nÓÀ@êÖ_x0010_ÌãèÀ_x0001_¾Ç²Ì@Y_x0013_ÏûtßÀÀÒÓÐ·ÖÐÀÀ_x0013_?Åé×@@)6£Ø@À_x000F_²N_x0004_ÞÀêSÂ@À½S~ÔÐÀðC|òàÀà_x0005__x0003__x000C_fÜàÀ¥¾FbÒÉÀ_x0001__x0001_*ì°À_x0013_	¸Õ$ÄÀ_x0001_fB3¡À_x0001__x0002__x0001_:©MéºÀ@_x001F__x0001_ÔÚÀBéÎÀ@ß¯K,=×@_x0012_ÛD¯fÎ@_x0001_R¼ÄCþ½À_x0001_QPßÊÀÊì@Ú#ÆÀ@â×÷ü_x0002_áÀ_x0001_!ÀÏ5_x0007_Ä@_x0001_¯H6&gt;ä¿À_x0001_ª3ë3[À@_x0001_Ö	Ê_x001F_«@_x0001_¬s®N_x001E_¿À_x0001__x0007_(DçÉ@,ùËÀ@_x0007_F¸³ëÀÎï qgÄ@_x0001_U_x001E_ïþ¦@_x0001__x0003_k_x0006_0½ÀÀç_x0014_5tÚÀ_x0001_CN*Rz@ó9f!_x0015_ßÀ_x0001__x0005_Ç_x001F_c_x0017_Ç@ /t_x0007_îaäÀ@gaP_x0007_»íÀ_x0001_x'G½_x0008_²@@´_½tÕÀ_x0001_éó_x0010_ËÍÀ_x0001__x001D_Þ&lt;¼¤ÕÀ@zF =ßìÀ_x0001__x001C_8_x0001__x0002_yÃ@_x0001__x0008_òì_x000B_]°À_x0001_¶ãc`¢µÀ@ð\¹riÞÀ_x0001_°¡î'¬À#iÔÿÍÀ_x0001_³º_wuÍÀ_x0001_Û\ÿ½@_x0001_óBàåÆ@é´&lt;»_x0011_Ä@_x0001_CÏÕú2ÀÀæ5¡ÕÀªpÅÀ_x0001_äOHbÀ_x0001_´÷ü¾T§ÀÀnBf©×À_x0001_Q|ïU_x0018_²À_x0001_lç7©^ÖÀ 2 ÇýàÀÀ&gt;E$í×À@jP§1ÓÀÀkËb÷âÀÀ»&lt;pÐ@À_zM_x0019_ÒÀàJ¹_x0003_À:èÀ@"Ý!¬ÐÀ_x0001_ ÂîÅÎu@_x0001_Ew\_x001B_ÄÀ@EÁ£1ÛÀ_x0001_Ézt_x¶À_x0001_åí'6Å@À_´²åÀ_x0002__x0007__x0002_êò|oÂÎÀÀÁ8]µÛÀ_x0002_ÖzÔòaÁÀ_x0002_HKèo¾À@_x0017_·GåºâÀ@7ÈçvFÚÀÀPáÄJ·ÔÀ_x0002__x0019_Å_x0006_½ÝÞÀÁÎ±ëDÁ@_x0002_@_x001C_Axv@_x0002_þó¸üÖ«@ Eß_x000B_éÝäÀ _x0005_¯Z¸äÀ_x0002_ã­Ð_x0001_ÌÀ@?!tæàÀ!¶æt¥×À_x0002_oÙke¸À_x0002_J_x001E_z¡³@I_x0007_/¿ÌÀ_x0002_;H_x000E_é¹À_x0002_ò_x000E_²_x001D_ÓÎ@ xüF_x0003_õáÀ_x0002_y_x0007_~ÆÕÁÀ_x0002_?%î¼À êZX_x0011_àÀ_x0002_~_x0008_QªV¹@Àq_x0004__x0005__x000E_×@ÀQ{*6täÀ@UFÙS­ØÀ_x0002_päÜ"À_x0002_âg_x0017_gs©@`1À_x0008__x0001__x0002_ôvà@_x0001_o_x0019_E_x0019_Å@@di_x001F_ÙÀ@!-5Î?ÓÀ Í\_x000D_âÀ_x0001_ÑuÀN_x0012_ÃÀ_x0001_¾Ïo;ªÀ@_x0007_ÖOD1ÖÀ_x0001__x001E_}hÕÏÀé´HÍÑÀ_x0001_Û_x0018_!f9¼Àà?²d_x0004_êÀ@âadéÀÀ_x0018__x0017_SÓÀ`TÅ9ïçÀ_x0001_	[_x001A_·¾@@2îñjÐ×ÀÀçÏÅsÔÀ_x0001__x001E_ò_x001F__x0010__x0004_¤@_x0001_¼¥±ÑÀGÐ1uiÓÀ_x0001_ ÜäªÀ_x0001_ç¾4KìÀ{eO¯È@À¸&lt;©¹ÛÀÀ¾ A7_x0002_Ô@_x0001_ÆDjÜÀ`sÙxHåÀ_x0001_}Ç0_x0005_¼ÑÀ@®&lt;q!Ó@À&gt;Ò­dÕ@_x0001_^¨|ºÈ@_x0001__x0004__x0001__x0002_O_x000E_?êÀ@¹ßêOMáÀ_x0001_ÜZ_x001C_¾@áÙB_x0002_ÕÀóÂ¶äÓÀÀ_x000F_æéÑNØ@_x0001_6ïÓ_x0003_âÓ@_x0001_v­_x000C_úA·ÀÍl¨OßÀË_x0001_à_x0014_ØÀ_x0001_:B¦Õ@_x0001_à$¹À72ØÀ K¬y×hìÀÓ_x000C_×_x0014_çÀ_x0001__x0017_áöhhÊÀ_x0001_Õ_x001E_¶±@_x0001_wÙït?¼@À´L_x000E_ÕÀ_x0001_x1þÓÎÀ@D2lõéÀ_x0001_$È÷«À_x0001__x0007_7_x001C_-âËÀ_x0001_YE_x0006_~2Å@À*´ÐìÚÀ_x0001__x000E_Ë9ø±@$}`¹£ÃÀàJ¥Í_x001E_äÀ`_x000D_ò_x0016_HáÀ_x0001_v³³t_x0014_ÐÀ@{_x001B_ýÜÀ ÍÄ(_x0003__x0004_pÁáÀ_x0003_/=_x0018__x0012_ÆÀ_x0003_ªÍ«ÅÀ@¸_x0005__x000B_&lt;pÑÀ_x0003_­ü«ÇØÀ_x0003_?bÄêåÀ_x0003_®U&amp;iÑ¦@_x0003_µ%ö_x001D_$ÑÀ@Ö?×¿Ù@¾û_x0007_ÎEÖÀ_x0003_*l-y_x0001_Ï@_x0003_¿_x0002_ÒW¼@_x0003_º°¾_x0016_âÀ!Â`Ç@_x0003_Q$±ÓwÄÀÀhù¿=ÕÀ_x0003_Ôb_x0001_ÂÀ@ÙÚm_x0004_Â@_x0003_¬¹_x0005_&gt;À@à~»_x0015_X&gt;åÀ»¯_x0014__x001B_Æ@_x0003__x000C_áÐ·l²@à_x001B_j­ÍeëÀ´es¹éÂ@_x0003_Ð3Ixâ@_x0003_tý¿TÀ­gî`Á@@Õ]S¤_x0011_ÓÀ(|_x001F_úáÀ_x0003__x0011_wZ¬6È@_x001D_ùÉ­±ÖÀ±ÿÕFãÀ_x0003__x0004_ À&lt;±dqåÀÀö¸ÙSæÀÀP5_x0015_éÉÖÀ´÷ÒÌÇÀÅ_x0008_$SýèÀ_x0001_åD:»ÞÀ@Æ»]+çÑÀ_x0003_è8yÎÀ_x0003_¦lÒr´À_x0003_h_x0005_ùµ@ÀfÝ¥×ÀÊ_x0014__x000D_áÀdl68áÀ_x0003_IBQo1ÂÀ_x0003_[ýO_x0017_°ÀÀ&amp;Å_x001E_	ÑÀ@»_x0004_'ÖÚ@_x0003_z,LëS½@à_x0002_q£ðÀèíÍWÌÀ/VÝ@£ÇÀbuGkßÒÀ_x0003_¸o9è³ÀÀþÑ_x001E_JQÖÀ¥ÙÛÀ_x0003_Æ_x001D__x001F_KÇÑÀÀÉÏq4'ÜÀ_x0003_[3¯c¬À_x0003_Ðc²&amp;@_x0003_çþ}ö_x0017_Ä@wIELmÂÀ_x0003_AÆ_x0001__x0003_\ÝÀ_x0001_Ð.Y0_x000B_ÀwÄ_x0001_Ù_ÓÀ_x0001_F£¸_x0002_Ó@ vzE_x000E_æÀ_x0001_÷gä-_x000E_Ì@_x0001_Êèm[¼À_x0001_®|àóÖÀ_x0001_ øFô¤Á@À?62_x0007_ãÀÀ #Ü*ÁâÀ_x0001_2ß_x0015_´K¿À_x0001_ÉÈH³ÍÂ@_x0001_ÖìV_x000D__ÈÀ²¢`ÊÖÀ_x0001_v©Ý¯®@_x0001_TÚ÷ð¨@@Ó@õßÛÀ_x0001_ø¢ÜiE@_x0001_XÇ÷n´·@_x0001_¨Ì)'°À_x0001_÷ê²À_x0001_Ò_x000F_¿ ®@_x0001_HíÅá@À_x000B_¹W»}æÀÀ_x0015_"uØéÜÀ_x0001_ä1_x0003_IÀ_x0001_ÿ^¶ÊÀ_x0001_­ï*ÄÖÏÀ_x0001_W`a¹@@ÆWyÝÀ_x0001_û_x001F_ShÉÀ_x0001__x0004_3­¾_Ë@QP_x001E_RåàÀ_x0001__x001E_esí²³À_x0001_¶w_x0017_ù×À_x0001_æé_x001A_ëàÉÀ_x0001_r'GÒÒÊ@À×R_x0015__x001F_sáÀ@ó0:ãÀÀ$Ã_x001C_ÆÕ@_x0001_¯&lt;×Æ_x000D_²À_x0001_õ|´É£ÂÀÝ®­tÏ@¸]i_x0013_7Æ@_x0001_¸/t	«À_x0001__x0003_HfZµ·@_x0001_¥hÀ_x0001_1?PªÒÀ_x0016_6?töÊ@_x0001_ _x0014__x0010_^¶@_x0001_®1ùÓÀ_x0001_l*óóëÀÀ_x0012_§wÁ×@_x0001__x0019__x000C_Ä¥_x0003_ÙÀ_x0001_©@(ÄI´@/_x0017_ÄU"ÒÀÀ=µ¦¨iØ@@Ç_x0002_ ¿ÔÀä{×L¡ÕÀÀ[±ö_x0004_ÙÖÀ_x0001__x0002_=)ª@ÀJ¾lEeãÀ@·4_x0001__x0002_£×Ñ@_x0001_oË¯_x0012_ÔÀ_x0001_)Ë=_x0015_é°À_x0001_AêfnçÀ¯é_x0019_¨ÙÀ_x0018_»ù¡Å@_x0001_+ßh£º@_x0001_ØµnÙÎ@_x0001_tÓÃ¢ÊÀ{_x001E_6çÜÀ@2kK&amp;KÐÀ_x0001__x0001_«ð~_x000F_ªÀ_x0001_¾	\t¼@`äì_x0019_ãÀ`Î&gt;ÌàäÀ@èõ½²ÁäÀ i.ÂïtäÀ_x0001_ªK¯½Õ¢À_x0001_@Üc¦_x000F_äÀ@d_x000D_ØXÐÀU¬I¹ÑÀÀ_x0005_er?ÐÀ`&amp;ÈîäÀ_x0003_~__x001B_ñÒÀ_x0001_1IâðÀ _x0010_OøêÀOÖròEÊÀ_x0001__x0008_P_x0011_¥è¼ÀÀè!Ä2îãÀ_x0001_&amp;³õa¾µÀp	èòµ¢ñÀ`VyÉÄUáÀ_x0001__x0002_j]¯QÐÍÀ_x0001_E_x000F_Úññ¸@_x0001_ l_x0015_AÞÀf#ÚÀXà@ÀÈ_x000C_¡PÇßÀ_x0001_ðØS÷ÚÝÀ`ÂåNg}êÀ_x0001_¿iWJ9¼À_x0001_à£_x0004_ÕÀ_x0001_Ë¢3ÙÀ¹¡J_x0006_mÝÀÀX_x0012_­óhÔ@_x0001_n~3_x0015_æ­À@_x001C_ôô×oØÀ_x0001_Ðdq £ÀÀ_x0011_¬¬J ÙÀ_x0001_Ô_x0007_3.¡@ [leÐàÀ_x0004__x0001__x0001__x0004__x0001__x0001__x0004__x0001__x0001__x0004__x0001__x0001__x0004__x0001__x0001__x0004__x0001__x0001__x0004__x0001__x0001__x0004__x0001__x0001__x0004__x0001__x0001__x0004__x0001__x0001__x0004__x0001__x0001__x0004__x0001__x0001__x0004__x0001__x0001__x0004__x0001__x0001__x0004__x0001__x0001__x0004__x0001__x0001__x0004__x0001__x0001__x0004__x0001__x0001__x0004__x0001__x0001__x0004__x0001__x0001__x0004__x0001__x0001__x0004__x0001__x0001__x0004__x0001__x0001__x0004__x0001__x0001__x0004__x0001__x0001__x0004__x0001__x0001__x0004__x0001__x0001__x0001__x0002__x0004__x0001__x0001__x0004__x0001__x0001__x0004__x0001__x0001__x0004__x0001__x0001_ _x0004__x0001__x0001_¡_x0004__x0001__x0001_¢_x0004__x0001__x0001_£_x0004__x0001__x0001_¤_x0004__x0001__x0001_¥_x0004__x0001__x0001_¦_x0004__x0001__x0001_§_x0004__x0001__x0001_¨_x0004__x0001__x0001_©_x0004__x0001__x0001_ª_x0004__x0001__x0001_«_x0004__x0001__x0001_¬_x0004__x0001__x0001_­_x0004__x0001__x0001_®_x0004__x0001__x0001_¯_x0004__x0001__x0001_°_x0004__x0001__x0001_±_x0004__x0001__x0001_²_x0004__x0001__x0001_³_x0004__x0001__x0001_´_x0004__x0001__x0001_µ_x0004__x0001__x0001_¶_x0004__x0001__x0001_·_x0004__x0001__x0001_¸_x0004__x0001__x0001_¹_x0004__x0001__x0001_º_x0004__x0001__x0001_»_x0004__x0001__x0001_¼_x0004__x0001__x0001_½_x0004__x0001__x0001_¾_x0004__x0001__x0001_¿_x0004__x0001__x0001_À_x0004__x0001__x0001_Á_x0004__x0001__x0001_Â_x0004__x0001__x0001_Ã_x0004__x0001__x0001_Ä_x0004__x0001__x0001_Å_x0004__x0001__x0001_Æ_x0004__x0001__x0001_Ç_x0004__x0001__x0001_È_x0004__x0001__x0001_É_x0004__x0001__x0001_Ê_x0004__x0001__x0001_Ë_x0004__x0001__x0001_Ì_x0004__x0001__x0001_Í_x0004__x0001__x0001_Î_x0004__x0001__x0001_Ï_x0004__x0001__x0001_Ð_x0004__x0001__x0001_Ñ_x0004__x0001__x0001_Ò_x0004__x0001__x0001_Ó_x0004__x0001__x0001_Ô_x0004__x0001__x0001_Õ_x0004__x0001__x0001_Ö_x0004__x0001__x0001_×_x0004__x0001__x0001_Ø_x0004__x0001__x0001_Ù_x0004__x0001__x0001_Ú_x0004__x0001__x0001__x0003__x0006_Û_x0004__x0003__x0003_Ü_x0004__x0003__x0003_Ý_x0004__x0003__x0003_Þ_x0004__x0003__x0003_ß_x0004__x0003__x0003_à_x0004__x0003__x0003_á_x0004__x0003__x0003_â_x0004__x0003__x0003_ã_x0004__x0003__x0003_ä_x0004__x0003__x0003_å_x0004__x0003__x0003_æ_x0004__x0003__x0003_ç_x0004__x0003__x0003_è_x0004__x0003__x0003_é_x0004__x0003__x0003_ê_x0004__x0003__x0003_ë_x0004__x0003__x0003_ì_x0004__x0003__x0003_í_x0004__x0003__x0003_î_x0004__x0003__x0003_ï_x0004__x0003__x0003_ð_x0004__x0003__x0003_ñ_x0004__x0003__x0003_ò_x0004__x0003__x0003_ó_x0004__x0003__x0003_ô_x0004__x0003__x0003_õ_x0004__x0003__x0003_ö_x0004__x0003__x0003_÷_x0004__x0003__x0003_ø_x0004__x0003__x0003_ù_x0004__x0003__x0003_ú_x0004__x0003__x0003_û_x0004__x0003__x0003_ü_x0004__x0003__x0003_ý_x0004__x0003__x0003_ÿ_x0004__x0003__x0003_ýÿÿÿ_x0003__x0005__x0003__x0003_CF¹_x0002_äÀ _x0018_ÒÉlà@*&lt;_x001E_mÛÀÀø_x0015_x_x0001_ÝÀ_x0003_&lt;&gt;_x0008_VààÀ`_x000E_&amp;_x000E_Ì×ãÀ_x0003_¬5_x0002_\ÅÀ²òÈäÂÀ^_x001A_*B¿ÇÀVEÒ_x000D_ÁÀ@Áy¶dþá@_x0003_Àþ1´ÓÀ_x0003_ì¦Ã_x0001__x0003_î±À@_x0001_{_x0008_N¥ÏÁÀ_x0001_RSg¬@ÀO_x000D_G%'ðÀ_x0001_´Ôw®¶À_x0001_e"nã¹ÀÇa_x0018_¬IÑÀ_x0001_ó¶¾gÚÀ@û_x0011_;'Ý@Ày%_x0011_IÝÀ_x0001_YüÄºÀ_x0018_wMìÌÉÀÀ[yh°6áÀ_x0001_À_x0006_Æu|@`Zr_x000D_ÆãàÀ_x0001__x000E_åKòÏÀ²asÀÀ_x0001_$&lt;!®À_x0001_ôû_x0002_O@_x0001_Î´Ó\ÍÀ Ø,_x0015_åÀ`£U_x001F_¢0éÀÀÙA!&amp;ûÙÀ@(Xzâ2åÀ0gQT_x000F_ÁÀàÉpø_x001E_âÀnç£g×À_x0001_~_x0006__x0017_ºÀÀÈæÀEºáÀ_x0001_%t_x0019_ðUÇ@_x0001_°é¶%@_x0001_:rö¹¡@_x0002__x0007__x0002_V_x000C_gû&lt;ÉÀ_x0004_=¼Z'Ë@üÈ,ëÀ@ýB¾¨$ïÀ_x0002_àö~e@@ÿlg«0ãÀ`_x0017_~&gt;âÀ_x0002_MðôD¡@À£BÞKáÀÀ²ÉÞÀÀ"Ý_x001D__x001C__x001F_ÐÀ_x0002_ÚÜ_°ÉÎÀÈà¡Å_x0017_ÐÀ_x0002_ü²:[®Àª_x001A_}ëÀ_x0002_Í¯UV¾À_x0002_qìoµÀ_x0002_½_x0001_##ÙßÀ?_x0005_#7µâÀ_x0003_Üg_x0005_àÀ_x0002_á$õ¸äÀ_x0002_Q7ÇÅSËÀ@gÉp|ØÀ_x0002_Å^ÎÆWÂÀ|p_x0005_ç_x001E_ãÀ ý~0kµçÀÀBÒ_x0006_¡ÑäÀ_x0002_ÑSX_x0005_?ÀÀÀ®ñ_x000F_};ÝÀ_x0002_ÎáÝòñÃ@_x0002_µ_x0019_ìÍBÖ@_x0002__x0007_Ì_x0017__x0002__x0003_·´ÎÀ_x0002_ñÈM\æÀ_x0002_ùl³ÎÞ@_x0002_ÌãiÇPäÀÀÅv4[®äÀ_x0002_¥î_x0013_é¹äÀÀÅèÂs·ØÀ_x0002__x0002_þ_M_aÀ_x0002_Ö[¬²À_x0002_:ìùÁØ¸@_x0002_¸_x001C_¥2£ÀØû§âÀ÷ÌäH¾Å@@¤_x0016_¨_x0014_µàÀ@¦ û_x0004_µÓ@_x0002_ô_x0001_ÙP_x0010_×@=Ê%ÄãÀ_x0002_v_x0011_8oÀ_x0002_°cDTØ½@_x0002_Ddõ$@_x0002_ê»¤_x0004_¯@h~­.çÂ@_x0002_×á_x0013_NöÃ@ÀNb½_x0016_	ÕÀOãMËÀE,c½àÀ_x0002_ÙTì«_x0003_áÀ£zÜrÍÀ_x0002_7_x001C__óÀ]5JÛÄÀ_x0002__x0012_]xeyÝÀ@_x0006_P¾ÔÖÀ_x0003__x0005__x0003_¡×/à*×À_x0003_ºuHè£ÞÀ@M8N\áÀ_x0003_&lt;³µ°ËÀ_x0003_^½ 2öÎÀ_x0005_y©glÁÀ¨ùjÃÀÀ#0dÅ×@_x0003_&gt;_x0008_ØR~¼À@¬¤_x001D_)ßÀ_x0003_vµßVãèÀ_x0003_RPVZ¦À@Â¿Qb_x0017_×À_x0003_©|©ï]±@_x0003_xo6Im@_x0003_2óHS£@_x0003_	áË.ÐÀ_x0003_PEïè&gt;ÙÀ_x0003__x0018__x0002_Nã©@_x0003_¶:÷è·§À_x0003_ÔRÆ_x0003_øµ@_x0003__x0001_u`ów²À_x0003_î_x0001__x001F_¡ÔÀ_x0003_« Ø_x0012_Ù@_x0003_ÇþF2¸À_x0003__x0004_³._x0018_L¸@_x0003_'ptÕ_x0019_ÝÀ_x0003__x0017_V_x0001_ØÔÀZÐÚz~ß@_x0003__x000E_ÝCüÃ@@:4cjäÀ@F£¨_x0001__x0002__x001D_äÀ@_x001C_1_x0013_)9ÞÀâ_x0006_PÍåÜÀ÷ò6SÑÄÀú ­¹_x0011_ÔÀ_x0001_ôl	-ÁÀ_x0001_Þüç¸_x001E_ÂÀÜ_x001B_pgËÀb_x0012_¯_pËÀ_x0001_@ÚS^àÀà#hÚáDâÀ_x0001_z]-|*ÐÀÀ¸§Ýø5àÀ_x0001_ ¡åñ³o@µ_x001B_FtÕÕ@_x0001_ "Ú¿Ý@ÀVBa_ÝÀ_x000C_P=&gt;Ñ@_x0001__x001A_¹L~ÀÀ hM-B_x0001_ãÀ_x0001_6Ü¯æÑ@_x0001_Ø_x001D_«X¼À_x0001__x000E__x0004_ð_x001C_î¾@Ô_x0011__x0004_âgÓÀ·ñbcXÏÀQåp_x000B_Ç@ ¤í_x001F_ãèÀ_x0001_&lt;B/À@Àòý&gt;_x0011_äÀ_x0001_ð¾Qê_x0011_ÐÀ_x0015_üöp#ÍÀ_x0001_m}ûæÂÀ_x0001__x0002__x0001_¨vª_x000F_±À_x0001_ûÍªí@_x0001_°Àå__x0007_¥À_x0001_/ÿ{_x0010_ÞÀ_x0001_%U±ätáÀùËU	£À@R_x0018_çÌÄåÀ_x0001_U=~înáÀ ËÞ|¸êÀFOXXöÌÀÀ,X1ì/èÀ_x0001_ÜÁ_x001B_À_x0001_ºÿÈÆÀ_x0001_:w_x0012_w²@_x0001__x001A_ý8ü£À_x0001_ó«À¿ÀÀ_x0013_£ÂçÀ_x0001_ÅæJRÕÀ¤JoÖÀÀÅç ~ÕÀ_x001A_²æ¢èÀ@Õ_x0007_&gt;ãÀ`ù¨þ6âÀ_x0001_ÈßdRðÀÀ_x001D_7;GÈÐ@_x0001__x001C_ëUuL»À`Òã¨iæÀ@_x000F_¾Ð_x0013_àÀ_x0001_475bÈÀ_x0001_6_x000D_Ô@@6_x0001__x000B_ËFæÀ x÷_x0001__x0002_oÖÀàz5ÛéÀ@°Ç÷ßÀÀõÙÚÚ@X_x001B_yrúÝÀàPÜ£¤ãÀ²8 ßÀÅIº_x0005_$ËÀ_x0001_´ «À_x0001__x0002_g·7¿À_x0001_ÂÝ¿ö¥À_x0001_/FªÿÌ@ñæþÓÀÀ*ÞuÛÀ`1_x0015_Úb_x001D_åÀ ,\l¦¥âÀÀ¢P_x0019_²½ÕÀ_x0001_ 	ðy ÀÀeÖöîÀ@:TÌ£èÀ_x0001_YE~u²@à¶Ç_x0016_F_x000D_äÀàI#¤]âÀà_x0014_:_x001B_%%äÀ@-Uö-ëäÀ_x0001_ÛKÇ_x0007_§ÆÀ _x001A__x0005_ìDëÀ@_x0003_E¶êÑÀ_x0001__x0003_ôÙ&lt;áÀH_x001D_ðj«ÆÀMÞHèÈÎÀ_x0001__x000F_øãÓe¾@_x0002__x0004_â_x000C_6G;Â@Ôóy|èÀ_x0002_]ïµU?¶À_x0002_¼_x000C__x001F_!4¢À_x0002__x001E__x000E_ï«Í°@ÛÈ¡Ï@@Õs_x000B_bÓÀ_x0002_R_x001E_éK§À_x0002_zÊ4Âq°@ÚÇ_x0013_!àÄÀÀLÂu~ÖÀÀÞIz¯éÀ_x0002__x0010_Mw¬@ "QPæÀ_x0002_uià`ËÀ_x0002__x000E__°_4ØÀ_x0002__x000C_Yü(À_x0002_3¿¨ô6ÍÀ_x0002__x0014__x0001_§É²°À$ÇªmBÖÀ_x0002_6ý¤_x0010_ª@¯b{·_x0016_Ä@_x0002_¿_x0003_ÓØq·À_x0002_4¼9¥¯@ }j_x0018_÷æÀàT_x0001_)_x000D_áÀ_x0002_,QWâÀ_x0002_Û¸wLØÀ@Â_x0018_yV·Û@9EÊxóØÀ_x0002_BÆÃSë´À_x0002_!tË_x0001__x0002__ ÝÀ_x0001_ö!=_x000B_ÃÀ_x0001__x0005_YÁAÓÀ_x0001_$ü_x0011_n¦¬À_x0001_ÔÙ#ÿ)ËÀ@R_x001A_ÜÀ_x0001_¬sÝÿ­ÅÀ ãK¹ \âÀ_x0001_÷]_x0012_¾æ»À`¢_x001C_Ç:ãÀ AÑ_x0002_øîÀ_x0001_&amp;³}ÌÁÀÀuPM_x000C__x000C_Õ@_x0001_ìt_]Ã@Àº_x001A_ÑÉ}ñÀÑ}_x0011_vWÅÀ@#ñÓ_x0018_GÐÀHÉïâ²Ø@ÀBS,_x000F_"çÀ@ø$rLèÀ_x0001_¡M2ßLÊÀ %û]ÎáÀ_x0001_j#f4ëÎÀ@Ð7ùâÀ_x0001_PpÈÜ@@¶O_x001C_EàÀÀW±B¤_x000E_×À_x0001__x001E__x0003__x0016_&gt;!¿@_x0001_ÓÑ( TÏÀ@n9_x001F__x0019_tÑÀ_x0001_7VÒT5¹À|6_x0012__x0010_{ÏÀ_x0002__x0004_@Qâ_x0016_xßÀoawT+ÇÀÀB_x001D_|ßdÜ@åú)¾¹ÄÀ &amp;cÁeíÀ_x0002_@â,û_x000F_²@_x0002__x001F__x001B__x001E_¾DÊÀ@1ó¶úÒÀRmWAÙÀ_x0002_`dw)ÀêÕ Û~ÖÀ@sÚ0_x0006_ÙåÀ_x0002_àï_x0001__x0018_ßÀ_x0002_·Hµ)s@ ý30­GäÀ_x0002_LÑ_x0003__x000E_È@_x0002_P,:_x0017_Ó¾@_x0002_ÜÓaûè ÀÂ¹Ä,ùÔÀ_x0002_üG _x0003_¡À0«$²WìõÀ	ç?o+äÀVXÙNÙÀÀV³U¯ðÀ_x0002_Ð2	T­À %âËW&lt;âÀ{_x0004__x0008_»cÜÀ_x0019_IÙµÁ@_x0002_7ßv;ÜµÀàÿÒTwéÀ@%æ=sIÛ@ @q_x0002__x0004_OÀáÀ_x0002_?ì®d·ÀB_x0005_¬nðÀÈ}8PfÃÀ_x0013_FÊ@_x0002_&gt;_x0019_Ë2_x0015_¶@_x0002_Âlôú­À ?Å_x000D_àüæÀ_x0002_cE_x0004_ÕÀÀ.é:ÜÖàÀ_x0002_ê:þ_x0008_ÏÀ@Íj_x0018_×DÑÀ@z¤Ø_x000D_¹ÖÀÀñLÎôÞÑ@_x0002__x001C_¼&gt;W£@ Xopü`çÀ@oq_x000E_­_x0013_ÜÀ_x0002_y_x0005__x001B_ÞÀ¼qõ÷ÐÀÀñT®_x0001_ÜÀ_x0002_©_x0001_y¯@_x0002_]"Æ¦¯Ó@´ýÏ©mÆÀ_x0002__x001C_@oOCÄ@_x0002_W§·ØÚÀ_x0002__x0003_¸ÚðõÆÀ_x0002_z+_x001C__x001E_ ¢À_x0002_P_x0018__x0007_ÿÃ@Àb_x0007_ÿ_x0018_ÓÀÕ_x001B_V.êÀ_x0002_ÊA^_x0010__x001B_¬@_x0002_;¶3Sµ@_x0002__x0003__x0002_[]`#ÂÀ@=)e©ÎÝ@ë3_x0011_^PÌÀ_x0002_Ê_x0008__x0006_¬ÜÑ@@éöbÌÚÀ_x0002_z¡&amp;ò¦À KóêFâÀÐ(m&amp;yçñÀ@ÙRO_x0001_uÓÀ_x0002__x0008__x001F_¿WºÀø.3÷ÝÀûí¥_x0014_mÁ@_x0002_}cÑ+çÀàaï'H'ãÀ_x0002__x0002__x0008_¸z£3@_x0002_Hþè+@0g5¯ÃÀ@íl¬CÔÀ@_x001D_uaÛÀ@óà	ÂÜÀ_x0002_ìGD=ÔÀ_x0002_4uvÅîÀA«%_x000F_À@_x0002_²¬1_x0003_Ø@_x0002_t|=4ÇÀ@_x0002__x0007_Úz_x000F_¬@[ºôÜÑ@_x0002_z_x0007_õ-ÁÀà*ôòíÀ`ðíN_x0004__x0016_öÀ@fGBã_x0013_éÀ_x0002_bµ_x0001__x0003_ÆÜÀí.nÔlèÀÀªV©âÀ_x0001_¦Ô9_x0019_ÕÀ{îæÔÀ_x0001_0­ô´_x0012_«@ _x001D_¼b¦ä@ûZ_x0002_H_x0007_ÑÀ@âÄj»cÙÀàÔOôÁ¬âÀ@k_x0017_W&amp;´ÞÀÀéd4ÂÓÀ ùÓ_x0015_ÊãÀ_x0001_¯kÝÞ¥Î@_x0001_(_x0008_Ë2_x0010_©@_x0001_ÕÇ_x001A_,âÀ@`-_x0008_ÒÐÀ_x0001_,_x0012_±³À@VP×À_x0001__x0011_ú5WÄÀ_x0001_HÆíº¨@|¹û_x0005_QÔ@_x0001_×Jì-°À_x0001_u&lt;ö±Ë@@Hî_x0001_*"ßÀÞªÅÇÅÎÀ_x0001__x0012_[!YÜÆÀ_x0001_Ç_x0013__x0019_w*ÚÀAÛ#Ñ¢ãÀà!iôK·àÀ_x0001__x0014_,S®&lt;·@_x0001_\GÖÐÛ¬@_x0001__x0002_ÜewñÖÀ@t?Ç4Ò@_x0001__x000F_(_x0008_R0Ë@ \ßÁöñÀ­!,7ÙÀ@ÕÈ_x000D_ª]Ð@_x0001_Ý&amp;Á¼»À_x0001_ù_x000B_X'¤@_x0001_&amp;.p_x001A_ÏÀ_x0001_îl­°-ÒÀÀ_x0004_ô?ÇÈØÀ_x0001_[Ëi_x0003_n½@_x0001_:ëÎf¦À@©ï_x0013_¡äÀ~Ô&amp;_x0004_ÁÀ@_x0002_û:jÔ@ê­ðnaÐÀ_x0001_àç_©À_x0001_¼_x0004_x_x0011_ÆÀ_x0001_ ¤=&gt;_x0008_ËÀ_x0001_¡_x0015__x0014_Þ°À_x0001_t&amp;®âË@_x0001_uâ_x0006_aµ@À®.¹cÔÝÀ@å0,ËøÚÀ_x0001_®D_x0012_ð9¦@÷Ð_x0003_ä ËÀ_x0001_ÖÞ{'_x001E_ÞÀ@;§$FºßÀ_x0001_&gt;_x001E_·D)§Ààx_x0013_r$çÀ7`Õ_x0001__x0003_¨AÅÀ_x0001_Á®óSæÐÀÉqøÝÀ_x0001_ù`ª_x0002_ëÞ@_x0001_ßà²@¬ÀÀ!z_x0018_×_x000C_ÖÀ_x0001_ÞÊ8wÑÀ_x0001_µ¹W Ù@ O¤pÎ_x0003_âÀ,íAÙ_x0018_ÞÀ_x0001_þïd!mË@ ³x×/(àÀÀkl³_x0014_ÐÀ@ÿ_x001E_&lt;R_x0002_ßÀ_x0001_¡µQQØÔÀ_x0001_hU£!´ÀðÚÏÀÀÔ§¿æÀ_x0001_ÁB{õ)Ä@ ¯7IxèÀ_x0001__x000B_|y"²ÀpÕê/ºÊòÀ_x0001_¬ïÜÐ®¹ÀÀ´Ç1íÃäÀÀÏ_x000F_HäÉÒÀ_x0001_Ù|_x0015__x000F_×À bÌ_x0012__x000C_åÀ_x0001_t¯'Æ@À¯xðHWâÀàÿ_x0005_½*äÀ]à%_x0016_IâÀ_x0001_sm_x0002_Öë³À_x0001__x0003_àáz&gt;%àÀ_x0001__x000B_é_x0011_¤ÈÀÀ$B°_x001A_ßÀ@ð¡æÜ@ 1_x000E_8óëÀ­þ§øÇÀ_x0001_(t_x000D_aÖÀªF ñ­É@_x0001_ÃR_nµÀ@=ßoÄ-Ù@_x0001__è=þ¶À _x0011_Û1§ÇîÀ_x0001_ó%Õ4¾@ Í&gt;ñv³áÀ_x0001_dax_x000D_{­À_x0001_(_x001B_ä´¥À_x0001_mÈlW¼@ Q&gt;\ÜíèÀ 2ëúËâÀ_x0001_8ñMÖ@_x0001_ä4­o®À@¸L¸«ÚÀ_x0001__ôÏÀÀ¡]I_x0010__x001F_ÔÀ_x0001_3)0#²@PVZGÁ@@T¥¬_x0002_ã@_x0001_³ÑäÐÀ_x001D_¾q¥ÛÀ_x0001_58u2¢·@_x0001_¾MÂKmË@)Ô-_x0002__x0003__x0016_ÎÀ_x0002_aó³ÐÌÀÀN_x001F_ÐÀ_x0018__x000B__x001F_SaÀÀÀ9ÂøèéÓÀÀòæ®:ÕÀ_x0002_ZÚ(_x0010_ÊÀ_x0002_¬j£ÀMË"Ü×À_x0002__x0017_ÚdÊß³À_x0002_wÇçÀUÚ_x0017_ë ÎÀ_x0002_´L{e¢ÙÀÀOLY}ZÛÀ_x0002_j/§Å·@_x0002_r_x0002_ÜêÔÁ@_x0002__x000B_àã`iÌÀaØÃ&lt;èâÀRÊî_x0016_yâÀ_x0002_¹mx~Ê@ê±óàÀ_x0002_.3¢Ý@Ê¢OF÷ÏÀÀx©_x0001__x0019_èÀ_x0002__x0019_ :SÒµ@_x0002_7¸_x001A_âñ¹À"ãuÄ@Àh¹[@ àÀ_x0002_Éöz^ÏÀ_x0002__x0010__x001A_åvÀäÍoÑÀ_x0002_?n¦ñÖ@_x0004__x0006__x0004_ZÕpèQ£À_x0004__x0004_'a9À@e·ÂK3Ô@_x0004__x0015__x0002_·¨ºÀpÖ±òÙÀ_x0004__x000C__x0001_Q²@à_x001E_e6_x0011_/èÀ_x0004_µ_x0018_¢~wÈ@_x0004_ÏP_x0017__x001F_^µÀ_x0004_éÊ*¤p¹@ ¼WÇvãÀ_x0004_ÄwBæ_x0005_ÊÀ`_x001B_ÐÌ{\âÀ_x0004_:mufÊÀKA¦_x0008_ÓÀ_x0004_öðÐ|¿À@º&gt;TëvÒ@ÌÐeØ@Ó@_x0004_·p±0@³_x0010_Á}ÏÀ_x0004_°þÁÀ0µ&gt;ºÁ@_x0004_~¼_x0002_æÀ_x0004_ÀÜ¿"~@ÀÐZý_x001C_ÕÀ`o1#"äÀ_x0004_E_x001C_®Û»À_x0004_\Ö@DÍ»ÀÄ_x000F_0c_x0017_ÂÀÀiV¦0KÜÀ`!ÔM_x0003_ÇàÀÀ/ÏV_x0002__x0004_äÜ@_x0002_P,_x0006_®ý´À_x0002__x000D_qMé_x0003_°@_x0002_t_x000F_µÉÄ@@_x0001_¹_x0002_ÎÖ@_x0002_q´Ð_x001E_µ@_x0002_­@&gt;=ìµÀÍèåìÃ@_x0016_yd_x0016_ÄÀÀ$°ùa2Õ@_x0002_®ôõ_x0011_ßÀ_x0002_1P¹Â»À_x0002_Ï'«_x0011_6äÀ`ìJi[]áÀ_x0002_¼_x000D_:_x000D_a±À_x0002_ÎÇ¨j¢À_x0002_Ûýý_x0017_ºÀ@Öý²,Ô@À_x0005_À1+áÀpôötÙóÀ_x000D__x0003_ARôàÀ@¬Òÿ¹ÉÞÀwÕý~ÜÀ_x0002_|º;#ÍÀ@_x0008__x0003_oÙÀ _x000E_UçúãÀ_x0002_MÅÙ_x000C_3ÏÀ_x0002_e	._x001E_ÌÀþD0¿¢ÆÀ_x0002__x0016_^¸Å$Á@_x0002_Ä_x0001__x0001_^ÉÀ_x0002_6:bþ¥À_x0002__x0003__x0002_.	M_x0013_¿@&lt;. Q&amp;ÂÀÀÌ©ÖÀ &amp;ûûïÚàÀ_x0002_t±V_x000C_¼ÖÀFÙý=]ÂÀF!³ÃÀ_x0002_(_x0001_l+_x001F_Û@@_x0011_^1)xÙÀÌjyQÞÀKñðì_x0017_ÃÀ_x0002_yóê_x0004_æÙÀ_x0002_/@½-¯À@Pö_x0005__x0015_èÀ_x0002_`84)|p@à=QààÀ_x0002_à*Ô£o@@îC_x0015_)ÚÛÀ_x0002_Có_x0001_V§ÐÀÙÏ¸qÎÀÀjÒ©ÕÀ_x0002__x0005_hR«_x0018_ÆÀ_x0002_è_x0007_ú*x@ÌE«_x001B_Î@_x0002_®MáMõ£À_x0002_àíó­9¢@Õ®m ÍÀ@T_x0011_i;IØÀ`b_x0018_	*rãÀÀnÂ¹ßrÑÀ_x0002_lMºÜ_x001F_ À¹_x000E__x0002__x0003_d]æÀ_x0002_BhéÈe·@_x0002_!í®°@àÇ_x0003_Z_x0015_áÀ_x0002_PE_x0018_&gt;v@ÀàøxgÙÀ	;T_x0012__x0006_ÝÀà"r0áÀ_x0002_ çX¬n@ç¢_x0005_«ÍÀ_x0002_±ù_x0019__x0008_±À_x0002_¿Cz&amp;5ÙÀà_x0019_|Ý/åÀ _x0018_c.ÐàÀ_x0002_uÀ®_x0018_¿¾@@|uÝÚzÑÀ@2¡ã-ÑÀTÕ{µÇÀôZ³_x0016__x0001_É@ ÈM_x0015_K®á@_x0002_K~_x0004_þpÂÀ%ÇfþPÄÀ_x0002_Gå}ûÝÀ_x0002__x0018_`4é_x0012_À_x0002_#_x000B_»¢±À@zÀñInàÀÀúC8ÕÀ Ý|_x0004_kç@_x0002__x0017_A¦Á»@@&amp;/ÙêÀ_x0002_GjH½Å@ã_x0015_SrÍÀ_x0003__x0005_@_x0004_A_x000B_Ð@_x0003_±h7~ µÀÀuJô	ÞÀ_x0003_4LC÷½@_x0003_ÑC_x001B_+ÁÑÀ@ÑÓfÄêÀKeÿèÖÀ_x0003_gÓ+»·@_x0003_ ÙtÅjÃÀ@«_x000C_ë{càÀ_x0003_{5ÙäÀ@Q2oþêÀ_x000C_¤_x0017_,_x0010_×@@Ñ_x0001_,áÀ_x0003_Ì_x0002_ÛÝ@@EðL¥wÔÀ_x0003_l_x0002_ÁÜÀ@÷ þü ÕÀ_x0003_Ò_x0001_K_x001A_­ØÀ_x0003_@Ø±E`wÀÏåÃsØÇÀ_x0003_Ñ'uäÔ@_x0003_F®²s¿ÀèÇÔ8ÃÎÀ@`,R©ßÀ`Ë:Å_QàÀ_x0003_ª_x0015__x0019_øXÇÀ @5´¡ëÀ_x0003_Hê¥«´@ _x0015_ÎàÀ_x0003_ÜÇ"Ò@@ ò`_x0001__x0002_rØÀ_x0001_CÃ¾ßÀ_x0001_Pñ¨ï@ù,ê[ïÀÀ_x0003__x0016_TK`ÜÀ_x0001_4Á·Ñ¶@ÀN_x000F_i/wØÀ@BÖR¦ÜÓÀ_x0001__x000E_]_x0013_5_x0019_×À@ç}ü¤tÐÀ_x0001_%Ë_x0019_áÏÀJ¸yÆ@_x0001_pë_x001F_ÖÎ@Fêí_x001C_±Â@àÎ»Î ãÀÀ_x001F_"ÊªæÀ@Tk~¢_x0014_×À@øBì_x001E_êÀ m+½&gt;áÀ_(ÔÚÍ@_x0001_N!_x001D_YÃ³@ÀÇ[¡éWÔ@_x0001_zS_x0001__x0001_ÂÀ_x0001_Öã·á³¤ÀQ¥5åÀ@_x0001_u·e_x001E_¾èÀRVjðÞÀ_x0001_âe;ËÀ_x0001_¼¤.ð¢ÀÝNï	èÀ_x0001_^þ_x000E_þlàÀ_x0001_Úëä ³­À_x0004__x0005_G_x0019_®auàÀ×+ù_x001F_ãÊ@_x0004_©1¶__x0005_¹@À­v­3ÄÛ@hP=_x0012_¹ÚÀ_x0004_Ûïõ_x000E_¾@à©vý\Öá@cE0É@úfÎçØÀ5Ðà_x000F_nàÀ_x0004_ÊÎ&lt;	Ë@ê_x0005_ÆK_x000C_Â@_x0004_±¡ö5TÉ@_x0004_¸E6À_x0004_rÔi_x0002_ËÀ£_x0016_Ô_x0002_ÉÀ_x0004_nÇöôêÌÀ_x0004_â~_?³@_x0004__x0004_ ÓaÌtÀ@_x0001_Í±ÅLÔÀ_x0004_Ûùs]ºÀL;	ÖÀ_x0004__x0004_ë _x0011_TÂÀà_x0010_Å:_x0019_eãÀ_x0004_n©_x000F_Ïb¬À_x0004__x001D_{÷Õ³@¥_x0003_nÚ#Ä@À_x000C_ðY_x001A__x001D_ÓÀäõÚÉÒÀ@ö$ù_x0008_ÛÀ_x0004_8ï`_x000C_ÌÀ@©=Þ_x0001__x0002_¶ÓäÀ_x0001_Hí´ó¡ÐÀ_x0001_ ä ¹»À_x0001_"SÛQÃÀ@Äáª³×ÒÀO[ÞgÈÀ_x0001_Û_x001B_¸5­¹@_x0001_à¯(ýéÀ%£_x0006_`ÂÀ÷]ª¹È@_x0001_8¼~_x000F_G¦@ÀÈüEGéÀkÜÑÀ]â`RÊÀ@r8[ÇVØÀbC_x001A_ ßÀÆÜå_x0001_ÚÀ@3Ë»qäÀÀ­I/Ø@@9_x0012_2LßÀ_x0001_öF¥À]Ý@_x0001_}4&lt;£_x0005_ÄÀ_x0001_Ø_x0010_F_x0004_}°@_x0001_iéÜØÀ@P{ ÓÀº_x0006_ô4ÕÀ¬\#çâÀ_x0001__x0007__x0002_±ÓÀ_x0001_°_x0008_ÐÙ_x000B_ÁÀ_x0001_àLnæ¡À_x0001_zLµµ8ÇÀÀLt}}áÀ_x0002__x0005__x0002_"ÖÏ¸À_x0002_Í_x0013__x0014_+KÔ@	{K#5ÍÀÀésê_x0014_gÚÀ_x0002_ÄíÿÜ±@ëi¼ÔÆÀ_x0002_¸ìe@)¸À_x0002_®Rî-àÀàÅ+]_x0004_áÀ_x0002_þ¨½0_x0004_±ÀÛ_x0015_¿_x001B_­ÑÀ_x0010_&lt;_x0003_úÿàÀ@ÁâTxÔ@_x0002_ØÇE·@@½tnÀäÒ@_x0005_é¸_x0001_¯ÝÀ1Y6ApãÀ_x0002_U0W:ÙÀEJÉlÆÀ@±k_x0002_8ÙÀ_x0002_aÂ/¨@àN¥P©Àà@_x0002_¿Xö_x0006_³@ þ_x0014_DÖëÀ_x0002__x0012_hãëÆ@ÀneÛ£nìÀg!äd_x000D_ÅÀ_x0002_&lt;pwÏÝÀÀv_x001A_z¨ÐÀ_x0002_m{°À_x0002_jÍ@M*·À_x0002_I_x0007_­_x0002__x0004_D§ÁÀ_x0002_æt1|]¡@_x0002_P1ÈOZ@@¡*¢5ÐÀ_x0002_Lö._ÐÝÀyùWrÛ@_x0002_CY«º»À.31ÓÅÀ_x0002_¹PøZïÇÀÜ_x000D_µÍÞÀ_x0002_úñ_x0016_y¹À_x0002_ør-}9ÓÀ_x0002_woêÚ¼À_x0002_ªx/Þ_x000B_ª@_x0017_~CÜZÐ@_x0002_ïR5_x000C__x0003_Ì@ÀbP[w_x0017_æÀãK_x0004_h¡ÁÀ *¾Äa_x0017_àÀ_x0002_ÉAùÇÀ_x0002__x0001__x000B_×_x0012_àÀà@¦èÀÀW_x000D_ÎÕÀí_x0019_·_x0015_HÚÀ_x0002_Z·I_x0001_²@-¾=d¨ÕÀ_x0002_ø¿+èÞÀTRV&amp;Ã@_x0002_®ü_x0001_,í½@_x0002_©QA_x0016_Û@_x0002_5_x0010__x000B_åÏÀ_x0002__x001C_.K_x0019_`À_x0001__x0008_Ô_x000E_N _x0007_×ÀÀ_x001F_ûW4ÕÀ@Ï9ÓÄÚÀÀc_x0002_`j_x001C_ÚÀî¦jÄÖÀ_x0001__x000E_+G_x0005_géÀsî?WòÏ@`làÇ@_x0001_IP¥_x0008_â±À_x0001__x0006_±a_x001E_§©@ÀkÅL:ÒÀûb_x0004_)ÉÀ@DñB+åÀÀ¿/#îiÑ@1ÉÒAFÃ@èxlØ¾Ã@_x0001_È}ò_x0016_tãÀ_x0001_r|0¸À@ågõ_x0008__x000F_ïÀ*$7X×ÅÀØæuJÈÀ_x0001_üH_x0001__x0011_À±fÈ_x000E_SÄÀ6É_x0003__x0006_åÀ_x0001_=»Íq\±À_x0001_?uÍ½¶À_x0001_b5ÊgÀîÀ:[aÉ@ Çz_x0006_´áÀ Õ÷@áÀ_x0016_À¦_x0016_ÒÀ@¼_x001A_Ø_x0001__x0002_íÀ_x0001_lD7_x001E_t§À_x0001_,vêªÀ@©_x0011__x0007_ßÓÀ_x0001_À5½ÂP±ÀÀ7_x0001_åíáÀ_x0001_ÏpÃLdÙÀ_x0001_ÚáòäF³À d_x0001_.§_x0013_åÀ@°h³r/ÕÀ_x0001_0*¦H3@_x0001_ö8ÀG!±@]òËõÆ@_x0001_Á_x0012_ìÖ¹À_x0001_öJ_x0004_~¢À_x0001__x001C_ÚÚ·³¦@_x0001__x000D_T¼f¹À_x0001_» èéÈÀ_x0001_äÀ¬_x0007_ÉÀ _x0018_%-ÚäÀ_x0001_V1»^¿@_x0001_2wÍÀ_x0001_%¾h1Ü´À_x0001_¦»_x000E_RYË@_x0001_Òçð¯_x000E_¨À_x0001_J×ø_x001B_êÀ_x0001__x0008_`_x0014_Ú±@ÕC+_x0003_ÝÀ_x0001_àv_x0002__x0017_c²@_x0001_Åñ_x0011_êÅÀ`³­íHwäÀ@øõØÀ_x0001__x0005__x0001__x0001__x000E__x0017_öÞ*@@_x0003_BâÒÀ_x0001_fuÑð½»À`Ø§_x0018_³äÀ §¤_x0006_¼øçÀÀ½!bæöÖ@oiÐÀ_x0001_ðö«ÍBtÀ_x0001_`)kÕÀ_x0001_VY°@_x0014_.ñ¡lìÀà_x0002__x000E_*\½ñÀ_x0003_ î(æÓÀ_x0001_%À_x001C_ß@Ø_x001C_ªåÀ_x0001_A¾_6ZèÀ@jÄÈ;èÀ_x0001_oÙ¨¼¶À_x0001__x001D_²MÉ´@_x0001_àÄV_x0001_@_x0001_Pq	©\²@À»ìÐ@_x0001_ð°©rÛÀ_x0001_á_x001D_¢±_x0004_ØÀ_x0001_O¢ÞfìÀÀDVÑ+ÕÀ_x0001_®_x0017_³¨ÆÀ_x0001_é¾Î®é±À_x0001_ò %XZçÀ`_x0008__x0008_|éÀ@_x0015__x001D_9ÓíØÀàw_x0001_#_x0001__x0003_­§æÀ_x0001__x0016_QAépÈÀà!Jn¼;íÀ_x0001_,yÈôQÀ_x0001_ï;§C2¿À_x0001_L;M.¶@_x0001_Ë·h'FÎÀÀ:_x0015_ÂÞpÑ@À=[rëÕ@hêÂ_x0014_ÈÀ_x0001_¬3ï[¥@&amp;þQz_x000F_ØÀ_x0001_Ìh2/Y»@®¬Ü_x000C_@æÀÌ_x0001_,[ÀÁÀ_x0001_e_x0002_î_x0003_°@_x0001__x000B_ß£HÏÀÀ_x0019_e_x0005__x0011_ÛÀ_x0001_lÆAW©À_x0001_TóxÀàl_x001D_¹_x001F_ßîÀ_x0001_­3b}V´@ê°,3ÓÀ_x0001_ Bx&amp;ÈÊÀWDç@Í@ u¿úîÀ_x0001_¦ý±À¸}YØÔÀ_x0001_m6xûôÉÀ@_x000B_öÓÖÀuç9üËÀPÐmËÿßÀ_x0006__x0007_À¤1iØÔÀî_x0006_z{ÍÆ@ÀÅC`4ÝÀ@ºãß#_x0010_ÓÀàI_x0019_qSâÀ_x0006_"Öýª7Ë@_x0006_@80¾ÀÀÏ_x0010_ØóÆÔ@4_x0002__x0017_:_x0008_ÊÀ8X^MÐ×À@Y_x0001__x0001_FÉàÀÀ~8ÔÀ_x0006__x0014_Ù¦Ö¬@ÌI_x001F_aÅ@ _x001C_å³1åÀÀ¡ð|_x0005_üÔ@_x0006_Pb_x001C_U}ÑÀ_x0006__x0010_ßÛ&amp;¯ÀÀFRÖÔÀ_x0006_$!µ@Æ_x0003_92Ó@Ü|x]_x001F_×À_x0004_¤à"Á@àíÇË9TáÀ_x0006_Æ/ÓIÑ@_x0006_[8Ïã_x0019_°@ uå}m3áÀÀR\oÜßÀ`Ú{_x0017_6sæÀ_x0006__x0012__x0006_'¼ÒªÀ_x0006_îîôÉ@Àl¶Ç_x0001__x0003_UKÑÀ_x0001_@ 1y­À.æù_x000E_ÙÕÀ_x0001_\_x0004_ó½³ÕÀÀ¹KE[QÓÀ ì¨_x001D__x000B_xòÀ_x0001_m_x000D_ÓFcÇ@_x0001_øs×_x0001_,§À ¨_x0018_A¨)àÀ0&amp;_x0002_ £ðÀ`?ø½NjáÀ_x0001_gg1_x0019_T¿À_x0001_.v_x0014_?_x0011_ª@_x0001_qL*ÇÀÀ[±§_x0016_#åÀ_x0001_¦FëâÌ­ÀÀî&lt;?_x000B_!ÓÀàV·¶bäÀ_x0001_Om÷ àÀ`ïä´$YâÀ_x0001_h_x0002_øÈXÇÀ@E_x0013_~_x001C_Û×@@o_x0008_£ÔÀ_x0001_à¤_x0003_Yß¤@_x0001_©ÑN_x001C_êÍÀ@¹{ÜÕÞÀ_x0001__x0005_]îµpÏ@_x0001_´_x0012_%ÜýâÀ_x0001_b_x0017_Ö¨ÛÀ_x0001_ª¼°ê½À_x0001_Ý_x0010__x000C_¤ÈÀ_x0001_®²ÜÙ*ÈÀ_x0002__x0003__x0002_EF: ²àÀ_x0002_o²Ôw&lt;ÃÀ_x0002_Ø~Ï @À@_x0002_­_x000E_`×ÑÀ_x0002_Íö_x0016_âÇÀ,ý/ØÀ_x0002_ðÁg_x000D_J@3ömîèÕÀ_x0002_ÅÑ_x0013_G@ Gïp±äÀ ÊÏ_x0008_ëÀ@=®Ûú_x0002_ÙÀK©ç5üÞÀA_x000B_öÌ_x0019_Â@ÀDk.¬láÀ@p_x0012_æJÔë@@éé_x0005_?(ÕÀ_x0002_RËcZ£×ÀÀ_x0011_Ð_x0010_Ó@_x0002_dXy9§À_x0002_¶_x0016_¥´©@ÔÍI¼ÊÀ_x0002_0ífsô@@P5]_x0018_Ú@Û__x0001_7æÀÀì=axjÙ@À ­ÇÄÞÀ@Ù[~aÒÀ_x0002__x0018_÷h_x000B_)ÀÀZ@[ÙÀ_x0002_&gt;1W¶Ñ@ÀÌ $_x0001__x0002_mÝÀ@V÷_x0015_û_x000C_ÖÀ@4ÈB«ÐÐÀ@_x0006_X_x000B_·gÖÀ_x0001_wÈe5ÒÀÀ@ÎkcAäÀ_x0001_~ÉkÎáÀ¸jñµÃÀáZfá§ã@@¬3&gt;[ÒÀÓBÏÀÀÍqi0îÀ_x0001_	Û}ÁåÀ@ðÆÁ_x0008_ÚÀ_x0001_nyÐ®±À_x0001_7m_x0013__x0005_ÜÉ@_x0001_xç\[À_x001F__x0015_¬»ÁÀ_x0001_Êh#ºÀ_x0001_«­±ÀÀ=_x0008_Ï4ÙÀ@0ü_x0012__x001F_&lt;Ñ@@@ÛÙÚ_x0017_ÐÀfÇÉ ¾ÜÀ_x0001_*"*_ÿµÀÆ_x0014_DÅÀ_x0001_±Ñ´@_x0001__x0010_Ù_x000B_¥@_x0001_'xûÏýÚÀ@_x0001_aU3_x0013_ÒÀ_x0001_¼_x000C_&lt;@_x0001__x000F_èÅOEÏÀ_x0001__x0002__x001E_Ù|ËÀBgAØÀ`uI	_x000D_åÀ`Aÿk&amp;FâÀ@Kç¿_x0011_¸ßÀ_x0001_i_x000C__x001E_·°ÔÀ\g¢!_x0014_ÂÀ_x0001_~FÙ¸n¶À_x0001_Ï_x0005_¦_x0015_ÕÏÀ¨Æã_x000B_òÈÀ_x0001_-6óð+¼ÀVm*_x0010_Æ@_x0001_ _x0016_æ_x0006__x000C_v@Àd³ªURÔÀ_x0001_Ô{e*RâÀÀ]ú¬ÓbÛÀ_x0001_._x0017__x0007_2´@_x0001_DÃY_x001E_¡ÂÀà3_x001E_2KæÀèj+&amp;¬Á@_x0001_æ¥K*Þ×À_x0001_7HO\¸À_x0001__x000B_0×­¶@_x0001_ÂA§5@çÀ_x0001_jH±} àÀ&amp;ÞÖùÇÀ`L_x0014_øoåÀ_x0001_î_x0014_â²±À@QúçzZáÀ@_x001F_&amp;Ø¾ÐÀ_x0001_Óå§Í@`ª_x0004__x0005_wBàÀÀi$l®bÖÀ4_x0004_YËÊÀ 8_x0003_[¥äÀ_x0004_S©Ð¿^èÀ_x0004_Z_x0014__x0002_©_x0017_Ê@Ó@!ç«ìÀ@:H¬_x001A_)ÖÀ@j½âEÐÀ@ú&gt;ø[×À@_x0013_®]zsÑÀ`÷nY6HâÀ@_x0006_ç_x000F_}ËçÀ_x0004_úbþèÓ¨@_x0004_·v?RÍÀ_x0004_NÏ_x0008_ü×@_x0004_Óâ_x000C_ÏÓÈ@Àê\_x0016_­_x0011_áÀ_x0004_b¿¿XÊ¦@_x0010_¶"ÜÈÀ5__x0010__x0019_ÈÀ_x0004_8t_x000B_¤~äÀ_x0004_c_x001C_ ÂL¼À¸*¥gÍÀ3ì£_x000E_ÕÇÀ&lt;2ÈÏ@_x0004_ÿö~eàÀ@uxj$ØÀ@_x000E_"Ç²ÔÀ-Î_x0001_i{ÂÀ_x0004_:v]h_x0005_¹@ÿê_x0016_È@_x0006__x0007__x0006__x0017_ø=æÔÀH}6çAÇ@_x0006_ü`4îùª@_x0006_ _x0008_¶÷·À@Æâ8g·ãÀ×bJ®dÊ@rN}ùóËÀ_x0006_Q¯ûç·ÀÀ_x0003_ØÖÀ_x0006_Knä_x0004_°@_x0006_$C2ÈÑÀ_x0006_ü·!ÕöÉ@ ÛÃ¢èÀà_x0007__x0001_×_x000B__x0002_çÀ_x0006_8$[Ö÷@_x0006_¼_x0006_9_x0005_Î@_x0006_VªÂY£À@ëÔÌýÜÀ@X£H_x0002_&amp;ÖÀ_x0006_TW¼×KÜÀ _x000B_¹¨­àÀ_x0006_ÆJ^_x0002_®ÀtÃéÑ2Ã@_x000D_èéQæÀà_x0014_ly_x000D_éÀ ob_x0016_ÈëÀÀLf:»ß×À ¶_x0010_;äçÀÀ_x0016_lçFÑ@_x0006__ _x001A_ÛÀ²:vÛÀãô_x0001__x0003_1MÝÀ¤ÆzþÊÀ_x0001_ÄÇ Á_x001C_ÚÀzW_x0016_ÄÀ`Y)MJæàÀ_x0001_!P¿w¥ÍÀd&gt;Ø³×ÎÀÀqJ5ìrØÀ¤ÐëØpÈ@@=â4(¸ÜÀ_x0001__x0002_S½dÄ·À¥_x0012__x0006_äYÁÀ lHO}.äÀæb³ögÚ@À_x0003_ÉcìÀ_x0001_UñrE¸ÝÀÀ_x0016_WIr_x0001_êÀ@_x001E__x001D_»ô_x0010_âÀ`_x0008_a	2óãÀ@`_x001A_øÆ´åÀ_x0001_Rüµ[Ô§À_x0001_Ð_x001B_5ÈÀ@úKÄÈ_x0004_Ñ@Àùì¡_x0018_ãÜÀ_x0001__x0005_%¬B_x0010_Ê@_x0001_\fJÔÀsí5lHèÀ_x0001_­?::kÔÀHX¬»ÇÐÀ_x0001_&lt;Î_x0002_3¿ÀÍ_x001D_/á@_x0001_Qûh_x000F_ÑÀ_x0001__x0002_ &amp;´LÈIàÀßò®.ÂÀ L/&amp;~²èÀ_x0001_J_x0016_O¼@`9_x001B_»[âÀ_x0001__x0019_¾_x0018_ø%åÀ_x0001_Ï_x001F_fùUºÀ@HX_x0011_#ÕÀ_x0001_ æî]Û@ÑåNÂ·äÀ_x0001__x001C_õª,¨À )_x0004__x000C_ÒÔÀ_x0001__Î}M_x001A_·À_x0001_2å©ùÕÐÀ_x0001_Z_x0006_E¶@_x0001__x0008_@Ïn@_x0001_¢ÇÈ~_x000F_¿@ëº~À§ÍÀ_x0001_j3ÒH·¬À_x0001__x0003_9_x000F_ÀÛOéÅìÔÀjeXÍ@_x0001_/ã°À_x0001_ÖÛjd¸ÀSpa_x0003__x0011_ËÀÀ_x000B_¹_²ÐÀv_x0003_fâÇÀ1XßEÇÀ_x0001_Ö_x000B__x0014_²À_x0001__x0008_»_x0011_{ÀÀTTÌ_x0011_ûÝÀ_x0001_¤Ü_x0018__x0004__x0006_¬)ÒÀÀ®_x0007__x0002__x0003_oÙ@_x0004_°(uÛÑÀ&amp;1_x001E_¬ÇÀ_x0004_Fô¹+ª@@ó_x0018_©_x0008_§ÖÀ_x0004_OSÉxöâÀ_x0004_ÔÝ= À_x0004_ì9_x0008_¬ÜÀÀõNùÖÞëÀ@3Ñ¦÷ÉÕ@àóÃ_x0007_°}äÀ@*ã¡-ÂÐ@À¢ªòkQÙ@_x0004__x001D_iHÄÇÔ@_x0004__x0018_$ëYÀ_x0004_¤a_x0005_È&lt;àÀ_x0004_]§½ã½@_x0004__x0011_µ¾ µ@F°þ	¼àÀà§b­PèÀ_x0004_tJäF¬Àk/O9ÉÀ6¥v\Â@_x0004_óÒÌ ±@«ÔÊí_x0001_ÅÀ c½I3!âÀ@¨Ì©_x001C__x0006_Ò@@&gt;1ît×ØÀ_x0004_Ì¡Vä§É@@_x001C_±ÄÓÖÀ_x0004_ 8í®8À_x0002__x0003_À¡¥ºè_x0019_àÀÀF¿ÑðÆåÀ_x0002_CN·_´¾À ÔDõvîæÀ_x0002_ð±©vÀ\N÷FÎ×À_x0002_ÝÊw_x001D_ÌÀ_x0002_ÉòöÿÑ½À_x0002_Y§b¤_x0003_ÓÀ}_x0001_µvØÞÀ_x0002_jÆ¿òà¿À_x0002_Ø`Yè@À3)=à7ÓÀÀ­àÀ&gt;Ð@_x0002_~(",U®@_x0002__x0002__x000B_ô¨À b§_x0017__x0015_àÀ_x0002_Dú¯0ÜÂ@_x0002_pi|²jÌÀ_x0002_Ð^h_x000F_^wÀÀ!_x0014_eâÀ¥_x000F_§ÊÀ@½¶½ÚÀ_x0002_àHê6á´À_x0002_üz·_x001B_a@¤_x000F_a^DÙÀ ·oÿáÀÀ¡Íÿ6Õ@_x0002_Ï*8B\Ä@_x0002_NÈÎðz°@_x0002_!\­d_x000C_ËÀ_x0002_Ü Ä_x0001__x0002_}ÇÀ_x0001_|í¹»@@õ£GÓ@ \Ò:ÛäÀ_x0001_¨äw_x0007_xÐÀ_x0005_x_x0010_¢_x0003_Í@Cô&gt;ã½ËÀ_x0001_¯s.ý_½@_x0001_¢0§³ÒÀ_x0001_ÖÙgçµÀ=h8ÒÀ¨ç®¤nÈÀ_x0001_GEö¼@_x0001__x0014_w.³À_x0001_ä_x0003_î}ç©À@É¯J@}áÀÀÉÌAeÑ@gç~0:ÉÀ_x0001_õ_x000F_yÀ_x0001__x000E_LSwDÙ@n_x0003_$H»ÜÀÖæH@×À_x0001_ñç_x001B_³ÈÀ_x0001_j_x0013_áTãßÀ_x0001_¦±¦@_x0001_Ï¯äÛÀ Eþ»àÀ_x0001_;(t^ÄÆÀ_x0001__x0008_=j_x0008_DÀ@qÑÉßÀ_x0001__x0017_¯åaÁ¼À_x0001_+åqç£ËÀ_x0001__x0004__x001A_K¼_x0016_ÆÒÀXÓ®EàÀ_x0001_7,×Y´ËÀ ,LU'_x0006_âÀ@qþS3ã×À )dé'åÀ_x0001_-_x0005_z&gt;ÎÀ@Ê_x000B__x000E_§rÜÀ_x0001_çsóÑkãÀ Ka_x0017_PïÀ_x0001__x0011_eáëßÀ_x0001_°_x000D__x0003_ü«@_x0001_°I»ÍÞÀ_x0001_I¥hÕ¼@ÀÏ2XÒ@@UByNÐÀÀ_x0011_ÖK!×Àßë_x0008_ÄÀ_x0001__x001C_ôÈ_x0002_¿ÀÀ_x000F_ÿ1_x0013_áÀ_x0001_ë©Í_x0004_WÖ@@ÃÑKÎ`Õ@_x0001__x0007_»_x001D_ È@`üVY_x0012_¥äÀáÈÙäÜÀ_x0001_·Pq_x0010_ÂÙÀ_x0001_UkØÿPéÀ_x0001_Ê´ÏÀ_x0001_á_x0002_À¹£ÚÀð-æoù òÀKt¤{yÅÀ_x0001__x0010_¹Ý_x0001__x0002_j1ÂÀ_x0001_HëÅ³Ç@_x0001_¢ä'n	¦À_x0001_§úuî§ÀÀëÆ­fä×@_x0001_d5í¦Þ@_x0001_GU§¶@@pÓ÷_x000F_=ÓÀ_x0001_÷dFA½À_x0001_$ôë ¨¡ÀÀMá?ÓÚÀÀbu{ïÀ_x0001_^ÊñÀ@_x0001_¡êÖ¨iÖÀÀÙ©2=µÙÀÎ_x001E_z`rÆÀáiQß¤ÑÀåÇ&amp;lhçÀ_x0001_£Âk_x001B_¨³À`Ó_x0012_êÀ_x0001__x000D_ÃÙ;ñÀ·_x000D_vúÈÀ7Ù@_x000F_zÎÀ_x0001_þ«_x0005_ó,ÉÀ_x0001_1*üwØÀ_x0001_]÷øè_x0013_ÐÀ`®÷G_x0013_LæÀ_x0001_ì&lt;_x000C_îÉ®ÀÀtmà,¶Ñ@_x0001_+tÙÍÀ ØV/ÕâÀ@zYèªÐ@_x0001__x0002__x0001_fd_x001F_b@_x0001_ù¤_x001F__x000C_hßÀ_x0001_^ýFèd§À_x0001_N_x000E_vÃ§@Ð;_x0008_||ñÀ_x0001_kU9çÀ_x0001_~8Õ6°@_x0001_»0uÑ@@!_x0012_ÇÜÀ_x0001_@ÙÏ)ãk@`Rã_x000C_ö¨èÀ_x0001_æ:ÉÙñ×À_x0001_ëíñNÆÀ@-a_x001E_{û×À_x0001_FíR°çãÀÀ¸:_x001F__x0002_ÓÀ_x0001_+»_x001E_iJ·ÀÀ¤5Z_x001E_ÿÛÀ_x0001_hâÓòÙÀdF¥AÇÂ@@Ï=÷¼ðãÀ_x0001_k,óTÚàÀ_x0013_A_x000E_80Ý@À³(ý6®ãÀ@_x000E_le_x0004_âÀ×µÃûßÀ_x0001__x0011_7ÉÞÀ_x0001_Ý2pMÎÀ_x0001_(_x001D_·À _x0010_É¢ÑãÀ ò_x0007_áÀÀý_x0003__x0004_]ïÓÀàQt6tnëÀÀXp´_x001F_ÔÀÀä·á_x0008_EÞÀ_x0003_´XæCs±À_x0003_|_x0004_nÿ"@µý'£_x001C_×À_x0003_¸&gt;Y3ªÀ_x0003_-ä_x001F__x0017_5º@@ø1BÒ@@æ³&amp;ÖP×À º_x0010__x000D_«IçÀ5É÷ßÀ¥e´ì3ÁÀnYÒ_x0002_ãÀ_x0003__x001B_¤åÐÀËß4à_x0014_ÕÀ ëóRãÀ¿ö/l­ÒÀ_x0003_wStµÀ_x0003_zxñ*åÀ_x0003_ÇÖ¤^_x001D_ÄÀ_x0003_Jw{.Æ²À@L_x001B_Å\«ÕÀ_x0003_î&lt;_x0005_üòßÀ@DÏ?¨eéÀ åHJhªà@_x0003_)5kO²À_x0003_c¬=_x0001_	´@àlÊUtã@_x0003_L3qü ÎÀ_x0003_ÌAEF#®À_x0002__x0004_À	½&amp;öÞÀ_x0002_î_x001D__x0003_ý;»À°¸],«Â@¤ +.ÂÀ@IêsØ7Ö@_x0002_ªò×_x001E_T²@_x000B_ì¢À×À_x0002_$ãØg@@G÷á\éÀ¡Ç_x0019_OÐÃ@_x0002_ÌïB_x001D_iÀ_x0002_0Ôç§ÀÀî7ò"_x0019_ÔÀ_x0002_Iv]	îÔÀ_x0002_Dàs¨¨@ W¸f_x001E__x0001_èÀ_x0002_C|h9äÏÀà_x0008_&amp;[ÀoäÀ`l6µâÀÀ_x000F__x0019_ªÈÝÀÀìu_x000B__x0011_oÔÀÙaLj×@Àwý_x0003_TÚÀÀ_x0006_ÌâdaÖÀâ_x001C_z_x0004_åÀ@°GÏv	ÝÀøõkz_x0014_ÝÀ_x0002_ k\ÚÀ_x0002_p_x0001_ûwê¬Àà?)v×ñêÀ É_x0008__x0003__x0014_XàÀÀ_x0011_fV_x0002__x0003_tÎÙÀ_x0002_8kd]Ý¤À_x0002_ T¼ÿÒÀ@yÊ7_x000C__x0012_ÛÀZJJ_x0016_~ÒÀÀ¡Âä×Y×À_x0002_@Ûî½^È@ÀC0NVÖÀ_x0002_$T_x001B_¾_x0001_ÊÀ_x0002_z1WM_x0007_´À`_?XÄfæÀà¼Ìþè_x0002_ãÀ_x0002_cî9j³@_x0002_âN_x0005_Á¦@_x0002_À§À@Ý_x0014_Pt²ÐÀÀÌBùÆ^ÑÀ_x0002_U&gt;i_x0013_2»@_x0002_bs_x0016_v8§@_x0002_%ãräÒÀ_x0002_»=_x000D_RâÀ#öÝçßÇÀ_x0002_ð¯têÀ_x0002_T_x001D_I×ËÀ_x0002_»N_x0010_#_x0010_ËÀÀe_x000C_(¿ÙÀ@_x001B_Ä¶WÙÀ`ÿÎ-gã@_x0002_Rü_x0002_ñÇÀ_x0002_Ý_x0004_÷_x0015_ÇÀ_x0002_Ëó¤¡wÍÀ@¸9î&amp;°ÞÀ_x0005__x0006_UÁ«FäñÀ_x0005_d="_x0007_ìËÀ_x0005_@_x0019_ò"@éd¡¤§æÀ@¶SÈû ÙÀ¡jãÆ@þZëÖÀ_x0005_f²ëß¿À/eíU_x0017_ÁÀ`r_x0014__x0002_9àÀ_x0005_ô)#¶úØÀ@^vï¸à@ÄOk_x0004_}ÓÀÀë­&amp;¢ÓÐÀ_x0005_pÇÄ´@_x0005__x0004__x000D_âtÉÀÀ»Ü@Í~ÙÀ_x0005_C[_x0004_¨ÏÐÀ_x0005_¦Í3Z_x000E_°À@V,Ñ"Ó@_x0005_wÐ~ø"¼À_x0005_¿Á8&amp;ÕÀ@Õç_x0006__x000B__x001E_×À Rþ«\WèÀ@ÐèÎY4Ñ@@n_x0015_@gSÐÀ _x0001_IÐçÀ'_x000B_;_x0003__x0004_ÎÀG n_x001F__x0005_È@ nþNMãÀÀw_x0003_&gt;Å_x0006_ÖÀ_x0005__x0010_Ìi_x0003__x0005_ã{@ y+ñÕÄéÀ_x0001_p¤H_x0016_Õ@_x0003_±Ñw¬_x001D_¿@_x0003_É4QÑ3¶ÀÈ-?YÔÀÀk¹`_x000F_YØ@_x0003_àW4¦i@ØWÔø:ÓÀ_x0003_fKÕßÀÀLRliàÀ_x0003_ª^uÈ@_x0003_,íÕ¸Ø¸À _x001C_zùáÀÀn_x0011_Q_x001D_ÚÀÀúÆãOÐ@ÀÚt&amp;ÿÒÀÁZR_x0014_ÞÀjÒE¢mËÀ£8·¼©Ê@ßXÓ7_x0007_ÉÀüÙ{ÜÀÀnô}+ÐÀ_x0003__x0002_Q?_x000E_Ì@_x0003__x000B_ê_x0005_ÖvÀ@_x0003_ÔÇi_x001A_8ÀÀÀA_x0004_x±÷åÀ@¼A¼AáÀÀüÊ2ãäÀÀA£×ã_x0004_âÀ_x0003_ É8a»@_x0003_Çn Ç@_x0002__x0004_?_x0013_×ÝGÚ@_x0002__x0011_R×ô`¾À_x0002_Z-XÇÌÀ_x0002__x0015_Û_x0011_ÒmºÀiçÛYÛÀ_x0002_Å¡ïÙÏÀ_x0002_NØ;²À ¡Ò¸ÉãÀ_x0002_@_x0008__x000C_Q_@_x0002_0â¾.í¢@_x0002_¼ZÓz¾âÀ_x0002__x001E__x0010__x0008_+ÒÀ_x0002_V-L:ÎÀ`¢%¹ÃïÀ_x0002_2Ò±~äÀ_x0002_¯CCÒ·À_x0002_ª]é»Ï¹À_x0002_ô_x0003_KêÛÙÀæ7´ÿÉÀ_x0002_p_x000C__x0003_ÙÛÐÀ}JÓ©ÿÓÀ ÏM_x001C_ò?äÀ`Ùw ÉèÀ_x0002__x001B_HÚ_x000B_ ÃÀ Zk_x0001_±TãÀ_x000C_=á®çÙÀËèå¤bÓÀ_x0002_lyðÓØ@7_x0001_I ÚÐÀ_x0002_Å4_x0017__x0011_Ø@@0Û%^ÑÀa,õ_x0001__x0002_§_x001D_ÚÀOQheäÀ_x0001_ä°¦IÇ@À47xÁÓÀÀcÒüþ_x001E_ÚÀ_x0001__x0016_RmºØ©@_x0001_$!©	ÿË@@&gt;&lt;f¥nÚÀ_x0001__x0017_ CÔ·°@@OQìpTØÀÀJ^ó,bÒÀàP}+õÀ_x0001_m_x001B__x0004__x0011_ÃÌÀr_x001C_³ÌÁÀÀJIÀ÷ÚÀ_x0001_¨¢Bê¨À_x0001_õõt²_x0008_¿@_x0001_Hg¥"«À_x0001_|ñ²ßn@_x000E__x0015_&gt;ÉOÃÀ_x0001_i_x0006_4eõ±@_x0001_ø°U¡´À_x0001__x001F_Qöð_x0011_¸À_x0001_õt)!£@ñÎYDÁÀ@_x001E_|ú_x001F_ÖÀ_x0001_1øé¨ÅÀÀî³_x001A__x0002_Ð@_x0001__x0016_aR8_x0018_·À@Õ5Ku*êÀ_x0001_ßÛJ²@ t_x000E_&gt;/}òÀ_x0001__x0003__x0001_`à/ÝÓÀ½)_x001A_ÇãÀ_x0001_¹4_x000F_õ¾µÀ_x0001_¦ïÐÁ&amp;ÄÀ ãiX)`êÀ_x0001_ê.W¤!áÀ Ë_x000C_[XVàÀ_x0001_­°êþC±À ½¾­_x0004_IçÀ_x0001_vdáÝYÜÀ _x001E_ðíÀ_x0001_Ðô9óïÀ_x0001_ÏZµ_x001B_1È@@ÌÎ_x0017_áÀ aKw_x0004_AäÀ_x0001_dÖ+{À_x0001_¸_x0005_L£)ËÀ_x0001_ÂaÄcÓÀP_x0002_ÝäyðÀ_x0001_QE8_x000E_àÝÀ_x0001_OÃfEÏ¼@_x0001_:Ø'_x000F_¦Àã*s5rÄÀ_x0001_[fÊ­ÑÉ@ r»ÅÇjâ@_x0001_b_x0004_AíÂÀ_x0001_q&lt;mÑÀ_x0001_ `¼_x0007_À_x001E__x000B_Ä,_x0015_Ç@_x0001__x001E__x000B_W¤Æ¥ÀÀóÁRáÕÀ_x0001_j_x0002__x0004_üP´@_x0002_p&gt;x_x0011_TÂ@_x0011_6ÇÐÂ@Àô@·ÛÀ_x0002_YQ_x000F_6ôÁ@_x0002_¾kHRÛ·À_x0002_Ð#d¡@_x0002_@)_x0002__x0014_Ð@À¦q_x0008__x0018_@ÙÀ_x0002_Ëèk-_x000F_Ã@_x0014__x0001_5fKÍÀ_x0002_"_x0018_p´ÏÀ_x0002__x0007__x0014_¾_x001B_Ô@,là~ÐÀ_x0002_´3wo°@_x0002_lÒU_x0019_ÝÀ@:¿¶ÐÞÀà¶/ØåÀ _x0015_5qw&lt;àÀ_x0002_HÌ_x0011__x0003_Àw_x001A_J_x001F_ÎáÀ_x0007_Y®¶ÊÐÀ_x0002__x000F_p_x0015_&amp;.ÌÀÀA_kÒ@_x0007_dÈÌ_x0018_ÐÀÀ_x0017_#»õþÐÀ_x0002_Â_x001F_³À_x0002_îJó·À@Gy?áÀï_x0014_ÅC.ÈÀ@ï_x0005_ÛÜÀ_x001A_+»¶ÂÀ_x0001__x0004_ÁsË@_x0015_Å@_x0001__x0003_³x_x0001_æÌ@ø_x0014_ÝßË@BÅªL×À_x0001_[;ÇAµÀ_x0001__x0002_ª`S_x0016_±@@ØaíMÞÀ,&lt;BhVßÀ_x0005_eDrÏÀ@Ç°0fæÀ_x0001_xÈøÙÌÀ_x0001_:ïn²¦@@Â{¸$RÐÀ§Àc¤ØÀ,½û ÍÀ ÀÅâÀÓ,¯=ÃÉÀ_x0001_mW ÂÀ_x0012_luIêÀT(IüYÓÀ_x0001_äùS3¯À_x0001_ÜÃ8XÁ@_x0001_X9! &lt;ÃÀÀ0{oåX×À_x0001_&lt;¢ú"	£À_x0001_rOe_x0003_ÚÇÀ½são{ÅÀ_x0001_ÛhÕqÍÅÀÄ?{Páá@_x0001_ÿH_x000D_¶Ë@_x0001_EQsjý³@_x0005_M_x0001__x0002_³xßÀ@ÊÈùâ áÀÀv_x0004_ÂzñâÀrûlD&lt;ÚÀÀ¹W@ØÀÀMè1HÑÀ_x0001_«Ã_x001F__x001F_Æ@ 7__x000F_	^èÀà×£·làÀ_x0001_¤´Å:ÄÀZî_x0004_ÄÀ_x0001_ð(_x001C_Ä_x000E_À@X4Á_x001A_ÔÔÀ_x0001__x0018_VJ¡ÕÀ@$¬@O7ÓÀ_x0001_bO¿¤+ÉÀ_x0001_nÅãä¢À_x0001_äù_x000D_H @äG]¼ÙÀàÑ¯ªàÀ_x0001__x0010_ÌÀ²@_x0001_îÕ±·_x000C_ªÀà©HÑ³$åÀ_x0001_\?­-Ë@À_x0004_j@ÙØ@_x0001_¬µöÛ'Õ@±T_x0002_Ï_x0013_ÜÀV_x0001__x000D_ÓwÃÀ_x0001_ó)/QðÀÀ_x0019_©Ö×ÀÀäuMw_x001A_ÞÀ@ ÎÔ2ÒÀ_x0001__x0005_©±¹;_x0011_ÅÀ_x001A_s2dÓÀ@ "àoçÀàeøËË^äÀ_x0001_%_x0015_dÓÂÊÀ~9êüfËÀM_x0003_eH_x0001_ÀÀ³è²_x0012_PãÀ¸/qÐÀ_x0001__x001E_ð¯»@_x0001_:ßô_x000C_µ@_x0001_¡ b¶¹@À_x0002_Ò¤_x0004_ãÀ_x0001_:_x001E_mÞÀ_x0001_k9û{ÒÀ@9rEGáÀb_x0003__x000E_É9ÔÀ_x0001_^të{ÃÖÀ_x0001_×øË\¾@_x0001_;¤I Ä@_x0001_sBÄÈpÆÀ_x0001_e_x0004_Ó!¹ÙÀÙ3u_x0019_UÃÀ_x0001_kã_x001E_ØÀj_x0007_Tx_x0011_Ð@!Â.HvÓÀÀTcìÜÀ_x000F_¶	#ÄÀ@=;°_x001E_ÁÀ_x0001_Z¶îÂÀÎî%Ä)ÁÀ NÅ_x0001__x0002_×ÑîÀ3{_x001D_¸òÍ@à)rª	ãÀ_x000C_Iä_x0016_XÔ@_x0001_ÀèôJiÀ B_x001B_£ëÀ@ëÀ¤¯àÀ_x0001__x0014_;_x0013_mÊ@_x0001__x0003_²¶@ÀÀV_x001E_ÎjÝÀÀS¬×GÙÀ_x0001_aWËñÕÀ_x0001_&lt;þ¶_x001E_V¤@_x0001_Ý­§´_x001E_ÂÀÿº^§òÀ_x0001__x001F_âD@_x0004_êÀ_x0001_æ·]_x0017_4ËÀ_x0001_ë(_x000D_¸Ö¶À_x0001_DfºÄÂÀ_x0001_á&amp;Po_x0015_æÀ_x0001__x0001_oféNXÀ_x0001_;ü_x0008__x000F_Ø@_x0001_P{_x0001_À_x0001_y¦væ)º@_x0001__x0019_îÔ`ÙÀ¨²ØÀ¾3õûÃÀøzfRÒ@_x0001_¹§PvVÂÀ_x0001_Jlx2 ÓÀ ÊÉ?ÃuãÀÀÐk_x0008_ö_x001E_ÜÀ_x0001__x0002__x001F_65ÏÀ@xÍ8_x001E_ËÞÀx=Ù¤ÅÅÀ_x0005_pÇeÄÀÀL_x0001_¨¹BÜÀ_x0001_4tï°À_x0001__x0019_\íc¼·@_x0001__x0006_gå3¢Ààk*Õ_x001B_çÀ_x0001_h6£À@Ý_x000E_·ýÜÀàÌ3QçÀóUìg_x000B_Ë@_x0001_Í´´s¯¾À_x0001_tV£tü¼@@~$_V¥ÒÀ*®_x0019_­ÊÀ_x0001_(SNÏÀØüµ_x0002_)Ð@`Pycà+âÀàAØ¾EïÀ_x0001_ë¸8¼ÐÚÀ¯ÕªEèÀ×À_x0012_ÛÀ_x0001_Z_x0010_1è@_x0001_I"IÕ"¹À_x000F_ÍGÙÀÀò_x0007_¯C	çÀþª°_x0001_ØÀ_x0001_î1ÑÈ¨¤@_x0001_È©{_x0002_0@_x0001_)°_x0002__x0003_ W­@ûiÀÀÀ{"_x0013_F_x0008_Ý@_x0002_È%_x0003_¢À_x0002_÷`í·@_x0002_ìs~é´À@_x0017_UW#7ÙÀ_x0002__x0002__x001C_xmÐ@ÖÕ¸íjÀÀ@_x0007_]y@8ÛÀÀA_x000D_e¡ñÙÀ_x0002__x0012_kâ*¡ÖÀDG_x001F_ÂäÀÀù¦D©Ó@_x0002__x0012_n¨¸À_x0002_É_x000E_wèMäÀ úQ_x0001__x0010_æÀ_x0002_ÚRg&amp;¡@_x0002_\µ%ç@_x0002_0K´I@_x0002_"ê_+¾ÓÀÔH[¶È@@2_x000B_:ÀÓÀýýÌK ÏÀ_x0002_­nC©ÙÀ_x0012_u	ÖÀÀ~e_x0012_âÀÛÇ.+7×@öxçÀ@é_x0008_ÎeBíÀ_x0002_)rÞÚÅÀà$8LBáÀ_x0004__x0005__x0004__x0005_B_x0012_ä_x0012_Ú@@»_x0011_ÀÛÀïö_x000D_@øëÀaï/Ì@@Ëg:yÔÀp9¸*æ)óÀÇ¬?TÚ@_x0004__x0004_1_x0016_@@@[É%¨ÞÀ`_x001B_T_x0015_ôâÀõ­_x0002_TÖ@@sAÅßýßÀ¢Ç×sÉÀ_x0004_Q_x000D_Ï_x0003_=ÌÀ³ò¾ÃûÖÀ_x0004__x000C_&amp;_x0005__x0008_@_x0004_gUjê·ÀÀ/C·4æÀ@¬_x0006_óæÀÍ_x0001_M2Ç@`gwô§TâÀY'_x001D_ÇÊ@_x0004_!pÀnÀ_x0004__x0004_ÀT}óo@ Þ¬_x0006_páÀ_x0004_,6(_x000D_¤À_x0004_ìnÅÀ`¢âH:©äÀÀáV_x0014__x001F_:×ÀÀÔâ?_x0019_0ìÀ_x0017_yõy&lt;Â@ _x000D_Ö_x0001__x0002_°ÆäÀ_x0001_ÈÅæê­À_x0001_3¤³GÔÀ_x0001_É_x001F_4ýøº@_x0001_XÙò5^ÁÀ RóÔ9àÀ_x0001__x0016__x001E__x000D_É¿ÀÀ5#__x0017_$èÀ@~ùÞ4%ãÀ_x0001_¶R¼óvÑÀ{gçAÉÀ 2¾_x0008_'ðÀñ_x000B_g_æÀ_x0001_©=_x0004_@ÕÏÀ_x0001_ø_x0004__x001C_õTÀ@ó_x001D_V@ÇâÀ ì^X_x0016_=ãÀ@L#_x0018_§æÀoÉ_x001C_Ò;ÒÀ j%_x0005_\_x0016_ä@9kâ_x0007_.âÀ ¯9RUèÀ_x0001__x000C_ð_x001C__x000B__x0004_«À_x0001_zdpVâÁ@_x0001_ÇQ-_x0010_6ÍÀ»÷ÉI%ÔÀ_x0001_pýnU@Àý_x0001_¶_x0014_Ð@Vþ@_x000E_dÄ@^þ!nÎÀ_x0001_ô_x001F__x001D_bi©ÀÀ_x001B_ÛgMàÀ_x0001__x0006_À±J²_x000F_7äÀ@(:¹ûTìÀà°T3qZáÀ¶vyÀÀ_x0001_òú!'«À_x0001_ ý(_x0003_À_x0001_VmÙNsÐ@À¨ÜhwnÔ@_x0001__x0013_±8Ó]ÞÀÀbçi_x0019_åÀ_x0001__x0004_%ÃÞ@M_x0018_5_x0017_ÊÑÀ18zGÑ@_x0001_ËB_x000D_IrÙ@_x0001_83«ÞVÀ@_x000E__x0016_¢§Ð@_x0001_ÎvË_x0002_!×À`ôÊâ_x0016_õèÀ_x0001_Ò6Û=£µÀÀ_x001E_e&lt;&amp;_x0019_ÓÀ_x0001_`½6³@ú_x000E_¹ÇÅÀ­_x0019_B|øÙÀóý	ÓÂÀ Áò+»èÀ@_x0016_¢líèáÀÀ_x000C_§DèÜ@Àv¾~ÑàÕÀÀ_x0011_¶Ê1_x0007_ÚÀ_x0001_¿6§_x0005_ú¸À'à^.ÑÆÀZâ_x0001__x0003_ÁÅ@@.Æf/ÓÀ_x0001_`_x0008_âä±@`R,1¸ãÀ_x0004_æÈË_x0019_ÑÀÆ_x0006_Ü±âÂ@_x0001_µ¾_x001B_ÄÀ_x0001_I÷e_x001B_°@_x0001_ÃúäA	È@_x0001_r'ð±Ï@ÀÍ1ª5òáÀð£í^M«ðÀ_x0001_8Êå]xÄ@Às¤/Ñ¾äÀ_x0001_F½w ÐÀ_x0001_µHRÝÀ@°¤^p_x001E_ÖÀÀß_x001B_®oÛÀÀ_x000B_¤_x0002_ÒÀÀ_x0017_L_x0008__x0006_~×À_x0001_w,zÆÁÀ_x0016_¢_x0010_ý_x0014_Î@è×ªÆ Ã@½]ßÀ_x0001_WkÖy_x0014_×À_x0001_ºê÷0ô³À@qå*8ÓÀ#zN¿çÆ@_x000B_ã§²ãÀÀbñØÌÒÀfèîÚÂ@ËAÝßßÀ_x0001__x0002__x0001_åª`0Ë@ ¿2K:ÞÀ_x0001_Ëño¯ïÀÀ_x0001_´ðvÂÀ%Wg"ÐÀ_x0001_Ð*Y³%@2ä,x4ÙÀZë_x0017_¡DÅÀàÅÌyéèÀ_x0001_Ø´S±áÀÀ+"ºNãÀW_x0019_º÷ÀÈÀà4i¶éÀ@ÛëØCîÀ_x0001_Àp´«dpÀ_x0001_&amp; ÃãÀ@oê¨ìæÓ@_x0001_{	ÙTµ@_x0001_¿	o±Î@ @ÀléÀ2Ñ@ÄÍ@3_x000B_)ÔâÀ_x0001_{ß_x0011_ÀÀÀ_x000D_õ.0ãÀ_x0001_8æÈ_x000F_ä»@_x0001_»!-{ìÀ8KÒâÜ@ÀK¼oÝÀ@?$`×Ààö4óÔäÀ _x0007__x000D_ì_x0015_çæÀ_x0001_ÆÌZ_x0002__x000B_7À@@pÈîÆOØÀ_x0002__x001B_{´8_x0010_Â@bS¡_x0011_ÇÀW_x0014__x0004_|ÕëÀ_x0002_@L|ù&gt;S@Qî4k_x000C_Á@@}åÏ÷_x0004_ÕÀ_x0002__x0011_$¶@ÀeÑ{ÓÀ_x0002_d·.{¨°@Àæ¥ÄzÙÀ _x0001_ÎÙYåÀ ´ú¦Ä_x0008_äÀpuëVìgðÀZÊ	"¬ÃÀ@Êõ½wÙÀ_x0002__x0005__x001C_CáÑ@@ý\_x0006_J6ÔÀà&gt;i_x001C_^IáÀàÙ_x0003_¡HåÀ_x0002__x0002_ïp%N@ _x0007_L^ÅåÀ_x0002_St¯`ÎÀ`_x0004_Å ðNîÀ_x0002_/qn|ªµÀ_x0002_e¦´@_x0002_¾Ù_x0014_©@_x0017_ûk?ìÔÀ_x0002_1&lt;ÐHÕ¼À@·»àÀ_x0002_ÊòÍ\¹ßÀ_x0002__x0003__x0002_õÔgo_x0007_·@àZÉÐ,ÍâÀ_x0002__x0017_¦ÑX¢ÆÀÀwÂbÔÀ@áþC`_x0011_ÕÀº_x0017_ñ¤gçÀk-)êÀ_x0002_ØÏ9wÀ­ÂH._x0011_ÏÀ_x0002_Y=@Ø(»À`U.jñTâÀøÈËÀ ëdMnäÀ_x0002_WªÜÇÔÀ_x0002_É*y2Ê@Àióýà@ì*&gt;tÛÀ`q·ââäÀ#!èlXáÀÀ|N+_x0013_äÀ_x0002_yKhÛÀ`ÑGKÔ=ìÀL7_x0005__x0001_ÑÀ_x0002__x0014_éY©À`§	c¾µìÀ@¦Ä¯º_x0003_ãÀ_x0002_Âr|²·²@_x0002_VÍ®9z¥@_x0002_ÜèÓñýË@jÒ_x000F__x0005_DÚÀ@óð¼_x0019_ÐÀ_x0002_Â_x001A_]_x0001__x0002_KÊ°@À_&gt;ëÜÑÀ@_x0003__x0008_à8MÞÀ_x0001_d_PÙÂÀ_x0001_&amp;úôg0À@_x0001_å=K´_x0018_âÀ_x0001_È@°àñ@_x0012_Èt$Æ@_x0001_Ñò_x0011__x0004_¹@_x0010__x0001_ö¾å×À_x0001_ ­Äu}@_x0001_D_x0001_T_x0019_5ÌÀ_x000C__x0016_Ó_x001E_ÓÀ_x0001_÷_x001D_ã*ÙÙÀ_x0001_ìL_x0004__x000D_±²À_x0006_[vSËÀ_x0001_zX_x001E_è£@_x0001_neï_x0010_¦ÙÀÀMá#1ÞÀ_x0001_ë_x001F_@_x0013_ÛÀ_x0001__x0001_|Y~"\@_x0001_g0_x001A_$»À@Ñ½ÍÄ®ØÀ_x0001_ýÁí_x0003_&gt;ÆÀ_x0001_Y#¹jçÀ_x0001_ Q_x0013_ýoØ@ »WËâÀ_x0001__x0017_üE_x000C_Ú¶À_x0001_¡ï_x0018_÷½@~_x001B_p`×À_x0001_^A_x0004_à"ÚÀÀ¡ö;!D×À_x0001__x0004_ÀÀêW_x0014_çÀ_x0001_z\»8Ã@@%[_x0005__x000D_ÐÀÖ¬|ýËÏÀ_x0001_åYQ_x0018_ÖÀh¾àÀÀíÔÖ%ÜÀ_x0001_Ø[~ò¡À_x0001_`å_x000C_$;ÞÀ_x0001_ð`}\{À_x0001_ûzý%¢´@_x0001__x0012_	_x0003_ÙÓÀ_x0001_°Â_x000E_+@` 1vg_x000E_êÀ_x0001_Úeú%À@øSi$èÀ_x0010_FQÂ_x001B_ÛÀ@HÇµgß@_x0001_.F_x0010_äµ@_x0001_H%ÜÀÜ&lt;HCûÁÀ_x0001__x0002__x0003_¤ó?­@@Dc7_x0007_ÁÒ@ 8åíÍ_äÀ_x0001_á(ÎÀ_x0001_¸-lI¿¾@_x0001_·¢.Î§ÇÀ_x0001__x001C_=_x000F_ø_x0018_ÚÀPmArìÔÀ_x0001_:êçÔÔÀ¶¦_x0014_ØñÍÀ_x0001_»_x000E__x0002__x0003_ÀÿåÀÀ)@Ú9_x000F_ÑÀ_x0002_1×ÌÀ§²@@ùÍ	&amp;èÀOq¥bØÀ_x0002_8VålXÉÀ_x0002_S_x001B_Çü_x000C_Ã@@;íå_x000C_óÖÀ_x0002_§ÙRèh¿ÀÀëù8ÖÀ_x0002__x0017_ÙÀ@4_Þ_x0018_ÙÀ_x0002_Î~¦äÜÀÀ!7_x0014_ÔÀD¦º|ÁÀ_x0002_(Q_x0001__x0010_µ@_x0002_èaÂå`©ÀùZ%kNÉ@à·å_x001B_t2âÀ_x0002_YZz_x000D_ Ç@_x0002_ß-AºÆÀÀÀ]ú5ÏÞÀ_x0002_(òlÒ¿Ê@@ÈvU_x0010_ôÔÀÀ1d_x0001_C_x0016_ÝÀ_x0002_äPª_x0004_ÀÀ_x000C_îièÀÀoá§càÀ`N{³ÌUãÀÀÄ_x0004_´{¾ÚÀ '_x001A_9DòÀ PÿH)áÀ_x0001__x0006_@gå,çªÑÀ_x0001_È_x0006_ÿµ_x001E_Ì@_x0005_EÏéËÀ_x0001_Ö_x0015_¹Å¼¤@_x0001_Q1_x0004_Uy»@À`cgK³ÐÀ_x0001_ÉBÀ_x0001_/W(Û&gt;ÄÀ ­Îm	_x0006_ñÀ`­_x0008_$áXäÀ_x0001_]5.L¢@ò_x001A_"Í×ÍÀ_x0002_+ß_x000F_~ÎÀ_x0016_YàÀÉ_x0001_[#Ù@_x0001_Aà§'&gt;°@_x0001_¹Â~±Àq)ÈÅ@À¬TÑ=ãÀ_x0001__x000E_I9öØÀ³Ê_x0011_ÊÚÀ_x0001_ö÷GÞw À_x0001_íI#³À@»_x0003_5ÙÀ_x0001_n{/½²@_x0001__x0008_$¹_x0019_¨À_x0001_¦5`_x0016__x0017_¨@Oýï=öëÀ_x0001_Ç1GÂ¼À_x0001_2þÓ_x001E_ÁÀàÚA4´ÐàÀ@_x0013_£Æ_x0001__x0002_llÑÀÀ_x000C_8.Á÷äÀpA"í4bñÀ_x0001__x0010_LY&amp;'À°T£ÒàâÀ Lð¹áÀ l_x0001__x0019_ÂäêÀ_x0001_¨è¢HºÀ_x0001_n_x0013_ÄÕÂÀ¦¶tÚÀ_x0001_/H(ÕÀ@eøhçÚÀ_x0001__x0015__x001B_Ò|_x0003_ÀÀ_x0001_:º-_x001A_¼À`XÃå¾_x000E_äÀûïë_x0012_þÈ@ÀèÞGpÖÀ_x0001__x0003__x000F_âÚ	ÞÀ_x0001_ÐHMÂ	¶À¿K)p)ÙÀ_x0001_/ÎPÆÀà+ûõâÀ@__x0017_ºÔ@@6³_x001B_)+ÜÀû:	¤ãÀÀ·³õ1àÀ@V_x001D_Bé"ÓÀ_x0001_²_x000B_XÌ¼@©cWÔÀ_x0001_ô¢ÞOlÂÀÀt¬}ßÀI_x001B_²"ÆÀ_x0001_	¯a,UÌÅÀ2^6Ã@_x0001_'0y_x0013_ÉÀ_x0001_åC³ê9Â@_x0001_óÚx)$¹À	º_x001E__x0008_ÚÕÀ@{r-ë8åÀÀÕÎÚ° ÚÀ_x0001_pÝ_x001D_{À_x0001_ÏÐÖàÀ?½_x0002_JÉÀ_x0001_VÛÏÓ@_x0001__x0005_»@¦SÀÀ_x0001_3?nÎ¿@_x0001_7Ù_x001E_-ÌÀ@_x0011_ÆÄîöÖÀ@½k_zÙÀàÕ_(Ð§àÀ@ú+,ì7ÑÀ_x0001__x0018_óy­@_x0001_¶^²¡@ãÙ¶¼.ÂÀ_x0001_xà¹ðt£@_x0001_i_x0004_}LËà@À_x0007__x0006_Æ_x0016_×À_x0001_`ßÈFÀ°òG.èáÀÀÍhÉg_x0003_ØÀ_x0001_×&lt;dXÙÀù_x0013_MÀÜ×ÀÀÅ¦þ_x0015_xÔÀÀ_x0008_õ[_x0001__x0002_êÅëÀÀ+G_x0018_°ÛÐÀ`ö)ÅYáÀ(_x0010_F)æÀ_x0001_«"SäÀ_x0001_Ü Ñÿ¸@_x0001_¢Î¿hËÀÀQ_x0001__x000E_Õ@ðäH3ÀÀ`¹0¤Ù¬àÀ eÕVÓîÀ_x0001_E/¢_x0018_Ö@_x001C_áÞ¬ÓÀ@ësMÙÀ_x0001_¼ÔJ¨	½À_x0001_N`ñ£_x001B_ÃÀè_x000F_ #2À@U[­ÜáÀ_x0001__x0003_ô£ÑBÀ@_x0001_sËðï³ÀÀ_x0003_×¨9EÝÀÀ A²ÿQÞ@_x0001_è~®à±Î@E_x001F_RÆÀöÅÔÜÀ@&lt;ïâÀCX_x001C__x001F__x0019_ËÀ_x0001_y»=f­ÞÀYV_x0018_¯GäÀ@_x0001_K¸ëMÙÀ_x0001_·*ýÞ³@_x0001_îêá·ÎÀ_x0002__x0003_À._x0002_ÉáÀ;«Å@_x0002__x001D_Ù¾Ç_x0008_çÀÀ½_x000F_WLTÛ@_x0002_ëNõtöÓÀ_x0002_DN©V°À_x0002_ñj¢Æ@àÎj_x0015_2JãÀ !é.±åÀ_x0002_m_x000E_z~JÀÀÀÔÄe8UÜ@_x000D_ÑEô-ÒÀ_x0002_Ç¸ÜsªÕÀ_x0002__x001D_®/ÞÙÀ@Kè_x0001_·ZÐÀ Ú	_x0005_áÀK§_x0012_ÊÀ_x0002__x001B_¸F_x0003_G°ÀÙ;v.ÅÀ_x0002_@ _x001D_F½l@Àc`äÀàw·_x0012_õ÷áÀ@IY_x0013_TáÖÀ_x0002_Â7%çÔÀ_x0002__x0013_f£X¸²@@! ö'Ñ@_x0002_d_x0007_§ó«¥@_x0002__x000B_k^ý_x000D_¹@@®±éTìÕÀ Hè¥&lt;mã@@{¿ùÅèÑÀ_x0002_Q×K_x0001__x0002_^_x000E_ÇÀ_x0001_¼W¹[³À_x0001_DYª4¥¢@À_x001A_#Û:ÑÀòJá_x000E_Â@á_x0016_42	ÖÀ=m_x001A_aèÀ_x0001_úP_x001F_º~ØÀå÷L.ØÀWÛ_x001C_×À@h$¾gÑÀÀA_x001B__x0017_	ÔÀQÐÖØÀ_x0001_3æQc@Á_x000F_:È@@ERqglÑÀ@(	 _x001F_ÀÔ@¶Z_x0018_ÁÃßÀ@_ª_x001B_àÀ 20_x001E_Á$çÀÀ#p¯_x0012_áÀ_x0001_X+sUuÊ@@Û5uÃJàÀ_x0001_Mè\Â8Â@_x0001_+³._x001F_áÙÀ`±PgÏæÀà/wt]DèÀ_x0001_êú¥ÒÚ«@_x0001_àið@èÀ_x0001_Ð×54#À_x0001_Ø_x0001_®&amp;ÍÀ_x0001_C_x0003_´½_x001B_ÉÀ_x0002__x0003__x0002_yI`ã¡@_x0002_×g®GÚÀ_x0002__øD ËÀd_x0001_¼ÎÞÀ_x0010__x001A_Ò^ÔÁÀ@ÑÑêÿØëÀ@èYÆ6Ö@_x0002_)&lt;H_x0008_)²@@ú±¬_x0002_ÞÀ_x0002_ÉÚd¡È@_x0002_&gt;ì:abàÀÀ_x0008_ÚJÔÀ_x0002_÷ö¡WhÁ@_x0002_T¢è¡«@_x0002_£n_x0012_¥&gt;ÕÀ\:©ªÐ@yx|ü&lt;ÎÀ_x0002_Ù#t&gt;6¿À`í	ÔFGåÀ­_x0007_qË@_x0002_ö}ñ¸@_x0002__x0011_ªH/¶@_x0002_&lt;_x0006_+Ò±@_x0002_b_x0012_÷_x001B_¸À_x0002__x000C__x000F_Ù_x0011_àÀ(_x000C_pÅÎ@_x0002_Pj_x0016_¶§ÎÀÀóây%_x0015_ÚÀ@B×ØùíÀ=_x0016_àP[ÔÀ_x0014_S_x0006_õÕæÀ£É_x0002__x0004_þ×À_x0002_þ ÷øÈÀ_x0002__x0003_à[s_x0001_´À_x0002_¨ø_x0002__x0013__x0006_¦@_x0002_ugGõF¼@ãJ0FsÝÀâÏ¤ÇÂÐÀ&gt;[±ãÀ{«_x0005_¼_x0006_áÀ_x0002_p?b¯À@üKZâ×À@Ê_x000F_¶ýÖÀúÖ_x0005_Ë_x001B_ÃÀÀF)ôçÀ_x0002_]ÕÂiaÐÀ_x0002_ÀmÚÄ¾b@_x0007_W¦ÍÀ_x000F__x0003__x0019_àÎÀ_x0002_À\ì3ë¼@_x0002__x000B_®_x0010_ô_x0011_ÂÀê¹Å ùÖ@h7îüÎÀêÒ_x0018_íäÀà_x000B_&lt;UHèäÀ¨bÄ_x0012_ÜÇÀ_x0002_z_x0004_b`§À0\@àJ_x000F_òÀM¯»_x001A_åÜÀ (!'ÝæÀøµK?NÍÀ°lB_x000E_ðÀ_x0002__x000E_Ñ_x000B_ÏX¡@_x0002__x0004__x0002_¨Ü»À_x0002_ÊQ_x000E_@èàÀ_x0002_L[_x0010_·ªÀ_x0002_À÷sÝ@~æ_x0004_]:ÈÀ_x0002__x0013_­ñ¦ÓÀ_x0002_¢K¶°ÚÀÀÀrçÏÐÀ_x0002_"aÍÖÄÀ_x0002_XÀ_x0008_¥ÝÂÀ_x0002__x0017__x0011_5ÞÀ_x0002_jË_x000D_¾ÌÀ¡_x0001_-1°ÙÀì_x0001_/=ÖäÀ@8Ù$é_x000B_âÀÒæðç°ÀÀ`&amp;_x0005_M4ëÀ@ ä_x001E_X¥ÒÀÀrãÌª	Õ@_x0002_ìÊ°s=Ê@_x0002_®{G°£@à¦þc¡QäÀ_x0002_³·_x0017_*¾@_x0002_ò¦&amp;]¼@_x0002_4­³6¯À@_x0004_Rf§î×@_x0002_F~_x0003__x0007_ôÀ _x0006_O¬´téÀýÊÊ­àÖÀ`a¼~JòÀ_x0002_öïÍöÑÀ Ï9_x0003__x0005_5êÀ_x0003_´*Û¬m¿@_x0003_|³K°@ tµéÂ½æÀàUQ$&lt;áÀ î3_x0015_©-âÀ¥`ñ_x0018__x0002_ÏÀ_x0003_Uo.¾@ÌêfØ_x0001_êÀ_x0003_6ÿÎºcÔ@Àwyä_x0016_ÛÀXti`ÒÌÀ_x0003_È_x0004_ò=b½@_x0003_÷´\ y»À_x0003_üO4_x0008_¡À@ÃzÊ_x000E_àÀ_x0003_¨Z_x0003_ÊÍÀ_x0003_ôÃä5òÇÀ`¿H½yàÀ_x0003_i¢QÅºÀÕ_x000B_åÿPÙÀ@_ä_x000C_åzàÀÀ_x000D_&lt;'½Û@	ÓÅ¯ÀÀ_x0003_ø_x0019_H±À_x0003_þÌcÙ_x000E_ÆÀ@¥Ù¶_x0002_éÀÙlÆÑÀ@_x0015_ê÷?EÝÀ_x0003_©ÈØÀD¿:aÊ@_x0003_Cë ­á×À_x0002__x0004_Ë¯Êí=ÞÀ_x0002_~«üÝ_x001F_¬ÀÀCt-l}Ò@Àn_x0014_;ÛkÝÀ`®_x0001_³÷âÀ_x0002_ÐY¢òb¢À_x0002_P,?o{¤@À9ÒDßáÀà|ôÀ®_x0014_äÀ_x0002_ záju@_x0002__x0010__x0003_m_x0005_@*4%hÏÀ_x0002_²z'ß¼ÓÀ_x0002_©gq ÔÀ_x0016_£;_x0011_OãÀÀËÎ_x000B_UèÀG_x0013_v1èÀ_x0002_&gt;&gt;©À_x0002__x001A_/@À_x0017_k_x001F__x000D_Ç@_x0002_àï_x000F_wÅ@_x0002__x0002_;_x0004_ÙïÀ_x0002__x001E_\ÔR0ª@_x0002_L8/J#ÊÀ_x0002_ö_x0019_xêºÀ_x0002_¸.s3Ä@¼ÌÖD	ÏÀÀ÷	ÂrÖÀ_x0002_wÏ6ÿ¢åÀàSà¡ÞèÀ_x0002_`Î.«~@_x0002_l¨J_x0001__x0002__x0008_ñÅÀ_x0001__x0010_®Ö+ÀàÿIÒ|êÀ_x0001_XøÄZ¯@_x0008_¼ÂÔ@_x0001_³]@_x0015_ÎÀ n+{íÀ¡ªäÝÈÀt2Í_x001D_fÏÀ_x0001_¾._u_x000C_º@`k_x0004_1WâÀ_x0001_H;9¹À_x0001_"ú ¼ãÅÀ_x0001__x0010_í_x001C_ôÀ_x0001_ò´ýSí£À_x0001_ÀçDéË@sZÄ_x000B_ÕÀ0EÌç/­ðÀ_x0001__x0012_rWt¬ÑÀ_x0001_ò_x001E_ãnl±@_x0001_Þ¸_x000C__x0006_Æ@_x001E_ÿä_x0004_ÛÀ_x0001_¯ýÂÀ_x0001_ûèî¬µÀÀ_x0010_]gÜÀ_x0001_&lt;V_x0017_4X®@_x0001_1êöÓÀøWI-óÙÀ5¥HÙÀ_x0001_Bê_x000C_á¡¢À_x0001_ùÊÜ}µÀ_x0001_ösZ§¬À_x0002__x0003__x0002_º,NGgÓÀà_x0001_)µñÈáÀ$_x0013__x0008_`_x0008_ÅÀ_x0002_8ºØÉ/¿@_x0002_`_x0002_BÓ@_x0002_*t_x0015_ ¶@ÀNoÔ_x0019_ãÀ©_x001F_ÜØ-åÀ@±PIé1ÚÀ*£ÂOãÀÀ	Gfø_x0004_ÜÀ`_x0015_Â´	=äÀ_x0002_W=Äg@_x0002__x000F_j4{³Ã@5¹õ_x001B__x000F_ÀÀ_x0002_î!»@Êy1_x001F_ÄÀ?;õ-+ÏÀà_æ´_x001B_'èÀ_x0002_ì±axÈ@àgà²àÀ`_x0005_W_x0008_åÀcL&lt;|_x001B_4Ad=_x001C_Ø_x0016_4AÐÕM4AxÙ-q³3Aéãô_x0005_H4A¦}Y6À3A·6QG`&amp;4Aì_x0006__x0007_ñØ3AÈÊã3ATKx£_x0004__x0005_44A¼×ºv^4Ai%ëä;P4A,ÏÇó¥4A×FÇ¯Ä3A»ï|²_x0011_4AãR¦×_x0010_4A=P32,4A;Ý_x0003_¼c/4AÔË_x001E__x0002_¼Ý3A_x0011_³_x0001_Ô3Aç±­_x0007_"4A6qi_x001A__x0003_4Ar_x0017_¸_x0002_4A_x000C_ªnÌ4Agù_x001E_±_x0013_4Aè0¿hA4A.¿Ù¾Vø3AÂ_x000F_'Ûøè3A&amp;È¶_x0014_x_x0005_4Aj&gt;½Ç 4Aw_x0004_)_x0019_Vä3AÍµ5(Æ#4A,÷HKv4AJð°Öº3A8IK_x0003_f4Aß&lt;_x000D_U_x001C_Ë3A_x0001_Úî'4Añ:UÈj_x000B_4AÙ½`Áþ3A&lt;pö2þ3A_x000B_/ý|ê3A_x0001__x0002_¶ÖYÄÁe4A _x000E_äØ_x0007_4AiÒiïÍ3AJ·&gt;Ë¼64A­A4_x0005_í3Ai;ê'_x0003_4A®;÷È,4ABÃÃ?_x0017_4A*ì¢_x001B_þ3A:û#iG4AésÕm4AîeX_x001F__x0005_4A"¢MÑ44AÂölpÈÖ3Abö°9_x0010_¥3A¨d_x0007_½_x001C_4A_x001D_yUX[4A!ý_x0019_ANT4A`O_x001E_íä?4A_x0001__x001B_)4A`ÒPº_x0002_4A¨j'£14A_x001E__x001E_Ýí2Û3Aä_x0012_W`14Ay³sOiì3A&amp;â)2_x0003_54ANÕ_x0002__x0005_íO4AÑ'¯ñ#`4AÇ"¼Uñ­4AC6ãÁ64Aý_x0013_ÝK_x0016_4A_x0011_"_x000B_£_x0001__x0002_B4AiÍt_x0001_øF4AÛÎp2_x0015_ë3A+Æ¨ò84AJ_x0003_öi4Aâ5Y£_x000C_4AÍ."HE$4Ae:¥$4AÈðO_x0013_4A³(øU&lt;4A_x0018_áæ«Ò3Aì_x001C_®`¯ý3A_x0012__x001D_È²á_x0012_4AgÚ~Ac4A µ÷ îw4A#÷­Làé3A8l v=4AªÉ_x000D_Q²3AÕfn_x0019_A)4AðtsL½Ì3A±_x0012_}Â:4AÀ®·Ô²_x001D_4AZ"(_x0010_/4AcÍ_x0011_9r&amp;4Aòºi_x0005_@4AV¦^ëf_x001F_4AUÀør¬4AZ¢t`!4AXØ8,É_x001B_4AÙbÕç»14A_x0008_Öaã½_x001E_4Aíu!å_x0014_(4A_x0003__x0008_`6æJp04A'vöª?4AÏuk_x0007_"4Aú##4AµV_x001B_ñ_x001E_4AÂ±¢Å_x0005_4AÝ]_x0010_^4AÐe®o_x000B_Þ3AÏ_x000B_ÃH_x0001_4AÂzbË_x0002_ä3A·_x000E_11,_x0018_4A_x0010_uÅG4A_x0016_þDx_x0017_4AÀ_x0007_^uã&amp;4Aë"+î!4A'_x001B_.'u84A~ú_x000D_Oe_x0015_4AS_x0004_[¬64Aì_x001D_ê¨zu4AA&gt;I_x000D_V4A6Ý¢4_x001C_j4A_x001B_qÍ£LÃ3A¹¬·ÆK4A¨½ÁpQ4A¶é0_x000F_·J4AZÑ9_x0013_¾_x0012_4AÂÊ¨_x0013__x0002_4A.ë_x0001_ë4Aòÿ_x001E_UlÕ3A_x0006_Éy4AH_x0002_æ{Îð3A0Q§°_x0001__x0002__x0010__x000C_4A«_x000C_¶ÂðÅ3Aå^yîø3AùZA1_x001B__x0011_4A¢ S_x001E_¡L4A¯j}åÂ_x0006_4Aµ_x0007_68P34A÷òýÇ±÷3AÕÍÔ9J4A¥Ç_x0006__x000B_Òq4ALM$ð-4AÂÖefé4AG¼Å_x001F__x001D_4AEpø_x0008_â_x001A_4A©!`¢ü_x0008_4Aõz_x000C_K°°3AÕðÜÝÐ^4AÎ¢6n_x0013_æ3A_x001E_ÊÉ^©K4ATN÷Å+ö3A_x000D_ã\V½_x000B_4AýÍ_x0003_	µ_x0014_4A_x0008_ý	f´X4Aù¤ ¢â 4A]{ÐVXV4Aàá%ÏOa4Aù_x0016_@_x000E_å;4A°²_x001B_h4AÏ(q]4Aø9íµæC4A,íè&gt;Êy4A4è%k4A</t>
  </si>
  <si>
    <t>6b72afd55fb57ae158c9fcaa61bf5663_x0001__x0002_¯ôÀÜBp4AK%lQ!)4A |×Ë_x000D__x001C_4A;û(_x0016_w,4Aåù6ãL54AùkÝî`/4A¹(_x0019_D·_x0018_4Ak»©ÓáG4A6_x0019_}î¿m4Aa7 lÔ3A$Ý_x0010_M4Aã8æus}4A0.À¾_x0019_)4Aß¹FáM4A±Åø3µ_x0006_4AünäDý_x0017_4A=MÀ'_x0004_è3A§ÝO?h4A/_x0018_)mp4A._u¦d3AV¯­.èz4Ad¤_x0014_ço_x0001_4A4]I\ü3AL;qW 4AÕÛüëÕ_x0001_4AM]rR:4AÃä/÷%4AY¤&amp;&amp;Î_x0013_4A|ÙÿF&amp;_x0010_4A¡$àöüÿ3AÓY.}4AÞøR_x0001__x0006__x0008__x0010_,4AÜ°_x0012_ë04A_x0011_2ê»ô3A_ù_x001C_*4AËÐ·"­)4A*öÇVcó3AO`w_x0016_4A¦_x0005_@¢]M4AÖð®_x0017_É_x0003_4AÑxÙæU4As±p©f4Að_x0015_1h=_x0015_4ANñæ4_x0006_û3AmãÈÒ·-4Az?_x0011_ë_x0018_4A#1G_x0011_4AC_x0007_ÝÝ54A2µ)¦4A_x0004_BzTÉL4A_x0002_ýZ~_x0008__x001D_4A_x000F_·þ}hà3AøfIj,4Aû	¿4qa4A_x0015_1g_x0015_¢æ3A¯ô_x0007_©×3A_x000C__x0003_ü_x000C_4A_x0001_«£cv4AwÞ_x0015_÷'4Aw%YJé 4Aæ¬¬j_x000C_ÿ3A_x001D__x0002_s_x0006__x000F_4A_x0015_ÕÝYà"4A_x0002__x0003_@XÊ¦´*4A£qn5è:4Ayüío_x0006_4Au³_x0017_é("4A*_x000D_ãG×¾3Aßþ_x0008_DÊß3Aòºà^Ú4A¡3üeÓ3A\Ò_x0003_ø`4ArVÚ®Y4A}§#¬ 3A/ü_x0016_RÜS4A°%«ò3Am§ÞÁ!4A	_x0018_eP&gt;4A +òeÇ3AI,/niÏ3A¢Bm½_x0005_ 4AÆ¸ç_B4AG;vT_x000B_4AÂ(HFG4Ax%_x001B__x001B_Âv4AñFÇU©_x0007_4A_x0001_X½âT.4A_x001D__x0004_äZ4A©Æ¤É[d4An^QO#4AOéI2A4AQ«Îi&amp;`4A_x0007_xÖâñë3AbFÇÑèÔ3A¿bH_x0003__x0004_ÿ44Aè:Á_x0001_ÉQ4AsÅ,dK4AÌRgÒ_x000F_4Am¶N_Å 4AYI¶,ÿ3A­/_x0008__x0015_D4Anf]$È14A¬2FO_x0012__x001A_4AQ´!Í/ò3Ap_x001D_KCrO4Aø_x0008_`B#4AP½:Y©_x0002_4AL	_x0014_Éæ3Aíå-Hù3Aïê_x001B_×3AàDïÛi4AwôýìV4AW°c;_x0018_4A»LXØ_x0012_4A-_x0003_Ü®â3A¶LÐ£©A4AYN£yØÊ3AÙÇ®!4A(-ßcµò3A_x0002_b?p54AóÛN_x0013_ù3AßtRð»84AKÒÈ.ä!4Ae°C_x0015_k&amp;4A &amp;ÁÑò:4A¼^ì_x0004_-4A_x0001__x0003_ $_x0002_ÐM4A_x0011_§QüY_x0019_4AÝOÖª_x0011_4A´"5&gt;Î*4A°q¼`#4A²_x0015_àJ%n4AXrL_x0015_Ë3AÕ»HÑó3A®¡àòÑ_x000C_4AÒ&amp;£ç#4AÞ²67&gt;(4A ½Ñ- #4A{dß_x0011__x001C_4A_x0014_#¦.û3AI_x0017_6U}Ì3A_x0018_Å£f04A_x000E_ÍôªÖ4Aïë·ø54Aº[ø_x000F_wJ4AºI¸×±î3AÒÆ_x0015_44A=ü°P_x0001__x0002_4A_x0007_¿2_x000D_04A_x000D_¸\V´X4Aº£¶W=4A_x0007_e=Nz_x0016_4A9YäÀiç3AËóÛL4AiÒ¼p_x001F_4AéCGZu_x0001_4A_x0010_ÐDcô3A=+ÔB_x0001__x0003_u4Aðß,½Ö_x001D_4AÄúãT"4Anõ½R´R4AÞSË,:4AYV_x000B_H¿_x001A_4AµÌëéª3AC32îP4A©h_x000C_ö&lt;4A_x0004__x0003_~._x0001_M4A_x001E_é¢/_x000B_4A_x0011_1N14AâèÓãr4A|¿PY_x0005_4A÷_x0007_?Lë3A7M¿Û;H4A1Ò.Ó´_x000B_4AUÿ8ã3AKÄ¶!îà3Aë_x001F_'Ëa4AE X94A_x0008_Úøôc4A¯ç_x000B_jug4A\	ñ8X,4A|ÊoÊ6_x001F_4A^MCOÒ@4AàÈl|Pâ3A·Õ¶ð3Aý_x001B_åd E4AÌe·u_x0010_4A²ûN_x0001_tá3A(îÚ_x000B__x0002_ï3A_x0001__x0007_ñ²ÕGâé3AUiíÏ/_x0014_4APÜëÕ_x0002_&amp;4AÓTÝ1÷3AÊ·â©ÕE4A_x0011_$Ç_x0006_P4A°Á8A0_x0004_4Aè+`cR_x0003_4A¦üDK4Ai¨÷w(4A_x001C_Å_x0005_ï_x001B_Ù3A_x001C__x001B_v¿_x0004_4A0_x0011_¿õFE4AÜ_x0019_ô³Ã3A&lt;Æ_x0003_v4A }cì«_x0007_4A¦ñP©´_x000C_4A_x0001_u½ë·3A)1¼Õ;_x0011_4A]:5i6o4AÃ¬_x000D_` û3A¤±_x0014_Ì24AKs_x001F_Pc_x000D_4A_x0004__x0017_ò +_x0004_4AìªGA4AUÉO_x0016_a4AÄÃ_x0001__x0019__x001F_4AWa_x0008_4A_x0005__x0008_%$_x0005__x000E_4Aßr¹ï)4Ab,_x0016_«µ_x0019_4AêÈÑn_x0001__x0004_°_x0003_4A4_x0018_¥_x0019_tz4A»&amp;Â_x000C_«_x0011_4Aþ(äy'N4AxÀ¼¸_x000F__x0013_4A}hQ¼Z_x001F_4A:$Ä_x001E__x0005__x001B_4AP=&lt;M4Akl?Ýôd4AïÄ9YJ4A_x001F_Õ_x000C_¨_x001C_4A_x0018_À¶¨g4A¡PóÉâ4AÑhÕÂA4Aj_x001F_È%4AÅKþ);]4A_ËB"4A_x0003__x0010__x0018__x000B_0í3AsZî»D4A²ÖMid_x001B_4A{i¾_x0002_:4Af9_x0004_P»3Aj3àÇw_x0004_4Ao_x0003_Éëúì3A1ê5_x001A_4AQv9s_x0012_4A_x001B_-ô£m4Açyèº*4A$8÷°3A´þ?ç3AÉåö\m54AE&gt;:&amp;_x0018_E4A_x0002__x0006_QÝ6=Òj4AýE_x000B_Âõ&gt;4A×æùÀN4A!_x0003_±Ø4AôÜu7¿3AX_x0001_g_x0007_:4AÆvÅ_x000B_®ú3A¾&amp;_x0013_x34AÄ\È&amp;4A°+ÃË_x000C__x001F_4AU_x001F__x0017_Ê'"4A7pu&amp;l_x0002_4A4Ïçz¼'4A/«¥Ønz4Aíyÿú~&gt;4A4 ¡H#'4ATRN4AÑÕÔ_x0001_&gt;4A­tÞ§®3Añr]4A­Ët§z,4A0aX}Ëà3AïÍQ&lt;d4A_x001C_údR¯3A4Ê_x0008_úÚ3A:T¢_x0008_4A_x0008_.§²|_x0002_4AÀX-ã_x0013_4AÒÄC_x001A__x000B_4AØ3n´I_x0005_4A_x0001_[©_x0004_m4AÞû`_x0002__x0004_t4A=ÔÏMè3Aã_x001B_ÛÒ_x001A_4Aw_x001A_B_x001D_®ã3A_x0005_Ä_x000B_ !4AÈn_x0005_%q3A»I_x001A_¯_x001F_=4AÎ©i_x0003_á3AMµõ®.4Aêâdy_x001A_4Aâ_x0013_nç34AïnµKÔ3A/Í¢-ÙÑ3AÉ³^åQ_x0018_4Abag5Û3AY+¢µÂ3A5j7_x0001_É3AÑ_x0010__x0016_J¯3AZý:_x001E_%4Aý´¿ïÙÊ3A®r(j?_x0002_4A_x0017_l6ËÄH4A¾_x0015__x0010__¨á3Açò'=4Aj_x000C_&gt;;#4A_x0001_Q÷öô24AÇ:_x0005_D%_x0019_4A*cÆ¹Qõ3AKRdw&gt;4A´Å_x0015_:]è3AÍ_x0013_è&amp;{_x001D_4Arü;àaQ4A_x0002__x0003_a_x001D_¸_å3A»_x0005_óê3AÉÒÅ#ò_x0002_4A_x0011_â¨_x0001_Îâ3A×®Oq#4A&amp;ï²ÉG4AWu%ù!4A_x000C_ôþ_x000E_ê3AÀÁ"!êä3Aàºå_x001E_4Açx)j.m4Agâ_x0011_974AÕ»GAd4A+À|È_x000F_4Awù·rM_x001A_4AOÞ{,Ù54Ai`ì{_x0006_I4A¼ñvZX4A:Ô_x000D_'Ù@4AÊM³_x001F_Ú3A2_x0003_ùÇ3A¬"Nà"4A¢Oú¡+4Aæ²íÌ3A;×2Tqß3A_x0019_bN0_x0001__x0003_4A¹ÉêDg4A_x000D_­_x0011__x001C__x0008_4A_x0005_¡_x001D_þ44AÝrå_x0013_14A_x0017_&gt;&amp;Ëå:4A[wÁ_x0004__x0005__x0001_û3Ar^&amp;`8ö3Aê9_x001C_Ü )4A³u`K_x000E__x000D_4A_x0012_¦Æ²Ç:4AZ_x0002_ñÑ3A1a_x000E_ß	_x001E_4AÁI³!_x000D_4A¸*´Úù3AV_x0005_ _x0017_Iç3AT_x0008_AX4A`¬àLà44AÇ3Ôw	94Aiä¦Å_x0014_4Aç2»üá3AúÿA_x0019_?4A_x0004_h_x0002_=_x0001_54A¾Øêi3À3AÑ¼_x0003__x000B_Ô3AX_x0014_4À_x001C_4AQßgÄ&lt;_x0015_4A_x0004_1;ÄS4A¶_x0016_Å_x001B_ÍØ3A²i_x0019_÷ë3Argh_z_x0014_4Apg0­ó3A´M_x0004_3AO4A&lt;ß	Ê_x001A__x0002_4A¨e'_x0010_Ñ(4Aß_x000D_o¡ìú3AM.[Wú¯3A_x001C_Äw=7K4A_x0004__x000D__x0007_°ÑK8÷3ARñ_x0012__x0011_4A9ÎK_x0001_0_x0019_4A_x0006_ãôµè*4Ao°µ¤'4A©_Ä_x001B_þ3A6N_x0016_,X_x001C_4A_x0010_ðQ¶ï3A!Ð	±-4A¢ûì4AïèÅ§)4AÏ_x0003__x0019_K¼3AØ_x000D_¢¢4AÅ_x0006_þß;4A) µ_x001A_Ôç3AÓjzñ¿J4A,@æÞk4A»&gt;Ê_x000C_*_x000D_4AÎ´Tað_x0016_4Aó8ºÏ_x0002__x0017_4A_x0008__x000B_6_x0015_4Aùòl©_x0003_4A?_x0019_¢eY4A&gt;æ3Aú1¯¾H_x001D_4A`y_x0017_#¸4A&amp;Å¸Wfã3Ae´ÈÜ&gt;Ó3AÞIµS_x0014_4A¨_x000F_K_x0005_`ò3Azt&amp;­JM4A_x0006_R®_x0001__x0005_X_x0015_4A¸_x0007_çT4Aùüa?ë/4A_x000B_ºÃ®_x000B_:4A_x000B_|Mé3A0.\$i4A´®N9|)4A±Âï3A_x000B_×Ñªë3A©s°_x0004_¸Õ3A#Wkr÷3AªÄ(¿_x0008_4ATûLÒiþ3AúO_x0007_»nj4AªM{M4A§(_x0003_oô3AX7¯7ä3A"Ü_x0003__Ö3AVFEñ&gt;O4Ab¥_x001A_É_x0006__x0015_4Aúq³épI4A2FBý_x0011_4A_x0007_/þ#5_x0007_4AÌP±1_x0002_4AT»I ^4AR5Úk4AãÑ®Ä¯.4A_x000D_)*^þ÷3A¸ããAaõ3AÝ_x000B_a,!4A°®Ç_x0013__x0019_4A®¤KZF4A_x0001__x0003_RÙC_t4A&amp;~[kà3A_x0011_Ü_x0011_$_x0007_4A´0ù/òa4AÎìq¥·*4AªkÅ/"4A`VñÒ3A×­_x000B_hïù3AØV#^à$4AòDä[ü3Ae²åQ'4A8À§Ôàø3Aò_x0006_¬¤ËG4A!-.Ö¥_x0001_4A?O_x000B_Ã%4A_x0002_8j4Añ±E#&amp;_x0008_4AÈS$_x001C_¼_x000E_4A%ÇÍ3S4Aî{]ÄÔ¤3A³ü24ALwÉ_x001F_|4AÉ®U®Ô3A¦ÍpÊ94A¯çMhZÔ3A*!O[z_x0018_4A6!¶=	Z4Aq´µ_x001C_®(4AÖäêñ14A$¢äà½b4AoÝ79Kú3A3l_x0004_3_x0002__x0004_É×3AÆì^~õ3A&gt;OØîð3A_x0002__x0019_ªhý_x000B_4A_x001E_?ó¦¯p4A3ÙL7_x0019_4AÜHo¯&lt;4AÅg1Ïs_x0013_4AáàÊ$ú3A_x0018_ú^4Añ_x000D_&lt;Ç3Aî_x0019_ü«Ûi4AÃ4Ûÿ84AéÞ³¤Ì#4Aß.ÔÓö3A²Ä_x000F_êÅ3A_x0003__x001F_daäª3AÛ»ø_x0004_ö3A_x0007_hªäUm4A_x000C_eË;?4AfØ5"X¸3A'æò_x0001_%4AR»{mÐô3A{4ðÓ»_x0003_4A1_x001A_MÔ^4AeZØh4A¬ð_x0008_Ô_x000C__x0012_4A(ÿ¹_x0008_G4A_x001E_Õ² ëÜ3A@Ñ)©_x0006_D4A\_x0005_å´_x001E_4AóA_x0015__x001B_ó_x0012_4A_x0002_	]NEë½_x000B_4Aá_x001E_ _x0007_4A%æo°#_x000C_4A¿=¬ÿk/4AHÊK4ATbøV»&gt;4A#ÓÃ&amp;4A²7e_x0004_4A½O_x0008_éX4AIYäñ3ADØÀB0(4Aü}¯34A®0_x0012_Gbþ3Aõ_x0001_S 4A1¯ 4A_x0007_0_x001F_È¨&amp;4AêUHB.4Aö%_x001D_¼^_x001B_4Ah_x0005_³J_x001B_4A_x0013_¤ù²64A6'N_x0019_ÎJ4A_T¹_x0006_u4Aõ¿ÏòÊk4A_x001F_DÛ_x0003_þ3A_x0004__x0019_eµAã3Aßð®.&lt;_x0002_4As-îb/»4AÍÄ5Ì}&lt;4ACéà_x0008__x0003_4A@L_x0017_\3ú3A_x001C__x0012_*ô43AÜç­T_x0007__x000B_#å3A]ì²#_x001D_u4A¬ÔZÆ_x001A_4A_x0016_2	Z_Ô3A"³"pÿ@4AqÆ_x001E_äå3A _x0017_´_x0017_Ï.4AÞÈS»s)4AÿÍ%AA_x0008_4AÈ_x000F__x0010_Ë:n4A~«ÚE4AZjèø_x001F_ø3A_x0005_z(T©3A¡_x0013_6ãü3A_x0019_Ù_x0003_½î_x0014_4Ab_x001F_\Î3Aa_x0001_9J/4Aùä¨Ï_x0004__x0016_4ARjd_x001A_§û3As7ý_x0011__x0010_4AEæ§óC\4AY¤_x0006_&lt;zM4A_x0007_/Vèú3AÖkßZÕ_x000E_4AD_x0002_èúw4A_x000E__x0011_¥®3A¯¡Ës14Aô_x0008_¾.¢\4A2_x0010_®ÇÆ3A]U;0_x000D_4AéôNÉ_x0007_q4A5oÍÙC4A_x0003__x0006___x001C__x0001_P×3A dÌ	¹3AG\Ù¸_x000C_44ABÝá"4AÑÕ¾_x0002_B_x000E_4A¼ÿþg7ö3AÙÆ²_x0004_4A_x0010_S&gt;Atg4A[Pý:_x001C_4Aø_x0013_pª¼4Aòd¿ ¶_x0008_4A_x001E_Òü_x0013_É3AV³ÎV _x001C_4AcQ$4Aþ\T_x0012_ÿ3AMú_3Ëî3Ak4Í­&amp;4A_x0019_¿Ôîr4A÷JÌ._x0002_4A_x000D__x000F_²MÝ/4A¯_x0005_*R4Aûô¤bÚ3AK_x001D_²T:_x001B_4Aä«_x001F_wÓ&lt;4A_x001F_Õ¹¤Þ×3AkØv\ìè3A_x001A_Ò(2Kü3AÙÏNé÷3AÕucí&gt;]4A"k	_x001F_4Af_x0011__x0016_Í3A[1_x0001__x0002_Yü3AWP,kÝ3AÂ_x001E_¡¡,4A¿`6°ÚP4ACiL_x001B_4AÖSK_x001F_4A)Å_x001B_«GU4Azýu¢.B4Awõºmð3A_x0012_|³[Åo4A'k#_x0016_4A1^¥éD_x001A_4A¤Ý+4A4pí¦À;4A¢{ï04AR6_x0004_n².4As_x0013_	ëÄ³3AWeÓêÏ_x001A_4AÏLB¹M4AÆ_x000C_:²ø?4A Æ f84Ap§úÅõi4AKt´ö_x0018_b4A_x0015_OÎKì24AÀo9R"E4A¦¬jç3A&gt;Øá4A¢vcß¯_x0007_4AÖ-_x0018_ÞÉ_x001A_4A60&lt;_x001F_W¿3Av]¨_x001B_Øà3Aëc	_x0016_4A_x0002__x0003_ÑÄÏ54AÇ'·º3A¤_x001C_ä;æ34A¼FÓÌX_x001A_4A]wqö54A_x0004_~}U_x0014_4Aí_x0015_¿_x0001_3ä3A»_x000B_yE4A_w_x000B_;ÿ3A%lü°_x0015_E4AvÝnsD§3Aj_x001D_#7ß_x000F_4Ao_°zA÷3A¯_x0007_ªÀ_x0011_4Az_x0002_Á¶Jp4AqUý&lt;%&amp;4A²çOß_x001F_Í3A	$_x001F_ç_x0015_4AÙÝw_x0018_4A°kF%×3A è¿_x000E_2&lt;4A2dºc5ü3Aåú_x0011_ÅÕ.4AVçªÖï3A_x0011_ &lt;©_x0008_%4AÐ'ãa4AÕj_x001F_ÿTú3AãÈ6*_x0015_ù3A¤Ç\Aµë3Aµx@*?4AA9Ç¼3A_x0003_&amp;l_x0001__x0002_ß4Aµ_x0014__x0016_Ð~4A!U ;_x001F_4AÎÚ_x0008_[4A_x0011_j$s_x001E_V4AâêÅ_x0017__x001D_4Açè!&amp;·4At!_x0015_¶Ói4Aª_x001E_È§[4A_ï_x0008_¤þ(4AJ_x0019_Ï_x0016_4AMÔ¹F4A8Ñ_x0019_é_x0005_4A2»ÏV4A4éAïÒ84A_x000B_?;Ì-4Awù×;4A+Ê::Ð$4Aïý#@Ùj4ANwÚ_x0002_)_x0002_4A´5BVE4A_x0018_íÀ.(4A,òb¢µm4A,_x0018_b%4AÛ·$Óà&amp;4A®Ì}_x0018_Ð3AEÞ-$+4Aõ	pÞ_x0015_b4AKI¡ü­ú3A&amp;ê_x0001_Ðn/4AxS)_x0019_74AÝ%þª÷3A_x0002__x0003_5û&amp;Ö&lt;ó3AÝ*'¡K_x0001_4AïÓ«è_x0004_4AP(_x000B_¿è3A´ê3_x0013_4AÐJ8É(4A]R%R.4A±¢¼óá3Aø:áÙ~4A_x0010_p_x001A__x000D_Z_x0005_4A8k"4Agu9;:4A?#_x0006__x0016_X4Aß­Mî- 4AOE.ÈÞ4A__x0011_?\ 4AîV_x0010_¥3AÜÑj:¤Þ3AÓçvo@ä3A0(/_x0001_"4A¼~re¯3Aw&gt;B_x0002__x0017_À3AÎÁ3`S4A_x000E_1MÚ_x001F_4Ay_x0006_6cBZ4A;±P_x0003_1ü3AsF·,4A¨m÷(_x0011_4AH_x0012_¶_x0007_Z4AÓ_x000E_÷Uk4A_-*6A4AÕm_x0019__x0003__x0006__x0007__x0004_4AÍ_x0017_s6A44Aåa_x001B_~¤_x000F_4A6_x0007_OÌÕ3AÔQ_x0001_ªy3A!Ý¾@ª4A½ÄÅÙ3ARíüãH4AªNm%4Aðï_x0019_×3A_x001F_É_x0003_':_x0002_4A_x001C__x000B_½7Òq4AÃñ|Ú3AIy_x000E_q?84Af/£_x0003_4Ayì6Ã+4AÈû"c=4Aû8_x0004_F®Ç3AaLß_x0018_ñ%4AÿBó¶Úó3AW¥®ÝV_x0003_4A_x001A_d"i4AC;ÐÅ*24AöÍ_x0016__x000E_4AHfe4AÃ e5_x0005_i4AK*Á14A_x0008_G¦,-,4A¿u§T4AfH®ô3AòZ_x0002_ÌH_x000F_4A5hÊ³24A_x0002__x0005_`oòUÀf4A²\×V44AÔ0^EÊ04Aà÷_x0006_Ø3AÍwä9Eè3ArËS_x0005_Ó54AIce(_x0005_4AÕYËC54A"ÂÜ¿34Aøèv&lt;Æk4AìOù-Ñõ3A¯ª7Luy4A_x0008_òTðM_x0017_4A°XÐÇÿD4AZ)±_x0002_öê3AIfù_x0011_¸_x001B_4AuqCe«_x001D_4AfÐ%¯&amp;4A´_x001C__x0001_=$	4A_x001F_ï¹)`_x0012_4AP}´Í_x0001_4A¶LÍùø3AH®fÏÙù3AAC_x0002_4Aí_x0013_ÞYQ(4Aauub&amp;4An©È_x0011_Ã24Aº1_x0004_ìÓì3A7_x0003_n6?4Ax?yÔ_x000E_-4AëµÏ_x001C_å3A_x0008_¾_x0005_§_x0003__x0005_	e4AeõzC&lt;4Aü_x0012_Ûâä_x0013_4AßZz_x0008_J4AM_x000C_0_x0006_ä_x000B_4Aã&lt;¥C4A¤#`,âG4Aó'_x0002_pCð3Aò9_x0017_K44A¹Ä_x0012_RÑ&amp;4A³_x0012_p2%H4AJô[@Sõ3AA¬Ý]ÚX4A_x0010_VÛË¼,4A°´_x0004_W4A_x0017__%J4A _x000C_Ìw;4A±Ðõ¤©3AüÆæõ_x0011_4A ªCÙk4AhØ*_x0003_,4Ae-«Õp54Aæ_x000E_°þùÉ3AÖdÌ&amp;ö3A_x0001_Mº3l4An¿ï¹åù3AðÑÖÈ­3AK2&amp;ê3A_mï]Ô_x0014_4AXáûÂ54A_x0013_ùÎH4A_x0016_;`_x0019_ÑÍ3A_x0001__x0002_%¹'Â3AÝ)ÊÄY4AÄ¢7ºþ3AÍ«_x0016_%öÿ3Aîì~U4AO@Æ÷3AÓÓbÂ_x0006_4Ar[*=4A_x001A_D«!i_x0018_4Ak?ÀI_x0017_4APg_x0004_{'_x0003_4Arå04A¤Æ!ÖÊ=4Ax¹Ï(ü_x0019_4A+~[ÑÚå3AØåò24AQÍA°;4A÷Ö¥_x0017_Ìå3Awë]4AÞ2F3j4A_x0012_òWÐ_4A° -úìÎ3Aö¸°_x0008_ õ3AÉ	b·44AõsFGÑ3Aë_x0002_¾*L_x0019_4A¡'TCZ4Ajq«îï/4A_x0019_MÙÀS4AþóM °3A0*Â´_x001E_4A÷BOo_x0002__x0008_±94A_z©¦GØ3A_x0014__x001B__x000E_D'á3A]_x0008_Í}i4A4ñd$Wó3A¢¨À¡B4A_ÒQhÜP4ACÉ§_x001D_sò3A¨_x0005_Ïi_x001B_4Aø¸qË*4A6¢¬_x0001_4A²ÿ¾_x0016_?4AC3ÅYý3A2§oØÎK4Ao&lt;[^ô3AÂ&lt;qÚÛ¶3AºÙ_x000B_i4A!¢§-4Am\6¦Y_x0007_4A_x001B_=_x000B_¬_x0014_h4Aj_x0004__x0014_²_x0011_4AY©j`{_x0010_4AÜDýõ_4Aq 0þö_x0006_4AöDx_x0010_úç3A¬_x001D_?g6V4A1_x0003_æ[ëc4An¿åZm4Aöcv¦Ò3Aó`§ü3AË]Oª¾ó3AãµïÅ»Q4A_x0002__x0004_Wìp?y3A~{¤±ë;4Ab©Û¨4s4A_x0001_¡.ð_x0012_Ã3A}K_x001A_ôê¹3A#ÅãÉ74AÀÆÒÉÕ%4AR&gt;Ð¯Ð_x0015_4A²'Þ«_x001A_4AÃü_x001D_]4AIÜs_x001C_Öî3A©_x0006_Ó§À64AªÑ÷Y»4A!z±&lt;c_x0003_4AÈØg÷Ãn4A_x0003_i_x001C_u%4A_x001D_§P4AHã_x0014__x000E_ý)4A_x000D_¼à*_x0017__x001F_4A_x0013_Ø36&lt;4A(¤rÿ3A.Ók.4A\_x001C__x0014_òW3AÚéØy8û3A_x0008__x0008_­¦c4AùU)f4Aa|2K%4AÏI½Í_x0016_²3ACPº_x001F_©4AÕ!c5V4Aó¶_x0001_½?4At±I­_x0002__x0003_.M4AÝÄÇë¢_x001D_4AëLáj`4AEÁU_84Agc+Ô_x0012_4AùÔô5U4A_x0003_¨GÞ_x0008__x0017_4AÆu_x000D_ Õ 4A+s_x000B__x0001_4Aw,©_x0007_ð3Aë_x0003_7EëW4AçÝT]y4A­®_x000B_Ú_x0008_4AÇ¸÷&amp;(4Aj}Í²q54Aæ_x000D_wf8*4A_x0013_m×Íp4AæÛ__x0008__x0002__x0004_4AÏ_x0008_ç¤VÇ3A¢&gt;X"zB4APrä=­_x0002_4AÉû°®#4A+é?¥¸C4Aj÷5¢ä_x0006_4AÂÔg6åT4A¨C$±_x0005_4AA©_x0017_ò1_x0019_4AX½¬õ]4A_x000E_À_x0005_]¨4A_x0011_uí³G4AÄçîx¨j4A#&lt;_x001A_S_x0006_W4A_x0003__x0004__x0003_ù2Õ¿3AÄ_x0008_¬Õ04A6ùÖ8·4Að_x0010_ÃW_x001A_4Ae5_x0001_a:4A_x0006_JìA}4A®_x001B_Î&gt;¾X4ADo_x000F_ÙÈ_x001B_4A*µ¡°_x0017_4Am:¯+eý3A_.¤|&lt;4A)_x001B_ÿ¸g4A_x000F_ÍýÈÉÞ3AÎ"__x000D_4AébÞ(öR4Aæ¸ÙÃÚc4A°&amp;b®@4Aº0_x0007__x000F_O4A[_x0019_ógöq4Aþ&lt;xd&amp;Ü3Aìêð_x0011_G+4A_x0002__x000D_3_x001E_ 74A~¶t¤?_x0018_4A_x001C_ÓÈs¾N4A²ØAÜ_x0002_4Aæab¬_x0003_4AwgÙÞ§ó3Aö_x0010_{.u?4AS»_x0010_ÕÝ_x001E_4AI_x001F_ \J4A»ª|q}¬4A_x000F_nl'_x0006__x0008_Á_x000E_4A¾Ú/­8½3A)©OETS4Aßü$5å3A3Jbw_x0018_ð3A_x001D_ùÛàDX4ATõ-¤w44Abë¬$#4AP±\4Av	êpðn4Agv¸_x0011_Z_x001F_4AUã2ôÉú3AçîË_x000D_éê3A:»"Íb4Aëø%_x0014_4AðóÕ_x0003_À3Avù_x0004_ªgj4A|óÎZ_x000C_þ3Av C»_x0001_í3A`{_x000D_Å_x0017_ñ3A¤*olØ3Aï·Ï{_x0012_4AÅæ_x0016_«ù3Aé_x0007__x0005_1q4AnFFâ·_x0014_4AÉe0ÊA4A6Ì¡Õé"4A¬öß^R4AãL§ýû3Að_x0012__x0016__x0002__x0018_4AiØ_x0014_%(4Aßé±bò3A_x0003__x0005__x0010_ºâ_x0005_³64Aò±û).14AaÆ_x0007__x0012_&gt;4Az«êF5"4Aù#·áß.4An¬Zpx,4Aá#û÷#ä3A¨U_x0004_Ãu4AÐ_x000C_çª6#4A7Äü¿D4A8v"æÀ3At´=V5_x001C_4Aá_x001D_H_x0010_4AæG_x000D__x0013_ET4A"xu±Ò!4AÚí_x001D_W?ð3Açc."4A(_x0011__x0002_J_x0008_æ3A]q;E·3AAxì_x0004_4AS¹ç_x0015_Ç_x0017_4A«_x000B_6ÄH4AãJø_x0019_í¿3A_x0001_Zôß3A_x0017_Rì/4A½°·é_x0003_+4AQÊ_x0005_¶_x001D_4A_x0018_1¿·_x0017_4AÀïéBäV4AÊ¬t©!4A_x001A_kÙú¬64A$iw_x0001__x0004_Ø04A_x0019_\Ò_x000B__x0011_%4A`¼_x000F_â©+4AãþfZç3A¿gyúßI4Añjér0q4AS¥CV?Ä3AcTùRä3Ai&lt;_x0008_õ_x0018_4AÈé1âï_x0012_4A_x000F_¥èÆ_x0018_,4A_x0007_7¿?+4A_x0011_8¹¿[4AT¾_x0008__x0017_4Aî^°·as4Aõ&amp;Vï®_x0003_4A_x0017__x001A_¬õ3AzmP_x0005__x0003_4A³_x0004_qn54AäÉ_x0005_0¢4A_x0002_QÕ,Q4AÈD_x0011_À4A_x0016_ßÏw9E4A¦;ËÂ84A]·?_x001E_3AoDÂ¬_x0011_4AÅ_ø¯Q,4A_x0005_Ôå8(_x001B_4A?°_x001A_¶$44Aé½_x0005_Ê7ë3ARy/_x000C_G74A9];ó3A_x0005__x0007_¨PM¾õ_x0004_4AOð¨_x0001_¢U4A¬ìPÀ_x000F_f4AvÎ_x0012_ååÓ3A_x0007__x0013_d_x0014_8¨4ApjIr_x001B_4A?åú­òn4A;Da^4A×J.øð3AºöòÏ_x000C_ý3AØ}ß¯'4A§Â_x0004__x0015_?Ü3A©;_x001E_ß 34A_x000D__x0019_µ_x001A__x000E__x0001_4Ah×_x0008_-ß4A_x0015_Bà_x0016_àÁ3A1Õ`+W_x000D_4Ap®_x0010_=Ã24A(i´"_x000D_ì3A¹_x0013_N'3AX_x000F_¯Í_x0006_4AÚÙT¡Û3AÅîÿY4AÚ¯'¸R4Aøl%)_x0002_(4A_x000B_Ê³}È©4AÚ_x0011_È_x001E_·L4AñÙ_x000B__x0003_Ë	4A¦Á&gt;-×\4AXaûQÒ4AIW88_x0007_4Aï6_x0002__x0003_¸û3Aëy_x0017__x0015_4AuJ= !4AÕx!õ_x0012_4A_x001C_zðÆJ4AÉ#èä¿_x0011_4AG_x0008_{D_x0008_Q4A=Á·6x_x0007_4Aù_x0015__x0016_9³_x001A_4Aù©_x0004_®L44A_x0012__x000D_'_x0001__x0010_ý3Ay§_ø	4A-1I§(4AJÙá%_x000C__x0004_4AÉåµì _x0005_4AµÏ5áúb4AT_x0007__x0004_j[L4AûÅ(¥F34A"ÄO7e4AW¹_x0017_Hõ3Aº{_x0001__x001B_²Ì3A·v´;4ATÞÅK4A_x0018_÷7ÿÙ#4A³ö}%{4AgXÖ%4Aúzscß3A_x001F_zà_x001C_ÌR4AYdVÛ_x0007_@4AlÙç¿vð3AÖøZ³ËK4As²Õ2·B4A_x0002__x0004__x001F_Ãû`Ý54A_x001C_ø_x0004_°[4AX,2bÜï3A;_x001B_y¯3Aµ¨iäg+4AÊm/&gt;_x0012_4A_x0012__x0004_kê×Ý3A¦_x0017_ÓáÒC4A_x0014_8@ÀGÛ3Av_Õ_x0003_eÝ3ANlöè)4A?9TJ¡4Aø³_x000F_Ö3AûÇ +4Ad¾jt$4A(²=÷Á_x001E_4A_x0017_7¾1×h4AÛ_x001A_·¨íÙ3A}_x0001__x0002_~ôp3AòÇn ^_x0018_4Aô0K{@4AÃ_x0019_ûhPý3AÖÑó¨_x0005_4Aã3Òûð_x001D_4AxîÈ¡*é3Ag_x000D_W	Ö¾3A]·(0,4A¹_x0019_×_x0003__x0019_4Ae¨µ_x0019_L4AmåO¤?Ç3AbÔ¿"_x0003_í3Afõ_x000B_o_x0001__x0002_ ö3Aôk!'©4AQ,´_x000F_4Aø¡ª&amp;*4A?_x001A__x0015_yXM4A_x000C_¦_x001F_%4AË¬_x0019__x001E_4A_x0015_¹¯ZOë3AÜÚÕ:V"4A+%væ3AIbiq4At¹_x000E__x0006_4AY4jF14Ae)	ÚÌA4A_x0012_y¨p+°4ALÕZK?4A¢²ó4AÎnÀ9'O4A=8ÝXh4A1ûf6]#4AÙé^_x000F_!¥4A¦J_x0019_F¸à3Aíµª_x001C_4AF	w`_x0018_4AOkwA4AöÉÆüQ 4A&amp;&gt;ùÅ;4AÄ¼ÒÍç3A8å+"m 4A_x000E_¿_x000C_9î¯3Að±»|ýe4AÇØð1_x001A_4A_x0004__x0006_Ú-bµR4Aª¶ñ	i_x0004_4A_x0003_|¼ãS4AË¯_x0015_©4AJNÌÌâÅ3A4'Wä_x0011_4A_x0016_2aÁ%%4A_x000D_çü²é3AfÁ_x001D_Ï_x0005_4ATJa£Èí3A%_x001F_ÝÑD!4AaÿSõßâ3A¤¡_x000F_á_x001B_4Ak×ò@«_x0002_4A±¦%«+O4A_x000E_-´g*ü3AO6¹Ë34Aò_x0007_a	v4A¤Á?c_x0010_4AüÍwéX4Amo_x000E__x0008__x0003_À3A@æÜ*R_x0019_4A/_x0004_äOH4AV_x0019_Ãq_x0012__x001A_4AÌ_éö3A)áºRp4A_x0018_Ð_x0011_hçy4A0Tcÿ_x000D_4A_x0001_G_x0010_Bò3A· %ð6»3A_x0001__x000D_þy^Þ3AÆËpi_x0001__x0004_V4A_x000D_^JéÚQ4AMU{è!4AzçB+ß44AS_x0006__x0012_'4A+_x0002_×¸$4A_x0002_òõ^._x0006_4AmÁN{4AÏ&gt; v&lt;4AÏ×.X84AÈyo_x0013_àT4A^-újã3Að¹Yk	F4A_x000B_rpJ4Aÿª;Z®3A3?:nC4AEî»d-Ù3A_x0008__x0017_é®1ö3A¦}Lç¾?4A^×á¾1_x0014_4Aä7 Æ"4A_x001C_b]154A·_x0005_l_x000D_ä&lt;4A_x0004_Göðrn4AIã¥*©"4Ai¶MÂ3A¹,AaÆ&lt;4AåÈ_x0007_-ç_x000E_4A¤gñk4A.ð_x0007_'_x0003_4A[¾M7á3ATÝôÞæQ4A_x0004__x0005_ý¤¶ìl4A_x000F__x0001_û´ÛN4Aé`ípæ3A_x0002_1]»D4ARôÜ¢K4AäHú_x0013_mO4AÝCSö"4AFNy_x000F_²R4A"8¸s**4AP#øp_x0012_74Aº¨ÖH4A(uùzp4AåYÝ5%G4A_x001B_·M)ab4A9qq54ACë+i.94AÝ°º24A5û_x0003_Ë±_x001D_4Aír_x0010_t%4A0_x000B_&gt;b4AÉ¸_x0007_+4Ak|,_x0008_O4AÏW_x0007_¹÷3Ao%$^I4A_V¢ç±W4A5&lt;Úkh4A_x001B__x0008__x0012_¿_4A_x0008_0¡¤§ü3Aé_x0015_!¥@/4At_x000D_Å)_x0013_4A~ÃåFÖ3A_x0004_1^ñ_x0008__x000D_`4A_x0007_²\_x0012_3c4Að£°Eÿ3A×Þ@Ý+4A­ðÌ_x000C_ä3Aè[w0î3A0Øü_x000D_'4AE6@%_x0018__x0001_4AÚ´N_x000F_±_x001E_4AN²&lt;¤û3A`L´òÕk4A5ñÄ	a4A_x0001_ñ×7]4AcÞB|Çç3A|ê_x0004_z4A-£Ä_x0005_4A5¥¨µ¾14Az:ZÁÌ=4AV÷eyv#4A»·_x0017_õPd4A)Í×¡kO4A±_x0002_#Ûº_x000B_4A26»ì¯_x0006_4A¿·õ¸v_x0005_4Aa_x0004_RYæ_x0019_4A_x0007_Å	á4A_x0007_Á§!Ç-4AÆ_x001D_â8_x001C_h4AÂêA¢_x0003_D4ApTË k4A¢¡^ÿL4A_x000C_4ÑÝ%4A_x0002__x0005_fE6U_x0012_4AÀ_x0010_xÓ:Q4A~ÞB¦93AcPÐ{_x000B_34A&gt;_x001A_,³_x0015_4Al_x0018_Zæ_x0004_j4Aß!=oÑ3AVòhà=4A?©û"4B4Aô!jï_x0008_4A_x001B_IB_x0001_4AÙ5ÅÏD4A-¾9"Ö©3AÒÒÊ%V64Aóü_x0002_4'4AR_x001E__x0007_ç04AãÎdY=4AÓÉõ$.ù3A_x001C_ºÛó3A_x000B_MSQßA4AÝ«_x001B_uë14A4Äd_x0005_4A9^ÄçT	4A£ÊÞñ¶Ê3A_x0003_eüË*4AÖµ¸&amp;_x0019_ú3AÄ^_x000C_L#4A;Âlµnû3At/PQ_x000D_4AÇ_x0007_Ô_x0007_4Ab_x0013_[î_x0013_4AÓ~?_x0001__x0003_rK4A2_x0002_f_eF4AãÂµSòÛ3Aliñ_x0010_ÿ\4Aë¶Ë,_x0002__x000D_4AØ_x0004_«_x0019_fÄ3A1-ø]ßa4Aªæ¾ÂÍk4A*æÂ4[4Aí_x001E_ÓÆí3A_x000B_áJ_x0005_Ï_x0006_4A'_x001C_×_x0018_4A­8Ni/_x0016_4AÐK_x0010__x0004_4Aö¨b¹ù3A·Ï¤ä_x0012_m4AI_x001D__x001C_0E4Aù&amp;T_x000C_¸_x001B_4Aög¡RáJ4ADÇµTu4AôagëìÂ3AÿöÛ(¸3A_x0007_·ä#_x001F_4A_x0013_&lt;R&lt;ä3AU9ÔHl$4Aòô·ì4Aw0gÝã3AÌ¿O;4AºÝxk24AÁ`P^a^4AÌÎ2H³T4Aát+ÿÀ¬3A_x0007_	÷z_x000F_Òá4Aõpt4ÔW4A_x0008_W=_x001E_¢.4Aø=¾o_x001B_4AC_x0005_ä?,\4A©_x000B_Ç6µ4A#¯r{}B4Aò_x0008_b­?4A4³z)êí3A. »_x0003_ôU4Aê\Iqi&gt;4A~¸°2_x0015_.4A»i0&lt;_x0006_4AÇä ùm&amp;4AL(~åf4Ap_x0005_²H64A"_x0011_ç¡¨g4AC:Óù_x0007__x0004_4Ag5&amp;Z´o4AJ_x001D__x0019_ Áî3Aèm fù[4A¾¨;ª3A_x0001_ÃZ|§-4AqªÄ«4AOG$¢Â3A'äX_x0002_ê3A_x001C_[çÍHE4AfÃ³]4A,oÌs	4A¾C4õH4AÁHýf'S4A®Õ_x001D__x0001__x0002__x000E_4A	_x001A_kÐï3A_x0012_O_x0001_Ê,"4A1ÿÄdÎF4AOÛò_x001C_¡_x0001_4AmjRé(N4AuÍ¥TÉ3A._x001C_·%Å3A6_x0002_°MG4A7©_x0015_	í3AÃ_x0015_e²3A&gt;ReZD4A[º'_x000D_4A2±Y_x0016_P4A&lt;$²BZ4A_x0004_6 7`4A]Ò¾ï=4Aû"_x0007__x0015_94A[ð§Ã`_x0001_4AS&amp;_x001D_Cè3Af_x000F_ÿß3A_x001A_ö~ì&lt;4A&lt;_x0015_sÇ_x0001_4Ag©a\_x0007_y4As_x000C__x0013_74Aæ"LÚ_x001D_4A¨]å_x0006_M4A¬ÄÃqîN4AÓó\®:4A_x001E_Ç÷ØÐ_x0017_4A_x001A_ùÛâ_x0008_ì3AÆ_x001F_P®gÒ3A_x0005__x0008__x0001_jø¶ª&amp;4A_x0008_Àq®(4A._x0006_üû!a4AËI@Ïa4AÆ#gÑ¨ÿ3AføÌ&amp;4Avê³§B4AA#=4A~_x000E_W×4A©'{j"4A2VúÇcu4Atd_x0014__x0002_ý64A_x0010_å_x001A_è_x0015_4AºtðÆ¨I4A´Apls&lt;4A_x0018_å?ë004A«Rf;(4A@ÚÅ_x0007_æ3A¤b0FÌÑ3Au¢lHe_x0003_4AUå_x0005_µó3AaÀòçwà3AJ!_|PY4A_x0004_8=*G4Ap_x0012_yú²Å3AË#ÅÝ]d4AyþÏY4A_x000B_{§_x0004__x0004_ø3A¡8á¢;4A_x001F_ßÝäô3Ad_x0004_}Þó54AÄ_x0017_»3_x0004__x0006_Ìw4Aî,s{ñG4A_x0012__'É+á3A#Ì©Â	_x000E_4AXyÁ6ÁA4ANû_x0007_´ô3Aý_x000C_º54Aà9elÒ_x000F_4A)vyH4AÉì_x001B__Ð_x0018_4A_x0013_'ßh_x0002_Ð3A±Rãm÷3Ak_x000B_";Ü¿3A÷jØ@_x0013_4A¾ÑÔÊø3AdH5_x0013_4AN_x0018_#¬Ó3AJä¾±!ã3Al|ÐkG4Aw|»ÝWg4AÎÿ©pd4AMÒX`C4A²L&lt;ÖÓº3A_x0011_±¤_x0005_4AdÙp ý3AÈ¶ Ò×04AÐ_x001F_rÕ3A¥~n_x0003_4A\dõ(Z14A4}+´Ý3AL7×¯é3A_x0001_]7XlÒ3A_x0002__x0006_F&lt;4.4AQE7Å[w4AÀ_x0013_öÑPx4A5~ ì;4AxTö'þ3A¤_x000C_1`54Acp×#%4A7òb+F4AFÇ_x0018__x001C_R4A_x0003_Uª?äë3Aôó#íõ3Aò_x0004_Òé)B4A_x0013_ßÝÀ_x0004_4A_x0015_7Å£_x000B_a4A&gt;zPM_x0014_N4A1êo_x000E_&amp;r4AU÷¥Ôd4Ai÷k4Ahµ9_x0010_Nà3A°¼ð¡­4A_x0007_IbÀù3A_x0012__x0001__x0017_ÎG4A)U_x0010_Bn:4AbÜ94Afè_x0005_%{á3Aíme¡D^4AËÚÂ4AÉr~_x000D_4A  Êµ_x0014_4A3LíTG4AX¸;£_x000C_(4A_y_x0003__x0003__x0008_¡î3Amú2_x000F_Ú_x000D_4AdÀy¢_x0006_4AY_x0003_P·­74A_x0005_Ð.&lt;{O4A2ã_x0018_£JÐ3AÊðQê3A0vÉÎÙ3A_^÷¸+4AýBË_x0011_4AÒ£_x0019_4A¶´{_x001E_;4AôÁ_x001C_Êû_x001C_4A·²_x001B_ÑFÿ3A·AM×c4A¥_x0019_£E14A#_x0007_» 4A´ðZtÔX4AzøüRH4A_x001D__x000E_nî3A_x0016_ZaÝW4A»ù_x001E_H$4AáÄZ_x0006_04AÙD_x0019_Mæ¢4A¢«»»_x0001_4A_x001E_Å_x0013_º¹_x0013_4Aì\_x0013_·_x0019_4Ab¯Õz_x0004_4Aûza$_x001D_4AX6_x000C__x0012_Cö3A#`¥_x0008_Q4AÓ_x0003_Ó_x0014__x0002_=4A_x0002__x0003_5«_x000B_Ó»3AU_x001E_æ:4AiÄï9@a4A¶#)fy4A²¾óF_x0018_4A±¶­Í/4AÏS.¾_x0016_[4AÄi¼­3AÑ_x000E_Ðó3A.Ù!Õ\Þ3A£Ì_x0002_ÞG4A5_x0004__x0012_ÿ3Af_x001E_èÛ_x0011_4AÿrX_x0008_ ×3AÈ´K_x000D_y?4A@ùÒ_x001C_J4A	ãt_x0012_'4A.KÉ &lt;'4Abxw1F4AùC*4AeYþ{.4A-]0_x0002_§4Abâ±Ó_x001C_4A_x0002_6¾ü V4AØ°°_x0001_Y24A»_x000C_°dÐ²3AÞîÄ¬Óé3AÇ_x0001_ÅXå;4AOºÕ©*È3A»Ð_x001E_C4A­©"C_x0019_4A«i_x0001__x0002_0_x0007_4A_4òÓ¹3Aï¦_x0003_aç3AÞe_x001E__x0018_4A_x001A_äks©Å3Aðx è¥24Aj_x000F_ó£3AaP¿{W4A{")_x0012__x0017_M4AhxúT84AFHÉHF4A'%|{7k4Axûì_x0003_($4Aý_x0003__x0012__x0018_ÿ_x0003_4AòþÍ_x0011_L_x0004_4AzFøP±d4A7_x0001_Yã ù3A×Æø-	_x001A_4ACJ1sm4A×3_x000C_Yîá3A4'_x0006_Jé'4Aw	eæ34A_x0001_WÇ*7,4A¢íë_x001B_c 4A	q_x000B_~"ö3AFä_x0010_hï3AæV3 _x0010__x001A_4A º±½D4A\Ìmº94A\_x0015_vÑ§D4AÞ	.634A¯è×Mì54A_x0003__x0004_{`ô&lt;_x000E_¾4A{¼DI4A8E_x0011_Î_x0015_4A_x0013_º&lt;ðDV4AT_x0003_Läb_x0015_4A'¥zu_x0015_4A}p¶lî3AOÌÝKýê3A'²ïî3Aò¢&gt;åÀN4Aì$Êôh%4AÐñmGc4AÃªCÃ¥^4AE]éÒ?4A¡¾¢ð3Aê@&lt;µÕ/4AG±0~:4A_x0005__x0007__x0006_w_x0013_A4A©Ë_x001C_ý æ3A-ò²oD_x0004_4AQ3Ñ~Êþ3ARß­ÊÊ_x001D_4AÌÅq§js4Aÿ_A_x000C_4A_x0018_GÅ Ýf4AòN_x0019_[É3A D_x0001_ò3AËÀ¥9ÒW4AÀ+ k_x0006_)4Awí_x001A_¶Ñ_x000F_4AÓ_x0002_ÃllC4AK'._x0002__x0004_b4A_x0012_¿_x0011_W4AÛ_x0015_	"-4A_x0014_	II¸O4AQ·_x0017__bü3Aí+p©Îþ3ABÔ!d»í3Am_x001E_å]¹ï3A5V$Vtÿ3AjP[¹ù3Ao_x0003_ÌÏw&amp;4Ah_x001B_¼_x0013_ôÞ3Aìôüy,4A_x0006_Ù_x0008_9!â3AÁ@ß©Y4A_x0010__x0012_³ÓXö3Aï@ì_x0018_su4A_x001E_3	x34A´o_x0002_q¥4Aà­Æ¼_x0005_¶3Au|_x0006_V_x0013_:4AØÝ_x0003_nÑë3A_x000C_(_x0010_¡uÌ3A7_x0017_#_x0019_[4Aê¡J_x0006_#,4A_x0001_tmK_x0006__x0012_4A4Ê}_x001C_K4A_x000B_.åå»%4A?}_x0018_Dö_x0003_4A¨¿¥Sèg4A4}_x0014_,4Aé«K_x0006_³ù3A_x0002__x0004_»_x0017_6ã(4AÝ;ô¤Sx4Aõ#~ú_x0018_Ñ3A_x000C_ÏPK|4Aù *Ï~½3A=å_x0011_5&gt;4A¶Ú,oð×3A´_x000E_vÄ.4AË_x001F_ÿ£k4AÝÉ¬_x001A_	X4A_x000E_FJ(_x0001_è3A@Znµ_x0003_4A_x001C_HOº.S4AÅØø_x000F_ù3Aþ_x000C__x0006__x000E_À_x0011_4AÏÆÀu+&gt;4A9_x0014_[v"Î3Auò]tñ4A_x001A_9²j4AµÝê4A¢Ü/6_x000F_ë3A\½S_x0019_ò3A}å=4AÂ_x001D_)wT4Aý+ë[l4A«__x0006_û3AË6Yì.Ê3ASâ%Ü8	4Ao_x000F__x001E__x0016_.j4AAO_x0019_ù=_x001A_4A;^µé44AZÖ_x0001__x0003_44A1ñ¦Ä_x0011_4A#ð_x000C_Ýl3A«§"Ôk4A¡k7_x001E_Î_x0015_4A¯Ñbyøa4A¸R944AOnÇå_x001A_4Aýó+"ø+4A:ñxÈÂ3Ayrå±i_x001C_4A ~F _x0011_4A_x000D_é×éÖ_x0004_4AtÑó~_4AÜ1÷Q&gt;4A¸Ç_x0008_&gt;W_x001A_4Aàÿdyáe4AIïÒO4AÀ½#_x0006_î3AáSbÿ}4AifP»5¿3A_x0002_1_x0019_]f-4A&amp;ôÃÎ_x0017_4Aó\àF4A×¡$®B_x000B_4AÌE. ?4A]¦¶(§3AõÃE24AÔÿ__x001E_4A_x0006_{â(_x0005_¬3A_x001A_À_x000C_g]4Aù@UV64A_x0006__x0007_2m³4Â3AøiCçJ4AÎyé!Uh4AÇ´×ä±e4AÛUd¦íY4Ac©d´44Aà_x0001__x0006_ÓI4A1°/A4A_x0001_©D\4AXù-_x001C_qÚ3A¤¿®Uy$4A|ÕÓ_x0016_4AQáéÕÎ_x0014_4AU¢ª_x0016_£4A_x0008_u_x000E_`N4AàäXV4A_x0005_UÜ3AN¶ÓÔ½_x0013_4A =_x001C_¸ø3A_x0017_@¦¥_x0003_4A.&gt;4A_x001F_!½ò3A_x0011_-$SÍn4AQ_x001F_`¹_x0005_4A_x001F_Ê¦Â_x0018_4AxËÂ_x0007_äO4AzÜ÷_x0004_ô_x001A_4A4ß­`4AÑyÞØ:_x0019_4A_x0002__x0010_J-4Az_x001B_Ñ%£Ð3Aµäg_x0015__x0005__x0006_´í3AKzdÅ-4A«¥¹¨ÅX4AU¯¸Á_x0010_4A6:ÁéZ*4A_x0018_£«_x0003_û3A&lt;@»_x0001_4AÑâù3	M4Aû,_x000C_Ë¡ä3ASøt204A_x0003_!U_x0007_ñ3AöÏ¶&lt;4A:ÛL54A_x0004_ªÕ_x001A_4Aä¼G³_x0015__x0018_4AFùT_x000D_4A²âÎ{@4A¸¹.q`4A·_x0002_¥`_x001F_4AÈg»mB4A_x0011_Añì84Ae/û_x0002_824AöÀ_x0014_Tã3AÔø$ã_x0013_;4A¢_x000F_YÝ¤3Aíw[ÆmÀ3A_x0003_WxB³ÿ3A×odz¿3A¡;ÐX?4A_x0006_:	âüÛ3Aê_x0008_¼÷9_x000E_4A~ù_x001F_44A_x0001__x0003_IÑ ³À54A_x000D_.;ÆÖ3AJØò_)_x001B_4AJá§2¬_x001B_4Aø_x0008_{_x000F_gì3AÐj«Î,4ArkÍ_x0002_O_x0004_4AÙVt`ç3A_x0012_yÐGÌñ3AXàÀDÞÙ3A_x0001_³Îñ3A._x000C_Aã_x0002_4A®ÐOÅµ94A¼.ROs4AEa)µÂ4AU2ó|Ö3ACoaB}4Abìæu_x0015_P4A_x001E_i*Íf4AÓ_x001B__x0016_GC_x0004_4AÙL_x001B_n4AÍÒ_x0004__x0004__x0016__x0003_4ABzäõ4A_x0014_T_x0017_·lK4Aï8è%4A³¼ñW-4AqpO#G4AOF»ûH%4A_2ý|4AþS§_x0017_T4A_x0001_÷_x001D_$_x001A_4AÞþ_x0003__x0006_ïÓ3A¹_x0016_e&amp;D_x0004_4A_x0002_²vÍ54AM_x0010_J_x0015_Ä3Aa9ê_x0019_i4A1_x000B_À_x0004_³_x0002_4A½£:µÕë3A¿¨ðùB*4A/¨¡_x0003_âà3Aä÷å´æ@4A­Ä!£O4A_x0012__x0016_!+94A½F_ÊÉP4Agb_x0019_Hð74Ad8Üãü_x0006_4AÒ±d¤¢_x0007_4AÿÐ_x0014_.îA4Aè_x0001__x0006_Lù_x0005_4A;-=f¼_x001C_4A&amp;s.ÄO4Ab7sË"84AâGúë¸ä3AØ$_x001B__x0004_÷O4AQÞ¯W%÷3A­2{ôOÊ3A_x001E__x0016_«&gt;Y4Aä_x001F_åª3A¦ßKìñM4A_x000B_´`XS¹3A°·Ù_x000E_Ùz4A_x0017_yr5í04A·ÂUi{4A_x0003__x0004_âc_x0017_êO4AÃBÔ3_x0012_4AýËn¬J4AoY¦04A"ä½º]ë3AW$÷X4A_x001F_êÁ¾âN4AÏ®G ©_x001E_4A_x0010__x0001_lùw_x0002_4A)(_x001C__x0007_4AÌÔ1ÁgF4AÔÐþÅ'4AVÄ_x0014_ã3A6_x001D__x001E_Ró14Aª4íDÇ4A5nÒ8	4AiÄg¥¾&amp;4AÙw,k«_x0001_4A!Þ_x000D__x0002_4Aw_x0016_ÍO4AAGÓ54AÀÒ ó44AâëæÄ54AYÌiEK¢4AÀ¾êÝq_x000F_4A_x0001__x001C__x001F_ÈÕ=4A¿í+5H4AlµJúr3A_x001F_u_x0017_ø_x000F_-4Aå÷êZX4A0qWÆêG4A¬_x000C_ñ&gt;_x0001__x0002_AÖ3A¿+¸B&amp;4AÎ~? 3AÕ_x0006_µ#4A[/ÊÄ?4AÙ·U¡æ3A _x0018_w¨Ç+4A×¬¼¼ó3A¼]¿éM4AÓÊ+Í_x0015_4A/0_x0018_å34AÙoï_x0005__x0017_4AË2%ã§)4A?õtù3AÌ_x0015_×Ãjf4Aû¢ËÔ£u4AGO@JÎè3A$Úx°)4A@:_x0002__x0007_E4A_x000D_RÆ!_x0014_14Av§®_x0011_4A#æó	4A¬ôÈÑIL4Ag4_x000D_.})4Ae_x0001_&lt;UÞ*4AÎª_x001C__x001E_4AïZòêU_4AÃB_x0016_34Aàn·_x0004_W4Azåu6p;4A.6´5\44AË]À&gt;S4A_x0003__x0004_õwÿÙRP4A1R_x0012_I(R4AHÚw,Û}4AÍuÜÿu4A_x0007_ãáùüL4AÌ_x0015_Ê4¾ò3AI*M¥=4AËú_x0007_L_x0010_4AêÁi -4AÉEÍöO4AÎ*J_x000E_ß_x0001_4AI_x000E_¤ü´õ3A^z_x0006_gc"4AÒx¬&gt;_x000E__x001A_4AFÒ&lt;èj4A½_x001C_wÙ_x0018_4A)x_x0004_y_x0011_4AùÐ£2a]4AÀUâr´3A¦Çó_x0007_à24AãM²&amp;õì3AÝ~wÆ3A!¡ÎöYì3A; AÔR4A¾þQæ/4AKÃéév$4AÆðØeôÁ3ANF8N;_x0002_4Aïrzo_x0018_4AqÈA4AÅL_x0011__x000E__x0005_4A)"3_x001A__x0002__x0008_§_x0004_4AP_x0004_?=Ã3AFoË,£3AY6¼¿Ú3A_x0005__x0003_½_x0006_¤]3AÞh_x001E_.õ3A_x0016_¥ÅHZ4A½ÒxÉ_x0018_4Av_x0012_rÙ3A9®_x001A__x0011__x0006_34ABÏú_x001D_³_x0011_4AX12&amp;4A¾_x000C_´¼}a4AõK!ê_x001D_G4AOcn®dú3AÀ6«_x0010_6_x001A_4AÆúÎ_x001A_H.4Aiûhz_x0005_4A8â0Ô_x0007_4AÂÞ(3ü 4A¿0 ~(4A7T	_x0008__ð3AÆ_x0004_*½Íø3AyÍ7¶×3AÝ75D4Aw°_x0001_4AsÞbH?4AÐê´¬J4AX_x0018_ðþ_x000B_û3A_x0015_û_x0019_v?L4A_x000B_ëéË_x001E_4Aßþò{T_x0016_4A_x0002__x0003_&gt;_x001D_N~ß3Aa7©óòX4A#_x0014_ávÛ3A,ÇsH4A?Xx¥_x0016_!4Añ«8ºÐ3Af+~L4AäDÓñ{ì3A!~ÖFô3Azy:÷	4A{n|Ë3A%½¨ÏA4Aw_x001F__x001F_¢OQ4AË	_x000D_K~4Aû&lt;	}]4AÂ)¦_x0008_4AÛÑ+14A ­Ô_x0017__x0001_74ALÜÊÆh_x0005_4A¾¼o_x0018_¾.4AàïÄÃê3Au_x0014_ª_x0012__x0016_4AIRé_x000C__x000D_+4AúÁfg2ù3ACdâ"4A_x0007__x001B_oüxS4AAªo_x0004__x0005_4A_x0001_$yÑa4AL§¡_x001A_¯,4A_x000F_-ÒÚ?4A_x0012__x001C_t6ñ_x0006_4A¾hQ_x0002__x0003_è_x001D_4A+,øâýÈ3A~__x0018_nÔ3AB_x0007_Íô%S4AõÌ%0º	4A_x0018_Â»¢R_x000E_4A¦ÜI.ìì3AzDÛ7Á£3AÑCæýÈ94A_x000C__x001D_E~3AÎ_x0011__x0012_ñI4A÷?ØÁ­l4Aä«³lp4AMï­R6_x0014_4A,ÝÑEj$4A=~iåF4AÂñÖéü3A(éÖ	h4A_x0001_Ûï¶;4Aí9_x0019_Vø3AJ'#e_x0002_x4A«3æÌ-Z4Aõ_x001E_§Á(4AÁ¼PjÛ_x001D_4AI_x000C_õûþ3A\x/qy_x0007_4AJA*´ã_x0001_4A£_Àíïl4As¥Ë¾ä3A.Z¶-_x0018_4A6©ªXå3AS&lt;÷&gt;_x0005_4A_x0001__x0003_Ô&amp;eD04A_x001E_³Ø&lt;4A'ã¤D&gt;74A_x000B_h	N1_x0013_4AüË3A_x001C_±_x0002_IÏ@4AZ| 4AdëâhL4ADLAH 4AOÇ$_x000E_2_x0017_4A_x001B_²}GN_x001A_4AãÍª_4AÝh®S-4A_x000B_¿èp0.4A.+æ4ÉR4AP_x0008_|­}þ3Aî(MÙ5_4A»~:Å54A.Êbêäó3AÌ'ÕF#4A¦_x0012_cU_x0001_ô3A}ÅUî_x0008_t4Añ_x0003_ú_x0005_:4A_x000C__x0002_ö_ïK4A±7kËD4AWÓ_x001F_L_x0014__x001E_4A_x0004_×Ø×&gt;4A:&lt;¤0f4Aâ°çzkt4A¡&lt;W_x0004__x0015__x000E_4Am45¬¼4A5¯þ9_x0001__x0002_k_x000C_4Aïðá5_x0007_q4AòºÚz_x0006_4A_x000B_¥¡¢Pô3AïvQ_x0015__x0010_4APÍª§_x000E_4A¥F_x000D_%4Aú»/_x000C_Ö*4A/_x000E_m)4AÓYr|Ì+4Aâð£±Aª3AñÙg?S_x0013_4AÂþ{Ô&amp;4AÚf÷Ãg 4Aæ0_x000F_Â_x001A_4AÝmmº_x000D_4AÙõ]Á_x0002_4A/ÅcX4AÅ¬°m_x0019_4A}á_x000F__x000C__x0019_&amp;4A_x0004_°AUa¤4A~OEPâ3A*(g÷~F4AI)_x0013_$P3ALº¸oØf4AXXðÜ_x001C__x0018_4A#cÕÒ3A?ßó±&gt;4A'flQ_x0013_4AÚò?_x0019_sØ3Aû¾G"D44A_x0004__x0001_0_x0019_ñ3A_x0001__x0004_,Ög~"@4AìhýwX*4A'õq;ñà3AëÕue4A?q/ÒÃ_x001F_4AO_x001E_i£*^4A®j%_x001D_æw4A_x0012_ÏõÝ@24A{Í!s44Aì_x0007_&gt;OwÜ3A _x000D_R:d4AÀlI&amp;4A¬oh{_x0006_4A½æ¸M_x0016_4A¸Iõ¼ä_x001D_4A&amp;wæY4*4A_x0002_¬_x000B_Bè3A_x0005_yõ@pÅ3A7j|¬%¨4Aù¨éhh4A0ò×ñ¨F4A`ÇS4A«J	&gt;T_x0003_4Aü{0r_x000C_4AÀsQæ¥3A{-D5h4ATÑ¬_x001E_ë_x000D_4Ayø_x0010_4A²´õ;_x0018_"4A^¦&amp;O4Ac]¨6ºá3AR`Ù_x0006__x0010_Ê 4A;_x0004_3	¦l4A1GA,4A ãTp_x000E__x0005_4AïeÁG=4AVÌ9ðM4A¹â¹Ëù44A©U!ü3A,gt!_x0015__x0019_4AC_x0010_iÛòh4A+	þ¾:4Að-s_x001B__x000D_;4A_x0014__x0018_ðþ,È3A_x0002__x0003_¹¨ñµ3Ahkv_x0003_4A¦_x001C_;¼l[4A³ñ^_x0005_24AKõØòï3Aõß#üöv4AmÉC$4Aæ_x001B_² _x001E_4AÂÇ°î_x0008_4AJ_x0005_[_x0012_p"4A_x001A_Õ_x0001_ç_x000E__4AÓ«_x0019_Ãí#4AÂc@Íì44A$V_x000F_'è 4A'Á&amp;E54A_x0007_¶J_Ï3A´\s@_x000C_4A_x001E_&gt;S&amp;o÷3A_x000B_CëK¶C4A_x0002__x0003_Ãj_x0011_â_x001A_64A_x0001_V&amp;Ëv4Aß_x0018__x0011_ø½_x001E_4A;ÙW_x0007_4AW_x0001__x0013__x0012_M_x0015_4AOë_x001F__x000C_4ATÌÏ¥_x000E_4AR°ª\Gæ3AË_x0011_EÙe4Aù_x0007_}V4Aß|öá_x0001_4Aë¹_x0005_i °3AnhÝ4¿3A_x001E_Ö®÷5_x000B_4AaÛc°ê_x0017_4A5)¬Ü_x0007__x0005_4A*ãÍ4AÄêÕ_x0017_24AÇº_x0014_´K_x0002_4A,:~ëª4A¸_x0013_Ä_x0007_4A!d_)Êà3A'pÇ_x0010_Ñs4Am%&gt;áf84A_x0005_Âï_x0007_]_x0015_4A_x0006_M_x0014_ÌÝ.4A´£Ä:äs4A_x000B_K³øV4A²_x001D_±_x0007_ýô3A}ök&amp;_x0017_4AÚ_x0001_'c"4A.ø[_x0002__x0003_¡ù3AÕ*._x001D_µö3A0_x0003_näL64ApP¸:_x0018_4Aýx_x0007_I4A!RB?c;4Aêà:Ú[4A_x0013_Â?¥4AÃ«¯¯¹Z4Aà2_x0004_#ÌK4A_x0001_y_x000F_ÏC24AW+&gt;úP74A½K°Ô_x000C_4AÍµ-_x0002__ü3AQN3¤ß3A	µ-N_x000C__x0017_4A&lt;ºô_x0018_=_x0014_4A£Ú$ð_x0007_4AYæÓã_x000C_4AÏ%_x0005_¯û`4AM_x0015_rL4AAô_x001D_Ú»3AïsÄjI4AÖ6%¡ÚU4A_x001B_É1?.4AJ+Yyû3AJíÙ6,4A	]óµû3Amô¿ðjÊ3A&amp;ýÀ_x000F_4Ad¤Ê|¼g4Aa¬dL_x0008_4A_x0001__x0004_!èÑý_x001F_R4AVg_x0019_^4A;¾.ä­4A¹!Ï»hB4A_x000B_Î)ìé4AQ0@²_x0012_]4A¨_x0006_ÃÕ¨4AÞ²eW4Ae&gt;¹Lê=4AÇp;_x0010_sõ3A1²O!«3AMüø­_x0017_84A_x0011_¸¸¶^4AqØØð3A&amp;F0_x0014_ä3A¯s_x0005_Ï(¢4AÃÕJ_x0002_õ3A_x0011_&gt;øQ%4Ap®_x0005_:I4AuW¤ïð3A²_x000C_Æõï_x0014_4Afj®_x0005_Ä¶4AJF_x0003_&lt;-4Aåi_x000D_N4ATì®_x0008_E,4AÐS_x0006_;«_x0015_4A­ÚïO_x0007_(4AwÃ®7_x001D_4AAWCqå3A_x0018_¥Ä$_x0014_4AT¥JÛ3Aj®èó_x0005__x0006__x001D_F4A 7Õ_x0002_g4A_x0015_"&lt;ì$4A[_x001D_N_x0013_G4A*_x001C_=4Ahç$_Z±3A«\Ä_x001E_ª4Afí_x001B_QI[4Aûà_x0014__x0002_P4A]2!Ïã_x0012_4A^_x0008_hÒ-4A±_x0001_Hb4A~CyA_x0003_4Aò9_x0008_¶'g4AöÃ,_x001F_e_x001C_4A9±_x000B_¡,4AÂæWü&amp;ö3A¯Ø:_4A_x0004_E¢_x0008_4A`+M@4APS9ãb4A C"¿)4Aª­®"N4A_x0008__x001F_~oÛE4AN$%_x0004_®E4AH_x0003_åV(4Açx8§$N4AD1ï54AÇ_x0007_Ñ_x000C_4A_x0016_?¹¹ÿ3A_x0007_³_x0005_Ø_x000E__x001F_4A9Þú½_x0007_|4A_x0004__x0008_xJ_x000D_o~4AøÔÙ04AÖüÃP0ù3A@wÃ+Í'4A_x0002_ä_x0008__x0003_#4A_x001C__x0004_Üq_x001E_4A°Ûåx_x0001_j3A¾­¸ù3A\ÿ¾_x001D_4AA7Ëß_x001A_4A_x0007_evb_x000D_4AÝÁ×Ñ_x0019_L4A6Ü¾M\4A_x001A_7; "4AÔ¿K_x001B_«â3AR(p¤&lt;4AGÔ_x001A_@Ô3Aº_x0016_Ri¡_x0014_4Aþ_x0015_,¥G!4A_x001D_vp2_x000D_4Aq_x0004__x0005_¹_x0010_4A¤ï¿_x0010_W{4A4Öãm?4A#Òèlü3AE"2ÊØ3A_x0004_Êr_x0018_j_x0006_4AýêOmÝð3A_x0011_Y¬_}÷3A%=_x0003__x000E_o_x0001_4Aö·&gt;þñT4A]ª_x0014_;²w4A&lt; â`_x0002__x0004_ã×3Aû|ºÙ3AÁIÑ)Á4A¥À¨$4AùqÜdùq4Ai_x0017_?%ÁA4A_x0018_üfðfë3A¥º\_x001C_e_x0013_4AArF \Ö3Aîî%A*4ANá_x0018_JX4A_x0006_^ÕS~*4AzBÿÇ3Aëúì_x001D_4AÒbTe{44AÕ@øÉzZ4AÖ_x0001_FÇÃ_x0003_4AµÞ_x001B_Îõ~4AÝÏø.¿_x0019_4Asü(HÃý3AÇ_x000F__x000F_K,4A{yÁ]Ý_x001E_4AÏnÞö3AÈ_x0015_Á 14AXn5Æ_x0015_4A_x000C__x0012_Üpè_x000F_4AsHS++ð3A¸zfo84A«âUE_x0002_4AdIô~Ì.4ABmv~A4A_x000B_ ò³æ3A_x0004_	Ì~P_x0005_Ö_x0010_4A"Å\µ%4AëØ_x000D_&gt;@N4AÍ#ÔåQ_x000F_4A_x0001_þðªý3Aÿòru_x001B_&lt;4Ab¼û;Ô"4A_x001B_bþ8&gt;_x0007_4A¦Ø\Fì»3Aþ¦Á±,F4A#_x0014__x000C__x001A_íH4A­¹_x000C_è_x0013_4AÝ"ÂÀ_x0008__x0006_4AÅ$_x0003_zX|4A,tÐ¢µ4Ak&gt;±%4A,®&lt;DP4A+VP_x0014_Z_x0001_4AQ%Îw4A®Ëì­/4A7EÊú3A;_x000E_À­cS4Aö¼¯_x0015_ä_x0013_4A_x001D_',`_x000D_4AÐ"SL_x0007__x0019_4Aä[ß 2_x0010_4A¹óë0_x001D_	4AþGYH¦4A"ª&lt;	4A-+ _x0002__x0016_4AÓø-ù±ü3An«?v_x0003__x0004_P4Ar»:Ã_x0002_4A@Ça[4A_x000E_0u_x0002_W4A£Örú3A_x0001_?V}d4A¶¨ÙÝñ3AùK=ú$4A1mî¨\4A&lt;z_x0017__x0017_4A±Þ².24Aè6óìá_x000E_4AâÂ¯_x001A_"I4A*G1ª_x001C_4A§¢|ÇJ4A§kd_x001D_4Aâ_x0014__x0017_G4A_x0003_ØB_x0010_64A±èêcN4AîðÖA4Aà:fr3A	æ	Lóã3Aâ!©Æ¸_x0013_4A£q2é14AïÍíìUÇ3A°-{ÿ84A)øªæ+4Af\ß7_x000E_c4A_x001E_²ý_x0001_aª4Aä_x0008_y®¼_x0016_4A÷§&amp;`)Ô3A_x0010_ÈQç_x0008_4A_x0001__x0005__x000F_3$aWÅ3Al^L1þ3Adr_x0016_ë(_x000B_4A/ÂîA4AQFôB_x0010_4AÒAr²_x0010_ü3A	øÔ"4AÝØb,Ûú3Al°¡Võ3Aµ®~±[4A¼Þ?8É24A9ÓBjBç3A±t8qÐ¹3A_x0003_´y2_x0003_4A_x0012_Ê"æ³44AOù_x0016_ýßY4A_x0011_h 	J4A¨ñ1êu4A6_x0004_ãR M4Aàmþ­74Añ7Õ_x0008__x0013_õ3A_x001B_ó\ßôG4AÕØ_x0007_Ðû3A`Aew94A¯È\_x0006__x000C_4A_x0007_f=ó_x000E_24A_x0010_y²ØX4AÈab@ýE4A£øÞÚâÕ3A_x000F_÷®O#4A_x0004_-_x000F_ÛjZ4AV_x0002_~ê_x0001__x0002_Íá3A%CýÎ'4AS{4Å÷3A_x0011_¹§Ç;V4A¸Þqxá3AQ`X_x001C_4AýäZ'4A¨a5_x0018_.4A[]Sc÷;4A_x0003__x0011_#]P4Aý½d!4A/åôWdM4AÓk¨Fa4A6_x0016_V#¨Ñ3AIS³"mý3As_x0010_2«_x000C_4Ah\¥ìª4ATÞ¢54A_x0014__x0001__x0002_C¼4Ac¡eçT4Að:&amp;_x000B_Ç3A_x000F_ûáÐ/4AS+_x0003__x000C_y?4A;k4U_x0019__x0016_4Aé¸ú_x0006_$.4Aô5_x000E_Oû3A_x0002_2nð:_x001E_4A_x0014_Åq4$4AØS³g#s4A%úvácá3A;±&lt;ÐH*4AWöíûz/4A_x0001__x0002_Føâ¡Ob4AR_x0015_ôìo_x0016_4AÒì_x001E_¯_x0017_M4A¾\_x000C__x0002_ã_x001D_4AÎ:Tì_x000F_4A½_x000C_­áßß3As_x0017_Ñv×3A_x001A_Ò.ÂBB4A|/ñ:.Õ3AÊîÁ-¡ã3A_x0008_ XàQ4A5½J7.4A«~àî$4ARÔ ÇÊ(A®_x001D_F_x000F_"(A4j Ù_x0008_7)A_x0016_náXs)A~ [H_x000F_)A?åÍ+W¾(A½_x0006_ÙT½_x0014_)A0¸èfÔ'(AìÚ_x000B_kÅÝ(A+Ò_x0005_åI)AÞµ©&lt;Z(AY|_x0001_f5¿(AT#®kè)A_x000D_V_x0001_&lt;Ã(Ar?uYR)A _x001A_1¶_x001D_=)A$5»T_x0012_v)A_x0014_¹7Rx(Afãµö_x0001__x0002_ÇY'A_x0006_þm_x0008_´Æ'A¢NOÔ29(AÌ*æîñ+)AÇÕÆm_x0014_*A	âhÞ_x001F_ï(Aw_x0001_úÙ_x001A_)APÜqÕ\*Aá_x001C_¶îl¿(A~ÀæRÍ)AfT_x001B__x0003__x000B_(A¬Â¬_x0016_)A_x001E_.V­·)AÈàÊæ(Az|3Âm¿'AÄ°_x0014_%`(A2_x0005_'l(Aª&gt;j9ñ)A­L_x001D_F¬)AÞ-(wà(A¤_¯aY(AU_x0005_W=Ç(AdE)´_x001F_~)A¹_ï,g(A´_x0012_¯ZnÈ(ADnæ\Ãñ(Aü,Ì,j(A&gt;·ºÞ1(A&lt;¸bôz9(AI,³2µ*Aá£{Uß(A@¬á¾£&lt;)A_x0001__x0002__x0014__x000B_ôtË(AT_x0007_{+)AtñðNíù(AD_x001B__x0010_7&gt;)A"ò%¸ú_x001A_*AÏ´_x0004_è°4(A¡ä_x0016_¢7(AüèäÉØG)AA1TçÒè(A_x001C_G6Tu(A»Ôr (A_x0010__ýFãæ(AdéÎa(Ah4ÿè¼(A~LP¸s+)AÀ!èÉè(AÈlåÓ¦Ú'AS,òwì(AñãrÊ+(A~_x0014_øk;Ë(A]ÇÉÙ«(AV)7ô/ÿ'A_x0002_ÕZÛ_x001E_(AÔÙÁ_x000B__x000B_j)AF_x0005_9K=Ý'AÜÿÃ_x0012_)A²­ _x001B_(AÁwmhÎ_x001C_)AÛk9gÇ0(An_x0001_~K(A_x001C_¡­A©¿(A_x0010_Üº8_x0003__x0004__x0002_*AÂâÊ_x0001__x0010_(AÁ_x0018_ö~Î(Açÿï_x001C_¸(AT_x0014_u_x0011_á¡(AgiurÂ÷(A3û_x001E__x001E_û(AeØùÞìw(Ap^_x001B_¾:6)A}gëÜÚ_x0014_(A8_x001D_¢å(AÏ_x0010__x001E__x000F_ùÄ(A=a_x001A_RH(A|=æo_x000B_])AÆcº_x0017_ì')AÒá5¥¬w)AÒ_x001B_ ëþ^)Am_x001A_)èé(A§d_x001B_Lg)Ab_x0006_Ùº'ATX_x0006_nÈ(A¨_x0002_B*)A³_x0014__x0011_sHÔ'AÒ»åüUQ*AvéNKù(A_x001F_äNó_x0017_K)A`£¥Gú(A_x001A_W(«ò(AÄ_x0013_8ð+'A&gt;{È_x0003_Gé'A4þìÇÁ(Ag(A_x0002__x0005_:\@+ù(A_x0016_ô_d	(A_x0001__x0017_°ÙP(AÌ_x001D_¥ûmË(AÖÂ½pÂò(A­[_x0008_×_x0007_®(AñsÐ»þ(Ay )_x0011_)AW,Ä]/)AsùçK)Aþ_x0003_Jú_x0004_¿)A){òô_x0010_i)AâÐ	½(A_x001A_y_x0006_/®_x001B_)AL*`¼´'AbE¯wÏ(AXúR_x001A_À)ATîï13ï'A¿_x0006_:==_x0001_)Au³ÜC (A$¸MÄ_x001D_)Aü_x0013_&gt;è^)Aý:µø&gt;](A@òÊ*)Ah÷1£])A?¢é¨_x0007__x0014_)Aàüzç(AH&lt;ôËi(A_x000E_ýd¬)Aèè³i$)AAçNqÚG)A093þ_x0001__x0003_,d)A_x0015_Yêè+#)A$_x000C_È3_x0017_R'AÏy0Bµ'A(/_x001A_í'(A_x0016_¡Å_x0019__x001F__x0019_)AÌ¾_x001D_°_x0002_Î)A£^ (A¡_x0008_íüÎ_x0014_)Aý¸âk½)A¢·|¬)A_x0016_¢e)Aâ­È6¤_x0002_(AJ._x001D_e(Aàe¶ü|_x0013_)AbXV¹,Ù'AÞyõ4º(A_x0004_Ãj¡Z§)A&gt;äFÅ£A)Aè/hE(A_eò+*AC_x0012_¡Ù(£'AT¯9ä«Ø)A¦Ózð¹(ATÌþ_x001E_H(A¨,Ô½(A_x0015_QÊàvÕ(A_ÊÌÅ´(A´\ÑÕñ(AU¨éÍÄ(A¿ôâ·(A_x0004_ºæ	)A_x0004__x0008_¯§1_x0002_(A®øê_x0006_Í(AÕN¯åB(A£ö_x0007_xp)AuÎêÁ_x0004_")A(ùQ6R´(A=Nñ|Ö)A|Ã_x001B_;®)A3­x)A$×¼²(AUI¯HÆ(A_x0010_&gt;_x001F_ËPÄ)A¶&amp;å£¶Ð)A/2°°÷O(A!¦}_x0001_¢Ó(AÝ¨Ð¹ä¾(A_x001E_£_x0003_¥v'ARå¸_x0004_)AòÆÂ¬_x0018_y(AÕ_x0011_P¦_x000F_(Aþ_x000C__x0001_lå(AVL_x000F_k_x0007_ÿ(A_x0005_zió_x001E_(AúT&amp;ßõ9)AÕxh!_x0012_'AÊË¬_x001F__x0004_)AÔÃ_x000C_Ci(A¾jgò_x0007_Ó(A.C^!îî)Aäöß×y_x000C_(AHrîDÊD'A_x0013_Öt_x0001__x0002_Ìp'Aä:ê»³(AhðZhýc(A_x000E_á_x0016__x0011_^(A*UÊÖ8)AàÀ_x0018_=0_x0016_(Aã±_x0005_ð­D)AÅcx[êX(A²BCñ×&amp;(Aëî'|]D)Aè÷¸£SX)A_x0008_äáÝg_x000D_*AP3G¢±:)A#[q0_x0013_â(A_x000E__x0001_dëý¤)A~îd²Í(AÏW½¢(AçíZÉ(AÐ~_x0013_/)A¸1Á=â'AvÌêt~(A¶T°îîV)A_x0006_§"¼5)A&gt;Op(AÒ§S¤(Aº?M_x0011_T(A_x000E_½_x000C_û(A_x0010_ì5¥,V)A;J§­(Ac~×æ_x0012_)A:ïåG_x0011_)AÖÍ_x000B_HP(A_x0003__x0004_Í_x000D_ÎÉñ(A¾ð+æìý(A%T_x0011_X¹)AÔ_x0010_PÉ_x001A_(ApB"7(Aê»çà_x0007_ 'A_x0012_1¶ÿeC(Aìå_x0011_ï¬«(A.;;okä)AäÊG;±(Aß+_x001F_½)A¶GpW·])A	_x0016_ô_x000E_C)A_x001F_eæIÈ(A:_x001D_Y©;!)A,1R*AæyÔ¾ËO)AîÁ\Éâ(Ak`#6Þ(A3D_x000C_3_x0005_V)A\æp!eÒ(AÖ/_x0002_í_x0014_Ò)AòÇ=ió)A_x000C_2_x000F_÷ºd(A'åñÊ(AôåE]ÐÛ(AZîÝ7(Aâ1º(A¾ý_x001A_Äf(A_x000E_'t@Ï9)A-_x0001_&gt;Û(Af~_x0013_a_x0003__x0004_ä)Ao-´[_x0017_$)A_x000D_MÊö_x0005_(A*V×r+_x000F_(AÍó_x000D_Ø#'AU4AÄ_x001F_Z)AÈÁÝ8µ)An±tud)A®uÎH,(Aôm_x001C_Y(A_x0012_._x0019_ÎM(A¨¹_x0012_^Ó°(A&amp;_x000B_Æ¦?_x001D_)AeêÙkh(Aæ±Ï ¤¶'A_x0010__x0019_C@E(Aï²t_x0011_(Aõ£Ö'A¤ù¤_x0008_Z)A¸È(A_x0010_cU_x0002_)Aj_x0008_¢_x0017_éÑ(AItøËÊ)AåèØ-Ð(A_x0002_×_x001C_ÿÂ{)A_x0015_{R_x0001_*A¯ÕÛð#)ALüS×Ü(A_x000F__x000C_Ü_x0018_)A&gt;Pï i­(AFlÆïº(AºØ¼¬_(A_x0003__x0006_Æ÷&amp;/_x0005_X)A{h_x001C_-=+(AÜ&gt;W´_x000C_¼)Aý*Ó=u(Aþjã_x0013_Ó)A_x000D_o+_x0007_À(A-EÔÒ_x0017_)AKA_x001B_¢_x0005_)A\Öâ~ß'A¯]KïÜ¢(A*_x0017_±í­_x0010_(A_x0005_ÍfýM)AwÞÌ _´(AÜÁq^È°)Ae×YdY)A3¸__x0017_Bn)AÔ´Cºô'A_x001F_ÊÂ7(Aôßjå_x0013_(Aè"zý@)A3ûÌÚgl(AÈ_x000B__x000B_V_x0002_â(AÇ@t*_x0005_)A¾JcH_x0004__x0017_)A Êø·ow(A#Â _x001D_4(A¸5CKH)A%þW[(AÎÜ_x001D_UTs)A§ù!å_x000C_)Aõ_x0001_M÷t(A|÷a_x0001__x0002_l(A_x0003_f_x0008_$?*A#Îs!!U)A¥ªP_x0012_(A¸´_x001B_))A6Ñ5î_x0018__x0018_(AÑnV1³(AZ áv*Z)A¦Ë_^±X)A*Ø=A§)A_x000B_Ó_x0016_ªèÑ(A_x0001__x0002_ÜI©(Aâ¯^xs_x001C_(A,§?_x0018_µx)Au_x000D_Ù_x001B_Á(A´À²*Lø(Aþ_x0008_õ¼îX)APA7Kº)A¤(àåúð)AúeGÕ&gt;U)AÁ·_x001B__x0018_0_x0017_*A¼ë*Ò§'A´xÝ_x000E_)A_x0007_[QÉ(Aéj)ã(Aøo' Y_x0005_(A¤A²îÐl(AãùãÞc)AÍâo3­)A!}&lt; _x000F_ÿ(A@­õîÚ(AH	Æ5Ë¨(A_x0001__x0003__x0013_r)A_x001D__x0001_N}')A¸_x0006_ÒÂ8Q(A%`_x000B_ì_x0002_(AW_x0019_ôå(A_x0006_sÔ_x0012_)A%X(¾8(A£*)AýëV(Aç'Ö_x0005_g(A_x0008_õKú_x0017_³(AiïViù¶(A®9_x0019___x0002_+*AÀ³a,®(A_x0004_D-¬?)A_x000C_z_x0016_-M8(AÐ/»rV_x001E_)AéI£v)A"0_x0018_úh(A	Û_x0003_óÑ%(ANçñ5°B)AòÔ_x001C__x0003_ë¦(A_x000F_Wx÷Ç-(ARäc_x000E_6(Aë¤6Õk(A,í"×u_(A_x000B_ÀÄ)ú-(Aì/Ï_x001D_2j(AH2Ýð¼'A¾î^V)Aæº=_x001A_Û°)A6±__x0001__x0004_:ø'Aq½É9_x001E_G*A_x000F_éÕ3í)AWr_x0012__x0015_jG(AÙ_x0016_wK (AiCíX_x0015_Ñ(AÇÍ_x0014__x0013_8ñ'Aá_x001F_~tÏâ(A$#&lt;²·(A_x000D_R_x0001_Y5)AT¾?¤(A_x0018_à,zµý)Aùs!{_x0003_Ç)AD_x0018_é3t)Aà ª©s*AÍ_x0018_×´(A_x0019_`Û¯{(A&lt;;Õ_x0006_à(AG_x0002_þr´µ(AÖ+p\$(AVTöÕE_x0017_)Aê÷&amp;±G~)AÕÆcç(A_x0008_@³3Ý«(A5".ÙÃª)A;Ã_x0008__x0010_åý(AòFè0iu)Aä'*L(Ai|_x0011_£.)Av¼O4£(AòÛ_x0008_)Al7´ÅC(A_x0002__x0006_iÛ&amp;'h(A_x0018_¸M:j(Aj_x001B_påk(A0éU~Í(AZv&gt;5ö_x000B_*A,ÞÙªO_x0013_)A[_x0014_ð!V(ATÕ7Q7)AÌ¾f _x001C_ý(AÆ ¨ÍM)AOÒs[_x0005_&gt;)A¾ÂÅ&lt;_x0001_)ArÓdî@«)A!_x0003_&amp;)AhXÛÙòÚ)A_x0014_R}ª(AøÓÙ¸1)A_x0001_&amp;F°þÞ(Aø&lt;,Iå3(AJãZizb'AÖ&lt;z¾ò)AÉ&amp;¡_x001F_¼(A¼ùÚO(A_x000F_{d.)(A_x0008_ï_x0004_äé'Aò©Cäò/(AÂð'ÈA)As\¥}\¸'A0ÕÆÇ)AÅ²£¤²)A&gt;à%Å_x001D_)AÌ£u_x0019__x0003__x0004_Xo)A¥ÿ(-ìÚ(AS_O_x0010_B(Aû_x0015__x001D_7¯)A_x0002_ºÊ¾{¨(Ahá;ê(A1÷-_x0011__x000B_)A?X$¥_x001C_*A»õ÷Â`§(ADµ_x0001__x0004_(A _x0007_ýhÊ(A7_x000F_§_x001D_è )Aë×/Øï)AÞ$Tm~(AÚ_x0003_õ\Î½)Aè_x0011_f2)A]ÃoÆ.c)A »ÊÅG*AõÊ_x0012__x001A__x0019_ý(A:5¡{})A¢Ð'Ê'Ag³½D:_x0001_)A©$}$(AÖóÏãF_x001D_)AçFÚIªE)A_x0002_X«¢ë(AÚ_x0010_8|(AHßv­_x001D__x001A_)Ay«°h É(Aã»À¡³)AøH#pñ_(Al&amp;Û)A_x0001__x0002_ªïc1«(Aª_x0002_ßN¶&lt;)AÎgÔMïÊ(ASD©ö	t)A®øÿÅ"*Arãxh3*AÔf1!-Ð)A_x0008_C÷AÆÜ(AxµÅ®d)A_x0003_w:_x001E_R)A:À¼Ü(A¼Är½µ®(AAl_x0003_Í_x0001_@*A_x0014_U_x0016_¼¥)A(ÀqoÌ(Aä;å ª*AáèOâtþ(A¾×r­è(AÁné62)Aµ n_x001E_ïý(AÖ-ðÏ_x000F_)A­U_x001E_O(AKÞÂÛ)A_x0002_Ø_x0001__x000C__x000E_(AþfD_x0003_w)A¡g&gt;(Al°Ë/P(A_x000D_øÐ_x0001_U_x0019_*A)Ñ.Þ(Aýö3qD)A¦¥|+*A»Â(_x0001__x0002_ëÁ)A¯`Ü¡l`(A®ËRJ¢(A ð¦jP)AùÊïÈlÈ(AÇë¬iDy(Av_¼·×á(AÃR?_x000C_)A7¡(·Ó)AÇQ«E)AÚW=V)A_x0002_0}"â)Aåº_x0004_ose(A°_x0017_Õµ¡ì(Aß.­q)A_x000F_oNP÷(ALß8_x001C_*A¼Z_x0001_üà|(A¦_x0006_×ò(AúCd§_x001C_(AF¨M}h)Aº³¤n)AiÀbóºþ)A#_x001C_ð¹Äª(AX/bê`(A"ÁA×®F(A¨_x0016_Nez)A_x0002_É^W§(A¦_x000F_Jß¦Q)A}õ{ª7)AiÛ¥ÙLC)AP_x0012_gæ©_x0019_)A_x0004__x000E_åÓ_x000C_1m(AÄÇ¼_x000E_)A½*¢B}(A2"_x000D_ü_x0005_ß(ABöÈ_x0013_t_x0018_)AàïÚËÍ'Awx_uÉ_x0001_)A»°öw4)A_x0018__x0002_úøIm(A¢ÛqM%G(A~2_x0014_¡â:(A A²h0Á(Af¿ú©3À(A×u±j_x0006__x000F_)AÖÉrÈ_x0014_W(AþJ»[¾)A¨×	_x0003_ì)A%ðùP*_x0007_(Aï?_x000D_7#(AfyRåë(A| '.£)A_x0015_Íëïª'AT¡K5(A/7í¹)Ae2«Ó_x0013__x000B_)A!H'á;F)ABÔ'ï)AÌî_x000E_¥ï(AOqw6_x0003_¯)A_x0008_È­.Zñ(AJ_x0001_wOº(A ùàQ_x0002__x0003_¿(A#)ñ'÷(Aêë_x0002_uz(A£|?£(A÷º%iú_x001A_)At_x0017_ß§r)A­5Ø=h(A!$_x0014__x0016_þ(AÑçë_x0008_ï(Aí×ó³_x001B__x000B_)A2&amp;Çþ_x001A_(A´	E)Aµe{I®)Aå_x0008_Â¿Pa(AB@_x0001_æ	[)A¨ÆïÃg}(Aý´Ì0&gt;(A=ý#'Y:(AwRäë(A_x0011_	áã®(A_x000E_Þÿæ_x000B_h)AËò)ûÔå'Avw;­¢)AÌ­Ù_x0003_¾ü)A¶,Àó(AÍ¶=))AýQ·&gt;*A"_x001E__x0003__x0005_²(Aÿ_x000D_zà±)Aì=ÁG'A(+»@)A&lt;ªJ¢Ù)A_x0002__x0007_Tóò_x000E_{þ)A²_x0006_7_x0008__x0013_'Aò\à0ò)At#ÍY3)AÀédç.á(AèyÈÃ¨Á(A_x0008_éâÖ_x0018_*AFí_x0002_÷(A_x0019_¦_x0010_þ_x0004_)A_x0005_ Ù`:(AÍûKY¿V(AÊ_x0012_+¸(AµÝ]®@)Ajm57)A¤ÀnI(A¹&amp;UâS_x000B_)Aq$ZÌ(AÏm_x0004_¨¡(AR@_x0004_¢`Y)AI-_x0003_¦t*A _x0011_d)Am_x0005_UÌ_x000E_(AñÞ÷Úè(AóÊ_x000C_O\(A ³}|M_(A_x0016_!*_x0019_«(AC}ÚÀvf)ACïüË¼(A_x0019_÷_x0001__x0016_Ü(ARÞ_x001E_^£Ã(AÜ_x0008_mìÈ(Aý£p¤_x0005__x0006_Î_x0008_)AÂÃ}E´(AÖ3úHpú'A	B\{=)A½Ñë×v(A_x000C_'6|*(AH_x0016_@¨)AQ¤_x0011__x0001_)AL;ø-¦½)AìÁËkßÕ(A_x000C_AÍZ+(AH_x000B_Ëo(A_x000C__x0016_VÁD7*A+@P®(A_x0004__x0005_¼N5ò(A&lt;_x0003__x0002_þ_x0011_à)A\u_x0016_¯´W)A¬1¯ñ'Î(Afñn_x000C_)A3Ðò_x000C__x0005_E)A¢·_x001B__x001E_À­(AJº#«_x000B_*A÷[K;ñß(A&lt;Ã«Ê%)AÂ©kY)Ac÷ã.§(A-_x001E__x0004_³)A÷_x0015_è7)Ag|,ç)AÖÅÜ'AÜ*u/à'Aäÿ_x0001_Ë'_x0015_)A_x0001__x0002_MÂá5ò*AÊÊ`l_x001F_(A¶ê¸LÀ'A×a«¿¡(A_x0016__x001D_Ð¹(AY_x0012__x000F_Ú#)A_x001A_vª?)Aæ*I ä)A3òÃÂÿÈ(AåÌ _x000D_Y)A­_x001F_ÔYrp(A:°­/!)AzÒ_x001E_¾_x000E__x000E_)A×QZßG_x000E_(Agü½_x0018_û(AnAr±nÇ)A_x001D_OæÊ'AþÜ_x0005_o(A¢'þF_x0014_U*AV=GsZ(A8zyK³'A_x0004_×=U!)Aº° ¿³(AXxÂÚÛ(AÎ`¿tO²(A8 $Ã_x0017_=)AXÒå_x0006_$|)A_x000E_Ô73ß(Aº\!.Ñ(A_x001F_ºñP_x000B_)AgÉdÂo5)A"&amp;s{_x0006__x0007_wÉ)A¦p#ÿ}*Aàßô»/)AjMJ6oÑ)A_x001C_¹¨Pð1(Aps®_x0005_¾(A÷Ü_x0017_."i(A¨ Ã9¥)A_x0007_YÒì4t(AÇ_x0002__x0004_Á3_x0014_)A_x001C_Åªüí/(A6¿êÑ_x0015_1)Ajô,L(AG×¶ýQ(A_x0010__x0003_Qßà'A×E	)AY_x0016_ôã_x001C_(Al®Yì(A/Çm«¶(Au¥_x0010_Dt¦)AlèwV©(A_x0001_3_x0018_Y{E)AÀ&gt;èY(A×êQÕQ(Aþ®ºrs)A_x0003_ª_x0013_C)A²ç_x0007_Üç'AãÏ´Ò(Aù_x0013_'Öê(A÷_x0003_Ù\)AÎÐÒ8Ð(A\×_x0011_§;Ê(A_x0001__x0005_' å/(AZK-ñ_x0004_(A%hÑK(A8F¡g(A_x0017__x001A_©Pº(Ak_x0012_RøV(A_x001F__x0017_rT_x0007_¾'A1[xÞÛ'AÉõ:¾_x000B_)Ad#³¥è(AÈn^û¹)AÞs6ël(AÑÒ¼Tã(A.&gt;-Ê(A$@5H_x0003__x0017_(Aí9_x0014__x0013_e)Ar`_x000C_ß_x0006_	(Aý"Ã³_x0003_)Aøe&gt;½rî(Aò&gt;sù?)AUîÒí'A^8_x001D_¾")Aðí{_x001F_3)AÞsbóí'AÏ	$_x0015_ñÙ)AåTüFj¤)A¸d¯Úç(AMÑfV(A^qpî_x0002_)AxÒçæèq)AI9¹_x0005_wV)Aïºé_x0001__x0003_¨_x000F_)A¤B]'-Ñ(A^7WÖj)A¾_x000C__x0001__@)AÏÌÃH} (AC³3&amp;¥)A_x001C_géÕ%Ë)A_x0011_£¬_x0012_À(A"Ôv~ï)A#tá@E×(AàË6_x0019_ -)A	ÜÁÿOÊ(A_x000E_uÇ_x000D_|«'A_x001C_Å _x0004_)AíYe´Þ3(AæÖPS¬+(A_x0018_Ó%Í~â(Ai»2USW(AÌ}_x0007__x0011_®)Aa6«³ô6(AÎG_x0017_ûÌÇ(AûQ±ir{(A_x0002__x000E__x0002_÷_x000D_É'A·È!_x0013_½_x001C_)AO8lñm×'ARKäÂN)Aøã0£G(Aå_x0004_I£(A9l3]{)A_x0010_æ_x0003_=_x001A_µ)ALðk_x001E_:)Ah_x0014_,ëË(A_x0001__x0002_èGÔýj­(AÆ2Èþÿf)AÐ1æ2Ýø(A&gt;½_x000C_lÑ	(A[«?_x000C_àõ(AiÍØf\(A°&amp;¢75)A"¸_0ð(A|ó¶_x0012_J(AÈÖ®¥#)A_x0014_î0Q+(AÿÛ5_x001A_ø'Ad9_x0012__x0007_Â)AÃ8ih(Aq)K,Dn(A£ËQþè(AWøzë(A_x000C__x000B_ðòQY(AºÖÆZi)Ax_x001F_,ï4)AÖÌH+U2(A,Þ	FÇÆ(A__x001F_ÏÏ0i(AF=ò(A+ðÔïÍ)AµôTªk(A"ô6=)*Aþbó©_x0018_·(Aiß_x0007_e`(Aé_x0013__x0007_íu½)AQÜàSË(A&amp;ªå_x0001__x0007_5_x000F_(A_x000B_N,}t(A`cëÿù_x001E_)AïæäJ_x0014_(Aìéñ	Í(AÈ^}Ó(AÜÛUd_x001D_[)AOü¼ÓØ(Ar_x0019_@|´)Aÿÿ_x0004_ý*ö(A_x001B__x001D__x0011_(As_x0003_Ë4M(A&amp;]¾j)A¶9_x000E__x0002_ð)Aõh/9J6)Az±6C_x0019_)A_x001C_ðò+Ú(A§FÁ|:(AS_x0019_L¤¼)A_x000E_í_x0006_%¦'A_x000C_üdìÏ_x0007_)A¹\ºàÄÃ(A¦û¡_x001C__x001F_ *A&lt;w_x001F__x001C_)A?ÏË;â(A_x0007_Xå_x0019_'(AòR1_x0005_I)A_x0017_Ù_x0003_Ë(A*½î×Vé(A$_x0003_QüÖ(AÏépâ©B(AÅê¸È¸_x001A_(A_x0001__x0006_L_x000C_ö_x0019_)A_x0005_]g»N²(Ad©zÊè_x000B_(Aí¬¢ÎÉ(AØD-_x0007_)A2¿`Ü"¯(AÂu_x001A_wI(AÄýÁ)A_x0017_ç³ÔÌ(Atwñ'_x001A_})A×_x0003_îýr(A_x0004__x0012_ßNÙ;)Aâ!R-V¢)A^ò3Ò(A£Í_x000E__x0016_¶(AÎìÔ0C(AýhqKSì'Aö(4_x001A_¶Q(A¶7_x000E_Óè(AÚþT_x001B_h_x0010_(Aê§gú±&gt;)A_x000E_'ò£~)Aü_x0012_*E_x0004_ó'An_x0003__x0001_Ìùá)AÖ¸&amp;Üú'A(©ø¤ÿÙ(AÇÍI7RI(AV_x0018_ËäE_x0002_)A8AÇ_x0016_u)A	_x0014_a®_x0018_Ê(Aú9_x0012_]¾9)A~,_x0001__x0002_qõ(A´%_x0004_)Ò/)A_x000B_èz²pÏ)A­!à"Ü/)Ag{+Hv(AÔ _x0013_9F(AýÐ7_x0006_Îb*A_x0007_yË_x000D_®¢)Al=ZG¥(A© o_x0018_	a(AÈ?_x000C_T_¬(A¨¹ÃÚX(A_x0006_Q_x001D_,ðÄ(A_x0007_­j_x0010_*AZÍùw@)A/YWÕ¯)AàÌ´¬)AªßÑ`ÿÇ(A¦¸6¿´ï(A_x0004_jG1_x0018_§(Ai"AÜxÐ(Ahä_x0008_æ(A Ï8¯ù(AË_x0005_x£Q)A_x0006_¿d&gt;Ö'A¶Üf»Ó	(A}øÃCÜ£(A.ýò68)A_x0018__x0019_¶_x0018_ö5)A_x000F_WÁÒ¦(A%HëCÊ_x0016_)A	_x000D__x000F_	)A_x0001__x0003_£ÃOÏ)AVbz\	_x001F_)As_x0001_:±®)AÆSÕ_x001A__x0019_ã(A"r%JÜ(AR_x0007__x000D_D_x0004_)AXÔ¹9_x0012_)A$ûÒë_x0012_)A~ç´[u(ANQ}y^a*Aß_x0002_5Ï%)AU Àsá(A|ôÀE$¢(At( :,m(AÙ&lt;lô(A-_x000D_U_x000F_(AOþG(AT_x001D_#_x0004_Ô=(AÒ¨Î.Ç=*Aó9Ý=iò)AÎ_x001A_mäÇû(A¯Ø7_x0008_*AF8ýÌM)A»_x0003_Y_x001D_`Ì(A_x000E_É4_x0003_^÷)A_x0003__x0012_pç$)A_x000B_­¶¶~O(Aä³ène(Amóy×²5)AäìÕàÆt)AÉ3RÓø (A_x001B_Í5_x0001__x0003_·G*Aì_x001C_²d_x0003_)Aq~¯À~*AÊý_x000C_S(AÐ_x0002_úhps(A_x0005_J÷jk)Av3`óVk)Ah§x_x001B_9(A0ÁÑhÿ(AâñúY:)AíFuô_x0002_©(Al.ØA)AÀ±2tòà)AÒ¢0_x0006_5_x0007_)AÕïÅw*â(AÌ%Àr)Aü°»î«)AmQ ¾á'A;¡¾ì)A¼_x0004_Û_x001E__x000F_b)Ae_x000E_`îuÍ)A_x0001_²é_x0001_g4)AíØc¡_x000C_i)A[Ì¦_x0008_R(Aô=3(A¨¯³)A} ¬¡_x0016_Ù(Aý ÂPÑ¢)Atü_x0008__x0011_l(ALµ»tð(A_x0019_À¥ip6)AI¶xÑÀ(A_x0001__x0003_ò	¡_x0015_Ç)A«g©©_x0010_*A_x001D_EÓ_x0002_ç)AX_x0012_Í_x0015_#)Aæ_x000B_AÆq(AB2h Ô)A"BTú#}(A7`A:)A_x0005_Ý)ª)A»¼|§âJ)AVæGXÆÁ(A±XCºÀ=)A_x0010__x0016_	§Ã(Aj1¾eK*A_x001C_K¼\º^(A®4úF:)APh4Âî(AÅ8'oJÊ(ATQA)A*ýl'Aÿß%ÏW)A÷	9)A@¦/2G(AÍº­¡_x0003_1(A_x0012_FÔgÌ(Ac&lt;_x0002_ïÇ(A­70wßC)AtzÁëA4)A63¨r3)A DÕ_x0015_~)Aô0_x0007_É(A~V3|_x0003__x0004_gÑ(A`¸w°`)A©~1))A{Õ"ü4¥(A}SÏ.(A`_x000C_yÍ÷(AÏ;ÔÈ`v)A0!_x0005__x0004_¨Ê(A·]¾ª)A¼D²°)*ADW­ù'A{Í_x0019_W_x0001_Ê(A(Ý%Þ_x001B_")A{°Ãb¯(A¾D_x0012_)h)A3+_,_x000F_ÿ)ANáË©Që(AÛpó_x0007_÷(AN_x0011_ñÁ_x001B_)AÞìFN(AÂlÎÌ_x0010_`(A}ä¤_x0008_`(A´._x001E_Ôúç'Ay_x0008_ÍØ(A~èÎá¦Ï(A^X_x0006_:_x0011_)Aî³nëÞm)A_x000D_£´Ýt)Au^¤"/y(A_x0002_yLàh(AËûe¤__x0006_)Ad_x000D_ãÐþp(A_x0001__x0007__x001E_R_x0003_üpÚ'A_x0004_x}3_x000E_Ï)AÖzeùê(AP_x0006_~s~H(A º×Ê°_x0006_(A2_x001A_Fz(A_x001E_C_x0002_{îr(A_x001E_Ô_x0014_w=)AP£f_x001A_)AÔ¡?Oh(Ab_x0015_û_x0019_Ê(A¬º³4)A)î{úÓÇ)A^ð_x0008_èl*AÍ!H_x001C_(AÄP¶_x0008__x0015_Ù(AB$_x000C_uì)A_x0011_"/ÉK)AºÖ1b+¨)Ae&amp;Ù(A²N9Èß')A¡ùÐ'ú(AìÑñjdÚ'A_x000F__x000B_Ä_x0002_w7)AÆ_x001A_ð~)Aü9æ_x0014__x0005_(AR	w\_x0018_©)AÓê_x000E_@í½(A:Ê4a¡ï'A_x0003_-¬ÿH_x0008_)At_x001A_ÀÕaß(AJ}¦_x0001__x0002_w(Ai_x001C__x0016_	(A½ Ù_x0016_)AàhÉ_x0014_Õ)ASx\úà(A ^^XJ(A$ýRRÿÑ)A_x001A_~:gî)A~.õó))A&gt;º=_x0011__x0018_²)Ag_x001D_¹ë¯Ø)AÚð_x0008_î¶N)A_x001F_ú*÷ï'AÜp_x001A_ålè(A è_x0018_1F)Aí³N_x0016_Fd*A__x0007_ °)A×2_x000E_b¦g)A¤Üà7U!(A_x0014_HÌø!6(AEíc§·(A2ëÃÞ p*AÃ_x0002_§ó_x0003_)A_x001F_Åèã_x001A_(A_x001E_±_x0016__x0016_É´(A_x001F_JØ3I*A¿&lt;b¹Ô_x0010_)Aúº=`Þß(Aò²7Ô'*A]URªËÁ(Aâ¦GN(AX¼a";£(A_x0002__x0003_Éhe)A\NÖ4f+(AË&amp;tÃ(A@iñü­ª)A_x0005_&gt;=7O)AÚ¢¡Nè(AÔ¨þõ[O)AÆ_x000E_Tô_x0003_(A|ãëg_x001D_C)AXt_x000E_ÏÀ(AT`_x000C_ñ¶Ë(A"xSA)AÊ  pÓ_x0011_)Aù_x000C_X"Ó(AÒ5w¤Ç(AJ;²¸)AÐÎËF¿(AUùPu)A vQj_x000C_(A_x0006_Ê_x0013_y_x001C__x0008_)A_x001A__x000D_|ZÂí(A^õdw()A MÊ¶eÉ)AGöÿ¶z_x000D_*A'ÌÑ_x0008_¿'(A_x0003_ð`®_x0010_(A|#9Øô§(A_x0007_íïkhÉ(Ahg¼R!Í(A-#aÖ_x0001_)Aø=Æe\)A,³Is_x0002__x0003_WT)AíØKQ}_x0006_)A&lt;Ã«"6Ò'Aæ_x000D_RÙx_x0015_)AóÎ*Ã)AÞU¹*)A,Z¯hÐ(A Ñ[Wq¾(A¶EÎ_x0001__x0003_)A6,_x001F__x0014_Q8(AFD¸AU(A_x0008_i9Ñ.)Ax(_x0004_9Q(Að2&amp;®,(A¿ç(î_x0001_})Aê¨	*_x000C_é(Ax@k_x001E_8)A®	ðð§(AUG_x0013_þ-â(AT¼âéf)A}ãi'Ù(A`«ä¥á/)A_x000B_Ërè«Ý(AÊ3Ó!_x0014_)A°è b+_)AæÃJh_x001A_)A´ì_x0013_ÄR(A:úÆ¬ÍB)Aþ¢Dñ(A qI|(A_x0017_@iå_x0010_)ACò_x0018_Ì	&gt;)A_x0001__x0004_`Çglî(A:jÐÁ¥j)A	^ðI_x0015_(A°"X_x001B_%Î)A'² Ôãn)A6_x0017_Z«í9(Ax¨«±_x0019_ÿ(A¦@×_x0003_G(A_x000E_Ù_x0001__x001E_»(A;[Ie×ì)AÈ$Äg_x001C_)Aß_x001A__x0005_¡H)ApO_x0015_/Ñ_x0016_)A_x0006_åyÀ))A.¦º)Mñ(A³¸bQ?)AÄÓ¸N(A_x0013_Ï_x000C_R+)AÃg7U` )Ap:´@:)A:ó9©\_x001A_*AÞ|Ñ3_x0018_|(A¬[_x000B_:è_x0001_)AÌ±_x0007_ò¥'A_¹`ý_x0002_)Aê_x000F_â(Aò_x0003_©_x001B__x0007_)AVGÞ´»K(AUÄß9¢ï(A _x0005_Kã*A_x0007__x0010__x0015_z§ê)A®hÊ¢_x0003__x0004_o(AlÖK¶åÊ(A»QH_x0002_¾_x0001_*A_x000C_ÿ¤O)Aü _x0011_z_x001B_'A.d`¨ùÑ)Aê_x001C_||JW)AkèËË6)A"©2«(A9ïXÃ&gt;(A_x0016_C_x0018_|ÂÀ(ARgÞ_x0003_½à)AÃÇØ_x001C_$(A­n?ê9)A_JßÆÍ©(AkDXý_x001F_)A¦;_x0008_÷_x000C_(A6´_x0002__x0013_(AÇãg)Ay!c¥¾­)A¼jÌLÎ(ATÉ£å(ATÁ¦)_x001E__x0017_)Aäí#:(A\¢ú¸_(AãI_x0005_0é(A_x0016_¬ Ã#(A_x001A__x001B__x001E__x0008_)A¤ø _x0013_(AQEc!à(ABË÷1jµ(Aµ'ºmQ)A_x0002__x0003_ö­§9_x0001_)Aû_x0012_èFú)A_x001E_³=O_x0015_")A_x0019_×&gt;&lt;)A$sKÅî)A»eÀnM%)AèQ(A_x0005__x000E__x000C_)A_x000C__x0017__x000F_Ñ÷÷'A\_x000B_±ò(APN(ºæÁ(A_x0011__x001D_«_x001C_V_x001B_)A_x0002_¼_x0003_§Ì(AñP¥'AÌ£ðQà)ALÆ¤fá)A_x000D_Ü_x0014_"¤(A,G_x001C__x0010_'AÌ¼ý¬s)Ax_x000D_ð8)A-*´_x000C_Y)A¸[³ÉÒ(AFïãÆ(Ac!7y_x0011_ú(AoÓkÞ(AàØtê")AüÍ:VI)A_x0001_Ó_x000B_ü(A{P¬¯Ç	(Aêx+4ù_x001A_)A_x0017_ìõN=ç)AìïÄ_x0001__x0002_VÊ(Aê0)_x0003_)A_x001D_ßo8(A	F4¸¯)A¢¤O'v_x0019_)A%@²ß`(A_x0011_7ÇO(AK)×0Ç(A©_x0012_n¶ÓS(A_x0007_I :u)A4Ê{6R'Aö%×ÿ¤(A+C3te'Ac!-"{)AKýÊ#­(A¨u°¶~)A­Q¤Jüí'AH²Îx÷)A³ _x0002_µ(Aãw_x0001_!(A%Â¨»U¬(A½ù$TÁ¦(A×~U0&lt;)A´r_x001D__x0005_X·)Aç_x0001_ZÄ(AÓÊN¨¹Ù'AÈ2¦Û(AtJc W7)AXx¬*t*AcÀâÊp)AF(#Ù©¡(AÆ¤¹v_x001E_*A_x0001__x0002_Ë*gjµ(AÚäÿ¦Zñ(A¨?ÛUPW(A_x0016_CÏÞñ¦)A¿|J_x0018_ (AvÞÈ)A0w_x0017_óÛ)A´_x0011_&amp;e&lt; )Ah_x0019_7_x0008_¿õ(A3W÷D&lt;õ)A_x0002_¸¹Î'A^|ÔnßO(A6¤Kf_x0006_û(AõTM_x000C_E&gt;)A¬PÄ_x0004_Þ_x000B_)AÜ_x0001_&gt;Ìy(A_x0011_=Îÿ(A_x000B__x0016_Ù`ÿ(A¯Ív_x0004_)AJÐ½)¾_x0008_(AîæÃ¨(Aøe¿9¿(ALÏª4¿n)A3ÕÖé,)AØz_x0002__x0019_ò)Aæ¾ù¿_x000F_a(A_x0018_»Éí'*Aß°5TÀ·(APZÊ)Aàbâ$ò²(A¼g_x000D_5_x000E_ç(AHØ(_x0017__x0001__x0004_Ü)A¾Y½_x0014_àÞ(A¾ãô)§(Aî_x0012_Â	¾(AXwAdÎ(A_x001D__x0003_F_x0004_M)AJH¸,*AN:Ìá_x0003__x001C_)Aâ°m×)A0_x000C_ÃgÉ$)AVÍ×9Jm(Aå§_x0015_c©¾(A_x0011_r_x0011_j )AÀÈå±þ_x0014_)AYBð`'AÈ«^kA½)AÕ_x0001_WÇ)Aêv_x0012__x0019_À/*ACWçôk)A8ëX_x0016_)AG©SÍ´_x0012_)Ar_x0005_*÷õX(A¼=-Bâ=)A®ãó4[A(Aqo\&lt;)AÈü&gt;_x0002_5(A°«=f¡)AÚîüv!u(ATæDªj)*A\ÎMt))AøêW²t*A³£»ï'A_x0001__x0004_Ìg³_x0001_þþ(A0/ñÓöb(Aj®ý (A_x001C_òêôXc)A_x0008_¯s ù'Akç¥ÆI)AxL_x000E_Dëg)A(xùÿS(AfxæÞ_x001A_ü(A_x000F_»_x0011_ª(AíZ×(AT¿øtÁ(A.*Jtq(AM"|øÁ(AeÊÔuX)AÏëÝõ_x0012_)A¬l@&amp;Ò_x0006_)AÌë_x0016_5Öº)A(x¹jV(Aº_x0013_RÉÌ¡(AK¼'Ëëõ)Aä ïÞmB(A_x0004_Å£_x0006__x0016_(AZKùâªw'AðCÑ_x0019_oÇ)An,ºQ"¼(A_x0002_N²_·I)AY³!C³&amp;)Aùî_x001F_±¼(A_P_x0013_a_x0003__x0016_)A3Td_x001D__x0013_&gt;)Aû*o_x0003__x0005_£ê(A2_x0006_±Ûú)AD7&gt;2ª(A_x0007_±_x000D_4_x0010__x0006_(A¹ÝGù5(AáDÌ+I)AyøW(Ä(A._x0011_qà(A¿Roð_x0018_)AÖko_x001E_)A@_x0019_ÃHç÷)A_x0004__x0001_pÌ·,)A_x000F_Hp?Ø(A_x0012_Úf i)A/,Wf_x0015_{(A0_x000E_-l_x0007_(AÈ²ü7\Û'A²ÈN4µ(A_x0002_¯õ®¢'AÚ]bûÛ(Aka_x0011_H(AÛ_x001F_zãÜÞ)AÆ¡K È(A_x001E_TÃ_x001A_G)A+û_x001E_`B[)A}CÐR(A"NìhÕÄ(A:7åÜ%&gt;(Au½g))A&lt;wÚ6(A§_x0005_ö5_x001B_(A_x001C_fÎ3ú(A_x0003__x0004_Àâ¾K(A_x0014_ã-ã'A_x000E_ç½4ø(A_x0002_¯V_x0017_fz)A_x001D_^_x001E_xd)A¼KN'&lt;V(AÚÎL+(AÄ¿¹D_x001F_*AÙB_x0015__x0001__x000F_)AÌ=\_x0017_Y(AÀt¯P¬_x0015_)AöÕj$(A§9L¯ú(AìÇ_üÛb(A_x0012_jTÞe)A¬Nt«5/*Aõ²+_x0010_Û(Aü._x0015_u¥(AtýéªÂ'A¿+ÑÌpS(AÖ¢Øð¬(AKð_x0007__x0005_m=(AÀ`_x000C_ç_x0016_(A_x001E_sybÈa)A_x001D_&amp;=_x0004_ (AT¦ËiÆN*At/_x0014_1ö(A°½mtå(A è&gt;á¼¾(AäÔ_x001A_ì_x0008_B)Aê_x001D_Ã¬*_x0014_)Aç!É	_x0003__x0005_)Aô'§Áw)A? ØòÁ#)A0_x001B_²'b)A"½:(A´{\_x0019_D)Az N_x0005_*)A_x0003_ùw[KC)A§Â_x0016_ä$)AGë¶hâ)A¾|û÷îA)AàV;x(Aj¨ÛÞp#)A¿.oOy.)A_x000E_ÙBÐ!(AÈý0êq)AZÑ¹_x000C_,_x0012_)Ah't.'B)A=_x000F__x0005_úª_x000D_)A_x001E_CÄ_x0004_)A _x000F_Úl£(AÞ_x0008_´µ_x000B_-*A®_x0006_ìá_x0008_)A _x000B__x001B__x000D_(A®ec'çÞ(Am'eÄÇ)A½±ÀR(Að»!óýÑ(AWr5çh)Aj¥_x0001__x0001__x0002_)Abø)FÍÊ'AÛ:_x0013_O(A</t>
  </si>
  <si>
    <t>9ace2450772ca3aa537c34ae61347991_x0001__x0002_á¸_x0006_pÒ)Aä¬¹_x0018_*AÈ!_x0002__x0002_gé(AK»ô£_x0010_)AUÄw_x0005_q¦(Að_x0016_GQ)A'_x001F__x000D_¸þ(Ar(;bô_x0003_(AO+Ñ1_x0001_µ)A+á _x0006_²g)AÑå©±_x000C_*A3òà,_x000C_(A{_x0007_YÏ/)A+;Ü&gt;ÿ'AbÕÐ_x001B_)A_x0002_JÆ®)AÏã#é)A§_x0004_C¿è(A«äÍ¤t(A©_x001C_EëÛ(AÅ¦0_x000D__x0005_R)AHÐ_x001C_H=k(A`A¶Òm(A¶;U´_x0018_(A £b_x0005_)Ë(AÓª-_x001E__x000E_(A_x001A_S²»68)AÊR'_x001E_Ñ(A\a8­·)A#dKíc(AÐ÷cùï()A¸f,¢_x0004__x0006_hô(AÂÃN#ÞQ(AÜÛ×?×v)AÄ"hÛ×(Aõ_x0016__x0004__x0002_-(A$5\_x000F_½(A_x0001_b½®(A.ìN1 (AÂÛ9XÌ(A´`#´''(Aø=J¡,»(A-²{eµ(AX¢S`)A×O9_x0012_m(Arkq^_x0013_*A³b_x0019_Gi)A'µ¯_x0010_÷)A_x0006__x0008_Øù8Ñ(AöKëfÜù(A_x0016_®ÖÂ'AÑs~)AK/åéç¶(A_x0002_Èìû_x0003_(A_x0005_}Ïe)A6åi&gt;(A_x0004_®b¼¤ñ*A e;L)AÛÈ&lt;ïõ«(AX=AêC(AuåÄ£_x001F_^)Aê_x0007_º_x001D_å2)AOrK*A_x0001__x0004_¸7Åx(A4¬7_x000E__x0012_ì)AØtÖú`(AE¹_x0019_j¼é(A_x0017_¬g*v_x000B_)AR¨àTq«(AàlÌ@v(AhÂ¦:)A_x0014_¼_x000B_Ã_x0004_(A_x001C_ä_x0004_G(AµÈªÇ(Aô¾_x0016_úC_x0004_)Aw`_x001E_Â(A_x000C_Èß_x001A_ÉÂ(AåD._x0006_çû)A|ß&gt;ÉwT(AB}_ê-I(A P§_x0019_H)A2_x000F_åu·1)AÎ_âZ_x0011_(A_x000C_§ñ_x0002_÷É'AÆ_x0018_ýUÍS)AF"ÑI)A_x0012__x001D_ó_x000C_¬(A´8Â_x001F_ÆÇ(Aê_x0019_nÐ_x0003__x001A_)AÔdé§nû)A`Ã°÷¡)A_x0016_ègþ³j(Af_x0007_À(A¹çmÖ´â'A(ò_x0002__x0003_R )A%ú¶KF½(AS¨±(A®ÑÐ9÷(Aº_x0001__x000D_òFà)Afú4ºÌÓ(An­±­á(A¤-¶_x0013_Kú(AÒP«r_x0015_Ñ)A_x001A_ä_x0005_öÌ_x0005_)A¤V2¯Vn)AìØ_x0006_çPò)A	Ò_x0013_Z_x0002_*Aû_x0019___x0017_)Aö¥ÿ!)AÐZMªT)A_x0008_v½òg(AÊ7q&gt;y)A&lt;J_x0002__x000C_/ä(AU3Î©ò(AS¹$õrK)A7å®&gt;Á¥)AN_x001D__x0019_*ò'(Aq_x0015_á_x000C_+)AjyÖ'N)AÆ_x0013_ë_x0005___x0006_)Aêíï=À(Aü_x000F_38ü'A·M½=_x0018_')AhÁ´ÆC(A§§_x0002_¥F`(A7_x001D_ÐÇx)A_x0001__x0003_®·÷ª´õ)A6­lÐ)Av¹,}û)A¼_x001C_+'Ô!)A4nr1mÍ(Aw³_x000C_tw(AkeôQ¦)Aüí_x001E_ºQØ(AKöéls(Aú¢àò_x001A_)A. _x0012_Ø0	(Aió_x000C_J¥)Az_x0012_ÈW	i)AgÖ_x0008_âêk(A`@Äç)A¦§*_x001D_(A_x0012_ìÒëç(A_x001D__x0008_3=rj*A_x001A__x001C_¼vÖ)AÉI_x000E_@)AýàE_x0017_³`*AD_x0016__x0006__x0005_)Az_x0017__x0002_þ_x0007__x0006_)ApÃ3ßT(A·5ôëÀ\(AÝhÏ¡_x0008_Û(A²­_x0014_oÉ×(AÕ_x0012_S3)AÌOiö'AB¹¹ÁÊ(A_x000F__x0006_£À0U*A5ÇÁU_x0001__x0002_Z£)AtÈ¯]x)Agê_x0015__x000C_@)A"_x0011_4ó4z(AP]e`´')Aõ%Gß{'A¡ÿBÆ(A å`Ðe)AôµÔ*á(A®_x0013__x0017__x000D_)A_x001B_éÝáØÚ(Aì_x001A_t)AÊª_x0017__x0012_ (AU5?ÚùO(A6¼²mr¤(AÐYIñ¬(AÂPsHM)A|Âp¬_x0001_*Azû¾-m(A ÉÙÎ¦2)A¤TÞW@)A~8Ëùþ(A_x0012_qw_x000F_¬)A'¹_x0004_¾ë(A0~ha)AÕ&lt;Þ¨Ö(AâóÁ_x001A_ä(A$w«_x000E__x000E_)Aa}ÄOÎ(A§PÇ_x0007_¿(ARFds²_x0015_)A&gt;_x000E_&gt;×Ý¥'A_x0001__x0002_Üà A_x0002_)A´_x0004_Cëûu)Aá§¨_x001B_}¦)AÌ`Ë_x001D_9*AY0K_x001E_Ù(A09¯³I÷(A&amp;#&lt;p'A:_x0004_¢¸J,(AU¿nó?)A°°JNþ'AX½qÁò¼'A@9&gt;`^.)A' Ô8T_x0011_)AÜÅà&lt;v(AÍ'â_x0012_'£(AlÀ_x0007_PVx)A«ùT¬¤'AìT3_x0016_.*)AKà^_x000E__x0011_z(AÿÂyWk)A_x0016_m.Æð(AêHÈ(AÎy(_x0010_½_x0002_(A_x0012__x000B__x000F_Äg)An_x000E_C_x0013_Â(A´qÆ]Å§)A»ØÛqÔY(A¶¡_x001D_ÞU5(AÃB_x0014__x0019_5(AÄcóD4)A½í_x001B_ò_x001C_p)AãË/ð_x0001__x0002_P(AæÃÄQC(A/¿U_x0002__x0010_b(AUI±¤ø(A_x0012_4"Á(A1á_x0005_eÁ(AiÁ u»)A}7s&lt;'(A=$_x0006_0'(AÉæÉI_x0001_)A[&amp;¥$¢§(AR?{)ATh3ª-M)A0mê_x001B__x0012_)A®buï(A_x0005_³çÝÖ)Aíë_x0015_ù__x0007_)AõM_x001D_\1_x0007_*AéÖ¤_x001A__x001E_6)A$ú_x001A_~6T(A8 ÿ_x0003_8-)Aæ&gt;C`Js)A}Qã¸ð©)AÅ_x000C_$ \)A°6Ô(Aü_x0002_Ø2_x0017__x001C_)ADØHG_â(Aô8¦_x0006_*AXÝ"=U)AnR=O3)Aú¯HáZ)A_x000B_C¼$ø)A_x0001__x0004_¹z;Vìû'AYDö¤Ì)AzKgÏþ©'A~I_x0001_FÓ(A_x0005_IBêÐ_x001E_(AÖ2£_x0010_¦4)A_x0007_ì_x0010_WN0)AV¯Y8_x001E_)A_x0005_VaøÔ(A¢C°ÕË§(Aò4_x0014_û:2*AÄÞ^6(A_x001E_^ÀÝÏ(AoA_x0007__x000E__x000F_ð(Aÿo¢.¬(A[üA$ÝÑ'A_x0017_°ã6c)AUµ1Â(A³=,±2)A´iq²õ_x0002_)A1ÖRN)AÐ!Oþ!N(AàØA+ (A·WÐ_x0006__x0014_Q(A7a*|(AÖ'¼¦_x0010_(ABX§Ö_x001B_(A_x000E_¿t OS)A~ _x0003_tv(A^_x0013_Ï_x0001_\)A_x0016_¹Kh=Q(AÖÆxW_x0001__x0004_Ë_x0010_)ATê_x001A_sí_x0018_(AWÔÏ$â(A1_x0014__x0005_3&gt;)AfÙÈ;ç_x0003_*An&amp;¦¿Ê^(AÃÕ_x0008_2R_x000F_)AÄâ¬¹Wó(A¬ÍÁ_x0015_Ã2(AÅpÆ_x000F_/(A_x001E__x0018_xïyÚ(A_x0004_íO_x0002_Õ_x0019_)AÖêËí&amp;(AÚf/_x001A_¼Æ)Aº@lg_x0003_)AI_x0019_nN÷)A'µõ~(AzI]U¿+)Aýð"Æ¹4(AJ»Hk_x0016_(ApIÇ_x0010_s)AÔBÌ²ËB)ARí)	)Aöÿ_x000F_N(A;_x0006_Bk)Ar;_x0013_tßð(A_x0016_ù_x001B_ZP_x0004_)A±ï¡I(Av¶ïó©(AaG_x0004_K§*A©J³ ;Z)A×.oÕ(A_x0002__x0005_q¹ÏªÿF(ADÄ¯+«Y)A«&gt;Í_x0017_÷(Aã^&amp;Î_x0014_O(Adð÷_x0005_u(A_x0016__x0019_K_x000D_[)A"Fáâô)AUsébý(Aì&lt;Ã,8p)A_x0005_Ñzµ_x0013_)A|Þp_x0003__x0017_)AÔ³zJ)A_x0015__x0004_lC6X(A6 _x0001_UG5)AÎ	&lt;ü](A±"ok(T)A_x001B_äZí	*AQPA{3Ä(A·Bq-:(AýA³}*Y(A[í+Ô(A_x0006_öh:å(Azì_x000E_,_x001E__x0015_)A¶,øÖS)A­._x0015_¥_x001B_Ë(AL/ÓºY=(A-_x0005_à&amp;(A{*·_x001A_Ú(A_x0011_?÷«¬+)A;_x0015_Å·ò¯)A&lt;Ç_x001F_¦O@(AËh&amp;_x0001__x0002_³j(Ax$:_x000B_¾(A×BHu1)Aê_x0018_gB_x0018_)Aú_x0011_îW.Ö(A8_x0007__x0008_h_x0004_(AÌ_x0005_sÊ(Aôûÿ7Ã(A`äf`|ñ(AÄ5Âv3ÿ)Aè_x000F_ô_x000F__x0004_)AG0ú/Ë(A?z®`2Ò(Aë_x0008_WÕ½ù(AD_x0002_RcáÞ(AìQ&amp;CÈ(A _x000E_~'(A_x0016__x000D_íe·(AÏqÞ»)AWÌî÷Ð_x0010_)A¶ÉY3(AîÖm6öF(Aæx_x001A_ã,)A_x001F_;_x0008_²(A¶_x0001_xL\(AFêj,)AÌã3©Ð¹'A¨ôX)NË(A_x000C_%&amp;¿_x0010_)AV6XT(AHEût*?)AQ¨£(A_x0002__x0003_À§T¤)A¤¿X _x000F_d(A0île2)A¶WOèµ±)A/îÇÀ_x0001_)AP)©s)AæÖ_x000F_ñ^Í(A(­pªL)A°ZK_x0015_wK(Aë4â:öè(A®¥)GóÇ(A&lt;øï:)A®_x0002_­_x0015_Ùñ(AÁ¸lKü'Að_x0018__x0015__x0004_£)AUß¶3põ(A¨_x0019_:__x000E_)AêâkÐI*ArÆ!_x0019_«ü'A¬_x0002_Imú(Ae¢-ÒHT)A/_x0015_HsÓ'AÑÊübE)A¡_x000B_'÷öÞ)A,5Sp¶(A_x0011_O\([(A¾{Mñ]]'Að"¬ÌKe)A5o³(AÈKà´A(A¼_x001E__x0007_'. )A°tî_x001E__x0005__x0006_:ñ(APÁ#´	à(A%XrSm(A«ZÊ$z)Aó&gt;eÄOm)AB°HCä.*A_x0006_CôÏ(A_x0017__x0015_ÁÏë(AÉUÓQIË(A8bðÎ(A_x0004_õ9²7*AÌ¡ïV*t(A·¨ó(AÊ«_x001C_ÿÆ_x0018_)AbÃÓ¯S)A¬"ÊO~Ý(AãÉê¯"(AºäE$À_x001B_*A _x0002__x001C_¶ Ç(A8Ô´\(A_x0008__x001A_ècËæ)AF_x001C_¼P}Ë'A»_x0008_Æ 8Û(AÇ\¢ëØ{(A_x0003_ä×Ó_x001E_)A`_x0016_åã(AÒ¬Î»¦(Aw_x0013_Q_x0001_*A(Áà:ûf(A_x0008__x0002_.UE(AW#µ`$_x001D_*AA¤_x000F_Zñ)A_x0001__x0002__x001A_È_x0019_Ú¤(Aõp_x001F_þK)A }ÐOl)A,&lt;K^_x001C_)A_x000F_B 'fb)A0WWHS)AÁèÀË©(AôS®N_x0008_)A¼j¬·")APõsÿ(Ar[Hô&lt;c(A9]*ù_x000C_)A*4OçD(AF«Õ]a)A¿=V_x0014_(AÄÕV¾ôÄ(AZX¤¼1(A_x0016_î_x0002_}GX(A&lt;ñ!wø(AiÂý^Æ°(A ÒÃW¸4)Aü	Y&gt;¿@(A|×¦)A_x0002_ÂMèím)A«d§Xf(A_x001B_äÓ}U(A_x0016__x000B_öã_x0019_[*AòÉ_x0011_Æs_x0003_)AP_x0003_¶] )A_x001C_1Ùf2'AáX_x0001__x0007_)A_x0007_2ß_x0019__x0001__x0006_U¨(AÚ^%Zç_x0006_)A|ù½û_x0008__x000C_)ALr4Ób´(AñÍ_x0012_IW(Aðß»_x0011__x0006_(A¦õæ%_x0003_)AÑÎÚ_x0010_*Aã'7_x0004__x0006__x0002_)A¿­Fk¢8)AÜO;W1(A¢s°]!_x0014_)A¸8HÌ3à(A£_x0003_Äá¿f(A³ä»_x0002_;)AÔ+Í%_x0007_)AZfÀO[`(A¤7(Ro(AøØ¶i(Aª_x001B_¤g±©(Aj|e§×	)AÎoÍ3__x0012_*A^é«jø(Aà5ûÎÁ)A^ÊJ$tÝ'AÔÀôåmf(AÂq\§Î_x000C_)A,ïºê&gt;)Ar&lt;·_x000C_*AW.+X_x0013_¼'A_x001D_rwy_x0005__x000B_)Aï¾p»ê'A_x0003__x0005_ZT*³(Aß]÷ìñè(A_x0017_£½çÕ)AÂ7_x001E__x000B_¼è(Aò_x0008_T«¶_x000B_(AæãR¦_x0011_;)A®kígñý)Aª?Ã_x0012_s)Aòwª_x000D__x001D_Ð(AÙ_x0015__x0012_Á)A_x000C__x000F_vm-t)A_x000E_gÌ(AÒÐ#§(A_x0016_-±^(AÏÑ.Mq(Afà_x0001_ )A}Ê_x000B_'B(A_x0010_û_x000E_Ê_x001D_e(AÌÏ_x000D_²9(A&amp;U©±íÎ'AiöÀ`A®(AÄxaËB©(A#_x0018_ÒÛ¼Û(A_x0008_çÇ³$)AªáUæN4)Ak;ÔaØ)A_x0002_87qE(A®_x0013_±_x0004__x0003_ñ(AòøÎzA(AE©?|_x0014_x)A5_x0001__x0018_7¦(AI4_x0001__x0002_'(AoQ	_x001E_â(AýÔÖãß(AÖUÝ¢w(A8ìJYÔµ'AàæÁÝDo(Al!ù_x0016_)AeËº_x000F_*®(Aú?¹¡Ì(A8p2(A'ÄQý*l(Aã_x0017_	ª­_x000B_)Aëß+¼w(AÇÿ_x000D_U%Ë(Aïø1_x0002_ßq(AºÉ$¹ã«(A_x0018_¼G_x0007_(Al_x0002_ñ!(A9_x001A_=z_x000C_)A_x0015__x0019_Aé8)Avö¤_x001B_¿'AqÝÏVhÎ(A´Jqý(AV(eê°	)A_x000E_¢_x000C_À_x0019_×(Aë]üAô(A_x0015_ÏTy¶)Aú°§Aµ)A"t6_x0018_)A&gt;¿Ëxä¹(A§Ò Û'ApÐÿåö(A_x0001__x0002_´Xm(A_x0008_Ù_x000E_±½ (A_x0018_O$O¢(A£¨ä¢'M)AK2ó&amp;D6)AÐßî[)AîYéú(A¸õìè"p)A_x0010__x0008_r;O)A®ún_x0017_(Aºÿt_x000C_¡ß*Aä_dËwI(AÂ}¸ÑÄ'AÌTÑ(Aü ¥u%)AÆr!lBñ(AÕ6ÚûR)As8=BÈÕ)A _x001C_~Öu)A¯/ñdg(Afck'_x0010_?)Aß¡_x000E_i_x001B_)A»cc_x0005__x0003_(A¢_x0001_«_x0006_-D)A«ä8_x001C_!)Aüp.¢¼)A_x000C_J?÷(AÀìãû_x0006_)A_x001A_s{VÂþ(A~©6È_)A¾_x000D_¹_x0012_L_x0014_)A¶nP/_x0002__x0004_«h)A_x0016_å	Ußb)Aho³_Lº(Ax+Ë(AÑÂ!K_x001D_³'A³!á )AÀ&amp;_x001C_Å(AØíÃêµå(A_x0011_ø{t_x000E_/)A_x001C_=Ó!Å(A_x0012_ÉÜ«¬(Aèú_x000E_¶:ò(Ai_x0011_óïVË(A½,Ì(Aª=¡¥_x0002_L)AÐC_x001A__x0003_5)A_x0006_ïVp(A_x0012_´_x0017_2½_x001C_)A×êäjð'ApãÒî(A²|GÍÜ_x001A_)AÖIq¾]ñ)A@áeãÜ(AÊ6´Vý)A|4¨eTÊ)A$lÁ©ª;(AÍ²u¹_x0001_D)A_x0011_ôýX÷_x0019_)A*°.©S(AFÀb_x001A_+(AoèØÕ)A_x0011_A7Vé(A_x0003__x0006_ÑL_x0019_¡b_x0002_)AxAëOR)AoÆ×^BG)A¸"ÀÞ'A½iîË_x001D_)AræÊw_x0013_µ(Av0¬_'7)AÜÒúó_x0015_ª)AðUUÞO_x001C_)AI1ÿ1©!(A2ån_x0002_h)A­_x0008_c|_x0010_É(A8_x0004_ùf/(Aýü_x0002_¥_x001D_=)A \$5àò(A_x0004_&lt;_x0015_]äÞ(AeÕÅ$i)AKbL¸)A_x001E_,6À(A'Ý5_x0013_(AþùÙ3K_)A/íî`_x0005_(Aíuh`N(A'Îã_x001B_å)AØeë_x001C__x001E_j(As à_x0001_)A}äµ~_x0019_m(A@UùV#)A	;Û_x0012_)Að/mX(A×%+{)A`fË_x001F__x0001__x0003_oA(Aü7º_x0005_Û(AÝNäÌ(A¢uÕ#í¶)AX¬ó§_x0002_ *ABPk_x001F__x0019_(A²É_x0012_8ûg)AÂlðô]­(A96(·{)Aí_x0003_ë_x0001_*A®4÷_x0018_)Aù5ÏP_x0013_^'A+ðo)ADÊ_x000E_ïGH(A¢©Äæ(A°c`_x0005_Å(A*¾}_x0017_ý(A÷_x0006_Ü§ÜÃ(AËÉvâ(A_Böwm(AY_iÙJF(A¶/Jõðè(A£QÙm#_x001F_(A$ÝR^_x001A_)A@_x0004_³Y)AÂ× ø(A_x001E_v_x0018_mP_x0003_)A_x0014_ìkK_x0018_(AWìèøñF)A_x0016_åÕ_x001A_Ì(AaFP_x0006_»_x0008_)AµÅ_x0019_IÔø'A_x0001__x0002_ê_x0013_*E_x0002_)A«÷©®_x0004_N)A£_x0003_sþA)A¦È2WH´'Aµ_x000F_d_x000F_)A_x0002_ñ-æ(A¢_x000D_OìÝ(A_x0019__x001A_YWp_(A_x0002_épë(AAO&amp;Þÿ'A}'_x0016_)A_x0008_Æk_x001B_¾´(AÊÙÎÄ_)A_x0002_vÜð(A_x000C__x0004_á_x000C_Æg(A «W×(A_x0002_*à½W_x0007_)AûB9Nº(AÒ2qÉ)Axo_x000E_S&lt;G)A_x001E_­âMÔp(A_x001C_=Ý_x0013_[{(A_x0018_êÿzGj)A_x001F__x0006_æ_x000F_XX(Aëìr_x0015__x001C_)A¸_x0011__x000F_Ê_x001D_)A_x0018_Ðµds_x001C_)AN/ùIe(A;_x0013_Í(A0yZÇëg)Af*n@±(A6_x001F_Ï2_x0001__x0003_Áº(Aqß\»_'AÄ2O(A*zsû_x0011_À)AÕñi§§w(A8îZgøð'A_x001F_³ðfí)AWñ¾_x0012_(A#¹p_x0002_|À(AUåC_x0006_Yd(AÎÒÌâ)An¾¸¯o(A×ýÏã(A_x0018_é_x001E_ÿ_x0004_¸(Aò^Ù~RB)Aõë_x0001_4)Akû_x0007_{g_x001E_(AÒw£ÄÏl)A,2j_x0001_&amp;@)A_x001D_'*_x0012_SB(A.]°Ü_x0002_ò(A¸&lt;ïä_x000B_(A_x0008_Y|ÿm(A_x0018_L_x000C_7(A^ÐÆ¸Æ)A;ùùÜ~X)AÿR_x0012_Ú1ï(A¥·©\ãò(AHâÅØêÑ(Aöb£nu(A_x0002_(À3_x0006_'(AôÚÞã¶Ø(A_x0002__x0003_ XÛêI(Ap_x001F_¹I¶)A_¹qïe«)AéUJÍ(ANLí_x0001_4(AHFxyº_x0008_(ARÛû^Æ(A§0à_x0001_/*A_x0001_ÚK.Pï(ARøøfÿZ(A&lt;È_x0012_â*®)A¯Ñ_x000E_9Æ(A`¬cÓ8\)A_x0008_áJ«Í7)A:5¹¿	m(Aîô_x0013__x0011_6H)A_x0003_:7¤&gt;(AL_x0008_!òk(A9qu3(Aèß_x0006_#F)AÜë'§(A5Ñ¶_x000D_)A¡K_x0003_,})AZÏ2_x000D_G(AâÆL1É(AdÉü_x0001_)A_x000E_ùþz}^(AÞÅ)¡_x0014_ò(Aýf"·_x0008_b)A	_x001A_G/(A`_x0010_õÙ¯6*ALÿí]_x0002__x0004_Sü)AÀKÏ"Y)A£(£®|å)A_x0008_t_x001A_f·(A);£MR_x000E_(A_x0013__x000F_%³!Ò)AøÇ¾h«î)AÆ­ùCÝû(ApDÐBFK)AG ohLË(AmY	gù(A~m$0ã'Aøº¨³_x0012_·)Ar"ïè(AWô]^NL)A¤_x0016_½Hô@)Aç_x0001_f¸i+*A_x000D_ÔÀ_x0003_¨)A¨Þ_x000C_r(A_x001E_41_x0006_ÓÑ(AÖ*¯¿ã¨(AZÓçÎj)AäÃéì(A0_x0018__x0006_¿ïÛ(A¸B_x0004_(An:_x001F_I)A8§_b(AêÅüò½})A$_x0005_ËNÀc(AØt_x0018__x0008__x0016_2(A^HÕ¬Ü«)AÞþ-ì5l(A_x0004__x0006_ðî;áÎ_x001D_(A,§/r_x0005__x0001_(Aôg½¡0e)ATK²0_x0006_*A_x000F__x0005_qü_x0006_)Aâðcîx§'AEý¦5Õ)A" v_x001B_m)AÖ)Å	X)A0X(#_x0002_*A.âëÄ_x001E_¡(A_x001B_gâq+´)A_x0011_õ`ÌÅ=)A$e£­FÕ(AdÜ¦²(A¢_x0014_nþ(Ag=NÑ³¡)A_x000E_n_x0017_ÙÔ)AÈ_x0012__x0013__x001E_Èv(ADBvþîU)A_x0001_"_x0011_çV)A3Ý!_x0003_(AèI7	^ï(A_x001D_ÇçLÉÐ)AX¨_x001D_di(A;&lt;_x0006_YÅ(A§»Ú³_x0010__(AÏ-û¶óù(AlÅ:n­(A)4ê_x0001_i;)A_x0005_|þl&amp;L(AÙÿóð_x0001__x0003_ÎÐ'A¢ÔA%*¯(A_x0013_öêZ(A«|åí(AÔ¯0_x0016__x0004_*AGùovð'AÝ§&amp;ô_x0008_*AnÃF­_x0007_()A_x0008_¨çF±.)A2c&lt;ªy(A¼_x0011__x0018_ûj)A_x0004_caÑï_x0012_)AAÛØ_x0017_*A¤_x0006_Ö¹î#(A¦_x0006_®$í@)AO3_x0007_ü_x0019_y)Aø§÷&lt;&amp;B(Al"ô:ÿ(Að¯_x0017_vzI)Aõ9¦_x0002_)AÄUjá±)ATßs¿(A_x0012_Û¦_x001B_)A"Dæ@_x0012__x000D_*A{ð®¼:_x0011_)Ac_x001D_1)Aj%_x000E_Wð(Aªg¾¶³Å)A®_x0004_ltÛÔ(AA÷_x0018_8³ç(AÔ¿ml6\)A[-æì(A_x0002__x0003__x0018_ñ+È_x0005__x0019_)Ao&amp;-½(A_x0011_Ýï»@Æ)A;_x0003_óI å'A­%u(Aù_x0011_µÁ²(A®&gt;]Z_x0018__x0011_)Ag(_x0013_Mþ"(Aîw_x0013_/_x000F__x0001_)A~¸uÊPh)A¥yÒz6(A_x0010__x001F_5Í¶(A:Tö«Á_x0005_(A]ö_x000F_(A ëëµ(h(ABä)Í_x0017_(AÏ=p¤)Aò_x0010_z"n_x0011_)Aº\,Âòv)A7åª´Ó(AÕ#&gt;s© (A^¿§ÊC,(AkóÅû(Ab_x0018_ß(A#tMN)A+¹ê6ä(AÜÙ&lt;à_x0002_)A_x0011_ê¾8_x001B_Ï(A_x000E_Ñ~É_x0003_(A6¥ò£_x0001_¤(A&lt;Sdo(A}ò§{_x0001__x0003_n_x0002_*A´É¹%_x0017_$(A4R9p(Ajêc¸Å)AíèU[(A_x001A__x0012_z¢Q«(AGzÆJË9)Aå_x0017__x0007_Hª(Aà_x000F_r·ã'A\Y°ö3)A`v0_x0016_*A_x001C_ÐÄ+_x000D_)AÎïôð×_x0008_)AòM_x001E_RÁ.)AjWÛsüµ(A5919*)Al8^ÀÛ(A8ëô_x000B_(A¼zõKÖ(Aôux7â_x000C_(Ab9yæ'AJÙl)AÒô`_x001B_øø(ACæùì?)A*ñ_x000B_Zöu)A(¨_x000C_|(A`åÑç(AN$ÐnÄ(AáÌµ/?*(A"Iwò§w(Aüµ³èb)APPhC_x001B_c(A_x0001__x0002_VyÑ+{(A&lt;LÂ_x0001_[(AÑÐ¨S+)A¦paÔº)Aà_x0015_Pä»í(A_x0010_¶24üÛ)A$_x001D_8¬B(Aá_x0007_²7ß(Ap¡ºV½ú(AXír°/»(AÝÃñ?g)Ag´_x0007_Ï=(AîÃ®.Ó(AoZ(A¾ëË¢O_x001C_)A¼ü«QöÙ(A;i_x001E_*ËY)AB¼_x0016_0â'AÞ_x0011_`M9.(AÂõI._x0003__x0012_)AÁæI?{(AxLd+ç¶(Aáf¢_x001C_¯Ø(A_x0018_M©g_x000F_©(A_x001D_RE^_x000D_)AJ7¹wïE)A\_x0004_Ûöw[)AæêyÑ_x001A_Ê'A3°.ÚXr(AG_x0018_ùyi¹)A~·ÑÏ(¨(A0/¤®_x0001__x0003_ä_x0018_)AL_x001B_NÙB(A	_x0006_Ýu3(AÆ(Wü(AÛÛO×(A1½_x0005_+;u(A0[hzu3)AgãËùñ)AMWn)-)Aâèy§hÀ(Al±V	_x000D_(AåuÙÔ)A4sØh3)Aú_x0002__x0012_Ï	Ë)AÕH÷¡$)Aº·è(AR£ø	ò(A^^V±_(ADw^0'Aéír(Aêââ"Ï'Ab _x0007_)AfâD?wi(AÆVº(Aþßú]þñ(Ac}]_x001E_)AFñKµv(Aö&gt;qk)Aÿ^p¬(AÂuoFß(A©Íö°7s(Aö¢ `Xâ(A_x0001__x0002_!zæÑ|)A^&amp;Ýì´(AZ\:¢)A_x0007_ÛÁL_x0003_t(A°#¨ÇR)A_x0010_©Å®Y)A_x0005_8ºtk(AõlZ(A_x0016_üa§)A¤¸±-(Ê(AXÙóä¨)APkmÈmæ(A_x001E_c@_x0003_'A¸@j&gt;¯)AUöv±Êé(Aªý²ïá(A£öãPà(AÌÒù_x0005_¥)AFÜûþJ)AÀ_x000D_ñÙq(AL1ñëßª'A3Qûjê(A~Èµ_x0007__x0008_)AÌ2»UÜ(A\2çé(A_x0006_âè;&amp;*)A@_x001F_Þ_x0012_H(Aqø_x0016_þ4°)ASHÒN)AEà_x0016__x001D_(AÚÎy&lt;¦Ä)Asyî¹_x0001__x0003_#(AzIf§(AV_x001C_Zuh2)Aî%¢ö9)A&gt;_x001D_õjø(A#A_x0004_8Ë¹(A¥3(	ï(A_x0016_Y_x0010_Y»G)Aaù=Ê_x0006_÷)Aåïd~+(AkKV§Ã¡(AÛ·_x000B_cc·'Ax!­ºO(Axö2L{(A_x000D_;YB)A.s±Ï_x0014__x0016_)Að¼ò'A_x0002__x001F_?¤ñÒ(A_x0017_¥Ê&amp;ÖP)A_x0019_Ö(Ax"·DÀ(A_x001D_÷/(Ap{ôN9)A&lt;mkn+9)A³Rr4|6)Ah_x001C_ocL(A#WõÈ(AbÍzü±)A_x001C_czJ8×(A¬Ý_x0013_¤0ñ(A°uÂ_x0016_!_x000C_)A_x000D_Ø_x001A__x0012_Ó(A_x0004__x0005_2ÿ=_x0018_#­)AcõK¤Öï(Abù_x0010_z)A&amp;Ü×_x0003_¢B)A^¢ìj_x0017_)A_x0017_Á_x000B__x0001__x0003_)AÁ_x001F_¾_x0007_Ì(AQr_x0010_B_x0019_(AH_x001B__x0011_²_x000B_[(AP³zr(AFOÔÀi_x0004_)A¢åª_x0011_ã(AÌh&gt;äµé)A§#Ä7ê *Aº(×±_x000E_:(A_x000D__x0011_ 98Ê'A0vÁÏq¹)A©{mÓØ¤(AV_x001E_o{'A_x0013_±eU® )A]_x000D_oH(Aw_x0008__x000D_OÕ(A_x0002_Ï«__x0005_*A0_x000B_¨Å(A¾_x0002_t0_x0006_)A_x000E_ç39@£*AGí)ØÈ(A;_x0007_Eõþ(A^#áëK3)A4]ÓÃ¤)AE@ö_x001D_|¿(AÞß·]_x0002__x0005_(AtÖ1»fæ'A=´0_x000C_5P)AÍ_x001C_»g(A~_x0008_&lt;Þ±)A_x0001_?Gn]_x001F_)A_x000E_wêu&amp;Ñ(AèJ)gvë(A¥Prg_x0004_(AÞ_x000F_çe&gt;_x001F_)A6%N#)AÁW3âÀ(AzÍu¥"¤(A}ó³pñ'Aê³JC_x0011_*AÛmÔß_x0006_9)A¬_x0013_oe(AM;ò¢-Ì(A*AÜw_x001C_Î(A/û_x001A_ãAø(AêäH_x0015_­(AêÕ+:'(A¶×__x001D_Ó(A`ªæt(A_x0008__x0010_ÂlÓM(A6C©;¤b(Avú_x0015_©$à(Ai_x0016_ue(A§û_x001F_74I(AãQ_x0003_ftÅ'AÆ_x001F_`0±_)AäcîÃÈ'A_x0002__x0003_º¾é[)AdzeWß(AU]Tz0)A¸¡_x001C_Å_x0010_ú(Ahqªfà(A_x0014_ô¹¢Ò(Ar²_x0018__x0010_;ý(A_x0006_qÏ¾à(Aµ+´¼_x0001_)AbbódGz)A¼ËåÚn_x0017_)AA_x0014_T±)A_x0016_J¢*î4)Ar":Ãã)A7n_x000B_:x)A:w¸6Ê³(A÷¸ëÍÀ'AJäþÔ_x000B_1)AøfsÏË(AØ&gt;ÂË°(A&amp;YHÓñ(A|°ÒPV_x0005_)APË,q8)A2Fç_x000F_(A²=Q°b)A_x0003_Ü_x000E_öÈ[(AG%Ïf&amp;è(A_x0002_´Ñp^(Ae_x0015_æ{²z'AqYkö)AJVbÊ!	(A_x0012__x0013_}"_x0001__x0002_¶X)Aj¶á_x0016_(Aâa_x0002_3X(A&amp;û¿Ä»Ò(A 3Gø·)A_x001F__x0011_ë}_x0018_)A§5ò4&amp;ñ'A@2ZVêÃ)AODÍ _x001F_ù(A[ã£.¸(A_¢7&amp;_x000F_)Azû_x000E_	¦ÿ'AãeNØ?(AU³_x0019_ÛYB)A 2[úh (A#Ù¦Ì_x0015_(Adz_x0002_²¾(ABÃÅ4Ú(A:ûú0)A_x0002_f×¹k)A@¿4_x0015_(A¦»±_4R)AT¿*X(A8ù­»_x001A_(AaxhÁHS(AÛÂ_x0002_v(A]_x001E_ïìS)AÃñ_x0015__x0006_g_x001F_(AçÑ§¹-)Aò"#_x0011_õW(A[_x001D_5î_¥(AíéwÈ«(A_x001A__x001B_]qØ+ãH*AâdÒn/$*AÔlSæÌ_x0001_(A|_x0010_P(A÷zÚ*AC_x000B_üñù*A¶_x000F_iZ¥5+Aª"Ð®@)+Aö_x0001_Ã8 *Aµ_x0012_þã__x001E_+A9_x0017_f&lt;A +AJ[_x0011_´+Aã_x000E_Á×U-*A¨îÛz¼)A£YÕ+}Î*AJí×?9,A_x0017_raH*Az_x000F_]Q+A;òBNOd*A_x0001__x0005__x001A__x001A__x0002__x0005__x001A__x001A__x0003__x0005__x001A__x001A__x0004__x0005__x001A__x001A__x0005__x0005__x001A__x001A__x0006__x0005__x001A__x001A__x0007__x0005__x001A__x001A__x0008__x0005__x001A__x001A_	_x0005__x001A__x001A__x001B__x0005__x001A__x001A__x000B__x0005__x001A__x001A__x000C__x0005__x001A__x001A__x000D__x0005__x001A__x001A__x000E__x0005__x001A__x001A__x000F__x0005__x001A__x001A__x0010__x0005__x001A__x001A__x0011__x0005__x001A__x001A__x0012__x0005__x001A__x001A__x0013__x0005__x001A__x001A__x0014__x0005__x001A__x001A__x0015__x0005__x001A__x001A__x0016__x0005__x001A__x001A__x0017__x0005__x001A__x001A__x0018__x0005__x001A__x001A__x0019__x0005__x001A__x001A__x0001__x0002__x001A__x0005__x0001__x0001__x001B__x0005__x0001__x0001__x001C__x0005__x0001__x0001__x001D__x0005__x0001__x0001__x001E__x0005__x0001__x0001__x001F__x0005__x0001__x0001_ _x0005__x0001__x0001_!_x0005__x0001__x0001_"_x0005__x0001__x0001_#_x0005__x0001__x0001_$_x0005__x0001__x0001_%_x0005__x0001__x0001_&amp;_x0005__x0001__x0001_'_x0005__x0001__x0001_(_x0005__x0001__x0001_)_x0005__x0001__x0001_*_x0005__x0001__x0001_+_x0005__x0001__x0001_,_x0005__x0001__x0001_-_x0005__x0001__x0001_._x0005__x0001__x0001_/_x0005__x0001__x0001_0_x0005__x0001__x0001_1_x0005__x0001__x0001_2_x0005__x0001__x0001_3_x0005__x0001__x0001_4_x0005__x0001__x0001_5_x0005__x0001__x0001_6_x0005__x0001__x0001_7_x0005__x0001__x0001_8_x0005__x0001__x0001_9_x0005__x0001__x0001_:_x0005__x0001__x0001_;_x0005__x0001__x0001_&lt;_x0005__x0001__x0001_=_x0005__x0001__x0001_&gt;_x0005__x0001__x0001_?_x0005__x0001__x0001_@_x0005__x0001__x0001_A_x0005__x0001__x0001_B_x0005__x0001__x0001_C_x0005__x0001__x0001_D_x0005__x0001__x0001_E_x0005__x0001__x0001_F_x0005__x0001__x0001_G_x0005__x0001__x0001_H_x0005__x0001__x0001_I_x0005__x0001__x0001_J_x0005__x0001__x0001_K_x0005__x0001__x0001_L_x0005__x0001__x0001_M_x0005__x0001__x0001_N_x0005__x0001__x0001_O_x0005__x0001__x0001_P_x0005__x0001__x0001_Q_x0005__x0001__x0001_R_x0005__x0001__x0001_S_x0005__x0001__x0001_T_x0005__x0001__x0001_U_x0005__x0001__x0001_V_x0005__x0001__x0001_W_x0005__x0001__x0001_X_x0005__x0001__x0001__x0001__x0003_Y_x0005__x0001__x0001_Z_x0005__x0001__x0001_[_x0005__x0001__x0001_\_x0005__x0001__x0001_]_x0005__x0001__x0001_^_x0005__x0001__x0001___x0005__x0001__x0001_`_x0005__x0001__x0001_a_x0005__x0001__x0001_b_x0005__x0001__x0001_c_x0005__x0001__x0001_d_x0005__x0001__x0001_e_x0005__x0001__x0001_f_x0005__x0001__x0001_g_x0005__x0001__x0001_h_x0005__x0001__x0001_i_x0005__x0001__x0001_j_x0005__x0001__x0001_k_x0005__x0001__x0001_l_x0005__x0001__x0001_m_x0005__x0001__x0001_n_x0005__x0001__x0001_o_x0005__x0001__x0001_p_x0005__x0001__x0001_q_x0005__x0001__x0001_r_x0005__x0001__x0001_s_x0005__x0001__x0001_t_x0005__x0001__x0001_u_x0005__x0001__x0001_v_x0005__x0001__x0001_w_x0005__x0001__x0001_x_x0005__x0001__x0001_y_x0005__x0001__x0001_z_x0005__x0001__x0001_{_x0005__x0001__x0001_|_x0005__x0001__x0001_}_x0005__x0001__x0001__x0005__x0001__x0001_ýÿÿÿ_x0005__x0001__x0001__x000B_kVâ÷+A?N_x0015_®ý¸*AºKh_x0007_~+A_x000D_9_x001B_ê«_x0002_+A?èOß_x0001_+A§_x0019_E_x000D_Üò*A&lt;Ì®Jü+A"_x0019_ÙÌ%Ö*AÃnÅL_x001E_e*Aaâú]x+AX_x0016_4C9_x0008_+A§W)*_x0006__x0007_Ð+A9CWv°*A(E¦«u+AAoÜK¤)A¼_x001B_#_x0010_R_x000F_+A_x0003_[_x0007_dKp*AOÅUh¼)AMVP_x0017__x0018_#*A_x0002_¾ýZ+A_x0016_å°_x0011_gú)AÁMoè±*A_x001F_@ifº,A _x0004_¿[_x0019_,A_x001A_ç|¸&amp;+A¬:_x0010_*A_x0010_fE®_x0003_+Aþó¶µÖ*AÖ0y¼º*An_x0004__x0011_¸*AÀ¯pN{_x0005_+A+â°ìË*A)§#X*A/cj_x000F_«*AVx´A+AØ¬U_x0001_"ï)A_x001B_8ú¾9+ACÇ/ÂÛ@+AÂÝ~ÕØ*A2Ì¥@*A*_x000D_gÅ_x000E_+AÕéªôÁ*A_x0002_iD_x001F_Ù_x000F_+A_x0003__x0005__x001F_HQ_x001D_=+AF_x001A__x0002_R¼_x0016_+A_x001B_CÇ*A_x001E_jÜ5|i+A_x0005_ÂÚÀ¥+AÈ_x0008_R¯´_x000D_+Aid#ýO_x0010_+A_x0014_ñ¦Ë³·+A$r1i_x000C_+Aá#5Xã*Aªµ¹u+AH±~_x0001_Î*A¤^;»,+A÷_x0004_c*A_x0012_H®óþ»+A]_x0016_|Ä­*A"½Gw*Ö*A_x000E_Äh$Æ*AâhëW_x0013_+Am_x0015_[ÖS*AÆÁ1ó½Q*A_x0002_ìÈï_x000D_e*AÂpöfã)Ay¼¤µÈ*A;±? »ª+ARoñn*A_x0008_HÎ/&gt;*A\_x000B_Z½ê)A_x0008_ª,õ$_x0005_+AK*ýTO*A# ³ü¶*AHÒ!_x0002__x0004_.+ACß RÏ+AF¢éù=+Af_x0002_@§	+A&amp;_x0008_¡¢6+A¶çå_x000E_°)AO!Ù`«*AªfcF_x0014_+A$9Åv*A_x001F_yßÉ`*AyµU_x000B_Ã?*A@ÉM&amp;v+AM¶oÒ_x0004_,A\V¥S´*AÌ³_x0011_¥Î¢+Aõ_x001A_ä[_x000B_*Aê%Ìn_x0015_*AnùCÍE*A2D9&lt;DÁ+AÌyüÉ0+Aà¶	!vï*A\)k*A_x001C__x0012_vª»*A^"_x001E_µþ0*A:¶m­O+AO¢¤O_x0006_+AÌA»&amp;À*A_x0016_èùwÐ*As_x0002__x0003__x001D_¾*Aû_x0001_¡:*AVmN+A1_x001B_öA_x0019_*A_x0001__x0002_*,,E_x001B_6*AÆL6­_x0010_*AýCÁ¤.¹+Aö"h_x000F_Eì*Aà¶_x0001_³aÍ+ATÞjy_x0007__x0015_+A_x001A_à_x0002_Lþ:*A¶¬?x©_x0007_+Aâ`õû~+A®&gt;°µÀ=+AÌPòEäx*Agðk_x0013_1b,A;Ör±?*ATDd(_x0004_e*A^%meÁi*A_x001C_]O±B*A¶_x0003_ØË)+A@ò/ÆqÙ+AÞ3_x0006_´_x0008_U+A_x0007_Mý_x0006_*A0~_x001F_j+AÎïHÃ_x001D_+A¶_x0008_[Yø*A¬±;wRF+A¸ÒÛ0Ñ*AßioAÍ++A­!+_x0015_^*AEÀ_x0006_x`*A®ºPzxf+ARË»W¨*Açê'í-´*AÆùC¢_x0004__x0005__x0013_*A·ÜD8ä_x0003_+A_x0004__x001B_W`Qs*AZ3âÜôç+A_x0002_K£ÜQô*A_x0002_[ÿíz+AtqO_x0007_+A$\¶_x0019_*AÞES¸B+A_Î_x0019__x001C_j×*A2= sv_x0019_+Aá_x0011_Z._x0014_+AJL:Þf*ACA_x000B__x0003_d*Ap!ìÔ%Þ*AÇ}¯_x0013_+A_x0019_¯k÷Z_x0004_+A_x000E_¹¸¼Z*A_x000C_üòJ9#+A@b£à_x0013_ò)AîOR«Þ)AéssL¼+AÿG³E«î*A_x0016_F-ãÀ+*AS-¹}Uv+A_x0017_&lt;ÄºJ+AlÌÖz®'+A¶_x0017_Ñít*A{ÙãÜEM*A+±sÊPb*A_x0001_Ô#Ë+A_x001C_®û_x0019_ØV+A_x0003__x0005__x0017_`_x0017_®R*AÖ-±:*A\þ_x000F_¨¤_x0018_+AYMó}¸Ä)Aj	 ô	+AhX_x0014_ñ*V*A_x0008_8_x001B_Jäh+A&amp;_x0005_£ä(*A_x0011__x0012_ëÏæ*A_x0002_|õ?*A¾³¬rÞN+A/@´([Ò*A_x001E_qcº¼R*Aðiad*A´\ÝË×u*ADÈÒäç_x0004_*AU_x001A_þÿÃ*Aç ¿2*Aò©	K_x0013_+Aâêåg·À+AÙ¾æÕ_x001C__x0004_*Aºqè_x000E_:&amp;+A¯r¼µÛ*Ay«_x000B_èd_x0019_+AtÒ»_x0019_Ñ*AU_x0002_×Ì=+A_x000B_L£&lt;+AVv_x0015_¸_x0001_+A:¶ï'ïr*AZô_x0004_k²*A¯y	Ç8+A\bä_x0003__x0004_9+A_x0017_ì?_x000D_xd+AÞUl¸_x000B_è)AÉaÐCÎ.+A&lt;)(¶Úµ*A¼å^_x000B__x0007_¦*A_x0007_àO6G*AºQ|¸¼ÿ*Aì|_x0003_Y?*A¸W	_x0005_Õ·*A¼äÑR_x000F_+A$4¢Av*A·Î$%_x0002_*A­;7_x0001__x001F_o*A£ÏÀ_x000C_.á*AâYqÿim+Afu_x0018_#*A¾_x0015_½&amp;+AÕ[Ñ_x0014_4+Ao_x0005_ÉÁÉ*AMÐ9_x0012_*A_x0013_øç_x000D__x0003_*A_x000E_ðÊðäÒ*AÜÐïÅÁ´+AÈ·ÿÇj*A\#Ï_x000B_ø¡*A_x000C_Yv_x000D_&lt;+As_x0006_. ¾À)A_x000F_ÞQ@X,*AÚ_x0011_ÐÒ*AçÛ½ÛE*AÃ.~_x0005_*6,A_x0001__x0002_rTúlÜÅ*A_x0011_,ç­_x0011_*AA´n¨ê"+A¼&amp;Ä¦x*A2kÒ_x0002__x0011_#+AæÄZHj*Aä_x0012_Ñ_x0005_^*AJôüÙ{*A¡_x0003_ÝÇ!:+A£µB?Æ_x0003_+A¾¸¨¡2+A_x001C_,ÑÊZ+ABB:È+*A$!ÄÄ*AcB_x0003_A,A;_x0019_r&gt;*AÁ	r_x000C_y*A¦c¯ã²+AN2]ëÃ*A0ê­ Bþ*Aßë¹°­*A&gt;@]ÕIê*At8_x000C__x0005_+A¾@Þ¹©)AR[¬A*_x0001_+Ae_x001D_E_x0003_¯Å*AÊQ&gt;&amp;*A%YTùF_x001E_+Anyàü)Ayã1«ÈÍ*A&amp;¿_x001F_'_x000D_*Aè_x0002__x0002__x0003_èv*A¶S¨¨é²*AðÖ3ã_x000F_+A._x000C_l\Á_x001F_+Aî9BÏtS+AaÞó°¸Ú*A _x0012_M÷~õ+A_x0013_qÒjõâ*Au&gt;rø¥+A&lt;NýõÌQ+A_x0001__x0006_Ì­Ï´*A¾bì*A_x000E_0£à_x001C_+AZô´þ»Í*AoñGÒ0H*AÔóµ9_x0014_ö*A_x0016_MêoÅè+Ad_x0012_­'õ)AÖº{¨»!*A¼ÙÐ­ï*AYîJ-#*AzÉºv*AR&lt;#*AÊ©7*A§,$m	Ú*A¾8¥äÌ¥+AÌ&lt;Êz$*AîV|J_x001E_*Amº_x001D_ÂPÏ*A»»õLë++A_x0005_e_x0004_n*A_x0018_ÏWÚ_x0004__x0005_*A_x0001__x0002_BCyz±*AÍöÎ_Ám*A4@z_x0008_)±)A­Êª½*AHolöë*A{¿!Â*A4ñîÑMÙ*AùGFÓ*A_x000D_¨Øÿ*A#±öäÑ+AXTÀ«1u*AwÀ_x0007_QÖ*A®oÒk+A,bz.ßÙ+A_x000B_»jÓ+AÅ.öo_x001F_3+A\_x001F_[ïç_x0014_*ABUwÃ)+AP$]_x0011_GÓ)A^ E×_x0011_+Aüï1+y*AÀÂ´	)8+A_x001E_f(a*A¼_x001B_7N¹]+A­O÷6	+A\¦_x0006_F¿°+Ar_x0002__"_x0001_,*A²qåR+A_x001E_~/ìÍ*Als¸_x001F_*A_x0019_Ç÷çÂ)A¥Úê@_x0001__x0002_A°*A¦¥#_x0014_3+A_x0004_kù7*Aj_x000C_0ây+AÊ¢3ïÜ*ATÎÁ¹Uå*Atª_x0008_£ ç*A&amp;^U_x0019_*A!OÈn&gt;+Ap÷&lt;`lF+A\kVNµ*A_x0006_§îxr*A®â£áb_x000D_*A3ÎªÍ*A¸*eé*AïÐ5_+AÛã5!Â*AhúµQp*A¦%Æfç^*AY_x0004_wL_x0014_+A(_x0019_&amp;|]*AÑ_æë·)A_x000E_#Ü@é8*AëìÖÙ5*AÆ]Â ÔÄ*A«Q_x001E_º×*A:kÖE_x000D__x0017_+Aè§ð_x0013_+AAùïVu*A_x000E_®°KÛ*AX¾ Äÿt*ASÔÞ_x0011_º9+A_x0001__x0003_#©¿jí*A©±:²§*Ai"]ûJ½*A`s\_x0006_òf*A¤!¬ÁL+AKNYUN¸*AAÙìcæ+A§µ_x0004_÷³p+A-HDø_x0006_´*A1QKZE*A,Åâª¿ *A_x001C_t§nô+A^í¯Vé+AÜ©[ü&gt;+A(;Øéö*AÆV_x0007_+A_x001D_ó)Al&gt;	ÑP+A_x001E_ùq_x0010_L*A#¤_x0002_F¼*Aÿu_x0002_x*ADoÕó +A¼Æ0í°¨*Aè`T·r×)A¦_x0006_«(Í+ASA{FÏ*AR\Nðª*Ad§ª&lt;+AÜ_x001C_k1v+A_x0003_ã@¶+A¨µ*A|z¿_x0001__x0002_J*Au_x0015_×xº*A4¯²_x0001_*A¶SÀú_x000F_*A~'²*â*A7ñäc_x0018_Z+A2 Þì-*AI¥ja_x0014_+AÜØN_x0019__x0008_*Aâ·ÒS".*A¨Nñê_x0004_+Aì¦s_x001A_þ*AÛj'^b¨*AÂAð(Q*A0þv&amp;*A#Õ¬"Í*A]`B¿}æ*Aåô_x0016__x000D_*A$_x0015_ÑQ*Ð*AB¤ç|*APûqð]ú+Ac_x001D_0â¸þ*A_x001B_Äá]ýÀ)AÃm©k=*AaKêû*AØ_x0017_Ê_x001C__x001B__x0004_,A_x0006_Á¯»_x0010_P*Aû_x0006_è]~+A:8wÑ'ê+A®õÝÓ)AâÞþhü+Aê6ëº_x0001_ð*A_x0007__x000B_nðIòhÏ*A°_x000F_Ü¶'+Aq&amp;¸¤Ô*At:ÜEUZ+A_x0005_@èx_x0013_*A-_x0003_¤^_x0001_*A_x000E_´ä_x0018__x001D_,ARö«Z+A1eõÈ&lt;+A&amp;í+t *AG7ÿ%p+AÄ"|O	+AuóQc_x001A_3*A±oJ_x0011_*Aþ,_x0015_»5Y+A_x000F_iÀ_x0006_ü*AvÀÔí$+Aä,_x0005_Þ_x0002_µ*A­üv_x0019_*AºÚ)¦1}*A9W|_x000F_ßÂ*AZ'_x0019__x001D_À+A_x001D_`{_x0015_Û)A[/&lt;P_x0004_*Aê*_x001F_­¯L*Aùc0^Üú)A¥)_çÀ*AúeIý÷Y*AYòI+AL_x0013__x0008_ef*A_x001D_&gt;ò©)Aê¨_x0003_	_x0007_$+A	_x001B_H_x0005__x000E_+AwË²Ö±*A`8Uåé)A_x000C_ö_x0004_]+AésAp²*A+ß_x000C__x000B_I+AøZgÔe¥)Aª&gt;7-d*A6´ìEÅ*AßîÕµª_x0001_+ASù|Yº_x0016_+ACÔê]o*A©©=«ó*AP¿«{Iæ*A_x0012_/|ª,D+A%_x0003_"vÑ*Aùj¡í_x0019_*AÌ©uæ2)A¦n»_x0008_ì*A6_x001A_G)µ*A:ÙãÔÊ*Aó÷-¡î_x0018_+AzVû+At/D¨Si*A_x001C_Ì_x000C__+A_x0006_9kü_x0016_Ñ*A_x0016_aiïí2*A=³(§d*AcwøF_x0002_+A¶Ébë©*AbI#"ã*A_x0002__x0003_Q_ç_x001C_ ¡*A_x0001_ ·)_x000B_*Aâm O,r*A Ð_x001F_JC_x000B_+Aâ&amp;xmNÛ*AÂ!ßqç)A­¼ÈÃ_x0003_*AÊXÚ_x0012_+AÆtÍ8¬*ADäg{+Ak_x0017__x001C_è*A!ö»Ð_x0005_+A¬Û²_x001D_jb*A¢__x001A_pYÊ+A4gj*A_x0018_]wFø+AÈÊá_x001D_£+AÜüxf-ó*A¬_x000F_àNH+A¢º_x0012__x0011_+A_x0008_¥_x0013_K(ü*A_x001E_Kñ_x001F_Û_x001E_*AN¥fY_x0006_#*A6Õ`BN1+A.õiKD*AVÛÒ_x0002_Ú_x0016_+A_x000F__Öv_x0008_À*AAÃIì_x0013_*A®±F¼~¤*A([_x001F_?»ú*Av¬[_x0017_+AwqF_x0001__x0002_¯Æ*A(ðªqJ*AdNä_x0013_P*A_x0018__x000B_Å$]ü)A¬_x0012_Vü_x001A_©*Av'Ð8_x0018_å)AFÂcÇyL*A¾éP+AVÈp+A{_x0004_|uy*AOã¹º_x001F_I+A!ZÍ²ÆT*Aæ"GßÙ²*AQH,n»ê)A1û9|ád*AX_x0015_GN-*A_x000F_zè#*A'"3NâË*AÓûT0à*AÂB¹¸%x+A/&gt;3}*AºCqÜ+A44&amp;x*AÎP_x0006_Y±)AX+ì&amp;©*AîJ_x0014_!)*ABPí_x0013_Y+AHwÌÇmº+A_x001D_gà_x000D_C+Ad_x001D_wLXò)A¤À·ü*Al^uó*Q*A_x0002__x0005_ÊZÓyKÓ+A4¾^Ê_x001A_l*A.?X¢ç_x000F_*Al	ü*AÍlúÚ~ã*A 0ø_x001F_&lt;*A_x0008_Ñä_x001D__x0018_ä)A_x0013_çÓ]¢*Aî_x000D_çsÌf+A}ì_x001A_ÞÃ©*AÈ§_x000B_~C*AôW_x0014_~Úì*A 0G¹ö*A7A"\6ÿ*A_x0005_,(Ó_x0003__x001A_*AéZ!1*AQ+L°_x001F_Î+Aøu{j*A5oRä*A_x0004__x0007_ð_x001E_Áâ*A3Ã,_x001C_Ìý*Aî£kî&gt;+A²G1Ù_x0008_*A_x0018_ÈzÍÏÛ*Aä-!vXá)Aóäx*AòÂ_x0008_+AÜ _x0005_«|*A_x001E_Z´*AÓ¹37*A_x0001_`JÜª_x0005_*AñÐ±8_x0002__x0006_Êõ*A%¿Ñ_x0014_)A:_x0018_¥8_x0005_*AÎº`¢+A_x0016_C&lt;N¿+Aî3(µÝ*AÖ²_x001C_¾ä*A_x001A_ð_x001A_&lt;*A&lt;&gt;^Áí)AÕåV_x000F_Î_x001A_+A_x0003_¼þ Q×*A_x0013_©_x0007__g»*Aµû_x0011_L_x0016_t+AðÍ¢v_x0013_*A	¶4|*AM¢;pE+A*¼I	[*A¿dàU+A_x000B_Øxáq*A_x001E__x0011__x000D__x0005_¯:+AE¬H_x0013_åì*A®_x0019_aÊ_x0004_*A{î&gt;¡+AÌ_x001D_ý+AhåôÞUÆ*AfÀ_x0001_ûþã*A´_x001F_%L'+AdÄS7`U+AJë+b*AH;g(¯*Aæ¿ªd_x0018_h+ARU_x001B_*A_x0001__x0003_Ãâ6¥¥-+AÃph°H*A_x001E_¸+	=4+Ag+_x000D_+AaöÌ!),A_x0010_4_x0017_Ü*AzÓúð0_x0008_+AÜwQ0_x001A_+APRúÕh|*AFÔ¥AS+Aj&amp;`Eë)AÚÌ¤N3n+Aùêi%+A,_x001E__x0011_¡+ADàt_x001B_dÒ*AX \h+AÄ_x0018_UW+AAw ~;ë*AÌ&lt;f_x0008_X*AAE_x0014_pDp*AL_x0010_SBG_x0002_*Ayì[+A_x0014_a^V*A_x000B_'æ7|½*AY0h_x001B_8+A_x0002_B¿*A$_x0011_ÅU_x0001_+A®é_x000F__x000D_,Û)A_x000C_ò_x0018_µü*AsÚh!*A}_x0015_¯âö*AÖùpË_x0001__x0003_å_x0004_*AI×þÒ*AC³:h#¯*AïØ%N.¡*A±ëQRUu*A_x0016_dYZR¾+A±§ïÎýk)AYi\4õN,A_x0004_f}¦ú#+A¯¡¢U_x0003_*Asö_x0018_cÅ)AG»_x001F_â´*A®^_x0017_~f_x000C_*A/Aî&amp;iø*A&amp;µ_x000C_ã*A´&gt;ò¥x+A\ª05*A_x0008_ä_x001B_¥Ðk*AÀ¬;	f+A§Î_x001F_ó*AzÅeI¥&lt;*Aõt7*AðT4£_x0008_+AÊ_Ý_l/*Aw_x0002_Í_x0008_J*A_x000E_c3ÕN*A_x0012_eQ*AÍbDípÑ*A_x000C_ÒÒ_x000C_1*A¦n_x000D_í:ò)A6î_x000C_,s{+AÕóà*A_x0001__x0003__x0012_ß_x001F_L_x0008_*A§§à_x001F_Ü*Ao;¾Ï)A_x000D_	NZç)AêÅÃ¹Å*AÆé_x000D_¸ Ø*ACÉ_x0011_sÕ_x001D_+AL¾c;KÈ*AÜ_x000E_i´+A_x0013_ÛVKdO+A_x0015__x0015_¼ø_Æ*AhvðÄ(*Aù¡ÿ±!*A1ý,_x0018_W+A¤·²qtÃ*AÓådv+A¦_x0003_âyÏ+A_x0015_y³+A ë	"z+A!­M±*A´¥ñ#*Aì×vú+A1&amp;Pf¢G+ARÔj¸»*A¦_x001D_yÉÖ*AMÝ4µPx*A|vQ¿+A_x000E_¡_x001D_y+A«]h_x001D_*AµEÂ´*A_x0002_êZî_x000F_[+Aþ=ÿä_x0002__x0005_Ñ\*Aåsä½*Ap+A²ç_x0010__x0004_é)AÁ{_x0010_ÚmA*AÄHA_x0001__x0004_D+A¸/àf+A_x000D__x001C__x000C_Pa+Aji¹PÊ«*A8ì¥­«¾*A,iàðRU+A_x0004_Úá_x001F_*Amà´+A2=ÅPq*A&lt;ÃðwÀ*A·¦M[¦º*AÌHdµ_x001B_+A¨tÃ_x0003_+AÙHÛÒÖ*Aþ½ÔêY+A¶ì­Ä¢*A¿Ù_x001E__x0017_h+A_x000C_Úò_x0015_³*A¸à¿âF¡*AöL×ÕØ*A	_x0015_yÌ_x001C_*AÎ+×B	*A|y}_x0010__x0002_,A1,áà_x0010_+A¯2Õ"Í¨*AÆÁ3â_x001A_,AOaõpý½*A_x0001__x0002_â]"r_x0018__x0017_+Ax'D_x0002__x0012_s*A	*=©õ°*A_x0014_µ_x0002_n,+A÷_x0001_ë)A-MRnÒ*AÞ½£N+A{oÌ D+A½ñ*vØ*AcöYvÑ+AãÙQÚH¢*Au_x001F_¸&lt;_x0014_+A_x0017_`ÝÃ*AïxxuN+AÂ_x000E_Á/Äi+AÎ?ú_x001C_â*A_x0001_\Îq_x001E_+A=ûéá¥_x001F_+AÅN²Á_x0006_*A_x0015_JR_x001E_³+AD_x0013_VOv+AtõÖ,s¸*Ad4_x001B__x0006_*A"y!_x0017_Ì*Au7ù*AZ¿h(u+A «_x0007__x001C_I+A~á+l+AÉ_x0012_¸ãRx,Að_x000E_¡7+AuÓ;¦*Aø_x0006_{_x0003__x0006_·y*A;-Â3â*AÃm³ã?*AFÒ_x000C_L_*A_x0019_f÷_x0018_e+A¬B!L_x0001_*Ap_x0012__x001D_ÈÄ(+Aq_x0015_ü_7+A&amp;5øÆ*AjÙÚ­Ï*AàãÃ)ä+A3_x0018__x0002_3_x001F_*AR¿_x001C_C_x0013_¾*A¡&gt;êï¯*Af·÷_x000C_N¼*Aïûñð+A_x000F_ö6£z+A$ÎÑÏH§*A¨ÝV`81+A_x0002_·_x001C_·rö*AwOú&amp;U°*A_x001E__x001B_vÉÜÞ*AsÙFQÔ@*A_x0004__x0019_1O*A¬_x0005_+²Ð)AäI_x001A_mÿ*AÍ	bÈ*ABGñ8r²*AÍMuå½*AS8ÒÁ_x001F_+An"+A_x001B_%_]W+A_x0001__x0002_F0Ü&gt;_x0001__x001B_+AÍ^k59°*Au¾0èëÑ)A_x000C_À2,AlÌ3wì)A«wD0l_x0001_+AxÍ+Ë»ã*A*¤ê_x0011_Ø*Ah¸_x001F_ó,*A_x0010_x_x000F_ÇW²+AÉ_x0011_ö}¬=*A_x0019_¯DØ_x0012_*AðN_x000F_¼w²+Aîjô4c*Aê'2ú +A'|ØÎ/+A_x0016_Í~|ª)AÇèîM¸ )AúW¥E(Õ)A»¨&gt;Òþ¸*A¼ZÃÀv)A5_x000E_®ØTÓ*A)&gt;SOpô)A_x000B_ÿ_x0004_z+A8ç_x0018_züõ*Al_x0019_pôÝÑ*A-_x001F_óÂR*A nTÏÅ*A(3Ø_x0002_*Awbß¸.m+A¾[E\ø*AÀÁ_x001F__x0001__x0003_&amp;_x0004_+A¹e«c*AÖê á*Asùçdµ*A_x000E_N!O*AF&amp;_x001F__x0004_ý)A_x001C_G9+_x0013_+AÄ¨óã_x0018_Á*AÝM_x0008_4¨*Abõk	»M,A ôõ3Hí*A±Åèómù)Añ_x001D_@Z¸*Aû_x0016_ Óê´*A&lt;wæÈ+A°_x000B_5eõÖ*A°0DðK_x001F_+A4¤í_x0002_Ñ)A4 ¶'+AÓWú,¨9*A|ç_x001F_wL¤*A@ó+^_x0011_+A3v¢q~)AÈ;ø"qØ)AÞô"äÞ_x001D_+A´c3à+A¶¶`_x0013__x0012_A+A0ÔÚòÓ*AÍ©¨_x0015_¬*AlÃ§3O_x0007_+A`,&amp;h&gt;o)Að/ö_x000C_Í*A_x0002__x0008__x0010_è`?*A««°-_x001E_,Arö/*AñL_x0001_]_x0010_Ø*Al=óÀÿ*A¾x:Ò,*AÒ_x0007_Û÷&amp;ç*A_x0014__x0006_,l+AÆ¸´À7+A¥cV3f+A_x0002_Ç_x001F_k»Á*A&amp;ñN#/¾+AeûMnÂ*A¤!P:mR+Aám¬ÞY )A_x001C_°_x0012_\.d*AX7ÄbAþ)A`½¸m£*Añ,_x001A_?e_x001E_*A~[tvm¡*AqÏÓ Ç*A_x0015_öÅ@·*Aß[_x0012_©/_x0005_+AÒ_x0005__x0004_­-»*Ac_x0013_y_x0003_âY*A_x001A__x0004_×Ì£+AO_x0005_³Úµh+AVbÜ×ú*A~9O¼©#*A_x0014_æÌL÷*AÂB¨_x001C_5_x001C_*AÕ_x0002__x0004_|è*Aò_&lt;ó*A_x000C_Ñ5ÅÉ_x0018_+A&gt;7§û_x0002__x001D_*A)&amp;ñs¹¸*AÒnÜ_x000D_¾+A&lt;O´¶0+AR&amp;ÿ_x0007_[*AÅ²¼)c*A)_x001D_/Ö*A_x000C_P³ç*A9ª_x0013__x001D_*AÂVb *A4&gt;`	*A~&gt;¤¼0)+A¨ïà_x0012_7*A_x0016_+kå+AÜ;û¸*A_þ_ö*A_x0013__x0013_#n+AèÂLe5µ*A­Ýßü©÷+A)§_x0007_cu*Aõ'm¾_x0006_H+Aâ_x0003_¥¶*AlsRâñ'*AÃë_x000C_R\1+Aæ	Õîy{+AËT_x0007_&lt;ï)AÈ_x0001_ÁÊ+A_x001F_êÓÉ*AÑféFóê)A_x0001__x0003_ß_x000D__x0006_+A®3Nûäý)AV&lt;8J*A«Ðd*Abè_x000D_Äâ*A²2Î_x001A_ÃQ+AO_x0005_"ÏRR+A²¬4g¦*A;XEòö*AúâÜ_*Ab¼¥]*AÏRi©+A7)Ê²E¢*Aï_x001F_ukÀÙ*ATðÙY9Ò*A9_x0011_Ï_x001E_P+Að»ÿ`¤×+A_x000B_rßc½*A_x0002_ÙÁ._W*Aæú_x000F__x000E_3*Ap'V]Í*A_x0017__x000E_½_x001B_Â*A_x0018_ýF4|	*A²Ñ7&lt;*AîOÿÑG­*A_x0006__x001A__x0010_Ù*A¤áèü)AÞæ_x0008_ÆK_x0012_+Amå²çø*AÇ@¬_x0016_ÌI+A,ÖUQ_x0013_ò*A_x0006_Bß_x0001__x0002_3_x0007_+A©	h_x000D_Ýº*Aà¯ó_x0002_C_x0007_+A³|À5¶*A)´n°»$+A¸RÝ_x0014_Â+A°ìU¡PÏ*A$´Ý÷¦*AZH×«V)Ahº-ÅCc*AüÀ_x0010_º^*AÉKDë"+AôEé_x000E_?,*A^_x0014_v¼wÝ+A.Î¸t¡ß+A¦r*_x001A_¥¡*A¼Ä£BO°*Aì¨ä	§b+A_x0011_®7ÉC+A¬ÃE´¥*Apü,è+A.®à_x0006__x001D_T*AÑM­Ãý*AÃìü9Á*A_x000C_|_x0002_Ýú*A¯OÕí *AÐÜ0nåõ*AÓà	C+ApBáû#õ*Aþ$_x0015_®î_x001F_+AþÞ}\*A_x0001_×wÕ*A_x0002__x0003_Ïj_x000E_c®Ñ*A=fÖ;¤7*Af:h¹÷«*A_x0011_®4øÓï*A6ùë¤*Aé{_x001B_®*A÷Ê¡ÒN*A_u_x000D_eX+A_x0017_.°×*A&amp;Ä_x0018_J­O+ARëâ _x0003_?*A/1_x0012_3\*Ao8±å¨Ý)A§E)­/+A~²_x000C_$k§*Aè¦N#ã_x0018_*A(ÖV£8*AOrm:_x000C_/+Aâ_Jfà	+Ajý_x001F_(_x001F_+A¢ô_x001C_Ë¿*A_x0001_û¨Q{§*Aõ¢é«æ]*ApÿÞaÂp*AáKÈùu*Aç&gt;}Ü*A_x0017__x0002__x0001_:l_x000E_*Anvq$¡+AüKx*AÚP_x001C__x001A_«d*A^_x0010__x0010__x001B_*A_x0016_ÕÓ_x0003__x0008_&amp;)AØ­Ü2+A&amp;Üad*+A®ÃÅ_x000D_ð·*AÈ·o¨"+A¦_x0002_L_x001E_Ú&lt;+Aý5;¹_x0013_*Azr*_x001E__x0002_+Aë½_x000C__x001A_Gh+A,Àw_x000D_BÓ)A_x0018_jxÜÃá*A¬ÃÅ¶j+AÄn_x001A_ôäÃ*Aâñ	 ®*A_x0016_á8±o*A_x0001_¨¥ß³*A&lt;y_x001C_oâ*A0Ê_&gt;¶*AüîÏíç)Aï:ì_x001B__x0016_°)Aç_x0006_á_x0018_æÀ*A õsø)+Alóêz*Ah_x001F_ÌËç)AÞ_x001A_ÿò7_x0006_+Aí}ëy+A¥¨8ÿÎ_x0016_+A_x0005__x0011_«_x0011_Rã*AYpÁ_x0004_+A"6§À¡i*A_x001D_áú°+Aêbû¡_x0007_*A_x0008_	h¬_x0019__x0012_®_x0018_+A_x0004_c§¤%_x001D_*A°þ èmú)AY÷×½hE+AF:]0_x0008_ä*Aµ6d°Ï*A¤Â0åÃ\*A_x000D_K_x0018_÷Û*AÌcJ!_x000D_*AÀÐ_x000B_×÷e*Aùnf_x001B_z*AÂ­ûóz»)AÈ³ØÌt.*ArK_x001B_ÿù-+Ad´;_x0003_lB*Aÿ~_x0005__x0001_*AB_x0011_À2¥r+Au`}kcÒ*Ag-8_x0007_7*A_x0002_É_x0017_xÅì)AÀ_x001B_¿8¬,*A+gÖjë*A¼Ô_$4_x0015_+A¬bgéÛ+A_x0019_ÃW^_x0014_+AÊ¯_x0005_u*A`%_x0006_;©B+Al_x0007_Ós¥_x0006_*A~ÔÜ´.ñ)Aí¿ÁÉ*AúJö(¿¼+A¡µ{_x0001__x0003_Ç+Añ_x001C_NÂK×*A_x0007_&lt;ÊsX*Aè[L/2*AÙ;ý_x0004_çù*A ¿Ðìw,A µiÄª*Apº_x0011_üÛ+A`ºx}_x001F_¾*AÌôÆ³_x0012_*A-? _x001D_R_x0006_*A¯q$)_x0007_*AÞ_x001F_ÅÊ)A_x000F_Ëµ_x0017_8*A_x000C_éÍº_x0011_*A\ný!µ*AÕ_x001B_ñ[+AðôlÆ¢*A+÷i¸d+Aê(_x001F_rÙ+A&lt;+FøåÉ*AÝÉ¸oÚv*A¦»äYr+Aük_x0017_äJË*A¨_x0002_oö·*A»ýòÀ8*A&gt;Ê_x000C_¹­g*AvQðdeê*AæøªHø@+A3_x0005_hìâ*Aå_x0014_ÅN&lt;r*ACøk|V+A_x0002__x0003_z²æ_x0017_%ÿ*A _x000E_ÓÓ+A_x0007__x0001_µ¡í*Aò¼æ¡	8+A_x0003_wVþC*AþÎö½_x001E_*AZ6vt*AA~|¦1_x0016_+AÆ_x0014_Þ_x0001_,*A_x0019_¿_x0008_xy¬*AêÑdÏ&lt;å*AXGõ©´*A"¾E_x0016_0Z*A_x0014_÷ÕÜE"*Aò*A:d`£_x0002_,AV2_x0008_½]~*Aü©ò6*AÌPjp *A_x0012_¶ÄÆéi)A_x0006__x001C_z5i+A_x0008_c!5_x0001_*A&gt;D=9B+A8_x000B_CÖÉ*Aièõ_x0004_÷i+A4ª_x0015_zÛG*AîGQÖ_x001A__x0003_*A:ÔÉ¾§5+APå_x0004_²¬*AXÓ_x0012__x0014_*A&lt;._x0007_:u+A$½¦«_x0006__x0007_Å*ATèwl&lt;d+A¢(_x0012_ubï*AU}µ_x0007_*A,YC¼_x001A__x000B_+A$_x0012_Î_x000E_+AmÙ&lt;_x0016_?+A`SÓ_x001A_sD*AÚØr*A½ËLñ_x0018_+AØIã_x0003_Ø*AÈ_x0015_·=ä*A_x0006_µ@	Ax*AÕ_x0003_òÐéã*Aù¥$_x0016_(¸*A.ø¼_x0010_3*A_x0003__x0001_GÊ_x0008__x001E_+AäKnÄGc*Aâ{.6´C+A_x0004__x001E_ÈT+A_x0005_g~õ_÷*AÝV7*Av}oü:£*A&lt;_x0012_ 0&lt;'*AWärT_x0001_+A&gt;ó²	°*Aµ²Ð*:¥*AçE¼mi*Abó¢ù*AóÅÊ_x0002_/+Aý_x0003__x0019_ò_x000F_*A¢ñ%3ì?*A_x0007__x0008_9º(T©¬*A&gt;þ°)AÆ"ÓiÂ*AF&amp;S_x000E_³*A¸1e&lt;U_x0014_+A$§_x0003_Dýa*AÆ_x001D_]¢*AV7N84É)AÆ¤¾_x0013_ü_x0012_+AÒs²ãÕ)*AR_x001B_§ãÆ¹*AN]TÍw	*AÚ'Z_x0010_Ë_x0006_+A,Ô{n:+AÉhd9·³*A_x001C_D_x0002_Iìé*A¨ì6Q_x0013_+A¸l¾@(_x0004_+A_x000E_mðJoÛ*AÈÙÑ	+Aì¦ÄT*A`&gt;}mP¹+AoÎe?_x0005_*A{¸×§+Ak"_x0008_¯Ú+A¼ê¾4«*A¶Ì£ï*A`¬ÑÙy+A.¦ê&gt;Õ*A¿ÇZ¥G6*AZÒ_x0001_a¾*A_x0006_Cß_x0001__x0003_Ü_x000C_*AþÓ«â+Ap¼jÛ%¹+Ax_x001C_¯ëJã*A¥}1E_x0018_H*A¶öN@xR+AãN¸_x0017_÷_x0005_+A_x001E_Qh"_x0003__x0012_+A¸,Ó Ø*AÇòït_x0005_Ú)A*F_x0012_ûÄ+AõÔñª+Aâd¹J\+AwàñnÉç+A%'Mô)AÕófýo*A£¡_x0002_,Ó)A)óÂë*Aÿè=a+A_x0010_ñ«¸ûÃ*AM´h¾´Ï*Aèí_x001A_äI®+A_x0012_]pK+A!Þ_x0008_8_x0013_ã*AV«Êâ_x0011_+A½ÃÕDÉ*A§DÄ î+A ©fÚ_x001F_+AC$Jåõ*A_x0012_Ë¤_x0018_U+A_x001C_¬W*AÒô/"*A_x0002__x0006_i:öh¾+A]øà *A_x0018__x0013_ü°",Aýï_x0004_^Û*A¶êÖØÈx*AîÅ_x0013_+A7Að¥_x0015_?+A,_x0001_éd_x0002_*Aã_x0016__x0003_Æªè*ApëóÔÔ+A_x0012_ÙZì*A {£Ö1t*AT&lt;{F_x0010_I+Aj:ñ÷¢Æ)A?/-4Í6*A_x0018_cßh¬,*A{ÿ?&lt;*A÷Þoò©*A_x0004__x0003_ÎvJ'+A	_x000D_²½ã*A}Ëþ5'*A±gÁ`_x0007_+Aä5ý_x0005__x0003_+A&amp;«nt(+A_x001E_6Mÿ´)A¼J£Ú,+A¡Î6¢*AxKÁn­¾*Aì_x000D_G4+A®._x0006_*AN=Þ´_x0012_Å*A7¿Ã_x0001__x0007__x000F_ß+A6ÛîBZ+Aï #G·*A¡ûÚ)A\1JL8*AºùòØ.+A*ÅÞì:w*A!×_x0001_#4*AÖ_x000B_£_x0005_ *AÇHÈ_x0016_P]*Ae{_x0006_oFE+A­.H¨¡ì*A_x001D__x0015_¢îz+AèaF¡_x0008_+AYØ_x0018_c*AÀÿ9n$*Amý"_x001F__x000E_J*A5ËîÙ³)A_x001C_¾y¬|¶+A#{N3+A'¬6aÞ_x0003_+A;_x0001_õÄ_x0004_+AX)úËè)AMM$Ã÷B*A_x0018_Î:_x0002_Ý*A­_x001B_G_x0002_ô*AVóxßP_x0018_+A_x001C_×êê&gt;f+A8îKØ_x0011_+A{mË=*Aä­lË+A~	Ï_x0008__x0017_+A_x0003__x0005_Þ¶[Xô_x0016_+AÅF´9¢«)A0ä¹I:+A_x0005_3àI_x000B_G+AÏ«QS*AÚnAï|Ü*AÑÏ_x0016_E¦&amp;*ADÀ_x0001__x000E_u+A_x000B_Ôà_x0005_³³+A¡d_x0013_*AþµåYÖ*A_x0004_g³»)A_x000E_Ó×_x000B_2º*A{KØ6Æ³+AP¦=;V¡*A¾íDõYÃ*AMVH¢t*AÔvÒäÐá)AÿkUAuJ+A_x001C_*`Ì+A	sº¿0?*A9%Çý"_*A§ÂB°*AàÎìÙä)Aei­ÏÎ¿*Ad_x0012__x0002_°-_x0006_+A¤N¦_­æ*A_x0006_ðÅP1+A_x001E_._x000E__x0017_J*A5_x001B_l¾Ë)A_x001D_"h )AbÞ(ý_x0003__x0006_Þ*A_x000C_I1ª¦¡*AEêÏ!d_x0016_*AÀàôJrÌ*Aé_x001C_nD+A×F'D}Ï*A_x0004_¦4å*A¼_x0008_ç¢9:*Aãð_x0002_©Ò*AVÂ¤Ð(*A»u0ç-¢+A*R0¯·è*AjGÞ¯Ez*A=È_x000B_E[*AÙ·°_x0018_É*A&amp;¥öÎiÜ*A­_x0004_¥&amp;âó)A_x0012_¡pfùR+AöuØ¡}C*AðÞ¿ªãÑ*AäpÝÌD%*AüX_x0007__¾ +AÄ9fiÈ*A¢ÁØõ_x0013_¶*AC_x0005_WÕ_x0001_,A¾Tê_x0011__x0019_ë*Aüi1Ä*AXÖ(oÙ_x000D_*AçkÉ_x0003__x000E_ô*A_x0013_Ï_x0013_`^+A_x000F_YTìÒM+A¢_x0019_K¯*A_x0004__x0005_È|"¶áï*A]ôrý½*AãÍl /_+ALTß¦Õ*A.z_dÒ(*A.%\òà_x0017_+A\4%_x0005_¬ù*A{R×VE+Ay ©Ó*A£¸ÏÙ!+A¼ úÜ¤ *A:&amp;ëü^*Aôý¾_x001C_;*AFÂ+!u*A_x0007_5ìYð)AÂL =·õ+A}wÃ¾#å)A¥&amp;aÛ8A*AÎì_x000C_®+AfÙüªÃÎ*AWo_x0018_6z(+AnT$9Ð_x001E_+A÷ñW¤êK*A__x001C__x0006__x0016_4ó*A'PP³ª)Aè¼&gt;/?+AÂÕã_x0001__x001F_ä*A_x0006_þ±ªÖ*A·Y$_x0018_)*AÓ=_x000F__x000F_µN*A~_x0002__x0003_¢*Ab¼§0_x0001__x0004_aÐ*A£4ÅÒ*A.ÀÉy:*Aç{_x0011_L§*A¬ëê)*Al Z¤Èç*Aö¢&lt;ò*A_x0012_Bnu_x0001_*A¶K_x0001_²¥Ò*AWºÃÞQ,AÑ©Ö_x0016_*A&gt;U©_x0008_½_x001F_*AV½\_x0011_¶I*A=_x0006__x0002_*:+A£¬§gÔ&amp;*Auk4è-Ì)AÀ²]Ë¤*A5lë_x001C_Ù+AªÅ._x0016_.K*Aª¸¹ì©+A_x0017_ºó¬£*Aè_x0012_ù´÷'*A_x001C_Ç¦_x0003_8+Av_x0014_Ì_x001C_)_x001F_*ATD_x000E_^¡_x000C_+Ab§æX_x0017_*AØá¹&amp;P+AÌz$Uü©*AÎsöÝ¹0+Aò,waa*A@ò­¢^M+A±´O¢*Ä*A_x0001__x0005_ß=¹Æ5^+A¨á_x0013_)*Ab_x0007_K/ *Aï_x0004_xÐö·+A&amp;¾&gt;Ó_x000C_Ø+A"¤_x000B_¸_x001D_ß*A_x000D_bº@*AZÒQmç)AA¢W|+A_x000B_Åím_x0003_9*A§qqÇd*AÊá_x001F_±*Ab_x001D_g_x0001_*Ab dl[¬*A_x0002_4_x000D_²A_x0013_+AÝ%ÒfÞb+AÎçqlý)A%¸_x000C_ÙW*A½6_x000B_+A_x000B_©Ã*AI_x0004_NÑ)AM9àÆl*A³wÛ9&lt;+Azñ_x001B_E8Ã*AM³2Q_x0002_H+ATÃÍ/Ö×*AT_x0005_¿æÆ*A~ü«Ä*AÀ2P=ï+Aµ7¾¾Æ*Ap[DB_x001A_À)AR_x0005_m_x0001__x0005_}+A³ÄæÚEù*AÔø_x0019_ta)A_x001E_oÜ}ù_x0015_+A_x0012_"ÛíÒ)A%_x000F_&lt;Ä)A ôºÝ*AâÆ¸®ëå*AXüª=yv*AóQÑéÂ*Aµ_x000C_$hV¼*A´ÿêY*A._x001C__x0003_af+A^M¸ÕÇ*A@ØSÓà)A_x001B_¸yâ©X+A¿_x000E_&gt;o?R*A@c¥&gt;º)A¯}_x0015_w*A²_x001D_Èî¥D*AÑàÚ}n*A_x0002_é¼®p*A}'±é_x0003_*A7L_x0012_W_x001E__x000B_+A¤ªº&amp;_x0006_*A è¸×å *AZ¬ä¡p_x001A_*A&lt;_x0004_L&lt;_x001F_»+AÝüó Û*A¸G`Í`y*A5O4è(+ATäµÝ+A_x0003__x0006__x0012_7M_x0002_3U+Aó&amp;X6'k*AÞ_x0018_í¦Õ*AcLreÍ*A2_x001D_ÃR_x0004_+At8o÷¿*AøQnë'Ô*AÃ ®LÁ0,AgFt)ÿü*AÅt{èè_x0006_+A_x001E_T__x000E_5+A_x0018__x001A_ÆoD+Aì7íùÓ)AÔÌ½+AÚ_x0005_	·*A+lË'Í*A_x000C_É_x0015__x000B_a*A¶5ÏYÕ*AOõ-Ò@ö)AR_x001A_^ÆÄ#*AãÐZã*AzAÕ_x000C_+A_x001A_òÄå_x0017__x0005_+A°TqÍ¨*A¸Òã|s+AýH¶h)+AqM_x0001__x000D_v½+AË$L½DM+Ap¡÷OVK+A_x001E_þ_x001E_.í*A[Æ¯ãaS+Aý_x0001__x0005_u_x0001__x0002_½s*Adá©í&lt;*A_x0010_ì_x0010_9*Am^êWm÷*A_x000C_¦ËM0*AÞ¡+ÁÎ+A_x0016_èò¥\+Aéú³Äç)A_x0014_ío}8a,Aec_x0002_ +A¡ý_x0004_¨ùÂ+Aê^_çT²*A&lt;ºX8þ*AD¡q_x001F__x0002_+A:0¦ÕBk*Aäè9Bû[*A¾'Û_x0004_ËÓ*AÃ_x0003_·]Í*A0AÑÓ *AíPö7º*A ­tÂ_x0014_1*AZ_x0012_l»M*AêÕ[ED+A¶Ì´\2Æ*AF;õS^Q*A5òt¥Ëù*AJ|T *Añ_x001D_Â£_x000B_â*A1ß´_x0017_ã¿*A&gt;ÕàO.]+API_x0014_Su+AÚã_x0002_wVÅ*A_x0005__x0006_ØâÓº¼*A12Úy¬*A±|¹húæ*AÕHj}_x0001_C*A_x0006_ÙAv» )AdtÜ¡¢_x001A_*AÊiLÃ*A_x001D_²`b&amp;,Aü¥óh}%+AD_}_x0014_ä¾*A_x0002_ÕzáÈÒ)Aè_x0003_Ì9F*Aêßç·*A[S¼©)*AìPq++AÃ¯@½Æ*A7m®ö*ADX,¹*Aø_x0015_?¯µ*+AÞ'¾_x0002_e+AXÖÇ\æ3+A.Ül	h*A¼&gt;_x001F_ï2ª)A®¯U·Ç*A_x001D_¶¬5 Ê+A°_x0008_+w@*A_x000E_Àá_x000D_ç­*A¿i õ»*AjçÙå*At_x0004_kiC_x000C_*AÿW!¨P¹+A Q~P_x0002__x0004_l#,A¨¢Z©à*AGóMdÌ_x0002_+AÆj¡[_x0001_+AÈÖ_x0019_#_x0012_ÿ*A6Ñø¡ì_x0004_+AÃ_x000B_KÀ"Á*A4õ±t*A»ºÂE	*A®u·Ò*A:;f2%_x000B_+AF¤²L}*A`g¾Rö_x0002_,AÞ!@þëä*A«äºä¡*A[_x0008_¯¡G+Aþ2Çm*AØ__x0003_sS+AßñªÌ±*AÞ&lt;rª\*AnPñ«z+A_x0019_þ_x0011_+AòRáN¯)A³ª_x0004_\¦Ó*A¾74ù*AOUa*ã*A=PBâµç*AÖ¼R´*ñ*AÍ×¬vó*A¥L3Z*A/=f¥6+AÍíà_x0007_ìz+A_x0001__x0002_ð'$P*A6_x0011_îÒän+Ah!°_x0007_,A¾×gX6*Ajæ/h	+A'2_x0003_,J*AHnÊ_x0002_ù*A_x0004_±p­._x0002_+A_x001F_?&lt;Ý_x0017_²*Abò·.?ì)A ¡_x0019__x0011_+ALsºöß_x001E_+A,_®k4 *Aþ_x001A_¾´_x0012_+AÌ×°Û(+AÓì?_x0008_+AAr"ý*AÌí:JõR+A&gt;T_x000F__x000E__x001C_Å*ARû_x001F__x001E_âB+A&lt;Ä%²Í+*A òþ#*AIÑ_x0012_5ïú)A»êx·«+Axû®c_f*Az¢ß_x000C_Ç+As8&lt;W_x0003_*A*.&amp;c*A¼§&lt;_x000D_+Ab¼3ª=ï)As+ÝÁ*AC¿_x0005__x0008_ëY+A_x0006_hu¥F*A ÕÁmõ*AÑµVé_x0001_g*A¬½s+AÖÄãç©+A_x001C_]·{_x0003_+ADêóðL+AL¿{§_x0012_+Ao²e_x0019_P*AÒm;_x000B_]¢*Ad%N\*AÖ&gt;M_x0014_Aù*AÓò_x0006_Ë&lt;*AÐJd_x0019_/+Añ_x0016_ùÝ7,A×_x0002_nán*A´ÏX~¬*ALá¼Ü*Aßtd=+AH_x0013_Q_x0019_±°*AèHç_x0001_+AüÂ¡G/_x0004_+AYEµÊªð*AÓ7ìe_x0007__x0008_+AÑãÂ¿_x000C_**A_x0015_õ ¡_x0007_+Aäæøç'*AÚ_x0001__x000F_:[9+AÅ5÷OÓB+AÈH"×¬X*A¨¼à_x000F_Óù+A_x0004__x0007__x0005_ç_x0018_-v*Ad/Ótf»*A)¨G_x0006_+A0#¨å=*A}DK¶*A!ÇÓË&amp;¦*Aß»h+A_x000B__x001D_ù6`÷*A_x001A_ïgÑ*AmÉå_x0015_Ä*Aè	Õ_x001E_*Aò_x0008_ð:)_x0001_*A%_x000F__x000D_îy_x0003_+A)+úo°*A_x0012_1Ê_x0018_!¸)Aüø¬jA*A_x0003_ûn´Á0+AgJ6RËÕ*AqÈºûî*A_x0004_Í_x0002_eþ*A{ûá_x0003_N+AÉ~øU*Aù1o_x0011_B+AL¿9Æè_x0013_*AÊyQe{¦*A±°à×e+A C­| *A´¥AuC_x000D_+An«_x000C_À0?*A)&gt;_x0004_ùú&lt;+AêGÕ1a*AX_x000E_ê_x0007_	¤3*Ak:gØ*Aâ¤H_x0006_p*AêÚñB_x0004__x001D_+A&amp;HhF_x001A_a*AÝ-ë;´*A¦_q_x001B_vñ*A1ïÄ_x0001_q)AfâR_x0003_ß*AnL#-3Ó+A¯`_x0007__x0002_r+AÅ~u_x0005__x0007_*A£DyR©å)Ar4æQ]n*A*ñBHoÅ*Ah#þU¬*AåµQ_x0004_ü)AÊQ_x0008_ç*A¸Ò,Æ°+Atg_x0003__x0001_F,AØü_x0005_ã¿*Ap®Í$Á*AFà_x0017_ì	*A8;Ç¥Å*A(´,æ)A/ÈoZ"*AÌ¡Ò±¤*A¤ê_x0006_up*Ae_x0010_ú$}l)ATyÔ_x000B_Ð*Aºøå+r+AâB&gt;Ü¦"+A_x0001__x0002_Î%à^?*A¦ÅÃñBÕ+A=WS_x0004_Cb+A2ÉOép_x0004_*AîuäÎG¼*A _x001A_}ÖÂ+A?~qFI«*AÜû0ü,*A¯`Þ£f+A5]y_x001B_*A_x0019_ æ_x0008_)b*AvÝ_êÈæ)A_x0011_L#õ)A_x000B_É?þb,A)­&lt;d5_x0018_+A23ÈV_x001F_*AzJÐ_x0002_ª9+A¸¦®ö+f*AûîV-p£*A_x0014_æ×ß¤#+Añ_x000D_°R|,AnÖ]Ï_x001D_*Aõ;BïM*A³upn_x0005_+A¬Çybè+A~ÜE5¯Ì*A8ÞVÀA*A_x0018_Ú|ÅÂ_x001F_+A__x0016_íW_x000F_+A._x001E__x000C__x0015_Ý*AØ_x0007_½iâ+AÃAD_x000E__x0001__x0004_±V+A_x0003_¥p^|+Ac»Rñ_x0010_*A2h2»]*A|O_x0018_º¯)A,i,ì¡+A&gt;E_x000B_Ûì=+A&lt;_x0003_=9*A_x001C_~Ò±±e*AazÿpêÝ*AóðÝ",A¢Í(¶'ù)A@Þ¡4ÃÜ*AuS¹_x0011_ï¥)AUÆµ¨ì)A~&lt;ÉÚd*AFimß!_x0005_*Ar?­¸g¬)A&lt;d.kgí*AÂÍ¦ô·¥*AéUÙûC*AeÌ#©°t*AÊÀÎ^+AxÞ¦ó_x0013_5*AñÐÆÅ*A_x001E__x000F_¡Ï*AæêikO+AHyn­S*AÞþoÙ_x0002_`+AÌù×©X*A&gt;V"tfd+AÚ;¶·&amp;+A_x0002__x0003_:Òâº_x001F__x001A_*A_x0003_°ûRy*AÀ£_x0008_ÓÄ7+A_x0010_±_x001F_ER+A_x000C_oæ¯_x0002_+A¾q·T_x0012_*A¢'§ýx@+A6èÄà3ª*A+¿_x001A_«¯-+A4ö_x000E_MK_x0016_*AF4|_x001E_À*A¹Z	!_x0017__x0012_+AïÇ¹¹Õ*AÆ n0ö)AJ§vÑÝs+A|¶þÚr*Aa^Z¤¸*AE+î?P*A_x0016_ì_x0002__x001A_×*A~\©*A94V[Î*AGEV_x001D_*AuÅ/ã±+AT i	+A#D¬ø1/+AU_x0001_À"+A&gt;IRý]*AD#ü_x0019_*As¾lðå*A+nµ_x000D_þÄ*A½Ú_x0017_3_x0014_*A_x001B_rÿs_x0001__x0002_&lt;+APL	§/*A_x0012_±¥Ï®*Aà³_x000C_üÏí*AHùyÏ@Ú)A÷SK_x0007_\_x0006_+AìLÙc0*AR1âk*Ã*AÌ_x0010__x001E_x*A_x001D_R¬Ø|*A_x0012_Óµj½*A¦9IÖ&amp;+AX_x0012_,_x0014_+AvþdÄ)A_x0012_t2ò_x001C_+A_x0004_ç-_x000B_k)APÓFº_x0003_W*Aoò_vW+A_x0006_rE°!S*A_x0015_"_x000E_Ú¿**A­_zy&lt;*A _x0012_¨&lt;HI*Abèàá[*A¬hä±´J*Aêøÿhc«*A}Ô_x0002__x001F_8y*Aóxkl*AO»ë_x0017__x000B_\*A_x0004_Uaú)Aj:U_x0017_y*A5ý¸£ô*AÂÎouhÇ)A_x0001__x0003_[ë_x0019_Qç:+AÁs³©÷*A¤ó2Ëy*A³þïÂ@ô*A&lt;/7_x0017_*Aå_x0014_ÒU_x001E_Ò)AEJ8*A¥úé@_*AN0Q¸d\*AÀoÿ+8Ñ+A(Ê/+AMÇî:Õ¦*A\_x0002_ð4¥*A¦ßY(y*A¤¾~r6+A´g1¨_x001F_+A¨ýÿ8¿«*A¼Ôî_x0012__x0007_*AN_x0011_ÛòõO+AµÌyÌ_x0013__x001C_+A}-u¸*A&lt;Ä_x000C_c£*A0êëõ_x001D_+Aô«uíË)A&lt; ×R¹E*Ao0ô@}*AÙ_x001C_Ä¾ª*A_x0011_¸/eÝ*AlÒH_x0004_ÓH*A9Ék_x0002_B+Aî³àMG*A§_x0019__x0014_å_x0004__x0005__x000E_X*A6³271*AþÜþÉnË*AC]¶ô#D*A_x0003_ës_x0019_ß)A_x0002_åÉ_x0003_Þ)A.G_x0004_Ý¸*AS5½*A7cÈ&lt;H)A¬_x0012_V_x0014_Þ*Aó¥.Ün*ABI¸8*A_x0006_%îï\³*A $_x0011__x0006_/ó*A¨WÝìzË*A³VÍç*Aã°_x0008_æ*Aþ._x001A__x0011_çª+Aâd/_x0001_ê*A_x000D_Ñf)µ)Ai_x000C_V_x001C_÷*A*ö#ù±)+A_x001F_±ya_x0003_Z*A:_x0008_¤P_x0010_¶*A0hBÇ*AÔRË|Ö*A}ÖZQ,_x0011_+A4_x0012_Ë_x0010_÷)A\8´_x000F_Q*AÃ_x0011_ù ß_x000F_*AÐ¿~;§+A%"_x000F_^¨8+A_x0001__x0003_þêñ×Û*AÔ&amp;Ih°*A{0î_x0013_w+A×RF*A¾_x000E_]7vµ+AÚrÒ©î9*A_x0013_ñwh_x000E_+A/_x000D__x001E__x001D_w¸*ATcÍ^!ã+A$òºß+A´av¼j+Aè_x000B__x0003_+AlÔ(Ó*Ah_x0019__x0013__eR+ABÆïF-*A5s_x0016_Aàò*A_x0015__x0019_r_x0015_*A©_x0007_ÆÇü*A_x000D_åçÃ*AÅ@_x0017__x000E_*A¸ÕGöJ+A_x0006_e\,qå+Au_x0002_I&lt;|*Aõþçp@_x000F_+Aôýf*\é*Al¨¸$Eö*A ª 6_x0016_+A$ìZ_x0004_E±+A,Kl_x0003_+Aè`ä|7*A£gÙ_x0004_¹*AØí×í_x0003__x0007_©é*A¦ D:Ú)ALÞ%!Ó+AWm_x0001_^I+AE¿wÏ&gt;*AÌÐ0y+A_x0016_fµ¯*A®_x0006_¬1*AxÂ@¥Û_x000C_+A_x000F_{õ Ï*AJ,_x0011_êäá*Aý_x0017_°&amp;ã6+ATº¶Ãç:+A_x0005_Wup^Â*An¢F&gt;P*A~¹Á¤öñ*A`Ón*A_x0004_T[IÁ*Az8H?Ñ*AÎ\¨°à(+Ax|ºßs3*A:jÚfz'*AC.EÑç³+Akí_x0017_K_x001F_?+A #ÒE )A©?=_x0012_+A.r`(À*Abß!&lt;ü*Aó_x001A_u|¡´*A_x0002_[Oá_x0008_+A^P:Üm*AfÞdgºT+A_x0005__x0007_RÞL÷P_x0006_,A_x001A_ã_x0006_ù*A¸åY©_x001C_D+Ala	_x0017_ +AÐ^#&gt;^+A²X_x000B_ªìm+AýJ¸\Ø*AÀÝR¸_x0011_²*A|øÁáà*A_x000E__x0002_ck_x0001_Ô*AÚ_x0004_¯V¾?*Aå5¸À_x0019_+AªáµwV*A&amp;_x0003_\i¹*A¼z_x0002_z_x0001_Ò*A_x001E__x0004_j_x001D_"*A_x001B_¾n¬I+AZìõSQÂ*A_x0008_$w*A©¬µ¶§÷+AX_x0005_ÿ=³À*A?©_x0011_/ìø*A_x0005_Uo_x0015_*Aìßç1¿*A oI_x0002_¶+AÄb1k_x0019_]*AÛ*_x001C_»ÚM,AMMéÚ-,AÉçdvÛ+A~_x0001_'ÍÒG+A94Ñd_x001E_+AUñy_x0001__x0002_¾å*AébÔ+A$&gt;èlüÀ*Aá)GýÃt*AÍ/õ*A_x0002_as¢Ç+A¨Û_x0012_¶ÃË*Aÿ¯°ºó)Ar_f_x001C_o¯*Aç/àP­+Aê_x0008_¨-pö)AÓÉpxåù*A£NÅB+A_x0001__x001A_B5_x0013_Ü*Amü&lt;_x001E_#*Ax8¼,R*Alß_x0014_KÕ*A¨±¼×Ê*AãþSÙ*AÚ²"'t+A_x0012__Qö*ApÝÏ_x0019__x0014_*A_x0014_?Ä_x0003_yö*Aí¶Ë²ð)A©_x0019_îË!*A¿¹Ã|_x0014_*A¤Î#½ý*Aj_x001C_§_x0015_G+Aè4Ä×,+ATJâ²b*AsÿýöÅ*A_x0012__x001F_¹ã*A_x0001__x0002_ù¨åý¡X+As_­*Aa¸©i©)A)×Ú²iã*Aºát_x000C_«+A(b&amp;_x0004_»&amp;*A=_x0016_{#S+AvvlZ/ä+Ag©*Aé°è._x0018_+AÄPjÁQ8*AÃ_x0003_g8È*A.wø_x0014_aÏ)A)_x000D_óh_x0019_s*A?uÃÕu+A÷aVöûµ*A6-~ï*A_x0010_E5IÞH*Aë?y$i+A]\ù¡*Aï¹_x0011_ÇîP+AaG6±Ä*A_x000F_pTËº_x001E_*A±¥HA+A§Õt6&gt;B*A=÷eÏ*A_x0005_pÄãq*AÍß´+AÐD»÷ø	+Aª=7êú*AAUæLR*Aª=_x0002__x0003_¡(*A"_x000B_þ.j±*AûR·bøc*A_x000D_L`_x000B_¥j*AÔ_x000D_Dµ"³*A²ÿKV$ *AØ¿bB§*A:.2g0Å+ACÐ4Ì*AyVLyøï*A0§ªS;)*A2ÖzÕä;*A_x001B_Æ9,A1âìà*A"í_x000F_C+AQ#P_x0013_6+A¢¨9+A©e ©1_x001A_*AÄÅ_x0016_â_x0008_*A2_x0002__x0001_C3T+ACmKð+A_x000D_Ç N³µ*AúJKÇA*AtªxúÔô*AµgØòû#*Aë=cÀ&lt;*A{Ã_x0004_¦)AMò×*AíÉËp_x001C_*AUºU_x000E_$*A)Ò5_x0013_*A"Ê_x001D_4«p*A_x0002__x0004_X_x001F__x0008__x001F_%Í)Ad·_x0017_è_x001F_Ü*A#ì¸¨ÙO*A_x001A_éu_x000F_Ô+Aýï¯®j+A_x0006_¿ÆxÒ*A­ic±A+A_x000E__x_x001D_!Ë*AM_x0013_5ÊJ)A_x000F_øtÚl*AæÑ_x001D_zz*Aö\ðä_x001A_	+A8Û_x0006_ÙÓ³+AI}üöÚ_x000F_+Alk:_x0001_¥,AÑ¿¨n*Aî`²Æ\É+A_!Þ(e]*AP~kªJW*AASC3þ8*A³!Ès_x001B__x000D_+A_x0011__x001F_¤ÅV+Aø¦F÷âs*A_x0014__x0010_}V6*Aòëã¤äS+AòÿâQs*A_x0006_R»äÉÒ*A¥_x0016_SY*A°&lt;t_x0003_UE+Aß£RB+Aî'3dÎ²*AÂ§·_x0001__x0005__x000C_È)A©_x000F_»°*A¤ãIE*Aâz#~`Â)A:?!-\+AU_x0010_EÃ¬+AÈ~½´Ö}+AE_x000E_Ô3c*AÇz²Ë_x0003_G+A:ÿ±_x0004_)A_x001C_!Gx_x000B_+Aå7Yã«E*Aýê_x001A_'ÑÏ+Aª¹1_x0003_+AªwìòvB*A_x0002_ÖjüÕ*AF_x001D_½§_x000C__x001F_+A_x0001_)N¨_x001F_*A°¼ët}C*AÈE/frÈ*Ae,Ì@A´*A@6']þÔ*A÷K"Îã*A_x0012__x0005_aï¢*AÇ4ÿ»+P+AÃéµæ)AÚÄ¨¹û*A_x001D__x001E_È *A$÷_x0016_xà6*AÒpLJ­¤*AÓy9æ¯*A±ÃÊÛ*A_x0003__x0004__x0008_z_x0001_/%*Aü¢XZ~+AÞg«¥´*A×xAÝß®*A#òì²P4+AÀ¤¡?e+AeÜ_x001B_íC+Ab£t@Õ¨*Anà_x001B__x0003_1á)AØ7_x0019_-*AtÑÜp5*A×_x001F_Ç_¬Ò)A_x0012_íñí_x0003_*AºaÓò$*AJC_x0005_®¿*A·ÀÎç*A_x0002_$Ã_x001E_þS*AGèãª/+A_x000B_@Ô*Gê)A_x0004_êñ½*Ag_x0003_y¤²*AØ_x0007_ÿ4+A«A+¤åT*Aå9ïîÁæ*Aüß_x0002_å|+A_x0011_÷Äà*A&lt;L	©+A0_x0002_µ·9C+A¬2¾z_x001B_*AÜÕ'J*AÉ]&amp;êW*AîÜø_x0005__x0007_§õ*A:9+Y¸*A&gt;ÀIÓK*AË¾+A@óNWS+AÐ¿æl´a*A¦PÁuõ&lt;*A_x0011_K2(¨*A_x0007_õ"âL*AÆ»_x0004_Ø_x0001_+Al_x0010_0Í *Aø_x001F_"°ZA*Aä$Måó1*AT§_x0007_T·_x0004_*A_x0006_Ö!hº*A;_x0006__x001F_§·x*A7_x0011_=Ì¸*A_x0010_gÕ_x001B_ª+AòtêöRO*AEM¬Ø_x0007_"+A¹Ý@XµH*Aj¥ñ_x0006_[Æ*AÛÞ_x0003_{½*Aéµo}Q+A2iôÖ}*AÑwâ&lt;U*AE¤CÈó;+Alì´Çð*A_x001E_$_x001D_]è±*AlÿuZh_x0002_+A_x0004_úgþÝ)A`éop$+A_x0001__x000C__x0017__x001E_µ_x000B_å)AÛ8_x0010_PÆ)*A_x001A_Í»eK°*AÉÇ_x0016_ÇáX+AÍ9_x001E_åP*AzÉE_x001A_þ_x000B_*A6_x001E_`ï|	*ABùþ_x0016_**A¬í_x0019__x000D_w¼)A_x0008__x0002_íÿ6*AÞñ0Î_x0012_*AJ_x0002_eÕÚ)Aj(_x0017_VS)AÊ_x000C__x000C_R`_x0006_*Afû­ãrx+A_x001C_k7§|*Ahn_x0004_¡_x0019_+A÷wfæX+A_x0005_çN%÷S+A«9_x000D__x001E_¡*A¶g»Û_x0007_I+AÀ6¾c_x0018_+A²Ò_x000C_ªr*AáÉ_x0011_&amp;h¿*A[WZM*A_x0006__x000C_vk;*A×_x0016_=+Aé_x0013_q´_x0001__x000E_*AXÉ-v!Ê*A_x0018_GôÂ[¶*AL_x001E_sÿç_x0003_,A¨¯ºx_x0001__x0003_ý*A$'_x0001_qð_x0014_*AH¢_x0007_¼î*AÅ$q2+A±Ö%§)3*A_x001D_AVçX7+A²_x0012_u¹»*A¿¸_x0013_¶ÂX+A[æXâ]+A_x0002__x0014__x001B_xÿ°)AVZ¬à_x0014_Á*As9«_x0001_G*Abíÿ_x0013_+AP_x001D_q+A_x0005_±Wt×ë*AØhÒ»¿*A_x0017_s_x0006_3«)AD_x0002_mÂ_x000D_t*A$±Ô_x0011_o+AA"×ùôÙ)A_x0003_"xë|*Aà%ÊQ_x001E_*A¿X±Â8¥*Aìs©ÝÚÂ*Aä_x0010_|TLc+Aÿý£hJâ*A8`ú¼+A¢¾×ÙV¢*Ac×+Äê*AëîYæ)A_x0017_Ò+Z+A_x0008_¤ma*A_x0004__x0005_ _x0015_Ìbæ|*Adfcvá)A¶¤ Þ§*AK&gt;£W+Aª`üV+A¸º²º8,*Aªéâ_x001D_ó)AÈá%õÁ*A¼ú_x000C_G*A`µJæY*AW)8/*Aðt_x001B_ÒlÆ*A3ùÞ´Ê)Arºiÿ)A?_x0019_KéÔ*Aî¿0'î+A?O´Ýñ)Aº$&gt;ñ-U+AVÙB£a_x0003_+A­Øö¡_x0011_"+Al±õ_x001B_*AÀ_x0002__x0014_Js4*A~ý?¡±*Aü«åþgù*AèL·_x0013_ÁÁ+A`_x0001_ù_x0019_ÔU+A ÊÛF]*AxÊpl§v*A1C§QÂ_x0004_+AîöÙÆW*Aüä_x0003_a°+A_x001E__x0015__x000C_¹_x0004__x0006_¿&amp;*A_x0015_²#a6_x0001_+A7Òò}*AÊ_x001A_[Ã¯0+Aáû0j+A_x000B_ÿ\9M*Avi3x+A¢Ã1Ô*Af_x0015_Ump±*A_x0002_VÃeJS*Aø kpÚ*AGdð_x0019_ìß*AWXN"ö£+A!ÏëYìV*A´s©Fi	+A{Tgë_x0013_*A_x000C_AÅ_x0001_-+A'¹Æö4Y+Aj¤S_x001F_ÀÁ*AWÓÓrH*AþL_x0016_8}à*AºÈ_x0005__x001A_*A¨+Úz_x000B__x0007_*A,+_x0002_k1ñ)Aý`®K×@*A}Ó'\z*AZF_x001E_£j*Aþùr­m*Aî´Ee·*AÖ×¿ß*A`_x0003_bÞ "+Aü_x001B_ÏË_x0016_"*A_x0003__x0004_9¬_x0008_`¶¼*AF_x001D_Å_x0016_*Ae9_x0001_³*AQ_x0014_W_x0015_§÷)Aº«¸_x0017_+A_x000E_;Ý"_x000C_*A_x0007_fHº+A§ _x0003_¹³*A´Ez&amp;ð*AÊüÚ:æ-*AD_x0005_äÊ_x001A_¡*AúYr²Ú)A_x0002__x001C_)À%*A_x0019_5ûkw+ABªÑ]»%+Aô¬q~-ú*AØVt!xb*Aê_x0019_ÒZ(_*A.óèÞ_x0016_ +AôíÆ_x001D_!+AÄn_x0013_ê*A_x0003_}ÊJÝ*A&gt;§\&lt;y*AÝN^Ø!+AZF_x000F_Ïc+A~_x0014_å(g*AÂÃ²%Pî*AAÔ_x0006_Ä#ý*A´ÿ_x001E_«ÒÜ*A¿?_x0015_Æ*A2ï_x0012__x0006_èÔ*AÝ:)H_x0003__x0004_ç¶*AÇ&amp;QãO*AÆ_x000E_5zÙ*A8çÛ'+A#Æ§áàf*AHØ}\Ü)*A_x000B_³}û¹(*AÈlÞ_x0008_wL*AÎ0_x0018_ÛZU*Að_x0005__x0005_Åq3*Aï¨ü^ÄE+A×_x001E_ìq*A_þÓBGr+A69@c+A¨øÂ¥ï)A§ÔòÉ_x0019_*A_x0016_¦_x000D_2¥*A_x001E_[^Ëô*AyÓÕ_x0007_i*AV®ZÝ3,*AÝ÷çH_x0002_*A(¯Öqù)AbÏ~_x000B_º&amp;+AþÔ@ME*A©P.ÅF+A_x0001_I0DÉ)AÀÞãö_x0012_Ì)ARÎ\L!x*AÁx0CN+Ad9__x0014_4*AÍ¬0Ti)A	Qc5*A_x0003_	¬(,"M*Aa_x0017_§¿Ý_x0012_+A±¨7H¡)Aí à®+AÚ,¼5M*A_x0004_¥®¢S+A¡þ©6Î'*Ad¾!.Ï_x0006_+A9nIWù÷)Afbäó_x0013__x001F_+A^2QÄ'Õ+A*ï_x0004_,"³*A_x0016__x0002__x0006_´¸*AÉsÆ_x0008_+A_x001F__x001B_ì|Nh+AóEÊ_x0001_	*AÞ_x0016_öØïÀ)A»KË3{+A_x000E_ÞÓ_x0005_©*A¦ã_x001D_ñ'^*ALø+½X_x0011_+A_x0007__x001C_Ä=*A~p1_x000E_Æ_x001E_*An®_x000D_«)Aúö_x0014_g_x000E_+AËaôáÇ*A¶ttÎÝc*AÔÕ_g_x0018_+A§._x000B_~Å+AÛ_x0008_¡Åq*AtB&amp;"_x000D_ý*A_x001D__x0007__x0019_Ð_x0001__x0002_ÍÙ*AJ(åþ*A¡_x000B__x0005_Hhô)A_x000B_DõX+A¶m_x001D_÷ôÃ+AÈ_x0004_ËÝæ)ANiGL*A_x0013__x0004_«ºz+AEc§«#*A³HÔXð=,AYù¡2_x0010_+AÉ¡Ä3_x0010_N*AÝðú¯ê*A}Tô_x001B_«l*A_x001A_öþ}Î5+Ad»ºî_x0008_Å+A_x0016_8øåúí*Aå'oØµ*A_x0005_Ø°å_x001B__x0011_*AGÔ!D²¤+AêmãYË_x0012_*A_x0006_ÞïT, +AÜUp=I+A7¯bõ*A_x000F_kÐ_x0005_M*AÈCïý)A£÷Ñæ*A÷9d!Å8*A¾&lt;ÀðÄò*A_x001B_øb!:*AìdÙK"_x0019_+AY]0ò+A_x0001__x0003_)Í+zº*AþþÛòúé+AÊîV¹¾ÿ)Ahæ±oC+A¾b$*AÂY¬o_x0011_*AM_x0001_àÍX*A&lt;4_x0012__x0013_ÿI*A]m_x0008_#ù*AN _x0006_Â]·*AþCñ$+A £[¤YÜ*A_x0002_Zêã)A¾-õ_x0015_*AÔ#þÞ**A5³÷ï*Aêà~½±+A0öÓ^k*AP»	Bêª*Az¸·§²*AÒ±%_x0018_w*Aë¼*AZª¤ä*Ajj%û³*Aû=ÙÍþ{*AÚ ´²Ãñ*Apu_x0002_lÄ_+AêÕ¹Ó6Ó*A_x0001_Ak^\_x0010_+APùÒõMÄ)A_x0004_8Y[Û(+AÄ3Á¯_x0004__x0005_t3*AÎ·û}+A_x0010_f_x0006_'pº*A¯C5jR_x0012_*A_x0016_TÎgs,+ALæ_x001B_¼IB*A ZÕØÍ­+AúI_x0017_9~+Aå",Ý_x0012_e+A8¥_x0012_ëE+A^ËìÐy+A_x0001_Ô_x0018_ºök+Aâ¡û¦ÖÆ)AtG ô¥5+AG0L_x0014_¦+A9¾Ñý*AkDFF¤*A*d(í_x0001_j*A&lt;¯Í*A2¡k|±)*AJö¬y·'*A_x0018_wg*+A/ _x0003_×²ü)A:/BçZé*AàãNò_x0012_)*Aæ_x0017_	Õáã*AÚ°æjT*AÌ_x000E_Û_x0002_¸*AU9	P	,AF_x0012_c*AÌ+1¹]+AÅº²£­*A_x0001__x0003__x0012_Á:¿îõ*A4zýôæ+Aç_x0002_êâ*A_x0016_Î«?ï})A÷sSl"+AL=_x001F_$_x0017_µ*Aªoâ`È*AC×E4!_x0007_+AkDHUâß)A²^_x0003_&amp;X*Arg,¸÷Ê*Aµ©E_x0016_ð*Aká»ÜF7+A¬Ç_x0019_w_x000E_É*AÕiÚÎ_x001D_@,A¿ñcø[*A4_x0003_ªxüû)Alm»\_x001C_ø)AÜ4_x0011_T§I+Aà»sã=Å+Arô-Å=Â*AÓÜVí,*AFóñ_x001C__x0018_n*A}¶!7E_x0016_+A_x0010_Ë_x0017__x001F_ß.*AÿPÊ,+Ax"$Þ_x0013_+Aät .	*AhLÈ?d#+AßJe_x0019_á*A_x0004_òCB*AÓ_x0012_Í_x0001__x0002_4*Ad-ýXª*A|#^ïP*AKº"_x0004_ÁÎ*A;_x000D_Û´ûò+AÐè\H*Aþa_x001F_#û)A_x0010_£­íÙ+A_x001C__x0010_ýQ¯È+AÐ&gt;,9_x000D_8*Aµ_x0003_º_x001F_µ+A_x001E_ü Æ_x001E_8*A_x000B__x000D_¤b·*A-_x0004_ÜX«Ò*Aþôk¯,+AìÌH]]!+A^_x001D_"¿&amp;G*ATòîµðm*AÁË-§*A´"[*+Aÿi_x001B_8Nó+A4ÎÛÕ*Aá|4_x0002_¤*A¶mÈ@f+A*äúù¢_x0012_*AóÝü'$&gt;*Aï&lt;pò=*A¦Öò{7*AÉÏó]*AZ_x001B__x0003_Î.&lt;*A_x001C_ã¥î´*A4Ø£*A_x0001__x0002_Ô+Ó_x0012_*A6./¦¦*Aù¼æ]k*Aö_x001F_Æ¥~+AO_x0018_Í*AX_x001E_:n_x0002_ö*AÖ`ðFb*AdÜ]Ý{*AÐ¸Iæ_a+AFÉ%ËÛ*A8#1/½*AþIC¸«J*AàæÏ_x0012_xp+AH5E6÷*A,Z2*A;µeö|*AG¸y9¯_x0001_+AÃÉòú_x000C_ý+Aedz]¶»*Aú,Æ*ADÇúßÐ_x000F_+AWBÒ_x0006_+A_x0012_Uq;®*A%_x0019_u_x000F_+A²DúN_x0011_Ì*AJPJ&amp;5¥+Ah$Ç(Ç,AªeÐê&lt;k+Ag2^åtÂ*Aøn¬\_*A$öÚÆ_x0006_è)AQÊ/y_x0001__x0002_ÚP*A"ó_x001D_Ú_x0018_v+AÀ®_x001B_9úz*A_x0008__x0005_´aC*AS_x001D_ÌØt)Adpj­]*Aì¤']_x0017_+Ar[_x0008__x0011_*AñH{B_R*A45!ï±*AC1ß_x000F_+Apfù`à¿)AÃv?À_x001C_í*AäNNû_x0008_¹+A_x000E_×@Äµ"*A25svB_x001E_,A(¦Kµ*A°bÃi*Aå¶äîü|+AN%Áç_x001D_*A+B¡_x000B_=×*A&amp;±?pÅ*A´_x000D_SHjS*A¥_x001B__x001D__x0015_÷À+Aeº9 O:*A¨Ó÷1©ù+A@8_x0016_$É½*AòB_x0008_¨æ*A1ór^r,A@ÍêÏfP-AÖCÁÝN`,Abº_x0012_ðQ,A_x0003__x0004__x0003_Cfî!+Ak_x0002_hX_x0010_-Aæ_x000C_òáÎ+ALò¹y,A_x0013_3ñ=±+A¾_x0015_;zG,A_x0014_¡$=Ë,AýÏfõ;·,A³#3Ñ+AB_x0001_~õ\'-AYPÖ!,AÑâÓ(,A_x0014_QÉÿN	,A~OÈ+-z,A_x0012_,æÜ8,A`¯Ãrê_x001F_,AÁe&lt;¥_x001C_Æ,A`W=]4Í,A_x0006_ÅÌ(`-AxÀ(¥C÷+AHLõC$-A=:O«õh+Aäv6À_x0005_-AyµÁbZ,AÀ?È:_x0002_,Aìò¨o[m,A,Ò"UÆ+AÀ_x0013_qí_x001C_G+A(_x0007_·Á¾·,AS[\+£+A³Ù-¡-ª,AnÑjQ_x0002__x0003_vï+Ar_x001E_R,ÞÊ*AÙF".]-AÑ4Â=Ïá+Ar_x0010_þ6+Ayæ^8³[,A!6_x000D__x0007_-A@_x0019_åû¤ç,A_x0006_&amp;I]_x0011_',A`Æ_x0015_²t,Ar·)âRÑ,A$_x0004_ý°g-A±j_x001B_oþ+ATÓ_x0001_ï¬*A_x0017_ï_x001F_Ëu,A_x0016__x000D_G-,A@!h_x0011_éè+A¸xÖ_x0019_Y-Aæ_x001E_*L®_x0002_-AEêº_x0011_Jt,Aá_x000F_e©·-A¢_x0010_ã±«,Aâå¸Ú$¢,A*¸ 3{¨,ApË±;,A«*í_x0015_ýu,A®¥ÕÑßÖ,AÄC£_x000C__x0017_Ã+AÀ4Öd$-A¨°i9/&gt;,Aä_x0017_fÉW-Aø.Ëd' -A</t>
  </si>
  <si>
    <t>20704e96b76e31a1c4378b634834e242_x0001__x0002__x000B_z¬ëÐ+Am¦@yÏ,A¬ðî,Aß¶éZ¢²+AÓ\_x0013__x000B_fÎ,A(¤áÅ_x001E_Í-A3¿pnäá+AÖu¯³ª+A|_x0010__x0011_NUö+AðÎ_x0004_a0_x001C_-AX_x0017_AB,ApFôVls+A_x0006_×_x001D_rrú,AU]ä_x0012_;_x001A_,Aþ%OD_x0017__x000B_,A_x001A__x0010_Gx_x0014_,A©ù&gt;_x0012_°à,AÆ_x0018_Ú×_x001D_¥-Aâ_x0019_4i_x0019_Å,A¦áaÌ+AO¡GóÉ+A_x001D__x0004_7Bm+A×+iF-A_x0012_ï»Á+A_x0001_Ë_x0004_Ñ+A!Â@²Õ_x0014_,A×bK¼t,At	è¶ºÏ+AÉ@\ +AT7`_x0005_,A«Ái9-AI_x0016_*_x0002__x0005_Î½-A½óW«Á;,A&lt;¬°aé_x0002_-AÚL)ò_x0004_,AØÖùLâ,Aïôde,A¯_x001A_J!_x0019_`,Aïb´½_x0008_-AÓiJ_x001B_I$-ADõ×}Iê,AÎ\_x000B_/¯ø+A_x001F__x0002_wn_x0018_-A½¼î¯*Æ+AÚ´_x0005__x001E__x0014_,A_x0017_7²UW,AÒRÞí@¤,A"üf_x0016_v_x0003_-A&amp;Å¤Á,Aä«_x001D_ñ8Z,A^¿_x000F_~´*,A_x0012_«výü@,A&lt;O(sG_x0013_,AÐÇH_x001B_^,Aù?Ohà`,A"¬_x0008_?,AÔuØ¿"-A,º=Æ	+Aº%aÃë,ASô-®&gt;-AèY_x0013__x000F_u_x0001_-AF$àljn,A¿Ynå\,A_x0002__x0006_Þ¼«#L,AíòÿBPy,A¶Ó_x0003_Y,A¢SRãÉ+AûÇ,g¼+AZbV_x000C_d^+Arúf_x0005_3-Að¦&lt;Ll,AÀ·,"ê,AÒ³Õuâ-A}uÖ_x001F__x0004_6,A@hJä+AR_x000E_§i,A"_x0003_*_x000F_w,AYe "__x0008_.AÉÙöF	ã+A'ÅJ¼!,At ÑjýU,AÅ¯_x000B_]¼+AjW3Ý_x001E_.Af!¹ëà{,AxMNã+Að¸«û,AÄmVeÉ,A`4_x0014_#-AdÌû_x001E_WÚ,Aþ:_x0001_×Ý+A$Úox+A¢7"_x0011_ÁÏ-ALlÕ_x000B_«3-A´0^ØqÔ+ABÅÚ6_x0001__x0002_Ðø,A^ÀÎÀ¿,A'v°_x0016_ÜT,A¾ôyêB,A~ÔÞë¥+AïÖâR¥×,A1_x000F_MÌ,A¼_x001D_)óW°+Akêµ8Q_x001A_,A1È¡+èÝ,A_x001C_ûd-,A\ý ¨_x0015_y+A_x0019_ë7_x0019__x0002_,AVAsói,AÆ¢2{?,AwÛUOÞ,A_x0007_H¢_x0002_ï-Aç+Gï,AOhêD_x0011_3-Aæ:àkô,AkóP/ø°-AêL2ô,AÒ_x0019_v«ï_x0008_,A_x0001_À9`K+A"ª÷5¡,AÜpk_x000C_?,AtwOÝ,A&lt;jM,A£Bò®«_x0006_.AÄ¦ê-H_x0001_,An*Ýmx·,AÂØ t¯£,A_x0001__x0002_T¾q¤w-A_x000E__x0010_½Ã,-A§°3ci-AD_x001A_	7+,AÌ-ìÏé_x0006_,AÏ¶,íÑ,A®_x0019_áÄøþ+A_x0019_iþ EÏ+A¤dÁ:V-Aâá_x0014_â_x0002_L,A¤mFEî,A¡_x0014_ô§qq+A2úÙªg-Asâ`[,A®-ñª½²+A$u)_x0006_sÙ,A¯¼ir+;+Ad¹½_x000D_{+A	_x000D_O_x000D_@î+AÌ"¯©ç,AÕ7Ey,AãèøBR,AZ5&gt;Í,A¿0¬ñ}U+Aôo'-Óò,ARg_x0006_R-AØ¶_x0003_Ò-.AJ¿5û8â+A%ÞxðÆ&lt;-Alùv9+Aé%A:,A6_x0002_8_x0001__x0002_)_x0011_,AÚwÅ_x001C__x000B_,A0·_x0003__x0016_¥R,A÷Ó,¢µï*A«_x001C_5{_x000E_-At~¿@k,AeA¦C!-A*(±	¢+A|k_x0014__x0017_tM,AFÁô,AD)R_x0008_x,A9m8^\,A*¯@n3,AF½_x0003_Zvu+AÂ_x000C_ÁY§-Ai-vÜÌ+A_x0019_:ñÉ_x000C_-AY_x000B_2©.,A Nd!4½+A&lt;«ì4E-AXLjîOw+A+.¼xíh,A_x000E_Ò|åh ,AìÏÈJ,A´ô;­+A_x000E_³_x0003_I),Ax¢M%ëÙ+A&gt;÷¹ ·,A¸~áyoG,Aj§Y4W-A¦hïð!-A»w_x0007_À,A_x0001__x0005_xðÃ¸_x001A_-A4ÄL3_x0015_i,AI×rÿEk,ADp®Ø?¤,A_x001C_ rõÈ-,A_x0005_¥&lt;ý·+Aþ¥}g:-A#øÜ_x0010_hf-AÉÀ²V.@,A#c¥ ,A&gt;ÀW¯&lt;5-A¹ÊÍL,AèÕÏ¬+AÁ_x0003_÷¼¿.-AGÂ_x0018_OZÜ-AÞÊ÷5_x0004_)-AÃ]_x001D_ÉÐ,Aöà_x0019_ÄLN,Að±´;,AýKí¦M+AR"Ö_x0010_B-A_x0003_±_x0002_Ý+Aæ5CÛ¸é,A²9_x001C_MÃ_x000D_-A5÷=½_x001D_Ü+A_x0004_¥jçÌã+AwÒ¦¶-A&amp;_x001F_ç¼(Ô+Aw2g-A)úC\n+A¢_x0003__x0012_Dß+A]­_x0006_&lt;_x0001__x0002_U¹+Aåyg{_x001E__x0016_-Aì&gt;Ï_x0007_ür,A~Ïº_x0001_ò_x000F_,Aü_x001E_|¤¬,AÐÁ&gt;Ò3:,AN_x0012__x0019_Z|,A±Ö"&amp;Î¾,AjÏYI¥,AüØÂUæ+AdãþE,A«KîÁ?-A°hç*_x000D_ò,AwS¾7@,A¸$~sc¥,A©Fí\_x0018_®,AçF_x001D_´_x0006_+A8_x0003_`_x0017_ô¼+A$°Ga_x001B_E,Ajüð3¼-Amä$ñÜ,A~_x001D_Ûf-A_x000F_*Ïð«è-A,Q_x0013_;_x001B_o,A	ÅUþ_x0004_È,Aôk_x0017_7É_x000F_-AE~&gt;ú+A_x0003_xt&amp;ä,AxD_x0015_¤J,AÚ_x0013_ÐJ,Aó_x001E_Þ7º,Aõ s-´+A_x0002_	®jj°.¢,A²+ÿïÝ+-Aø_x0003_Ãú+A¥Ã¥üµ_x0001_-AöQÝÿÊ+AÌs¿Ó¹_x0008_-Azw_x0003_¤_x0006_-AW`ÿ2=+Aè½UÛO-A_x0003_º_x000C_¦+AØ_x0005_\_x0004__x0007_,Ací}\`=,Aë¡§_x0012_,A_x0010_Ü21¥,AQÉîsÉÐ+Aî¦_x0015_\,A;:î$ê[-A&amp; MÁ#-AÄ%[»r)-A:¬X_x0018_b,A¯îS÷¥,AÚ7æÏ÷+AÎ]_x0019_³l},Añ»Ís³ç+A_x001D_'}p_x0007_,A2_x0008_u:4E,A_x001A_÷¦X_x0008_-AßAì»÷ê,A$__x001A_:Ê_x0017_-A Khr{¥+A¦´_x0019_LÜw+ARí-}_x0001__x0004_Î,Aà¥x_x000B_aö+A¡Q¬e+A`_x001D_úhz,AÍÙøÕôv,A*S_x001A_l0,A_x0018_&gt;_x000F_TÊ+AÐ§äYË-AZô&gt;þ\,A'Ò+À_x0001_Ò,A_x0017_¦Â},Aià_x000E_Ì`=,AÚò3h,A_x000B__x000C_5&gt;º,AëjßÉ+AÍd_x0017_(%,A{77®_x0004_ã,AýkëéÎ»+AVÈ&gt;RGÍ,A/ÉÂn,Aë_x0003_£àq&lt;,AHj_x0011_år{,ATÄ=±ë,At¥_x0002_§ö,AcX»	ÛÏ,AS[öCòR,ADÒ3ÔTß+A0&amp;9 _x001B_º+A_x0001_[w_x000F_-Aß'.Á_x0002_/,A_x0018__x000B_úe*×,A°&amp;\¯ä_+A_x0001__x0004_dØ]pÞ1,Ag´¦,AGÅ¡3o+AÃ®Íÿ`¡+A²._x0019_Ê¨ÿ,A^v;&gt;36-A(¾åæ®+A­%"&lt;x-AÈ_x0003_q_x0018_b,Aª_x0018_*_x0016__x0005_-ARz÷õ_x0002_-Aáh_x001F_5_x0015_d,A &gt;ã.,AÈ	n_x0004_q+A~Q¬V+A÷@å¤Â+AË:D¢	,Aú+õx¬+Aæ¨¨ý×+Aâ®5®_x0004_,AÒ7)Ãl,A_x0006_ìxUK+AÖ_x000D_àÓñ_x0002_,AÏu?k,A}Èo¾,AÈ_x0002_%6a_x0014_,AçGCÄëö,Ag¬_x001E_¸9,Al0á+U£+A®æ_x0004_ûÇ+A_x0002_ls_x001A_,AxÐ[	_x0001__x0002_ñ©,AW_w%_x000F_-A&lt;äíQ-Ar_x0017_M	,A}ôÔsÈ%+A®¦·²t,Aâ_x0012__x000E_C·_x0007_,Aú`=&amp;o,A¥ë_x0005_]ö3+Apu¬.ö,AÆÃV_x000E_ÿ_x001F_,Aºp_x000E_^,A_x000B__x0007_v°ß+Aã_x0015_ÍR,AÛ&lt;3¸+A/¦~¶Ñ-Ap"(Èc_x001B_,AN¶_x001B_«Ò_x0011_,Aæð@A|,A,¥Ë÷¥,Ab`È¥ó_x0014_,AÃrl`,A¤Qt"8X,A«.¾!3,A_x001A_zúââx,AþñHt«,Aø_x0006_ÉÞ~Ý,Aè)i_x000C_î+AþÔT¥Ó,AfóÓæ7e.ALaÍ(+Ì+AdvV_x000E_D,A_x0003__x0008_eðÓy,AFWc v,A,øÅ¾õ/,Ak_x0019__x0003_3Æ,A6AÊý?+AT$`ÆÝä,A_x0011_(mZÇ,Aëë_x0008__x0001_,A¡&gt;e­¬,A3-CÕR4,A0_x0015__x0006_Íc,A6{_x000F_öRh,AÛðÿj¬Y,A&amp;Ö2w¬,A_x0011__x000B_IJ¾[-AÀ«£(7+A_x0004_ë,AOv¨ïûû,A9(.Î_x0002_+Adr_x0007__x0002_Ý,AòVÎÍn,Aæ_x0015_T¥J_x0018_,AþÐ*,A³¬H_x001D_eÉ+Aq¥UÙÚ+Aùt	_x0007_-A¢_x001E__x0002_hs,A£zJË,A+2¨d2ñ,A2Cç+A¨c_x0005_+AÓ­^_x0001__x0002_h?,APÓf_x000C_ß,ANy²÷_x001E_±,A*;_x0013_Ó­Å,A_x0012_ïZJoG+A_x0003__x0008_Ï­»+A_x0007_}×_x000B_a-Aæ-Z_x0008_lT,ABæîÝÚ,Aà~6¹+A¸Úô_x001F_à,A4¤¸Ë3=,A&amp;y1¯Ü¯+A%îÔ_x0008_.AM§Z+),A+î_x0004_¸èò+AgWr §¦,ACH'4_x0017_+A0$$½×,A!8_x0006_Ö¹+AtW-_&lt;z,AÂã|j4-A\nçNQØ+AõØû­±¸+Aü;!¿J~,A&amp;Û_x001B_V-A]ÓÌ5[-A*Û½á~_x001C_-A¦N¿&amp;m®+A¡s_x000C_d®¯,Aó¿iæÎ,Ad*Æ+A_x0003__x0004_HD@®^+AX¸Þú_x0019__x000F_,AÑÂ_x001E__x0011_-,A:]h_x0001_d.-A,Ãâ&gt;ç,A¦_x001B_»ù³*A_x0004_ÉÀG÷Þ,Ad_x0011_Ò8-Ax_x0015_ÕYÛ_x0015_,A_x001B_·n_x0006_h+A_x000B_Ëûú+A_x0011_Ëq,AvéFF$,A#¨u_x001A__x0002_-A_x0017_K_x0001_ôp-A°¨»ü©,AÔE|²_x0001_-AI_x0017_y_x0016_-AóÕP®_x001F_½,AqËÐm,A¤_x000C_¾î5+A6ÕÌ_x001F__x0018_Â+AyR²ãí,AJ¿§¿+ABe_x0001__x0011_Ë^,Að{:KLÃ+A B.-_x0004_Û,AÇw¬_x000D_D,A}Ér_x000E_-AELàÂî+Aþd_x0014_ÄÖ",ApdÍf_x0001__x0004_ä,A:IiýVR,A¬WÁ×\+A¨ím'%,AÐüÀ/_x0012__x0002_,A4}_x001D_,AnÉèàªe,A¢_x0008_Nð´Þ+A|ó+)1+A¦_x0019_ÝÀ_x001F_Ú,A=BL9IQ-AÁ¾TÌ°-A$_´:||,A.§ëI_x0011_-Aªgi±ªp,A6_x0018_x¾ ,AÎ©î#O+Açuf_îK,Aa_x0001__x0015_®+A@K?;+AÀ_x0013_»´+A_x001E_sÄé;l,AÝªµ,ò¯,AB©_x000C__x0006_êE-AÉ½[ªh$-A_x0003__x000E_H£,Aþ_x0003_ó_x0017_-+AêµciÙb-A+0îÄrg,A_x0012_mSÈU,A#Í_x0016__x001F__x0011__x0006_,Aò÷må_x0006_ü+A_x0001__x0002_äpÃÍº,A\Å±¹,A¤Q\_x001A_M-,A¸Ë _x0018_º_x0001_,ATh_x0010_Ì_x0016_-AìÅíJ.º,Aî`¿ø_x0015__x000F_,A ã7t+AøP	ó_Í,A3% Wã_x000F_,A`-_x0017_Y,A¾n1k!-AÔhØð_x001F_p,AþC¢©_x000B_,AÉrQõ\_,A@r_x0005_8ÿ+AX¾4ë5,Aá¡Tì),A¤Æ3_x001D_@_x001B_,AÍGÑ_x0015_+Aè!³·_x0013_,A `7_x0004_PÒ+AÒ_x0019_ÈdO,AíZ_x0004_%çe-Abè¢_x0015_½+A8_x000E_.gIB-Aÿ÷&lt;±w,AMY¶Ê¾+A_x001A_H»?_x000F_I,A°&lt;±b+Aì1ÖÀ,Aý¨«s_x000C__x000D_`p,A`_x0003_nù_x0016_,A_x0013_ÊnI=_x001A_-A_x0004_¯_x001D_×ø+A_x0006_T³_x0013_¨4,A­nM[Ok+AÄð¿e¶,AøT`ôC/+A@Õ;_x0008_Ú_x0004_,AnÍî	_x0007_¿,A¢ÿx_x0002__x0014__x0003_-AÐÀÿÁG+A_x0006_«Xm)-ASV`_x0003_Ù+A%½Èçða,Apö{*O´+A"b»_x0005_Z-Au«_x000C_o-AÀ|(1³,A¾_x0018__x0019_Ké{,A´_x0001_úNË,AÆÍ¥_x0013_M_x000B_-A_x0005_£2Û7,A_x001F_Ã%ur,AD_x0002_:4o+Aâ¶äÄÅþ,A_x000C_&gt; Úw,AÂJ_x000C_¨M,AÔªÏ_x0005_Ì+-A0(3[2-AæiÀByè+Aªâ4_x0003_J,A_x0001__x0004__x000C_~r*ß_,A_x0013_¸'ù-AHnûä¬_x001B_,A·³_x0006_ã.,AÒh[1t+Aê{&lt;0à,A8Jÿ_x0002_Æ×+Azh%³Ø+A}L%Çß+Aâíø_x001A__x0006__x0012_-AøSY4m_x0018_,A÷ß³×_x0002_-Aï	Óx---A`ÀL7WÒ-A\$ãC?°+AúêÄMN,A_x000B_ßS_x001F_³,Aé`ë_x0011_O,AÔ~2Z-¹+AáZÕ÷§_x0017_,A_x0016_m{»bB+A\ó_x0003_Ýa,Ad_x0010_QW_x001D_,AX_x0014_-éÅ,A:(¢ä,,A_x0016_=ªÅ_x0012_­,A%ßþæ,Azg_x000E_,Fk,A`_x0006_auÓÖ+AZ2îu¡,A&amp;¢%Î~ä,A _x001A_Pâ_x0001__x0002_:_x000D_-AlM{AM-AÞFdê}_x0011_,AÒ_x000C_CO6,ABueüó+ADVÊÍC,Aìé[+AÃ_x0013_P2¦Ë,A,_x0002_Hó,AaÙDÝÂÅ,A´_x000C_Ä_x0010_U,AçÂnéHU,AáÞSý,AÊ"_x0005_çË,Ar·ñaÛ,AK	ßâô+A®ÙîSÙ+ARTÊà=-A²ï(¦½¦,AfvÁhï_x0006_,ARBL´%,A²¬_x0006_-Ö+AzZâã_x0002_ø+A_x000D_1%l|N,AÚr0f¾,A&amp;eê._x000F_p,A_x0013_íoÐ],Aú~à[_x001D_,A_x0014_;ºÑhÓ,AT±qÀ4+A_x000C__x0012_'«Q;,AõÓ_x001D_êØ+A_x0002__x0003_&amp;Â_x0011__x001E_,AF_x000C_Þ3Ú,A&gt;_x001F_7q#P-A´ÅØ-AP_x000D_n1÷¦,Aß¦_x001D_?_x0014_°+AÐ7G+_x001C_-AÎ¸G~D~,A@_x0006_öv_x0003_¸,AÀ"úw»+A&lt;"CÃ2k,A²_x0001__x0002_*[-A£Æ×qÄÓ+A_x0014_t¤U18-AuyÇe7Å+AªÜÔ±ÃÖ+A_x000E_^»ÊÐl,Ae~,tªð,A`ý_x000E_É*{-AZÑ?âl§,ABó{SuL,A«¤®G©=,A®CÜX¨[,A,_x000B_ÝjO,A'oi_x000C_á,At¼TÄ@"-AHµk7,A&amp;¾Ò°Íñ,AÁ~t_x0004_õê+AÉÑN!q,A_x0002_·_x001A_-¸+AO_x001F_i_x0004__x0007___x0008_-A%dº_x0002__x0010_5,Aa_x0006_w+A_x0003_xg¤vª,AÇ`û¥à-,AØÄÔþ_x001F_-AT_x0010_6-A*rø*¬,A®ÅCB,AÙÿ¢ü6,Au7«pim,A_x0017_è-_x0001_:,Aý_x0014_ëÆz8,A_x0007_l_x0008_ªËþ+Aa¨í³G,A´Î_x0015_õê+A_x0004_%øÚ¤+ArÜ,A»_x001D_q1,Ag'áùõ¿,A*_x0010_úÂ­,Aá¼7îúV,A_x001F_Õú,A_x0004_óÞþ=,A=~q_\W,A_x0015_\¯P_x0019_&lt;,Ar_x0015_1¥ -A(sÅ÷+AHëBó+AVXp_x0013_©ä+Aw_x0005_ñ_x0010_ù4,AtTÍ	AQ,A_x0003__x0004_ègØfÙû,A}²L®_x0018_,AûÄQ;,AHC(ª,¿,A_x001C_°Â&gt;¹Q,AÀrývE,At_ó+AÜÐô0Âs+A&gt;_x001F_ÉÉXI+A&gt;¶å "_x001E_+Ax/× õM,A,gñ+AFx&amp;tN,AHö«tÙº,A*_x0002_¢brk,Aª£_x0002_9gv,AÈD&amp;¤]¥-AÒ_x000E_¡³±&gt;,AÔIë ñF+AO#)£r3,AÀÆÌ"¨,AN%_x0004_õú+A*y6¹ha,A_x001C_~_x000C__x001E_[-AöuYéÏP,AÉÐùÃÐ,AÀ2×_x0016_~,Aæ°îÙ',A_x0004_Q·_x0001_¬+A¯cèÛ&gt;-Aº_x0008_U+k,A&gt;}Ý_x001B__x0001__x0002_Ç³,AG7¹áÍO-A&amp;³yÆ6_x0017_+Aé·_x0017_t¦=,AÐ6ï_x0017_a+A&lt;m_x0007_Ë3,AW¯mC-A±_x0019_ï|Ä,A°!æ+AK®(gõ,AsfÎ7ð_x0012_+A«s¼-Aé2ToÅ+Aj_x0005_·`Â¶,A4p¸Øâ,A_x0005_L¡(ØÚ+A_x001E__x0005__x000C_­¡v,Ah®_x001B_ïi,AfM_x001A__x0017_3§,A_x0018_ÍõèKâ,A7_x0015_¯_x0005_X_x0018_-A4_x001A_ÍiMÍ,A_x0005_Mïh",A+h/3LÅ+Ae*Pý"+Aö"W,AS_4Àz,AßÅºZ&gt;h,A(²_x0015_D&amp;,Ae%Û¡d+A&lt;¯_x000C__x0001_Ñ,A5=,-õ+A_x0002__x0003_fà_x0007_|4ö+Aÿ ½sÉ|,A_x0003_¿ãBå+A¿9Êµr¡,Aô	_x0001_cU_x000B_,A¦G6¡À,AC°¶A*¤,A._x001F_b$-AÓJp@Qæ,A²Â¯nB£,AMo)_x0013_÷;,Aï!ò?A+Ay4ymà,A¨ðkÚG,AðuöVo·+AÄÉ±¹MÛ+AÂ&lt;[¬T,AnI._x0005_ý,AéÞì_x000B_ÝÌ,A&amp;BòÇí,A7;£_x0012_,Aó^Õk(_x0003_-AQ	Í$§,Aþ"õ&amp;Ü¼,A_x0004_G$=¥É+A_-^_x0015_5Û+A'_x0018_0°Ì,Aëà¿ë+ATG,A_x001D_kç¦,A_x0016_'`¹¥+Al"'_x0007_	¹v,AlbOìP,A@}@X_x0007_,AÌ_x000D_¾!Kà,A_x0003_gËh~N,A-5×Z-A­YY)_x001C_/,A_x001D_o_x0017_+A_x001E_óñ05½+A(ß·=_x000D__x0016_,AidE:åa,ACd×SÎH-A_x0007_á1_x0004_	9,A¤_x0008_Ó?³4,A%Ctô_x0010_-A_x0005_Â.É+AD@æß¶B,A_x0006_¨¼\Ù,A&lt;Ë9j´_x001B_-A¢_x0002_(çÌ_x0011_,A¾¿UA,A`ÿ¶,Aóãá_x001F_a,AÍÀoÑÎ+AÚ²Ã_x0008_ó,A_x0018_PÆ*é,AP_x0013__x0017_«·W-ApIà_x0001_±Ç+AQc:_x000F_I,A¼íõÒ^,A#4_x0017_YO£+A±¶_x001D_-ðÉ,A_x0006__x0007_ùí²#ä_x0018_,AóØHÞ_x0005_,ACÝ_x0017__x0018_¸_,A9&gt;_x0012_ø¬_x000C_-Af_x001D_Û¼ï,A-]ÖØ,AQ¸_x001E_æWj,AÞ_x000F_ÜÕù0,A_x0006_5ÆÍ,A_x000B_|q3_x0019_,Aqf_x0001_/"õ,A_x000D__x0018_±3J,Ad&gt;ºçð+A_x001C__x0019_ºÇe¹+AL¼Õ¦«,A_x0011__x000C_2_x0002__x0004_,A%¨_x001B_GmR+A½³_x000D__x0016_é,A¯ÏD^ä7,AÛ_x0003_/Óï&lt;+Al_x0008_	_x001A_,AÚ»_x000D__x0019_Ä+AQeý_x0015_â+Aí_x001D_ð ,A$Xâø,Af¦§azÔ,AæNî¥_x0007_.A(W½/á_,AT£_x001D_æ,AxÉôûs×,A0_x0001_ÍÓÐq+Aþ?`_x0002__x0004_b,A«9¢--AA%,v),AàzEÀF+AÔCBSC".Aè_x000C_R:Å|-A¶Q_x0014_´Qò+AN»Ízî_x001D_,Aj'Ïl_x001D_â,A¤«$¿ú+ANO­º},A'Æ_x0001_Ké+A_x001D_Ê#Gìb,AîÑO#+A_x001A_X×ÊTÛ+Aì_x001E_c ¸,AÑÐ!Åw,Aa[_x0001_Ã®Ã,A78_x000D_ý+A_x000C_ý°_x0012_?&lt;-Aý9&gt;-¤û,A$/_x000C_ÓØ_x001D_+A 2x_x0008_R,A&lt;b_x0006_êu+A_x0008__x0019__x0002__x001A_¨æ,Ax_x000C_±¥ª,A2Ú+¹g-ADùkÀ_x0019__x0002_-Aì¦Ô,A_x001D_sèß¹,A{_x000E_`Ï¨_x0003_,AèW_x0010_H,A_x0001__x0002__x0002_kÄHQg,Aih÷èpû+A_Pâ1_x0017_¢,AJ	d)\¯+A~_x0006_¤Zõ+APNj&amp;-AÖ÷_x0005_,A}D»]µK,Aöjæ³-@,Að4|I¿y,A_x0013_ä~´_x001D_ª-A'_x001A_à_x0006_-A_x0013__x001E_­{º,A®'_x001A_vB,A½_x0013_ÿ_x0016_5+A¨¯lÐªM,A_x0002__x0017_`_x000D__x000E_,A3êoôFW,A-l_x0004_ÒD,AØrñmXØ,A§_x001B_\_x000B_õ¼,AÊ­ané$,A¶6'Ñ¸î,A&amp;_x0008_9\_x001E_7,A_x001B_Ëµ_x001D_|A-AÂàN_x000B__x0008__x0019_-AF_x0004_¾Ï¶&gt;,At_x0016_ÅåG¾+Aó_x000D_)wå,Aß2Íè=6,Avr­»Üt+A¿Ù_x0001__x0005_®Å+A:À´Hã+A_x000C_SDç	 +A ÒúþFv,AÇñ±ëÃF,A1ãò_x0008_ìá,A_x000E_ô_x0012_×­_x0001_,A ÜQO"Å+AÁrn¡có,A ¼¥wNK,A_x0010__x000B_ô«_x001B_-A$_x000D_èI{_x000C_,A_x0008_À'K+A_x000D_Ä+_x0012_¡-A­_x0019_æ&lt;,Aðã	|{Ü,A_x0004_P_x0017_Î(_x001F_,AØv¸õzS-AÖ_x0001_MÞJ·,AÞ$sò3%,Aj_x0012_ä",AHÁD;ÐY-A_x001B_hUåúù+AÎ1µ_x001F_L+A_x0003_³uõ,A$¨_x001A_ëË,Aì%_x0007_[-AÚ¶J_x0005_C,AW_x0014_F0¡e,A\k6®+A(3É_x0001_Ó_x0002_,AÁs\_x0004_r,A_x0001__x0002_V_x001A_ÊîS_,AÄo?&gt;`;,AcÎ|_x0016_yÈ+A_x001C__x0002_g\4&gt;,A_x0017_kÊS@ó,A¤3_x0017_ó;ê+AZ[³_x000F__x000B_-A_x0001_Ö1EÂ+AT¡ _x0013_IÀ+Aíý_x0017_ÇW,A('W_x001A_,A»Ä@D+AÉ+hò_x0016_H-A_x0010_ö_x0017__x0004_:u,AÂÙä05-Aúû _x0002__x0008_,Ap£;K,Aê§fCÕå,A²u×b[+Aã_x0002_ÿ_x000C_BÐ+AÅ_x0011_--AÀ_x0010_Ï ,A_x001B_«ém_x001F_©+A»NínJc-A­tÑ_x0004_G,AéÎðmG£,AC_x0004_ï_x001F_ÞÓ+A_x001C_ª%àg_x0015_,Aø_x0017_xÖU-A1D_x0012_q-Aä¨Ð_x0004_1§-A_x0003_éK_x0003__x0004_Ö,AßÈ¬Ìa+A¶Õ_£+AKæ_x0007_9FU,A=³o}³,AÖ&amp;ÁæBw+A(¯ØH_x000E_,Aîà±jùö+A&lt;YÒzËï+A"_x0001_Ò_x0019_A×,A_x0005_BkA-A_x0016_å_x0004_Û_x001B_Ö+A±cy-5-AÂhÈõ+AUkñ;ÈA,ARîuÖL,AF_x0013_Ý_x0003_zÿ+A§½/ý­|,AlÖ_x001E_'òL,AÆï°+³t+AÓÓb{[_x001A_-AIÞï~w_x0001_,A_x001C_ûTN_x000C_-Aô_x001B__x0004_&amp;ú,AL_x0004_C_x0005_TC.A-3ÃÉ+AdD_x0002_&lt;(_x001D_-A"ì~£Ó,A_s_x001C__Ý_x0018_,Ah5fÜS,A_x0012_]¬,A$m4 _x001B_-A_x0001__x0002_Óó)m$Ç,A0_x0001_¸÷q;+A°´ë}òC,Atán2Í,A®0ßY½À+Aðg|_x0014_Q-AòßÉéÀÄ-Ay_x0017__x000E_,A¥#ÌÁèd+Añ£_x000B_Úè+A/tæ+þ ,A&amp;"v_x0012_9 +At_x0012__x001A__x0007_§&gt;,A`o	d,AùñKÚ&amp;-A»b¥ù¸©,A[Ú ùF +Aî·_x0012_8wÙ,AD&gt;_x000D_yê+AFæ_x000F__x0010_Ì_x0008_,Aï&lt;¸[9®,Aì1×^m¤,ArBnÛ},A~ëNÑG-Ai¨ê½ð§,ANe¥"µc,AJ_x001E_µKs,Aå¬;É+A¹½7l­_x0007_,AGTkdÛ&amp;-As©¥_x001E_C©,AkjÆ_x0003__x0004_O),A_x000E_í_x0002_6ø-A#Lp%z{,AÐ÷©ôúø,AÊ_x001F_6°_x001A_Ì,Aín_x0014_Dp:-A­_x0003_æªp+A$údu,A(Uo&gt;_x0001_w,AìmäoÇ+AÐ_x0003_qû|+A÷«Ðt§ù+A²Þ~MìF,A@Ö»åfê,AW«ß«ãÖ,A_x0004__x001C_&gt;ö¾,A`,|=F-A§¹s_x0015_6,Aâ  c,A_x001E_i_x0004_DfÂ,AÓ·_x0019_/|z+A4_x0002_kÓ_x0013_+A´7ï0¨_x001C_-Aux¸_x001C_BO,Aüæ°bW,A(;öTåí,A_x0014_ú|Ú&lt;,A_x0014_!³P4,ArB_x000C_oº,A?zâwq_x0010_,A_x0016_ÛÕ3,Aj½7ïá&gt;,A_x0005__x0006_åÍl××,AÏ¶¾EÝ,A&amp;Ýõ_x0018__x0019_-A}¾&amp;,A`_x0015_\q+A_x001E_9]_x000E_Û_x0008_,AHÑâ[È_x0003_,A_x0004_\ìI°,AÞßý°0_x001D_,A`ÑhDÚ,AÚ_x0015_Ð_x0002_+A_x0007_èÓ_x000D_#L,Aíñ=zÌÀ,AÿÐV_x0019_~^,A_x001A_»O±ð_,A¸_x0001_S¨(þ,A#*DÆ_x000F_,A_x0015_¯i¦&amp;9,A¿P³5+,A_x0002__x0015_14x¶+ApOº·,A¼"¼¾a]+AÂ#4B+AÞ_x0016_B_x0006_2_x000B_-A!Hñ|-AÞ_x0002_ã¥§+A?:¸:g,Aj_x0019_`È+Açú_x0019_ºy+AÒ10Q_x001B_+AN_x0002_¹¨,Aàiv1_x0002__x0003_¥{+AZ¢àu_x0001_@-Aæ_x0012_Ý_x001F_#l+A¸¤ÍTË-A+_x000C_¾=ÐY,AÖ^R",Af²_x0017_¤,A·Yh_x001C__x0002_¥,A|ü_x0016_ Â,A_x0013_`_x000E_u$+A[!o_x0006_Yæ,AqDâ0§µ-AJiö°í,Aµp(?«,A_x001D_N,AÎ ÷_x001E_¡_x000C_,A­©ün_x0002_,A&amp;+¼_x001B_%,A_x000C_~_x000D_dR,ApºÄîø+Afîh,AÆ`ÀÎØC,A_x0010_SÞ_x0012_få+A )Re¡F,AXkÔe4K,A_x001B_õ/Ö¥Ù+ARK1Ò,C,AëÖ¹S4y,AõAÙ-p_x0008_-AÂdý@B_x001D_-AÕcÕÞ,Al^ÖÓ³+A_x0002__x0003_3®Çv$æ,A_x001E__x0012_«¹H'-Aô!	â_x001D_¹+AÝÛSÛ+AN_x0002_mMo&amp;-ALº#&amp;Íe,Aþ®÷_x001E_3+A¡ªÕ_x0013_Vì+Aáõc?,A|{dÒå,AÒ)ØD÷õ,AÎeø¹,,A?_x000B_ÔN_x0008_+Aõêi!-AÐ´û6¯_x001A_-AW&lt;o@Û_x001A_,AkÚ,AÌðO¹:,A¤ á_x0016_0|,A~¾ª&amp;-A±: _x0010_,ª,A ä¿,Aç#MP¬+A.O;z¯ù,A_x000E__x0019_ù_x0001_÷+ATùí(¨_x000C_+A sè²g÷-Aña_x0012_'¢u,A%+¬	-Aìe_x0016_±ç+AÒô ÕeÄ,A_x0004__x001A_ë_x0004__x0005_8_x0018_,AE Øø,AH¨;ª¹¥+A)¿Ñö_x000F_=,A}Ó&lt;È¨+AÊBX6,A_x0002_Ý®_x0001_!j+AÄ_x0005_;,A3_x0004__x0013_nÇ,A_x001F_Tcö_x0016_.+Ac7Ïç®+Aô-©·,A	(È_x000C_Wi+AÀOm	=V,ATÓ®|Æm,Ab_x0011_º$m+A¸M_x0003_Nýõ+AÍò{Þb#,A_x0010__x0018_¤!Ãç,AóàÖlíE-A0&amp;tE,AHÙÄ^&lt;_x0019_-ADº:æ,Aüe&amp;_x0015__x0018_¼,Aq_x0003__x000B_B,A&lt;bÇ_x001A_Lî,A_x0008_ ÙJ2_x0013_-Av·_x000F_Ð,A¡áÒ_x0010_Gñ,A$GÝê_x001C_0,Aå¶Ã_x000F_ö{,AÖ¼miûó,A_x0002__x0003_Ä½l/«ò,Ax*ä­Æ,AÉÀ2_x000D_!º,A­wüÌîn,Aîí´-ý/-AÆ_x001B_[D-Alô¬WúM-AW_x0001__x0001_2+A"N_x0019_Ø	t,A*ÃÃ#_x001E_ú+A°_x0013_Ïë½_x0017_,AÐ¿_x0005_Ù+AinÐ£L6,A"íÃGí|+Al£r_x000C_Zÿ+A_x001B__x001F_?ão+Aÿ kå_x000C_.A®&lt;(à+Aê1oÐ+9-A²S´_x0015_Þ,A\ÃÙ³Y-A_x0012_¬H¬v/-Aé×Ál©È+A£ïaWGË,AX 	_x001B_ÖW-A&amp;4îÕ)=,Aì^!Èþ_x0007_,A×_x0002_åSô#,A4½Äü$-A²cuËÓ,A_x0017_Ùd#I-A_x0008_ÚË_x0002__x0003_ºÎ,A'×Æ¾FA+AöE¤]Ò+A®X],AFjñÜ»×-A_x0010_§f÷ä,AzAÞ_x0015_M,AaQì_x001A_,AiZú³Êþ+A;WH_x0005_aÕ,A_x0019_ëÓ_x0008_/E,Að-e£,AÚM_x001F_7X,A&gt;ï_q·,A­Ó_x0013_©,A8®uãb,A?ÐùÖpÈ+Am_x001D_)¤#_x0007_,AÎûç+A G¢W3,A&lt;Q',A·ÄÆBéÔ+Aÿo²y.=,A"A_x0012_X_x000D_«,A}//é-AÀÑui,Aàù=^Á+AÜR_x0001__x0002_&gt;,Aòñ uªy,AM_x0008_}°Àj,A±%Ùê'ã,A â©È: +A_x0001__x0002_×ç_x0013_f+Aº_x000F_7+Ä,A_x001A_G(n+AÃÏäÛY6,ALý¬ì:+AÚ- k_x001A_K,A_x0012_Æ]_x001C_-Ab£7Åé,A_° CuÐ+AT&amp;/ÐÉð+A\ð_x001E_ 2_x0007_-AÍ_x0005_Ùm/-A`?ûTL+A[Ç_x0004__x0010_]+Aæ½~_x0002_z,A@éÚ%­,A?´ó=ø+,AQ_x0008__x0016_ân+AÖ§_x0019_+Au¼S^»ù+Aþ3ûû£Ï,A¶ëõózw,A~úS@¶y,A&amp;²_x000B_cÑf,A½®P6&amp;8-AÛgÆN+A_x000C__x000F_]ôïÍ,AuÆV_x000B_æ,A$W¨M,AÉÖeÔ_x0013_|-AÁxHuZ-A_x0001_²¦_x0002__x0005__x0017_,Ao®_x0016_,A_x0018_äïÒW_x0004_-A?n_x0014_Y,1,Aýg9y¦,A¦5QÛ#,A^·/8Ä+ANþ_x001A_&amp;F,AAWmÙ_x001B_U,Aòÿ¿B9÷*AÀÜê_x0001_ßN,APú·tµÐ,AyIpâ_x0004_H,Awq_x0003_Þ+A_x001D_Y±m@k-A|ÇCù]_x0019_,A½!HÃ,AH _x0004_n_x0004_Î+A¼_x0016__x000D_èl-A_x0005_/_x0017__x0016_h-A_x0019_DU¡l-A:û@f®,Aü¯_x0012_®&lt;+Aü¯Où+A_x0010_J»©_x000C_,A£èá_x0006_f-A°µeÖý6,Aè&lt;I{W-AìV_x0002_ß_x0007_-AI_x0017_Á_x001F_±æ,A®_x001D_7_x0002_C©,AÜeè«Õ+A_x0001__x0002_ ¹j5},A@J«+AÕ&amp;V,#h+AÐ_x0014_V÷Å&amp;+A5õ³³_x000B__x0006_,AØËH_x001B_0;-Aó±T°ª-A¦T_x0003_Çç,A^FIÐÝ,A_x001F_Ébê_x0014_,AUuÖÚ÷h-A¢ÑjÁ @+AÉgðµn×,A_x001C_]CëqÛ,A_x001B_üã_x0015__x000C__x0005_,A_x0012_P?_x0012_Í,A ôb@Ã+AW§¨x,ATðòÓß¯,AT	þ_x000D_ù,Açá»)Hù,A[÷À&gt;,AH­øl4,A_x0001_Ü¹r.Î-A÷ÕÚ.;,AmÈ!ñX\-A«Ö·/òF,Aä/¯Ä+Aìì9_x000B_È,AfAì8t!-AD²_x0015_ð*J-A,BPe_x0002__x0007_à_x001D_-A_x0001_±ßºS_x000F_,AG-DEÕ+A·¶"º7-A_x0015_nÄ~ø_x000E_-A6õûsË,A?È°½ï,ApT_x0006_	T	-A(|³ß×-A.\©CÀ+A&amp;íñ§´(+Aö8_¡¬+AÀ_x000E_¦ÔY_x0010_,AØÈ_x0004_ØÝ+AÒéWâ.ô,AuHÊ©O¶,A&lt;F_x001D_p,Av_x0019_[üpv,AºÔ(kun,A¾EÎüz-Aìã&amp;U¡]-A_x0019_aÓ¡,A_x0010_\åæ3",AU_x000D_½7_x0012_à+A°jµ8-A¤\Ì_x0005_+AÎ_x0014_H^à+A¼¢¯Ïñ+A=£OlhV,A._x001D_jwþ-AcKêËI_x0008_,AG_x0003_L:-A_x0001__x0003_t_x0002_Ïv¯-A_x000E_DÂ{µ,AñÏ7ïu_x0005_,AÏnDkÍM,A§P_x0012__x000E_^D,A_x001D_m¤¿õð+A®²_x001C_íûK-AO._x000E_Ö,AÃ@ÁÿWÇ,Av9GU=],A4ìHÿ_x0004_,A_x0014_Ù_x001D__x0015__x0010_;,AÖ'yu_x0014_¤,AT:_x001B__Òê+AfÁ_x0018_R/7,A_x0012_»]C,A*ËØé+Aö¶fHô,A´V½Àç_x0001_+A6F`,Ah_x0006_øÛè¡-A Bý,=Â+AÚå_x000E_FÔ,AØ"I,AG_x0008_+#¥ý,Aý@kV³ë,A´1¤.`_x000D_-AÓãZ_x000C_Z,A_x001B_Ã­ùù-Aì /®+L,A8_x000C_H[c-AËøÈ_x0004__x0005_©þ,AeÃä¬Þ×*A_x0018__x0014_|h;,A¸Ö_x0007_÷_x0011_,AÐ .B_x0005_-Ao¶?T_x0008__x000B_-A7ÐR$-A£nÂ,ê,A9(æ_x0010__x001E_D,A_x0010__x0011__x0015_ã~J,A«@¡¹M=,Aòà_x000B_±£+At*[®0ò+Ah&lt;@6+,A0ï&gt;õ+A²E_x001E_ê7,AUýh·&gt;µ,AHÄû(Ü-A±_x0002_¹é -AöÆª¹s,AÛâ@Ç7Ã,AÝ\FÀÆ,AM_x0003_ìxØ¹,AãÛcL¿+A6Jù_x0001_%¶,Ayµ»oÜñ,AÛ7Qx,AË;ÜÀwî-A(aÄ_x0003_g'-Aµ6{h_x0003_,A_x0019_,_x001D_DÝ}+Ar÷¶_x000F_ð,A_x0004__x0005__x001A_µ¿t]+A¾&amp;»+A5Éªõ¡.-A&amp;®ÕñÇ+Aß,_x0004__x001F_©ï+A ½Ì]ÜÔ,AÿY{_x001E_BÕ,A²-Ô_x0011_-A_x000C_6fQ+AªõÌõ	$,A9_x0010_S%p,AVÁv -,A³Ö¬èg=,Aú_x000F_ônû,Az_x001E_(ÿ@,Aý_x001C_:Ñþ,AÆ_x0001_-Ì_x0003_-A¿U_x000B__x0001_, +A!½í		,A!¶aî~,AXz`-A ¶_x0012_¶ï+A¾lÇCQê+AÈoþlú,AWXò£¬G,Aà3):Ò×,AX;	e,A|P¿Nc,AäË0k+A¿hÞ«?,A|¡_x0001_8_x0002_-AR_x0010__x0001__x0003_8¥,AñMëÜÅæ+AOYlªæ:,A_x001E__x0016_îhñ,A|©Ù),_x0010_-AÃ_x001B_F{Ì:,A³¶n,A¢î|_x000C_i_x0006_,A}¥M§"/-A%ål_x0004_"¦,AØOfçH,ASÊ±_x0001_õ+A7/¼$Ø_x0014_-A°¥ÿ6À(,A¢²àú,AöduÔ,A_x0006_U_x0015_j+A*c_x0014_ðõÎ+A_x0006_Â¢nt,A.[]_x0002_0´+AîA_x001C__x0006_ê,AøDô¼d+A_x0003__x001A_3Î×,AqÓð¡¿+AU7Jik+A7&lt;¨ØïC,A5Ë ©8,A]$Ib)0-AºSíQ-A_x0011_g_x001A_^+Aþ	°¼N_x0018_-AÔxXd,A_x0001__x0002_yÜCðf,Ad8SxP+Ae¦´°´T,ARtY:!s,A:èÉ|8ñ,AIã#zQÙ+A§2_êu¢,AöRh5½Ý+A2 ­æ"£+AHþ¤C¶,A_x0007__x001A_-h;,A±æ¿6_x001C_+A²T_x0015_ò+A÷_Þës,A`Ó_x0015_ÚV,A~_x0016_Øcn,A9¹j(È,AIA0,AÖ®¬ÿý,A[çëÒlx,AÁU@e_x0017__x0004_-AØÞÖ7,A^_x001D__x0002_?«,Aô_x0013_@_x0015_ã¥,AJ8¾Pñ+Ax½e_x0008_ò_x000D_-Ai-¸Ö_x000F_,AFÎÐ±,Azû5',A_x0001__x0012_Ie,AÜ²__x001C_¸-A_x0007_?ý_x0001__x0006__x0012_¹,AG³_x0006_²_x0006_,A_x001A_M &lt;2{,AªZ__x0003_BÝ,AoCÝ+u³+A&gt;¦lt+A§Ï_x0008_µäá*AD«_x001D_;,A*ØKþr,A¡¦@_x0015_õ_x001D_,AØÏüT_x0008_ö+A_Ô¾E,Aë{û¦zP,Ao×Z4Pü,A_x0005_ö&lt;_x0008_\,AÍïóXK-A rS¢)8-A¨ðCá S+Aô_x001A_ZÔ,AÝ¤JUæ&lt;-A_x0004_s`_x0006__x001E_,ABô¶_x0013_y_x0014_-A_x001B_ £Ý+A_x001A_v&lt;f~é+Aù©G,AÈ_x0005_U ._x0010_,A_x0017__x0010_(æ¥,A8¦ogÄÆ,A_x000E_â_x0002_.,AñaÎ_x001F_¾Á,A_x000E__x001C_ý	_x001F_F,A3hõ3,A_x0002__x0007_r_x0011_|pm",A/Yôs:¬,A&gt;_x0003_§ý_x0005_ð+Añ6ÕJ_x0015_,AnäcÍÃ,A³_x0013__x0010_í+A[_x0016__x0017__x001A_ð*A(._x000B_W_x001B_,Aì}]{,AÜ³&amp;?©+A£¡dÿ¾_x0004_,AæÂßMF,A1K1S-A_x0010_ÎÌ¢yà+A_x0002_ËÂ	æú+A0Ò_x0001_úÉ+A_x001B_é_x0001_9,AlHì}±q+Acø¬E­±,A"*`",A_x0017_Ð´¹^s,A-¤RG,AÀ X\_x0013_+Auë_x001C__x0010_,A¨ÞÞrÊ¨+A.Ï£Ëþ_x0012_,AÞ}ìa,Aß+_x000F_}U,A_x0007_ÔÁ_x000B__x0003__x0002_-AÄ_x0007_Vï,A_x001E_GÒ_x0006_ùX,A_x0010_õ_x0001__x0002_:e,A¶]·,APá-Að_x0012_auÆ,A´^càG=,A|ðHoÑä,AÒÆ_x0016_Àå'+A-êTm_x0016_û,AÑ6d_x001E_à+AÏ7´.iÓ+A_x0012_ÖýíÎ,AZrÞÈ,AP7`Ý_x000C_Ó+A8È_x000D_}.ã+AV4Æõ,ArxoãÚ,Aîìÿ»Îø,A_x0002_»\ò,A¥Lá°¿Á,A_x0004_ïh_x0008_ðÏ,AÏYôÂ+A_x0004_2ðÚ +AZôêÁ°,Au§sgï*,A¥y_x0012_mÏà+A/O_x0019_ ,A_x0003_Ä*éÓ,Aµ]]Ó¹+Ax&lt;µ&lt;ûÀ+Ad&lt;ÍÀ0+Aªø·{ýG-A¨_x001F_Å¦¾+A_x0001__x0004_ÎÔ_x0014_&amp;_x0003_-Aa5ªFZB,A%zþ^_x000C_&amp;-Abè|o,A_x0018_É£À+A~OÝøÓ+AYÐÉÞ+,A7]|ù#,AÚ©²´ÿ,A_x0010_ÂÖÑ¶æ,Aw4Ï:+Aoê_x001C__x001D_è-A´aÇ_x0008_'_x0017_-A»éRÕµ©+At*¡nÃÂ,AppüM¤,Ak6ÓÁhé-A¾ÓV½¸±+ABFîuO-A¨uHìt+Aüú6¿Å¯,AÇöýêÛM-Aú°Böm-AäÊ_x0007_©»,A_x0002_"C«ð},AÉ±xoù,AýDvü*p,A_v|©Óæ+A8Ð¢¦_x0005_,AcD_x000C_Ø+·+A:_x0001_X_x0004_¹+AÔ=h_x0002__x0003_QF-Aò¯4Õ,A¨Ù ¨E-A´HQÀÖ+AÒÖ_x000F__x0008_&lt;-APd¶é_x0017_,Ah2¶)),A÷ñø_x0010_,A!_x0011__x0018_U×,AªÒÒÎÿ¾,Aº¶Wý²ú+A[£KWº,A-*ÔS_x0004_«+AÑq¼Ua^,A ûtz,A__x0002_ZzC_x0013_-A_x001C_¢_x000F_ªÚ+AU9©|¸U-A÷__x0005_÷I,Az_x000E__x001B_÷d,AG8®o,Ac*GRà*A-_x0003_08v-AØêmÒ+Ac1Þ,AÜ.ÖJï,Añ¤M_x001D__x0001_ ,AM8NâPÂ,AÞ±3_x0005__x001B_4,A/¼æüq+AlÍYØ_x0019_­,A_x0006__x0016_éÏX-A_x0004__x0006_F_x0006_~_x0019__x000B_C-A^ø8_x0019_=,AÁ_x0018_Û¬¸_x001B_-A_x000B_ðòî¹Æ,Aâ_x0005_¡°ú»+A8^å·M-ABÓ3;ýâ,AÀ_x0014_ÍÕz+A_x000C_¸zn·,A\_x0013_·Ë¬&gt;,AÕ³?rF-Alõ¡ÅV»,A¿ï_x001B_ô+A|áÓPõ+A#2É!þ,AÐ_x001E_OµE-A8o´M_x001B_-Avs÷Õ0,A	_x0002_µOhû+AÏá#ç¹v,A_x001E_t=^;,Al:¥_x0002__x000D_,Aâ¦¥Ê_x0012_,A_x0006_¸£¹±»,AÂ_x0001_Éz±+Aù¬e·,AÕ_x000D_*K²å+A¢_x0003_&gt;íkU,AÙ	üe,A_x000C_©%	Ñ,AU_x0005_&lt;,AÕ×á_x0003__x0005__x000C_³+Aù_n_x000B_V,A±_x0011_êo©%,AèÂè8î_x0014_,Al*ïjOê,AA_x0006_¸äô+AL¥ÑdDå,A&gt;k_x0013_5î¾,Ak¼y£¬,A©öX+AÕ|_x0002_*_x0017_F,A¬ðG°¹ê,AÄwì+A§Î]æk±,A_x001C_èeN,A_x001C_Vujê+A	!öü`,AVJáð$N,AðûTL_x001B_-A8Á$è_x000B_,A²_x0019_×âl+Ab_x0007_Ì¡-AÔ.ìQå+A_x000E_dOcPÃ+A5~'_x0018_¬ÿ+AR(C4À,A_x0001_¥[fñ6,Af&gt;x¥+A_x0004_¿ã¶,AaYI _x0006_ª,A3	ñ_x001B_u,A°ýÂ,X(,A_x0001__x0005_Ý_x0012_NKÝÀ+AÐ*ìªË¥+A'_x001F__x001B__x001F_Õ»+AiQ_x001B_wd_x0016_,Aj[_x0007_3_x0019_,A¸-.OZ|,A*£È+6+AñaZR¼,AW0_x0001_'~Ô,A¯_x0002_³®A,AÆ_x0012_µÀ¯Â+A_x0012_î|Ê,A$_x001B_Éÿ_x0011_»+AüîÔÍi,Aêä4@y,A_x001B__x0006__x0003__x001E_?-A_x0004_JÛH_x0019_--A!¼ø½ä·,Aò[O³Í+A_x001E_Ú{[.,AÕ®Ê_x001A__x001E_¸+Arë«ö_x0016_-A(ßE_x001C__x0015_w,Aî@ÉÉ,AgÕ_x0004_\",A`þ_x0011_ÈÊw,A3_x0018_+_x001A_ÿ,A§}:RZ,A &gt;ì\,A_x0007_ó8«ª,A,_x000D_Ò©b,AU$_x0001__x0003_ÕÊ+Aq6!I-_x0016_,A`ßu_x0014_-A[_x0018_%Ä,AdÄô®+A:Ò)_x000D_åJ,AØLcnO,AÊ¥o¨6,A´Ç¨ðÕ,A ðÍø§í+AbÜ)Ú5P,AFÏxM&lt;,A }_x0016_=òº+A.°â_x0001_Ý+AØî¸jè+A_x001E_aÉ-±Õ,A	¨_x001B_2,AÄ&gt;sRT_x0015_,Aãì¼£ÜÂ+Aé^FA-ALÁy$s,Aè_x001E_¸_x0015_h-A@uÒ_x0013_¼+A_x000C__x0008_¥æ_x001A__x001B_,Aúõ_x0003__x0002_å,A¶W_x0003__!,A;C-®_x0019_+A9Éo_x0019__x000F_§,ABï7,AÜ~_x001C_ü,Ahão¾¿,AÄ÷.Ù¾},A_x0001__x0004_j;Û v£+A]µWÝü,A^8q_x000E_æ+AÔ_x000B_~_x0014_Aù+AP_x0016_%1ì½+Av«HIz+,AÝWÔu_x001E_,A`_x000C_ _x001D_Ë+A_x001D_£_x0018__x0013_ÄJ,A),AØBùZ,Aû5¡ákB,AKh_x001F_'"-,A¨Î{_x0008_,A_x000F__x0018_ã`ÔG,Aâé+FJ+A_x0008_ÉR·,¹,AnÂ«]_x000E_,AÊîÓÇ,-A:¯.tË_x0002_,AíÀú_x0018_W!,A4NÁóÙ+A¢_x0014__x0003_S-,A,_x001B_QÙìñ,A_x0001_Ô|YÓó,Aj¶Bß+A_Ä];_x0014_ý,A_x0006_£Ùã_x0006_,Aáô_x000E_Ó*Aý æNØr,Agsð#_x0006_ñ,AÓ7_x0010__x000C__x0001__x0004_^[+AòAu;Ô+Aè0ÔÇ:G-A ùW×ÿ+AÓì®N,AF_x001F_æée+Awxòà¸+A×8_x0003_.O_x001B_-A_x001F_Àow_x0012_,ADa×	_x001A_,A_x0002_Î½¿Å£,Aök&gt;Dm-A2_x001B_ )F_x0010_,AX6|â,Aô¢®S¤_x0012_,AJwC¹;_x0003_+AÎÆeë¯+Aæ¢_x0001__x001C_p9,Aò`_x0017_*_x001E_Ð,Afá_x0014_¨Ú+A¹Ü`_x0005_«+A\_x001D_Ê`1P,A³å_x0019_í[+A®_x001C_B_x0006_fw+AuEÐl,Aê=_x000C_9çn,A7_x0007_|iÇ_x0014_+AÒg_x0005_¶¡Z+AZg_x0018_À,AôO_x0003_Wm»,A²±W]9+AM÷K,A_x0003__x0004_w"Ñ¾¨-AÉÙ,nhR,Aé§rî:Þ+AköÚ=h,AC{6ÿµë*Al~Ówé¦,AºáT_Þ+AîÜÃ_x0004_U),A¾}ìS_x0003_u-Au_x0007_¨~Xë,A_x000E_/_x0005_8_x0008__x0002_,AvÚ®/«g,Aí,|â_x0006_,A_x0010_Ægë+A£wó_x0001_©À+AyÞO_x000F_Go,AÚÁÔ[Í,A®	÷¥mã,A*})ûù,Ah®úÒU+-Aáyqt,Ae_x0006_¡³,Asòv;Î­,A|v._x0003_ëå+A0+_x0008_ÅaK,A»H³Af,A_x000D_'YZ*-AbX£1¦Â+A¶F£À_x0018__x000C_,AÀÿÔË_x0017_,A\«+À,AËð@_x0018_	_x000B_Ìv,Aa_x000B__x0007_¬(0,A_x0013_ù_-Aîÿ_x000F_Ç_x0002_,AüÓ³·æÌ+Aö1E¬ª,A XN=£+AÜq'_x0012__x0006_Ü,A_x0010_;_x000C_=+AV4Âï{¦,Aö¼ªr,k,Afñ_x0004__x0005__x000D_^,A¹SBp¢,AÈnõGÉè+A _x0001_ò)bv+Ac}.ÿ%,A_x0018_¨_x0014_¡ºÖ+A£öÇ_x0007_§_x0001_,A¶ë|_x001D_È+AÅ_x0008_§"_x000C_ú,AÄjúé_x001F_.Aò¶¨_x000F__x0017_,AúdÎ_x000D_þô,AñØÉ#ß+Aô_»áh+A+æ\ ^O-A!¥j_x0013_-A-&lt;_x0005_+-A,_x0003_?E_x000E_-AÂKød[,Ab´ô,A¦Â¿ID,A_x0004__x0005_DØ¶Þ,AÈÓ&gt;+A£Døÿ`ú+As_x0008_/´5-A_x0002__x001E_KAÔç,A;i~èF.,A^ÙåäU-Aü_x0011_«¼­,AÏyíËît,A:'¶hwÏ,Ap_x0015__ìMm,Aªz7_x0014_¤,AW|®5,Ac_x001B__x0001_`]Ä,Ax0_x0014_©_x0006_,AÝc#ÉÎ,AV®t,Aº¦Cß_x001A_-A_x000E__x0017_¥C_x000E_à+Avnù,n7.A_x0003_Ó¸_x0017_e,AR'¥ç9-AÖ§­ì_x0006_-AíÓÀ_Ê.A«Ò]Ðè,AÒ_x001C_«Òd»,Ae¯Z_x0003_+A:k\5½*A:8ã±`5,A_ò_x001F_+A_x0001_rÅ~iá+AZÏh3_x0001__x0006_ðh,A]ßq_x0004__x0006_ .AÖZÅ]Õq,AÁJ#,AwôÐ_x001B_+Aô{²£zI,Aâ&amp;2¿Æ,AÑ«-e&amp;+A_x0002_ë±´­w,AÌg_x0017_Í{+A_x000F_À_x001C_r+AµòóMÇº,A~à_x0015_9:+A­r	k+AMß®³_x001D_,Ayív_x0005_3,Aºq¨ERg,A8GtAr,AA&lt;¾_x001A_[,AùYþá$-A"²hîñ,,AV_x001C_Ï·_+AºÔg¸7Þ,Aì_x0019_Lq+A`²ã¾,AH_x000C_V±1,AÌý_x0010_£2+A-¦²Þij,A_x0008_«Ó(^_x0012_,Aæ_x0017_îÕï_x0019_-AÄ#:{Ã_x0003_,Ah§_x0016_®_x000E_=,A_x0002__x0004__x000E__x0008_ß_x000C_,,AHúàOÛ3,AÂ_x0011_WÖ_x001A_L,A#5_x0003_Ò%,A@_x001F_Àb_x0008_ì+A_x0019_Ãw_x0010_Æ+AÝ'\aM-Aí½ïÀ¿é,Aî²,AÜ0\ðY¹,A®{¥^HÆ,A_x000E_SóM=,A±ÞÂ«ôO+A0_x0003_ôó,A´@ÒyÆÙ+A_x001D_J&amp;á_x0004_,A¼hIRzª+A.û_x0013_®¹Ò,A_x0014_tözÓx-A;W~Ñ_x000C_k-AT1i-#Î+AòÅù_x000F_8+A57à¾:·,AhS#_x0001_µ,AØD¯_x0015_î*AOO_x001B__x0006_T_x0017_,Ae¹Í?,Aè5-ª+,AD5Íù×_x000F_,A98Î9Á,A]:_6©ú,ABR_x0001__x0003_?,AÛ#³,ApàÀÌ_x0015_-Aëtz¢0{,A_x000C_P7k-A_x0002_¸Î¦,Aj­_x000B__x000B_a_x0017_+Ayy¾Ó2T,AæÒ/Ï-,A_x0012_xl1_x0007_5-A¼Ï6_Jç,Aõ®³ó|,Aõ{k1aQ-AãÌûöM,Aw%÷øÐ+A«ÏcA,AÔ@½mý',A_x000B_µJ_x0007_ê¼,A_x001D_¶5À!-Aã]â*,Aºþ_x0001__x0019_{/,AØ&gt;Ïþw,A´ºM_x0013_ÁH+AjÇ1Â_x000C_ä+AjÞ_x0019_áü6,AËN? É+A:£,õ--Avv_åk&lt;,AÌû_x0014_ãÇ,Aë;ìÞ®±+AbæÎ_x0002__x0019_-A#VõEj,A_x0001__x0004_àÞdÝX,A_x0018_ûËmÔ8+Aë8 _x0019_æ:,AZx_x000E_Ü2,A¿5ÃWµ+AÎxD¼_x001E_Z,A_x0006_L¿`_x0013_j,Ag_x000E_»Ýf+A_x0007__x0010_8Oä,A ?ÇhÑ+A¹6Iæì,Ajx«®k±+A{h_x0008_d^R,AôÑN2W,A0ß9±_x0017_	-AÙTÌ¿_x000E_©,ACH`B®+A"[uÃáÞ,AØð _x001C_n+A_x001A_³$cw,A¸ÒÕ Á,Aï|PñÍ_x0011_-Ao·ãªê+A)_x0008_Qh+A4°¿Å_x0003_-A,þÄ4b_x0003_-AlÆÈy¶,A_x0002__x0017_Í_x0006_,A_x000C_,Rò%	,A@ãÀo_x000B_Ú,A_x001C_a_x0010_-+Ad®#_x0002__x0003_Å,A¾!*µ ,A¶T¡ê_x0018_ý+AiJ3 Æ+A&gt;Ù|+A_x0006_Y_x0014_í,A¬¸è_x0006_-A2{ªC_x000F_Ý,Aö2v%%v,A_x0011_Àcë,A2=s,ä,AëãQÚ_x0011_v+A:|µbI_x001D_-AÓ,A=¥ÜÜýã+AV_x001A_U;è+Aaè5_x0003_-Apw_x0006_ø6O,An2á`_x0007_,ATo¬))7,Aoa_x001C_ßÞ,A%/±Bö,Aªgâ1´+Aòn¼J&gt;,AÜçoâ¤3,A_x0015_Y«,AP_x0003_¾d_x0005_@+AÎlï&amp;),AîÒPßÜ_x0013_,A_x001C_8Åó+,AÇ×Eµû,AÀù_x0001_n¨,A_x0003__x0004_Æ8ÑQ_x0003_,ArWc#},AJuD~ÕW,Au³M¼U,Aý{M½{_x0010_,Aè£_x0008_×®-A|ø_x0016_(ô+A&amp;Ô_x0005_÷_x000E_,A¼öXËò¸+A©s?_x0003_ð©,A4_x0017_©à¡+AÇB_x0018_"ú+Aè,_x001A_Åü+AËè(­T£+A_x001A_ß§Ñ_x000F_±+Aû-Ô{^_x0013_-A©ïSBZQ,A4mÐ²õp,Aá_x0003_^P_x0016_E,A_x0004__x0003__x0003_kuè+AÌ_x0007_íI__x0001_,AÄá/Aü+A_x001B_&gt;ÄþNÎ,A&gt;rDÆ¹,AÃ¼ÝÉË,A/_x0002_Ç²ý+AD¶þÝN,ARÓ¬ÙØ+AàdÙp|,Aôº4ÊU"-A_x000E_Á]OçV,AT7ÎF_x0001__x0003_9~+Aq_x001F__x0002_3ÔÊ+A§we­§,AÉõyº9c+A_x000C_bm_x0002_çÓ+Aµü¤x»+AP6ÊÚ=ã,A2^¬êã&amp;.A_x0012_;_x0014__x001B_¥&amp;,A¶ÞE),AÎsIsó,Aâ&lt;Õ_x0015__x0001_Ò+AÆ?c_x0006_-A¥_x0007_åop+AÖ_x0006_zÀf,AëI@å³,A5_x0018_{&lt;_x001C_-A_x0015_ód9_x0012_+AbDvÛ#-AÍ9áhÏµ+AôfM#_,AÔï_x0008_ü¦,Av1öF_x001B_ò,Aâm£dU_x0011_,Alå_x000E_,AbÓ¤³_x000B_-AefØjm,Az@$%_x0016_-A©äTÔõ,A~_x0004_½×Ò_x0007_+AÈ_x000D__x000F_Ö§,A}T#ÞóY+A_x0008__x000D_´+¨G-ô+A_x0001_ê'³.S,AÑMTÓ8+A_x0004_qçC+Aq-_x0006_D%u+A½ë9§,As_x000E_Hàk,Aút¨_x0003_\ ,Am°Å0_x0007_,A.¿&lt;_x0002__x001E_,AfZnúö7,AWQÜî_x000B_-AìÛ_x0005_Ñ,APåèY7_x0005_-AFËîÎÑ,AD=¥5_x001E_&gt;,AÔÃ^d­,AhJÔ5-Ax³&amp;«®-A+TL_x000C_:,Ad3q°_x0019_½,AÌìV¨[,A~èKDW®-AæÓHê1+A)	£_x001A_,A¼C;,Aæ;û/`,AìÔ®VBx,A:Ñyû+A¶3È&lt;,Aöy§ßQ,A¢	_x0006_M_x0001__x0004_þ&lt;,A¤HëºÈ÷+AD¯p¯c;,A¸@¾}£,Aì¼×"¤½+A_x001C_!­×Ì+AE}Êø±+A/ïX¢`,AàÚ¶¼à_x0017_,AhÝ¿_x001B_'-AøèJûél+A_x001E_O2_x000F_,ABÏ®_!ù+Aßp§i±d,Aù¼À_x0003__x000C_R,A¬#q_x0005_-AUB	Ó`.A"_x0008__x0010__x0018_|-A_x0006_S³÷&gt;×,AzùrôU,A»_x0018_8_x0018_&gt;_x000E_,ApïwÑ*b,Aß=9´Ë),A&amp;B¬1,A,nÖªý_x001C_-AKSy_x0008_ ,AÒ4ÍØÛ,AGûO0,,A:Æ_x000C_2/ô+A_x0007__x0013_ ±,AW_x0007_Ó,AÈa1v_x0002_+A_x0001__x0002_Ç`ÃÁ_x0011_a,A_x000C_ñåßÞ7,AîC¨lÛ-A_x0018_=êcv&gt;,A*¿zÁ_x000F_&gt;-A{__x000C_7,Aå¼GSY+AÖÏ$«ª,AYõÌºì+A6¯§÷_x000F_,AÚ$_x0017_ú¶_x0012_,AªÅþ^+APVJ%ÕÈ,A2|1;àh,AÎ?ÅÚM-Aè_x0017_õÛZ·,AO¯5_x001D__x0011_,AYÓûP7-A²wK.Ê_x0006_,A3¥Òª¸_x0017_,A?|03_x0011_,A/,pÀ&gt;+Aï£Ià£+A×f_x001A__x001D__x001F__x000B_,AS·_x0017_EIX-A9é^+-AÂ _x0014_ß9¡+AÓü+Aú[¸_x000C_,A²Ærù&amp;,Aö¿z_x000D_ÀC,A~M8_x0001__x0002__x0011_-A_x0018_$_x001C_¾h],AFái`¿+AÞW¨@_x0010_-A¹ÊËkJì+Ax^f)r,Ab³r!¹+A_x0014_Ù®&gt;,A_x0015__x0008_ñýg?,A£_x000F__x0007_ÐË,AÞ0Ë§_x0010_,A³ ï(_x001D_,Ah°F_x0008_Z+AyÊ",A_x0010_;Ç_x001B_òÒ+A_x0002_ö+-A,ð¶_x0013_-^-A_x0016_?lÈ)_x0017_,A_x000E_*ôkrß,A{ü ?å+A_x000E_T4N@R,A¥"ÊB}+Ar_x000D_¦Üc,AðzøÛÜ_x001B_,A;ÜBå²_x0007_,AäøA_x0008_K·,A&lt;_x001B_q¹]$,Aæõ_x0007_èj-A5_x0013__x0015_hdW-AO?ÔÈa,A@~{É£¸+Aê¥"í1Ð+A_x0003__x0004_¡u_x0007_Q8Ý+Azpï;åN,A2ÅA)G9,Aã§ñ&amp;NS,A°&gt;R}·c,A}OÚ#_x0002_:-Apï4m+AK$#3êÖ,A¬PP ãW,A_x0015_Ü{NùR+A}éz'+A_x0001_lSpÃÚ,A_x0002_dK$VT+A_x001C_cjõu,AmGù1¦_x000B_-A®_x0011_Yý{ì,Aù»_x0001_»æ#,Ax@ØÞå+AºE9_x0008_;,Aè0Jù@å+AC¶T_x0006_,A¶_x000D_=Q'Á,AØÂdÔj,A¶ÊvFP+A| Ëª«+A{_x001A_&lt;_x000C_ò_x0002_,AË¥ìmm,A Z_x001B_µè+AR°#n,Ahè&gt;_x0011_éõ+Aµã¢_x0002__x0003_,AdöK_x0002__x0003_ÕÇ+Aqî`Ôr_x0001_,A_x001B_Æ!èCö+Aò_x0019_aú_x0011_+AR_x000E__x0013_Â1,AívÜ ùQ-A_x0003_bl-É+Aæ;²$å+A±g_x0011_&gt;,A_x0015_ÏV.O,AÜÿ_x000F_|ò+A_x0001__x0019__x001D__x0008_-A3ÒÙ_x0011_X+Aàaú%t_x001C_-A2_x000D_yë-AÒøÙ_x001E_¡+A%*³@,AFûq÷d,AZ|_x001D_Ul,Ap»ö°_-AõÃ_x0005_Ñ+AHÙlù_x0008_,A¢(æµ¨_x0010_,A4Ìðn -A¾ËG_x001B__x0003__x000D_,AæE)l],A§¤C:_,AÏ _x0001_+AA¨_x001D_íÇ{+AñÞ_x001D_ÖñÈ+A'Ú¼lô_x001D_,A(÷E^X,A_x0001__x0006_$_x0006_®qO],A{´ÆÄø+AFïT_x001B__x0004_3,ALTO^,Aû.^kZ,A_m+ë¯è,Aª»À4-AN¾ÎD¥,A_x001B_¬?¸,Aú¹A¿ý_x0012_-AÎê.È]+A_x0010_¿Áá2u,AO¹ôõ­s-A%ö/}0,AFvm*g¾+A4µÂ¦+,A_x0004_üj_x001B_Õ,AqÂ|5Á+A)V_x0002_5R+A®æ|ä×7-A«V£w6,Aq6r·ÝÇ,A_x0002_ºW_x000F_¦5,AÒ_x0006_ew3,ALÆ_x0018_õ*-A_x0005_TDÊù,A_x0004_¬_x0008_µo,AÝµ²_x0003__x0011_ú,A3éIÀ+Aà"~Ïý+A_x0014_k_x0018_Y_x0005_ì+AÐ_x0005_p9_x0001__x0005_A-A_x001A_¶Ü¢ñX-AR×3Àó+A_x000E_Ata$-AÂ_x0002__x000D_-A-N{,Ah½,#_x001D_Î+A_x000C__x001D_)­e,A¨ñä[_x0014_é+A_x0003_rÓ_x000B_z«+AE¦ÀèÖS-A¶:{V1d,A÷"8øø_x0015_,AµDêy	-AÉ_x000E_&gt;±ð+A_x0008_`nÞZ_x0003_+AmûÊ¿ûC-Aû¨HjË{,A'_x0017_·¿aÉ+A_x000E_(ÙÒ¬+AÍ5Xã*A2_x0018__x0011_y5¼+A¨ñ=,Aáb´Þý',Aöù`U,A@.'Ç_x0012_Z,A´ù_x000D__x0004_,A^þ«wgÒ,AÜS¢ÍV,A¥V( ¢,A´_x000D_²0ý*,A_x001C_°¾_x001E_m-A_x0002__x0003_-ÂÞE$V-A¬	Ò,AA_x0001_¯íºO-A.0¿#Ò¸+AòìODÕ,AýxÆæ~,A_x001D__x001C_JÑö_x0004_,A_x0006_!_x001C_£s,AÀ_x0005__x001E__x0008_õy,A_x001C_¿_x0015_XZ,AºÙô_x0017_-Á-AÛ_x001F_3ÙN+A­_x0017_ú)ßr,Av_x001B_¨|½`+A_x001E_ÔþFÈÀ,AíÞNî&amp;-Aã_x0008_¾ÍÊ,A[­_x0015_f+A_x001C__x000C_ñ_x0019_ëX+AÔº_x0010_»_x001B_+Aa_x0003_çc0½-AD&amp;,_x0007__x0003_ö,Aò_x001E_Syß+AÁG6PS,Aa_x0006_êÉ,A®¯ÞõÍ®+A_x0002_ºvwFK+AØãQu·_x001F_,A_x000F_ÒÝ²@Ë,ATÁØÌ¼,AôoÉt+A¿½_x000B__x0002__x0003_iq+A3òÂ`,Asgw_x0017_¡-A¨¸Íf-A"_x0006_H'°_,A_x001C_ÙtK-ì+A¢½ù5ä+Av=d&amp;ûZ,AØå2C¢,A_x001C_è2»Zc-A9púaf,ADÅüì@p,AD#ÜK+A_x0013_KËÒ_x000F_-Ax¶Ã?,AJåv_x0001_*,A_x0005_+-þ,A_x0014_9î¬ÿ,Amzfâ,A4vÛ^u_x0015_-ADë)_x0004_X-A_x001A_£&amp;{ÿ+Aáfõô4,AF&amp;	,Afõ­®,AL_x000F_dY_x0001_&gt;-AC_x0004__x001A_ìùè+AÀn_x000B_ù_x0011_t,AáÌî_x000F_kJ+AÊ2&amp;x­,A_x0003__x000F_`÷_x0010_Â+A%²K4¨+A_x0001__x0005_¢?ôüÎ,AÉ_x000F_#p+A¦_x0012_sU^,AÜy_x0002_&gt;Hu,A¸yä_è+A_x000B_ÚT&gt;R+ABR È3Ú+Aº^_x001E__x000F_uó,A]8õþ_x0013_,AmÚoíÎ+A_x000C_AÉ_x0016_ª-AÙò=a/v+AZ¨ó¤»+A¸æ6À_x001A_,A®Ô_wÉ¨+ApdÐD\,AÓ1_x0003_îÆë,At ÀYÞ+A'Ðæo,A÷î2ô,AcÚÁçÕ--AËºò³'-A¯_x0016_.Õ,Aô`þ[,Aþª0Æ-A²_x0008_RFæ,A$zÞÏÕo,AÖ_x0002__x0001_é?,A_x000C_{:ÏÓ_x0013_,A¡gæå+AnGL_x0004_f,A¨ìo	_x0006__x0008__x0002_Â,Avö®_x0003_ÂÈ,A_x0011_Óª_x0006_¡_x0007_,A5éO_x0016_\,Aâ_x001C_}S¿,A_x001A_ü_x0004_YÈ_x0001_+AÔÍ7HÒ+Aíg Üì-Aâ§L_x0018__x0013_|,A@æòÙÌ_x000D_,A&amp;WúÀôp,Aòu_x000C_,AR	×{,A_x0004_rÈÜø,A_x000B_ì¾Õb,A,{IñÐ´,A_x0002_&lt;:}&lt;,Aækæ_x0003_ø+AAÿmÉ£+A	â÷¥ú8,A_x0003__x0015_RÛnÊ,Aæ¢Ì²G0,Aìà ×Et,A_x0016_~;Mf+At©oýó7-A5SB_x0007_&lt;+A½Gª_x0017_lm,A8_x0014_T_x0004_£,A Y&amp;=Û©+A`P_x001B__x0005_'-A×_x0013_TÐñþ,AËO^IGä+A_x0004__x0005_ß·ÂÉW+A_x001F_Ý_x0010_K²O,A §±^¥¥,Aèa¤ÓRÓ+A*p_x000E_\Ôù+A_x0001_·WUÊ,A6ùFh_x0007_,A&lt;a¿@²+A._x0014_öÁA,AÚTø)_x0016_,AÿOð/Å+A_x001F_£¨Éb_x000D_,Añk$sø%-Ab_x0002_	´,A^u_x0012_Ã_x000E_Î+AâPW¡_x0008_,AZ78´lV,A_x0008_7Zª+AûGEmþ,A4ÙrËS,A`×·A@+Az_x0018_8_x001A_SË,Aü_x0019_Y_x0003_,A.¿¡úù,A_x000B_`ý~,A56y_x000F_+Agó°B_x0010_-AãaAÝö,AÂ@xÄ +A_x000F_¢Rg_x0017_,AÜ_x001F_\×Æ&lt;,AtÝ¶ç_x0001__x0002__x000E_w+AX_x001C_//_x0007_³+A}aí,Â+A?£`_x0005_ñ+AT)ß_x001C_W+,AØRNl,A 1ê=+AxMúÆ+A8n_x0011_~,Aã, up-AEþKö_x001D_+APèAF3º,Aµ«,Öã_x000B_,A@Å"D@\,A&gt;^`_x0008_X&lt;+Aò%]¸ë½,A5~_x0018_l´,AÀKÚ_x0017__x0016_,A»0ågÇ+ApõUì{G.A=~Jql,A®¿Écû-AØOÐN$_x0014_-AjPh_x000B_¯.A=Fáý".A?ZzÞå,AÌ_Oý7-A&amp;+_x0013_Y_x0014__x001E_-Ar[7ã-A1_x0011_¹__x0015_.AG¤_x000C__x000E_î_x0005_.A¾°ø³[C-A_x0001__x0003_b_x000E_jè0-A°D`î.Aí_x0003__x0014_»|¬.A¨ÅBÛG.A~º¬p_x0013_£.A_x001D_^¬_x0010_Âq-AEïqw­.A©:V-Aîoî}Êó-A_x000D_ÞOQð-A:¿ñ)êH.A_x001E_nëÑ-ADó_x0012_BC£-Avð&amp;Wß.AÍ¬NoU¼-Ar_x0004_Ðþß--AôtI!Ô.A_x0008__x0010_\`¯w-Aí¤j«_x0013_x/A|%_x0008__.AéÓvì¼-AJ_x0019_Ýõ%-A_x0004_xæ?°G.A_x0002_ÊBRK,A_x0014__x000B_T _x0003_.AÌÃö*4_.AxQZÏ©.Aû(_x001A_b-Au+è3Y_x000E_-AÎ\PD×ë-AÈî_x0005_ù_x0011_ä-Aò÷ü_x0003__x0004_O,AL·_x000D_o_x0019_-A._x001C_§À_Ü-AÔúN¶éb-A3×_x001E__x000F_.AòsØ09-A*éW_x001A_Õ-A:`Ic3i.Aü?I¦,AqÔ&gt;Îèm.AÃè_x0003_ÓQJ.A&gt;Åi_x0004__x0001_.AÞëXs».AÐ»ìÿ_x0012_-A»Ó4_x000C_Å-A²E_x000D_r¬¯-AsÀ¾u-A/ÝÆM=,AÜïxçÓ-A#³`Øù,A»äPÃ_x0013_U-Aô_x0002_*"µh-ATõ_x0014_F%\/A¦RÞ®-AÌ×õ²QY-AÑ4ÒÒ-AÏ^)¾ú-AÒ$ßhw~,AÀÀ	5_x0001_.A^å_x0007_-A±_x000B_'/_x001D__x000E_.AÂ©­¯l.A_x0003__x0006_Ý+).æ,A¸_x0019_º&amp;¼`.Ap)¾/K.A1îæO-A#ÄÓ6-Aªû'_x000F_8-A_x0001_ê$ÿÂk-AB}8¦.A_x001A_èøÞ.AòÏ_x0001_A_x0004_.A­YNê.Aa_x0005_&lt;-AÚvþ»..A§®¼ÃÕ-A&amp;]ÅÍê,A¤y.Am_x0002_aÀõ,AkkÈ:2-AÀy2 mV-A0Öxx-AÞ%ò2³_x0012_-Aúñ ÷.Azv¹4_x0018_/A_x0006_ùW8¯¡-A_x0011__x0004_à}I.AöØCöV.AÂu_x0014_I-AQå×sS.AªÊÍ#ù-A_x0012_ÏºÅ-A9'_x0006_IÓ-AHPZ_x0001__x0003_È-A&amp;äªpê?-A._x001C_B_x001E_Âã.Aoµ[ÆU~-AlëfñÕ-A_x001C_Ogþ_x0002_.AÂ^_x0002_Ø=?.A'_x0018_kp.A_x0019_8ÆëY.AìkTë´-AÍn!kë-A?YnÛÝ-A_x001A_³_x001C__x0007_&lt;m.A_x0004_¤£Ç¬Å.AôLÁöÈ8.AÙ%T_x0015_ò©-A_x0010_Ú 5K^.AèC6c_x000C_-A(æµF;á,A'F-Aî-_x001B_Íy.AÙ-Ð$T,A¤øfpçd.AømT×w.A6±b½r\.At_x000E_ày&gt;*.A ð_x0005_Þíj-A0Ê_x0006_OX-Aæ_x0018_-A2¦R;/-A"^©`.w.A@S;Iî,A_x0002__x0006__x0010_Pv±o.A/_x0002_3$Q,A¨ôQhÐª,Aä_x0007_¢ëÝ}.A"w_x0005_-A¨ii¢Á_x0015_-AÊLÑ_x0012_I-Aºõ_x0018_Â_x000C_h-Aàß{0'	-A_îï\Âñ,A_x0004_Y_x000C_dÑ-AÀx_x001F_8î-AÉgm_x0012_+ó-A¦³ø_x0006_b.A_x001B_N°__x000B_Ê-Añ.Nø/Ayl)Z_x0001_-AÚªZê-AMôÔ¦Ó-A¤F&lt;ÿ-A£³Yx .A%¤¼&amp;zF.Aî_x001A_­Ó-AT_x000D_f»¹-A¡ØâÇ-A¤ÞßØ¾-A.þ@ýÒ,A7ÆÎX²-AÜ¾CÚN&gt;.At½_x000D_@_x0003_.A_x0014_Hx-A_x0013_²æ©	_x000C_³1.A½g_x001D_r¯i-A_x000C_1KÑt-AÎVnÚ$-AÞ_x0007_ïlÌ¤-AE±_x0005_X\ò-A_x0006_Z¤_x0014_*-A_x001E_ÝUtâ-A_x001B_§_x0012_½Õ,AìýÝ¶_x0013_-A«¿A -A&amp;_x0003_¼_x0003_£,A ¼1LCA-A_x0001_L_x0012_?-AhÜ_x0005__x001A_WE.AÊ_x0015_muºè-A°âg,A·¬_x0001_ÌÑ,AÛÀ¶d_x000E_^.A2Y+«.A¨$½÷_x0018_|.Aöô_x001D_Ñ	_x000E_.AÆ_x0017_òÛi¼-A_x0004_´_x001F_õf¨-A L_x0019_x -Aè'_x0008_lWq-A bÎK-Ai(1§_x0002_.AþÀ_x000B_S¨o.Alñ#_x0007_Øu.AÅüM%Ór-AP.A_x0006__x0007_E¹4á`-Aõ_*8Ù©,AZCÐ_x001D_-A_x0003_Ógm¡7.Aâ_x0007__x001D__x0005_à,A_x0010_e1_x0013_°-Aaðç5o.A«À/ïùÓ,AWL_x000B_|-A_x000D_ù½Õ_x0015__x0005_-AÊ¹ß_x0010__x000E_Ü-AçÜ±FÇ-Aú2^[)-AÚ=_x001B_­ªè.Aóp°#_x000E_-AfWÜ_x001B__x0004_u.AÉMw_x0001_º¹-A_x0014__x001C_ðÊ-A¼¤ü6¼-AëÃ0\-A_x0002__x0003__x0007_gK-A5§kP2-A§her2..AË+|»_x0012_.A£:ÞÈ_x0004_-AÔ*Ï_x0017_³.AI|èL_x001C_.AÜ`_x0004_Ç(/A_x000C_í7_x0017_3Ð-A¸®_x0002_x.At*_x0019_ÂYY-A&amp;Î¹ì_x0001__x0002_«C-AÛxaèÆ?-A]_x001C_¿Èh-A_x0004_qR_x0013_ê -A(Ct_x0013_~.A²_x001A_oOf_x001B_.A6d+²)ü-Al½¬ÚÄ-AÃCuÕR.A\Uqû_x001E_.AJf+.A	¸Re~,-A¾Ð¸CÇ,Ac_x000C__x0002_³0-Aõmè³.AªCauêW.A_x001C_b_x001B_Ê¢È-Aø_x001D__x001D_ô¬R,AHøø&gt;4.AiåT#í-Aµ`¤î¬Î.Aùt®^¤N.AÌ_x0001_ÙÀc,A¢_x000D_{«b.A8!$³ðz.Aâ´&gt;¢`.AÈÇ¥NÎ-AÍ«À:S-AU_x0015_Si-ApÖ¬-{R-A_x0018_+¯åÎ¤,AêÁìö_x0008_Ì-A_x0002__x0005_â%ßqåG.A¼_x000C_Q.ARBÎ_x000B_¨p.A¸oAÏÓ-ANR?ìÝp-Aå@_x001A_Æ¬è.A0~@_x0003_/A_x0016_0Áxô)-A»»sÐ.AÂl_x0014_±.©.A·ù%,.ADãÛCÖí.AØñaÍ]-A~_x0004_¡m_x000C__x000C_/A_x0012_mÉ¿_x0013_¼-Að×h_o.A_¡Å7¬-Az_x000F_Õ_x0017_«-Aµ¶´_x000F_Y_x001A_-A^ç_x0001_ìN_x0008_-Aª"-=¼Ï.A_x0015_ÍÀÊ_x0012_¹-A\¬oµ­x-A*Ç_x001A_¯1-AHº7fà,AU_x0010_cÁ!¸-A¤æX_x0002_Þ7-A¼¢_x0006_°l#-Aòê£éc-AÀÐæ£J_x000B_.AGðó.Au_x000D_çØ_x0001__x0004_VR-AXI)¶.AÚËFÖ\g-Aûê«,Þ-A¶_x0011_0½ÖO-AtJ¾b-Al{Êc¤-A,-7½-A_x001C_xôGj-AÀSÂëï·,A[¼ë_x0010_y-Ao_x0017_â_q_x0002_-Aî/J£®.A_x0003__x000D__x0001_S7.A ,¡F_x0016_[.AÌZmX'3.Aç±2·,A4H¦.þ-A¼*¹tc_x0014_-Ah_x001B_Úg7.AycÆW§-A­¨ä_x001A_þ-A½êçÈ°±-AéÑá_x0012_-A¼í_x001F__x0018_.ApÈÊÎ-A3c s¸.ATY_x0016_c~-A£µ_x0007_ÏT.A ¦_x001A__x0018_h_x0019_/A:@_x0005_Ss-AÁÏñÙ¶,A_x0001__x0002__x0007_@g,_x0007_-A8¬÷#±j/Aþ³h¦ìÝ-A_x0012_èê®^ë-A£ä_x000F_o,AÐBïï&gt;|.A¢3`Ìó.A´ô#ð-A¢UUÒ:.AâaÜ_x001E_¬ò-A_x001E_b.Êk.A_pù$4$-AW:_x000E_yÒ`.A?âf	.Aãêøð.-Aà÷_x000C_ÎÁ§-Aê Á%×-Aý¡/Ï39-Ajv5£-AN=_x001E_*-.A*ÌÍMm-A¾[¢%K,AD(â§-A.X7"ÿ.AþÒðdsU-A _x0019__x0004_ÁÀ¾-Aïài¯³-A¼é«Ç-A?´Â»_x0012_X-At_x0004_¬_x0008__x0003_æ-AÑÕ_x0001__x0015_O.AUÚÍ·_x0003__x0005_Hu-Aª_x0004_Û_x0005_z_x0006_-A_x0015__x001B__ÿ_x001E_Ç.A_x0005_}Eé»e-A_x0014_W[e_x000E_-AÞ k	ís-AbÁ_x0019_*ÊÁ-A_x001B_QK_âQ-AÝ% á/Aj_x0001_çh¡.ARR)ü+.A@³Í£=/A_x0002__x001B_ö9-A6Ç_x001B_è_x001C_s.A_x0005_úqÑÄV.Aæ_x0015_è,A&amp;*±)Ð-A¬ÕOµãð.AúÔþçYc,A_x0014_oiÇ_x001D_b.A tüÅ@s-A_x0003__x0001_Ãü1_x0018_/A_x0014_`ûF8-AÔlJâ,ALÅ_x0019_:n%-AZÙÄ¾±-Aj¢ÇäM.AhÕÒ×æë-AÉ_x001C_}cOG.AîôL3·-A	$Ec2Ä-A_x0015_IRfÎ-A_x0003__x0004_TTa@Qä,As´a_x0014_-A_x001E__x000B_õ_x000D_£±.Aà8. .AtZ{U÷-A{¯[J2i-AÙÜ_x001E_½_x0006_:.AøOÐ9YW-Aø©?y.Ý,AJ_x001B_cXZ-A_x000B_õKm_x0001_-AZ#$1*.AÚII_x000E_-A¢_x000F_+oÇD-A8øS¾CA-A_x0005_¥+_x0015__x000F_í-An_x001E_5_x001F_µ.AO§_x0005_Ìfn-Añþ_x0019_VT-A%_x0016_9ê¬-AN°-H+w,AA¡³åå-A¶TØ_x0001_,A_x0002__x0011_Ú_x001D_Àþ-AOKÔa-A^Í©7{N.A#÷ã_x0001_/Afeìh§-A n_x000C_²-A`Ô½_x0012_Ë_x0016_.A&amp;x=µÊô,Aø¼Ùð_x0003__x000E_ö.A_x0005__x0004_¶ï_x001E_#.Aó_x000C_y{-AeHP¸ -AÚf!½-Aï_x0016_°âq:.AAP¥ÉÙ(.A_x0006_TkÓ^.A{f_x0012__x0005__x000F__x0007_.AÊË&amp;_x000D_â-A_x0011_k1-Aõú%4ê,AÈYâHþ,AW_x000B_å!z-Añ0-³,AåG	æ_-AÔ_x001A_Ü_x0001_é6/A_x0018_kÜë_x0018_/A_x001A_|5_x0019__x0005_í.A¤_x0002__x001C_­¥E.A_x000C_aÐ_x0001_qÉ.Aþ _x0004_U .AÒõÅºl2.A­_x001A_êEÛ-Af­Ý_x0013_-Aù³ê´_x001E_é+A¦|¨ó-AÏ_x0006_»ÈA_x0014_.A_x0001_&gt;Ç_x001B_SH.A4V(T{_x001D_.Al_x000F_WÇÍ-A_x0008_e§Ô.A_x0001__x0003_H}å_x0008__x000C_-Aù_x0013_¬©T-AZÉî?.A2V_x0013_ÄÁ-A'·!AZ-Aî|¦ù[õ-A_x000E__x001F_ÌñÐ¢-AT_x0005_î­_x0017_H-Ap_x0011__x0008_©7ª,A"z.à%-AN_x0018_8Iî,A 0_x0011_'_x0018_è-A_x0014__x0005_M³l-AøY	Ur-Aâò__x000D_s_x0016_.AnaÛc¡.Aü_x001E_¦Ô¼7.AÞT_x0002_+-A_x001B_ò_x001E_H3-Ab`½ÁB.ApÕ¼Fc_x0003_-A»c_x0006_-æ_x0016_-Aüíl¡[/Aû7Ð_x0006_V&lt;.A:_x000D_¤ò,AÃÁ(5K-A_x000B_wÂþC-A_x001C_cÔ3R-Ar7_x0013_c·-Ae_x0018_ú-AòÉæô,A_x0013_Ã_x0017__x0001__x0002_È-AøûØýÎI.Aqº&amp;_x0001_-As_x0001_¿JÒ,AÚ|'h_x000B_.A¼( ëâ0-A¢EÅ´	³-AÅ&lt;½Â_x0016_¯-Agzï£_x0005_p-A9VRKí,AÑ_x000E__x000B_@7-AwzÞ88.AÌ!«â¡Ñ-AÜc_x001F_3®"-A¯ÁÙÇ¬^-AÂø&amp;Ò_x001C_P.Aç!Á_x0018__x001E_.A(MþÄùª-Ak¯_x0005__x0018_/O.AP-*ä-A-_x0001_Y¼-AÚ%ÍY&lt;=.A;Æ_x0014_£_D,A_2_x001D__x001A_Q-A×_x0016_ÊbÕà-A['.#Ý-Aí²_x0004_¿_x0017_Â,A_x0006_#N&lt;.A_x0008_Ä÷ð_x0010_N.AÅõ3ñ,Aj_x0010_ðÉ2.AÞÙ~MàÖ-A_x0001__x0002_÷çSmz.Aa×Ün80.Ap7T_x0007_J-AHÚÔº-Aµþ(k.A	9_x0004_³_x001C_Ô,AµFñê¹.Aâ7î_x0017__x0012_A-A._x0008_¢h9q/AúiÑÐ»-AFÉ _x0011_p.Aé}5â_x0018_~-Aý°*.AÚ &gt;_x0012_~.Ab*æÍÈõ,A_x000D_$Ã_x0019_º.AÞFë0mt.A¢_x001F_*K/E.A_x0001__x0002_âÇ`-A_x0017__x001C_êWY.AÐF_x0008_1p-A`/¸_x0006_.A)Nñfå,A°ï_x001E_'Î.A^&lt;(À-AÁ7úDs_x0011_.A~é¹à,AÎÝ&amp;¨p=-Aè`,AÌ±YÒ_x0019_W-AaJ_x0014_C/Alñó_x0001__x0002_ï_x0014_-A_x001E_äìÑ_x001D_.A±){"0-AÖ¦_x001E_î;-AÔø§Û_x0008__x000B_-Ac1ø_x0012_».Aòàîj¶.AXð»£[Z-Aä/_x001C__x001A_ S-AÖn8y!_x0019_.A_x001F_ÂS®-A)&lt;¿;¹-A7_x0008_³^_x0006__-A¢]+Ý(-AP_x001B_I|­_x001A_,A§r¼ÿ	¼-AïcÒÕ_x0002_.A_}þo:-A@_x000B_/ª_x0013_à,Ab¬K_x000C_ñÝ-A{_x0011__x0001_å-A^dë%_x001F_Ë-A¹Rã=w©-AµÃ_x000D__x000F_¿-A_x0015_ê_x0003_×".A_x0008_9_x0006_å¯÷-A8lPYr-A@·|M/ï-Ay§"{v-A_x0004_ôØv.AÐÑ¶F»-A`yOC.A_x0001__x0002_ÎZ_x001C_Ñü-A#*Ô¥òý,A_x0008_Víµú,A_x0003_"xt1h-A1_x0003_èø+.AEªjÑ&gt;.AU	§,AGp·5ÇV.A´Ó]ju,A_x0013_ÒpaÝ³-Aú)xåv.AP0ZåI-AHØ`x-AÔÒÉgZ¶,Aîéi5'.Aøü¦¥º-AOÎ_x0019_++H-A_x0005_áKT¾-A_x0011__x001F__x000C_},A³_x0017__x0006_é-AR#~äv-A_x001B_d@`«z,AkoÏ=-AaÆ&lt;zA.AÜg»_x001B_-AL'~5×þ.AëÔ_x001F_Ü_x001E_,AU_x000F_ªÞh-AÂªÿèb_x0008_-A_x000C__x001A_	#.AjîxèÐ¾-A1¿w_x0001__x0002_ÉD.AÐ,wcss-AO´_x001A_ðPÔ-A8Iû_x0003_-A¤6ï,A_x001C_àgï_,AÐQÕw}-AjVÃ_x0003_-Ae&amp;{óÒ-Aç_x000F_'Õ_x001A_-A_x0004_¸UÆj.A­_x0008_ -A&gt;Û$_x001A_B-AsØ¯2µ$.A/×_x0016_Pö_x0006_-A¼_5'Ç¢-AäÍÒ+k-A_x0014_ÌGé-Ai_x001D_6_x000B_°O.A_x0017_ÝZ B,A×s¦¹o-Aæ)$¦!ÿ,AÀ_x001E_!h-A_x0005_Çä_x0010_ûÙ,A¤è³¨s(-AÝ¢_x0007_g-AÑQ®__x0008_ë,A_x0012_e¿«-Aüo_x0004_ª,A_x0002_¨Õ(µs.A=n"Í_x0013_½-A¹o·_x0002_ñ£.A_x0001__x0002_h-ý_&gt;_x0015_.A)«§&lt;-AXf`LD-A*_x001B_)_x0013_+l-A³°2¹@²,AÅ@{.A.õªÅ_x0002_O/A&amp;Mi­.AÖ6_x0004_:_x000E_ .AVJ[!.A_x001A__x0004_.Gû-A_x0008_-åÿ-A_x001B_ò@-m.AJétòý-AxÔðoo½-A°{¦Îm¼-AäÞ_x001F__x0016_ ¡-A»á_x001C_©)~-AìPNÊË_x001C_-Aú_x001C_,&gt;1-Aò3_x0012_©ã-A©¸¶_x0014_.Aw7¸­a.A aÓ\få-Ak_x0019_Ô¯ÔÎ-Aînz×½-AÄÇ_x000D_Àì,A~ãø_x0008_ô-A0«R!R#.Aþ\P_x001A_þ-A/`_x001D_#.A*Ï-i_x0003__x0005_y-Aö_x0002_¸nµ.AÄ*\ðË-A²ÞS|.AI_x0011_8ã@0-A _x0013_Õ¿_x0014_.A¹Z_x001E_Â -Aöv_x0004_p}-A¬¿'#ª2.Aà`ÂÖeX-A¨Ëuõ_x000C_ä,A`²íÀãÜ,AÚâÐ-l-A#ÝX_x0011_Ý-A%;³O-A3Ã ú»-Abâ¿Ñ.Apàx¾)í-AHÅØêG-Aù¢ZrsÝ.A¯eèï_x0003_í,AÈÆùÚ_|-Aÿ9_x0001_ß1.A)©_x000B_l]-Aì e_x0016_bË-A_x0015_²X¶_x001A_.A.z®Ò_x0016_.A´¹B_x000F_Ða-A²æ_x0005_ö_x0019_.AôÀ_x0014_{x-AåO_x0010_4ë-Aûç6 .A_x0002__x0003_a¬jøL.ASkÊ&amp;Ì,A¶wNÂÒ-AÖóí£@¸-AÖúº_x000C__x0013_£-A_x0013_ÕO_x0019_wä,A8a¡opI,A_x0014_éÙÞ{-A_x001B_ØLh-AF±F#.Aÿöd$V_x0008_-A_x0011_0Mæ--AzäC×è0.AâåD~VÒ-AïöqÄö¹+AÅIIþ~]-A´¯N×©.Aþ½³øãa-Aª@á×-AvÜÕÓà,A_x000C_S&lt;G£g-A	Jêa	.A4_x000C_¦]W-A_x001C__x0017_|á_x0005__x0015_.A2g²øÍ.A]_x0001_$ü_x0010_.A_x000B__x0014_.Ð_x0013_-Akª~(s-A47_x001F_]-.A¾v_x001B_äÊ.A*G5Û|Ú.A¿_x001D_I_x0002__x0005_',A(y?_x0011_7.AÆÐE_x001C_X_x0019_,AÚI_x0001_U5ß-Aq1ìmÏ-AÈ_x0003_^þ_x0003_.Ap_x0002_"9+.A6cX8_x0013_P-A%_x0005_ß_x001D_¥§-AèM©A¹,AXÉ-A@ç_x0018_.§-AIÕBzÈ2.AF_x001E_O¦øç-AI_¯-AÜ&lt;_x0011_6¥_x0004_/Az_x000C_2_x0002_a-AÈÎ_x000B__x0007_/.A_x0007_Î¤á,AªÕ¹µªø-A@ò_&amp;_x0004_.A§lw#q-As%¯0ÏÏ.AÎY8ß_x0017_Ú-A[CÃâ$_x000C_-AN*O}7_x0008_.Aâ_x0007_@ÓÀ-A_=_x0002_´ _x0001_.A}¡Ñ_x001E_µ-A@_x0001__x001B_UYw-A£öñ_x0004_ËL-AG×±Uµ:-A_x0005__x0006_"q¿ö,ArÂî_x001A_rX.AG&amp;µXÍ.AòÙi£_x0013_.A±[Xç.AØ~Ï6'.AÂå&lt;~¯¹,A;üT-Adå¾À,A_x000B_]_x0014_\--AXã+*-AêMnÈ^ì,AD_x0003_ehÕ.AÚRÄ±J.A)9_x0017_×-A}~è^-A,_x0016_ß¼9Ô.A\i¿PET.A»(g_x0001_V-A+_x000B_%xÛ4.A¦­_x000F__x000E_Ù,A¯\éJ¨R-Aë(_x0014_Qt8,AË¾è_x0007_}_x0006_.A_x0002__x0006_Òv²&amp;-A_x000E_÷lk®_x0012_,A&amp;6T8vû,Ar]Ý_x001B__x0004_.A¨0j.A_x001A_§ãOI«,AòYkÍÊ,A&lt;.y_x0001__x0002_@ë,A@'.pÄ]-Aô_x0001__x0008__x000C_"-AFÞç1%Ì-A O­_x0012__x001B_.Ax+Â·d-A§©hwæ\-A&amp;È&amp;	Ø-A~_x000B_:Ø_x0017_T-AÖèU{Ë_x0015_.AñÑÜÏdÝ-AÔ#ÿY^..AZ°¹Aëc-AîI_x001A_¬06-A¯Tó|õ,Ak_x001E_øB=ê-A´UÉ(_x0013_m-A2"Ö½Ò+.AðàÐæ_x001C_¬-Ah«ÁÅ.AçQkz_x0016_±-A¸´_x0012_gÅp-AÏÇ¸_x000C__x000D_µ-AÄUEÐ§-AÂ÷(Q¯-A_x0010__x001D_=æ9%-AÚw=j-A_x0014_éÆØ[-A_x001B_¨ÂDi_x000B_-A[?Þ{_x001D_V-Avù_zïi.A¬_x001D_Åö4È-A_x0001__x0002_r_x0007_Øb-AD²®ª¥_x000F_.A¤´ôJ_x0007_$.AÆ¦WrÛ_x001E_.AZ¢_x001A_TÀ.AøõCB_x001D_,AUk}_x0019_Y.AÿÞL_x0013__x0015_,A¶$]j-AÍ¬Ö¾z_x0012_-AüV84WÖ-Aª[F,×-AyÕªß_x0018_×-A§|ÒÜ¾.A0S´-A_x000E__x0010_wØë¦-A­®æWe-A,	£îß-AÛ_x000F_8_â-.A_x000E_åM¥8-A8q^Em,AýÂó_x0004_´-A~­A°_x0004_.A®©GÖÓæ,Ayºi_-AFyQD-A|_x0012_kwS5.Aã'ä7À`.AÑR*-A«CNi=¢-AR/¶Xs.A@T_x0001__x0004_Nû,A¢¶ó5-Aø¤àp³,A×d87.AåÀó¬k.AHJXÿ_x0005_.Aªø4_x0008_1-A6w¼_x0012__x001D_þ-AçË{q«^-ANi_x0012_$_x0005_,AsN=ð¨ò,Aª{².AzjHÖ_)-A"_x0003_£Ç³_x000E_/Aâ·`B2}-Aì_x0011_äÝÞ-ApGVb_x0004_Í-A1¼ï_x0017_=G-A¬g­U4R-AÄ~_x001B_^¾-Ahg¹?B-A}M_x001E_ñÍ8-A?OVs'.AÂ¾©Ê°_x001C_.AäLêf£,A_x0018_Ó_x0002_¶é¦-A_x0015__x001A_àÝ -A_x0018_v]ç-ADvAøÅ .Aì_x0007_ZÇ-AVØ_x0006_¿¸Ô-A{'?q-A_x0001__x0005__x0014_»_x001F_4OO-A_x001D_0ÆÏ_x001C_Ð,A_x0005_s _x0008_Ì,AîAÁ	(Y.Aî_x000F_h_x0010_Ò¦-AD­Ý/&amp;.A _x0011_ÈiÚ·-AÛ#!ì:.AÙo^GhÃ.A³_x0016_T¥-AJÖRò$.A_x0012_9ó_x0004__x0013_-AZ0"«Kò-AÓ;TYªU.A(ÕýLJ2-Arq_x0003_Qð,A@}|t¢,Aèÿ\½!Û-A¹aÎ~_x0019_V-A=*ê&amp;j_x0014_.ATX_x0015_fÑ-A `+_x0002_é-Al9Õ_x0001__x0011_9.A­lvÉe´-AY®µ.Axu¨A-A^f"eü,AxáGâ_m-AWÌzÀF-A_x0002_g4á-A±J&gt;¤ª[-AjxÊ_x0002__x0003_l_.AÞnK+á,A^î_x0002_µêæ,A_x0016_Õ¨Ïc-AcX=E_x001C_.A_x000B_ª`Áªy-A1_x0007_!ý.Asö ÏK-ARyO×M -A_x0001_íçê%z-A6[_x0013_-AÞUÉ_x001D_.A8_x0002_Ùf=z-Ac¹=ìÕ-AðýêÐ_x000D_/Aøª_x001B_:_x0015_-AÅ£æ{m_x001B_.AîÁyÕX.AðpÅvÊÏ-A=¼üÊp\/Aú[Á=÷%-A3,?}H-ALjå«]¹-AþÉÚs_x0016_7-AyC_\³ø-A×áÊµÎò-A\ä=_x000C_a-A{,Âbd.Aô{,ýÎ-A¼­³_x0012__x000D_-Aä`ßL¹û,AÓÕèï×,A_x0004__x0005_ÓÜ³b-A¼~þ_¢&amp;-A_x0002_TäbFj-A_x001C_ 1N_x0002_&lt;-Ax_x0002_$n-A´Y7ü-AXh­å@.A4¢[$-A¾@¡­þÅ-AZê_x000B_yÝL-AÀ Ê¾ó,AÐx_x0005_5_x0003_?-A²ú¿&amp;µþ.A_x0006_Oâ¬Éê,ATSg°A.Aäüö[ß&gt;-A¤½4Ò-A¥_x0014__x000C_ó2q.Aôºó§_x001A_Ú-AýÃúÁD-A×,Là-A_x001A_%_x0003_ãmb-AiÐëÂ_x0010_B.A&gt;­üÎ.AÆª_x0002_* ,A^_x0011_þm_x0008_å-AMpñ-Aw_x0012_û_x000B_Bâ-A±_x0015_Ñ%-A_x0012_qF_x0013__x0017_/A_x0017__x0001_v£/AHm¾p_x0003__x0007_få-A8eÜïs?,A_x0014_c_x0010_%S±.A,-ÂÄL.Av#ðO_x000F_£.A­×¤æ¤O-A ùÑö,Ap6à	fá,Ak-«_x0007_ò_x0015_-A¥*¶v,-Aî¡3_x0008_Ë-Aýº_x0002__x000D__x0007_.AémKß_x0014_º.AÅãZé_x0013__x0012_.A_x001D_H_x0013_ä]-AKÚCíÐì,ATmß¬)².ANÙµÿ.AÈµS_x001A__x001E_.A_x001C_Lp]_x0018_£.Aw_x0001_ð&gt;ÿñ-Az|kþ­».AY)	°»+-A2±Bt-AÜ¿D_x0006_V_x0005_-A_x0004_q, Ã-AM_x001A_W¼,AH_x001C_5Á§g,A_x0013__x001C_V?÷·-Ae^Ã_x0015_D&amp;-A^c3XäE.Aw4_x0003__x001D_¶8-A_x0001__x0004_­Q¨_x000F_n.AÂa_x0010_^üÅ-ABa._x0014_;-A´"ÝUÑq-A_x001A__x001C_H&gt;}Õ-A÷ià:_x001B_¸-A¤1ô|ä=-Af&lt;®J}è.AìdÓ3_x0016__x0002_-A]=Ç'F_x001A_.Af)E-AæÞp_x0002_Ö,AÌ­³²Õ-/A.Èÿ ¢&gt;-A,Â_x0019_)p-AÃªKÊZÉ-A_x0015_½_x000C_ä-*.Ap_x0003_{´n-Aj¦_x0016_R^.A_x0006_zr$#.A_x0007_´¨`Ò,Aº_x0013__x000D__x000D_.AÞ(n¶¿-AcÖ_x0001_ô¢.A½&amp;ù°Í,A¦u_x0005_^_-A6_x000E__x0004__x001F_,­,AÇð^[Ë-AÆ}Îç°_x0003_.A_x0002_-_x000F_%9E.A_x0006_@ª;DÎ-A_x0016_Á7_x0002__x0003__x0010_H-AßÔ Mt_x001C_-A4ÂÝøÏ.Ay_x0015_ãø¡,AõØü_x0019_æÒ-A1³µ¼C-A\ØÅL¦-AÆ_x0001_ÓS_x0017_-AÎÎ;Æ,AñH á-Ah;ºÃ_x0010_á,AÎGZA&gt;.A|Ï&lt;Ñ,A¦RóÖJ_x0014_-A´R¿.AS¿_x001C_Ê,.AIàaÑ.A_x0006_R_x0011_¤#¦-A¶8ÐçÇ,AØDôÚ²¹-A #Ú&amp;-Aî6b-AÁà.\_x001B_.A_x0018_eÒ ~É-Aå½Efn/Aþu»_x0010_&lt;Ë,AXÿ|5«i-A¾¿»Û#.A_x0014__x001E_Âí$/A'ö$äz.AÙ£hVaJ-AC÷*-A_x0002__x0003_Ô_x0008_ÿÇ-AsàÚcÞ{.AZK2Î]-A¨_x0007_Äüö-Ah×½óL&gt;.AÎåó«S.AÌ×Î_x0006_ð`.Aì¶'38-AMTä»,A_x0001_©_x0002__x001D_¾-A®!~i8-A¨÷_x0003_ÕdÆ-Aù'_x001B_.AÚòà_x000D_-Apà¸Âg³.AvÓv)À²-A_x000D_T&lt;¥-A_x0004_º]-AÍ__x0012_¦-AnÐÎh.Aq³VË_x0014_-AJ8G÷f-AJ²"«¢ã-AùcàI-AÆÛ_x000E_é_x0001__x001B_.AÕk_x0018_Tb-A¬9_x0011_²X .AíµimÿI-A!¢ËS.Aø(¨x½ç.Aóg_x0017_à-A&amp;ÁXÜ_x0002__x0005_B&amp;.AL¿¶"}Ê,A_x001E_UÞûJ.AzÝ_x0001_+A%_x0004_]_x001E_.AU_x000E_&lt;Ì{_x000F_.AÔ³&amp; ï,AD²_x001A_²&amp;;-A°_x0001_ÿý!_x0018_-Aqÿ¢J(ô-Ax_x001E_ÏF^!-Aáó_x0019_ò,AøX_x0018_zøn.Arº¢áÍ,A¥Ræ_x0016_$.AßÒØ_x0007_.Au ¬Ó}-AIf_x0011_WÁ:.AdC¹_x0005_|´,ABcf©Ã³-A^ñ½½_x000D_.AHÀÝ¦ôÍ-AZß\&lt;JÉ-Aê_x001D_ÑH-A¼È_x0011_¨nU.A_x001E_M¢'t.A¤(ÊJw¡-AÓMÆ_x0004_.,AÖü_x0007__x001B_ ¾-Al.áÎ_x000E_ò-AÖ_x0003__x0002_[H4/AêX+¼.A_x0001__x0003_Ê~âvÌ&amp;.A_x0002_g-BÄ:-AzxÏ_x000F_æ,A"¶.@Cx-A%&amp;ee;S-Asdû5}*-A_x0001__x0019_Í_x0011_þ,A&lt;_x001C_Uì²å-Aäç_x0018_(_x0001__x0019_-AWxA)Ó-A_x001D_V_x001C_3_x0013_5.ANwB5 -Aü¾_x000D_8v-AÅ¦^&gt;u/-A_x001A_ûLç,A\_x000B_*ÔS.A_x0008_Üe-Ç-A5_x0001_!_x001E_Í-A&lt;Ïº,3å-AªeÅ#èÞ-A_x001A_IÆ±Éï-AûòÉ&lt;_x0004_H.AüÆ°_x000F_(-.AKh¸u.Aºø+µÂ-AêÞ -AÊ¾§HÞn-A&gt;_x000C_ç-AD9+4µ¶-Aëùà©°-A0'¾@ú!-A%Fo[_x0002__x0003_4D-A£Ð«Õ¬×-A¬ÊªR.A&lt; 6¦½_x0010_.A;¾Éù-AYeÄA-AOèò¡.AÆç¶Nº,AI³_x000D_³àÁ-AÝö-A¨muUF_x000D_-AWµY°ÿ.AÿÜ@ó_x0015_.A¤l_F½j-Aü_x0004_È&amp;Ü.A_x000E_Å²A-A/_x0017_zòR;.A	ðû:¨Ó-A·÷ÌüDð,AÉ\û V.AÜ`]Á-A_x0010_Ö"¤Ù-A._x0002_ú.AÛÍ	¢_.Aq àÇø,A¤ª°Ò}ÿ.AFæªá-A¢±ø¯-A³¯b7©_x0001_.AV%_x0017_ù×-A¬ÍR9.Azgû±Ä.A_x0003__x0007_i×Ü¥¬_x0005_-A_x000D_Ì_x0011_ùFÒ-AèÉÉTÂ,A_x0012_[Kðý,Aì¶Ç_x0010_ó{.A#yYÉi_x0012_-A»Çwú-AÁ»êÎ_x0013_å-Aºìr_x000D_z.A8ðËù}G-A_x000E_Ì.Ë_x0012_v-AÇ×2ÖëÃ-AþÅÏîþ ,A£¯;_.A_x000E_õ:á«-A_x001D_qF_x001E_Öí-Aæh*_R~-A_x000D_ºSò_x0001_w-Az4 ùï,A-CµÈ¯_x0016_.Aà_x001A_ù,A)_x0002_ô~s-A_x001F_ù_x0006_`-A±_x0004_jþ,.A@´ÑAN'-A_x001A_« g-AèÊÄ'-A¤×=Dã-Aæô_x0012_I_x0018_-A3©]«ÏÃ-AÍ_x000E_g6Ë,ACÁ_x0018__x0001__x0004_,.AÛ_x0003_f¯.A._x001B_]0¯n-A`$ÿÝíý,AüîU"°K-A3]ÿÚ÷-A,Y-¾à-Au_x0008_?m	.AC_x000F_m·9.AXÿÝÑ-Ab*­¶ôý,Aj/I}³.AZÉ`î_x0013_Ç.A®FÓ_x0005__x0017_/AåjÔ_x0008_(É-A"ã}Hû'.A;}ýª,AÀm_x0015_Åé-AG8Þ_x001F_.A}×îÕ-AÙgóµ½-AÀ·ÕGh3.Ak[_x0002_&amp;Øi-Ax%?D_x0013_.AM|ôsä-AG_x001E_6t_x0001__x0001_.A(Ó_x000F_âÌã-Afà«f9-A$_x0013_j_x0014_{.A¾-_x0007_-Axdnôn-AYv´M.A_x0001__x0003_N7_x000F_÷l,AVL¯¼².A k48©.Aæ_x0005_.p?Ö.AWdHII.A¶Lø_x001F_N.AÀ¹Õ_x0016_.A§ubl-A×(oóì-AþêK_x001A_-Anp«ç-A_x0015_Ç_x000D_!_x0007_-AØ_x0011_¡®_x0004_.AÜt¾.A0OÍäòý-A?ö	-AÊe_x0012_d-A ¤²Ï:,A_x0008_yò$_x0016__x0006_.A&gt;ô_x0014_®).AüÁ_x0002_ä_x001A_-AáÔtgë¡.AZh_x0016_Mk'-A@E@h&gt;.Aë[Æ&lt;¤.A(­&gt;L_x0003_-A*ÓÛ½¯ò-A*¦_x001C_TÜ,Aù1é1_x001C_.Aò_x0007_5ci-AË!@ÒÒ-Aå¦_x001D_Ý_x0001__x0002_e-AÜÝÎ§è-A5Ä­#Ô4-AZÑðôHh-AÍâÈr8-A¤NPå-AùæßN-A0mÕY-A&amp;&lt;èÂß-Aøº_x0011_08Î,A_x0012_¢Z§f-A]§=Zr¾-A*(½J÷ê-AÚæÁ1þ-AèÓLoÂv-AÚ ÐtË-AQÛ&amp;_:~-A6ì¼FtH-A_W{/.A!-Ó7å_x0018_.Aè°{_x0011_á,AöIàÜ^¾-A_x0013_nR_x0001_¶w-AVaª·i-A_x001E_÷¢_x0003_B*.AC_x0017_²oH.AØ¼d_x001F_g-AùlY_x0015__x0002_Ø-A¶êÄä.AÎKrí÷,A¤[º_x001A_t9.At_x0016_ÍÃOÐ,A_x0001__x0003_+_x000F_J äs,A_x0002_Éúv,AÆ]¼§§;-Aæ½_x0017_9.A8_x0012_C^¤"-A´yª"ã_x001C_-AÈ¤_x001F_A_x0004_.A_x001A_N½_x000C_¢Á.Aªy©åu-A_x0013_$_x0010_bÂ-AÕ´¸_x000E_/-A%J_x000E_Ü_x001A_-AQ_x0017_0J-AH¼)®5L.A&lt;²¬9r,A_x0012_¼ñ_x001C_&amp;.AÞ.x_x0013_"é,AX°¾3&gt; .AEÂ¯c?Q-AQÐÂîr\.Aù­_x000D_°_x0019_z.AiÇÜ[¬-AÄÀ-õÊ.A_x001C_¿_x0008_3Ú-Aâ²_x001F_Þ§_x000D_.AøQÈk-A_x000D_6(Ú¯Á-Aá÷¥Y_x0001_ÿ-A_x0001_¼;W.Ap:Ì[ -AÔb_x0002_Õ:_x0012_-A?_x0017_ ;_x0001__x0002_Ãô-A;_x0017_:_x001D__x0005_É,A0ÒÒ\n-AZ_x0017_S©_x0001__x0018_-Aí¸Sæ?.A_x0017_±È,AÅ_x000C_l_x0002_-Ay_x0002_¸_x0002_!_x001D_-A»I_¹_x001F_.AèN]t`-A\_x001F_ºN".AiQ­7áb-A!bF_x0010_h_x000D_-AEì®;µS.AFÂ´ø±~.AHa¦TiÝ,A¥Õe.-AÀ_r³§_-AHÌ&amp;p^-AÊÀt¬«-Aº@æ5D-AR8³Üi_x0010_-Aä%ü8k.A¢¼ËÒÿ".A_x001C_¶_x001F_ÁV³,A_x001E_H_x001B_É²-A_x001C_º_x0011_ÕÒ_x0016_-A©s»{_x001C_Ò-Ay_x001B_4_x0004_\-A`÷òóÐ-A ¼ÿ-A9O¯r_x000C_-A</t>
  </si>
  <si>
    <t>339be3c7b98d109bb90de3f143302fdb_x0001__x0002_­I_x0006_ºmD-Aþ¬rH-AB_x0017_üx_x0018_.A"O¯,A_x0016_|¶Èö-ADªÿ}-A_x000D_"þ_x0014_[,Aø%*_x0002_z1.AñÓ_x0011__x0004_ú-A_x0018_±ù-APÆ_x0008_¤_x0016_.AX5ù8L_x001C_-A7Ï_x001E_.A÷J_x0016_ÅGK.ARJ$ õ-A`å¥Q×\-A¾_x000E_%KÓ_x001B_.A.îèøð-A¯_x0001_L§ -AW-Ü®~%.A_x000E_j!íþ".Aªµÿ")-A_x0008_ç_x001C_¾58.Aäe¨z¤Ñ-A¶Á_x0004_»l.AË´_x0011_÷Ç§-A­_x0018_@2D+.A*_x0002__x0007_æa`.AÏK_x000D_=_x000B__x0012_/AÉ!_x0011_N9.AHñ_x0001_9_x0012_-AÑx	*_x0005__x0008__x001D_.A_x0006_bõ3-AâfÉ&lt;î_x0019_-Aíâ(ÎX-A_x0017_ü_x001D_§à).A&lt;Ë¡ÝÁa-AÌÅ_x0003_½$h-A@Ö}M.A#×uUíÅ,AXy¶»,A¸QÝ_x000C_w_x0001_-A 2_x000D_þ.Aä_x0016_` ôC.Abó¹$r_x0002_.A¸ªW`».Ad+{à-A_x0006_»ùk­_x000C_.A_x001A_jI³þV/A"9C¤B¤-A¹_x000E_Âí-AO%@²ð,A?_x0014__x0008_\-AX_x0002_9íô¦-A_x001F_`º?_x0018_À,A¨7@±â`,AÉ_x0007__x0006_^T"-ADÍï/·-AÜl#Ç	-Añ»_x0011__x0004_í-Aý¦Ér_x001C_.A Êu(L_x0013_/A±AY]-A_x0005_	hÄ­6I=.A¶µu_x0007_.A%_x0003_Ãò¬¶-Aè¶_x0006_åß-AÄ#_x0011_Z®.ALÛôeô]-A.#æwÌ.A*å_x0008_µ&amp;/A:¡ËO_x0001_-A{¶ñ_x0005_û-A Öò3 -A m^Çâ­-A/Ys_x0015_ÿ-AÆØs§-³.Akÿ_x001E_o_-A_x000C__x0008_«¢Ú,A£5ñ£«-A_x001A_á_x0012_¾?A.A úíà_x0017_,A_x0002_ßXä_x000E_3-A_x000F_3_x0004_W_x001F_.A_x001F_T¡9Ì-Abñ_x001F_%KZ-A¡Mµtjj/A_x0006_Ê?F§.Aýpà5t-AÔ_x001E_o&amp;2Ç,Aa/ZcpN.AD%ËqG-A±_x0016_T¢áñ.A¸å/¼qô-A_x000D__x0012_.á_x0003__x0004_ï]-A_x0011_Ü_x001A_ cÉ-A8ã&gt;-eM.A&gt;pU_x000D_×ù-A'_x0013_ÿy_x0015_2-A_x0002__x0010_N5_x001D_.AÐoÙ¤£=-AJ_x0013_[_x000C_-AÐ'dqÃÕ.A¤Ã¾¼Ì.Aªû_x0013_{,AÛë_x0001_³.A!?_x0019_åP.AdL¨_x0004_7.A¿âxO_x0008_.A­oò¥-Aë_x0001_QiËC-A¤_x0019__x000F_ª_x0018_.AR§ÛÀn.A{*¹_x000E_x×-A¿ÆqÀÿ­.AFhªÖ_x000E_4.A 2z,õ-A$v_x001E_g-A¦½^ i-Az&gt;øTg×-Au&lt;¢ä:-A_x0014_k»(oõ,A®%¬±®,Aãµ¹ÉQ.A_x001F_*nÉ.Aþæï_x0008__x000F_.A_x0002__x0004_Ù°|o-AÖWñ¡'.A_x0013_Ç4M&amp;_x0003_.AM_x0008_biÀ-AWÑ_x000C_Ðª.AÃ¥wÊ-AµîÊ_x0014_I-Aí'R_x0001_ÿ}.AV¨LÚÓ-A¤´"¥Û¥-A-x[_x001A_ã-A¢ÎÊ{Þ_x0017_.APlCU1¦.ATZG©ºO,A¡ÇñL	¾-Að÷«ñD7-A_x001B_:éù%=,A]x¤­¬Â-AÜî½_x000D_W-AeåN1´_x0010_.A_x0016_ðcnB~-A/+_x0003_§m7-Ar_x000C_¤~o-A!ÊS·,A¸_x0007_Ìx-Aø¬§Û#Û-A¥_x0005_,_Nð,A&gt;kC_x0019__x000D_/Aèj¿üåÜ,AgW«u$-AÝ]µ&amp;×?-A_x001D_^èÄ_x0001__x0003_a_x001D_.AIWçEh.AÖ+Z_x0002_H_x0018_-A_x0018_aóWÎ.AF¼îj-Aq¸$^h§.Aî_x000B__x0015_$.AF£rùÉ_x000B_.A[*	îþ-AoÖÈû,Aa_x0016_ë"8*.A¢lXµÉ-AÕ_x0011__x0013_Ñ^.AÐåùáS_x0015_.AÖ:æ9p`.Axp¹3Äò-AÊ_x0010_sÒÐ+-A_x001C__x0005_¶Í.A_x0004_.Õ þ-A_x0016_ýÀkÙÀ-Ab_x0005_+_x000E_aò-A_¿¦íøÇ-AéÑVÁZÀ-A6_x0004_§{-A]âsÒðâ-A÷åÉ²4­,A6U:-A_x0002_ðRy-AY$Þ-A§_x0018_s.AS_x001D_|°v.Aû¥ZÑ*-A_x0002__x0003_\°¬Ú,-A8È4P\-A_x001A_Ä;X¸-An{;#ÍÄ-AùÎ_x0007_ÚÀJ-A_x0003_´æ²_x001C_"-A_x0011_2CØ-A&lt;×_x0016_îN.Ax6º.ç­-A½&gt;r1Ð.Aê¬)Ò-AÑ_x001C_w_x000E_Ñ-AmlÆè¾_x001B_.A.1Ñª¥ï-AsA6·_x001B_,Ai/S¾_x001D_¿-AÖWW¾®-A_x001C_zÍ1Ç-A_x000D_DÃ­Be.A±_x0018_fÃS/A_x0014_¬%è-A:ù\A©$-AÜÂ.AZ­°_x0003_ë_x000B_.A»8[Þô®,AÃ=¥þ­º-AIYfL-A_x0001_©#­-A/_x0006_xC).A^Iü_x0007_ø-A3íxæE{,Aêþp_x0001__x0003__x000E_ã-A_x001C_«ûZ£-A]µÇÜ_x0016_V-AYÈ_x001D_×'v-AvÔK ¹-A¬Ccìe«-A'F){[-A_x001F_Îx_x000D_Â,A¼æ_x001D_r_x000C_m-AîØÄû×-AÀV0Tð-AÞnÒ1ò.A_x001E_!ûÊöÎ,A_x0007_\&lt;Ûp-A¾¥awÊ«.AOÏ/ÿüÝ-A4½¢_x0003_Å_x0003_-AÅ~QxQ.A¡C.ï_x000C_.A¢;&amp;d-A_x0002_B çÞ.A¦+_x0011_V,AS7Â_x0015_­0-Ayo3ºk)-AÐê_x001D_6Ê-A_x0005_.5go±,Ad¬Ì4_x001D_-AX¹A	_x000C_û-A¯_x0003_æX5.A´¨Å_x0012_3_x000D_.A_x0003_Ú¹?¡Æ,A_£Èu-A_x0002__x0005_âgR±_x0001_.A_x0006_¶&amp;Ém´-AkCºã,A"_x001E_|-A}BÂ­&gt;8.AkÐ- x-Ao_x0015_'ú6-Aï_®8Á-A«Ýþ¾¼_x001C_.A¡_x000C_ÛåñÙ-ATä#_x0004_õ,Adþû -AöÊ_x0001_òd&lt;-AzÚj¦_x001C_.Aâµî_x000C_¢µ.A23ûÆ¸.AÒfÉÎ_x0004_ .AÆú&gt;_x0017_uf-AÛ|Ë_x0012__x0003_-APÑq3,A_x0014__x001D_l»Ì-A®¯_|_x0012_þ-A´LªBh-Aâ _x001F__x0016_¤$.AÐ©(9Î-AEmßgb-A*]·dR.AÏÿ_x0019_ø _x0008_-Aë_x000C_¹¾Q-Aªõ`D_x001B_.Al=·21-A¤é_x0007__x0005__x0001__x0006_ÐÀ-A_x0002_þ!÷0/A´ |_x0010_FM.Aùì(£Å -ApÔK¸V-A_x0017_#&lt;3Î_x0014_.AÔ_x001E_ç_x0004_¡-AÇG ©-Aw½Q²_x000E_.A_x0011_´&lt;¼d.A=8vé.Ag&amp;¿`i-A_x000E_îð_x0005_.A_x0008__x0013_Ý_"_x0007_.Ah_x0001_­[Ç×-A_x0001_:Ê@²,A_x0011_okmÊç-AfÓ(õvN,AfÛ9ö-A=QL­ØT.A_x0014_5¢_x0016_î.A²§àÓòV-A°_x0003__x001D_Æº	.A_x0012_äl_x0011_.AW~O°_x0002_W-Ap4êä_x000C_-AÊ0£9.A\ræpuA-Aè/àÈ-A_x000E_ÇmT¢±-A&lt;!_x0017_Qü¿/A/æ_x0015_Ã!«-A_x0002__x0003__x000B_sx_x0005_ÿ-A(ðOO.A#=ÕO-AL²_x000B__x000F_-AÛ_x001C_î&gt;_x001A_-A&lt;5} 7[-A_x0001_ul|«-AliwO,1-Aò,Óz_x0001_C-AÎàÑø Q-A+ËÖºb-A_x0006_¨ ®Ú-A¢èsõ#.A´- A¿-A¸H²/²¡,A×sµ,S.-A«?_x0011_ë.AØ1A¤¡J-A¦)oÛiµ/AGøNSQá-A_x0018_àVT.A¿ìùÙ	y-AzÍAÔ\-AÊYù @¾.A¾_x001F_Æ=Z.A!_x0007_Ç1_x000E_X.Aq_x0011__x0016_^a-AË&amp;Ê_x0014_/Ä.AD#_x0015_pð-Aî´Ø_x001D__x0007_V/Ad¨	+	T/AFºë¨_x0001__x0002_©E-AJMÁaU.A¢«_x0018_±#.AG÷O{wu-A^­&gt;Ì¶-A§«7-Aÿ =üÐ_x0010_/A(fD_x0015_ö_x0015_.ATýÎ_x0001_þ,A_x001E__x0005_é_x0016_Vd-At¸ýKo-A%Qaê_x0004_-AÈ8ÑÛ8,A_x000F_Ã×÷GG-A¬ÀU_x0005__x000C_.A»&amp;|"7-AÀ°P®j,AÒ_x0016_Ø¨T-A´_x0014_C¶QÁ-AÅÐ¹ -9-AT_x0008_ H_x0008_-A*qãTT-Aûç_x0017_ðÇ-A(f9÷_x001E__x0013_-AI±q_x001C_ _x000F_-AÈ_x000D__x001B_HW-AaÿiÌÛ,Aêy_x000E__x0003_§ü-Ax_x001F_Ên8à,A_x0008_ãÆà¯-A¤_x0005__x000D_Jë-A67¼Lb,A_x0002__x0004__x001E_ªqo~Î-AYÛ®î&amp;-Aö_x0002_m¼ó-ATRl§_x001C_.A¸ØDpEÁ.A¾©_x0008_3»'.AÀ*¬ðÎ"-A_x0016_´ÓÌ@.A÷Í_x0005__x0019_Ð-A)_x0016_Eaz-Ap_x0011_¹,Aü%èF-A|4¬AÝ-AêÏÕ©&amp;r-A7ä-tz-A¾.^S.AkQ{ñ-A_x0015_2Cí-A2½a_x000F_-A_x0011_Ù±µòÏ,A&gt;iuÓ,A*¿x¹_x0018_-A&gt;2\\·_x0015_.AF_x0019_»Ø-A½Údº·A-Aª»ÓÜ2.ATR_x0016_P'Z.A¼J_x0003_Á-Aé_x0019_´_x0010_ï.AC_x001D_Ú-AvKÜ¶_x0001_-A)Ï	D_x0003__x0004_°-AÝx«Ì-AÚÃkÅ_x0014_2.A¨_x001A_Y=´Q.AH?_x0012_*_x0014_×-A5_x0002_Ñ|e«-AXuªTÝi.A³r_x0012_Ûó-Aû`Ûh0-Ah«¨+_x000D_-Au@G¦-AlÖé-A|_x001A__x000E_ò:-A,e_x0007_¼,n-A@^n{-A Á+¥.Ý-AÇ»_x0011_e[,Aè÷K£,AÇØô_x0007_-AÓRn59.Aâii_x0003__.AY@O8o.Adr8 ³-ArøpÑÌô-AÞ6a_x000F_³-AÜ_x000C_é61Ö,AE°û½.AÈnm_x0016_40.A&gt;ÌÜ_x0001_G-A&lt;_x0010_o$þ-A}_x0015_î_x001B_-AVÜ{_x001C_U.A_x0001__x0003_ä &lt;Ü&amp;.A&amp;* _x001B_u­-AA²'ºÈ-AE&lt;36-AÙ71ØU^-A!eÛMÑ	.A_x000F_Ë,Ü-A«ÞG£_x0001_-AXÐ_x0012_#Îq-A»_x0006_H_x0006_k.AòÍAÀ"-Ao&gt;_x001C__x0014__x0016_`,AÎÇ¾@¶Â,A8rÜÑ-A¼+·-&gt;]-A]º_x0005_çi-A,ø¶X°ó-Aà_x0017_ÐJ7.A )­´Iá-A×GJ´|-A¢.Å½ÕÆ-Aº_x000B_Ë_x0005__x0008_®.Aâ^l¼pª.AI_x0005__x0001__x0002_¹-Az_x0015__-A-ß`Ê-Aäé_x0015_ÃÍ.A¿Ãµ -AgþÙç&gt;-AðKÕ5ÅÛ,Aæøsvà,A^Àe_x001E__x0001__x0005_¦U.A58ÞU?.A_x0002_FQÜ-A1åÅí¤_x001B_.AòMT »ì-A_x0004_¾+²þ-A_x0002_iyÈ_x000D_-A~ö_x001C_fàê,A_x001F_Ö*Í=Ð-A_x001F_ÖàE_x000B_.A@t¢_x0012_äÈ-A_x0016_ß¤F-A#þ¤üLÇ,A"ÚµË-Ah±ÿr_x0016__x000D_.A¶­°5é-AGÝl÷-A¿«íL-AXÐÓ¿Uz-AóOw/Aí__x0002_òû,AP0u®L.AöZ±C§,AÎ ä[_x000F_S-AÇ_x0018_¼W_x001E_/A"_x0003_í¯ã-AÜÔýZú,AT;Y°-AÈÒI.A_x0015__x001F_±_x0015_fÔ-An/Ë¹WË-A_x0015_P_x000D__x0015_`;-A_x0003__x0007_6_x0001_ò_x0015_5Ì-A­ÿý|/AtÝí_x000F_·.A_x000C_ÛVV&lt;­-Aó'l&gt;n-AÚ'1³¢-A¸Îf¸.A?wz|ì_x001E_-A-¬­Ûe,AT¤Ggv2-A²¸_x0014_)_x0018_d-Aÿ_x001E__x0004_1× .A_x0002_?¥DAó-AJ_x0006_ññña-A\Lî­,Ar¥ÀÝ]-AÄpìÊ-AÝ®_x0003__J¤.AX¨@c¹-AàÌÊï¹-AalhPl.A_x0017_èÃ]z-AK]_x000D__x000F_¨-Aä"8¦M.A2Ì~^;-Avþ4ò,A_x0003_ÿ@!ð-AU¶`_x000C_Ëß.AsN_x0010__x000E_K-A&lt;£»Yî_x000B_.A_x0005_Ð}_x0018_.A~²_x0013__x0002__x0005_³*-Aeõ_x0015__x0017_É-ADô&lt;(-A»ØÀ{Ý-AÌ®ÿ:-AýÊz_x0005_.ANUD_x001E_ê,A¾·ì{9C.AîD¸ET/AxâoýO&amp;.A_x0002_´Þçb¦.Aô&lt;Û:Âè-Aî¡¹^-AÓÁ²_x0014_Y-A-_x0007_(_x0001_v_x0003_.A®b'_x001B_Ög.ATyºk@±-AÒ­Tþ,A]_x0002_ÔN-A±_x0013_¬Ã÷M-A_x0019_Èl|k|-A£=;r,Aà]67ò-AÜÖ_x0019__x0005_8-A¦öå%-A8	ES¯_x000D_.AÁ_x0005_nZ»,AørÄü-Aø^¢zÍ	.A¨!_x000B_a_x0002__x0004_.A*0w7E_x000D_.Ah7Ctÿ@.A_x0001__x0007_XÛ_x001D_Ë,AË£,||-AÒ¡bLh&gt;.Aî+t.A¬3ÃP-AR¸gøx_x0014_-As@SÄÏM-AË2ÏC_x0006_.A_x001E_%p£è©,AAA8*Þ÷-AÎçt?Ç-A_x001A_ÄU×Ñ_x0002_.AÂMJR|Ê-A¤O_x0005_ÁB.AÕÁ_x0010_ÌÕ«,AÈj,)_x000B_.A¢ùKpå_x0008_/Aú%¬k-_x0018_.AtóÀ_x0002_&lt;.AMX_x0004_Ûp®,A¯·e"P_x001A_.Aøë_x001C_õ_x000C_/A]4öRß,A°x:É-Aõ®&gt;_x0012_n/AöãÃì,A_x0005_7":-A° jêf.A±Û-0.A|d¨îG¦,Aø_x0003_Å(Y.A/_x000E_LÓ_x0001__x0002_ý²-AþFSp_x0006_Ã-A, |ê-A:éS}|_x001A_-A_x001A_³Ï½Úm-A¨1 ¹9.AN÷æ7aÅ.Ac~tu¶,AMt»3X.A_x001B__x0015__x001A_±«,A$jñáâu-AJGG÷_x0014_-A¢z;±8.ARáÔ1¯r-AØ_x0006_YÊOÅ-A_x0019__x000E_ .A6ëøO4_x0014_.A4jX!N#/ArL©ë°Ü,A*¾F_x000F_[u.AS©;Ç%E-AH;Áu¾Ã-AòKêqsE-A`*á ¦J-Aª¨Þ_x0019_C.AÇÔ'©-ARÑI¼.Aá5ÇXºÈ.A_x0004_~pÊ}Â-AÆmúwÍ-A¨$ô0I/Að_P{.A_x0001__x0002_üÕÒ¯_x001C_¤-A_x0018_2mÙ[w-AU\°ÅC.A8äWÒ/}.Aÿ?¹w_x0003_.A76W_x0012_Ú·-A_x000E_¨I:æ+Akz©i5.AÑÖ¶³z.Aü_x001B_Í$k-A¢ß'_x0015_CÎ,A&lt;ôÑ&amp;-AÚS¤ý¬Æ-A_x0002_0èO$-APÑgM×,AË_EÔwÍ,Aß _x0001__x0015_¡-A_x001C_pph_x0007_µ-Aþe_T.AÊÓ_x0017_)Jl.A_x0013__x001B_í.A *ä_x0001_}.Aèæµî]-A¼¶2_x0010_l-A¯¡ê-A÷]YW_x001C_-A_x0007_ÍF7Ý±,AO3ï]Ä#.A¯Ü¦´u.AC£_x001C_ÿÇ,AÓqmnç-A%D_x0003__x0007_Àp,AÉÃEX,A ½®i_x000B_3-Aäf5A§,Af__x0002_&gt;þê-A_x001B__x0005_µ_x001F__.A·!?_x001E_b-AÈ_x0010_ØÚ-A3:|ô_S-AeG®§K-A*}P¾ó-A_x0001_.¯-Aùå7c\.A°ÛNPWP.ATÍQ,AF1ë·øÈ-AþñTC?û-A&lt;X§Á-Ay_x0006__x000B_ò¤-A2­åQ%-AÈ_x0012__x0004__x0004__-AAe+2-Aým[áa.A¨_x0012_A_x0004_	÷-A_x0015_Øg$_x0014_-AT_x0006_»/÷¾-A!Ò	!Z-A_x0019__x0014_&gt;Å_x0016_-AÛ,@Ä_x0018_,Aj?ã_x001E_7.A0ËW_x0002_M%/A_x0005_"á_x0011_ê,A_x0002__x0003_RK c.A_x000E_¿ã0Óú-A¬ä»¼48.AÄ_x0015_à*ÜÇ-AJÃ_x0002__x001E_.A&gt;øA_x0004_Ô-Aw_x0019_"ÛÅö-AÇáãjã-AÓ_x0010_Û_x0008_ÁÚ,A¦â_x0010_i_x001B_-A(©]}ÒG.AS"À5·ù-Af_x000B_Cµ)-AèMRúgí-AX_x0015_=Á_x0002_-A|íÛi.AÊõûr_x0012_-AÌÁÏü0õ,AO_x0019_¾A.AÈ½¸[_x000F_å,AE@"õè_x0014_.AsáÆ_x0014_×·-ANú_x001D_¯½-A_x0004_à_x000B_T-.AHÞÜáÁ-A°stÍïþ-AT%ÊUu]-A'%X©w_x0001_/A«u×Ü^.A¾ÕÛO*L.A_x001A__x000E_Fw_x0012_-A¢=K¯_x0004__x0005_-.AL(_x0008_ _x0015_h/AµáÅ«.-AjóTª|,.Adì_x0018__x000E_¨,A:nëªÓ*-Aã2/_x0003_-A;N(.A¼_x0002_Oyùñ,A_x0001_½nê¯.ALh*»-AÒ_x0014_P:·;.A¹ÂER_x000B_-AbþOq¼.Az4à©H¦,Aõhs«¾9.AÚ_x000B_Øb¨&gt;.A?@_x001E_½.AliõáÑÂ.Adra¦ñ,Aáç_x001C_ï,_x0015_.A&lt;²s¶@_x001A_-A_x0005_`iW-A_x001D_úN_x001D_(ì.A_Áñò,|-A£wÐQË#-Aüé®iñ-AêïÎUC-AòX]WÂ-AâýoUD*-Aì¼6_x001A_GÜ-AÂ¹ï_x000D_.A_x0001__x0002_I/_Mk.ABy½z÷.AX'_x000B_Ä-A-º­p91.Aý_x001A_pÑm,A:_x0005_tiLé-AÊÔ_x0014_E1.A|9û_x0007_ë.Aá;kt-A*ë_x001F_÷0u.A÷þ»ÛÀ-Aö&amp;&gt;l­.Am1iè!m-AÆ_x000C_¢â._x0014_-Aù_x000E_Dt_x001D_-A|i®á-A cØÞúp-AR	3ã_x001F_.AÓì²¹17.AÀ_x0014_¨È_x0007_6-A")ËéÆ=.AÖ:^Ê_x0015_E-A_x001C_Ûp©p-AïºwþÜ-AF¸ú@.AÌ*ÉD+Ò.Aë_x001A_]ÝÄ4-ARÖ_x0017_Í-A¡I_x000F_-A¦âw_x0017_×p.ANîqÎd-A _x000C_Ðý_x0003__x0005_Þð.A_x000B_Ñû Ü_x0011_.Aö~¾5_x0014_-A´w_x0001_ãð©,A0¡ú-A_x000E_B¥I9.A~VÇHi5.A°Òâ]áG.Al]ýéX.AÖ_x001E_ÒÕ_x0015_ö.Aòã_x000C_§¢-A{_x0003_yGd-Aég×U¾&amp;/AïkmO³.AR"÷`(ø,A_x000D_dRVhT-AÄ_x0006_äo7Ü,A¤( lõ-Aç\õA.A½_x001B_Ha-A§º_x0010_T¢-Aê_x0002_)ºìé-A`³Øç_x000D_Î-A7_x0001_¬êL-AØmóÝÂ).A(_x000C_óIT-A¢£lÛç,AÖØÍ,X	-A¨%pØé_x0004_.Ap¸_x000F_³^f-A~1.à8-Ah?¶Çòµ-A_x0001__x0002_ËÆ9_x0006_îô-A}þ¢­ú¹-A_x0003_uË­-AÌ]´A:-A7·H-Ô-AÏ\$.Aúÿ_x001E_#.As_x0016_S¬\-A_x001E_á=_x0008_I·-AÄL{_x0004_.AjÊ_x0017_\¥Ì-A¯=f&amp;Ý.A_x0018_}wE,A+Õ%e_x0001_o.AI?Z-Aà`#ß_x0008_-AüYf_x0010__x001D_¼-AÈêØ{C_x0019_.Aß­]sê-A½Ð¸ù¤².AÜ²÷¶+_x0005_-A¢°ËÁ0Ç-AB¬ñfy¹-AL_x0018__x0003_µû-ALPüÍb.A!PñäN=.A_x001A_RíZ"-Aël:6h.A¸3ÅEþ_x000D_-Ak¹õ#+C-A6Ë&amp;iÖ -AÒÐ_x0004__x0005_hd-A	I_x000C__x001D_äÀ.A%_x0016_ö_x0001_Ç`-Aæbñ¶¤.A_x001D_½¡_x0007_.A&amp;_x001B__x0007_¡o,ANðÃJ_x0018_-A_x0018_ßÏÞ_x001E_.A$Ê_x001E_®°`-Aø_x0003_Å_x0003_ðe-Aà_x0011_ÄÕ£ ,A§UVÑ;.AI_x000C__x001E_ªq_x0004_.Aè_x0019_GÉÊ8-AìQ_x001F_º-AC_x001E_n_x0004__x0002_.A_x0019_·1äó-AñjJ|_x0013_â-A'¼yú°-AjÕõ+¨Æ.Aj­Ã&amp;¬-A_x0003_ïR¥7_x0012_-Al_x0006_UmÙ¦.AU9L_x0013_Ô".A})%{«-A2«:_x001E_ý,AÕ_x000C_­¸Ô-A_x0013_}D*Ê -Aª*cºô-AZ_x001E_Èb/.A&gt;ï¦¶S4.A /&lt;ZÚ-A_x0003__x0004__x0008_L¶a(ü-A&amp;¬íLþ-A_x001E_³¬QÄ2-AE(¶Ój-Ay_x0008_¹éÌ,A_x0004_N_x0003_¼.AÜ«Ì¬IÔ,A_x0003_ÇËªÒÊ-Ay½Âïèæ-AK·ò_x000F_%-Aà/Ð¸e-A=ÌÏºñ-A`rï,Gf-AEs&amp;Ê.Aµ_x0013_,Ok.AKº_x0005_ðú.A_x0017_WÈ` Ñ-A_x0016_]ãµí7/AqÅZëA.A{µs_x001B_¯ã-ApLÐlÄÜ,A¨ò_u}ñ-Að½å,Qþ,Aý 	_x001D_Î÷,ADÝ_x0017_eÕ-Aräm¿¢-A_x0001_PN-A~_x0005_»[_x0017_/Av_x0005__x0002_G².A7­(J-A®ßyô¹-AI_x001F_M_x0001__x0003_îu-Aï&gt;.A2àSð_x000B_t,AB2%_x0002_Âà,AàñM_x0017__x000E_&gt;-A_x0008_íµ_x0006__x000E_-AÒÿK_x0013_4.Ar2©ä-AÞýÐIì_x0002_.AdyÉzÝ_x0013_-A4WÏWP-A_x000D__x0007_ø_x0008_.Aj_\È½"-AZ_x0014_¿1´/-A\®ÔÅ_x0018_;-Aý_x0013_ïlJ/AÃ_x0013_¬é¯§-Aèë_x0004_´½-Aüç\=ë{.A_x001D_oþÑ-A¦sV_x000E_&amp;.Aùñ3"/AÄÕÏÝóg-A_x0014_Ë@_x000E_.Aº&amp;w5Á9.AW_x0007_ÂIè.A.âUw¶_x000D_-A­¡Ä¦µ_x0019_-A_x001A_t#_x0018_.AÕQç_x001A_*ò-A&gt;?=ÑÔ\.AQµ_x0004_/_x001A_w-A_x0002__x0005_;_x0002_jÑìU-A£l²_x001E_x³.AøêXmâ,AU¾Ì-AÞç_x0001_zZ_x0006_.AX_x0004_ìÌÆÚ-A_x0013_ByQ*.AzlÆÕ-A¥ðÄÁ^.A_x0019_Ùbx,AVëp_x000C_.AI²_x0003_3g.A_x001C_-È_x001E__x000E__.A_x0011_¨Q¥kØ-A6%:S*-AFHeZè-Asx×Nä-Aù_x0007_bÔS.A_x0012_¹	À_x001B_Û-AÊýJgÌ-AÇ×óéæ,A¸ÌjØ^Æ-A¼FD4&amp;_x0005_-A.Z_x0014_0y-Aªñy*Å´-Aù±æÓj§.AÌâççG.Ag÷òøIï,AÊ«ß_x000C__x0008_.A]{¨_x000C_Ún-Aýì_x0010_òà¼,Aµ©JÊ_x0001__x0003_£-AªøÓÝËé,Af©_x000B_«*Â-Ar$_x0006_µ¼-AÖ¼= ¼¼-AüVxt¨D.Af_x0012_sò½À-A±-C^--AÙ_x0016_Ç ·y-AÇ_x0018_¼×êë-AÝm·_x0006_0-A©¬¿ò,Af`ko~5.AL?°1ío-AT-¿b¾.A_x0004_ä_x0002_ë*Y.AÎ(!Ñõ-A¢0Óúv#.A,la§-A_x0005__x001C__x001A__x001F_Q/A«©1hb-AS_x000D_lTëI.A_x000E_ÔÞÂéÍ.A_x0010_@H¶D.AÈ	ÙI-A¬Q¸-A_x001A_ÿ°_x0017_Ó,A0AUb_x000D_-A_.2.A|í{9öø.Ak¼ãÃèc,AÝ?ìÛÝ-A_x0002__x0006_¶6_x001E_c_x000F__x0001_.A_x0014_CÐ¯m-A_x0012_É_x000F_v¾z-AÁ()¡×9-A_x001E_ÏþP_x0006_.Aâ8­dé,AàöQa¡-AAÊ_x0001_Ëc..Al£1ëy,A1_x0010_O4lÇ,Aô¤S_x001E__x0003__x000B_.A_x0017_'R)°J.A¤¾._x000E_kF.A.Díùú´-A_x0004_Ë§n¨_x0008_.AQO_x000C__x0016_.A_x000D_[_x0015_°_x0010_.AÙ¤ZHß_-A,_x0005_:%-A$S_x0011_¡.AþÂººm÷,A¥ó½#ô¶.A¾Aß_x001E_Û±,A_x001E_s_x0008__x000D__x001A_à-Aïét_x001D_D-AÎv æ_x0008_-A÷OèmÓ.Aj±_¥.Ayáx±v¯-A.%·_x001E_,A_x001C_V÷_x001F__x001A__x001A_.Aæb(r_x0001__x0002_ï".A]cP³A.Ab0ßÖ÷ª-A_x0001_8þ#_x0008_U.Aß|èÔÔ-AóAV¦=-Ac_x0006_bë*}-AB#þ8r_x001A_-A_x000D_/îT¨.AwX¢_x001D_WR.AäÿÊío-AÓ´¤Uh.A¯oÀ;_x0006_\-A8b5¸O,AMk6O&lt;W-A&lt;o_x000D_é(_x0012_-A(_x0016_²ÏÚ-A_x0007_°F65,Aéxb^ Å-Ajº|F4å-Aj&gt;Wà$-A¸	&gt;¥Ô_x0008_-A_x0002_^_x0018_-AJ_x0014_¾ó"-A~Á_x000E_Ü¹-A_x0008_EÓ_x001F_ã.At´KW.AE~í0.A«¥._x0011_³Ì-A¹_x0008_½=_x001B_.AöNÞèÛ-Ad_x000E_ì8þ´-A_x0006__x0007_Pï&lt;º]-Añ_x001B_ho]_x0010_-A9¬Gw-A_x001E_kZ,A{û_x0004_çå[.AT_x0019_rÓG.A_x0004_¥¦±.AH{ölnA.ART_x0003_ô_x001A_Ò,AÒLãí.A_x000E_IùÃ³_x0004_-A@t¹ÉÀñ-A8³¬îÏ.Aá_x0005_áÑUæ.Aíï\Í_x0007_ð,AH	Cë6Ç.A"µMo-A2è$Æ_x0019_p-Aîb$ä1-AÊ_x0002__x0019_Ë#ò,AÒL_x0002_W@.Aa¥ñzY¯-A_x000F_v:ý%_x0012_.A}TÊúg-A}_òúô.A/_x001B_ïº×Ë,Av_x0016_~6_x001F_­,AB(ºV.Af4Y0.ø,AÈ_x0013__x0001_ââ_x000E_.A&amp;YARû-A_x001B_Ï(_x0017__x0001__x0002_Ü_x0008_-ADè|.Æe-A¤Ã£øX_x0001_.Am·kp¸,Aè¤ü!d®-AH_x0002_&lt;áà-A_x0007__x0003_Õ®ó.A¡QË_x0018_,A¢_x0016_ûh@-A[M-AÛ÷¸.-Aà(9Äo-A_x001A_}d&gt;X.A9£©Øgç,A$öf_x0015__x0002_.A³_x0012_~ÿöø-AºæÜo"Ò.ALx_x000C_uzó-Ax«­O.A&gt;1ªy_x0014_.A²!_âÚ-A¿Z_x0010__x0008_ -AyEÆO.-AqP=ÆÔ!-A._x0008_h7	.Aü=QZ· .ADÇLº[.AU§¸6.Aé¥ÙX-Aë_x0016_uFçæ-Añª»þÂ-A¶IÎÓ4Ä-A_x0002__x0007_~(_x0007__x0001_A¶.A Q:Ô_x0001_.A_x0001_´D±-A H#ê-A²(	×-ANúi_x0007_û,A»èn« -A_x001A_½,A#è_x0012_¨-Añà_x0010_Z.AÂöÀ_Ýb.Aüèº¤H-A&amp;Z_x000F_wO-AÈC/ä[w/A_x0013_1"s.A&gt;*'ñ.A8tÀ¤¢-A_x0016_£5ê.A_x0012__x0017__x0018_²´J-A_x0019_Z·_x0019_¢-Aª¸_x0004_»G.AÚ¨½T-AÜMO¦b,AÙ*Æ_x0003_ª-A¼ôÜ_x0006_=_x0013_.A$äB_x0011_J-A_x0018_ý+ª/ñ-AÞ_x0005_Ü_x0003_°-A_x001E_å.Jÿ-A_x001B_Þå¶4.A·^_x001D_#_x001D_Y-A¸æH3_x0002__x0003__x0019_ï-A]9û}¨.AÊó%R.Ak_x001B__x000B__x0016_äI-A_x0019_*ö_x000C_+/A}æ+j_x0004_.AÜÞ_x001B__x0015_Ø,A_x0001_Lt1Ï,A(GÛÐb-Aøïþì_x0007_¾.A6ÿr¬_x0011_-A_x0002__x0001_j°äê,A_x000C_~3|e¢-A^Á³:¨,A¼©npJ¶/A"	¯_x001E_ô.A´)P×_x0001_¢-A_x000F_É&amp;³/A_x0003_åºðÎ-ATÇÄ_x000F_dÿ.ANãëä,A_x0018_·_x000D_-#-AìGþ_x0010_o.Aµ_x0002_« T.A&gt;4Øßxu.AFyDe_x0002_°-A²û!Ý@-AP,gÂ.A3g_x000B_¹_x0010_,A^øËZ(.AûÎ¼ë¿©-A_x0004_ñ	*P#-A_x0003__x0004__x001B__x0004_ÀÎïo-AêúÅ-AhCµ§P.A_x0008_¥b&gt;ú-A³F5è2ç-AX2¯6(Y.Aæ&amp;	Ful-A`Î,S_x0002_.AoÏ'ÃµF.AÀ¹?x,A²ûÈU_x000E_.A4SéOH-Aø$+3j-AÐüFñæ.A7_x000F_}#c¦-A&amp;8½qV.A?JÚÅ-Aä0¸*_x0007__x0007_-Afp6$_x0001_.A²_x001B__x0018_.~_x001A_.A½à_x000F_RX-A +aÎÏ_x0007_-ATR®N#.Al_x000B_Hö`.AtþÞ*?i-AD«ÍÄØ,A¼NÂäý/.AÐ_x001E_fð_x000F_.Af_x001F_¾&gt;2[-A_x0003_,îvòa-A±¹_x0013_ÿ-A$ð#_x0001__x0003_Õ-A"ÿ)/q!.AÚ_x001F_+Øn.AG©e&lt;Ð.Aðí_x0004_ï.A°àHn_x001D_^-Aò²wÓî*-A¦Æ ií(-A:{b[-A¬GÇ5I-A/gðÿg-AÔìñ½Ú-AÑQTN_-A/Ådø3Z-AÎ_x001F_@_x0017_¬-A_x0005_?÷'_x0019_þ-AÖGÜ}.A_x0003_k_x0007_é-.A@£YéV-Aæ_x0012_ëH«È-A7Ç,Ñ^5-A«Ð·.AÐV_x0007_ù_x0018_-A54÷Ö\ü,AOSe­-AÈ±æzùN/A®Ô_x000C__x0002_p-A8ÝeÅ*_x000F_.Aq¨@õ,A!³Th.A¸çp-A´_x0001_Òî[-A_x0002__x0003_V_x0016_§HY-AFDÏAÇi-A_x001F__x001A_Ïñ9-A_x0005__x0011__x0005_Ñ-AqÄÛ4_x001B_/A1swé·-AÌÒ_x000E_}Û8-A± 	i'_x000D_-AØ_x001E_¹_x0001_ëJ.A_x0003__x0018_÷ÇÇ-A'!C"-Aª Æ`_x000E__x001B_.A¬ØAçOA-A©/N_x0014_.AÊ½_x0017_EýÂ-AùT$ò¤×-A­¡Í¥Q@-AÆ»;íàX-A­ÿ_x000E_^-v-A~ê.¹Û-An¸×¢²C.A[×_x001F_Qè-A8íÐ+_x000D_J-A¨ PqM-ARd»&amp;b-A_x001E__x0005_´»à.A_x0010_[C^¬.Aoíßíà-.Aá¹_x0005_.qW.AûÏëãd.AÿÐåM:W.AËÿ_x0002__x0003__x0001_Í,A§ÜÿyÔ,A¢0_x0002_Ä3-A¶ÆGI®_x0010_-Arå¹_x000F__x0012_°-A 88°-Aµ«ó?ØO.ABF[_x0001_æ,A_x001D_w³Þ2.AHQ_x000E_¦.A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_x0005__x0001__x0001__x0005__x0001__x0001__x0005__x0001__x0001__x0005__x0001__x0001__x0005__x0001__x0001__x0005__x0001__x0001__x0005__x0001__x0001__x0005__x0001__x0001__x0005__x0001__x0001__x0005__x0001__x0001__x0005__x0001__x0001__x0005__x0001__x0001__x0005__x0001__x0001__x0005__x0001__x0001__x0005__x0001__x0001__x0005__x0001__x0001__x0005__x0001__x0001__x0005__x0001__x0001__x0005__x0001__x0001__x0005__x0001__x0001__x0005__x0001__x0001__x0001__x0002__x0005__x0001__x0001__x0005__x0001__x0001__x0005__x0001__x0001__x0005__x0001__x0001__x0005__x0001__x0001__x0005__x0001__x0001__x0005__x0001__x0001__x0005__x0001__x0001__x0005__x0001__x0001__x0005__x0001__x0001_ _x0005__x0001__x0001_¡_x0005__x0001__x0001_¢_x0005__x0001__x0001_£_x0005__x0001__x0001_¤_x0005__x0001__x0001_¥_x0005__x0001__x0001_¦_x0005__x0001__x0001_§_x0005__x0001__x0001_¨_x0005__x0001__x0001_©_x0005__x0001__x0001_ª_x0005__x0001__x0001_«_x0005__x0001__x0001_¬_x0005__x0001__x0001_­_x0005__x0001__x0001_®_x0005__x0001__x0001_¯_x0005__x0001__x0001_°_x0005__x0001__x0001_±_x0005__x0001__x0001_²_x0005__x0001__x0001_³_x0005__x0001__x0001_´_x0005__x0001__x0001_µ_x0005__x0001__x0001_¶_x0005__x0001__x0001_·_x0005__x0001__x0001_¸_x0005__x0001__x0001_¹_x0005__x0001__x0001_º_x0005__x0001__x0001_»_x0005__x0001__x0001_¼_x0005__x0001__x0001_½_x0005__x0001__x0001_¾_x0005__x0001__x0001_¿_x0005__x0001__x0001_À_x0005__x0001__x0001_Á_x0005__x0001__x0001_Â_x0005__x0001__x0001_Ã_x0005__x0001__x0001_Ä_x0005__x0001__x0001_Å_x0005__x0001__x0001_Æ_x0005__x0001__x0001_Ç_x0005__x0001__x0001_È_x0005__x0001__x0001_É_x0005__x0001__x0001_Ê_x0005__x0001__x0001_Ë_x0005__x0001__x0001_Ì_x0005__x0001__x0001_Í_x0005__x0001__x0001_Î_x0005__x0001__x0001_Ï_x0005__x0001__x0001_Ð_x0005__x0001__x0001_Ñ_x0005__x0001__x0001_Ò_x0005__x0001__x0001_Ó_x0005__x0001__x0001_Ô_x0005__x0001__x0001__x0001__x0002_Õ_x0005__x0001__x0001_Ö_x0005__x0001__x0001_×_x0005__x0001__x0001_Ø_x0005__x0001__x0001_Ù_x0005__x0001__x0001_Ú_x0005__x0001__x0001_Û_x0005__x0001__x0001_Ü_x0005__x0001__x0001_Ý_x0005__x0001__x0001_Þ_x0005__x0001__x0001_ß_x0005__x0001__x0001_à_x0005__x0001__x0001_á_x0005__x0001__x0001_â_x0005__x0001__x0001_ã_x0005__x0001__x0001_ä_x0005__x0001__x0001_å_x0005__x0001__x0001_æ_x0005__x0001__x0001_ç_x0005__x0001__x0001_è_x0005__x0001__x0001_é_x0005__x0001__x0001_ê_x0005__x0001__x0001_ë_x0005__x0001__x0001_ì_x0005__x0001__x0001_í_x0005__x0001__x0001_î_x0005__x0001__x0001_ï_x0005__x0001__x0001_ð_x0005__x0001__x0001_ñ_x0005__x0001__x0001_ò_x0005__x0001__x0001_ó_x0005__x0001__x0001_ô_x0005__x0001__x0001_õ_x0005__x0001__x0001_ö_x0005__x0001__x0001_÷_x0005__x0001__x0001_ø_x0005__x0001__x0001_ù_x0005__x0001__x0001_ú_x0005__x0001__x0001_û_x0005__x0001__x0001_ü_x0005__x0001__x0001_þ_x0005__x0001__x0001_ýÿÿÿÿ_x0005__x0001__x0001__x0001__x0006__x0001__x0001_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_x0001__x0002_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_x0001__x0002_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Ø/\þn¸êÀ</t>
  </si>
  <si>
    <t>a9224c16ead6290631659d6f176253f5_x0002__x0004_ï_x001B_êäðö:AñUËªúÂ:A_x0014_´:_x001A__x0016_:AèÿBXB¢9AÒ&gt;[.7:A	_x0007_\X:ANSA@Å:AÂÐ&amp;ý¹:A_x000D_Ã&gt;÷_x0004_:A_x0007__x000D_´ ­L:ADÛì°@Ø9A_x001C_¾,js¨9A)çÐoiú9AÿJ)lÜ9Ad_x0005_ØHÑ9AGoÕ[_x0003_Ó:A¬Ebõÿü:AL_x0001_J¬:A¯_x0016_~:ANC\_x001B__x0006_J;A_x000E_0I_x001F_:AN_x0008_\|¸:Aê¹©ª2c:A_x0012_=Ð¡5:Af_x0008_Ï&amp;ØR:Aí(ÕMÜ9A_96ïÃ¶9A_x001D_3w_x0001_Ù:AµHÐ_x0004_z9AâR¶E:AØÙ÷n:A_x0008_wüþ_x000B__x000D_Sü9ALìÿÇì(:A_x0014_°ç9qê9A%4Ñv:A°þ/´_x0006_:Az êº¿:A_x0010_üúÕ_x0016_s9A¸'TGEÖ9A,î_x0017_@:Að 5_x000F_ _x0001_:A£_x001F_Õ_x000C_:A_x0018__x0002__x000E_Å0_x0007_:AÎ­	vÒ9A×3Õp}:A_x001E_ý -ýg9AA´­_x0015_3:A_x0011_Ía:A	ü_x0005_ò¶?:A_x0003__x0004_ÎÆ_x000E_:Aú¨âÙÐ:AÁ÷¯÷v:AÌ@ÛÌ	:AT}yiÃ_x0018_;A°Kú_x0013_rÂ9AWp_x000B_Ý9A´Ð2_x0008_dK:A0áÞ_x0001_ò`:A[,l_x0015_äÃ9Añö|:AÜÆG_x000E_:A5_x0018_n4/:AlóÆâ~(:A_x0002__x0003_äFù_x000B_ä9A0¡$Û·:Aî©öÄ_x0001_¾:A¬_x0004_Vux;AËãZß)]:A{G*ÃÄ9AN[Ó¦9A@Á®Vìð9Aå¯`EC:A|AÕ"q_x001F_:A_x001A_5-!:AÑ_x001F__x001F_ð9AÌ?jÂ¢Ë:A_x0019_c_x000C_ê:Aí_x0012_S¥Öý:A±Ü_x001B_:AC_x0002_Ôr:AÚv6°_x0019_:A¾â¼,O:A_x0011_ùoúã_x0005_:A_x0011_ºj?ù¦:A+êýÖ_x0006_W:A&amp;CA!:A_x0015_èKMº9Au_x0008_?_x000D_æÂ9A_x0017_Ý_x0004_Ð"£9AGõ¢4ú¶:Aûï]2:A:b/Rä9AÕ`¡¼©×:A_x0011_Ü_x0003_Oß9AAG"/_x0001__x0002__x001F_8:A\%¢èd:AÉ¨BÉoÆ:AÇÄzßÙâ:AI]0È3@:A³ÔO{d:AGÌS_x001A_:Ay4 ê%:A`§yi:AÜë_x0014_NüL:AmKÐd':AC+_x0010_ii_x0013_:AÔçK@ :AÐv2;&lt;2:AÝÄ|g_x0018_;AÙdâ¹_x0007_A;Aèä_x0006_¶:A	´ßx:AtbÜ_x0014_Ð:A­ï_x0015_Évu:AÂ=8ÁAú9A_x000B_1f4_x000F_:A_x001D_`F_x000D_ò*:AI{Xô_x001A_H:ANmLI:A:¡_x0012_8M_x001E_:A=Bì:A;l0_x0015_É:AªWòÆ/;AW´Å:AÈÞé[M:Amzcìø|:A_x0002__x0004_BÞïð):A!ä-dã:Am±Ü¯m:A_x001D_Ñ)1L:Ajî3-3;A_x000E_R+Ô°4:AÞg£¹%Ö:A)ÿG{h_x0013_;A®ð.ü(+:AûÎ_x001D_Ü9ALå_x001D_óý9AÄòC_x0001_ó8:A}¬Ø,R:AGmz½Ø_x0019_:A¬_x001D__x0002_Ó}:Ae_x001E_7l_w;A_x0012_r-&gt;_x000C_Ð9AeÙÍÄ:A¡0aÿä:AÒô_x0011_µ¸9A_x000E_äOF09AYûô+O_x0003_:A	4´9Þ9A_x0006__x001E_Úû_x0006_:Awõ!Å¿:AÊÊ8YÝ?:Aâ.ªB_x001E_«:AÁ¢_x0015_8þ:A_x0002_ðLéÉ9A!ôÈëR9A4®-5²":A _x000C_J_x0003__x0007_.":A³%Ãµ9A_x000C_Ä½¼v_x0019_:A^7ìFg9ADD	ÀI&lt;:AE¡âáÇ6:A)Ö©\Ô:AQ_x000F_ùJI:A¥ã"k_x0018_â9AÅ_x000D__x000C_ú÷½9AíGYA_x0001__x0013_:AàxÄ¨9Aî)üí9AVJ© s:A_x000F_ÎÒ~9Awå¶F:Aâ.LJ :Aêá¿±O;A¶£ó{_x0006_Ð:AîRU[5³:AN}À¯A:A¤ÔA÷åü:AÊÀ_x0005__x0001_ê½9A&gt;_x0012_õ.ü;:A_x0004_ÔeG:Aù_x000C__x000B_:A@Ì_x0018_óÍõ9AÓ_x000F_¾ÕÆh:AL&amp;b':A_x000D__oôÅ$:AÕø¤nÅ:A_x0014_ñ_x0002_Js9A_x0005__x0007_ÅåhN:Aî8äðV:AAE5©:A/ÊÃÃU:A ôdùlX:AqÆþMcr:A,¥´_x0010_fh:AÞêiü?:A_x001A_éù­Ý:A_x0018_¸ý]¥:A^P[M_x0018_ð:AªQ{$¥9AvþÎó+Å9A_x0006_{óÉ_x0017_:AÉÄl_x0003_õ9A±yÚÑi:A¯ÅW^W:A§÷Ù¿W;AD_x0017_Þêk±9AR·Ïa_x000F_:Aìr_x000D_}Ë`:A_x0004_«Y^®:AÆñ¼ÜK7:A@¸u«¬]:AY_x0011_¢ø9A_x001E_7ÉBÅ_x0012_:A,n_x0001__x0003_¬_x0010_:Ac_x001E_Ûå_x0004_:AÒ_x0008_Yk(9AVx_x0014__x0013_²ã:A_x0002_²°Í*Ã9A¿¨M_x0004_	_:A¾1_x0006_:AÙO	¯Í×:Af¼è{?D:A­E)_x0001__x000C_:Aný²üÉ9A=©å4^89A_x0001_O1w29A£_x0003_uåÀþ9Aè_x0017_¼_x000C_:AÓÆgÀæÍ:A¼¯í_x000D_":A3V¯ñ_w:AÞ`Í`¡p:A_x0003_ãã`ø_x0004_:A_x0008_Äl5a¥:A?_x001C_å_x000B_½©9A_x0007_yðöa`;A_x0005_Hi¼_x0003_0:A`1OÛµ2:ABÐ. 9A¸_x0008_É Ê9Ag+êØ_x0005_:AÖpÞ_x000D__x000D_ç9AoÁ_x0012_n6:A_x0016_û_x0002_½:A-4L|+:AxIýå^:A6óI5}:A_x000E_nj1+Q:A[7È¸»9AîW/_x0014_Ð÷9A_x0004__x0007_þ¨hu¬9A«ù_x0001_:AÀ[äqüy9A®'%,P9A}_x0004_`Äq:A_x000D_= _x0003_:A&amp;Zßä_x0018_¡9A³r±PR:A¿po&amp; Ò;Arð_x0006_ôH:AÈMÁ'û°:AsãYïc_x0001_:A_x001E__x0008_¡÷e}9AÛøè:ª:A _E[{F9A_x0014__x0016_R_x000D_¦:Aô®ùã+:A@ä_x001F_]':AÌûF_x0002_Y:Aä_x0004_Àðbû9Aö¹_x0010_@5:AÏÙí_x0005_h­:Aeus_x0008_î?:AÀ_x000F_§%Ô:Afrí?çd:A²u¦uªï9A¸;¬"kx9A¬©B_x000C_;A_x001B_f~_x0005_:Aë9ï_x0017_ß:A_x0018_ ä_x000E_]9A`.í_x000E__x0004__x0006_Ì_x001C_:A)cÏptN:Au¨S¼Z9A%nçg®u:Aq/ï_x0006_\9AË¶÷åØ;:A(Qh´°S:A_x0008__x0007_ËÁ!þ:A¿_x0005_{jrJ:AdÐ÷ò_x0019_Y:A_x001D_Ì_x000C_ð:A¯=fÀ9A)Ê_x001D_7.:A_x001A_ù¢§:A ±ßêý:A96¦1_x001A_º9A²#F&lt;Q:A¨Î¸rð9A*G\µ£:A;K°0Q¯:ASÌ`E":A)Ç1»9A_x0018_MI4a;Az_x0005__x0003__x0010_â¹:A£gUJTî9A_x001C_ÌÍìj:A7/È_x0016_¥¢:A±q`®ø_x0019_:A¯_x0001_Æ{A:Añ_x0002_ô_x001C_:A_x0016_èñþ_x000D_9A¡Ùve:A_x0001__x0004_xLè_x0019_:AdÝÒ_x001E_¡*:AÌ#êÖ;:A_x0008_ÎÖ®n&lt;:AÔ_x000E_ë;g:AEðÄ%$Î9A_x0005_h_x0003_`Ý9ALæMY¿,:A_x0005_ä&lt;Kf:Ag¨ÞðÁ9AXu:¶ãY:Aw_x0007_Õî_x0019_×9AúÔÿÞ9Ad¡ÿ9:AÎgÍ|àÀ9Aa±å_x0002_";A+_x001C_gÄ!:A»{~;Ñ:AÉ·z_x000D_Ày:AM_x0016_ì8ïY:AQ2_x0017__x0012_N:AÙs*¬S«:AÙ+ÀU'Ò9AR¬aª::AÎ6ÏÌè»:AEv_x0003_G¢Ö:A_x0008_ûàÕ½":Ax_x0005_1ð\ï9A_x000B_UÝO¦©:At_x0012_3MM_x0013_:A¿¾ªNÔ9A3£p_x0001__x0004__x000D_9A;_x0002_¹|Í:A¬I^_x0011_äã:AÞ'Þä@:A¾_x001E_"©är:AÝ«ã~Oó9AÈ¹NµèØ:A"_x000D_Æ+D£9A©_x0003_­¤@;AFÄ_x001F_ÿ :Aäû} +_x000F_:AnÿÝ£x:A,ß½_x0005__x0014_À9A_x0006_yÄµßZ:Aæ_x0008__x000B_Ð_x0004_6:A²qy¶&gt;_x001D_:Açq¤Ë 9Al_x0002_ wUÙ:A¦¼_x0005_w	;A?-0ór9A ù¸êm:AÚ2-_x0019_Ó9A§éà _x0014_Ú:A&amp;¾1_x0016_#½9AçÌóòn9AË{Ã%_x0014_m:A_x0006_Æ°ü_x001A__x000E_:A7@6LA:A6_x000F_ÍWé:AG8Yñ°9AÇT8&amp;eì:A_x0013_E´@_x001F_:A_x0002__x0004_ì_x000D_Ës_x0017_ð9AxÏ=Ó¦:Ay¯/«¿b:A®·Góè_x0005_;A$.W_x0011_ù9AMLê´¥9AË_x0007_Bi_x000C_:A_x001A_Ð¡ø_x0018_D:AG3_x0011_m¬_x0016_:AñË"5}_x0001_:A_x001E_Q_x000F_)û:ArèrÖUª9AEM_x0005_Ã_x0013_::AÚk_x0017_;¿Í9A7ÜA:A_x000D_³pé¿¬9A3y]p+;AØùàX`©:AÃOQ[X:A0Y_x000F__x0007_s":A;&gt;_x0010_=Ñ:AEmùL:AEµ¦4}é9A_x0013_ïûql:A%dÖx¨1:Aü=Îß-Ë:AKæ÷?S9AÒ_x001E_&lt;ôë:A_x0001_eÝªPa:A_x0003__x001D_ÇºÔ9AÍ­_x0015_Ji:AÆºDã_x0003__x0004_:_x001D_:A?ªäWT:AÅtó-Ë:AXÿ²éj:A{7;øMX:AïÃAñø9A_x0002_fOnÔ9AÉ£]qµâ9A²ÁÝ?_x001E_Ú:AWÿQWÈÿ:A«l3_x001C_=:A_x0013__x0006_ôäÉ:Aa¹àP_x000E_I:Aï?â2:A!_x0015_Éã0Ç:Abnâ.ñ:AE_x0003_=ñÝ_x0015_:A¤&lt;ÿG½ã9Aá2xiÇÂ:A_x0017_Kà¾y9A_ûnµö9AV-_x0006_þZk:A_x0001_qG÷ü9AC¬:Aî*_x000D_4©Q:AG_x0019_B7_x001D_:AÄNVDÂ9A	ñrÄ#Ö9A$_x0006_öHÍf:Aq[:h_x0014_:AüÓÓkë9A%§Ã_x001E_R:A_x0001__x0002_t±&gt;~º9A_x0004_¥N_Ò9AÒ¥@iN:A9!_x0016_GÛ_x0017_;Aà_x001C_y_x001A__x001F_.:Aã5_x000E_r_x001A__x0019_:A#yéËAý9AÝKós»:A}ó9Óã£:Aæ^;Ù3:Aº]à9Aîa_x0006_^:A/ª_x0014__x0001_ªm:A¶@Ï¿9A³i"¡Í*:AìS3Ü9Añ_x0003_öµü:A}¸_x0014__x0017_:Aº[áÂ_x001E_:Aðø1x9AÎs|Zü_x000C_:Ap»_x001E_vD7:A_x0006_ÎeéG;AAc^ª9:Açô_x0006_a´9A«'.=õÞ9A§f&amp;_x0003_ßÝ9Aä|¡p¦Ú:AÇ,¸^Ö_x0014_;AÎYÈzé9A,P_x001F_Oî:AS'm_x0001__x0002__x000E_:AàéM+î2:A+ËOçQo:A5YÿéÉô9A_x0002_µã¡Üý9Aþ_x0012__x001D_ÓÞã9A±pd:AY(®'â9AÈÒFîf:A^4À8yõ9A9©Ôÿè9AÝå|ñ_x0011_;A¯Ü;½ë_x0001_;A¯!ù	º:A¢?_x000B_WR:A+(ùÔH:A¶=!Ì¼ë9A$o}qXÐ9AÒßÉ°É:A0çpÖÝé9A_x0007_F7:ACu;\ö9A¥ª ñÄ:AØ_x0012_çPÂ9AdTi_x000D_qÕ9Au1rW_x001E_F:A_x000F__x0006_ë_x0012_° :AáÇ¼g±²:A+Px_x0016_#_x0010_:Af@._x000C_¦_x000B_:AcÿA1r9AÐCU6B9A_x0001__x0003_#ò5_x001B_$:AÜ©Ô´0:AÙ±_x0004_½Î|:AmàÚ)Kú9AÂñ°4Æ9A/Ü/Ú9ABtÝËø¶:A?T]Çv_x001D_:AFÞ`&gt;»ô9APfÿÉnF:AaIÂ¯C9A(Lx 9;A_x0018__x000F_8TMö9A_x001B_dv~ü9A_x0004_SFä\F:AX_x0016_He;¶:AÂÕ_x0011_#_x0002_:AjD&gt;¸_x0012_(:AÚ8ÍÌ9A±ÍSx¯_x0019_;AªcY·c©9A&gt;w'¤û_x0019_:A±°_x0016_àî^;A°ý½¢%9A2Mdj_x001F_;A-¹ñç.:A&amp;á_x0014__x000C_8ª:AB _x0014_¼ëÝ:A°ÒkTã9A8ÃG:=5:AqÊÇ :A1­#_x0002__x0004_¦_x0017_:A\µIZøè:AÎ¤ë±9A_x001F_bOJÇu:AVÑ!Fâ9Aíe]:9Aè´*ÑQ:AÖ7¢Áz:AG§`Ý_x0004_G:AU_x0011_ny§V:AL_!É_x0003_:ARß~®Ú:A¤ô_x0002_©G9A(,ÇÌt:A/h²¹ãC:A"õÁ_x001E_:AÀÉA9¹:Ay;(_x0017_¿9A´ËÂJû:AC_x0004_4Àdi:A_x0013_´³M¥O9A¢õ_x000F_ñF:A¾»_x0001_o½5:A'ä«â_x0012_:A.åÖ`§+:Aê¿;VÜC:AÊä-¨ê9AC¯Vi_x0011_ã9A_x0004_?ïý¾9AQcI&gt;_x0018_:A_x0017_ÒB^E:AI_x000D_é4É:A_x0005__x0006_5_x001C_u{§_x000D_:Aå¨FMó:APÖ8;Aô_x0003_¹WÊ9A«fµB}:Aÿe9;9:AÍ?â¬ÊH:A\ø_x0002_ý²c:A?[=_x0012_8_x0007_:AurcÙhS:AÎ$Vw:Aî×Ü¸v®:A°ðaç5:A»Ì_x0004_&lt;_x0019__x000D_:AE%¬6¥Z9Aµ¡×þp[:A£4ù_x0017_Fê9A¢ysÐ	:A}Ã¬07Á:A2_x001C_¸é/j:A8fMØJp:AäWñS8_x001E_:AóbG\MM:A8hn_x0016_MÏ:AÎ_x0013_E£âµ:A½7Î_x0019_;:Aö_x001C_Í_x0006_öZ:Atj:_x0001_z_x001E_:A_x0014__x0003_´Æ:AÜ ;Y:AuùÅðë_x0016_:AEºAÐ_x0005__x0006_Ð:Aæ2Q=:A¿¡_x001D_ÐÏ:AÆ_x000B_[_x000F_zÏ:Aÿ lÿ9A`9o"aü9AØÚgæ£:AÅÊ_x001E_n¥_x0003_:A	c?J@Þ9A½ M'VÚ:A_x0014_þág|ø:A7_x000F_zM£:Adû ¥E:AFÛ_x001A_j_x0011_º9AW4Òí×_x0017_:A:'²=_x0004_:AeP3±}l:Amv¹+5c:A_x0001_u=:w:A_x0002__x001B_èè=:Aµç_x0004_+G:Au#o¾_x001E_:A&lt;í_x0005__x000F_#:AYú`ÏO:A÷_x0004_«_x000F_Ïõ9A]¼l¨B,:A²_x0004_ìÓ7:AL'{/Õ:A¼¹Éû_x000E_":A¬W6zóg:Aú&amp;I_x001F_:AÛi&gt;&lt;å9A_x0001__x0003_ôè3Uï:A_x0007_ù_x0015_/Y:ATñôI_x000B_:A_x0003_MeÂU:A_x0004_4w6]õ:A_x001F_Á!´¤{:A ®J¦9A"Åã_x0007_Kb:AñæN y:AÞêUXé9AVú`çNì9A_x0017_{©Ù~9A¿Dd:APÄQ½Z:Aàï§_x000F_XÌ:AÝÈi­ã :Aý¶ÉHH:A&lt;_x0015_«fÓ9A±Áãë-$9A_x0015__x0012_¸rÝ_x0004_:Aß©7è~:A_x0017__x0015_ã:Az_x0016_-×ÕS;A´%gqê9A|¢_x0001_ò::A|_x0003_$Ç:A½­Y#´9AØ_x0003__x000C_6:A_x0004_íÅYÑï9AÛ$'Ú_x0002_H:Atóë8D?:AÍ2k_x0001__x0008_°ð9AL[D×r:A-í_x001F_ÉU9A&gt;5_x001A_âß¶9A¼3ì_x0018_í:AÉ_x0015_[_x000D_»P:A_x000F_zaE_x0006_v:A_x0019_Dù;F:A`ò__x0008_x:A»}ò*ò9AÿÔ_x000E_J_x0003_õ9AÅ_x001B_à_x0002_²:A÷LK_x0011_Yþ9A	b_x0004__x0005_þ:AwÜ¸#Ï?9AÎUöï9A_x0019_]Úãw:AJ+ñcq9AÃØ0r_x0014_-:A'âÚhç:AÇ#àã9AÓeº_x0012_oÉ:A|'i+_x0001_:A¤S¼ô_x0012_è9A_x001D_ñÝò9AÒK/ÕU:Aì_x0007_E_x001F_Þ¶9A^7\_x0008_w9AD_x0015_Ö?:A|ÑËc¢:A×á' Ú9A±ø{²)É:A_x0001__x0002_O¡î¼®_x0007_:AO_x001E__x0004_¾g:A(¦_x001A_ÖP9A¯åxôÐ5:A^ë¾p_x0018_:A_x000B_³Ö¡9A kq?]í9Aª6_x000E__x0008_û):AkP@9F:AzÛFìýW9Aù¡	_x0002_ÙÚ9ADÿ/2%:AÙÇ)fk :AYÒ²:Ap©:CtÑ9AvÛÇLkÉ:AÆüì%òo:A1_x0013_EqÎþ9AõyHi¾9A_x001B_gÌÂ_x000C_9A|fH:A	@o_x0014_²9A?ZÃ®ä:AP_x001E_3©Õ9A;uæ2¢:A°7±z×x:Ac9×hyR:A¥)¢ É	:A _x001B_t­_x000C_:A_x0007__x001D_ÛÙ©9A9Ïµü¯:Aô¡ê_x0001__x0002_y_x0013_:A-Ç¶Å#_x000F_;AÑå_x001B_v½:A@Ê_x0003_À_x000D__x001A_:A´_x000E_\È¯:A_x0003_ª­~ß+:AõhçtË(;A2äý\_x001E_:AÅÁß_x0011_³ð9A±Y¯ÇRE:AnËÔNr:AKËBõRð9A÷Ü_x0002_;A*Þ¼|p:A_x0016_	µ@Ó9AQ]«rÓó9Aï	ªí_x001D_+:AØa/¹N_x0011_:Ayg$lhE:A*ø¼K:Ar _x0005_v¼9AvÓÜ_x0017_o:ADORIÞ9Ao§ze:ALÕk¨åò:Anãv¿_x0002_:A$Ëq×³M:Aþ1p¿a:AäØLÂ_x0003_Ç:A_x000B_Á¼W_x0005_í9Aº¥Ñ_x0003_Ñ5:AÀðA$:A_x0002__x0005_Ï_x0003__x0010_eø:Aµy]:A1Ã¡mß9A)ÛqÝ_x0015_:AÊc¯_x0006_}%:AºÔ&amp;_x001D__x0004_¢:Ae£a'¼r:A)ÄÆõô¬9Aüé×=¼9A\|Ù¹ön:A¯h&gt;_x0001_l:AZ¯Y	6:A­^æ|k:A®_x000E_e ïð9A_x0001_èLª:A]/X_x0002_à9AaÈ`°9Ad\¨¤_x0011_ï9AÑ_x0016_Z''&lt;:A,Ñ840ô:Aº±o[&amp;Ú9AqInM_x0003_:ATs+¶ø9A_x0007_=HÁi¬9A ¨m_x0013_:AÆýÛÒÈú9A2_x000B_°¤^:Aw_x0002_k4:Ae,ÙyÞ1:A»L_x0010_û®é9A[º_x0018_Ýü:AUZÇ_x0002__x0005_¸ë:A´Ò¦Úµ:Aq4_x0006_äS:A_x0017_¬X_x001A_ñ;:A¼£6_x001D_\t:A2³8_x0017_Ã_x000D_:ASM`)9A¿	h¥Z:Aã!ðloY:AgßúÃf:Af Ì9A*OöÌi:AÎö/%Å":AÎú~è´ì9A_x0002_½øI÷Â9Ayz­Ûö9A'ò_x001D_;A_x0010_ò)r__x001C_:Aì_x001B_#¶_x0014_:A0LÍGÍ_x000F_:A9&gt;_x001E_tb9A½_x0001__x0017_`_x001F_h9Aþ{yDg:AT5_x0006_í9Am_x0018_@ _x0016_ý9AP_x0003__x001A_ÃL-:A_x0013_æë-_x0004_T:AL3_x001C_!x®:A_x0010_Âæ¨_x0013_:ACPÉ9Aü´_x0006_A:AÂ´U©Rr9A_x0002__x0003_üj)ôòç9A¶P/_x001E_A:A_x0001_FÞó_x0005_:9AY_x0007_¿REd:A_x0019_PÝa_x0016_:AlÕ'È:A_x001D_J1:A,ï&amp;t9ArÅÂ²2¹9AÝf¶ _x0005_ì9Aêo_x0015_PY­9A_x0019_À_x000F_´Î:AS_x0007_ÂöÈ9A_x0002_ëd¦'Ù:A &amp;¯Ø_x0013_ß:AÀ;ÿ_x0012_'_x0006_;A_x0011__x0012_úÎ_x0007_-:AÆ¿¹òÑ9A#&gt;¡Õ_x001A_2:A/`âé1:A#r`Pø9AF11×í:A_x000E_´í%í_x0001_:A§Z&amp;¯S9A¼P_x000D_·)Ã:A¿oTÙ`:A_x0011_~ó:A:%©ð[:AæÕæð,&lt;9AìqÚÁ×9AöC}¤ýU:A$?yµ_x0001__x0003_¢:A{ÐKÇR:AÿÇ	ö9AÏDÀ_x000D_÷:A+2L&lt;_:AZ_x0018__x0015__x0018_:Aä·FÇõª:AbÀTºí:AéE¯P¾_x0018_:A&gt;8+Åfõ9A¾=÷kt9AàôLê~¬:AÇ_x0002_ÚXÙ[:Aæ	 ÞØÈ9AîÁ§2:Ax Zjî_x0019_:AY\iúà :Aå_x0019_M+û_:Aè£`Ö":AÕ(ÀßOM:AH_x0018_æX°_x0017_;AéÍ_x001F_9A´!Äï(d9Al-_x0016_&gt;_x0007__x000F_:Añ159AS7ÕJ:A_x001C_½CÓY:AG8-d#:AlæÂ_x000F_Ö:AS²!CÃ9AqU7_x000E_ü6;A8þ£dOp:A_x0002__x0005__x000B_ÕÛFåÑ9A:2±`":A_x0016__x0012_wÉ]ó9A¹_x001C_ïñ»R;A¦S]{Í9AÁM.Ü{ :A+²¬v:A.p/:Aa»_x0004_"m:A´{v¢º¸9Ag¿*_x001E_o9AXEc|_x001A__x0014_;A_x001C_&amp;½¾Û_x0003_:AÐ,I¶²E:AEWú£~:AX\Ðl:AJèÉ09A¹;=¥:A"nô(Å :A÷2T@ù(:As¾|µÒ:AÖÅ?Å_x0002_;AA_x001F_åÃ¨9A_x001F_ËHAc:AÂÕX¥Ö::A_x0001__x001A_«tà9Adë§¿_x0001_G:A/s_x001C_bV:A÷Â_x001E_à.û:A ·kì:AÖ/_x0019_{:AÌf_x000F__x0001__x0003_e_x0001_:A¬±.áÌ9A¾_x000F_¼-²ä9A_x000F_¬9_x001A_:AQluTô_x0018_9AWo'îv@:AæÆ¡_x0013_:AÚ/ÝNd¯:A´1&gt;_x0018_r9A_x0016_¾§C~_x0005_:AZo¦(ñÄ:AX,Ô¸:A4ýKÐþ9A7g_x0002_iL`:A-Ü9Tõ:AÉÖ+u3:AJSùü²9A_x001C_éú:AGJÞ_x0011_Ç/:A©Vh°8:A¸Ûp®*9A¹_x0012_$F]®9AÈoáæÅ+:AsÉ_x000D_i:AKÃ8zæ³:AMG¡hZ:Aú®Á©Øë:AËn_x000F__x0018_@9Açì|ç_x001E_ý9Aó¬[üÉÌ9AÜ¡7`èr:AÔ#½9A_x0001__x0002_Ý¿òçóú:A%Ü¡J:A©¸4$ßÚ9Aà_x0004_a_x0005_+©:A_x001B_]_x0014__x001A_%Ê9AMC	ìé9Ai_x0004_.*_x0010_Y9A¯t_x0012__x0012_]:Alò­òj|:A#ð¹K:A)·Á@Ç:Aé_x000B_Æ0;Aùö¢ÈíÂ9Ad&gt;ÇM\:AÓö}¿_x0004_:AãPÊÅi:Aít&amp;üÝE:AÌ_x0017_ý_x0017_ È:Abr_x0002_¹_x0012_9A¾+Ä¦Ú9:A¤s§|:AGvG=:Aµi*ª¼9A%KýÎè9AÑ_x001B_»,X_x0010_:A@ãmÇ§:A¥¥S×_x001F_:AF_x0003_Ó_x0013_ÿ9Aä«¤é¬9AZõ}Ò:Aít¡+:ALì_x0002_Õ_x0001__x0005_#:Az	ÇÐu:AyX_x0005_4_x0016__x0007_:A_x000D_.ðm:A©&amp;gÏ+:AÆ6?Ñõ9Al¥¬÷ç9Aµfð_x001B_:AgV}:A_x0003_´_x0013_&amp;:A_x0014_Ö	ê:A_x0017_jó¹_x0012__x001E_:A8¨8êõð9AÎ_x0016_4Þ_x0008_:A"¥%ìv:A¿Á_x0003__x0010_d6:A¢ÊÑq9A_x000D_ÒgûÖ9ASYØ&amp;_x000C_!;ACÀ÷ã9AÑú_x000C_ö_x000D_¸9A2u_x001F__x000E_:A_x0018_£Pµbz:AÇÛû Îµ9AiR~_x0002_/y:A·¦û&lt;­z:AkìUº49ArçÂ¨:Aºk?_x0004_âÔ:A_x0004_ýnâT:AÚÿ²6ôE:A»_x0016__x000C_Ýp:A_x0001__x0002_k-èH¦:Aµ¡_x0011__x001D__x0010_ê9A'Xlþ9AÇ×iz:Aâ×ÑÆ¬a:A ¯_x0007__x001D_ªF:AÛo_x0004_hwÓ9AºÇ_x0012_vÉ9A]TbÃå-:AÉ_x001D_Ãyu:A_x0016_,sº_x0013_;A&gt;+á'_x0004_!;A½Ù_x0011_Y1U:A[Dsä:Aym6%_x0001__x0014_:A/Îý¹?:AE¡Ã:A­g]_x0003_W:AÃïFy9Ac2ÃNk:AÓbë*Ü:AåÑX:7:AR_x0010_Ñ-±!:A+_WmEC:AW_x001C_b_x0017_#:A8Õ	Ò_x0015_9AhÞá¯19AùÖºªÓ&amp;:A±Su_x0007_i_x0008_:A']wr/u9A46,aÌ:A&gt;n_x0001__x0002_N&gt;:Ar: ø&amp;:A_x0006_Ã­NäÊ:AñN¶_x000B_ã9AUûDÙÍÓ9A_x0003_i_x0007_%ï`:A«4cL¥:A_x0003_­]}R^:AO_x0004_!Û9Al¡%å4:A§_x0016_:AþøòÓe :A¶_x000B_û_x0004_C:AÑ[rìï9A,âÔ_x0013_:AMN_x000F_D_x0014_s:A =ãÉU:AÓ_x000F_¡_:A_x0002_Yã :AÄ_x0010_OöP:AÀõÉýäl:AáúN³Q9Ax¿LÕ_x0010_:A_x001B_dI¨ Ô:AÏçÎz¿:Aî_x0015_&lt;¶Ï:Ax.úÿé9AVRïÁ:´:ApR$©:AvrsuI:A!&lt;_x0012_¡9A_x001F_ÞÍ#¼9A_x0004__x0005__x0012__x0011_ÄÆ_x0007__x001D_:AsM¾&lt;@:AýzyùqÃ:Aêdð_x0001_õ9AºÕ_x0002_Qw:A*@_x001E__x001E_Y:A9ö­ø_x0011_J:A@ÎlÉ9A_+6_x0016_Ô6:AÐ_x0018_:Á9AØðî_x0001_!A:A9pé_x000C_Æ_x001B_;A\êµ°Ó:A}NïJÀ:AË=&lt;òÎ_x001E_:AÍÁ¬_x0001_ÿ9Aø¾F¦ûO:A_x0012_eS_x001D__x0005_ç9As_x0010_ÓOHa:Aßcó.ðb:A³rñ~_x000D_:A5i_x001E_³_x001B_¦9Aë_x0003_#J:A{ ®C!p:AÕU¡En:AI½$h¼:Aïû9A|Ó®ÅeP:A0!_x0019_Í9ACÝ¤:AêZÒ);Aí_x0016_/s_x0001__x0003_Å_x0017_:AD/xñx9AAM=SQ;:AEù_x0010__x0002_1:A3'ÚÆÿB:A_x000F_f_x0011_ÌÅ{;A_x001A_¯7_x0004_k:AAB_x0018_7?¹9Ap_x0016_åÌ³&lt;:AËõ±_x000F_»²9A½ÎÅF_x001B_å9AHqj_x0008_&amp;:At®¼âØ59A?çÆ,¯æ9AõR(_x001B_ñ¢9Ass_x0017_õ_x0008_M;AÊ_x0005_6_x001C_(:Aþ_x000E_pm]:AÖ¯¼ñ/Z:A'ÓKmï9Aq_x0012_ÍÄ:A:vì_x000C_y_x0015_:A7ù1H:A6IKZn¢:A\ÿ8	¼9Aî%W÷:Aß v~´":AA_x0012__¢Î_x000C_:AlÐÖÔÉ_x0015_:AQ_²:_x001F_ã9AÄ`®ð:A¨Wr_x0013_ãµ9A_x0002__x0003_¸_x001F_jvü¥9AF;_x0002_ï;:A_x000F_Kí2H:A"w_x0001__x000E_Ô:AóZ6É:A°6¹¿¢Ü9A0üD3Iã9AÉ_x001E_³QöW:AT³©Q9A_x0016_#È'$&gt;:Al¾i/|9A4_x000B__x0005_ÞU:A}¶_x001B_KF9A°F×L	Î9AKÙ4R¶Ù:A°_x0015_Ç_x0008_Z7:Aµv_x000F_T:AJÎ|1d_x0012_:A_x0006_-§v÷8:Aº}P@:A`u_x0005_Z_x0011_:A*z÷&gt;^¹9A_x0014__x001C_ÏÄ¸Ô:A_x000B_`Töj:A3åLö+;AÝÛ&gt;xW:A¸ÏH!wM:A¢û0w&lt;O:AÉ%½ÙÃ:A®_x0019_-í«¾:A_x0013__x001C_ë_x0017_D¡9AÊL¾_x0007__x0001__x0006__x001C_è9A9jfªCÖ9AÓÀ¨)d:A_x0004__x0013_½æd:AÖ@ÐäxÐ:AÞêáhN:A¸¸_x001D_#'_x000C_;A:xð.29:Aí4_x0019_¶Ñò9AªGàò69A,Ð5Ð:AÞJåå!©9AåZvÑ_x0003_:A:Óé~l69A½óW³u:A_x0004_¡«_x0005_:A"¦_x0002_U`:Ae¢Ë_x0002_(:AiGþËôï:A½_x001D_Aº~9A?+&lt;¦_x000D_ñ9A_x0004_ü´Lí9A_x0011__x000B_Ië:A 6¨4q:A =ñÖÍ9A|¶¨ÂG:A¾TóÖ]:AÖ_x0001_Á«J:Av"ry37:Aü±­:Câ:Aðªå=Û_:AaV_x000B_Ä:A_x0001__x0005_Æ¬7Æ_x0011_©:A2Ý¬KÖ_x0012_:A÷}_x0014_:A=_x000B_)có:Ay&lt;ÎàvÔ:A´_x0002_Ð¡S:As#ëy:A_x0008_°¨9A9[;7ª:AÔOß&gt;_x0015_:AO_x0019_(4-:AÜ&lt;~»Æ?:A_x0005_äÇ~Ö9AfçàÔmù9A_x0006__x0019__x0015_ä5k:Aÿ\f'£:A_x0003_ùû}T:A_x000C__x0019_NLD:AJ¹3_x0013_úQ:Aÿ`Ø¶9A¡Ö5?¥:AÑq¦â9A©_x000B_­_x0015_8:Aµ.?ôªb:A1_x0015_ùYä8:AA_`Í 9A+e_x0013_]:A&lt;_x0018_Ññ!¶:AûGV_x000C_kÏ9A_x0004_~_x0016_À9A#Dû_x0015_d:AmÇ_x0008_þ_x0001__x0004_.E:A¯mÜeCT:AÂXøÝc:Ahq]²X :A)_x000F__x0003_¿9AîÆüF_x001B__x0008_:A_x0008_å\JÊ/:Am?äga:A¸±_x001A__x0012_B.:A_x000B_Í6íW;Ap`!&amp;f:A4º©;A:_x0004_,ÐÈ¾9A_x001D_ _x001C_¤Ð:AqNFy®Ó:A"aïsË·9A¢]|f4:ABÛS³-;A_x000B_{_x001C_.ñ2:ANKaEjK:A_x001E_ö,Æ6/9AÖ$û\;AT¯_x001E_T0:AÀ¨Þ_x0006_ºú9Aä®[P_x0002_:AÛwS[_x0016_¥:AH[îhï·:ALèÃ_x0007_Y#:AÓ~_x000F_)õ';A±_x000D_#î9AÂ&lt;Z§:A¤3¼å_x000E_:A_x0001__x0008_¼Ï_x0012_ü½_x001B_:Aô0X#&gt;\:ADh¤£·9A&gt;æø :A«­zº_x000F_©:AM_x0010_59AÂeÔMß9Aè!w¶9A=yL¼_x0003_ô9ACË¶A4¤:A_x0006_cUö¹9AµN_x000C__x0005_Ã9Aåw]Ø_x000E_þ9A#Í©Î9A¬ÔÂ_x0016_:AÓs?ª£R;A.·o{_x000E_1;A_x0010_«_x0016_BV:A×ùé×ÙÆ:A Ðëë9AÖÅe-:AþÝA:AË__x0015__x000C_äa9A_x0007__x0002_8ÓÙ:A.Iäïà:Aí×éáÏ9A&amp;_x0004__x000E_ð:Aq_x0004__x000E_M4	;Axr^d_p:AÇc¾kH:Aö_x001E_}:A_x000E_VZ_x001D__x0001__x0003_0;A}àaÜi&gt;:AØ3&lt;_x0011_q:Aw%Bñ&gt;=:Ag7ë6:AEª§_x001A_Ãµ:Aî&gt;WÐ:AË¶mu:AÐLðÈ.:A_x0010_Z_x0007_cÓÒ9A_x000D__x001D_+¡ã9A-Â_x0015_9¿{:A_x0008_±*sð:AóXdñ/:Aëým_x0006__x0011__x0004_;AæÜ[é_x001F_¹9AÝ5_x000D_h:A_x0002_µ¥b;:A¢v¬_x000C_:A#Ü2_x001D__x0016_;AÀàhE¶Á9A_x0006_jæ;9A:A³âëýNL:AÅ_x0011_pÀà9AëF/¸=Ò:A¬Âó_x0015_È:Aß»ñ½X:A«dû2¢â9A6Âîee£:AÊÄ@ûÝ9Ad"òáá9A_x000E_3_x000C_ &gt;:A_x0001__x0002_à_x0017_9âô9A4W´ú^:AA»ËN Ê:AÎ\ý¦:AEèÝ_x0018__x0016_%:AC_x0015_úîj:AÉJ_x0010__x000C_9q:A,]Áînó9A_x000D_ ©Øº9AlÂAÓ§:AõVdr+:A_x0003_²O_x0012_:A_x0015_Æ_«µ':AãäÎ_x0014_â9An&amp;¨d}:A5ÛcYg:AÍ/§üÉ9Að;s_x0013_y:ADc?Äß:Añ°væ:A¯À¼zË:Aì_x001C_ºl_x001E_:A&gt;zõ9A6UoaÐ9;A_x0008__x0013_úT4Q:A{´ö_x001D_¶ì:A_x001C__x0008_CÕ.:Aéj_x001E_«ç;AOP_x0018_÷ª,:Alwè_x0019_* :AÏ:{¾»e:A¬¡b_x0001__x0002_i:A¶Ð_x0014_øõ:A_x001C_eTöÛ´:Aîå²\_x0018_:AøÃÒSß:A!MÛ,·s:A£Ü_x0016_xØÀ9AÕ&gt;æ	³:A_x000F_ú¦4Âp:ATÆNDM9A¹|%_x0008_8¡:AÊ_x000B_·K:Aç_x0013__x001B_[¢:Aá=_x0014_ðÿp:Aäw_x0015_:AürÇ_x0008_c9AéÛ_x0017__x001E__x0007_;AÌï_x001F_Õð9AÔKØú_x001C__x0013_:AÔÁ_x0015_Êëh:A¯4Çù5:AvÕ'ºÕ_x000B_:A-¸[7f9Aß@Ø¥[9ACÜ`(ñ:A3_x0018_kD é9A~ùøî3;A$_x0005__x0007_ü&lt;:A(®äX	Þ:A©@òR_x000F_h:AUh¦ß_x0012__x0013_:AºÊ"ÔTn:A_x0001__x0004_Wd_x0006__x0017__x0019_ø9Ah­I8j_x0003_9A_x0014_æjç¶Æ:A_x0005__x0002_]F9:Ar_x000D_GlA«:A={)ê,:AÔtåË:A»ÊOÚE2:A·_x0010_r_x0006_c[9A*wÌ­n0:A_x001B_Õq_x0015_K:A-3Éh,:AËñ_x000C__x0017_|Ô9A DøV³_x0007_;Aèâ»Ý÷ :Aôæ¸Æ_x0017_°:AôROÃ9A×Õ#ú9A_x0001_»_x0003_s_x0001_:A¼Z$_x0003_&gt;¬9AÛxÐzÀ­9Afû#±:A¥¹a,:AuÍcýB:A_x001B_ÂAÕÅ_x0016_:As_x0002_xÔMl:A_x001A_iÓõ&gt;:AÚèþPðK:AmÃWá_x0013_}:A%~_x001C_&lt;ê:A´&lt;)àµ~:A_x0015_0H_x0002__x0003_HÖ:AÏÄ_x0016_{|1:Aùëü_x0003__x0014_u:A«_x0006__x001D_vH9A_Îéûä:AÌªå&lt;O:A}özó_x001C_:A+³ã8Ð_x0002_:AJ}yÝf(:A¥jxåçÑ9A%Vd¾9AGkMÛ¶9A_x0007_ÕìLø9AhîO_x0003_..9AÃ{_x0015_pÀ_x0010_:A·_x0001_lX¢I:A_x0013_y²5:A¡&lt;öÅ):ASþ©Ã*9AÈÞ6FÃ(:AèÛ¢L?:A8Læ¶Î~:A÷Lq_x001F_ø9A÷Ì0É9AÄlÑR&lt;:Ad]7*:A¶¢öd¸:AêÜ¿u33:A(v_x000E__Q:A_x000B_Ç_x000B_C_x0015_:A?ä»_x001C_|:A_x0016__x0019_¿×$Ò9A_x0001__x0002_v Y_x0014_:AÑµ¶Ú_x001C_«9AD¢tsPn:A@_x0010_yÔ&gt;:A_x0014_0pì²Õ:A_x000F_û_x0019_&amp;J:AHõ}Ât	:A¥Ù_x0005_|ÏÖ9Aõø=¥:A]¶+:AÜ¥PI:A&lt;ÌÆð§¼9AcGP:M:A±[Ï_x0012_òF:AX_x000C_:v¤Ë9Aµ_x000F_;~ñS:AWr_x000C_,;AÚlg¯äµ:AÑ§#BèÖ:Aî.³°:A§ìÓM:A=_x0015_»Gà`:A«Ñ!o~:AB»d_x0003_&lt;:A`²Ò¦Üv:AüN®RK_x0003_:Ajéz_x001F_1b:Aö~W¢×9AW_x000E_´Y:AãÔ1¯,Ä:A0_x0005_½Ø=_x000C_:A Ô¼_x0002__x0004_Ëm:AEõV9AåA×vé9A_x001B__x0011_J=ç:A@ÝÌt:AzO½Õ_x0001_m:A;_x001A_bs:A\â·_x0008__x001B_:A	_x001F_áTf:A&amp;@_x0014_:A_x0017_®-Öï9A_x000B_öâüõ9A`ÜÓ­4:A_x001E__x000D___x0011_Ó:AÿþË&lt;ª:Aù6©!_x0012_:A%ã¦;A½,ßÖT&lt;:A_x0015_êß_x0015__x001D__x0011_:AT4¢&gt;_x001F_;Aäpy´_x0011__x0018_:A÷6_x0007_Èsh:A#^Æ_x0003_Æ9AhVY_x0013_ªT:AÍ§á9ABLû56Õ9A_x0016__x0004_´¦_x0013_Ô9AJ&amp;+_x0012_.ª:A¤ kÍaW:AôH) )9Aë_x0019_ka1Y;AAßy­Y:A_x0001__x0007_tµkêP:A³_x0004_Ñ_x0003_¡_x0011_:A¸W_x0013_¿ÉÄ9A,Â_x0002_FÜX:AT-r¸¹/:Aãú¡:cL:ATOa9R7;Av=¶_x0006_:A[_x000C_¼}¥u:A4&lt;)÷Û9A?_x0001__x0001_K':A5?Y-{M:Ae=ûóË&gt;:A_x000E_yógÔÌ:A_x0011_É×_x0002_:A&amp;Õ~=È:A¸ºÉï4:AÇ_x001D_ÔÓa:Aë_x0011_}Ù$§:Aßµbö :A_x0016_[_x0005_çfò9A_x001F__x001D_þüO:Ap®*_²a:A _x000E_Â9Aá³«!BP:AèÁÇÓ9AW ¡_x0005_HM:AÚù²_x000C_â :ACÉôià:AÛ_x0003_x­_x000D_:AÝ²V¾ ':A'^v_x0001__x0002_Y}:Ai@ßî_x0010_:A®ý_x000E__x001E_ï¨:ArîhÄ_x0014_:A_x0006_åj"äÑ9AM+-:A8Îé@H_x000F_:AÆ¢_x0011_û	æ:A&amp;ºHì_x0017_:ArÛ´iGð9AÊ_x0018_@S68:AVö_x0017_|:A´ï%)êþ9AdQ.z"¦9A/bº6_:ARQäåí9AÎ)TIÉ9AÑ¿½¡ÜÁ9A_x001F_&gt;":A,cp&gt;h\:AË_x0017_ZW:A%K¾&gt;&lt;Ê9AÒ·&amp;wÿ_x0013_:A_x0017_yÊO;ABÙë?*¢:AöÏ0Q_x000F_:A[Ka¦Â9A_x0012_IÜ_x001A_À}:A4û_x0018__x0007_e:A_¼3¯ß_x0005_;A¹_?«mæ9A"ÓV_x0014_øð9A_x0003__x0004_]®¼ðG_x000F_:A4Jý_ì69AÈ¡Êí_x0001_#:A_x0017_¿ä}:AéL¥{±õ:AÁs#çÖ¨:A&gt;$=_x000B_t:A_x000B_?¥:A·ÇK­ç:AÌü7ÝÂa:Aõ_x000D_ÔÝ9;Auþ½_x0013_9A\¢Ó_x000E_D:A¤q$9T:A'_x0005_!_x0001_i¦:A­Ì-Q:Añ ³çÌ!:A7Q&gt;¿_x001A_:Aþ_x0010_]ÏYP:AÌËo_x000B_D:A_x0018_o_x0001_zý_x0014_:AK¶3ô_x0012_:AC9_x0010_V:A_x000C_:HÝ_x0017_a:AC_x0002__x0006_®³:AGÓee_x001D_Ì:A©F¡ÿJç9AyÚ)Ú§:A¦¾Ø¯_x000E_:Aë«Mð¾9AÄÿõ'Y:A_x0011_FÀÖ_x0001__x0002_E :AýúYàLû9A_x0010__zì9APéAÔk9Aw,vø^_x0012_:AÁs_x001A_f7:AõÀC3^p:A_x001F_§ïø9AÄv6@_x001F_z:A¤|_x001D_m:9AY	MA?;A_x0017_§EÔÄl:A_x001F__x001E_¸LW.:A2²*µeÃ9A#²D!»9A_x001B__x001B_V_x0005_HQ9AUH!âN:A=_x0018__x000F_¯_x000F__x0013_:A~yx:A Ç	yxº9A;öÏC:A¼»$]¥U:A1ëúó_x000B_:A²þY_W:Ar±_x001D_+_x000D_Ú9A¥ õgý:A°_x0007_t_x001C_:A®_x001C_c&gt;:A®fõ®Ô9Añ/ôËÇ:A_x0003_.ÏÑ:AÅ(hÈc®:A_x0001__x0002__x0003_±ÐEº9A_x001D_-ß¶U:AËÅîÈ2à:A_x0019_ø×wû:AÉ½/ÖÒ9AÚJ0¬	";A_x0012_Ä_x0003_Ç¤:A¤c_x0014_:A¨ØLJ_ã9AGê&gt;Zª.:Avw*}9A[ &amp;¾z_x0012_:A!fQ¹_x0014_:AR$9¼Ä9AE*Gú_x0004_:AZ{ÒàS£9A=RU:Aâ&lt;}"¦9A,óV_x0007_D:Ajd¿_x0005_G·:ANÛ_x0010_±cH:AÑ¶í°__x0018_;Aþ°ôY,:Aá6Ù~};A5°B#R:AwKb±K:A¹_x001C_Î`¼Ý9AÚ SÎO÷9A Þ¢Ý:A*{Ç_x000E_E:AE}´a_x001A_z:Aý%Ð£_x0003__x0007_f:AÕ6h¿Fi:A |F{;_x000D_:AC¹·)_x0010_Ð9AËåâ_ùç:Aôd=:Á?:AßHV\'`:A_x0018_ô 6N0;A6M0_x0008_q:A_x0016_²ö :A'²	þb :Av¶?_x0016_{:A_x0001__x001A_ ô~Ò:AÑÍ_x0006_3É³9A3{ëß_x0008_=;Aò"vÏV0:A/-©²2_x0010_:A±Í×ÖED:A_x0016_Z°Õ÷9ANñÌedA:APfÉã_x0017__x001C_:A_x0005_f"ë_x0004__x0003_:AX£.[K³:AàM_x0013_Hî_x0001_:Ac_x0010__x0011_üÚô9A¾]êyß9A_x0002_qØ_x0019_¹":A¥U&lt;]£,:A01&gt;õÚM:A_x0017_a7¹ý9AclÛv:ABk_x0007_ðh:A_x0002__x0004__x001D_âeËÏ9Ah_x001F_¹hn:A_x0018_|´$ÿ·:A_x0007_$rüú;:Ajë¶N??:As¬p×J9A¿_x000E_Ó`_x0017__x0012_:A½_x0005_iê_x0015_9A$ã_x000B_Á¬$:A[º´2;Ac2¤J.s:AÞÆ_x000C_'Ìr:A±¹­ÁR_x001B_:A_x001C_¤wÇT:A÷+G7¾Ä:A_x0003_NÖK:AÆÿ_x0006_K:A_x001A_ÝA_x001B_þb:A±×Ò_x000C_°Ï9A_x001F_ÄA&gt;RP:A_x0019_tâ_x001F_V:Aíy¥a!Þ9A/W:ÉÀM:Ae_x0010_ç	:Al_x000F__x0015_Õ%:A_x001E_!£_x0001_Â_:A¦ð¤DFÈ9AYº­_x001E_?:AÜ³_x0003__x001B_:A´Ñ8àZ:AõLPË:AqÇß_x001A__x0001__x0002_l_x0006_:Al	Â#w:A_x0007_òÛWM©:ATaëÄ9A·Aa?:A+E]»_x0018_:ASpn_e:AS$¥ïs:A¾I_x001A_T:A_x001B_7h2®:A·kn0_x0006_I:AæW¢n:A5ão)_x001A_:AÖÄuË9Ax§OPÄÇ9ACà1±:A_x0017_æZÒ_x0018_²:A^èîËLÜ:AdôHåÍ9:Añm_x0013_øÒ9AÌ¸Ãô9_x001D_:AQâ)(Ü9A©_x0007_~_x0014_|W;A_x0010_·ÜRõ9Aú_x000B__x0019_ðÉ»:A|VÅO¼:A_x0001_9qÅÕ:A±7!åà9AeçÃ²sÍ:A¾Ã³M_x0001_;A\¾©!=;A?À®Ú1:A_x0002__x0003_2_x0011_@_x0006_;Ao)_x0010_"Ä9AO®9!ü9Am~ÙòÛ_x001B_:A^WSZãÌ9A4´&amp;Æ[:A_x0005_F ¯:AÖn?¥í:A_x0001_/+Ò:A³Ê%¨ª9A3_x0006__x001E_øU0:Ay_x0010_Ãnt³9Ab­84|=:ACbº¬7:A^éga¹c:Aá_x0005_~¹º:A58Õ³ùô9A	«â·_x0002_:AI#^(s:AB_x0013_C-_x001E_e:A_x0018_è_x0019_Y9AcV_x000E__x0002_c9AÙõí:AO_x0005_N_x000B_Cf:A_x0017__x0003_|@"_x0012_:A_x0013_¼¥_x001D_û9At_x0001_Q¤-:Aîm&gt;_x0006_;Aëy7â¢:AËüo	C_9A	ó¿qÂ6:Añ_x0006_~=_x0003__x0004_mo:A/¦ñ%$o9A-î+Úi?:A y¡^_x000F_:A@yÊ÷Àæ9A	[Y=:AÓ5_x000E_Ø_x0013__x0016_:AE_x0008_UèÀ:AOcxÇ{:Aá|_x0013_w_x001A_ç9A¡Dtð*:A`_x001A_B¡Ñ±9A_x0015__x0001_C%g9A_x0015__x000C_ÖMþ9A_x0016_\ô_x000F__x001B_§:AP@íÌ9A_x000E_qÕe:APïQ3@å:Aåð_x001A_Þ9AÀöASÄ:A»¢Î9A_x001B_T^uì:AÀ¼VAÕ£9A"+/_x000B_þ_x0014_:Aôè÷= :At­Ì_x000F_U:A8åÕ:ª9Aõpea2Û9A×þöó³J:AÀmNû¡_x001F_:A_x0010_°ÚN_x0002_;AÝWo _x001F_:A_x0001__x0002_C%þx¾9A¹~Hèk:A1UQa_x0002_:AEì_x000B_¦û:A«Ð»Úù¦9AÄ¹ÇÊ_x0017_t:Auu#_x0010_ÈÊ9A}_x000D_yèðe:Aû­·[p_x001F_:A÷=_x0008_§_x0003_:AûØHòïÎ9AWõ_x0006_B_x001E_ý9Aí½)Ú2):A²-_x001B_\Ô9A0?M(Ê:AÃÜ30°:A_x0008_´c	_x001A__x000F_;A&gt;h¯_x001E_T:A`5«(ø_x001C_:A°®ã_x0002_M:Aî:G/.:A¤Iºszà9AÚô¯7R9A_x0007_2v5×s:A_x000F_}&gt;%;A_x0019_Ý­¤U:Aý\.óW&lt;:A_x0004_M_x0012_	Fª:AæL_x0010_9¦Á:ATÁÂ£M:A¶è­wíC:A_x0006_¢i_x0001__x0002__x0019_%:A_x001E_7­_x0011_:A_x0008_2:Cl:Aó_x001F__x0008_;Fv:A=°è*BÚ9A_x000D_:¨Y_x0011_:AØìóÜï9AxSÊIl:A5?Ó0×_x0013_:Aù+È9AÄFÌ_x000F_Lm:AÔS_x000E_a!î9A! ËàÒ9AÑ_x0015_¦i8:A¯_x0001__x000F_:Aò)c_x0017_ª9AÍ_x0008_Oô9A÷ÝN2µ­:A1ç_x0006_Ï¬9APâ_x0005_P¦w:An¼ _x001D_:A_x0007_ª_x0006_l	Ë9AóiN_x000E_[w:AgOø£·É9A_x001E_Ä3&lt;0Z:A_wB»89Ad§A&amp;Û:AÚ_x0008_¬_x0014_è9A=¤PÝ9Aß-_x001F_ÐÓ9AMß66=9A¤µ_x0011_9z9A_x0001__x0002_à4_x001B_¿t:A¶Âyí9Aì«'_x001C_:A£w_x0001_YÓ9Ae^Ïíy9A_x000F_ÈÍ»Ü9AËÕ*_x0003_:Amã3¬H¬:A.Ë×_x0001_zú:A¶gSì¨:A'@5¹:Aú_x0003__x0016_ré9Ajì\æ::AÚnM_x0016_¹!:AÍVH_x0008_;ApÈ_x0014__x0007_;A&amp;6k4ÛV9Aqld0h·9AÒ_x0019__x0012_ÙA:Aêy0=Ê0:A_x000C_ÜªðÞ_x000E_:AåÕ4æñ9AÜAW[ÿÆ9AÕ²!U4Â9A/À#É9ATX×$Â:Azû?¹:A_x0003_Uù¸±Ú:Aö`_x0017_óÞ9Aù0ø_x0015_¬V:A%Ökîæ@:A!ÝÏ#_x0002__x0007_)_x001B_:A_x0018_Ë»³B&gt;:A¸_x0004_ªãG-:AÚÐÄ_x0001_Ö9ALï_x000C__x000B_þ9APô5Â¤ê9A»z\Ì9A@õ9 Ë9A,_x0015_ï_x0010__x0018_:A_x001E_8_x000C_.¢_x000B_:Aá}qñÙH:Aú"L_x0018_l¶9A_x0019_Òû=_]:A5Õ,»¦_x0005_:Ae_x0003__x000C_wW±:A·ûê&gt;°9Aí°_x0015_fc¢9AKÞVÝì:AðÝºâqì9AC¦Óà:AÓ¾Gñ8¥:A7_x0002_:A_x0001_8	¢T:AoÅ(O¡:A!6_x0016_F*]:A_x0006_ÍÁûú/;A÷=Ã_x001C__x0002_:AºÉSäÊÏ9Aly_x001C_'þ:AÇú÷I,9Aí×ïf:AC|Qh:A_x0004__x0006_zÏ9¼°9A¢ÑçÞõ:A!_x0016_åb_x0005_ø9A%NËñU:A?%ÁS­:A¨m¼×5=:A(GÅ0¼9AZC8×ì%:A_®Áå~{;A_x001D__x0006_Úä_x000E_:AÒâ1_x0001__x0016_½:AÃM ÓdÒ9A:¯-&amp;:Aã³¦sâ·:Aþ³Á__x000B_:A:ß"ù­;:A_x0001_ã¢í9Ah_x0005_&lt;-â_x0006_:A¯ø[[°:Aé2i_p:A®(rD:AÂîay4·9Apó&lt;Ð9A«_x001C_My{:A_x0012_÷êøéN:AÊ`²_x000E_Fô:A_x0006_b¡þ¶ý:Aª_x0016_¢}Ð9A¸äá&lt;_x0001__x001E_:A#_x001B__x0003_Õà9A_x0003_¿_x0002_Pz:A_x0008__x0014_j_x0002__x0003_&amp;_x000C_:AÐú°«¶9A&gt;e²ü:Aqº¿çÄ:A"Àa:A¾X6Ú9A_x000C_Èü;_x000D_:A$KÂ N§:A¹"N¡":Aªôº-	:A£D¸GYL:AErò	{9A¯Ãèå%;AXöÜtÞ&lt;:A_x0014_þ,å_x000C_:A_x0001__x000F_ZÑ^_x001D_:Aá6ê÷ñ9Aø­Q!k:Aac`R;¨9Aô×ìÒlV:A\)PªVÛ:AÇuR¾±:A_x0018_æàë§:Aå &gt;GÚã9A;Ckà+_x001E_:A_x0018_»Áñè9AfzÉcj9AË×ä_x0007_vË9Ab4»_x0018_:A._x0010_OB¬:A_x000E_6_x001C_Û5:A§_x0008_ ñr:A_x0004__x0006__x0006__x001E__x0017_ß¾G;Aÿ­Í@_x000D_:AùüÇ_x0005_f_x000F_:A×y£:Aø'1N:A1àbæ9AÍcI0±W:A³|]õ½9AcÌäÅ+º:Ahîi4:AN_x0003__x0011_EÕ:ACe_x0007_Íâ_x0018_:AY_x0002_ÓX:A§8á±9Aá¾¾+°:A_x001E_Ö_x0001_K:Aüfðv:A%ël¤é9A©ó_x0010_¦º_x0007_:Aioïó£:AO/óh±_x0019_:AgÐ_x0013_GÌg:Ahè½_x0007_:AÐTnöä|:A_x0016__x0001_«úì9A_x0004_ò7-Ä¤:A6!D:Aø_x0017_zí::Aõ4.Þr:AMkÝfÀ_x0015_:A±[ÜÒY:A¨vÇ_x0005__x0006_J9A_x0015_`Ýns:Aûßâçn:AËÿÛ_x0016_:A_x001A_/èÊ+_x000C_;A_x0015_Ä»X_x000F_:A²CEøf:Aå×_x0003_ò9A§_x001C__x0008__x0004_N_x0001_:AÊGq¾:Aôç_x0016_ã6i:AüPd¢:AîÁAYà9A_x001F_çÒcå9Am×yÁ:A9æ_x0002_hÃ.:Añ/¹PÛ9AÓ=ãÍl÷9AGhêåC:Aï[Ù_x0004_+:AØüÖ®õó9Aêåõ£W9A\FÒíþq:AD_x0002_ERÐÊ:A°®b¤9A}¹_x0008_b&lt;:A¦ÞâX º9A_x0013_^IwVD:A¸#ÒZô/:A_x001D__x000B_2:AíÏ\ú:AÜÌBY_x0017_9A_x0004__x0005_×8ÑLá9A8Êò_x0002_7`9A_	En0:A_x0019_Ä8c.;A_x0013_Uý$":AÌ_x0017_±&gt;Q:AÃ±ö_e¸9A_x0008_¸¡?&gt;/:AýwÍð:A²|g?Ú:A_x0005_Ø__x000D_0r9ARDB.:AÛ,_x000E_{áÁ9A\V­_x0003_Æ4:Ag¸¤¶êq:A1d_x0018_AþÆ9A_ý_x0011_XÊ:A$-¯¨$Ã9Aê_x0001_gUÄ_x001B_:A_x0003_ÊÃÅW_x0003_;A_x0008_p_x000F_ÿÍ:Ah_x0011_6úu9A16ã£9AÚÎ_ïñ5:At*_x0004_	_x0005_®9AÛ6 úq:AZdþåÁ_x001D_9A}@k`ùL:AðÄ9AÜP¥:ßî9AªÔA](:Aä}Çø_x0001_	$â9AØHOû9Ak_x0016_|ÕÍR:AÆt3á³_x0008_;A¹=K_x001D_¸9AcèåS:A«?xÅL_x0014_:A_x001E_n\¥9A_x0008_åGáh;Aÿ3_x0005_;i¿:Ac_x001F_Qz;A2÷_x0006__x0004_:A!_x0019_©§øé9A_x000E_Ë#_x0004_ÏÈ9Aé5Ê_x0014_.y:A?_x0006_at:A®î_x0012_ºm3:AýÕñüD:Aä6³	¿:A_x0003_zaEj9A2%Æ_x0017_Ç¡9AÛ_x0002__x001A_B¡W:AÉru(a:A¶B±××*:A:_x0014_!/Ë9AW\RS©7:A?3sA¡:AÎì(þhc:A&lt;õ{:A_x0018__x0007_RÒâ0:A4®:ABÚ4_x001D_:A_x0003__x0006__x0015__x000D__x000B_*¬»:AÄ·³+_x000F_:Ap©@ÜN²:A_x0011_ê¼¾W_x0002_:AMø_x0005_÷_x001E_:A»Ð4}_x0012_:AÑgòÂò_x0001_:AÙT¤:AqÄO_x001B_t:Aãó4Õ1:A_x0019_,õ^ò:AµEÓÍ´Ì9AªÈG¿:È9AVÉ'çK¢9A_x0015_Ò½?÷ò9A_x0004_O_x001F_¼_x0013_.:Aì5\£Þ9A×E=qr^:Aqý/v»¤:A_x0018__x000C_y¿:A{¥qµ:AV_x0008_èñ3_x000C_:At}?_x001F_M/:Aþ×M¯ù®9AÛÀã_x0012_¡9A¥&gt;¯«:AÔ&amp;RÄ_x001F_:Aì¤Ùp:A8xsA«²:ARú½}®):AÏVÏ:AÈ_x0001_2_x0005__x0003_	¸o:A_x0013_'_x000F_íÌ:AâÐ_x000B__x0011_:A_x0012_£2_x0002_ô^9AÛJ¦_x001A_:A¥k_x001C_Q¤:A=;_x0005_\Þ¦:A_x000D_ÿj_x0018_E:A¹oµâ:AÉÑ_x0010_A_x001C_ð9AK4L1s:A_x0008_é_x0002_öº=:A$íÔt}s9AÞ_x0011_©Ñ@L:AS¸TÕI;AÖßr_x0015_þ:AàO¨Gb:Aak_x0006_ÔÉ9AcCë_x001B_Ü:Aù±/¹RÄ9AEºåÊdy:AJÈBøÁ_x0004_:A)co_x0016_8j:AH+Yo:AóÕà7Ð_x0001_;AÇùáÖÃ9AiÍ{:A^ÚÍB_x0012_9A_x0007_¥!&amp;:AÏò#V»_x001D_:AzH\_x0014__x0012_:Aì° vY_x0004_:A_x0002__x0003_Ö_x0015__x0002_:_x0004_r:AßÁA_x001C__:A£_x0010_]!U:Aòlar:Aá4«£B9A¦!f¶_x001F_$:A0[4B.:AûÂx¾Q&amp;:AáÁ7_x000B_:Aª²=_x0015__x000E_;A°4Y2£9A62UõnÉ:A'IJåT:A`ÐTÈ:AyÚ`K_x0012_Â9AgD½ÐÐü9AùËé¤R:AS¬VúVí9AdbêÓ:Ap_x000F_« ct:A	YÔ¡÷:AÅEðB5S:AÒè_x0004_k:A¾_x001D_{®nn9A[´þb-:Aü_x001A_ÿ_x0007_:A¼3ë	_x001A_:Aþ^Ò_x0002_¶î:A_x0001_ÍÍ ëN:Aüäp28}9A_x001C_úeJ$Þ9Aâïð_x0005__x0006_)Ú9Aó|ê¢§ë:A´Îu{å_x0002_:AµÜD%;¿:ARíyÂÆ¬9AÒôþ®_x0018_;A_x0010_ühà_x0016_9A"dÉÇ¯%:A¬³vPr:Ah_x001A_õ_x0001_h;ARjÆ_x001D_$:AI3ÙÊù_x0018_:A_x000C_n_x001E_Óµ:AÔXhñV¢:A¥´_x0004_¤_x0003_;Aóäsªö/:A]£÷_x001B_Ñâ9A8Ê!3M:A¾]i.:A¶"íL)l:Azé_x000C_:;A­Ïg?9AØÇfºñ9A¤4Ì¤*;:A_x0018__x0018_å*_x0003__9A£º_x0007__x001D_í9A_x0004_Gê_x0006_â9A±©K_x0006__x0004_g9A+²&lt;yì0:A5ëR ¥:A§W ¬]:AZÍK_x0006_¬9A_x0001__x0006__x000D__x0011_#µÂ9AìIµ7þ9Aã_x000B_w_x001E_9A&amp;äb_x0004_;m:Aæ5ÏKÏ:A¦g	@Ý`:AÃ._x0011__x0005_¦:AýW=B¶Ó9Aiÿì_x0008_µ¦:A+gºå:ANí_x0004_o½9AT!DÁÚ9A»_x0001_ÓÇp5:AÁ®»¤Û9Aõ|è ¦:AòÃ7Ø·:A(¥Û¨ù|9ACvð.]:Aih,Û)ì9A¨¤4aõ:A_x000C_G&gt;Pr:A_x0006_ìFY_x0016_¿:A_x0017_Ä_x0006_ÿkê:A_x000D_'ÓR&gt;ä9Aõ»F_x0002_¼9Aò	Ñïg:Ai&gt;"¿|:Aÿ _x000F_ñ_x0003_;Aü_x0019_lmc:A_x000F_2Õ_x001E_v_x000F_:AÌCËK¥:Aaar_x0001__x0003_ð_x0011_:AÛt»x%:A_x0008_³|:Aý_x0015_VWl:AßÕ¬:AZÒI¥°,:AtÈ5_x0002__x0017_Ó9AñB#Ô9Al_x0005_=C ø8AH£Y72_x0006_:AË²_x000C_:b:Að7ü_x000E_:Aæ?Í_x001F_T:A_x000C_þùØ¦_x0014_:A_x001E_9òC°:AB©_x001C_Á9Aló_x0004_9-:AlÇ(E°3:AzÄ©9:A-§_x0018_·ë©9A_x000D_-âH:A_x0007_+_x000E_K(m:AÍ×ßø_x0013_#:AÜM¯_x0001_":A6Å\Aj®9A_x0018_DÁ¾Þg:A­¥_x0007_|_x000E_Û9AOW4A^&lt;:AdåvF:AË&lt;onp:A?¸ÎU1_x0005_;AHØ.:Õ:A_x0001__x0002_-ªèN:A9V!Êèà9A_x0004_¸Ý*1:ADÁ*öÁ_x000D_:A:Æ_x000C_tY:AÅrÁ­_x0004_;AØ[¨ÍÚ:AQì KAí9A=b#_x0018_7_x0002_:AhLóDc:AN_x0010_Õ=:APMP¨Î×9A_x001D_äË@.A:AÏfNFÚ9AÁ_x0014_¨/¯¢:AÒ_x0012_É×ú9AåBEi_x001F_:A_x001B_i/fb@:A/_x0019_Kâg½9AsRA@]:ANö³_x0012_H:AóÉ(Ç(;A_x0012_úÿuZ1:AIõ Q¿:AðY¬Ód:AÂ_x0013_å,ã±:AôÀ6¨_x0011_¤:AÊ_x001F_gGÄ[:AçÕÚ_x000F_N:A_x001F__x0013_^àD:AÝØÚH'2:Aa¯_x0002__x0003__x001F_Ç9AO¡L[:A­_x0001__x0010_&lt;^v:AÄ2²Úº9A0yDHB:A§)Æ¡qñ:AT.Ùþma:A¨ô#¢ËB:A®9[+à:Aõ~»ÍÏ1:Aiæ_x000F_Ëi:AÏêêÿÑ9A!_x0017_^_x0006_:AUÉ {Ð9A_x000D_²°óèq:AùÖh_x0007_:AÜÌwÎ:Amp#¥!:A_x0008_Ã[c:A¤_x0017_I@V:A=_x001C_Ì=&lt;:A_x0008_öH³9AHSÏ}_x0007_k9Aþ¢Eå9A_x000E_/ávQ9A _x0018_Ç,ì9AÃ_x001C_t_x001A_áÜ9AH¥W_x0012_/_x0016_:AÝøÔbZp:AlßÅ$Q\:AÖ_x0015__x0005_mµI:AàK_x0011_k_x0005_:A_x0001__x0003_)å«=^f:AW1]]¾9A$öEAù9Auía_x0002_^:AÖ1&gt;_x0004_´:A_x0001_µ_x0011_ñÇx:A_x0007_ÙRë:AO¬4_x001B_:AÅû^Å_x0011_I:Az&gt;ÿþû:AÀÒb`Eæ9AÀî_x000C_õaÕ9A.ü0Ä_x0007_Â9AyuÐ_x0002_^:A\ºÓä:Aziçá_x0012_ô9A]¦_ªÒ;:A·¤@AF:A[¶¿Û®:Aq7N_x001C_°:A¡_x0011_+v;:A=[}8§9Aª_x000D_0	°7;AGþæ_x0007_Öô9Aãßð^¿k:A¹¨áý÷Q:A_x000B__x0002_»_x0008_ú°9A¶mÚÿ9Aa_x000C_ïH:A&amp;£¸_x0002_9·9An	¤0_x001E_Ù9A¼¶èÔ_x0002__x0004_N6:A1p_x000B_T¨:AI_x000C_^º&amp;«9A_x0013_'&amp;_x0003__x001E_º9Ar§V__x000C_[:AÈ©ëV$·9A¶õÚêqý9AoUtÒç»:AäìÉ­1:A}hZbý_x000F_:A_x0001_øÉ(°8:A¾ÊCúó9A`_x0010_J6:AdK&lt;.I:AXöt_x000F_:A+¸üfq_x0012_;AFolWd_x0011_;A!¼_x001A_Ï.:Aq_x0011_µ)b:Aq7A_x001C_g¬9AÆ_x0005_ªÚÎÉ9A_x0004_þ»¸:A5_x001E_î(W_x000D_:AdG_x001E_dn:AI¬ñ¶PÄ9AzHD_x0014__x0006_:AÏ%)çüb:A ûHñ_x0016_§9AùA:_x0018_|9A_x000C_}òÂ_x0012_W:A³h:pe©9A5ï_x0005_$9A_x0001__x0002_àÌ_x0003_íÕz:A¥'µ8¶9AM	_x001C_*¾t:AË"=½í:AÔ±LÕdw:A_x0014_ò_x0003_µ_x0008_:Aåñ1Ä9A\î¤oÂ:A#£y:Am;-ü9AWîOZº:AÜé:koC:AÆEÜBâç9A,±_x0008_Ï*¨:A#Wæ4_x001F_0:Aäu.jÇ¢:AÇS_x0002__x001C__x001A_á:Aq_x0019_5O':AÒzÚ*:A¾¾|Ün¾9AÔó5FÏ9ApÄÃ~C:A ¼tµ):A­	x»¯:AX ;¬k%:A¿{"J^Ï:AY_x0002_&amp;ø_x001A__x001C_:AóLr¼Ð9Aæ_x0005_£Ùø_x0015_;A_x000F_Ë}Î_x0006_:A-LÁ9¸Ì9A!_x0016_ü_x0002__x0006_K_x000B_:A_x0007_.±e½×9AmKcz¥:Aw8ý:AR¾s_x000D_*:AJJázÚ9A_x0014_2gñë°:A©âvI f:AÐc_x0005_ý¿5;AYo^µ*É9AÚh_x0001_(r:A_x001C_'Ô_x0010_Ê_x000D_:Aáv²[;A_x001A_9,_x0008_í:Aû_x0004_,;_x0004_;AÃâëµsÄ9AcÎòZ:A²&gt;ìM:A£þ_x0002_	_x0014_:A~_x001B_g%_x0014_):A¶îF,9Aì³Ì_x000C_¡+;AG­ã:O;:A¯Oÿ¯}M:A?´N_x0019_9A¦u_x000B_§÷±9A_x001F__x0003_::A³Ì{­U&lt;;APs_x000D_c':A6øD÷9A²ÊºkÃ9AÉÉºÇ_x0014__x0018_:A_x0001__x0002__x001B_Ë$²9A¨ä %}_x0001_:AJ$_x0016_/9:AÇ£$ÆÝ9A_x000D_ÐCÜ:A+IÈ?_x000E_Í:Av¨þ±u:AJ_x0003_å¡Ag:Al_x0013__x0010__x001B_0:Aê,æñ9A_x000D_]½_x000D_:A¼x_x001C_|ð9A_x000C_ÇÉ&lt;:A®]_x0010_²µ8:AçìKDï9AÇ¸eK|:Aæ&lt;¥b1@:Aîø©g­}9A#»óÑ_x001B_â9ABNhÚ&amp;:Að;½::A§&lt;áã9Aæ³7PNø:Ah_x0010__x0013_tl:A^¥à_x0007_r9AÍR"&gt;óX:AZz¿ò í9A÷=Å_x000B_æë9A_x001A_E;n_x0014_:A_x001D_Ä0j_x001C_:A¡eÌþ:A$ÇÙ_x0002__x0003_ï¦9AYõ¶Ïa:A®*_x0010_·_x0014_:A7"þÀ)~:A_x000E_|i­Ç:Alà­sÒ:A¹_x000C_¿&amp;`É9A;À _x0001_ Ó:AÙK_x0003_l_x001E_:AÁíò¢:AÝaÞ:AªgmA¹:AÙM_x0015_þ_x0006_¶:A_x0007__x001A_!0+b:A$àôºÄ:AzÇØ°²:A§b[B¿9AÌß]g_x000B_9AgÕ,gJ:A_x001C_á¶¦p&lt;:Aá²_x001F_Éé1:A9ó s*_x0011_9A_x0018_Cùëç9AËq_x0005_å_x0015_::A_x0014_U°Ò:A×mÝíU:Au|Iú7_x001E_:ABXìN:A4	*ÛH:AxâD:A,å_x0008_'A:AûÊÑu_x0006_:A_x0001__x0003_Sê&gt;9A\_x0011_§»,Ç:A²ki_x0003_0:AwüAôÔ¦9Aè°hæ:A²%l\hÏ9Aâ_x000E_p¶p:A®·mñ12:A_x000F_Çëäø:As]ÊÎ:A}*z:AÉë±{9A2_x0019_2Èì9AIXqÞF9A¡2¶_x0012_l¾:AÖû@2F_x0002_:Am©U_x0002_9:Az²%Ã_x000D_:A³»_x0012_â:AÏ]ð«ec:A}C_x000D_eðS9A¨8lþv:AcÆ÷Üè9AI!NßÒ9Aö0VÌ9A2v6§¨Ò9Awüàs:A§Nµå9AB_x0018_LT}ä9A2=8G_x000B_:AÑ@Ant:A,&lt;_x0019_È_x0002__x0004__x0007_;AQ¾H_x0015__x001C_:A0ÇÚ±_x001B_ù9A_x001F_Í¹FN':A§]_x0013_ou9A»v»Nÿ@:Aü´_x000D_·Xi:AÃ_x000F_v,:A-_x001A__x000B_(9A6æi¸&lt;_:A_x0014_³ÿæ:AP/üCt¿9A_x0019_&amp;_x0013_Æda:AÏ_x0015_Õ»_x0011_W:A	Ê ;A²­¡md:Aï§¤eü0;ALt._x001F_x:A¶_x0004__x0013_Â_x0003_N:Að_x001D_å_x0001_,:Aç&amp;4lÅ_x0002_;AïXò¨%_x0011_:A_x000D_óÆ³à:A]dÜ:As~K¾:AÁÉÜÚ]_x001F_:AWøn9È8:Aò_x0018_)_x0016_Ä²:A³3&gt;²N:A_x001F__x001E_cÂ_x0003_M:Aò_x0012__x000F__x0013_÷:AùÿÞ_x001F_L:A_x0002__x0003_ûÑ_x001C_c&amp;¬:A£ ]hû:A0(ø_x001E_]Ã9A)ØòÞÚ:A_x001A_`áHã9A°úöáæ9Aµ­_x0007_&lt;l_x0002_:Aßw¨Üò¨9ARñ9XØ_x0012_:A/D_x0017_U:A_x001F_ÆµÅÍ÷9Aä]]Ã\È9A®e	_x0014_ø@;A+?z­î¤:AØ|=äæ:AJØæ_x0001_è9AôÐO9A_x0011_°@_x0001_ Y9A_x0008_ªµ=Ó_x001D_9AÆPAùø::Aâehv|:A_x0005_ Î9Aä_x0016_4_x000D_XO:A¶ÿÈ_x001D__x0015_;AQ#Ò_x000D_ìq:Aâæóù;~:AKÑÍ÷þï:AªÃ_x0005__x000B_Û:A?³ç)Äå:Aóê"_x0019__x001B__x0005_:ABDmÆò9AâÎÆ_x0002__x0003_i:Aôå¯?9A	_x0017_þb«Ö:A0ÀCM&amp;#;A%º_x0002_ª!9A_x0001__x000E_äáí	9AÌÚÇÞ!:A;^_x0004_Ùø9AÍ 8?]":A¬},¡9A|«Ê):AÁÿ:§Ô9A_x0018_®	¬:A_x001E_³iEá9A^_x001B_2Uk:AnÄdrBÚ9Aø _x0013_E:A_x0017__x0017__x001A_¥_x0019_:At~îDð9A_x0011_Pª_x0002_Æö9AÅ_x0014_Jkj_x001B_:AS_x0015_Áô_Ì9ANüq_x0003_A_x0004_:Aï_x001B_êäðö:AñUËªúÂ:A_x0014_´:_x001A__x0016_:AèÿBXB¢9AÒ&gt;[.7:A	_x0007_\X:ANSA@Å:AÂÐ&amp;ý¹:A_x000D_Ã&gt;÷_x0003_:A_x0002__x0004__x0007__x000D_´ ­L:ADÛì°@Ø9A_x001C_¾,js¨9A)çÐoiú9AÿJ)lÜ9Ad_x0005_ØHÑ9AGoÕ[_x0003_Ó:A¬Ebõÿü:AL_x0001_J¬:A¯_x0016_~:ANC\_x001B__x0006_J;A_x000E_0I_x001F_:AN_x0008_\|¸:Aê¹©ª2c:A_x0012_=Ð¡5:Af_x0008_Ï&amp;ØR:Aí(ÕMÜ9A_96ïÃ¶9A_x001D_3w_x0001_Ù:AµHÐ_x0004_z9AâR¶E:AØÙ÷n:A_x0008_wüþSü9ALìÿÇì(:A_x0014_°ç9qê9A%4Ñv:A°þ/´_x0006_:Az êº¿:A_x0010_üúÕ_x0016_s9A¸'TGEÖ9A,î_x0017_@:Að 5_x000F__x0006__x000D_ _x0001_:A£_x001F_Õ_x000C_:A_x0018__x0002__x000E_Å0_x0007_:AÎ­	vÒ9A×3Õp}:A_x001E_ý -ýg9AA´­_x0015_3:A_x0011_Ía:A	ü_x0005_ò¶?:A_x0003__x0004_ÎÆ_x000E_:Aú¨âÙÐ:AÁ÷¯÷v:AÌ@ÛÌ	:AT}yiÃ_x0018_;A°Kú_x0013_rÂ9AWp_x0006_Ý9A´Ð2_x0008_dK:A0áÞ_x0001_ò`:A[,l_x0015_äÃ9Añö|:AÜÆG_x000E_:A5_x0018_n4/:AlóÆâ~(:AäFù_x000B_ä9A0¡$Û·:Aî©öÄ_x0001_¾:A¬_x0004_Vux;AËãZß)]:A{G*ÃÄ9AN[Ó¦9A@Á®Vìð9Aå¯`EC:A_x0001__x0002_|AÕ"q_x001F_:A_x001A_5-!:AÑ_x001F__x001F_ð9AÌ?jÂ¢Ë:A_x0019_c_x000C_ê:Aí_x0012_S¥Öý:A±Ü_x001B_:AC_x0001_Ôr:AÚv6°_x0019_:A¾â¼,O:A_x0011_ùoúã_x0005_:A_x0011_ºj?ù¦:A+êýÖ_x0006_W:A&amp;CA!:A_x0015_èKMº9Au_x0008_?_x000D_æÂ9A_x0017_Ý_x0004_Ð"£9AGõ¢4ú¶:Aûï]2:A:b/Rä9AÕ`¡¼©×:A_x0011_Ü_x0002_Oß9AAG"/_x001F_8:A\%¢èd:AÉ¨BÉoÆ:AÇÄzßÙâ:AI]0È3@:A³ÔO{d:AGÌS_x001A_:Ay4 ê%:A`§yi:AÜë_x0014_N_x0001__x0002_üL:AmKÐd':AC+_x0010_ii_x0013_:AÔçK@ :AÐv2;&lt;2:AÝÄ|g_x0018_;AÙdâ¹_x0007_A;Aèä_x0006_¶:A	´ßx:AtbÜ_x0014_Ð:A­ï_x0015_Évu:AÂ=8ÁAú9A_x000B_1f4_x000F_:A_x001D_`F_x000D_ò*:AI{Xô_x001A_H:ANmLI:A:¡_x0012_8M_x001E_:A=Bì:A;l0_x0015_É:AªWòÆ/;AW´Å:AÈÞé[M:Amzcìø|:ABÞïð):A!ä-dã:Am±Ü¯m:A_x001D_Ñ)1L:Ajî3-3;A_x000E_R+Ô°4:AÞg£¹%Ö:A)ÿG{h_x0013_;A®ð.ü(+:A_x0002__x0004_ûÎ_x001D_Ü9ALå_x001D_óý9AÄòC_x0001_ó8:A}¬Ø,R:AGmz½Ø_x0019_:A¬_x001D__x0002_Ó}:Ae_x001E_7l_w;A_x0012_r-&gt;_x000C_Ð9AeÙÍÄ:A¡0aÿä:AÒô_x0011_µ¸9A_x000E_äOF09AYûô+O_x0003_:A	4´9Þ9A_x0006__x001E_Úû_x0006_:Awõ!Å¿:AÊÊ8YÝ?:Aâ.ªB_x001E_«:AÁ¢_x0015_8þ:A_x0002_ðLéÉ9A!ôÈëR9A4®-5²":A _x000C_J.":A³%Ãµ9A_x000C_Ä½¼v_x0019_:A^7ìFg9ADD	ÀI&lt;:AE¡âáÇ6:A)Ö©\Ô:AQ_x000F_ùJI:A¥ã"k_x0018_â9AÅ_x000D__x000C_ú_x0003__x0007_÷½9AíGYA_x0001__x0013_:AàxÄ¨9Aî)üí9AVJ© s:A_x000F_ÎÒ~9Awå¶F:Aâ.LJ :Aêá¿±O;A¶£ó{_x0006_Ð:AîRU[5³:AN}À¯A:A¤ÔA÷åü:AÊÀ_x0005__x0001_ê½9A&gt;_x0012_õ.ü;:A_x0004_ÔeG:Aù_x000C__x000B_:A@Ì_x0018_óÍõ9AÓ_x000F_¾ÕÆh:AL&amp;b':A_x000D__oôÅ$:AÕø¤nÅ:A_x0014_ñ_x0002_Js9AÅåhN:Aî8äðV:AAE5©:A/ÊÃÃU:A ôdùlX:AqÆþMcr:A,¥´_x0010_fh:AÞêiü?:A_x001A_éù­Ý:A_x0005__x0007__x0018_¸ý]¥:A^P[M_x0018_ð:AªQ{$¥9AvþÎó+Å9A_x0006_{óÉ_x0017_:AÉÄl_x0003_õ9A±yÚÑi:A¯ÅW^W:A§÷Ù¿W;AD_x0017_Þêk±9AR·Ïa_x000F_:Aìr_x000D_}Ë`:A_x0004_«Y^®:AÆñ¼ÜK7:A@¸u«¬]:AY_x0011_¢ø9A_x001E_7ÉBÅ_x0012_:A,n_x0001__x0003_¬_x0010_:Ac_x001E_Ûå_x0004_:AÒ_x0008_Yk(9AVx_x0014__x0013_²ã:A_x0002_²°Í*Ã9A¿¨M_:A¾1_x0006_:AÙO_x0007_¯Í×:Af¼è{?D:A­E)_x0001__x000C_:Aný²üÉ9A=©å4^89A_x0001_O1w29A£_x0003_uåÀþ9Aè_x0017__x0003__x0004_¼_x000C_:AÓÆgÀæÍ:A¼¯í_x000D_":A3V¯ñ_w:A×çF_x0013__x001D_§_x0004_Aâ_x001A_dªH	AZ±_x0007_Í&amp;_x000B_AVc²?_x000C_AF_x0010_ûR¥_x0008_A@Zó+Â_x0008_AÕsh_x000B_A;_x0002_ò]¦_x0008_A_x001F_ßYÞ_x0016_	A$Mbû6)_x000B_A1&gt;½ö~¨_x000B_AtY_x0005_â«	Agëqõù_x0004_A_x000F__x000D__x0001_pÍF	A_x000F_%é3m_x000C_AôÊà $)_x000D_A/å_x0018_ßö_x000D_AóyÒj_x0004_AÊä¾_x0002_þ`	AÙ_x001B__x0005_A_x0008_AÜfèK_x0004_AúÖºl3î	Ai\_x0001_¿.o_x000C_A(æAñ _x000C_A/ðþÈ_x0008__x0004_Aúe¬\ñ_x000C_A¬*_x000B_A(Îçè_x000B_A_x0001__x0002_w¯ÍY_x0008_A_x0004_2MÀ;_x000C_A÷íå~Þ_x000E_APJÉ!S_x000C_AyQ*_x0010_¨^	AÚä1ái	A_x0016_ÈC_x0003_ïò_x0008_Aeu¨o®_x000D_AØ¤æY¡!_x000B_Aíg¼KÒû	AK8_x0011_ë$_x000B_AÌ»ÕN	Aã6aú80_x000E_A¿µ ªñÛ	AWfðÆf	A[9ô_x000F_J_x000B_Aî: ^ù	Aö iÏ&gt;	A1¦Ô&amp;_x0014_ê_x0002_AE_x000C__x0012_65b_x000E_AH_x0018_È_x000C_¼e_x000B_Aú§:_x001B_·_x001B__x000C_A.½;_x000B_A$L¢ü7s_x000B_A:'Ò	yh_x0002_AòAÄbcP_x0002_A¦vÊ&amp;Ã`_x0002_A¼²lh&gt;_x000B_AO¤Ü_x0019_­_x0002_AYÿõ9	AE_x000B_°ÂÌ_x0010_	A-V_x0003__x0004__x000E_8_x000B_AL_x0015_ÿ_x000F_ì	Aa£P®b4_x000C_Avc_x000F_Ý¿	AüÅºNs	A°¾w£_x0004_A_x000D_6Ú_x000B_A¾_x001B__x001D_ßA	Aí	p_x000C__x000B_Aói¯q\_x0004_ARa»éæ¯_x000B_AÄþÉæÿ	A_x0005__x0001_~ë&amp;I_x0008_AÞa2Éß_x0008_A_x0006_¤qfý_x000D_AÍ¨Ò_x0008_A_x0018__x0017_ºdÃ|_x000B_AÆü(j_x0004_A_x0018_MV¡r_x000B_A_x0018_G½\_x0004_A+óè2	Akg33_x0012__x000C_Aáò/Ì"Ö_x000C_A_x0002_ýµÃ_x000B_AßCXÓÚT_x000B_A¿=·øð¾	A_x0018__x001B__x0003_´ÙQ_x0004_AòÎ"Î_x000B_A»E_x0015_í½_x001C__x0004_ADwf¢e_x000B_AEïWi±/_x000B_A¸£¼_x000D_È._x0004_A_x0002__x0003_¢_x0015_í3èc_x000D_A5ßû_x001C_ç	AxÀ`JáE_x0003_A¸ÊÃ£µ_x000C_A]_x000E_Mä$±	AVK*_x0001_Ð_x0003_A.¹û¥_x000D_A°±E_x000B_ò	A_x001A_þë_x000E_ÌO_x000E_A"_x000B__x0013__x0006__x001E_)_x0008_A¶kXr_x0015__x000B_AÌ_x0019_¾á_x001F_8_x000D_A^òTg	A!|[¡|_x000C_A@_x0010_	da	A_x0011_y5ÌÕØ_x000D_AúLM} ª_x0003_Açéñ"4_x0003_A¶Õ«àæ_x0007_AÄ%GQq_x000C__x0003_A9­Õ_x0006_à	A2û^ë|_x000B_A_x0013_ØÔ+_x000F_ý_x000B_A	ö_x0015_+'¹	A±0_x0010__x0002__x000C_	Ad(WþÐ7_x0003_AÉý@yè_x000B_AÑ¯~_x0003_AõÌ_x0002_éªô	A­0$ W_x000C_AoEá$´_x000D__x000C_A¦Iî_x0003__x0007_h«_x000B_AÖ_x001C_i_x0016_D_x0007_A_x0012_iYJ_x000C_A _x001B__x001B_¹_x0015_	A¡ßæ³!¨_x000D_A&lt;£ió=	ATµzí_x0007_A¤_x0003_*ô2_x000D_A_x0001__x0006_®~Ö_x0008_AE®B_x001D_º_x0007_AQ¤z_x000E__x0007_A	tY`´_x0007_AÈ8ô&lt;_x000F__x000E_Af_x001F_@_x000D__x0007_Aï%ò´[_x0002__x0007_AÜ¶þìzD_x000E_A¤ýOËt_x0007_AÀò_x0011_î_x000C_A¢WUE¾_x000B_AÝ_x0005_®ó:À_x000B_Aù­ª;	_x0007_AWgGõù_x000C_A_x001F_~,R¸_x000B_A,;øçº_x0007_A&gt;_x0002_+au^_x0008_AÌEKXP	ARðb±k_x0008_Ar;àûc¤_x000B_A%rÛWãY_x000D_A¼¼C#+_x000B_A-òÅ¸*»	A_x001D__x0004_/b¨Ì_x0007_A_x0002__x000E_·'(ú_x0003__x000C_ApMc_x0006__x0019_:_x000B_A%Ô_x001E_iÛ	AÔÑ1pC]	ANqk¾ï±_x000B_A_x001A_ñçª_x0007_	A¨ÔÌ_x0004_Þ	A_x001E__x0014_¨B%+_x000C_AèQ_x0008_ZÔò	A_x0001_p3L_x000C_AáîGÕ5_x000C_Ai1^Ý_x001A_	A_x001A__x000D_Ð3þ_x000C_Ab¥ÇwÑ_x000B_A+?Zº_x0008_A°©ÇÞ_x0005__x000C_A_x001F__x001D_¾@_x000B_AÆFèÈ	Aw_x0019_{½m	AÜ1Pf_x001E_!_x000B_Aû_x000C_i_·_x000E_Aòã1má_x0008_AÐ_x000D_¢2{_x0014__x000E_A®_x000C_ÀW	AN&lt;ç°o	Ad_x0008_^¦_x000C_AlóÙ+«_x0012__x000B_AÉ~YÝ¿©_x000E_A*épè _x000D__x000D_A'_x0017_Ú_x0010_®c_x000B_A2Sº°`_x000C_Aää_x0001__x0002_C$_x000C_AG2÷ºK1_x000C_Af_x0002_A¼?_x000B_ALø·ÿG_x0011__x000F_A²$¥_x0016_ R_x0002_A÷_x000C_Ú_x000C_?_x000E__x000D_AýH/PÝÖ_x000B_A¹¿¿JD_x0008_A_x0019__x000C_Õ7	AGÉÙ_x000D__x001B_	A9Öæ:	A¯Hfý_x0002_AoOo5Ûí_x0008_AÖQÌ2Ö	AYÃÂþø_x000B_AzPã|-_x000E__x0002_As_x0008_f!_x000C_Ad_x000B_ì¾ÛH_x0002_A(Q¢N_x0002_A^ëÇ_x000E__x001D_X_x000C_A¡âêó_x000E__x0002_A	æ_x0010_^_x0003_	A.kãm®\_x0008_A²êªä	A¦1ÞT³Î	A¹AO(jV_x0002_Aµ?_x0018__x0012_F&lt;_x000C_A¶ ÔÙF±_x0008_AZ_x0017_=T	Aoô*¿_x001F_­_x0002_AÑ·Ó8!_x0006__x000B_AjÉ¹r9ï_x000B_A_x0004__x0005_D_x0007__x0012_­_x000B_A@²¿_x000D_A¿S#S+Y_x000C_Af½¢_x0005_AB8wÙ8?	A,ðö_x0005_A_x000C_wôúvi_x0008_AùF÷¢ç_x0008_A2X3h-ë	Ap8¬¬Ä_x0007_A#T_x0006_ö¿_x0011__x0005_AoJ Í_x0013__x000B_An_x0001_D_zê_x000C_AãÀm_x001E_ý_x0012_	ABî	·B£_x0008_Aï«ä!é_x0008_A_x0004_ä_x000B_A_x0010_½«_x000B_At²mîÛâ_x000B_A¯¹J+ª_x000B_A¼BÍ_x001D_._x0005_AQFMs6ð	AÐûF|_x000B_AJ_x0019_v_x0007__x0005_A_x0003_×ÀÆò¼_x000D_Aó%_x0006__x0007_A_x0008_Áw°½	AÒõ6÷K	A_x001F_ÄOVSp	AÚÓTn&amp;	A_x0002_únGC³_x000E_AäÿÇ_x0001__x0003_²_x000B_A;H­d_x000B_A¿±y!_x000D__x0019__x000D_A2ðþô_x0019_à_x000D_A½g_x0001_Ëbº_x0003_A!a'è!×_x000B_A/z(e!û_x000D_A¬_x0011_`Þ*¤_x0003_AûÆ"x&amp;:_x0008_AäPE_x0015__x001E__x0017__x0003_A[¨_x0007__x001C__x001E_Ì_x0003_ASVi_x001F_Â_x0003_A èö\_x000B_Aðâ¨î_x000E_AÊÇîm	A®9ä_x0018_m_x000B_A&gt;=_x000C_¡_x000D_AF_x0004_¡_x001C__x0004__x000B_A{+_x0018__x001D__x0001__x000C_AÑ_x0004_,_x0003_A_x0001_ÜEÕÄ0_x000B_AÒÈá¶Â5_x000D_A_x000E_F_x0002_9¨Å_x000C_AèLÁõ ¯_x000B_A_x001C_¬5_x0015_ W	AK×ùÄT _x0008_A_x0013_ì,§|_x0008_AMlIEù_x000C_AQg±m_x000D_A2Iö©nÀ_x000D_AðfÔéWE_x000B_A?#:¦J¯	A_x0002__x0007_ ü(H_x0007_A__x0001_¾_x000E__x000C_A_x0007_I_x0014_R_x0001__x000C_A÷oH3pW_x0007_Am&gt;_x0006_;_x001A__x0007_AÍñøè_x0014_	AÜ£yMçS_x000C_Aºo_x001B_ÈFÚ	A6»ÄaÍÍ_x0007_Auá]Et	Aæ-_x000B_7PJ	AbÆ]L_x0007_Aë_x0011__x0007_LÑ_x000D_A.2ã_x001D_-	A°/L_x001A_:_x000D_AòÖY±Ä_x000B_AýÒé×å¶	AWU¬E_x000D_	A%B{ýX«_x000C_A,Í\_x0003__x0007_Aá_x0017_ç=	AÍÂ;_x000C_@_x001E__x0007_A8¶_x0003_¢µ_x000D_AøÅU6¹þ_x0008_A|.uÊ_x001B__x000E_Aò@ª°Èt	A¾o_x0004_Ê8_x000E_A_x0015__x0005_®»ì_x000B_AN"&amp;#_x000D_A_x0018__x0004__x000B_Aúuvj$ê_x0008_AÚÀ)_x0004__x0011_éX_x0011_Aölzè_x0007_AêY¾ÝI¶_x000D_AÏlyÑî _x0011_A_x001F_ê¯#âÜ_x000D_Aw_x000B_ñS1_x0003__x000C_AòxíóY_x000C_A_x0018_²E}Ûÿ_x0007_A&gt;_x0002_-¹_x0011_A$Ú_x000D__ß_x0008__x000B_A_x001C_KËßg_x000D_AS+_x0001_Å._x001F__x0008_A_x0006__x0007_b£¬¥_x0011_A'JFÉ_x0010__x000C_AÚÀAÕñt_x0011_AÌ~ObN_x000C_A¸'ÄÃ±%_x000B_AÏ³Ïù_x000D_AÆgì_x0002__x0005_@_x000B_AÅ?¦_x001F_	A¹gQE!¼_x000C_ATLq7ßÏ_x000B_A_x0016_Ë_x001C_Ð_x000D_J_x0011_A"F¤_x0018__x000E__x001A__x000E_Að«qT_x0002__x000E_Aî&lt;"K_x0003_)_x000C_ABÁ? _x0019__x000F_AÿIM¯)º_x0008_AL_x0014_j_x0019_ô_x0008_A_x0016_&gt;ì	¹_x000B_AëÇZ_x001E_zð_x000B_Aèi ÔT_x001E__x000C_A_x0001__x0005_Îê_x0003_á¦_x000C_A^y"¬,_x000C_Að×¾_x0008_A|iHëØ_x000C_AÎ£×ëb_x000F_	AÎ2b	A_x0006_·_x000C_§h_x0005_AW.Üs«X_x000D_A@ù^©_x0010_Ü_x000C_AÎ_x0004_4á_x0017_*_x000B_A®A¡M_x0011_r_x000E_AÎøÚvO3_x0008_Añ¤ÃRö_x0005_Ao+LÔ 	Aü|Mê_x0008_»_x0005_Aq _x001F_*_x0008_A_x0002_Ì_x0008_GX|	A6þKàØ_x000D__x000C_Aä{8ý_x0001__x000D_A_x0004_GÎ©¬_x000B_A_x0004_«øúú _x000C_AXBèÛ·	Af_x0006_¥ÉÅÐ_x000E_AÄ5Î¤_x000B_Aäuu	Aü]U_x0014_À_x0008_A³{é_x0014_¤_x000B_AÆÕóê;Ê_x0005_Ad(Ê¶³_x000B_AîYó_x000B_A@ÇÖ{_x000B__x0015__x000C_A_x0002_}¨_x0002__x0003_`	Aàl¼Dï_x0003_Af_x0004_Ý&lt;V	A@¡Ptù_x000B_A§úw_x0008_A_x0005_5ßëÕ_x0003_A¤_x000C__x0006_Ðþ_x000B_A=Æ_x0017_òGP_x000B_A#C +~M_x0003_AÖ1À_x0003_y_x000B__x0003_Aë_x0017_añ_x0004__x000B_A_x000B_Ô_x000B_¦þ%_x0008_A1ÙKÕ|¡_x0003_A±¼4hÂ_x0003_AîÌ_x001E_0³r_x0003_AÝã§_x000B_AïT_x001B_0Ci	A[°ï¸_x001C__x001A__x0003_AÙõ¦_x0017_	A±Kè°_x0018_º	ACýD(_x0001_	A_x001D_Tgól_x000E_Aqå*C_x0008_A q'8_x000C_AB3Ý_x0001_¿§_x0003_AdØ_x001E__x000B_A Ï¢_x0004_Ó_x000B_A_x0008_u_x0018_êçO_x000C_AH_x000D_;2K	AAÊ&lt;§	A_x001D_M_x0001_Qö	A²øº|_x001A_B_x000C_A_x0003__x0005_]ku¨_x0004_	A	"_x000E_&gt;*_x000B_AY?æè§I_x000C_Ar#Èqõ_x000B_AÐ2°&lt;_x000D_AÈù¶&amp;wm_x0005_A¶_x0001_¯®_x001B_B_x000B_AÞTÑ_x0001__x0005_AOkòµ9_x0011_	A_x0002_ò _x0014_G¿_x0008_AkÃíÖº_x000B_APù,I_x001D__x0005_Ar´ÌÔ_x0016_]_x0005_A_x0015_2¶~¬d_x0005_A°ÝëÖY_x000B_A_x0014_~û_x0007_k_x000E_AO¿ú¬_x0007_ð_x000B_A4å`_x0004_xð_x000D_AÜs_x0005_{_x000E_#_x000C_AAäñç^_x0002_	At_x001F_ÎfµC_x000C_Atþ¼_x0015_¶_x0007__x0005_ANqª_x0010__x0019_R	AÌ»Æs0&amp;_x0005_A²òµ3ís	AùÎìs1á	A*Cc_x0007_¦_x000E_A!8Ûl¥°_x0005_A±æzÓË_x0007_AÆ&amp;_x000D_#_x000B_AÅþ×ª_x0011_(_x000C_AÑÐtÅ_x0001__x0002_Ì _x000B_A`é+_x0019_ê_x000B_AKn_x001A_c©Ú	AVX_x0003_"ì¯_x000D_A_x0012_}Ý´s_x000D_An_x0012_W,¨_x000E_A&gt;cq+Ü_x000D_Aü×÷_x0017__x000C_AÂ9sZ_x001A__x000C_	AÎx2¢B_x0002_AÏTq_x0008_É_x0007_A³_x0012_9Ë_x000D_AeAK¬Ñ_x0008_Aã__x001E_'_x000B_AeÉ~h	\_x0008_Añ-§]z	AJ§î=&lt;_x0008_AÍ}/æ6M_x000B_AIfÐ_x0008_Aµ9¥C·_x000D_AÖØc_x0008_n_x000C_A'·è]1_x000E_A/LþT¹Þ_x000C_ANêSíòÝ_x0002_AhÍÓËj±_x000B_AB¹oãVÂ_x000C_AàY}$®	AÜ30ÌRû_x000C_AÅ_x000F_YA_x001D__x000C_A×_x0017_êUg_x000C_AíúHàÞ	AÜòÙø3/_x0008_A_x0002__x0003_Â³y_x0002_¯¸	AxPÝ_x0016_[_x0017__x000B_A_x000F_Ï_x000B_Æ&lt;Ø_x000C_A­~y _x0002_v_x0003_A_x0004_Q²Áé_x000D_A_x0010_¡9w_x000C__x000B_AwúGÑ-µ_x000B_A&gt;d_x0010_æµ_x000D_AxFLþû_x0003_A¤*°X_x000C_AÅ0áðm_x0013_	AÃÏH_x001D__x0003_A²Y_x0014_û#_x0008_A@A æ\ã	AqÝË?ì¾_x000B_A£âý¶1_x0003_A_x001E_2_x001F_7_x001B_	AÊÜÐÇ²_x000B_AV(_x001C__x001C_ãr_x0003_A_x001B_KYS+_x000B_A7È&amp;0_x0008_AWa°¯_x0016__x000E_AïÉ*_x001C_H_x0013__x0003_AÜÌy^Õâ	AG£,_x000B_AÂ"¯U«ú_x000B_AÝL¾-P_x000C_Að_x001B_×_x0018_ü_x000B_A¤¥_x000B_EO¹_x000E_AêÛÔ9_x0006_%	AíÕ(+Î_x000B_AFð_x0001_)_x0001__x0002_x;_x000C_A@úåâ	A\ÛÔ¿ZX_x000B_A!_x000D_à¯¢þ_x000D_Ab°_x000B_:ó_x000B_AÃ_x000F_]U7U_x0002_AvÂr{Ï­_x000E_Aþ¯'_x0013_|_x000C_Aêk_x000E_àyÓ_x0002_AÉ_x000C_&gt;zí_x0002_AA4^äÌ_x0007_A·}ÈÔá	A"éþ_Æ	AD_x0001_Ëq_x000D_AÕ_x001A_=&gt;ì_x0007_AìÄ_x0007_	M_x000C_AC_x0008_¡_x001F_ `_x0002_AQ_x000D_Í¯¼¿_x000C_Aw_3S_x0016__x0013__x000D_AÞ¥­_x001C_b_x000C_A_x001F_¹[^þ¢_x000D_A_x0018_sÐÌ_x0010__x0016__x000D_A@¸óÂu_x000C_A¯Pg´û	A_x0008_²k_x001D_A	Ar¯ï_x0018_#z_x000C_Anjl12ð_x0002_A©E,!»&amp;_x0002_A¨A_x001A_Óõ_x000C_AuÜ½üD_x000C_A¯øb^_x000E_A­Ø_x000F_e_x000B_A_x0001__x0002_÷+\Ðþ_x001E__x000C_AÖnÂ­_x0006__x000D_A_x0014_ù.(¨_x0007__x000B_AÏKD·DÄ_x000C_AlQý_x000D_N_x0002_Aüô_x0016_/0_x000C_A[âÖÁ_x000D_A«ÊÐ±æ_x0008_A_x0010__x001D_÷H_x000B_AÀßy_x0010_a_x0008_A_x0016_jp#_x000C_AZ´Trq_x000C_A\ðUêª_x000D_Ab@_x001D_sf5_x000C_A&lt;ßôO_x0008_AtÅ_x0004_ªÀH	A_x0011_¸[Ïþ_x000D_AÎn±û¾ª	A_x001A_Óáß´5	A_x0018_f,_å_x000C_AlR_x0015_¼ß_x000E__x000C_Aåjä_x0007_µ_x000C_A_x001D_§LÉc	Aa±_x0013_­ü	Aß=Þéz2_x000B_AOùß½_x000B_AoK¬µJ	A¬ _x001E_ýÃ1	A³_x0010_B&amp;u×_x0002_A)è¡U_x000E_Aê$¸_x0016_	A¢¢vE_x0001__x0003_C	ASrM_x001F_MÈ_x0003_Atûà_õ_x0003_AMB¦_x000B_AçÿªÚ+_x000B_A¨ÏÐ¿"e_x000B_A:ç_x0016__x001A_ßL_x000C_A¶57_x0004_mÐ_x000C_Aæ_x0012_¬@ë_x0007_	A¸(P:­x	Aà_x000B_no_x0002__x000D_Aw\âßõ_x0003_AÞ_x001C_QLäö_x0008_A3_x0003_Û_x0012_I_x0003_A_x0010_ða½_x000B_A©*mêý3_x000B_ALÌM6Ëë_x000B_Acbøz=ò_x000D_A@Ìä¥_x000C_A¶8³ñ_x001F__x000B_A¯+U4ç_x000B_Aa_x000C_¡©QÌ_x0008_A)-úðz	AæÝ¼ù_x0011__x0003_Aò¯ðØÖy_x0003_A0+Ts½Ð	A71¤­&gt;»_x000B_AX«Â|U	A_x0012_ðQÏÒ_x0015__x0008_A{_x0007_5/H_x000B_A¸õ_x0003_ºQ_x000B_A_x0008_OOo_x0007_A_x0002__x0006_î¬¸ðÚ-_x000B_A@ø_x001E_Ùh_x000D_AF_x000D_f#ÿ_x0006_A°zc+­	AJ1_x0015_Nª_x000C_A_x000F_´Í_x0011_îS_x0008_AYëF¶_x000B_y_x0006_AJL_x001D_¾Äá_x0008_A_x0018_Ú{G%_x000B_A_x0004_EO?Q6_x000D_AÓ¨Y;Å_x000B_AE®ä2³_x0008_A_x0007_}]?_x001F_,_x000C_AÈÄûãU_x000C_A&lt;_x0012_Â_x001F__x001F_F_x000B_A[TvÔ_x000B_A_x0002_Æ÷_x001B__x000D_Aí¹Y²_x0016_¡_x0007_A6ö.²_x000C_Aî¬q_x001C_#_x001D_	A³¤1ßµ_x000B_ATÏ_x0003__x0005__x000C_AäÜ«r¼_x000C_Ao¢´_x000F_Á_x000F__x0008_AÖÿw~ö]_x000B_A~ÐÍWÏx_x000C_AGóHyÄ_x0006_A$&lt;z_x0014_9_x0006_AßK§¾D_x000D_A^/ê_x0004_Gå	AÁÙ§i´_x000B_A"_x0001__x0003_;_x0001__x0004_6!_x0008_Au_x0004_¡ÿ_x0008_A_x0011_Çù_x0003_£_x001B__x000B_Aú[9Zf_x000B_Aâe]Ü_x000D_A5tù0®¿_x0004_A";Ûkâª_x000B_Al_x0018_Ä8d_x001E__x0004_AÜ_x0003_å}R_x000B_Apd?¨¿_x0011__x000C_AðVÝZÓã_x000D_AëôPu_x000D_AOp¬rhG_x0004_A4ÇZ_x0003_ïú_x0004_AÿP$s_x0003_o	A¸kH%p¥_x000B_A	_x0002_~Y_x000B_A²_x001D_û&gt;¤_x000D_AeT9 rG_x000D_A_x0006_¤³ó_x0012_«_x0004_AkIE-4r_x000C_A¹§¦Jç_x0011__x0004_AÑ¹Ë_x001E__x000B_A3ÅÏí_x0014_/_x0004_AmÎ_?¼_x0004_A_x0019_'Äc_x0007_w_x000E_AÊü_x000C_ó5d	A`5Puæ	AÍ8mJ_x000B_Aõx_x001C_t´	A,Æ_x000B_3Fd_x000D_ApÆõò_x000E__x000B_	A_x0001__x0002_¹bÎ_x0003_ÎY_x0002_A@Ù2ÍÎ_x0008_AÞÇ_x000F_=ÛG_x000B_AïTWnÛ _x0008_Ag_x000E__x001A_sS_x000B_Aª»(:Ú_x000B_A_x0018__x0019_»9K_x0002_A²¹=._x0016_£_x000C_AúØôäñà_x0002_AÜ9ÚÞ_x0015_Á_x000D_A_x0010_èhSôõ	An_x000C_Ð0 _x000C_AN;V©×_x000B_A_x000E_v9²_x000B_A1ÏLÔI:_x000C_A${XÀf_x000B_A²K_x000C_óqQ_x000B_A!=ò_x0005_d_x000B_AHbVS¡E_x000C_A_x0005_!ÆÉxû_x0008_A«¡¿:±_x0018_	Aó_x001E_Nø»_x0002_As_x001C_Ô52ì_x000B_AÎíÄ¯Z	A¹K7_x0008_A_x0014_èátm	A¯å.ö¡Ã	AÊxpÐöô_x000C_AC²ùÝ_x001F_ø_x000B_AB"¢se_x000C_AèÜ_x0001_!½M_x000B_AR#ãÅ_x0001__x0002_© _x000C_As8mø\ß_x0002_Aé_x0013_Võ_x000B_g_x000B_AkT_x000C_KñT	A_x000F_Ý%_x0017_._x0002_AED%­nò_x000B_Au_x000B_W_x0007_è	A.(Ãî±	AvM÷á!Á_x0002_A½Àê_x000C_¤_x000D_AãHd»	AÜo"?{_x0007_Az×C{_x0008_A_x0001_áMgàë_x0002_Ahk«C'Æ	AdãÆ)áØ	A0Ý}_x000D_A_x0008__x000F_ä¹=O_x0008_A½:W_x0004_Xî_x000B_A¸Mõ¤i_x000B_Ac¢ø¬OÁ	AøOÃBÉ_x000C__x0002_AÜþÝÙ8A_x000B_A¾_x0012_ñ_x001D__x000B_Aêõ'â_x0004_f_x000D_ACãú=_x0008__x000D_Asñø¯_x0002_AlV³Òz	AÁÔo¢¦	A½_x0003_®@¸í_x000D_A#o&lt;_x001C_aq_x0002_As7_x001A_µø¦_x000B_A_x0001__x000D_àûEj)@_x000D_AõC%_x0013_Ê_x000C_AìHÎë_x001F_Ñ_x0008_A2uÉ×J_x0008_Ao_x000D_¼FÝ_x000D_ARõ&gt;¦_x000D_A_x0002_yªÜTS	Açyª_x000D_3_x0016__x000B_AwÜ=Ú_x000C_A_x001D_ßÌPé_x000B_AW¹¥9`(	Aì_x0003_ÑÏy	AH1 ìW_x000D_AðøK¨#j_x0008_Að³_x000E__x0005_´_x000E_A`T[¡rq_x000B_AÅ_x0013_Õêûü_x0008_AT­îÐ	A_x0018_õâ_x000B_Aè_x001D_	 *?_x000B_A¸ö_x000C_{UE	AùùN_x000D_A_x000C_«%_x0011__x000C_AN© _x000D_A_x001D_n_x0004_YÔÕ	AA½öÊ:_x0006__x000D_A¸ã²«_x000D_A_x000D_·{-þ_x0007_A3°/_x001D_ø¥_x0007_A8ìÆm_x0008_A_x0013_C nËå_x000B_AS Ý»_x0002__x0004_Æ¹_x0004_AoG_x001A_|Ã	AP	_x000B_²	AªúFFá_x0004_Aô_x0001__x001E__x0006_±É_x0008_A,ÜT_x0008_Atz³~	AsHíýÏ_x0007_A_x0016_(ÂÓN_x000D_Aø7"a(_x000B_AÓÚäÜù_x0004_AÀh¸º-X_x0004_Aiò_x000E_ÄFk_x0004_AáoÍ6¯_x0013__x000B_A_x0015_ïûÂBØ_x0007_AJ ;sKU_x000B_A_x0014_*B½_x000D_AÈ}AáâÆ_x000B_A1Ó(_x0011_Uf_x0004_A²_x0003_Ù-`_x000B_Ap¾®_x0003__x000C_A_x001D_03øÂ;	AØ¸9x_x0019__x000B_AÔªðe	AQHN¥Ké_x0004_A(DË+c_x000C_A_x0007_~_x001D_¡Å)	AJ}ÅØ»p_x000C_AstÿÌ«_x000B_AÒ?ØtH_x0004_A¦&amp;N_x0004_Xå_x0004_A_lÅ_x0006_Ì_x001D__x000C_A_x0001__x0006_NÌ[w_x0008_A\tÜ¸©+_x000D_AòkYbx_x0008_AnÜÊ__x0011_Ç_x000C_Aå·_x0012_Nî_x0006_Aþ_x0004_I_x001A_6Y	AÈ%Í_x001E_¥a_x000B_AH_x0003_¢I_x0019__x0006_AF¨¬_x000B_Á_x000B_A--_x000B_¼{	AÈè{w-_x0008_AÏÕXTXÏ_x0008_Aqèòq_x0008_AT½;x	/_x000C_AZ_x0019_fã_x0008_AJ¡F_x001A_ç_x0006__x0006_A»á_x0002_Ö1q_x0006_AÍòø¦_x0008_Aø®_x0013_%&lt;_x000B_A¹¢_x0018__x0006__x000B_Az_x0008_Ì$/Û_x000C_A=Jâ_x0017_bË	AüXÁLÉ_x0006_A8Í¬_x0007_]ù_x000E_A~Ûb_x000D__x0005_b_x000B_A®ûÚ£_x000D__x0008_A_x0006_ÿi=A_x000C_Aw_x001E__x001A_cr_x0008_ATó-_x0001_,È_x000B_A%­÷ðØe	AÞ#_x0014_ï@_x0006_Auffä_x0001__x0004_Ä÷	AEy:ªóq	A_x001B__«1è_x0008_A×_x0003_*à~_x0014__x000E_AàÂ·øg	AB]qób_x0002__x0004_A_x0004_	R'_x0004_Avg_x0001_[ö_x000B_AÈÏ0_x000C__x001B_Ë_x0008_A¦fåJ-_x000C_A;_x001D_«TÀ_x000C_AõC_x0004__x0015_¿	_x0004_A|fùFä_x000B_AÑ«øÂEÐ_x0008_A)ám[_x000B_A·_°ÆèÈ_x000D_A(TÛ±_x0016_6_x0008_AðR£_x000D_A_x0014_ÂuJßL_x000D_A²~³­ÕÖ_x0004_AÚÙÖÿÛ_x0004_Aýû¬P_x0007__x000C_At¶áh@_x0008_AÔl_x000F_¸i_x0004_AÜv)öÐ_x000B_A¯&gt;,_x0004_A_x0013_ÖÏ_x000C_DÍ	A´_x0014_øYR _x000B_A_x0016_Ü-òMk_x000C_ACmVtg*_x000B_Aü£,_x0008_6_x000B_Atv{tAÂ_x000B_A_x0002__x0004_cô_x0005_H;_x0004_A°jx_x000B_7_x000B_AÈ^'®9¦_x000D_A_x0011_ñ³&gt;_x000B_Ad_x0003__x0019_I$_x000C_A°µöÚMÛ_x000B_Aß??Êî_x0002__x0004_A_x0001_m#VB	_x000C_AAî_x001F_WU¾_x000C_AÏ}¢_x0008_aì_x0008_A¨@­É_x000B_AÄPêí_x000B_AR_x0016__x0019_³i_x0019__x000C_Aûf__x000C_4_x000B_Aº6ì`Â_x000D_AÍT+Ð±	Aû_x001F_Z%_x0004_A_x0003_CPÇ	A_x001F_ãb_x000D__x0006_	AúËK_x001E_ó8_x000B_AKö _x000E_Êú	AW×Å_$Ò_x000C_A_x0005__x000F_/þ_x000D__x000B_A\-ÞHy	AôúuÃ`_x0008_Ah_x0019_ÔÆ_x0012_¿_x0004_AÌxTb[Z_x000B_AàT÷þ_x000B_AY"­_x0004__x001A__x000C_A²«©_x0006_ú_x000B_A5·Ç_x0018_ÒÚ_x000B_AÍ_x0001__x000D_Ë_x0002__x0003_O{_x000B_A±Á_x001B_R_x0010_e	A_x0001_ö¾(_x0007_o_x0003_AñF_x001C_v_x000B_Aü_x001B_·¹µ_x0003_An4uÔ°_x000D__x0003_A"§Æé0_x0003_A´¥Úe4õ_x0007_Aà+_x001F_o_x000E_Ø_x0003_Aô¥¦"AR_x0008_ATÜ 1¤ª_x0008_AñI¯°Äo_x000B_A_x001B_!í½_x0001_}_x000D_A/K_x001F_	AñF«eI_x0003_Aú³Ù\_x0010_V	AMS_x0004_ÝÏ_x000D_A_x0001_~d_x000E_ÐW_x0003_AuT`eüÁ_x0003_Aqóâ6?_x000E_AéÏX+±y_x0007_A._x0007_ìÿ_x000B_AÐ,þ_x0003__x0014__x000D_A\hî_x000B_¬_x000C_Ah·]Ëã_x000C_Aÿ»¸¦_x000B_A¡zÛíÀ_x0003_A`Å3·ù"_x0008_AJ8ªtÖ*_x000F_Aw_x0003_eIZ_x0003_AQ_x000D_:R;D	A®ðëW_x0008_A_x0002__x0003_¯_x0004_Î­_x0007_A_x000D__x0010_¹_x0013_ú_x001B_	A¸Å5_x0012_q_x000B_Av$ñ_x0013_ü_x000C_A8õPÑ`n_x000C_AÝ­^_x0003_è_x000D_AíuÛ^ðò_x000C_A{Ý6Ýó	ACqæÂ+Ñ_x000C_AÈÓ#ë@[_x000B_AMæQV«_x000C_Ac/Ç_x0005_v_x000B_Ax'ÎgVG	AMF8êÌÌ_x000B_A_x001E_+Z_x0003_AÐû¿I¢	A|_x0004_64ø	AÔÌëw	AWãi\_x0003_A¾dn0_x0013_)	A_x0010_ä_x001E_fzQ_x000D_A_x0018_R8}_x0006_	Ar¬ÅTÂÜ_x0003_AiYm_x0015_û_x000B_A_x0001_àÿá_x0011_ _x0003_A0&gt;¤k4_x0003_A7­_x001D_Ï÷è	A¦_x001C__x001F_ù³G_x000C_A¥[z¹_x0003_A_x0003_¶`ùË&lt;_x000C_A jòwÔ_x0008_AØñG;_x0003__x0004_K_x000B__x000C_AÁÚg_x0012__x000E_A_x0016_]_x0018_=_x0004_A¯_x001D__x0005_ûÍO_x0004_Aö°h©Ø-_x0004_A_x0007_2Á_x0008_¸_x0004_Ag\ÿÄ	AS_x0013__x0008_*0_x0001__x000C_AÜ´í_x0017_e_x0004_AÆ{E©_x000C__x000E_A_x000F_ÚÌí_x000B__x000B_AÄìÐÔ_x0004_Aþðº¾_x001C_p_x000C_A_x000B_¾^o_x000B_AÊ#fáÆ	AS_x001C_»Þà_x000B_AÂyÉîÌÂ_x000B_A_x000C__x001B__x0010_asÔ	ASþµ¥_x0004_Atç_x000B__x0008_¥	A_x000E_X_x001B__x001B__x000E_ _x000D_Ao´plÖV_x000B_A_x0010__x0017_V·t·_x000B_AÅë_x0003_¢jx_x000B_A;ö+á@æ_x000D_Aäª¢`Q_x0004_A`)÷_x0015_-_x0004_A_x0002_Iî_x000C_ò_x000D_A_x000F_Û	_x0010__x0003_Î_x000D_A%Ñó_x0010_ýp	A^__x001F__x000D__x0002__x000B_AåÙîBÄf_x000C_A_x0002__x0004_Ïa¬ë_x001D__x000B_Aæ$ÚØÇ_x000C_A¦£_x000E_¸_x0001_Á_x000C_AÇPU_x000F__x000B_Aæ«#a_x001D__x0004_AlS_x0007_Ë{_x000B_AS1_x0016_×_x000E__x000D_A8a_x001E_j_x0007_A_x0008_fòFfÌ_x000C_AáJØ³pþ_x0004_A^¯?É1_x000B_A_x0019_´èÁ_x000C_AáM1ûÏ8_x0004_Aó[_x0018__x0018_	A¦_x0001_&amp;Áã_x0004_A._x0015_§Àx_x000D_AdQcà$í_x0004_A_x000C_½íbø_x000C_A~­Â_x001F_2Þ_x0008_A Qõ#ª	A&lt;zÙ_x001F_Ü_x000C_Aº!ÉqD_x000B_A_x0004__x0001__x001D_Ëª¬_x000C_A÷^û±&amp;}_x000D_AÌÅ9ùB_x000B_AaÞµé_x0003_ª_x000C_Aw,b_x0004_AX\(Ò,_x000C_AÎZ_x0012_}½î_x0008_AASÆl¯_x0002__x000D_A_x0019__x0008_`e=©_x000D_Ar¢ì_x0004__x0006_&lt;r_x000D_AP_x0015__x0001_n3[_x0006_A_x0016_Lmö8_x000B_Aßê,/_x000B_AÛz^=ù_x000D_AÑo¼`C_x0012__x0008_Ad­xÚ_x000B_AÇëY3¡_x000C_A&lt;_x0001_âl©+_x0006_AÀVXv_x0006_A)_x0001_¢_x0006_Ò	Am&gt;´_x0005_¥&lt;_x000B_AõÊ¨_x0008_A`_x001D_³_x0002__x000C_Aò=Yûh_x0019_	A»Y V2_x0006_A_x000F_¦&gt;ß_x0010_¶_x000C_Aj³;_x0010_ù)_x0006_ArK¹ð_x000E__x000B_A_x0010_é^Í4_x0003__x000B_A¤®ËÖßº_x000C_AòÓÖÝ	A-_x0011_3®	AtÖª¡E_x000E_A5#¹Ã¯û_x0006_AÂ]¢º_x0001_Ö_x000B_A µ©=_x0011__x0017_	AOù}ûu_x0008_AþpÂQl_x000C_A6]'»_x0008_A½²_x0018_¯©H_x000D_AP`Ø×¥:_x000D_A_x0002__x0005_EDF8	A³ _x0001_`À²_x000C_A_x000D_11D_x000D_A[g¼mÈ_x000C_A_x0018__x0014_¬6¨_x0005_Ad9_x0006_wk½_x000E_A_x0002_én©Ì_x000B_AæVfo(_x0005_A'HüÑú	A'òìX	AÆ_x000C_Éo§_x0005_Aà/;)_x0005_Aé_x0001_¿£_x0019_n_x0008_A¡YÿÈD	AÒÍÕÅ _x001D__x000B_AEK@óé_x000B_AB!×Ë_x0005__x0003__x000B_AgaY+û_x0015__x000C_A÷v£ì_x0005_AVëWÂ`x_x0005_A\]á÷_x0003__x000E_ArÌ_x000E_¥uâ_x0005_A_x0004__x0019_Q%+	A±Î©X¦_x000B_AjµiÂÿ_x0008_Aª5_x0018_ÁÝ8	AüÞ¯Å¨_x0007_AéD_x0014_ÞUz_x0005_A¾_x0014_=ª_x000C_AåLlfÀt_x0005_A¬_x001A_·_x000D_AìY\×_x000F__x0013_5J_x0013_AÌÙÖ£l	A&lt;*_x000C_;ö	AömJ`(Õ_x000E_Ad_x0005_îøé_x000E_A{q&gt;_x0013_A_x000F_ñ¦"1_x000D__x000B_A;X	_x0001__x000B_Að¹ß_x0011_&lt;½_x000B_A1¢¯9û_x000C_AQ­»Ùí_x000B_A¢:Ib¡(_x000B_AG_x0012__x0002_·&gt;©_x0013_A/=2L_x0008_AÀç_x0015_C¢_x000C_Aê_x0010_ò¡É_x000C_A©Ñëä_x0008_ù_x0007_A°òQ¿s_x000B_A~[_x000D_)^_x000B_A3_!_x0001_F_x0008_Aô×¸_x0017_É_x0013_A"ÖÉæ_x000B_A)_x001B__x0014_{_x0005_`_x0013_A&gt;ù_x000D__x0015_ì&amp;_x0008_A_x0012_L_x0006_vIç	AEÿ²_x0003__x0012_Û_x000D_A UHj·O_x000B_A0²½_x0011__x000B_Aýûú©t_x000D_A_x000E_8m_x001A_Õk_x000D_AW_x001C__x0004_¥à_x0008_A_x0017__x0003_ÇÖQ_x000C_A</t>
  </si>
  <si>
    <t>90512643dfd9eea25bbf24850a76c67c_x0001__x0003_ØP©_x001F_¡¥_x000B_AøfM1_x000C_AHL_x0007__x0017_µ_x0008_Aø(3¹9_x0003_A¢Rj[ö_x000C_AÌÃc9±ö_x000B_AHpå_x000B_A1¤ê:Af_x000D_AÇ±l_x001A_£_x000B_Aßïóæß/	Að%°s*Q_x000B_A_x0019_mâ_x000D_A`_x001A_._x001A__x000B_AöÝldÈâ_x0008_A&gt;h5Ç¾	A¸&lt;ÑîúV_x000D_A_x0016_Ç_x001D__x000B_Al³Ö_x0006_©_x0008_Au5@¼«_x000D_A¤¡µ¢&gt;?_x0008_Ad;_x0017_ñû_x0008_AÇ#FM	A°Rü_;_x000C_AÕ_x001E_f_x001F__x0002__x0008_A2_x0019_½|_x0003_?_x000C_A²Nú_x0014_·Ó_x000C_A_x0002_í4t_x0003__x0016__x0003_A@NZ]_x000B_A*_x001D_u{_x0003_AÈ',Rò&lt;_x0008_AÆ¶ "7_x000C_A$|éF_x0002__x0004_Âþ_x0004_A­_x0011_º£Bä_x0008_A¬©rÀ`_x000B_A_x000C__x001C_j_x0010__x0007__x0004_A/WßÂî}_x000C_Af³_x0003_ßÆÿ_x000D_A$i'#K_x000E_AáWµTGË	A|°_x001C_ó._x000C_AÏù±±l_x0004_AÓP²_U_x000C_A&amp;ÕsC_x000D_A	÷	_x0018_ïß_x000B_A¦§ïÙ_x000D_A_x001C_ç¸?­é_x000D_AËa_x0001_r®_x0008_A_x001F_È ÚJ·_x0007_AP_x000D_À|	Ai-¿VËÁ	A:ÐAñ£	AwG/L_x000B_A£²Çc(_x000B_A»Ø3¡q-_x000E_AgÉø²_x000D_A%y ¹B?_x0004_A¦Õ_x0015_º¼_x000B_A:´ÿE_x0016__x001E__x000D_A_x000B_dýBß_x000B_AtÞ§û_x0001_*_x000C_A ß¸äy_x000C_A_x0004_A_x000B_9}_x000B_Aßf}Ø_x0017__x0004_A_x0002__x0003_Â{ç_x001B_@_x000D_A_x000F_p¯©s_x0017__x000D_A^ÉtLÑ_x000C_A[§b¨p_x0008_Aî_ÀÔ_x000B_Þ_x000B_AØQ7]oL	A2ë¨¿_x000C_A³«zpî	A_x0018_ç*2_x0003_AâP¼"_x000E_A_x000B_µ$öC$_x000B_AÛ BuÉ_x000B_A_x0017_½Æ_x0008_AÖ±¾X_x000B_A"_x0011_7"Æ_x000D_A2Ø£z+	AL`«_x0003_A_x000C_ß8x³_x0003_AÝ*Y_x0017_)Þ_x0003_AªCî_x0008_$_x0003_A{þB45_x000B_Ah_x001C_@ª_x0005_	A_x0016_£_x000B_ó&amp;Z_x000C_Aºy_x0011_vià_x000B_AÐÕnÍ-O_x000B_AÀ´!6ã_x000D_A¡©°)_x0001__x000B_A»vOáÃá_x0007_AZ#Ü.h_x000B_A2&gt;[îc_x0003_AxÖx_x0003_Aº_x0015_!_x0008__x0010_»_x000D_A_x001C_`,ü°,	AhD_x001F_Gdº_x000B_AÎC{àÞ_x001C__x000C_Aàã6_x000B_ _x0001__x000D_A¨üeÓ_x0014__x0010_A_x0003__x001C_³_x000F__x000D_AXfK©Yà_x0010_AîFâêWÇ_x0010_Aá_x000D__x0001_[N_x0010_AF_x0012_Ï/¦ _x0010_A¨_x000E_Ü_x0014_,Ô_x000C_A@_x0007_ç:dK_x000C_AÂJDÜ	A_x000E_Y`ZoÝ_x0007_AÊ_x0004_þ_x0002__x000B_A³1_x0013_#½	AãÊ+Ñ¤_x000C_A0«ÉÜÄ	A·_x001E__x0006_õã_x0007_A{}P72_x000D_A¼ùÉHý_x000E_A"f=+_x0005__x000B__x000C_A|ÀïV_x0010_AW_x001C_+¸µ_x000E_AÃ_x001A_1êÓó_x000B_A±wvq	Ab_x001F__x0012_`Ë_x000E_Aòê(+ìw_x000B_A»_x0006_«6¬-_x000D_A"&gt;ñàÈ_x000C_A;KÛ³Uô	A_x0004__x000F_sâ@RVÕ_x000F_Aôp¼úç_x000C_A­ðN×	AØ¨Â_x000C_A_x0008_Äº_x0016_hë_x0008_A+2_x0017_×Â_x000F_A£eÞ³ó+_x000F_A¬u_x000E_îa_x0018__x000B_AãÛ|§\A_x000B_AìR_x0006__x000B_¾ÿ_x000B_A¨m_x0011_õ±_x000F_AÜO_x0012__x001F_V_x001C__x000B_A§_x0016_MzÑë_x000C_A_x0003_,ûM	AAô~=	AÍlêØü	A-ògtÍw_x000F_Aí$µüÕ_x000B_Am_x0013_Ý_x001F_F	A(aË­_x001B__x000F_A_x0006_%5i½_x000F_A_x001A_L¸Äâ_x000C_AºC2éö_x000B_AwF.(_x000D_A_x0002__x0003_ßçUÃ_x000E_AD±_x0016__x0001__x000D_AÒR_x000E_õÐ_x000D_A_x0018_3t.è_x000D_A¾_x0005_ ÀD_x000E_	A_x0018_pêäà­_x000C_AB3_x001F_&amp;ò4_x0007_A&gt;¨¼_x0001__x0006__¼	Ar_x0006_àÎ_x0012__x0006_A¾Fm0Ð²_x0006_A_x0005__C_x0004__x0006_Aü×Á7	A(ôåD_x000C_A_x0012_ß/æ_x0012__x000C_A¼2rÒ¦_x0006_AÜyr_x0003_î_x0007_A(¥_x001B_|N	A_x0012_^8Vý_x0015_	A_x001E_p	*2Ä_x000B_A#¨M_x0004_#	A§f_x001E_czÐ_x000B_A_x0010_Lê"3:_x0006_AºRo_x0002_Ok_x000B_AtÀ(¤ì_x001A__x000C_AMD*·´_x0006_AýÛðoD_x0006_AöÕ®_x000F__x0018__x0006_AÁV87_x000D_A_x0002_©hÛ_x0011__x000E_AÃ.¥½9Q_x0006_A_x0017_^_x0001_¬êØ_x000B_A/_x0018_f_x000E_w_x0008_A¦_x0002_C2çè_x0006_Ab_x000C__x0005_pÍ_x000B_Aëù´ì7}_x0006_Ac_x0004_&lt;B_x001A_	Av_x000F_i)y_x0006_A_x0008_eL_x0018_		AvðË`T_x000D_A_x0001__x0004_q_x0005_~(å_x0008_A¾n×_x0016_úZ_x0004_Añá©È×ö_x0007_AêåÅô_x000B_A_x0017_©9ÌË_x000B_	A_x0013__x001F_*qc]_x000C_A8i_x0016_FcS_x0004_Atji_x000D_X_x000C_A²sNÌ_x0018__x000C_A)p{_x0012_Z	A_x0016_¡Å¬_x0004_AJý	_x0002_õ_x000D_A_x0012_(°?¼	AA¨3ÅÈ_x000B_AÊ{U3_x001C__x0004_Au_x0003_ê_x0001_¸+_x0008_Aëïgíò_x0004_Asö+?_x0004_Aç*E_x0014_ýÜ_x000B_A_x0016_¿Ð3­[_x000B_A_x001C_¢qÈî_x000B_A_x0013_¼pt-_x000E_A¦*Æî,_x000B_A+Yr@©ç_x000B_AWå_x001C_	A&lt;&amp;Aj_x000D_A_x000E_ýíºt_x0008_A-´^!_x000D_AWqsÇ	_x000C_AH¤Ùm_x000B_A_x000C_8+_x000D_3å	A Àe_x0002__x0004_MH_x000E_A\ÇVÓeõ_x0008_A%!_x0015_y_x000C_	_x0004_A_x001C_0L¡v_x000D_A_x001F_¨¬·_x001E_©_x000C_AËmØ_x0007_¢_x000B_Af¯ìô¬	A¯kÑû?ó_x000B_A§ß²_x0003_I=_x000C_Abe¦ÿvð_x0004_A_x0001_pèt¯R_x0004_A6&gt;3_x001B_ëT_x0008_Aë_x0014__x001B_)_x0004_A_x0017_`3§_x000C_A_x0016_ ÎÛ&amp;_x000D_A&amp;_x0002_ÜW_x000B_A+²!¢WI	APzlLx_x000E_A!ÓÂR\_x000B_Ads&gt;£_x0015_¹_x000D_AËZvìÚÒ	AñB#°`ê	AÚ_x001A__x000B_÷_x0004_AÒJ­}O{_x0004_A*ø\_x001A_3	AõÇ&lt;[y_x000B_AÃc¢5&amp;_x000B_AÂR_x001A_)Í³_x000C_AF|cÐ_x000C__x000C_A_x000E_wÆP\ 	AâêZ_x000C__x0014__x0004_A×º~Ð_x0004_A_x000F__x0013_ì&gt;ãbo_x0013_A_x0010_àd§Î_x0013_A~v_x0006_Ø7_x0015__x0013_A_x001A_É_x0004_%ÿ_x000B_Aq´µë_x0007_AÔP¦°_x0003__x000D_AÆ_x0006_~_x0002_w_x000C_A4Á¶_x0019__x000C_A,|ÞxN_x000C_AôÕ_x0018__x0010__x0001_M_x000B_Ahy±´Ø_x0013_A21&gt;_x0015_Ô_x0008_AK·³}_x0013_A_x0002_t}]`_x0013_AX½)©+³	AÚê_Q_x0011_õ_x0008_AüÑôr¶_x0013_AÕ_x0004__x001D_|º	A·r&amp;¡âj_x000D_AËë´D_x0012__x0013_AU&gt;Ãí))_x000C_A§_x000C__x0015_=_x0013_AåG-t©_x000B_AäwÑúü¶_x0013_A£zVÃt_x000B_AÑk_x000D_+%_x0013_A_x0002_UÜ 	A_x001A_Âª	á_x0010__x000C_A qìK'!_x000E_AD½u¶s	A}éâ!W_x0005__x000B_A6W§ú_x0004__x0006_j¯_x000C_AD9é^£Q_x0008_AvÒTñì_x000B_A)-'{^_x0006_A	L´­i_x0008_A_x0005_QÚ_x0018_¬_x0006_AÜ¾Æ`_x0002_õ_x000D_A1©x¶u_x0018__x000D_A(t¾_x0001_å_x000D_A¡_x000F_×Ju#	A_x000E_Í­ø_x0011_	A| _qS_x000E_AIe¦ èK_x000B_A÷'Óx_x000B__x000B_A=åyÅèe_x0008_AÈÛlVª_x000D_AÌÝQFã_x000B_A_x0015__1"oÒ_x000B_AÌ¸KO²_x0006_A]Ýý÷tÜ_x0008_A´Ñäî_x000B_Å_x0006_Aj_x001A_ Ý2_x000C_ACq}¿E_x000B_A 4håñ_x000C_AyÙþ_x000E_½_x000C_Av_x0018_[\Ûè_x0008_AÔ ÖÀÑÔ	A»Ü._x0003__x000D_ASczé_x0002__x000C__x0006_A-_x0010_Ï°¼_x0006_AÑ¿f®¿_x000D_A&amp;%Âs_x000C_A_x0003__x0005__x001E_x«ð_x000C_A_x000B_ÓÙ3Í_x000C_AÃ_x001F_O_x0016_8þ_x0008_Aa©w$_x0005_A_x001C_.Ò_x0003_í_x0008_A¡_x0010_ýÛ&gt;_x0014__x0008_AÕùz1G[	A_x0004_­t³\Q	A_x0001_«¶L7¨	A©9ð°ý_x0005_ATÄÂ#h_x0013__x000C_A_x0006_¿óB_x000D_A_x0002_R;Ý[__x000B_AYdÔDw_x000B_A_x001F__x0011_+ÄÃ_x000B_AÜAtîñ'	A{À_o4	A ö|xÕê_x0007_AÅ_x000E_O_x0003_¨B	Aº_x0011_?f÷	AªÄÝ¿[n_x0005_AWÙ´Ç_x001E_ø_x0008_Aò»9Uù	AÃ 	_x0008_Arä^ö²÷_x000B_A_x0017__x0008_{¹E_x000D_A _x0017_]?í_x000C_A¿ù	AÊii[/_x000B_Avæ|Nc_x000E_A£&gt;17_x000B_A_x001A_æú_x0001__x0002__x000C_	Alá _x000D_Õ*_x000D_AnÀ¯-ñ_x0008_A§¹n0O_x000C_A*ª3_x0010_?X_x000B_A$Ô_x0005_é\_x000D_AcYÃ_x0005_Ô_x000D_Aóö_x0001_iÍ	A?P«üÑ4_x000B_A&lt;Óýæ_x0019_V_x0008_A_x000D_hxÑÄï_x0002_A·Ò|`À&amp;_x000C_A,_x000F_Ùñ	A_x000E_guÏ	AnSH²Øü_x0002_AH_x0005_÷ÁµF_x000B_AYP_x000B_A¾_x0005_à_x000B_b_x0018__x0002_AxR_x0003_W_x000C_Aª¤SÎz_x000B_A_x000B_×_x000D_`é3_x000D_AI^èMÜ_x001C__x000B_A{4Ìh¾ß_x000D_A_x0017_³#r_x000C_AdÙkì_x001A_._x000C_A0î¬¯D±_x000C_A_x0002_¨Ozo_x0008_A`Ê_x0016_)s_x000B_A¸p&lt;8_x0002_A¼_x0002_aÅî_x000C_Aüx¡C+_x000C_A?¾+W	A_x0001__x000E_Á_x0004_­Jä_x000E_A¬Oª²K_x000B_AJ½_x000B_sih_x000B_Aç¤x_x0008__x000C_AX_x0007__x0014_è_x0010__x000E_A_x0014_¯_x0006_`Q°_x000B_Aß_x0002_ôË(_x0019__x000B_AÞéZr­_x0013__x000D_A½ZÀ_x000C_Ä_x000C_A4Ãf_x0013_Xk	A_x0001_(_x0019_i}__x000B_A§_x0015_³(üÊ_x000B_A_x0006_b¿á 	Aº_x0001_5]×_x000F_	At¤(0±p_x000B_AîL@"&amp;_x000D_A&lt;,»	_x000E_AÔ_x0005_|u/q_x000C_A	5ð,9º_x000D_Aô\M®È	A!_x0005_§F{Þ_x0007_A7ìôèã	A*§(KÚÕ_x000C_Aö,}W_x000D_A´_x0003_äGjÿ_x000E_A@í_x0007_þMp_x000B_AÈ_x0011_Àeð	AÃ_x001B_I_x0001__x000B_A¯.R;_x001E__x000B_A_x000D_z¼Ý	AçÌï_x001B__x000D_í_x000B_AÊ{!á_x0002__x0003_3_x000C_AtN¶RÓ_x000D_A¬_x0010_Y&amp;2_x000B_AØ!ÂÜ³_x0008_A_x0012__x000D_©n/_x0003_A¼_x001B__x0001_¢9_x000C_Ax_x0008_ÐnÜ`_x000B_AÍ=tú_x000C_Aò_x001D_ãB?¸_x000C_Ax²Å_x0019_Å[_x0003_APå²$_x000E_A¶W_x0014_JÞü_x000C_A4¯$Ýí[_x000D_AÑßðxW_x000C_A¥c_x0004_Ò_x001E__x0008_A_x0004_úE_x000F_f_x000C_A§&gt;´®_x0003_ArOi&lt;_x0003_AåZ4H¼_x0008_A\,ß¡=Ó_x000C_A_x0002__x0016_W[rñ_x0003_AR _x0017_Ä_x000B_¢_x0003_AÀ_x001C_8U ò_x0008_A_x001D_O_øê_x0003_A1/-mÚÍ	A_x001B_÷ÃÊó_x000C_A~H"dîÊ_x0008_A_x0012_ò_x0017__x000B_AHæ÷x^Ã_x0003_Ao_x000E__x0018_æ£»_x0003_A_x000C_j_x001B__x0008_AÏÓ_x0018_LÒÖ	A_x0001__x0002_ºýäÝã·_x0008_AÔqão_x0002_AóG_x0017_êÞ_x000C_Aã_x0002_`D¡b_x000B_A_x0016_Jç·_x000B_Aõ9ãÇüë_x000C_AÃÙ_x0008_S_x000C_Aºä_x001D__x0008__x000F_	AÜË,UM¦	AÐ#@÷_x0008_Auoc¤._x000C_A_x0002_×Õ_x000B_A_x001C_õ¨	A0|1Ê¥	A_x0017_B;Hb_x0002_A%Îù _x000E_A-ûÑ{_x000C_A¦nìÀ_x001C_Á_x000B_A_x0005_1è_x0011_ê	A(&lt;!sÜ_x000B_A _x0017_/Hë_x000D_A_x000E_û_x000B_Lû_x000B_A_x001B__x0011_hG"	A?þ®æ_x0011__x000D_AÈ_x0014_J_x0016_^]_x0007_A¿¼_x000C_û!t_x0002_A	ýMl_x0004_W_x000B_Aç$Ï²_x0014__x000B_A&lt;í9G1_x000B_AßÅ_x001B__x0012_µ_x0006__x000C_Aæ_x0018_Ä${`_x000D_A+¾¯_x0001__x0003__x0017_7_x0008_AÍåª±z_x000C_Aú_x0008__x0003__x000C_A£4v7¯_x0003_A³&amp; 2_x000C__x000D_AÑH'^_x000C_A°_x001C_Dûa_x0008_AäZÎ[Å_x0008_AètÆ!I&gt;_x000C_A´ÐÑçä_x000B_A[ú;}P_x000B_A_x0002_Hf8!Ô_x0003_A[_x001C_ÄoÏÏ	AtÖec5w_x000B_A"kÅg$c	Aç¨Ïc¨Û_x000B_AU!{náø_x0003_AT_x000B__x0002__}I_x000F_ATÎ1_x0012_Ðá_x000B_AûeÑkÑ_x0003_Alb_W_x000E__x000B_AÞwà_x0001_§	Aq*ÐÕzy_x000D_AÂm­C_x001D_l	AÇ_x0008_Ç_x0017_Zq_x000D_A¨_x000F_eü¹_x000C_APÒmÞ_x000B_A&lt;íp_x0010_Û_x0003_ATÓª_x000D_éÝ_x0008_AH7_x001C__x0003_AQÀ0Á_x001E_F_x000C_A_x0002__x0006_^ruÄ_x0003_A_x0001__x0002_ ¹xÙ/Ù_x000B_AXâÞ_x000E_AÆÿþ!PÏ_x000C_A_x0018_{¯#Ë_x000C_A:£,l\_x000C_AQm}_x0003_ýK_x000D_AÞ_x0008_Ø_x0002_A_x0017__x0015_Ö­§_x000B__x000E_A_x000D_Q_x0008__x001B_F_x0002_AB:'_x0004_7u_x000C_AÛçÑv)_x000D_A_x0019_Dæoî_x000D_A6æA=K		A$úäU×_x0002_Ac@¤_x0010__x0015_d_x000B_Añee³~_x000D_A_x0003_}ý¥Á_x0002_AÖküqù_x0008_AJïBxpú_x0002_A_x000E__x0007_(¾_x000F__x0002_Ax:µUý_x000B_A_x0016_ÌMJ¿_x000C_A_x0006_·«_x0015_|_x001C__x000D_A_x0005_øNÁ_x0019__x000D_Au:¨Ã_x000D_A·_x0004_û&gt;/l_x000B_AVI_x0005_Ï	_x001D__x000D_A*ÙÑ5o¡	A·[)ª_x000C_Aü_x000B__x000B_×Hõ	Aõ_x0017_^h_x0008_u_x000B_Af£_x0001__x0002_-Û_x0008_A©C_x0017_£Ñj	AB_x001C_úí_x001A__x000C_A½Ö_x000F_µ_x000B_A½!­çf_x0002_A_x0013_³Ö.«:_x000E_ADÅUÊê_x0002_AdT[Ü¼Ï_x000C_A­«¸â"²_x000D_AÞÂÕ«È_x000B_Añõrÿ_x0002_AæÒ²»^@_x000D_A:}IîDø_x0002_Aì+"_x0016_U	Anç_x001D__x001A_]	Ag ¨_x0012_J_x0008_AÜ)âkc_x000C_A´9r[©	Aß_x001C_ºí_x001D_Ö_x000D_A½ð,eôu	Ar_x0016_ó),	A(P_x0011_é_x001A_ß_x000B_Ai¬VéÌ;_x000F_A(í_x0010_pW_x000D_Aªê	dv_x000B_AÌlÚ £ç_x0002_Ahè?\V_x000D_AÀzôÚ_x0011_»_x0008_A~¼ZÄ#b_x000D_A¡ñÛb_x000D_#_x0002_A¤'úmKù_x0008_A$ò_x000D_î#è_x0002_A_x0001__x0004_x¤W%(A_x000D_AÄO¤Ý_x000D_Aæ·åÄ_x0017__x0008_A«L]ÀPj_x000B_AÙ÷N_x0018_Ù_x0004_A_x001E_Å¨§2c_x0004_AÉäöar"_x000B_A­Z_x001B_¼Ú_x000D_A¾_x0003_X'·_x000B_AÊMUb¥û	AºsS!_x0004_A¾_x000E_+Ç²[	An´ûÀ;_x000B_A+_x001A__x001A_àÝS_x0004_Aîl+½Ã×_x0004_A«Ýÿ¯_x0015__x000C_A¦_x0019_vT=­_x000C_A¶-_x0017_ùR®_x0004_A_x0012_ë_x0013_À_x0004_A¬7Öø-	AÌï)R9´_x000B_Ak=K-7_x0004_An#ò°x_x000B_AÓx&amp;vNô_x0004_AÞìø2P_x000E_A_x0002__x0015_:áÛÿ_x0004_A_x0015_'$]°_x0008_A_x0005_&lt;_x0008_am_x000B_Af£;ãzï	A_x0016_&gt;@7=×_x0008_AÕÈv¯Æ_x000E__x000B_AT`X_x0004__x0005_ö­_x0008_AÑÎ*Å_x0016__x0005_Aôà 3â5_x0005_AÈ`7ú_x0007__x000C_A2_x0003__x001D__x001F_ï4_x000C_A¯è_x0008_²	AA,Å9_x000B_AÿÚ_x001D_ÿ±°_x0007_AÐ·f2_x0003_§_x000C_A_x0011_Á®_x0001__x000B_AV_x001F__x0006__x0007_$_x000C_ABÚÃ¿«_x000C_Aiî_x000B_¶ _x0008_A:nËé	Axzß_x000B_A&amp;Ç»3ìR_x000D_An#Í@x_x000C_Ao#ã)_x000B_A?àã{¶	AEÑ_x001B_Ì]_x0005_Aö¯_x000E_Uy_x000B_A]$_x0016_¾_x0014__x000D_Af4"·_x000F_	A¡Á+ñ_x0004_	A8PsßoÏ_x000B_A_x0002_¸Ò¾ÍÇ_x0005_AÈ_x001A_ös¿_x000B_A*Ñf¸&amp;õ_x0005_Aå{R_x000C_A©!æú	A._x001D_JåL_x0005_A&lt;üG¼_x001E_;_x000D_A_x0001__x0003_ÝCæ¿P	ABK·ff_x000C_A{/höÓ_x000B_AëBÀUé0	AXAÊ^Ö^_x0003_A?ã_x001E_^_x000F_k_x000C_Arw¥DÁ£_x000C_A ÷3_x000E_ADnÌ©Îø_x000C_A¯ÝàÕùÓ_x0008_AØzSÿæµ_x0003_A_9¼_x0010_æn_x000B_A¸Åi´K _x0003_A=íHØ{_x0003_A»lÃ_x000F__x000D__x000B_A¬ÞÎ_x0010_àÂ_x000C_A_x0017_JÓïi_x000B_A{G_x001E__x000D_A{i5\ID_x000B_A zò½Ø%_x000D_AJìr°Z_x000C_AÀ¬ømS_x000B__x000D_Aâ_x0013_-ÆÂ	Aüþ_x0016_Y&amp;Ö_x0003_A_x0012_I*´_x0012_ö_x0008_Ahmôs_x001E_¾	A&gt;\rðÏ_x0013__x0008_AÝYÍøi_x000C_Ar&lt;ÂåP_x000E_AúÙ]_x0002_Ó_x000B_AÊ´l_x0008_e_x001C__x000C_A_x000D_¹è_x0003__x0004_ñç	A?µÝ¤Ìe_x000E_AÐa_x0010__x000B_A__x0010_~ê×	AwJ_x001E_ðe_x000C_Aø£!_x0001__x0004_A_x001A_o_x0004_T_x0017_Ó_x0007_A)? ®Þ_x000B_AÇ_x000E_|Î	A+a¼Ùz	AP_x000B__x001F_OÒ	AmQ_x0016_¶_x000B_AL¸_x0013_¯l_x0008_AìUá_x0002_ñÙ	Aòvãô¬p_x0004_Aö5[_x0003_|_x0004_AÜ(_x001C_.o_	A¦ªÅÔ_x0004_A×¢_\_x0008__x000B_A·GÚ_x0006__	Aóÿc¿ÍÔ_x000B_AÉð5OFT_x000B_A_x0002__x0010_à'-_x000B_A2ø¼y_x0004_Ú_x0004_Aýã°_x000B_A_x000D_ï_x0008_Áø_x000B_AÐòdC(ô_x000C_AVzHîÙ_x0008_AÞjÓ_x0003__x000B_A_x001D_]Ùfª_x000B_Aö&amp;¹)È_x0008_A±% ô²ó_x0004_A_x0001__x0003_ÔÒ¼öá		A+Ø_x000E_Í)Ö_x000B_Al_x000C_'÷§È_x0008_AqV?á_x000C_Aª_x0015_Ñ9_x0002_Ê_x0003_A&gt;£_x000B_A øf_x0017_H	Aà'ývè_x000C_A:ó´O4ã_x0003_Ao/_x0015__x0015_ë_x0008_AzV/Ù_x0014__x000C_AõÚ_x0004_I_x0014__x0017__x000B_AÜÓÐLá_x000B_A¶×r0Ñ_x0003_AZ¶½Et£	A"_x001B_txÞ2_x000B_A_x001B_x,ÐìB_x000E_AR»û««;_x000C_AwÁt_x000C_AR²Ò»Ô_x000C_A~DÅ¡9_x000B_A 1ò[µ	A$]Vo_x000C_Y_x0008_A'*X^Ñ5_x000E_A ê6_x000B_AîÞy_x000F_w_x0003_AÕ_x0011_ÁU©:_x000C_Am_x0013_ó*d_x0003_Aíã)D¯_x000C__x000C_A*£2È_x001B__x0003_Aåýá_x0004__x000D_AMËè!_x0001__x0003_A_x000C_AÂÃ¥&lt;_x001C_	AF_x0006_ö4h_x0018__x000C_A\z+ß_x0008_A9cÊà_x000C_AS!;"C_x0003_A]èÅÁ@_x000C_A×7¿`ï_x000E_A®Èð¨P_x000C_A_x001F_æ_x0012_à_x0008_A956â/Æ_x0008_A(Mh«_x0006_E_x000B_A_x0012_¡9_x0003_A0ãË!R©_x0007_A_x0002_î_x000F_PÌ_x000B_A_x000F_Ú¡_x0010__x000B_Aj£,Û·®	A°Ô»½_x0015_e_x0008_AêÑ_x0004_OÙj_x0003_A_x0003__x001D_8ly¡_x000B_A»`÷eùr_x000C_Ad{Ä|À_x0008_A´¢ÊùX2	Aj5YÉ^'_x000C_AÈ_x0005_k©6_x000C_AbÓã_x001B__x0003_A_x0019_Pñh_x000F__x0003_A_x0005__x0005_ò6­ï_x0008_A;ìRô_x0013__x000C_A»úöC._x000B_AÈá_x0011_i_x0003_Aþ_x0005_&gt;º_x000F_U_x000D_A_x0002__x0006_TÑ»G_x0008_A$³Þ[}N_x000B_Aµ_x0001_#dK_x000B_Aôùýn_x000C_A¥_x000D_Fräë	Ar³ET¢_x0008_A&gt;&gt;®øz_x0006_AX§¼e_x0014__x000B_Aó~_x0004__x000E_AD1pW)é_x000C_AkÒÈò÷o	AÂ/ÄVß&amp;	A¨e"`Í_x000B_AéÈ¹]Ú_x0006_A¢®ÈÌ¨_x0006_A­5ñÙÚ_x0008_A¶_x0003_9;;	A²hÐûz_x0007__x0008_ApÕ_x0005_sA_x000B_A&amp;#ÝFÜ_x000B_A`]æ°Ã_x0006_AÁ_x000C_KEs_x0006_Aµ\åJ_x000C_A_x0015_ô-m¯_x000B_ApÎÙ4»_x001A__x000B_A{ùÚ°_x000C_A_x001D_Ý	Wæã_x0006_AÇ¡_x001E__x000B_AFÔ7èQ_x000B_A1&lt;«BÄ_x000D_A_x001B__x001C__x000B_(*	A\_x000E__x001A_&lt;_x0001__x0002__x000C_AÑÿ$õÇ_x0015__x0002_A)_x0005_êæó _x000D_A_x0010_Åoí¾ê	AÎ«áÚvñ_x0007_AùåÁ[_x0011__x000B_AôH¾_þ	Aò³ë_x0003__x000B_AÝCñ_x0003_¤(_x000E_AY/_x001E_L{M_x0008_ABõ^ÃÁ_x000B_AöwÛ×U_x000E_A0JÑ	Â	A_x0014_/Þh °_x0002_Ax_x0008_Õ_x000D_«_x001F__x000B_AþàÛ¶æÜ_x0008_A-î/r_-_x0002_A¼ú­´_x000B__x0008_A4ÜeÜ6_x0002_A´WGw_x000C_Aþ:ÚJ5Á_x0008_AIRþ: ø	A_x0018_G´éew	A5j&gt;ì[_x000B_A@ÁõA¯	Aã¸òmLü_x000B_A_x0018_qõRV_x000B_Ah_x001A_D_x001F_ñ_x0002_AN_x0014_üPâh_x000B_Aò¯dÑó_x000F__x000C_A_x001D__x0001_Ö+È_x0011__x000D_AÒÉâàm_x0002_A_x0001__x0003_W]¸Ì0_x000D__x000D_A_x0004__x0015_Ï_x0015_T"_x0003_A_x0016_vg~_x000C_A¡9z-²½_x000B_Am_x000B_¬þ)_x000D_AòEø_x001D_	Aª¦µÐ_x0003_Aük5^_x0017_ý_x000C_AeÃ:øßZ_x000B_Aoþéúó_x0003_AÈ¦¨H1È_x000D_A5ãG:_x0008_AäÑ¤W8_x000C_A7?ïfE__x0003_A«ký«é©_x000B_A:¯F+-_x000C_A~Ó_x0001_Ö*	AWxUIOÏ_x0003_Aî¾_x0004_Ã±ª_x0003_AqñCO_x0003_A_x001E_ü_x0002_aØ¥_x000C_A_x001E_ú åïÿ_x000C_AÄ¨ú-á	A¼æ¦÷å_x0003_A|E¾a}_x000C_A¬RD¼_x0003_A6¬_x000D_A_x0015_Úp^÷ß_x000C_A?_x0007__x0018_"½_x0008_A&lt;ãMtmæ_x000C_A_x000D_oí5é_x000C_A6p_x001F__x0005__x0002__x0003_¿	A|¶.&gt;Eg_x0008_A7åfoâ_x000B_AÑJb_x0008_A_x0005__x001E_,¿Y_x000E_A%ÞT_x000D__x000C_Ì	AfÉN.b	AÝ_x001E_Ë³	AMÈÃL_x0008_A:%¯ü_x0019__x000B_A_x0001_e_x0012_·÷_x0012__x000B_Atý±_x000E_Qb_x000B_A_x0008_ê&amp;¾_x0003_Aôç_x000F_8i_x000E_A[.l5å#_x000B_A°éÇÚå_x0003_Agß_x001A_zÌ	Aô@¢oi_x000D_AïãPUH_x000C_A#ðÃ_x000C_Arke5_x0001__x0008_A%WGÞ_x000C_AÊM1_x0008_«_x0008_AÐÊ._x000F_M¥_x0003_Aü ~À_x001B_+_x0003_A@Kl_x0004_Øy_x000B_ARøÊ_x0007_¶Ä_x0003_AMZÊ[{ù_x0003_A&gt;ýOË&lt;	Aê_g_x001B_X_x0016__x000B_A[á_x0008_aÑ	A.÷B_x000C_A_x0001__x0004_TzcFÌ_x0008_Aæ_x0005__x0014_K_x0004__x000B_A¡°çü_x0017_	A»K×F9~_x0008_As[_x0001_#6	Ax»	 è_x0008__x000C_AS´cÑö_x000B_A[ç'&gt;y_x0008_AhÉ¨C_x000B_A_x000F_é_x0018_Þ?_x000C_Aãü7vï_x0007__x000B_AÍR_x001F_Aç_x000C_A_x001B__x001B_ieÓ	AV_x0016_ÃÔ8_x000C_A_x0008__x0002_6F¨Æ_x0008_A_x0010_§²ê_x001D_}	A®ßX	Aì_x0003_Ô^_x000B_AäTS_x0005_{_x000D_Aè"_x0006_9	A¨m0ÿË._x000D_AäØÚR ú_x0008_A9%C_x0016_K_x0008_A)_x001C_9	A_x0012_äy__x000D_AÇ_x000F_$&gt;Ò_x0004_A_x001E_µà_x001B_Ç_x0008_A´1Ñ¸&gt;_x000B_AæmÙjÞ__x000C_AÉëS!_x000F_._x000B_AP_x0003_áÑ¹_x000C_Aöñ3H_x0001__x0002_S3_x000B_A&gt;îº_x0011_µí	AK&gt;_x000F_¶	AJ)µ¾;_x0002_Au¢é_x0002_AqNóJðv_x0002_A&gt;M_x0007__x001D_ì!_x000C_A_x0002_&lt;ÓêJ_x000B_Av_¬23_x0002_A_x001D_àªÔ[_x000C_Am_Ì©'_x0002_AÍïòEÙ	A_x001A_àQ&amp;ò&lt;_x000D_A"Yp¨_x0001_._x000D_Aà Ë_x000B_Aõö`ÄÕ_x000B_AØFl_x000E_	¸_x000D_AB?Ç_x001D_ò%_x000C_Au_x000B_fæð	A_x0010_S³nq:_x000B_AÀ_x000F_¸ß0g_x0002_AïBc_x0016__x001B_ì_x0002_A5³ùç"_x0015__x000B_AClÂdF³_x000B_AbçøÂÙ_x0002_A×IRç´_x0002_ASõµ_x0015_éÃ_x0008_A#×\_x000C_¯_x0002_A¼ÉÈJ%à_x0002_A_x001B_Sü*0f_x0002_A¤ÐÐ[ï_x0002_Aî¾ñ`§¨_x0002_A_x0006__x000E_Ó¹±cü_x0008_A_x000E_É)*«_x000C_A_x000D_SO}RO_x000E_A1/ÁB_x000B_A_x000B_ý÷3&gt;_x000E_As2²¤Õ	AûÙi_x0018_FÃ_x0008_AÕ »q¯'_x000B_AÛÈõÝI_x000B_AÀÑ+|ÿõ_x000B_A*º-­\	AÜQÀæ_x000C_+_x000C_A.zÕÇá _x000B_AhæJr¢_x000B_A_x000D_©|_x0017_&gt;_x000C_AT\³ã_x0002__x000E_AÄ_x0016_ed_x000B_AÀå¦_x0008_	_x000D_AH&gt;¬¹tÝ_x000C_A£U\´Æ_x000B_A_x0010_hQ_x0001_ú_x0007_Aú¼îØH_x000E_AË#¶ÞG_x000E_AÀwdÅ_x000B_Aâ8²ÕëÎ_x000B_AoUTé_x0005__x000C_Aå_x0003_«x.	ABgÓø©_x0010__x000D_A6¹·_x000E___x000C_AÛÜ_x0004_mé1_x000C_A"áRUù'_x000B_A(`sº_x0003__x000F__x0003__x0014_	A,liu;X_x000E_Aü§¾»_x0011_ø_x000F_A}_x0014_W«ñ_x0007_AxY×V_x0003__x000F_A¬°4_x0005__x000B_A\­_x0004__x0002_0_x000D_A*_x000D_¬¢*-_x000E_AôKcÞ¨_x000B_AÌ2Á&lt;Ë7_x000C_A¨M_x000B_å2_x000F_A±4²N;Z_x000D_A_x0016_­_röb_x000D_A©½òv!·_x0008_ABD/_x0011_Cr_x000B_Aìê""_x000F_AkZ«f` _x000D_Af$«_x0018__x000B_AËS':+Q_x000D_A`wÓ}_x0019_ë_x000B_A|_x0018_Aª_x0003__x000C_AlàÔ¼V±_x000D_A_x0011__x0006_ÏlÀ_x000F_A¬©MoaÇ_x000B_A÷³_x0011_Nw_x000F_A'ÏcÄ_x0014_Õ_x0008_A:`÷+d_x0008_A_x0019_/Cü_x000F_A_x0018_Ò_x0001_b»Û_x000F_A¥NäÖá_x000F_AÜ-_x0007_ÁI_x000D_AÊ5£\"_x000D_A_x0001__x0002_ Õ_x0017_¿ò¡	A*¨,àæ_x0002_A'6	¥_x0002_A_x001A_u_x0015_ÍÝ_x000B_A+ñ®Gÿ²_x000C_AEu_x0006_á_x000C_Aáªßéñr	Aö¨_x0007_²_x0007__x000D_AG!©²_x0008_Aîö¨_x0003__x000C_AX.Ûo0±_x0002_AÁUùÑ_x001D_&amp;_x000E_AzîÞó_x0008_A_x0003_+pý_x001F__x000C_AõµþÛ:æ_x000C_AltµØr_x001C__x0008_Ab_x0015_gy_x0015_ò_x0002_AÚ¯Ë¬s_x000B_Aõ_x0003_#D+Ù_x0007_AÐÅ=£¹_x000B_Aþ_x000C_ÚBrÉ_x000E_A_x0013_rñÿ«_x000B_A_x0014_ÃtÂ%_x000C_AjCóÁa_x000B_Axá?MÂ¬	A_x001C_áâ_x0014_Ü	ATÔÖd&amp;	ANý4&gt;_x0008_A^_x0013_k,_x0016_S_x000D_A{Fé´_x000C_A:dÃÛ_x0002_A¸¡lÉ_x0005__x0006_¦O	A¡sb_x0012_Mh_x000C_Aa1_x0001_4÷_x0006_A*u_x000F__x000B_	A{V8ÌJ_x000D_A/_x001A__x0003_;_x0006_AF._x0006_È(_x0006_A_x001A__x0013_g=Ä}_x000B_A~a?_£_x0006_AC_x0018__x001A_k_x000B_A2²Å Ã	AÒâ^_x0003_7&amp;_x0006_AÄÁ»AxÉ	A£hØH_x000B__x000B_A'Æ¤çù*_x000E_AÔzF_x0015_[_x0006__x0008_A_x0010_$ì¼:_x000B_A´Î µ_x0006_A_x001C_ø¡~àg_x000B_AÎvzÖ×_x0017__x000E_A_x001E_1¡-î_x0006_AV2å3r_x0006_Arkz³ì_x0002__x0008_A~;À§"_x000B_ArDôD%	A_x001F_{CÐZB_x0006_A@_x001C_X¿ir_x000D_A|Ô¥þ	AoDïë_x0006_AÍÉÄJm_x000D_A´&gt;_x0004_êà_x0006_A_x0014_alÒs_x000C_A_x0001__x0002_·jì_x0014_/	A."¢_x0008_A_x0019_ªíÐ	_x000D_Aç;~_x0002__x0002_A&amp;,@_x000B_Ø_x0008_AëçvWÎ_x0002_Ae[ÊN_x000B_A_x0008_s+%Ù_x0008_AäÈ;I­	A_x0006_;	lí_x000B_A÷vö°B_x0002_A¬G_x0002__x001D_F_x000C_AlîBV¨	A§/4'Ýï_x000C_A_x000B_È_x0007_q_x0016__x000D_A6|yÀ?	AðKÎ¢VÃ_x000B_A")©_x001E_	A".&lt;?/	A9¥_x0001_ó_x0011__x000B_A-)®¯¿_x000B_A8ëÏ4	Aµ_x0016_: Ô	AüÂ%p¶h_x000C_AVLµ3	A93G`_x000C_!	AHÒ_x0001_¯0×_x000C_A¤ _x0017_ê¬_x000D_AC`jÔ#_x0002_A_x0018_Üà_x001C_ë	A_x000E_3éb×¶_x000C_Aã@j_x0001__x0003_u	ARê«ß	Aõ_x0005_¾'Ëg_x0003_A,_x001F_g_x000C__x000C_AÛ_x000B_·_x000F_S	A_x0010_ªÝ¿½_x0003_A@©Z5Ad_x000C_A}$»M_x000E_AM°ªÅSo_x000C_A_x001A_J2N_x000C_A%o_x001F_E2_x000C_AÇ_x0001_¼b_x0003_A#D5ÜÀ_x000B_A6Í»ëM_x0008__x000E_Ay§È_x000E__x001B_0_x0003_AØ÷Ç§;ú	A8_x0013_RZòÒ_x0008_A§_x000E_¥4Çs_x0003_A@ÓºÃÅ_x000F__x000C_A ÊCY_x0017__x000C_AnØ4_x0003__x000D_A_x0014_t§T(0_x000B_AÎ_x0013_b^Ø	Asµ_x0002_¥'	A¹0!f	AÈºMSÝË_x000C_A]2_x0011_Ë#(_x0003_AÁrËN1	Aè;_x0005__x001A_j_x001E__x000E_A_x0010__x000D_*_x000F_E_x0003_A¤ñeºFj	AOq'r1_x0003_A_x0003__x0005_9ft·n_x000D_Aj_x0003__x001B_ _x000B_Aþr í_x0019_À_x0005_AÿG$_x000B_¸{_x000D_AI1AnL_x0005_A +ÈnX	Aõ¢2T_x0011_â	A_x0018_þ%S_x000B_A²óJcÖ_x0005_Aû×üe	Aê× N×6_x000B_Aëòî_x0019_êD_x0008_ALhø^&amp;©	A %@_x0011_êÑ_x000B_AÿÎ9_x0010_4_x000E_Aä_x0014__x0014_¹_x000C_ApOÖ&amp;:	AúÖ_x0001_ÆQ;_x000B_AL?ËÐÖ_x000D_AòÍ­_x0001_£â_x0005_Aú;r}	A¸ÃüÄ_x0004__x0005_AÊ_x000C_U_x001A_í	A®.éj_x001A_ï_x000C_A¸¼LPQ_x000C_ASí¿	A£±f_x0002_í¬_x0005_A_x0011_+P_x0014_Û	AÊ]_x0016_}üî_x0005_A(¬°Øõ]_x000E_A«¶FºÞ_x0005_AtÑ_x0001__x0004_ñ'_x000C_Aª^_x000F_"æJ_x000D_A_x0010__x000D_Í«J_x0004_AüÅ_x0011_6g	ABg\æß;_x000E_AËÒùÎô_x000B_A=ì'_x000C_A­T×ÙÍ_x0008_ArZ|ôä:_x0004_AÎýeÑt|_x0004_A:V§Î_x0006_a_x0004_A3b_x000D__x0004_µ_x0007_AYæ³_x0013__x0002__x000C_A¸Fdb¹_x000B_AÊOo#ß_x0008_Aõ´y.Í_x0004_Ac_x0018__x0017_;_x000B_A^ ú±·_x0004_A-d£ÒÓñ_x000B_A_x001C_hÚ9_x001F__x000C_AF\U%ù1_x0008_A_x0012_¬õ.i_x000C_Atbr4	«_x000C_A³ùÚîá_x000C_A´_x000D_÷:_x001B__x0011__x000E_A/xï_x000E_Tr	A_x0019_¶½Xl_x0004_Ag_x0019_u!_x000B_AY7§tw_x000D_A_x0003_ñ»ñ%a_x000D_AÐ_x000F_å_x0011_ûx_x000C_A÷ïK{iÅ	A_x0003__x0005__x0015__x0012_ÙUv_x000D_Aw6aÊ	A`0¬_x000D_Asï½Ä]°	AûRìJZp_x0005_A·6hu_x000B_A]`SºD_x0019__x000E_AÛ_x0004_³Îô#_x000D_Am_x000E__x0001_öý	A¥©)/ w	A\}Òzº!_x0005_AÓ`&amp;7Î_x000C_AnÃ·_x000C_A5Km 	A]TÙ_x000C_vý	AC_x0002_tA_x0006_¤_x000C_Aë£X§Lo_x0008_Aþ_x001D_¬ÒF_x000D_A?¦úp	_x000B_Ax_x000C_îñó	Aæ§ú®_x000C_A_x0008_ZdÊ_x0005_AÀè#_x0011__x0005_A_x0010__x0019__x0003__x0007_A¡ÂZÒ#Ø_x000B_AÊØ2O_x0016__x000B_A_x0008_æ_x0008_ü_H_x000B_AQ´kå_x0013_o_x0008_Añ+é¹g»_x000C_AübYG_x000B_Aò{¿FÆ_x0005_A_x0012_,_x001E__x0001__x0004_ã_x000C_AéüÊy_x0004_A$I_x001B__x001E_^Æ_x000C_AÖ­+ÀÕÅ_x000B_AÌr·a²A_x0004_A|\­eWÍ_x0004_A_x0016_	_x001D_7_x0007__x000C_A,´la7õ_x000D_Aj)ãä_x000C_A_x001A_ÅÄ*_x0002_	A¼&gt;þ_x001A_¨_x000B_A_x0013_áÛ&amp;³	Ab{ÜA	A_x0013_¹ò].È	AZ?Ð¥_x000D_]_x000C_A_x001B_sSu_x000B_AÔÁ_x0003_Z_x001B__x000C_A4ô_x0008_u	A_x000F_¬_x001A_GY_x0004_AýL_x000C__x0006_n_x000C_A_x0019_ú¤Ê_x0004_AVw7z_x0008_Adh?o_x0008_AÞï­Ua_x000C_Aq_x0016_^n{	ANæe¨_x000C_A_x000F_®×ðÍ_x000F_AÕ_x0013_Ê¯_x0008_A,_x0008_¸à_x001E__x000D_AÎúÕõO_x000D_A&amp;f$ÉT_x0010__x000B_A$Â,_x0002_2_x000D_A_x0002__x0003_µFÿj_x000E_AVüâä	/_x000B_A_x001A_¡µ^=_x0005__x000F_AwI×a_x0003_AvGH¡_x001F_{_x000E_A_x0010_óóô+_x0003_A\TÏu­À	A~~_x0001__x001E__x000C__x000C_A¢¹&lt;_x0003_A_x0008_´_x0005__x0004__x0015_T_x0003_Ab`¼¥éÍ_x000C_ArXnN_x0004__x000C_Ah&lt;naÛ8_x000B_A_x000E_kVw5_x000B_AqÅÉ«®&gt;_x000D_A?_x0013__x001D_LÄ_x0012__x0003_Aù&lt;[èc¸_x0003_Aä_x000D__x000C_ªÌ_x000D_AÿDpCt_x000C_AÐ_x000F_Ã@ò_x0003_AN? ±¤Å_x0003_A_x0015_Dkhù_x001A__x000D_A^_x0006_ê ò_x000B_AZ*ÏÍ­_x000B_AàåÃ0ÇU_x000B_A_x001B_|1_x0002_O_x0008_A¬×Ñå_x0003_Aû_x0004_Éª_x001F__x0007__x000B_AþJ¯\j_x000C_A_x0014_øx¾8_x000B_AR_x0004_Wb)_x000B_AX_x0017_×_x0002__x0010_)ó_x0010_A_x001F_Pv¾@å_x0008_AédMÝQ¢	Aý3Ê@¶¾_x0010_ATM¤	A¸öõÂ_x0007_AÍ_x001E_ÔÐ_x000F__x000B_AÊî1_x0017__x000C_A_x000E_q®_x000C__x001B__x000B_A_x0004_üÃf_x000C_A¿°_x0001_â_x0010_A_x0005_zçÚ·_x000B_A[iYW;±	A¼ê­¢¼_x0016__x000C_AG+³p­_x0008_AélLÐ~_x0010_A5#_x0013_Ó=_x000B_AR_x0015_5ÅT_x0010_Aê¹/_x000E_l_x000B_APb_x0013_¤Æä_x0010_AÛÁ:ú_x0006__x0008__x0010_A¨ç['ôÿ	A_x001A_	_x0019__x000C_A{¾uJ¼_x0008_A_x001B_¯?&lt;_x0010_A)%ßë_x001E__x0010_AÄÐF_x0008_AÞ_x0003_¹¼mt_x000B_AÆG»á}_x0010_Aq"	A_x0005_"ä_x000D_ý_x0007_A±R_x001D_¥÷_x000C_A_x0001__x0002__x0015_ÝÀ%?_x001F__x000B_Aóá_x001C_ÞN_x000D_Aä&lt;ö_x0013_rc_x000B_AÔ7_x0011_[óo_x000D_A_x0003_kÌ_x0016_Bî_x0002_AW0_x000E_¯_x001A_M_x000D_Aý_x0016_Ç_x000B_éý_x0002_AÊBVYV_x000C_AñvæÅåð_x000B_A´¨d¢3_x0008_A6ý_x001D_U_x0002_AÒXFv_x0002_AºtöÍP_x0002_AÜãÛ_x000E__x0015__x000D_A_x0011_wþá_x0006_Ó_x0002_A¬ÝÙÌ_x0019__x0008_ABÖýþ&gt;_x0008_A_x0014_YO_x0008_¬_x0008_A,1^ËD=_x000B_Aù2èc¹	Akuw3å5_x000B_AR_x001B_Ò»_x000B_A:ë2½@	A°Ð¶~Ò_x0002_AÎ¥÷âEn_x000B_AI¹AT_x000B_Aö_x000E_cÿ³_x0002_Az{úfË_x0002_AÁ£À³_x0002_A2}H_x000D_A=9à`_x001E_d_x0002_AZõýç_x0001__x0004_R_x000B_AwÅ"	]_x000D_AqÜ_x001D_UÇ¢	ATYÍ _x001E_-_x000D_A·!_x0012_lÁF_x0004_Axû_x0014_Sm×_x000C_Aãì?	÷_x0004_AL{ê_x001E_uÙ_x000C_A¨ÙÌ_x001E_$	Aø&gt;ÌSÌæ	A_x0007_UkU_x0004_A_x0008_5³ëÃl_x000C_A;òônë_x0004_A½-_x0015_&lt;	¶_x0008_AÐ_x001E__x001F_8Ø_x0003_	A_x0007_z4¬_x001D_£_x000B_AÅÉþ;ùç_x0004_A+h_x000C_d_x000C_Aù¨²à£å_x0008_Ac÷I_x001C__x000B_A¶J_Ét_x000E_A_x0016_ë_x000D_¢cï_x0008_A_x0019_ül_x000C__x000B_A[©_x0016_L_x0005__x0004_AüÌÍèÒ]	A!?:_x000B_A`M	"X¢_x000D_AÒË	Án=_x000B_AhÖR÷d*_x000C_A_x001E__x0002_ÛÓNC_x000C_AL&gt;¡J_x0017_	A:Ô_x0016_àâÚ_x0004_A_x0001__x0005__x0018__x0004_Ö_x0010_)«	A½(÷´"_x0005_Aoä.Á_x000C_A©È[Ò±_x000C_Aµ¯&amp;çVA_x0005_A«|Ëû4_x0005_AÔ-âÞ8_x0005_AcìèF"Ê_x000B_A\×o¢×_x0007_AIDÞE¾ô_x0005_Av×_x0002_keZ_x0008_A±FG]S´_x000D_AÈ_x0004_+óôß	AÓ´ÉÈ´	A£¾ß_x000C_A56=8K_x0010__x0005_AìTJü	_x0019__x0005_A¼¸ºçºq_x000C_A_x001B_B#þ_x001B__x0005_A]TØ_x0008_A¤G`Ze_x0007_Aöv%_x0008_Aé_x0008_¤ó0u_x000D_A4_x0005_vì	AV¦"g /_x000C_A­lgÉ¢_x0005_Aßú[öÄ_x000C_AÐi4¥ß[_x000C_AîðK\æö_x000C_A'÷ºáß±_x0005_Aã!5_x001F_G_x000C_Ac_x0003_]f_x0001__x0002_B^_x0002_AùÝS²ßÐ_x000D_AU³_x000D_Ø¯Ë_x0002_Aà¤nt_x0008_A{¾¡Kb_x000C_Ah±~¯_x0001_0_x000D_A¾ÒÑ°¶u_x0002_AÜ_x0019_Mn_x0010_°_x000C_AíZÇ#õ	_x000B_A_x000E_¨_x001F_@o_x0002_AvÙ¢_x0016_cC_x000B_AQD8ï?Õ_x0007_A\_x0016_^ï·û_x0008_AøÿT_x0019_FS	A?'®_x000B_A²_x000E_²Ì_x0002_AëÎ[&amp;4æ_x000B_Aïj-Úð_x0008_AöNgE}	_x000E_AÎ_x0018_Ã_x000D_Aöî¹Å0_x000C_A·È2õÆ¼_x000C_AgàBcÃæ_x0002_AV_x0012_=w_x000B_AÞ_x0015_çg¨ý_x000B_A¢é(_x0015__x000E_A&lt;êÞkÊö_x0002_ALçrG~_x000B_AOç;_x0002_4_x000D_AÌ${_x0002_ATÃ_x0004_¿î3_x000C_A·éi _x001B__x0002_A_x0001__x0004_Bz¢}_¹_x0008_A_7ûú_x000F_Ê	A_x0007_~:Ø&lt;Ã	AÂJúÑH_x000C_A·/tþ_x000C_Ax_x001D_p_x0001__x0017_¼_x000B_A±Rñ(h_x0008_AL¥¥ðý_x000B_AÅ«_x0014_Ô$_x000D_A«­D[_x000C_A÷°_x000D_ ñ _x0004_A&gt;u½%!	AÕP|_x001C_¸^_x000D_A¢&amp;|&lt;#_x000B_A_x0019_à&amp;¤ær_x0008_A¦9B(?µ_x0008_A2q_x0003_VC	A{ ¬-&gt;_x000E_A_x0012_(5dæ	A ×ðò_x000F_C_x0004_A©p2sv_x000C_A^¨_x0010_6=_x0006__x000D_AýTñþû_x000C_ADÒÕ6©Ä	A8Ù«xs_x000C_ApÑ±@Ý_x000D_A}_x000E_g_x000D_AüGØ_x0002_ô_x0006__x000B_A§_x000B_}E5_x0004_Aó$ÝÔK_x000C_AÕÖ/¹_x001B_¼_x0007_A¡ñ_x000B_R_x0001__x000F_ã_x000F_AbÖZË_x000B_A°7.w_x0002__x000F_Aâ'RFÎã_x000B_AÉ`¸Á_x000C_A×³_x001D_	_x0005__x0008_Au0e5C¤_x0008_A~Ï_x0018_á_x0012__x000C_A¯«±_x0008_Tï	AÞO+_x0003_Ã_x0008_A·ç`_x0019_5x	A´^°_x0002_ß	A´ìf2_x000B_Av@ãuV¾_x000D_AB_x0006_½0Ì_x000F_A¼_x000D_ºz­8_x000D_A8â"dÿå_x000E_AxS_x0016_»©_x001F__x000F_A(×éç3_x000F_Aþ#_x001E_&gt;^S_x000B_A_+]¯ãm_x000F_Aº _x0017_B{_x000B_AU_x0007_)lG_x0008_Aê_x0007_¢ì.÷	A?¡¬Îj_x000B_AíÔ_x0004_{*_x000F_A_x001A_d7_x001A_º6_x000C_A¦Á[Î_x0006__x000E_A.~y°¤_x000F_Aàr_x0016_ù|Ý_x000C_A0Ý_x0015__x0010_?Ý	Aüb·2_x001F__x000D_A_x0001__x0002_ÌË1pö_x0002_AgÊÈ_x0002_AAvã½_x0008_AmýJÜ	AerU¾e&gt;_x000D_A~2O¥/Ä	AÓ·¡÷U_x0002_A2zË_x000C_AF8_x0007__x0016__x000B_A|ó_ÝÌß_x0002_A²fìà&gt;_x0002_A°æ~_x000B_Aßn3Æ	_x0006__x000B_Aá_x001E_=9_x0004__x0002_Aïä_x0002_¼Ã}	A9öJ_x0012_Hz_x000B_A¸ýv_"_x000C_A_x000D_Z0_x0002_AFû¸zFn	Afb}_x0008_Aù_x0003_ûÜ/_x000B_Az_x0010_Þd¥__x0008_A_x0001_&lt;.Æ°¨_x000C_Afug"¥_x0008_A t	Ý_x0002_AºäJ_x0008_@_x0002_ATE¸Þå_x000B_A¼_x001B_Kh_x0002_A_x0003_¬ªå_x001F__x000E_AæbEs_x000C_I_x000C_AÌ­_x000C_ÓÅ_x0002_A_x0002_HØ_x0001__x0002_¾_x000D_A_x000C_æò,n_x000E_AH?yCJ_x000B_A_x001E_L½)ßÙ_x000B_Avw_x000B_ê_x000C_AF´´	SR	ANx|Í_x0019_Ç_x0002_Aúéh	Ar!_x0002_´_x0002_A[¯~£_x000E_7	AüËºøk_x0002_AÊ_x000D_G_x0018_Ñ_x0002_A?¨_x0006_ò_x0014_æ	An	t_x0006__x0012_%_x000C_AMCµp/À_x0007_AÕ]µ:m_x0002_AÁÜPØJ_x0002_AúÜ_,_x001D_Ê_x000D_Au&lt;åuA¬	A!B¬­¸_x0008_A´Ú,ª_x000C_Ad°÷_x000F_¨_x0008_AÌuE_x000C_^_x000C_A{ÓÇøT:_x0002_A²Üéf_x0002_A\7x,`_x000C_AÙ_x0015_Úï_x000B_A¬´_x001C_æÎ	A²EKË_x001B__x0008_AÇ@®lâ½_x000C_AK'óî·	A&amp;-®ßó	A_x0001__x0003_&lt;3E¼_x0005__x000D_A_x0006_ÃÝgdE_x0003_A%ÿÙ&amp;le_x0003_A_x000F_k;T_x000C_A-ûêoò	AÈdý	AR¹_x000F_:¢_x0008_A^ré	_x0003_AÂ_x001B_Ü³Ï_x0003_A)·v_x000B_AJ_x0010_´_x000B_A¹I_x0017_ã_x000C_A+7¿t	°	Ay8òÀ_x0003_Aûô µª6_x0003_Aé_x001A_¢_x001E__x000C__x0008_AýÃ_x0004_|_x0012__x0005__x000C_A_x0011_SÙ5·_x0005__x0003_AHô`_x0002_À	A)ú×¶T_x0008_A¶M´_x000E_¡v	AçÕGãê_x000B_A'Rä×_x000C_A;ùi_É_x000C_Aw¾^¢¥&lt;	Aå_x0001_íý­_x000B_A_x000F_ñ£Ð3_x0006__x0003_A¹Ñ7ª_x0003_AU¥IÍ&lt;¬_x000D_AëÒ}Iíi_x000B_A¶xÔÉÐe_x0003_A&amp;ªÙÞ_x0002__x0005__x001C_K	A¥_x000D_±ìE­	AÈ8,£¼_x000F_A_x0018_¡F¦½4	A_x000D_6_x0008_)j_x0005_A¿_x000C_Çzu_x000B_Al´À_x001A__x001D__x000D_Aç5R&gt;Ø	A8ë½açî_x000B_Ap¾Aä{i_x000C_A_x0018_*=_x0005__x000E_A3»Ü_x0015_¨_x000B_A¤ö¬ÏÏ_x0004__x000F_Aæ_x0012_Ì®_x0010_Ü_x0005_A2&lt;ë¶_x000B_A~'fSl(	AgÆ¨°_x000D__x000D_Aþ&amp;s `_x000B_A¯_x0011_Læ5_x0002__x000C_A~$_x0011_xU_x000D_A_x0008_v%:¥_x001C__x0005_A_x000B_·v_x0015_º_x0005_A_x001D_[8×_x0005_A ®¯ê7_x000C_A_x0001__x000C_2¥c_x0008_AÜXE_x000E_A¨öë¬Ù_x0005_	AÝ¢&amp;»m_x0008_AÑ_x0004_sþJ_x0005_Alr§1$_x000C_Aç_x0003_ùXïg_x0008_A g_x0016_Àwµ_x000C_A_x000F__x0010_øå~ô_x000E_AhêmÝÏ_x000C_AO@rH_x000B_A#9 3^_x000C_AÃs^À÷'_x000B_A»tq*¼5_x0010_Av°z·1_x000C_Ahd{Ýø&lt;_x000B_A®z_x0007_¢Q_x0007__x000C_Ar21Qk_x000C_AÌïõ_x0004__x0017__x000B_AY©ñK_x001F_+_x000B_Aumÿé¤_x0010_AêÑÐ¶B	Aæ{Ã{e_x0010_AccKfº_x000D_A_x0008_û?6_x0007_»_x000C_AE¼×ád_x0010_AÈ_x0006_8}v_x000F__x0010_AS4ãqÌ_x0010_AÀ8¸_x000C_AÓÿ_x0015_Ø_x000B_A,_x0012_þÊd_x0010_Aj°óí±_x0016__x0010_A_x0016_í~ê_x000C_AÅHµÇ5_x000E_A_x0001__x0007__x000F__x000F__x0002__x0007__x000F__x000F__x0003__x0007__x000F__x000F__x0004__x0007__x000F__x000F__x0005__x0007__x000F__x000F__x0006__x0007__x000F__x000F__x0007__x0007__x000F__x000F__x0008__x0007__x000F__x000F_	_x0007__x000F__x000F__x0010__x0007__x000F__x000F__x000B__x0007__x000F__x000F__x0001__x0002__x000C__x0007__x0001__x0001__x000D__x0007__x0001__x0001__x000E__x0007__x0001__x0001__x000F__x0007__x0001__x0001__x0010__x0007__x0001__x0001__x0011__x0007__x0001__x0001__x0012__x0007__x0001__x0001__x0013__x0007__x0001__x0001__x0014__x0007__x0001__x0001__x0015__x0007__x0001__x0001__x0016__x0007__x0001__x0001__x0017__x0007__x0001__x0001__x0018__x0007__x0001__x0001__x0019__x0007__x0001__x0001__x001A__x0007__x0001__x0001__x001B__x0007__x0001__x0001__x001C__x0007__x0001__x0001__x001D__x0007__x0001__x0001__x001E__x0007__x0001__x0001__x001F__x0007__x0001__x0001_ _x0007__x0001__x0001_!_x0007__x0001__x0001_"_x0007__x0001__x0001_#_x0007__x0001__x0001_$_x0007__x0001__x0001_%_x0007__x0001__x0001_&amp;_x0007__x0001__x0001_'_x0007__x0001__x0001_(_x0007__x0001__x0001_)_x0007__x0001__x0001_*_x0007__x0001__x0001_+_x0007__x0001__x0001_,_x0007__x0001__x0001_-_x0007__x0001__x0001_._x0007__x0001__x0001_/_x0007__x0001__x0001_0_x0007__x0001__x0001_1_x0007__x0001__x0001_2_x0007__x0001__x0001_3_x0007__x0001__x0001_4_x0007__x0001__x0001_5_x0007__x0001__x0001_6_x0007__x0001__x0001_7_x0007__x0001__x0001_8_x0007__x0001__x0001_9_x0007__x0001__x0001_:_x0007__x0001__x0001_;_x0007__x0001__x0001_&lt;_x0007__x0001__x0001_=_x0007__x0001__x0001_&gt;_x0007__x0001__x0001_?_x0007__x0001__x0001_@_x0007__x0001__x0001_A_x0007__x0001__x0001_B_x0007__x0001__x0001_C_x0007__x0001__x0001_D_x0007__x0001__x0001_E_x0007__x0001__x0001_F_x0007__x0001__x0001_G_x0007__x0001__x0001_H_x0007__x0001__x0001_I_x0007__x0001__x0001_J_x0007__x0001__x0001__x0002__x0003_K_x0007__x0002__x0002_L_x0007__x0002__x0002_M_x0007__x0002__x0002_N_x0007__x0002__x0002_O_x0007__x0002__x0002_P_x0007__x0002__x0002_Q_x0007__x0002__x0002_R_x0007__x0002__x0002_S_x0007__x0002__x0002_T_x0007__x0002__x0002_U_x0007__x0002__x0002_V_x0007__x0002__x0002_W_x0007__x0002__x0002_X_x0007__x0002__x0002_Y_x0007__x0002__x0002_Z_x0007__x0002__x0002_[_x0007__x0002__x0002_\_x0007__x0002__x0002_]_x0007__x0002__x0002_^_x0007__x0002__x0002___x0007__x0002__x0002_`_x0007__x0002__x0002_a_x0007__x0002__x0002_b_x0007__x0002__x0002_c_x0007__x0002__x0002_d_x0007__x0002__x0002_e_x0007__x0002__x0002_f_x0007__x0002__x0002_g_x0007__x0002__x0002_h_x0007__x0002__x0002_i_x0007__x0002__x0002_j_x0007__x0002__x0002_k_x0007__x0002__x0002_l_x0007__x0002__x0002_m_x0007__x0002__x0002_n_x0007__x0002__x0002_o_x0007__x0002__x0002_p_x0007__x0002__x0002_q_x0007__x0002__x0002_r_x0007__x0002__x0002_s_x0007__x0002__x0002_t_x0007__x0002__x0002_u_x0007__x0002__x0002_v_x0007__x0002__x0002_w_x0007__x0002__x0002_x_x0007__x0002__x0002_y_x0007__x0002__x0002_z_x0007__x0002__x0002_{_x0007__x0002__x0002_}_x0007__x0002__x0002_ýÿÿÿ~_x0007__x0002__x0002__x0007__x0002__x0002__x0007__x0002__x0002_~¡_x0001_è _x0014__x000B_A£&lt;ea4_x000D_A&gt;q¥_x000B_¤_x000E_A_x0015__x0014__x000C_Y_x0003_A÷õ»_x0004__x0005_Ôí_x000B_A_x0002_._x0016_«ãM_x000E_AhF_x0008_A$_x0007_°ÝÄ·_x000B_A-_x0005_~_x0003_dÖ_x0005_A_x0001_2¹$_x0005_A_x000C_gL/_x000C_AãX¾Û_x000E_Ó_x000B_A_x0005_u¬¼º_x0005_A_x001C__x0002_Êß(_x0016__x000C_A_x0010_ìö/®	AZ_x0001_@¤§Ù	A_x0002_}3[!¸	A\Èºô	Adu _x0007__x000B__x000D_AU_x001C_8÷_x000E_A_x001E_)Ôâ¨_x000B_AÅé_x0005_düØ_x0005_AN-òéÖ9	A?¦9I_x0017_C_x000B_A+ekXê_x0005_AúdÜ¯_x0005_{_x000B_A¬_x0013_@CÕ_x0015__x000D_A¦·Ù²Á_x000D_An;K\e_x0017__x000E_A_x000F_zý·øÅ_x0005_AÌ¡v[?_x0016__x000B_A-}_x0007_ÿ¤_x0008_AµªõÃ~_x0005_A±-d|_x0004__x000D_A[M»©J_x0005_A,ñ_x0018_B_x0017_ð	A_x0003__x0006_úùD¦mº_x0008_AËjºò_x000E_Aê_x001A_ÚY%_x000D_AÝ_x001C__x000F__x0005_¨v_x000B_A&lt;}R_x001C_M_x000B_A+r)½ls_x000B_ALâqHa®	Aÿt1'_x0011__x000B_A´ï_&gt;ç_x000C_A_x0010_kô_x0011_æñ_x000B_A1ô¯.A_x000C_AÕ¹bjÈ_x000B_AR)¿xG_x000B_Aa-_x000B__x0018_0¤	A0ãæ0=Y_x0006_A´_uÿ_x000B_A_x0019_µfZ¸2_x0008_A_x0002_úaFö_x0006_AªöÈ_x001F__x0008_²_x000C_Ad88(_x0013__x000B_A %oîE_x000C_AÜ¥yéÚ½_x000B_AR_x0019_-ÚÕ	A_µöÉ_x0018__x000B_Añ ¥h_x000D_A&gt;t;^·ï_x0008_A_x000B__x0013_àø._x000D_A·ß¶å_x000B_AÏ#Ú¡û_x0008_AkºV[	AB	_x0001_D3_x000B_A°_x0004_XÝ_x0003__x0004_Á_x001C__x000B_A¤vðÉÐÛ_x0004_ALR(ÙYD_x000D_A-{fð	Ag¨Ì.J_x000B_A_x001F_¤%_x001C_6_x0008_An}ªC`	A}Qö~Ã_x000B_A×§B+_x000E_A_x000C_/Æ_x000B_A_x001A_Q&amp;uû_x000B_A"v3å_x000C_A)9%Ùpa_x000D_A#¦âSì	A$_x0015_bCHU_x000C_AxW^Wö_x000D_A61A÷_x0001__x000D_A1Í=_x0004_A2¼}EÚÓ_x0008_A*ª1{_x000B_Aw_x0002_Ð¾i*_x0004_A¬_x001A_Âõúæ_x000D_Aû %¹Ï_x0004_AS_x0008__x0015_Ü_x0004_Au_x001A_\¼_x0004_A(²Ï/_x0015__x000B_Aã_x000C_Ú»_x000F__x000B_A_x0006_9y÷¯_x000C_AÌá«ê_x000E_AWã_x000E_Å	A £qKz_x000D_AP¤oÆØ_x0013__x0004_A_x0001__x0002_ÊkñÀöU_x000B_A³kr=LÖ_x000D_Aøñ¹iW	AÎf:-÷¸_x000B_AÐb£íQM_x0008_A±ôâaÿF_x000D_A¶v_x0006_ÜÛÀ_x000B_AöûôüóÆ_x000B_AØ©É_x001B_â_x000D_A_x0017_¯¸ç	AYÊ »Â_x0007_Aa"_x000F_ñ»_x000E__x000D_A¾·Ä_x000E_Õ_x0018__x000E_A´Aq"Ï	AnÚ®&lt;+_x000B_Aöûìó_x000B_AIL?o©_x001F__x000D_Añ@_x0004_®£	AD`°m_x0016_	AÜÒ°Lä	A8ï_x0013_ü^'_x000E_AXþ_x001F_ì®_x000B_A_x0013__x0003_¸æ¾	A÷â&gt;Ëy_x0002_A_x001A_;ÿV1%_x000C_A_x0015_Qé[ßk_x0008_Aën³¦$_x001F__x000B_AÕ_x0012__x000B_åÉ_x000B_AV9A&gt;£_x000B_Aë¡çt._x0002_AU_x0016_M_x0008_TÖ_x000C_A}Tv_x0005__x0006_²U_x000B_Ax_x0013_êê_x000B__x000E_A_x0013_ÿïÌð_x0006_A&lt;æ_c»_x0007_Al¥2A#´	AØÄ²3_x001E_°	Aßú~_x0008_AwÕH_x0012__x0006_AÅAì&gt;!	A_x000D_ìÊåÚ_x0015__x000C_AÂå_VÓ_x000B_A³U		µ_x0008_A&lt;½5öt	A_x001E_tâP{Ñ_x0006_AÎeKôÕ_x0006_AB·.j¨_x000C__x000B_Aië?K_x0017__x000D_A"»{_x0002_ù_x000B_AJÖVò_x0010_M_x000C_AV_x0019__x001D__x0004_%_x0006_A©!_x0005_çþ_x0008_A4Õ_x0003__x0003_û_x000C_A¼B_x0019_Á_x000B_AAZä_²×	Au¿îyx_x0008_AHæ´w°_x000C_A¼J¾ü2®_x0006_AÛ_x0001_¥_x0006_Aìîá_x0003_Æ_x000B_A{_x0018_öõ	_x000C_A_x0006_%»_x0002_ó	AÃúkÂð_x000B_A_x0002__x0004_*5:ü7_x000D_AøãRhí'	Ay_x0003_u_x0004_A÷¡OÔä_x0007_A_x0013_@(.ÑC_x000C_AVª_x001D_ãP_x000D_ASØZy_x000B_AN:_x0018_«_x000B_Açy?å¤_x000B_A_x0012_ädTI	A_x001A_ýORS_x0004_AyQìçL_x0001__x0004_Ajmm_x001A__x0004_A½´_x001E_î_x000C_A?ª_x0006_Ú\_x000C_AV'ÜWí_x0014_	AóKu_x0018__x000C_AÁe®_x001E_9Ê	A¦îK,È_x0004_Aß.û_x0008_Au&lt;_x0003_Ûø_x0007_A§úïdÄú_x000B_A±£6ñ;_x000C_Aµ_x000C_q[`_x0008_Ab/_x000C_ò²Ç_x0004_Aýg÷Ó¢_x0004__x000B_A«Ôi ·_x000D_A&amp;L&gt;¾_x0004_A=_x001D_{¦d_x0008_A¬-f·è_x000C_A&gt;_x0019_þVãZ_x000C_Ai½_x0001__x0002_CB_x000B_Al·ÿý_Í_x000D_Aù¹Pnk_x0002_AÜx«oíõ_x0002_AZ{àiY5_x0002_A;à(O_x0011_~_x000E_A_x0015_×Éó¹_x0007_Au_x0014_ç~Nà_x0002_A¥ _x0016_¾¦_x000D_AO¼I_x0017_;Q_x0002_A_x0008_Yès_x000C_Aéaúd_x000B_A6ÉÏi0Ç_x000C_Aµäº=uy_x0002_A¬_x0002_&lt;ª±_x0007_Aó×vnæ×_x000B_A_x0018__x000C_CÄw¬_x000B_AoùJd_x0016_á	AÏ­ÂE_x000C_ALÿd	A_x0017_çÓÍ&gt;	AýKaË	AV_x0013_P_x0003__x000B_AgxÕ_x0010_ý_x0002_A_x0004_ÉKÏ_x001C__x0002_A¶	Ó]ÆÈ_x000B_Aç¹W&amp;dy_x000E_A._x0007_×©æµ_x000B_AÁæA_x001A_ _x000C_A:¬d%"4_x000B_A3ÐO_x000C_AA[=T	_x0002_A_x0004__x0005_ãÔTÞ_x0014__x0018__x000B_A¢ÁI_x0006_ùQ_x0005_AQ·_x001F_¯?_x0005_A__x001A_T.¶_x000B_AêÐóÈ!	A`¥IÛ+\	Aá&lt;~°®_x000D_Aêì_x0008_jK[_x0008_AÙ	­Ï;_x0008_AÀ_x0003_O_x0004_W	_x000D_A±¾ZoÍ_x0005_A¨ñ²ýA§_x0005_AL,_x0014__x0001_©_x0005_A÷_x0015_Û_x0010__x001F__x0005_AAÃì_x001B__x000F__x000E_An7æq_x000E_A&amp;C§_x000C__x001B__x0002__x0005_A_x001A__x000D_3eû	A-Vî)²£_x0005_A\Î]VÕµ	Aç=yý_x0010__x0005_A{_x0005_%&gt;	AjµÑ_x001D_¥_x000C_A-³½·N	A¦°ø4&amp;4_x0008_A[/_x0017__x000B__x000C_A&amp;]/ä¦_x001A__x000B_A¡_x000F__x001D_Ý_x000C_A«_x0001_Ù¶Ó_x000C_A9¦Ûu_x001A__x0017__x000C_ABþ­É&gt;ë_x000B_A_x0018_Ét._x0003__x0005_B_x000B_A2¤Ú´	AÓ ªª2_x0005_A¢oÃÁ_x0002_ _x000D_A®ÿ_x0015_ó¦£_x000D_A6Ã_x001D_&amp;ß_x000D_A`ÞªR_x000B_A_Èã¨_x0008_\_x000B_A4Qà_x0006_dÔ_x0005_AV,IzÉ	A5jÎÒ%±_x000D_A¤_x0006_Íü¹	Aß0_x0011_	_x000E_Av´_x0008__x0001_ì_x0018__x000B_AßÕ©_x000B_A¼óã_x001E_Ì_x000B_A±XÒ&lt;'_x000B_AnG~-åÒ	AömÂu`_x000D_A+ö×	A´_x0013_ü_x0018_Ô	A@¾V_x0004_\_x0018__x0008_AÌÀyÐÓ9_x000B_A½aÀ7BÛ_x000B_AQêfIÑ_x0005_AÀJ+¤e¨_x000C_AUXJ_x000D_þ_x0012__x0005_A_x0005__x001A_/ì]_x000B_Aò_x0012_wfý_x0005_AÒÓkjKh_x0005_AØª_x001A_j±ý_x000E_AtEö¤_x0014_\_x000C_A_x0001__x0004__x0004_´k¤C_x0008_AÙGY»_x0005__x0003_	A;Ëò(aB	A|C&lt;ïH_x0004_AiË,._x0004_A(_x0001_©_x0005__x000C_A%/Ëüpú_x0004_A±3³_x000B_Aùæ¥ÁÞ{_x0004_A_x001E_ÃÿL_x0004_A`ç19ü_x000B_A¢Í¬ÝCn	AZÈ_x0014_[æ_x0004_A½ÔcðK_x000B_Aò=LØ_x0015_²_x000B_A³VÀÌf%_x000B_Apº_x0019_77_x000C_AVc%d­_x000B_A\2_x0001_D´_x0004_AÈÂlNà	AYÅ_x0002_èØr_x0004_AÊ'Îu_x000B_Au\Ø(_x000D_AY»_x0012__x000B_A_x000E_Oô£_x0014_J_x0004_A_x000C_ÿìZ&amp;	A¤ñJ_x0010_Z _x000E_Abz(¾×b_x0004_An¨"mò¿_x000B_A´_x0007_þéú«_x000B_A_x0001_à°÷­~_x0004_Atûä_x0001__x0011_ü	AÐiLãê&lt;_x0011_A`-!E_x0010_&amp;_x000E_A_x0012_ä®E¢_x000B_A_x001E_C]&lt;O_x000C_A,½_x0017_È_x000C_§_x0011_Aë=&lt;4Ù_x0010__x000F_AÜ²_x001F__x0013_è_x0007_Aa'Sç_x000C_AÿØö_x001F_³Ò_x0008_Aõ_x0001_¨ØÄ	A|Ä.n©	ABm_x001E_?Ö_x000B_A »·¿g¯_x0011_AÙ¡_x000D__x0002__x0008_A]¶nj¤_x0010__x000B_A_x0018_N_x001D_:T_x000B_A_x0002_´0Óíû_x000C_A_x0010_Uï_x0019_[=_x000F_AzéÝÃ_x001A_ÿ_x000B_A_x001B__x0004_¬_x0016_á_x0011_A_x0003_·Ï`Äl	AÏy^_x0013_´Ö_x0008_Aä_x0003_{_x000B_AÄ}vQd_x0011_A_x0005_¾µ3x%	A_x0015_§ÿwÍA_x000B_AÖ_x0019_Q_x0008_*_x000D_A¾î³IL_x0008_A»"ñ_x0001_Ì_x000B_Aá²+£o	AÎr_x0006_e_x000E_Ô_x000B_A_x0004__x000F_Ct¡K¥_x000D_A\_x000D_¹_x0006_u_x001C_	A÷ÙZ$t5_x000C_A:_x0006_o|_x0002__x0008_A#sôù"_x001A__x000F_A#ÂK@¯_x000D_AQð*Eµ_x0015_	AÃbmJª__x000B_A_x0014_²¦¸Ú_x0007__x000C_A¾Ö_x0018_Æh_x0003_	A_x0008_}öh}D_x000E_A5['½	AF_x0017_$ß_x001A_	A{_x001F_¼:È	ALÕ6Pê"_x000F_AÉÏºPbT_x000E_AÜg½8óS	A[.ÝME_x000D_A&gt;_x0010_Ëz6_x000E_AG4_x0006_æ_x0008_A¶ÊRï_x0007__x000D_Aø»qÉ_x0007_¹_x000C_A³îÃ_x0008__x000F_Am&lt;Coü_x000B_AQä²êG_x000C_AV4Ó_x0005_%_x000B_A¨ê)5_x000B_A_x001E__x0012__x0001__x000C_Q	AËùpÊ_x0018_u_x000B_A- )ÊoÁ_x000C_A_x0010_ë_x000F__x0001_4"_x000D_AYÄ_x0002__x0005__x0004_S_x0005_A_x001A__x0003_Ç_x0005__x001B__x000D_AÏH§.H_x000C_ALÙ._x0001_w_x0005_Am~eM	AÑÙø_x0007__x0005_A2÷ê)_x000C_A²ô_x000F_Rt	A¢|ópö	A?´M_x0002_ÑJ_x0008_AÕ_x0011_N\.	ABÌó-|7_x000C_Af_x001C__x0006_¡_x000C_A¨9ÿ@_x001F_F	A±¨Oñ g_x000B_A¥Ã·Ë)_x0005_A_x0008_î(]_x000D_O	AÙp·ÓW_x000D_Aæ§Vdý_x0008_AX_x000B__x000B_ëò_x000B_AaàV8Ð	A°&amp;/__x001C_ã	A0×_x0019__x0002_¹_x000B_Aþðûv_x000D_AëÛß8ÿ_x0005_Av®2sSB_x0005_AÛ_x0016_I§®î_x000D_Aj_x001A_{êZ	AÚîö9É_x0005_A-_x0016_`!àc	A&amp;5,´Ê_x001C__x0008_A,|ä_x0017_ï_x0003__x000B_A_x0003__x000E_BU*îar_x000B_A_x0015_ýÕ_x001B__x000E_AÒ^Ø_x0003__x000B_Aa¶(_x0002__x0008_=_x000C_A826Ù_x001F__x000B_Aâ=@ÃIs_x000B_A@k{_x0003_ßD_x000C_At_x0012_{.øj_x000B_A	¾ûjá;_x000E_A_x0016_+×IZë_x000E_Aî^{&lt;Ê_x000E_Aä'4#Á_x000D__x000C_A_x001E_°rÈÎ¹_x000E_A÷;W¼_x000C_AÊ_x001F_n_x0001_è_x000B_AT_x001A_y×B_x000C_AÖKad._x000C_AÖ_x0004__x001A_2KV_x000E_A­&lt;Ëä¨_x0008_AÕòLä_x0007__x000D_Aîé_x000D__x001C_Å}	Aº_x0006_QÈ,_x000D_AÄüÉ¡_x000E_AKvÒ	_x0008_Awkíýð_x001D__x0008_A¯sG«ë	A_x0006_GÑ½_x000C_A#_x000F_Ï7pÎ_x0008_A_x000C__x0005_&lt;G[;	A.f%Ò{	AwÔvbgz_x000E_A%Aî_x0001__x0002__x0002_Õ_x000B_A¡ZÉî,È_x000C_A&lt;gW÷_x0002_¦_x000B_A¦Ö_x0006__²_x0002_AÏ,Òa_x000D_A_x0019_F[å¢_x000B_A²½k_x0015_Í_x000B_A®\T_x000B_Aù_x001F_î8ÍB_x000B_A·m Ù_x0014_ê_x0002_A)(ÎF_P_x000D_APoò_x001D_ª_x0016_	A_x001F_+Ó¢»Ä_x0008_A_x001D_¹lé[¶_x0007_AÝJ±þ_x000B_An®ÓP*_x0008_Añ_x0003_èX,_x000B_A«Ío_x0010_R_x000C_AdÙÂ¤DÕ_x0002_Arù¥zz¿_x000B_A:L_x001F_F³_x0012__x000B_A¤·_x0007_÷_x000B_AÇÍ_x0018__x0005_H	A_x001D_íT~õ_x0002__x0002_AãÎçM_x0007_A|«~jØÖ	AÓêÜ_x000B_AÕW)[uÏ_x0008_A_x0014__x001F_Y_x0017_¼_x001E__x0002_AMÈH&gt;þ_x0008__x000C_AJpz´®_x000C_AaZÜÝ_x000C_A_x0004__x0005_~Þï_x0010_£_x000C_A¢_x000D__x0008_ìN_x0008_A_x0005_ld§¹º_x000B_AU_x000D_§	|Î_x0005_AM9Û¥'_x0008_Ah._x0018_åF_x0012__x000B_AþñJà	Av½_x0001_À=Ý_x000C_Aù}~e_x0005_ANcu®ØK_x0005_AôÓ_x0012_Ý5º_x000B_AÌ7ÚöU_x000C_A´_x0008_ºý	AÝÐ¬ç_x0008_A]pDÜß_x0008__x000B_AçI#B_x0005_A½óÊ_x0017_2Â_x000C_Aþd£v_x0001_ë_x0005_AÉé_x0016__x0013__x000B_AVm_x0019_³L	AÑt_x0008_í_x0008__x001E__x0005_A_x000C__x000F__x001D_R_x0005_AX_x001A_¾_x0011_¸Ë_x000D_A+CUóÉ;_x000B_A}°Z_x0008_AT_x0010_³_x0002_Ý+_x0005_A_x0016_	A×_x0006_}á_x000B_AÖ_x000E__x0005_ARfS_x000C_{	AW_x0003_-@Ó½_x000C_A_x0019_COj_x0001__x0005_²ô_x0008_AÁgç_x000E_9¶	A©­Ø çß_x0005_Aå¦_x0001__x0008_G¬	A_x0018_ì_x0006_P·ý_x000D_A_x0003_Lµ_x0005_At´µ_nâ_x000B_AÌ_x0015_¬Z_x0013_h_x000E_A-¥ûQa_x0005_A_x0013_R_x0002_Ø|	AÚ _x0001_gÚ_x0005_A'F_x000F_ß(R_x000B_AËì×d1_x000B_A¯èúnRU	A¢ôØ_x0011_ù_x0005_AÓÞ]è@=	AÛVÀa6_x0005_AÊV£¢;ö_x000C_A_x0014__x0006_Òüô_x0005_A!_x0012_A5O_x0005_Aî(Á_x0004_+È_x0008_ARMØÀµ_x0002__x000B_AqïöÚL_x000C_A_x001C_%¦+_x0003_Î_x0007_Aöð&gt;Bå	A ûVvN_x000D_A_x000D_ä=Joê_x000C_A_x001B_ä_x0014_e8_x000B_AdÐZ=__x0005_A_x0013_Æø.	A¦&amp;Í_x0017_d	AðLå#Î_x000D_A_x0001__x0002__x0014_=ìvE_x000B_A:á(_x0003_e_x0002_A~Ö³E_x0006__x000D_A@(_x001E_Á_x0002__x000C__x0002_Aò½iB×T_x0008_AÚ_x0010_%±O._x000D_A°xÐ³|A	Ao2Ê/_x0011__x001F__x000E_A7êÆ_x0007_í_x0002_A_x001E_c_x0015__x0008_$_x0003__x000D_A_x0008_e_x0014_&gt;ô_x000B_AÞ¦ZÁ]Á_x000B_As&gt;¦R_x001D_á_x0002_AøÅOM4_x000C_AsoòÀ{_x0008_A¬öý~V_x000D_Aîh]98e_x000D_A_x0012_//!äà_x000E_Añ¤ö÷_x0002_A¥[§N®	Añ£ð!ª_x000B_A\Ö´H_x000B__x000B_AFtAó_x0007_h_x000B_A_x0006__x0019_&amp;v_x000C_A_x0010_ZZÔ_x000D_Aï"_x0018_ì_x0003__x0002__x000B_A6%ë_x0016_«&lt;_x000D_AR¿1ø c	AÀ¬_x0002_à1_x000D_A*Dâva_x000E_Að®Ê;Xz	A~zP­_x0002__x0003_¯K_x000D_AdØÚ·Á4_x0008_A_x001C__x000E_¸dæÂ_x000B_AW2_x0011_\^_x0002__x000E_AKáNiÇ&amp;_x000D_A&amp;hÄ£Z_x000B_A!É|_x0001__x000D_A¬Fì@bÐ_x000D_A±(ÏgÝ_x0003_A_x0014_æûñ"_x000B_A@¡gj.u	Aò2j\	AÃÞTÔèA_x000D_A_x0001_CQÞÞï	Aö³y?Á_x0003_Aê]_x0018_sMå_x000C_A¾Dû³9Â	ASv¼#ÏW_x000C_AfI_x001C_hç_x0008_A¬«:r_x000C_	A6²È_x0010_uÀ	AÆ_x000C_'_x0011_Ö_x0019__x000C_AMã_x0015_-8_x0008_A^O_x0013_4Ñ_x0008_A!#_x001E__x0007_OÕ_x000C_AÈO¿C_x000B_AB!6ªþÄ_x000B_A×¢Û$¼!_x000C_AÊ«_x0006__x0003__x0011_¶_x0008_AÀs£üµ+_x000E_A.F@_x0003_A4Õßzé/_x0008_A_x0001__x0002_¢/äÍ_x0003_ß_x0008_AÇÇOBN(_x000B_Aù1Í_x000D__x0002_AZNd¢a	A®xºçy_x000C_A¹_x0013_êÉw_x000D_A56tÑD_x0008_AòX,Æ_x0002_A_x0016_Ó&gt;G¹"_x000C_A_x0006_°ó'_x0015__x0002_A_x0011_Aj_x0013_	A'_x0008__x0011_Í_x0008_A_x000E_y_x001B_·5Ä_x000B_A_x0013_vK4_x0002_A~íoz_x001E_½_x0002_A|¯À*õ¡	AÕ_x0012_=_x0002_ÿ_x0002_AF×`_x000E__x0003_¹_x0002_Að_x0002_tqD_x000B_A¨ß.Où@	A_x0005__x0004_Ò_x000E_AÐ^ A1_x0002_Avù/_x0013__x0007__x0002_AÐSÎ-m¤_x000B_A_L`0ï_x000F__x0008_Aàis)Ò	A»ã_x0013__x001A_Ûï_x000B_A_x0013_©¤¶Ø	AB_x0011_ÚHO{_x0002_AÈïa?_x000C_A_x001C_÷8üó_x000C_AB¯{_x0004__x000F_0_x000C_AA'¢qV_x000C_A7®óÌ×f_x0008_A_x0010_#pÀ}	An¬_x000D_ª~¸_x000C_AÙ¿Ò_x0014_;	A`îg _x000B_Al{±_x0001_Hþ_x000C_ATÞjÞ°Ü_x000D_A¤«ä»%¼_x000B_Aü³_ÍXÄ_x000F_A_x0017_ÑWãñ	Aað¦n¥_x0005__x000B_AÉ¬·Q_x000D_AÆï¤Ø_x001E__x000B_Anz+O$0_x000F_A_x0014_$Ò°ä_x000B_AøØ£,_x0003__x000C_A_x0007_É8_x001D_a/_x000C_A_x0003_N_x000E_^¥E	A+4F%_x000B_A*Ú#_x0013_®_x000C_A_x0002_á«Û©Ü	AX2?q¡D_x000F_A¨_x0006__x000B_Y_x000E_AV°.ª1	AØSCÊÙ_x000F_Ah-3a_x000C_AÖÓ¹_x0013_æÌ_x000C_A/Cx;_x000C_AGµâ_x0004_Ð_x000B_AKÿ"Vöõ	A_x0003__x0007_öÉ_x0006_È¹8_x000C_A_x0001_©8Ãé_x0008_AT_x0005_iltm_x000D_A_x0006__x000E_T¬_x0002__x0007_AJ&gt;E^ _x0007_AØ§ [6Î_x0007_A^è_x0003__x0004_)v_x000D_Ak¥éÏ_x000B_A_x0008_^¶X _x0007_A¸¡JJ}_x000D_Aâ_x0019_æà&amp;O_x000B_AN×8L_x0013__x000E_Að¥]a_x000B_A_x0002_Ö$«!_x000D_AJè{R^¬_x0007_Aâ Ô_x0017_Á4_x000B_Aþ}k4_x0019_	Ab³._x001C_T¤_x000D_A,í¦A_x000C_AË_x001B_±Ï¶Ñ_x000B_Aý)å¢W _x000D_A²æÏ_x0018_ð_x0008_A_x0013_õ#ò_x0001_Å_x0007_AX0á]_x0007_Al_x000E_¡e._x0016__x000D_Asø_x0013_h_x000D_A&amp;8N/¡_x0008_A:°uv_x0007_Aw:M]_x0001_o_x000C_AìZ:7{ý_x000C_A8_x000E_ÕøM_x000B_Aô¼è_x001C__x0002__x0007_Hm_x000C_A«â_x0005_øX_x000B_AhúMV_x001E___x000C_Aà]wÄB_x0007_A«],$Ï_x000B_Aî³Ú¡_x000D_A_x000F_ÑÏð_x0013_Í_x0008_Amá_x0008__x000D_A¨¥y³ÀÈ_x000D_A\i=¢_x0007_AÈUÀùù_x000D_AÔ_x001E_v`_x0001__x000C_A_x0004_M[ND	A_x0014_Á+7of	A£¶_x001F__x0015_ï¬_x0007_A_x001F_k_x000F_ctM_x0007_A¼_«µ¤_x001B__x000E_AÕ¨cã`_x000B_AkA&lt;ãÎ÷_x000C_AØ_x0005__x0002_ÝùÂ_x000E_Axÿ|ùÕ		Amü^Ö_x0011__x0007_AÝ_x001D_(¦¯	A	à_x000C_Ð"·	AÄÆGsã1_x0007_A_x0008__x0012_e`«_x0007_AçÍ_x0006_ë_x001E__x0007_AîC_x0004_in]_x0007_A$Øè&gt;_x000C_AæOe#_x000E_AçKïW_x0019_»_x000B_ApÿkH_x0003_»_x0007_A_x0004__x0005__x0008_IzÌ³_x000D_A_x0002_¡&lt;HÀ_x000B_Ayÿï¦qÙ_x000C_AÝçLÒâ	A×7ÜæÿÚ_x000C_A_x000E_ð_x0007_0U_x000E_AÌP I¯_x000C_A_x0002_È\;Á_x000B_A&amp;6à_x001E_­_x000C_AÒ (X³V_x0005_Aa(ep0È_x000B_AT_x001A_K­SÁ_x0005_A´Î4Ú@_x0008_A¡~DÌÙ_x0002__x0005_A¿½#K_x0008_A&amp;WË_x0003_&lt;ä_x000B_AÿòÞAf	A5þôLû_x0005_AúÓöã&amp;_x0005_AíD/.q,_x000B_A_x0011_¼â»I_x000B_Aq­Â"¥_x000E_ANÓM©ã_x001B_	A_x0011_%Zr{_x001F__x000B_Aê_x000D_ñ7	A¨Û_x0015_Rý_x0019__x000E_AÍî	]3é_x0007_A_x0014_Ûùy_x0010__x000B_A$Ïé	A_x0001_¹ªj I_x000B_AöL[_Q	A8h_x0005_0_x0002__x0005_Ç _x000D_A¥@Muò	Aã)í	AÂhè±_x000D_Ë_x0005_A$[ÊklK_x0005_Al£_x0001_¹_x000B__x000D__x000D_Ahï¸_x0003__x0005_AY ýä!¥_x0007_Au£&amp;ÖH_x0007_A_x0017_ì%³&gt;_x0008_Aæ%Ák§â_x0008_A¤ÜH_x0007_sR_x0005_A¿_x0012__x0004_ý_x0004__x000B_A_x001C___x0002__x001D_Ð_x0008_A­_x001D_ø¤³_x000C_AgÅ _x001A__x000B_Aãywªgt_x0005_A¹_x0014_¯³ª6	A·¶K{G_x0005_A[²E_x001F_¿_x0005_AØ²ÌÉÍ_x000E_A:®D¹Ëì	A~ð6_x0007_W	A8«ÛF.ö_x0008_A%nØsÕ_x000B_A;è²Úm_x000B_AÀ.Þ1_x000B_AÐ_x0002__x001C_@Âð_x0008_Aîa_x0016_@º)_x000C_Ar.èÝx	A«í	_x001C_úY	A_x001A_Ú_x0016_Pp_x000E_A_x0010__x0012__x0006_±xð¼	AÙö_x0004__x0005_0	Aäµ/_x0014_K_x000B_A£R|$_x001D__x000B_A­ApùÂF_x000B_A±RØø¨_x000C_Aê;|,_x0007__x000B_AÛ6¹_x0017_E_x0008_A_x000C_¨Ö[D_x001B__x000C_Aq¾õ«ë_x0007_AàfH^æ|	AY÷ÉZqy_x000C_A;F_x0005_*Y_x0007_A¾X*z_x0008_A_x0018_ÐÊ¯jÌ_x000C_AKMÜ´_x0001__x000C_Ar24:åÍ_x000C_A,A Ëü_x0014__x000D_A_x0003_8_x000E_´î_x000B_AjWh_x0005_D_x000C_A»¢ñX_x0008_AH÷Qçy_x000B_A9OY¢_x0012_AÍéÉv_x000E_Axs°É²)	Aºíq_x000E_¡T_x0012_Aj_x000F_:JØÄ_x000C_Aýú¶r_x000D_½_x0008_A·Â³åßË_x0012_A}_x0002_¹_x001E_²C_x000B_A_x000F__x000E_9^_x000F__x0011__x0012_AB v3_x0004__x0005_æ_x000D_A`²_x001E__x0016__x0010_Q_x000B_AõîÈ%#à_x000D_A¦»~_x0003_|_x0006__x000B_A,5ËR_x000E_ANLQ7_x0002__x0001_	A&amp;P(í¿z_x000C_A8¨_x0014__x0013_¬_x0008_Aià§Ã_x0017__x0005_A¬é_x0012_8F_x0005_AºÅâ_9_x0005_A´|; §_x0005_A_x001D_)}Ti0_x000C_A½zavÎ_x000B_A×_x000F_çko_x000C_A0x*n_x001D_	A}î?_x000C_Ì_x000D_A_x0003_uéì_x000C_AF¶ÑÌé_x000C_AÃ1k×*y	A¦ëÝ_x0017__x000C_AíVró}_x0005_Abç[Q_x000C_A_P¸·U_x000C_AÛèª_x001A_	u_x0005_A¨¸&amp;»! _x0008_A-a[E_x0005_A®Aýg_x0012_8_x000B_A8*Ý_x000D_Aÿ&lt;æ,m_x000B_A6_x0014_^&amp;¤_x0008_AXrK~	_x000D_A_x0001__x0002_Ö_x000C__x0016_â´_x000D_A_x0003_¹´²-_x000B_A _x001E_Ö:=_x000B_Aä*Ó_x0002_A2zK¹:_x000B_AÙåziZ	Aý_x0003_ÕîÝ_x000D__x000D_A IRè_x000B_A)ÍVµç_x000B_AH&amp;_x0011_9Å_x000C_AÏê_x001E_ÄÒ?_x000B_A!_x001A_Üóf_x000D_A_x0011__x0001_ûnü_x0008_Aàe_x0013_c_x000C_AÂ¦P_x0012_Uú_x0002_A"8_®Í¦_x000B_A0F5h«}_x000B_AJXuÉé&amp;_x000C_A_x0004_'}_x0008_AVÉ¶uÍ_x000C_AØ°+)4Ç_x000B_Aai;¦#	A^f&amp;U2_x000C_A_x000C_«_x0011_-ä_x0008_AKu&amp;=Ð_x0002_A(¼ûOÌ_x000B_AvIõ¸_x0014__x000C_AGë_x000C_ß©_x0002_AñØíüy_x001E__x0002_AÈ_x0015__x0014_d ._x000B_AÁcdZ¬±_x000D_A|xµ½_x0001__x0004_£É_x0004_A_x000C_&amp;/«	A?þ_x0017__x0016_KÆ_x000D_An'TÆ	_x000C_Alá_x000C_á_x000B_A@_x0014_Q¢±Î_x000C_A_x000F_~0&lt;&amp;_x000C_AlÍüÂ_x000C_A&lt;úUºð_x0004_AzfÓÛ_x0019_É_x0008_AKK7½?&lt;_x0004_A_x001E__x001E_eÀ#5_x000C_Aî¨_x0014_Ð_x0012_ó_x000C_ANX©_x0011_¯	A|A'_x0003_1	AÛ¹RÊ®q	AåL*ij³	AU,ì4¬_x0008_AÚìK_x000E_o_x0004_AþMiEÙ_x000B_A	m¾D_x0005_D_x000B_AGdRC]_x000B_A!R/Ú_x000D_AÕ±ºË8o	Ay`Û1J_x000B_A®õZ­o_x0019__x000B_A_x0002_I±ãö__x000E_A4¦=ÚR_x000D_AãO&gt;cÈ#_x0004_A:EäNn(_x000C_A_x0001_2bxn	A_x0015_òR_x0005__x0004_A_x0001__x0002_6úÑ¿§_x000B__x000C_A¤+-^_x0014__x0002_A_x0005_ºni_x000B_AÆ"N_x0016__x000F_AÉ¸P*_x000C_AIì³õf_x000B_A_x0010_´è=Pò_x000C_AdJ9Kw³_x0002_AÒg&gt;"ã_x000E_AÊ*·A_x0002_AÌ³Â&lt;Ì_x0002_Aìó½÷_x000B_A`_x0001_	«_x0002_Aùô±[_x000B_Aþî^	AæjKôï_x0002_AÜ&lt;²wð _x000B_AÎ¸A'_x000C_AÜÌ_x001B_6_x000B_AØÍB|ÿ_x000B_AÊÇP_x0008_U_x0002_AG_x001B_wË_x0018_z_x0002_A&gt;_x000E_P1N_x000B_A×n~P*_x0008_AÒ_x000C_wd#_x0016__x0002_AEr§@Ò=_x0002_A _x001C_3`_x000E__x000B_AíÅ!gHs_x000C_AIdg/³_x0002_AÞÖKGlß_x000C_A_x0016_·_x0016_$çÔ	AÝ½Ç,_x0002__x0003_._x000C_AÒûN=_x000D__x0003_Aù¿²w@_x0003_A_x0010_BÄÝ_x0008_Aà_x000E_Æ_x001B_?._x000E_Aú:YÜâ_x000B_AÝY@ð	A=ö!ð!¼_x0003_AúbW_x001E_É_x0003_AO76Ó_x0017__x000C_AÖdòwn´_x000C_Anë_x001B_¹îø_x0003_AJ~ö_x000F_c_x000B_A­³p_x0018_?_x0003_Avr_x001D_7¿_x000C__x000C_A' ÞM_x0004__x0003_A:ÐkÒ]_x000C_AzªRg¾_x0008_A¹Z^Piã_x000D_A¸F*&gt;\_x000B_AÓ:_x0001_]_x0003_Aµ±½j!a_x0008_A¢8ivw_x0007_Aÿ-bîé_x000D_A¾_x0006_ÉÒ_x001D__x000C_AÊ_x0008_x_x001E__x0003__x0012__x000C_A«;$1:¾_x000C_A¢Ê_x0013_'Ý_x000F__x0003_A_x0012_aà5'	A(4³x_x0003_A¾oJ_x000D_A_x0002_»=¥òO	A_x0001__x0002_/íw_x0008_Aª!6%	_x000B_A.wo×b_x000C_A X¤óÖ_x000B_AÊ½k_x0010_Qå_x000B_Aê/H/Õ_x0002_A_x0006_¥¤Ñë6	A+ÆbªA_x000C_A­õ¡_x0007_A­-ã®_x0008_A¨_j©ê^_x000C_A.4x¯_x0002_A}ÁácAL_x0002_A-¤§×W_x0002_Aìk¼¿5_x000D_A_x001F_í Q'p_x000B_Aï_x001F__x000E_¾_x0002_Au_x001C_dÔPï_x000B_A2k	Scî_x0002_Aýg`Å¬»_x0002_A_x0002_»½k£_x000C_AlQ©£ëè_x0008_AdrÓLæÒ_x000C_A_x0005__x001E_Ú;f_x0008_Ac_x000D_)~	AÆÛ7ÒÞ_x000C_A_E%hHj	Aî¯p¹ü._x000B_A:Ô½_Û	ALÓù_x0014_Ô[_x000D_AÀ_x0019_)fo_x000F_	A®"%õ_x0003__x0004_9÷_x0007_A÷_x000D_è¬¸ _x000B_A÷[0;_x0004_AJøuÝ4þ_x0004_Aa D£|_x000B_A±ÿ_x0004_¿NV	A'Íý9S_x000C__x000B_A|&gt;¥èÝ¨_x000D_A_x0014_dmð_x000B_AíØÖ_x000F_jx_x000B_AüMGkWv_x000B_A_Ï_x0005_u½	Aµ_x001A_ûb¦_x000C_A¼°#&lt;ÅH_x000C_A _x0014_¥_x001F__x0014__x000E_AçºáÔ_x0012__x000C_AØð"_x0005__x0001__x000B_A_x001B_D¸Ö_x0015_C_x000D_A+_x0017_è_x0006__x001A_Ã	Amì~È] 	Aíñìí`ü_x0004_A¢Ñ_x0010__x001F_Ì!_x000E_A²_x0017_Íð%_x0013__x000C_A,ìºRþ©_x000C_A:ü_x0014_A_x001D_&amp;	A¾úù_x0014_"_x0004_AÍ Ý:_x0003__x000B_AÎJ¯*_x0007__x000E_A_x000C_ÎÃiu_x0004_AL+·ÎhC_x000C_Aâê_x0002_	¿	AnA	A_x0001__x0003_ÁóJ_x0008_A0µýó_x0008_AÀÝx_x001F_ZY	Am´ÿè_x0003_AmeÏ¡Wm	A_x0004__x0005_èÚ_x000B_Aò®ê¶_x000B_AÐëÔ]°_x0004__x0003_A®éü_x0006_RÇ_x0003_Ab&gt;UÖ_x001D__x000D_At¼Ýâ0_x0003_A¤_x000D_´Ò	A1uÅÐp©_x0003_Ao_x001B_S0_x000B_ARptÜíÌ_x0003_Aã_x0003_ ¬O	A	C±sÍ¥_x0008_AöûO+í*_x000C_AÕø·â¡_x0002__x000D_AÏùFlC_x0003_A&gt;Ü¶&amp;Ç_x0008_Ajè#ÐF_x000C_A¬iþ&amp;qw_x0003_Aì&amp;î_x000C_A÷`ré¢Ø_x000B_AYm=þ_x0011__x000D_AéSâ_x0005_äY_x000B_AöÌëÙrÜ_x0008_Ag'Gw7_x000B_Aæ±ó#õp_x000B_A~S´_x0002_ù	AÊËù_x0002__x0005_°p_x000C_AÉ¹¾	=_x0003__x000C_Av.p_x0005_A²üV_x000D_ix	AÓ'À_x001F__x001A__x0016__x0008_A¾_x0004_CÅ-s_x0005_AÿÙË¿;Å_x000B_AplèuÓ_x0005_A¬V¼ñ9T	Ax¬ð_x000B_AÛ&amp;S'Æ_x0007_A`ÄXé_x000B_A¹WûÝ=,	AÝN^_x0010_Þ_x0005_A_x0010_	_x0018_«$e_x000C_Ay£X_x0018_*_x000B_Aò3]è	A_x001B__x0014_+3gl_x0008_AöÐH_x001D_[_x000C_A.½·_x0001__x0016_Ë	AfM_x001A_+6_x000B_A£¥vn&amp;_x000D_A_x0003_½Ä_x0010_#_x0005_AÕÁ{_x000D_ASòªÖÅ_x000C_A_Á G#+	AzUF¤3_x000C_A÷_x0012__x000B_#À_x0014__x000C_Aõÿ_x000E_nBR_x000D_AZ_x0006_xñ_x0005_Aã:¯Ô°Í_x000B_AþØÁ`_x0005__x000C_A_x0002__x0003_QrØÚZÆ_x0003_AØ?Á/¬_x000C_A§â¶	AÛ^_x000E__x000E__x000C_A2±½9BÂ_x000B_AóQ_x0001_iFê	AUfÆç©j_x000C_AÒÓ¾_x0019_uÙ_x0003_AHUrâÖ_x000C_AÁ_x0014__x0014_éÎ(_x000B_APµ²µíf_x000B_AkÈX 	A¿_x0012_ß	S	Aðê_x001F_-	A¬_x0011__x001E__x000C_A_x000F_\_x000E_T_x000F__x0003_AwûT¸f_x0003_An´|ao_x0008_A¼QP_x001E_~^_x0003_AY}1ÀY_x000C_A4XÕ)¯"	A&gt;ï+_x0001_d_x000C_A8_x001D_Ìh_x0011_Ñ_x000C_ABÍ_x001F_[ë_x0008_ADßký`_x0003_Aüà¸t3_x0014__x000C_A[_x0019_õà_x0008_ú_x000B_AíQÆý­²_x0008_AÌ+êr_x0008_A.Î&gt;ìS_x0008_A{Ô©z_x0003_A_x000E_îÏ&amp;_x0006__x0007_ª_x0004_	Al¡T_x001B_	AýTøt_x000B__x0007_A:ß_x000B_D_x0014_4	Aøe.¹_x0018__x000D_AÝi}vµÃ	AY+â¨Ð%_x000C_Aà%9Äsp_x000B_A²b`ÉÂX_x000C_ADh¡Fe_x000B_AÝ0k\_x000C_AS8ðÒA_x0008_Al_x000D__x0011_Õã_x000C_Aßõå¡_x0011__x0008_Aæ_x0017__x0002_ü&amp;W_x000D_AFV_x0007__x0001_È_x000F__x000D_Aø?L§_x0013_L_x000B_AAß¶Úáh_x0007_A¶(-Ø_x001D__x0004__x000C_Aú-%Kz_x0007_Aà:[Ã_x0007_AñÃÙ¨ª_x000B_AÚÉ_x001B_þ_x0017__x0008_A_x0003__x0016_½U¦_x000C_Að_x0018_?¢_x001C__x000C_AËqUH4_x000D_A¬YCy_x0007_û_x0007_Aqènÿ_x0014_9_x000C_A£è4÷óÖ_x000B_ATWí_x001F_Ñ	Ap_x0005_û%_x0008_AQéS_x000E_	A_x0001__x0004_ª°ø_x0003_Ä_x000D_A«Ô{w_x000C_:_x000D_AÈ80ä`_x000C_A_x0014_@úü8_x000E_AâAí·|¼_x0008_AVsçio_x0004_A_x0005_ ûef_x0004_Aý\«9c_x0004_AH_x0008_ÅÞ_x0005_è_x000C_Ab&amp;_x0014__x001F_å	A_x001A_I»ÚÞ_x000B_Aì÷ë_x0012_\_x000D_Aa_x0016__x001E_6_x001E__x000C_AZ_x001B__x0007_p_x0004_A5{p½_x0004_Aù_x0012_k}Ñ	_x000B_AÎB_x0010_§5_x000D_A¸!UÙF¾_x000B_A_lãW_x0008__x0004_A)}`%í_x000C_A_x0017_~&gt;òõ_x0007_Adqò¨1_x0004_A_x0013__x0013_(«u~_x000D_A_x0003_Úmµ	AßÝ_x0001__x0019__x000D_A´gº_x0002_Óª_x000C_As~&amp;_x000B_A	E¦¦¶_x000C_Ak¹2ÿ8T_x000C_AÜ'eíà_x000B__x000B_ANÔ ý5ù_x000B_A&gt;3î_x0002__x0004_²T_x000C_Aºiü\Q5_x000B_A_x0002__x0014_@,	A r·_x0005_,X_x000B_A6'iµ0	Ay_x0003_»«%_x0008_	AÇg_x0017_Ýñ_x0008_A²w_x000D_Øjr_x0004_Aê9|«k	A¦	_x001D_ÌÈî_x0004_AçÌÿ"ø#_x000C_AtpãÕÇ¸_x000B_Aµs"X2º_x0004_AËÝH&gt;¹_x0004_A¢ó1é}_x000C_A3e_x001F_ñä	AG+_x0001_6sâ_x0004_Apqª_x001C_Sâ	AG}²_x0013_VF_x000B_AQé÷´_x000B_Ac)¼±	Aø_x0019_0ø_x0004_AáECç¬½_x000D_A_x001F__x0019_mÄAÆ_x000B_AkhÝõ_x0012_T_x000B_AkúPø©_x0008_A îIè#q_x0004_A.Fü _x000C_A_wq0~_x0004_AÄx_x0004_Aõ«:Ø_x0010__x0004_A44éäÃ_x0004_A_x0004__x0006_k_öCq	AåÛAd"_x000B_AÇëÝ_x0008_!Ä_x000C_A_x0016_ò¨¼_x000B_A_x001D_éÙq)	Aëª_x000D_ÅL_x000F__x0008_Aè_x0014_1pÛ	A	_x000E_Þôë_x001E_	A	aÈ_x0003_ÛÉ_x000C_Am[Nô²_x000C_Aà"_x0001_"_x000C_A_x000E_Tb(_x000D__x000B_AJ(_x0015_?´_x0008_AC_x0002_rÜr_x000B_Ag_x001E_¾0DÐ_x000B_A\¹p*5_x0006__x000D_A¢ÕÙb_x000D_AË×q_x0001__x000D_A1wÊ²_x000B_AÑ¤¾¤iA_x0006_AØè._x0010_Hã_x000B_A7ýÇÊ_x0006_A_x0005_C5í_x000B_A6U_x001D_nl¨	Acplo_x0019_}_x000C_Ad Ýîþ!_x000B_A_x0012_múìPÈ_x0006_Aüí,àÑc_x0006_A ¼B£þ7_x0006_AíëÝhô¯_x000E_A°RZ~g_x000C_AÖ®èi_x0001__x0002_Á_x0008_A	¼b©_x0003__x0002_A0Ñoõ_x0008_AJïLà²_x0008_A_x0007_Ä¾é$Ê_x000C_Apõücúb_x000B_A´_x001C_îj_x000B_A_x001A_óMÎÀ7_x000B_AIÍ®j_x0008_Aðõ&amp;k_x000B_A_x0005_x³_x0004_«1_x000E_Ah[_x0004_V_x0008_Aïõ`ÉI»_x0002_Ag{_x0006_Ü¡_x0002_A6Nj2	A_x0008_&amp;êðÿ_x001B__x000B_A_x0013_îMÇ³_x0005__x000B_Ah_x0008_Ê¨w_x0002_A¼_x0005_«F½_x000C_Ar©!ë _x0002_A¯ËÆz_x0007__x0008_AæÏL^=q_x0008_A_x0010_eÌ}Ø_x000D_Ai_x0019_Þ\K_x000C_AêõÎ­×|	A¾"ÝÏv_x000C_AÜé «ª_x000E_A¾À_x0002__x0005__x000D_A_x0010_Ïu³UÀ_x000C_AjJå_x0006_c_x001A__x0002_A}â¥_x001E_V_x0008_A_x0004_m)!	A_x0003__x0004_ó.³]¹¾_x000C_A,w%_x000C_AÓ´_x0001_Ó`q_x0004_A;XqF'_x0004_ADQÒ¡9j_x000B_Aé÷ë©_x0006_&gt;_x000D_AÈ_x001C__x000C_ï_x0004_A×Of_x000E_h_x000C_ALï	©þ_x0004_A_x0001__º$Ã¦_x000B_AßaÂá_x0004_Aº_x001D_8¶	AUô+Bþµ_x000D_Aö_x001D_=ï_x0002_[_x0004_Aà`J_x000F_Á_x000E_Aû*_x0019_i	APneEä?	A_x0015_wyOÀW	A£´tÔ_x000C_AíË#Îû_x000B_AÆ¢ÆÖ®_x0004_Añ&lt;_x0018_¶&lt;]_x0007_A_¨©Z_x0014__x000B_A@_x000D_?.Ñ_x000B_A'_x001F_J_x001B_¼°	Ay_x000B_¶lu#_x000D_A¢ê±/_x0014_	Aå»çk[q_x000C_AªÆd_x0011__x000B_AË_x0001_øE_x0019_^_x000B_AãH`æ© _x000C_ARK_x0003_5_x0001__x0003_xM	A0|ð÷_x0012_ÿ_x0008_Aòù_x000D_' ñ_x0003_Alk kx­_x0003_Aí_x001D_ck\b	A_x0004_pª,(_x0008_Af­kpÚY_x000E_Au*]"_x000B_Afü×îu	A_x0004_6Yúì_x000C_A_x0002_ò_x0011_(l_x000C_AþXH0$_x000B_A_x0016_R~_x000C_AW!wÔ_x000E__x000C_A|_x0002_£hcT_x000D_Amt_x0014_ýå_x0008_A|E	](_x0003_AûrÓ´÷_x0008_AKò8õº_x0006__x000B_AO!_x0011__x000D_ó	A_x000C_¡]ÛÚ	A_x000E_­8'þ5	A\mF_x0004_Ç@_x000B_A»|¼ºs_x0003_A]7±Ôët_x0008_AHÛ4J_x0004_õ	Aõº|¿¼_x0007__x000B_A-Ã_x0010_N&lt;°_x0003_Ap³_x0015__x0011_÷_x000C_A\òrRÛ¬_x0008_A_x0014_m:D+â_x000C_AM9ë&gt;_x0008__x000E_A_x0001__x0005_Ø_x0002_ßl_x000C_g	A[3Þ	AÂ-h!	AÐ_x000B_Õpï_x000C_AYÀáz	A×_x0017_Å_x001D_	AâN³¾¢d_x000C_AQC¤¦_x000B_AÁÀ_x001F_j	A½ì-_x0013_ÐI_x000D_A 9\?_x0005_A¯0¥e=_x0005_AÊýo_x000F_ó,_x000D_A(9ú_x0013_ç_x000C__x000C_AÀÙÚrf_x000D_Aê(Þa_x0010__x000C_Aó8_x001A_¡yq_x000B_A&lt;÷¿Q_x001B_Ë_x000E_A]Qýp´_x0003__x000D_AìáÂ.$_x0008_A	ÿøt_x000B_AJûCÌe_x000B_Ajk_x0015_(¤_x000C_A_x000D_rmrÂ_x000B_A_AÄ¥_x0007_AG_x0019_´a¹_x000D_Aþ¼È_x000F_J_x000D_AD;ÇJ9_x0005_A¾­-0;_x000D_AË_x0011_&amp;~°Ê_x0008_AµP_x0004_å;±_x000B_A4ÖÊ_x0002__x0006_©°_x0006_AÖh«_x0005__x0017_S_x000B_AàÇ"_x0017__x0006_Ap1f_x000E__x0011_	AÖà_x0001_PU_x0006_Aª_x001F_3¹Ý_x000B_AFÖðîÖ·_x000C_A»B#ésª_x0007_Aì qKËÅ_x0008_AÜ_x000E__x0011_dï¯_x000B_A$_x001A_Ú^zA_x000B_A_x0005_8_r_x0008_AP_x0003_ò°¬_x0006_Ay	ËW¯_x000C_Aªµ·{í_x0006_A×È©_x0004__x000C_AÆ"4i?_x000F__x000B_A;eE(º_x0018_	AZ«_x0006_ý_x001C_£_x0006_AÃ .¼_x000D_Aï_x000F_Ï'ÀÛ_x000B_A}Bï_x0005_¥à_x0008_Aºþ&amp;Jä_x000D_Aº_x001A_ýÍ_x0006_A ÞÇ½¹ë_x0008_Aÿ)_x000C_Û_x0006_ARÎG®s	A_x001C_Õ=Á_x001D_Q_x0008_A÷_x000E_&lt;_x0002_L_x000B_AWuZJK_x000C_A;_x001A_Pö_x0006_AðÐ_x0012_ë®C_x000D_A_x0002__x0003_v¼K2_x000B_Aÿ¯Æ]2	Aª\tW_x0007__x0018__x000C_A_x0008_¡ç¨´_x001D__x000B_A_x001C_ÅN]¯_x000B__x0008_AAiÿ_x001D_ç_x000B_A_x0005_í 5_x000C_Ak{j×N	AÒOXçø[_x0003_A­_x0001_]üÅ_x001B__x000B_Ac»³×_x0008_Aî_x0004_ÖNÐá	A!õÏ)_x000B_A2ÎhDd½_x000D_AyêËÏbø	Aî¨8K_x0017__x000B_A¹ÃH&amp;	A´bü_x000E_KÞ_x000D_A_x0004_GO	A*äúÝ´_x0003_A&lt;_x0006_£\ý_x000C_A,ÿ_x001C_P_x000C_AãÚ0£¤_x0001__x000B_A_x0003__x0006_7nÍ_x000B_A$ ³g_x001E__x000C_AÝêe©û	A;¸Ba¼u_x000C_AÂG_x0005__x0001_ÿX_x000C_AQV ò8_x000B_Ao/ËaÝ_x000C_AZ%_x0011_g~_x000B_A2¸_x0011__x0001__x0003_÷è_x0003_Aë'Çäùù_x000B_AK_x0015_Þ_6_x000C_AW_x000D_òO)	A#ê;4ëÛ_x000C_A_x0013_Ã±b _x0008_AXÀ'HZ¿_x000C_ADáçß#_x000B_AÜîi\Ì(_x000C_A0Ïs ú	A,_x0006_¹gíÞ_x0007_Aí_x0015_æGü£_x000B_A{ü;Ã°®_x000B_AÊ_x000D_®8l¦_x0003_Apä+ÉCÆ	A_x0005_µ_x0017__x0001__x000C_Aô[_x000D_Ï_x000B_A_x000F_I»,0_x000D_A"_x0011_L2zS_x000D_AZàqnn¡_x000B_AbrHQh_x000D_A×uÄ{_x0002_¬_x000C_A°1Y±	Aèî_x001B_d#_x000C_A¯¸_x000B__x0007_Ö_x0007_AQ_x001C_Ç6xb_x000C_AöV_x0013_H_x0003_Aî@ÿëÊL_x000D_A~ô_x000B_s7_x000D_A9_x0015_uI 	Adý0ÞN_x000D_Aju8_/J_x000C_A_x0001__x0006_«¼_x0017__x000D_A(f5X\×_x000C_AÓ«ø+tß_x000B_A?_x001C__x000E_A_x0017_	A@u¥IC_x0006_Ad&lt;`	_x0006_A®_x0005_ò_x0002__x0016__x0006_A,[b9W_x000C_A´æ_x0019_å&gt;·_x0006_AÿS_x000D_p­_x000C_A,nIXòK	Aq¤_x0001_V_x000B_AÙU8| Ã_x000D_AÆdZ@\_x001D__x0006_A_x0017_LÈ8cæ	AZÙ&gt;9Ëô_x000B_A°NFaÐ_x0007_AùóÕ¥«L_x000B_A°]u_x0018__x000C_A__x0013_Ê¿ÿ¥	AÉæ_x0004_Ï$_x000D_A¢?èú_x0011_Ý_x000B_AÊ7B7_x000D__x000B_Ay,_x0002_;_x000B_AzGËjø|_x000B_Aç_x0010_ÿêE½_x000B_AE_x0005_cÁ_x001D_s_x0007_A¯S5_x000B_É_x000B_A¾;±l³_x0003__x000B_Aþañ_x000F_·|_x000D_Aú_x0008_:®_x000B_A!bà_x0004__x0006__x0002_	A¶°_x000C_ìe	A_x0004_fùû­ö_x000B_Ad,®L_x001F_¬	A$4_x0005_=øç_x0008_AÓÈ-%à_x000B_A_x0001__x001A_ß)ó_x000B_AøpåÉ_x000B_A_x0011_&lt;ôI	A/ÅÀÂ_x0006_L_x000C_Aú÷!b©_x000B_AzöØCFz_x000B_Aév_x0011_WcP_x000B_A}nÔ¼	Açx_x0001_¡Çð_x0006_AÖKùä)_x000D_AËõeÅ	AÆR¶_x0006_A¹ûFýë°_x000B_AofÍò1_x000C_A0í6_x0013__x0012_f_x000B_A!Ý|_x0006_r_x0006_Av_x0002_èÙ²t_x000E_A#Õ}"_x0006_AÇ¨ôgVý_x000B_A4#@_x0010__x0006__x000D_A=Æïìi_x000D_A:~6C/_x000B_ASA#D_x0003__x0014__x000B_A^OQaR@_x000B_AG¦&lt;7_x0006_A[_x0002_ò¨+_x000C_A_x0006__x000F_Þ_x0001_whÅµ_x000C_AÑ0baÃ_x0008_Advv×_x000D_A°]_x0002_»À_x000C_AÇ,S_x001A_#3_x000F_AKð¹fùò_x000F_Aî¢¯ä	_x000F_A_x0006_;UºI_x000C_Aä«qI[_x000D_A$ä_x0011_ÃÝÜ_x000F_A_x000B_h*Óã_x000F_Aì¹ýt«_x0005__x000C_AòµÔÙ_x0008_Aü3Û&lt;ã_x000F_Aî¸_x0004__x0007_þ	Aî´g]_x000F_n_x000D_AÊM*_x000D_A$ÜB`l_x000D_AÛUØ9,^_x000C_A·_x0003_Ù_x0003__x000F_A­ _x000E_qT_x000D_A¾Ôýjt_x000C_A_x0012_î¦Úq_x000B_A¦SZ_x000B_A ²N¬í_x000B_AÉ_x0006_îñÅv_x0008_A0Î[A&lt;j_x000F_A_x0002_ø_x0019__x000F_A{¼Ð_x0003_b&lt;_x000B_A¦QÊ8:_x000C_A,ÈReZ	_x000F_A_x001A_@_x0011_%_x0001__x0002_­	A±`=,_x0002_A0Û_x0016_6'Q_x000C_A_x0014_&gt;	2_x0013_ø	A_x0018_@ä¾_x000B_AtDÏùùè_x000B_ANAö$_x000C_A#Ø_x0001_u'_x000B_A_x0013_®Ofl	A_x0008_º_x000B__x0013_ðæ	Aqæ·_x000C_;_x000D_A¤ê_x000B_¼	AÅ"_x0010_üt¤_x0002_A©óÛC5	Aæñ=¼#_x000E_AÙÏ«_x0002_AÚÖ6«6È_x000D_A_x0001_¢éÄì¸	AÆÄp_Ð	AÀî¦§_x000D__x000B_Ahn k=	APBXY_x0004_E_x000D_A·Bi§¢ð_x000C_AüºêÞ{±_x0002_A(·Ó9_x000C_A]_x0007__x0008_Vâ_x0002_A5{õmZ_x000C_Aò"h_x001B_¥É	A?É_x000F_pöK_x000E_A1ê_x0006_Ô_x0003__x000C_Aô_x0005_÷'Ú/_x000C_AÕ+~á¼º_x0008_A_x0001__x0004_£ë1û3_x000C_Aé@ú?y_x0004_Az¤Ãä_x0004_A&lt;Kz£_x0004_A_x0006_`"E_x0010__x000D_AÜv/äJ_x000E_ADíis:X_x000C_A#})-"_x000E__x000B_A#ÌÓ!H_x000B_A,Àxæ_x000C_A'»4Û:_x0004_A_x001D_h¯û¾N_x000C_A9ÃéOÛ_x0004_Ar_x0003_ãKÐ	AºAÓø°_x0004_AP_x0014_B:|_x0004_A+K^_x0006__x000C_A|ôLª¶	A~&gt;°·_x000B_A·&lt;_x0018_Ú_x000D_AÀÄmî6_x000B_AÄ.]Ò_x000E_AôN@%%_x000B_An@?¡_x000F__x0008__x000B_AL~Ø_x0008_h_x000C_A_x001F_pgO_x0015_µ_x000C_A%n¸¥_x0004_A&gt;r0_x0002__x0016__x000B_A0f+üÊì_x000D_AÎÂk;üÑ_x000C_A6_x001D_ºÚEa_x000B_AÄíG³_x0003__x0006_ýü	AsÉ1_x0011_5N_x000C_A(_x001D_²lxÙ_x0007_Aâ;_x000C_'Ö_x000B_AJk×áØ_x000C_A8¯6±´_x0008_A Ï$ßh_x0008_A£^_x001E_z[Ë_x000C_A _x0018_+ÿÿ_x0001__x000B_A_x001E_Ê6ß/½_x000C_A_x0010_9&amp;($Ò_x000B_AµÝkÛíÇ_x000C_A:8ö_x0004__x0019__x0006_AçM1_x0002__x000D_A;uöãdJ	AÒ°¾ÇUà_x000B_A_x001D_g\£l`_x000C_Aüí_x0001_«°Ø_x0008_A«_x0007__x000D_AÔ_x0015_,¥Êa_x000B_AåÍ_x0007_N_x0005__x000D_Aâ[ñÍ_	A_x0007_´*¥3T_x0006_A;Æ®,_x000C_A_x0016_¶Ñ¢÷_x001A__x0006_A¬¾àÎÀ*_x000B_Ab__x0006_®®\_x000B_A]&amp;²X'r_x000D_Ano|h|_x000C_A¾Íí®9_x0008_A6¯zH_x000F_¥_x000B_A@ºfx_x0002_ß_x000B_A_x0001__x0003_»JÑ¡_x000C_A_x001B_Ó­_x000B_A_x0002_Í¾MÅ	A&amp;,hpx_x0003_AÄ¡_x0017_ßR	A_x000B_	_x0001_úV_x0003_A_x001B_ðÓx	Í	AAU_x0015_wÈ_x0011__x000B_AÆóHûa_x001E__x000D_A¾d#ëÛ#_x000E_AÄ	&gt;_x000D__x0008__x000C_A_x0014_¯/	A¦®Ði±	Akd[~{Á	A¿î\)Àæ_x0008_AÙ?°QZ"_x0008_A¾.ÿëÿd_x0003_A¯_x001E_.»¿_x0003_AP2ºt­_x0007_A â+hL÷	AäéÄû_x000D_A«_x001C_ã_x000C_³_x001D__x000E_A_x000D_úDm_x000B_A_x001E_øÞX¥{_x000C_A!2`1Eá_x000C_AíxãUÜ_x0003_A_x0003_²ï³_x000B_AZÞ_x001C_~©_x000B_AÚ69§ÏÓ_x0003_Azh&amp;À_x0003_AK"ôµj_x000B_Aá`|¿_x0001__x0003_¢_x0008_Aí´o_x0005_	A½_x0016_rÊ_x0007_AÓÁÅß_x0012_l	A~¡}X}_x000E_A_x000D_.S}îe_x000B_AYpÝ¤¦	Ae¤¡Ð_x0008_ß_x0003_AZ×Ûg»_x0003__x0003_A_x0003_uÐô_x0016__x0003_A¨ ~°Y×_x000B_A^Í¦_x0007_JØ_x000E_A|Gµâ½_x0011_	Ao_x001B_9k2×	A_x0006_|T9ÖÇ_x000B_ATDñ¡_x001B__x000F_AEùk§Õì_x0008_Aå¬;H	AÒ_x0015_ø½_x000B__x000F__x000C_A\@H`Á_x0003_A¶Åìk5_x0011__x000C_AîÅ(\_x000E_Aw=ã-_x0019_y_x000D_A_x0008_Ù·õýþ_x000C_A¶-QÇÂ	A¶¹&amp;z;_x0008_AÎ½a(SÎ	ABtÙ_x0008_N_x0003_A*ëK²±_x0008_AgÕjpb_x0003_Au§_x0002__x0007_Ë/_x000B_Au*dÒÿ_x0005__x000C_A_x0001__x0003_nõpx¤`_x000F_AtÒ)ûù_x0003_ATÍ×©TÑ	Ac_x0017_qí_x0008_Av_x0008__x001C_WË_x0008_A@¶ýSò_x0008_A\r_x0002_ú_x0005__x0008_AñQÿÖ_x0007_^_x0008_A6·Ö'·_x000B_ATÓ+\	AÈho_N¿_x0008_AP_x0013__x0018_0·_x0008_A_x001E__x0003_Ý,ø_x000D_Ac±ûw_x001F_	A]À¹_x001C_Yå_x0008_A_x0014_Ò¡Ñ _x0003_AY?"Ï§_x000D_AN©íHP_x0003_AÚ7Å@S_x000C_A_x0013_jäT¶_x0003_AP_x0013_·Ém_x000C_A¸7ó)ÿ_x000C_Al×_x0006_Ò&lt;J_x0008_A_x000E_-Üþ,Ð_x0003_AÑ_x000C_`¨_x000B_AB«=rZ°_x000B_Aº_x001B_]ïó¹_x000C_A³^_x000D_3¯,_x0008_A_x001E_÷Y¾l_x0003_A'ÓxU_x000B_A_x0002_ª£&gt;8ô_x0003_Ao¼_x001C_F_x0001__x0002_"l_x000B_A¶¬'__x0011_&amp;_x000B_A®v|Ys	A±y_x0010_¤_x000B__x000B_AÆ¶ P­,_x0002_A_x0001_ÿÃûö_x000F__x000C_A`ãF¢·ì_x0002_A._x0018_éùb_x000B_A¡·±ãÙ_x000B_APw¤ÞøH_x000B_A^26n_x000C_Ay ½_x001E_ _x000B_A}Ñbö_x001F_4_x0002_AâÍvTHÒ_x000D_A·î_x000B_Û¯Z_x000B_A~LØÞÎà_x000C_A`_x001C_úæøî_x000C_AÖî)_x0018_(_x0013__x0008_AZu_x0019__x0015_7Û_x0007_A^q_x0003_ú_x0002_AÞ.DÎon_x0002_Ae_x0018_!ú_x001F_w_x0008_A½_x0017_ÈVù_x000D_A_x001A_z´ ª	AÜço&lt;¾Ë_x0002_AÉÝß:ÙÝ_x000B_A_x0015_k¢ÝIÛ_x0008_AãsÆ~UG	AâÆg_x0013__x0001_^	A&lt;5x_x0011_=M_x0002_AG_x001F__x001A_YÏö_x0008_AB,¥jk_x0002_A_x0002__x0003_d×lP_x0018_	A³)²_x0014_Gº	AÐP4_x0013_¿_x000B_Ak JF _x0008_A_UÖ_x0003__x0008_«_x000D_A/\a´Á_x0007_A¯Ð(L¿	Ai±0t&amp;_x000B_Ac	-®9_x000B_A¼HSÔ_x0004__x0008_A_x0001_$nÝÇ¤	AËèR+ê_x0008_Ax_x0001_ÎéèT	A^l¬?¶Æ_x0008_Aè®_x0004_Ä_x0003_AXfw_x001E_æ_x000C_A©ñS_x0004__x0003_A PíßJ_x000B_A_x001E_²¾/	AÊ(l¶Y_x0008__x000B_A°cnã_x0003_ACä±N%_x0008_ATRÊÊ»	A¯µTo_x000B_Aôºh_x000C_\ç_x0007_A¡º¤Âí_x000D_AW"d_x001D_£_x0008_AyE	'M__x0008_ARvÕDm_x0003_AýØÀ,î	AptpS*:_x0003_An_x0019_êß_x0001__x0004_ÃÃ_x000B_A¹&gt;ðòx_x000D_A_x001B_N_x0013_öþ	ADúëâmé_x000B_A@¥øëf4_x0004_A£çêF_x000E_Arhi_x0008_&amp;Ô_x000C_AE&gt;è)_x0002__x000C_A_x000E__x0017_üÃå	AIÅÌÇÿ_x0002__x000E_A_x001A_kPß_x0016_:_x000C_A_x001E_£ðÔ@{	A&gt;_x001B_É³ã_x000B_A_x0003_ÑU·{ð	A(wÇ¶_x0008_A_x001A_S4jEå_x0004_AÛ_x000C_M/_x0004_AI_x0018_æ¡hÿ	A¤Æ8ÞÚ_x000B_AÛ»nÀ}§	Aþ$³ ú_x000C_AKÇEF:_x0004_A/JN_x0019_w	A±_x0008_Pì_x0004_A_x0010_/§å£x_x000C_A0	lEã­_x0008_AÖÍè]Ç	ARXH_x001C__x000B_A¡Ü_x000B_àï_x0004_A·_x0012_d;^	A{[ç'_x0011__x0008_A[´R¯_x000B_A_x0001__x0004__x001B_½ÃÇu_x0004_A_x000B__x000E_¢_x001C_X_x0004_AD_x0018_¬Æ	ALrN$-_x0004_AD¯n'_x0006_â	A_x001A_[ÁÍð_x000C_A_x001E_|Ð&amp;Çü_x0004_AràÑó2Å_x000C_AQ_x0011_ûÚ{Å_x0004_AÔ_x001E_Ý?ä|_x0008_A_x0008_åÌ_x001D_(ä_x000C_A?p_x0005_7jæ_x000C_AS~@_x000B_A_x0006_½þh_x000E_Õ	Az¢|Þ_x000B_AB|Û§&gt;_x0004_A_x0010_EpÃ_x0019__x000D_Aµwo0_x0012__x0004_AjüCEµ_x000B_A¤_x0003__x000D_ì_x0019_	AÉ_x0016_â}/_x000D_A0ÎlqÂ_x000C_A_x0008_Î=ú_x001E_¿_x000D_A_x0014_'_x0004_9@_x000C_A¬åf9@_x000E_AÎS¦YF_x0002__x000B_A'1W2_x000D_AÈP®S_x0011_q	A|£2	AHF ¿_x0011__x000C_A~!Á_x0015_1`_x000D_Aøèh_x0002__x0004_e?_x000B_AëDëßÂ&lt;_x000E_AòÏù[Ó	Aõ_x0001_yýí_x000C_A_x001F_èôFñ_x000D_A_x001E__x0005_)-_x0004_A©­:F_x001E__x000B_AÑ´q¸÷å_x0004_A¤²üF_x000C_Aäq'²¢&gt;_x000D_AÖ¼&amp;]¨_x0004_A_Áá_x001E_ê_x000B_A~hC~»_x0013__x000D_ASÆ ñò_x0004_AÇ.ØwDÞ_x000C_A3j+0_x0004_A=kÈW¨m_x0004_Axtu_x0007_þö_x0004_Aín_x001E_F_x000D_A&amp;@±JÊõ_x000C_Al,{'_x0004_A\Z«d_x001A_d_x000D_Aî¸Õu	A½¬v27_x000B_	A^múrf_x0019__x000C_A@'¿²ý_x000B_A^_x0002_i~?ï_x0004_A8I_x0019_Ït_x000D_A¬_x0014_Ó²ñ_x0004_AË_x0003_ò&lt;_x001E_Ä_x0008_A_x0016_ªgcMo_x000D_AhHÂ#N_x000B_A_x0001__x0003__x0003_æEú?_x000B_AEJ,_x0018_É_x000C_A3/oaÜO_x000B_A_x0001__x0002__x0011_/W_x000B_A?Ã_x000E_, ã	AD_x000E_!ül_x000C_AÀÊóf_x000B_A_x001A_¡å2Uã_x0008_A_x0003_õýÉô_x0003_A/X×õ_x000B_A'p5/Ê_x0003_A4_x0014_&lt;_x001E_ò	Aby²Rº_x000C_A0CnåMË_x000B_Aõcë;=ý_x0007_A&lt;_x000C__x0014_ @Ï_x000C_A@ÿÅ_x001D_P_x0003_A_x001B_ïe¤À_x0003_A·|ºf7_x0003_A¤¶ºå_x0003_A5º«_x0007_í_x000B_AâÑÇÝ?_x000D_ADò´ûô_x000D_A_x001C_:`_x000E_Ë_x000C_AÊü&amp;ØK_x000D_AXá¶"nä_x000C_AÊ	5Ë!â_x000B_A_x0004__x0010__x0014_­µ_x0003_AÆ·Ïn"í_x000B_A³[_x0018_3_x000B_A3Î_x0003_=_x000D_A!+¢Ì_x0012__x0013_Ð[_x0013_AÉMÁ|_x0018__x0013_A_x0014__©_x0006__x000D_A#M_x0011_ \?	A_x0002_ÍmQhH_x000C_A"ðp®¥o_x0013_A2{_x0007__x000B_G_x000C_A¥àÒ¡	A{B3¯w_x000C_Aÿ_x0001_Jï¸³	AH_x001E_w*1_x001C__x000C_AzªÉó¶=_x000B_AXÓ|ÍD­_x000B_A©&amp;îWûD_x000B_A}äð1¢î_x0007_A¶çÒ¸e_x000C_A7]\YÌQ_x0013_AO}õEt,_x000F_Aàô_x0019_ÁTÁ_x000D_Aµ_x0003_ëo\Ô_x000D_AHw¢¸â_x000C_AÊ_x0004_Ô_x0013_AÄ9ÿ_x001C_ò=_x0013_A`J'8®¶_x000C_A_x001A_OV_x000C_A_x0010_WéK«	AKÝl_x0005__x0013_A¹U3õ2·_x000E_A:¦;.qª_x000C_Aßÿ_x0003_W_x0007__x0008_A*Q_x000E_Þ%¡_x0013_Aï]_x0005_#`_x000D_A_x0007__x0010__x001A_º÷_x0014_Ø_x0008_A×_x001B_«J0,_x000C_AÑv´_x001B_q_x000C_Auã/6Ü_x000B_AçËÖ#5_x0010_Aî_x000F_¹×OÜ	Ag_x000C_3´]_x000D_A!\_x000B__x0006_t_x000B_A.Øæa¸H_x0010_A±[ç~Ø_x0019__x000B_A¾_x000E_¼Iì_x000B_Al_x000D_á	A­_Þ_x0004_s=_x000C_A¿ÅB_x0016_+z_x0008_AzSä_x0001_ô_x0008_AÈ£_x0011_d)E_x0010_Aç&gt;lgT_x0010_AÈjU«k._x000B_A)_x0002_v,Ê_x000D_Ad_x0003_,3¡	A2£yP_x0005_	Aîiç_x0003_Û_x000C_AÖÚñoP_x0008__x000D_Ah_x000E_øä¬n_x000B_A&lt;^^æ¥¿_x0008_A£Î9Û~ù_x0010_Ae_x0010_N?jñ_x000D_ALÙ_x0016_Þ#à_x0008_A}øYíïM_x000C_A_x000E_°_x001E_ÍÅM_x000D_AÒì_x001B_­_x001F_ù_x000C_AÛ_x0016_"Ý_x0002__x0005_a»_x000B_A_x0019_ÊÊ_x0004_7_x0005_AÊä¢&lt;ü	Aù Áþ_x0007_Aþ_x0018_ÿ_x0004_å_x0005_A._x0008_ÝfÆ_x000C_Aä_x001A_6qõ	ABäZ$Jw_x000C_A¾Ñ=Þa_x0008_AÕ¤¥²Â+_x000D_AÖ_x0011_E)R¸_x000B_Ah­_x0002_Ø^_x000B_A_x0010_/_x0006_ñ_x0008__x000B_AgA½Üý'_x0005_A1rr*&lt;_x000B_Aäÿ_x0012_©_x000B_	AQ_x0007__x001B__x0016_]_x0008_ApU&lt;°(_x0010__x0005_AS@$Ü_x0001__x000E_AýÄ&gt;A-_x000C_APýè_x000D_A$=5)_x000B_A©_x000C_â@W_x0008_AH£Ê'ÁG_x0005_Ag;_x001C_Í#®_x000B_AQ[¦_x0016__x000C_AÚgá?ºó_x0005_Ah Ã¼)_x000B_A_x0019_ukä_x0011_Z_x0005_AïQ-&gt;ªS_x000C_Axklç_x0005_AÚ_x0003_$á_x0002__x001D__x000C_A_x0002__x0003_=a_x001A_7Z_x0003_Aþ§_x0002__x001F_@_x0003_A¦æ_x000F_¯_x000D_O_x000E_A©ps'¦Z_x0003_A%Sª_x0013_)_x000D_AÒ"PH·þ_x0003_AØ¯órê_	A²WvÉF@	AB£_x001A_6Z_x0008_A_x0014_o_m_x001C__x000D_AÉE!_x001E_:t_x000D_A ÃdñT_x000B_A¦|F¬é_x0003_Aw,°_x0016_«_x000C_Am_x001B_¹éÓ	A/²à_x000F_Ú_x000B_A8úÑg	Aë&gt;ìÛ_x000D_A`&amp;#õ*_x0003_A_x001E_8_x0007_7&lt;_x000C_AÝ|¥§F_x0003_A_x001E_;r_x0017_ö_x000B_As_x0001_«_x0008_A&lt;oò,Æí	A±_x001E__x0012_Î¡	A%¦_x0001_©t_x000C_Aëû0y0·_x000C_A5N'ñ÷_x000C__x0003_AÎ³Ã;Ý5_x000C_AæMdpùH_x000D_AçÚf_x0001_~Þ_x0008_A¸Î»_x0003__x0004_ò_x000B_A9{g_x0004_AW_x001B_~zÊ_x000B_AªK¾/_x000E__x000E_A	c_x0018_&gt;_x000C_A=IÅÓ¬_x000E_AUÓ¾$YQ_x000B_Am×Î_x0010_]A_x000E_A!ßC_x0004__x0012__x0004_A`U¿_x0004_AÈsû»¢_x000C_A¡u_x001B__x0001_Fþ_x000B_A_x0016_÷|Bj_x000C_A_x000F_ 2K	A`ÜJ_x0011_	A_x0017_ÚJzf´_x000E_A_x0016_Kõ`Äê	A:å_x0002_·ÿ_x0004_A_x0003__x0016__x0008_ó	Aæ._x0007_fº_x000D_A[¦;Tò_x0015__x000E_A¦3©öû_x0004_AÁ×¨ÿ_x0008_A_x0016__x0012_Ì-~±_x000B_A³Ây_x001E_*ä	A_x001C_rÃ¶sú_x0007_A_x0015_ó±u'_x001A__x000C_A	ÖC_x000F_c_x000C_A¿_x0003_	_x0013_÷ü_x000C_AñÿÍ^_x000B_AµWDå_x0001_õ_x000C_Aç_x0001_ÒAØ_x0011__x0008_A_x0001__x0004_ m_x001F__x000C_AN£ªôï²_x000B_A:!àí9ÿ_x000D_A$¿(õû¸_x000D_A7Rõ_±Ó_x0008_A;_x0003__x0001_w¤ß_x0004_A;æÂ¼Ø×_x000C_A²NvGn_x000B_A´óé_x0018_ÀÖ_x0004_A|ÌJþÌ_x001B__x000C_AAý:ìÙ¢	AÅñP¾_x0018__x0004_AÎrÑ»¥	Añ®_x0017__x001D_a	Ais_x000D_#È_x000B_A_x001D__x001A_¦_x0016_L_x0010_	A¹^PX	A_x0010_°jQ©_x0008_AsÜ_x0001_Å_x0004_AfVd«Ë_x0013__x000C_A¾_x0006_Ï/¬Ï_x0004_AÛ{,Ì§	AN_x0005_C_x0004_A_x0011__x0019_Î_x0004__x000C_A_x0002_ó`µ£Ô_x000B_Aµï]	Ö_x001A__x000D_A;ª.ºÔ_x0004_A_x0015_e"¹Fw_x000B_A÷9ìT\­_x000D_Ax0!_x0018_ÏÍ	AV!_x0018__x0013__x0019_Þ_x0007_Ag	&gt;#_x0003__x0004__x001C_"_x0008_A.2,Õ0`_x0004_Az7Tã_x0007_A_x0007_W_x0018_ÑQ	Aº2)_x0004_AßöÑÒ°r	A/Þ?þ_x0004__x0005__x000C_A§UÄHJ		A_x0018_;½ý_x0003__x000C__x000D_A&gt;ì±õÝ	AÞ8_x000E_Ð&lt;_x0008_A	&amp;ëúï_x0004_AñfÌ._x000B_A_x0008_y5Ùg_x0004_Aõ¿:Ø_x0004_AìÕpTÚ_x000C_AáL_x001F_ÇÞ_x0004_A¬_x0008_³ÊÎ	A_x0014_ÄºsÞ_x0004_AúB¯ûu	A_x0008_¡%f_x000C_A[*_x0018_ÙÃ_x0001_	APïï4i_x0015__x000B_Aà_x0010_#õ Z_x000B_A(úÀw!_x0004_A6_x0004_¬È¤c_x000C_A5ôêOØu_x000C_A_x001D_v úV_x000B_AG¦k(t3_x0004_A³È_x0005_£_x000B_Aî_x0002_uí9ß	AÐ_x0017__x0012__x0008__x000C_A_x0004__x0005_¤I_x0013__x000C_AÂh7¶_\_x0005_AÉ_x001A_Øw_x000B_Auï`îí_x0008_A_x001B_~Íº_x001B_	AïÒõl_x0005_AG_x0012_Ââ_x0005_Aªê_x001E__x0011__x0011_¼_x000E_AØÁNo¬#_x000B_A_x0003_Fí3_x000B_A"éQÎY8	A,®_x0001_CÄ	A_x001F_)J_x001C_&gt;_x000B_AøÈÖ_x001A_ä§_x000C_Aqeëð¦_x0008_A_x001B_»* =À	Aãæ¥@ÚQ_x000B_Azä78_x000E__x0005_Aym_x0015__x0005_A 8KÐW_x0005_Ad7©µ0f	A¾HÎ%÷_x000B_ArZL_x0017_dÂ_x0008_A8_x0013__x0014_É_x0008_A~ÛyÇJ_x000C_A_x0008_0_x0018_¦G_x0015__x000C_Aân_x0017_V_x001D_	A|ó_x0002_Á¹M	AìJñ_x0003_y6_x0008_AHVv_x0018_öM_x0005_A¾E½h¤_x0008_AwìÜ_x0002__x0003_8	Aã;±Ï	A¥_x001F_&gt;_x0001__x0003_AF°:--_	AR_x0018_\üE_x0003_Aq'-&amp;&lt;x_x000C_Aæ&amp;]¿nw	A¨ãBk$¸_x0003_A4± »_x000C_A&lt;	eÐn_x0013__x000D_A_x0003_»Ìª¿ç_x0003_A*ñÊê¨"_x0003_A8_x0005_æ¼)_x000B_A¼v¨«£æ_x000B_Az,ÏÌ_x000B_AÓ_x0013_Nýz_x000B_A±_x0006__x0013_Êh	A_x0019_ßÁ_x0002_àL_x000C_AÀA_x000C_Ùl_x000B_Adßëáí_x0003_A5Yt_x0011_Næ_x000B_A_x0014_½ÿ¿8_x000D_Aß\èex_x0003_AZÎÈa¦ù_x0008_AÙäÏbW&amp;_x0003_A_x0003_zf_x0001_ã_x000C_A½ÒAU_x000B_A¨_x0008_\9Q&gt;_x000C_A¼à¥#Y_x000B_Ap_x0005__x0001_1û_x000C_A_x001A__x0002_á	Y_x0003_A»_x0018_èÉ×R_x0008_A_x0001__x0003_gþÓÓ÷¨	A_x0003_¸'· V_x000B_AZ_x0014_/_x0003_AàÄûr_x000D_A_x001C_øw~2~_x000B_Aþá_x0017_)C§_x0008_A_x0015_ËÿäP_x0008_Acs%H&gt;_x000B_AWt_x0011_a_x0012__x000D_A ¿ø+Ö	A¦Ô,JSb_x000B_AËª_x0014_7_x000C_®	ATCë_x000D_AUCÿHÎ_x001F__x000C_AbÜß_x000E__x000B_Aò´K¤	±_x000C_AËÇC2@J_x000F_A_x0019_«=ÙO_x0003_A"¨¨¸h_x001B__x0003_Aü_x000D_â¾bÌ_x0008_AãûÿÔ__x000B_AÝÙÖ_x0018_fÞ	Aç_x001A_Û_x0003_A§Ë¦_x0014_ý¹	AÇ_x0003_¥ô³_x0003_AMàº0_x000D__x000D_A`_x0002_¶³zc_x000E_Aiìã{I_x0003_A_x000C_Öu­a¯_x0008_A®¦_x000F_¿_x0011_x_x000B_A_x0006__x000B_òEó0_x0008_Ac_x0018_¸ó_x0001__x0003_q:	A­ÏY_x000B_A.px_x000C_W_x000B_A^_x0011__x001F_ë¬Õ	AÕë_x000C_±_x001D_H_x0008_Aê×_x000E_¿u:_x000B_Ay£rµÄ_x000D_ACËDéñ	A _x0019_*_x0002_&lt;_x000B_AòB_x0015_H)¨_x000B_AI÷-á®_x0008_AøÐ_x0013_üW_x0008__x0008_A](oº³C	AìnrZÙ@_x0003_AÀE;@_x0005_ö_x0003_Ahç_x0016_G";_x000B_AãÓ2_x001C_Ìñ_x000C_AhþÔr}:_x000C_Axa}Ó=_x0008_AìY5*à_x000C_AJ_x0001_Ô\À_x0008_AÅjN_x0003_*_x000E_A¶/±)w_x0003_A&lt;k_x001F__x000D_Aeg ÎÑ_x0008_A¨³_x0015_Pu_x000D_A_x000B_7ÕéE_x000D_Aè nø_x001B__x0003_A/×_x0006_V_x000D_AÇ_x001A_Ô=_x000E_	AYa|°Æ _x0003_AC_x0012_ÿÁ@_x000C_A</t>
  </si>
  <si>
    <t>88c0f1706ac2978f692936bcdbffdf07_x0001__x0002_z;Ð÷Ì¥_x000B_A¼_x0002_ÕÈ_x000C_A_x0012_ZõÜ_x000C_A³sòàïs	AÊdÔl_x000B_A°_x0011_.Û8_x0002_A4Wpð'_x000D_Aàðj_x0013__x000C_Aæ°å-}_x0002_A6Ö_x0010_Q	Ï_x0002_AÉÖ_f«þ	A²bi×x_x000B_ATÁÕHá_x0008_A¬»¥Ò_x0006__x0002_A²_x0003_9ó*	A­?Ã_x001A__x000C_AÀîFK¹X_x000D_AG¾È\õ_x0008_AßÂ²Ýo_x000C_A³jò_x0016_i_x000C_AD']CáA_x000C_A¿:0æ_x0018_é	A_x001E__x000F_ºÑ_x001C__x000B_AÊXZ¥_x0005__x0002_A_x000D_«Z_x001A_öF_x000B_ABûóB½ú_x0008_AÎÕP_x0016_¬Î_x000D_A_x0016__x000F_ôbÕH	A_x000E__x001A_ÏQ¶f_x000E_A_x0014_s*%$	A_x0010_;BÒ¥_x0002_A&lt;¡h³_x0001__x0003_C_x000C__x0003_A!³aû~_x000B_An_x001C_µ_x0018_Ä_x000D_	A_·_x000B_/c2_x0003_A_x000E__x001D_b?Ý¢_x000D_A!Qþi©Ñ_x000C_AÊÙ(í_x0008_7_x000D_Aª3÷W_x0003__x000B_Aüy£Ö|_x0003_AJ_x001D_&amp;_x0011_È_x000E_A_x000B__x0012_æÈc_x000B_A;b15_x000C__x000C_AÈ¨_x0002__x0004_h_x000B_AÞ¶_x0012_\è_x0003_A?ç´»#_x000D_AÚ;»&gt;«__x000C_AÈëòzÂë_x000B_A3bÎyú_x000C_A:h_x001D_Üo_x000D_A]t1ô_x000C_A_x001A_ûÖ³òy	AîO_x0018_3_x000E_	A_x0005_cT_x0011__x001F_p	A+¿_x0010_¤Í_x0003_Aïy.×Ó¼_x0003_AæbXmÄO_x000D_AáF_x0013__x0005_h_x000F__x0003_A+@S_x0012_Îm_x0003_AÖ¶UJCó_x0008_Aí_x0003_eÎÑ_x0008_A	Þ_x001C_BZ¸_x0003_Aó4¬Äu_x0008_A_x0003__x0005__x000C__x0003_ý	!ç_x0005_AðL_x001C_._x000D_¿_x0005_AIo	V _x000C_AâÙìDà±_x000C_A_x0004_lSìè_x000C__x0008_A·Pà_x0011_Ì	AöÑüîj	AÖèô  Õ_x0008_Aãå£:·«_x000B_Aæó_x000E_eà_x0012_	Aðxêå_x0002_h	AÑC'N_x0002_	A¨_x0017_qYu{_x000C_A?òÚÈX_x0005_Aô_x001E_Í¶©ì_x000B_Aõ4V_x000C_Pñ_x0007_AJ&gt;¥²N¸_x0008_AÅLÜ _x0006_Ñ_x000B_AKÈ_x000C_g_x000D_AZpVVv	A'_x000F_CÖØ_x0006_	AÂ_x0002_Þùü,_x000B_A__x0014_ÔÌ	A÷ÅL¤£ù	A_x000E__x001F_²uB9	AEË-*_x000D_-_x000E_A·_x0001_Ih\	Aj_x000E_jîk¢_x0005_A©fÆ_x0005_AX»Û_x0002_xj_x000D_A_x000B_1îþk_x0005_A^_x0016_-_x0016__x0001__x0003_Âp_x000D_AÂÓ)|æ_x000D_A£p½	A¼C9e_x000C_A¼¼	`_x001B__x000C_Aíh_x0007_¼Â_x0003_Ax_x000B_Gs&amp;ë	AÂ²Z%Ý	Aïã	_x0004__x0003_AÕf _x001D_$_x0003_A%²&amp;pS_x000B_Aç|5_x0017_¥	A _x001E_éð9¾	Ai ïó_x0011_]	AB?E_x0018_ó_x0007_A0%&lt;ÀG_x001D__x000B_A/Ï±)ò_x0003_A³:j	ù_x0008_AKüYªl_x000E_A¸ñÙÜ^_x000D_ATÊ9;p_x000C_Az_x0010__x000B_	_x0018_X_x000B_A:ÐÔa£_x000C_A¯zcÓF	AH_x0011_#g)_x0003_A_x0018_*_x0002_zS _x000C_Aqzæ@_x000D_A_x000D_hØÏ¹_x0008_AìI±fýþ	A_x001E_Éy4¸3_x000D_A~_x0014_Ñã±_x0003_AEãBl²_x000D_A_x0001__x0002_É _x000B__x0012_bµ_x0002_A¹Ç;¸	AEPcn`_x0002_A_x000C_y\_x0008_ø_x0002_AÿCÉaoª_x000D_A_x001E_zéÑ_x0002_AÞ_x0015__x0017_û¡_x0008_Aè_x0007_øFo_x000B_A`QTzÛ_x0006__x0002_AºzNQÔ3_x000E_AÙ]5É	A8_x0001_ß_x001B_Ç	A¡NÅ'Ë_x000B_Aúv_x000F_ õ_x000B_ANàBAMN	Aþ_x000B_âæMí_x0008_Ag»q¼_x000E_3	A?d¿Æô2_x000C_AAÂQøåÚ_x0002_AÆÒ/_x001E_èÿ_x0008_AH_x0008_ý_x001F_è_x000B_Auu_x0018_û_x0012_Ü_x000E_A$¸§È·¶_x0002_A¢­Å'_x000C_AÉ±Oä^_x0002_A¼ºö_¯k_x000D_AT±Í4ø_x000B_AFÕëÃPâ_x0008_Aú¶þa_x0002_AÊWf_x001C_Sô	AGOæ/&gt;1_x000B_A3oÌ_x0001__x0005_ií	A[Sñ´_x000C_AV_x000C_ðc_x000B_A¼Âg1þ_x0008_A_x001A_×uâÏu_x000B_A¹ëì_x0003_D	A&lt;M_x000D_P+_x000B_A_x000B_bCä@5_x000D_AýÃ£_x001D_ö²	ANÿÒ?d_x000B_A_x000C__x0012__x0002_zÚ_x0008_A@_x0007__x001A_4îC_x0005_Aõ Å¿¯»_x0008_A_x0010_ÄDÉÒ_x000B_A2öS_x0013__x0005_A$ê£Ø¨²_x0005_A_x001E_Öv/_x0002_®_x0005_Av½¸¢kO_x000B_A7ÈÀ_x000F_/Ù	A_x001D_3Öp¿a_x000C_AbIªV*Ü_x0008_As^,ù	AiâW½	i_x000B_AæùS­RY_x000D_ANp_x000B_Aø_x0005__x0010_ëé	A_x000B_à_x0004_%é_x0010__x000D_A5¨«ñMª	A¸_x0012_N_x000C_As_x0007_GÚc_x000D_A_x000C_×_Ú_x0007__x000B_AxÆ&gt;!_x000B_A_x0003__x0005_²¼ÅùO_x0004__x000E_A¤_x0003_8ä\_x000D_Añ8Ç$_x0007_ù	A0Q9ÞÍø_x000C_A_x0010_Â_x0016__x0017_ä_x000D_A;kØ_x000B_Aò&gt;¢	A 0	_x001A_6#_x0005_A)ç_x0019__x0019__x0014_§_x000C_AIëkWåo_x0008_A'©A_x001E_+Ú	A_x0003_NüZ21_x000D_A"V¸Q_x001F_O_x0005_A_x0004__x0017_Þq_x000C_AÊ_x000F_ò_x0001_Z_x0005_Ad?ÄHgZ_x000D_A_x001B_ü®_x0002_Á	A2xÇª	AØú_x001E_¿C%_x0005_ATÇÆg$	A_x0004_YÆ¿&gt;Ø_x000B_A¤à_x0011_Ö_x001A__x0008_Aî1)ÑÑë_x0005_AÌd³_x0016_+_x001B__x000B_AÁµ^_x0014_g_x000C_A_x001A__x0007_Á-_x0016_	AÖÇ_x000B_ÙÉ¡_x000B_Aü÷èÌh_x0005_A^¯W8_Î_x000B_A_x0006_ öóT¨_x0005_Al«_x0012_Ý_x001D__x0006_	Aêìø¾_x0001__x0013_3ñ	Ay_x000D_;	A¦×_x0004_ß	AÐ·¾y_x0014_T_x0013_A#ú½&amp;Ç_x0007_	A_x0010_0	7üò_x000D_A+Ê&amp;~xÒ_x0013_A^,_x001D_µô_x0013_ARØ÷ä°_x0008_AU'ôBßî	A@®ì_x0010_è_x0010__x000E_A/¯ºN·_x0013_A_x0014__x0018__x0016_´U_x000D_	Aê×Òþ!_x000C_A_x0005__x0011_E¥q_x0006__x000E_AÚ(à_x001C__x0002_k_x0013_AI¬¬L)[_x000B_AQ´=Ø_x0013_A_x000F_ái	A¯ñÞ{M_x0013_Afº´ñ_x0016__x0018__x0013_A_x0013_Ì¨ç	Aó¹ß_x0008_Ú=_x000C_A}ì-_x0013_A:ÊKNÉ_x0007_Ap_x0018_'_x0016_¤_x0004__x000B_A_x000B_nÿ_x0012_k_x000E_A¤_x0005_OH&lt;	A±ºSË_x0003__x0011_	AbÉc¶9_x000E_Aehu_x0012_g_x000C_AÍçPx×-_x0008_A_x0002__x0005__x0015_Ì B_x000E_AÇWøgVî_x000B_A¶³Uõ_x0017__x000B_AÃïçU÷_x000C_AÀ\](îz_x0005_A_x001D_vÏh6_x000B_A71÷'Ó_x0007_A_x0005_4t$(_x0002__x0005_AGÅëÉº	A_x0003__x0001_Çd_x000B_Añ_x0004_«yG_x000D_AE0Þ ´ê_x000B_A_x0011_\Õdë_x000C_A_x0002_ý_x0015_8\o_x000C_A±_x000D__x0015_ÇGP_x0008_A;ëu¼)+_x0005_AÒÀå_x0003_Ø_x0008_A#ËÙ_x001E_Þl_x0005_AE1p_x0019__x001F__x0005_A_x0008_ý'L_x0005_Aty6Ô+_x000B_AL"R4l\_x000B_A¶µ.iÏÈ	Aw9ºf}_x0005_A&amp;7_x000B_øE_x000B_A_x000E__x0014__x0001_ª¡R_x000C_A@·`&lt;¸ú	A`Û¥ó·§_x000B_A_x000F_X&lt;å_x0005_A5&gt;YZ¡__x0005_Aóè¹ìtA_x000D_A]Ió_x0001__x000F_áÐ_x000B_Asñ¹_x0002_£ø_x0008_A'@þá©_x0008_A=3!± 2_x000E_A/]DÔßr_x000C_AS-	AÕã:K0_x000B_AÎqÈ#}_x000C_A'[ùd¥_x000C_Aéý_x001D__x0007_×_x000F_AçÒ_x0013_ÃÊt_x000F_A¥_x0003_A22_x000B_A³õ«;&lt;_x000B_Aï_x0014_ª¤ßÁ_x000F_AÆmÐ&lt;	Aä+ù_x001E_,_x0008_AE]_x001E__x000C_A"_x0001_ÖIm_x000E_AÞ´¼o-_x000C_A¤zÊ_x000F_Aih«øJ_x0003__x000F_A~sUT¶Ô_x0008_A_x0003_¬oV_x0004_÷	A2d_x0008_»_x0002__x000C_A@ïÂ_x000F_A«ÈA|_x000B_A_x0002_qü=U_x0008_Aºà_x0015_0ji_x000F_A:²_x0002_ð	_x000D_AVç{_x001D_[ï	AÅxn_x0006_æ¼_x000B_A_x0005_Þ{3_x001B_°_x000C_A_x0001__x0007_èd_x0013_«_x000F__x000C_Auâ*æk+	A_x0012_k(Ò&gt;_x000E_AÞ« cÇÑ_x000D_A_x000B_:©_x0013_ï_x0008_Axî_x000C_"À_x000D_A±ÄûN²	AÚönÙÔ _x000C_A_x0012__x000B_Å}´_x000B_AJÐì#áÊ	A¤_x0008_×­×_x0007_AÖT_x0002_¦P_x000C_AIæ§1õ_x0007_AR_x000C_%VW_x000E_A½4ñÑ_x0008_A8_x0006_SWµ_x000D_Aô7òR¦ñ_x000B_A_x001A_N_x0015_`_x0005_m_x000B_AÆWÈâ_x000B_A`ìuì _x000F_A°öØ*(_x000E_AYòE_x0006_{_x000B_A_x0014_¬¸C_x0007_AÖ_x0014__x000B_ÿþ_x000D_A_x000B_Í®\_x000C_A1÷ñ_x0004_H_x000D_AÓ§¬_x0003_2_x0007_A_x0018_º×L`_x000E_A~0Õ+_x000F_A_x0014_ÏÆ£_x000D_AL_x0010_EÔ_x000C_ASxÁ_x001F__x0003__x0004__x000E_AL_x001C_gÃ|q_x000B_A®89S_x000C_AMßß½î_x000C_Aý3D$Ð°_x000E_Aa_x000F_¸Ê_x001B__x000E_A­÷_x0008_À_x0015_&gt;_x000E_AvI­_x0002_t¾_x000E_A43_x0003_û¿_x0010__x000E_A_x0019__x001C_ »=¢_x000D_AÒØz­¾à_x000C_A#y´À_x0006__x000E_A-Å_x0001_¯1_x000B_AIL²Ñ_x000C_A_x000D_!òA_x0014__x000C_AA6­_x001D_Ë_x000B_ADýñ_x0018__x000E_AòÓ}_x000B_A	t\@¾_x0004_A_x0004_ÁVÞ(Y_x000B_AÏò_x0013_¨_x000B_A%ðèÄÎ_x0012__x000F_A&amp;_x001E__c_x000C_Aá§ûÒö`_x0004_Aï_x000C_¸&amp;_x000B__x0010_At!w&lt;ñ_x000B_A_x0015_I÷J_x0006_r_x0004_AEuè_x000E_Aú_x0004_m~ë¶_x000F_A@_x0011_µn_x000F_AÔ_x0008_{3Ô@_x000E_A«)¯D_x0008__x000B_A_x0001__x0004_Þ_x0003_êì&gt;è_x000E_Ay Æi|_x0010_A¼Iê»8h_x000E_A¤ØÍ_x000D_Jó	A¼Óã_x0015_±â_x000C_A&gt;É¦ÇÖ_x000B_Aù8-ÙãÍ_x000D_A_x0016_`]àíù_x000D_AGøfF_x001C_n_x000F_A_x000C_°{ß°Ú_x000C_Az_x0002_Ì¶Ö_x0010_Aü_x001C_36$_x000E_Ai»_x0003_Y¦½_x000E_AñC­I(_x000D_AÓ- 3ÅR_x000E_A_x001B_£Ï5ªú_x000E_Aë²ã¬ª_x000D_A·"à^a_x000D_AÍZ_x0014_v)a_x000D_Aü_x0006_}Q?_x000D_A¥ÇfÞ5F_x0010_A=ÿ/}ÿ_x000F_A¸êH_x0007_%_x0004_AÒ_x001F_¹_x0016__x001C__x000C_Aê0(W[_x001E__x000B_AmD¼&lt;_x0011_´_x000C_AU7ºzU_x000E_AÈ¶ÃÀÉD_x0010_A Ø_x0002_'2)_x000D_A|ºkn«_x0004_AtÅ¡YÞ½_x000C_As¾Yä_x0004__x0008_Ñ}_x0010_A¾{Mg¸_x000E_A+JV7_x0008_AmBoã¾d_x000E_AÙ_x001B_· }_x000C_A²_x0008_÷//_x000E_Acì§Üå'_x000B_Ag_x0013_!ÃÈ_x001B__x000E_Ar°u_x0007_¼_x000D_AñãUjå_x000D_A-Ø_x000B_Â·_x000B_A@_x0008__x0005_ÎàF_x000E_A_x0019_-eNCÔ_x000B_A_x0018__x0013_V¿±»_x000C_A_x0003_MiþÖ	A0RªîU&amp;_x000D_AÓBb?CI_x000C_A9÷Ò_x000C_AÊëñ[ÁS_x000C_A ¢_x001C_òÊ_x0007__x0008_AÝ?Í_x0006_¥_x000C_A_x000B_Ô	~_x0008__x000E_Aèv_x0007_"§_x000E_A(÷pÛâ_x000E_A)ß|äNT_x000F_Av_x001D__x001D_Ré_x0001__x000D_A_x000D_ËTiý­_x000C_A_x0017_j_¸õ,_x000C_A_x001C_ðÁ\(_x0008_AàRG_x0002_t_x000D_A¨w/¡±_x000E_Aæ/£\_x0012_½_x000E_A_x0001__x0011_e Ë=_x000B_AèÄ_x0013_Çß_x000F_Asùâv|_x000C_AM«³5=R_x000E_Ai_x0005_löq¶_x000E_AÓ¸?=_x000E_APå±«_x000E_AèNÉH}ø_x000C_AyrTf_x000B_AäË±D·,_x000D_Af^G	_x0006__x000B_AN;ÈAO_x000C_A_x001E_rÆQ'_x0010_A¿ÅNÙ_x000D_A_x0010__x0007__x0002_ /_x000B_A¼y Õkã_x000D_A¡¤_x0004_Õ_x001E__x000C_AÓ,·Ù0_x000E_AÞÒ{0ù;_x000E_AU0_x0006_]À´_x000D_A_x0008_Í_x000B_q¨_x0003__x000D_AÅ*V@U_x001A__x0010_Aº+Åô&amp;ö_x000B_Aæ¨[f_x000C_AuöQõ %_x000D_AP+yàY_x000B_Aõ!×Í§4_x000B_AkèW·²&lt;_x000B_A_x000F_´	Dñ_x000F_Ayµ_x0007_»+_x000E_A©&amp;·G'-_x000B_A_x001E_S_x0001_@_x0001__x0004_Ê¹_x0010_AQín_x001E_©*_x000D_Aþüu_x000F_ó_x000B_Aêû`(_x0011__x000D_A±w_x0002_p)_x0003__x000B_A**ª~_x0010_AA&gt;'_x0019__x000C_A¡Ñv_x000C_As}¥æ-_x0010_A¢à¯^fÁ_x000B_A_x000B_ë:t¨K_x0010_Aq_x0003__x001D_¾¾_x000C_AR§lTÅ_x000C_A$ /W_x000F_A]Ó³Ò_x000B_Aªùç_x001E__x0001_D_x000E_AÇåSçG_x000E_Aú¼Tì~ë_x0004_A¯£ÿ¢_x000C_AcL	3QC_x0010_AÆßÎ_._x000D_A¼àÛI*_x000B_AÄeP&gt;7á_x000D_A,_¯:_x000D_A´àK_x0013_Þ±_x000D_AQÍãþ¾_x001A__x000F_A9Ö¥IZ_x0010__x0004_Ab_x000B_«ÆÇ_x001D__x0010_A#_x0015_Êò_x000E_AeÖJ®õ_x000B_Ajøw_x000C_Ar¿V_x0004_v_x000E_A_x0003__x0005__x001B_v·_x000C_A¥$!ÅI_x000B_A_x000F_¦U1Ñ_x000E_Aÿa	ãò*_x000C_A¼þ`¤E_x000F_A²nø½2_x000E_Ay_x0005_T|_x000D_A^Õ¡I¾÷_x000E_A¨zzc·_x000E_Aä_x001F_òF}_x000D_A_x001B_Z½§._x000E_AKµþ$ì_x000E_AD¨A»ÈD_x000F_A]ùÌ-H¿_x000B_AT_x0017_ýþÇó_x000E_A_x0002_q®D_x000E_A*bªÓ)_x000E_A#á`òK_x000E_A_x0003_*D_x0010_Ü&lt;_x000E_A­%x3__x0011__x000B_A ÿávqÙ_x000C_A0TÉaa_x001E__x0010_A_x001B_UCÃ"_x000F_A_x0006_ÍQnnN_x000C_AOc{%#_x0001__x0010_A_x0018_&amp;,é_x000D_A^SMè_x0015_k_x000B_A_x0016_¤@_x000D_ArþØè¥_x0004__x000C_A¥? ÚÍw_x000C_AÖûH¸¶_x0003__x0010_AmF_x001D__x0005__x0007__x0014__x000D_AÒÀçk¤_x000E_A³ À4ç_x0007_AE+_x001E_Æ_x0013__x000F_A¯=æâ{¦_x000B_A¹_x0003__x0012_ßÏ_x0007_A_x0008_&lt;ò_x0006_û«_x000F_A®f.[.	AF¶iõd^_x0007_AzS_x0010_pB_x000D_A²¿&gt;ù_x000F_A¥æî6u³_x000E_A"c§_x001E__x000E_O_x000C_A³õÈ·°z_x000C_A|üNAux_x000C_AyÜò¿r­_x000F_AËU@¢_x0010_AZU²­W_x0010_A÷0*Ú_x000C_A¾ß_x0014_ø¡_x000D_Aùù[TG_x000B_Af_x0016_~]_x0001_@_x000B_Af}_x0008_Æðû_x000D_A06ð§0_x000C_A&lt;&lt;_x0019_eYZ_x000C_AâD_x0002_!]8	A_x0015_WG©Þ_x000D_A¢¤&gt;.Ä_x000B_Aææ.;(_x000E_A!_x0004_ê!N_x000D_AÅXmß·w_x000D_AîÖ?Æ5_x0010_A_x0001__x0002_î§Eª_x000B_A"bC&amp;Ú_x000C_AìÊ1®_x000C_A&lt;¥'±°®_x0002_A:zmM_x0011_M_x0010_A OT_x0013__x000C_H_x000B_ArTü_ïò_x000E_AÏ_x001B__x000B__x0008_ó_x000B_A_x001F_Ù&amp;6_x0001_}_x000C_AµÔ¿âp_x0010_Ah°_x000E_¶_x0003_Å_x000B_AÂë1CMC_x000E_Aâ_x0011_Å½'_x000C_AË¸ÆcØ_x000B_A_x0016_\¬n¾_x0002_A°Âe¾Î_x0012__x000D_AÛ#_x0010_xË^_x000E_AÈ_x001E_dÔÚ_x000D_A+Âs~o_x000B_AZ_x0012_¸3t_x000F_Aæ3O¼}õ_x000F_AÞ_x000E_IF	î_x000D_A³¼s_x0005_ Î_x000E_A¯Lßtv_x000D_ArOz_x0008__x000F_AciNï3½_x000D_AP;_x0019_O+_x000C_AGá_x0002_Ôx_x000F__x000C_A¢OV_x0010_A)a¿_x000D_A`(J=_x000B_Ä_x000E_Ai\_x0001__x0003_zà_x000D_A/ÔS;_x000E_AßJ_x001D_7&amp;_x000C_AòÞpt;5_x000C_AÞÚ_x0002_s_x0004__x000E_AÌV}öÁ_x000F_A£7cä\b_x000F_Aîc_x0005_}_x000D_Aùs(oÌÂ_x000D_A#(¾_x0012_R_x000D__x0003_AÙ¬]¸_x0008__x000C_A^$Ä0FÙ_x000E_Aîw^¡_x000C_AØ8º&lt;	_x000D_AxLG _x001E_«_x000E_AåÎ%ßõ_x000C_AÉ¼êß_x000B_è_x0003_A_x000F_(¶ýju_x000F_AÕ_x000C_è/)_x000B_A?vm7aÝ_x000F_A%"3×Þ_x000C_AMEýÄ6ç_x000B_A÷´¬_x0017_t_x000C_APñ_x0013_ËC%_x000E_A\ýé_x001D_WS_x0010_A6§=Ø´_x0003_AÛe%_x000E_ADÔû&gt;´_x000D_Aý°_x001B_&amp;¢_x0017__x000D_AEÜ	ùã_x000E_AäZ¾æ_x000F_Azî3_x000B__x0019__x0003_A_x0006__x0012_¾°GÑL_x000D_Aû0Ý_x000F_A´^Òº'_x000D_A_x0014_8	_x0006_³_x000D_A_x0013_v_x0001__x001E_²c_x000B_AcS_x001A_t.è_x000C_A²#þ_x000E_s¦_x0012_AcÖ_x0002_ä_x000B_A#ì_x0011_o_x000C_AUÉ»t-_x000F_A «©å#_x000E_Aáì*ÃÌC_x000F_A_x001A_F»oÍÈ_x000F_A_x0013_%Êð_x000D_â_x000C_Ahv·Mç%_x0010_A[¬å«_x000F_A1_x0005__x0011_{	_x0012_AyÔO##Ý_x000E_A¢©_x000D_P_x0016__x000B_A_x0017_o!_x000B_­_x000B__x000C_Aä¢_x0004_/ì_x000D_AN_x001C_rØW_x000B_Av_x0013_öBõÇ_x0012_A_x0002_¬%_x0005_,ê_x000E_Ak{!,Bã_x0012_A²t_x001D_IRH_x000E_A(_x0007_._x0015__x000B_._x000D_Aãûôæ_x0008__x000F_AéÛ_x0003_4Z_x000E_A(W!êþ¦_x0012_Aæø&gt;kw_x000D_AþÈu_x0017__x0003__x0006__x0018_ù_x0006_A_x0011_%¢_x0011_ÓÜ_x000D_A:ºjý_x0004__x000F_AVôr9M_x0006_A÷U	¡.°_x000D_A_x0011_Æ_x0005_1²_x000D_A*Dï_x0002_{_x000E_Aåé)_x001B_µ?_x000E_A¡_x0007_Ué¹_x000C_AÇý5_x000E_ApÜÈÿ_x000D_Aàýß*½Ê_x000C_A1»*Õº_x0006__x000D_Abµ,p)&gt;_x000F_Ad&lt;úÉI_x000C_A¢Ò.z9_x000B_Ap`Ør_x0006_A2=_x0010_ï_x000F_A²G3|_x000F_+_x000F_AÒã_x0016__x0014_p_x0011__x000E_Acô_x001A_Xº&gt;_x000B_A_x0001_qdM_x000C_AÆm@Þ»_x000E_A&amp;$ó:_x000D_Aë%ìØüd_x000C_A[ig_x0014_ï_x000C_Ap½Çû_x000D_A	_x0014_h_x0010_èV_x000C_A­=¾_x0001__x0015__x000C_A°_x0013_²éä_x000E_AÄB_x0011__x000C_Akié1_x0006__x000F_A_x0001__x0005_c¤0ë\_x000E_AðÑðJ_x000F_2_x000D_A%1ìd_x0007_&amp;_x000D_AxM¢øæ_x000E_Aè½µ0_x0005_­_x000B_A_x0015_WJê_x0006_H_x0005_AÌí_x0017_bø_x000F_ATsp_x0016_µ_x0005_A¡o8_x001D__x000F_A¼æZ1ñ_x001B__x000D_Ap`o_x0016_¹_x000B_AûØ5Ô_x0005_A¹!fë_x0004_ú_x000E_AFkb¦ùT_x000D_A!ÐT(ç¬_x000E_AÔ¦_x0008__x0012_\?_x000B_AÎ_x0004_´°ÅË_x000C_Aç³_x0003__x000B_A"§vJñ__x000D_A_x0013_ÌF't_x000E_Aò»_x0006_é}_x000E_AOÊ£eï_x0005_A6¾£_x001A__x000D_AÆkõP%_x000F_Aöª_x0017_3_x0011__x000B_AÓY_x0003__x0013_öô	A¿~ß|6_x000D_A_x001F_*¬_x001A_U_x000F_A¡dû%l_x000C_A_x0002_Ëe;0_x0010_A²êî§ã_x000F_Ay[_x0002__x0003_R¥_x000D_A¾{1è_x000B_A8*êíÖ_x000D_AðÊ`öIì_x000D_AÏç9j4c_x000B_A´·f´_x0003_AÙ2¡é6_x001A__x000B_A£â"_x001E_ý_x000B_A_x001F_*ÍtÐ_x0003_A&gt;++òc°_x000B_AWæïÝ_x000F__x000B_A_x0019_¼_x0005_8/_x000C_Aä'i;3_x000B_A£ä^Q_x000C_A=Êä]§_x000D_A:?è)+Ì_x000D_AØ6{_x000B_AV;Ó_x0011_ûg_x0010_AðÖß_x001A_îÃ_x000E_A0_x000E_ùÁ_x0003_A_x0011_t_x0015_¢_x0001__x000C_A_x0017_¬¬_x000C_AÄÚg7sà_x000E_A#{Ñ½ë_x0017__x0010_AAÿt1ë_x000F_A:_x0010__x000F_ôá_x0003_A" R.V_x0003_AX©_x000D_AoãB_x0018_þO_x000F_A_x001F__x0012_~#Ý_x000B_A0ú¹ë|5_x0003_AFe)Ü;~_x000C_A_x0003__x0004_Ü!}Ãü_x000B_Ao_x000C_­u6_x000E_ASê_x0013_¹ð_x0004_A3[ùÖNÍ_x000E_A_x001A_,¾_x001E__x000C_ß_x000C_AhÐÈ_x0010_Aép_x000C_AyÕmpi_x001A__x000C_A~M:¥_x0006__x000C_A$Y½ õ_x000E_AÑpC}_x000C_AÞÎº_x000E_A¥1:_x000B_f_x000C_Aòkñ½Gæ_x000D_A_x0008_F_x0001_\ö_x000D__x000E_A4ä¯¹_x0014__x000C_A_x0010__x0016_3_x0002_ÐF_x000D_A]Ð&amp;À_x001E__x000D_A?7l_x0017_#_x000D_A&lt;×Ðÿ¿_x000F_A!xÐc75_x000B_A_x0012__x0018_ ¤÷_x000B_A²_x0019_Ä_x000B__x0012__x000C_A\iW_x0004_ZÉ_x000B_A±Þ_x0013_?A_x000B_Al_x001B_q_x000C_p_x000D_A¨*®(_x000C_A9_x0011_¬_x0002__x000E_A`ÉÆ¦³_x0005__x000F_A@ÔH¿'_x000B__x000C_Aìmªr¯S_x0010_A÷N$Ð_x0003__x0004__x0001_é_x000C_AmØò&amp;_x0017__x000C_Aæn¹®oj_x000D_A_x0004_òÒí)±_x0004_A_x0018_^ÆoKv_x000D_AÞH__x001E_Ï£_x000E_A_x0016_~ÅÚT´	A_x001C_0»?Ñ_x000E__x000E_AT)¿d_x0015__x000F_A)^)ú_x000E__x000B_A_x0006_.ò$_x000C__x000F_At_x0008__x0004_u_x000C_A_x0003_ã+4×_x000D_AcÐr±ì/_x000F_A_x000C_nÆd5;_x000D_A__x000F_Ð¸]_x000D_Aácd¥&amp;_x0002__x000F_A*Õò(¯_x000B_A¨uÞ0;_x000E_A(¬R[R¦_x0010_A°q_x0014__x0011_æÞ_x0004_AÉ®ÁÓ_x001D__x000C_AÀ¬#7¹_x000D_AKæ&gt;Þ¨_x000C__x000D_AX?a_F7_x000E_AØHsÖ_x0019_M_x000C_Aø\v!_x0016_o_x0004_A¼ÂÜ-#_x0004_Ai `Nâ_x000E_A,/q~:g_x000E_AÞJ&lt;ÎÖb_x000E_A$ºÍ»_x001A_Í_x0004_A_x0001__x0002_Â°¤Aû±_x000E_As%_x0013_iP_x000C_AôÐ|}_x001B_Y_x0002_A_x0006_Ý$)×ô_x000F_Aw_x000D__x0016_&gt;_x000C_A»	¤:¿_x000C_A_x001A_Àè]	_x0010_AVÕÒ¼0@_x000C_AFX¸d_x000F_AuàCS_x001F__x000C_A¡_x0005__x0017_!q_x000E_Akm¡èi½_x0010_A _x0005_¹_x001D__x000D_AÂP\_x0016_ë_x000B_A©vZ_x000D_AèWnÌÌ_x000F_AÅËC_x0015_î_x000F_Adj_x0017_TB_x0010_A&gt;|pÔdr_x000B_AhTÙcº_x000D_A2¶ ¹øö_x000C_A_x0016_ëÛªqØ_x0002_A_x0001_2\@_x000B_A¡Á_x0005_è5ê_x000B_A_x0014__x0004_Llð_x000C_AÍ{MgÏ_x000D_AI_x0007__x001F_ÅÃ_x000D_AxçGêf_x0002_AxxÉ_x0011__x000E_AØÏÅ+_x0010_Aq_x000B_A_x0016_©_x0012_°_x0001__x0006_Pâ	A¯ßð£F[_x000E_A¯_x0015__x0010_ ;L_x000D_AÚÅ_x0006_=,_x000C_A&lt;_x001A_ã_x0005_+?_x000F_ADia¤£_x000F_Am@_x000F_¹²4_x000E_AiÍ½ÉnÎ_x000C_AiA/¹Ï,_x000F_A´ÐÚØoÛ_x000D_AO_x0002_3ý¶_x000E_Anò¬æ_x0004_E_x000B_A×_x0015__x001A_«Öæ_x0006_AâF_x0019_ùà_x000E_A)¸õi_x000B_Adæ¬ÿ %_x000B_A_x0012_w[ªÆå_x0006_AQ_x0011_\7åÉ_x000D_AóÆ_x001E_²p_x0006__x000F_A8Þ)?t_x000E_Aðªap¬_x000C_Aça,N¥©_x000C_AÕ_x0014_sH²_x0007__x000F_A¥X`¶ó_x001F__x000C_Ae_x000B_Sõ¿_x000B_A¬_x0006_\¢M©_x000D_AJÌL¹_x0016__x000C_A_x000F_êj_x0003__x001F_i_x000C_AÝc_x0018__x0005_õ_x0006_AÞ2óY_x000B_A_x000C_ê³_x0006_A_x0019_úÿkD_x0004__x000C_A_x0001__x0003_-ÙÚ+9_x000F_A¾Z£Ëj_x0007__x000D_A+ÕE9´_x000E_Al&amp;gè_x000F_Aã®8×t_x000F_AúÕS_x001E_x±_x000B_AÍæH»	A¥_x0010__x000F_	_x0006_¡_x000E_A[ *	AÙe@ïl_x000B_A«_x0005_A,_x000B_AEÇøµÄ_x0003_A+o)_x0008_Òú_x000F_A62S_x0010_AW(7_x000F_AÈ1ÛnÌ7_x000F_A8ýÏs®ç	A@f_x000E_d_x0014__x0001__x000F_A&gt;HSøÙ¿_x000E_A-ÜúË{w_x000E_An;°¯HG_x000C_AYUÑ5Ý_x000D_Aÿw|²_x000E_A_x0019_ÝY©_x0003__x000F_AU°IÍ0Ñ_x000B_A_x0007_/à­Q_x0003_Ah__x001B_zö'_x000D_Av_x0002_öt_x000F_Ø_x000E_A^_x000F_û_¸!_x000C_A&lt;}_x0007_¨ù/_x000C_A4vµÊq]_x000D_AnÇ&gt;×_x0005__x0006_dÃ_x000B_A.Ñt§Z_x000D_A7ökÎõ_x000D_Aâj_x001C_7|»_x000B_A0Î®kÿ_x000C_AÙ(ÊðD,_x000F_A#.Ê_x000E_AäË:rê_x000D_AÚ_x0002_ß_x0017_C_x000D_A0¶¥çY_x000C_Aä»_x000C_@=_x0004__x000B_AU_x0008_jà¸D_x000D_Aer9I±_x000C_Af_x0011_Ò_x0001_«_x000D_A%Ý¤n_x0019_i_x000F_A4_x001F_Ky´Ê_x000D_A_x001B_JAò£_x000D_A­_x0019_Ñ_x0018_â_x000D_AgÒ_x0015__x000C_AÖ½·_x001A_/_x000E_Aj &amp;/U_x000C_Ag«(ì_x000D_?_x000D_A;¹õÂ_x000E_AU±¢_x0015_­_x000D_A_x0018_Mÿþ_x0010_AQó\@_x001B__x000C_A_x000F_y=cX$_x000D_AÚÐ,[_x0003__x0006_AX´g _x000E_A·ÆU_x000E_	AØ?_x001D_ò_x0006_¨_x000D_A*¬ªÛD_x000C_A_x0002__x0003_³¯_x0008_Ô_x0014__x0010_AH#_x001D_15~	A_x0017__x000F_¤ÉG¡_x000E_A_x0001_I^_x001E_V_x0003_A&amp;Õ¥F³_x000E_A(_x0010_W_x0013__x000B_A.©sN_x000F__x0010_AñÕÇ¥Ñ_x001A__x0010_AQ8_x001E_ä_x001D_Ú_x000E_A¸%	ë_x001D__x000B_AÈéà7Dñ_x000E_A9S,H_x0016__x000F_A%¾×c¹_x001E__x000C_A94/F_x000F_Aw_x000D_CCL_x000B_A_x0015_¥ü·8J_x0010_A²*í[Û_x000D_A`YXÇq_x000C_AoÊzf#_x001E__x000F_A!Z_x0010_âk_x000D_A¬ìaJj_x0003_Ah¼Ô?rK_x000C_A6$«S_x0004_z_x000D_AÏ¾_x001B_Æ½o_x000F_AlZ_x0015_&gt;&gt;O_x000E_A@ÀA,rJ_x000B_AÑ¹æ,_x0003_AH~Ï@v_x001A__x000D_Aë$Ëñô_x0003_A6PÊö_x000B_A_x0011_n×ü8_x000D_A$ "_x0001__x0002_5_x000F_A'E_x000E_õfÏ_x000C_A×Ó*_x0019_q_x000F_Av!3±ö _x000C_A_x001B_ vî_x0018__x0010_Aî_x0004_¡ÿçï_x0002_A_x0008_½¥\ë_x000D_A¾tHÿ Ï_x000D_A_x0005_.l ê_x0018__x000C_AåQ¬_x000C_AK+T7_x000D_AkÔ_x000D_Ýÿ	AÌ&lt;?'¼Ì_x000D_AË.¼_x000F_­h_x000D_A¶(Ëª*¾_x000E_A3ºÏ!ã_x000B_AÓjHÞ°C_x000F_AÀå _x001D_=._x000F_AB­c2_x000D_A_x0019_îêj#_x000D_ABv1úN_x000D_AÛü]¼j^_x000E_A_x0014_R_x001A_1Á_x000E_AÀ+Z}¼|_x000E_AxÄ;íÔ_x000C_Aùãm	ª_x000B_AWa_x000F_sÓ	A¨u_x0016_ÜÆ_x000C_A_x0004_0	Óòg_x000C_A»_x0019_õkr_x000C_AF0RÉ_x001E_Y_x000E_A¶ô5_x0012_bî_x000C_A_x0002__x0003_Õ_x001B__x0014_n_x0012_ð_x000F_AxPÂWq·_x000D_AÔÍ_x0002_v&gt;_x0010_Aæ$Cõ_x0014_ª_x000E_AfÑºÒS_x000F_A¾_x0015_¸[,_x000E_Aò_x000E_è_x0002_O_x000B_Aò ß«ð_x000D_A&gt;+VÐ_x0019__x000D_AEU5|Ù"_x000C_A_x001C_[Z|¤Ç_x000D_A_x000E_$¬0_x001B__x0003_A._x0008_HÀ_x0013__x000C_A@gy«_x000C__x0010_Aèá_x0011_÷ºr_x000F_A2´fä_x000F_A;h«_x0007_²â_x0003_Av	òþ_x001A_t_x000B_AM_x001B_\!m_x000B_A±7FO_x000B_AÄØÈHr_x000D_A àÿ¨«_x000B_Axà,¡_x000B_A_x0019_s_x0004__x000C_S_x000E_A_x0001_¼+ÓÌÖ_x000E_AcÀòÿW_x0010_AD4xÁ¨_x000C_A&gt;è_x0012_Bz®_x000B_A8ºT0#G_x0010_AvÍ_x001A_§ðª_x000C_AEVÞ²Ú	_x000F_Ayóè_x0001__x0004_ª_x000B_A°ÈG\_x0017__x000D_A(_x000E_:V?_x000F_AÃÑmò_x000C_AÑhõ×H_x000F_A¢K_x0016_Ô:_x000C_AØMþÒO_x0018__x000B_A\¤O_x0014_L_x000C_Asyf:\._x000E_A3Û¼ä t_x000F_A³±ª|¶_x000C_AÓÿÇA_$_x000E_A­°Ö_x001C__x0012__x0003__x000C_AQÛRµr_x000C_AÐö)Sz_x000D_AöÃü)^r_x000E_A/z©¹±__x0010_A_x0004_G³þ¦Í_x000C_AúuyS_x0014_ª_x000D_A·0_x001E_ê_x000D_ASv_x0003_PûE_x000E_AÇ0~-_x000C_Aêï²b!¢_x000E_A|°Îï±Ñ_x0004_A#~Ü·{%_x000C_AL³¸¬)_x000F_Abå4®/_x000C_A&lt;!_x0018_;_x000D_AÔ_x0003_5¬_x001F_f_x0010_AÖgõÅõb_x000D_A_x0002_óG_x000E_¯_x000D_A¦@cT&gt;Ö_x000D_A_x0005_	©Ð&gt;\_x000C_A¦Æ-_x0014_J_x000C_Aü5½Z_x001F_i_x000B_A¬»L*VP_x000B_Aöf·_x0019__x0018_µ_x000C_Awi/'¸ã_x000E_A_x000F_ÀcC´_x0012_	A_x0001_Êþ¸,£_x000E_AM82_x000B_*_x001E__x000D_Aó;Øú_x000D_A_x0005__x0006_/3e¼_x000E_A_x0016__x000D_äò_x000C_A_x001E_Ï_x0011_W_x0019_Å_x000D_AË`?m¢¡_x000D_AK_x0007_(øÿ_x000B_A=_x0018_»_x0008_¦A_x000C_A_x0010_ZB¬_x000B__x000F_A0:&amp;»_x000B_*_x000B_AaH_x001C_3¶§_x000E_A¥0-)çó_x000D_A_x0017_55ôÀ_x000C_A¶&gt;t_x0002_Y_x000D_A¿ÙEûw_x000F_A4_x0011_&gt;­_x0004__x0008__x000E_AÌ¹iÙsv	A_x0014__x0003_ªÌE_x0016__x000E_A#FY_x0010_4_x000D_A9_x0011_½JÛ_x000E_AcÿñPÆÓ_x000E_A4_x0002_ú_x001D_$_x000B_A:&amp;éÇh[	A_x0010_kËq_x0004__x0007_xn_x000B_A\^¶ôx_x001E__x000E_A·EC;_x001E__x0007_Aáyº2±È_x000D_A¥_x0011_*{öH_x000D_A&amp;_x0001_æYGë_x000E_AX­ð_x000E__x0002__x000E_A[ñ±q_x000E_Al _x0013__x0013__x0007_N_x000E_A¢_x000B_Öå	A¸æ+Ãpq_x000D_AÛ-}¿h_x000E_Aa_x001F_g³_x000C_Aº¨Ý_x0005__x000C_A(­_x000E_A½´@ê_x001C__x000F_A6Z½bè_x000E_A_x0001_BMøô_x0013__x000E_AÔ/ËÇ_x0006__x0006__x0010_AHÔ¬Øªù_x000B_A_x0002__x0014_Â_x000F_A X7ó¶Ú_x000F_AÌm&amp;æü_x0008__x000F_AÆ_x0011__x0014_ºb¾_x000C_Avç&gt;ª²E_x0007_A"vy&amp;Ý_x0003__x000E_AÂ_x001B_/ÈáB_x0007_AEMAP1Ü_x000B_Aý.®_x0017_±_x000F_Ah.zP¤@_x000F_Aº¬^¹_x000B_A%__x0011__x0013_Ì_x000E_A_x0001__x0002_~/çb_x0002_AãÌ_x0016_Qõ!_x000E_A_x000D_c_x0015_u´_x000B_AØðGÙ3Â_x000D_A¨ïæ¹+_x000D_APPÅ_x001D_B_x000B_AÓú]ç'à_x000C_A_x0006_vÉ_x0002_F_x000E_A¨qC5.H_x0010_A¾Ûy¶_x001F__x000E_A¾_x000C_á,ù{_x000E_A^,±_x0018_ä_x000C__x000F_A)ÝÖÚÓ_x000D_AÂÈUõM_x0001__x000D_A_x000D_²©ï_x0002_A¼Ð_x0018_Y_x0016__x0010_A_x0008__x0002_Wô_x000D_Aæ8KÜfÑ_x000C_A¤HÖ¢IÙ_x000B_A_x001D_õâ_x001E_»_x0002_AF?_x0010_n_x000E_A¬ÃÒÎb_x000B_A¡c2_x0008_K_x0002_A_x0006_²ïë=_x000D_A_x001B_y°7v_x0012__x000B_A¨è3Öc_x000E_A;M_x000F_Ä0_x000B_A_x000C__x001B_lè¸Ò_x000D_A_x0001__x0013_þzu&lt;_x000E_Aúc_°#_x0010_A4ÄNe_x0010_w_x000E_Aj¢±¯_x0003__x0008_Ã:_x000F_AnØåa_x001A_ _x000E_Aê©,íäa_x0008_A_x0005_EFJQû_x000E_AH¸_x000B__x001F__x0015__x000C_AÊ^Rò_x000E__x000E_AòL!ñ)_x000C_A"_x0013_õ_x000B_A»&lt;C¤&lt;_x000F_A&lt;ø®_x0001__x001A_ç_x000E_A_x001B_¶ÖU¶_x000F_A²×¤ÜJ&lt;_x000C_A,_x000C_BÅå_x0019__x000F_AÀ_x0005_}_x000E_A_x0004_A_x0002_C+_x000E_A_x0005_]O:ðZ_x000C_Akg³¼«l_x000D_AwÙ5×ª_x000F_Aß_x0002_kå³_x0002__x000C_A¢ýÁ@_x000D_AM_x001E_WÃM1_x000D_A¯x&lt;ú×	AÀ!]ð_x000E_AC&amp;3/ùG_x000C_A·òáÄtx_x000B_A_x001E__x001E_Z,¤_x000E__x000C_A4.0á_x000D_Ap¸©Í_x001F__x000F_Aä_x0007_}·fQ_x000E_A_x0006_­}%_x0007__x000C_A¸¯¬¸a_x000E_A/L_x0010__õz_x000E_A_x0003__x0007_Ì{.?:_x000E_ALÂ|²Y_x000F_A_x001F_ÔTÏ:_x000E_Asð_x0010__x000B__x0001__x000C_Ag&amp;ì¯%_x000F_A^³g_x000C_j_x000C_AFã_x0005_&lt;%ë_x000D_Afq2S¢_x000D_Aë_x0011_þÉ@_x0006__x000F_A_x0013_0_x0004_uc_x000E_AVÁ&amp;âhu_x000B_A¦`eåj_x000C_A_x0016_©@N&amp;_x000F_AºÌ`Ì_x0007_A[ÒÈOj_x000E_A{Û)_x0010_AaEHèv_x0012__x0010_A,Ïõªi_x000C_A:éÎËØ_x000C_Af_x0002_gN_x0013__x000E_A®È_x0010_}Í_x000D_A¶x_x0001_7_x0016__x000E_Aìí_x0018_¦_x000C_Aj©lR6ò_x000D_AçrÿßÅB_x000C_Aâ[×_x000E_A§_x001B_:¤_x000D_Aäµë_x001C__x000E_A)øÏÝ_x000E_Any¸ó_x000C_Q_x000E_AÞ_x0014_¥Ip$_x000D_AÉpÏø_x0004__x0007__x0008__x0006__x000E_A.Ú&gt;&gt;Hv_x000F_Asì%Ê«_x000D_AºÒii_x0003__x000C_A_x0019_£ÙÜñ&gt;_x0007_AWó¯«_x0018_z_x000D_AÛÀãÆ_x0007_Aý_x0005_Jò_x0007_AüõÉ	cæ_x000E_AØÖ_x0004_÷È§_x000B_A%_x000F_½¶/°	A±_x001F_6m_x001C__x000C_A`ù_x0017_éjÚ_x0007_A;áÓ/'_x000C__x000B_AÞÇÓô_x000E_A´$!dqÁ_x000D_A5_x001D__x0015_)*a_x000C_A_x0007_&amp;Ì;è_x0002__x000F_Aêq_x0001_²_x000E_{_x000D_A&amp;ú-&gt;U8_x000D_A¬ß_x0010_üÈÇ_x000D_A^Ï2c§	A_x0008_C&lt;KÅ_x000D_AèëíêY_x000E_A2ZÖA{a_x000C_AÄW¯|~s_x0007_AKYXÓü_x0010_A_x001B_Á»Ã9 _x000D_AÖfåc¬"_x000C_A.UÎèÅ_x0007_Aã¸Ú_x0017_éJ_x000D_AÖW1í_x000C_A_x0006_	:öj)â_x000F_A^Ë_x0017_p²@_x000B_Aâ_x0005_ÔÜû_x000E_AÝ_x0015_qÊ_x001A__x000F__x000C_AZ¸äóX_x0007__x000B_A~Ú¶ô_x0003__x000F_A:@á¾_x000B_AÊ+_x0017_*O_x0008__x000E_AÂ_x0007_Ìî_x0019_F_x000D_A®w_x0001_Åd_x000F_AfJºèO_x0014__x0010_Adz?_x000C_ó	A¡&lt;kõ_x000D__x000C_A _x001B__x0005__x0002_V_x000B_Aþ¾@­â_x000D_AÜÜ×LR_x0010_Aøü¬Å_x001F__x000F_A1_x0004_:FÖ_x000F_A_x0018_Wæ=^³_x000D_AÝ}qj5_x000F_A©|_x000D_þGô_x000C_AO2Í4_x000C_A_x000C_&gt;_x0016__x000B_A¥ó¶¨?y_x000B_AØ÷À3yp_x000C_AY§BÔ_x000B_A:i_x0019_æ_x000C__x001F__x000B_Aw´5*ÚÑ_x000D_A¥=þÿÆ	AFé4Õï_x000D_Aê¶î×{á_x000E_A"_x0018_*_x0001__x0004_U5_x000E_Aäp¸Î	y_x000E_A_x0004_t_x0003_à_x001E_Ç_x0010_AÝÎÕ×Ø_x0015__x000D_Az_x0001_wdñ_x000C_Aî_x0013__x0005_¶	Aâj_x000C_ý,ö_x000C_AV?,'Á_x0001__x000E_AèÛûM_x0019_Æ_x000D_A\@_x0013_û,_x000D__x000D_AÐ|áAc9_x000E_Akî?ÿØº_x000B_AÁ_x000D_Ip_x001B_x_x000B_A¥ø9ûö#_x000F_A2/Ýé½Þ_x000B_Ay_x0018_¡`g_x000D_AyÝô_x0010_A¤µHÜC_x000F_ABÀ¤6ú{_x000C_Ai¢_x0005_4ç_x000D_At\¤_x0013_Ïl_x0004_AS=ÈÍ×_x001A__x000B_A_x0001_UKRI_x000B_AÝj§Åò_x000D_AFI{_x001C_|¼	AÊä#JN_x000D_A4ÀmòM=_x000D_A¹ÂÅÙ-_x0002__x0010_A¼ûgG¸²_x000C_AÿwØ_x0012_Á_x000B_A_x0007_7}Xf_x000E_AlkYDàç_x000F_A_x0003__x0004_DÉ±_x000D_Aú+ª¾_x000D_A_x0008_í½m·X_x0004_Añ_x0012_Ìj_x0016_"_x0010_AUèÒd_x000D_A&amp;'Â¼ç·_x000D_Aéû+J_x000E_A_x0010_%õAÅ_x000F_A\/¤ºz_x000F__x000D_AY_x0017_K3=_x000D_Aêo_x0016_pJ_x000D_Aõ.1&gt;!_x000F_APFi4¶Ý_x000E_A_x000C_ òí_x0004_A?Kñq®_x000C_AÀØz"V_x000D_AÝä%ö_x0001_¥_x000F_A_x0002_-J4ù_x000D_AÏiú_x000F__x000C_AmÛy'_x001D_µ_x0004_A¬°_x0017_=_x000B_ALsÌ/T_x000D_A¯_x0018_oðt_x000D_AMÊÚ2F_x000C_A´_x0002_÷¹_x0013_w_x000D_A{Ö_x000B_N]_x000D_AÏþEoUz_x000E_AHm¥Üï_x0019__x000C_A$û	ò_x000F_A2»¢M_x0012_v_x000D_Aü­ñ_x0018_õü_x0004_A­÷]ä_x0003__x0005_iÀ_x000D_A¾_x0015_×[_x001B__x000E_AÔa_x0018_~ßk_x000B_A®D_x0015_/_x0003__x0010_A¹-q_x0011_ü6_x000F_Ah©¼vah_x000F_AáîEDp_x000E_AÀ_x0018_FýL_x000D_AÛð]²_x000E__x0010_AùhÆ_x000E_á_x000C_A_x0001_*d_x0012_Ä._x000C_A¤bS_x0010_P7_x0010_A_x001E_©B´õ_x000E_AqVCT/_x0014__x0005_A°_x0010_E2çy_x000F_A'4[V_x000C_A!^jÜ_x0007_(_x000F_A#z~âyM_x000D_Aq_x0017__x0004_{Ñ)_x000B_Aî«;ÌÏ_x000D_AxzP_x0018_t_x0010_A_x001D_X_x0010_Ó_x000E_A`+ñ_x0013__x0013_Ë_x000E_AÄ,·Ü=þ_x000B_AÖ_x0002_´È!_x000B_AyÕ"¤_x0016__x000C_A";¶_x0012_zÆ_x000F_A&lt;¡c_x000D_A¢;_x0005_á_x000D_A_x0017_Ù» _x001A__x000C_AS0e^T_x000B_A8PpBFò_x000C_A_x0001__x0005__x0015_Ð_x0008_Ì_x000F_AÐj_x000B_A¦ËÊ_x000E__x000F_Au±.\_x0005_A´_x0017__x000F_úT6_x000C_A_x001D__x0002_6NÐ_x000C_A°-à£Ö_x0003__x000B_AéR_x001E_fp_x000F_AÂkÙû$÷_x000E_Au&amp;k%_x0004__x000D_AU¢rÁ&gt;A_x000E_AYaA%n_x000E_A9Ü,±Éc_x0010_AÄwö¡µ_x000B_AQëÅ_x000E__x0010_AÂÛZ_x0012__x000E_A2uÃ¤Ün_x000D_AÆ_x000B__x000F_TÅà_x000E_Aíº£âò_x0008__x000D_AâQÆ_x000D_ÀÄ_x000C_AW_x000D_6ô¢_x000D_AwÎÛn³5_x0010_A-¸¸_x000D_A&amp;iúþá_x0005_Aÿ_x000D_O]ªü_x000D_Aî1jÖ³_x0002__x000E_AÇIÏÊ¹_x0005_AO¸_x000E__x001B__x0003_&amp;_x0010_AØ]ìrÐ]_x0010_AS_x0016_CÆøº_x000C_A_x0003_©#®Üð	A_x000F_^b_x0002__x0003_½_x0005__x000C_A&gt;Ú_x0010_]_x0012_e_x000B_A±bÚ·Õ_x000C_A4È1ZøL_x000B_Ab_x0016_\_x0001_Üü_x000C_AÆÂý³l_x000F_A0é¼Ä°s_x000C_AÓ2CØ}]_x000B_A#È²Â_x0010_AÔ6·_x0003_T_x000C_AÚ{ô³_x0017__x000E__x000B_AEÎý~ùl_x000D_A_x0012__x0010_szó½_x000B_A2¬;»Xu_x000B_AæìßS_x0008__x0004__x0010_Aæ_x0012_µÀ¤_x000C_Ao=_x001F__x001C__x000B_A(Wï_x000C_Aø¢Ól\¸_x000B_A_x0008_hçUG_x0004__x0003_Aò_x001D_Jÿ_x0012_K_x0010_AOì_x0014__x000E_8'_x000E_A_x001A_Ñ±:ví_x000C_A_x0004_áª¢j_x0010_A_x0016__x0006__x0010_«â®_x000B_A3Üf´z_x000F_A¶ÿ51&gt;m_x000C_AÄÇ ¨_x000E_ALÍ_x0005__x0012_yÛ_x000C_A:×¤}ñÒ_x000E_AUÐÉ_x0014__x000B_AÑ&lt;ÝH®~_x000C_A_x0002__x0003_^×ÿ_x0006_æ__x0003_AÄ_x001D_¨¶d_x000C_A_x0016_É_x0015_Úûh_x000B_A-j6âÔ_x000D_AìQOO"_x000F__x000D_AÕ¢s£&lt;!_x000C_AÈ&gt;Ù_x0001_î;_x0010_Aâäs Ù_x000B_A$Þ¬R;?_x000F_A{_x0017_'ê×Ð_x000D_Aú9xóë]_x000C_A÷.D'n	Aêgi±?É_x000C_Aþ¤¨¡òh_x000D_AÜ"y³±_x000B_A_x0010_¼é_x0005_å_x000F_Aÿvv_x000D_Pó_x000C_A&lt;0÷Ë_x0005__x000F_A_x0016_ú?ÇE_x0016__x000D_AÀ?újÊp_x000B_A·O~_x000D_AàeIåx¶_x000D_A&lt;r_x0002_)D_x0010_A_x0017_8,Ée_x000C_Al'¤=_x000F_A´£"øùï_x000C_A&gt;Ê_x001D_Ö_x000B_A¼}åT_x000D_ALfÍà_x000B_AVOxr_x000B_A¤u_x0013_RÎÆ_x000D_A¬$_x000C_è_x0002__x0007_RÉ_x000D_A¶sµ1zû	AÄÛÛ_x000B_Aî¾gû¦_x000E_AÄ¼÷Ì_x0015_b_x000F_A/|á®V_x000D_AØjK_x0011_é?_x000D_Aãá_x0005_gó_x000D_As68$HÙ_x000C_A6KcmNÂ_x000E_Azv _x000F__x0001__x000B_A_x0004_#:Aø_x000E_A»_x0004_ÍfZ´_x000B_AÂHºÌÜM	A4_x0002_Ò_x0014__x0012__x0010_A_x000D_;ÆÇH_x0010_A.ÒrP[N_x000D_A_x0001_tcÂ&amp;ï_x000D_A&gt;_x0002__x001F_I'_x000B_AÎ_x000C_b_x000B_Q_x0007_A_x0001__x0006_?(ÍH_x0007_AÊ®+_x0003_Øº_x000F_A¢Ó½f_x0007_AUl`"¤¬_x000D_Aé/È¥]	AD¿CÊk_x000F_AïûèÝ_x000D_A_x0018_ÿ_x000D_;wP_x000E_A½__x000D_A¦_x000D_þLcÔ_x000E_A,Ê|_x001C__x0008_d_x000C_Aú.m%ÞÝ_x000B_A_x0003__x0004__x001C_q¢´_x000D_AV¬n¤_x001C__x0010_AÊ+¤9_x001D__x000E_A¶ï_x0008_ºcÑ_x000F_A_x0006_ë_x0002_Ë¼_x000F_AøGNä_x000B_A#å£Òs_x000C_AÃms¬B_x0004_A?x¦Á°_x000B_AaIrßÎ_x000C_AòÑ°ÝÈ÷_x000D_A_x0018_X×s_x000C_AJ¬Pú_x0004_A.àUÕ_x000B_Aí_x0015_8ýÒ_x000C_A_x000C_¯ãY²_x0004_A_x001D__x0008_I4PA_x000D_A¬_x0011_¾Yå_x000B_A&lt;yföu_x000E_A±§¢x¨_x000D_A}_x001B_Î÷è_x000F_A_x001F_ïÝÚ_x000B_A_x0010_IX¯_x000D_Ah¸T¬L_x000E_A1`á_x001B__x000C_Ao]ªgÞ_x000B_A,m_x0001__x0005_-_x0010_AîÁYu-_x000E_AN(Õ!__x000B_AþD!Z_x0018_s_x000D_Aª±_x0005_x_x000D_A_x0015_XÃ%_x0001__x0003__x0015_à_x000D_Aæ_x001F__x0011_?_x000C__x000D_A`ÆÚ,7_x000E_ATqó_x0011_Z¢	A0_x0013_c8ªx_x000E_A~eQ[_x0010_AÛÿ?Ö_x000C_AwÜjè_x0019__x000E_Aá_x001F_Ðã_x000E_A2dd¤ã_x000D_AHCrEç_x000D_Að$8%±_x000D__x000E_A3¢mj_x000C_Aþºáÿ_x0017_4_x0003_A_x0004_ªýL1_x0010_AAÄ_x0015_b_x000B_A6úîlé»_x0003_A1ÊçÖÉ_x001C__x0010_A*F_noÆ_x000D_A_x001A__x0002_F_x0007__x0002_r_x000F_Aë£$AØf_x000B_A¶å#üS7_x000C_A¤¸RD&amp;_x001A__x000E_A'¶æ1£ù_x000D_A_x0016_=Yõ^_x000B_A_x000B_MÙtd_x000D_AÒ_x001E_N¬¢_x000C_A¶_x001C_µ/¦ä_x000D_ADõ#SËú_x000B_AÔcw&amp;ý_x000C_AÔlD_x0002_kü_x000F_AûþÏ/l_x0003_A_x0001__x0004__x000D_¢_x001B_ÿ}_x0004_AÐtn_x0004_AïuL¯ph_x000B_A35_x0002_à"y_x000D_AN_x0004_(âó_x0004_A_x0017_x¤×_x000C_Aï&gt;§CÛñ_x000C_A_x000C_º_x0013_¬/s	A_x0007__x0010_t_x000F_AR_x001E_Û¤e$_x0010_A@_x000C_$_x001E_"_x000C_AR|«e_x000E_A©ÿ)µ"N_x0010_AÆßÅu©_x000F_AþÌÎ_x0015_å_x000C_A;µ)âµ_x000F_A#_x0002_èãÿÇ_x0010_AêY­_x000C_!_x000D_AF_x0016_mYÌ_x000E_A×_x0019_úE_x000C_AÊI_x0002_ôv_x000C_A}ãZ,ý_x000E_AÈÃÚçïÃ_x000F_A_x001C_[ðè.É_x000E_A;J_x0012_K¶_x000E_AÆ³'½h_x000C_A_x0003_[GØ_x0003_X_x000E_A,wÚÍÝ_x001E__x0010_A¯Hç_x000F_Ç_x000F_Aoá:îÉ	A_x000C_q_x0004_ _x000B_AÙ}!õ_x0002__x0004_Ö!_x000D_A®_x0001__x000E_n#í_x000B_AÒ&amp;~è_x000B_A_x001A_Õ¬sÊh_x0004_Ax-ÕH_x000B_A.ó ÷Ý_x000C_A$(ölº_x0004_A¥#Á_x0018_º_x000F_A¿{CºÂd_x0004_A«¼Q¤_x000F_A FÎÂ_x000C_AòñÛç_x0010_þ_x000E_AgªßxÏ_x000F_A_x0005_ygÙ$à_x0004_A@_x000E__x0016_Zx_x000D_A~1[E¼»_x000D_AÖ=ðÝ_x000D_AÖ_x001B_û-nÕ_x000D_ASï£j¼_x000D_Aú_x0011__x0015_¦_x000E_AF¿¦_x000E_¸º_x000E_A2ÚK­_x001C__x000D_A&gt;tÃ_x0016__x000D_Aæâ_x0004_5_x000B__x000B_A_x000D_v-3Tg_x0004_AÍü_x0003_Z Á_x000D_A9_x0005_ÍôáÙ_x000F_A_x001E_t¹%_x0017_=_x0010_A_x000F_îmò_x000D_AC¾_x0008_4C_x000B_A;ÇK£¤û_x000D_AM^Ó¬Á*_x0010_A_x0002__x0003_&amp;®ñûØ_x001F__x0010_AÐ¿_x001E_&gt;¿_x000F_AT¡OWéÉ_x000C_A*)¢»÷_x000F_AòÐÎjRa_x0010_Að¿EeR_x000C_A_x0001__x000C_K9û_x0016__x0003_Ai×KæZ¦_x000C_AcJ_x001E__x0017__x000E_Ç_x000B_A_x0002_Yì¯i4_x000D_A_x0014_T§Uã£_x000B_Aëj/tÁR_x000D_AÇ¨gæßý_x000C_Að­nI¡Å_x000B_AAü;øP_x000C__x000C_AæÝ¬xp_x000F_AöÝþ8_x000B_A¶«}_x0017_ã×_x000B_Aä65ÞÑE_x000E_Aj_x0016_.y¼_x000C_AÁ~ßÒ__x000B_A&amp;¸!ÛS_x000D_A¡_x0013_l¿e7_x000B_AùÔX»Îª_x000D_A~¤³òÿÇ_x000B_AD:*_U_x000E_Aòïx_x0004_ _x0003_A_x001C_±_x0001_Ï#·_x000C_Ax²¨ií_x000D_A_x0003_%üÙ_x0008__x000C_A_x0017_KÍ¸_x0003_AÉb,#_x0001__x0003_¬û_x000B_A"O~_x0012__x000E_A,_x0017_Xm_x000F_A_x0003__x0003_¹ë4ÿ_x000B_AQðh6|_x0003_AT_x0019_0ùþ_x000E_A»¡_x0004_,?_x000C_A(öÉ_x000B_A[_x001D_¦·ï_x000B_A§ZüKÄ[_x000B_AÓø4Í$_x000B_A°µXâQ_x000D_A×s­»®I_x000E_Aý8·ÄRc_x000C_A_x0004_m¿&amp;~/_x000F_A¢X\á¶Ó_x000F_A_x0002_KS³_x0003_AV	Îá_x000B_APJïrFÐ_x000E_APRÖJ_x001F__x000D_A_x0014_¹%æ_x000F_AðèR9_x0010_AÐi|Luj_x000B_A´Å_x0001_._x0008__x000F_AÛ_x000F__Ì?_x0010_Aî`êÏDÊ_x000E_A=J)¶~_x000B_A_x001D_ù&lt;G´³_x000B_AÇ_x0003_¬ÄÇ9_x000B_AêwÌÂÊ&amp;_x000C_A_x0001__x000F_~+ÿ_x0017__x000C_A=_x0018_5,BQ	A_x0003__x0004_øûeüU_x000C_AÊkæÊ _x000F_A«;_x000F_HÍ_x000C_AY³w2§_x000B_A_x0013_ÑE_x0003_-[_x0010_A|r¯­_x000E_v_x000B_A¸ÊÒ_x0017__x0015__x000D_AåÆøõ@Â_x000C_AÜÙXá`_x0010_A;Öx³8_x0010_AR×ðþ[N_x000E_A«ÅÊÝ_x0001_8_x000C_A²\þlé_x0004_AvEDòãÌ_x000B_Aðh/9õ_x001E__x000D_AdúÑs0_x000F_AVs_d\_x000D_A_x001A_»Ïâ_x0010__x0010_AÌÌ$_x001B_*Å_x000B_APÚëé¨°_x000F_Að]døÃ_x000B_AÒ;Ke÷K_x000D_A£*ZiW_x000D_A\_x001C_Ø&amp;_x000D_AmÔCÊ_x0002__x001D__x000B_AÂUP_x000C__x0002__x000B_Aì_x001B_í!~_x000C_AÒ=_x000F_b|¿_x000E_A&lt;{!4Ð_x000F_A9JÍ_x000D__x0008_n_x000C_AøRAePR_x000D_A þT[_x0002__x0005_¯_x000D_An¸e_x0003__x000F_A¨¬&gt;l_x000B_AIäù_x0003_W_x000F_A_x0011_É°_x0002_·"_x0010_A_x001C_T¢,þ_x0005_AòÇ¾)I_x000F_A¶_x0019_ÔR_x0005_AÌ sP*_x000D_Al6ÛQa_x000B_AÉIæ-»ù_x000C_AmûL&lt;_x0012_Z_x0010_A_x0005_8[Ç_x000B_AY	_x0017_Ág_x000D_Ayw_x0018_ _x0010_A:_x001F_@_x0016_aé_x000F_Aë,õí¤_x0011__x0010_A¨_x000F_^sË_x000D_A»_x001D_!_x0016_ô_x000C_Asò©qæ&gt;_x000C_A	%(J_x000F_A­Ñ_x0002_|²_x000F_AÁ_x001B_ôàk_x000E_Aç_x0004_W_x0005_¢_x000D_A%öÛÊC_x000C_A_x0008_UÛ¤w_x000F_AZé¶tN{_x000E_Að(ú_x0001_Iu_x000D_A_x0013_Õzr1_x000E_AÚ8_x0019_Áío_x000D_Aå+Az/_x0010_AäñL@V_x000B_A_x0001__x0004__x0007__x0001_bÙNi	A()´Ðpú_x000B_AXä;dW_x000C_Aß_x0003_Ý9:_x000C_AQ_u_x0003_j_x000F_Aøìò¾,[_x000C_A_x0002_7ãZc_x000F_AîóÛ_x0008_×A_x000F_AÿöwYØ_x000F_A_x0017_Þm8:_x0010_A,ÄZß_x000B__x0010_A_Æ.Ðt_x001B__x000B_A(_x0018_¼¨DT_x000E_AòÁ@_x0013__x0013_ÿ_x000C_A_3Ò_x000E_A_x0016__x001F_èñ_x0004_A_x001A_dAÍ%o_x000B_AÃñÿ-_x000C_Ayo°_x000D_An_x000E_ôÏ±_x0010_AËÌ)·_x000B__x000D_A,äû2_x0010_A:ý_x0011_µù´_x0010_A[Õwß_x000C_A_x0012__x0013_Ü9{_x0004_AUBñ_x0010_}__x000C_A?Ñ[ýæ_x000C_A_x0012_R_x000B_I)_x000D_AG|_x0003_¤i_x0010_A°¦(ÕÆ_x000E_A}Z£ÿ_x000E_AáF[_x0003__x0005_ON_x000F_AÒ«_x001B_O_x000D_A]súÑ_x0008_6_x000B_AÜ_x000D_L3_x000E__x000F_A8ð_x0007_T_x0005_AÜÀ"Rh_x000C_AïÄm_x0017_b_x000E_A¬_x0017_{Å}º	A{t_x0007_Ù_x000F__x000E_A\&gt;éÞôø	AM5I}½X_x000C_AØíUç_x000F_AöO_x0002_DmO_x0005_A°-ÄÞÂ_x0004__x000D_A¾Í2ÓRi_x000E_AÏ2&lt;_x000C_i_x0007__x0010_Agù_x0001_ÿ¤_x000E_A¼³V£_x000F_Axæo,¶_x000C_AdpG\_x000F_A0R`_x0003_^M_x000B_A?ºo×_x000F_AH~ó½¤_x000E_A°åÙkÕ	Aj±b¯_x0019_D_x000D_A_x0003_©oBùM_x000B_A_x000E_A'òy_x000E_Al@á_x0002__x000F_AIÇS_x0008__x0010_AK	Ü9d_x000E_A¬¿ìðÅs_x000D_Ag-Â_·_x000E__x000D_A_x0001__x0007_ø_x001D_uäÛç_x000D_Aè_x0004__x0001_Z"_x0007_A._x000E_&amp;:!À_x0007_A&amp;_x0003_ï}»H_x000C_A_x0004__x0011_ÒMH_x000C__x000B_AZ±9¥Þ_x000E_At_x0007_G#m2_x000E_A*_x0017__x001D_SÎ_x000D_ASôe+m¿_x0010_A_x0012__x0006_wÔÄ _x000D_Ay¸ëþÅß_x000E_A:ëÜ_x001E_ºH_x000E_AI28_x0002__x000E_A\´«÷_x000C_Aô_x000B_ÇYnË_x000F_A_x0016_`_x0001_+-K_x000F_AÄV¢¢@®_x000F_AÝ¸E\¼b_x0010_ACÆk°°_x000E_A{Îl_x0003_:_x001D__x000C_Aàü¨´x_x0007_AÛåh¹à_x000B_Aa_x0016_èÅ¾Þ	AúJ_x0005__x000D_AK_x0007_A_x0013_"æj/_x0010_AD°û_x0010_Þ`_x000B_A8_x0018_õó_x0010__x000C_A4·ôTÉ¢_x000F_A+¬DH¬_x0010_A»ëíOo_x000E_A0hÎ` _x000B_A[PP_x0015__x0002__x0004__x0005_Á_x0004_Arå®_x0015_Ä_x000C_Aí_x001F_L_x000D_Ü÷_x000B_ACny·6Ç_x000C_A¼¥êÂië_x000F_Atz	_x0004__x0012_Ö_x000D_A_x0003__x001F_^D%&lt;_x000B_A{wÆñã3_x0010_A$N2¢/·_x000B_A_x0010__x001D_ÒcWE_x000C_A_x001C__x0007_{U_x000E_A«A_x0019_#z*_x000E_A+ºï_x0019_êæ_x000D_Aäm_x0016_V_x000C_²_x000C_A\´76_x000B_ø_x000C_Aª"mó¶_x000D_A_x0018_ÌÕ*G8_x000E_AbGhJ?_x000E_AJæÚ_x000C_AIÞê_x0006__x000B_AÀ\«_x0001__x0007_¾_x000D_A 	JÛå_x000D_A³×KÐÓ_x000D_Aá_x0003_ÏÓØQ_x000C_AD_x0014_ûðjm_x000D_Al§$¼¿_x000D_Aqý¾â&amp;_x000F_AÝßæÎ;_x000C_A¤ëØéùY_x000D_AÞx£/²_x000B_A_x0007__x001A_¤_x001D_º_x000E_A*î%´ÒN_x000F_A_x0002__x0003__x0011_.«eCG_x000D_AèÞWlÌ_x000B_A_x0006_ø;_x0010_AlDÐÊOî_x0003_Aì)Èlº_x000C_AèâT¿þ;_x000D_A%ÌIZ_x000B_A¤ÿ]ÈÍM_x0003_AÔWgñ_x001D_v_x000C_A¹o_x0011_ªÇ	A_x0018_°xGµ0_x000D_Aá_x000C_q¦¨­_x000B_Ayäú_x0006_Ç_x000D_A¿Û á_x0007__x000C_A5ÿá:W_x0001__x000B_A¾/·µÝº_x000D_A_x001E_¸´æÇ_x000C_Aã;9õ_x001E__x000E_A`lSÛ?_x000D_AoÛdË_x0001_C_x000C_A@q4[¡_x000F_A÷ÉÃ¸ðÜ_x000F_A&amp;_x000D_c£íX_x000E_AüeIÏú0_x000C_A*Â_x001E_ì_x000B_Aªª'@_x0019__x000C_AÍÑ]_x000E_µ_x000F_ALÿ_x000E_7h_x0002__x000E_ALC_x0012__x001C_M_x0010__x000F_AÃ_x0002_S$­_x000C_AÈÌ.l¡_x0011__x000E_An0½_x0001__x0003_NÕ_x000E_AÌ×¸öþx_x000D_A²~«Ùn_x000B__x000B_A½_x001B__x001E_²__x000C_A@ºK2_x0013__x000F_AÓc_x0013__x000C_AðR&lt;¦Gô_x000B_AøY¼_x000E_Ù;_x000F_A¢fQGvu_x000C_A¾nùKÜ_x000E_AÂ`b_x000B_A_x0006_o?*O_x0010__x0010_A"_x0007_î _x0002__x000C_A°lÕ´¸ê_x000B_ATîµ_x0008_Ýi_x000D_A' !×µÑ_x000B_AÍàÒ°_x000E_AÑb_x0016_f_x000D_A@_x001F_k_x000D_¯_x0012__x000C_AÀz_x000E_é*`_x000B_Aºç_x0019_ôàT_x000E_Avw¶_x0006__x0010_AÿÞ~ú_x0001_õ_x000D_A\N2µ_x000C_A&lt;Fÿµ_x000C_AB@{Û_x000E_Aê:×P_x0015__x000B_A¬Ppº»:_x000B_AÁ_x001E_HPÍ_x000B__x0003_Aqkr+_x0008__x000D_A_x0006_ Ô_x000C_A_x0014__x000D_¶-h+_x000D_A_x0001__x0003_aù²ÜÛ_x000C_Aüàñ_x000D_þí_x000B_Ar_x001C_£dX_x000C_Aºwï¦¹_x000C_AµÈ©J_x0007__x000C_AØ!»&gt;¦_x000E_AÌÒ_x0007_!û_x0014__x000E_A9À&amp;_x000D_½_x000B_A_x0002_[±k«_x0017__x0010_AY­3_x0006_Ó_x0017__x000F_A_x0008_[ýòÃ¡_x000C_Aý_x0011_fÁ_x000E_A)º´9_x000D_AG/êÏ_x000F_$_x0003_Aj¦êN9×_x000C_A_x0008_hA£{_x0002__x000B_Aý§?£þ_x000F_A_x0016_äs""µ_x000D_A==yÖè	A9£Í[1_x000E_A=ÆsP_x000F_AóJNÚT¬_x000E_Aªb_x0016_+_x0004_B_x000C_Akq_x000E_)xË_x000C_A®_x0010__x0006_'cS_x000C_Ah_x000E_XvÙ¾	A_x0001_8_x0006_X	_x000E_Aöz8$Çü	A¤þNzju_x0003_A2þFq_x000C_A¬ôÇÉ/$_x000F_A}è_x0003__x0004__x001D_ÿ_x0004_A'H,E&gt;_x000D_A¾6&lt;Å_¦_x000D_A|¨¯ß­_x000E_AçÒ_x000E_à¾_x000B_AêçÚ_x0003__x0004_Ax=tÍØ_x000D_AJJÙT_x001C_g_x000D_AØ=ÌLÈ^_x000B_A	dý³=_x000D_Af¿±ÆïÅ_x000E_A÷'-_x0007_]¤_x000B_Aè=¢_;[_x0004_AÌÉCT_x0004_A0_x0015_Nå	_x000C_A_x001E_H_x0006__x0002_]_x0012__x000C_A-*=ù_x000B_Av_1Äê_x000E_A	²â×B_x000B_A[m0Ü£_x0010_A¤à_x001B_Îh_x0010_A÷ÊÉn¿_x000C_AP·&amp;_x0005__x000D_Aybmq_x0010__x000E_Aë_x0001_¢szÈ_x000E_Avÿµëp_x000D__x0010_Aáó¾5_x000C_AX_x0016_^{À_x000E_AM;&gt;]_x000B_A¤8æ_x000F_ARd6Í[_x000D_Aí3¡(|_x0006__x0004_A_x0001__x0003__x001E_6%®_x000D_ArDÕ_x0019__x000F_Ü_x000D_AÁ¥_x0015_R²À	A:[_x0002_¹í_x0017__x000D_AóëY+s_x000E_A;õñHäõ_x000D_AF`@Q_x0010_ADóL_x0019_p©_x000C_A\°n¡^_x000F_A_x001C_Q_x0006_&amp;ù_x000C_AÙaO²_x000D_A±urF«_x000B_AJ@Ó_x001D_ÖU_x000D_AlV_x001F__x0008__x000D_A_x0006_ó¸ú_x0003_AÆÉõÚÔ_x000D_AH,_x0018_Â`_x000D_A.|/B&amp;_x000B_AB&amp;¿?Ûç_x000C_A.	_x0015_vÃ1_x000C_Aà_x0007_|0UÎ_x000E_AÇñãÿ#Â_x000C_A_x0004_Öå]_x000F_A@ÙuÔ_x000B_A']Üþþ_x000E_AnM0qyú_x000C_Aê_x001C_üÁ?_x000C_A_x0005_*_x0003_°¤¹_x000D_AN×­aÐr_x000D_A¼_vt#_x000C_A!_x001F_Å_x0002_ã_x0004__x000E_A\*/%_x0005__x0006_ }_x000B_A89Æò7|_x000B_AâÒÑ_x0004_#}_x000F_An]ÚT9_x000D_AÌÐäd_x000C_A`5¬óÿ_x000B_A_x0010_ýqÈfF_x000D_A&gt;¿G_x0010_AÞë§D!_x000D_Ao_x001C_Í¢É§_x000F_Að'½ôM_x000B_A¾gØù&amp;_x000C_AÓWËA_x0010_A?ÅãMo¦_x000F_A®NöÏ_x000E_A¾±ñ_x001F_¡î_x000D_A\3_x000D_ó_x000F_A,&gt;æÈ8C_x000E_A_x0001_È ó£_x000C_AÔgÑ?û_x000C_AºL±*_x000C_ArÈ_x0006_Aðüg°\_x000E_AîúÕ&amp;ß_x0006_A(¡Ä_x000D_á_x000C_A¼_x0002__x0018__x000D_Ave´DÜ_x0010_A_x0003_Iiþj_x000C_Aü©0Ð^_x000C_AÀ`¥[µ_x000B_A¸ÞUDÜ_x0015__x000E_AØ=_x000D_&amp;ß_x000D_A_x0001__x0002_X¹h¬wè_x000C_A_x0016_Qk(_x0010_A¶^_x0012_!_x0011_\_x000B_A«(_x000F_©cî_x000B_AgKÙ¾_x000C_Aê Ûïôg_x000F_Aâ!4Ìlt_x000C_AzLB|ä$_x0010_Aï_x000E_¶(p_x000B_AVõ¾\_x000D_AÒ³¾àð÷_x000D_A[Ó_x001E_Ôy	Aù_x001E_´ø×_x000C_AZð_x000F__x000B_#_x000B_AÐXuwJ_x000C_AFbÇVÝ«_x0010_AêÙ¹6¶d_x000D_Aðdfë¤_x000D_A+vânß_x0002_A_x0002__x001A__x0007_)_x0018__x000B_AU8R5,­_x000D_AlÕ_x0008_A_x0005_V_x000E_A½ô_x0010_Õ_x000F_A©·Q_x001B_p_x000D_A¿6{_x000F_A·Û,ÿñ_x000D_A_´Nàj¨_x000B_A_x000D__x000F_"É½_x000F_A_x0005_T1åJ_x0011__x000F_A`²»yQ_x0002_ANúe_x000F__x0012_Ú_x000D_A55_x0011_é_x0002__x0005_¨1_x000F_A`kTòÊ,_x0010_A){ÜZAo_x000D_Aø_x001D_k&lt;é_x000C_A·Û&amp;_x0003__x0005_AØÏ_x000E_X©'_x000E_AdÊM0·¨_x000F_A_x0008_ºÐè3Û_x000F_AÕ2_x0001_îñ_x000B_A­º`_x000F_úØ_x000B_A°/H:_x0012__x0017__x000E_AI¼_x0004_Éå_x000E_Aüv·rÏ_x000C_A.s}¿ê_x0005_A CI_x000B_1¨_x000E_A_x0004_+V&lt;/_x0005_An_x0005_J _x0017__x000E_A¾_x0010_ðð9:_x000D_A\ý_x0018_N¦_x0016__x0010_A_x0004_KÐ_x0018_¦K_x000F_AB¤_x001F_@_x0010_A`áB_x0007_`Ã_x000D_A_ÍtÊ_x000C_AÑ_x000D_Y&amp;_x000E_A_x0017_iäºBC_x000B_A5P¨²_x0005__x000C_A²LÉd24_x0010_AÉû£Ê_x000D_A®¡Zì7_x0010_AÂy"ü¡_x000E__x0010_AöYt¹«È_x000B_A·dCÆÍ	A_x0001__x0004_Â§w³_x0001__x000E_AwI_x0014_år_x000B_Ai_x0004_üz¡y_x0004_A_x0002__x0017_$@_x000F_Aó+e_x0010__x000B_Au_x0002__x001B_TÓ]_x000E_Aübø_G_x000C_ArQô´ò_x0001__x000D_A²_x001B_©ñKd_x000F_A¬'pë)_x000F_A_x0015__x0006_¸ø#ø_x0004_A_x001C_ûØÕÔò_x000C_A°2áú¤_x000B_A¥__x000C_#0_x000B_Að¿_x0016_^X_x000B_AS_x0017_AÙ7_x000D_A»Ü8çim_x000E_AúÜm&amp;æ_x000C_A	dGé"_x0003__x000D_A_x0010_&lt;4¯._x0010_AbË¢´ _x000C_AüÀc¢_x0018__x000B_AaxA;lÛ_x0004_AªcÕÚ%_x001D__x000D_A}ºÅÙR_x000C_A6´_x000D_z¯ô_x000B_A_x001D__x0002_²¥#$_x000C_Ac_x001E_ÉÙû_x000B_Aü_x0011_ª_x0008_4_x000C_A©¿ð.h_x000D_Aqz_x0017_à¯_x000E_Aä§Æ£_x0002__x0003_G2_x000D_A×sÃ9­_x0003_Aa_x001D_¹°ê_x000C_A£ÍOË_x0003_A_x0014_2£ùÏ_x0007__x000D_APs_x0007_¬_x000D_AÛë"|¡¢_x000E_AÎÈ&amp;;_x0017__x000D_ANûq)ñ_x0003__x000E_A_x0012_ûZ:__x000D_A4`_x0007_á&amp;e_x000D_AÙ_x000E_¼K_x0010__x000C_A·R«·3_x000F_A¾ëpl_x0002_Ï_x000B_AÚC_x001F_Ó0_x0019__x000F_AÅÅ_x0019_ð_x0003_A.³W_x001F_k_x0005__x000E_A_x0010_?ý\ó_x000F_AÞã56X_x000E_Aö|,4åN_x000E_A{ä]ÇÁ_x000B_A±ràtúë_x000B_AKç¬½¸_x0013__x000B_Aðß_x0002__x001D__x000C_A"&amp;	_x0001_x_x000D_ApÖ!/Ñ_x000D_AV¢¹7?	AÉðòó_x000B_Aì_x0001__x000B_=Pî_x000E_Aú¡_x0006_ç_x0013__x000D_A_x0004_^±_x0003_\æ_x000E_Aª¬Z_x0008__x000B_A_x0001__x0002__x0018_&amp;=¡_x0010_±_x000D_A¢¾ð/J_x000E_Aî%1`_x000C_A_x0015_üôléÜ_x0002_AOÑ2ô~_x000D_AJÔ}Sù(_x000E_AkÝ?ÇFÜ_x000D_A©;ö=|	AüH± ñ_x0019__x000D_Aû¡³N%¹_x000F_A."(ý{_x000F_A_x0017_¹CJ2_x000F_AC¡¡ìup_x000B_Av½Ót	E_x000E_AU®qRß²_x000D_A8él}^_x000C_Adlù÷_x000C_A¯õz}SQ_x000F_A°&lt;wöÎ_x0002_Atû¯_x0002_í_x000D_AÓ9þpüg_x000E_AÚ¥xæ_x000D_Aa­&lt;1Y·_x0002_A7~+X_x000D_AÄ¼MÛ_x000B_AÒ_x0008_´ÓW_x000C_AGYÏøe×_x000B_A¤I9®k_x000D_AÜ{ÛÜc_x000C_A_x000B_³·á_x000C_AË_x0018_ë»n_x000C_A´ÙF_x0019__x0003__x0006_'_x0011__x000C_A_x0005_Ù_x001C_Ïz_x000C_A_x000F_ä¥ÃØ_x0006_Aµ¥_x001F_Öq_x000B__x000E_AÞÎÈF#_x000D_Aº'üÛ­_x001A__x000E_Ag?Qi}j_x0006_A&lt;_x0002_´2_x001E__x0001__x000E_A¢_x0010_ókK_x000D_A*&gt;UI_x000D_AºÁ_x0008_	À_x000C_As4av@_x000C_AÎ¬bà	_x0006_A_x0008_¨_x0018_l_x000D_A_n_x000E_A^fùÝq_x000D_AÿrÚ_x000B_ü_x000C_Aµe_x000D_Aps¶õ_x000F_Ñ_x000B_AÜu·5F_x0006_A%o|¨á_x000C_AúîàËL_x0019__x0010_A¾6.v¶._x000B_A_x000E_`ªlÞm_x000B_AâX¡y%W_x000E_AÛ_x0019_(t3_x000C_AsÚµV_x001A_ë_x000B_Az"Têõ&amp;_x000B_AS_x000B_+)øa_x000C_A_x0004_Ê"Ç&amp;`_x000F_Adµ_x001D_yÌ_x000C_AE_x0016__x000B_¬¼_x000C_A_x0001__x0003_¹ãn:Ó·_x000C_A=COi´_x000F_A}_x0019_f-õ¯_x000C_A¬=hgù+_x000D_A9o_x0002__x0013_¸[_x000C_AÎ9gòë	Ay¨¤ö_x0003_Ar¡È_x0002__x000D_A5}_x0016_M_x000F_Ag¹·_x001D__x0012__x000D_Aä_x0001_æm¬_x000B_Aä¨UÔÕ_x000B_A^ÂÐã_x0003_AíæÈ_x0012__x000C_A2u_x000E_¨_x000C_A |NëPñ_x000D_Aë=E½_x0003_A;_x0013_ª&gt;_x0010_Ë_x0003_A³_x000C_H_x0011_Æ_x000C_Aô%ñ/z_x0003__x000D_AÆ_x0007_»ú_x0003_A~_x000E__x001A_._x000B_Aú_x0008_Év±_x000E_AÂzEÇÆ2_x000F_AîÝÆ|(_x000F_AÜØwo_x000E_A_x001D_iÌ_x0018__x0019__x000B_AøV¾LWM_x000E_Aeå¶î8_x0003_AYà~¶	_x000C_Aºó_x000B_Â4_x000F_Aö½65_x0001__x0002_¨_x000E_A_x0015__x0005__x001E__x0010_6È_x000C_ALØ£W2_x000B_A~FÞ9t_x000D_AØÔÅ_x000F_ð_x000B_AWÚmÊÃ	A®_x0001_Õj^ª_x000C_AÂÛ«å_x000C_AgKõ\5_x0010_At_x001C_Ð"ki_x000D_A_x0001_I¹Ý _x000E_AÀ%_x000B_P]_x000C_AòOëw½_x000D_AUåGÌ_x001F_-_x000D_A_x000B_]åñ¬d_x000B_APÛ77YU_x000B_Ap_x001F_¢_x000C_A¸_x001C_öçEµ_x000E_AÂ­±Û[å	AùP"ëÕ_x000C_Aê³ñ_x000B_AD9Ö_\_x000E_Ay%S¢äm_x000D_AF`æ£mÁ_x000C_AtJ½Ä_x0014__x001A__x000F_Aµ«{_x001F_Ö_x000B_A±û8_x0019_ÁÂ_x000C_Aþ_x001C_wç_x0002_Y_x000D_A®_x0007_Ç¼(Ê_x000B_A¬Óÿ_x001C_$®_x000D_A¼&gt;îÝá×_x000D_A0½ÍX_x000E_A_x0002__x0004__x001C_ºci{&gt;_x000E_Aåýuðá_x000B_AÑv_x000E_´_x000C_A±J´FØ_x000B_Asg%EiÃ_x000B_As+O÷D_x000D_Aìå_x0003__x0008_¯_x000C_ACY.&lt;aR_x000B_A¨ÿâì£_x0004_AÞ_x0014_CÔ._x000D_AÛ_x0012_Ë"_x0001_Í_x0010_AÆ æà_x000B_Aj|.ù_x000C_Aqd¢×hð_x000B_ApKR_x000F_kû_x0004_AdD/6O_x0010_A«m8Ybv_x0010_A_x000D_zU(Å_x000D_A_x0007_b_x0014_çG_x000E_A§ëÚùÈ_x000D_AQ:Ñµ~_x000D_AæO3ë"_x000D_Asâ_x000B_û_x000D_A.¬_x001B_þM_x000C_A"G&amp;÷F_x000C_A¿gÝ2,ê_x000C_A_x0010_&amp;a±íÖ_x000E_Aþ1_x001F_¯B_x0006__x000E_A¡ÚÈ|È_x000C_Ac\dE_x000D_A)w|	ÍÌ_x000C_A$3O_x0011__x0001__x0005_ob_x000D_A"_x001E_ì&lt; _x000E_Aß!S*¿©_x000D_A&lt;&amp;n_x000D_Af»vÙj9_x000F_A_x0013_û_x0007_Aù_x000C_ATH¶eTn_x000D_A³_x001D_¸^M_x0014__x000E_AI_x0008_Ó*_x000E_AQ´mþ_x000C_A£_x001D_ñÝ¯_x000F_A¸_x0002_Ð¶7_x000D__x000E_Aì|öº_x000D_Aj2åd)_x000E_AfÈY_x0003__x0010_Az[b·]Ø_x000E_Aò×8OE[_x000D_ArFçÆ_x000B_A¦ºPu_x000F_É_x0005_Afa}­Ó_x000B_A¹Û-ßhÙ_x0005_AìÊ_x001C__x000F_ª_x0006__x000D_AÑ_x0004_ÇpÃ_x000C_AuëD!I_x0008__x0010_Aâ@½_x0006__x000F_Aâd3³_x000F_AµñùeM"_x000B_ApQ}¹ì_x000C_AÃGÉ_x000C__x000E_Að¸:î\_x000B_A+Äuü·ï_x000E_AX=¾&gt;ò?_x0005_A_x0001__x0002__x0003_øUý8D_x000C_A_x0005_JH8l_x000C_A_x0001_èÛ	A¼¦?Þ¥_x000B_Aü_x0014_F-_x000D_A'Ç¢Nz_x000D__x000F_A«&amp;¥_x000E_ADEðNÉK_x000E_A¢ Mr¶_x000B_AãX-àd_x0010_A¸­Ìñ ×_x000C_AK&gt;£_x0002_ªà_x0002_AÉü².ËÕ_x000E_A_x0007_½Kw_x001F__x0002_A&amp;_x0012_n±ø_x0008__x000E_Aj«w_x0013__x0017_°_x000D_A_x0017__x001A_4æÜë_x0002_AjÜE'ðè_x000D_AMoÁ nÿ_x000D_Aaz¡ÈS_x000E_A.A¢D_x000B_Aå6Û_x000F_ã_x000C_A(_x0010_ñ_x0003_0_x000D_A,Õ_x0011_ÜÏì_x000E_Aâ_x0010_Ä±÷å_x000B_AÖ¶6½Vn_x000C_AB_x0016_:,ÿZ_x000B_A©·âj_x000D__x000B_AÒø	d¸_x000F_A&amp;×þ¡Ð_x000D_A­p4:&gt;ª_x000E_Aó¼£_x0007__x0012_Ùö_x000D_A8~!·±'_x0010_AÚ_x001A_c_x0003_òí_x000E_A_x001C_Ì°I_x000B_AqB n_x0015_~_x000F_AÉ£ÛOl_x000D_A?A[ªÌ_x000D_AqáR.¯_x000C_AÛ3£!¡_x0011__x000D_A²_x0005_½â_x000D_¢_x0010_AøX_x001B_Âº/_x000D_A1º[Bª_x000B_A¨EH0Û	A$VA_x000F_AÜÌEõë_x000C_A_x001B_ÖÍ_x0005_#Í	A&lt;n¥=_x000C_AÆZ _x000B_Aæ_x0004_faÝÔ_x000D_A5XêqO_x000B_A_x0002_¹æ_x0004_ý_x000D_AMLÙ_x000D_Þ_x0014__x000F_AèÚé,_x000C_A¬ú_x0014_Ö*b_x000D_AL¬HÑ~ _x000D_Ar_x001F_&lt;¿@_x0017__x000E_AþÔÚI_x000D_A`¨0_x0001_L_x0018__x000E_A¥:·8î	AiäðÝ_x000E_A_x0015_]_x0014_&gt;_x0006__x000D_Ax_x0015__x0008_F_x0003__x000E_A_x0003__x0005_ÿá3¥ói_x000C_AïüGTé_x000E_AI%¦¡¯_x000E_A3w_x000B_AURBÜk§_x000C_A×ùpG_x000C_Aõf_x000E_[ÿÉ_x0005_Avë#_x000D__x0018__x000F_Aq¢;øM­_x000D_A_x0014_;ÁK_x000B_A_x0005_È 7S_x0005_A_x0002_Ë]_x001C_z»_x000E_AQü!«x!_x000B_AY¿¨ ¸/_x000B_AZ¾6_x0003_:_x000E_A0å¦l_x0016__x000B_A*_x0017_¾_x000D_AVï_x0018_õÖ_x000B_Aµ@i&lt;úÉ_x000F_A_x0001_½o_x001E_±_x000B_Aý'Và)è_x0010_A_x0004_ùÀÌ{_x000E_AÀ¾²&gt;G_x0013__x000D_A*ËYE_x000B_A¾Oì_x000C_A¸Z·°ì8_x000C_A2.±_x000C_A_x0005_vÓýO_x000C_A_x0012_½ _x0003__x000F_A_x0016_,ºþý_x0005_A;¾¼Õ§Q_x000F_A_x0006_+ýÊ_x0005__x0011_Ô_x0011_AÏk¶û1_x000E_AFð¥B_x0006__x0010__x000D_AÜ/_x0018_È[S_x000D_Ayáw_x0001_ _x000D_A73éx§_x000F_A;P¬î_x000F_AÞÖ_x000E_zÜÿ_x0011_A*_x001E__x001F__x001B_yÂ_x000D_A(é­÷_x0011_Aê2PÅ_x000C_Aa^V_x0010_ü _x0010_A&lt;&lt;^_x001C__x000E_Aë_x0007__x0018_S_x000B_AÁÌ_x001D__x0019_9	_x000B_AÐÐo|¸_x000D_A6_x001E_ã¸B_x000F_A_x0002_È\$T_x000B_A®ó+Ýeé_x000B_A_x0011_Tà»î`_x000C_AÞ³CÕ¡J_x000E_ACÜ_x0003_¹¬	AXq_x0008_Êý_x000B_AdõÓ¸_x000E_Aá_x001F_ôQ_x0013__x000C_AÙ_x0003_oU| _x000C_Ah_x0001_c«ØÛ_x0011_A_x0004_Gbî*¥_x000C_AB(¡Ø6_x000F_A_x0012_þÏ¶;*_x0010_Aî JÒF~_x000E_AóÄx9 _x0010_A_x0004__x0005_ûzi_x000C_ABGxä_x0005_AZ2J+s_x0003__x000E_A\bn_x0018_±x_x000F_AHÒA[äÏ_x000B_Ank¥R_x000C_AÅ_x0012_ÈPì_x001B__x000F_AÔV3$m_x000B_A¡%ÃÊw_x000B_Al§êßv6_x000B_AÛm_x0019_d[_x000F_A#OáN(}_x000C_AØ¤úc	_x000B_A§þY_x0006_)_x000B_AûÀô_x0012_7_x0018__x000E_AN_x000E_Aj}u_x000E_Aë_x0019_q|'2_x000C_A ëÎÓ*'_x0005_A_x0001_7ªôy_x000C_A%À\,p!_x000E_A vâ¶]0_x000E_AU^e`_x000D_Ao_x001D_ìØð_x000D_AÚ_x0012_P_x0016__x000F_Aô8'î6_x000C_AfÁáËpâ_x000D_Aô!À©_x0019_m_x000C_Am&lt;2Jl_x000E_AElÈ_x0002_Z_x000C_Avk_x0015__x0005_¦$_x000C_A_x0012_3h."_x000D_Ac2¹_x0001__x0002_«_x000F_AJ³¢Òÿë_x000C_A·KÍ§_x0002_AÒ_x0019_´_x0012_³_x000B_AîAÎ_x0008_ì_x000C_Aúë	ä¹_x0002_AUI&gt;_x0001_]_x000F_AA&amp;£·_x000C_A³þ:Æ__x000E_Aä]@¼É_x000C_A_x001E_K_x0013__x000D__x000C_A_x001B_ü_x000C_ïK«_x000C_Aás}M©_x0018__x000C_AÐ_x000F_Ö®ÅÆ_x000C_A²O_x0019__°æ_x000C_Ahk~qØ{_x000D_A_x0013_%&gt;²¼_x000B_A@_x0014_i%N_x000C_AÔ·l_x0017_`_x000E_Aº÷_x000E_Îb_x000C_A)Ü´A:_x000F_AÜY[s_x001D__x0017__x000F_A	_x000E_¨kf	Aôÿ8qe_x000B_A(&lt;$EMÄ_x000D_A©=ºÒ¸Ê_x000B_A_x001F_®-«P_x000D_Aä²lî(_x0002_AnpëV_x000D_AT_x0010_©Z0_x0002__x0010_Aè~cã_x000B_AË³ÈÚ$_x000B_A_x0004__x0005_æ9¯.û&lt;_x000C_A|ãMµb°_x0005_A¤_x001B_ÏÖ£ü_x000E_A½Ç_x0002_ØqÎ_x0005_Aá\Ó¥_x000D_Aó¢çlÎ_x000F_AÉ¾ÇcèÄ_x000E_A4z²¡_x0005_A_x0005_AÐ~úT®n_x0010_AAðøñ	A_x0014_ûÆ4ª2_x000C_AdèÁfÇ_x000F__x000F_A5_x001D__x0012_¯ý_x000D_ASåf{T¬_x0005_A«@UL_x000D_A?CÌ\px_x000E_AçX@G_x000B_¿_x000D_A¤ë_x0014_0&gt;#_x000F_A(ñ8ì_x000C_AwèÔ_x001F_.:_x0005_A;lJR­µ_x000D_AØ_x0016_Äàþ_x0018__x0005_Aì'mü_x0003_!_x0005_AT+Íúé_x000D_A9ö¶_x0002__x001F__x0005_AEâ$Q _x0005_A¥u0¢_x000C_AXE9íJ_x000C_A_x001C_¤Ì_x0001_¡_x0015__x000E_Am­$_x0012__x000D_A¶±Û+Î_x000B_A"cÈ_x0001__x0002_¶_x0005__x000D_A\_x000E_Ú{¦Ó_x000C_A_x0011_³W½¶Þ_x000E_A2âhÎt^_x000D_A3ÙÕP_x000E_A|&lt;:G§_x000E_A­A7ÚDþ_x000D_AÍÊmdÎ_x000D_A_x000C_Î=R!x_x0010_Axÿr_x0010_AHÍôÛ;¢_x000B_AJí!_x0002_Aª]ú_x0016_ø_x000B_AÒ#gÑÀ_x000F_A_x0011_ùW³­Ò_x0002_AÊBäw{Ü_x000B_AD_x000C__x000F_iÎf_x000D_Að_x0007__x0017__x000E__x000D_A_x0001_°àó_x000D_A5Mg¡_x000C_Ì_x000B_AWW#Ä_x0003__x000C_A_x001C_J_x0010_ä_x0003__x0002__x000B_AëX_x001D__x000F_¨B_x000D_A´éh/÷v_x0002_Að_x0016_ÙË]þ_x000B_A_x000B_dÆç(_x0015__x000F_ALIdW¤_x0002_APþt ²=_x0002_AÖÏ/öfÞ_x000C_A!Æ_x0015_Ð_x001E__x000F_A"âý`B_x000E_ArØ_x0019__x0007_a_x000E_A_x0001__x0002_D¼½Å¶¯_x0002_Aæ_x0019__x0004__x0018__x000C_p_x0002_A%_x0013_xÆ_x000C_AÔ&lt;ªÈW_x000E_AÐìÇdU_x000C_Ae½^Tw[_x000E_A_x0013_,;hô_x0010_Aº_x001B_	_x001C_·o_x0010_Aï-6òèC_x000D_A2VÖû_x001D__x000E_A_x0015_g g·_x000B_Ab_x0014_g*ö}_x000D_A1Tì{_x000C_A¥àñçV¡_x000D_AÒ¬*3Ý_x0012__x000E_A	§r_x0013_g_x000C_AÈ=¬_x0002_H_x000F_A^¶_x001E_wøj_x000D_A¥¶_x0008_T»_x000C_AvKÿ_x000F_Ax xå¹V_x000E_AÔ-½_x0017_x_x000B_AÉ=ñ.DÝ_x000C_A©/33_x000B_AÔÒ¤dÈ_x000F_Ai³÷ýR%_x000C_AøûGÄB_x0003__x0010_AF FEà9_x000C_A-»ú+Y½_x000B_A_x0018_±y=_x0010_A*Åá_x0015_ß_x000C_A&gt;_x0019_d_x0001__x0004_Ûè_x000B_AôôaµW_x000B_AA_x000E__x0001__x000C_Au&gt;N_x0001__x0004__x0010_A4_x000F_é_x0012_¼_x000B_A_x0008_±¦ñ¸__x000F_AW×å£IÞ_x000D_AdKù?ÞÐ_x000C_AWSµÜ~_x000F_AG¬_x000C_ úì_x0004_AyE_x000C_A|ë¦`Àg_x000C_A·åâV_x000B_AyªFÙw-_x000B_AjSã È%_x000D_AÎ·Ií_x0011__x000F_AÐskS_x000E_A_x0011_çà¥_x000B_AZ]×ëä_x000C_AÁo».ñ"_x000E_Aàö1â+Ð_x000B_AûY_x000D_Aí_x001C_«J=-_x000E_Aû.@´_x0010__x000D_AzÒáô_x0002__x000D_AÆ4_x0005__x001D_`Ð_x000C_ATQ-ð«-_x000D_AÖ*Â_x0019_ã_x000C_A&gt;D%5ñ_x000B_A&lt;mè{_x0007__x000E_A7?_x000E_¬ö_x000C_A&amp;_x001B__x0003_a±ã_x000C_A_x0003__x0004_¤ßQ!&amp;_x000E_A¬Õ-Av_x000E_AÎù¸_x001B_ñ_x0004_A_x0019_~W!w_x000D_AÝ~(§_x0015_D_x000B_AnFÖã_x000E_AÕ5Æ´_x000E_Å_x000F_A_x0015_4dèÇc_x000D_A]¢¾Õ6"_x000F_A_x0012_`õì©_x000B_ADºÆB_x000B_AN_x0002_â_x0017_=d_x0004_A_x0008__x0017_Í*9_x000C_A_x0014_õ_YåÇ_x000E_Aß_x0001_¬_x000B__x001C_|_x000D_A]X®]_x0002__x0010_Aw÷èÖq_x000C__x000C_A!íöûÂO_x000D_A8¼·Þl_x0010_Ab_x0014_ù_x001A__x0005__x0010_AY¹±¯_x000B_Aðtá±_x0004__x0019__x000D_AÒk3PÓÃ_x0004_AÏ9'Eáj_x000E_A_x0012_óµO_x0014__x000D_AájLkß_x000B_A^ï*Ê-ä_x000D_AK_x0006_PkÌ_x000D_A0ô´#_x0019__x000C_Ab48U_x0010_A·_x0007_g*Ýú_x000C_A¾´*_x0001__x0002_íÕ_x0002_A_x0013_-a_x000E_ø_x0002_A@=»ÅÔ_x000F_AÅ«ìUµß_x000B_AYùâ_x0015_³7_x000C_AÞ_x000E_X_x001F_øÙ_x000E_AÀ±Fö`_x000F_A­2pos¸_x000C_Aì"B¥»_x000C_Ar_x0007_é_x0006_ë_x000C_A¬Tî_x0017_À_x000D_AæúÖ±Ð_x000E_A6:ÜIÐs_x000E_AfýéGÊ_x000D_Ak÷a¥xÓ_x0002_ApmÊjÂ_x000B_AÔqÒÖ5_x000D_Aµg_x0016_o5_x000D_AJVëF§_x000D_Aböê/_x000D_A;Ï}¯M½_x000C_Ah­_x0002_Ú_x000B_A´Ö0y0_x0002_AZÂ0&amp;4Þ_x0002_AXâ`Õö_x000E_Ah³e6RÖ_x0002_AhÚÚU#_x000B_AdV6Ü5á_x000F_A½­ÔÅPk_x000C_AÎ¼Ù¨«_x000C_AøL°_x0015_5_x001C__x000D_AëáFíÚÑ_x000C_A_x0001__x0002_Ù»_x0008_ê¯_x000B_ALr_x0016__x0007_G_x000F_A@ÀÄ»Ûÿ_x000C_AÜww_x000B_þ¢_x000D_Ao0Ïßy_x0010_A½§§é_x000C_Aª]÷¼ô_x000B__x000E_A,#ûVyù_x000C_A(1¬fÚ_x000D_A_x001D_@tKóW_x000F_AüYÏ_x001B_e^_x000C_A_x001B_9FN?"_x000E_A_x0012_ÙU&amp;g_x000B_A_x000E__x0017_±ÓóØ_x000D_A_x0003__x0007_cæ³_x000C_A)æ9A_x000C_AÄÿúµ-þ_x000C_A¿º¾è?×_x0002_AF+µ#_x000D__x000C_A¾_x0002_±_x0017_f(_x000C_A±_x0002_E¤_x000F__x000B_Añ_x001B_._x000D_A3»wl_x000B_AE_&lt;_x001C_©_x0002_Aô_x0014_[¨_x000C_A÷oE@_x000B__x000D_A/z«D	3_x000D_A¾ÊÌ=Ú_x000F_APCc©3_x000E_Anqd;@_x000E_Aÿ_x000E_¢íÝ_x000D_Ao&amp; _x0003__x0005_&lt;_x000C_A__x0010_WA,_x0005_Ae´¢_x000C_y_x000C_AË©à_x0001_¼_x000F_A_x0005_Ëf_x000C_e_x000B__x000F_Al»yuÚ_x000B_ADÒtt_x000D__x000D_A° L+Ún_x000E_AÈÂô!sÃ_x0005_Ap.k_x0015_­_x0005_A_x0016_ä"=ù_x000E_A§T_x000B_*Ò_x000D_AµA£KL_x000F_Apê:¹_x000F__x0005_A_x000E_bO`.z_x000B_AáC¦ï_x000E_AG_x000E__x0002__x0001_3_x000C_AÓ_x000C_YÅ_x000D_q_x000E_A]0ùÔ6_x000D_AÅþï4¿_x0005_A3ã_x0004_ÇÀ_x000B_Aä`y_x0008_¢X_x000D_A&lt;HSÛ\_x0010_AhäÄ-¢O_x0010_AMÇGË;_x0017__x000B_A¹õ9Ø_x000D_A|{/¤_x0019__x000E_Aô _x001B__x001E_,¥_x0005_Arùµ7_x000B_AÏqøg­_x000E_A¶æ	ø_x0012__x000B_A8tÝ_x000E_ÇQ_x000B_A_x0001__x0006_hìÛJl_x0010_AÁ½vv`_x001B__x0010_AR_x001A_V$ìj_x000E_A_x0006_Á_x0014_VïÂ_x000F_ALD?_x0017_;_x000C_AB_x0015_´;_x0006_A¢¿_x001B__x001F_j_x0015__x0010_AÕÓøu_x0004__x000C_A¾÷öS_x0019__x000C_A²M×î_x000B_AÉFP¦}}_x0006_AÅ_x0002_BO_x0008__x0006_A È¦ÐtY_x000F_A(¹Zd¸_x000D_AÞj_x0005__x0014_Q_x000D_AJ9ý_x0003_þ_x001F__x000D_Aä/?_x001D_s_x000C_ALH_x0017_ä_x000C_A_x0007_¢f]¦_x000D_Aâ,Öâ8_x000E_AÎ_x0012_Î¨YÓ_x000D_A_x0010_ö_x0005_Øð_x000C_Aÿ	Öaí_x000E_A_x0014_Oî¹_x000E_A_x0019_ÓLÅ_x000E_A³= h*_x000C_Aô¦ÛÝé¥_x000C_A.ÿ\0ò]_x000B_ASk_x0012_Ý¹Ü_x000C_AÍ_x0014_¿_x0013_¸_x000E_AÎec1©_x000E_ADUû_x001D__x0001__x0002_iÍ_x000E_A|óhá®f_x000F_AÓµæGB_x0001__x0002_A}Î=¾´_x000E_Au*O_x000B_AKÈ:(6_x000E_A6$}B_x0005__x0010_Ag_x0010_Ób_x0019__x001B__x000C_A7N´Ý_x0015__x000B_A_x0008_#/ò¿_x000C_A§Ë1èÓ_x000C_A¼ñµ'_x0010_AÃW¥Fo_x000D__x000C_A_x000E_WK¸_x0018_5_x000D_AÂìïæÝ¢_x0002_Aáþ_x0005_´_x001C_Ö_x000C_A9 _x001F_5)_x000C_A~_x0008_Ûâ	A_x0007_©E¤¶\_x000C_AÇ_x0015_ñ_x0008__x0002__x000D_AÈÙ%XuR_x000F_Aj_x001B_Áàâ¬_x0002_Am*_x0014_~$Q_x000C_AÓõÖC^_x000C_Aõ_x0005_ß_x001D_^_x000D_A½*F{½3_x000E_AÒb±¢_x000B_Azem	P_x000E_Aèé_x001F_ÃNÄ_x000C_AONõ_x000D_AÈ|Vö_x000D_Aþi8_x001F_ó_x000F_A_x0001__x0002_ûm$jts_x000B_AJ_x0018_Â«É_x000E_A¥a0Qé_x0002_A~¯áV_x0008__x000D_A±¸SmE_x0002_Aº_x0015_oÃë4_x000E_A¾15_x0002_à_x000F_A})÷5ý_x000C__x0010_A#ÔÐ³Fû_x000F_A_x0010__x001E_§_x000E_AFH²_x0003__x000C_)_x000D_A§ú_x0013_:Y_x000C_A3Ö_x0018_¤`D_x0002_AKÅU(_x000D_Aá2Nø&gt;Q_x000D_Aôë¥Í§__x000D_AD!vÞN+_x000B_AøfÂJ_x000B_AÜ¦_x0016_ö_x0002_AÜM÷B_x000F_AÉÄ®_x0004_§_x000C_Aû#9xÕ_x000C_A÷Øûö_x0010_¹_x000C_A ST_x000C_Bï_x0002_A_x0014__x0010_P®c_x001B__x000D_Aq&amp;_x001F_ØBè_x000D_ASv£O_x0015_£_x000B_AÜ_x0015_rz_x000B_A¸Ð©_x0002_ALkùD_x000E_AØ×gw_x000B_AJ,ã_x0001__x0002_Aå_x0002_A6úAUÌ¬_x000F_A¬wä_x001E_F_x000B_A´â:²eª_x0002_AÙõVº¬t_x000B_ALÙÀÎË¡_x0002_AðÁ§­_x000C_AÓ5ªÏÆ[_x000F_A|_x0005_Ì¥Ëæ_x000B_A]+.4_x0014__x000C_A_x000B_õvJ_x001F__x000B_AXdÜD0_x000D_ANG_x001C_ñ·t_x000E_AÅ	qeÐö_x000D_A_x0013_«XËø_x000B_Aö©ÙÌÙ1_x0010_A"*z&lt;_x000D_Aâhav%Ç_x000E_AÐjlC°_x000C_AÈqe5;_x000B_AèTLðð_x000B_Aã¯.Â!ò_x000E_AoL_x0015_-]_x000E_Aeêü7_x000E_AºÐPÀR_x000B_A!HË$_x0014_m_x000E_Aq;½§ôÑ_x000F_A¬û_x001E_ítz_x0002_ABÍÊ%¢Ð	A_x0003_ðS~9_x0002__x000E_A(_x001B_NÐÖ_x000C_A_x001E_xÞ!o_x000C_A_x0002__x0005_d'_¡f_x000E_A_x0016_Ë&amp;ÆÐA_x000E_Ax_x001A_Ê_x000E_A¸qvèJ_x000E_A_x0002__x0010_ ÏÊì_x000F_A` _x0011__x0001__x000F_A_x0008_Ú*s_x0001__x000D_A²twÜ_x000C_A_x0013_8k*Ó_x000B_AwØý»Ô÷_x000C_AÛDá&amp;Öq_x000B_Aðåç`pL_x000C_A¶øÚ¿_x0006_~_x000B_AÞC9Y_x0003_b_x000B_A7yÖ_x0013__x0010_ANh6M5ü_x0005_AhGà6{ø_x000D_Aµü«_x000B__x001A__x000E_A0Ò_x001A_íH_x000D_A¨xÝÙp_x0004__x0010_AÁøC_x0011_x_x0010_A(A·\Aü_x000C_AåáÛZæ_x000B_A _x0001_Ùö_x000C_Aã!ý¸Í_x000B_AÅ&lt;»ë_x0005_AÄXç¹_x000C_A+É,ÊZ_x000F_AÖþíºÄ£_x000C_A#E_x0012__x000C_-_x0005_AÌüõp:_x0019__x000D_AþQ_x001A__x0001__x0003_©_x000B_A#!5j_x001D_­_x000B_A5pæËò_x000B_AY_x0018_	ýï_x000D_AÚAùÏ'_x000D_AIk0Ã_x0019_Î_x000B_A¼Óy{16_x0003_Aî_x000E_Á _x0007_Q_x000B_Aô_x0011_U_x0004_÷	A_x0018_¥K_x000D_A,ÛuÇ¶Þ_x000F_AÞ±2º_x000B_A'N@!-V_x000F_AÊª[R3_x0007__x000D_AÖ&lt;´AXõ_x000C_A_x0002_à_x001E_k_x000F_Aln_£ô_x000C_AjM+Nê®_x000E_AÆ}òù²_x000C_AÙ!6_x0015__x0003_Aµ:Ý¨¿A_x000D_A(ªÓe´_x000E_A*_x0016_jJ¯_x000C_A"_x001A_7_x0004__x000C_A¦ýOñ{(_x0003_A¿ÃgWê_x000C_A-Þr9_x001B__x000D_A¹4×_x000F_AM_x000C_d _x000B_Alµ§F¶_x0003_A25]7ó_x0004__x000B_A©$40·s_x0010_A_x0002__x0004_%çÞÇ*_x0004_AÎJ1Â'f_x000F_A¬!_x0017_Qf_x000C_AS_x0004_MÒ3_x000D_A&gt;Lx´A©	Aö_x0006__x0012_z_x000C_A_x0016_s¨A«®_x000D_AN^p´y_x000C_Apãæk_x0005__x000D_AÝ}n§´Ì_x0010_Aê_x0006_tus³_x000B_Aú=8¤®_x000E_AÐÙàÇë_x000E_AWÍê~Ø_x0004__x0011_Ao_x000F_Cnf§_x000F_AÕ4Ô»_x000E_A}É,_x000D_A[¡3_x0015__x0013__x000F_A&gt;ÓW_x0018__x000F_ä_x000E_A3ó_x000F_»ð_x0017__x000E_A_/jLñ«_x000E_Ax*aÈZ_x000C_A$w÷vFà_x000E_A^1^ß_x0003__x0010_AÿpC"è_x0010_Ayi_x0018__x0005_R_x000F_Ah_x0003_q1¡_x0010_A`o&lt;Çj_x000F_A_x0001_%Ì;_x000F_A&gt;_x001D_8Î_x0010_AÑÇ7?¨_x000F_Aãñ_x0017_ª_x0001__x0002_L_x000E_A_x0010__x0015_èö×Õ_x0010_AbC¹JuU_x0010_AÂh	_x0019_LÕ_x000E_AZ_x0015_áGR_x000E_A:r®Î_x000F_AtßäËÜ_x000D_AËÆÛ_x0015_w_x000E_A&amp;&gt;ãAñ_x000D_A¯o_x0015_î_x0011_Aî2pï_x000F_AÜÐ_x000F_Ô¢_x000C_AèèÔ§_x000D_Açï©Ô_x000E_AFC{õÚ7_x000B_AÄ²q¯_x0010_A\ÆoÁ-_x000E_A_x0011_4øD"_x0010_ANìà_x001B_û_x000E_AÃQm{üZ_x000E_Ai	µ_x000F_AM(øÑ(Å_x000C_A¶(?j®__x000B_A©ôUH6j_x000D_A(Ø_x001F_d¨_x0010_Aþ_x0017_Oå¨_x0010_Aæ_x001B_Vé_x000F_A8x_x0019_I!d_x000C_A$'`Vª_x0010_AËãuM¤c_x0011_AJYTV_x000C_AÔÐ_x0017_:_x0001_Æ_x000F_A_x0003__x0006_ò¾3hE_x0010_Am+_x000C_=Nõ_x0010_A¬ï!¨æ_x0010_A£.+Á_x0008_¤_x000E_AÅ3ö|±T_x000D_AaÜo±n_x000F_A®¬~c¨_x000E_AÕàÒ½ Ê_x000B_AfäÉv_x000E_AÞæöXa_x000C_A­pÄy_x0016__x000E_A3_x001F_7_x0005_þ_x000C_A­Í-¶Eì_x0010_A_x0015_ß·´0þ_x000E_A²xa@ÙN_x0010_AüõKÜ´_x000F_A³_x0003__x0017_	·_x0004__x000E_A.Q(ÅÈº_x000C_Aë»±nw_x000D_A[dX_x0002_å_x000B__x0010_AS6¢õf_x0010_AHÝa_x0003_w?_x0011_A_x0019_ú__x0015__x001C_Ö_x000D_A/1³5¹)_x0010_A_x0002_¨7c«4_x0010_AÚÌ_x0001_c(_x000E_A_x0003_GîþL_x000F_A&gt;ê_x0013_bU_x000C_A¦_x0019__x0002_2_x000E_A+ÝÑrÂo_x0010_AäRÀ7m\_x000F_A([À_x0003__x0006__x001D_T_x0010_Aâ-_x001D_`Z_x0011_Aå±Ôp_x0018__x000E_AW_x0015__x0013__x000C__x0010_A;ÏÉ÷ð_x000D_Aâµ)èW_x0005__x000C_AØÿ_x0018_º_x001B__x0019__x000F_AÇVÂ£iÇ_x000B_A_x0003_ÞIÍ_x000C_A;_x0018_8:_x000F_A¹´Ø»&amp;N_x0010_AÖ|µðÄ_x0010__x000F_Ae,H_x0001_Î_x0010_A*ÐÄ-Òn_x0010_A/¹Â8H_x000D_AGÌà$û5_x0010_AåMîv_x0010_A_x0010_0¤­Øé_x000D_A«büxà._x0011_AÜÁ7fª_x000E_AÅnn|M_x0010_AÁýs_x0004_¨ç_x000D_A®U_x0014_L§_x000D__x0010_AÜßÀË_x000E_A!²­¸ó_x000F_A_x0008_Ì¢Ê_x000F_AÖ	_x0013_»G_x000F_Añ«_x000E_4_x000E_A8½_x0002_ô²_x000E_A.Ôþc%_x0010_Aä¶Ë1û_x0010_A_x0005_¼_x000E__·_x000D_A_x0002__x0003__x001A_H¡Ðâ¸_x000F_AFûLKèå_x000F_AM²3¯M_x000E_AÿÀ_x0001_3^Ñ_x0011_Ah¹ô_x0013_vê_x000F_A~që_x0003__x0019__x0010_Aåº[Ó½J_x0011_AêCBZ'¨_x000D_A·_x0011_cl_x001D__x000D_A«]¾HP_x0010_Aÿlð¥_x0017__x0012__x000F_A(°_x001D__x000F_ù_x000C_A0zµ¹ñ_x0010_Aæ&amp;_x0004_éæ_x0011_A_x0006__x0002_ì£µ_x0010_Ah@ÚÍ_x000F_A*+4_x0007_ÿ_x000F_AòÚ_s_x000E_Aní_x000D_V_x001E_¹_x000C_A-3¤½ê2_x000C_AooÈÇ_x0010_A_x0001__x0006_®ìC_x000F_Aî¯v_x0001_­_x0014__x0010_AíZúýR_x0017__x000D_Aï£ß¦Y_x000D_A@Óà¯_x0010_A ¶^_x001E_ãc_x0010_Aê$±q_x0013__x000D_A/.&amp;­_x0019__x000D_AÍ/öÛî_x000D_AÕh92B&gt;_x000E_A¿[_x0019_C_x0001__x0003_4_x000D_A_x0014_öÞÊ_x001A__x0010_A_x000C_2X|Sâ_x000E_Aöµ8Å_x0018__x000F_AYÍ'íí_x0010_A_x0018_¤þ´_x001D_Ö_x000E_A«ÁÏYD_x0010_AµÁ _x000C_AOLÍ#Tþ_x000F_AÚä:_x001D_¿_x000F_A8É*o_x0002_A_x0010_A¤«__x001E__x000D_A²^®'¯Ï_x000F_A÷_x0019__x0004_Ù_x0004__x0010_AºX`A_x0010_AÊO)Ö®W_x0010_AZn5:ò_x0010_Aþë6áFW_x000E_AL_x000B_Rwî_x000D_A_x0007_wQ¢Ò_x0010_A]7õ·_x0011_â_x000F_A£_x0019_&lt;ü_x000E_A­i8$ç_x000F_A:)ñCu_x000F_A°ÐÑk_x000E_A¼l¼ÖdÜ_x000C_Aßxé;û_x000F_A$ÎlìÒ_x000F_A_x0007_ïXµU_x000E_A¨ôªÅãr_x000F_A_x0008_È_x0019_ å_x000B_AIâ*¨Íá_x000D_A_x0003__x0004_!+Aéáâ_x000E_A_x0006_î_x001B_?s_x000C_Ae^Å_x0016_ð_x000E_AnÊü@	_x000E_A9#R_x0002__x000F_A`´1mÒe_x000D_Aj_x0004_C÷_x000B_A&gt;Z_x0006_º3§_x000D_A¢;±[_x0015__x0010_Ad *_x0010_AZ_x001F_f]Ï¢_x0010_A¯Nm_x000E__x0008__x0010_AÝ«_x0012__x0010__x0005__x000F_A¶Âö2®_x000F_Aâw$_x0013_Sz_x0010_AlÃ_x0003_2ò_x000E_Aß	ô_x000E_AoÐ))_x000E_A¢&amp;îyã_x0010_AN¤úX_x0010_A8z?k_x0013_\_x000D_A&amp;ò_x0001_³¦_x0010_A÷Sn_x000E_&lt;_x000D_A¬øRÚ_x0011_r_x000D_A_x0001_vtª_x001C__x000D_AÈ_x000C_§W_x0010_A}Õagñï_x000C_AµÐSaôb_x000E_AFBJË !_x0010_A1_x001D__x001C__x0012_Ù_x000B_AÆ6Ps_x000B__x000F_A_x0008__#F_x0001__x0002_A_x0002__x0010_A_x0017_û¤ß#â_x000D_A_x001C__x0006_u%_x0010__x000F_A³_x0019_$vÎ_x000C_AnÂ2íL^_x0011_AÈÒ»Êb_x000B_A¸¨n¦2Ü_x0010_Aìt_x000D_È¶_x000E_A_x0005_Ømh_x000E_Að_x000C_p»._x000E_AâÂVé¼_x000E_Aæ²_x0008_và_x001B__x000D_APÄþdh_x000C_Av_x001A_ÚkºD_x0010_Aç&gt;Ï_x0015_cü_x000E_AP_x001F_Æl_x000B_AM©g§ o_x000E_AZ©9úý_x0010_A+$CÉg±_x0011_A2Cóß_x0010_A½_x0013_I_x001F__x000B_W_x0010_ANî£åO_x000C_APx|ÏÍñ_x000D_AsÆ	ÁÙ_x000C_A¸vA;F_x0010_Asð åØ_x000D_A_x0002_ic_x0001_b_x0011_AÊ¨_x001E_¶_x0010_ARKÜt»_x000E_AG+ZO_x0002_Ù_x000F_Aî©G_x0001__x0003__x0011__x000E_AÂÛ_x0003_7ËS_x0010_A_x0002__x0006_[H¡_x000F_A99¥JV»_x000C_A[F"_x000B_AøSß	_x0016__x000E_AÒ_x0004_Ãçß_x0010_AVà´ÇÕ?_x0010_A¸~)4_x0015__x000F_A¸_x0003_J{ÿ_x000D_AÇ_x000F_±_x001C_©Y_x0011_Aâ_x0004__x0007__x001E_l_x000D_Az_x0014__x0003_(Æ«_x000F_Ax_x000B_Ì0_x0004__x0019__x0010_AÒ¢_x0012__x0001_3_x000C_A_x001F_×ÄÒ _x0010_A_x0016_0_x0010_}_x0010_AaÓ_x0019_ñ¸W_x000E_Ay_x000E_uç8]_x000F_AÁ-,}_x0005__x000E_Aûä¥ûíG_x0010_AûìÁÂ¨_x000D_AL·Be_x0008__x000C_Aá¾Û@_x000D_Aé¾í99e_x000F_AhÑïÒ#a_x0010_A¦ Ð_x0002_|_x0011_AC¨_x0010_H_x000F_A_x000E_mxÜT_x000E_A¡V`½_x0010_A_3.ÝmÐ_x0010_A	Î_x0006_^_x000F_A_x0015_þÊÒõj_x0011_ABè9_x0001__x0008_Ú£_x0010_A?WS£/_x000F_A767Ý_x0010_A]^_x0003_"½O_x0010_AåÄC_x0006__x0015_u_x0010_A_x0005_T¾ÓÊ_x000E_A_x0001_û}FÈ©_x0010_Aø¢ _x0008_oC_x000F_A©7ù_x0007__x000F_AÃîð_¯_x000C_Aã½×òH_x000E_A¡Uö_x0011_Aøû_x0016_y_x0010_A*k&gt;ñ_x0013_u_x000E_A_x001A_*Ó&gt;E_x000C_Aãäj8_x000E_A_x001C_Á¥_x0003_ÂÅ_x000B_AdNñüiå_x000D_AÎ_x0003_ÒC_x000B_Í_x000D_AóÑºù3_x000E_AY4W»ô·_x0010_A:yEo_x0003__x0010_A·Ã_x0004_ÞÐ«_x0010_Ay_x0010_#_x0002_R_x0006__x0011_A½ö{ãÇ9_x000E_A­ðæ_x000B_8µ_x0010_Anår_x0019_À×_x000E_AB,­iâð_x000F_A#á5äºe_x000E_Aºs¤ÙÛD_x000F_A¾9ë¸Ø_x000F_Al}«_x001C_{_x000D_A_x0001__x0002_(-0,6Å_x000D_A9:ã_Ú_x000D_ARja÷_x0010_Aî´S_x0015_ÎB_x0011_AnÓí§Ùø_x000F_A_x0012_FCP_x0010_Aºgõ_x001E_µ@_x000E_Aß¸_x0008__x0016_î_x000F_AÄèÑ'í_x000C_A®Í_x001D_sîV_x0010_Aúªsã_x000D_A¢Øð`_x000F_AýbèfS_x000C_AÓã4,±_x000F__x000F_AÛ#_x000D_?Ùo_x0010_A@ìì${O_x000E_A_x0003_¯­[_x0010_Awµ?_x0013__x0011__x000E_AdéàÜ_x000F_ABM_x0011_²_x0010_AZ®(_x000D__x0010_AªÑA_x000D_Ð_x000E_A_x000F_¤A _x0002__x000C_AÊÓ_x000D_¦_x000F__x0004__x0012_A·èb¾ë _x0010_A_x0004_hv_x001D_Ç_x000F_A^."«_x000C_A*býö_x0008_;_x0010_AiÇEû_x000F_A&amp;Æp_x0015__x000F_ALTë¾_x000F_A_x0003_âI|_x0002__x0003_¶,_x000F_AzY~ÍÆ_x000F_A_x0012_wé_x000B_MÛ_x000D_Aôs	^Q_x0010_AªÕXó!_x000E_A&gt;vUY_x000C__x0010_A£q_x001C__x0010_Aö(OMé_x0010_ALt µ_x000B_AúÎì«_x000B__x000F_A`6¯b é_x000E_Akó}|ë_x000D_A&amp;g_x001C_â&gt;_x000C_Aâöó_x0002_l_x000F_Ad¨_x0001_°_x0011_A!ÎÎâÐ_x000D_A_x001B_«Ú_x000B_Ï_x000D_A_x0003_Tµ®Z¥_x000D_Aþ¢½&gt;tq_x000E_A-'-F_x000E_Ao«^_x0010__x0010_A_x000C_¦@â¼_x0011_Aó;äx¶í_x000D_Azi9 _x0003__x000E_A^J_x0015_ÙT_x001C__x0011_Ax_x0004_Ç_x0012_y_x000F_A;õ±~_x000D_AI+_x001C_õ_x000E_AbS_x001D_2#_x000E_A#6æ_x000D_AÛ÷8¸`s_x0011_APãõUµº_x0010_A_x0001__x0007_Æ_x0008_|=_x0003__x0010_A_x001D__x001F_À_x0011_Ö_x0010_A_x0008_]Lú¢(_x000D_A2û¶F%_x0010_A¶ _x001B_a¬_x000E_A¾ð_x0008_T$_x000B_A\_¸µ~`_x000F_Aåà*:_x0010_A¿ïmö-Ò_x000C_A_x0002_iå_x0002__x0010_A­þ	S_x000D_AÕMa=X_x0011_AÐ	_x0005_ãr_x000C_A9&gt;úU_x000D_Aé_x001F_ßsÝw_x000E_A%Ï%þÜ¡_x000D_Apd@bQ©_x0011_A_x0006_ÿ#s_x000B_½_x000F_AùA3s8_x000F_Ac]¥NÜì_x000E_A-µ'zu_x0010_AA÷_x001F_°'_x0011_AË_x0004_Çö]_x000D_Aµx=ñqª_x000D_Aî^°ßZ#_x0010_AÓá^Ê±_x0010_AÆ-'Æ}®_x0010_A	 _x0008__x000E_K_x0003__x000E_A0b%fy{_x000F_AM'_x001C_îZc_x000C_A_x0004_¤D8£_x001D__x000E_AíÚ¶_x0002__x0004_ä_x000E_Aù_x0010_;ËQ_x000E_A_x001C_5*d_x0006_h_x000F_A^2G£"_x0010_AÝJ_x0006_åi_x000F_AãWË·?í_x000B_A·âp	G_x000F_A4ìy H_x0010_Aa_x0013_5&gt;I_x0010_AÑ®öA@¡_x000D_A6_x001B_Èj2_x0010_AæÍ»½k_x0001__x000C_A±ê3|&lt;Ú_x0010_AþXaúÇ9_x000C_Ac°'+_x0010_A_x0004_÷bÍ_x0001_ü_x000C_A³_x0008_Mþ==_x0010_AB»lõ¸u_x0010_Aæ²r_x0013__x0010_AtvÔVÌ_x000F_Az_x0014_àK_x0005_f_x0010_A_x000E__x0011__x0006_ÃÚÔ_x000D_A`mQ£°_x000F_AK÷bt9_x0010_A·ÚE¡_x000C__x000D_AÜû§sXî_x000C_AòÚ}_x0003_ø_x000F_AV_x0002_c_x001D__x0005_4_x0010_A!'õâ³_x0010_A¼D±ù_x0010_A¿è4K_x000F_A&gt;!_x0013__x0005_­_x000C__x000F_A_x0002__x0004_¸_x0018_?z»Ì_x000C_AïÃ;êNv_x000F_A³ÎwFg_x000F_A/î_x0013_»³_x000F_A_x0015_UÄô_x000C_A%_x0008_É']_x0010_AFÒÛÌáç_x0010_Aö r^²ç_x0011_A¬Ö:_x0016__x0010_AºævèÀ_x001D__x0010_A2:_x0004_à6_x0011_A&gt;Çhü_x0010_AÁ·ì²¤_x000E_A &gt;®\0_x0010_AªYI3ñ2_x000C_Ao_x0011_Ñ¢R_x000C_AÂpÑÔ&lt;¿_x000F_AökEGj_x0010_A,"Ú_x000C_:_x0011_A¾¯lÔÊ_x0010_A"Ê.¥_x000F_A_x0016_¼O;xó_x0011_A(}÷@ö_x000D_A$_x001D__x000E_nFm_x000C_A1Pl_x0001_å{_x0010_A8ïLöÝ_x000E_AÝKyW	_x000F_AVÀ_x0001_¯G_x0011_Aªÿè¹øï_x000D_AÉÒ_x0006_W_x000F_A¦PK-_x000D_Añ_x0003_§j_x0001__x0002_C_x0010_A§@_x000F_ÿ#_x000E_AÐ×À´N_x000F_AÍ_x001C_M_x000E_ç_x000E_A(Éy_x0007_ñ_x0002__x000F_AØÒÊÚ[_x0011_A!ááìèï_x0010_A¿L`qe_x0017__x0011_A_x001C_¨MWè_x000C_AxIæ#V_x000E_AÂÏä(}_x0010_AuÚÜGL_x0002__x000E_A_x001C_FÌ_x001E_f(_x000F_AÛâ_x0017_ØWß_x0010_AR%às_x000F_A_x0007_±¬%&lt;f_x000C_AO_x0013__x001F_%®_x000E_AM;¡ä8,_x000F_AK_x001C__x0004_}Ý¤_x000E_AÏDÍ_x0017__x0006__x0010_A×Èÿ#_x0010_A»ù¯H@x_x000D_A(&amp;©P_x001A_/_x000F_AG_x0002_!U_x0010_A§je&gt;í_x001E__x0010_AÚJJ.zÓ_x000B_An_x0006_H_x001A_:_x0011_AG_x0019_US_x000E_Azõ(&lt;ý¬_x000C_Aú)/5/_x0010_A3DsÀ*_x000E_AZüuõâ_x0001__x000E_A_x0002__x0003_%ÐÂ½Z_x000F_A'É¸Þ6å_x0010_AÝ_x0014_X¾_x000D_A¶$Îì_x000D_A°Þ=_x0013__x000C__x000E_Aµy*_x000B_·_x000F_A^9ü:"_x0010_A¦/_x0004__x000D_A_x000F_¾_x0013_Áþ_x0011_AE}Í»2_x000D_A_x0014_èò_x0002_/_x0006__x000D_A=å¥6~x_x000E_A*wXÀå_x000C_AP¬5R_x0008__x000E_AþG_x000D__x0012_»Ø_x0010_AÊ²ðq_x0015_!_x000F_AöMòT_x001D__x000B_A{÷_x001B_ø_x0007__x0010_AÑR¹GÜ_x0010_A_x001D_oímq_x000C_A,hK¢_x0010_AA_x0002__x000B_véè_x000D_ATæ&amp;8Õ_x0010_AxÃàÈK_x000E_Aq³gã/P_x000F_A¸ÒÆ_x000E_A®½t,L_x0010_A¤)_x0001_ÊÚ_x000B_A¶&amp;ÜÝyÞ_x0010_A{óµZH_x000E_A Ç£®_x0011_AË*À_x0002__x0004_¢q_x000F_A¤=Ë_x0014_R_x0011_AÌ_x0018_Ñl|_x000E_A¤û_x001F_ä¥_x0002__x0010_A_x0008_óÞ.èD_x0011_AeÜ§%_x000F_A _x0012_Ö°_x0019_º_x0010_AÜ¤üD_x0010_A_x0002_¼¨ºtþ_x000E_AÔ_x001B_"x_x001F__x000E_ArôTJÛó_x000E_AõÚ	j0_x000F_AC¾Ij²Ú_x0010_A²râK²_x000D_A(_x0011_ñÛxÁ_x0010_A_x0002_²ºª_x001A__x000F_A_x0003__x0002_Áó¯_x000E_A!#QU_x001A__x000E_A |Yx_x000B_A·§wmùX_x000C_AñI[*_x001B_E_x000E_A_x000F_ð~]ð¦_x0010_Aæ_x0018_Xj¥_x000F__x000D_AQÙ}	HÓ_x0010_A§_x0001_Aa,_x000D_A/²É¡7_x000D_A¹__x001B_À_x0011_N_x000C_AB»,ê_x001D_¦_x0011_A²mF4}ò_x0010_AVW_x001C_²_x000E_AÓÖ_x001E__x0001_K_x000D_A_x0010_Xºké_x000D_A_x0002__x0003_Dß°_x001A_\_x000F_A)#Ô_x0014_[Ø_x000F_AÏ_x0014_FtL+_x0010_A_x0010_w£Þt¹_x000C_A_x000D_åþYß_x000C_AN_x0003_vm$_x0010_A®d4¢_x0019_Ø_x0010_Ab98)ÞE_x000C_Aí×?ç_x000E_A\Ü@z_x0008__x000E_Aå[ ,7_x0010_Afõ&amp;_x000E_Ag,!öh_x000E_AP$G_x0010_AJ*e_x0011_öø_x000E_A_â"ä5_x000E_AÃª_x000D_±}_x000F_A_x000E_Ú´dî#_x0010_A!Î_x0001_ëå_x0010_AVoEW¸À_x0010_AmäÚ_x000F_ó_x000E_AÆ×yU-Ù_x000E_A½_x0007_ð2?¤_x000F_AÂí9'ßT_x000C_A_x0003_¨ùÐf%_x000D_AQDî3!7_x000E_A½#¹5_x0010_Ab_x001E_utU_x000F_A!9¸}@³_x000C_AÝá;M_x000E__x001E__x0010_A°:_x0011_ni_x000C_AØ²ùÓ_x0001__x0002_¥N_x000D_ApðêXêt_x000F_ApVZ`^_x000D_Am|dþä_x000D_A;n¬	ÄÂ_x000B_Aûää­H_x0010_A²_x000B_¼F*_x000F_AÒ¦¡S&amp;k_x0010_A]ÚG0;·_x000F_AE¯_x0015_£_x000D__x000D_AÂ5¾ø_x001C__x000F_Aº:a&lt;_x001A_W_x000F_A®ë ì4v_x000D_A_x001E_}O_x001B_ì_x000D_AW_x001D_&gt;/¡_x000F_A_x0006_VG$_x001A__x0007__x0010_A_x0019_ý	´_x0011_A_x000C_SêÝóP_x000C_Aº½_x0004_MI_x000F_APÄ_x0004_¼ïà_x000C_A4«/Z&gt;_x000F_Afô´_x000C__x0010_AS£cµ_x0019_H_x0010_AnC_x0017_zd0_x000E_AÛ_x0013_~³_x0007__x0010_AZ_x0015_0)_x001D_|_x000E_AypÃ=6_x0008__x000E_A8VL?õ¢_x000C_Aûxs_x001B_	J_x000F_A_x001C_ªÍ_x000F_Û_x000F_ARxÔ_x000E_AëùRd_x000D_A_x0001__x0004_èñv_x001D_û~_x0011_A³U_x000C_0_x001B__x000E_A|M,í_x0010_A½ú_x001D_Ô}þ_x000D_A_x001B_[°_x000C_AGdiNúP_x0010_ANl	ñ£A_x000F_AÇÿ«1H»_x0010_A´¬Õ_x000D_A4Va¦_x000C_A_x0005_ãg_x000C_A_x000B_ !,»_x000F__x000E_AúY+èÉA_x000E_AHÛ÷ÝIÍ_x000D_A;ûó$É_x000C_A¾Ó"_x000E_A­¬À_x000E_u_x000C_A&gt;êu]_x0015_¬_x000D_A+/ê1å¢_x000D_A¸çØÉ_x0010_An`_x000B__x001C__x0002__x000E_A_x0004_q' }_x000D__x0011_A_x001C_¸½q¬_x000F_A¸%²n@´_x000E_Aï_x0004_/¯_x000C_ARö_x000D_âü_x000B_A=îøHÛ¼_x000B_A%¸·ÂÛ§_x0010_AÄ{Ë±_x0010_A_x001A_÷_x0003_-ºv_x0011_A\ËSE_x001C__x0010_A$æ"+_x0001__x0003_ßF_x000F_A÷ÈGkbÌ_x000D_A»Öi&amp;_x0018__x0010_AÖàY·×_x000F_A_x001B_§~_x001E__x000D_AÀé_x0002_C_x0013__x000E_Að9k%_x000F_A_x000E__x001A_7úr³_x000E_AÆl{!_x000E_ApDEÎ³_x000D_A±&gt;_x000C_ANípLº_x000F_AúEhkÉ+_x0010_AÀ¶0c{9_x0011_AÈ2s3_x0012_´_x0010_AU¨_x0016_73à_x000D_AjsÈff_x000F_A4Ó_x0003_}r_x000C_AÁdFxÞ_x000D__x000F_A_x000D_±´¯ì®_x000F_A¨_x0005_E_x0014_«j_x000C_A	_äÜ_x000E_A:\É[Âz_x0010_A"{ØæäÊ_x0010_A~±iêèà_x000F_AóÅ_x001B_Ðß0_x0010_AßHÀs_©_x000D_AùÖ\Â!_x001F__x000E_A`_x001D_¨K±_x0007__x000F_Aü÷ËFù_x000E_A÷T_x000C_è{£_x0010_Añ8-_x001F_P_x000E_A_x0002__x0004_@bÁ!§_x000C_AõS§q_x000B_Añú¡zµ_x000C_ADå½~h_x000D_AÜiikIï_x000E_Axþ¥_x001F_[_x000D_A©_x001C_ÉíãJ_x0010_A_x0004__x0001_\Í),_x0010_AÛXëlD_x000E_Av",_x0018_Ã_x0010_A©æo*ÕE_x000B_Ax_x001C_mTä_x000E_Aül7&gt;äm_x0010_A_x0002__x0006_O¿ÑÃ_x000F_Avë&gt;Ì~Ã_x000D_A±q)ßO_x0010_A§_x0015_É¹È_x000F_A_x0008_t;½_x000D_AÇÙ­_x0007_Üõ_x0010_AýD_x001C_( _x000F_Ab1{à©s_x0010_APÞQx)b_x0011_A´Ï^îË;_x0010_A6þ"x¨_x000C_AÄL)Ã£I_x000F_A¯)qä%_x0010_A_x0015_%Ê×J9_x000D_A¿0TÐ_x0003__x000E_A÷¼P³óÛ_x000B_A}VPîÆ_x000E_AEè_µÞ_x000D_A_x0017__x0004__x0017__x0005__x0007__x0003_X_x0010_A'OóC_x000E_AÊpå--_x000E_AÇ%Æ¥_x0010_A\j«Æ_x0011_Z_x0010_AgÞ¡ÄN_x000B_AJ`P¥ëc_x000D_Að%Ek_x0010_A|54ìs_x000D_AÒR«h_x000E_A_x0011_Oõ_x001C__x000B_Q_x000B_AÛÏÅ8=&amp;_x000F_AvNbó7Û_x000F_A_x0012_Çy_x001C_±_x000F_A2ò_x001C_ÛÈ³_x0010_AÆ_x000E_æC´_x0012__x0010_AºÓfó|_x000F_A	³'j_x000E_AtÃ&amp;_x0001_¶_x000D_A«¹ÍÚ_x0010_ADB´ýÐÕ_x0011_AÚÔÅUÉ_x0012__x0012_Aî_x001C_º_x0011_Þ_x000D_A¿EÈ¡_x0010_A©x_x0004_­à_x000C_A®_x000B__x0002_ Â8_x0010_AôAD7jî_x000E_Aõ8¯o_x000E_A_x0013_É;_x0004_FÏ_x0010_Aãßµ_x000B_$_x000F_A_x0007_´öi_x0006_«_x000F_AQj$ñ@_x000E__x000E_A_x0002__x0003__x0004_É¿îÇï_x000D_AàòaUó_x001B__x000E_A¾0k_x0005_l_x000E_ASùsáÄ¨_x000F_Aò+b¸ìÔ_x0010_AUFõ_x0011_AzÔç_x0001_Í¸_x000E_A-_x0001_\ºF_x0010_A,ãá_x0006_lò_x000B_A_x0003_îÅÚC_x0011_A_x0005_K_x001C__x0003_®°_x0010_A_óL}R$_x000E_A¸ãÞx_x0010_A_x001A_ö¥Uà_x000D__x0010_A_x0016_SÏ_x000E_AØ_x0011_2ýÏØ_x000E_Aj"Ôqã¬_x000E_A¤_x001F__x0006__x0018_Cø_x000C_AÕ&amp;nM®_x000F_AU_x001C_!Öå_x0014__x0010_Aæ_x0019_-_x000E__x0015__x000F_A;p_x0010_û+_x000E_A_x000E_Xûß{_x0008__x000D_A@¹Mß¼_x000D_AvÈ´íà_x000F_Aj§h_x0018_­&gt;_x000F_Aã"Úå¹ø_x0010_AB$0@,_x0011_AP(ùÿ_x0016__x000D_A|ê6TB_x000C_AÒÛï÷_x0019_Ù_x000B_AaùFõ_x0001__x0002_ë«_x000C_A(Óø:x)_x0010_AÌ[,_x000C_A´ËètÎ_x0011_A?é¹æiN_x0010_A;d¦QÊ_x000F_A_x000B_ó_x000E__x0014_3¦_x000D_Ap¨%«î_x0010_A8k|&amp;é¬_x0010_A,_x0014_DWã_x000E_AÊt_x000B_Tw_x000F_AZ:Pÿº_x000E_A_x0005_jÄÔËë_x000C_A¼/¤E_x0017__x000C_Aè_x0002_Å*D´_x000F_AÙx_x0011_$Ì_x000E_Aý'[(_x000E_V_x000B_Aö¼wÍ#¿_x000C_A}mkÁ_x001C__x0010_AZ½*{st_x0010_AØo·RË_x000C_Aê9% _x0008__x000E_AYvÊN_x000E_A5_x000B_¯Û_x000F_AanÜ8ô_x000E_AÈ¼=_x0016_`2_x000F_A_x0019_âÄ_x000B_è_x0011_A_x0002_éúaÖ×_x000D_AÜ/YC_x000E_Aw@)n__x000C_A&lt;öÚñ\]_x000D_AÜ~bß_x000F_A_x0003__x0005_séÁù6_x0010_A5úlÖÑ_x000F_AZ¹ 1._x000D_Aæ_x0010_ùõO_x0010_AY$/3rb_x000B_A4=a+Û$_x000F_A±_x001F_H§Æ´_x000E_A_x0011_pZ_x0015__x001D__x0010_A_x0001_6ø9_x000F_A&lt;ó&amp;ìU_x0010_ACÐ×N{h_x000F_A´Ò §@_x0010_AL&lt;­_x000C_c_x000E_AÃëeÎÕ_x000C_AÀCCd÷_x000C_A¯%nSr_x000D_AD´a_x001E_ _x000E_Aº,?ìÂ_x0012__x000E_AÝa5_x0004__x000E_Az_x0006_À¨_x0007__x000E_A_x0007_;©¢_x0002__x0011_AóîÕ`_x0016__x0010_AÏÌOÔÇø_x000B_A ¹í¶&lt;_x0010_A_x001E_ëÔâ_x000E_AÓ7|p_x0010_A,.ib;_x0011_A7dæÓû=_x000B_AR&gt;S(V_x0010_A_x0006_Ú_x000D_3_x000D_Aml©îÖ_x000B_AÂsv_x000F__x0002__x0004_RË_x000D_A&gt;_x000B_ßëM3_x000E_A"ËfßÀt_x000D_A_x000E_v¬t_x001C_¾_x000F_Al«CØ8W_x000F_A_x0004_vW·t_x000E_AúgC_x0016__x000B_G_x0010_AáZÂ¥X_x000E_Ai¤õÛÜ_x0010_ANMFAUK_x0010_A[2C_x0016__x0007_g_x000B_Aý)øä_x000C_Ç_x000C_Aö6¬ô,_x0010_Aè_x0013_ËG!_x000D_A`µ»äÖ_x001E__x000C_AxÓÚgz_x0003__x000C_AêTÅTÝ5_x000F_A5¡_x0012__x001A__x0010_AÍH±Ú/ã_x0010_AÚíóp_x001C_"_x0010_A§_x0012_+5`_x000D_AÈµ­PÓî_x0010_A_x0001__x001C_rÛ)ü_x000E_AØ*M]_x0016_	_x000F_AlçHÀ_x000D_A_x0016_&lt;_x0010__x0016_½_x000F_Aa0fäþ_x0010_A³_x000C_T­_x0004_\_x000E_A_x0003__x0004_ªiM"_x000F_Añw	ni_x000E_AÒ%ÒrN_x000E_Aï§_x0004_ª½z_x000B_A_x0003__x0005_¬u_x0014_Ú_x000D_A_x0008_zø({_x0010_Ax6_x0013__x001D_»_x000F_AÈ+Jñ_x0010_A6e_x0018_±uv_x000E_A_x001F_¦*S_x000F_AÉ_x000D_Þ_x0013__x000F_A]8FI_x000D_AP_x001B_ãÎ&amp;®_x000F_AÅ÷öÚ®_x0002__x000D_Az¡M8G_x000E_A?IQ¯¼_x000F_A}EÐÕ/'_x0010_AØ(Z_x001C_8_x0011_Afp_x0004_Ì~¦_x000B_A¥ãw_x0018_si_x0010_A;ÓjØ_x001A_~_x000F_AôþÞY(ª_x000F_AZ©Î_x0010_A_x001B_`÷K/_x000E_A@pîìHC_x000D_A{þ¾X_x0010_Aú£èAQÙ_x000D_A_x0018_öT§Ð_x000C_A71b`_x0004__x000B__x000D_A_x0019_ó&gt;óÛ7_x000E_Aì_x001A_1_x0010_ø~_x0010_A-Ð¾ ¥__x0010_A_x0016_?8@º_x000F_A_x001E_¸¦#i_x0001__x0011_AÓ©)9_x0010_A&lt;Z_x001C_b_x0002__x0003__x001E_¢_x000D_Ay_x0018_&gt; _x0011_A_x001E_è_x0014_.'À_x000B_A|¸íÀEÆ_x0010_A)ÊÀÒ_x000B_½_x0010_AY9t_x000F_AÉ_x000F_ÿª¨Ç_x000C_A5µ_x0012_LÁÚ_x000C_A_x000C__x0019_?÷_x000E_AØÁ_x0004_gV_x0002__x000F_Aj_x0010__x000C_!ß&amp;_x0011_AmVký_x0007__x0010_A;úö±f_x0001__x0010_A~È_x000B_Ê®_x000F_A&amp;^d8¾_x0006__x000F_AcaÄcÃ_x000E_AFØ2_x000F_"¯_x000E_AXË_x0002__x0001__x000D_A_x0006_6^¤Ú__x000F_A_x001C_ô[T¡_x0005__x0010_A¹¢Kc_x000E__x000E_A_x001F_xx±P_x000E_AD_x001E_,_x0014_Ë,_x0010_Aÿ©|Þ§_x001D__x000D_AcÁ"`O$_x000C_A®,XkoN_x000F_A_x0017_7aöì_x001E__x0011_AâÝ1t«_x000E__x000F_AÔhi¨³h_x0010_A::ZG_x0001__x000F_AU`Ãð_x000F_A3?{5_x000F_A_x0001__x0002_ÂG¤Û_x000D_AÔ_x0016_X°_x0010_A^Âü2¿_x0010_Af4kü"_x000F_A&lt;_x0017_¹ÏFy_x000F_A_õWÑ_x000D_A?j¬û_x0003__x000F_A¦ý¿_x000B_c_x0010_Aº_x0014_ðõ#_x000F_A0¹J-Û¡_x0010_AXß{_x0004_½_x000E_Awa_x0003_¿±©_x000E_Aª¢_x0002__x000B__x0010_A_x0002__x001C_._x001B__x001C__x000E_Aoò_x000E_£é_x000F_A_x0018_È'Ý_x001E_Þ_x0010_Aï_x0015__x0006_ºÿ_x000E_A_x0008_Nu_x0010_z_x000B__x000E_A_x0011__x0016_»_x001E__x000D_A&lt;Ê©g_x001E_×_x000D_Ab¤_x000B_o&amp;_x0010_AÃí·s½_x000D_A6±_x0004_%_x000E__x000C__x000F_A?f;dK:_x000E_Aé_x0019_£d&lt;_x0014__x000C_AµÃ_u8Ö_x000C_A¸_x0018_°EÖ_x001C__x000E_AÍ.¤è_x001E_\_x0010_A/j©ÄÁV_x0011_A62ÖH_x001F__x000D_Anw·Ê_x000D_æ_x0010_A9°D©_x0002__x0003_&amp;&gt;_x0010_A&lt;g©$"_x000F_Ah_x001F__x001A_¸Y_x000C_A_x000D_rÆÅ8_x0011_Aî¥Áó_x000C_AÁ;_x0019_	7°_x000F_A¾·Ñ?t´_x000C_A_x001C_õ!d_x000D_s_x000E_AdxÈL±¸_x000F_AëÔ_x001F_68_x0010_A&lt;IÚ.q]_x000C_AòËÝZ­½_x0010_AvE·_x001D_	_x0010_A7¥Êì­u_x0011_A¯_x001B_ìöÉ_x0010_Aì»ñYe«_x000C_A¡ßÁÑÒ_x0005__x0011_A_x001A_¨Öüªn_x000D_A03çÉ¿_x000E_A*â.§?_x000F_A`_x0012_ùcjð_x0010_AhA_x0004_bÀ_x0010_Alßs(Ü_x000E_AõÙoØÞ_x000C_AÀ/L'g_x0011_AÕR&amp;,«ü_x0010_Aé¬21t¨_x0010_AQ¬K_x000F_A®_x000D__x0018_Xc£_x000D_A_x0001_Hø_x0006__x000C_AÒ#b_x0007_ÿ_x000E_A@0wbñÒ_x000D_A</t>
  </si>
  <si>
    <t>b78bce3beb29031059022f25d3fc32b7_x0001__x0002_$¯TÖ¡_x000E_A_x001B_ÖiÜk©_x0010_AÝ}_x0004_¯M_x0010_AW_x000D_?b_x000E_ALPx_A_x000F_A)Û3üD]_x000E_AÉâµ¬ä_x0010_Aý=_x0016_þüD_x000F_AÕh_x0001_ ­_x000F_A.¨±_x0008_À_x0010_Aôq|¸ãß_x000F_A?VÌ²_x000C_f_x0011_AfË¥(Zq_x000E_AýL_x001C_CÐ_x000D_A*Î_x000E_/W_x000D_A_x0014_¾B(Ü_x000F_Aé_x000F_9!à_x000B_A:aVú*_x0012__x000C_AObjÖÂ_x000F_A$Ìds=?_x000F_AÉz_x0010_ÏF_x0011_Aká¦×_x000C_5_x000F_Anæe!_x0010_AN¶ÉÏõ§_x000C_ANOçÞÙ_x0017__x000F_AÃ3ôUôÓ_x000F_Aa~ßýiÉ_x000D_A®5ãÿâ2_x000E_A!âøK_x000C_A_x001A_Óïß_x0011__x0011_A[¶ëDç_x000B_AÔÕÊD_x0001__x0003_º~_x0010_AªJFúÂ_x000D_Aë_x000F_ukN±_x000D_A#©k+_x0012_$_x0011_Amxûp-_x000D_Aj¥çú^_x0010_APÚ_x0001_oè_x000D_Añ#$ò_x0002_]_x0010_ALs/à_x000D_A6ô$²½_x0011__x0010_Ac+aOa_x0010_AM¦Rr_x000E_A_x0014_Åë0_x000E__x0010_AT!¾·ù_x0013__x000E_A5x/û¾_x0010_AMÿ.Ì_x001A__x000D_Ac_x0003_÷Ç_x000C_¡_x000E_A/"_x0010_±õ_x000B_Ajº©©ëå_x000E_AnO¸K1_x000F_A3þ¶Ünü_x000D_Abò*^_x000F_AøS[[®_x0015__x000D_AÁ½#Õð·_x000C_A_x0003_]@_x0017_¶_x0010_Aãqwä_x0010__x000D_AÐè£Þ\Í_x0010_Az×Ôm_x0003__x0019__x000E_A_x0001_þ°1Ó_x000D_A2ð,J_x000D_AC8ë.|_x000C_At±ET|²_x000E_A_x0001__x0002_öb© ð·_x000D_AV·ô_x0012_x_x0006__x0011_AÙø)ñÜâ_x000B_A¬pÇ/V_x000E_AlWU-&amp;¯_x0010_Atê_x0002_;_e_x0010_AhÌä_x0015__x000F_AËhã±_x0011_%_x000E_AM_x0019_atï_x000B_AÚ¼&lt;_x0012__x001B_6_x0011_A|#@Êâ_x000F_A_x0012_ñË_x000E_ü_x000F_A;"_x000E_Ü_x000D_A_x001B__x0010_Eè_x000F_Ay¿_x0017_tHû_x000F_AOèÞ@i²_x000C_A_x000B_	G»µ _x000E_A+¼Ý_x001D_D²_x000E_Aå¦ì&gt;]_x0001__x0011_A_x000C__ö!t_x0010_ANÁPF_x0011_Ò_x000E_A}ûrÆMG_x000E_A´æ_x001B_²_x0012_¹_x0010_A¦bðÍ¯û_x0010_A\V_x0001_4_x000F_AÖø¿ò×_x0010_A_x001E__x0015_â¥_x0017__x000F_AÆÚ»ò6_x0010_A\._x0014_Ì9_x0010_Aç4Y_x0013_À_x000D_Að_x000D_d4_x000D_A=!_x0001__x000C__x0001__x0002__x001E_=_x000D_AË8ÿ9?B_x000F_A,Öà§ý_x0003__x000D_A +Wá_x0010_Aþ×cG_x0010_Aª_x000E_æZ@_x0011_A_x0017_QY#`ý_x000E_Aå[È_x0015_?_x0010_A	â¼_x0002__x0014_x_x000F_Ag_x0004__x000E_×Ô¾_x000D_AêÇlI_x0010_Aï'\$_x000D_Aà¯ÿ_x0010_ÿ,_x000E_A/s	Íü­_x000D_AtØì4ÎJ_x000E_Aí¾}=÷_x0010_A_x001C_øÈ&lt;¶_x000E_A_x0006__x0004_c~Vt_x000F_ADÂ§É_x0003_N_x000E_Am_x0008_x·_x0003__x0011_A:¦ùFù_x0008__x0011_A¼j#_x0017_)_x000D_AU-`¯¾£_x000F_AIïçå_x000C_A{s-pæk_x0010_A÷©wõ_x000B_AC_x001E_¦_x0006_(_x0010_AaEsï_x0010_Adv°-_x0006_Õ_x000C_A&lt;#Ù&lt;_x000C__x000E_A#=uí{_x000E_A±h_x0015_Ü±_x000E_A_x0002__x0004__x001E_iùr3°_x000D_AT»_x0006_B]_x0011__x000D_AÏ_x000E__x000C__x0013__x0001_À_x000F_AëøZ_x0006__x0008_Þ_x000B_AÃÖ[Fé_x0015__x0010_A¿±Ç&lt;V_x000F_APôlR_x000F_AvãÁSn¼_x0010_A_x0008_£a¸Á_x000D_Aô«0WOq_x0010_Aço·ù&amp;_x0010_A%4;_x0008_òM_x000F_Aäi_x0015__x0007_|_x000F_A2&amp;_x001E__x000F_AæÎy_x001C__x0005_q_x0010_Aj¶1b(Ã_x000C_Ar´!Î=ç_x0010_AT²æ/H_x000B_A_x0003_q?ht_x0006__x0010_Aê%ÌÞ(Á_x0010_AD´_x0003_6­¡_x0011_A&gt;îX_x0011_A)M§Þ_x0011_AÏê^ó_x0015__x000D_A_x0005_É_x0016_z­k_x000C_Aø7b ._x000F_AÖsç"-_x000F_A_x0018_7ù¡_x000E_Akjh³_x000F_A±äý¯&lt;_x000D_AT;®´á_x000E_Aln_x0007__x0001__x0006_£^_x000C_AÛ'N÷S£_x000F_An\%îR_x0010_A0Öà_x000C_x³_x000F_AZ|u®_x000B_A_x0001_+4(ý_x000C_A_x0002_V0[_x000F_A_x0003_òm_x000F_AfÒ¢)mp_x000D_AÐI½Í_x0015_ª_x000F_A_x000D_2_x0017_}	_x0010_A£|Ñ_x001E_&amp;î_x000E_A_x0013_üm_x001C_|_x000F_A0KªÑ_x0019__x0010_AGÓ;4_x0010_A(b²ö_x0012_Q_x000F_AÖZ/i_x000D_AroUáSX_x000D_AH¯I"_x0017__x000F_Aýx¸è:_x000E_AK^u°_x0016_V_x000F_A¸è¹ewB_x000E_Aiä_x0019__x000C_Aãüø;0£_x0010_Ai__x0004_v_x0008__x0010_A¯?_x0016_¹_x0017__x0010_AGÐØ_x0005__x000F_AÿKë_x0003_#_x000D_A¢ÁcÈì_x000E_A¶_x0014_1uQ._x000C_A_x0018_ßÈ©s_x000D__x000F_A®Ís0ÊÅ_x000D_A_x0001__x0003_vÀu!9_x000F_AoÃÆ³µ\_x0010_ANíÀ¨ËÈ_x0010_ACìÖ é_x000E_Agb?Iâ_x0010_A$Ðfª¶_x000D_A¼¢®Ï})_x000F_AÚäTÙv_x0010_Au!´ïk_x000D_A/ùÚ«_x0010_A_x0002__x000D_èÂ_x000F__x0010_AÐ¾æöõ}_x000D_AÄX#_x0011__x0010_A_x0013_À_x0014_q¹_x000D_A+_x000E_¬AI_x000C_Ae[ßv._x001B__x0011_A2¾1_x000D_³_x0010_AS_x0019__x000D_ì%_x000D_A8ÀM2Ò_x000D_Aõ{Iª_x0010_APÁ_x000E__x0010_A_x001D_f^_x0011__x0010_AÇêP_x001B_¿_x000D_AynO¥ãr_x000E_AËqN¢]_x000B_Aí?ü¬ü_x000C_Aÿfp_x000F_AÔ_x001D_¬F­_x000F_AÈÚ_x0014_viO_x000F_Aò&amp;ÉZ±_x0010_A	/5i_x000C_F_x0010_A_x0007_«M;_x0001__x0005_gR_x000F_AæÅ®ÝÇC_x0010_AO9Êf}S_x000E_AÊ¤wEvÃ_x000C_AÕ!¬¥¿_x0010_A_x000F_rqûÎF_x000E_AC'ä?Â¯_x000F_Aß ?(_x0010_Aã_x0010__x0003_Ö_x0010_A7_x0016_ùZê_x000D_A· eÇ7É_x000D_AÓ_x0018_mà¸_x000D_Aqê¥ÍýÜ_x000F_A90xûV5_x000D_A¦¢&gt;,x_x0010_Ad»h¥Ò_x000C_As_x0015_k¨_x0014__x000F_A|VâÏ_x000D_Av@`}½:_x000F_AÊ_x0013_Juª_x000B_Aµ:qsO_x0010_ATý`_x0002_ý¯_x000E_AP½$Yà1_x0010_AA&lt;í_x0004__x0011_AàTæ¾_x000C_AØ2§[[_x000E_AW¤ÞÏDp_x000E_AyC_x001E_IÏN_x0011_AefÆ9µ_x000E_AÈ°yþ¾_x000F_A_x001C_èyÁ_x000F_AïÎm_x0008_ò_x0010_A_x0003__x0005_tÚwZ_x000D_A_x0004_àÿºö_x0001__x0010_Aqk:oé_x0010_Aó_x001D__x0007_ÿN_x0011_AI_x0017__x0011_S8U_x000E_A º89Uö_x0010_A6_x0005_{tè_x000E_AUÄ	µã	_x0011_A`Ê²Í­_x0010_A_x0018_Íjídn_x0010_AiJÏjÕ_x000F_A¹_x0013_åüä_x0010_A6_x0018_ÐÂþ_x001E__x0010_AÃ?ÑÁ _x000F_AÐM_x0014_ÀË_x0010_AR=J_x000C_P_x000D__x000E_Acãô_x001E_V_x000D_Aø_x0003_öì¥E_x000E_A_x001E__x001C_Ñ_x000D_Çü_x000E_AðÍÑ;¼]_x0010_A÷WÍ_x0018__x000F_A_x0018__x0002_ÿ?åy_x0011_AS_x000B_oµ_x000D_A®¿NUÉ_x0011_A¥_x001E__x000D_ô_x001A__x0010_AüìK#3c_x0010_AÜUc_x0005__x0010_ANbVm1M_x0010_Ap±_x0015_¿y_x0010_A¶{¾DË_x000E_ArF_x0015__x0006__x000E_A(LøG_x0001__x0004_\_x0003__x000F_Aa_x0004__x0004_»,)_x0010_Aõ¨!_x0017_A8_x000C_Aù¬¦çµ_x000E_AáÓ£qÙ_x0011_A8_x0010_±úf?_x000E_A&lt;ºÚmI_x000E_A©ãë_å_x0013__x000F_A_x0005_Bt_x0006_c*_x000C_AÎ¸çóúÁ_x000F_A\8¨²_x0015__x0010_A(_x0011_B×_x0002__x000E_Am9?ærI_x0011_Aqç_x0017_\Rn_x000C_AX¦_x0003_­Ù_x000F_AÃË_x0014_K@L_x0011_Aq/_x001C_æïÅ_x000D_A_x0005_í¨oW_x000F__x000C_Atª2Ì_x000C_A*_x0005_`_x0010_Aá_x000E_ Ë_x000F_Aÿ&amp;¶!_x000F_A_x0018_1è_x0001_+_x000F_A_x0003_d¢_x0015_E_x0010_A;£.ù_x000D_A_x0014_û(8ùq_x000E_A`¯¸å]_x000C_AÖ_x001D__x001E_Ç_x0013__x0010_AýFí7¥_x001B__x000F_A4·tí_x000F__x0010_A¤¦_x0006_G_x0014__x000E_AvêÑXå_x000C_A_x0001__x0002_y{,Ó _x000C_AØN·Q¿_x000E_AªfNAuà_x000C_A°G\Ö_x001B__x0010_A~÷L_x0006__x000F_AãR.Ïx_x000F_A_x0012_DÖAá_x000D_AÂ5ü®y_x000D_Aæ_x0006_ÐD¹_x000F_Aå:HZÿò_x000F_ApUÿÒY_x000C_Aæ_x001D__x000F_ÎÎ_x000E_A7_x0011_Ãñq_x000E_AÁ;¤Jä_x000F_A! vÛ_x000E_AH³-¾¹_x0010_A¹X&gt;Ãü_x000E_A.éA_x0002_µÂ_x000F_AI/¡_x0010_A_x0012_ËC÷D_x000D_Aq3Y]¶7_x0010_A_x000C_\¾b\_x000B_A0ëS Ç_x000B__x000C_A JG_x0014_Y_x000B_AÂã_x001D_Èù_x000C_AÇ_x0012_Kì&gt;Å_x0010_Ad_x000F_&amp;©B¶_x000E_AÞçXÝëu_x000D_A+_x0008__x0001_mÞ_x000E_AKÛv_x001A_dý_x0010_AayÖ_x001D_M_x000F_A°ã_x0004__x0006_&lt;Y_x000F_Açºò_x0002_ó_x000E_A&lt;)F_x0012__x000D_Aï¬ù_x0010_AÏ/ú_x001D_ù_x000F_A7¶y¿2t_x000C_AzíUvT¤_x0010_A_x0005_ W_x0003_j_x000D_AØÞGÉ¸Ä_x0010_AYÕ©rÓ2_x000B_A {}Æ_x0019__x0010_A·: Ù´Ï_x0010_Ad=6ñÄT_x000F_AÓ_x0004_«_x0011_Ac_x000D_ÅÝ)Û_x000D_A®_x001E_ÁûP×_x0010_AX_x000D_C_x0013_#ú_x000E_A'ëGà1_x000E_Aa3_x001F_ å_x000B_AGËKOo_x0011_A7»âu]p_x000F_A_x0013_Ù_x001E_À_x000D_AôÕ1ë_x001D__x000E_A¥_x000E_(,Ö(_x000F_AS¶Un_x000E_A_x0019_ÿj=_x000F_A^_x0004_p©@_x000F_A§ÃR _x0014__x000C_Aj_x0012__x0001_Ñã_x000D_ARËèªÒ_x000E_A7ÿ`¥ÉK_x000E_AÇä§±_x000F_A_x0001__x0006_Òªk_x000D_¯T_x0010_A_x000B_º?_x0007_¨_x000F_A&amp;&lt;û&gt;0_x000D_A_x0008_Ø~Ûé¦_x000F_A£Ù¹Åû_x0010_A9Øÿ%ê_x000C_A."ÒGA_x000C_Aâl/E_x000D_A=²Y_x000E_Aà²_x0017__x0008_?_x0014__x0010_A_x0004_GUîz&amp;_x000E_Atb_x0002_aZ_x000E_Ag`B§&amp;_x0006__x0010_AR¿Xå÷h_x000F_Að]-e©û_x000C_Ay_x0008__x0015_[_x0010_A8YJ¨£J_x000C_AÂÀGP&lt;S_x0010_A%J_x0003_U?#_x0010_AÁ§Q_x000D_Ø;_x000E_AM?øÙ_x000E_A¿U[w	_x000E_A¼p_x001B__x000B_Ah_x0005_Ú_x000B_~þ_x000C_Ak6_x0001_Ô_x0010__x0010_ArY×P_x0014__x000D_Aô_x0007_1pJ_x0010_Ae6_x000F_=_x000E_AÍ_x0016__x001C_Ùâ_x0003__x000D_Aä_x001C_Ñz_x0011_Aô6Üu_x0015_Ì_x0010_AÚ¿Óê_x0002__x0003_Ú±_x000D_A^SÓí_x000B__x0010_A_x0018_`Í_x0010_±{_x000D_A_x0013_ *ñ#Ë_x0010_AyR_x0006_~&lt;x_x0010_A_x0018_ÞÓÅ`Ö_x000F_AÛw'é=M_x000E_AÖ|_x001E_Í_x0010_A/,y_x000E_AJÁÖ¹NÅ_x000F_AWè»+_x0001_Á_x000D_A_x0010_=vå¾^_x000E_A_x0004_XMºx_x001A__x000C_Aá¤5]_x0010_ArÅ_x0019_Ï_x0010_/_x000D_Ax_x0002__x0014__x001E_d_x000F_Ak8Ù@u_x000B_A¶Ëµ]}_x0011_AU­_x0011_w_x0003__x0010_A"_x001D_tñx_x000E__x0011_A_x0016_GL\ýS_x000F_Aè¢cør_x000D_A_x0005_ìbÔ_x0010_AÊ÷b(MÀ_x000F_Aôù1óÇ_x000D_Av¹îT_x000F_A_x0001_sËù_x0017_0_x0010_A9f_x001B_!{_x000E_Añ{æ _x000E_A\Ôh_x0016_C&amp;_x0011_Ahè#q&lt;m_x000E_AºpBQ®©_x000C_A_x0002__x0005_7{¹Í©_x000D_A°s_x0001_»_;_x0010_AÚ¬|_x000F_AìN_¿ý_x000F_Ain".ã_x000F_A/¥}£[X_x000F_A{æN_x0010_Aç°ðG_x000F__x0011_A_x0008_¬õ¤K_x000D_A¼v_x0013_¦_x000F_Aå_x001C_"¹Î_x000D_AFÄæ_x0004_{_x000F_AjPÃé_x000C_Ì_x000C_AçM_x0019_çª'_x000C_A!'î#_x000C_AlcîÚ _x000C_Aô³¦_x0011_µÅ_x000F_A®_x0013_ÑÌ_x000E_A¯ãQÔó_x000D_Abx_x001F_h_x0010_m_x000F_A_x0001_³­Ès±_x0010_A_x000E_~&gt;æ§)_x000E_Aä½_x0001_ý­_x0010_Aybµ£C7_x000F_AC_x0014_J_x0001__x0015__x000F_Ac_x000D_ç}_x000D_A^_x0004_`ëÓ[_x0010_AXl´ê_x000F_AXc._x0011_m_x0010_A¨'óg_x000B_ý_x0010_AËwà_x0010__x0003__x0010_A_x001C_Éð_x0002__x0003_&gt;_x0010_Aí°º3T_x0010_AìA@PßU_x0010_AÀ±¯Î"_x000E_At®sn_x0010_A[¹noÁ¥_x000C_A|_x0016_ªîo_x000C__x000C_A1Ê"&lt;_x000F_Aß#×~&amp;Z_x000F_A§ÿWæ¼_x000C_Aò_x001A_1T_x0019__x000C_A&gt;G2ý_x000F_AàU­Ñ_x0001__x000E_A_x000D_-|ã"æ_x000D_A_x001D_v®ÿA_x0010_A'_x0003__x001A_Îê_x000F_A¶rù_x0016_`_x000E_AÂ$ïVGì_x000C_A\ë.¯S_x0011_AÑP8_x000B_À_x000C_Aug_x0015_çò_x0010_A_x0010_¾­O_x001F_v_x000C_AVl_x0018_öq_x000D_A^_x0016_c(_x0010_Ag§_x000C_ñ_x0004_¢_x000F_A_x000B__b*Kø_x000E_A7R$qÕV_x000E_A6_x0019_SÚ´_x000E_Ai9M?Í_x000B_A×÷ç0úÿ_x000B_AGîÿV_x0010_A_x0010_1ë_x0014_Â_x0010_A_x0002__x0003_Ùà_x001F_|H¶_x000B_A~À_x0007_C_x0013__x0010_Af3°B_x0010_Ar"Ú)%_x0016__x0010_Ao&lt;jñ_x0018__x0010_AªJp_x000D_A'ËC3ä _x000F_A_x0006_ÕêuY_x0010_AQ`Äea_x0010_Al,£ÃN_x000D_A¶_x0008__x0006__x001B_è_x000F_A$ _´ÓÅ_x000E_A_x0007_3î"_x000E_A¹_x0007_Ð?_x000F_A_x0001_¤-]Da_x000E_A1Ë_x0013_¦×a_x000E_AÔ¾¾p_x000E__x000E_AuÔ_x0011_ucß_x000F_A¯ÆÜÃä~_x000C_AÁSáü_x0017_1_x0010_Ai« L_x0010_An¼-,__x0004__x000F_Ah_x0013_ÙÊ¢4_x000E_A¹üô1j_x000F_A¦ûõ_x0013_Y_x001B__x0010_AÄfÂuV_x0017__x0010_A1_x001C_li_x0002_J_x0011_A~Ìã©V_x0010_A_x0017_¡j¥v1_x000E_A^@d_x0012_ÌÐ_x0010_A¾ºçªD _x000F_A·×í_x0003__x0004__x000E_As_x0002_à_x000C_3_x000F_Aa}v _x0010_Am#a`5_x001A__x0011_AVN'Q)_x000C_A¥:õ{._x000F_A¤ÿpÊp¾_x000E_A_x0019_½{Æ5_x0001__x000B_AirÅ¡üÞ_x000F_A_x001F_²_x0017_nÀ_x000E_ApØä_x0010_AlK¸`_x0010_AP¼_x0015_Út*_x000D_A3Á²ÜØÀ_x000F_A|_x000D_WDbì_x0004_A_x001E_«[W{õ_x000D_Aø&amp;±É?Ä_x000D_AÚâ¿Î_x0008_H_x000F_Aª+_x0017_ò(_x0012_AYe8fg_x000F_A¸OZ_x0012__x0013_A_x000E_Aþ/q«MÖ_x000D_A"ÊöÇ£_x000E_ALÖí_x0014_¢_x0011_A_x0012_«¸¯6_x000F_A6_x000C_ø4n=_x0010_Alú§ªmb_x000F_A²XÑ_x000F_A²æÂ£ò_x000F_Aõ­@·_x0010_ATAe_x000F_An4¾ðÏ_x000C_A_x0002__x0012__x000D_¸)E_x000F__x0010_AÇs|_x0010_AãPw&gt;Ë_x0011_AÞ5Öô¸_x0010_AÊ*Ø~_x000F_¿_x0010_A®_x0018_»D'z_x000F_AèÅì)È._x0010_A*VIáê_x0010_A_x001E__x0004_ÇîB_x0010_Aæ ç*_x0010_A³ÆÃ0 _x0010_A_x0014_Æ4$²_x0008__x000F_Aûë_x0015_ÇI×_x000E_ABg8Ç&amp;_x000F_Aü_x000C_¶©8_x000F_AÎø_x0017_ûP®_x000C_ARRíDÈ_x000C_A	_x0004__x0017_q­_x000D_A3Ë_x0008_·ÿ_x000E_A xwo_x0006_­_x0011_AÐø(î_x0001_K_x000F_A[^{)_x001E_&lt;_x000E_AÛ_x0004_a_x0005_%ò_x000E_AÖøJ_x0018_-_x001B__x000F_A_x001C_Qx_x0017__x0010_AëÈg_x0013_¿_x0006__x0010_Aô)\¨Ñ_x000C_ArFk:_x0007_O_x000E_ADÁ4iû$_x0010_A_x001B_Ð_x0003_Ú_x000E_A0_x001F_Á[f_x000B_A=iR_x0002__x0003_c/_x0011_AbÂ³3?Ý_x000F_AhBÏàë_x000D_A¡H9_x001F_ó"_x000E_A_x0003_7Û3z_x000C_A®ÙË)}_x000B_A_x0001_hÉÝE_x000F_A¹Ð_x0003_~z_x000F_Aß8Ì_x001D_Ñ_x0010_A_x000E_6+'¬5_x0011_AÇ}s_x000E__x001D__x0011_A¢_ck=t_x000D_Aps_x0010_bò_x000D_Aam_x0004_a_x0019__x0011_A0Ñ_x000B_­B_x000D_Aê_x001C_Þg_x000D_A{¹³&gt;ß_x000E_Apå_x000C__x0010_)._x0010_A_x0017_·_x0011_U\s_x000F_AC¨_x0007_HQ_x000F_AÒ	¦õò_x000D_A^ÿ_x000C_c`;_x000E_AjU_x0008__x000D_AQCµÀ_x000E_AÞÊ'_x0010_ª_x000E_Aïv¢ßP_x000C_ArÚ¨P(_x0010_A2ZÜÐëB_x000F_AzîÅüð_x000E_AÂZ_x0014__x0017_ÿ(_x000C_AÙni$_x0003__x000F_ASÊ¯_x000E_1_x0011_A_x0001__x0003_¸üÌ&gt;_x000D_AÇ7òâR_x0011_AÅ_x0003_øÛÐ_x000F_AµGÙP_x000D_AlcÈ_x001D__x0011_AüÔ¹H0_x000C_Az;_x001E_RÏà_x000E_A_x0019_ÿ»c8÷_x000F_Aw_x0007_¶2_x0010_A6_x001A_Êò&amp;_x000E_A;j_x000F__x0013__x0011_ARAsn³_x000C_AHÎ¶vj_x000E_A)u³u®_x000D_A_x0010_³ì¬_x000B_AüÌäöû_x000B_A¯TÙßd_x0010_Aô^Í_x000F_A'i++Ò_x0010_A_x0003_ý\0M:_x000F_A1¿ý_x000D_A0I2Î_x0018__x000E_Ax#¥õU_x0011_AT,ÇyM__x000E_A7_x0015_ø__x000D_Aüä_x001C_|¬_x0010_A"r_x001D_VÝ_x000D_AÜÃ©Vff_x000F_A_x0012_;_x0002__x0018_9_x0010_A,;®6È_x000D_A"_x0002__x0001_$Q_x0010_A¤ò_x0004__x0001__x0007_cl_x0010_A&gt;gfKo_x000D_A_x001F_¨l¯Ö_x000C_AR_x000E_f_x000C_L_x000F_A¾j_x000C_U,_x0011_Aó}Ã_x0010_A_x000F__x0015_1n_x0010_AÌÚdònb_x000E_AÌ'_x0003_ð_x0012__x0010_A+ÐA_x0010_?_x000E_A&amp;wO;T\_x000C_AEÛ0_x0010_Ar¢`´ _x0010_ABÒ·CÊ¥_x000F_Axóú'_x000F_Aä4Á_x0001__x000E_Apy"Ü~z_x000E_A_x001F_xÐªD-_x0010_A_x0019_94,_x000E_A_x0008__x0002_o­_x0015__x000E_A:_x0004_Ù|_x000F_A?¸_x001F__x0018_og_x000E_AmªûQ{_x0010_AÓd-_x001A_M_x0011_A_x0006__x0019__x0005_Y_x000F_A¨­_(_x000D__x000F_AMÑæE÷_x000D_AþØ1á°]_x0010_A_x0013_¾äø7_x0010_AW.ÁX0_x000F_A\M_x000F_e¢_x000F_AÉgûÿ]_x0011_A_x0001__x0003_Å=n&lt;¨Å_x0010_A­áK8t_x000E_AZ58^_x0014__x0010_A!)DûÆ_x0010_AÝ-Uý°_x000E_A_x001A_U%¬Ü_x000D_A°Ã¦Ù_x0002__x0010_A9;Wîx_x000D_A¨}þ¢_d_x0010_A0Ù6ºï_x0010_A .ÔQ½à_x0010_Aøt_x0019_&gt;_x000D_AÜzR_x0010_cÍ_x000E_A©BET3_x0011_A(úè_x0019_:$_x000D_AY;¸#_x0007_Ê_x000E_AEi×IÈy_x000E_A^_x001E_ÙK_x000D_A5Â°äå®_x000D_A+aÃ+D_x000C_A4´I_x0007_x_x0011_A_x000C_x&gt;ä_x000B__x0003__x000D_AÅ_x001C_ã_x0012__x0003_-_x000F_AZü6Gb_x000D__x0010_AH} p5_x0010_A½`_x0003__x0011_µ_x000D_AïKÐ¬_x000E_A!ú_x0006_dÅ_x000E_At_x000C_Sa»_x000D_A_x0016_jM_x000B_¤_x000C_AS	¼ã__x000C_AÌº Ý_x0004__x0005_íß_x000E_A7f-ëý_x000E__x000D_A_x000C_åçè.`_x0010_AHb*^Ô_x000F_Av=Þ®¬±_x000F_A+_x0001_nÄ_x0007__x000D_APÚDÍ-÷_x000D_Aÿ#N_x0007__x0011_AqæX%	_x000D_AxO_x0018__x000B_ªÿ_x0010_Ag_x0019_Tß_x0010__x000F_A`_x0008_Ys­_x0010_A¼,vmv&lt;_x000F_A4Ö_x0002_Ð/_x0010_AÞ_x001C_s_x0001_á°_x000E_Añ6,_x001C__x0010_A_x0016_DøC,_x0010_A*ÎsÃ¸u_x000F_AG)	|	_x0011__x0011_Aâ7ØkÊî_x000E_Am_x001A_è_x0006_+_x0011_A^Ûïo)_x0011_AK_x0002_2æì:_x000D_A·_x0013_Qw_x0018__x0011_ANmWs_x0010_A_x0003_È_x0002_dÝ¤_x000D_AÓ_x000D_(Õ_x000B_ApÙKwèç_x000E_A_x0017_ÿ¡ÓOÀ_x0011_A5æm_x0017_ß_x000D_A!/# ã_x0019__x000E_A?Çü%¢_x000C_A_x0003__x0006_µöÆÕð_x000D_AIÌfÓZ_x000E_ABÁ_x0004_Á{_x000C_Ad&lt;_x0001_!¾#_x000F_AðqÉ_x0011_õ_x000F_AD½8Ù1_x001F__x000F_AáM»ß-¬_x000B_A&amp;_x0017_¬_x0008_O_x0004__x0010_A_x001F_ÂlZc_x000F_ADÐ«Vu_x000E__x000C_A#ò¾ý_x0011__x000D_A_x0003_+_x0002_÷_x000E_AHeåOhÿ_x000D_Aª!=Í%_x000C_A.§LH_x000F_A¢»òC¨_x000E_A~Û+¬4_x000E_A Ä%õ3_x000D_A_x0017_ÇGüÆ_x000D_AjÑ2_x001F__x0010_Agç4êõá_x000F_A09ó¼ê´_x000D_AE3_x0005_1_x000D__x000F_A_x0010_V±Z_x0001__x000D_A_x001F_/¿Fd_x0010_Aß!aÂ_x0010_AìP3AÄ_x0011_A¸_x0007__x0003_S¢z_x0010_AB)_x001E__x000D_ÚÏ_x000E_AR§Zúù_x0010_A_x0013_W)_x0001_³_x0010_AfêÎ_x0002__x0007_¶¢_x000B_AzO½Jaä_x000C_AôÀ]ÿ¬l_x000F_AÄµnµgÈ_x000E_A_x001D_¤4Òq_x000F_A8O_x0001_6"_x000E_A&gt;m?i_x0010_An´	·_x0010_A	Ó0_x000F_ã_x000D_A&lt;KWXæ_x000D_AýÌÊW_x000E_A£NDÏ_x000B_A&lt;Ü:ì_x000D_AÿU£å_x001D_¼_x000F_A0_x001D_×ð_x000E_AÓn-_x0014_-_x000B_AJaÏTô_x000F_AÂÄ_x001C_Â_x000D_A*_x0019_f=0Í_x0010_A_x0018_Ìá¶}_x0010_Ac_x0001_;_x000F_4_x000E_AÝùÊ_x0004_e_x000C_A&gt;_x0003_&amp;Y_x001C_ë_x000C_Aì»fsõ_x000D_AÙÿ#_x0008__x001F_#_x000F_A_x0005_òúÀ_x0017__x0011_A0_x0002_àÅ7_x000C_A²HKBÃÌ_x000F_AÒ@Ôýì;_x0010_A,)þjÊì_x000F_A£_x0006_'ìÖ_x000F_Añr_x0012_Æ_x000C_A_x0003__x0004_bQô%¹_x000E_Aí_x0016__x0014_¨u_x000E_AÖÌéý_x000D_¼_x000C_A_x0019_»çîF_x0011__x0010_AÞ~_¸§®_x000D_A_x0011_¶_x000B_ÿ0c_x000F_A0«´æ»µ_x000B_A:G¯q_x0002_È_x000B_AÃD®!_x000D_Aï¡]5ÌR_x0010_AÏHÜ»Ì_x001F__x0010_ApaÔ:_x0018_t_x0011_Aw¼_x0001_HûÏ_x000F_Aò_x0003___x0004__x000C__x000E_AÜ*ÕÐä_x000E_A»Ò_x000D_A_x000C_®±R'_x0010_AÈõJ_x0012_`_x0011_AÛ_x0018_8_4_x000D_A_x001B_ÀÀP¼_x000E_ASÃÆèæø_x000D_A_x0018_oiÁµ_x000F_A¨ó._x0011_¥ó_x0010_AuuÁW_x000F_A?ÙºLÚ_x000F_A~A_x0018_ó9·_x000C_Aáì*j_x000E_AøÒÂ{U__x0010_A|s½_x0010_AãEP°_x000C__x000E_Aaü_x0002_o&lt;_x000C_AÁ_x001E_©µ_x0001__x0003_®_x0010_Am_x0011__x001C_²þ_x000D_Aä§³·_x000C_A#IoÈ¾_x000E_Aß_x001D_zðùA_x0010_A~§*_x000E_E_x000C_AnÙnBµ$_x0010_A _x000F_£_x001F_$_x0010_AiÉëî_x000D_Aäå÷°aw_x0010_A_x0002_§`ÂêC_x000E_A_x001B_Ìö£×_x000C_A_x0014_¹_x0006_&amp;Ð¨_x0010_A_x0003_Õ)×_x0001__x0011_A}1§ð&lt;Á_x000E_Awé_x000E_A_x001C__x0008__x0003_ü_x0010_A"_x0014_êç¼_x0010_AXÛèØ½_x000C_A_x000E_"_x0017_Æ]_x000D_AQÎ§!º_x000D_A2Lö_x0016__x0005__x000D_A6ã_x0016_i´_x001D__x000F_A`£j1ê×_x0010_A_x0001_	_x0013_é_x000F_A±¶ÌâëÍ_x000E_A~I F_x0010_A_x0016_ÿhn/_x000E_Aq0±_x0005_B_x0017__x000E_A°_x0010_½f_x000E_A^«s(ÛB_x000E_A_x0007_3;_x001C__x0008__x0011_A_x0001__x0002_mD|Îô_x000D_A©à²Z_x0010_A`4_x000C__x000F__x001F__x000C_AI+J}_x000F_A_x0012_w}©óq_x0011_Aéï)îÝ_x000F_A¦.d±7¦_x000E_A-°__x0007_Â·_x000F_AL$!ê«_x000D_A÷ç6¨Õ(_x0011_Av4Ùý_x000C_A1)&gt;Që_x0010_A$Ä_x0015_´¨_x000C_AÄx_x000E_õõ_x000D_AÂù%_x0016__x0011_A²¯-Mx_x0010_Ax Á1+_x000E_A_x0012_ka_x000F_Afµ£/eQ_x0011_Ar;{^*ö_x000E_A6JW_x0007_{ç_x000F_AZ_x0011_m¡ÿ_x000C_A¦$ø&lt;ì_x000F_AJê-Öf_x0010_A_x001E__x000C_X)@_x000E_A)[¥ÂöË_x000F_AË_x000B_¼F¾_x000D_A°«Þ	ó¼_x000D_Aóf¢?Od_x0011_A¶_x0002_Ôb`Ö_x000E_AÒÌÓû_x0001__x000D_AÞO~¿_x0002__x0004_&gt;Â_x000C_A_x0011_A_x0004_6T\_x000E_AöO´b_x0010_A_x0011_«&gt;_x001C_Ùö_x000D_A0péd¥o_x000F_A_x000B_ÐÏn¹_x000B_A_x0008_Ös_x001D_1F_x000F_A¶¼L=_x001E__x000F_AÅ_x0007_í~Ã_x000F_AOì,ÎüÂ_x000E_AãPyÚÊ_x000D_A&lt;äÓx9d_x000E_A_x0011_Â_x0013_`_x000E__x000F_A¡|w8_x0010_A¯÷ &lt;ÝK_x0011_AÔ¶BìÖS_x000C_AOÆí_x000D_A	(:á¤_x000F_A¦Í¤uQ_x0010_A¥oxù_x000E_e_x000D_A_x001B_wÿc_x0003_2_x000F_AZµÑ_x0019_½_x0010_A¾iµþÍé_x000C_AÆ:½XÎ_x000E_A_x000F_Òó:_x000C_A_x0004_ ó2§_x000E_A_x0001_ÅS±c_x000D_A]ü_x001B_õV_x000F_AÜK)Ôj_x000D_A´ìîôÀ_x000F_AÂ)aÐ^&gt;_x0011_A6¼_x0010__x0016__x000F_A_x0002__x0003__x001A_VÞ¶´_x0010_A_x0017_V_x000E_ßk_x000F_Aîs_x000B_¶_x000F_A÷o¹$J__x000D_AÃn:S/+_x000F_A_x0004_àÞ_x000E__x0010_AªÞ¹$AD_x000F_A6ÿ·ò¡_x000E_Ax±Î_x000C_¤_x000D_A_x0015_ï¬ÍQ_x000E_A\úÍ¶_x0003__x000F_A~]b-]&amp;_x000D_AC©_x000E_L_x000F_Á_x000C_A9!gå´Ä_x000E_A¿1á_x0006_t_x000F_A¯ÈeX_x000D_A4o²l"_x000D_Au]D¸ÛE_x000D_AlJ)_x0008_ù_x0005__x000F_A9¸Øsº_x000D_A_x0007_ê_x0006_zÚ_x0011__x0010_A!a¤=õ÷_x0010_ABÀºJ b_x000C_ABñ2¾Á_x0001__x000F_AGC´ºªÇ_x000E_AHÌ*]kñ_x0010_A(ãÚëA_x000D_AOæí®-&gt;_x000D_Aß7O-R_x000D_At0§Ã_x000E_A¥SÜè_x000C_A²G&amp;O_x0002__x0003_?_x0010_AbgÈç|ø_x000F_AtçÒaEÇ_x0010_Aò»/_x0017__x0015_Í_x000E_AÕc²L_x0014__x000D_A(©Nþ©Î_x000C_A8äëÆ@%_x0011_AjR_x0015_§Z\_x0011_APÌb&gt;Å%_x0010_A#kð¡úÅ_x0010_AÛ»eîð_x000B_A´qy|+_x0010_A_x000C_âªçi_x0011_AË!·_x0012_$m_x000C_A×N2-Ì_x0010_A©Ú¤?_x0011_AöúsÇ_x000B_±_x000C_A.Ùäg_x0001__x0010_Agjj²q_x0010_Aæ_x0014_²~_x000F_A8O*e_x000B_A«çÐTr_x0010_ALúÂ_x0019_ü_x000C__x000D_A¬",¤_x0002_ _x000D_A(ÜÌ_x000F_AwU¶J_x0013_w_x000D_AZVx&lt;L_x000D_AFI4°Ú_x000F_A(¬N;*_x0011_A´0qitî_x000D_A_x0007_A0}òT_x0011_AÉtG0Ôx_x000E_A_x0001__x0002_)¤¨_x001C_Ó_x000F_AjD	_x000E_A&lt;ÑvÃú_x000F_A©H³Ú§_x000E_AË{ÂE¨^_x0010_AòÍ4_x0010_Aç«ª_x0013__x001E__x0010_Aê¡À±}-_x0010_A&gt;ùóY¿ _x000F_A5¥_x001D__x0010_A·ÑX?\_x000D_A-NÈm_x0010_A_x0010_Gàþ´¥_x000D_A_x0008__x0010_Êm¤z_x000D_A_x0018__x0008_Þ._x000B__x0010_AÔ7âvh_x0010_A5T«Ð=_x000E_AË	ÂN_x0010_AÝA1À_x0010_Aêcÿ¦_x0011__x000F_Ac_x0019_ô_x0014_]_x001F__x0011_Aöì#1ï(_x0010_A»B=`¡_x000C_A¯Àú^æã_x000D_ANeÀß|_x0010_A_x0007_&amp;~?^P_x0010_A!+_x0005_e@_x0012__x000F_A_x0015_äô5_x000F_A=sèn)_x000B_AX×B­¥_x0010_A\_x000E_qVZ_x0010_Ak_x001C_7_x0002__x0003_U_x0010_AW_x001B_Ð-í&lt;_x000E_A'&gt;M$yä_x000D_AÙìu_x0019_qT_x000E_A^I¬Ô_x000C_A:©_x000D_A\_x001F_¼sµ_x001F__x000F_A¾fFN%y_x000C_AH´B%é&lt;_x0010_AÜ0_x001F_Ú¹_x0010_A¾}½	/_x0010_A¥F_x0016_±£ê_x0010_AÍÁÝô_x0011_J_x000E_Ab)_x000E_/_x001E__x001A__x000F_A_x001E_Î¼_x0019_Ò_x000F_A¿~_x0001_I`ð_x000F_Ao4L_x0019_&lt;0_x000F_AÉØ±R¾_x000C_A&amp;_x0008_Zq¤«_x000F_A¢®74ö_x000F_Aõ_x0008_nºË_x000E_AK±_x0017_øx_x0010_A_x000F_½í}_x000C_AK5&amp;g,_x000C_AeÄ_x000D_^_x0002_â_x000C_AËª (åx_x000C_A{_x0005_÷´_x0010_AiQÉÉ7b_x0011_A9jì_x0006_H_x000C_A_x000C_0·2+}_x000D_ApøÅÕDë_x000F_A_x0002_Ø8]·Ý_x000C_A_x0005__x0014_H2²_x0004_ºd_x000F_AåBü²¤_x0010_Að[_x0017_JX_x0006__x0010_A_x001F_W[_x0006_R_x0010__x0010_A4nÜÃ_x000C_'_x000D_A¥'³ßÚ_x000E_Aò\Á¹­Ù_x000C_AÞí`_x0006_ô_x0003__x0010_A0!_x001E_0ñâ_x000C_A_x0002_Ý1_x0017_ò_x000C_Ait|z}6_x000E_Aºn­¾K'_x000F_AØÁ©]_x0014_û_x0010_Anré_x0001_&amp;_x0010_A_x000F_l;_x0004_w_x000F_A3 :_x0011_Ç:_x0010_AÉ_x0015__x001C_*Z_x000D_A®_x0017__x0003__¾%_x000E_Al_x0010__x0007_R*q_x000C_A _x0012_â#&lt;_x0011_AY,_x0006_ÿØ_x0010_AL¼È=t_x000F__x000B_AB»»Q_x000C_\_x0011_A³A	§cö_x000E_Aé»*_x0008_ßü_x000F_AùÚ-_x000B_æ_x000E_A*#gÏÔó_x000F_AÐX_x000E_V_x0010_A9L@_x0013_YO_x000D_AãÓ&amp;åË_x000D_A_x001B__x000E_L·?_x000D_AÈH_x0012_õ_x0002__x0003_+_x000D_Arê_x0008_ä__x0011_A^&gt;:Ü_x0011_o_x000F_AªÔ;À_x0005_©_x000B_A_x0007_Í9_x001E_!_x0010_A#¾ê3_x000C_AµìÏÿ1_x0011_A®ñÖß¯__x000D_Aa ÷v_8_x000D_AÀÌ_x001D_2_x0011_A5àÚí_x000B_AØ_x0012_´Ð9E_x0010_AxrAØv'_x000E_A^sî~]_x000F_A-,*ÖC&lt;_x0010_Aß_x000D_(ê_x0007_h_x000D_A_x001D_=_x0013_p_x0010_A}k·_x0010_ö_x000C_AxÝU_x000E_=í_x0010_AH)_x001C_j_x0010_AïUZ _x0019__x000F_AõMpwr_x000F_Aa,G¬¦_x0010_A_x0001_æwÚ_x0010_A{Î_x000D_¤ûF_x000C_Au×_x0018_Gù_x0010_A»_x000E_ÂÑ_x0003_AêN_x0005__x0014_\'_x000D_Aà¯õ_x0006_ù_x000C_AÖkle.w_x0010_A*;¹¤_x0006_Ñ_x000E_A£@ø3._x0011_A_x0002__x0005_4æêêÍ_x0010_Abò_x0013_ÅÇc_x0010_Am,æwÁ_x000B_Aj]1­_x0001__x0011_A_x0001_2x¿Æl_x000E_A0)úz_x001D___x0010_AÝ±j=_x0011__x0011_A®_x0018_Ùl_x0011_Aâï9Î_x0002__x0010_A7|Ê_x001C_2á_x000B_A6ráz«»_x0010_AüGÛ¸Ãú_x000D_Aã_x0007__+ÆÖ_x000E_Ago~_x0018_&lt;_x001E__x0011_AO¦÷ñf_x000D_A÷®´o_x0012_I_x000D_A_x0003_FóÞ_x001C__x000D_AM*X(h¦_x000E_AxË8 b_x000F_AH,­9à_x000D_A_x0001_X_x001A_ÓG_x000D_Atgç¦Y_x0010_A9_x0010_«_x0004__x0011_A_x000E_X|Qó_x0010_A§_x0005__x0018__1_x000F_A_x0001_-Ú¹Þ_x000E_AÇG_x0012_ÉG¼_x000B_AmfýAÿ}_x000E_Aa¦97«_x0010_Aü_x0013_(²_x000F_Aùë_x0011_08_x000D_A´N#_x0005__x0006_ãè_x0010_A¦3/½O_x000F_AêSï&lt;ô_x0010_AvÚÓX_x0004__x0019__x000D_AE±_x0001_+_x000D_Al&lt;Fëµ'_x0010_AÂ"_x000E_´1ñ_x000E_Amìªû_x000D_AA%_x0013__x001C_Ó_x0014__x000E_Axï¡7õé_x000E_A²7Ô·_x000C_Ì_x000B_A_x0008_=§§_x0010_A[¹Ú_x0018_¢/_x000D_A_x0007__x001A_Ó8_x0003_ú_x000D_AA_x0017__®A_x0010_AËl­êó}_x0010_A_x000D_«O¡à_x0011_AØ¨hT_x000E_AH^±_x0014__x0001__x000F_Aâ¤.Ã_x000E_AÞÛ§ê½Î_x0010_At­_x0002_I_x000F_Y_x000E_A@ûâ_x001C_à_x0010_Aª_x001B_I_x0012_ùª_x000E_AµÀZ2_x001D_o_x000E_A0_x001E_¯PIn_x000D_Ac¹ZØ_x000E_A©yÕEü_x000D_A"_x001D_µmÄ_x000E_AV_x000B_¯(Pp_x0010_Aö{0qÛ_x0010_Aç_x0014_[Õ&lt;_x0012__x0010_A_x0002__x0003_n°ÚiÛ$_x000D_AÀ=Å#¶7_x000F_A_x001E_*£é,m_x0010_AÙ_x0001_]W÷_x0010_A&gt;à×_x001C__x001F_·_x000D_AXiXû=_x000E_A'o_x0011_P¾_x0006__x000E_AÒè¶¯d`_x0010_AÁ§Ì0:Ó_x0010_A¹ý©_x0014__x0017_3_x0010_AµáO_x0002__x0010_A	7"û_x000E_A/âuÝ_x000E_AÓKñtYº_x000E_AÐ¿åÅ¥_x0010_Aì7Úÿ_x001B__x0010_Ai_x0014_:Z_x000E_Ar_x0018_o'â_x000B__x000D_Aº=gÀMA_x000D_A_x0005_ZpÞ,Æ_x000C_AO¦VHÁ4_x0010_AùëlXó_x000E_AAÙW_x0003__x0003__x0011_AîW_x0006_+Þ9_x000D_AØ¡6:Q_x000E_AÍQOÄ­_x000E_Aø¬ßsê_x000E_AbçÉ°_x000D_©_x000E_Að!÷ËA_x0011_AC^_x0015_=_x000C_A@_x0018_Ò¹ÞÇ_x000F_AÞ?M?_x0003__x0004_Á_x0008__x0011_Aß®6å5_x000D_AÚ{hÃB_x0011_AZêoªé_x000B_A oÞÂF_x0002__x0010_A_x0010_CÏ_x001B__x001D_Ý_x000C_AÇg[ª_x000C_AbîH_x0013__x0010_A_x0006__x0015_¥¢1É_x000E_AæI_x0015_Y¶`_x000D_AÉï©éóh_x0010_A³	_x0013_ºØR_x000E_AÆmõM,(_x000E_Ak_x000C_CC*_x0010_At_x0001_Û'©_x0010_Af©t_x001F_I$_x000F_A_x0004_'uþ:_x0010_A¶3÷g_x0011_2_x000E_AÅ¯s_x0019_F_x0011_A_x001E_ Õ7]y_x000D_A]ÒÐ¡È_x000E_Aj^ÑÌ}l_x0010_Ajäq@'_x000F_AfýmtÙ_x0010_A¹`y_x0001_ã_x000F_A±®0Ü!_x0011_A~_x001B_¾öë_x0010_AÃa	[_x0007_*_x000D_A;Æø²_x0010_ú_x000B_A_x0015_¬_x001C__x0005_¾_x0010_AÕõ0È¥_x000E_Aç¤¾Ì{û_x000E_A_x0002__x0003_HuPØ_x0003_X_x000C_AÀ¢~rÚ_x000F__x0011_Ag_x000B_Du¾-_x0010_Aª©Ñ &amp;_x0001__x0010_ARíý&amp;ø_x000E_AÙ¸´Ä_x000F_A_x000B_ØàÆê_x000E_A_x001C_Ò½Ö±ä_x000F_A.Ìr_x0015_ÿ_x000F_AöLô¬_x0013_Ä_x0010_A&amp;£9ß	Ö_x000F_A£Í?ðï_x000D_AX³å;V._x0010_A/Y_x0010_AJ·_x001A_bl«_x000E_A_x000D_ ¶%ü_x000E_AfÙ5î_Ê_x000E_A³_x001D__x0015__x001C__x000F_ATq:»_x0004__x0010_Ae,ÀbH¹_x0011_A_x000C_´ö0_x0011_A7DÔöò_x000C_Ay¤¬/ý_x000F_Aø ªâ38_x000F_Aaþî6w_x000C_AÎ_x001E_Õäó_x000C_A_x0011_òÑ78_x000B_AùÛ_x0014_O_x0014__x0010_A§I+°æ_x000C_A©¢|j¥p_x000E_A~C?È_x001B__x000F_AË_x0013_"@_x0001__x0002_2¥_x000C_A_x000D_è¢&lt;_x001E__x0010_A_x000B_åÐëG@_x0010_A¤´Áë;_x000D_A¸_x001E_J£ê_x0010_AH_x0005_K+f_x0010_AîeÞZÃ*_x0011_A±ÚOWÈ_x0010_A¾Þ:§_x0016_X_x0011_AQ_x000E_£1_x0010_A¦éHL+É_x0010_A5ªõê_x001F_ _x000B_A_x000E_Òµ?ô)_x0010_Aè_x0019_Û9_x000F_A}E';_x000F_A=âÈ¥_x001B__x0011_Aø½³¢¥_x0010_Aã½¥Nß_x000C_Asþ½Ø_x001C_!_x0011_Ajm|K4_x0011_A´_x0002_ßö_x000B_A^{Ú²ã_x0010_AjÞò_x000C_Ü_x000C_A_x0013_Týîpæ_x000F_AÜ_x0011_¦¹_x000C_A`_x001D_¼Î¶1_x000D_Al	ë3_x0005__x000D_Aí_x0017_%7­M_x000D_A¾_x001E_ëÉ£_x000B_AÜªX0ë_x000E_AP¦_x0004_J_x0010_A¥¥ªnO¶_x000C_A_x0003__x0005_'|_x0014_r¼0_x000E_AFRçïß_x000F_A	 XÕØ¢_x000E_A5jÅÍ_x001B_g_x000E_A/ryý¥d_x000E_AE	ø¤_x0011_A¶_x001B_Û.ì_x000F_AÀ(üU_x000D_Ac	OÐ _x0010_Aä+E_x0011_F_x000E_AUC_x0008_÷Çí_x000F_A_x0002_ã'­"_x0011_A®¡9;¥_x000F_A_x0001_~ÐÔc_x000E_AF¯Xië_x000E__x000F_A_x0003_·_x000D_]²¶_x0011_Amë_x000B__x001C__x000C_Am_x001D__x0003_gñ_x000F_A0¹ÇÕoþ_x0010_A]_x0004_mítj_x0010_A·%_x0007_HÐ"_x0010_AF_x0015_¿:¥Ç_x000D_A^_x0011_­&gt;_x0019_È_x000F_ACS_x0002_µ:5_x0011_AF¹:.0ë_x000D_A»×³çwk_x0010_A¬_x0008_è_x0012_õ_x000B_AíÀBïÜ_x0008__x0010_A%_x0005_æX_x0010_A­34õ_x000C_A_x0005_¶¢Q_x000F_AlÖC_x0001__x0003_$«_x000D_Aè&lt;)ã¬_x000D_AÉçGr¿_x0001__x000E_AA¢³ñ_x000F_AT·ØøT?_x0010_Aøçn_x000D_&lt;Ê_x000D_Aà_x0006_N_x0002_ú_x000F_A_x0018_xzJú_x000F_AÐ_¼¿r_x0010_A ©gÒr_x001A__x0010_A¨/û¡ö_x000F_A_x001B_M¤²_x000B__x000C_A¢8Ü~å_x000E_Ak%,_x0006_«m_x000D_Aöooï¯_x000D_A_x0010_è_x0019_%î_x000F_Ajf,ø1t_x0010_AOÁ_x001E__x000E_û_x000D_Ay±@¢_x000E_A?ÔÓ±Ô»_x0010_AÎ!_x000C_Ä_x000D_AF *_x001E_ë_x000B_AwwÓX_x0007__x0010__x000F_A*_x001E__x001A_Þ_x000D_A${uÓ_x000F_k_x000F_A!¨_x001C_@_x000F_A.±_U_x000D_AXïj_x001F_^_x0010_A ¸Q®H_x0007__x000E_A§_x0007_{_x0005_ì_x0010__x000E_AÑ§ÚSÖ;_x000C_AqF%Vå_x000E_A_x0001__x0002_Öq/¬ú_x000E_A@}3v_x000C_A§&gt;ø[L_x000C_Aqó5n_x000F_A~_x0014__x0012_z_x000E_Ã_x0010_Aj`_x0005_	¥â_x0010_A¿ïny|_x0016__x0010_A/µ_x001A_"_x0010_¥_x0010_AË#_x001B_Â_x0012_Ô_x0010_A1¢ìa9Û_x0010_A¢M_x0001_AM6_x0010_A¬Âî£d_x0010_AiózÕ_x000B__x0011_A~ªB ªe_x0010_AÆÿ¤mý»_x000D_AÑK_x0011_½&amp;_x0010_A_x0015_H÷ïÕ­_x000C_A_x000B__x0007_ÎEv_x0010_A{ÀÛJ*o_x0010_AöÃzTpô_x0010_A_x000C_I'/V_x000C_AÞ_x001F__x000C__x0004_b_x0010_A7Âû³3_x0010_AG»Öº@_x001B__x0010_A¼lÞÚ*ã_x000C_AI5¨ß#G_x000D_A_x001C_+«_x0006_õÔ_x000F_AÒ°hÇ_x000E_AÊJBÈ&gt;É_x000F_AÏ_x0017__x001A_I%_x0019__x0011_AçÐ_x0005_ú1_x000C_AYÈ»__x0001__x0002_ÑÍ_x000D_AÍ³öd_x0007__x0010_Aùåz¾GA_x000E_A3@NÐzR_x0010_A|ÝMbÁ_x000E_AîÆ?_x0002_«_x0010_AkoÁ4Sb_x0010_A&gt;%V\C_x0010_A"-'÷Í_x000F_AÂÛw,¬_x0002__x0010_A_x0019_×_x0007_vÔ_x0001__x0011_A!T¬R7V_x000D_AWG_x0005_ße_x000F_A ¢×î@_x000C_A©_x0012_8Z_x000F_AìÞ_x001E_j*_x000F_AÙ]_x000C_9_x000E_AçRR_x0013__x0011_A²ÙÎ0$_x0011_A2X­n_x000E_Aî__x0002_L_x000D_Aàø'~Ð_x000E_AUæÊ	ð·_x000E_A_x0010__x001E__äq_x0010_AÏ§ôÇg_x000E_A»¬9îÎ/_x0010_Am_x001C__x001C_+ðj_x000E_At_x0003_á§}_x000E_AõWfK;C_x000C_A}lsøeb_x000D_AJùOLjB_x0010_APýx_x000C_²`_x000E_A_x0001__x0002__x0005_uJM_x000D_AYëÿ _x000F__x000E_AlY¯0ÿæ_x000C_A¤ _x000D_á_x000E_ÿ_x000C_Aü²-_x0015_Ï°_x000D_A=;Y¿ÅÃ_x000E_AþÏöwÂ_x000E_AëÑÕ_x0012_ç_x000D_Aú0á¥&gt;_x0010_AÑ(vK'ý_x000D_AÄjõç¨_x000E_A^ÍWÄ/?_x000D_AØÎaÓ_x000E_A+îØ%LS_x000D_Ay_x0018_­C_x000D_AÿÕZÇ_x0011_A_x0006_»_x0012__x001E_Î_x000E_ARµ_x0005_ÒJ	_x0010_A£æ_x0002_S3_x0010_A)fõº_x0014__x0011_Aøû(Þ_x000F_A~_x000C__x0006_2._x000E_Am¹ÆN_x000C_A¨9^Ap_x000D_Agy?}^ï_x000F_AÂÒÚë5_x000C_AÉ#«Wá_x000E_Añ1)îÏQ_x0010_A\¯©`_x0010_AÌrÕ]_x000E_AkXj_x001B__x000D_A«Ç^N_x0001__x0003_(|_x0010_Aâ_x0004_9î__x0018__x000D_Ahí]ó,_x0014__x0011_AHZ_x0005_@5_x0010_A&amp;þÈBO_x0010__x0011_A_x0016_$ßJ_x0010_Ñ_x000B_A¶Á3©_x0019_Y_x0010_Aáµ.%_x0011_A_x0010__x0017_óÙÂ	_x0010_AÕd_x0013_×|_x000E_A $bzV_x000D_A?´w_x0004_v_x0010_A_x000C__x0001_	I¹	_x000F_A.z´_x0002_ZÑ_x000E_AÌÚúÖP_x000D_A3_x0010_¦ÇÞ_x0010_AP{ÿÌ_x0006__x000E_A^È.C_x000C__x000B_AËì¤ùK_x0010_A¾_x0005_æ_x0003_*_x000F_A"­R_x000C__x0010_AÍ©_x0015_|*_x000E_A¶fÖ^Ô_x000D_AKñk_x000E_A¾_x0008_²àI_x0010_A_x001F_áÑ.(j_x000B_A_x001E_´s©_x000F_AKVFFÒ_x000E_A&gt;X¡Ü_x0003_U_x0010_A£öëhQ_x000D_AÆ~Ä5Z_x000E_A¼!_x0003_I_x000E__x000D_A_x0003__x0006_¾HÏázÊ_x000C_A¹ø¤/ ·_x000E_AÌäÄ_x0019__x0010_Az_x0014_x4_x000C_A_x000C_Îà·_x001E__x000F_A´8"´ð_x000C_A4ìF\_x0010_õ_x000F_AÓ[[[_x0010_A&lt;_x0001_@_x0008_å_x000F_A]_x001B_Z«&gt;_x000E_A²wDd®É_x0010_AXâ  M¸_x000E_AÂûQVÆ"_x000D_AVË{{_x001A__x0002__x000D_A&amp;ù_x0011_:_x0010_A_x0005_V¨º'=_x0011_AÊßeÃ_x001D__x0005__x0010_A^_x000D__x0007_`_x000E__x000F_A¨6ßÓ_x000C_A%Â{«²_x000F_AþGZ+=_x000F_A0Ql_x0010_ñ_x000F_A ËKgú_x0001__x0011_AÎ2Húþ_x0010_A7_x0013_Öï_x001C__x001B__x000E_AÓ¢Ü¨I_x0010_ABsQ_x0018__x000E_A_x0006_E}Z_x0016__x0011__x000C_A&lt;_x0004_Ø _x0010_A_x0006_óÛqþ_x000B_AØ9Ü2àg_x0010_A_x0002_û}_x000B__x0002__x0003_ö_x0010_A¶þÓ©_x001C_e_x000E_A=q,!_x0017_R_x0010_A_x0004_1¦×_x000E_AÊVô®ê&lt;_x0011_AÛo_x000C__x0011_A_x001D_:_x0005_G_x0015__x0011_A_x000E_ÑðÚº_x000E_AF*ðì"_x0011_A_x0007__x0013_©_x0017_ûö_x000E_AÜ?º¡=ô_x000D_A@+_x0014__x0006_4_x000F_A_x0010__x001A_ÁÝ6_x000D_A_x0012_6à_x0012_(_x001B__x000D_A`Sæq·î_x000F_AÄw_x0001_±Ä_x000C__x0010_Ak­Èj¹_x0004__x000F_ACÝê·ª`_x0010_A&gt;½Ô9=_x000F_AdÜRÁÕ«_x000D_AUë_x000C_¾_x0011_AàQ@Åæ!_x000C_A@_x0008_@Íâr_x0010_AB!=É-_x0011_Aî­-ò?²_x0010_A¾SZÀÓ_x000E_AÌ¬Om_x0011_AÄ8_x0011_æ&amp;A_x0010_A_x0007_­)_x001D__x000C_A¼_x0003_é¿_x000C_ø_x000D_AÅU9°7_x000E_A¡wHKA_x0011__x0011_A_x0001__x0003_{lÐ_x0002_ï_x000C_A|_x0007_k¤4 _x000E_A'z_x000F_A_x0012_Èwæ²_x000D_AtÜò$W_x0010_AgeAÀäÿ_x000F_A½:Vº__x000E_A3P_x0011_A§_x001A_5§~e_x000D_A_x0002__x0002_*1_x0010_ALªSÑ	S_x000F_AÑ`¼÷_x000C_A±_x000D_ãÊe_x000F_A-;}"o_x0018__x0010_A&amp;d_x000E__x0012_µK_x0010_A:0íÑ©ý_x000D_Aa°ÖaÄ_x000C_ADP_x0007_Ð­g_x0011_A$+ü_x0012_O_x0007__x000D_A_x0001_èæºy_x0010_A;rÌþ&lt;&gt;_x000F_AÛNÏ_x0015__x000C_A`Í­ºÿ_x000D_A¶_x0001_µm_x0019___x000F_A©¹_×I2_x0010_A§þ_x0006_7_x000D_ATw¼|a_x000D_AZ«Áº_x0010_A¡·Âß_x0005__x0005__x000C_AÝv#µi_x0005__x0010_AÄÔR_x0001_ñL_x0010_A?_x0011_IÈ_x0001__x0003_ÌF_x000D_A^ÔXÑñ_x0002__x000F_A6^_x0005__x000E_m_x000D_A^î|Ç_x0010_^_x000E_A¥Ù·h_x0011_AEí8äjk_x000E_A_x0015__x0013_Í²ã_x000F_AsyHý¼=_x0010_A¬ve_x000C_p_x000D_AÐüÇ_x0011_A:	_x0002__x001A_Ég_x0010_A  é¿,J_x000E_AV|o;ø2_x000F_A_x000C_½UÀ&gt;_x0010_AÂ(H­·#_x0011_Aqª®¢_x000E_AB=4Ód:_x000C_A_x0011__x0015_ÅúßÎ_x000F_Aç_x000B_|Õ9­_x0010_A³'e¸Íz_x000E_Aó_x0018_V\;_x000D_A=-\³_x000D__x0011_A_x0019_Ô_x0015_ë_x0008_ _x0010_A*ÊHá§_x0010_Aª®·Dî_x000F__x000E_AÞE_x000C_+_x000B_Ñ_x0010_AúA­Ð_x0016__x0010_A_x001E_+_x001C_Iã0_x000D_ANÃÝ-_x000C_AÅöÏ+J_x000C_Aïíéb¸_x0010_A)«_x0011_¿_x001E__x000E_A_x0001__x0002_ÎR_x0003_Ï± _x000D_Aq=_x0016_Ö·#_x000D_A_x0011_h÷î_x0015__x000D_A_x001B_e©fí_x000E_A¸ø@Ý1Ø_x000C_A¨ÍÕX[Ü_x0011_AMÀê-_x0019__x0011_A^Ä_x0005_»êo_x0011_Að$ï1_x0010_ñ_x000C_AÒy,îáÛ_x000E_A_x0016_î_x000E_A&amp;(ã&lt;g_x0010_AÔ¸V°ú_x000C_AþD_x0002_æh_x000D_A°Oh*_x0012__x000E_A¥âóÐ?Â_x0010_A_x0001_,Z__x000F_Aß_x001F_ì_x000B__x0011_A/ÖÇ± _x000D_A8ÄTa_x0003__x0011_AÆ=HÞ_x000E_A_x000C_´?NùÉ_x000F_AsÖ_x0008_²_x0012__x0010_At¬Þgm_x000E_A_x000F_àÈâé½_x000E_A?½_x001D_Ï_x000F_A_x000E__x000C_o©_x0011_Aæ_x001B__x0015_ÿN~_x000E_A&gt;$w_x0006_&amp;_x000E_AxL_x0004_Jó_x0004__x0010_A[ë-q_x0011_A£»î¬_x0001__x0004_áj_x0010_A´p*âô_x000E_A´A_x0002__x0012_î_x0011_Aç½§_x000D_A¶ìÂ3ó_x000D_AF«¿}ü_x000E__x0010_AH°ÿ¸_x000E_A)¹_x001A_¶_x0016__x000F_AlÔ_x000E__x0013_GT_x000D_Aòp1_x0003_p_x000C_Aópá_x0010_A_x001C_z _/_x0016__x0011_AÃ_x0018_V7V~_x0010_Aôé9Æ[¸_x000D_ArÚrã´@_x000D_A_x0013_²(í¬b_x000D_A_x000E_dÝ&amp;³_x0010_AÏÉ°ú¢w_x0010_A§ÔVÞ_x000F_A­x¸Vi_x000F_Aîçë_x0019_AT_x0011_AN_x001F_Ð¦£_x0011_A#­¶)@_x000D_AMÎ$©_x000F_°_x000B_Ax&amp;é_x0013_xØ_x000D_AÓ_x0017_÷Þt´_x000D_AQ	_x000F_¹u|_x000D_AXcOW5_x000E_AÎ]LÚ»_x000F_AêT0qõ_x000C_A_ÐÉ£H_x0011_A:c­·_x000E__x0010_A_x0001__x0003_°ðm_x0001_Ì._x0003_A_x0002_Ï¼W´ö	Aà)_x001E_&gt;Þ&gt;_x000B_A_rá_x0003_A8DûLK_x000B_AxN	Ä3®_x000B_A§OcV_x0003_Av÷ZÓW_x000B_Ar'zv_x0016__x0003_A_x0019_HqÎ_x0003_AàÆknl_x0003_A~áD¡(g_x000B_A¨ÛMB{Ø_x0003_AÖG_x0011__x0004__x000B_A_x000B_·J|_x0004__x0010__x0003_A_x0004_Ô¿©	A|£÷ü_x000D__x000C_A`_x0012_·Ñßò	A¼§áËÒQ	Aû_x000C_ÿ^Éu_x0003_Aþm_x0010_ü??_x000B_AiX9q»_x0003_AñÐý1_x000B_A_x0002_!£c_x000B_A¢Ö©Å_x0003_As51£_x0011_	_x000C_A	V_x0014__x000D_Û·_x0003_A_x0007__x0001__x0001__x0007__x0001__x0001__x0007__x0001__x0001__x0007__x0001__x0001__x0007__x0001__x0001__x0007__x0001__x0001__x0007__x0001__x0001__x0007__x0001__x0001__x0007__x0001__x0001__x0001__x0002__x0007__x0001__x0001__x0007__x0001__x0001__x0007__x0001__x0001__x0007__x0001__x0001__x0007__x0001__x0001__x0007__x0001__x0001__x0007__x0001__x0001__x0007__x0001__x0001__x0007__x0001__x0001__x0007__x0001__x0001__x0007__x0001__x0001__x0007__x0001__x0001__x0007__x0001__x0001__x0007__x0001__x0001__x0007__x0001__x0001__x0007__x0001__x0001__x0007__x0001__x0001__x0007__x0001__x0001__x0007__x0001__x0001__x0007__x0001__x0001__x0007__x0001__x0001__x0007__x0001__x0001_ _x0007__x0001__x0001_¡_x0007__x0001__x0001_¢_x0007__x0001__x0001_£_x0007__x0001__x0001_¤_x0007__x0001__x0001_¥_x0007__x0001__x0001_¦_x0007__x0001__x0001_§_x0007__x0001__x0001_¨_x0007__x0001__x0001_©_x0007__x0001__x0001_ª_x0007__x0001__x0001_«_x0007__x0001__x0001_¬_x0007__x0001__x0001_­_x0007__x0001__x0001_®_x0007__x0001__x0001_¯_x0007__x0001__x0001_°_x0007__x0001__x0001_±_x0007__x0001__x0001_²_x0007__x0001__x0001_³_x0007__x0001__x0001_´_x0007__x0001__x0001_µ_x0007__x0001__x0001_¶_x0007__x0001__x0001_·_x0007__x0001__x0001_¸_x0007__x0001__x0001_¹_x0007__x0001__x0001_º_x0007__x0001__x0001_»_x0007__x0001__x0001_¼_x0007__x0001__x0001_½_x0007__x0001__x0001_¾_x0007__x0001__x0001_¿_x0007__x0001__x0001_À_x0007__x0001__x0001_Á_x0007__x0001__x0001_Â_x0007__x0001__x0001_Ã_x0007__x0001__x0001_Ä_x0007__x0001__x0001_Å_x0007__x0001__x0001_Æ_x0007__x0001__x0001_Ç_x0007__x0001__x0001_È_x0007__x0001__x0001__x0001__x0002_É_x0007__x0001__x0001_Ê_x0007__x0001__x0001_Ë_x0007__x0001__x0001_Ì_x0007__x0001__x0001_Í_x0007__x0001__x0001_Î_x0007__x0001__x0001_Ï_x0007__x0001__x0001_Ð_x0007__x0001__x0001_Ñ_x0007__x0001__x0001_Ò_x0007__x0001__x0001_Ó_x0007__x0001__x0001_Ô_x0007__x0001__x0001_Õ_x0007__x0001__x0001_Ö_x0007__x0001__x0001_×_x0007__x0001__x0001_Ø_x0007__x0001__x0001_Ù_x0007__x0001__x0001_Ú_x0007__x0001__x0001_Û_x0007__x0001__x0001_Ü_x0007__x0001__x0001_Ý_x0007__x0001__x0001_Þ_x0007__x0001__x0001_ß_x0007__x0001__x0001_à_x0007__x0001__x0001_á_x0007__x0001__x0001_â_x0007__x0001__x0001_ã_x0007__x0001__x0001_ä_x0007__x0001__x0001_å_x0007__x0001__x0001_æ_x0007__x0001__x0001_ç_x0007__x0001__x0001_è_x0007__x0001__x0001_é_x0007__x0001__x0001_ê_x0007__x0001__x0001_ë_x0007__x0001__x0001_ì_x0007__x0001__x0001_í_x0007__x0001__x0001_î_x0007__x0001__x0001_ï_x0007__x0001__x0001_ð_x0007__x0001__x0001_ñ_x0007__x0001__x0001_ò_x0007__x0001__x0001_ó_x0007__x0001__x0001_ô_x0007__x0001__x0001_õ_x0007__x0001__x0001_ö_x0007__x0001__x0001_÷_x0007__x0001__x0001_ø_x0007__x0001__x0001_ù_x0007__x0001__x0001_ú_x0007__x0001__x0001_û_x0007__x0001__x0001_ý_x0007__x0001__x0001_ýÿÿÿþ_x0007__x0001__x0001_ÿ_x0007__x0001__x0001__x0001__x0008__x0001__x0001_tÈèN_x0002_AÖ_x001C_Mc_x000F__x000B_AÔûl-_x0015_1_x000B_AÌº7_x0006__x0008__x001F__x0008_AãâG#_x0003__x000B_A_x000F_A2¹ú	AM&lt;_x0006__x000E_àâ_x0008_A_x0004_Ö¾~~_x000B_A§NÖë²_x0008_A&lt;Câ¸¨_x000B_AÊu_x0017__x0001_f¢_x0008_A_x0002_¨#$_x0008_A_x000B_ã_x0013_"_x000B_A_x0012_53ó_x0008_A_x0012_}/¯Ø_x0008_AÞ Xöo_x000B_A©%/&lt;_x0008_AXY_x000D_x	M_x000B_A¿ðõé^$_x000B_AH¹¤&gt;Ã	AS(Ç)C_x000B_A_·LúÏ_x0008_AHÝ/_x001E_?B_x0008_A_x001F_i_x000C_êA_x0011__x0008_A2=:_x000B__x000C_!_x000B_AÀ(8_x0007_}²_x0008_A_x0010_]Ç0ÕÆ_x000B_AhDâk_x0005_?_x0008_A_x0012_$+ÿÆ_x000F__x000B_AÜ_x0003_¸_x0010_a_x0003__x0008_AÌË(îÈH_x000B_A)K÷{Ó_x0008_AÐgöÀ½^_x0008_AÚYÎDÔ_x0008_AìïÀU;_x001B_	A_x0001__x0003_Y_x0010_Á&gt;\E_x0003_An¹î¼_x000B_A_x001B_¯P\_ý_x0003_A´_x0014_XÑm_x000B_AÊõ§Li~_x0003_A·3Lý&gt;_x000B_AB0¼K	ASìø8ö	Ae´¦_x000F_·±_x0003_A_x0012__x0003_o"~_x0003_AÕDìL _x0003_AµöXBz_x0003_A_x0006_Up[rÀ_x000B_A&amp;ýyN$_x000C_A?ô¥sS®	A Ñ_x0007_#OK_x0003_A®_x0004_tgPÏ_x0003_A&gt;á¥£n;	Aç&amp;V&lt;	A´q#f(_x000B_Aü_x0002_¿[ùq_x000B_A¢Éÿ_x0019_Î_x0003_AEïAQKp_x000B_AB\Ñu_x000E_R_x000B_AX¥å¥ÿ_x0003_A)_x0006_w_x001D_¨i_x0003_A¿êVg&amp;ö_x0003_Aº©§¶8_x000C_ATÜ_x000C_q	A¨Û»Þ_x000B_ò	A:WûbZ_x000B_Aâ M_x0001__x0004_Ô_x0004_A¦"ßA«1_x000B_A`_x0017_æ¬_x000B_A_x0013_p_x000E_C_x0014_©_x0004_Azn¦s4_x0004_AËä3Í¾_x000B_Az	å_x0004_A_x0002_µ4Ð_x001A__x000B_AF`_x0011_¹	A"AOÉ_x000B_AQ%_x000F_.âÏ_x0004_A_x0015_&gt;$T¤_x0001__x0004_A¶ÖR}_x000B_A/©¶Å_x0004_AH®¶_x000B_A_x001E__x0012_í7Á_x0004_A~&amp;[_x000B_A2);q[_x0004_AJô×õÙâ	AÓ_x0004_ý¶ó$_x0004_A_x001F_]_x0014__x000B_a&gt;_x000B_AQ_x000E_Ý£á	AÄÌC._x0004_AÒY¦_x001A__x000B__x000B_AÐ52øBV_x0004_AýbóëKM_x000B_A·_x0012_GÜ&lt;_x0004_A4µTg+4_x000B_AIY_x000B_ò.Ã	A[_x001C_ÊBh_x000B_A, __x0003_í_x001B__x000C_ADÓBÙ·R_x0004_A_x0002__x0003_t¾(_x000B_Az.-Þ¸v_x000B_AELX?Y_x0003_Aý:Üÿ_x000D__x0003_A-OL²_x000B_A_x0005_²B_x0008_X[_x0003_AGüOuB_x000B_A½_x0008_þ¼¦_x0003_At7`p|È_x000B_Aé&gt;G¢_x000B_A¦Æê_x0005_	AÎ÷Í_x001E_h_x0003_AªÎö _x000B_AÒ¾Pçm|_x000B_AÒÃU)¤_x000B_AÎÂ*_x0003_ACYwØ_x001A_ð_x000B_A_x0018_)ïpAò_x0003_AÈ_x0016_Ej-	_x0003_A$?K_x0001__x001B_Ñ_x0003_A?,ï]m%_x000B_Aêý_x001E_Í«_x0003_A»pÆ_x000E__x0004__x0003_A_x0001_ü¶K_x0003_AÐVkÈÉ	A_x0003_fÐh÷	Aq_x0016_\ª_x0003_Aé_x0014_8ÛÚ_x0017__x000B_A÷_x001E_Ô.Yü_x0003_Aó_x0007_4Õ«_x000B_A_x0019_2Õ`ñ©_x0003_A¦èþ4_x0002__x0003_k½_x000B_AÇô_x0012__x0010_pv_x000B_AêÐA2_x000C__x0003_AZ9¨&amp;-µ	A§_x0018_â\_x000D__x000C_Aü[0ï/_x000B_A;c_x0016_Ú_x000B_Aö¡®Ýó_x000E__x0003_AiôÁ·_x000B__x000C_Awå}ý¦q_x000B_A_x0014_«ð`&amp;_x0003_AéäÏ®_x000B_Aaä%â§_x000B_AâYÞô0F_x000C_A_x0017_£rÄn_x000B_A|2_ØN	Ad¦L±Qo_x000B_A·¥?_x000B_AF½¾F³¡_x0003_ABBN_x0001_ÄÍ_x0003_AFq6W_x000B_AÆç_x0002_y_x000B_AUu5¶ø	Aäý	Ow_x0005__x000C_AÞ	&amp;ãËA_x0003_A²åË+éu_x000B_Ae¶=Pâ_x0011__x0003_AN9Q_x0017_È_x000B_AzóÖí_x0016__x000B_A ì0_x0003_A_þEÇ_x001D__x000B_ApGv¼`_x000B_A_x0006__x0007__x0005_ïW¼_x0012_$_x000B_A]_x001F_~²¯	A%ì_x0005_ëþÅ	A³ñI®Z_x0007_AÊÑ#b_x0007_Avý_x000C__x000B_AKï_x0015_þ_x0002_±_x0007_A ÓÏÏ	_x000B_Ag¢_x0004_ßôö_x0007_A_x000E__x0010_Ð¬Û_x000B_A_x001F_¹ZîrÔ	A_x0004_Ë?XÒ_x0007_AJÊ­F_x0001_p_x0007_A+dØ_x001A_k _x000B_Aï´ÿ$Ç_x0007_AÛ*³³_x0007_A9»O·Iç_x0007_A;\çã	Aù#_x0003_ø0	AcÐ1Æ`y_x000B_A³Õ®ÁF_x000B_A¶ÖêÓæ_x0007_AÅ_x0003_B§v/_x0007_Au-áÒSÆ_x0007_ABñÁÕ_x0007_A_x0014__x0003_çz_x0007_A¨_x000B_j#u_x0007_Aªú_x0013_Zì	AÀp8I_x0007_A_x000C_Î_Ceq_x0007_AÎëuÄQ_x000B_Aùbyß_x0003__x0007_&lt;_x001B__x000B_A0)D&amp;²_x000B__x000B_ADG¦_x0012__x0011__x000C_A_x0008_°×w_x0017_ý	A@ª@6ú_x0007_ANko7_x000B_A_x001E__x000D_'ó©_x0001__x0007_A°¹·²Å_x000B_A6[¶­o_x000B_Aß¨@_x0005_è_x000B_A¨Ãm_x000E_Ó_x0007_AIÁ7zmB_x0007_AË_x0006_(\ô{_x000B_AvèíöÖ_x0007_A"0ìÚp_x000B_A6¨P_x0016_O_x0007_Aî_x001B__x0013_®_x0007_AwËHúã_x000B_A¶._x0013_95_x000C_A#t Hî	A`_x001F_ ]_x0007_A¢éq&lt;Ù_x000B_A&amp;¨J4é_x0001__x000B_Aµ_x0004_Àá_x0007__x0016__x000B_A#m[_x0018_¯_x000B_A¾_x0014_iM_x0002__x0007_A­_x0006_ÑZH	Aå"_x0018_ÓÔ_x000B_AÜYû_x0007_AK²¦J­é_x0007_A¬:¨Ë_x001C_²_x000B_A]Ç¹ækU_x000B_A_x0001__x0003_x1FSö	AóÏ_x001F_jú_x0003_A·uÊÈ&amp;_x000B_A¨_x001E_Eó~_x0003_AnQ_x0004_j_x0003_ABÅ÷9_x0003_A_x0010_×¢J_x0011_~_x000B_A_x0003_Rî5ª_x0003_A0£²í&amp;_x0001__x0003_A@bÅ_x001B_¦_x000B_AiÛ_x001A_É®\_x000B_AÈö_x001A_LÜ_x000B_Al"ùi,_x000B_AyÃÀÜ·o_x0003_AÛ_x0008_{ú4z_x0003_A¶ï¬¶&amp;_x001D__x000B_AÜý_x0013_ìg_x0003_Aâ&gt;S/±_x0003_A¨®iÜD_x0003_A.­q­¨_x0003_ASÄÍ=é_x001A__x000C_A_x0006_ì	¬&lt;	A_x000E_Ç,$x²_x000B_Aü_x0013_}r±ñ	AÉ&gt;«_x0002__x0005__x000B_A Rµ8T_x0003_A_x001C_¢â¡I_x000B_AaP@_x000D_û	AÅ&gt;©Þ"_x000B_A· +é×)_x000B_Am§1&gt;N_x000B_ANWá?_x0001__x0002__x0014_È_x0002_Aî!«X_x0014__x000B_A°ç{ò¬_x0002_A_x0012_øØ_x0006_`_x0002_AjR}_x000F__x0007__x000B_AÍþ?_x0011_ÿw	AÉÓÑM_x0003__x000C_AÍNNDF}_x0002_Aü_x0007__x0001_8g_x000B_Aá3)¦` _x0002_Az&gt;8È¬K_x000B_A?_x0003_äP_x000B_Aü~_x000E_]~_x000B_Ap`?râ_x0002_A_x001B_iòÎ_x0002_AÀiVU¸_x000B_Aìñ8fr_x000B_AûÚã3ô_x0002_Aº_x000D_Õ _x001C_Z_x0002_AÝü}_x0012_F_x0002_AÁ;/fî(_x000B_A½#K[Á³_x000B_A_x0016_33¹Í_x0002_A¸³×,h\	A÷®Ìª_x000B_AçÃ	Ðt_x0002_Aöv:øÔ´_x0002_A­C1Ý_x0002_A»1À(^_x0002_AAay_x0013_h¬_x000B_A4²¤18_x0002_A(E äÌ_x000F__x0002_A_x0001__x0002_»¤s	AÚ8¼_x001A__x000C_AkÇ]iì_x000B_AÄ«F}Ø&amp;_x0002_A$¸Ù_x001D_P_x000B_Aq½Èõ	AÁ±	±¬_x0002_A++nº­È_x0002_Ayt±Wc)_x000B_Aa¡Øä°}	A§&gt;=_x000B_Aîèº$ã_x0002_A^:_x0015_·8 _x0002_Aü_x0007_óX	A²º98_x0010__x0010__x000B_A¦pöº_x001D__x000E__x000B_AN11RÏ×_x000B_AÂÊ{Ë\_x0002_AZ1ú|_x0011_N_x000B_Aoø_x0006_Ú_x0002_A½Ó:i_x0012_ý_x000B_AÄy_x001B_¯¡)_x000B_Aüñk½_x0007_y_x0002_A_x0014_Y&gt;¢_x000B_AÎ×_x001F_2_x0019_	AsÎ_x0011_ñ_x0002_A3Q§â¬_x0002_Ae_x0018_b­_x0002_A0õ¿_x000B_A*§_x0002_A&gt;ßì_x000C_2_x0014__x0002_A¼ªù_x0013__x0001__x0003_ã½	A(À¥&lt;S_x000C_AÄÌ0¿\ý_x000B_A°¶°­_x0003_AB¾%ÂÉá_x000B_AQÂÌ_x0003_A&amp;A:Þ¡	AñP£«ßë	AÆ_x0008_Æ_x000B_ú	A»_x0016__x000E_Îi_x0003_A{_x0002_òTñ_x0003_A|¿Ät%Þ_x000B_A:¼Divp_x0003_AÕÖ&gt;i	A^éÅ_x0016_&lt;_x0003_A'ãÝ§µ_x000B_Aø=_x0003_A_x000E_m\_x000D_s_x000B_A&lt;_x0010_Ï&gt;~C_x000B_A_x0017_ËU_x001F_ìp_x0003_A8R!&amp;ù_x000B_A´M^;Dz_x000B_AüsåþÊ_x0003_Apý\_x0003_Aò!["Ò_x0003_A 7ÌâAß_x000B_A_x000B_õ)i_x000D_Ú	Aw®m_x000B_'_x000B_A_x001C_#ï+_x000B_AôÏþy_x000B_AÆI1_x0004__x0003_)_x000B_Ap__x000E_þ0_x000B_A_x0002__x0003_&amp;6$iâÌ_x000B_ALØÌh!«_x0003_A&gt;_x000D_é´mÇ_x000B_A_x0012__x000D_ûG`_x0003_A·Å×ÀÖ¾_x0003_Aú_x0003_TÀ_x0003__x001E__x0003_ApÊi©_x000E_k	A!øQZPþ	Aõ¬gz_x0018__x0001__x000C_A}g_x001C__x001A_l[_x000B_A¨_x0018_ g"U_x000B_AøÖª§&amp;_x000B_AÈp~1_x001C__x0003_A_x0006_UÝô;_x0003_AéûøÊæ_x0003_Aí±H»_x0003_þ_x0003_AÌ"ÿëâP_x0003_AItT¤Ëý_x000B_A¤CéEóJ_x0003_AÎ.¸iÄ_x0003_A_x0016_ÃYíP@	AêonfÍ_x000B_A«MÊn[B_x000B_AJM¢*[_x000B_AÖÌ_x0010_¸5¿_x0003_AáT´µ}_x0003_Ag£_x0017_aCD_x0003_A[e¬ÖL_x000B_A_x0016_¥*|W_x0003_AÃBx¸_x0003_A*%_x001B_+_x0003_Aô fi_x0008__x0010_7µ_x000B_AgU¢6:_x000B_A_x0003_G_x000E_·_x000B_AmÇka,_x0010_A®Tç¨_x001D__x0010_Aa_x000C_ºÒ&amp;_x000C_A»¤_x0001_Q2_x000F__x000C_Aÿ¿ºJûá_x0010_Aÿõù_x0006_E\_x000B_AÔ¶¢dÁ_x000B_Aö£eª!ý_x0010_AÏÈZ2w_x000B_AlFì]÷¥_x0010_AÔ¦gVí_x0010_A®Ò½*ü7_x000B_A0&amp;n\\_x0002__x0010_A-ecø_x0010_A_x0005_:)@Å_x000B_A_x000D_M´_x000C__x000B_A¨Ïûá_x0015_D_x000B_A;«¾Î_x0002__x0004__x000B_A×_x0004_¶­µ²_x0010_AM)_x000E_¤ó_x000B_A3ÿÆ_x0002_#k_x000B_AOï&amp; _x0007_9_x000B_AØ¹Ù_x001A_ÃZ_x0010_A¢ÚSÂ	A¦Ï_x001C_t_x001A__x000B_A_x0010_h"YI_x0010_AS74È¾_x000B_Aåå|¸_x0017__x000B_A	o÷$:ä_x0010_A_x0001__x0004_H£ÎÙÑ_x0004_A½èôZüù_x0004_AÖ»_x001E_.L'_x000B_A6$Ãë6_x0004_A5NO/·_x0004_AõOn¹*â	A_x0014_ÁÛ6Ç{_x000B_A_x000F_¼)ã|_x0004_A|Ò._x0002__x001D_	_x000B_A|Øð´í_x000B_AÉtQmA_x0004_A43_x000E_·ú_x0004_AuQ»_x0014_/_x0004_Aô_x001F_È/Uå	A_x001E_vc"_x000B_AêVr¦Û_x0004_A_x0004_.Ïpï	AHñi_x0011_H_x0004_A_x0014_ýh^5â_x0004_A_x0002_pþ3°_x000B_A¬ÉÚR_x0005__x000B_A±¿_x0003__x0014_5_x0004_Aî±Ñ¹Þ_x0004_A×³BíÆÑ_x0004_AÍTÏ§_x0004_A&amp;Áúe{_x0011__x0004_AÜvMâïÙ_x0004_Abx&lt;ß)_x0004_A°¿ÜÞX_x000B_Aø_x0005_çÆÝ	Aüå)^$_x000B_Aj­:j_x0001__x0004_¥¸_x0004_AzQ-¾k¼	AYá­¯í_x0004_A,ôOíG-_x000B_A­ºìáæÚ	A	_x001C_*ýáb_x000B_Ak69ùä$_x000B_A"æb_·_x000B_A7ÉÓEö&lt;_x0004_Ak_x000E_9õ¥e_x0004_AbGÃýÀ_x000B_A^lê9_x001E__x0003__x000B_An¬jú©ÿ_x0004_AK_x0012_w¡	_x000F__x000B_Aò¸'h7_x000C_A°í7_x0006__x000B_Ak_x001B_`¼X&lt;_x0004_AîÛ\Îö_x0015__x000C_AÓà_x000C_`ýõ_x000B_Aý_x0007__x0017_"e_x000B_A(I3á_x0015__x000B_A-òc_x0002_ÿ_x0011__x0004_AîF]@H_x0004_A_x001E_y#!¥_x000B_Aø_x0007__x000D_ïk_x000B_A_x000D_F(XÛO_x0004_Aç.9ð:+_x000B_A :_x0001_ÕW	A, ñTxÛ_x0004_A°_x0015_¹_x000C_x_x000B_A!_x0012_`åB_x000B_Aeµ­gÞ\_x000B_A_x0002__x0005_¸ò_x0001_U_x0005_AR¯ú)Ì_x000B_A_x0003_-+_x000F_Ú_x0005_A_x0019_§ Ñ)_x000B_Aþn_x0002_3­_x0005_A _x0015_9]:`_x000B_A?n_x001B_M8ç	Ac[°R_x0005_AN6Þ1Ìµ	A0öxsÉ_x0008__x000B_AÈªÇfÎH_x0005_A_x0005_	¿_x001B_ö¤	AR'_x0004_Ì·Ç_x0005_A_x0017_ÓT¢f_x0005_AcBÈ	Aduß~D_x000C_Aìéf1í	A`è4üÒæ	Aqß¹_x0005_Ô¦_x000B_A8_x0003_Áã°_x000B_A¦mþ~_x001D__x0005_Ax·0Äv_x0005_A{Gá_x001C_Ã_x0005_A¸_x0003_ïøÄ:_x0005_As·Tï_x0005_A_x000B_@Å_x000F__x0012_Ô	AR}ÚÈõÔ_x000B_AóãlI	ARO[_x0005_AçÁÐús®_x0005_A"tú_x0008_t_x000B_A`i8f_x0005__x0007_Ã@_x000B_AQq¼*,_x0007_A&amp;_x0012_"ìþ_x0007_A&lt;{àaw_x0007_AïüÎS_x0004_%	A²Æàà}x_x0007_Aí² Ñõ*_x000B_A2TÅ]_x0007_Aúù¨z_x000B_AÉÊ_x001E_rÇh	Aµv_x001D_Ï_x001F_)_x0007_Aâ_x0010_¸¤._x0007_AõwûÉ½_x000B_A¾´ê0_x000C_A_¹ñay_x0007_AãÏÈõÇ_x0007_A_x0006_È7;øv_x000B_Aã]8g¯_x000B_A°ù_x001A_Gøó_x0007_AW_x0012_,7Ç_x0007_AO_x0016_f[w_x0007_A_x0008__x0002__x001C_6~+_x000B_AN6B#\,_x000B_A]sæã½_x0007_A_x0001_H_x0003_®Zg_x000B_A_x000C__x0016_s£¤_x0007_Ax 5²b_x0007_A._x001E__x0002_ûûr_x0007_Aª_x0001_¾mY_x000E__x000B_AÞZ_x0004_,_x000D_ó_x0007_A_x0008__x0002_2_x0007_A_x0014_7*Èk_x0007_A_x0002__x0006_Â1P_x0003_ø_x0006_A83;n_x000B_A_x0008_z_x0006_Aç_¼Þx 	A\b_x0004_:ÜM_x000B_Aü:&gt;d¯_x0006_A»uU´0_x0006_Az?_x001B_G%S_x0006_Aàiª;¸_x000B_A~µÇ_x0016_«r	A;l_x0006_K@_x000B_A_x001B_¸o_x0010_X_x000B_A´n[AÈ_x001E__x0006_AN_x0003_ùX_x0010_°_x000B_Aà_x0005_By-_x0006_Ajb_x001D__x0005_Y_x0006_AF&amp;M&lt;_x000B_A	3WKª	A_x0016_älÞ_x0008_:_x000B_A£@ùÄW_x000B_A_x0002_x_x000E_Wû	Ad:úó_x0006__x000B_A_x0001_ ³Ü_x0015_Ä_x0006_A7Ì_x0016_:Ó%_x000B_A£_x0017_*_x000B_A*yS¤	A5òaj!_x0006_A5«\$;_x0006_AXÍVçÖg_x000B_AÎ~¦.ó	A_x0017_Øã2_x0006_A®lR_x0001__x0003_K_x000B_AIà]ÊÖn_x0003_A&lt;%És	AÎA[õ_x0012__x000B_A[_x0002__x0013__x0003_AoëÉï{_x0003_A_x0010_3_x0012_H¥ç_x0003_A8_x0016_Ù,8_x000B_Ah´_x001B_Õ_x0004_u_x000B_Aõ_x0019_ª_x0016_ï	AG_x0018_v_x0015_,_x000B_AÐ×mtÿ_x0003_AÎD¼ÆE_x0003_AIXë_x000D_O_x0003_A¦Vï_x0019_ó_x000B_A_x0004_à|Ì´_x000B_A¢1_x0007_H_x001F__x000C_A_x0006_ÕB_x001E_ôR_x0003_Ajæ¶_x000F_&lt;_x000B_AÈegpõ_x000B_AS.÷&lt;YÑ_x000B_A¸W+ü4U_x0003_A_x001C_{ª.¹_x0003_AAðèÚÔ_x0003_A¢ùö_x0003_AïìÁâ®_x000B_A¤!ï7¶S_x000B_A_x0005_Én~ê_x0003_AÌ/:m_x000C__x000B_A_x001A_QËù_x0017_ô_x0003_A/Ç*ãðI_x000B_A÷&lt;_x001A_­è	A_x0002__x0003_LÓ/ô	A-ïQ²í_x001E__x0003_A_x0018_ÓQH_x000B_Aoçd_x0003_AÏeXÀÔï_x0003_A×_x0019_Ç$d	AÒ_x0007_ú Ò_x0004__x000B_Aªú3e§M_x000B_Ajy=[ã_x0002__x000B_AXh¼«L*_x0003_A~_x001A_JÍ_x0003_AÍÁAÂ_x0003_A,u#üB&amp;_x0003_AÛ,Gò_x000E__x000B_A_x0007_Õ®Ó_x0005_Õ_x0003_A,~x_x001E_Ì	AÔî0ÄL¾_x0003_A)'þX9\_x0003_AJDÁéH_x000B_A§ö-u_x0011_Q_x000B_Af0_x0001_$_W_x000B_Ap_x0004_vL³»_x0003_A_x0008_."J¨_x000B_Av_x0004_Æ÷Z×	AâókX_x000B_AØÑ_x000B_¯_x000B_AËå&lt;Î+_x0003_A*o®4_x000B_A'ªB_x0005__x000B__x000C__x000B_A2æ%_x0010__x000B_AJºÄgÏ_x0003_AìeÒ^_x0002__x0004_ñÆ_x0004_A30¹_x0004_Aüeô_x0017_/_x000B_A_x0003_ÛW×¼_x0004_AºMGÂ_x0004_AÞ^É_x0014_$_x0004_A®ÚÌÄ+_x0004_A~!ëz	Ag%äê_x0004_A3%e_x000B_A_x0018_ùPíÈ'_x000B_A0A#Zh_x000B_AÇÔÀL³À_x0004_Aâ·0Cw_x0014__x0004_A_x000B_m=iÕU_x000B_AÑµ7)_x0004_A£¢m´_x0004_AÏ½N_x0004__x001D__x0004_AõB_x001E_Q_x000D_	Aø4_x001A_¤°	AðxvË^ô_x000B_AW§Ru_x000B_A&lt;_x0010_ÆÎM&lt;_x0004_Ab¹ÿ´6_x0004_A¸¡:Ã_x000B_AD ÆÛ_x000B__x000B_AæbI§_x0004_A_x000C_ÁT(®q_x0004_ALQ&gt;'r_x0001__x000B_AÐ¹±Ö×a_x000B_AlH±¥á_x0004_AÍ.Õ;_x0013__x000B_A_x0001__x0002_SÂÙ9_x001E__x000B_Aæí¼xXÈ_x0002_AÂ$	ý	A)å_x000C_¹Î_x0002_ApË­°_x0002_A¡rL¾ G_x0002_A«Ûh_x0002_AxÕbÒüm_x0002_A¼¥-ê_x0010__x0002_A_x0007_Zúï*_x0002_A¤ë_x0001_Uïx	A:~I¥_x0004_I_x000B_A7_x0012_tnk_x000B_AP°_x0019_'¦_x0002_AB@_x0012_g_x000D_¤_x000B_A§vÝ_x001C_¿	AæI·î"_x000C__x000B_A!Â_x0004_r_x0002_A_x001D_}¥ _x000B_A/_x0014_lj_x0016__x000B_AÁÌþ w_x0014__x000C_A&lt;_x000E__x001C__x0017_¢_x0002_AÇêÅ¨7_x000B_A26­bFá_x0002_Aù!HÈþÌ_x0002_A}_x001D_ß	å_x000B_AÎÔñJÍ÷	Ah9è«oË_x000B_AÑ_x0011_w/]"_x000C_A_x0001_°_x000F_^\_x0002_Ab²Tj_x0002_AKåD_x0018__x0003__x0004__x0004_-_x000B_A¯_x0006_¹&amp;Ì_x0004_Aò÷Î&gt;Xo_x0004_A._x001C_20F	A"Ø?0­k_x000B_Açõ&amp;¨B¥_x0004_Ab{y_x0008__x0004_A_x0008_ç1/_x000D__x000B_A^_x0014_°iqÜ_x0004_A1U×_x0004_À_x0004_AßNÐPP=_x0004_AJûmí´_x0004_A_x0007_Î_x0019_1&lt;r_x0004_A@©._x000D_\_x000B_AØÞ_x001D_ß _x000B_A0ÅyHf?_x000B_A&lt;ä'_x0001__x0004_AÜ_x0002__x000F_ÊÆ_x0004_A__x0001_zyPè_x000B_AÐZv?_x0004_AÈ¡îD^_x0004_A_x0016_i_x0005_®y_x0004_AèV,_x000E_û__x000B_AAÑ_x001B_Gv_x0004_AýÕÔ~_x000B_Af£&gt;_x0002__x001A__x000B_A#ªlDÚ_x000B_A/­Z ~_	A4 |_x0012_ët_x000B_AØ	Áhp_x000B_A^^*4Ê_x000B_A]_¶p¹	A_x0007__x000F__x000E_Ä_x000B_Ý×þ	A\;«ò®Ü_x000F_Ae _x0006__x0018_s_x000D__x000B_Aç_x0006_&amp;6m_x000B_AWl°v¦_x000F_A0°|f_x000B_A_x0017_¨"ñ\_x0002__x000C_AXÌø²;_x000B_AÈß_x000C_â_x000B_A »,%_x000F_A\·´rÉ2_x000B_A¾ÒÚö+ò_x000F_A8èØÿa_x000B_A_x000E_é1Âjd_x000B_A±ªÆ6_x000B_A&amp;9¸Å}3_x000F_A_x0016_¶_x0016_´	AVàZÝ_x000B_Ak&lt;üJ_x0003_(_x000B_Aì6j_x0001__x000F_A_x0019_[_x0019_þp_x000B_AFPZ]C¾_x000B_AÖ9¶+±Ù_x000F_Ar"_x0003__x0017_$__x000B_A¡U^IéÉ_x000B_AtÉ_x0015_nø_x000B_AõaÚC{_x000B_A´í_x0012_BE@_x000B_AgÆ«#Î_x000B_Aëã_x0002_t_x0008__x000F_A&gt;_x0004_?_x0005_	AfµM_x0001__x0002_p_x001C__x000B_Aá1._x001B_¯_x0002_A_ÊÌ´3/_x0002_A+'_x001F_¼y_x000B_A_x0004_³¸_x001C_IÄ_x000B_A¶Æ&gt;:ñU_x0002_AtF_x0002_#´_x000B_A_x001B_)­dÛü_x0002_A¡_x0005_ãZ_x000B_AwÐü¬_x0002_AüÅ9mÈÌ_x0002_A_x0002_à:A Ë_x000B_AÜSb;|_x0001__x0002_An8»Ë³5_x000B_A;_x001B_¥¥f_x000B_AQÝ_x0015_%GÄ_x0002_A}æy_x0017_Í	AÅÒ8_x000B_ALðtÁ_x0018__x000B_A¯kéa_x001A__x0002_AÎÜÐþfñ	AwtôY¤_x0002_AÙ2Ñ°_x000B_Aé&gt;_x000E_ÞuY_x000B_A_x001D_Á¾í_x0002_A}ÑF;È÷_x0002_AMèÞû_x0002_A_x0018_pÖùð}_x0002_A_x0005_ª_x001E_.i _x000B_AéÍ0_x001C_´_x0016__x000B_AÆF¹Vl_x000B_A:ÁeM2}	A_x0001__x0002_F:a»&amp;÷_x0002_A_x001E__x0004_+_x0004__x001C__x000B_A?É§®_x001C__x000B_AºdÕn¶_x0002_A_x0002_-&amp;_x001E_^_x000B_A@yÿ£³_x0002_A6ÚPÔä_x0002_A¡&amp;¬Vö´_x000B_AI¢I_x0019_Ë	A@ZþÍgD_x0002_A\ø}Áµ_x0002_AÂgb&lt;Ó_x000B_Az«Ðg*_x000B_AAR)÷'_x0007__x000B_A#¨Ç§×È_x000B_AæÈù_x0002_A×Ç}WÅ_x0002_A$I ºî _x000B_A²_x0018_ø ñ_x0002_AO©_x001D_ _x0001__x000B_A:éÃ' _x000B_AÓêË}Åï	AþË®¦²ú_x0002_Ax_x0001_(fJ_x000B_AMÍí]©_x000B_A,¶8¶À_x000B_Ad/'zÖ_x000B_AÙí[~a_x0002_AI_x0007_üÑ_x0003__x000B_A_x0017_VQá_x001E__x000B_A4BýÈ	Aàí_x0016__x000C__x0001__x0002_qä	A!B_x0011_ÀI_x0002_AEL_x000E_/_x0008__x0002_AqÚ=V&lt;½_x0002_A~åXÞ_x000B_A_x000B_$ØÇç	A4[bÕBû_x000B_AûºLn_x0002_AF_x001E_yº¶á	Aß_x0016_²ÚÞº	AîtPÙ¡_x000B_Aã(ÑTG_x0002_AÚNñ½{7_x000B_A=¶Ê¼l_x0002_A\è_x0015_zã_x0002_A»_x0005__x000F_Ò#_x0002_A2Æ_x0006_c_x000B_A^@ÿwü_x0002_A_x0013_NáÞf¼_x000B_AëÙf6N°	A_x000E_w K_x0002_Ap_x0010_ã½1_x0002_A_x0014_R¨¢G_x000B_AKÔy_x0004__x000C_AÏÆ_x0011_IÄ	Av_x000E_Îy_x0018_W	AÙi¿è	A_x0010_È¢5_x0002_AíêDhß	A&gt;F=ûÇ_x000B_A¾_x0007_Gá	Ä_x000B_AÇ_x001D_V-i_x0002_A_x0003__x0004_M_x000D_(FÙâ_x000B_A?_x0002_à_x000C_¸_x000B_Ay+?ò´f_x0004_A/`á_x001D_à_x001B__x000B_A_x0010_®DÁÚ_x0004_A_x0004_=qLaÕ_x0004_A£âÆÿ_x0004_Aÿ)_x0001_Ñ_x0004_AÍNÕ@E_x0004_A_x0019_`Ëx£_x000B_A@ÆOÆ _x0006__x000B_Aúø_x0007_Å_x0016__x000C_Aà_x000B_²å_x001C__x0004_Aâ=£	²V_x0004_Aì%úh:é_x0004_AÈDR´_x0008_B_x000B_A"M¤ÿº_x000B_A"k±;D¡_x000B_A!0±÷i_x0004_A_x001C_5ÕÌ£_x0004_AÃh¦_x0004_A_x000C_mj_x0017__x000B_AÃC]_x000B_AG_x0017_ÑÏª_x000B_Af_x0018_6¥_º_x0004_A&amp;1ü_x000B_A°h_x0004_QN_x0004_A_x0015_hC_º_x0004_A+G_x000C_õ_x0012_._x000B_A6¯#¿¶_x000B_Aë_x0006_=`Ò_x0004_AÃ_x0002_6_x0003__x0008_ÅX_x000B_AAkcØ_x0005__x000B_Ay_x0004_j	A%îèBõá_x0008_Aá¶ºÊ_x0008_A`3|Õ8_x0008_A¤û?×SV_x000B_A1^+DIe_x0008_A_x0007_Ø	 ;_x0008_AßdçÒI_x0008_A_x001F_¡)LM·_x0008_Aókbwk	Aì_x0006__x000D_â*_x0001__x0008_A_x0008__x0016_`¼_x0012_ÿ_x0008_AZö^s_x001D_P_x0008_AÔ(àMÝo_x0008_A¦_x0001_mÅ+¤_x000B_A ØRoû_x0008_AvÝvüv`_x0008_A¤_x0008_¦_x000D_è_x000B_A*æ§Ø73_x000C_AÔL oÜ_x000B_AL¼CØÁ_x000B_AB_x001F_ÚFðÁ_x0008_A)Ù_x000F__x0015_Nµ_x0008_Azºi%Óù_x0008_A½,K(Ø_x0008_AÝ9&lt;C¥Ô_x0008_Aº4è_x0014_Æ_x0008_A,¬MK_x0015__x000B_AÏ^øÍ_x0002__x000B_A¾¼m#_x0007_ë_x0008_A_x0001__x0003_Xèøóë3_x000B_Al£`_x0017_Y_x0003_Aó_x001B_)Åg_x0003_AÆüy·_x0018__x0003_AÉ8@mè_x000B__x0003_A¡Y,kÈ	_x0003_AÉßÑ6_x000B_Acþ¼3à_x000B_Aî E^7_x000B_AÌb*ôÍ·_x0003_ASàæ á©_x000B_Al}$L°_x0003_A_x0012_Í&lt;À¤¶_x0003_APÿ¯"Å^_x000B_AQø_x0010_	A?Û®lõ_x000B_A_x001B_ÛÖÙ_x000B_A{HV´Ø._x000B_A	éî_x0001_Ð	A}W´_x0003_Al7¹ôk_x000B_AiØE4¨_x000B_AÒ_x0010_þ[V«_x0003_AÉ_x001B_¸ò_x000D_F_x000B_AJ_x0002__x0019_¹¶	A_x000F__x0013__x0001__x000F_è_x0003_A_x001B_f&lt;áF_x0003_A_x0008_üoý_x0004_ _x0003_A}_x0011_]}R_x000B_A_x001E__x000B_­¸éÔ	A·P_x0002_®_x0003_AØ_x0012_ö_x0002__x0003_~_x000B_A(uÁq_x0001__x000B_A_x001B_¹èª4_x0003_AJ²¹ù_x000B_A"ðCS ,_x0003_AîÜ`¹Äé_x0003_AOßw»íK_x000B_A«´_x0015_§ê6_x000B_A·¡Í _x0003_AÐ_x0006_i×¤_x0003_AÆ°Ú_x000E_ðô_x000B_A_x0019__x001E_)áÊò_x0003_ATP	aù_x0003_Az¾ïî¯_x0003_A¬_x001E__x000C__x0013_Y_x000B_AxÌ_x0006_º&lt;ß_x0003_A#~Îö+_x000B_AÖSÆÓO_x000B_AØ?¶¼[_x0003_A×j5óKh_x000B_A_x0008_ñ*2µ_x0003_AQÐÔ#_x000C_A_x0002_¸)[Q_x000B_A½eïg«_x000B_A_x001D_ôá2_x000B_AA.s+÷_x000B_ARrÅÙ8f_x0003_Aë{@Û_x0003_A³Ðw_x001C_¹K_x000B_Aå¯çß	ANd_x001D_ñ=g_x0003_AE8v_x0004_´_x0003_A_x0001__x0002_7G%¤D_x000B_Aè_x0010_³_x0002_Au²_x001A_¬Å_x000B_AÚK&lt;þ_x000D_C_x0002_A  PM+G_x000B_AånÖ¾l_x0013__x000B_A}þ³`_x0002_A1ÂPçäS_x0002_A}_x0002_Ì+_x000B_AÁÿó_x0010_°_x000B_AaÑ¢oÉ(	A´$ü!	_x000C_AÊ_x0015_×}_x0002_A®-VÎ_x001F_	A2ápL_x0002_A_x001F_î¶ýø_x0002_AQ'C\å-_x0002_A_x000C_uQC§Ä_x0002_A¡]z	_x0017__x0002_Ax¤|_x000B_AÚ¯XØ[E_x000B_AM:o7|_x000B_AgØåõ»	AB0PP³"_x0002_ATë#_x0019__x000B_AÙ.ò_x0014_C_x0002_A6_x001F_®¿æ_x000B_Aï8Øró7_x0002_A_x000B_**mí_x000B_A_x0004_1N_x001C_p_x000B_AÚwó¥iÏ	AéÔ4®_x0002__x0004_	_x0004_A»×u%_x000C_Ax_x0003_¥ýªò_x0004_Ad²_x000B_í)£_x000B_A_x0001_5&lt;©_x0004_A*IM$Í_x0004_Aê£üÝ_x000B_A`!ï¯ê_x0004_A,¡zk_0_x0004_A5SV_x001B_þ_x000B_A_x0008_)û_x0005__x0014__x000B_A_x0006_Ã_x0013_Û¦	A&lt;¹©_x0013__x000B_Asw ©â_x0004_A1_x0016_Ï`£_x0004_AÛPò|dz_x000B_AËlõõP&gt;_x0004_A¹}Sä|_x0004_Aú¬©p_x001B__x000B_Aº3«´i_x000B_A99ªö_x0001_É	A±Ä´_x0003_7_x0004_A&amp;@°\}?_x0004_A*_x001C_î¢_x0004_A}Pû[Ý	AJmæ^©_x0004_A`_x000B_Ñ5iS_x0004_AåÊä×Q_x000B_A?Ñ¢Q¡_x0004_Ae&lt;_x0015_éèY	APk¼U&amp;@_x000C_A_x000C_Eè~¶_x000B_A_x0001__x0002_Ú_x0001_ÆT_x0005_Å_x0002_A_x000E_¬_x0013_Êu_x000B_Asd_x0003_¢ ~_x0002_AË¡ÿ)A_x000B_Aã4_x0008_9¶v_x000B_A_x001C__x001A_(_x000C_ATÆ_x000F_Ü\_x000B_Aã²£Ó_x000C__x0002_A_x0015_d_x001D_R÷õ_x0002_AÞ=Çÿe_x000B_A_x0003_­WËèU	AD}1_x0013__x000C_A9~û_x001F_ÿ_x0002_Aà]þtD´_x000B_AöA(²_x0002_AÞ"Ô_v_x0002_A_x001C__x001F_$ñ®õ_x0002_A+ò·ò_x000B_A½U[_x001E_ù_x0002_APgØÎ_x0002_AIçMÆÏ	ASõC)¾	A,¨©_x0008_ûµ_x0002_A&gt;KUÆ£_x000B_A¥xói_x000B_AOð{;±Ü	Aë _x0016_Á	AB½RF_x000B_A_x0002_$Ýôå_x000E__x000B_A_x0005_î6í¥º_x000B_AiXcXhu_x0002_A?­N_x0001__x0004_°_x001B__x0004_AFÙêVY_x0004_Aly_x001F_¿¥_x000B_A_x001E_ô_x000C_Á\_x0006__x000C_AJs'_x0014_²r_x000B_A_x0010_bsþâ_x001D__x000B_A_x0007_Á«Ù_x0006_o	AE\Ë}._x000B_A¬.p_x0001__x000B_A_x000C_¯F_x001B__x0007_!_x0004_A×os¿oO_x000B_AW³æu¥	AHòcr¤Ê_x000B_AÄÆ²Æl_x000B_Az6Ñ]Q_x0004_AaµS:o6_x0004_A_x0001_ðÎ³°_x0004_AJÑ3°,4_x0004_AknÇÅXÿ_x0004_A"ý_x0002_/H±_x000B_A.&lt;Ã_x0011_ª_x000B_A0YH;Ù	A¡ÃhÃ_x0004_AÔ\#&gt;¼_x0004_AAyJàea_x000B_A£_x0016_ø_x0008_X_x0004_A@	 áà!_x000C_A_x001A_xI_x0008__x0008_±	AíÙ¨_x0017_×9_x0004_A$)6î2J_x0004_AÂüjKE_x000B_A#8_x0003_Ó_x0004_A_x0001__x0005__x0001__x001C_¹Í\§_x000B_AX½	®33_x0005_Ah5å.BA_x0005_A F£_x0001_ã^_x000B_AÜhIìnn_x0005_A_x0010_¾¿_x0005_Aíq®W_x0015__x0005_AN4j_x0005_AÍõ+òÀ_x0005_AQªÐÔ¾M_x0005_A°b1îeÕ_x000B_A××_x0005_ns{_x0005_A7ìÖ_x001D__x0006__x0005_Aõbü=_x000C__x000B_A¹v#^I_x000B_AÍ¿ÊLÏo	AP¾Ú)_x0017__x000B_Aü²õÎ\_x0002__x000B_A~ Áir5_x000B_A´u_x0014_¿_x0015__x000B_AÔ|ñÐ¯_x0005_AðÂË Ë¼	Ap¼_x0014_[Ò	Aqw_x001B_ÓÚ_x0005_A_x0016__x0005_v;¦Z_x000B_A1íã_x0003_ü_x0005_AÆTÜ8ã_x0013__x0005_AèúI\·é	A\_x0004_µ_x0001_Q_x0005_A_x0010_îZx_x0005_A0PZÌ`_x0005_A-ùçg_x0002__x0003_Ü,_x0003_A8b_x0003_A_x0010_Y_x0016_2Ó_x0003_A#_x0012_iÉ_x0003_A²pp_x0018_¸_x000B_AKý¼__x0003_Al&amp;Ãö©Z_x000B_A.ÞHÀ³Ê_x0003_A¤°ìÛ:ø_x000B_ALÁ&amp;_x0003_A¡_x0011_½¥c_x0003_AÉA²Óö_x0003_AØ3cAÅ_x000B_AOÎä_x0017_eð_x0003_A^ëß_x000B_AK_x0001_êu¤Æ_x0003_Aë§_x0001_Shk_x0003_ApWuH]_x0003_AJµúÜf_x000C_A&lt;ÿÞlô_x0003_Aâ_x0002_CP_x000D__x0003_AÃuë¨&gt;#_x000B_AoÓ»_x001F_à*_x0003_A_x001B_øØ¯òj_x0003_Ap'êÆl	A_x001E_ü×W_x0019__x0003_Aà_x0013__x0006_Xì_x0003_A&lt;`á24_x000B_AqWè_x0005_Ây_x000B_AKî8_x0018__x000B_Aòè_x0017_AF_x000B_A1¤@[;_x000B_A_x0002__x0004__x000B_£¨wPÉ_x000B_AkI­%d_x000B_AÓ_x001A_dÌ_x0006_*_x0004_A¸_x0018_w¥_x000B__x0004_A&gt;Vpg¹Y_x000B_A?£ê{çJ_x000B_A}qé-æ_x000B_AÀÄ8ç_x000B_A(¶j|u_x000B_AO0;èÑ	AQy8@&lt;_x0003__x000B_A3	_x0004_§ç­_x0004_AçØî·_x0004__x000B_A)E+uN_x0004_A±Âô\f_x000B_A³ÙfòY°_x0004_Aò¡5°I_x0004__x000B_ARJlÖð_x0006__x000C_Af'àO·=_x000B_AõÏ2¯_x0004_A¦¯¾Ó?_x0004_Aò_x001A_Ñþ__x0004_A_x0003_¶½`Ò_x0004_AC_x001B_êÇ4_x0004_AÇ|_x0008_¦d	A_x0018_¬Ð{£_x0015__x000C_AÏ_x0007_Ê	A+ð6b*_x0003__x0004_AJãÇSÍ_x0004_AX]ä³g_x001B__x0004_A¾=_x0005__x0001_Ø_x0004_AÆ½ü:_x0001__x0004_àÞ	A&amp; ©×	A=»_ã¤þ_x0004_Am9ÎÆË_x001A__x0004_A_x0016_ÛÞ°Ý_x0004_A#W&lt;:Ô5_x0004_A~D½à=C_x000B_Al_x001A_Ñö}N_x000B_AÛôbÐ	A¿¥]_x0008_¼ô_x0004_AÿGfµx£_x0004_Af;F_x0014_í·	A_x000B_8?Ë_x0001_ù_x000B_A_x000F_Ù_x000F_èU£_x0004_AºÁÏ_x0019__x0004_A%b_x0008_ ä¤_x000B_A¸ÿÿ)_x000B_Ag&lt;ÁÛ	A'Ë¼ _x0004_AaÓ°__x000B_AýõOÊyg_x0004_A*ì_x0017_ÚvX_x0004_A¯½`_x0011_"_x0008__x000B_A!ð^5p#_x000B_A_x000D_R_x000B_=b_x000B_AMjàö²º_x0004_A ¬Þp_x0004__x000B_A_x0002_ø¬èüK_x0004_AR_x001D_n_x000F__x0008_Ö_x000B_AåÞ_x0003_ü	A÷9A:IÔ_x0004_AÓÚF_x0015_·_x0004_A_x0002__x0005_&amp;îeÙ Q_x000B_Aæµ¹hÄ	Aèvë°#_x000B_Ae_x001A_¼Ð_x0005_A¦Ë¾¨4]_x000B_A¶çÔt[ª	A9¾_x0011_×Àü_x0005_A_x001B_S*O¹_x000B_AÐ&lt;_x000F_X¸&gt;_x000B_A_x0007_.£Iíæ_x000B_A_x0004_üëJ{_x0005_A³MhÞV_x0005_Aª_x000F_Pëq_x0005_AöÛìâç_x0004__x000C_AÑðç_x0005_AkÛ]ffÆ_x000B_AL°ÕY_x001F__x0003_	AHýÍ^¨/_x0005_A_x000D_8¶T¶A_x000B_Aqk°K_x0005_A£&gt;§_x0005_An¤Ü_x000F_Ê_x001C__x000C_A0_x0001_iíè'_x000C_AúÉ_x001C__x0003__x001F_Û_x0005_ADã-_x0002_e_x000B_Af¨.&lt;_x0005_²_x0005_A2²Æ_x001E_×_x0005_AmNRüñ{	Aà_x000C_|Ð_x0001__x000C_Aì¥.»Éö_x0008_A­d­Z&gt;¡	A'!d_x0001__x0002_íY_x000B_A6_x0008_lD¸_x0002_AÖ5Õp_x0001_ò_x0002_A,mC«_x0002_A]æãYXÊ_x0002_A]À"µ|{_x000B_A_x000C_!ô_x0012_W_x0002_A_x0016__x0014_L8G	A_x001D_d_x000E_óÖ_x0002_AnÍ½Ôß_x0002_A._x000F_°¿m_x000B_A_x0001_y_x000B_Zã_x0002_A_x001E__x0006_Ãt_x0006_º_x0002_A%×TÕ7?_x0002_AÙ×Ç_x001B__x0019_k_x0002_A6_x0005_ÀOÙ_x0002_Aï1 Æ»_x0010__x000B_AúÚL·rC_x0002_A]¡ëù¦	AÞ/WÜ¿¼_x0002_AÚ«Äw_x000B_A._x0016_AÚÉ;_x000B_A_x000E_Ü_x0016_ÂÄ_x0002_AAéý÷_x000B_A_x0005_Ú¯gS	AÎ3åÁL_x0002_A£_x0016_T­_x000C_³_x000B_A¼­ÓW_x0005__x000B_A_x0014_ßÉ+Zü_x000B_A¼b^m¹ÿ_x000B_A0(_x000B_A/£ÅèÂ	A_x0001__x0002_ï	ªO_x0002_A(û}_x001E_ä_x000B_AKê×T©÷_x0002_AT_x0005_P!?Ã_x0002_A_x000D_	6Y__x000E__x0002_A&amp;Ãy¸r_x0001__x000B_A,«ý S_x000B_AÑ )[{_x0017__x000B_ADí_x0015_b_x0002_AW_x001C_XT`_x000B_A_x0001_Ñ})¡__x000B_Aj|Á\À	Aµ$`Ëd_x000B_A_x0006_;æÖÿà_x0002_AûµmqW­_x000B_AÊLÉ_x000B_A&gt;~|LÛ_x000B_Aßwg	AæK	rÂ_x000B_Anêxíæ7_x000B_A#ScZÐ_x0002_A]@ôBØ©_x0002_AöA´¯¬ì_x0002_A»$¼Yå8_x0002_A_x000E_ _x001E_ÐèÅ_x000B_AKB_x0019_½w_x000B_A»r_x001E_êÄ_x000B_Aåæ_x0007_Lï¹_x000B_AíMÈ|_x001E_t_x0002_A~)õpû_x0002_An U5å8	A2÷b&lt;_x0002__x0003_,T_x000B_A*xk{ Ö_x0003_A7Pr_x000E__x000C_A¼BÑR_x000B_A_x0003_íû t_x0016__x000B_AT_x001C_)_x0017_­T_x000B_AübL×?_x001A__x0003_A_x0019_··Çñ_x0003_A_x0004_i?ÿ_x0003_A:ºB""_x000B_Aà¥|ZÖ_x0003_AUGÕ_x0014_b	A4_x000D_T_x001A_ü_x0003_AÆ%Õ_x0012_4_x000B_A_x001E_	äÈ_x000B_Aäÿû&gt;úa_x0003_AjÞ_x0010_m´	AN¿:GÎ_x000C__x000B_AVL¼-±N_x000B_A=ítiÑ_x0001__x0003_A'_x0001_ÃÈ_x0004__x0011__x000B_Aö_x001A_!Ï_x0003_A4_x0005_R_x0019_,._x000B_AÓäy{ï_x0003_Ai"»PûÉ_x0003_AÜ3Úé_x000B_A_x0013_Àâçâ	AI$æÐ_x0013_O_x000B_AÃÿ¡À_x001E_s_x0003_Aväòöv_x0003_AB_x0003_.äN_x000B_A_x0006_~Ì_x0007_ãc_x0003_A_x0001__x0002_;Qºßú_x0005__x000B_A5Ñg_x0016_¹_x0007__x000B_A¸££åÄë_x0002_AÍ_x0001_y¸P_x000B_A Ýó$î1	AE¸S»	A¶_x000E_Ñb_x000B_A8Ñùð_x000B__x0002_AµuÙð_x000D__x000B_A¤1.xè	A*|¬»_x0001__x000B_A&gt;®³1 Ì_x0002_A!Ë¾ëTF_x0002_AÆ&gt;íÒ3_x0002_A_x000F_yv2ø	AVÀÚ®©B_x000C_AÂc_x0013_éØ_x0002_Aµ¼Ï,¨@_x000B_AîYõ­?,_x000C_Aü_x001D_õýb_x0002_A_x0003_Ày2;¢_x000B_A~­B_x0003_&amp;t_x000B_Aªäcª]T	A¬ö_x0002_W|_x0002_Agà#nË_x0002_Aînª´ü	Azt_x000C_Åx±_x000B_A¥Ç_x0001_\U_x000B_A¥_x001B_^Hr_x0002_AÉ_x0002_J_x000B_AÛ¤¦l÷ð_x0002_AÕÿu_x0002__x0003_ë_x0003_AA_x000F_OVÌ´_x000B_A{1«-ãÎ	Af_x001E_´)x_x000B_Aw­Ú®	Aõ?»1bt_x000B_A_x0004_1Ô_x0013_ã_x0003_A~êUúZ-_x000B_A_x0006_Ú%È·'_x0003_AýÆvÕ_x000B_A¸_x000C__x0013_¶_x0003_A¿¹üç1Ú_x000B_Ac«_x001B_fx_x000B_AÔLÂª4¸_x000B_AÁÈ_x0018__x001C__x0004__x0003_A~_x0016_Gê_x0003_A¢µ_x0003_A.ShþÄ~_x0003_AÖÒ_x0014_v_x000B_A_x000D_änX_x0003__x000C_AèL5v	Akðv	_x000B_A+!q_x0019_w]_x0003_A´_x000B__x0001_aW_x0003_ALOÈ_x000E_©W_x0003_AL¤9_x0004_²s_x000B_A²º¥Âk+_x0003_A­_x0006_Z_x0015_X_x0003_A_x0006_`ü6-_x0003_AðIIIu&gt;	Aé«_x0006_é4_x000B_Ad¶_x001D_,`_x000B_A_x0006__x000D_ûhN"ö¶	Anæ8_x000B_M_x0005__x000D_AÂ÷sÀ/_x000B_A§_x0008_¼`~._x000C_AL_x0007_~FØ_x000B_AIl©+_x000D_AÅ0÷óI	A×ù_x0002_ãY_x000D_AÜd5Ãâ9_x000B_A_x000E_*®ý_x000D_A_x0007_¿_x000D_AÏ+Ôëüä_x000B_AÒ¼À_x000E_Ln_x000D_AL®¬û_x0004__x000B_A_x0008_üvÍG7_x000D_AÑÄ2 _x0007__x000D_A×-_x001A_m_x000D_AJÌ\&lt;}_x001F__x000B_A.È~M³_x000D_A0;ii_x0011_(_x000D_AæTÒ¥(_x000D_Aº§v]_x001B__x000D_AËvµ_x0003_ÚÊ	AõîKt°_x001F__x000B_AWÇ_x0019_@1E_x000D_Aønâ_x000B_AYî/_x000C__x000B_A_x001A_¿_x000B_r¥_x0010__x000D_Aw¹±Ø_x000B_AÂÛ¡P_x0004_D_x000D_A¡õÞå²_x0001__x000B_Aá_x000F_çU_x0001__x0003_Ýl_x000B_Aàz×_x000B_A·Hßª|_x0003_A²iÅíI_x0008__x000C_A¢Úd¸Ö±_x000B_AAÏ&gt;¤Î	A_x0003__x0018_Çï_x000B_A_x0014_Û³«	A_x0003_AÅ")_x0007__x0014_¿_x0003_A.ët_x0003_A_ä2Aë_x000B_A,Üg­`Ô_x000B_AÍùX*_x001E__x0003_A_x0007_ÊÆuú_x0003_A_x0002_H^P¡Ú_x000B_A	_x0017__x0007_{_x000B_AÞÑ_x0008_-_x000B_AIÀ¯ë_x0005_§_x000B_Ai/PÉ4È_x0003_A"±_x0013__x0012_Pë	A\WvAó¸_x000B_AÝ+¢ªO_x000B_A2LWR2_x000B_AÖì_x000E_ª_x000B_A+Xé(GÜ	AH^ä$_x001A__x0015__x000B_AÌ_x0014__x0017_Jë_x0003_AÞÏ=Ã_x0016_º	A=_x000E_D­_x000B_AÌW¿_x0003__x0003_A¥f£ÄÛÞ_x000B_A»_x0010_Î:6_x001F__x0003_A_x0001__x0002_¢§½ëï_x0002_A³À7öë_x0002_Ay2]h¾D_x000B_AÆG_x0017_Ú¾_x0002_A¤¦15_x001D_æ_x0002_ASFQÆ	AÙIµ_x001C__x0010_+_x0002_A½$_x0013_Íà¬	ABk_x0012_d_x0002_An%`­Q	A_x001E_Í ¸i¢	AÑ&lt;ã|_x001B__x000B_A×å_x000F__x0013_ö_x000B_Adòøçò¦_x0002_A$¹D3D_x000B_A_x0007__x0012_µ_x000C__x000B_Aéj_x0007__x000C__x0002_A³O}oj_x0002_AÚÃ_x001E_Øf_x0002_Axòz+ò_x000B_A½&amp;_x0010_u_x0003_t_x0002_A_x0018_óô¹ð_x000B_A¯ñß_x000E__x0002_A&gt;_x001C_Î¬_x000B_A¦WWs_x000B__x000B_Aª×¢¯H_x000B_AVÎð¥_x0002_AJ¹:ø_x0002_Aò'R­ô_x0002_A%·SºÏÉ_x0002_AzIKhõ_x0002_A_x0001_P;_x0001__x0002_Q_x0002_Ajæ3_x0011__x000B_AÄ bRb0_x000B_Aï=_x001F_!:J_x000C_A¨_x0001__x0003_*+_x001F__x000B_AÃ]æê0ý_x0002_A¥_x001D_3¡_x000B_A Ú"ubý	AÝ´æ=ê	A6SE_x001F_Ú	Aµ}¹[(ó	AbÊ_x000E_o_x000B_A­Îø§_x0002_AsÒ¾|Ç_x000B_A_x001F_ÅÇ_x0015_ä_x0002_Açà_x0008_ö_x0018__x0002_A¼¨®5Ãã_x000B_AJ=¿KåD_x000B_A_x000F_ 3~_x0014_Â_x000B_Ax_x001F_¶_x0011__x001B_À_x000B_A_x0007_nédÖ	A_x000D__x0001_ñl_x000B_A%¼Æ,_x0003__x000B_AÍÁ_úe_x0002_AQq\4~_x0002_Aí¤_x0006_ä{ö_x0002_ABÑûyk_x001D__x000B_Aó¹+Z@_x0002_AÅ_x0013_ïËq_x0002_AïÒ'zbR_x0002_AÜÄÌ ó_x0002_AÒB{Þ­_x000E__x000B_A_x0003__x0004_¹8Ö¤Æ_x000B_A NO2³	AÃRª¯O_x000B_AéÑ½e_x001B_Ð_x0004_AA®híÊJ_x0004_AÓ}º:y_x0004_Al_x0012_l_x0014_B_x000B_Adpïgz	A)§_x000D_;©	A©2f_x001C_¹ÿ_x0004_Aô¡_x0001_¸6 _x000B_A°GJ¿(°_x0004_At_x0001_¦t&gt;´_x0004_Aßß_x0015_Ñ_x0004_A³ÆFC"É_x0004_AÛ`õsi_x000B_AG_x000E_¦GM_x0004_AuF]Gð	Aðb§	A0¿`_x0007__x000C_Ag_x0002_:_x001A_®_x000B_A®Ò",_x0012__x000B_A]×Õ2|¿_x0004_Aa(Ì_x000D_! _x000C_Aå_x0007_ ? _x0004_A»4!ÉLÆ	A+_x000D_g}½_x0004_A­´_x0019_p_x0004_AÝ_x000F_¦559_x0004_Aº_x000E_Ú_x000B_C®_x0004_AÉëWB_x0013_g_x0004_A\_x000E_&amp;_x0004__x0005_ï_x000B_AÇ_x001D_aP_x0006__x0005__x000B_A_x000B_5Ðg!_x000B_AÇ?_x0012_Uþ_x0005_A®h_x0016_Ü_x000B_AÙ_x0002_cÒ_x0011_a_x0005_A²ÓQE&gt;_x000B_A_x0005_\pÅ	Av#_x000B_·Ü_x0013__x000B_A_x001A_q&amp;3_x0014_'_x0005_A_x0003_íÊù_x0005_A·|Ëy½_x000B_AeÂ¤¬_x0004_ç_x0005_A¢íð  ©_x0005_A¨´n_x0003_ß_x0005_A_x0007_9K¬ß_x0005_AÙú_x0003_t_x000B_AÉå_x0003_]_x0003_¥_x0005_A_x001A_3¦,_x0005_A:CÁHú_x0005_A_x0007__x001C_v¡À_x0005_ABèùM_x0005_A_x000F_G_x0001_º¨]_x000B_Aò7Ûh_x0006_ _x000B_A_x000D_´¾_x001B_¨	AûÄò_x0015_Ôe_x000B_Aý»ê_x0008_¥:_x000B_A_x0014__(k_x0004_9_x0005_AÖwwq_x0001_Ù_x0005_AMÖSðª_x0005_AT_x0007_ÑÍÒ3_x0005_Aß_x001E_Yt¶E_x000B_A_x0003__x0005_&lt;RÑó°a_x0005_AÇ³±­ _x000B_An_x000D_,ØÈ_x0004__x000B_AèQ¢×;_x001D__x0005_AÈ_x000C__x0017__x0004_~Ê	AÂGyJ_x0013__x0005_A©Ðùâ_x000E__x0019__x000C_A:­µxÂ_x001F__x000B_A+JÇÃÐ_x0005_A¦P¯Û_x0005_A_x0006_ßØ¼&lt;Ö_x0005_A`_x0004_OE_x0007_×_x0005_A}Õ_x0004__x001F_¨±	A_x0018_ørk_x000D_í_x0005_AåàÙ_x001D_·_x000B_Aì_x000C_ê,¶	A³_x001D__x0006_Ân_x001A__x0005_Awø§`C_x001E__x000C_A­l_x0010_9¬_x000B_Aÿºø`·_x0002__x0005_Aï_x0003_an¡+_x0005_Ab_x0010_¦é_x000B_A¼_x0008_)_x000D_²­	AÌV}_x0012_¬	Av_x0018__x000B_Ò?8_x0005_AÞ_x001F_îqð	AæB_x0008_Ëk_x0012__x000B_Aé	_x0001_¢_x0005_ANXß.Ð_x0012__x0005_A_Êú]óÕ_x0005_Au_x0018_£ó®_x0005_A`IL_x000C__x0001__x0002_3#_x000B_Aá ÑäÇ_x0002_A_x001B_»N_x0002__x000C_AYs§SC_x0002_A¹£7×ÑÁ_x0002_Aÿ__x001A_o_x000B__x0002_A|aß5h@_x0002_An'G¾'i_x000B_A_x0002__x0001_:_x001B_2Ý_x0002_A«Û_qàk_x0002_A=HÍØÍ_x000B_A36|ÐÙh_x0002_A_x001C_ö9_x0018_0_x000B_A@8¡£z9_x0002_AÖèD_x000B_1_x0002_A~O6bq_x0018__x000C_A¥°3ì(;_x000B_Aa_x0016_iÒr_x0002_A¹,ã_x0002_A_x001A_\Yä%Ê_x0002_Acà2%_x0011_¤_x0002_A_x0011_I3dà_x0002_AúÄöeª_x000B_A×!ÂÕ_x000B_A:+ï(m_x0002_A]ïí)dT_x0002_AZÿ´9	A6_x0012_@ZÇ_x0002_AiÃ3¯E:_x0002_Av_x0004_»L'_x0002_A_x0002_°&lt;)	A_x0006_Ý¦&gt;ÿ\_x000B_A_x0001__x0002_1#Ã£g_x000D__x0002_Aã1q@ÐQ_x0002_A_x000F_I](Ü_x000B_AeÊhv_x001F__x0002_A,°Â\mÂ_x0002_A&lt;R_x0002_Û26_x000B_ABp_x000C_a®¢	Ak8_x0002_X_x0013_7_x0002_AóùCÝ[	A-ñüÝ_x0001_¬_x0002_A@.­è:«_x000B_A	µäÛ?_x000B_AûØ§É²	A_x0007__x0002_e]Å&amp;_x000B_A|6÷@æÐ_x0002_A^e³±¾	A§[_x0012__x0001__x001B_þ_x0002_APñúj_x0003_w_x0002_AÙqñ.¿_x000B_Aë_x001E_[_x0003_Pç_x000B_A4í/Â&lt;_x0002_Au/q_x0002_ëì_x0002_A0B®Ò	_x000B_Auy;z®z_x0002_A_x001D_Â~_x0001__x0005__x0002_A¯0!4{_x0002_A_x0001__x000F_(_x0003_-_x000B_Az½æ±Øm_x0002_A_x000E_H_x0013_ï¥¬_x0002_A|ßè¾_x000B_AMtmøª_x0002_Ax%u_x001C__x0005__x0007_E#_x0007_AuþPº¿_x0007_AÌH_x0014_ª_x0003__x0007__x0007_Aæ÷~Q_x0005_Ô_x0007_A^_x0002_Øw]_x000B_A_x001E_dâ¯_x000B_AV?Ð:]¢_x000B_AysS-(_x001A__x000B_A._x0004_ÁªýÝ_x000B_AÄ_x000F_u@_x000B_A­d7è/_x000C_A»ü¼Éx_x000B_AÜ&amp;Ü_x0004__x0019_Ã_x000B_Ah-\é_x0006_¬_x000B_AHó^ÛøX_x0007_ATö_x0007_æJå_x0007_A_x000F_~(:_x000C_A÷¤dÁ_x0001_»_x0007_Aü_x000E_[_x0003_m_x0007_A«ËÑðºj_x000B_Ak:Ê4	Aie_x0004_§}_x000B_A_x000B_{d_x0007_Aâ®V_x001C_a§_x0007_AyÕ¿_x0006_o_x0007_A[õq¶_x0007_Aúm_x0005__x001D_'_x000B_Aö¸xÆ»x_x0007_A_x0004_÷Áp_x0007_A_x0016_×/¼Àà_x0007_A_x001F_õ_x0006_l¯ß	A_x001A__x001F_vý'_x001E__x0007_A_x0001__x0002_;È68_x000B_Api_x0005_vÃY_x0002_A_x0016__x000C_*Â0ç_x0002_AÁ÷¯qoõ_x0002_ATßhÒ ø_x0002_A¢t_x0018_Þ_x0002_A_x0011_e¾áèE_x000B_ADwLwª_x0002_Aú_x0018_I¥Q._x000B_AÊkä;_x001C__x000B_A¥8_x0016_N_x0002_A'Ð=Tsb_x0002_AG¿ÀØS_x0002_AeVPãx_x0002_A_x0017_ÿ_x0007_ Ë	AÉ_x0013_Ù_x001B_Ls_x000B_ASê~~lb_x000B_A¸Ø¶ÊNí_x0002_Aº_x0015__x0011_ÿ«Î_x000B_A«_x0019_Q8øÁ	Av(`²Ñ_x0003__x0002_A;_cF_x000B_A g!ö_x0002_A#Ê_x001A_ý|_x0002_AÐÜ/}_x000B_Ad³ÔT[_x000B_Ah¥·8H_x0002_AÇö"yZ_x0002__x0002_AuçØ£H	A¿_x001E_%F_x0002_A_x0007_&lt;y&gt;ê_x0002_A¦X]·_x0001__x0002_*n	A¹m½ÒÄ°_x0002_Ad\R_x001B__x0002_AÕO4_x001E_ñ_x0002_AæqsWZ$_x0002_Aþ,þ®S_x000B_AA_x0003_6éh"_x0002_Aâ.EC_x0017__x0002_A'ü	Ü¦³_x000B_A|A¢$ô_x000B_Aùóì_x001E_ßä_x0002_A_x0017_,´_x0014_Ó	A_x0005_f%Ì£_x0003__x000C_AË°hO_x0002_A_x0016_¦«ð?Á	A,¿G_x0007_ce_x0002_A_x000E_ÞS¼Ò_x0002_A_x000F_}_x0011_ÅÑ_x000B_A¢,LÎ_x000F__x0002_AÜ_x0013_!ÓuÎ_x0002_AcÞrFï_x0002_AÐpN_x000E_k_x000B_AvXx·_x0008__x000B_AÅ_x000F_Ïÿ.R_x0002_A_x000E__x0010_Ë_x000B_	A_x000B_0G#'M_x000B_A§_x0006_Ã®_x0002_Aö@@Á_x0006__x000B_AËj·Á_x0002_A²úPÃ½_x000B_A_x0003_%ÖN_x0018__x0002_AÚÜ_x0004_ã^ë_x000B_A_x0001__x0005_&lt;º'E_x0002_r_x0005_A´÷Fb_x0005_AºÛ\èk_x0005_A_x0004_rµ°Îz_x000B_AÆ=;¿×_x0005_A4ò©Ù&lt;6_x0005_A}_x001E_ë_x0013_©ó_x0005_AM_x001C_e_x0011_Ü_x0005_A¨bEé!æ_x0005_AvBäú$_x000B_Ab?zÒV_x000B_AÐ_x0019_¬hD9_x000B_Ae»:ñg_x0005_A¶ÉwÒ¦_x0018__x000B_Aì_x0006_?¯Àð_x0005_A_x0019_þaÔZ__x0005_A¦ª¢Sa_x0005_A_x0003_/{ë_x000B__x000C_A,³~q_x000B_A_x001E_bÅÖ _x0011__x000B_A_x0008_÷_x000F_D~È_x0005_A¬¯ÆÅÅ_x0005_AVü_x0002__x001F_µð_x0005_Aã_x000F_1¦9_x000B_AKáÇ¹Â_x0005_AJ¶_x000E_þ°&gt;_x0005_A_x0001_ß&amp;Öý_x0005_AÔÌ_x001C__x000B_A_x000E_á7¤_x0005_A²")_x001C_ò_x000B_A@ßp_x001F_L	A,àß}_x0005__x0006_-ï_x000B_Aèæ8ã_x000B_A°åô_x0007_ÁÂ_x000B_A¢A¿¡Á_x000B_AÀ_x0008_£aªX_x0006_A®7_8S_x000F__x000B_A~F¹bB_x000B_A~_x0015_ëE=*_x000B_A_x0001_i_x000C_,_x000B__x0006_AsðMú/_x0006_AÒ5_x001D_^Ù_x0006_AÁa_x0006_A®+¢b@r	AØ½f_x0004__x0016_c_x000B_A8³#æç	An_x001F_(x_x0006_A_x000D_+_x001F_Nsò_x0006_AD þº_x0006_A_x0015_xºõO÷_x000B_A³ºQ2_x001D__x000B_A_x0017_ö¯_x0013_ _x000B_A_x001D_vÐSöQ_x0006_AjÏºfj&amp;_x000B_A4_x001B__x0003_mJ¨_x0006_At¢]Ä_x0006_A_x0008_r&lt;	_x0002__x000C_AYb¬hB_x0006_AÁRW(_x0016__x000B_AteºÎ{ò	A¬¨ðU1_x000B_A®¢iCd_x0006_AÚpÅ¦@_x0006_A_x0005__x0006_ÙkP:ë	Aj8qÙ_x000B_A1NQ!/ì_x0006_AËÿfMP÷_x0006_A \h_x0006_AhlDÒÐ¶_x0006_AþÅZT_x0001_#_x0006_A~¥±/GX_x0006_Aù_x000C_û	Dm_x000B_AàÃ_x0014_T_x0006_A]OêË_x001B_ð_x0006_AÑ§éè._x000B_AíQ9F±_x0006_ANº²rÏ_x000B_A?_x000E_ÀBN_x0012__x0006_A¸&gt;ö_x0006_Ù_x000B_A_x0014_;Óúø	A¯ë 2¿¿_x000B_Agû'J5í_x000B_AiÚ÷ÓÍÞ_x0006_AgÌ_x0003__x0004_eÕ	A_x0010_m_x0012_l_x0006_AÒ1_x001D_¡î8_x000B_A=^_x0012__x0015_©_x000B_A~Ù]ÝL_x000B_A¥|:ËÑ"_x000B_AÀ_x0018_âª_x0008_T_x000B_A²_x0002_ÛDg)_x000B_Aµpü¯_x0006_Aá°u_x0007_í_x000B_AK@º$ÝG_x000B_A¢¾§x_x0002__x0003_{_x001C__x0003_A_x000C__x001B_)qc_x000B_A¦_x001B_ISá	A=´k&amp;ÿ_x000B_Aîýoä½_x0003_ACÌÉÂ£_x0003_ANS_x000D__x0003_7L_x000B_A'KÿÇø_x001F__x0003_AÄ¼w_x0003_AQÊ_x0015_LRþ	Aÿø+h_x000B_A®:Ô~Ë_x0003_AöÇÇ_x0012_P_x0004__x000B_A¸8_x0003_rXÐ	A}J¯è_x0012__x000B_Açgáä,_x000C_AÍÑ{ÿ\_x0003_A_x0012_PÙ7Í·	A_x001F_p©Ó_x0003_A®(Ä¢_x0007__x000B_A4Ç½¼Ä_x000B_A_x001E_EáûV_x000B_AÖ|á_x0015_½_x0003_Aªí²·,_x000B_AÒuzXB_x000B_A7y{¬ç_x000B_A_x0001_¯CX¹Õ	A_x0019__x0014__x001E_8_x0008_3_x0003_Alÿ&lt;¥^_x000B_AÆ½P_x000B_AÍV_x0012_í#"_x0003_AlÙm;´8_x000B_A_x0002__x0003_´*_x001C_i|_x000B_Ae!_x0015__x000B_xï_x0003_Aà8I!_x000B_AJy£_x000B_AG.×P_x0003_A`Ëmg&lt;_x000C_APê_x001B_EH._x0003_A/áÛK_x0004__x0003_A2AN!_x000B_AQüÄdÍ	AÑS0³$À_x0003_AkûÓ&gt;!j_x000B_A}6Ã~	AEN_x000B_8BÎ_x0003_A·3=¦¶ã	A&gt;Þ8ÂÆØ	AÒ_x0001_ín&amp;è_x0003_AbÃFü	A_x0010_ÏøU¾	A_x0017_¼·_x0003_Aq÷Ê3U_x0003_Ao_x0005_([Ë_x0003_Ak.T'Ë_x0003_A×ÄöI_x0003_A2_x0007_°_x0019__x0003_A²FÕ!?Å	ArÄ;Ô£_x000F__x000B_Aå.ÖÚä_x0003_Aòk»_x0012__x0002__x000B_A-_x000C_°[_x000B_Aò*6Îmj_x000B_AÔ÷ë_x001E__x0001__x0002_×s_x0002_AÈ$Ú_x000D__x000B_A_x000F__x000D_òêf_x000B_A¦y¦uP×_x0002_A±&amp;Ù)C_x0002_A_x0013_Ê=r_x0002_A]¤5Ó	Aviñ3õ_x0002_Añxaã_x0002_AO_x0013_ÿU_x000B_A?êB,^Ñ_x0002_A]w_x0013_j%¯_x0002_AÆn_x0011_¶1_x000B_AccÕªvs_x0002_Al0Ômb/_x000B_AtÃO]aù	Aiêæ"_x000B_AC`¦â_x0006__x000B_AV-ÞÈä&gt;_x0002_A:òÚR	A_x001C_ÛPèÚ§_x000B_A_x000D_øáéA_x000B_AÉ9$%_x0014_è_x0002_A*Ó_x0015_LÉÖ	Aä~Ñ{KÚ_x0002_A&gt;ù_x0007_¯_6_x000B_A»[n¹_x000B_AnÜG4_x0011__x000B_A¯v#ß#_x0016__x0002_AkX²_x000C_³î_x0002_AlÄ~Qú_x000B_Aáå~ö	A_x0002__x0004_Åc{#'é_x0004_A)V_x0004_Yg_x0008__x000B_A¬_ö_x000B__x000B_A+|(g_x0017__x000C_A.´æu	A|mç7³:_x000B_A}Äyã_x000D__x0004_Aòá¶È_x0016_0_x0004_A@X~N&amp;_x000B_Ay2ÑÓ_x0016_²	Aó$_x0003__x001E__x0004_A_x0010_¨§_x001A_2Ï_x0004_A©Jû­ïÜ	A_x0017_tòÿ_x001E__x000B_A u$Vï¥	A§È5Rnî_x0004_A	¨Ik_x0013__x0004_Aù_x001C__x0013__x0004_AÃ{_x001F_#_x0014__x000B_AiM_x000E_·¥_x0004_A(!°£3_x000B_Aêþ:¿J_x000B_ADd¹1_x0015__x0004_Air_Cû	A_x0012_ù_x001A_= Å_x0004_A¿b_x000F_._x000B_Aj#Xä_x0004_Aø½_x0011_¹á±_x0004_A±´_x000C_e/ÿ	Ao0ñ_x0014_á1_x0004_AxZ·Â,^_x0004_Ac_x0001_Ü_x0001__x0002_ZX_x000B_Ai!v`	A_x0002_«² `é_x0002_AáX³"i_x000B_Arñ+ÀÝ_x0002_Aòo¾4äO_x000B_A`yí__x0012_Ø	A**Õ££	Aò__x0013_£_x0012__x0002_A³_x001E_­Ifw_x000B_A_x0016_¶DåFÛ_x000B_A_x001A_+EÜ_x0002_A7áäÂ_x0002_A?_x001E_±Ö è_x000B_A_x000D__x001E_dÙ_x0005__x000B_A|¥{Ò7.	A_x0016_Ö  _x0002_AÕÑ__x001F_U_x000B_A11ès_x0005__x0002_AíÉÇü*_x0013__x000B_AÐf6_x0005__x0018__x0002_AX¸@®Á¨	A)½qb_x0002_Aug]E1û_x0002_A é×¦)_x000C_Aê&lt;nÜ¦Ã_x0002_A³%çE_x0004_Ý_x0002_A_x0014_m¢¤Mx_x000B_A÷=.ë¢_x000B_AÇn|_x0007_Î_x000B_AÔäYae_x000B_ADÀ)°Bú	A_x0003__x0004_T0_x001D_&gt;_x000C__x0004_A÷°h_x000E_V¦_x000B_AÛPÈý_x000C_=_x000B_At_x000E_Ä¼°_x0006__x0004_A\²ä×=_x0004_Axï_x001A_³_x0004_ANF_x0016_h_x0004_Aþª«~º	A³âu_x000B_A:Í÷_ð_x0004_A¨ØÓ*_x000B_Aà\¢l,_x001E__x000B_Aq_x0001_Ö«~_x0004_AD8â:.1_x000B_A;_x001B_7w:_x000B_A_x0017_.,9_x000B__x000B_A÷_x0002_]\=¬_x0004_Ab´E±rñ_x000B_A×=÷ÿÊ	AæZã]e	AÉJèd_x0010__x000B_A_x001C_ó_x0019_OÓ_x0005__x0004_A£/Ð¤Ba_x000B_AæÊd}_x0010__x000B_A ©¶_x0001__x0004_©_x000B_Af8b=_x000B_A#_x000D__x0016_oj_x000B_A)³_x0014__x0015_ZÄ	A	ÑsÍ_x0006__x000B_AÉ¯+_x0004_AÀ©ù!Ø_x000B_Aü´Â_x0003__x0008_åî_x0008_AºJ©×ý_x0008_A3þS/__x0008_Aº,£rm_x0018__x0008_A ¤ÏFÖ	A_x0019_WÉ×#_x000B_A'Ð$~/_x000B_A_x0007_pÖ&gt;M_x000B_AÞ_x0013_×_x0018__x000E_×_x000B_A%H]*3_x000B_AÎýYÑÙ0_x000B_AAüæ_x000C_y3_x000C_A¼ñ_x001C_V_x000B_AysZu_x000C__x000C_AtÕn¶åÓ_x0008_A_x0003_Æj Ë_x000B_AáR_x001C_°_x0006_H_x000B_A(£Ú_x001B_:æ	AÙ	»+:½	A  DÉ÷í_x0008_A µ¡_x000B_A_x0016_Y®îÑ_x000B_AVTj§Ð_x000B_Aº_x0005_q_x001E__x000B_AUÇ"ÆCK_x000B_A\ÌO_x0002_cZ_x0008_AÌJÞÜ&lt;m_x000B_A¦	nûâC_x0008_AÁøÓ´-_x0001__x000B_A»DËKG_x0008_AI_x0004_ÁÌ¿_x0008_AË_x0019_·_x0008_A_x0002__x0003_$_x000B_YM_x001F__x000B_AJßÒ_x0003_Aa~­,«(_x0003_Aå¿Ác²_x0003_AþüÀ	_x0001_Ò_x0003_A2Î£y_x0003_Í_x000B_AÍÂÜäT_x0003_Aésâé_x0003__x0003_AÂno_x0013__x0002__x000C_AÜÔÂÔà	AÃ^Ë¹ë|_x000B_AÅ7Ð}L_x0003_Ab;_x001A__x0015_ 5_x000B_A_x0016_ÃÔi/q_x0003_A_x000D__x001A_üòÓ_x0003_A_x0017_/ùG73_x000B_Av òÄ[_x000B_AÆÃuþ&amp;_x0003__x000B_Aùê«]j_x0003_A_x0018_È°ôjë_x0003_A­KlÏ_x0003_Ac/Ö_x0004_ì_x0003_AÙrwxO_x0003_A~Ï_x0015_HH_x0003_A_x0010__x0010_·Í	A¤¸&lt;Ì_x0001_C_x000B_A=eËæ	A[ú_x0005_n_x000B_A'mL#â¦_x0003_Aß;ßp:_x0003_AUz_x001B_t	AM_x0004_½_x0001__x0003__x0019_å_x0003_Ajj@¸¸	AñÃÔ­_x0017__x0003_A#_x000B_ÿun_x000B_An_x001B_{í=5_x000B_Alæ¸ö÷_x000B_A£_x0017_Ã_x0003_A©q¢:¢_x0003_Ac_x001D__x0019_7Mô	Axª!_x001F_Â_x0003_Aó,_x0004_ÒÓ	Aðâìy_x001A_ _x0003_Aù¡¤NN_x000B_A°ä_x0001_Ia_x0007__x0003_A_x0015_â¿du¨_x0003_AÆ_x001A_îï~D	ACý	×,_x000B_ADeºû½_x0003_AtN¡/¾â	A÷¥Ú5ð_x0003_AÅæ&lt;h_x000B_A5çÓ_x0004__x000E__x000B_AMU_x0008_¼_x001E__x000B_AGj«	Aé{u·ä	A~AÓ¹É	A_x0008_|%Û_x000E_o_x000B_AÚÖ:2_x0002_à_x0003_Aªs¸_x0003_Ai,ÀX+_x000B_AÞ_x0015_/_x000F_W_x0019__x000B_Ay?b _x000D_¦_x000B_A_x0004__x0005_µêÃ_x0003_ÿÞ_x0005_AÎé_x0007_1_x0008__x0005_A_x0008__ªWÌÿ	AÌÆàË»_x0005_A£?}¹Û	ALºB¨[ä_x0005_Aõ§_x000D_"PA_x000B_AËèç_x0015__x0005_Ü_x0005_Aý_x0002_zW3_x000B_AÇ"bô.Ð_x0005_A ]_x0019_©5_x0019__x000B_A¯V¨³sm_x0005_Añ¨²_x000B_L_x0005_A1ÏeÆ³_x0005_AÊ_x0007_ÀH_x000E__x0018__x000B_AhöBÉ[	A_x000E_d^"±Ó_x000B_AõGKõ_x001A__x000B_A^qAÙ_x0004_&amp;_x0005_AÚm_x0017_=Oê_x000B_AÛu¥Ø_x0016__x0005_AE0ÔÅ±_x0008__x0005_A_x0014_I_x0008_E__x000B_A4÷ªß`_x000B_AO·âTÌ_x0005_AÊÎ3î_x0013_ï_x0005_AÜê(Ø¸_x0005_AÞüÅÙ¼_x0005_A(Ì_x0001_Õw_x0005_A£AµFK_x0005_AÜìz_x0017_¯	AÊ_x0017__x0017_ô_x0001__x0002_¸_x0014__x0002_A.úPä_x0003__x0002_A	Ð9Í:­_x0002_A0_x000F__8º_x000B_A«_x001A_BNõÐ	A-ý_x000E_¼_x000B_A³VåË_x001C_r_x000B_A÷1_x0001_FêM_x0002_AEË9ºÆA_x0002_ARkÿÃÓø_x0002_A_x0006_snfÝd_x000B_A_x0004_´V±JÛ_x0002_AëÊ÷Îå_x0002_A{qàårM_x000C_A&lt;tem_x0014_!_x0002_A#Ùñðî_x000B_A]TºÉ0N_x0002_AþJ_x0019_MOà_x0002_A_x0017_Ô?¢4=_x0002_A_x0002_në_x001D___x0002_A(Â_x000D_:!&gt;_x000B_A_x000D_Ûì_x001B_×ú_x000B_AHä-A,H_x000B_AÖöÃ^%7_x000B_A_x001A__x0011_EpAå	AlL_x0006_&gt;v	A6_x0016_Ñ_x0012_EJ_x000B_A&lt;G»_x000B_AÄ¦µÔhí	A¾è¡MÉÃ_x0002_AQ¨É	v_x0018__x000B_AÍeÍtÒI_x000B_A</t>
  </si>
  <si>
    <t>6accc9b69637840488bf6c84f3454767_x0004__x0006_Mz_x0014__x0018__x0001__x000B_A/Åûê°ä_x000B_A_x0001_Çhÿ_x0002_à	A¨_x001A_v«Ä_x000B_A;¿ÞÞ4S_x000B_A3.u¿_x0003_-_x0006_A_y[_x0014_n_x000B_AÛ_x0010_HU _x000B_A·j_x0002_}³_x0006_A§t;¾_x0006_AS!L_x000B_AÉ7¦ Ú_x0006_A£À¾g_x000B_A#6}?U_x0006_Aã__x000E_J_x0006_Aílæ§cÉ_x0006_A{.IÆ_x0019__x000B_A×Ó£w\_x0006_A_x0016_â_x0013_×_x0013__x000C_Aÿ_x0003_§$Á_x0006_Aî_x0005_"_x000B_A½Ìút_x0006_AV_x000C_iï¸Á_x0006_AÃà5»è_x0006_A:ãGY_x000B_A@ ¤¼ _x000F__x0006_AMbõº_x0012__x001B__x0006_A¿éÉ{å_x0018__x000B_Aâ&amp;Ï×\q_x000B_AJåÃ­_x000B_AçNí­íc_x000B_A_x001F_à_x0006__x0001__x0004_Rc_x000B_A_x0007_VA_x000B_A°.£ßfc_x0004_Aé_x0005_F	AOµmSÅ_x0012__x000B_A&amp;-Ò_x000C_Ûi_x000B_AþÃù__x000B_A¨¬!ùC_x000B_AQL%_x000B_A_x0002_` _x0003__x0001__x000B_A_x0017___x0008_ÇWº_x000B_A×A+G©_x0004_A8åww±_x0004_AÀâ%_x0012__x0004_AF?J~%_x000B_A&lt;®_x000D_;vÝ_x0004_A®¥_x0018_îÌÜ_x0004_A_x0012_µVKÆù	A§"-íWP_x000B_A6T;_x0019_¢Ë_x0004_AnÈsb_x0001__x0008__x0004_Ar@_x0003_öÒ_x000B_A4_x0002_ÏZ¥_x000B_Aî7;-_x0004_Aïèz_x0011_ùè	AÂd_x0014_°H_x0004_A¿P=_x0004_AÂcÝ[Ô}_x000B_A0ìýòóà_x000B_A_x000B_(ïöÎ_x000B_Aß×_x001B_)[_x0004_AÆÜÌQ_x001E_î_x0004_A_x0004__x0007_à_x000F_Å_x0016__x001D__x000B_AgÅ_x001D_#ÝU_x0007_Aìk(ÔB_x0007_AgÖ_x0008_E_x000B_A!È%gþ_x0014__x000B_A`æX7à[_x000B_A$_x001C__x0017_B1Á_x000B_AIjü´ø_x000B_Aü_x0001_Y:d&gt;_x000C_AÚ²2êÍ	AV£eM}V_x000B_AÕ_x000B_¼2ÛÛ_x0007_A*ýå_x0005_¸_x0007_A¸ÖéÕåå_x0007_A_x0002__x0003_«Aé_x000B_A¼q(D³_x000B_A¦½qû_x000D__x000B_A éKÂ_x000B_AìÔÓV_x0006__x000B_Ap}_x0017_8k_x0007_Ab3±71Æ_x0007_Azýñsáú_x0007_AÃO²q4}_x0007_Aà_x0007__x0005_®¼_x0001__x000B_A`4Î_x0007_APòÑá¼_x000B_A-f-ÈF¢_x0007_A¬	a_x0012__x001E__x000C_ASºZªù_x0007_AìD_x0006_ã_x0007_Al_x0018_ª;_x0007_A_x0005_z9©_x0001__x0003_Ç_x0014__x000B_AÕ(_x0001_$f	AuuäÔgL_x000B_Aÿ_x0016__x001A_ü_x000B_AEÏ1-_x000E___x0003_ALð_x0016_¦ºå	AÚB&amp;ç/_x0003_A¼Ø[È	Al?µ_x000D_e_x0003_A_x0013_Zï_¼_x0003_A äâûi_x0003_AªÿÁW×_x000B_AÂØ,û¼_x0011__x000B_AÖÍ_x0013_·ß@_x000B_A@_x001C_×Ä	A°rÍÓª_x0003_AjØï2å¸	AäÍ_x000C_÷	A_x0015__x000C_è"_x0001_Ô_x000B_Ajo-_x0002_­_x0003_A._x0007_ç~Ù_x0003_A8_x000D_z_x0003_AÚ_x001E_«ÈT_x000B_A1ctèð»_x0003_Aåâë¨á_x0003_Anôm\_x0003_Aô°©¡Õ_x0003_A_x0014_ª95z	A_x000F_@Â­	A ø .0_x000B_AGß_x0008_qÎ*_x000B_AÐ|ÛCpt_x0003_A_x0001__x0003_Õ-_x0006_p0T_x0003_Aª_x0017_QIÇ	Aõñ	:_x0003_AI_x001A_Ë_U1_x0003_A_x001A_]Ûïý	AÀYu_x000B_A5H_x001F_²-$_x000B_AïñÇ6ìw	Aîõ6Â¡_x000B_A:rætÀ	A®Í³Z4_x0015__x000B_AÿäÓG_x0003_AY-Ëã&lt;_x000B_AíF_x000F__x000E_2_x0003_Aô$®ú;_x000B_A±ùS_x0010_=|_x0003_A:p}'Åí	AÓ1Üü_x0014__x0003_AëZ_x0002_&amp;X	AÞVÝÐ³_x001A__x000B_A	ìÖÂch_x0003_AÑ;_x001E__x0006_úõ	A_x0008_µ_x0015_Ì_x000B_AT¨E²H_x0003_AÚÇ]¦Å·_x000B_AHüØ¬É_x0003_Aì2};êè_x0003_AÉöNò?_x000B_AËiÇ, ¡_x0003_A_x0011__x0004__x000B_AiÎë§+(_x0003_A_x001A_ì*e_x0001__x0002__x0012_Þ	A_x001A_?þ^y#_x0002_A_x0013_æ_x0015_uRó_x0002_Aá_x001E__x000D_Ì_x0002_A*¡¨®¶Ð_x0002_A"¡\	Aì&lt;ÿ_x0008_F_x0002_AæÜ`_x0017__x000B_A#}$~Ñ	A¶_x000F_U#Ó_x000B_Að9_x0001_`Ò!_x0002_AP¶_x000D__x001F__%_x0002_A*â#§¾_x0002_A#ÔÁÄlo_x0002_AµVôvcT_x000B_Añé½Tç-_x000B_A/­orÿ[_x0002_AD¯Ù_x0014_½_x0015__x0002_A]¾rõ¬_x0002_Aþ»¸³	An!×km_x000B_AÂsÕL_x000B_AsÊ_x001D_XMÒ_x000B_AO½óLì_x0002_A^¦X·?)_x0002_A_x001A_©÷¶h_x000B_A®_x0007_Ýº¡¿	A_x0002__x0013_ÞEÈ_x000B_A_x001F_ð;ð3Û	AC_x0002_ý1)l_x0002_Aß_x000F_:_x0008_&amp;_x0002_A)y_x001E_E"+_x000C_A_x0003__x0005_sBúsdæ_x0005_A_x001A_ÅoR_x000B_A_x000B__x001A_ÓâA_x0005_AHq yM_x0006__x0005_A%kÂQ¶_x000B_A_x0012_î0_x001E_ê_x000B_AxìQxÊª_x0005_Aµ@QÃ_x000B_AÈêÒô	AÒ{ßLT_x000C_Aí_x0003_»-&amp;_x000B_A|CY_x0008_8_x000B_Aç¨d±_x0007_õ_x0005_AÜA¨Påg_x000B_A&lt;	8/f_x0005_A×_x001E_ã:òy_x0005_A¸&amp;/B]_x0005_AV-Çé_x001E__x0002__x000B_AÂÝlBk9_x000B_A¤¿EUÇÁ_x000B_A_x0010_Ñ­ýÂ_x0005_Añ_x0014_Ý_x0004_3_x0005_A\¬xFgÒ	A/x^ª_x000D_Ç	AÛÄÝn§(_x000B_AÉõ±Hû°_x0005_Aa_x000F__x001C_ëâ_x0005_A_x001D_yV1*ò	A_x0013_qìäÛf_x0005_AÍ&gt;å± Ø	AÒéÝ_x0001_6_x000B_A·²_x0008_*_x0001__x0002__x001B_¼_x000B_Að²¯¶¹_x0002_AbÑ®»_x0002_AG*X_x0004_a_x000B_A_x000F_®Waû_x0002_AgÚBz²	Ar.îCÞ_x0002_A_í¨iø1_x000B_A5ÃäÎÃ!_x000B_A6cÚéê	AnÔNÍ¶_x000E__x0002_A7IÔÉ4¦_x0002_AÎ_x0019_÷_x0010__x0002_Aº&gt;Êr_x000B_A&lt;«­té	Aó_x0004_ÂsÀ%_x0002_AËßuªl_x000B_AUH«ñ	Ab¡¨w4_x000B_AÑ+N$ù_x0002_Að1ä_x0019_¼Ì	Ad¸`_x001B_Ð_x000B_A¸µ_x0018_|ç_x0002_Ao}äÌ_x0002_Aíå_x000B_I	A=_x0013_[*õ	AùE(,_x0008__x0002_A¢_x001A_Ù	Ì	AÆaÏ!_x000B_AC3ñ_x0008__ÿ	Ak_x001B_m_x0002__x0018_¹_x0002_Aã»Sl¯b_x000B_A_x0003__x0004_Í$cÙC	ANÖÇ	A_x0001__x0018_A_x0002_5_x000B_A9ÔÓ@ëì	Aÿ@Z«÷u_x0004_AÌéãþí _x0004_A¦\C_x001E_Lî_x0004_AW^ÇBâ_x0004_Aè&amp;WýjØ_x0004_AcïBÿÂb_x0004_Au¯^Iè_x0004_A©AÅ_x001F_á_x0004_A_x0016_è'_x0001_å_x0004_A_x0010_xå+æÒ_x0004_A+Ým_x0016__x0004_AlïÁ B_x000B_AFàb¶ß	AP¤÷U_x001F_¨_x0004_AÁé_x000C_y¼_x0004_AÏH"þ]ø	AnË¶R/_x000B_Aõ±µG	_x000B_AìÙ]qÛD_x0004_A6_x000F_­W_x0010__x0004_A4Õ½}Þ	A@_x001F_³o°t	A\ý¹_x0016_þ_x0004_ArWe"Xå_x000B_AV5_x0004_þ¤_x000B_Ai{PûhÐ_x000B_A_x0008_ W$_x000B_A_x0007_à_x0003__x0005_¨Ù	A±pÉÛyP_x0005_A_x0001__x000D_çÒT'_x0005_A¦æ;\	AZZq ×_x0005_A.w_x001D_Â_x001E__x0005_AQ÷IpO	A_x001E__x0004_àl.¶_x0005_Aÿ÷UÏ_x000B_A§ó@_x000F_÷_x000B_Aç%_x0018_}8_x0005_Aýr¹_x0002__x000B_A"ÃÀ[Ë|_x000B_Aÿë__x0006_ù_x000B_A'ï_x000F_ÝsÑ_x0005_AÂ»Cb8_x000B_AGzìÀ_x0003_½_x000B_A+pò°_x0012__x000C_A$;_x001D_56_x000B_A1º_x0001_ò_x0003_ì_x000B_A1¶ E,_x0005_Atbó_x000E__x0007_ú_x000B_AØá}¡óÜ_x000B_A5÷_x000B_Ýüé_x0005_AY×ç¿" 	A _x001C_/_x0002__x001C_R_x000B_A_x001C_[uA_x0005_A¹Mv_LÉ	AA5ê¶à_x000B_AÊÂ_x0014_Ö%_x000B_A_x0010_c_x001E_W_x0017_S_x000B_A_x001B_$;M2_x000B_A_x0003__x0005_Jä4=½V_x000B_AJ¤~yË_x000B_AbSð­_x001B__x000B_Añ_x0018_Jå_x000F__x0005_Aô&gt;_x0018__x0004_ß_x000B_A_x0005_Xé|d'_x000B_A__x000D_AFùh_x0005_A/Ï+P_x0014__x000B_AßE_x0017__x001B_¡_x0005_AÛð=_x0005_AÀÁgÛcî_x000B_AOu_x000B_Ñ_x000B_Aêºþ5Äð	A`TÎ¯É?_x000B_As1_x0003_Zµu_x0005_A9j_x0001__x0013__x000B__x000B_A=þ¾zG_x000B_A_x0018_[Bfê	Aà~çi_x0008__x000B_AÄ¹_x001C_Ñ_x0019_2_x000B_Az/&amp;øs_x0005_A_x001B_jÿ_x000C__x001A_Z_x000B_A,¸ÇêÑç_x0005_AÇÛi'_x000B_Aa_x000D_t÷_x0005_AEídG»_x0005_A!½-¼_x001E_M_x0005_A¦¼ü_x0012_õÝ_x0005_A`¯Lª_x0002__x000B_A,_x0001_uÓÞ_x0005_A¢@íðR_x000B_A8MÔ_x0002__x0003_áË_x0003_A~^_x0015_ÌnÀ_x0003_A®Ëæº_x0003_A,g5	G_x000B_A@ÍÖ¿S_x0003_AuÈ_x0002__x000C_º_x0003_A²_x000F_,\l_x0003_Aá¬êTJp_x0003_AÅÂ_x0010_Å]	ALn_x000F_1Î]_x0003_AðBKhÀî	Aå2_x0019_(_x000B_ñ_x000B_A+Æ£F_x000B_AÞumL&lt;_x0018__x0003_Aù×_x0008_â]_x000B_A_x0012_/À:l4_x000B_A\½ªäñã_x0003_AvX«_x0007__x0003_A#3B_x0001_t_x000B_AºÉ_x0006_@_x0003_Ab_x000C_Ïº_x0008__x000B_A³4_x001F_{bO_x0003_Aí(_x000D_äjß_x0003_Aã:_x0004_î_x0019__x0010__x000C_AîýØ_^_x000B_A¿¡tS_x000B_AI__x0002__x001C__x0003_Afiãi¹_x0003_AEiÊµ_x000B_A4´À	(I_x000B_AÌ®í;¬	A_x0002__x0018_§_x0018_ù_x0003_A_x0001__x0002_È­3ï_x0007__x000B_AÜX&amp;l°»_x000B_A'N­r[_x0007__x000B_A_x001A_ô.{¶e_x0002_AßwV¥´_x0002_A_x0007_¢]2c_x0002_A­_x0004_nRGQ_x000B_Ar±}^&lt;_x000B_A_x0017_:°w5_x0002_AÜ#ß_x0014_æ:_x0002_AË£3_à	A_x001C_gÁ³&lt;_x000B_A+üO¿ã:_x000B_AÄ*!¬à_x0002_Al«SÚ¨_x0002_A_x000E_jü;_x0002_AhîÄÆþ_x0001__x0002_AºwlÌ_x0010__x000B_A_x0005_­_ÞÈ_x0002_AÐÄ\¢à®_x0002_A=_x001A_^Aù!_x0002_A_x0016_&amp;G&gt;C_x000B_AôñcÝ°d_x0002_AQÊLr«_x0002_A_x0005_4­_x000B__x0002_A_x0013__x000F_ØEÐ_x0019__x000B_AÞÛ?_x0016_á_x000B_A$&gt;èz_x000C__x000B_A¤J¡ù_x0011__x000B_Awùr_´{_x0002_AGf®¤Jb	AÂR^t_x0002__x0003_&amp;	A¯+_x0011_a_x000B_A/Ø¸­	AVl° 2_x0003_A`è_x001F_&gt;_x0003_A_x000D_wëÛ_x000D__x000B_A¡O;u_x0016__x0003_AÌNGzÔ=_x000B_AÊbÉO,¥_x0003_AÙ½ÁÙó	Aáûý¨_x0010_ì	AÞ¢ì_x0010_·j_x0003_Aµ¼Æk_x001D_î	AR_x0002_=_x001E_1%_x000B_A9?Òäs_x000B_Av¬#x_x0002__x0003_A(ÊÄ³Ù_x0003_A_x0001_Ç=qn_x000B_Aÿ06É_x0011__x000C_A ¶ÍMã	Af_x0008__x001F_Gè_x0003_Aò2D¢&lt;Õ_x0003_Aëimÿ_x0003_AK÷ÂË_x0002_£_x0003_A ðx8_x0016__x000B_A\J]mÛ¦_x000C_A5#`îz_x000B_A¶¿|Ü¦i_x000C_A\r&amp;_x0018_/_x000B_Aþ¡·_x000F_9_x000B_A2ëK¾¦_x000B_AÊ_x001A_Xd`_x000B_A_x0003__x0004_&gt;%ô_x0004_Aï_x0003_D/ì2_x0004_Aºf{_x0014_0D_x000C_AÊj*Þ_x000B_AH+pn/Q_x0004_A_x0014__x0001_£;_x000C_A©¿Æ+_x000E__x000C__x000B_AxXÌV_x0019__x000C_A!³% w@_x000B_ASÔwFf_x000B_A¢#-ÓÅ¢_x000B_A1ªêB¨_x000B_Ar_x0002_LTÎ_x000B_AÁ2«Éz5_x000B_AèõÀÒ¶Q_x000B_AIö_x0016_3:_x000B_A$í¨_x000B_A£ü³5Õì_x0004_Aåq÷_x0013_ÍZ_x000C_A_x0003_ r%K_x000B_A3_x0007_aUÒ_x000B_A¯_x001B_¼_x0017_N_x0004_A·ÞJ®_x0015__x0010__x000B_AbÈ`äp9_x000B_Aq[à³_x0004_A_x0013_¢_x0011_i _x000B_A~l¹ã$_x000C_A3_x0007_v_x0002_ØX_x000B_AÉçÁê¾®_x0004_A[Ì:s=S_x000B_A+Â¬f_x001E_º_x000C_A_x0006_¢v_x001C__x0002__x0004_m_x000B_A¶[æ_x001C_º_x0004_AÃ´(ÄÁ._x000C_AÚØ_x0005_TÒâ_x0004_A_x0015_tA_x0015_z_x0004_Aµû?K8!_x000B_AÚßy`_x0004_l_x0004_A}üèç=_x000B_As¹.py_x000B_A¦äÃsïY_x0004_A_x0014_®¦?_x0018__x000C_A_x0008_hÔÏLT_x000B_AAo_x0012_Ò_x000B_A_x0003_B_x001A__x0001__x000B_A÷&amp;×­Ëá_x0004_AD·OY._x000C_AñÍûÉsU_x000B_AØg,}_x000B_A¼Ø_x001C_]Ã_x0011__x000C_A¢)hLÌ_x000B_A¬{-49_x000C_AhÁ_x0006_wÕ÷_x0004_Aü§{Ý_x0007__x0005__x000B_A_x0001_(_x0008__x001B_tú_x0004_Aê),?¨_x0008__x000C_Aò¼¿_x000C__x0006__x0007__x000B_AUÓ_x000C_¦_x000B_Aõ4)8_x0004_Aè{_x0005_÷_x001D__x000B_AtÄÝ¾_x0004_Ax@ß&gt;GÎ_x000B_A_x001D__x001B_â}øh_x000C_A_x0001__x0002_]_x0019_Ó 2°	A`#pLD_x000C_AØ»_x0015_1h_x000C__x0002_A¼Û§kc_x0001__x0002_A_ß_x0003_9â_x0002_A?Ç¬C_x000B_A¾³_x0019_çÓ_x000B_A0ç^_x0002_]¤_x000B_A:õNtlù_x0002_Aø÷Ëfèy_x0002_A¸%Û#½_x000B_A	Ú5ÿ&lt;_x0002_AneùfìT_x000B_A_x001A__x0005_¡_x0011_+b_x0002_A'}}^Â_x000B_AB_x001C_f9Þ_x000F__x000B_A]è­°ã_x0002_A¦_x001D_ÔgÇ_x0002_Aï[§Ú_x0012__x000C_A_UXü_x0002_A_x0006__x0013_æ[i_x000C__x000B_A_x0018_Ì8_x0005_±_x000B_AÂÏí_x001D_Y__x000B_A¬Åä_x0014_³¶	AC_x000D_"ô?Á_x0002_AQ¯Õ;Ñ_x0002_AÓ_x0015_à+_x000B_AÁ_x0012_ã~B_x000C_A_x0017_X_x0016_	íÀ_x000B_Aü^_x001D_·_x0012__x000B_A_x001D_$_x001A__x001F_Ö_x0008__x000C_A_x0014_Q_x0003_C_x0003__x0006_½¥_x000B_A&lt;Ç o._x000B_Aîãsní_x0006_Aþô_x000E_÷]_x000C_A°½ü_x001F_q_x0019__x000B_A_x0016_Ç_x000E_Û×_x000B_A­è÷å÷'_x000B_AüîÉGâ_x0006_AQü+lh®_x000B_A_x000F_}¸µ_x0016_¹_x000B_AH_x0015_¨h8_x000B_A|¬^ÿÃ_x0001__x000C_A_x000E_çµô_x000B_At/J?&lt;o_x000B_A`¦(m&amp;¿_x0006_AÁ?&lt;â_x000B_AíjÓÞ*_x0006_Aßf{©?_x000C_AMû6_x000F_³b_x0006_AL?_x001F_Ãó_x0008__x000B_A_x000C_f2ü	A·°wNËz_x000B_A[âCM_x000B_A¥RÝHõ_x0006_A_x001A_Õ_x0002_tè_x0005__x000C_A_x001B_X&amp;M(H_x000C_Aìc®_x0004_\o_x000C_A§A¹õ_x0014__x000C_Aæêl×}P_x000B_AkµIFÂ^_x0006_A"{V_x001B_Ö_x000C__x000C_A^f@Á^	_x000B_A_x0001__x0003__x0012_ví=I_x000B_Ak8Y;tå_x000B_A_x0002__x0014_ØU»±_x0003_A!üÌíÉ_x000B_ATß±_x001B_«_x000B_AÂ«ÿ_x0012_1ë_x0003_A$ÈThCg_x000B_AU_x0010_ïÌ_x0003_A®)ïaôÿ_x000B_A®1_x0018_F_x000B_A^º¯ã§$_x000B_AÉ÷óë2_x0003_Aõì_x001B_3s_x000B_A|¦þ_x000B_A_x000E__x0015_¹÷J_x000C_Axø»KÌ_x000C_Aµ m¢-d_x000B_Awk°_x0003_AMR'[ö	A_x000E_t#LÞ_x000B_A'»-)ÇQ_x0003_A@í_x0015_|_x000C_AÇ­v¦O(_x000C_AðïRdÎÏ_x000B_A+2¾E ò_x000B_A+_x0016__x0011__x0018__x001A__x000B_A_x0002_(´ø)$_x0003_A¼lÄéà_x000B_A&amp;Ö¶Ï¿ì_x000B_AØã_x0016_æ¡_x0003_A°nõ¶ö_x000B_AFÅ-P_x0001__x0008_±_x0008_A$Ý_x0003__x000C_Aie3Dqû_x000B_A(_x001C_$¹{g_x000B_AðÒõ!y_x0008_Ar¾wè/6_x0008_A¦_x0004_(VZ_x0008_Au²ÅSìX_x000B_Aýò¢_x001B_Â_x0008_Aº_x0001_Ï_x0002_L'_x000B_AÎãl&lt;_x001E_Î_x0008_A_x000E_\k_x0006_t!_x000C_A6è¢Ð÷_x000B_A_x0012_1q±ñ©_x000C_A·`Ä/À~_x000C_A_x0013_RoÊú_x000B_AÓö·4\å_x0008_AÅäúuè_x000B_AðÿÑ5_x001A_^_x000C_AV_x000F_¿Ç¥J_x000C_A¨ð _x001C_(®_x0008_AÏ&gt;±Àf_x000B_AgÌÍDe$_x000B_A¹±£/_x0015_®_x000B_A_x0006_à6Ç_x0019__x000B_A_x0007__x0011_6_x0019_X_x000B_A:÷$_x001E_!_x0008_A)FËG^o_x000B_Að8½![T_x0008_A_x0005_À&gt;Fvÿ_x000B_AÜ]Ï_x001E_È|_x000B_AýÁnýAL_x000C_A_x0002__x0004_­h?¸ÈF_x000C_AËødë*_x000B_A¿d{_x000C_À_x0004_An[º/)_x000C_A_x0018_SO)CÂ_x000B_A_x000D_:_x0004_ÚX_x0004_Aâ^Ò_x0001_B_x000C_AÚ!Q¦_x0015__x000B_A_x000E_f½:_x000C_A¡AÉØ_x001B_&gt;_x000C_A_x000E_Ñ´«C _x000B_A_x0014__x0008_}¢{_x000B_A_x000F__x0007_J5_x000E__x0004_A_x0007_SJ6x_x000B_AËS[Åw-_x000B_A2µ©_x001A_-Ù_x0004_A5Ú^Àë_x000B_A4akwÜã_x0004_Aæ~k©ëÂ_x000B_AÒo©ä_x000B_AzÓOü_x0005__x000B_A_x0016_ð_x000F_3æ_x0004_AV¦gþ²_x000B_A}!³_x0015_,_x000B_AZcrßÿm_x0004_A¼`ý3J;_x000B_Aò9Øð=¤_x0004_Af/_x0001_DçÄ_x000B_AMf:¥	AF`$_x0003_ð	A_x001E__x0008__x0005_Ðú_x0004_A_x0018_µÖ_x0001__x0004__x0006_éï_x000B_A]?ãVèü_x000B_A8&lt;_x000D__x000D_Â_x000B_A_x000B_cüÕ_x0008_m_x000B_AkÔ5±o_x000B_A#¿)ýwë_x0006_AüA@\¡H_x000B_A­®"dè7_x000B_A7 _x0011___x000B_A¦ÃÎ_x0007_³_x0010__x000B_AÀB"Ú_x001F__x000B_Abã§_x0018_P_x000B_A_x0001_f_x0013__x0003__x0006_Aý_x0002_Öà_x000B_A"èË'¥f_x0006_A¹(RÓU_x0006_A¨¸ÈØD_x000B_A ½ÈÛ{_x000B_AÆ`È_x0005_Nd_x000C_A}Kî&gt;¹_x000B_A:Å_x000D_¥ë_x000B_ANX_x001C_ö_x0008_M_x000B_AK=§óÒ_x000B_Aý»Nx_x0004_%_x0006_Al8&lt;	&lt;_x000B_A°}­l@_x000B_AM#ha_x001D__x0006_AúÙÏRJ_x000B_AÓ¸²Îû_x001B__x000C_A7'n_x0013__x000B_AçúvÜ_x000B_A±»3_x000B__x000B_A_x0001__x0004_ö_gØ_x000B_A^tÆúÜ_x000C_A?ø¡	W_x000C_Arbm_x001B_öÀ	A	Q9_x000C_A_x0003_-6þ@_x000B_Au_x0014_iù,_x000B_Aô±Ú\$ _x0004_Aâõ¸¨²¹	AåóbÄh_x000B_A/e÷a&amp;[_x000B_Aó1Æ3Ò_x0004_A¯E(ê_x0004_AªDAÅY_x0004_Aå»nÒ·_x000B_AZt_x001F__x0011_R__x000B_A´Äáyè²_x000B_A÷_x0002_k-Z¸_x0004_A¥Nß_x001D_#_x000B_A«q_x0016_uÛå_x0004_AÄ«øÿ]_x000B_AR5èÏù	_x000C_A=ÞU2L¬_x000B_A¡3h_x001B_·_x000C__x000C_A3ÌgrÖ_x000B_A°ü6_x0002__x0011_´_x000B_Adªv_x0006_Ò3_x0004_A_x000D_^óé{_x000C_AÜ¬_x0006_Í-Ù_x000B_ApàÑ{='_x000C_A7úµoÍó_x000B_AÁj_x0011__x0001__x0001__x0002_KJ_x000B_Aàü#±[í_x000B_A¨_x001E_-W_x000B_ApÄæ4L_x000C_AÝ'-r×_x0002_AGÊõ{õ_x0002_AR\K®K_x000B_AwEÛTL_x000C_A_x000D_æ)ÜÚ_x0002_A¾_x0008_·ðÈJ_x000B_A0¡¾Yn_x000B_A7._x000F__x0002_A°Æ òÈ_x000B_A=þêºR_x0002_AäÐëûqî_x000B_AqýÙøÐ_x000B_A	B_x0001_5_x000B_AiÆyu_x0002_A(NÓ5X_x000B_A_x0018_ôý_x000E__x0001__x000B_A²ö BÃÙ_x000B_AÒ0ìáH_x000B_A_x000E_¾Ð_x001F_ï_x0002_Aªö¦Hà_x000B_A ±ü&gt;Ç»_x0002_AP( l-"_x000B_Aõ_x001F_6_x001F_hÕ_x000B_A9{9_ S_x000B_AßÓ³Om_x000E__x000C_A·ìþ¤6_x0002_Ap_x0019_)?1;_x000C_Aè²#!_x0017_~_x000B_A_x0003__x0004_tó]ØW_x000C_AU¡·0Ë_x000B_AàSba_x000B_A_x0001_»ùØÇ	A ÈJ_x000D_;a_x000B_A]dNl_x000B_Adì_x0001_ó¶Õ_x000B_AtW_x000F_ÏD_x000C_A¯5ê|_x0004_AÕ¸ÝÇX£_x000B_Aô¦{«O_x000C_A°K}vb_x001B__x000C_A6Au_x000E_mÔ_x0004_AÖ_x000B_ÌlA_x000B_A=SÃPÖ_x000B_AÈj=p&lt;_x000C_A_x001D__x0007_	ýÉc_x000B_AÂÎ£u_x000B_A/_x000F_Óû«_x0004_A¡µ_x0016__x0002_ËH_x000C_ALoªë_D_x000B_A³E©dô_x000B_A [_x000D_-º_x000B_AW_x0005_¿Êæ_x0004_AÛ_x0011_h&lt;_x000B_A8gä_x0008_pð_x0004_A_x000B_QOY_x000B_A!QæÇú_x000B_AegÁQûm_x000B_AYN8èÎo_x0004_ATì]_x0001__x000B_AÍ_x0019_ #_x0001__x0003__x001E__x000B_A_x0006_¹¯hþ_x0003_A²â_x0004_n ._x000C_Al&gt;»_x0015_l_x000B_A¹mâ¤4	A§¶ÄÇ&gt;þ_x0003_AÒ=ä_x0015_Ò _x000B_AÔ/b©_x0003_A_x0014__x0016_È_x0002__x0003_A·oã2_x000B_A½õ_x0016_K*_x000B_Ac[ïcþq_x000B_AF»VI×Ò_x000C_A_x0013_ ª\ä_x000B_AZ0ÅÁ_x000B_AÚ·Ø»¤_x0003_A&amp;ØÓÌa_x000B_Aø	__x000B_AÞw3C_x0007_u_x000B_A_x000D_nÔ¿_x001A__x000B_AKr_ÉÛ_x0003_AÒÁ¶ä	Ý_x000B_A¾³¸øêÛ_x000B_A`ö¬k_x000B_AÄ+_x0019_®×R_x000B_A_x001A_Z\;_x000B_Aâó#8«_x000B_Aò¨O{Ô_x000B_AÐ:8E_x000B_AiÐæVÀ_x0003_A¤nS±»_x000B_A¨_x0017_¢4_x000C_A_x0001__x0005_øì¥*_x000B_A¨¹¯;ã_x000B_ATb_x001D_Þ_x0005_AJÁ_x000B_A¶_b	"«_x000C_A³a©âÉ_x0005_Aýõê_x000B_V_x0004__x000C_A._x0018_:_x0004_#¶_x0005_Aè_x0014_2ú¿_x000B_AWÉ_x001A_¥¡_x0005_A³~§6Ûì_x000B_A°0:Á2ü_x000B_AßÓ&amp;_x0013_yÍ_x000B_A_h-ÍF_x0019__x000B_A;&lt;4[_x0005_A_x0014_:Ðê«e_x000B_AºaO¦Bª_x000B_A¥_x001A_h_x001A_a_x000B_AÅ"qUKÃ_x000B_Aúø¢¨_x001E__x0002__x000C_A_x0016_zòáÙô_x000B_A_x000D__x0016_¨_x000C_A=_x001C_mb_x000B_AÚ¬Ü·Ä*_x000C_A®¥Ý_x001E__x0003_å_x0005_A¾dYÉè_x0010__x000C_AÖ_x000F_It_x000B__x000B_A®Yz_x0011__x0007__x0005_AmªÎ+ÄÄ_x0005_Af=÷i_x000D__x0005__x000B_Aÿèë1E_x001E__x0005_AóÞ1_x0002__x0005_|o_x000B_Aa{cÕWÍ_x0005_Aí"_x0006_/ãU_x000B_AÖuFÅ]_x000B_A_x0003_vl}r_x0005_AÙ1ËÛÀA_x000B_A&amp;óà8K_x000C_AÖìaßMõ_x000B_A8?Mø_x0005_A-â¼OGP_x000B_A_x0011_ã]LW_x000B_AËH_ÎÍ_x0005_A_x0018_³9®©|_x000B_AXDÂP\_x000B_A&gt;ÛÇF_x0006__x000B_AÄÁ¬ÝG_x000B_AùêC\õ_x000B_AïTG_x0007_·_x000B_A±Ýÿ(¡Æ	A_x0004_à;/,_x000C_AZ­;ìæ_x0005_AÍ@;T"_x0005_Aòø	ÊÌk_x000C_A:ªôBª_x0005_AH@¾ïÑ_x000B_A_x0006_&amp;ÆÂ]Ñ_x000B_A ._x001E_¡éé_x000B_AîÆ)`_x0017__x000B_A_x0001_¤'m_x000B_¼_x000B_ANrn8SR_x000C_AI_x0015_óøB_x000B_AJ*â^Ø_x0005_A_x0001__x0003_§u_x001D_¸_x0010_-_x000C_A¨s_x0007_U»_x000C_Ab¼*_x000D__x0013_Ñ_x000B_AË_x001E_¥&gt;4_x0003_A6Ú¥¤me_x000C_A­ÿ_x000B_ðEù_x000B_A¬_x0007_«_x000C_I_x000C_A¥WM»_x0003_Amø1)Y*_x000B_Aõ¦¶¶_x0016__x000B_A_x0014_ q_x001C_ÿ÷_x0003_A0:¸à_x000F__x000C_A][L9À_x000B_Aï§+¥ç_x0003_A_x0013_Ô_x000E_&lt;_x0006_ñ_x0003_A\!ò¸M_x000C_AkäÄ9Q_x000B_AÉâèá	Aø%ÕCU_x0003_ASD¼õ!ü_x0003_A_x000F_æö£_x000B_A ®[_x0019_;}_x0003_AH_x0019__x0002_&amp;_x000B_AàîUrø1_x000C_AÙý G_x0013__x000C_A9,ÝXDÏ_x0003_Ad=!éV_x000C_ARÛ§_x0016__x001F__x000C_AÈz_x0001__x0004_E_x000B_A_x0018_Uê«¨_x001D__x000B_A×ÁXnó_x0003_Ap_x001D_»ä_x0001__x0004__x000B_AÙ_x000E_(îM_x000B_AM[ídL_x0007__x0004_AíÅ_x0013_w	A_x0010_o''_x0004_A±Þ0=0_x0004_AlÐêø_x0004_A&gt;'³ÆÈ_x000B_A_x001D_ÃÄdK_x0004_AÚNMû"_x0003__x000C_AÂàªÒ¤_x000B_As¿úÐeâ_x0004_AÅ5ëÂW _x000C_ARS{Ýµ_x0004_A°cÚ&lt;_x000B_A¤/dj_x000B_A^Å_x000B__q_x000B_AB_x0017_*¹_x000E__x000C_An42²ÓÃ_x000B_AÏWtEùö_x0004_AÕ_x0002_!{v_x0004_AÌÜ[!¶¸_x000B_A:_x001B_;±]s_x000C_ATV_x0010_._x0004_A_x0001_o¿¹­c_x000B_A_x0008_°§+_x000C_A.m\EÀ_x000B_A_x000B_OP _x0005__x000B_A_x0013_ç,*¨_x000C_A·ºæ!_x0004_A_x0015_!_x0016__x0007_Í·_x0004_AW_x0004_ªÏ_x0003__x000B_A_x0001__x0006_©_x000D_#×ÅÔ_x000B_AçFkÉd¹_x0006_AÈ_x0005__x0019_X_x0012__x000C_A!¹?Oõ_x000B_AòKiL©_x000B_A6_x000E_ø%U6_x000C_Ax|Ô%_x000B_A¤ÇU62Â_x000C_Aúå_x0014_Û ÿ_x000B_A_x0002_a_x0004_),T_x000B_A/8ÜZ²Ì_x0006_AAû¶f8_x000B_Aa­ÜfÛ_x000D__x000C_Aêî&gt;_x000B_Ac»u´[_x000E__x0006_AÓYU_x0008_Æ_x000B_AÄ_x001F_$ú_x000B_A}ÔO¯_x0003__x000C_AP_x000E_Ç_x0011_C_x000C_A&gt;#_x0006_A³a_x001F_£ÀI_x000C_A_x0001_ÎK&gt;^ _x000B_A¨BPÚØ	A_x0018_¼Uñ+_x000B_AÆPclÚ_x000B_AX£_x0012_kTr_x000C_A0¼ì_x0012_@_x0003__x000B_A³~m2_x0006_A_x0007_i$}_x000B_A*_x001F_²tÕÚ_x000B_A\ãÈè_x000B_A/¨ýY_x000E__x0013__x0018_&amp;_x0013_A]hò_x0006_¤_x000B_A&lt;-2:Í_x000B_AÖ_x0003_H^!o_x000C_AÙO2&gt;X_x0013_A±­±_x000D_*_x000C_A"`ÞQmM_x000C_AÝKàQ_x0013_A_x0007_	uÕ_x0010_F_x000C_A­Û_x0016_£_x0013_A«KýÍÜË_x0013_As½	A©HIdê&amp;_x0013_A5m_x000E_kðÌ_x000B_A#_x000E_i§_x000B_Ac__x000F_Ð_x000C_AZ"cF_x0013_A&amp;6D"Ø_x000B_A©_x0003_0Mu_x000B_AîÀ2_x000E_ÊN_x0013_AA_x001F__x0001_L¾_x0013_AÏaèËÞ _x000C_Aò_x0016_Ñ_x000E_f_x000B_Aî_x0002_¿1óØ_x000B_A¼MÞ_x0012_ÕÂ	A_x0004__x0011_ý	_x0014_´_x0013_Apf_x0005_è±Ï	APF$rWÙ_x000B_A¾+K_Ëü_x000B_AÍNÅè¤_x0014__x000B_A½µ&lt;_x0004_ÿí_x0013_Aì2_x0008_¾©_x000C_A_x0001__x0002_Ý4×½Ø5_x000B_Aa_x0004_/_x000B_A°E)ã_x000B_AÅ½ÙS~_x000B_A%_x0015_Ë_x0019_Í_x000B_AäS_x0015__x0011_'_x000B_A_x0005_d|¢_x0018_x_x000B_Ab_x0015__x0016_¹n_x000B_Aî£_x001B_~_x0017__x000C_A&amp;d­ä½Á_x0002_A÷Þ_x0007_î _x000B_AqBµß¯_x0002_A_x0008_n9E1_x0002_A++/¦$_x000C_A"qþü×P_x000B_A&lt;Õ[1×-_x000B_A_x0002_{Õø_x0002_ö_x000B_AN_x0011_st _x0002_Aaéñöy_x000B_A:_x000B_«_x001F_±_x0002_A(¹¥I4_x000B_A_x0011_Àîol_x0002_A´gYfW²_x000C_A=Åë@_x000B_AÎ_x000D_t¥xÐ_x000B_AêTå._x001D__x0002_A¡ý|p_x000C_A_x001D__x000B_K®¼Æ_x000B_AJVz¬d _x000C_A_x0008_"g_x000E_!Ï_x000B_AP°8Öl_x000C_A%ë_x000F_´_x0001__x0003_t«_x000B_ATZ,Æ§_x000B_A_x000F_&lt;_x0015_Âß½_x000B_Awõ"ç_x000B_A	&amp;aÚÐ:_x000B_AÏá_x0018__x0011_y_x0003_Aü&amp;íÄ_x000B_AO:õ¥_x000F__x000B_Apk¶_x0015_¡_x0011__x0003_Az|þYÐ9_x000C_AÍ_X¥¦)_x000C_AÇäÓé¤_x001F__x000C_A£|.Þ_x0003_AóÉüÆr°_x000B_A_x0006_Ó(¨_x000B_AÍümÀi5_x0003_AvA³â©I_x000B_AÈ__x000E_]A_x000C_A_x0005__x001D_(_x000B_ò_x000B_AÚTä_x0002_É_x0003_A¦ßú$¡	A}ªIUÚ_x000B_AUóü_x000B_A½_x000C_Am§x½ÑE_x0003_A±qÊ£	A¥dyÄ[ð	A,Û~_x0008_L_x0003_A»_x0018__x0015_V_x000B_Að¤:Ãð _x000C_Aõ&lt;ÒoÒ_x000B_ANìY_x0006__x000B_A_x000F__x000E_Ê@_x0003_A_x0001__x0002_ò_x000D_Ö©¿Ü_x000B_A"åXÆr}_x000B_Ak?_x000B_Åx_x000B_A¾t_x000D_¥vX_x000B_A¯®=Ñ_x0003__x001F__x0002_A.í/Ûè¨	AÃ÷¬¾_x000B_A­_x000C_RS_x0002_A_x001E_&gt;n-_x0019_B_x000B_A&lt;~_x0018_Ã-Ô_x000B_A_x0006_AïÐÇ_x0002_A/r·_x001A__x0016_²_x0002_ACÓ öß_x000B_A#%°_x0019_J_x000B_A²xp]ä¾_x0002_A_x0012_%4¹dð_x0002_A£_x001D_d£Óq_x000B_AýdÙ_x0017_!_x0002_A_x0011_²5&amp;÷_x0002_A¨|]þ¿j_x000B_A!0O_x0002__x0001_Ý_x0002_AïÛÎñ§¨_x000B_Aöu±ùÁ\_x000B_A_x0017_MeH_x000B_ARñ_¬_x0002_AÊÞ^_x001F_ô_x001E__x000C_A_x0014_G8\^¦_x000B_A(k4¿À_x001F__x000B_Aa;_x0004__x001B_ßõ_x0002_A¬ä_x0011__x0017__x0014__x000B_Aáhi_x000B_A´É_x0003__x0005_¡_x0003__x000C_ASØ¨í_x0005_Aó&amp;móË/_x000C_A_x001B_v_x0019_w¾_x0018__x000B_Aöd_x0001_n ¦_x000B_A«_x0016_NÆm»_x000B_AlÕ4ÿ_x0005_Anpè ©_x000B_AÚ]_x0013_@oB_x000B_AôAÓ_x001B_/_x000B_AÚÿN°	_x0005_AuQMaä+_x000C_Aò`_x0008_nÍý_x000B_A­£K¼#_x000B_AJë_x0011__x0002_0_x000C_AîûÀ\_x0004_~_x0005_A_x0008__x001F__x001E_l_x0005_A'df+Ç©_x000B_A_x0008_°e, ±_x000B_AH'C_x000B_A½5Û	»_x0005_A"|lCG_x0005_AWL»³­r_x0005_A\	Ið_x0012__x0005_A_x0018_µÝØ_x0019__x000E__x000B_Aø ï_x0013__x000B_Ac_x0008_\Gv_x0010__x000B_Aâ{ô:¹¼_x0005_A_x000D__x0016_wM¹_x000C_A#u§â_x0005_A?¾¾;é¯_x000B_A_x0007_JòH1e_x0005_A_x0003__x0004__x001C__x0011_çw_x000B_Aùn²%a_x000B_Aýp²HàO_x000C_A&gt;_x001B_v4¿_x000B_A_x0006_á)g_x000B_A\"ëø_x000B_ä_x000B_A_x0003_·5úJ3_x000B_A½4&lt;Âø_x000B_AõM2ê1_x000B_AR&gt;b«z_x0004_A¢´Ü®¾_x000B_AU_x0018_M_x000B_AV©ÿè_x000B_AmFZñª_x0004_A_x0014_Æ_x0014__x0002__x000C_Ap8_x000D_#¿_x000B_A_x000F_:tU³_x000B_A_x0003__x0006_Î½	_x000C_AÐpKÙ%L_x000C_AÏs¦(m²_x0004_A5VVeý_x000B_A¶x¯»è	AÄ:[_x000C_4_x000D__x000B_AÉµ5yK_x000C_AHDÅ»_x000C_Ag¾þM_x0004_	_x000C_A/._x0001_$·_x000B_AGdóô¢_x000B_AºÂ_x001F_*ú_x000B_AãØÄâÀÔ_x0004_A&amp;c_ãÐ_x000B_Aåþì3_x0002__x0003__x0002__x001D__x000C_AËKö_x0011_~Ï_x0003_A_x0001_X_x000C__x001D_11_x000C_AøúZ¢_x000B_A.IÊ{Ð£_x000B_A×#8Q´_x0003_A{ÓuÆ0ì_x0003_A,BÕ_x001F_E_x0003_AøÍWäF_x000C_A¤Ô5pêq_x000C_AïÉ_x000B_Ì_x001D_L_x0003_A_x0012_s_x000F_@Ì_x0003_A¥BRÏw_x0003_A|Ö_x0019__x001B_Ñu_x0003_AP£bçÛ®_x000B_AÔûÞ¹óñ_x0003_Aó÷*óg¢_x0003_A_x0002_`ó_x0004_¬`_x000B_AeÄ´_x0014_!_x000B_A~Eæ±­_x000B_AÃAÄ_x0006_{¥_x0003_A.ØÝåï­_x0003_AtÞÖµ_x0003_AÓ.e`_~_x0003_AQ_x000C_DI_x000C_A_x0002_ã`S[_x000B_Aböñ¥ï©_x000B_AÇ¬$_x0002_«m_x000B_AÏ_x000D_èÿ_x0019_\_x000C_AØ_x0011_ªëºÚ_x000B_AÇÈÕC_x001B__x000B_AI&amp;Q¯oQ_x000C_A_x0003__x0004__x0016_òiôqò_x000B_Aß®ÄÔ_x0019_._x0004_AE&lt;âì_x000B_A¢ D0/V_x0004_A¼ùÝù*_x0015__x000B_Aâ_x0013__x000C_Éd_x0004_Aj_x000F_MÖ¬_x000B_Aèà¹_x0006_7._x000B_A&lt;_x0017_MÊ¯_x0002__x000C_As´,ã_x0002__x0004_A(¬ÛKö_x000B_AÞz¯_x0001__x000B_AÀA&amp;ç%+_x000C_AKÖ¿%mw_x000C_AÍ6Ãv_x0003__x000C_Aý_x0013_p_x001A__x000C_5_x000B_A[qâé _x000B_A*ª_x0007_ _x0012_V_x000C_A¿f¸ôÉ_x000B_Ar_x0003_·j_x000B_AÐ£m¯d_x000B_A0NWµ`}_x0004_A µß_x001A_È_x0012__x000C_AÁø70·ä_x000B_AZ@P}÷_x0004_Aà¡v8_x000B_AP«Od&amp;Á_x000B_AõÞ§_x000B_AÈ¨N_x001B_ëu_x000C_AÜ¾f_x000E___x0004_A©_x000F_LÈk_x0004_AÁÑÓ_x0003__x0006__x000C_ù_x0006_AÍTó_x0006_AÉÆ_x0005_ä_x000D__x000B_A6w_x0004__x000C_A\®ô£¸£_x000B_A¡_x0013_L_x001C__x0016_È_x000B_A¦WÖûgÇ_x000B_A(}Íñ_x001B__x000B_A$¸®w_x000B_A!_x001C_é_x000B_AÞ´_x0018_ë_x0006_Ap´Ñ_x000C_As£_x0002_(_x0016__x000C_AÛ1lñ_x001E__x000B_AXr¡_x0008_à_x001C__x000B_A¿¼-èb_x000B_A|2_x0017_òÏl_x000C_Aû½Bä/Q_x000C_A_x0011_jQ_x000B_´_x0006_AÌåv¨ôð_x000B_AN¶;µå	A_x000B_aÍß	AF_x0008_E\XJ_x000C_Aew}o_x0007_î_x000B_A~°¥KX_x000B_A;,D_x0005_å_x000B_Aàí_x0017_ü_x000B_AkèÍ7¯½_x000B_A_x0006__x0017_Ðªxß_x000B_ACoC_x001C__x000C_A¾Cë§½_x0001__x000B_A°Á_x0008_Ô®Ï_x000B_A_x0001__x0002_~ØÔìA±_x0002_Aõ×1ô0_x000B_A­µ¢_(_x000B_A	Ç¥eÄÒ_x0002_A?Oî.o_x0002_AÒW,ûd:_x000B_A&amp;_x0004_¤_x000C_AØD8B_x0002_AN$/ÁÌW_x0002_AøòÆßð_x000B_AB=ØÖIÎ_x0002_A«à¡¡_x001D__x000B_Abä_x001F_c_x000B_AÙ¥O¦H_x0018__x0002_A°g_x0014_Ü÷K_x000B_Aqqlqt_x000B_AêNëõ©ß_x0002_A_x0013_:Åz_x000C_AÓJ_x0010_p_x000B_A¨,G _x0002_AÑ_x000E_ô\Bè	Aã4-´ð_x0014__x000C_Ay_x000E_ò«_x000B_Aº±©	Aqà¹_x0012_J_x001F__x000B_A·ßÎ0¬Q_x000B_A¦ gE=_x000C_AFEöW"_x0019__x000C_Aï·®{ö_x000B_A	,_x0006_4l_x000B_A_x0001_5ìd_x0014__x0002_A_x0010_¯i½_x0002__x0003_ZÜ_x0003_A¤xÇ_x0014_×_x000B_A"_x0001__x0004__x0013_ð_x0003_A_x0002_ë¨_x0007__x0016_Ã_x000B_AôåÃ_x0018_§_x000B_A9_x0010_l÷_x0003_A_x0018__x000D__x0019__x0005_õè_x000B_A%ßÍmýû_x0003_AÆë _x000F_ÒG_x000B_AÅa¨_x000B_A_x0004_ÆÏ_x0001_ÙW_x000B_A_x0011__x000D__x0010_vOZ_x000B_A}£³ÎÉ_x000B_Am#9:_x000C_Aj=xv¼#_x000C_A['*!_x0003_AÃ¢SáÒÚ_x0003_Aó',_x001F_ú_x0003_A+æÓ£¤_x000B_A7_x0014_¹Q_x001C__x000B_AK_x000F_6VZ_x000C_AKù_x001C_9_x0003_AF¿_x000B_Þ_x000D__x0003_AÄ_x001A_Þ-ïo_x0003_AV/Òóæ_x000B_AÉ_x001F_Ð]\s_x000B_A_x0012_äÕýµÍ_x000B_A&gt;[%Ah_x000B_As}åÓ_x0015_n_x000B_A,_x001A_ÈÍR_x000C_A_x001E_;"Ó_x0006__x000C_AºÀâ§p_x0003_A_x0003__x0006_bZÊ_x001B_4a_x000C_AÜ}tÓ?_x000B_A¹&gt;®¡#Õ	AyåÅ¨ù_x0006_A.~¨_x0002_Ì_x0006_A¢Ö_x0004_|BË_x0006_A7¹L_x0019_1_x000B_Aëa©V£ô_x000B_A_x001C_ÔfÒ_x000B_A0¨!õ$È_x0006_AðnªÚ^_x000B_A2ïU©Ïâ_x000B_A5'á4@_x000C_A}á­«ã_x000B_A&amp;v´r _x0006_A_x000B_µôGÏZ_x0006_A@è8óÈ)_x000B_AT¢_x0019_Ø_x0001_Û_x0006_A$³\õë_x000B_A^Oþq»._x000B_AF@lµ_x000C_AïÈ_x0002_j§W_x000C_A2R6={í_x000B_AyÓ_x000B_Þ&gt;_x000B_AÆøÊ_x000D_m2_x0006_AM_x0002__x0011_ã_x0006_A[1Î±Ä÷_x000B_Aû¾_x0005_ý_x000B_A_x0003_Èä_x0015_Á_x001A__x0006_A»A»_x0006_A¿l¨âO_x000B_ATÍl_x0001__x0003_`ö_x0003_Aá.-±q_x000C_Az &lt;eáÎ_x000B_A¦Ôÿþ_x000B_AJuÄú_x0017__x000B_AýR&amp;öa_x000B_A_x0010_ÒN¬Ñ_x000B_A_x0018_Ý_x0006_U¿_x0003_AÜT¾;×÷_x000B_A$_x001F__x0011_~_x0012__x000B_A¶&gt;?p_x000D_½_x0003_A 8ùª2ì	AK_x0003__x001B_.Ä_x0003_A#ëhgSñ_x000B_Aèõ+}_x0015_h_x000B_Aíá9ö_x0003_AÊ$_x0010_7\d_x000B_AsX´AÂá_x000B_AR_x0003_+ðý	Al¾u'!­_x000C_AhÓl_x001C_ÄT_x0003_AA{_x0012_¬`H_x000B_A_x0005_µ`ÛÆ_x0003_A!ª{¿&gt;_x0003_A_x0010__x0002_xHþ_x000B_AS4_x001C_íº_x000B_A#_x0010_Y©_x000B_ç_x0003_Ai_x001C_lùW_x0003_A$½7b»_x000B__x000B_A?¿[Uþ¼_x000B_Aa{öì_x000B_Aò*çq_x0003_A_x0002__x0003_Ñ±è·°_x0003_A¸¸ý|_x0016_D_x000B_A_x0011_këÞz_x000B_AE¨\ºé^_x000C_A_x0018_1¦e~_x000B_A1×ð8ÕO_x000B_AâªÙ#ºl_x000B_AÜÊÏÊmf_x000B_An½_x0014_·W_x000B_A²Qc*_x001A_Q_x000B_AÇß:ÔÑ_x001C__x000B_AÀ¢ÆnP_x0003_A¡¾§lU_x0017__x000C_Aþß_x000E_Æu_x0017__x000B_Añq_x0019_Å#g_x000C_AÆ`_x0001_y1_x000C_Aàê¼Õ_x001E__x0013__x000C_AD!W:ç_x000B_A¶¥øV&amp;_x000B_AaÖÚBÃ_x000B_Aýþµã±_x0003_Aåñ$ ¤_x000B_AÑööåÌ'_x000B_A{â(H·_x0017__x000C_A=cn ÃS_x000C_AtwÒ$z_x000B_AgØ½`ê_x0008__x0003_A@_x001F_ñìaÅ_x000B_AT±&lt;G+Û	A/_x001D_×-O_x000C_ALÁÈ¿_x0013_]_x0003_A®[7_x0001__x0002_L_x000B_AÜxr%×Ð_x000C_A®_x000E_÷3_x0018__x000B_A_x0014_»[Ù_x0002_ANÛ6MÑ_x000B_A[W¾dc_x0002_AÁÆþaJ·_x0002_AfÐ*$_x000C_AÚÞJ^ x_x0002_AF_x000C__x0018__x0005_Ü_x0005__x000B_Að_x0001_R­ß_x000B_AÔlJi#_x000F__x000C_As_x0004_Ëéb_x0002_AL,h¿_x000B_AÛ#¿veÄ_x000C_A,´A'^_x000B_AØ§ýÏ_x0002_AÂè\Ûm_x000C_A:¬Ù$5_x0002_Aúfz")_x0002_AÀ3_x0017_Þ8_x000B_A(_x001F_ã_x000B_AâxvèÐ,_x000C_A"äºï_x0019_C_x000B_A«_x0005_¬_x000B_AÒúæÅ?&lt;_x0002_AH_x0005_³ß&amp;_x000C_A_x0002_È×_x001D_]_x000B_AØ_x0015_f&amp;_x000C_A_­Buzw_x0002_Aö°þCv_x000B_A÷u¦lB_x000B_A_x0001__x0006_3®wwI_x000B_AýBì3á_x0006_Ab_x0002__x0004_ù_x0006_Ar_x0019_·M^_x0006_AZO{t_x0003_Ð_x000B_A_x0001_?#ðN_x000B_A_x001A_°_x0017_ã_x0007__x000B_ArØFùmý_x000B_Aø4Oö$_x000B_AÂ_x001E_ÌßËÖ_x000B_AW7Ø&amp;_x0007__x000B_AÂjj®®^_x000B_A¸¨!dÕ_x0004__x0006_AÑ$¤Ûh_x000B_A_x0003_ëËÒ»_x0013__x000B_AâàÐW£Ê_x0006_AÕ°Ãä³Ò_x000B_ASw5¬_x0003__x000B_A_x001D_QBÇNà_x0006_A^_x0007_¬À¨{_x000B_AL¥­_x001F_Ç_x000B_A_x0017_S7Åÿ_x000C_A¶I_x0016_gq_x0006_A1bð¬_x000B_A4ÓrZ_x000B_Afg×v/ê_x000B_A»©LÉJ_x000B_A_x0019_¼¼Nò_x0006_A|:_x000B_Awu_x0005_½È_x000B_AXK_x0007_ò_x000B_AÅöU_x0001__x0003__x001F_¨_x0003_A)Ltß_x0018__x0018__x000B_AàrþæH_x0003_AîiÍÙª_x000B_Adx¿Rv_x000B_AÛäfÛ§\_x000C_A_âÖ_x0015_e_x0003_A_x0002_²_x0014_ÿCÊ_x0003_Ai!¸Ì_x0003_A_x0007_¸§_x0003__x0003_A/ßÂÿ_x0003_A?°Ø©d_x0003_AMáümH_x000C_A_x0017_¦_x0007_D&amp;_x000B_AV_x0014_§2î_x0003_Aþ*A[_x000B_A-]O_x0006_[_x000B_AÚò7_x0006_[_x000C_A%jUd_x0003_AÅ95Hä_x0001__x000B_AT@_x000F_c÷__x000B_AÌX÷_x000F_y_x000B_Aä| »__x000C_AÔá_x0014_Ã_x0003_A&gt;æ2È_x0013__x0003_A_äéM3-_x000C_AüÝß)_x001A__x000B_A$¢ÁBàZ_x000B_Aû¿¢/Æ_x0003_A'Øí_x001B_ÿ_x0003_AÏÍ*_x0008_Þ_x0003_AöZ³_x0005_ú_x0003_A_x0001__x0002_ ²ù:Î¯_x000B_AT_x000E_!Z¶_x0002_A_x001D__x0015_R_x000E_Á_x0004__x000C_A_x0015__x0015_ñéÁ_x0002_AüpÊöe}_x000B_AE¼ÐwÜf_x000B_A_x0004_ªàCÚõ	Aëôü//½_x000B_A^_x001C_´R_x000B_AÀeÕ¯Ë_x0002_AY~CL©Y_x000B_Am&amp;_x0006_ú=_x000C_Að]n5?_x000B_AË_x0019_kbA8_x000B_A_x0008_òÓc®Z_x000B_A1àÙ_x000D_W_x0002_AxÿçGaî_x0002_A_x001E_Zø¹Î_x0002_AÉÅµùÉ_x000B_Aó £È"Ò	A_x001E_kk57_x000C_A_x0010_çs_x000C_/_x000C__x000B_A{_x0018_Ê_x0019_U_x000B_A_x0001_¦ãÔT_x000B_ALöp½[_x000C_AdÆ_x001D_÷SY_x000C_AÀ®v_x0003_d_x000B_A{$Öri_x000B_A\¸9ø_x000B_A²S_x001E_Ê3*_x0002_Aó­Ðá¯_x000B_A¡r)_x0002__x0003_@û_x0003_AN´ozç&lt;_x000C_A²7V:_x0002_¯_x000B_A]odÑ_x000C_AÃÆ_x0004_×Ú_x000B_A³]Î;»_x000B_A³0Yt_x000B_AJe^_x0011_Am_x0003_A.Ñ*¡_x000B_AóÄ_x0006_ñ_x000B_AÁlÿ_x001C__x0012__x0011__x000B_A34þ_x0012__x001E_Æ_x000B_A_x0004_Ö±ú¸8_x000C_A¦_x000F_}_x000B_ABæ_x0001_y§×_x000B_A_x0011__x0002__x0010__x0008__x000B__x000C_AbDP¿¡_x0004__x000B_A)%¦Ã0¹_x000B_A_x0006_æ;"1n_x000C_Aô´_x0013_ORO_x000C_A¥Ï2é%Ü_x000B_A8EÚ0nä	A§Õ!·p_x000C_A_x000B__x000E_ò&lt;hy_x0003_Adûõ^Èõ_x000B_AlytTyø_x000B_Aè"_x001E_]_x000C_AD#ïØd_x000B_AÉîðR	$_x000B_A¥P.X£_x0003_AwU9IÒ³_x0003_Ap0_x001F_þá_x000B_A_x0001__x0002_#\IkZ_x000B_A`Éüo_x000B_AJ«»ûö_x000B_AC¤+¼_x000B_AV=¢òn|_x000B_A¶r|_x0007_¤_x0002_Ai¨r#¢_x0002_Aõ\\ Â%_x000C_A:"H^Ó_x000B_Aq_x0007_¿t_x000B_AfÓúýÄ_x000B_A_x0018__x0004___x000B_AëUs_x0004__x0018_j_x000C_A¹#_x0001_ï¹_x0002_A¿_x000C_|ö_x0002_Anéa%6_x000B_A³_x000F_Zª³_x000B_AíX_x0001_&amp;Å_x000C_A1É_x0015_:_x000C_AºÙSÃ_x000E__x000B_Ah6_x0010_ä_x0019__x000C_AªÐ_x0006_0»_x000B_AG0¯®Å_x0002_A_x0016__x001C_î_x0013_=_x000B_AQ_x0018_O¤_x0012_F_x000B_Awò¾C_x000B_Aaª0%:_x0002_A%0¾Zº§_x0002_A@ËÕ¼Y:_x000C_A8,_x0012_E_x000B_AÎÙò®(´_x000B_A4ê_x0004__x0008_¬Î_x000B_A_x001C__x0001_ý_x000B__x000C_AÅdGè_x0001_s_x0008_A·ö_x0002_h×	A¶Ç³â_x0005__x0016__x000B_Aæ_x001B_"ùÆ_x000B_AÆ-ä_x0003__x001A__x000C_A«óù@_x000C_Aêßf_x000D__x000B_Afn_x0016__x0006_º_x000B_A_x001D_p,%_x000B_Aw#uR_x000C_A{_x0007_Á_x000C_i_x000B_Aê\dß4_x0008_A&amp;Ä_x0018_n3\_x000B_A÷_x0012_Ù?_x0002__x000B_A_x001C_»äÏ¢_x000B_A_x0018_Ã.¡î_x000B_A°ZØ0E_x0008_A¥_x0016_±_x0006_¢_x0008_A®ç(î	AL+	ñ¾Þ_x000B_A_x0014_;g¬b_x000B_Aû¦_x0017_Äì_x0008_AóÿÇ¬¨ý_x000B_AÇb¦,"p_x000B_AÁk;Í_x000B_AöÚ`_x000B_AiCJ_x001B__x000E__x0008_AU&amp;ôXe_x000B_A©æ_x001A_§[o_x0008_ArÀ²_x0004__x0006_Á_x0008_A_x0004__x0006_Ù¬Âìph_x0006_A¤½Â8J6_x0006_A&amp;9(_x0018_oÐ_x0006_A_x001B_&lt;giã_x0006_A¶q_x001B_JHG_x000B_Aéþ3q¾_x000B_AOXö_x001C_4 _x0006_AÍ/_x001C_ÀB_x0006__x000C_Aáô&lt;Û5_x000C_A_x000C_¨péwü_x000B_A&gt;%¯Zb_x000B_AëÃ_x001A_"Ñ·_x000C_AHÊ²_x000C_Z¬_x0006_Ag_x0005_¹$_x000C_An_x001D__x0012__x000C_A%T8Ò_x0003_è_x0006_A_x000C_ë _x0008_oæ_x0006_A'õîíßò_x000B_AS¨ Ô0_x001D__x000B_A´oáñCÝ_x000B_Aðrsüùþ_x000B_A_x0001_¸ØÎãa_x0006_AW*0äê_x000B_A@_x000B__¯Ì_x000B_AQúà_x0008__x000F__x000C_Aú_x0003_$¦ _x000B_A@Æù`Ô´_x000B_Ai¨KH_x000F__x000C_AÃVÛ_x000B_s´_x000B_A}¬ß_x001C_ÑÉ_x0006_Año³Äç¦_x000B_AÆþ_x0002__x0001__x0006_Ah_x000C_ATº,k#_x000B_A¹ vc_x000B_Aj_x0016_d&lt;­_x0006_A£³±.»_x000C_A8_x001D__x0011_aFE_x000C_AÚÔ_x0002_s²b_x000B_A¥k°×üF_x000B_Aã [çÒ_x0003__x000B_AÈ_x0002_Óx^_x000C_A¤H0Ä8m_x000B_A_x0010_J&amp;%¤t_x000C_A:_x0012_üÑï_x0016__x000C_Aøa(+_x000D__x000D__x000C_A»/_x0008_oxÕ_x0006_A_x0004_Pb¶R_x000B_A½n &amp;V_x000B_AõókZ_x000B_ABøÜÂ¸&gt;_x000B_A³xàö_x0017_û_x000B_AÈÏ_x0018_2.E_x000B_A_x0005_"_x0007__x0019_ô6_x000C_A²Ï´jÔ]_x000C_Azwµ_x000B_Ar±)1N_x000B_Aè3KN_x000C_Aï_x0005__x0003_Â±ÿ	AöêîSb_x000C_A²ñ$,|_x000C_A:	)LÐ_x0006_A ÙmÁ¢h_x000C_A06æ7X_x000C_A_x0002__x0008__x000F_ºuÞ	A¸_x0007_rMx+_x000B_A_x001A_iNc|D_x0008_A¯§è_x0016_N_x0008_A÷{Þ_x0008_ùÁ_x000B_A_x0003_ü¨øP_x0008_A6\ÊÑÃ_x0008_A/èU5u_x000B_AeLµA1_x000B_AÅ_x001E_Ï¼_x0016_4_x000B_A¸_x000E__x0007_Â_x000F_I_x000B_Atâ-B_x0008_A©_x000D_¾_x0005_&amp;_x000C_AhVþm_x0008_A_x000D_\4`_x0008_AVbZÃB5_x000C_AvRðIê_x0008_A¸råu7_x000B_A&gt;_x001E_^gÏ°_x000B_AÙåg¼»_x000B_A£aÌî_x000B_A²©_x001A_Ï_x0011__x000B_A_x001A__x000D_@qG_x000B_A`Ó&amp;cÉ._x000B_ASs_x0016_ü_x0012__x000B_AØô_x0008_Aü[k_x0001_NÃ_x0008_AÇ_çÝç_x000B_A&gt;X_x001D__x000B_Ý_x0006__x000B_A3×ù_x0013_ï_x000B_AðåzVs_x0004__x000C_A¸ìH_x0001__x0002_N_x0015__x000B_A/&gt;×ÝR¥_x000B_Am¡_x0017_m»U_x000C_AD_x0004_Ôp_x0015__x000B_AZ¾G_x0015_X_x0002_A	_x001C_jg_x0018_}_x000C_A¬}º}_x000C_A¡ÞÁnx_x000C_AÔëJô&lt;¶_x000C_AnØê\&amp;_x0002_Aw`;c\Î	AßÕ\_x000B_	/_x000C_Aª0mé_x001A__x0002_AïY \«_x0002_Aj_x000D_Ã¡v%_x000C_AÓÉãl_x000C_Aî²$¶å6_x0002_A¯Ca_x0012_Ë_x000B_AfD_x0017__x000D__x0002_AØîÂ«Q_x000C_AzZé#¯I_x0002_A_x0018_}2_x000B_A¶_x0018_ýí_x000B_A-¤¬_x0002_A÷ý(ÃÜu_x000B_Al÷èRÿ_x0002_A_ñ§ýDï_x000B_AÉsWU?_x000B_A¢¿Ñª¢_x0002_AÈ&lt;çZ_x0002_A_x001A_È©Å~l_x000B_AßWÑn¼_x000B_A_x0001__x0002_PQÙñ(c_x000C_A_x0010_«_x000D_ð/_x0018__x0002_AÇKä¿_x001A__x000C_AL¡þÈa¿_x0002_A}]ÒT_x0008__x000C_AL_x000F_8_x0017__x0018__x000C_A_x0011_m´y!_x000B_A_x0002_=ÈÍ_x000C_A¶¤ÖJ]_x000B_AÒC2#q_x000C_AbXÅZås_x0002_A_x001E_±,ð!_x000C_A_x001B_PÅAÞÉ_x0002_A¶Ï_x001C_«_x0002_AÒ~Ot_x0015__x000B_A¯p\_x000B_AêõúÍ¬Ä_x000B_A6¦VðO_x0002_AÚ¦_x0007_÷Üz_x0002_AûT»ë_x0002_A~¬±ÿí_x000B_A_x000C_f_x000D_T_x000B_AênWz2_x000B_AK»_x0015_agG_x000B_A(ãþ!8`_x0002_A_x0019_\:(LÈ_x000B_AÆ^[ç_x0019_Ì_x000B_Aó_x0003__x000B_n/_x000C_Aâ{%£_x000B_AÍ_x000F_1_x000B_A_x001E_[éö_x001F__x000B_A¾1µ_x0002__x0006_Ãr_x000C_AEdQ×!_x000B_A×dv­Ç_x0006_AyÎ¿]_x0006_A_x0004_._x0005_÷2_x000B_AñÅü	­_x0006_A×/ö_x000C_©_x0014__x000C_A_x000F_^:ñ¦_x0006_A_x000B_Ò_x0001_ný_x001D__x000C_A§J$	5_x000B_A_x0012_í9Ð+L_x000B_A_x0005__x0003_Fº@_x000C_A{n¿N0-_x000B_AEÖ_x0002_·B_x000C_Afn_x0018_I[©_x0006_AÚ¢g,×ù_x0006_A»]Ï_x0007_J_x000C_A5òËW7_x0006_Ad4Ì&amp;À_x000B_AQÞÊ±X_x0012__x000B_AúNë_x001A_ô_x0006_A×ùý)_x000C_A_x0013__x0006_Ãµj_x0006_A_x0019_UÝï®C_x000C_A%ô.ãB³_x000B_AIíÚ_x0008_ô_x0006_Az÷É¢X_x000C_A+^)u_x0006_A¢µn_x000C_AÔ_x0018_ë;ð_x000B_A02P%w_x0006_AßÏ_x0008_'HK_x000B_A_x0002__x0003_}²²_x0003_A}®nXÈÙ_x0003_A_x0005_"_¡_x000B_A.}¾_x000B__x0003_A_x0012_ô©é_x000F__x0003_AS_x0005_R|]Y_x000B_AÒËA_x000B__x0003_Aû¥_x0012_2_x000B_AÏ3­ïØÈ_x0003_AúPñÍ$_x0003_A_x000C_·«kp_x0003_AgL]å®}_x0003_AJ©_x0018__x0016_ÇÌ_x000B_Ahe.»Í¡_x000B_A-ø!º_x000B_AC1'A_x001B_a_x000C_A_x0015_J¦wì _x0003_A±ý»_x001D__x000C_A3kç_x0011_¶ç_x0003_AÍËâ/µ_x0003_Af_x000E_Ðð_x0001_7_x000B_A(q×üý_x0003_A!cs°ï{_x0003_A_x001B_c.$eú_x000B_Ag+.:÷	A_x001A_ç§ê_x0016_à_x000B_A'JüË_x001E__x000B_A¡NA*_x0007__x0003_A+/Éwr_x000B_A¤ÌF³¡_x0006__x000C_Ayv·_x000B_A_x0018_n_x0001__x0004_­½_x0004_AÊ­}oµ_x0004_AP(ùbU2_x000B_A³X_x0018_þÔ9_x000B_A{ËSÓy_x000C_A_x0010_¿iÉÿ´_x000B_A_x0003_Cåýd_x000B_AZýøÐ_x000B_»_x000B_A4|Ú_x0002_ s_x000B_AôäÛþ&gt;_x000C_A5&amp;_x0019_aöu_x0004_AYëSd7_x000B_Aù_x0010_qÝI_x000B_A_x001E__x0006__x001C_|$|_x000B_A4­_x0006__x0002_Åô	A"#Qì_x0004_A; Íô_x0004_AÀ_x0008_9_x0012_¢_x000B_A*ò£ÓN_x000C_Aý6îL®&lt;_x000C_AB$³ÛÅ_x000B_Aé´	Ò_x0012_t_x000B_A&gt;Bîò?_x000B_A'½_x0003_Æ±_x000B_A_x0014_÷V0Ö_x000C_Aí	²ÁLÀ_x0004_A`_x001F_Næ©_x0004_A#_x0007_@RI£_x000C_A*(J_x0010_Å_x0004_A÷&amp;GÉ_x000B_A¦_x001F_n_x000C__x000B_AOvEÚ¤-_x000C_A_x0001__x0003_DTD_x0002__x0013_­_x000B_AÓpí3MÅ_x0003_AÌÉ_x0007_^_x0001__x000B_AÒ}_x0005_ß~_x000B_AýàÑ&gt;Ä_x000B_A¥v»,_x000C__x0003_AÁ¯8ò.Ó_x0003_A±ÕIêM|_x0003_A¾C9v_x0007_Y_x0003_A¡®ÞNÀÐ_x0003_A,_x0012_è3_x0014__x000B_Aå³®ÝÇp_x000B_A&lt;d9~j¶_x000B_ALäp~_x000B_Aj¯²_x0018__x000B_A°ô¡p_x000B_Af_x0008_Â`ý_x0003__x000B_AodÔícó_x0003_AÌËsHùk_x000B_A¨_x0012__x0007_ºP_x000B_AÃÞÝ®;s_x000B_A_x0014_k°Å;_x000C_A¶û@ÊàÛ	A¡NÞý_x0011_Ó_x000B_AET§àºF_x000B_A«þËù_x000B_A![_x000B_ÈEÊ_x000B_AÌNª_x000B__x0003_A0¢)Fe_x001C__x000C_Aôû_x0011_Ç"_x000B_AÂ !b'7_x000B_A_x0004_7£º_x0001__x0002_ö4_x000C_Aj|*]_x0002_A¢_x0001_1­n°_x0002_A_x001B_ÕV¼e_x0002_Aô¤	½[_x0002_AÎns²[_x0002_A¥Îàõ_x0011_é_x0002_Ax Bg&lt;_x000B_Aßöá}]_x000B_Ah{Ëu;_x000B_A¤_x001E_Õ:â_x000B_A'E×Á_x0015__x0002_AµËÌ_x000C__x000B_AVkÞ÷ÙÁ_x0002_Aý¼_x0015_K_x0013__x000B_A9´9j	b_x000C_A?:_x0019_0îr_x000B_A´d'&gt;¤Ê_x000B_AïÊ_x0011_Ù_x000B_A®O^_x000D__x0015_h_x0002_A.ÇÊ_x0001__x0002_AÄP_x001B_¸£_x0002_A}T_x000B_ù_x0001__x000C_A;Ðóx@x_x0002_A¸í_x0014_bÅ_x0002_AMÆôÊä_x0002_A+@é¾Ë_x000B_A+ê_G®_x000C_AÎ:_Ë_x0002_A_x000C_5¥_x0013_Å3_x000C_A¿ª?îÁ6_x000C_A´Mò¿[_x0002_A_x0001__x0002_TeèòB_x000B_A&lt;ï²_x000B_AÂLñXFé_x000B_AÁXaJ_x001E_ª_x0002_AîmT\G¯_x000B_A9_x0008__x0002_OH_x0002_A*Ò«N_x000B_A± ;ëE_x000C_Axk/e~ï_x000B_Aégm5	_x000C_AVZÁ©úò_x0002_Ah·|¡¥_x000B_Aû) _x0013__x0014__x000B_AX®ÌB_x000C_A¶&lt;ë/	_x000B_AË¢9g_x001B__x000C_An¢¶_x0008__x000C__x000C_Aó_x001E_^0-,_x0002_AnæÏÐ¯_x0002_A _x0012_à²Øó_x0002_A~`ó_x0004_ýË_x000B_Ar^zB6_x000B_A°OêK=_x000B_A6êê=_x000C_A_+-;i_x000B_A_x0006_%Õ_x0019_;¿	AÉfæ¤:·_x000B_Aud,-Ä_x000B_AÈ¶_x0004_!_x0010__x000B_A°_x001D_Ëx#`_x000B_A&gt;EZ_x000C__x000B_AÌ9Êz_x0006__x0007_g%_x000B_AÀÀ[}_x001C_+_x000B_A°*çÇÂb_x000C_A_x0003_"Ïï_x0007_Aá_x0015_'ÌKÄ_x0007_A_x000C_Ç,#á_x000B_A^½ñè_x0005__x000B_A&amp;Ñ£ÉMÐ_x000B_A_x000E_ñ«ü&amp;ö_x0007_AÕþ"Nc_x000B_A*_x000E_g]ms_x000C_A=(IÁ¾Á_x000B_A?²_x0002_sia_x0007_Aæ¼_x001D_ Pô_x0007_AýB¦_x0007_A@{ó·B'_x000B_Aø!eöÇ(_x000C_As[_x001B__x0018_Ø¤_x0007_AÐ&lt;Þ_x0007_A_ÞÄúa_x000D__x000C_Aâßö_x0004_çC_x000B_AûOfï_x0001__x000B_A&lt;_x0019__x0018_Í"_x0007_AI¨`-Â+_x000B_AOÜv_x0011_í	AÜI@_x0007_"_x000C_AwÂª_x001E_Oð_x000B_AÍo {YÜ_x000B_A[6ºÁìÿ_x0007_Am _x0006_¿]/_x0007_AÆL¿§&gt;	AìÐ_x0004_í_x000B_A_x0003__x0004__x0002_±_x001E_õê9_x000B_Az_x0006__x000F__x0016_²¶_x000B_AA5QPÅ_x0004_AËê$Z_x000C_A*_x0018_LK­_x000B_AE¼	±_x0004_AOÈÀg_x000B_A_x000C_¨zõq¯_x000C_A®n_x001D_ßê_x0004_A?|_x000C__x0013_È_x0004_Atýeºêß_x0004_Aøè+O_x000B_APEÎÉ=;_x0004_AÎGnÓ_x000B_A?ÐÏÀZ_x0008__x0004_Ag	ýÆ5_x0007__x000C_Aàçîmú	A_x0006_3î_x0015_!(_x000C_AÊ8yÿò_x000C_A_x000B_¾=Kj_x000B_A_x0014_¸CùÈè_x000B_AK_x001D_¶n§_x0004_AÊY[	´_x000C_A£Åg±2_x001A__x000C_Aô_x0001__x0017_1]_x0016__x000C_An¼÷Ö[g_x0004_Auäò_x0017_©_x0004_A_x0013_¥þn²_x0019__x000C_Aw_x0010_-fí{_x000C_A_x0004_ÇR»3_x000B_Ar¬ÜªCm_x000C_A8#x'_x0007__x0008_·_x0008_AÿöÂä_x0017_R_x0008_Al_x001E_Àl°s_x000B_A:¬¦¼_x000B_AÑj_x001B_fVV_x000C_A_x000D_á½=N-_x0008_A)ÂUÎ_x0008_A_x0011__x001A__x0004_ö|_x000B_A$Í Â_x0008__x000B_A#·É_x0002__x000C_AdÏáªî_x000B_A_x000E_\$Kk&gt;_x000C_Aó6§«$_x000D__x0008_Aî 0_x000C_O_x0008_A¨Ö÷?1@_x000B_AggëµC_x000B_A¿Q6À_x000B_At¸£uÍ[_x000B_AåA_x000D_÷9P_x000C_AhÃ_x0014_æK×_x0008_A4KÕCÉ_x000B_AÁ_x0005_¾7_x000C_A÷=úrtz_x0008_A®Ìûßx)_x000C_A_x001B_#_x0007_§ë_x0008_A~M_x0001_­øw_x000C_A2ìÍî_x0008_AP_x0018_Óý;ý_x000B_AV_x0003_OÅþ	AwN%+_x0006__x000B_AQgÃþ_x0015_0_x000C_A¿ïØW,#_x000B_A_x0003__x0004_~Ý?é_x000B_AÊ¼_x0005_É:_x000C_AV_x0013_¢­¦G_x000B_An«Dø³¼_x000B_AgÏq _x0005__x000C_Aÿ9@1|_x0011__x000B_AòÇÚÌ¤È	AïA_x000C_uuÊ	AR_x000D__x0013_¤_x0011_Æ_x000B_AþÏuK_x000B__x000B_Afº_x0016_÷pè_x0004_Aª_x001D_×Ñôo_x000B_A)%(´w_x001F__x000C_A½ú#¦_x0008_©_x0004_A&amp;µéýÚ_x000B_A®¦¹Þñ_x0004_A^ÍÕóÕ_x000B_AH¶éKä_x0004_ADQiQ_x001C_&lt;_x000C_A_x0006_X@=e+_x0004_AÛ;Ø_x000C_AäWQ~,Ï_x0004_A`)_x0001_Ôt_x000B_A²æ©G_x000C_A$ÁÌ½ÚE_x000B_A_x0002_*ÒPC_x000B_A¥_x001F_'´f_x000C_AÑ×É)_x000B_AvÏVO%_x000B_AÚ¢_x0011__x0014_î_x000C_Aêë~tµà_x0004_A_x001B_«_x001A__x0002__x0003_Ä_x001B__x000B_A#3_x000B_AB øà0_x000C_A"D_x0014_Ò_x0007_Ã_x0003_A_x0003__x0016_§¾í_x000B_AÙÝjX"æ_x000B_Ab_x000F_,Í_x0003_A¼+Ñ5#_x000C_AZëµb´_x000B_A§¼µ3_x001C__x001E__x000C_A_x0018__x0004_6Û?_x000B_AéBgÛIM_x000B_A_x000D_#»kÕ_x000B_A_x001D_ Mñ_x0003_AÊwlªu_x000B_A£1Z?_x001A_ò_x000B_A~-_x000F_%ß²_x0003_AnQB@_x0013__x000B_Aæ_¸EÞe_x000B_A_x001F_z_x0001_£¿_x000B_A_x0018_o,·_x001F_*_x000B_Aç|â.ë_x000C_ArÊEç½'_x0003_A`ãyK_x0005__x000C_A#j_É"á_x0003_A_x0015_C_x0016_Ç_x000B_A¦k¡ã_x0001__x000B_A)Éx8í_x000B_AJ_x001D_SÉ_x000B_A_x0007_PM{J_x000B_AV_x0001__x0002_GUi_x000B_Ar{ñ_x001B__x000B_A_x0002__x0005__x000C_prZâï_x0005_Añ9ùk$_x000B_AvuÁZ_x001C__x000B_A?kÄ§¬_x0005_A&gt;ö_x0016_ý_x0015__x0002__x000C_A_x0019_bº«S7_x0005_A(7`Ñd_x000B_A&gt;5DF	_x000C_Aëqäûò_x0005_AL±_x000B_-·_x000B_A¥ãÒ_x0005_AQ_x0018_g_x0004_5_x001C__x0005_A)_x0007_c_x000C_A@jm9ë&gt;_x000C_A#ìÔÅl/_x000B_A_x000F_ÒwÑë_x0005_A$¯_x0016_Ç2_x000C_A_x000D__x0012_{):Ç_x000B_A_x0008_°Ô¦_x000B_A-NR_x0001_Æà_x000B_ADfªÂ 6_x000B_A0Úq&lt;_x000B_A¾·_x0012__x0007_åÝ_x000B_Aª¥Åï_x0005_A¡H_x0015_ w_x000B_A78'@Ïg_x000B_Aß4¿#¡Ó_x000B_AÜR'¸Ðò_x0005_Ab_x0007_?G¾_x000B_A_x0015_ 3¨¢ê	AvÈ_x000F_Óæ_x0003__x000B_A1_x001C_¿_x0003__x0005_ñs_x000B_Ay-MÑ_x0003__x000B_ApãÔ0ýj_x000C_Aqì/üN6_x000B_A_x0012_@å&amp;3_x000B_A¡ìa5þ[_x000B_AL6+¨#_x001B__x000C_AÇvó»8_x000C__x000C_A_x001A_%ÉL_x0018_p_x000C_A»¤QÄ·M_x000B_AN¶cE_x000B_AÒR_x0013_Ìä_x0002__x000C_AÖ_x0018_¯4#_x000B_AZ_x0012_r¢J_x0005_A®¹_x0003_4_x000B_AV2þchã_x000B_A5¥%_x000B_A¯TÞ_x0005_Xt_x000B_Aã·ó_x0008__x0007_ý_x0005_A&amp;_x0004_ð¤M_x0005_AÊü.ä_x0005_AX¹á_x0003_z©_x000B_A»_x0011_)j5_x001C__x000B_AÍÉÑf(O_x000B_A0_x0010_`pÀ_x000B_Aç_x0014__x0001_ºê¬_x000C_AEúä_Ù_x0005_AÜªÓÆÏØ_x000B_A*70¾Ù_x000B_ACþÕ._x0006__x000C_Aì2çëÛ_x0005_A*$ñG¬å_x0005_A_x0001__x0003_&gt;ó$&amp;+_x000B_A2_x000F_ÊÓ_x000B_AF_x001D_::é~_x0003_Ao^Éµ_x0014__x0003_A_x001A_dÄÞ»B_x000B_A¼Ê&gt;Z,_x000B_A¬w@_x0017_÷Ù_x0003_AÞ|À­9_x000B_A£_x001F_!ÔÏv_x000B_A|2Ð_x0013__x0012_Ä_x000B_A¯Ð:§®_x000C_AR_x0002_Ç¶ý_x0003_A&gt;¯_x0002_à=_x000E__x000B_Aì+	Ë²_x000B_A37HóU_x0008__x000B_AúWtè­ï_x000B_A&amp;¦Ð_x0007_y_x000C_A_x0002_çÖ©~_x000C_A_x000B_Þh_x0006_zª_x0003_A$Òær_x000C_AV®Ö&lt;_x0010_¡_x0003_A_x0004__x0007_)È_x0007_ú_x000B_A_x0013__x000E__x0011_¬^û	AèË_x0005_	·A_x000C_AvT72]0_x000B_Aôú Í_x001A_w_x000B_A¼^_x0007__x0002_Xi_x0003_AÈÐq©±_x0003_A[Ä_x001F_É®û_x0003_AØùyÆìî	Aëñ`1ô1_x0003_A_x000E_4_x0003__x0008_e_x001D__x000B_AÏ ¦ÖHÝ_x0008_AEfE[e_x000B_A¸6&lt;¾(_x000B_Aí¿î0_x0013__x0008_A¹%?Wß_x000B_A2e_x0005_=wO_x000B_A­Çdc_x0018__x000B_Ap_x000F__x0010_bV_x000B_A4ÇhNv_x000C_AòEìÖ¢·_x0008_A[Ò|­V¬_x0008_Aù_x0006_&lt;_x0001__x0018_¼_x000B_Aô,FãV^_x000B_A_x0002_B E_x000B_Ap_x0004__x0007__x0011_ _x000C_A_ÊWÝ_x000B_A¶É^_x0017_ô_x000B_AgG_x001F_±{T_x000B_AL_x000C_n(_x0008_A_x0019_àK±_x000B_A@AGeH_x000C_A_×¨[ê­_x000B_AÜ©o(Ïæ	A~]Û.L[_x0008_A_x0013_Z_x0004_Þp¶_x000B_A9µ¹Ö_x0008_A_x0001_4_x001F_0D_x000B_A_x0004_ýo3¹­_x0008_AÖ_x000E_D}t¨_x000C_AÉmß+_x000B_Aàz\ÒàG_x0008_A_x0003__x0004_à=þ­P_x0002__x000B_A_x0015_îÍM%_x000C_AMê¯ÑGF_x000B_Aôn7k,_x0011__x000B_A£1ÿ©ô_x0004_Aòd_x000F_°_x000E_z_x000C_Aü÷ip_x001F__x0004_AfPªw¸_x000B_A®7S_x0010_,°_x0004_Ah	_x0013_^E_x000C_AYüóùÇ-_x000B_A?võ¾_x0004_AyF¼ü¤_x0004_AÃíº_x0004_AØ_x0019_#A_x001A__x000C_A§áÞ%?½_x000B_AÜàw¹_x000B_Aþ,¿_x000C_Aðys&lt;+_x000C_A {§TåJ_x000B_AÓ%t¨~_x000C_AÊR_x0011_¢'«_x000B_AtcÈ£X%_x000B_ANpã§)_x0008__x000C_ALú¦¾_x0004_AÃt/¢3_x000C_Açx~_x0001_³¬_x000B_AJ-_x0005_m_x0004_AB_x0008_¯_x000B_A¶&gt;StÞ_x000E__x000C_A_x000F_¡1¸Þ_x0018__x000C_A¸@Þ_x0001__x0004_ü!_x000B_A¨(ðe¤Ú_x0004_A_x0001_;&gt;÷K_x0007__x000B_A&lt; _ 9_x000B_A_x0011_¤Ó:W_x0004_A4RãoÞà_x0004_A±¢ùJ4_x000C_A¿_x000E_Aa¥j_x000B_AúET#U_x000C_AWA_x0016_¿Ô	A[	S#_x000C_A!/_x000B_sô|_x000C_A%H_x0019__x0004_A¨qç}G_x000C_AÊë°3_x0004_A8æXÌÕº_x0004_A	=æø_x0002__x000B_A2á]·RT_x000C_A¶£â%_x0003__x000B_A£_x001C_õÐ_x0004_A¤m¿õ¥_x000D__x000C_A_x000D_¬_x0008_ÊÇ_x000B_A#ÿ_x0012_×}_x000B_A²Tûl_x000B_¥_x000B_A²r1Vo_x0016__x000B_A_x0017_·lî_x001F__x000B_AÈb*ëÍµ_x000C_A²2îð_x0004_AÙ0ê]C|_x000B_Ay©Êþ_x000B_AòÜ7_x0015_¦è_x000B_AâC_x000B_A_x0002__x0003_â!Êú©_x000B_AR_x000D_ÍWE_x0010__x000C_Ar_x001A_Gá_x0003_Aîzi¾eá_x0003_A-Ô_x0007_p_x001B__x000B_AGv§_x000B_A_x0003__x0006_ew?£_x000B_A@æýWnµ_x000B_A'Òôô_x0003_ò	A %_x0006__x0012__x0002_$_x000B_AËÃ_x000E_þ¾_x0013__x0003_AÈÝà9§_x000B_A&lt;F[_x001C_æ_x0003_AÒA¼_x0015__x000C_A ³³å_x000B_A¿_x000E_oÅçB_x0003_Aùå$/°_x000B_A_öp°qÌ	Aò_x0005_Lr_x0006__x000C_AÍ³Û#£Ü_x0003_AÜí_x0001_Ïþc_x0003_A ï|,t_x000C_AnöÊ¶_x0003_ACÛôPGp	AMÙà_x000B_A1Øa$_x000B_AÇOu*né_x0003_A`¥f_x000D_8¸_x0003_Alâôô$_x000C_A'ÌI´_x001F_q_x0003_AÈèP_x0003_A_x000B__x0011_Áh_x0001__x0002__x0003_û_x0002_AqÐå^b_x0005__x000B_AÅE¸Ôpâ_x000B_AÇþ?¥âR_x0002_APëx_x001E__x000C_A¿ö_x0010_Oz_x000B_A{S´_x0001__x0016_ê	AèK_x0019_¸0_x000B_A_x0016_ëå¬eÖ_x0002_A_x0002__x0007_Alæ_x000B_AÁ¶_x000B_AWÞµeÂ_x0002_A_x0004_³_x0014_iüá_x0002_A_x001F_?ù_x001C_ó_x000B_AÀÎ¡@_x0010_ì_x0002_A®_x001D_t_x001D_½	A_x0006_ô_x000B_®ûA_x0002_AÀ_x0014_à¦Ô_x0002_AÞ_x0001_h`_x0002_AÁ_x000B_8!?\_x0002_AGo_x0003__x0018_Ý_x0018__x000B_Ac_u)=Y_x000B_Aÿ_x0006_Kº¯A_x000B_A­[ 0h_x000B_AF_x000F_]Ã_x0011__x000B_AW¡ù|ÝP_x000C_Auðdù½¥_x0002_A_x0011_ô|';ó_x000B_AÆN¨Ùì2_x000C_AbÖ¾\ã¥_x0002_AÄûà_x000F_ì/_x000B_Aíù¹ÇÝ	A_x0003__x0007_È_è_x0005_¡Í_x000B_A!¯èF_x000B_A_x0014_¹¥×wN_x000B_AFó­åþ_x0007_AvYª&amp;S_x000B_AÿT,ª_x0007_A_x0002_öêõÏX_x000C_AÌ_x0001_YÚ_x0007_ANóÖÃ_x000B_A©ËV#=_x0007_A¥7ç&lt;(_x000B_A_x0002_%^Abë_x000B_A»_x0005_6@âa_x000C_A!!_x0003_ÏA_x000B_A_x0018_Â¨w¬_x0013__x000C_AùÝÈ_x001D__x001C_°_x000B_AQEÈ¯7_x000B_AÜ2þ£O_x0007_AÑã;_x0015_²_x000B_A_x001F_!P_x0008__x000B_A_x000B_×Îæ¡_x000B_AÙøÉú÷n_x000B_AÃ9&lt;*¯_x0007_A.gA;ÿ0_x0007_A#F,û)`_x000C_An_x0008_ùPÐL_x000B_AL_x0003_k_x0006_UÁ_x000B_A ð_x0003_=ì`_x000B_A_x001A_Ñ¸B,_x0007_AtB;díÓ_x0007_A&gt;ñíWl_x0004__x000B_A_x0017_Òl_x0005__x0006__x0007_§ _x0007_A9Tì_x000B_Z_x000B_AÙ£JåDw_x000B_A²_x0010_çb:_x000B_A"D6_x0002_AÖ_x0007_AªBËWJ_x000B_AE¾ÑlÛü_x0007_A±kZá×;_x000B_AH)&gt;Ý_x0007_AaØÉê¬È_x000B_A_x0004_øÔãÔ/_x000B_AT_x0016_}]ð÷	A×TDý5¨_x0007_A&lt;ßRdR_x000B_A	À_x0010__x0015__x0011__x000C_AÙý#¼p_x000B_A*ÿ/¡_x001C_Ô_x0007_A¶ï±yáª_x000B_A\§°-|n_x000B_AUâ_x0003_ _x000B_AM{Ä·ïô_x000B_Aç~_x0015_H04_x000C_AwëCs_x0007_A_x000E_öKß)_x000B_A_x001D_9xðf_x000B_A&amp;_x001C_:[b_x000B_AÜx_x001C_sà_x000B_A­ )¾¥_x0007_Apæ_x0005_sü_x0007_AÕui=K_x0001__x0007_A&lt;ôk¬_x0013__x000C_AÆ]+_x000B_A_x0005__x0007__x0003_B#ÚOr_x000B_Aö'B&lt;Á_x000C_A[ÄÑF_x0012_à_x0007_A÷;±bw_x0001__x000C_A]È¸"¶_x000B_Aô9_x000B_:7{_x000B_AbÜ¥¥)_x000B_A°_x0004_­iÊ_x0007_A{_x000E_ÊÍ«_x000B_A7J4ïâ_x0007_ALõ._x000C_A_x0007_:àrR_x000C_AÍ&amp;ð_x0006_ÈÆ_x0007_Ab¾ëÏn_x000B_A¬Ûç_x000B_AI_x001F_Å3_x0001__x000C_A_x0006_t_x001B_¥_x000B_A_x0011_+àMÊ=_x000B_A,=ì _x0007_Aüo¤ÇLq_x000B_AúdT\Û_x0007_Ab:ø®6_x000C_AßÛfØÞ_x0007_A×/·Ðf_x0007_AN_x001A_Í¹_x0007_AÁUÃþÐ	AýË+°¶ª_x000C_A?Ñ}¤_x000B_ATì1A_x000B_A(F;¹ð_x0007_A¸_x0002_L®_x0017__x000B_A§ÔÔ_x0002__x0003_'Ü_x0003_AìX&amp;§¿À_x0003_A_x000F_{ç_x000F__x0012__x000B_A-ÊÚ§úu_x000B_A_x0010_+ù4Ã_x0003_AMÇß¥¨Å_x000B_A_x0004_4_x001F_Ë÷ã_x000B_A;Um¾p4_x000C_A!_x0015_E¦Ñ_x0003_AC¥Ý-Ö_x000B_A¥§ä&amp;Év_x0003_A³4ÙÝ._x0003_A_x000E_´küº_x0003_A6_x001B__x0013_¯,_x000B_AQàAxv_x000B_ATZè`_x0002__x000B_A_x0014_æ_x0002__x000D_L_x0003_ASÂÀH__x0003_Aa k8]?_x000C_A-%8}ª_x000B_Aox±:´¸_x0003_Aõ@;ôÎ¶_x0003_Aj@_âO¢_x000C_Aç³³_x0003_Aè×g!È)_x0003_Ahæ^#Ø_x0003_Al7È.þ_x000B_A_x001B__x000C_1_x0001__x0003_A¿Ï_x0016_'_x0003_Aâ¬{ú_x000E__x000B_Að½__x0011_A/_x000B_A ÖàÚH_x0003_A_x0003__x0004__x000D_µÄA¸Þ_x000B_AâMÔø_x0004_Aò Bü_x0015__x000C_ADÃÅ 5*_x000C_A2_x000C_ÿØ_x0004_A_x0006__x0019_|ý/®_x000B_ALÑ Z³_x0004_A_x0015_1_x0014_sÕ_x000B_A²"SNyF_x000B_A²_x001D__x001E_ð*._x000B_A_x001D_ãÇ¢_x001E_K_x000B_A½aW(8_x000C_A6ú*¨ r_x000B_A¾÷#j_x0004_AP³Q¾ò_x0004_A¢2¨Ö¸_x000B_Aà]_x001C_&amp;_x000B_AÈ_x0010_HÃÖÅ_x0004_A_x001F_©Ü_x0008_q_x000B_Ab_x001C_Â«_x0008__x000B_A_x001C_+_x0002_Ïr_x0014__x000B_A~öL _x0004_Aá_x0010_ÒP{Ä_x000B_AXá)Â4¹_x0004_AC_x0011_Í1ñ_x001F__x000B_A{R÷#Øµ_x000B_Arðr_x0007_¼_x0004_A¨yó_x001A_R_x000B_A_x0001_¸¯Øº_x000B_A2|ZiË_x000B_A_x0007_Ý_x001E_B_x000C_AÖé_x0004__x0005_é_x0003__x000C_Al2¢ödÏ_x000B_AÖçô9b_x000B_Af®¡_x001E_Ö_x000B_A¡Üð,õ_x0005_A+_x0018_+_x000B_AÎN&gt;_x001E_Á_x0005_Aúï¡÷¦_x0005_ARûÙ{_x0012_M_x000C_A¸%\t»á	Ab_x001D__x000C_ùÖ_x0005_A ¥_x0012_ýÑ«_x0005_AØOj¸½`_x0005_A.Ý(p_x0005_A_x0002_ÔÓT½_x0005_Azåñ_x000B_A¬_x001B_è{_x0018__x0012__x000B_A¥/£QC_x000C_A_x0004_øN_x0005_AbÞZ_x0014__x0005__x0007__x0005_Aå_x0008__\À_x000C_A=Ô7ï`¤_x000C_Aâ[;#p0_x000C_AëlbÄ_x0005_AüÃ_x001D__x001D__x000C_AJCûm+&lt;_x000B_A®(R_x0005_A¼®ÒÁ_x0010__x0005_A_x0015_ÇÕä_x000B_A6úÂ;_x0001_×_x000B_AÚ)v_x000C_pI_x0005_Aü,îæý±_x000B_A_x0001__x0004_Jç_x001D__x0013_0_x0004_Alì*_x0015_Õ_x001B__x000C_A¼¼¦ð(+_x000B_Ao_x000D_ü#Ùv_x000C_Az!o_x0004_A=®Ãå[_x0004_A`ÂËÌâ	A àöUA{_x000B_AÉ-{lQ_x000B_ANÆÛy`_x000C_A_x0008_É_x0013_õ¥"_x000B_Añ@ä_x000D_¹ù_x000B_A_¸ö_x0002_ÎÝ_x000B_Ad_x0002_u8º_x0001__x000C_A _x0014_Ò_x0017_¬_x000B_A_x0002__x0014_¹,À-_x000C_AD ëdá_x000B_An&lt;r~Sz_x000C_AMøyÇíÕ_x0004_A}ù_x0008_éK_x000B_AµµBaY_x0003__x000B_Aô._x001F__x000F__x000B_A`mmIDß_x000B_AºJg_x0013_l_x000C_A_x001F_Áj¶aq_x000B_AËÊo;p`_x000B_A­Lï_x0004_A¸ëÑð]_x0004_A²_x0008_áµ_x000B_A_x0001_ïÇeÞø	Aa^Æâ¥_x000C_AÉÒ\µ_x0002__x0003_e£_x0003_AÒ:_x000B_AÜ_x0011__x001C_&gt;6µ_x000B_A_x001C_+_x0007_ÇS_x000C_Aõ#ú¼_x0003_A_x0004_ô!ë@_x000B_A_x0016_+ß_x0003_AìÀ-¬z_x000B_A·g_x0011_úi{_x000B_A¦¬~J_x001B_f_x000B_AfH^)Ò_x0003_A&lt;Uá"_x000C_AuaÁ`&gt;º_x0003_Aå­Smõ_x0003_A¶'Ð_x000B_A_x0012_¾Í³_x000B_A_x0003_$í¨ _x000B__x000B_Az&lt;³&lt;__x000C_A_x0004__x001E__x0016_èú^_x000B_A4ðù_x000C__x000B_A°_x0016_$_x000B_AãÉ{¸_x0016__x000C_Ar_x001A_í¼_x0003_Aív*ì_x000B_A_x000E__x000C_®èE_x0003__x000B_Aà*=o'_x0005__x000C_AIÍÚò_x0019_9_x0003_AÇm_x001F_Ú£ê_x000B_A$þ´D¡_x000B_Af«÷_x0001__x0019__x000B_A~¼/÷_x000B_AeVä »_x0010__x000B_A_x0003__x0007_ç´ðáê_x000B_A§L­}­_x000B_A_x0014__x0006_7/_x000C_A~âå®j_x0007_A¼x$çG_x000B_A0bÍ`¼n_x0007_A½Çx_x000B_AGM_x001C__x000E_;_x000B_A_x0015_ÛÆ_x0014_y_x000C_Ad_x000B_Ùå_x001C__x0013__x000B_A,ÌP@_x000E_ _x000B_Aä_x0015_´È_x000B_AêBVAY5_x000B_A®_x001F_bGø_x000B_AÌ4_x001D_r_x000B_Aê&amp;Ëá¢ÿ_x000B_Av_x000F__x0012_îå_x0014__x000B_A9_x0011_ÛÇ_x000B_AÌ×É·s_x000B_A«_x0002_Ó.Ù	AT¹(M"_x001F__x000B_A=a2nÍ¹_x000B_AÁ_x0005_êQí_x0007_Aj¥T"©u_x000C_A_x0018_U,xÓ_x0007_AÊL`DË_x0007__x000C_A*_x000F_F	(ë_x000B_A_x0004__x0007_è@E±_x000B_A4äZG"c_x000B_A¼ìÇO_x000B_A_x0001_èØzý	AB¯ø_x0003__x0004_á_x000B_A_x000E__x001D_Aò_x001A__x000B_AÉaA_x000C_ï_x000B_A°_x000E_Øçý_x0004_AVÛk_x0016_·E_x000B_AuOS_x0007_ê_x0004_A_x0004_[mÛ_x000B_Aã5ÇÁä_x0004_A&amp;ÖN!Õ_x000B_AÕ]¿Ç_x000B_AÂÐ_x000F_ke_x0004__x000C_A=_x0008_=âV_x000B_AßHg_x001E_rÞ_x000B_A#¸Åþ_x0004_A~_x0004_	_x000E_p"_x000C_A^x±úã(_x000B_AFÈ_x000F_¼¥_x000B_AxáswÞ:_x000B_AÙß+Þ_x0004__x000B_A©_x0014_·_x0001_4È_x000B_A+._x001D_äÙ_x0004_AK_x001C_°_x0007_¾_x000B_Ab_x001D_|¡û_x000B_AßÊ_x000B_AÖì_x000C__x001F_Ø_x0002__x0004_A}dô_x0004_AõôÐ`"_x0004_A¯5®_x001E__x000B_A§ Ì6s³_x000C_AH}ó!í_x0004_A_x001A_ÜÝ8AD_x0004_A±Ë­_x001B_®y_x0004_A_x0002__x0003_¸ut_x001C_*Ö_x000B_AFÜ¹VZñ_x0003_Awq·§_x001D__x0017__x000B_A4Q±K_x001E__x000B_Ai¡^p_x000B_Aú¨üJÕ?_x0003_Aêú_x000C__x0015_°_x0019__x000B_A:ò13 =_x000B_Aº%¥¾_x000C_Í_x0003_AÒ/L_x0012__x0003_ADJ_x0012_r{_x0003_A~¥ê2Ë_x0003_A¤^	âüh_x000B_A¾A_x001B__x000B_A#©æF_x0016__x0003_Ao_x000E_Bè_x0003_AkIÃBç_x0003_A_x001D__x001D_MV_x0006__x000B_A#:û§_x001F_¦_x0003_A&gt;j¯BU_x000C_A_x001A__x001A_5R_x0005_N_x000C_A²Û_x0018__x0015_ì_x0003_Aðu¾ÙY_x000B_AvY_x001C_ª_x000C_A	](w_x000B_AÍì×_x0001_®_x000C_A ; n_x0014__x0014__x000C_AÂÔ§ÌÊ_x0003_AÆ9yF_x000C_AàÄwÿ½_x0003_AFØÉÏU_x0003_A_x0007__x000F_äc_x0001__x0006_l_x000C__x000C_Aë_x0002_PhôÔ_x000B_Ad_x0003_«n_x0003_Ø_x000B_A©6°_x0018_+_x0006_AJ¾_x0002_ë!ã_x000B_A¦ô6_x0007__x000C_AJ_x000D__x0005_#·_x0006_Ase&gt;Õ_x001E_S_x0006_A_x0011__x0005__x0003_m_x000E__x000B_AÇ_x0007__x001C_J=_x0006_A_x0002_]_x0014_gF_x0006_AÕ¼È*4v_x000B_A§_x000C_¸ñ_x000B_A+_x000D_äZ)_x000B_Ax§µèä_x000B_A_x001E_ ÔAj8_x000C_ALÕkc_x0001__x000B_Af'£_x0005_u_x000C_Aå{eÖ¢_x001C__x000B_Aµ½HÀe_x000B_A'WÏºè_x0006_Av´_x0016__x000C_¦ð_x000B_A/N?}à_x000B_AMrØ½_x000B_A¶_x000F_ó9úx_x000B_A K_x0002__x0012_ß_x0006_A¶7·âÛ?_x000B_A	g#_x0018__x000B_A_x001E_{¢ò_x001F__x000C_A"eÝô_x0006_AÌ_x0010_150_x0004__x000C_A·³r¯_x000D_e_x000B_A_x0001__x0003_H!ßÅ_x000E__x000B_Aeùþ´_x0003_Aå_x0008_&amp;nQf_x000C_AÎ×êQé_x0003_AÜ_x001F_¿_x0002_ô_x000B_A°)çÇé_x0003_Aè¡Eø _x000C_A¡ËF\È_x0003_A_x0004__x001B_Cûv_x000B_Aê0ëGâ1_x000B_A&gt;ß_x0006_îÄ¨_x0003_AðíÅ8à_x0007__x000C_A{¨XÕÕ_x0003_An_x0010_½_x000E_8_x0003_A_x001D_ÒÜf½\_x000B_A#HpþÙ_x000B_Az!_x0005_Ë&lt;&gt;_x0003_A_x0003_±òNî_x000B_AU£6Ga2_x000C_A2;Mi=M_x0003_AÆ÷ä_x000B_¹&amp;_x000C_A®$P(_x0011_R_x000B_A^_x001D_rÕ§_x000B_AåR0lff_x0003_Aµ'O¿´_x001A__x000B_AtFÐtÝ_x0003_AjF_x0002_\ÖN_x000B_Aþ¢9nU¸	AÝëâÍch_x000B_A'Wlæ&amp;_x000B_Aü÷Ð¬"W_x000B_AÏpºU_x0002__x0004___x0012__x000C_AÆX_x000D_ª_x0002_¨_x000B_AÓxãÜ_x0004_AÔ_x000E_ã_x0012__x000B_A_x0001_ýY_x0006_\j_x000C_AÒ:Ï¤¸Ý_x0004_AFÞ5f_x0001_8_x000B_AIëý'_x001E__x000B_AàÐ`þ¿_x0004_AèÖpÌ|(_x000C_AãñìN¼Ñ_x0004_Ap¶üs_x0004_AðÅÊ#ñ_x0004_A!,Dæ¿ø_x0004_Aåo²_x001C_Mê_x000B_A_x000B_bo¾U_x000B_A_x0015_µ'ìÒ_x0004_Am6­¤V-_x000B_AÄ4 SùD_x0004_A_x0010_Ãþ_x001A_ô	A-mÀ¢_x000B_A9Õ_x0002__x000F_Jc_x0004_A[Û¬©%&gt;_x000B_AHwçDçc_x0004_A÷(Jq_x000B__x0004_A=8ÕV_x001D__x000C_Aä_x0006__x0003_K!_x000C_A.Ál¦÷è_x0004_AèvÉkí_x0016__x000B_A_x0012_{©l&amp;_x000B_A²ì¯kp_x0007__x000B_A{YdÀEï_x0004_A_x0001__x0005_Ì_x0003__x0014_÷Ö_x0002__x000B_AT?_x0013_Ëd_x000C_A{G=Ö_x0005_AÞñk+\_x000C_Ao'qû_x0005_AÔ%d¸¹æ_x000B_A;*ñg_x0005_A®_x001E_ø5_x0014__x000C_AF_x0012_{êG_x0015__x0005_A¡}Ý´@_x0005_A£æÞ^9i_x0005_AZ_x0010_¾ÎdÈ_x000C_A/av:eC_x0005_Aæ_x0004_Kú_x0019_Ç_x0005_AZëÚ`_x0007_?_x000B_A)dNÐ"þ_x0005_A1¯&lt;,õ_x0015__x000C_A¡ÝMMm_x000B_Aè´ÍÒ_x000C_A#/_®l¼_x0005_A0_x000B_ç.XL_x000B_Ak®M å_x000B_AòÅ*å¾_x000B_A¬¥l_x001D_q_x000B_A$9òI_x0005_AªKèúÈ4_x000B_A¼ê_x000D_VÅ_x0005_AX`ÏIã_x0005_AË_x0011_-EÜ^_x000B_A£¦BËWk_x000B_Aâ²¯Ùz'_x000C_AJ^,_x0002__x0003_HØ_x000B_AoÏz}v¯_x000B_An_x0001_æ:º-_x0003_ATÅX.!k_x0003_A\72»È_x000B_AJäb(Õ_x0003_A´Å9`­+_x000B_AÝ_x001B_h%_x0016_Ä_x0003_AFÁ_x001A_*²Û_x000B_AåÚËa_x000B_A ¢±Nv4_x000B_AK_x0012_Ùíj_x000C_A¶é_x000E_ûð#_x000C_AÕ(`Hô_x0007__x000B_A=Ìâ ßy_x000B_A¡7_x0014_¨_x0003_Aø¹&gt;Å,g_x000B_AáKr_x001D_^d_x0003_A»Ô_x0002_TH_x0019__x000C_A)_x000F__Ú_x0002_=_x000B_AAåb`_x000B_APæîüÒ__x000B_A_x0015_J_x0010_ná_x000B_AoÕdy_x000D_³_x0003_A_x0017_b_x001C_3_x001A__x000B_A_x001C_YXz_x000F__x000B_AÐÅy\tÆ_x000B_AföaÍ_x0003_A§Þ_x000C_ðoÊ_x000C_Aªæ=_x001F_N_x000B_AÐ|~d_x000C_AvËBÓõÔ_x0003_A_x0003__x0005_-Þ¤_x0001_/9_x000B_A÷Æ·_x001F_ÞF_x000B_Aõ_x0016_{ði_x0005_AéÍ6_x001A__x0005_A¸_x0015_oy_x000B_AÅ³a«ài_x000B_AêN_x0004__x000E_:_x0005_A½)_x0005_©(Ë_x000B_A	éë_x0004_rÌ_x0005_Aho_x001A_à"_x000C_AÜg_x0016_.ö&lt;_x0005_AÐç§_x0003_ÿ_x0005_AòðÿJ7_x000C_AÈ¸ìãLs_x0005_A&gt;w_x0011_`_x0010__x000C_Aõµ\mu_x000B_A´´C­_x0005_A¤_x001F_®_x000B_A\_x000C_ñ"_x000B_AÏt_x0017__x0014_¸_x000B_AG8ý_x0017_yV_x0005_A»³i¢'_x000B_A~Nl,¡_x000B_Aª¬Oöæt_x0005_AöÅÆsº_x000C_AP£-_x0019_)å_x0005_A¤#	_x000B_AÎNò°=_x000B__x000C_A|P&lt;	_x0002__x000C_A²3â³Ø'_x000C_A`ñ	Ñ%_x0005_AÐÿ¦R_x0001__x0002_°_x0002_A_x0013_:91Ij_x0002_A=¨\2_x0003_6_x000C_A_x0005_ucÐ½_x0005__x000C_Aûì¿_x0016_p]_x000B_AÎ%=_x0016_»í_x0002_A*k¦ºö_x0002_A'ÎÌ_x0001__x000F_Ü_x0002_AtZ»÷?g_x000C_A'ìÓ,_x000B_AÙ»és]×_x000B_A&gt;¶Á\]´_x0002_AþR=%C_x0002_AÇ_x0016__x0006_CÝ¾_x000C_A#5©"EÚ_x0002_AD²µXGS_x000C_Ar;ùñY¯_x0002_Aa-EbS_x000B_AÇKB_x000E_ö_x0002_A_x000B_mpÂã¶_x000B_AÙWÛ_x0018_ù_x000B_AiæÎê k_x000B_Aùx·E_x000C_A^_x0012_"_x001B_å_x0008__x000B_AuC­N_x001A_æ_x000B_A¤ÇÀ7¯³_x000B_AvðÆÓ_x001D__x0002_Aî²_x0016_Ìû_x0002_A_x001C_'ú_x000D_|5_x000C_ACQb«Àé_x000B_A4àøÓ3 _x000B_A_x001D_Â¤ïUn_x0002_A_x0001__x0002_"ÇÔP_x0003__x0003__x000B_A#B¶µ\_x0002_A_x0018_ÛÈ_x001E_Å_x000B_A¯¸¢Áé¥_x000B_APhfª®_x0002_AaVxÄ	ApÍA¡_x0002_A_x0011_.}úÑ$_x000B_A¼pô_x000B_A¸_x001C_ P¿V_x000B_A®é9z&amp;3_x000C_Aîg°,³_x0002__x000B_A_x0006_&gt;ý¤_x000C_AÅ_x0003_Ü#¨Ï_x0002_A(nïØõ_x000B_AÐÌU¨_x000B_AXÈë_x000B_AÚ¬I]ÜÂ_x0002_Aæ}ããßV_x000B_AWùDÜ_x000C_Aö_x0014_µõ_x0002_AÜÑ'´Ø_x0005__x0002_Añ6Õ_,§_x0002_A~üqá_x001B_a_x0002_AtT¬À:H_x000B_A¸@Îî_x0002_A÷	´yoÊ_x000B_AmPÃìG÷_x000B_ASÞS&gt;_x000B_A6Î¥´_x001E__x000C_AbK^ä	_x000B_Ak×M_x0002__x0003_ö0_x000B_AóDU_x000D_o!_x000B_Aü_&gt;Z¤ê_x0003_Ay_x0013_c@_x000C_AÐ_x0006__x0018_L=U_x000B_A_x001A_cC_x0019_Ï_x000B_AÞßw _x000B_A8nPY ß_x000B_AþE*ò®k_x000B_A²ý¼+?è_x000B_A¯Ë-q_x000B_¼_x000C_AÙE!?_x0003_A[Yüw_x0003_Ad ST_x000B_AZzäY_x000E__x000E__x000C_Aj éë¥1_x000C_AxÆÑÊÆ_x000B__x000C_AxÂGü+)_x000B_A/Q_x0017_û_x000C_A%e_x0019_Cê_x000B_ASEðf_x0011__x000C_A¼_x000C_ºz~_x000B_AI_x000C_ók®	A*îÝô&lt;Û_x000B_A¸_x0014__x0001_N#ú_x000B_A4­Ð­r_x000B_A.£ï-|_x0003_A¥)¿­B{_x0003_AífUÐg_x000C_A_x001A_w	oâ_x000C_Aº¼7_x0015__x000C_A_x001D_S_x0002_öÖØ_x0003_A_x0001__x0002__x0012_CM2ß_x0002_AL£_x0003_À2±_x000C_Aà½_x001D_Fy_x000B_Aò_x0008__x0011_BC_x0002_AD)ï(É¸_x0002_AÈT _x001E__x000C_A¼sS#¬_x000B_A/ø_°D_x000B_A"¯·Ð¦_x0002_AìÀØò	A_x001C_-êìh?_x0002_A1_x000C_G_x001C_IÉ_x0002_A3è¼öæ_x000C_A"Þo&amp;r_x0002_A¿Ò.£1_x000B_AN_x0013_ÍÃ_x000C_A±%ï2e_x000C_AØX~_x000B_A¹_x0015__x0019_K·__x0002_A^ªÑsÑ_x0002_An_x0015__x000E_ÁJ_x000B_Ax»î¼²Ó_x0002_Aå¤ß"·ü_x0002_AÍfOz9B_x000B_A}Å_x0015_ß×_x0002_AEÊÌúÍç_x000B_A1¾_x0018_$(_x000B_A¹#í=_x0016__x000B_A'Ö,Â`_x000C_AzAº_x000E_¼_x0002_AÐ@S¶³Â_x0002_A&amp;¤z$_x0001__x0005__x0004_]_x000B_A_x000D_(òºx_x000C_A¸ìtÄy_x000B_Apù38©_x000B_AQ_x0007_KÛ4_x000B_AGÍi,_x000C_A_x0006_pÑÖ_x000C_A_x0002_øøV_x0007__x000C_A_x0007_UØa;¸_x000B_A_x0001_×_x000C_Rï²	AÛEø9Ô_x000B_AJ_x0016__x000C_=ö_x000B_ABºvA_x001F_j_x000B_A&lt;_x000D_lE®@_x000B_ACìd|(_x000B_A.ïiÇù	Am6t_x0015_óS_x0005_A"íNí~_x0005_A_x0001_°·ÌÔY_x000C_AÛÐØ¸_x000D__x000B_A|Ã.rH_x0005_A»w_x0017_q±6_x000B_ATzâý_x0019__x000B_A»FMôj_x000B_A¯¡õZ)0_x000B_AÎ7÷LË_x0004__x000B_A_x000C_² å(_x0010__x000C_A_x0018_v%M_x000B_A#»F_x0001_Zx_x000B_AQäæT/A_x0005_A|à´L^_x0019__x0005_A?2"õ_x0003__x0005_A_x0004__x0006_P÷_x0003__x0007_O_x000B_AÑ_x0017_yy_x000B_A_x0008_¡¼Û{_x000B__x000C_A$ûNC:²_x000B_A`SìÍ_x000B_A_x0006_+±_x0011__x000C_Aí+ç0ý_x0006_A³Ïä HN_x0006_AÒ®&lt;ì_x0018__x000C_A@ßý/_x001D_Æ_x0006_A.j_x000D_¡_x000B_AYN" _x0008__x000B_AÓ_x0007_40T_x000C_A[Í«%¤_x000B_AÅÑ[Ápó_x000B_A!SqÊ¡_x000C_AØ_x0001_óþÞ_x0006_A«^¢ö_x000D_¥_x0006_Aõ5q`P_x000C_AG_x0005_¤÷_x000C__x000B_ANþ_x0018_»_x0006_AÜî°ð¼h_x0006_A¢Ë_x000E_Yü9_x0006_AÞ_x0017_Z_x0005_ñ_x000B_A{êFÆG_x0006_AÉ_x000E_C_x0002_A_x000B_AúéX?_x0006_A%¯Q_x0005__x0006_A¨J_x0002_HßS_x000B_AéÔs_x001F_Wt_x0006_Að&amp;$ª_x0014__x000B_AÀGhá_x0001__x0002_°^_x0002_AA®ËÏÇ¿_x0002_A0%,÷5_x000B_AI_x001D_©º:_x0002_Ay_x0008_,êá;_x0002_A±µ¶û_x000B_A©}_x0011_*r½_x0002_A÷þ3Ñö_x001B__x0002_AÃÖ¹ùª×_x0002_A_x000D_µPo"_x000B_A_x0006_iÞp©i_x000B_A_x001B_µ÷(ZÝ_x000B_AT_x001D_RÚ:_x0004__x000B_A_x001E_Q°_x0006__x001B_K_x0002_AMù)s_x0008__x0017__x0002_AHÚg°/Ç_x000C_A+.®_x000D_A/ m9e¶_x000C_A-¨ó°sR_x000D_AÒfêÝ»_x000D_A­*]pÝ_x000D_AM_x001E_ÍàÑ¯_x000D_A_x0006_	aÁ_x000E__x000D_Aøgv_x001D_Íb_x000D_A®_x0011_ÑóÚ_x000C_AëK9;£_x0019__x000E_AÒKx;_x0010__x000E_A!ýì_x000C_Añ¤_x0016_'6_x000E_Af:C¦ì_x000B__x000C_A¶ÍÆÚê_x000D_A¼X¢_x0019__x000D_A_x0001__x0002_ï`Jöb7_x000C_A¿=TU)_x000D_A/ç¡DO¿_x000C_A_x0016_K¯fç`_x000D_AÇ¥Lz_x0016__x000D_AÄïñà_x0011__x001F__x000E_A®þ'Äð©_x000B_Anñ_x0002_1]_x000E_AÙööU_x001A__x000C_A5U´i#_x000D_A¥N½±_x0002_~_x000D_A6¹_x0003_ý_x0019_Þ_x000D_Ag)d//R_x000C_A^pc£_x0002_S_x000D_A´ócì_x000C_AÃ¿Å§j_x000E_AW»#4Ó-_x000C_AP7N9c_x000D_A©_x0003_Ê_x0011__x000C_AUUóí«_x000B_Aì4º_x001E__x000E_A_x0008_úÓÉ}_x000C_ABú_Ê¼_x000B__x000C_Ag¡_x0011_ÆÅ_x001A__x000D_AÂ«Q»_x000C_Aÿ¤&gt;_x0013_l_x000C_A_x0001_{o_x0011_W_x000C_AþÒä3º¨_x000E_AIä7f³_x000C_A2ü_x000C_4_x000E_A_x001E_À_x0017_»V_x000B_A_x000D_~_x0019__x0004__x0005_'ç_x000B_A,}_dg_x000D_AZåU_x001E__x0008_â_x000D_AÄìÆh)_x000B_ABäpä,_x000E_Aî*$x_x000E_A:/*)_x000C_A¢Ãû'RÔ_x000D_Aðÿß÷_x001D__x0015__x000D_A'·¨DÕ_x000D_A/oâÇÎ_x000C_AP;Y´è_x000B_A_x0016__x0005_%¡ë¡_x000C_A_x0003_Á_x001D_Ý	_x0004__x000D_A~TáÅrB_x000C_A_x0003_­c _x0010_¼_x000C_A/¥YY9f_x000D_Aoºú|Ü_x000D_A_x000C_õ|g[ò_x000D_A/áÐ#~_x000C_A#D\oÔ|_x000D_AvTÞ-8À_x000C_A¯W%}_x000C_A ø_x0006__x001A__x0010_H_x000B_A¢$¶¾Ó_x000D_AKÜë_x0014_ßÂ_x000C_Aã_x001B_Ø°¦_x000B_AG_x0002_Î;úô_x000C_A_x001E__x0008_ø_x0001__x000C_Aú#4_x0014_eN_x000C_A&amp;_x0019_As±_x000D_AÉ_x001F_G¾_x000C_A_x0002__x0004_f[_x0014_³_x000B_A_x0018_°Ò©¢_x000C_Ah-2Ö|_x000D_AQ_x0001_]Ã_x000D_AÝQ_x000C_Þ%­_x000D_Açã¦Û_x000C_A_x001C__x000B_Õ3`_x000E_Aá¹_x001F_¡â«_x000C_A{pÓA_x000C_AZ¿&gt;_x0019_È_x0015__x000D_Ayò¶_x0019_l_x000D_Ak½_x0003_ËG_x000D_A õ_x000D__x000D_A½YÕ·¡_x000C_Ab 4£_x000D_AvåúÌµø_x000D_Aµ" »EÎ_x000C_A_x000C_­ÚmmÆ_x000D_AnQÄ_x000C_A_x0005__x001E_A_x0010_Ë÷_x000C_AÓ+òò_x000D_AD«ÑÌ»_x000C_Aú&lt;lÉ'¢_x000D_A÷ü.G_x000D_At3Ì_x0016__x0005_[_x000D_A«Lð_x001A_òó_x000C_A[Æúê_x001B__x000D_A#_x0012_P6Pk_x000E_A_x001C_D¥B¶._x000D_A&amp;*ÊÒª_x000E_Aïü_x0003_[_x000C_A®	µi_x0001__x0003_ ¯_x000E_A_x0016_´¯_x001D_O_x000C_Aþ_x001C_(1_x0019__x000D_AoL+áå_x000D_AÂ_x0005__x000C_`Ñ_x000C_A¡îQl_x0019_Â_x000C_Aa_x001D_Aß_x0018_®_x000D_A_x0006_ _x000D_P_x000C_AL_x0011_G°e_x000D_AÒíþ©_x0012__x000C_A©bOý_x000C_A¦Ñê_x0003_4}_x000D_AÁ_x0018_MLä¾_x000D_AÛË³_x0002__x000D_A_x0016__x0011_Ù­öþ_x000D_Aß§¥ëD_x000D_A_x001F_ev_x0017_?R_x000D_A_x000C_®îÇÐ_x000D_AGW_x0005_ØK_x000C_A9Ñ_x000D_b¡g_x000D_A©V &amp;S_x000C_A{_x0006_u_x0016_ _x000C_Aé§7ý__x001B__x000D_APõ&gt;±rÏ_x000C_Aú¢0 8ô_x000B_Ab|ÇA_x0012_Ï_x000D_Ax_x0005_É$~_x000D_Aç_x0002_³_x0018_ñ£_x000E_AûXÉa°_x001D__x000E_Aë.O;._x000E_AõÚ&amp;0D_x000E_AóP2¹Ã_x000C_A_x0003__x0005_ºüUVT_x000D_A¬%t+ë6_x000E_A_x0004_uHu_x000C_A!_x0004_ô_x000E__x000C_A)°ËÛ¼__x000C_AJgVWßz_x000D_A*_x000E_küU_x000C_AoG:?+_x000D_AA¦ ºI_x000C_Ak7HÎ_x001C_b_x000D_AÏZ~a¸G_x000D_AÉ_x0014__x0002_ÝîÑ_x000C_A0=­_x0001__x0012__x000B__x000E_Ax¢_x0015__x000C_A_x000C_¶Øe¬c_x000C_A_x0004_¤_x0012__x0001_¾_x000C_Aõë¸_x001B_f_x000E_A_x0007_&gt;µí;_x000D_A¥}¬&amp;²_x000C_Aq_x0017_ñm_x000D_Aåø$ &amp;_x001C__x000E_Aõ7ºÝU¢_x000B_A;ÙB_x000E_^Æ_x000C_A­õ_x0017__x000B_X_x000D_A¾ü`_x000C_UU_x000D_A&amp;wÕ2,_x000C_Ae±g÷)_x000E_A¦åPþ²ð_x000D_Aa½ª&amp;­±_x000D_A¡u²ª;y_x000C_A_x0010_+çR_x000D_A.Y¶´_x0005__x0008_LP_x000D_AG/âI]_x000C_A8e _x0007_¡_x000D_A_x0018__x0006_V¥C_x000E_Aü8PÕ[_x000C_A'æ0(2_x000E_AÆ÷Ý´Û_x0011__x000E_AÞ÷ýzPö_x000D_A_x001C_·_x001A_N_x0013__x0016__x000D_AÔôíZS_x000C_Aë¥_x0003_kF¸_x000C_A_x000B__x0005_t#4_x0008__x000D_A_x000F__x0015__x001F_N×-_x000D_AïØ5u_x000D_AsÂ`XÆ]_x000D_A_x000C_¹_x000B_Ä¢_x000D_A4b¦ôø_x000D_A&lt;_x000E_cQ=Í_x000D_A®o_x0014_A%_x000C_AVH?ÎÃ_x000C_A_x0006_¾À_x001B_ä_x000D_AÖ?_x000F_{|_x000E__x000D_A_x0001_¯_x000D__x000C_Akµ2º±_x000C_AöP_x0007_`_x000D_A¹¦_x0017_åÈ_x000C_A_x0004_ þICs_x000C_Aq;_x0018__x001F_7_x000D_AîuÒ3_x0002__x000E_A±oyU,_x000C_Aø$·Äúb_x000D_A!PHc_x000E_A_x0001__x0002_G'_x0002__x0019_s_x000D_A;÷9ÚÖ_x001A__x000C_A[ô·ò5_x000D_A_x0013_ çà_x0001__x000D_A¿¹Y0ô_x000D_A£Ì^S½C_x000D_A_x0016_Ù_x0003_m0_x000D_A2_x000C_ß~n_x000D_Aèß_x001E_n¿_x000D_A_x0005_Äó®¬|_x000E_Aùã§¨/_x000C_A[|Ù_x0004_û_x000C_ABÄ_x0010__x001B__x000E_Asp'Ôr'_x000E_A_x000B_7ö¿ñµ_x000B_AKã_x000C_#N_x000D_AÕJ@*_x000B_AÃøß_x000C_ø_x000D_AÎø:F_x000C_AY¼¼B_x000D_AnÏ äÇ_x000C_AÆ-õ`_x0003_Ñ_x000C_A_x000D_·)öI_x000D_A_x0006_°¢ ¸_x000D_Að´_x001E__x001F__x000E_AÞW~¦_x000C_A([Ï_x0014_ÎØ_x000D_AÔí÷¤÷_x000C_A,/ÿé|_x000D_A§p:=6Î_x000D_A±{(i(0_x000D_AuÞ Ø_x0001__x0002_!é_x000D_A²qo_x001F_×_x000D_AÃ_x0001__x0011_ó_x000B_A5Ð%i_x0003__x001B__x000C_ABÌk&amp;_x0013__x000E_Aî?[	_x000D_A 9è÷¹£_x000D_AV_x0006_^Gæ_x000C_A&gt;&lt;_x001E_*_x000C_Ak¸_x0019_ÿ_x000C_Aljæ~ª_x000D_AB_x0012_&lt;b×_x0011__x000C_AñËÊÃz_x000C_A^ªÓ_x0015__x0001_×_x000C_A}_x0018_"ùüK_x000E_A_é9ä_x000E__x0019__x000D_AA_x000B_Ô _x000C_A_x0003_?6WK_x000D_AB(_x0006_§¿Ù_x000D_A±4¿Ml»_x000D_A¿FLÍ_x0004_Ø_x000C_AÉ_x000B_áÍ&gt;_x000D_AAé!_x0015_Õ_x001D__x000D_AÐ!ÞAÐ_x000D_A5v}¸_x0018__x000C_A. }Íª$_x000E_AÛÈBT_x000D_A&gt;_x0016_r+ÕN_x000C_AÛJ-M«Å_x000C_Aj"Hk)_x000E_A÷_x0019_ò_x0010__x0001_~_x000E_AF\=_x001F_U_x000C_A_x0004__x0006_Ìë&lt;_x000D_Aõp]_x0004_îh_x000E_A{Z*"_x000D_AÞ If_x000E_A;Hî­ _x000D_AÝ_x0018__x0008_Û_x000D_A_x0005_E¤3_x000C_A^_x0001_£ëfz_x000E_Apø¥p_x000C_AuòÉe3_x000D_AV¾yE_x0014__x000D_A aÉH_x000D_A@f¼Ö_x000D_A:7Ë[*_x000D_A_x0002_I¢Æ_x000D_Aäá_x0016_R¶û_x000D_A_x0002_`@~_x000B_Aô¼¬_x0019_²d_x000C_A.·¼ó_x000C_Ae_x0013_K&gt;ÕÓ_x000D_A3î@_x001B_á§_x000B_Aåi[J-_x0013__x000D_A:È'ì*ú_x000B_Aø²Gé#5_x000E_AOæY_x000C_AéÄ£#5_x000E__x000D_A&gt;_Ï &lt;o_x000D_A!f(_x0003__x000E_A_x0007_äuºÍ_x001E__x000C_Aä¡íÐö_x000B_AKd+1_x000E_A:Û_x0001_*_x0002__x0003_rÛ_x000D_AäºöíÒ_x000D_AïX_x0001_þq_x000D_ARãî¡v_x000B_AêæV4èo_x000C_AA_x001B_²´v_x0010__x000D_AðeÂB_x000E_AZy	Ûdª_x000D_A_x001D_´`Xè_x000D_A*o\'M"_x000E_AÝ¡5HÍK_x000D_A^_x0007_99_x000C_AÜiå*_x001B_Ð_x000D_AÞsæÔï_x000C_A?_x001B_¤&amp;WÙ_x000C_Aq_x0017_ñ_x0006_7²_x000D_A|Çób¡m_x000D_AJíÈ%1a_x000D_AÓôª_x000D_A	ÇÔüDW_x000C_A¤¼Hlk_x000D_AàfN;_x000D_A5_x000C_Òg×_x000D_A_x001A_}3*x«_x000C_Aÿb+±£_x000F__x000D_AÄÏoî_x000C_A}à_x0013_¡_x000C_A_x0019_!ô gS_x000E_Ab.Yo»S_x000C_AT?ªän_x000C_AüúßæR_x000C_AÂölð_x000D_A_x0001__x0002_hÇùõý_x000D_A_x0018_ëÜH_x000C_AZ|f_x000D_Ð_x000C_Ae¬k_x0007__x000E_¦_x000D_Aµ|åàa_x000E_A_x0006_¿þY_x000E_A_x0013_Ggô=_x000C_AÙöR_x001B_;_x000C_A_x0012_Eðð_x000D_AJe&amp;10_x000D_A_x000E_nÐÀ6_x000D_A_x001E_¶¬;3_x001F__x000D_AþóóÃÚ-_x000E_A^(v?_x0015_y_x000D_AWÊÕ¡_x000D_An_x001F__x0017_§_x000D_AõR_x001C_¥Â§_x000C_Avgv_x0018_y_x0019__x000B_A_x0018_Q£Ô_x000D_A_x0001_Z×7!_x000D_AèKEÏ²s_x000C_AñB6L_x0010__x000D_AFtb_x001A_ô_x000D_Aõ¸qê._x0015__x000E_AÓÎ2E5_x000D_AÝµ÷t&gt;_x000D_A_x0006__x000D_&gt;t|_x000E_AÁ"ºÅæ_x000D_Aò©ãó h_x000C_A_x0017_¾_x001D_^¨_x000E_ARGaä_x0008__x000D_AXÀ	v_x0002__x0003__x001F_y_x000C_AãD_x0004_+áË_x000D_A	âøµK!_x000D_A~?Å!=8_x000D_AÚ©_x0001_â_x000C_AÉÁé&gt;8I_x000C_AÚàH&lt;8_x000D_Aøã¥¹°_x000E_AüÙ7zG_x000E_A_x0003_§_3-_x0008__x000E_A_x001B_*.~_x0002_­_x000C_A:_x000E__x0007__x001A_ÞD_x000E_AÕuaìä_x000C_Aqûzôñ´_x000C_Aþ3*ì/_x000D_AtÒº+/_x000E_AS¼ÑîÎ_x000D_Ab$6k¯_x000D_AWm_x000D_t_x000D_Apµ"CíQ_x000C_A__x0001__x001F_óº_x000D_A_x0008_-rËj&gt;_x000E_A_x0010_´_x0016_;2_x000D_AU_x0006_¹ÍÝ_x000C_A(&gt;£XÝ_x000C_Aï_x0019_r_x0012__x0008__x000C_A_jUg-´_x000E_A(_x0006__x0014_0_¸_x000C_A_x0002_º³&lt;_x000D_AÊÈä³5ä_x000D_A^HÝX_x000D_AùØõÿ_x000B_A_x0004_	ªÃÖ_x000F_2_x001F__x000C_A/=Ç_x001A_1F_x000D_A·"}²²_x000C_AÖÉ_x0019_íL_x0008__x000C_A_x0006_×R¦U_x0005__x000D_A_x0015_rX½l_x000D_Aý?}_x0012_õ_x000C_AH«Ö&lt;,_x0011__x000D_A« CåÂ_x000C_AVûb_x001E__x0002_{_x000C_A_x0014_Î£¢._x000C_A7þ_x0019_ua}_x000C_AuÌn%_x0006_e_x000D_Aí2ýßÉ_x000C_Aß_x001D_&amp;ô_x000C_AÂ{-%æ§_x000C_A_x0013_LUö@_x000D_A_x0001_fx.Eô_x000D_A¡_x0001_öß¶_x000C_AG_x0007_Mzà×_x000C_A7ÆÇ5._x000C_AEÕå!µ&gt;_x000C_A÷_x0003_ÿRÛw_x000C_Aì¹3ûÈ{_x000C_AÚ_x000F_êX¡'_x000C_A÷¸ÿô¾_x000D_ABTzo±8_x000D_Aþ­§7Ç_x000D_AøÆ·ã¡_x000D_AÜX÷Ù_x000C_AâXÁ_x001C_Õ_x000D_AUd_x0001__x0003_¨_x000D_AÜ±­_x001A__x000D_A(:³_x000C_A_x0016_¶d_x000F_*_x0019__x000E_Aââ¦{V_x000D_AX_x000E_ÚïÌ_x000D_Aýãw´_x0011_¡_x000C_AÔ*_x001B__x000D_A_x0001_ZÝ{_x001A__x000D__x000D_A©0_x0005_)-_x000B_Aó¨_x0002_a*ð_x000C_A_x001D_âJ¼v_x000C_AÊÙa0²Ä_x000D_AË(è_x001C__x000D_AÕx¯Zå_x000C_A,C::²è_x000D_AØKc- »_x000D_AÇ.i²4_x000C_A³j_x001E_P_x000D_A·ëªöt9_x000C_Aºû7þÜî_x000D_A_x001B_O_uM_x000D_AW/[ï¶_x000C_AÆ_x001B__x000D_Êg_x000C_A-Ï3~_x0003__x000F__x000D_AdkÅ6_x000D_At&gt;ºª_x000D_A_x0010_;z5_x000D_Ar&gt;Û_x0017__x000B_D_x000D_Ao±±;_x000D_A¸ð)¨_x000D_AÙK§ð_x000D_A_x0002__x0003_Ä_x001C_ _x0007_,_x000D_A·Ð_x0005_­¢_x000D_AòóÉ¶Ô±_x000B_A¸_x0016_³x"_x000E_AÚ¨À³¢_x000E_A_x0003_IÿòS¢_x000D_A7_x0018_ú_x001E_Oø_x000D_A©ô_x0013_{®_x000D_A\âõ_x000D_O_x000D_AÇ_x0004_5ÉØ_x000C_AZ½çó_x0017__x000C_A"sWt&lt;_x000C_A@ÁR._x0004__x000D_Ac_x0016_	ÿhw_x000C_A_x0001__x0001__x000E_lbÒ_x000C_ACÍ_x001E_U9_x0010__x000C_AsQy$ÏM_x000C_A_x0003_J@{Þû_x000B_A¹1_x0014_G7_x000C_Aìä"©©_x000D_AFìVÎ7æ_x000D_Aå_ð#:&lt;_x000E_A¶}úüÅ_x000D_AaR:1{_x000C_AÓ®îoC_x0002__x000E_A+|ªÌ_x0006_¥_x000B_AØ¶¦PW_x000D_A_x001A_üæô_x000D_A!}D_x000C_;_x000D_A_x0018__x0004_º?_x000D_Az@_x0017_ià@_x000D_A á5_x0002__x0005_uO_x000E_A#·U_x000C_AxÒ­Ë_x000C_AzÇèÅ_x000D_A_x0004_|l|Ì_x000C_A_x0002_ÛÍ´3_x000E_A7´Û×VÚ_x000C_A¨R#C7_x001E__x000D_Aó#¹¯_x000C_AM³_x001F_åà_x000C_AùÈË	\m_x000B_Ah_ãU«_x0003__x000D_A+s0_x0017_"´_x000C_AÞß¯_x000F_&gt;Û_x000D_A÷_x0010_sx¡½_x000B_AáÆ_x000D_I_x000C_AC«o·æ_x0008__x000D_A_x0018_ÌXF_x0002__x000E_AFqq§ÃÌ_x000C_AÑ¹_R_x000C_Aßø_x001B_kòù_x000D_A´x£Çé_x000C_AcVá0Å_x000C_AF_x0001_Õk]ý_x000D_A÷	ÿÍ_x000B_Ap½$#Þ_x000E_A!Yå_x0004_@!_x000E_Aa¯&lt;É_x001F_v_x000D_A"@x@9H_x000D_A`_x000D_»}_x000D_Aô_x0002_ý_x0004_Ú_x000D_Awh¡¼Ê¨_x000D_A_x0001__x0004_¥J­Î_x000B_A¸Óð5c_x000D_Aþ_x000D_É¨:_x000D_A_x0004_O	¨_x000D_A;ËTöbÁ_x000D_A@/Ö°ß_x000D_AÝîT_x001C_å_x000C_A4íØ¾_x000C_AmÏc8×_x000D_Aa_x0005_ê'7_x000E_Aq[)_x000C_AN_x000E_¶+_x0008__x000C_Ayù_x0001_¼Ó_x000C_AòKg¤^Õ_x000C_AêtIÐÇ_x000C_A_x0008_aÊ#_x000D_A¾1_x000C_¯`_x000C_AÃu©/5o_x000C_A¦_x0003_óC_x001D__x000D_A&lt;Ýl_x001D__x000E_A_x0002_Qv=á0_x000D_AÛ_x0013_ò¦_x000D_Ô_x000C_AsÉ­Õ«_x000C_AëY6#ÉÉ_x000D_Arû´l_x000E_A¦àØöÝ_x000B_A×w~ßÛ®_x000D_AÏ$-¢¦_x000D_A]õiô|_x000D_AÎ³_x001E_&amp;_x001A_!_x000D_A.Rö_x000C_APêG_x0002__x0003_þi_x000C_A¦´n|_x000D_A×,S#M_x000D_A¿ÎÏ.ï[_x000D_A¾Kªâ_x000C_Aãú_x0012_x±´_x000D_AYo8&lt;y_x000D_A$ßg_x000C_Aê:0ÐÛ_x0006__x000E_A÷5°ÞÃ_x000D_AýGWè#_x000C_Asj_x0014_Ý»_x000D_AF¯áA_x000C_AîRÃ¦_x0001_ç_x000D_A=_x000B_'M_x000D_A5%æ¬_x000C_AN@È_x0014_Ü_x000B_AuÇ_x0004_Ôt_x000B_AbÔ}s_x0001__x000D_A_x0014_ËÛô_x001B__x000C_A¥ ^A_x000D_AFì{[|_x000C_AÛö¶]_x000C_Aàzå_x0002__x000D_A©W_x001D_²_x000C_AµDèÜÐ_x000C_AíÜáÝ1_x000C_Aøl.LÇt_x000C_A»òËtV_x000D_AìÏ_x0015_Û_x000D_AÌ¯²¸_x000C_A_x001A__x0008_ÄNé"_x000E_A_x0001__x0005_aÕDV"_x000D_A£_x001A__x000B_M\_x000C_AEýÈ_x001C__x000C_A__x0005_*¨ b_x000C_AõÉá8_x000C_AÎ3sÏ_x001A_¾_x000B_A×&amp;6æ)X_x000C_A2õ_x001F_&amp;Z_x0003__x000D_A4^¿«+_x000D_AÙD0N!h_x000B_AZ²ÉÈx_x000C_AN±g(_x000C_Aÿ*E6ñ_x000B_ARÖµgþ_x0004__x000E_AÊO¡Ñ_x001B__x0018__x000D_A¼?_x0013__x0014__x000C_AaCñº_x0002_º_x000C_AfC¡Û_x001C_9_x000D_Aç^ Iü_x000B_AÃ¯%_0_x000C_A`ð($Û_x000C_A®_x001A_¶g²_x000D_A_x0016_n)_x000C_A¬éþ	øj_x000D_A[ é_x000C_A¯\Ý_x000B_¨ò_x000D_A_x0002_&lt;ÁS,m_x000C_AbE´g¶=_x000E_A­"_x001F__x0002_½_x000C_As£xÏI_x000D_AÉ_x000C_0IÖ_x000D_Am:Ã_x0001__x0002_B»_x000D_A_x0011_74B_x0003_ø_x000C_AzPâ?à_x000C_A«ùÑ^ó_x000C_AD+h/U_x000E__x000E_Aú,ö_x001B__x001E_ü_x000D_Aï	_x000B_+o_x000D_A_x000C_ç_x001A__x0018_S_x0003__x000E_A$ýº¹1©_x000B_A´°_x0005_ïõ_x000C_AI©Gù_x001E_J_x000D_A. ¿¤[_x000D_AI6 ´_x000D_A:Â_x001C_«²ú_x000D_A?²¢Î_x000B_Ab&lt;5_x0004_P_x000F__x000E_AT½FöÄF_x000E_A|völ¯_x000D_A5_x0011_Õgy_x000D_Ap#L_x0002_6Z_x000D_AÈëUÉÍ_x000D_AÆ_x0001_FÄô}_x000C_AAêÑê_x000C_)_x000E_Aä­ü¾í_x000C_Ae¹ý*ÓY_x000D_Aþ0ñ-°¬_x000D_AZêS?-ï_x000C_A\¦ÂÅ_x000D_A_x001C_1ý»Ñ*_x000D_Aã_x0005_Ça	_x000D_Aueo÷¿_x000C_Aýdú¢%p_x000D_A_x0006__x0010_7¼_x0006__x0002__x0015_i_x000D_A_x000C_úbO:-_x000D_A_x0017_ó_x0004_4#p_x000C_AXp_x0019_Ø_x000D_Aöd_x001A_âD¨_x000C_AÛ&lt;`u_x0007_ï_x000C_A0kA	m_x000D_AÂ*øZ_x000D_A:à¦ì_x000B__x000D_AX¨HúC_x000D_AZü_x0005_áÄ_x0001__x000E_Ax_x0007_Û¼Ã%_x000D_AÔct_x0008_Ø_x000B_AÓeÎ8Þ_x0005__x000E_AFJ{TF_x000D_AùÌ2_x0002_o_x000C_AÙøÈ_x000B_AP~1ø_x0010_v_x000E_A__x0017_¶Kf_x000C_A×M_x0011_­µ_x001A__x000E_AðÌ*ï¨B_x000C_A,N|]_x000C_AfÕ_x0014_£¡_x000B_Aý_x0007_A(Ú«_x000E_A_x000F_¨Rá_x0018_ø_x000C_AxH0¥i_x000D_A_x001E__x0016_0ìI²_x000C_Aì_x000E_yr_x0004_Ô_x000D_AVem©¥_x000C_AÅsrOÄh_x000C_A×_x0003_º&amp; _x000D_AÓ¥CÓ_x0001__x0002_?ÿ_x000C_A_x0006_qëWøË_x000D_AfÉm¨4ñ_x000C_Aï±íè_x000C_A_x0011__x001F__x000C_)ç[_x000E_AnÜÙf$_x000B__x000D_AñÂ_x001E__x0005_9_x000E_Ao¢V«N_x000D_A¼jÚ-_x000D__x000D_A!ëA_x0013_ß,_x000C_A_x0008__x0015_]_x000F_ÿ_x000B_ALÎ6_x000C_A­´ü;tQ_x000D_Aat{_x0007_Ð_x000D_AÎçW*V_x000D_AHÇ$Héü_x000D_A_x001A_ÒÝò(_x000B_Ag_x001C_¥9_x0007__x000D_A©¬éRÅ_x000B_A|³¼¹`Ü_x000D_A7;ß_x0012__x001F__x000E_A8?KN´Ö_x000D_A_x0008_¬_x0001_Ä×=_x000D_AY+yA_x000D_Aÿû_x001E_ø_x0003_W_x000C_A«_x001E_ìIqû_x000C_A_x0008_Px¤_x001E_Z_x000C_AÌ_x0015__x0016_þA_x000D_AäôÀ_x0008_Íò_x000B_A;k¢7_x000D_AFÃÛ2_x000E_AÍxj=Ê©_x000C_A_x0001__x0003_½_x0002__x001A_ßõp_x000C_AÞ_x0008_úQèª_x000C_A_x000B_4¢_x0019_£i_x000C_Aù_x0019_â¥_x000D_A³ôÊçÈÆ_x000D_Ar&amp;j´_x0016__x000D_A·_x0002_Ù´ëï_x000B_A+ú0Ý_x000C_AMuÄ7k_x000D_A_x0016_(_x000D_Aúò ©_x000C__x000D_AÇRþ_x0008_¼ú_x000C_A_x0005_i_x0011_Êe_x0011__x000D_A¶0,õ§Æ_x000D_A®z÷ó]_x000D_Aé­S¶{_x000D_A+§°ß+_x000D_A!`þ`_x000C_A!_x001E__x001E_âÁc_x000D_A&lt;6Å$_x000E_A_x0004__x001A_?¢_x000D_AàU×n_x0014__x000D_A8²_ù~_x0006__x000C_A4ÍÝ_x0014_%ê_x000D_Aäx#1)N_x000D_A!¡_x0007_a_x000C_A_x001F_=öC_x000C_AWè¯¤Î_x000C_A7Y&gt;î_x000D_A@_x0006__x000E_H=_x000D_A­_x001E_jæív_x000C_AÚæzX_x0002__x0003_[Ò_x000D_AB_x0005_ÃN½_x000D_A&gt;_x0019_áe_x000C_A_x0003_¨Ë+Ó_x000D_A_x0018_âÒ/f­_x000C_AbÔø+SP_x000C_AjÊü]ÚT_x000C_A·)_x0001_]h_x001A__x000E_AÕ_x001F_×ª¸_x000D_AôÎru_x000B_AèaJd¤G_x000C_Ai^Æyp_x000D_Aä]­^_x001F__x000D_A~þ¹gap_x000C_A`¿uú:_x000E_AøÙ_x0019_â=µ_x000C_ALÊ_x0010_K+_x000C_Aá.éY_x000B__x0006__x000D_Az×_x0011_Rù_x000C_A®Âï_x0006__x0008_Ï_x000C_Ar³ú_x0014__x000C_A_x001A_âr25__x000C_A_x0005__x0013_ÉZ¿m_x000C_A_x000C_7ü!_x000D_Aâz_x0005__x000F_d4_x000C_A:q^)_x0016__x000C_Aý¼0òí_x000C_A`©~£_x000D_A®FO©å._x000C_Aÿh±­_x000D_AäÂNv¶_x000D_Aiú_x001F_³J_x000D_A_x0005__x0006_¤x: _x0007__x000D_A_x0017_çm[ _x000D_A)_x0012_â_x0011__x001D__x000C_A.Õk¡I_x000E_AÛ|ù574_x000C_Aé_x0001_Ý©­m_x000D_A_x0003_è_x001C_¦_x000C_AÍ?Û_x000C_ß_x0010__x000C_AÓm¡]lQ_x000C_A4Æ]i0Ý_x000D_A$_x0017_Æô_x0004_$_x000D_AX_x0012__x001A_q_x001D__x000C_A8®v1QÇ_x000B_A$AÄê_x000C_A¡Ð_x0017_I_x000D_AlD_x0007_tq_x000D_AxÓ%_x0002_ÝÑ_x000D_Að_x0010_%ûÔ_x000B_AYG#1n_x000C_Anùv_ñ_x000D_A¾ñ_x0002__x001A_Ó_x000C_Az_x0001_p2V_x000B_AoÀ_x000D_A_x0001_î´höM_x000C_AH´_{_x000D_Awº¨áð_x000C_A/åû=sÜ_x000C_A_x001C_Å·!æÁ_x000D_A]_x0019_^gá_x000D_AÒâ_x0012_oÅ_x000D_AÀìHä_x000C_AÑ%Ô_x0001__x0008_Í³_x000D_Aâm£_x0005_b_x000B_AÜ_x001E_S¯Kú_x000C_Aá_x001A__x0003_×b_x000C_A_x0001_ß"_x000C__x000D_AÄ@Ð1_x0007_ð_x000C_A_x0016_½Â!ù_x000C_AVrèQ³á_x000D_A.1è9¿_x000C_AéB°+¥_x000D_AB×Ìð_x0014_¥_x000C_A r²ÁÜ_x000D__x000D_A¾2¢ñ_x0013_r_x000B_A9Ðj9_x001C__x001C__x000D_AxBy¤_x000D_Aûßçn_x0017_#_x000D_A_x0016__x0013_ø¾·_x000D_Apø_x0015_h_x000C_AÁ_x0006_#_x000D_AÿJØ_x0019_µ4_x000D_AÌ}fû`v_x000C_Am©±x~_x000D_A_x0010_ôrý_x000C_AºÓüF7_x000D_AÃeìÝá°_x000D_An	+ó_x000C_AÃWBµtæ_x000C_A(¬¼Fó&lt;_x000C_AgáÀ8_x0003__x0004__x000D_A_x0002_ñL¡À_x000D_AJ÷_x0006_©JÅ_x000D_Aãò=bX_x000E_A_x0001__x0003_Â*{d_x000D_AéÙ{_x0004_g_x000C_Apý_x0013_)1_x000D_A_x0014_U²2_x0017__x000E__x000C_A_x001B_¿Zgae_x000C_A§gæSX_x000E_AØÉ|R4'_x000C_AûèÌ_x0019_	_x000C_AAJ,Ód_x000D_A£/º6_x000C_A}Y5CìV_x000E_A Å+äê!_x000C_A&lt;ß_x0019_Èxk_x000C_AÃ³_x0011_Ä_x0011_&gt;_x000C_Ak_x0014_Æ'C_x000C__x000D_AýyË)±_x000D_A_x001A_Ug½íí_x000C_A_x0006_td_x000B_Ìú_x000B_AÀÆWúW_x000D_Aå0M6_x001B__x000D_Aã&amp;Ý7ÜÁ_x000C_A¢ó¼_x0019_¶í_x000D_Af_x0010_qTU_x000E_AAçV_x0008__x001D__x000E_A_x000D_¤ÖÂi³_x000C_A6`lß_x0002__x000C_A_x001F_õ_x0004_ø_x000C_A£ó¿:Æ_x000C_A\ô»_x001D_?Å_x000C_Aq_x0019_y_x0002_®X_x000D_A¥4~7~_x000C_APIÞ_x0007__x000F_}_x000D_AøÏï_x0008_Þ_x000D_A_Ú5µ¶8_x000D_A´$mL_x0010_¶_x000C_A_x001C_4ZTgC_x000E_A75¸ýM_x000E_A7V¨·b_x000C_A[ezãßë_x000C_AE=_x0010_þ_x0012__x0005__x000D_A½»øW	è_x000C_Aeß3ù§1_x000D_A¼ÎT_x0019_7¥_x000C_Ae|ÁS¶õ_x000C_A¾¶ÄÔp_x0005__x000D_AØ_x0019_Qü u_x000C_Aa^tÉs$_x000D_A*ËÂê¯_x000C_A¡¨_x001A_úð_x000C_AaehËD_x000D_AZLETÖÆ_x000C_Aº8"§_x000D_AúLã_x0001_^I_x000D_A»P¯Aà_x000D_A_x0004_cú|Ý_x000D_A$Òz»ý_x000C_AF¡#y»_x000C_A¢m_x0002__x0006_¾_x000B__x000D_AKþ¡õ4_x000E_A¼N_x0006_¹o¬_x000D_AÄ_x0003_~Çë~_x000D_AÌ~_x001D_UÆ=_x000C_Alçl¢Ïf_x000D_A</t>
  </si>
  <si>
    <t>aaebb5090c48dcfdf7642bd586c9f9f9_x0003__x0005_¬_x001B_Õ_x0018_Ù_x000D_A{bäó*s_x000E_AÒó¹`À_x000D_AD	±¤ù¨_x000C_A·àV'¦_x000C_A_x001A_ï¦Ã_x000D_AÂ3_x0006_ü_x000C_A,:CxË_x000C_AÍ_x0011_³bÞ_x000B_A_x0001_)åT__x000E_A®æXÅXM_x000C_A}Ñ3o{"_x000D_A_x001E_Î_x0005_òØ	_x000D_A6aÐkx~_x000E_A_x000C_·ö0êr_x000D_A_x0014_â\]÷1_x000E_AZÃ_x0012_xL½_x000C_Aq\¨´Ã_x000B_A-&amp;Rp_x000C_A_x0015_ì«MÊ_x000D_A[É=Û3º_x000C_AH.¾Ú_x0013_:_x000D_A¦|SnYN_x000E_A¼½÷ë)_x0002__x000E_A¸_x001C_;Üp_x0004__x000E_AB´$y_x000C_AË³íìÕÐ_x000D_AAr¤)_x0007__x000D_Aëëgæý_x000B_AÛØ¥à|_x000C_A6	v	Ò_x000B_A_x0019_[â^_x0003__x0004_;#_x000E_A:K¾¾_x0014__x000D_A_x0002_»»k_x0007__x000D_AtÈÕ_x001A_J_x000C_A9ìÀµ_x0003__x000D_A_x001E__x001E_`k·_x000C_AùÓo[_x0006__x000D_A0¦ÇøfÂ_x000C_AÉhó_x000C__x0018__x000D_ABaýÿß_x000D_AB² §M_x000D_A³_x0013__x001B_9;ú_x000D_AZqñö_x000B_A _x0015_Ejo_x000E_A.AeÑI_x0004__x000C_AdÎÄl#H_x000E_ALÝÐÂ_x0006_N_x000D_A4¸²÷d_x000C_A·MÂøúX_x000C_A7w`_x001A_±$_x000D_AÃãèìh_x000D_A­d­ãø_x000C_A_x0006_i[¾¥^_x000C_A5bhø_x000D_AÆGV_x000F__x000D_AX¯G_x0002_Ü_x0001__x000D_AE¾q6¶V_x000D_A._x0019_2²A_x000C_Aj%Ã½§_x000D_Aæ&lt;º`È_x000C_A®ýöV6_x000D_AåØòÙ.|_x000D_A_x0001__x0004_Ðª5é+A_x000D_A$KgªÌ	_x000D_Aq_x0004_w6«_x000D_AÝ0R_x0010_+_x000C_Ai.µ½_x000C_AÆc[ä_x000D_AÙ_x0013_Â1ß_x000C_A&gt;m×_x0003_&amp;_x000C_AROU_x001B_7K_x000D_A¡N÷é4¹_x000C_AæHÿo§'_x000D_A#M÷_x0018_Ht_x000E_AÅÌ¤ý]_x000B_A_x0007_&gt;_x0015_ð«_x000D_Aäålà_x0014_ç_x000C_ARÅ¯%¤_x000D_AÊ]8üh_x000D_A_x0002_Ü)_x0012__x0003_£_x000D_A_x001F_Ì_x0011__x000B_¥_x000D_AªØçê¸Æ_x000C_A;sáô_x0016__x000C_A_x0012_{ßæÝ._x000D_A4å-)e_x000D_AãZªî_x0004_6_x000D_AÙg7àÍ_x000C_AåGéTÒr_x000C_A¿Í_x0013__x0010_r_x000D_ABDÜr_x0003__x000C_A\_x0014_Cñ.?_x000D_A_x0007_Óµ×_x000F__x000D_Abee²ÉH_x000D_AJë&gt;7_x0002__x0003_V_x0003__x000D_A$íwõ8_x000D_A f_x000B_÷È_x000C_A&amp;7_x000E_è_x000B_A(î5Âá_x000C_A¬L_x000D_A_x0012__x0013_Ç6n¼_x000B_A$ÁÉû_x0015_	_x000D_A%¹&gt;7bù_x000D_AO!Ý-Â_x000C_AÍÖ!²l_x000E_A,_x0004__x0001_èþµ_x000D_Aý@ì_x0006_ Ä_x000D_AêUÑl_x000D_AÄ}2îÉ_x000B_A_x0005_5Ý«¶R_x000E_Ad|ÉÕ _x000E_AÆ&amp;Z·_x000C_AáXÅö7_x000C_AaÔH×__x000D_Aþ=_x0015_à_x000C_A[ÐL¥ì_x000B_AÑ7)ç©E_x000D_A_x0003_¤z.¨_x000C_A`öA´_x000C_A³ì¡_x001F_è{_x000D_AqäàÂÖ_x000B_A~qÊÜ_x000D_AÂÿ_x0014_Sj¦_x000D_A*_x0007_°a_x000D_AZñ_x000E_ÙE_x000C_A){³dKÌ_x000D_A_x0001__x0006_	*í¹i_x000D_AfªH^_x001C_._x000D_AÁbð²åÃ_x000C_AïiÏB¨J_x000C_A_&lt;¤dí_x000C_AR YîC¯_x000B_AY_x0012_È`Ï3_x000D_Av3v]Î1_x000D_A[2&lt;F`_x000D_A¡_x0019_ý&amp;EÜ_x000D_AÛÈd¶'_x0003__x000D_Aµ1Øæ¡Ò_x000C_AE#j¨Q_x0011__x000D_A)´ç%l_x000C_A_x0002_x^$_x000D_A§)@_x0019_e¤_x000D_A_x001B_Wð»à_x000D_AP'¤_x0008_;_x000E_AmýÞT¬¼_x000C_A_x0017_^T_x0004_·_x000C_A­3_x0014_{_x000E_A¾*ÀýH_x000E_A ûz!À_x000D_AÂL"´_x0005_^_x000C_A`7ÙÙ÷_x000D_A_x0017_ZPÃ_x000D_Ai_x000B_}Q§_x000D_A|¨J_x0018__x000C_AF­ß_x000E_ä_x000C_AO_x000C__x0003_Yûø_x000C_A3Ñ_x001A_ J¼_x000C_A¸¼8^_x0005__x0008_ÏÂ_x000D_A_x001F_8álL_x000C_A#-zÃ%Ä_x000C_A§iñ¹¨l_x000C_A ¨Uÿ_x0006__x000C_Aô¶vØ_x0007__x000B_AÂ#_x0011_Ã¬_x000C_Af`Mä'_x000E_A3»}n¼C_x000C_Af_v_x000D_Aª îx*á_x000D_A6_x000B_y_x0011_ _x000E_A·ÝQs&gt;_x000C_A[_x0013_áÙD³_x000D_AVîH¦_x0017__x000D_A_x0018__x0002_Ð_x0008_wÖ_x000B_AÍÀÐ_x001B_Â·_x000C_A®ºN\-È_x000D_A6sIRv_x000D_AÊèw68_x0004__x000E_A¼_x0001_­Bê_x000C_A§_x0005_Lÿ_x000B_APQí²_x000D_A¢]WØu±_x000C_A¾¢Üqß_x000D_AÖ¿Rn$_x000C_A¶wwØu§_x000E_A¨%ã;i_x000D_A¶;Õ_x0016_&amp;_x000D_ArÙÀÄ_x0018__x000E_AÎ&amp;o_x000F_æ_x000C_A_x001B_*_x0003_l·	_x000E_A_x0001__x0002_*Îý_x000C_A_x0003_¥dÀ°_x000D_A -_x0004_£s_x000D_Aý_x001C_Jêß_x000C_Aþ«7½ù_x000C_AKüõ¾B;_x000C_Aà:gyuê_x000D_A#³å ®_x000C_A¸ÃQJ&amp;_x000D_A\ôì¤Z¸_x000D_AÔ|b¼'_x000D_A¾GÚTkÞ_x000D_AÚ\Ò_x000C_Afhkdî_x000C_A=	Ñ0É_x000C_Aì_:Të_x000D_AQy¨@_x000D_AbhßAN_x000D_A_x001E_«ëùqM_x000D_AK¬·ó_x000D_Aüª¼p_x0013__x000E_A!c´_x0019_j5_x000C_A°ìU}\3_x000E_A_x0015_âf sô_x000D_Al·ØóS_x000C_Aÿ½_x0001_ëÑ_x000B_A)_x0007_'FÓ_x000D_An_x001A_%´_x000D_®_x000C_A_x0003_!¦_x0006_a_x000B_A®j»X«÷_x000B_A`0%·Cw_x000D_A¯Ì§a_x0001__x0004_D»_x000E_Aýð	!Å¾_x000C_AÑÔ§HOn_x000E_A$1_x000B__x001C_å­_x000D_A2g.{¹_x0010__x000E_A±ÌÓ¥Ö_x000C_A#³½YÀ_x000C_AÅxÔb§_x000C_AT_x001A_rÿVC_x000D_AH_x0018__x0002_³&amp;_x000E_A_x0007_Ú¥D0'_x000D_APé_½ñ_x000D_AåÝ"u²9_x000D_A]_x000F_¼¹îN_x000E_A]~ºJC_x000C_AUÌn½÷_x0003__x000D_AË(d¤Í_x000D_A»E8Ë~_x000C_A_x0002_("t_x001C__x000C_A¢áÈss_x000D_Aæ~_x000D__x001A_Å_x000D_A¿ÒaSà_x000D_AJ#|¥_x000C__x000D_A¯èîÒ6z_x000C_As(s²©h_x000D_A.× Ú±ñ_x000C_A$]8}£b_x000D_A£=tþ_x000B_A&amp;B_x0014_Y_x001E__x000D_A´_Ù¨ _x000C_A8­rT÷¨_x000D_AÏÔ°µæ_x000C_A_x0002__x0003_¿Fb_x001E_±Ñ_x000C_Aù¸÷¤Z_x000C_A³1¨»_x0006__x000E_AGnp`	Õ_x000C_A_x0014_Çgvn_x000C_A_x0014_&lt;&gt;Ð_x000D_A_x001E_k_x001D_F_x0001_k_x000B_AØ­_x000D_¬_x0005__x0012__x000D_A_x001F_A£_x0013__x000D_AK9fÓØ_x000C_A³_x001B_Ìbó½_x000D_A=_x001A_òùîp_x000E_AéI_x0006_òÞ_x0008__x000C_Añ$³É?_x000C_A|êÜÁ_x0019__x000D_AK_x0005_§¦_x000C_Axã×·_x000E__x000D_A°&gt;Ê¥ß_x000C_AM_x0008_o_x0012_Iß_x000B_A÷¯kCÕ¹_x000E_A_x0007_Ñ?q[¦_x000C_Aê°Cp³!_x000E_A-+1G\®_x000D_A!_x000F__x001B_*ü_x000B_A*ÃÔ_x000C_AìS\òÜÁ_x000B_AP0±X_x000D_A´Ífë+_x0016__x000D_Aèz¹KY[_x000D_AAJ1£_x000C_A®ßZÉ_x0006__x000B_AFâç©_x0001__x0003_o_x000D_AÄÊ²ï'ï_x000B_Axºî©]ò_x000C_A­¥\=+_x000E_A_x000E_à¥`®*_x000E_A_x0018__x0001_à´_x000C_A´EÖGC_x000D_AwOÌ_x000C_A_x0014__x000E_S_x0006__x000C_Ag×[´Kr_x000D_AxÏ¸¸a%_x000E_Aù¨2ò_x000D_AøöÔi¶l_x000C_AT__x0003_Tª¡_x000D_AÉ¸(²_x0008_È_x000C_A_x0010_°@SÔ_x000D_AJpyl_x0003__x000E_A	ì_x0012__x001D_2B_x000E_A1_x0008_E_x000F__x000C_Ñ_x000B_A]NÈ¬Ø_x0014__x000D_Ax¦Oqqê_x000C_A¨a_x0014_Æ¸_x000C_Ap{0f_x0002__x000C_A6lÁCÄ_x000D_A_x0005_K@_x0017_Ð_x000C_AU¯û_x0016__x000C_A_x0006_Ný_x000F_õj_x000C_A¹KWÊ÷_x0004__x000D_AsìüyÑ_x0012__x000C_A3P_x000C__x0017__x000E_AÞ¶x:_x000C_A,¯¥ÉG_x000D_A_x0002__x0004_b7a¢,_x000C__x000E_Aí¸©_x001F__x000C_|_x000C_Aª@ªð{È_x000C_AÓß´#Ö_x000C_AU4qý_x000C_A_x0001_w_x000D_*_x000D_AhÏÒ2ÎJ_x000E_A¡f_òÌ¤_x000D_A&amp;_x0013_óÇ_x000D_A_x0010_^_x001A_ôËL_x000D_A9dÈ)1B_x000D_A_x0014_¤±kæ(_x000D_Aá{X_x001C_·:_x000B_AÂÆìH_x000D_Aÿñ_x0014_ªt_x0004__x000C_A¦7fÎ®_x000D_Aló|__x000C_Av6Xe_x000D_Aû]i!4__x000D_AbÍ}à_x000E_Am_x000D_c&lt;S­_x000D_AÁ³³°_x0016_Ã_x000C_AoÌçÿ_x0003__x0010__x000C_A_x001B_,¨f_x0005_ö_x000B_A®÷­o_x000B_AßÀ0nD_x000C_A_x0003_'_x000C_AÛ_x0017__x001C_2(_x000D_A_x0019_ï:ãE_x000B__x000E_Aé_x0019_æ3_x000E_A{:-Khà_x000C_Aª¿dÝ_x0001__x0005_(°_x000C_AêãßCaþ_x000C_A¬®GðI_x0015__x000C_ASµ_x0012_ô©T_x000C_AÛR÷«pº_x000D_A9xÅVE_x000E_ArnH½4_x000C_Ao¼üÎã_x000D_A`_x0019__x0010_0_x000E_At ¯{%_x000E_A_x0003_û;e_x000C_A²û®iÖ¦_x000D_A_x0004__x0013__x0003_Ë_x000D_AâÝ|}æ&amp;_x000C_Aä¿où¶¨_x000D_Aº.X._x001A__x000E_AP_x0007_7QÖ@_x000C_AiÞ¶f_x000D_A_x0007_¡RXí«_x000D_AuáÍÔ«_x001D__x000C_AkÖ¯ü_x000D_A_x0015_ó&amp;¿_x0017_Ù_x000C_A_x0011_E8_x0011_«¹_x000C_A_x0013_ù(ó§_x000D_A_x0002_Áü_x000E_A_x0002_ýS®Â_x000D_AÌ¾F+¶_x000D_AÚHÙ_x001C_l,_x000E_A±ÇÇ*ù_x000B_A_x0012_À_x001C__x000D_Av@ÇhT°_x000B_AÁ_x001A_ä_x0005_pæ_x000C_A_x0010__x0012__x0001_Ù7BZ¢_x000C_A1 ­'_x000D_AÕdå¾Q/_x000E_A´Û%p¥_x000D_A6ÓeÖ _x000D_ATõÙ×x_x000E_A_x0006_æIO_x0004__x000D_AeF&amp;bàÃ_x000E_AZF½:_x000E_AkPú_x0008_Î)_x000D_AP´A¶¾&gt;_x000E_AøÓ_x000C_ÑÕ_x000D_Aö0_x0005_ÿÓ_x000C_ADÁ_x0011_¤_x0011__x000B__x000C_A5¨¤ S_x000D_A_6_x000D_Ã`_x000F__x000D_A×·±h_x0018__x000C_Al®uQ@ç_x000D_A_x0013_Ùq_x0006__x000E_Añô½%«_x000C_AA_x0007__x000F_f¢_x000C_AB	¶®_x0017__x000C_AúzrO_x0001__x000C__x000E_A_x000B__x000E_&gt;ÐMG_x000D_A0qDÊ´q_x000D_A,ºå_#_x000E_AÐ{ÝGÑ_x000B_Ahä;P_x000C_AL_x0013__x0002__x0002__x000C_AÌn_x001C__x000D_Aµ_x000D_°[ì'_x000D_A_x0003_ºÌã_x0001__x0003_¡_x000B_AÌC÷i«_x000D_A¿W¾YËç_x000C_A»»n«c@_x000C_A\ªî_x000D_AÂn8Ï°_x000C_A%EnF_x000C_AÖ¿ëX_x000D__x000E_AÙÚS¨/È_x000C_A)~IÈÏ_x000D_AR5_x001A_ð_x0017_÷_x000C_A²¦ß0_x0007__x000E_Aº_x001E__x001E_	}_x000C_A·u½À/_x000D_A&gt;Ï_x0001_dÑÙ_x000C_A[T»&amp;°_x000B_A_x0015_ÉÒÝ°H_x000C_A7P5ºÚ_x000C_Ao¬ÅI³â_x000C_A;GÜì_x000B_At³P%ÃQ_x000D_AIÏÜ~¶H_x000E_AI_x0013_*û§_x0006__x000D_AÌ5Z5A_x000C_AY[æ_x001A_^_x000C_A½§±=°_x000D_A_x0005__x0011_o_x000D_A_x0012__x0002_Rúw¼_x000D_AL_x0015_ã·wá_x000D_AêD_x0015_[_x0004_®_x000B_A£ÛU"=_x000D_A÷X·5&amp;:_x000C_A_x0001__x0002_£óÏl{_x000C_Aß±§_x0001_wz_x000C_AûXÃjE¤_x000C_Al_x000E_#4ßé_x000D_A_x001E_£_x0002_äÀ_x000C_AàGï)_x000D_AD¤_x001C__x000C_AbÔdë+_x000D_AÊ¥¶â_x000D_A¥Éu_x001C_*Æ_x000D_A¥ª÷_x0003_`_x000B_A2eZä_x001F_Q_x000D_AY@¢Ì%Ñ_x000D_AÑ¿v_x001E__x000B_j_x000D_Að}_x0016_Ç_x000D_A57-û_x0011_z_x000D_AEß,_x0015_Ë_x000D_Aú&amp;_x0017_ÏOÉ_x000D_A3»_x0016_Ô1r_x000D_A\â!y_x001E__x000C_AÆ&amp;­ØF_x000D_Ag_x0008__x0011_ýÍñ_x000B_A¬_x000C_a'_x000D_Aqy\5ü_x000C_Aé{.hÙ_x000D_A8da_x000D_A&gt;Å~µýS_x000D_A?,;[âµ_x000C_A%_x0005_¡@_x001C_t_x000D_A´_x0008_¥_x000C_AR¥¶&amp;Óý_x000C_A»_x001E__x0014__x0001__x0003__x0019_G_x000D_ALN)íì_x000D_AÞ_x0011_ þ*_x000E_AH_¸/U _x000D_AN«Cì0K_x000C_A_x0018__x0010_Q_x0004_Çë_x000D_Að¸_x0010__x0016_h_x000D_AD|íO]a_x000D_AÑz-ü÷_x000D_Ar¶pÇ_x0004__x000D_Aã è_x0010_a_x0018__x000D_Aêh_x0002_F_x000C_A¯_x001A_9ïï_x000F__x000D_A_x0004_,oµò_x000C_A_x001C_d_x000C_w÷k_x000E_Aè1½8_x000E_A,_x0006__x0006_O_x000D_A_x0001_(ÚÉh_x000D_Au%+Û_x0012__x000D_AÁªã&gt;_x0003_Û_x000D_A¦:¶_x000C_AMÆ»4ä_x000C_AA%m` E_x000C_A·_x0006_Kº)_x000C_AÌ@¶Õ=º_x000B_AíÎmt_x000D_A}_x001D_»éï_x000D_Ak_x000E_/_x001F__x000D_Aphb°_x000B_Ë_x000C_Ao°ýV,_x000E_Aí·£}_x0005__x001B__x000D_A}_x0007_ÝÃÀ_x000D_A_x0005__x0007_è{¡+_x000D_ô_x000D_A_x0006_M¥¶_x000D_AÑþ,&gt;ñ~_x000C_A»ZN3_x000C_A(çRyß_x0018__x000E_Abv_x0004_¬u_x000D_A¯@m;I_x000D_A_x0012_§_x0002_Æù_x000C_A%-Ð*X_x000C_A2e"&amp;Ö_x000D_A)©\©_x000D_A0Chßõ_x000B_A ¡V¬_x0008__x000E_Aj¼ðù_x000C_A!c]ïé_x000B_A®29d_!_x000E_A_x0001_&gt;ãï°È_x000D_AÐ-ûWX_x000D__x000D_Aä¸6Næ_x000D_A)_x001E__x0003_ ]_x000C_Aa2±}I_x000D_A3Z,¯×`_x000E_An"æýy_x000C_A§Ï_x0011_$²_x000D_A_x000F_y&gt;ò©&amp;_x000D_A_x0010__x001B_ÎüÍ_x0008__x000D_A_x000D_©_x0011_Sã_x000C_AÇ¬6§_x000C_A`¿º[±Í_x000D_A"UhÜD:_x000D_AR¦F©_x0006_«_x000D_AãÏ?k_x0003__x0004_!_x000D_ALC6_x0004_µ±_x000D_AÕöôke_x000E_Aw_x0006_e%%_x000C_Aàz_x0013_+n_x000C__x000D_A(Eí´F_x000C_A_x0001_yÌÌTÌ_x000B_ABó^_x000C_AÑ µêôd_x000E_A_x001C_Ô¤µÓt_x000D_Ax_x0017_¨ECÈ_x000B_AñA=Î_x0005_V_x000D_AXô§Ö_x000C_AT_x0015_ß Ã¥_x000B_AXe_x001D__x000C_i_x000C_Að_x000F__x0017__x0018_àx_x000D_AÇÞJ0I_x001C__x000D_AFú_x0002__x001C__x001C_¨_x000D_AÔ`£ãm_x000C_ApÂÊ9T_x000E_A}Ý)È©x_x000D_Af&lt;É_x0019_ü_x000D_Agß_0_x000E_A_x001C_xè¹×û_x000C_A _x0004_æ[On_x000D_AÑ3l_x000D_Aç«_x0015_u-_x000E_AÚ{_x000F_ÅÓP_x000C_Aæ¥Z_x0002_U_x000D_AËÁÂ²(^_x000D_A]à¦a_x000C_AÜ*xØÃ,_x000D_A_x0006__x0007__x0015_t[_x000D_AsÎ½-_x001C_A_x000E_AÚk½AË_x000C_A_x0005_ú÷ Jõ_x000C_A²_x001B_ð²,._x000D_A.²ºÊ_x0002_d_x000C_AçªÞµ«ó_x000D_A_x0019_dæìì_x000D_A³x_x000B_dÝ_x000D_AGIÅ_x0015_!ª_x000D_A3â^YBd_x000C_A!Âyÿ8´_x000D_A¶@NF_x000D_Aì_x0003_Ð_x001A_)_x000D_Asãû0Ë_x000D_A7´_x0001_D_x0011__x000E_A_x000D__x000D__x0016_ai_x000C_ATV£\]_x0005__x000E_AlNÈN\_x000D_AOBnFñÓ_x000B_AÈDOQ»Ú_x000D_At« é¨Ú_x000C_AMº_x000F__x0013__x0017__x000D_AN_x000C_~4M_x000C_Aê_x0004_Mb4_x000D_A_x0002_gÌg½_x000D_Aª_x000E_·øP¹_x000D_AóUé°&gt;Ñ_x000C_A#dùþË&lt;_x000D_A_x0008_Ü¦YÍ_x0014__x000E_AÏD°Az_x000E_A¡_x000E_:_x0003__x0006_9W_x000D_A#¿¿sD_x000C_AÚ£PTE_x000C_AÀ{³¿?_x000D_A_x000F__x0005_¦ï_x000D_A¾&lt;}_x0015_A\_x000E_Ac¬kh7_x000D_AX_x000D_p^d_x000D_A§¦j#\_x000C_A_x0004_}¯i_x001A__x000D_AfIÅV£_x000C_Añ&lt;sc_x000E_A¸^W¬_x000D_AÏ&lt;àÁ"c_x000C_A®Ê3_x0011_Æ_x000C_Að¡+þÃå_x000C_A/¤Iå¹Y_x000C_Aç9fP#¤_x000C_A 3þblg_x000E_A½_x0001_*_x001C_;v_x000C_A¿\1_x0005_w_x000D_A_x0019_CRjÂa_x000D_A_x0017_`]õ_x000D_A&gt;uðJ_x0012__x000D_A_x0002_ÌH:Hû_x000C_A_x001E_Ö2_x000D_AÆ_x001A_¾Õ¢¸_x000D_A_x0003__x001F__x0004_÷â_x000B_Aã«_x0015_0ü_x0010__x000E_A?ÜÇ_x0016_hÐ_x000D_A¢¡+_x001B_Òå_x000C_AßêÄ_x000C_s_x000D_A_x0002__x0004_óù_x0001_æÙ_x0019__x000C_A¹Â _x000E__x000C_AÝÆ§æ?_x000D_A4²Ká_x0002__x000E__x000D_A@_x0007_R_x0010__x000D_AZl&lt;b_x001F__x000C_ACð!)X_x000D_A|ùÕþ_x000E__x000E_ACÀÌô_x000C_A_x0006__x001A_`_x0019_p_x0012__x000D_AÆàúI_x0012__x000E_A_x000C_)nÓ_x001C__x000E_A®]._x0012_Ü_x0007__x000D_A'ÂQ«o_x001D__x000D_AyZv [_x0017__x000E_A_x0001_R Ë\Á_x000C_AüSäÄÞ_x0008__x000E_A&gt;s_x000E__x0002_9R_x000E_AÒÌ¾_x0002_(_x000C_A#_x0011_©Ìò$_x000D_A5KP_x0004_ª_x0011__x000D_Aò×EÌ_x001B__x000D_Aã&lt;ú¹È®_x000C_AÂ°¼}+¬_x000C_A§-^D©º_x000D_A_x0011_2É_x000F_»*_x000D_AH_x0004_u_x0003_WZ_x000D_Aôà{5_x000C_A_x0006_¿ï_x001C_5_x000D_Aôí_x001B_))î_x000C_A#l¦E³«_x000D_A\àm_x0005__x0006_£_x000C_AJw_x0010_np_x000E_AAêAÏKÿ_x000D_A)MNa	_x000E_Aùá^Wä_x000C_A=¸ØH7_x000C_AÇ¤)|e_x000D_As=_x001E_r_x000B_+_x000D_A_x0017_Îh_x0005__x000C_A5} _x0018_ý_x000D_At*_x000B_}ð/_x000C_AõúíZy_x000B_Aëi-ò_x000C_A_x0004_+F&amp;_x000E_A¾é_x0012_ZÇ_x000D_AÊ~}=Ñ:_x000D_A_x0004_$%_x0018_,Ç_x000B_A¿æ9`å_x000D_AÁ W·´_x000C_A4Òãi_x000E__x000E_AR]xä3L_x000C_A{ò±¯_x0002___x000D_AW7qíB_x000D_ATç_x0017__x0018_q_x000D_A_x0012__x0010_fb_x000C_Aú],#¹_x0001__x000D_A?bµyJm_x000D_Aúê®5Z_x000B_Aºè,þ_x000D_Ad\Ìy_x0005__x000D_ALJ'GO_x000C_AÊ_x0003_½k_x000C_A_x0003__x0005_dyxNJ_x000C_AÑ^{_x001F__x000D_A_x0002_nÒ0_x000C_AX?C1â_x000C_Ag_x0003_£$Cö_x000D_A¢&lt;O_x0008_Fö_x000C_A_x000C_Þ®à_x000B_]_x000D_AàÒ/_x0008_¬_x000E_A³q¬»c_x000C_A_x0013__&amp;Þÿ-_x000E_A§ÊkïÞ¥_x000D_A_x000D__x0007_Ú_x0010_A_x0002__x000D_Ao«_x0006_Wµ_x000B__x000E_A J)_x0018_L_x000D_A_x0002_ÇR_x000E_&gt;_x000D_AÜ|P_x0003_Î¤_x000C_A_x0001_ô¼´½Þ_x000D_A©¬_x0003__x0004_M_x000D_A^lõ|_x000D_A,Ó¦ rÊ_x000C_AíµjFRY_x000D_A_x0008_bV¡Z_x000D_A&gt;ß_x000E__x0007_ _x0015__x000D_AÊ)_x000C_AÝ'×_x0014_A_x000D_Aä¼¾u_x000C_A,L_x000F_9_x0010_&lt;_x000D_AzSIµì_x000D_A_x0006_5_x000F_¦þ_x000C_AÄG(_x000E_Aì_x001F_]b¼_x000C_AB"&amp;x_x0001__x0007_9_x000D_A¾ò&lt;­z_x000D_A7Ç÷Gr_x000D_A_x000E_Û²_x0014_uæ_x000D_AÁÃX¶*_x000C_A1lªø_x000C_A37:_x000E_çÔ_x000D_Am6ÂÎg_x000E_AÈW_x0016_W%_x000D_AE"¯°8_x000C_A¢j6K:_x000D_AõsW_x000C_Al,)÷_x000D_A:_x0007__x000D_3f_x000C_AOkåk+ _x000D_A_x0017_mp_Â·_x000D_A¹_x0006_Ãu-_x000D_A§A_x0005_Ì_x0002_õ_x000B_Aßs¤\×_x000B_Ah­cº_x000D_AìAx_x000C_A¢_x000D_Yt¬_x0003__x000C_A}Â%._x0002_=_x000E_A_x000B_µ_x0010_¥i1_x000E_A$_x0006_åI _x000C_A=_x0010__x0004_LÄ¶_x000B_A_x0001_ø·^_x000D_A`&amp;ÇCÉ,_x000D_A»[à¶,¼_x000D_A_x000B_õV`ñ_x000C_AFæ9Ê_x0006_Ò_x000C_AªvGüC _x000E_A_x0002__x0005_Ìbbh__x000D_AÜK_x0016__x001E_X¿_x000D_A_x000D_¢_x000F_ûjî_x000B_AÝÿ_x000C_A_x000F_&amp;¢Q_x000C_AO_x0001__x0017_ú_x000C_A_x0002_V&lt;d_x000D_AA­­¼?_x000E_AèZ_x001F_u_x000E_A_x001D_Íø»ë_x0010__x000D_AAIb_x001B__x0015__x000C_A»	 ÑÊW_x000D_AüÀÂÍê_x000C_A-,ìÄT_x000E_A¤_x0003_áÀtï_x000D_A_x0017_'Öi÷_x000C_A±tøÀ_x000C_AÐæ¤º_x001C__x000D_Aq»·i´Õ_x000C_AÉ´_x000C_'~_x000C_A¤'ò_x000E_Aÿà_x001F_ox_x000C_AsÀ¡è£_x000C_A*³xÊ_x000D_á_x000D_AðÄÉe_x000B_Aâ¨_x0010_åü%_x000C_A³¤#_x001D__x000D_A­eåKu_x0012__x000E_A_x0007_®_x0004_èCj_x000D_AbêØÉu_x000D_AêCÙE&amp;â_x000D_Aã_E9_x0001__x0003_-_x000D_AúÌA÷Ú#_x000E_A¡ï»o_x000C_A¯:#FÝÊ_x000D_AToðÈÔW_x000E_As Ûd66_x000D_AÛ§Ò¦}_x000D_AGÕjÍÓ_x000D_Aô®þx_x000F__x000C_Aè°_x0002_§_x001A_Ê_x000D_A_x0006_«àâ_x0011__x000D_A__x000E_ÛÐy_x000D_Ax©½êQ_x000E_Ay&gt;_x0006_å_x000D_A6l	f­Ê_x000C_A²=Á%JK_x000E_AN\¡_x0014_Ì_x000C_Aß_x001E__x001E__x0010_&gt;_x000D_AêÑ-_x000B_A_x001D_­ª9ù_x000D_A¼Ù]±v_x000E_A_x000C_.?y_x0010__x000E_A_x0004_~8D]_x0001__x000D_A_x000C_³£I¢Å_x000C_A%ýZHÕ_x000D__x000C_AeXÏLS_x000D_A_x0010_.Öuô_x000C_A_x0019_ÉtÉÝ_x000D_AC¸5&gt;2_x000C__x000D_A¢%'W	_x000C_A_x0004_ÔÖø_x0003_*_x000D_Aã_x000F__x0017_Ða`_x000D_A_x0001__x0003_\L_/{_x000B_Aè°,ÏiÚ_x000D_A%F_x001F_a_x0010__x000D_Aoa[}	_x000D_Aêh¶Ë_x000B_Aù?_x000B_¡§_x000D_AÙº_x001F_Æº_x000C_Ax"ªÜº_x000C_A}_x000E__x0008__x0016_y_x000D_At¢_x001D__x0012_|J_x000D_A_x001E_ðÓìæâ_x000C_A°7ýàè_x000C_AäÇp_x001B_Ä¬_x000C_Aÿk66è_x000C_A`Üè{_x000C_A ÿ¾ÁU_x000C_A¿ºÂ±µ_x000C_A_x0015_¡7_x000E_A _x001F_I¬O_x000D_A¯aåÔbh_x000E_AL·&amp;º_x000E_AC&lt;_x000F_ø¦_x000C_AË _x0014_ÖkÏ_x000D_ABö¯æ²_x000D_AÈä:ë?_x000D_Aá°_x0002_ë¼_x000C_Aó_x000C_â_x0017_Ñv_x000D_A£Øhâ_x0005_?_x000C_AãZàtL_x000D_A+"ä¹_x000D_A»_x001B_*Úî_x000C_A!þ_x0011__x0003__x0005_iä_x000C_A ¥	Ö8_x000E_A_x0004_YMl_x000D_Aðµ_x0003_¦ò_x000C_Azw{¨@r_x000C_A½f_x0001_µ_x0004__x000E_A¤0cAÃ_x000C_AÉÊ'ÂsP_x000D_AÎTõTs_x000C_AÎ@_x000B_'_x000E_AÓ:­eÖù_x000D_AÏÍ_x000D_¦_x001E__x000D_AM_x000F_¡k¼_x000C_A9t[b±Ï_x000C_A&gt;{Ú¼ìR_x000E_A8XçÔ6@_x000C_AÎu`Uô_x000B_AV	ãñ¬¿_x000D_Ad_x001B_$MIí_x000D_A¢_x001E_%_x0018__x000D_AþûõÝ_x0002__x000D_AQ1G!_x0005_ê_x000C_AË7æ8ï_x0017__x000E_Aò¼¦ ¬w_x000D_A|_x000C_N_x000E_õä_x000C_A{_x000F_Þ¢Ç´_x000C_AÌ8è|kÐ_x000C_AW;æã~µ_x000C_A»ì¨ç_x000C_A_x001B_gÑÝ_x0014__x000E_AÃ`ðC_x0018_ô_x000C_AÓÕ_x0019_¦f¥_x000D_A_x0003_	Õ}¨_x0010__x0001_-_x000D_Aâ_x0005_/$ÛU_x000D_A_x001B_à»î¡·_x000D_AbL/ïq_x000C_Apý«Ü÷4_x000D_A_x0019_gîÔv_x000D_AÄ_x0011_uµH_x000C__x000C_A»d²_x001F__x000D_AåÂ3Å_x0008_$_x000E_A_x0003__x0006_óMç_x001C__x000D_A´ùm_x0006__x000D_A sà¿Zi_x000D_AÕ_x0004_×W_x000D_AþB_x0016__x000E_AÿçsV_x000C_AÃé§__x000D_A_x0004__x0014_Ô_x000F_È_x000D_A¶¯Gªõ:_x000C_Au7©;Ùü_x000C_A[u_x001D_£ï_x000C_A_x0013_ç_x0007_¸µ_x000D_A¼4X76_x0001__x000E_Aí:õ_x000C_A·'_x000D_ò!_x000C_A_x0002__x0018_:µ_x000B_A]iy_x000D_R_x000B_AÐÅHjÞÇ_x000D_A¾ÑZï_x000E__x000D_AÝr¬ç ¹_x000C_A8ÝµC_x000D_AëË&amp;dð_x000C_Askf_x0002__x0005_õ_x000D_A6JúÊ¹_x000D_AýV%ÈÅ_x000B_AíÑ4lº]_x000D_AV®Ò·LF_x000E_AÓu)4$¿_x000C_AOLå_x000D_Aèª|Ò/Q_x000E_Aym&gt;ßÉ_x000D_A»gn®·ã_x000C_A¤·_x0005_µtX_x000D_AÅ_x001B_wt3_x000C_A¥~-_x001E_î_x000E_A_x0003_óÏÝ_x000C_Ab_x000C_s¡âG_x000C_AKó;èÑ©_x000D_A_x001B_Ö¶%ôf_x000D_Aºÿ#Ò_x000D_AóÂ¹èu_x000E_AÃa÷l_x000D_A $Ññ¡q_x000C_AîoR_x0001_÷×_x000D_Au_x0010__x0004_ø_x000B_A:d_x0003_à_x0005_Î_x000C_A°_x000E_ñÁÀ _x000D_A(åTÀÛ³_x000C_An²ÔgÛ_x000C_A®_x001A__x0018_ÛfY_x000C_Aírb­Ï_x000D_AEi¥Þ&amp;_x000D_AÖôª¸'_x000E_AÆ~­¶B_x000E_A_x0001__x0005_ð5¨M_x000B_Atm²_x0017_D_x000C_AbeÜ_x001A_À_x000D_Aâäl_x0012_4w_x000D_Aß5_x0002__x0008__x0012__x000D_Aà1Ë_x0007__x000C_A:u´ÿE_x000D_AvæÍµV_x0008__x000D_A+8½Y./_x000D_Aö	ò_x001C_{Z_x000E_Aä:_x0019_)æ_x0018__x000D_A?T_x0007_È_x000D_A_x000E_/{_x0013__x0018_³_x000C_Aae/Á_x000C_AWR½±x°_x000C_A©	_x000F_´±K_x000C_A[mH_x0014_H_x000B__x000D_A_x001D__x0003_´iU_x000E_A_x0012__x0018_Ú-_x000C_A½_x0007_ 4]_x000E_A_x0004_²ÊNd_x000E_AF¾À_x0003_/_x000D_A]ÅËSW_x000D_A_x0011_8'Çz_x0003__x000D_AÔq"é_x000B_AæUõ_x000C_Aþ«S4ñ"_x000C_A¶ØÇ»_x001C_æ_x000D_A«Ø²óÂ_x000C_Aª¬GS_x0001__x000C_Ai^i å¶_x000D_A¬¸]±_x0003__x0008_9_x0011__x000C_AüÔCêç'_x000C_Aè;_x0010__x0015__x0005_¹_x000D_A_x0007_í"Ø\_x000D_A¨:KÚ­_x0008__x000D_A_x0005__x0006_*_x000B_ÊW_x000C_A|È:^_x000D_Al_x001B_þßD_x000D_A:ß×Y_x000D_A_x001E_á¬'^._x000D_A_x0002_hôÁ_x0019_þ_x000C_AU¿~I_x0012_ß_x000C_AT_x000D_à?²_x000B_AJÉÙ_x001D_=5_x000C_A»Áö¼Ê_x000B_AöÓÔ_x0007_û_x000D_A07_x0004_yå_x000C_AZ¢_x0007__x0018__x000D_A¿3ÿe¼_x000D_Ab_x001C_.ü_x0013__x0017__x000D_A`Ô»&gt;ë_x000D_A.ü\_x000D__â_x000C_Ax_x0010_zmÕû_x000D_Ac:üD_x000C_Añ_x000F_³c_x0004_Ä_x000D_Aìi_x0004_:ì0_x000D_AúB_x0001_¾Ý _x000D_Ab¦¨=_x000E_AÊâÎvi_x000D_A·_x0013_àÖ_x001E__x000D_Aá$aSJÚ_x000D_A_x0019_¶¿RÌª_x000C_A_x0002__x0003_J_x0014_æó_x001A__x000C_Aðr°@g¬_x000C_A±_x001C_¨_x000C_Aïy_x000D_ô_x0018_ü_x000C_Ab"_x0006_¬å_x000D_AKÊ7À°½_x000E_AÐÜR1ÆV_x000C_A¶ÇÉ0_x000C_AÎÉë­ç_x000D_A¢R_x000C_/_x000C_A_x0001_À±z]_x000D_Ar_x001D__x0018_·Î_x000C_Acl4J_B_x000D_A§Ð_x000B_|jü_x000C_AÜ)½_x0013_ß_x000D_AsAz_x0016__x0016_t_x000C_ArÄ·r_x000D_Ae%7±ö_x000C_A]Åú_x000D_Ax02øe\_x000D_A4òîû_x0013__x000D_Aô_x001D_D5ï _x000C_A±»_x001C__x0007_º;_x000D_A´X%U'ì_x000D_AÌB(_x000C_ý_x000C_A.a(_x0010_{_x0001__x000E_Aø,¸+j_x000D_A_x001B_ÓÂ*1_x000C_AÝÑ_x0019_¸_x000B_A_x0012_Òjó_x001B__x000C_AAI}Ð_x000C_A;W_x0001__x0005_î_x000D_A6:,Ù_x000C_AàðÎ_x0003_¸_x000C_AX#Õ_x0019__x0002__x000D_AÐ_à×Äª_x000B_Aú04G$g_x000C_A]úë_x001E_)Ü_x000C_A	RHv,Â_x000D_AUA:_x001F_B_x000C_A²AGý¸_x0013__x000D_A~ð_x0004__x0017_mZ_x000C_A~ÂÍ-@þ_x000C_AKL&gt;Éñ_x000D_A Ü¶Þ_x000C_AH®Q(mf_x000D_AíqÜ~ñº_x000D_AL:_x0016_²=_x000D_AskdF6Ê_x000C_AëJ_x0018_m=_x000D_Aé*?¡i_x000E_Aµù3©^º_x000C_A¦2°C@ý_x000B_A¸«cY_x0002__x000D_A¤ë1?à_x000B_A_x0012_x)ìL_x000E_A_x001E__x0016__x001E_â8³_x000C_A[íø._x0008_E_x000D_A{÷_x001C_Íè_x000D_A¤_x001E__x0014_æm·_x000D_AãÙtÍ_x000D_ALÙö_x000D_&amp;_x000E_A_x001C_èEµ(_x000C_A_x0002__x0003_`&amp;äÚ6_x000E_Apµ_x0012_G]_x000D_ANJ_x0006_ôüw_x000E_A5°vÙ_x0004_Ã_x000D_A_x0014_'ð"_x000D_A_­oa!e_x000C_A»5iÖÿB_x000C_A_x0003_¥ì[_x000D_Aà_x0017_ËOL¡_x000C_A_x0013_®×Vs_x000D_A]_x0001_RÏ_x0013_3_x000D_AktGbEõ_x000D_Aøô_x0002_&lt;Ü_x000C_A­äùû¼_x000D_AÛÃ«®C÷_x000B_AÚ_x0016_¹5ub_x000D_A	ëÞXG_x000D_A&amp;ÒJã_x000C_A_x000E__Tõg_x000C_AjÕÇ­Ý!_x000D_AÇ½#å°_x000C_Aå¦ûÈn_x000E_A=_x0013_Åç`_x000C_Aã»)?q_x000D_AÞ*^ë_h_x000C_Anmm?¢H_x000D_AÉaú_x0017_ÒÍ_x000B_A¢_x0014_ëA¨W_x000B_A_x0013_° ´¿_x000B_A­[¤pæ_x000D_A¶_x001E_êöÛâ_x000D_Afjä_x0002__x0006_7Ê_x000C_AH_x001C__x0001__x0005__x000C_AßgJ_x001B_Í?_x000C_APEUÁHó_x000D_A¹ËÞé"R_x000D_A_x0017_Ùß@îa_x000D_ACêú85	_x000E_A_x001B_¶äîÕO_x000D_A´úX¶_x0011__x000E_AèÆ¡0_x000D_AÞ_x0002_©%{/_x000D_AGÙó&gt;¸n_x000C_A¡ö!xÌ_x000D_AÙÅ!#á_x000C_Aæ;ÒÍ_x000C_A_x000E__x0003_ç¼o´_x000D_AÀQ:_x0004_D,_x000D_A®_x001A__x001A_h_x000D_Aàá{ÂÁ_x000D_A Í£Áá_x000C_AÌÐÖ6aí_x000C_A¼"AG-b_x000E_AÖ_x0001_:ÂÚ+_x000E_A_x000B__x001F_D¾9_x000E_A{_x000C_=à_x000B_Aó«L_x000D_A¸¡`Ðõ_x000D_AdØÙÄ;_x000E_AÉßwþ_x000D_AxæýçÛ_x000C_Al­_x000C_k_x000C_A¼w§buE_x000D_A_x0002__x0003_Ì_x0004__x0013_ Ú+_x000C_AÃ³Ì¹ù£_x000B_AÚÒBi_x000C_A­F-Õ_x000D_AüÌ3-Ã&lt;_x000E_Aí¢_x000D__x000C__x0001_£_x000C_A)_x0016_Ì[%V_x000E_Aäü_x0003_z\_x001F__x000D_A_x0015_Ç1ô_x000E_Aî_x0014_Öoë_x001B__x000E_A_x0007__x0001_Ë_x0003__x000E_Aï_x0011_0T_x000C_A"PÉàR_x000D_Alj&gt;_x0008_n_x000C_AGÇ_x001E_$_x000C_A%h¿c_x000E_Aù]_x000F_À¬_x000D_Awp®ÙN_x000D_A1%¦ÊFJ_x000E_A_x0002_cÆ0¸_x0019__x000E_A$)}§Ä_x000C_A¬µoXí_x000B_AjÉ?Àq_x0004__x000C_A\ÆÈÿ_x000C_A?&gt;ú\_x0004__x000D_A]_x0019_x_x0011_Y_x000C_A~3ø_x001F__x000C_A¼Ü¿Ü¨_x000C_AâH'³ -_x000C_A¥RJD©_x000D_Avå®76Ò_x000D_A¤çcõ_x0001__x0004_þ_x000C_A¸z%5Ì_x000B_AV¦4ÂG_x000C_A_x0015__x0015_öJå_x000B_AÝÜd9_x000B_»_x000C_A¥õ}ÉXÌ_x000C_A?æ£·é_x000D_Av4w74_x000D_A_x0001_¾,&gt;Ó_x000C_A; j¦3¥_x000E_AR§¤/_x000D_AÕ_x0001_;-?µ_x000D_AÎ³1ÖÈq_x000C_Aø_x000F_óË_x000C_A_x0008__x0002__x0008__x001D_;_x000D_Aç,Z'x_x000C_AÚ¬_x000B_Ã _x000E_Aý3_x001F_Ù_x000B_A_x0013_$_x000E_£B_x000D_AÑ9å)_x0002__x000C_Aø¥ øc»_x000B_A_x0003__Ç¸_x0016__x000E_AÛmö_x000C_$ã_x000D_AR2¯ÅäZ_x000D_Al)t3zr_x000C_A_x0008_*sN±Ò_x000D_AZ_x001F_9A_x0015__x000E_Ah4s_x000F__x0013_¬_x000D_A_x001E_ÚK@§Î_x000D_A_x000D_³uàë_x0004__x000D_ASÚz_x001D_¿_x000B_Ah}K¼§é_x000C_A_x0005__x0006_Ôß(_x000E_A_x0019_:íZ´ð_x000B_A%;­{»ù_x000B_A{ÙXz_x000C_AVnê´_x0019__x000E_Aµ¨_x0005_JP9_x000E_A;ë"_x0001_É_x000D_Aç)Êhª_x000C_Ak_x0002_÷OÖÄ_x000C_A§{Ìú_x000D_AÐ_x0004_â¨¡¾_x000D_AÛ_x000D_ª(êe_x000C_A^Q£Gò±_x000D_ALÔÇm(_x000E_A®3-Qû_x000B_A_x0010__x000C_ÄÉ_x000C_A0_x0002__x0003_Ìµ_x000D_A2_x001A_cèë_x000D_ALK_x0011_ò_x000C_A¨é¶_x0015_É_x000D_A©k&gt;L_x000E_A`ÅïuÇì_x000C_AúûwD³_x0004__x000C_A_x0005__x0004_¿_x000D__x000E_A!¯_x001A_9ÑÂ_x000B_A­Õez\_x000D_A-TúS¼{_x000D_A_x0011_ÖX±CÏ_x000B_A)Z4þ_x000E_A_x001B_Cgw_x000E__x000C_A /_x0017_)¹_x000D_A·WÇ_x0002__x0006_`p_x000D_AÅýÇ":®_x000C_AÂr_x001B_¤Â_x000B_A\jzL	_x0004__x000E_Aìç¥À_x0016_â_x000B_AÏÌ_x0008_íc_x000D_AÍph&amp;_x000D_AÅù_x0007_ýlé_x000D_ALj_x0003_Ã7_x000C_A_x000C_È=_x001E_í_x000B_A2l;_x001A_|_x000D_A¯4¯Ûó_x000B_AîÃÈ^´_x0001__x000C_AÚ_x0005_îgÐ_x000E_A©A×_x0018__x000C__x000E_ADÓf÷¸Ñ_x000B_ACYÉ°5_x000C_A±_x0015_¯ÜÝÞ_x000D_A}O_x0004__x001C__x0005_Ù_x000B_A&amp;_x0017_p¡P_x000E_Aó_x0005_:îtG_x000C_A²O_x0014_«É_x000C_A_x0005__x0001_é_x001D__x000C_A9_x0012_å_x0012_¾¼_x000D_AlÞ_x0017_/Þ£_x000D_At)_x000D__x000D_A~xk_x0008__x0004_l_x000D_AøBícÔd_x000C_A·Pn#Æ­_x000C_A=(¯êÜt_x000D_AÐl_x0003_£H%_x000D_Aúj9_x0010_Þ_x000D_A_x0001__x0003_¾:©W_x000D_AÂ:­_x0005_5_x0003__x000E_AXT«*_x0014__x000E_APílaj&amp;_x000D_AÒ&gt;ÅlØ_x000C_AH½p¥­ _x000B_Akdª°¦_x000D_A;_x0002_`j_x000C_AÜ8ßÊ_x000C_A²_x001B_Ì_x0005__x0014__x000D_Aû©­/A0_x000C_ATO$¨_x000C_½_x000C_A_x001B_JÕþí_x000D_Añþï_x0018_`_x000D_A_x0007_äUÀ_x001A_D_x000E_AwÖK($`_x000C_AñEõë]Ø_x000D_ADÁg+©\_x000D_AQ_x000B_§_x0003_ãØ_x000D_AÛ§©_x0008__x001A__x000D_Añ³ðEá_x000C_AzÇlê9_x0017__x000D_ASkÊ	ç_x000C_A¶óâ§[1_x000D_AËgä#AQ_x000D_A!a¦·ú_x000C_A	ëc$Á_x000B_AhpÍZÂ_x000D_AäòFàÛ_x0015__x000E_AÜÉ_x0004_¯_x0002__x000D_AK1$__x0007_z_x000D_AiB¤l_x0003__x0004_È_x000D_Ac]5n÷Û_x000D_AÞy_x000B_Ý`&lt;_x000D_AÅbÿ_x0017_{_x0002__x000E_AÔ;éí_x000D_AÌõ_x001B_Õ_x0003__x000E_Aí_x001F__x0013_´6Ä_x000D_A¾.||2_x000C_AÄÉ8_x0016_¨_x000C_Aä_x0004_k¼+_x000E_A crc_x000D_A.xÒ©	°_x000C_A¹ÕX_x0002__x001E__x000D_Aijøk·_x000C_AÌ¿±zÅ(_x000D_Ao_x0006_ÔåýÌ_x000C_AØ_x0012_:Ôj_x000D_A}ýØ^_x000E_Aa­_x001C_òJÝ_x000C_AÛ_x000E_fô¢ð_x000C_AlEôem_x0011__x000C_AÇ_x0005_Ó._x000E_AG[ñÔÇ_x000D_A_x0018_æ¨ñ_x0005_H_x000D_A0¦_x0018_ÛµY_x000D_A_x0001_[¹}m´_x000C_A_x0006_Áî5w_x000C_Aa_x000B__x001A__x0014_¯_x000C_A_x0015_Ù9­èÿ_x000D_A_x001E_Øóî_x0012__x000D_ATGtÚ-_x000D_A¤DE't_x0002__x000C_A_x0002__x0003__x001C__x001E_ãè_x000C_Aúih_x001F_¾_x000D_A_÷l|Ñ_x000C_AÊVË|YË_x000D_AÉ½_x000C_A_x0013_=¢;_x000E_AçÃA} t_x000C_AÎ«²_x0010_¨Ü_x000C_A_x000D_~«Ó_x000B_AÏ4e_x0019_ï_x000D_A_x0014_Ë}*(_x000D_At³ÑÙ)^_x000D_Ao·¤2_x000C_Aîä;Å_x0005_u_x000C_AQnr¦-_x000C_A_x0001_É¶7·_x000D_A¹&amp;bQñ_x000D_AÜö_x0014_Ûv,_x000D_A_x0012_ÙkÉ	_x000D_A¨ÕF³LÓ_x000C_AGØ´pés_x000D_AôèLÎÉe_x000B_A&amp;% _x0011_\_x000C_A_x0006__x0019_É=L­_x000C_AÞl#P_x000E_AB_x0008_÷/ù1_x000D_AÙ*£õö_x000D_AÖ×73¬¹_x000B_AÀ_x0007_ã| K_x000D_A,Dw¤_x000E_A¼É_x001E_çã_x000D_A3MEÞ_x0001__x0003_Í¿_x000C_ANúÁ¸·_x0005__x000E_A4vÝ|øÐ_x000D_A,{½'å_x0017__x000D_AØØD_x001A_~µ_x000E_A&gt;C`xõ3_x000D_A$E_x000E__x000D_Ê_x000D_A¿ó¼2¯_x000D_A_x001F_ý&lt;OÎ_x000D_A"«ÿ_x0001__x0012_3_x000C_AJê©_x000D_A¤¯PÂÆþ_x000C_Aº_x0012_1|Pm_x000C_Ap±z~ß_x000C_A`ø4g&amp;6_x000C_A)'_x001C_R_x000E_A¤îH%_x000C_AhI*_x001C__x0002_?_x000D_A_±_x0013__x0010_¬g_x000D_A_x000C__x000F_õ¦_x000D_Aì@U1÷u_x000D_AÈ_x0018_!b_x000C_AñqFU¨_x000C_AL_x001F_®É" _x000C_A\Îõµo_x000C_A[åâöÓã_x000C_Aî_x0012_6Èaà_x000C_A²º_x000B_1!_x000C_AìëV_x000D_AuÁ òÿ»_x000B_A1¯·cjk_x000D_AÚ_x000E_+Uáb_x000E_A_x0005__x0010_7_x0019_vZÆ7_x000D_Aà_x0002_K_x0004_Ð_x001F__x000E_Aé_x001D_ù]@_x000E_AÒ¥t4x_x000D_A_x0007_ìsÛë_x000B_A@_x0008_4_x0007_½_x000C__x000E_A¬#Òà¾_x0002__x000E_A¨|KG_x000D_Aò|þ_x000F_ô_x0007__x000E_A1íÅK_x0006__x000E_A:ã+MÏ_x000C_Aã;îõê_x000D_A_x0014_üû_x001A_þ÷_x000B_ApabêQ_x000D_Aõ/`7çz_x000D_Ak_x000E_5ñÜ_x000D_A¹¥ÀÌ×S_x000D_Aµ)¸Þ_x000B_AÎú_x0003__x0016_ÙÜ_x000B_A²_x0013_d&amp;?¦_x000D_A9	4íäq_x000E_Ab_x000D_&amp;·_x000D_A_x001E_Àj_x0017_è_x000C_AT0h_x0006_#â_x000C_AzL_x0002_§_x000B_A§_x0001__x001A_H~_x000D_A_x0011_¼Ò&lt;¾_x000C_A¦k¸]´%_x000D_Aöª)_x0003_S|_x000C_A{ ¡är_x000E_A²2å_x0014_'_x000D_AweoÛ_x0002__x0003_ó_x000C_Aî "Ê2_x000E_ADª0ÐÄr_x000D_Av2&amp;F_x001E_^_x000E_A¼3b_x001C_bM_x000E_A¼\ÍBÝ_x001B__x000D_ANnÿÈ&gt;Í_x000C_A_x0010_I	5¯Ì_x000E_AÈÝ_x0019_Wv_x000D_ARðuÀÞ_x000C_A{_x001C_ Áé&lt;_x000C_Aj_x0008_XtZ[_x000C_AiÓÌ_x000D_!_x000E_AdïÖ_x000D_AZAÇ-#_x001B__x000E_AÎhU{p_x001E__x000D_AMâYf½_x000B_AÍ,ç®_x001A_@_x000D_Aß_x000D_ è!±_x000C_AÊ_x0001_%N0Ã_x000D_A·N¨ËÑ_x000D_AºúÚW_x0007__x000E_APW½ÀÐ_x000C_A^HKVÍ_x000C_Am6aºÌ_x0007__x000E_A_x0012_pwñî_x000B_Aß?å¥_x000C_A5£_x0007_Þ&lt;u_x000D_AÞT1né_x000C_AÈx_x0019__x000D_AFúo@·*_x000C_AÎ´`Ä_x000D_A_x0001__x0002_¦E	Ò¼ç_x000D_A=i¼À\_x000E_APq_x0019_ì¦Ø_x000C_Ah[5®_x000B_AúfÁoÔ_x000C_A!kï_x000E__x000B_ñ_x000B_AJÙÀï_x0012__x0019__x000C_ApY¨yv_x000D_A¤é2s:_x0015__x000D_AËý$ü¨:_x000C_AÙ#3oÎ_x000C_Ag}(Å_x000D_AvyªËd_x000E_AlýÝ#_x0002_f_x000D_A»©Ö_x0017_@j_x000C_AÐ/!Ù_x000D__x0016__x000E_AyÄ}Ù_x000C_AC_x0001_WÕ5_x000E_Apë_x0005_x_x000D_AÜm_x0019__x0017__x000E_AOâ¶ç_x000B_A_x0012__x0013_Ààôö_x000D_AÆ_x001D_~r}R_x000C_ABDrçd_x0015__x000D_AÆ?óñ«_x000C_A@gT_x0008__x000E_A)ó¢W_x0018_°_x000D_AÀÊêô_x000D_AífÈZ_x0002__x000D_A\Úÿ,E)_x000D_A]@®6ïë_x000B_A}âz*_x0002__x0003_2_x000D_A±_x0011_ _x000E_³_x000D_A_x001D_q òx³_x000D_A³Q_x0007_q_x0019_å_x000D_AöfÝÜ_x000C_A´Ö/ºú2_x000D_AÿU_x000C_ÞO_x000C_Aìmxó=f_x000C_AR_x0004_ýÄ_x000B_AÜø_x0015_yÒ_x000C_AÎpÏG2_x000D_A¯8¼x3_x001A__x000D_A Ô?_x000C_x_x0007__x000C_A_x0016_6_x0007_çÒ_x000C_AËjx:á_x000E_Aö__x0010_ò_x000D_AAdkE*8_x000C_A:ÏÓfd_x000C_AM_x001E_yµ_x001C__x0005__x000C_A3NN0ý_x000D_A¤õ{ùÕ_x000C_A#B ÇP_x000D_AÙèz_x0019_în_x000D_A¶÷ksX_x000D__x000C_AºÐj{%4_x000D_AÕ_x0001_T_x000E_Ç_x000C_AJ:¬@_x000B_A°&amp;T£_x0008_p_x000E_A/þ¤	_x001F_Y_x000D_Añå_x000E_ÿ_x000C_AVÅ&gt;ïEÚ_x000C_An½=_x0019_VH_x000C_A_x0001__x0002_Ågd$k¹_x000C_A_x001B_¥Uõ_x0001__x000E_Aà¸A_x000E_A%N¢_x001C__x000C_A U~[o¾_x000D_A_x001D_+ó_x001E_«0_x000E_AØ@­$&lt;_x000C_A$_x000E__x0012_c_x000C_A«¢  _x0003__x000E_Aäw$Ý_x0013__x000D_Aühp©_x000C_A	QHþ`_x000D_AÎËóû_x000D_A_x0004_fÊWÐ_x000B_A_x0016_J=jÁã_x000B_AÍÖG*É_x000C_Au¿ïð0©_x000C_Aàï_x000E__x001A_m_x0002__x000D_A_x000F_¸vQ=_x000E_A_x0011_%_x0019__x0017_LÔ_x000C_Aix_x0002_ð_x0005__x000C_AlÛq×K_x000D_Aà¥	)â_x0012__x000E_AÌ_x0011_I_x0019__x0013__x000E_AÁ$Yó_x000C_AÅ_x000F_ |+C_x000D_AøÅ_x0010__x001F_Qý_x000C_Aeã¢_x000D_¼)_x000C_Axáe_x0007_ò_x000C_A_x0003_`²9_x0003_Ð_x000C_A=e#_x000C_ALË_x0010_ß_x0002__x0003_{@_x000D_A{!_x001E_ºG@_x000D_A_x0010_-LCæÿ_x000C_A5öH_x0014_\_x000D_Ac!;{&lt;_x000D_A_x0019__x000F__x0003_rè_x000C_A4ß_x001B__x0013_D_x000D_A¦H2ë_x000B_A¥ôÏ_x0005_Ôñ_x000C_Aæ+Þò[`_x000E_A_x0008_F_x000B_8f _x000D_AO_x0011_=Î;_x000C_AnØ_x001B_Êþ_x000D_A¾-~C_x000D_A3cò_x0011_ßO_x000C_A%Ó_x000E_´ó_x000C_A¬¤Ã_x0001_h_x0016__x000C_A§îO_x0019_ÅK_x000E_AA¡_x0010__x0016__x0016_ö_x000C_A½[¦þõ¹_x000D_ALë5_x000B_AVã{_x000B__x0015__x000D_A_x0016_s_x0018_D_x000D_AÛô_x0015__x000C_A_x0004_±[X#_x000D_AÐÉZ)1_x000D_A}ð¡_x000D_Ae_x0017_óøg_x000D_AUK_x0016_¥_x000D_AñG ®6_x000C_A_x0012__x0012_6¿"×_x000C_AÐèÀ¿_x000C_A_x0003__x0006_§xÑ½n_x000D_AÜÑ;ni_x000D_Aaå=»L_x000C_AH8V_x001F_8_x0018__x000E_A@È&amp;Ë×_x000C_AüÞ\òào_x000D_A+_x0016__x001C_VF_x000D_AÍûGJü_x000C_A¬¶_x001B__x0007_ë_x000C_Aj_x000E_G+¬_x0017__x000E_A9ÂÊ_x001F_tÁ_x000D_A_x0013_ú|8{_x000D_A{hU)8_x000E_AïÔ¿Üm_x000D_AMáÄ+g_x000D_Anõ5n_x0013__x000E__x000E_A_x0016_¡Aiß±_x000C_A4£_x0002_Qÿ_x000C_Az_x0004_3úl:_x000E_A]ûÅ¶w_x000D_A¾ß}åä_x000B_Aßu_x0005_6-Á_x000D_A_x0017__x0007_ë _x0013_K_x000D_AGþE·J_x000D_A_x001F_~JÔà_x0005__x000D_A¤OÉÅë_x000C_A&amp;_x0018_7_x0006_ID_x000D_A9_x0001_	òøç_x000D_A_x0017_L»_x0008__x000D_AÜñ_x0007_5Ú_x000B_Aó~,0_x000C_Aêý_x0013_ë_x0003__x0004_ê_x0016__x000D_A_x0016_}BÂ_x000D_A&gt;wøí_x000F__x0001__x000D_AëÙX(_x000D_A"Ðà_x000D_Aw_x0014_ÈO_x0003__x000C_A_x0010_¶Ø_x0010_w_x000C_Aö7]ç-)_x000C_A`jF6_x0001__x000D_Aõî_x001E_õ_x000D_A,æE£tÜ_x000B_Ad@/ ?_x000E_A_x000C_`|å_x001D__x000D_AÓÉµû¨_x0015__x000C_A"s8_x000D_A¶_x001F_ÄõK_x000D_ALæ¤_x000C_A@~ï_x000C_´_x000D_ARì_x000B_J_x0001_­_x000D_AxN­*õ_x000D_A_x0007_)Ùö&lt;ë_x000C_A©Æ«"_x000D_A_x001B_°ý_x000B_A7hVwÌ_x000D_AÆr®¶k_x000D_ADÕÖ_x0001_	ª_x000C_Ah¶ÉeÞp_x000D_A{Ê_x0011_Ö;ð_x000D_Aô)á¥=É_x000B_AûÚq7_x0002_µ_x000D_AãZL6Á_x000C_A­ôÓ¢6Þ_x000C_A_x0001__x0006__x0008_ÎL¯_x000D_AJäãR³o_x000C_A6Ü_x000D_WRÙ_x000D_Abzt4?T_x000D_AË¡ýt®ä_x000D_A_x0005__x0017__x0003_&lt;x_x000B_A_x0018_Ñþ´á_x000B_Ac¦kQ&amp;_x001E__x000E_AYæ_x0007__x001A_´m_x000E_A/ç_x0002_üw_x000D_A/¢´ÇgE_x000D_A®6Ê:_x0013__x0008__x000D_A-í1_x0004_Èp_x000D_A[m_x0008_Þ_x000C_A÷À_x0008_1Õ_x000B_A_x0007_ß`_x0004_ë_x000C_A-«»/_x001C_­_x000B_A&amp;«ÏM5_x000C_A_x0003_´õ]Ø_x000C_AV±õ__x000E_A&lt;]¹_x0017_"@_x000E_AÁ%l_x0016_«o_x000D_A_x001D_vs` _x000C_A(_x0005_zä}t_x000C_A_x0006_O¤¸Â_x000C_A_x0019_F_x000D_:¹_x0019__x000C_AÇp@_x001F_æE_x000E_A¾_x0013_¹E_x000C_A_x0007_±ë5ì_x000C_AE_x000B_¶¶5_x000D_A#¼cËê_x000B_Ak­_x0002__x0003_ã_x000C_A2_x0001_¶v®_x000C_A_x001D_·¯kÙ_x000B_AßÉ{|j_x000C_A³Ì´¯j_x000B__x000D_Aº&gt;²í&gt;I_x000E_AX!_x001E__x0013_l_x000D_AÝ{ô Üë_x000D_A_x000C_/¦ó*G_x000E_A÷î¤××_x000D_A_x0003_pT_x000D_A_x0005__x0012_gÚP_x000D_AAVÈnÕ_x000C_A\_x0015_r_x0012_n_x000D_AhÊ²÷Gz_x000D_AFÀÛ_x000B_AçÍKâ_x000D_A#¶¦Åâ_x000B_A7Ä_x0013_Ò)ã_x000B_A§|Ã&lt;¯_x000C_Ae4+N_x000B_A`h}çò_x000C_A¢_x0002__x001E_"_x000C_A*È_x0001_û_x000D_A_x001C_½Vdh_x000D_AvM©µ^_x000D_Az&lt;}k_x0010_8_x000D_AúÃ²¸4_x000D_A_x001D__x000C_îý¸_x000B_AU_x001C_R)Æ@_x000E_AOÇA_x000D_Af O³!Ì_x000C_A_x0003__x0004_hvkÖ$_x000D_AÒ__x0001_o@í_x000C_A=_x000E__Þ_x000C__x000D_A1ßÈVÓ_x0013__x000D_AÄ%Û_x0011_ ;_x000D_A_x0008_{cØß)_x000E_A²Ò»ø,°_x000D_A×ò,Ì^_x000D_Ae_x0019_2[cÑ_x000D_AB_x0007_QUÞ_x000C_Aá¦Ln$_x0007__x000E_Aê¢³pfX_x000D_Aq9R¡_x001E__x000E_A[¡ZS­û_x000C_A_x0002_Óuwÿ_x000D_A/+Mó¿_x000D_AîH_x0011_M9_x000D_Ax:_£|_x000C_AÔé[¶B$_x000D_AÛÃð_x001E_Äø_x000D_A_x001E_0_x0011_Ú j_x000D_Aþv.]å__x000C_A·ÓYPLÖ_x000C_AÛY²O_x0001_M_x000D_Aomîy{ï_x000C_AM0!Â_x0013__x000E_AQJ&gt;b¼R_x000C_AYIõ_x000E__x001B__x000D_A²S3_x000D_A_x0005__x000F_~¢[_x000C_AÆñ_x000E_qT_x0013__x000C_AûL}µ_x0004__x0005_¿1_x000C_A6Ò¥ý_x000F__x000D_A¼Är#ì_x000C_An[ë¼px_x000D_AæJþJåø_x000C_Aêg¨½Oª_x000C_AÃ)_x0008_)[ô_x000C_Anèõ{{_x000E_A¥Ý_x0013_%_x0013__x000D_A02ÆT7¡_x000D_A&amp;§_x0013_"_x0001__x000C_A÷6U@ð_x000C__x000C_A;Ýå	÷_x000C_A³_x0013_z]_x0016__x000D__x000E_AÆ_x0018_J j_x000D_A[Ú_x000B_Aû8áï¾_x000C_AÎÌJÔO[_x000E_A_x0003_¿ÀGNæ_x000B_AOMÓL"_x000C_AzF;0µ_x000D_AN9_x0017_T_x001C__x000E_A`Á=»Y_x000E_AÓ¶#)DU_x000D_ARÊ·¶_x000C_A:_x0013_Ðí_x001E_Z_x000E_Aqi«_x0002_:o_x000D_Ar#å¢_x0013_Q_x000C_A¦ã©_x0007__x000D_A¯øMø3´_x000B_A6&lt;Üäa _x000C_A_x0016_$Ä¦Fq_x000E_A_x0004__x0006_0ÑdX&gt;_x000D_A5ëKìøF_x000C_A_x000C_µ_x0011_{N_x000D_A{ºýeD÷_x000D_A_x0006_µU©·7_x000E_AxÊCté_x000F__x000E_AN]-Üaä_x000B_AûåsàD_x000C_A~_x000D_n_x0008_æ_x000B_Av¨ÈfãÔ_x000C_AÐSñ_x001A_RO_x000D_A_x001C_Úºâï_x001F__x000D_AÉp{_x0018_ÊÀ_x000C_Aìl ïO_x000E_Añ_x0015_ø)_x0010_Y_x000E_AãBèOÄT_x000D_Al·úÏV_x000E_Aò)Ð{vS_x000D_AÔa_x001F_½_x0006_K_x000C_ADC²_x0005__x000C_AVÊm@Hé_x000C_A·Çø@õF_x000D_A_x001F_KäU_x000D_A!ð°]c_x000D_AW¼éÃQ_x0019__x000D_A_x0019_Z_x0017_£_x0005__x000D_A6Kì­½_x000D_A_x0001_!ç@-u_x000D_A¬_x0007_ê_x0013__x000C_A¼_x0002_¨áp_x000F__x000E_AaÈ_x0003_u_x000C_A¤_x0011_Îò_x0001__x0002_ÅÖ_x000C_A´HxþÏ_x0006__x000D_A¤³Ï&lt;nç_x000C_A_x000E_xP_x0001_r_x000D_A®HãjS×_x000C_AÅa}Fq_x000C_AõîGï_x0017_k_x000F_A¦2D¿7_x000F_A_x000E_w-_x0010_$_x0007__x000F_A_x000C__x0006_×à_x001E_ô_x000C_A_x0001_¹ñN_x000F_Aöt®ItT_x000F_A¡A_x001B_Ï_x000D_AA_x000E_þ¬ø_x000D_A_x0001_·+=¿=_x000E_A	_x0001__x0007_8Þæ_x000D_AàÜ±_x0016_	Ù_x000F_A6Î§¥_x000F__x0010_AÜ\j(_x000F_A_x0017_v_x0015_J×ß_x000D_Aç±9e×L_x000F_AÇAÁ9£w_x000F_Az=+ã#_x000F_A¼äs_x000E_vì_x000E_AnÅþ¥µj_x000F_AßHQW"ù_x000F_A_x0014_Fr Ë|_x000E_A_x001A_ØTtR¦_x000F_AcÂ]ô_x0002_õ_x000E_A¬gh&amp;_x001A_î_x000F_A¥¹ìþhG_x000F_A:_x0013_ð±)W_x000D_A_x000B__x0010__x0002_¨_x0018__x000B_Ò_x001A__x000F_A(ñö¯p½_x000E_A_x0011_&amp;_x000B_rK_x000E_AØ8a__x000F_AñÚ¨(¶_x000F_AôfÇñÙ_x000F_Aíq	¬qO_x000E_A)_x0010_~ðj_x000F_AùÛ¸_x0015_Xa_x000E_A¶_x000C_NºJ_x000F_A"Ô,_x0018_ês_x000D_Aß»_x001D_£Õ_x000D_AÕ_x001C__x0015_PP_x000F_AéÕÜ_x0007_n_x000F_ASõA·x_x000F_Aî%9Ø_x000D_A¬ö½Ù_x000F_AàÈ¯n_x001F_G_x000E_A§¼(ä_x001B__x000E_AqY¬	M_x000F_ASÌöÎz_x000E_AðTbÚ_x0003_B_x000D_Aä^Ïþ_x000D_A½Õ§Ä_x000F_AÙÚ_x001F_äì_x000D_A_x0012_f²_x000D_.q_x000D_Aþ5ó!_x000F_AØysk.r_x000F_A«na¯_x0006__x000F_A_x0001__x0008__x000B__x000B__x0002__x0008__x000B__x000B__x0003__x0008__x000B__x000B__x0004__x0008__x000B__x000B__x0005__x0008__x000B__x000B__x0001__x0002__x0006__x0008__x0001__x0001__x0007__x0008__x0001__x0001__x0008__x0008__x0001__x0001_	_x0008__x0001__x0001__x0002__x0008__x0001__x0001__x000B__x0008__x0001__x0001__x000C__x0008__x0001__x0001__x000D__x0008__x0001__x0001__x000E__x0008__x0001__x0001__x000F__x0008__x0001__x0001__x0010__x0008__x0001__x0001__x0011__x0008__x0001__x0001__x0012__x0008__x0001__x0001__x0013__x0008__x0001__x0001__x0014__x0008__x0001__x0001__x0015__x0008__x0001__x0001__x0016__x0008__x0001__x0001__x0017__x0008__x0001__x0001__x0018__x0008__x0001__x0001__x0019__x0008__x0001__x0001__x001A__x0008__x0001__x0001__x001B__x0008__x0001__x0001__x001C__x0008__x0001__x0001__x001D__x0008__x0001__x0001__x001E__x0008__x0001__x0001__x001F__x0008__x0001__x0001_ _x0008__x0001__x0001_!_x0008__x0001__x0001_"_x0008__x0001__x0001_#_x0008__x0001__x0001_$_x0008__x0001__x0001_%_x0008__x0001__x0001_&amp;_x0008__x0001__x0001_'_x0008__x0001__x0001_(_x0008__x0001__x0001_)_x0008__x0001__x0001_*_x0008__x0001__x0001_+_x0008__x0001__x0001_,_x0008__x0001__x0001_-_x0008__x0001__x0001_._x0008__x0001__x0001_/_x0008__x0001__x0001_0_x0008__x0001__x0001_1_x0008__x0001__x0001_2_x0008__x0001__x0001_3_x0008__x0001__x0001_4_x0008__x0001__x0001_5_x0008__x0001__x0001_6_x0008__x0001__x0001_7_x0008__x0001__x0001_8_x0008__x0001__x0001_9_x0008__x0001__x0001_:_x0008__x0001__x0001_;_x0008__x0001__x0001_&lt;_x0008__x0001__x0001_=_x0008__x0001__x0001_&gt;_x0008__x0001__x0001_?_x0008__x0001__x0001_@_x0008__x0001__x0001_A_x0008__x0001__x0001_B_x0008__x0001__x0001_C_x0008__x0001__x0001_D_x0008__x0001__x0001__x0001__x0002_E_x0008__x0001__x0001_F_x0008__x0001__x0001_G_x0008__x0001__x0001_H_x0008__x0001__x0001_I_x0008__x0001__x0001_J_x0008__x0001__x0001_K_x0008__x0001__x0001_L_x0008__x0001__x0001_M_x0008__x0001__x0001_N_x0008__x0001__x0001_O_x0008__x0001__x0001_P_x0008__x0001__x0001_Q_x0008__x0001__x0001_R_x0008__x0001__x0001_S_x0008__x0001__x0001_T_x0008__x0001__x0001_U_x0008__x0001__x0001_V_x0008__x0001__x0001_W_x0008__x0001__x0001_X_x0008__x0001__x0001_Y_x0008__x0001__x0001_Z_x0008__x0001__x0001_[_x0008__x0001__x0001_\_x0008__x0001__x0001_]_x0008__x0001__x0001_^_x0008__x0001__x0001___x0008__x0001__x0001_`_x0008__x0001__x0001_a_x0008__x0001__x0001_b_x0008__x0001__x0001_c_x0008__x0001__x0001_d_x0008__x0001__x0001_e_x0008__x0001__x0001_f_x0008__x0001__x0001_g_x0008__x0001__x0001_h_x0008__x0001__x0001_i_x0008__x0001__x0001_j_x0008__x0001__x0001_k_x0008__x0001__x0001_l_x0008__x0001__x0001_m_x0008__x0001__x0001_n_x0008__x0001__x0001_o_x0008__x0001__x0001_p_x0008__x0001__x0001_q_x0008__x0001__x0001_r_x0008__x0001__x0001_s_x0008__x0001__x0001_t_x0008__x0001__x0001_u_x0008__x0001__x0001_v_x0008__x0001__x0001_w_x0008__x0001__x0001_x_x0008__x0001__x0001_y_x0008__x0001__x0001_z_x0008__x0001__x0001_|_x0008__x0001__x0001_ýÿÿÿ}_x0008__x0001__x0001_~_x0008__x0001__x0001__x0008__x0001__x0001__x0008__x0001__x0001_¼öH·#Á_x000D_AçÙò0_x0003__x0004__x000B_×_x000D_A_x000F_jTü¯_x000D_A&gt;_®_x001F_x_x001D__x000F_Aµ^#îÐ_x000E_A¢UhÚ¤;_x000F_AÑ·Â È_x000D_AI_x001F_4¡_x0012__x000F_AðjóS(ï_x000E_Aõl _x001C_`_x000F_Afð?i_x000E_AlÍÏõ5¤_x000F_AÚ(Ôåu_x000F_AÖ°lm_x0017__x000D_Aá|Å*z_x0013__x0010_AÜ´±W_x0002__x0010_A(|_x0018_ÂÇ_x000E_Axäß5ö_x000E_A/öüþo_x000E_AF¼_x0012_."__x000E_A'ïS_x000E_AxÇ%_x0001_!¼_x000E_A_x001D__x000F_²K­_x000E_A*1â|_x000F_A±"æ«_x001D__x0010_AÌ_x0010_Ýb_x000D_AjR_õ·_x000E_ATïî±@_x000F_A_x0018_cÛ4_x0015__x0010_A|¥ßFÕ&amp;_x000F_AkÕÚ}_x0006__x000F_A:Gt2*_x000E_Aÿ_x0012__x0014_úl_x000E_A_x0002__x0006_BÑdß_x000E_AìÌxºiP_x000F_AD2ñc_x0005__x0010_AÄ_x0018__x001C_$ _x0010_A×Ô_x001D_kÑ_x000F_A^Àò®Ö!_x000F_A,¤ø+þ_x000D_A§_x001D_CÁ_x001B__x000D_A_x0014_VÃ¢_x001A__x0001__x000E_A_x0005__x0013_`ðÓ?_x000F_A}Î§í¿_x000F_Az¸_x000E__x0006_³_x000E_AÚãË_x000E_A_x001D_a3=Q_x000F_A§¿Ø`_x000F_A_x0013_æ×+{J_x000E_AëT&amp;_x000F_A¥_x000F_ût©É_x000E_A_x0018_&amp;F_x0003_´_x000F_A'ï²_x0007_ûè_x000E_A(âÐñ_x000E_AôÕ_x0018_÷Ò _x000F_AÁO*_x0003__x0008_t_x000F_AöQé	\Û_x000F_A.åeºáÉ_x000D_A¼ØÏÍzP_x000E_AÇïåe_x0004__x000E_A_x0005__x0002__x000F_/_x000F_A ûnych_x000E_AøV_x0002_I_x001F__x000E_A_x001F_,ÇÅ­_x000D_A]_x0005_¢_x001D__x0002__x0005_Xn_x000F_A_x0008_,?è_x000E_AÎxm§X_x000E_A°¦j ¬©_x000D_AªV_x0018_z_x000E_A_x0006_IL£,_x000E_AÃV_x0003_i#½_x000E_Aï_x0004_&amp;Þß[_x000D_Aq#¶bðY_x000F_A*´ Ô _x000E_AúI_x000C_ÛæÖ_x000E_A­Ét9¢_x000D_AÇ½¢ÅDI_x000F_AË_x0015_û'	Â_x000F_A4Ø_x001A_.Ð¡_x000D_Aaó_x000C_Õ¨ä_x000E_A_x0003_Ø'ä_x001F__x000F_A_x0012_^vÀ_x000F_AþÛ*÷¸Ü_x000E_AO_Ô£_x0012_¡_x000D_A&lt;.ë3Õ_x000F_AÏÐ_x0001__x0007_i_x000D_AtþbP_x0006_U_x000E_AÎÆDÿÇ_x000E_A¬aývç,_x000E_A8µò_x0010_ùg_x000E_A¨ú¼Ö¯_x000B__x000E_A¿Ó_x000E_A×(	hS_x000F_AýÅÏ_x000C_çT_x000F_A~?!_x000D_Aº_x0008_³_x000E_A_x0001__x0003__x0002_m"P+N_x000F_AÐP?0_x000E_AiZüÿÃ_x000F_Aí=wë¬_x000F_Aë!`´._x0008__x0010_Aù4ÌÊG_x000E_A_x0013_±_x0003_Þ®_x000E_A_x0007_]NÝÇ4_x000E_A}ü£4³_x000E_AF½Õ_x0008_Ø_x000E_A_x001A_úéê_x000E_Aít_x0005__x000F_ï_x000D_AeUÞ&gt;n¹_x000E_A¬'{ê¢¶_x000D_Aîï¨äkÛ_x000E_A[â_x0018_­ÈÏ_x000D_A;Ý;÷{_x000E_Abz³_x0012_Â_x000E_AæökàÃ_x000E_A&lt;7ÛJ&gt;_x001F__x000E_AèglÒ6_x000E_AKéX_x000C_Á_x000E_Atæb_x000E__x000F_AÌìÂ½pÃ_x000E_AZJ Æ&amp;_x000E_A®o_x0013_§Y_x000E_A¯G=_x000F_AÏÑ©nÏU_x000E_A[¶¡_x000E_AÎ_x001C_¬kK_x001B__x0010_AÁ=	Ì_x000F_A¼,Æ_x0003__x0005__x0004_Ú_x000F_A«»SO_x0001_J_x000E_Ahº_x0013_£_x000F_AcÐ¸Ò`_x000E_Aãr_x0003_'w1_x000D_A¶C#2¿×_x000E_An'Vp4g_x000F_A_x0007_©&amp;çéõ_x000E_A¾N5_x000E__x000F_A_x000B_"ëÒN_x000F_A2ÒFûÓ_x000E_AÀR_x000D_ú_x000E_ArÌ7?±_x000D_A­¡eu_x000D_AIÌºÎ_x0002_Ë_x000D_A`í©_x0001_È&amp;_x000F_A&amp;|DÞ²_x000F_A¬Ø÷ë_x0011_H_x000E_A+$_x0014_×QÁ_x000E_AHÊz]¦Ö_x000F_AÚ_x0013__x001C_½_x0008_Þ_x000D_Ai1_x000E_Üþ_x0002__x000E_A1·Ã_x0011_Æ_x000F_A_x0004__x000F_eUj-_x000F_A||4_x000D_A0MæÈ_x000B__x0010_A¶Ý¿ì}_x0001__x0010_AZÄ³_x0003_&gt;¢_x000F_A©Þ,8"_x000E_Ax?_x0007_­Î_x000D_A0è#o­Ö_x000D_A-_x0011_v:\_x000F_A_x0006__x000B_ä°_x000F_¨µ_x000E_Aî_x001B_(ef"_x000F_AN\%p_x0005_Ç_x000F_AÀ´s"_x0005__x000F_A5ò _x0003_¿_x000E_A.ºVM_x0004__x000E_AJÞÎZ&lt;_x000E_AjiR6_x0002_v_x000D_AeTè:=_x000B__x000F_Af}IK_x000B__x001F__x000F_AnèÒwò¤_x000E_Aï³_x0002_Þ+(_x000F_A_x0007_ø·_x0008_(_x000E_AånÙ­¤\_x000F_AÜ_x000E_IÖÆ_x000E_A! {Õ__x000E_AÚ6ü_x0001_:J_x000E_AL_x000C_÷ýÎ£_x000E_AêsS_x0003_Æ_x000E_A_x001F__x001A_ðB¡_x000F_AýZ	ÓPV_x000F_A¥wNÃ¤r_x000E_AkÆÁ:Ü{_x000F_Aô&gt;!_x0010_ _x000E_A_x0014__x0005_tÓë\_x000E_A_x0008_Ý#j_x000E_A_x0005_Ä:ÞÂ¿_x000D_A3ñ_x0007_ÍÖí_x000F_A«ÜÀ_x0001__x000F__x000F_Ane¡iì_x000F_Að|¯É_x000F_A)Gó_x0002__x0007__x000D_»_x000E_A~_x000E_½&gt;ð_x000F_Aá÷ì_x001C_\_x000F_A6Us&lt;_x000E_A¿T½À_x000F_AdBãô_x0008__x000E_Azsg]q_x000E_AA:_x000C_e_x0005__x000F_A_x0008_ü\.¤Ù_x000E_A_x0018_¿M§_x000F_AðìY0UH_x000E_A_x0001_÷	_x0017_Ê_x000F_AP_x0004_AUÏ_x000F_ArEÞÙÚ=_x000F_AÑ ;Åjõ_x000E_A_x0006__x000F_Ù_x0014_¸_x0014__x000E_AàÁr_x001D_hÉ_x000E_A­_x0008_Ý¯_x000F_AË_x0014_ÒP_x001A_à_x000D_AL¤p¹.^_x000F_AØô²ÉÚ_x000D_A_x0005_`s_x0003__x0018_õ_x000F_A{Ö»Wç_x000E_Aÿä+_x0006_RÊ_x000E_ALç½¨^_x0002__x000F_Aç)í0z_x000E_A_x000E_qM_x001D_}T_x000E_A©+®û._x000D_A¼÷:}v_x000E_A±ßów_x0003__x000E_A½°íÅÇë_x000E_Aý½A`{_x000E_A_x0002__x0006_ÛL¨_x0003_q_x000E_A_x0002_åÕUém_x000E_AÃûÊ_x0015_c_x000E_A]aGA9_x000E_A9Ò´_x000E_AÞ§¡ i_x000F_A¦õ=BÌ_x000F_AVIõ¾ªµ_x000F_AêÕ_x000D_ó D_x000E_A'öU=a+_x000E_A_x000E_°^½jÆ_x000D_A_x000B_àfZÏ_x000D__x000F_A~_x000E_FÎ_x000E_A_x0005_¼$¾ØÛ_x000F_AÒß-Ì_x0004_/_x000E_A^G_x001E_ßÚ_x000E_A¶e_x0003_N_x000E_A¹Æþ }_x0017__x000E_AÓ):&amp;_x0010_AíôQÌv_x000D_A_x0002_ªEZ'1_x000E_AG_x0013_ã×ó_x000E_A'µ_x0006_Â·_x000D_AªôÎ_x0012_±_x000E_A»)	_ú-_x000E_Aï39Xíì_x000E_Aí_x0001_¾È_x000E_AI;¡_x0004_~_x000F_AÙ·áv#s_x000D_ARõ_x001F_øï_x000F_A¥Äåí_x000E_Aü_x0014_ò±_x0001__x0002_Ç_x0004__x000F_A[ë_x0006_ _x0010_£_x000F_A_x0004_|ÁM»a_x000D_AÕBø¼_x000F_AÎÿâÕ¶_x000C_AþÍÁý&lt;	_x000E_A~P=ëQ_x000E_AÈYÖ¢Ù»_x000E_Aà0Ü]_x000E_AB gHç_x000E_Akð2k\(_x000E_A¯ö!e_x001B__x0015__x000F_AÀ²8Áî_x0006__x000E_AxÂfmW_x000E_AGL_x001A_à_x000F_Aw3Ä`}_x000F_A[B}Ü	_x0010_A÷F*E_x000F_Aß6©9/U_x000E_Aþ!_x0005_´Ø_x000D_AjËÚ«¦ê_x000E_Aóòp_x0015_0#_x000F_A¤;JÑ_x000E_A~»[_x000E__x0011_&lt;_x000F_AÌCÈÀ_x000D_A,¹0¥;)_x0010_A¥_Üþ!_x0010_A_x001A_X_x000C_0¤p_x000E_A´h¡_x001C_	_x0010_AsÎIäHÌ_x000F_AN¤uèÓÝ_x000E_A#i_x001C_&lt;_x000E_A_x0002__x0003__x0010_1µÏ'_x000F_A,ÿåbë_x000F_A±ëÑL_x0002_ _x000D_A(èõQ;ù_x000E_Aÿ_x0006_dI#Ä_x000E_A°Ý¥)_x0001__x000F_A{l_x001C_þ_x000B__x000F_AàxJ·Ë_x000E_AÙdª5Ë(_x000D_APsÒ_x001A_ÔS_x000E_A_x0013_bS_x0014_4à_x000E_ArMÅRIÝ_x000F_AgÒK:k_x000E_A{Y¼½_x000D_AO²&lt;&amp;ç_x000E_A_x0005_»¿G{m_x000F_A_x001E_ûËGý_x000F_A_x001B_aÑ¬xÆ_x000D_A{g:Û$¶_x000F_Aâý_x0011_Ü_x0015_3_x000F_A ö_x0007__x0015_©_x000E_AN¥¿Z{:_x000F_A7_x001E_Æ6G_x001C__x000E_A±_x001C__x0010_ÀÛ_x000D_A¥Æ«-_x0018_+_x0010_A_x0002_n xú_x000D_A¦Ð\_x0003_Ø£_x000F_A[ÇöPì\_x000F_A½»96_x000D_D_x000E_A þ_x0019_p~_x000E_A-ð KÀ_x000F_A-£W_x0001__x0002__x0007_`_x000F_A_x0013_ñê±Ö_x000D__x0010_AðM7±¢K_x000F_AÒpyÛM_x000D_AY¦³g©q_x000E_A_x001A_BJ&amp;Ó_x000F_A­_x0016_R¬õ_x000D_A_x0014_Qæ_x0016__x0010_A#ú{_x0004__x000F_A§épÔÅy_x000F_ATûª#_x000F_AÚ_x0005_K¿F_x000E_AÖA®ª_x0014__x000F_AJÁ¨Á_x001F__x000F_AÃ_x0017_+_x000F_Ah÷Zä_x000F_AjhöàÅ_x000D_A_x0008_{Eu_x000F_A¦._x0003_"O_x000E_APMß+Á_x000E_A_x000C_y´(a¹_x000D_A_x0010_)|_x001A___x000E_AÜè¾(kÅ_x000E_AþdAñË_x000E_Aýf_x0003_o£_x000E__x000F_A&gt;"úk×%_x000E_A_x0002_ü/_x000E_b_x000F_AàP«ðß_x000E_AD_x000D_|Xk$_x000F_A¨!jÄ~Ä_x000E_An?&gt;ö_x0005__x000F_A¡ÖÄ_x001B__x000E_A_x0004__x0005__x000C_À_x001D_ F_x000E_A_x0001_öZÆ:_x000F_AXJ	_x0007_!_x000F_A¤¿þÕ_x0005_¾_x000E_A+IM7W_x000E_A¼þ,Ça®_x000E_A_x0014_ÍJcÌ_x000D_AÔH¦_x0008_³¿_x000E_Aèa7c_x0004_¨_x000F_A¿Ùf_x0010_E_x000D_A¶ÁbûF=_x000E_A_x0001_nåP_x000E_Aª%ºÝ_x000F_A*]a_x000F_AÎDK¾î_x000F_AÎ®&lt;dI_x000E_AØpkùb_x000E_Að¸s#v5_x000F_AØ_x001B_µHÝ_x000E_AÈþ&lt;ô'ã_x000F_A_x0002_7sZ_x000F_AÊ_x0012__x0017_e_x000E_AHBàîfÈ_x000E_A=Y_x000C_¿3×_x000E_Aê9 »Ó_x000E_ADò_x000E_¢_x0003__x000E_Aê0ë«¶_x000F_A Çð»Ì_x000F_A°ää¿|x_x000E_AifÖÇf_x000E_A_x001B_ÓAª_x000F_ß_x000D_A\UË_x0001__x0002_µ£_x000D_A»!õÔ+_x000D__x000F_A~ý_x000C_kb_x000E_AÑ?Á_x0015_ë_x000E_AS*ôw9_x000F_A¸_x0019_ ô _x000F_Aµ&lt;_x0002_âl_x000F_Aþ{ªÐ_x000F_AßÑa«g_x000F_AkûAÁ0x_x000F_ApN	V3Ú_x000E_A´É}å_x000D_A¼O°Zå_x000D_A|J:æðG_x000D_AèÇ7L_x0012_µ_x000E_AOÇøãg@_x000F_ARJ_x000C_/¬é_x000E_AÅð7Â6_x000F_AQßR#__x000D__x000F_Ag_x0011_ÓÔQ&amp;_x000F_AyÅ%_x0003_o_x000E_AÂL®_x001C_(Ç_x000D_A·k_x001F__x0019_O'_x0010_A7P9ºad_x000F_Aóßw="ü_x000D_A|_x0014_þ©_x000D_Ad__x000E__x000E_A_x0006_áâ­V_x0014__x000E_AúcðFÇ_x000E_AÃa_x0001_Ï_x000D_Ap¹7¤[_x000E_A\°`H½!_x000E_A_x0003__x0004__x001A_%_x0001_ëh_x000E_A2QIvd_x000E_AAÅè(}_x000E_A]¬¥º&lt;é_x000D_AÔ_x0017__x0004_Ö_x000E_AHi_x000E_;¿_x0008__x000F_A/ßà_x001B_d_x000F_ABDyU~_x000E_Ab_x0015__x0007__x001A__x001B__x000E_A÷lÆûk_x000E_ATí¨q_x000F_A&lt;KÉÂÎ_x000E_A+kzþM½_x000E_AøÓÝF_x0004__x000F_A@Æé1_x0002__x0008__x000E_A_x001E_Ë_x0017_C_x0006__x000E_AÔ¤WÇ½_x000F_A5õ¤s6i_x000E_A_x0017_ÿLÊ_x0016_Ò_x000D_Aü|ëkPþ_x000E_Aø}&amp;_x001A__x0010_g_x000F_At_x0007_ÈsU _x000E_AzdÓ~Q^_x000E_Ag(	{_x000E_AÌ¼Á¨_x0007_}_x000D_A¢^RFjó_x000E_A©ñÒ_x001F_z_x000E_AµçsT°_x000E_A*ÒÏQó_x000D_A.NâÿKð_x000D_A	uí&gt;»_x000D_AÆòé·_x0004__x0008_\ï_x000E_A'0¸_x000E_Ar_x000E__x001D_dÄä_x000E_A_x0010_W_x0010_`#_x0013__x0010_AüÃÑ&gt;ÿ_x000E_Að¿S?_x0003__x000F_AVámëÔ_x000E_Ag%_x0004_´#_x000F_Aà_x0006_v¡_x0007_4_x000F_AKíãêi¦_x000E_AØpípÙ_x000E_ASþ_x001D__x001B_ö_x000D_A_x0007_gjW _x000F_A§ú_x000F_Sµ_x000E_A*ú¡gË_x0005__x000F_A4û&amp;&gt; _x000F_A&lt;R_x000F_L}_x000E_A-Ôø_x0006__x000E_Aå¼¦ò±_x000E_A£tç\÷_x000D_AæÊk~2m_x000F_Aì¨²XqÃ_x000F_A7èÎÜ_x000F_AQ·îH¸_x000F_A_x0004_tÉQ_x0001_ý_x000E_A®_x0010_üEÉ_x000D_AG\¼pì_x000F_A¿ÇtE_x000E_A9ÿpÍ{¹_x000D_A²ÿ51Í_x000D_A_x0002_K_x0010_X_x000E_A¡	Ë9KØ_x000E_A_x0001__x0002_Â_x0001_ê'_x000F_AÂ&lt;âPb!_x0010_AÄc÷_x0015__x0007_l_x000D_AÒÔüu_x000E_A_x0006_Iáç_x000F_ApÝ »ðH_x000F_A ©+4_x0006__x0010_AÌÝÁ_x001D_y_x000F_AÔ&lt;A_x000F_A_x0011_[×)\_x0004__x000F_AÂzÉYýÄ_x000D_Ab_x0017_=æyÝ_x000D_A&amp;bò_x000D_A:«_x001F_¸_x000E_Aý 	¹G_x000F_A(~Q0K_x000F_AWþé _x0015__x000C__x000E_AÀ_x0004__x0003_ÑR_x000F_A	Ë_x001C_üm_x000C__x0010_A¾\fFh_x000E_Aù,;_x0007__x0015__x000E_Aöa_x001F_;$Y_x000E_AwB_x0013__x0013__x000F_Aø&gt;_x0018_A_x0013__x000F_AùÀ¢_x001B_AÂ_x000E_A0ë Rç_x000F_A_x0014_ù¬¸Û_x000E_AZÝ«_x0018__x000E_A2_x0015_wp´_x0019__x000F_A±j¨MH_x000F_AU©@9_x000F__x000F_AwqÚ_x0011__x0001__x0007__x0008_e_x000E_A$_x0006_%vb_x000E_AhjÉnD_x000D_A_x000C__x001B_põ$_x000E_AWÌ_x0004__3_x000F_A0%ïZw_x000E_A´¿+ÔM_x000E_A/sé&lt;B_x000F_AL0ô&amp;¤*_x000F_A¨Åü¹µ_x000D_A¼pFr_x0005__x000F_A42&lt;_x001D_Ó_x000D_A_x0015__x0006_úìã©_x000F_AÄñöt_x0001__x0010_A_x0019_yy_x000D_Aþ_x0016_GVuy_x000D_A_x0003_	bEÀ_x000D__x000E_Aê_x001B_5#Ë_x000E_Aí2_x0006_xe6_x000E_AZS_x0014_¶e_x0010__x0010_AöÝ¬_x0011_m_x000F_AÄ'qÙ_x000D__x000E_AËÌYfjý_x000E_A_x0017__x000D_î=èf_x000E_A_x0004__x000D_zçÜ_x000E_A_x0002_¢_x0014__x001A__x000F_AðqxXl_x000E_Ag¾¤ºki_x000F_A¨9"ú_x001F_²_x000D_AÉ_x0006_|]_x001E__x000F_A_x0004_wh¼_x000F_AÆ*õ!7:_x000E_A_x0001__x0003_õÅQ£²_x000D_AØóCé¨·_x000E_AM+_x0002_&gt;_x001F__x000F_AAks_x000E_A:´®îj_x000D_Ar_x001F_)Ïõ[_x000F_A_x0010_CÔ_x0011__x0016_A_x000E_A4ÈºÖ_x000D_AÀýjg_x000F_AÔ»ò)û_x0017__x000E_A¦·_x0019_Ú_x0007__x000F_AWXñà]C_x000F_AS_x000B_ú%_x000E_Aè¾¶õìp_x000F_Aïb'Ï_x000E_A_x0003_)º]3_x000D_A¥&amp;xº _x000F_A£_x001C_DQh_x000F_A½§²\{¨_x000E_A_x000C_M_x0012_*÷³_x000E_A²°_x0004_¹_x0017_d_x000E_AÆTÂ¶_x000F_AöAèxR_x000E_AjJÿ+7»_x000D_AdÌB_x0008_}ê_x000E_A{¤ë1´_x000D_A"âÅA_x0001__x0010_AÜÌ Ú_x001C__x000F_AÎObV_x0017__x000E_Ad¯_x0003__x000E__x000F_Ag´X§û_x000E_AÍ.ô_x0004__x0005_ñ_x0015__x000E_Aø÷è¥1û_x000E_A_x0012_¡¥5$_x0010_A_x000B_QÉÙ]Þ_x000E_A%_x0019_|¤ze_x000E_A"__x001E_¥u_x0008__x000E_A_x000C_FÁýô_x000F_AuþI6p/_x000D_Ad_x0015__x0013_o_x0016__x000F_A`_x000D_=u¸_x000D_A40uØÌ$_x0010_AqqÒ_x001A_Ì,_x000F_A½À_x001F_;_x0012_Å_x000F_AÅ7vg_x0016_H_x000E_Aï(:\õ_x000F_AÓ_x0001_LØ=ü_x000E_AêjºmùØ_x000D_A&gt;qhÿ _x000F_A(ºßüØ_x000E_AºÕ7_x0001__x000E_AZeIï£­_x000E_A PÇkF_x000D_A±Å&amp;&amp;_x000F_A´²_x0002_º_x001D__x000F_A_x000F_8_x0002__x001C_¨_x000D_A×Uï¿_x000E_A1kë"À_x000E_A_x0007_S¦"ó|_x000F_A#k_x0006_4¥_x000F_A_x0003_çã'_x000F_A_x0019_Êõj_x000E_AÄÑ=Ò_x0003__x000F_A_x0003__x0005_SÑ¸ê_x0011__x000E_AR­x]N_x000E_A81kâå_x000D_AÁ¦ºNÛ_x000E_A_x0010_ðá_x0010__x000E_AáØ0*Tó_x000E_AáT0(ô_x0004__x000F_A_x001D_åuVa_x000E_A_x0010__x0002_´¹	_x001C__x000F_AFf^Üd°_x000E_A¡%¢V_x0017_X_x000F_AÒò_x001B_ëê_x000E_AÍ£ë°_x0008__x000F_A¹Ð_x0007_´»Ê_x000D_AMÊ)&amp;._x000E_A/RÚ²x_x000E_A_x0018_­¿ýýæ_x000E_A¾Ú.ñ_x000E_AÌÁúEls_x000F_AÓ_x0017_ú_x0013__x0019_]_x000F_A×W_x001A_`_x0001_H_x000F_Aò_x001D_H_x0018__x000E_A«_x0006_y!È_x000F_Au_x001F_é4 _x000E_A`+1ît_x000E_A3b0_x000F_A~vÖ×1_x000F_A|½;ÕU¨_x000E_A#_x0011_a§_x0005__x000F_AÚs_x0007_G]_x0005__x000E_AÕÈ¿µ_x000F_AbÝëÅ_x0003__x0005_ö_x000F_ARò¡@-_x0018__x000F_A3NÆÈw«_x000D_A_x001E_ªd_x0008__x000E_A~g_x0019_ü7x_x000E_Aö§_x0001__x0002_mÕ_x000E_A3Ý@·&lt;_x000F_Aókà_x000C__x001C_ê_x000E_AYp¢)Ê_x000F_AQ_x0015_=J&lt;_x000F_AÜ_x0015_¥_x000F_Að~ñ._x000E_At/) J_x001A__x000F_A¨_x000D_G_x000E_/Ê_x000E_A¯òm	_x000F_Aæéd5:+_x000D_AÛì0_x0004_K_x000D_A_x0018_*å B_x000D_ASt{Q:¦_x000D_ARFÐ_x000E_AYV'-_x000F_A¼_x0012_"£Ë9_x000E_A7òw,`t_x000E_AAZ¾«¡À_x000E_A!Ä4&lt;_x000F_A2_x0015_jÔ«_x000F_A_x0001_Þ_x0015__x000E_ÜK_x000D_A_x000F__x0002_Ëç_x000E_A*©Çq_x000F_A©8xûVY_x000F_AhcGå&gt;_x000F_A]}%ç#_x000D_A_x0001__x0003_&amp;üuz\_x000E_AMW³c`_x0007__x0010_AÓÚ_x0003_ÆßW_x000D_AUµÆ­_x000D_AJ¨pZÿ_x0016__x000F_Að_x0002_ê_x0001__x000E_A¬9Ä»Ua_x000F_A_x0016_&lt;_x0016_­_x000F_AÃ:Ã]_x000F_AÛ;¸PË_x000F_As *@^_x000E_Aß'Ï$JD_x000E_AZçôÝ_x000F_AæÎ=h»3_x000E_AÉÅvDËZ_x000D_A_x000B_Z¹_x000E_4_x000E_AE¸_x000F_É~ø_x000D_A_x0013_	½_x001C_Í_x000E_Au)=Ö_x0007__x000E_AþdÌþ(_x000E_A_x000C__x0017_5Ç_x001F__x000E_A½|_x0008_P_x000D_Aü_x0019__x001F_Tß_x000E_A3Õb_x000E_Aá-õéÒ_x000F_AË&lt; ö_x0012_´_x000D_A_x000E_3Ã­Pç_x000D_A0Û_x001F_¦_x000E_Ab_x001C_½eÉ_x000D_Ae_x0019_=+ÒÆ_x000F_ACà_x000E_©_x0010__x0010_AV£Þð_x0002__x0004_ö­_x000F_AJù÷âÂ_x000F_A?éW3_x000D_A_x001C_t»ï_x000E_A8ÿÛ_x0018_ÔÞ_x000F_Aßög_x0005__x0015_Ò_x000E_A'é1_x001E__x001B__x000E_AÑ_x0013_=;¹i_x000E_A_x0018_/ÔÂÕ_x000E_Aè]Û_x000D_c_x000D_A\B¢a_x000F_A ¬jM_x0003__x000F_AËxNn_V_x000D_A _x0008__x000F_A¼ïA$æX_x000F_A_x000F_³W¬3_x000F_A§AÂ_x0008__x0010_A®z3r¿o_x000D_Az)a_x0015_ð_x000C_AøST_x0016_s_x000F_A.°µe_x001C__x000F_A¿*_x000F_ë%_x000F_Aôx_x0006_+úP_x000F_A{i=V_x0006_Ö_x000D_A¶úcå9_x000F_A_x0004_RÜ_x0001_@_x000E_A×oõhê9_x000E_A_x000E_#ôk_x001C__x0010_AÆ®ß×y0_x000F_A _x0018_¾:æ_x000E_A¯!_x0008_9f_x000D_AËHÃ!,_x000E_A_x0006__x0007_Ú²í¬¾_x000E_A_x0008_5Â_x000E_è_x000D_A_x001D_o6F_x0019__x0019__x000F_A%	_x001D__x0003_ì_x000D_Aôøô»¡_x000E_A_x0002_g¸É¯_x0004__x0010_AèÖ4`_x000F_A§BrPÕó_x000E_A¬A'Þ#Û_x000D_A_x001A_F_1y&gt;_x000F_AÛ¬m_x0006_æc_x000D_A_x0005_úÕû_x0003__x000E_A7é©¡â_x000D_AOy	ªM_x000E_A_x0008_ynÇC_x000D_A_x001D_Ñ3µt_x000F_A_x000C_ßºu_x001C_¬_x000E_Aì(ýñõL_x000E_A+ÙÎ_x0001_õ_x000D_AB¾YèTÎ_x000E_AÆÑ_x0008_Í_x000D_Aº_x0006_6Ð_x0005__x0010_A_x0016_!rFi_x000F_AªÓð·`×_x000E_A(\ËËó_x000F_ABÊÃ£_x000F_AïÌCy&amp;Ô_x000F_AÞJ_x0015_Ä­Ò_x000E_Aã²P³¼_x0012__x000D_Afãí_x0001___x000E_A¸_¨LY%_x000F_Aàè1_x0004__x0005_ %_x0010_A¤.²âG_x000D_AÆ*_x0008_+²_x000F_Aô:_x0004_rýÞ_x000E_A`&gt;_x0001_¨÷_x000D_AãPrMa'_x000F_Aû±AeÔ6_x000E_Aõæ°_x0005_¢_x000E_Aõ_x000F_Y°|£_x000D_A¿®¾P7_x000E_Ai_x0002_¯z;_x0011__x000F_AeùÛ_x000E_¯_x000F_AUSÍOÖ)_x000F_Al-Z63_x000E_A_x0002__x001F_:ë¶º_x000D_Aa_x0006_(É_x000E_Aéu_x000B_\¤(_x000F_Aò]EòÇR_x000F_A Ì5¼Æc_x000F_A¥âÇbg_x000D_AkÍÓ_x0015__x000F_A£.úV)æ_x000F_Aä_x0004_ÊÉi_x000F_A âJ_x001D_èâ_x000D_Aôßþ&lt;D¡_x000E_A9_x0013_¾_x0002__x000F_Aõ_x0003_nº_x001C_O_x000F_A[;±®H_x000E_A_x001C_S®m±_x000F_AëþÁõ_x000E__x000F_AvÍ¥ÇW¤_x000F_A\È\·l_x000E_A_x0001__x0003_Ê:Òâ@Û_x000D_AÄ`)	r_x000F_AÁj}½&lt;_x0010_AàÜùU	_x000D_AHqÎÔk_x000E_A¤XË9Õ_x0006__x000F_A9Ð µñ&lt;_x000F_AþëPM"_x000F_AÃ`~ä_x0008__x000F_AÎFÔû_x000B_g_x000E_A-/îûzo_x000F_AÉ_x0017_»_x000F_AVI_x000F_ò´_x000E_A_x001C_sªQLä_x000E_AkRþ_x0004__x000E_AÝÊ¸k_x000E__x0010_A_x001F_Ç8_x0019__x000D_A¥^¦=é_x000F_AÃFÎ¾_x000B__x000D_A_x0010_EÎýÏó_x000D_ANüØ«r_x000F_AsÚ¯¹þr_x000E_AãÂ8¢×_x000F_A=ûh(¬_x001A__x0010_A_x0002_¬è0_x000F_AºlßvO_x000F_A$çj§2_x000E_AO_x0018_Y_x0003_*_x000E_A)+_x001E__x000B__x000C_Ä_x000D_Aú3c(Ì^_x000D_A)$*_x000E__x0001__x000F_AfÁ/h_x0003__x0005_7~_x000E_Aâ;Ç*_x000D_ò_x000F_AèeÐ_x000D_AicXÝ¹à_x000D_As¤_x000E_CÖ_x000F_AW66Ð_x000F_A²¬Töv_x000F_AÐ*=®ü_x000F_Aöó_x0001_\_x0002__x000F_A_x0015_Xè_x0004_ë_x000D_Aî¡â³lB_x000E_A:Ì$5_x000E_AS£ï¸µö_x000E_A_x0012__x0007_î_x0004_Úµ_x000E_A	â_x0004_¦kM_x000E_A¢fSøòý_x000E_A§¿_x001C_=O¯_x000D_AçòÁ_x000F_Ì_x000D_AJGËzÖô_x000F_A)~E _x0015__x000E_A\ØZ_x000F_j_x000F_AÓ_x0005__x0016_T_x000E_Am#1_x001C_Ù_x000D_AËÈqÛ¿f_x000F_A:ç_x001C_9_x000F_AÍx,è_x001E_e_x000F_AQE#ù_x0007_°_x000E_AZÇß)l_x000F_A¶Þ#Å&gt;_x0001__x0010_A_x0014__x0014_Í¦I?_x000F_A_x0019_7¿VÊÁ_x000D_A¹¾Ûj»W_x000F_A_x0001__x0003_0WC®£h_x000E_A¢c+×V_x000F_AÏôàò_x000B__x000F_AÞ_x0002_o.$_x000D_A·hqí_x000E_AÎrFÒg/_x000F_AwÊ	§°_x0001__x000E_A´_x0008_É_x0006_æ_x000E_AË~y_x001B__x000E_A|;_x0007_Úº_x000E_A_x0013_AF_x0003_k_x000F_A2¼é-¾ü_x000E_A¤´!=þU_x000F_AY|!}Îé_x000E_AÏ¤Ôó&lt;_x000E_A_x000D_Õ(]_x000F_A`­_x0002_ª?_x000D_Al_x000D__x0013_²ú_x0010__x0010_A:æÔáÛ_x000E_Aç^pyº_x000E_A(ç(_x000F_A_x0018_¾Pß_x000D_AP3ì!_x001C__x000F_A_x0010_DMñ=§_x000E_A8ØÆÚ_x0003__x000E_AUí_x0019_ú_x000F_Ané1%æ§_x000E_A_x001D_Ä~º_x000F_A¦IT¤D_x000E_AWÇå_x001E_£9_x000F_A8 MÄ`_x000F_A^¯¢ä_x0001__x0004_îì_x000D_A¸|_x000B_ô_x0011__x0010_A_x0017_q_x0002__x0010_A_x001C_¦n­_x000F_AnV_R»u_x000E_AiþÂÒ¬_x000E_Aì3xéþ_x0010__x000E_A_x0004_ðÔ}_x000E_A_x0004_×ÑEÔÅ_x000F_AeJS2_x000F_A²ìOx=Y_x000E_A=6Þ»Xñ_x000D_A¦Öeþþ´_x000D_ApFºUÚ_x000D_A(UeB÷÷_x000E_A2í'ø¼õ_x000E_Aíº¨_x0011_P_x000F_AlÉ¨0r¼_x000D_A1¹¶D#ö_x000C_AÒZY+0ê_x000D_AÂõá)3_x000F_AlWh%A_x000F_Ad"&lt;âÊ_x000E_AEõÅ«_x000F_A_x001A__x0001_&amp;tì¸_x000E_A_x0007_û8x}¬_x000D_AÓ^&gt;o_x001F_Ú_x000D_Aì_x0002___x0002_÷¹_x000E_AÆáMª_x000D_A'|!_x0015_ê_x000D_A2W¬_x0003__x000D__x001D__x000E_A_x0004_n¤B0_x000F_A_x0001__x0002_p·_x001B_ó©«_x000E_ACÝ_x0004_5ý__x000D_AÝ?Mm*_x000F_ATÍåÅª_x000E_A_x0007_ç¿*7_x0016__x000F_AÒ_x0014_´'+_x000F_AØ_x0002_åÄÖK_x000E_AhÊWßÔ_x000F_AB]_x0017_R;_x000F_A&amp;G-_x000C_å_x000F_Aöh×_x0012_S_x000E_AVü½@û{_x000F_A&amp;_x001C_Wà_x000D_A4J_x001C_^b½_x000D_A_x001B__x001D_N_x000B__x0010_ADì¯_x0008__x000F_Aó&lt;2K¼t_x000E_Axd_x001D__x0007__x001D__x000F_A_x0012_~I-¦_x000F_A	E?àÊ_x000E_A²@?_x0012_"r_x000E_A[i¢	_x000E_AÕáÁ=½_x000F_A|i£_x001E_³±_x000E_A±)óÇçä_x000D_Aô.ÃwlR_x000F_A_x0018_k_x0015_NÞ_x000E_AªÿÌL_x000D_¾_x000D_A-¥º#þJ_x000E_A+5{_x000C_¬è_x000D_A3gÄ!÷z_x000D_A_x0016_ó_x000B__x000D__x0002__x0005__x0004_Ñ_x000F_A}nÅã¨_x000F_AëT6KÂ_x000D_A`¬@6éÂ_x000D_AÂ#«ÔÎ¤_x000F_Aã]Þ²±_x000D_A·F°9ô·_x000F_A_x001A_6	ó_x001E__x000D_AnØÂ^ó4_x000F_Ar¤AX\_x000E_A5óüÆX¾_x000E_A{Eè_x0011_åÓ_x000F_A_x000B_ñ²C?¶_x000D_A,C\ª_x000F_A"ê.äëã_x000E_Aôj©4U_x000E_A¬Î°G¹_x000E_AÏ9_x0013_Ó­_x000E_A¬ª¾-_x0013_f_x000E_A8ý_x0013_l¹_x0004__x000D_A,Ä_x001E_½5_x000F_Aÿ«B_x0003_¸_x0007__x0010_A¶{å³[¦_x000D_AR0_x001A_´¥_x000E_And5rL7_x000F_A_x0008_óE`D_x000F_A_x001F_ôÖ}_x0005__x0010_ALñ_x0018_º4_x000E_AJø1_x001E_yå_x000E_A3_x000C_ð_x0011__x000F_A_x0001_×_x0019_g S_x000F_A/ià¯ý_x000D_A_x0001__x0002_Ý9_x0013_Ô Ê_x000F_AXG{®_x000E_A_x0004_@_x0001__x0014_CE_x000E_A0v¿9ëà_x000E_A_x0005_°Dæ_x0004_û_x000E_A&lt;R6v_x000F_AÀ1é	Î§_x000D_Aå_x001B_ÀBtm_x000E_A:Ùtý\_x000E_AêÊ¼"_x000E_A_x000E_$_x0005_c{º_x000E_A×7_x0016_|£_x000E_A²%o«5_x000D_ArÊ×7_x000E_AºÊØ ÛÈ_x000D_A]+V²O®_x000F_Ao¯,NÔM_x000F_AR1Ô(M_x000F_Aú6Ig.v_x000E_A_x0014_¦e¹öá_x000F_AÈ%æüÙ_x000E_AUPµèD_x000F_Ao8`	ì_x000E_A}âß°_x0012__x0007__x000E_A*oë'·_x000E_Ah_x0003_½iæ_x000E_Aj|`ë½Ì_x000E_APìF,·$_x000E_At_x0003_ï«_x000E_A¬ño_x001D_&gt;_x000F_An:F&lt;È_x000D_A_x0017_àáZ_x0004__x0006__x000E_A»72ûÑt_x000E_Aë2_x0008_}ý©_x000D_ASu+,Å_x0005__x000E_A¬þL¼2H_x000F_A_x0016_Å;_x0013__x0007_×_x000F_AÚu0T_x0004__x000E_A±é+_x0008__x0003_¹_x000D_A^Cñ*_x0002_Â_x000D_Akê»­&lt;D_x000F_A{wúbï_x000F_A&lt;_x001F_cËÓT_x000E_A¾;h)ß._x000F_AÒ_x001F_[6í_x000E_A_x000D__x0012_&amp;_x0007__x0004__x0010_Aóv(_x0015_·_x000F_AÆ_x001A__x0001_Kã_x000E_AY¥öF0_x000E_AµçfnÀ_x000E_Ai±_x000F_¬À¾_x000F_A²G_x000F__x000C_;_x000E_A7¼iíÍg_x000E_AM§¤Pj_x000E_A'±_x0017_i®_x000D_Al+{3°_x000E_A¾Ígúã_x000F_A*¦o:_x001F_j_x000F_AFjFÈ¯ _x000F_AúN50'ã_x000D_A±_x001A_?X&gt;l_x000E_AùOZ½&gt;_x000E_AØ½G5._x0010_A_x0002__x0004_?¡¸Å&amp;¶_x000E_AañqX_x000D_A0Áç&gt;._x000F_AÙ_x0013_½û_x000F_A$Æ ·ÃÌ_x000E_AU_x0014_ò+_x000F_Aº5$Ñº_x000F_A7_x0007__x0019__x000F_A#n_x0010_Y¢_x0017__x000F_A_x0018_2{¨_x000F_AVæñæÑ}_x000F_AMíYÓÜ_x000E_A_x001A_"jzgl_x000D_A-°tÞeG_x000E_A_x0013_h¢_x0018_â_x000E_A¾ØD®ÞJ_x000F_A_x0003_®·Ý^c_x000F_A°lP/¿_x000E_AöÏæ/É_x000F_AöG_x0015_	}_x000E_Aæà`Ä_x000E_A51_x000B_²ú¡_x000F_AÁÅîì_x0002__x000D_A5#qÁ{Z_x000E_AîÅÿ_x001C_:)_x000E_AÜbÀgU_x000D__x000E_A½_x000E_AÞÌ×7._x000E_A_x0019_9ýa)£_x000E_A°_x000D_VµI_x000F_Aø²_x0001_BvÁ_x000E_A~æ_x0011__x001D__x0001__x0004_jn_x000F_AÂ(ÐÙ­§_x000F_AÕB),Õ_x000E_A_x000D_ûóÓXÀ_x000F_Af+««á_x000E_AÇ"Îªv_x0002__x000E_A@z@zó_x000D_Aa%ÖFñ®_x000F_A #"¯E_x000F_AcÂs?õ_x000E_A_x0011_á_x000E_AX±àN^_x000D_AÓ@T_x000F__x0010_Aã^±ß1ï_x000F_AÂ_x0016_N¬_x000D_A_x000F__x0012_?_x001A__x000E__x000E_A&gt;'ÅÇ_x000E_A¸QòDî_x000D_AºR¡le_x000F_A²·Y8_x000F_AR©Ê_x0002__x000D_AôÀa_x000E_Aó_x0017_y(_x001C__x000E_AÙ7_x000C_|n_x000E_A©/Ú£W_x001A__x000E_A_x0003_¨ÙÍÐ_x000D_AüÅ M"_x000D_A"¦p¥Ào_x000E_Aù(J_x0003_º_x000D_A¦_x001E_Ö©#_x0010_A¹_x0002_ÓÞF_x000F_AÅOv_x0006_û_x000C_A_x0001__x0002_vLM_x000F_AØÛ%´	_x000E_AL_x0012_¢¼Ø_x000F_A?Å-5WÂ_x000F_A4³¦%§n_x000F_Ama_x000E_Ì¤_x000F_AúÈ_x0014_ÏÈ~_x000F_AM¸_x0013_6_x000E_AÇÀ¯ù"_x000E_A ?_x0004_l/_x000F_Aµ_x0013_(Ñú_x000E_Ay1WÝ¥_x000F_A¡Êv_x0005_ÔÌ_x000D_A_x000E__x0010_×²­ì_x000E_A_x001A_Üñò8_x000F_A_x000C_Aæ_x000F_~¼_x000E_A!R"È·_x000F_Aþù_x001E_)_x000F_AïVÃ_x0008__x000E_A¨ ®VW_x000F_Anb´_x000D_A¦_x001E_Ï_x0005__x0011__x000E_A«·}æk_x000F_AñÎõ×g_x0007__x000F_A×")ïL²_x000E_A½_x000D_¥~0_x0010_AÀ*¿íz_x000F_AÄâlD_x000F_AN¦aQñ-_x000F_AY*o)_x0012__x000E_A]³,_x0015_f¬_x000F_A÷±Þx_x0001__x0002_à_x0014__x000F_A_x0002_átVÿÀ_x000F_Aw¬¬@Âs_x000E_AÀ8 ã¾í_x000E_A^¬k`º_x000E_A`OLKt_x000D_A_x0011_4*Gw_x000F_AÜj_x000F_?ðO_x000E_AFÎñ:Î_x000D_Aâ#ô¥ô_x000D_A_x0014_N'¯ñÓ_x000E_AjÔtvH_x000F_AJV_x0006_ð_x0014_Î_x000F_AÃ8X,_x000F_A!9qäÓL_x000E_A³&lt;Ù« »_x000E_AÝ_x001B_Lº»_x000F_AÒNb £/_x000F_A4__x000E_uÅÏ_x000E_A_x001F_6z_x000E_Anµ8&gt;_x000E_AÚ0:SÓE_x000E_Aæ!jæWs_x000E_A_x001F_ß~Ù~_x000F_A_x001E_Ù_x0013__x000D__x0010_AN_x0017_^¼°Þ_x000D_A¬GÑkÅ_x000E_A¸¥Éð_x0019__x000F_A7½Ïf&amp;_x000E_AëÁÄ&lt;³_x000D_Aý_x0003_m·n,_x000E_AÂI_x0019_OÆ¦_x000E_A_x0001__x0003_£k _x001B_Ê_x000E__x000E_A_x0014_&gt;_x0013_s_x0016_å_x000E_A¥_x0019_7Ë_x000D_AÜ1±c#u_x000E_Aíø*th_x000F_Al§ý_x000C_AÍ*»æÃ0_x000D_AÊ¥¦_x0018__x0010_AÞ+x/*ô_x000D_AO 6Ö½Í_x000F_A¯_x0011_´_x0015_¾ø_x000E_Aí0m\í_x000E_A_x0006__x0008__x0011_ªG_x000F_A"&amp;[ÜQ_x000F_A'UMbÒ_x000E_Aéûw-á_x000E_Ax¹Æî5_x000E_Aõ`ø_x000F_Aé'Ì­2Ë_x000C_A]CoX_x0016__x0010_AÇ+¼×_x000E_A$'ß1è_x000E_A'57ÖÀ_x000E_AiÁ§û_x000D_AÇÐ¦ðÛ_x000D_A×êùD_x0019_&gt;_x000E_A_x000F_¬k_x001E_&gt;»_x000E_A_x0011_º_x001F_s_x0002_þ_x000E_AÇÆÓw_x000E_A7íØ¦H_x000E_A¥Ý_x0010__x0006__x000F_A_x0017_qÄ6_x0001__x0006_ú_x000F_A_x0017_/_x0016_ÅÁ_x000E_AhÃ+¡ß0_x000F_AeMñ&gt;¥_x000E_Aû÷+å¥_x000D_A_x000B_.2_x0008_î_x000E_Aã4~_x001E_Ã_x000F_AÏ!üüÜ_x000E_Að)VÀB_x000F_A_x0004_oô÷R_x000E_Am_x0005_ÆK_x000D_A_x0008_»_x0019_K*¯_x000E_Ad_x0012_4,_x000F_A@Â¹éq_x000F_AÌ¼s_x001B__x000F_AU¾r_x0007_Ô_x000E_A_x0007_ag\_x000E_A_x0004_E_x0007_iÂ_x000E_A_x0015_xP2._x000F_A·_x0010__x001D_i:)_x000D_AF_x0002_Í_x0018_dp_x000E_A_x000C_ #0t_x000E_Aã=ÞpÂ_x0003__x0010_A¯¼£Åî'_x0010_AÅØÁçc_x000F_A_x0018_uâ&lt;âð_x000E_AìÐ_x0007_öE_x000F_A0òÐÈ_x000E_A)×ÍíÏ_x000F_AFØÎmWÜ_x000D_A_x000E_M'4ë_x000F_Am×â_x000F_A_x0001__x0002_Hú_x000E_Æåû_x000E_A«kñ _x000E_Aä¥Nr_x0019__x000F_A±_x0011_þ_x000E__x0015_£_x000F_Aüz&lt;ï.û_x000D_AÜõßuúý_x000D_AÎ_x000C_Ãï¥Q_x000F_Aïñ1._x000E_A_x000E_À-'I2_x000E_AâY{&amp;-_x000D_AÝ9¿e_x000F_AmßFøÜ_x000C__x000F_APEá¥_x0008_x_x000F_AÍòíþÑ®_x000D_AaO:-è@_x000E_AÖ©_x0015__x001C__x0002_@_x000D_AhÌIó"j_x000E_A_x001E_8V&amp;_x000F_A¹µ&amp;P_x000F_AéÚ¦_x000F_ú_x000D_Aãíµ::+_x000F_AUßMê_x001E__x000F_Aþ)åù_x000F_Aî%_x0011__x000D_AT¸\_x000E_AÒç_x0008__x000F_AG_x0002_úëÎV_x000E_AUìéÕ_x001B_Ú_x000E_A_x001B__x001B_~øP]_x000E_AH­N_x0017__x0010_AM£ßÚ©k_x000E_AOûÿy_x0002__x0003_[þ_x000F_A_7î^j_x0010__x000E_A©ûDÕÜ$_x000F_ABIúD&gt;P_x000D_Aòßïõ/Ò_x000E_AúÈü2!_x000F_AÜÀà_x0010__x000F_A7F®Åµ_x000F_A&lt;/dì\_x000D_Aâa	¶_x0017__x000E_A_x0019_k_x000C_ÀÈs_x000F_AHk73!_x000E_A8²+È&amp;_x000E_A¼_x0008_Õ_x001C_éÝ_x000D_AR_x0010_ÞÏ_x0016__x000F_A1LÛ_x0001_d^_x000E_AÏÍ¾_x0017_{_x000F_A.ÿ_ïÎ_x001F__x000D_Aî_x001E_&amp;ýyï_x000D_AOT|R_x0019__x001A__x0010_A_x001A_?wo²_x000F_A©ÿõ]_x000E_A$°ôÛ+_x0010_A¨»^_x001C__x000E_A|Äÿ_x0018_À_x000D_AQ¨®¡Åò_x000E_A2î6,¬_x000F_AdU·ýZ|_x000F_AÎÛ0£N_x000E_A¯ºdë_x0013__x001F__x0010_Ap§Ê½È§_x000F_A·+ÚçÇ_x000E_A_x0002__x0003_Áª_x0006_v_x0002_x_x000E_A°%ê_x0005_J6_x000F_AÙÄ±$_x0010__x000E_ADíIUP_x000E_A_x000F_íÄ²*_x000F_AOFP_x0016__x000E_Av_x0003_71_x000F_AF_x0007_B9_x000E_A$÷W dS_x000E_Aû5Mé®j_x000E_A@ßAÒ _x000E_A$èù_x000C_Ï_x000F_A6D_x0008_#xâ_x000E_A¦!Æ¦d_x000D_AT_x001F_Ô._x001F_ê_x000F_A_x0015_=ºï_x000F_AA_x0003_/±_x000E_A_x001E_ÑIl_x000F_A¹_x0019__x001B_~°)_x000F_A^_x0017_æ½)_x000F_A_x0001_QÓ@_x0010__x000E_AËóÊ_x001C_m_x000F_A_x0008__x0014__x000E_[_x000D_A._x000B_0÷JÆ_x000E_A²=_x000B__x0007_¨_x000E_A_x0013_}jïs8_x000D_At_x0012_K°_x000D_Aº¼_x001F_@¾_x000E_Aò·_x0007__x0016_Å_x0006__x0010_A_x0016_ddöKF_x000E_A?Ñö±çÐ_x000D_AÂú÷_x0006__x0007_!Û_x000E_A_x001A_zú_x000B__x0010_Aî^_x0003_2_x000F_AÜoÆBÓ_x000E_AÃ}V\@_x000F_Ag¥lFºÈ_x000F_A_x0005_+ï_x000F_¦_x000E_Aä·vF_x0019__x000E_A³Ô_x001B_¾_x0017_Ç_x000E_AöØô;ª_x000D_A8Ýü"/_x0004__x0010_A¶_x001B__x0016__x0006__x000F_A7Ã_x0018_G!_x0008__x000D_A?±ÿA¼_x0003__x000F_A_x001A_yf§dö_x000E_A1_x0008_Ss_x000F_A[a3¦_x0019__x000E_Ac(uM_x000E_Aßô£Ñ!_x0004__x000F_AÀRªÃú_x0002__x000F_AíòIC_x000F_A_x0007_ñx@Å_x000E_Aúÿâ:_x000F_AI	øt_x000F_AKéã)_x0015__x001F__x000E_Añ	ÊT)_x000F_A.ÀÅI_x000E_Aä_x0006_A_x0017__x0017__x0007__x000E_A9£ _x0001_ø°_x000D_A_x0011_-¿§W_x000F_AÄ.mTwL_x000E_A_x0003_:Ê·Væ_x000D_A_x0001__x0004__x001A_B´,µ_x0007__x000F_AWZD_x000F__x000E__x0002__x000F_Aý:¤,âC_x000D_A~P#U_x001B__x000F_A_x000E_³Ø_x001E_¤Ý_x000F_A¡³¥e_x000E_A._x0003_-ç_x000C_AüØ_x001E_ôC_x0012__x0010_AÝ_x001E_yÝ_x000E_A_x0011_d#ò_x000F_Ar_x000E_yð+w_x000E_Ah`E_x0005__x000E_AêÞ_x0011_¿_x000F_AºI×óhV_x000F_Aú­ûS"ó_x000D_AÌØÒÈh_x000F_AðÏKã_x0010_G_x000E_A_x000F_:Ùmþ2_x0010_A»_x0018__x0004_ÔQ_x000D_Ay_x0006_¸W_x001D__x000F_Aà©@4_x0008_÷_x000D_A.[:2_x000D_AîÐg/ô_x000E_AV:(_x0015_Ü_x000E_A_x0013__x0002__x000B_Àùe_x000D_A¯8ø_x000F_A½ïge@_x000E_AW;_x000C_@6_x000E_A­Í#k__x000D_Aæú6%B_x000E_Aú6-NÃå_x000E_A_x000D__x000C_ÿ_x0003__x0004__x0001__x0016__x000F_A_x000C_¬h_x001B_p_x000F_Aû¼_x0013_¾Z_x000F_A5r%x*_x0001__x000F_A^ôJt¢_x000E_AFérv_x000F_Avm]ô_x000E_AÅ¯½Íi_x000F_AdÞ{æÞ_x000E_AÞxrÆïÉ_x000E_AÞ_x0003_ß_x0008__x0008__x000E__x0010_AÜ¹¯_x0010_L_x000E_AÐÜ¯_x0001__x001D_¤_x000D_AF!Ö08ý_x000E_AùeK	ÆÒ_x000E_AÛýæRB_x000E_AÅÉðÕ¶_x000E_ADÐs(_x0004__x000E_A_x0002_ ^Dÿ_x000F_A"5i·:w_x000D_Auß¸WÍ_x000E_Aî__x001E__x0006_¯_x0011__x000F_A_x000C_ÔQU×o_x000F_A_x0004_S9_x000F_3_x0018__x0010_AÜ¡^_x0006_M4_x000F_A¨_x0019_*_x000B_M&lt;_x000E_A6pó&amp; »_x000F_A_x0017_8ï=G4_x000E_AÇÒ:e_x0008__x000F_AýèRÎHI_x000E_Aj¶ÐrñÏ_x000E_A{_x000F__x000B__x0005_ä©_x000E_A_x0001__x0003_ùLoú_x0003_À_x000E_AøÒç6¾:_x000D_A¯!Ív»÷_x000D_A_x0019__x000E_V_x0002__x000F_A_x0003_e_x001C_ï_x000F_AJ¥ä_x0010__x000F_AZS}û¾|_x000D_A:¬Cþ_x0010__x000F_AÀ`_x0006_³Ç_x000F_A_x0001__x0006__x001A_âûþ_x000E_A{½¾À_x0010_©_x000E_A/Ù¿Û_x000F_A&gt;£ìQë_x000E_Aë	Y°å_x000E_AãíÈ_x001A_ _x000F_A_x0013_¡_x001A_`±_x000E_Añ:_x0006_2_x0005__x0010_Aº«§¥_x000F_i_x000F_A}ºÇ¡ó¯_x000F_A»_x0013_^°Ô_x000E_A(ò­ì_x000D_A	_x0018_Pº_x0004_v_x000F_AÃË	_x0005__x0010_AÛ»_x000B_¯"_x000E_AË;_x000D__x0010_A$q_x0001_SÃ_x000E_Aù_x000D__x0003_Ëù_x000E_A:ýì%É_x0014__x0010_Aði+_x0012_Aß_x000F_A¦Î_x000F_ãï_x000D_A_x0008_FÛû_x0015__x0010_A¿Îl_x0001__x0003_ÔØ_x000E_Ao_x0018_rÚx_x000F_AÍ_x0003_&lt;u_x0017__x001D__x0010_AêÆÙÒÐ¼_x000F_Aï/_x0016_q_x000D_AÔí!©_x000E_A_x0002_¸_x001D_Î¿o_x000F_Aâ¦ÖQËû_x000D_A¹õÔÙö½_x000F_AVÅ_x0006_QÝã_x000E_AE_x0006_`_x001E_v_x0007__x000E_A¸)@3ä;_x000D_AZMW9_x000D_A¶ÙoZ¡¶_x000E_AOÄÜpép_x000E_Aäs¶_x0008__x0002__x000E_A¿#_x000B_×í_x000D_Aö³2Àp_x000F_Aj_x0013__x0012_ÚÕ_x000F_ACáÚÐî_x0013__x000F_A_x0016_3µd-Õ_x000D_A_x001E_Ú_x0010_`ô	_x000F_AµzÅ\Ò_x000D_AâIQÿÙ_x0012__x000F_AÖ´+C=_x000F_A]ï_x0002__x0019_ò_x000D_A¦_x001B_È°_x000D_ö_x000F_Aþ_x001B_ÌlÒ_x000F_A_x0012_¯_x000E_íI´_x000F_Aµà!u_x000E_A¬&amp;Z_x0012__x000D_{_x000F_AÍ8&lt;£ÿ_x000E_A_x0003__x0006_F&lt;^M5*_x000F_Aâ×z_x001D_!_x000E_AÛZÜ_x0001_Hù_x000D_AXªJé_x000D_Ad$ÑÑÍ_x000E_AD_x0008__x001C_z"#_x000F_AiöÚ_x001A_ä_x001B__x000F_At 8´Òâ_x000E_AU _x000B_Ô¥ú_x000E_Asé3F;ö_x000D_AûÚø²_x000E_A]_x0002_ _x0012_ñ3_x000E_A_x0006_Àº9_x0019_W_x000F_A_x001C_³ÝÙè_x0017__x0010_AtT_x0006_ËK-_x000E_A_x0001_o_x0012_Cu_x000F_AQ¸\ûÏÇ_x000D_A#&gt;¡qè­_x000E_ArW#Ã[¶_x000E_Af§_x0005_â_x0013__x000F_AiÉÊæ_x001C__x000E_A«_x0004_\­_x000E_Aà	_x0019__x0007_¯_x000F_AänÅrßO_x000F_A_x0003_]øAf_x000E_AN¥í&amp;,_x000F_A+jBv5¥_x000D_AÄ[_x0002_á_x0017_#_x0010_A&lt;þ/_x0014__x000E_ANZOR×î_x000E_A]_x000D_Æ_x000E_AÜÍ_x0002_v_x0002__x0004_î_x000E_A_x0017__x001E_È_x000B_OG_x000F_AýÐë#_x000F_A 8*E¸Ô_x000F_A:ÿ{þÕ_x000D_A¾U0d_x001E__x001B__x000F_Ap_x0011_¿·¿_x000F_A_x001C_2_x0006_qæ_x000D_AÊ_x001B_¼­ß_x000E_AÍj¯*[U_x000D_Au}!#?_x000E_Ax_x000F_Z_x0001_Æ_x000E_AËad_x0018_ä´_x000F_Ag_x001B_zÁ$R_x000F_AÆ_x001D_ºõ_x000E_A_x0017_9½³_x000F_A±Ixß/_x000F_AÈ9ôén_x000F_AN8üA_x000F_A¼_x0015__x0019_Ñe_x000F_AtÜdy_x000E_Adøh_x000C_Æ_x0002__x000F_Aj¡ð_ål_x000F_A(~^9_x0006_y_x000D_As(gr:_x001C__x000F_AúÐ«Hú_x000E_AA_x0016_ÎÃWL_x000F_Ab_x001B__x0017_È_x000C__x000F_AY_x0003_±ìð_x000D_AÏ«_¡Ó$_x0010_AÐÍà!_x000E_ABKdS_x000D_A_x0001__x0004_ðÛ¥DF_x000F_AK1i_x0002_|_x000D_A_x001D_9Ø_~_x000D_AúüÌ:©_x000F_AHæn'¢_x000C__x000F_Aa²âP¼_x0012__x000E_AZngÚ¿	_x000F_AËý_x0017__x0003__x0010_AåØ|_x000B_ñC_x000F_Aê|Ówaç_x000D_Aì_x0001_qG¼æ_x000F_A_x001D_&amp;oDÅÑ_x000F_AàÏc_x000F_A²^!d_x000E_A@_x001C__x0007_²ªÿ_x000E_AVHþ²_x000F_A8Ü"9"_x000F_AhaóL&amp;¿_x000F_A)K¬_x0018_Ã_x000D_AbÐ¯àðý_x000F_AÞu_x000D_µqå_x000F_A-ÁB°_x000E_AOÏ±B_x000F_A5lÞ6_x000C__x000F_Al_x0014__x000D__x000D_A´b­¯Q»_x000E_A¶VÝÇ_x001E__x000F_AÇ&lt;_^i_x000E_A@z5Pcä_x000D_A58_x001A_ïwò_x000E_A÷Çê~¯_x000D_AºNÈ_x0005__x0001__x0002_¹¤_x000D_A0«®;^r_x000E_A}+_x000C_¸Í_x0018__x000F_A6õá^§®_x000F_A_x0007_ýñã_x000D_An_x0008_½z[_x000F_A^Õ°¥W¸_x000E_Aà_x0006_µ/òò_x000E_Aíÿ»_x0001__x0014__x000E_AÀÖ±_x000E_AQ»Ï_x0004_òã_x000D_A_x000B_=Xm;_x000E_AàÐÖ	 _x0012__x0010_AcY(f¥_x000E_A_x000C_çÛºÑ_x000D_AfÜfêÄ_x000D_AÌ_x0008_=ò`_x000D_AI¶|ÂdØ_x000E_AÎÂk!r_x000D_A¢ä_x000E_A}mûGé_x000E_AÆöT|¡g_x000D_A ¼Æ5_x001B_[_x000E_A&gt;HÂ&gt;m_x000E_A°d|À_x0016_u_x000F_AvVé_x000E_A_x0013_¥=VA_x000E_A_x0008_afÝDt_x000F_A*ÕÅÉß_x000E_AÃ_x0017_®yt_x000D_AÆ?¤vY_x000E_APyt_x000E_A_x0004__x0008__x0001_TàÞç_x000D_A®R§_x0008_C_x000F_A"_x0014_Ý_x000E_"_x0004__x000F_A_x0007_Ø¿!_x0014__x000D_AÑÑÙF;_x000E_AÌÐYUE¿_x000E_A´À§UÏ_x000E_AÕ_x0010_vå_x000C_A³_x001A_`rÄ_x0006__x000E_Aâ%³©bN_x000F_A[öTØ_x0002__x000E_A__x0005_x__x0003__x0010_Aà¸`W/Ì_x000E_Aö'yõs+_x000D_A5_x0002_&amp;õ«_x000E_Aèa_x0016_và_x000E_A=Î_x0011_J};_x000F_A(ë1_x0002_9u_x000F_A¹±Û_x0017_Gk_x000F_AÚ_x0004_T]_x0002__x000E_A¬£T-_x000D_·_x000E_A[_x0019__x0007_FÍ_x000F_Aa½Ð]_x0019_²_x000E_A_x0014_yL_x0010_ñ_x0016__x000E_Aø_x0010__x000C_ííÅ_x000D_ALN0ìX_x000E_A\e­S_x0015__x000F_A_x000C_x8ðÔ_x0018__x0010_AÊ§*ÅY_x0010__x000F_AÜ&gt; 5«S_x000F_Ahf®¢¢_x000F_AÍÑj_x0014__x0001__x0002_Ã_x0017__x000F_AÏ?`Ö_x000C__x000E_A_x0018__x0012_0_x0017_¥_x000E_AåiÔFeº_x000D_ANÕÏÙ~µ_x000E_AGf÷_x001E_~m_x000D_AÜèqc_x000F_A4îÂ_x000E_AïÊ_x001D_1_x0010_AæxYiøê_x000F_AúÞr&amp;È_x001C__x000F_Aß"7=Ö_x000E_AyÊ»sù_x000C_A¾_x001D_Õ_x0014_7_x000E_AèªÂÊ&lt;_x000F_AS&amp;¡¥_x000F_Aõ_x000F_xí¥_x000E_AÐ­J°_x0019__x0010_A¤îe_x0011_4ù_x000E_A_x000F_nÐ»_x001A_Q_x000E_Aï¿×-_x0007_ _x000E_A_x0001_yãÂã_x000F_A&amp;1¶ü_x000D_AÊ%åÿ0_x000F_A¯"8O_x0019__x000F_A?ìâ_x0018__x000F_Aò§Oæ[_x000E_AðB|©H_x001E__x0010_AèL£«Vo_x000F_A¸_x001F_Æ{5_x000E_A9#rV~_x000F_A z=¼-_x000E_A_x0002__x0003_ô#_x0008__x0010__x001B_d_x000F_A_x0012_áþíÏ¢_x000D_AdÝ_x0005__x001A_m&gt;_x000E_A|ß,_x000F_AK]ÏÕ_x0011__x0007__x0010_A¥âJ_x000C__x0006__x000E_AÈWy&amp;_x0010_AøIí1_x0001__x000F_Aù¤¹/{_x000D_Aq=op_x0004__x000D_At_x0014_«_x000C_ '_x000E_AÂ_x0018_ß«á_x000F__x000F_A»ÝÄÈÖ_x000F_AZ"¬¤_x000E_A!_x001A_áF_x000F_Añ¸_x000E_-_x000F_AÆõÖ_x0010_¿_x000F_A-_x0007_:V_x0015__x0010_Au3nÔè_x000D_AP]ÿ¯4_x000F_Ab§«`_x000C__x000E_A¿_x0007_ÛÛÍÙ_x000E_AþØ&gt;°_x0016__x0010_Aâø,ÉÁ­_x000F_A_x0010_Ccÿ_x000D_A_x001E_Ïf2_x0006__x000F_A¤¶+¨7_x0019__x0010_AºhÉo`_x000E_AÆ$T8e³_x000F_AR_x000F_eI_x000F_A_x0015_©£l_x000E_A_x001A__x000E_Àù_x0001__x0002_8_x000F__x000E_A&gt;¸_x0012_mæ;_x000E_A_x0007_LùÂ_x000E_A¥ýÂúÅÄ_x000E_AYÉwÎN_x000D_A»^_x0006_Haz_x000D_AyY#é_x0016__x0010__x000F_AbÇ­'_x000F_AÔFctä_x0003__x000E_A_x000F_[Ûé_x0007_F_x000F_A4!Û/:_x000E_A\Ã¬§ý_x000E_AbkkÔI_x000D_AïÏþ_x0001_b_x000F_A{ÆF¬O_x000E_Ac/ÅËq_x0014__x000F_A_x001D_L%­b_x000F_A´²{&lt;à_x000D_Aì¡c(Üí_x000E_AI_x0016__x0008_¢Óh_x000E_AÃÖ·Ó"_x000F_AcTÐ,s_x000E_A.äÛêj_x000F_AVßvís_x000E_A_x000B_?º¹ _x000F_A_x0001_±_x000D_Úø _x000E_A³5Þ§Îû_x000F_A¸3q_x0007_|_x000E_AYÑ$_x0013_Ýö_x000E_AFt¢4_x000F_AØV¬Äuù_x000E_AÝ­#ø}Ä_x000F_A_x0003__x0004__¸b1Ó¯_x000E_A_x0010_ ¦Ø"_x000D_Av6wâd_x000E_AW_x0002__x0014_"é_x000E_A÷Æ#C_x0012_É_x000E_AB}Ë?i·_x000D_A¡Ñò_x0001_¹_x000E_AP~"]Á6_x000D_A_x0005_ÿ¨»	_x000F_A_x001B_Z¾¬ÕÛ_x000C_A+2~i_x0015_¢_x000E_AÄ~$¨gX_x000F_A÷M%tÇ_x000D_A_x0004_ý7_x0011_ä_x000F_A±ý³y_x000E_Ac»_x000B_ù¸J_x000E_AÅLºÄ%_x000F_A_x001C_ÆÃ®ý_x000E_AÞâ°¬Y_x000F_Aæ._x000D__û_x000E_AVxEÓt_x000F_A«Rk_x0012__x001E_Ó_x000E_A1ÌnÉ?_x001D__x000E_AfWh7Ä_x000F_AÑPÌc"_x000E_A6]_x0005_GAª_x000F_AðåS_x000E_AÞ_x000E_ªC_x000D_AÆRRyPÔ_x000E_A(gáa_x000D_A²A°_x0008_%_x000F_AÝJÉ_x0001__x0002__x0003_©6_x000E_A#_x000B_Ûé_x0001__x000E_A³vã_x0017_|y_x000F_A0~y8_x0002_f_x000F_A~°_x001B_B_x001D_O_x000E_A=4H_x0006__x0010_Au§$ìûú_x000D_Aÿ_Ê¥¹_x000F_A4´5¾uÎ_x000E_A/Zäº_x0019__x001A__x000F_AÀÛ_x000B_¶	c_x000E_A²ó_x0003_ §_x000E_A{x_x0010__x001A__x0008_Ó_x000D_AïËáâ6_x000F_Aä ?D7_x0010_AÛýLt%/_x000E_Af}þ8ð_x000E_Aj_x0008_ÈÈr_x000F_Azn¬âH_x000E_AW"Z¨_x000F_AÞv6Ü¬_x000E_A_x000C_/óu_x000E_A¼Ð_x0012_4_x000F_Al¾&amp;§Ç_x000D__x000D_A:IzO©_x000E_AF(¡¥_x000F__x000F_AJ¤AúO_x000E_AiCÝÇ2_x000E_A\v{Oö_x000F_Aá`_x0019_§ü_x000E_AÖÕÛ.I_x000F_AÍQ_x0019_2î_x000D_A_x0003__x0004_	´ñ_x000D_A(_x000C_Û¿¥R_x000E_A¸_x000E_ú_x001A_]_x000F_AÇ6_x0011__x001A_"©_x000D_A_x0018_~ãª¡Ê_x000E_A_x000B_ÎJÝP_x0005__x000E_AwYþJ}_x000E_Ap&gt;'_Í_x000E_A_x0001__x001C_Ùþ_x0007__x0010_AaOõp_x000D__x000F_A_x0001_µÓ×D¬_x000E_A¨_x000C_úhc_x000E_A±_x001C_'ÿÅ·_x000E_A¨÷rû{ð_x000D_AXj§ûÉ³_x000F_AYNÂeò_x000F_AêF/+7¿_x000D_AÿQi_x0019_9R_x000D_A¦¾;Àp_x000D_AÃÕìÍ_x000E_AfU¤_x0011_¾_x001F__x000F_AÕ_x001D_¡sË_x000E_AÉt©A_x0010_A_x0003_£_x0012__x001A_vô_x000D_Aà¹±ÿú_x000F_Aú_x0018__x0014_P_x000E_AyÔíX_x000E_A|_x0001__x001E__x0018_Â±_x000F_AE_x001A_úßÎÔ_x000D_Aü_x0015__x0010__x0002_ ´_x000F_AAhØ_x0001_Z_x000D_AxØ_x0007__x0002__x0004_Åw_x000F_Aë-4³_x000D_A¯xúÅ_x000D_A¾fÞA¾_x000F_Aà´_x0003_I!_x000F_A4ç¢ñ_x0017__x001B__x000F_A_x0015_@Ù/Ï_x000E_AùB¢Æ?_x000E_AA¦±ôy]_x000F_AûÝe_x000E_A¹gÊ·¡Q_x000E_AùI ¹ù_x000D_AF©Ý(Ë°_x000E_A~ötÏê_x000D_A^_x001E_m±E&gt;_x000D_A\ºÝ~_x0014_n_x000E_A®_x0017_Þ¬}_x0011__x000F_Avp_x001C_W²±_x000F_AÄQ_x0013_(S_x000D_AÎFö'i_x000F_A_x0001__x000C_Q¨_x000D_A_x0008__x001C_f"2?_x0010_AP')ðK_x000F_Aä´£$_x000F_Axiß£	_x000F_AL|__x0001__x0015__x000F_AÎ_x0012_³¬_x0018__x000F_A_x0013_grø_x0004__x000E_A.C_x0016__x000E_A_x0014_|_x0013_Sÿ_x000C__x0010_A×~À _x000E_A_x0018__x001C_£Ê¼_x000F_A_x0001__x0002_Ç"Ó·_x000F_AÍ0_x0013__x0015_à_x000D_AÍs/@ÿ_x000D_A¡_x000B__x000D_B_x000F_A_x001E_ë¥JcÜ_x000F_A_x0006_&gt;oÖ_x0001__x0010_A+Ô¾&lt;%º_x000E_A¿+Îû²_x000D_AËù|Än,_x0010_A/ADÒ=_x000D_A¿¥&gt;_x001D_¡þ_x000E_A_x0011__x000C__x0003_¹_x0014__x001A__x000E_A/oDû&amp;%_x000F_Au$!ÑUÀ_x000D_AÇ6øø_x000E_AÏ±R1«ç_x000F_A®ar_x0019_PØ_x000F_A_x0003_Ú²¥Å_x000F_A´ì_x000C_º$ã_x000E_AÐ_x0010_¼)_x000F_AM¨_x0007__x0011_[_x000F_Aë$¿*í_x000E_A3/í_x0004__x0010_AG_x0010_ àc_x000E_AR_x001E__x0003_lo_x000E_A¦ä¨Ê¾_x000D_AÎö^¢+_x000E_A22ÝU_x000F_AÊ4ÑÎ_x000F_A_x0007__x0011_ÃoÛ _x0010_AÌ$RBV_x000E_A_x0010_ò_x0016__x000B__x0002__x0003_§_x000E_A6|êÖÙa_x000F_A8_x0013_+ÄÓ_x000F_A Wöv_x000E_A_x0017_6_x000D_­_x000E_A_x001C_ÕÖZ_x001A_6_x000F_Asô_x0007_]°d_x000E_A&amp;_x001F_eæ_x0008__x000F_Ayêömrñ_x000E_AY5õG_x0001__x000E_AEpõK'Î_x000E_A_x001C_KzËé_x000C_A¾üÂõ_x001E_2_x000E_A¤Qß_x0002_¬?_x000F_A!â_x0017_¼1¿_x000E_A _x000B_`ó"_x0010_AmgRBñÄ_x000F_AQ×Þîz_x0019__x000E_A©¯0×â_x000F_AåX'QMò_x000E_A[¼Ïó\_x000D_Aÿ¢uGhÈ_x000F_AÛo_x000C_ËS_x000D_A_x001E_l_x0019_ÜÒù_x000F_AP½ôñ_x000D_AÈV9Yi¡_x000D_A²á% E_x000E_AÒFg¤×_x000F_Añ'­Þ@2_x000F_A_x001D_UrîÄ_x000E_AbËeB_x0019_±_x000F_A	,BP_x0011__x000E_A_x0001__x0002__x000E_¨Éòëþ_x000D_A¼½_x0017_c_x000F_Aðó¡wd_x000D_A:V[©ze_x000D_A_x0017__x0006_l_x001F_?­_x000F_Aós±ô_x0007_Ò_x000F_A_x0011_r&gt;	(³_x000F_A¡of_x001F__Ï_x000E_Aø"ôíY_x000E_A^"Ñßo_x000F_AN±Ç_/_x0010_Aï^ñ¶Å3_x000F_AcbÉ¬Tê_x000F_Au&lt;_x0014_ÙÀT_x000D_AUÁÉ&gt;jQ_x000D_A«ÏØé_x0001__x0010_APYÉ¿^Ã_x000E_A9zV¥N_x000F_AÜ_x000D_ÊL/o_x000E_A_x000B_¯jn|_x000E_AûàöMb´_x000E_A=Ç&lt;ö¸_x000F_Aq_x0017_a#=_x000E_A_x0014_ì_x0012_ß©_x000B__x000F_A_x001B__x0007_æ_x0013_Þ_x000E_A&gt;z°Ey_x000F_A_x000C_Ç_x000F_9²¼_x000E_A·&lt;×ñ_x000D_A_x001C_2ä8«_x000E_A_x001F_êN¤_x000E_A&amp;_x001F_._x000E_AÈ	Ç_x0001__x0002_·H_x0010_AT²¿mr_x000B__x000F_A&lt;±S_x0005_p_x000F_A_0z8_x001D_-_x0010_AÅ_x001F_Ó!¤_x000E_AÇmÎöè_x000F_A[F~Ò¬_x000D_AKd³Ý_x000E_A:â¸¸_x001C_¦_x000F_Aw2À1%_x000E_A`ú_x0017_]×]_x000F_Ar·	_x000F_E1_x000E_AàÝn_x001F_õ_x000E__x0010_AøâÛmë_x000D_A§=#¯_x0013__x0010_AN _x0012_ x×_x000D_A_¹ÁHØ´_x000D_AÎ_x0002_	P¯ _x000E_AüÌ±zP__x000F_AQD_x0003_~_x000E_AÜ_x0006_s*ñ_x0012__x000E_A¿4HÑ_x000E_A5«(±_x000F_A_x0002_Ç_x0012_+_x000F_A×	_x0005_Û¸_x000F_A~_x0018_,'ZÁ_x000F_A_x001D_L_x001F_¨n_x000D_A?NÇ_x0004__x000E_A1´ö+_x000F_AT_x000F_q¼XÔ_x000D_AV¶¶új_x0010__x000F_A_x001E__83µ_x000F_A_x0005__x0007_=õ5_x0005__x000F_AF:	_x001E_ª_x000E_A,¢U_x0017_ß_x0001__x000F_AÖä[_x000D_å_x0016__x000D_AQ.^o_x000F_AMÿ_x0003_ï=_x000E_Aï_x001E_2aÈ_x000E_Aµ{_x001E_¿¼æ_x000E_AF_x0017_H_x001C__x000B__x0010_A_x0004_ªé¼_x000F_Aì60z1_x000F_A)_x001C__x0008__x0001_b|_x000E_AU(ëqö_x000D_A_x000C_MÐ ¤?_x000E_A¿3H`·ñ_x000E_A_x0002_ÅåÒ¨_x000E_AÚÈéL_x001F_j_x000D_AÕ%_x001C_0_x0006__x000D_A_x0015_9^Hüq_x000D_AWI$»«_x000D_A_x0002_F+_x001B_5â_x000D_AÄö_x001C_¢NL_x000F_A3ÇÚ¶Z_x000F_A{õùq_x000E_Aw_x0012_+Qzô_x000E_A îëaî`_x000E_AJÈ+±_x000F_A$_x0012_YÕ_x000E_A¢éÆ8dJ_x000F_A.ÖÈ8Ï_x000D_AHr7_x0005_á_x000D_ATuÔ&lt;_x0003__x0004_à_x000F_A£!bv?_x000F_A¥=ø¯z¡_x000E_A_x0013_Úú_x000E_AÚ_x001E_[Óêà_x000F_AÓ8T?J_x000F_A~ç¨î_x0002__x000F_AýÐ0ÞÈZ_x000E_AKYf]_x0017__x000F_A_x0014_mXÝ _x000E_ACG_x0017_A¢_x000E_Av]iÝêF_x000D_Aù_x001B_W|¬Ã_x000D_A_x000D_¡_x0004_ëª_x000E_AL=°ú´_x000E_ARÓþFV'_x000D_Aó_x0014_ÛáD_x0013__x000E_A)}æ_x000E_AÒ&lt;ál¸_x0001__x0010_Al_x000F_3@_x000E_A3¦à_x000E_A²Þöâ±1_x000F_AgF¾Ê@_x000E_A½-çñX_x000F__x000D_AüVMeqÚ_x000E_AH#¯_x0011_5_x000F_A,&gt;ÿoQ¬_x000D_A/-ilÖ_x000E_AÜ÷õ=å_x000E_AbÏÚÒ_x0015__x000D_A7$îQ_x0001__x000E_AÔ§1_x0008__x0010_A_x0003__x0005_$FúCØÖ_x000E_A#_x0016_&lt;_x000E_A8_x0011_C¸8_x000F_A¼.Ð_x001F__x000E_A@Ö¡õ_x000E_A_x0005_º&lt;µ_x0001_&lt;_x000F_A&gt;£èPéÿ_x000D_Aq«]9_x0008_y_x000E_AèNB}ù_x001F__x0010_AS&lt;![A_x000F_AÞ¯+f½_x000B__x000E_A%÷#ã0_x000E_AÅ_x0008_m_x0014_C_x000E_Az_x000B_á9Yý_x000D_Ax7¼¯Så_x000C_Aw_x0016__x0018__x000F_A6_x001A_ÇÂýg_x000F_A÷OÄ_x0016__x000F_AÃôR´_x0005_-_x000F_A_x0004_)!{Fb_x000F_ADÿ_x001F__x0002__x0010_Ï_x000E_A¡&amp;m=_x0011__x0008__x000F_Aêg¦ô_x000D_AY_x0003__x0006_7Þ_x000F_Aa}½_x001C_V_x000E_A×_x0007_8Ní_x000F_A_x0008_§TÃ²_x000F_A»6_x0011_g_x000E_AIQê³çª_x000F_ARí2v3_x000E_Aû±¤_x0011_º¯_x000E_AîÁ_x0003__x0007_Ñá_x000D_AYzk_x0014_ì_x0001__x0010_Añ-ñ_x000D_Ai\g_x0005_L8_x000E_Ap_x0010_\âÞ_x000E_Aú_x000C_1´Å)_x0010_Aß_x001A_ãÆag_x000E_Aþ«Aý}_x000D_AqØ}Oò_x0007__x000F_A@½ rÞ_x000F_A_x001D_Bæä§_x001D__x000D_A_x0003_n5±4ì_x000E_AÊ_x000C_ûwø_x000E_A_x0001_~æ_x0006__x001C__x000E_Aè_x0015_q·_x0006_"_x000F_Aa_x0002_ûAa_x000E_AQ·¢¤_x000E_A4âllâÀ_x000D_ACË®EtÆ_x000F_A_x0004_O¤*_x001A_ò_x000E_A\0ðD8_x000F_A_x001B_&amp;d_x001A_Y!_x000E_A÷Á_x0013_FVC_x000E_AéÖÁJ¼[_x000F_AÄVí_x001D__x000E_A[\ÛW¶_x000F_A_x001B_Óº¨©_x000E_A_x001B_&lt;úß¼à_x000E_A_x0005_£K_x001B__x0010_AVóÉ8_x000E_A_x0014_ Ô²L_x000F_A¢_x0016_éK_x000B__x000F_A</t>
  </si>
  <si>
    <t>25ecd4734636d0efae3303545d4601cd_x0001__x0003_^Ë¹_x000F_AàË_x000E__x001B_a_x000F_AR`ú_x000C_ù_x000D_A_x0010_Û0âm_x000F_A]K}_x0007_t}_x000F_Aô j_x0010_Ï¡_x000E_AÖo_x001F_ó_x000E_AùKf!h^_x000F_A²AÆëÈ__x000F_Aë_í0_x0016__x000E_AñÛz¬W_x000E_A¢_x001E_lè/_x000E_A,0_x001E_v._x0010_Ae={Î_x000E__x000E_A½_x001D_4_x0002_4C_x000F_A}³Ã_x0018_f{_x000F_A_x0010_!ÁPÄÅ_x000E_A¨ þâ.´_x000E_A±;}æ]_x000E_AÈK_x0012_¦5_x0010_AÆûò'Ð_x000E_A&amp;Ú8Ép_x0012__x000F_AUJÔ2&amp;_x000D_AþD=_x0002__x000F_Ag	_x000C_y_x000F_ALÜ¨?iþ_x000E_A#¶_x000E__x0012_!__x000F_Aº8l*­_x000D_A`ØÔY:U_x000F_AÁ¬9	_x0010_A¹Ö¹ÿ_x000C_Að_x0016_¦Æ_x0001__x0003_÷ð_x000F_Alg/_x0019_@_x000F_A7)î¾ÈC_x000E_AÖk2É_x000D_Aµ­_x000F_C¯*_x000E_AëÐ^]Xû_x000F_A×.ü×ë_x000D_A/&gt;@U&gt;y_x000E_A_x0019_MüY_x000F_AD¥°2é_x000F_Ay½_x0014__x0006_P·_x000F_A_x0018_âÉdE_x000E_AðØËMó_x000F_Apå9°'_x000D_A#Á|R¦É_x000F_ArCÿk_x0013__x000F_AQð_x001E_ífð_x000F_AØ&gt;|á_x0012__x000F_AU{_x001B_j£¾_x000D_A_x0012_Á\ÿâï_x000E_AO_Q_x000E_A_x0014_ADã]ü_x000E_A:ç+_x000F_AJÑ_x000E_A/@_x0010_ _x0002__x0010_A_x000E_Ùj_x0016_q_x000F_A±N¶?_x000E_A_x0012_ETI_x001D_è_x000E_AáùäÓð®_x000E_AaÓ¼_x0013_¸_x000D_A_x001A_¾'_x0004_µÊ_x000F_Aµ&gt;ã _x000D_A_x0001__x0003_Ñ÷iÝ_x000E_Ay[V:Î_x000F_A[!h-_x000F_ABÿ|Ñô_x000E_A©AV¤²5_x000E_AãW_x0015_Î´_x0003__x0010_A?â#Ï¡_x000F_A¢¬W¢._x000F_A_x0006_ì_x001D_.\_x000E_A_x0017_Îld«_x000E_A²ÈiA_x000E_A_x0013__x001B_),[õ_x000D_AªíùD÷Ð_x000E_A[{¤P_x000F_A_x0003_µèÏ£_x000F_A*¨½(Õì_x000F_A.u_x001A_Ñ(_x0010_Aðå1¿ð_x000E_AW²Ç._x000E_Aª_x0015_°_x000C_Ü_x000E_A8Í_x001C_.ÃÏ_x000F_A_x001B_Â_x0002__{_x000E_AôåÇ&amp;9&gt;_x000E_Am®hØ_x000E_Aé÷]ª5_x000F_A¯Þ'ªÓ/_x000E_A;ãàa¡_x001A__x000E_A2&gt;Û`Ê_x000D_Awf_x0007_~x_x000D_A°t_x0001_^_x000F_Ao92®áz_x000F_AÕw_x001D__x0002__x0003_Íy_x000E_A_x0016_¨Ç_x0013_b_x000D_A;_x000D_hz_x000F_Að&amp;]_x0007_rÕ_x000E_A_x0011_ºÿ_x0002_j_x000F_A&lt;BVVLÜ_x000E_Aº_x0001_9_x001D_Ð`_x000F_A¼_x0005_6.y_x0014__x0010_Aw¹_x0016__x0017__x000F_A4ìwé_x000D_Aà1wI_x001F__x0010_Atgð	_x0016__x000F_AõÞHéÇ_x000F_AÞô9j`_x000F_AdÂ&amp;_x0015_9_x000E_Aq¾¹¬_x000E_AÒÄ7_x0016_'_x000F_A-s¹-ÙB_x000E_A&amp; k¥9_x000F_A_x0001_1è¿é9_x0010_A	'-»1¹_x000F_AÀ#=)!G_x000F_AÙlLC_x0002_ø_x000E_A6D_x0007_½A«_x000F_A«»Æø¶Ð_x000E_A_x0006_§a-^Þ_x000F_A!¦ú%e_x000E_A)¸ ÄI#_x000E_A_x0017__x001F_Ü~_x000E_A²MÅóù_x000E_A`J8~ô_x000E_ABÑQ¤MÙ_x000D_A_x0001__x0002_[iQ/Í2_x000F_Aeæ_x0018_§^/_x000E_A8Ûñníé_x000D_Aò3RbËÚ_x000E_AbÐ¼:zð_x000E_A?Ûµ°_x0001_ï_x000E_AUÿ&gt;_x000F_A_x0016_ÕEúA&amp;_x000E_A_x0001__x000E_õbÑ_x000E_AÔ,&lt;è[B_x000F_A"1aqOk_x000D_A]59j_x000D_AÜÎUTõ7_x000E_AqUª\~Æ_x000E_Aû°«ôjr_x000F_AIýÖ_x0019_¯è_x000E_Aïl£_x000E_AÍ_x0010_úa¥Ë_x000F_A_x0003_Ç5­&lt;_x000D_Aô_x001F_çJóK_x000F_Aòí®V¤ì_x000D_AûmëWúÓ_x000D_A¨õ¦ü_x001E__x001B__x000D_A4÷~ví&amp;_x000E_AW¬Í_x0012_Ý_x000D_Aê_x0013_ðL6_x000F_A`_x0006_ªàk_x000E_A_x000B_xÑ{ÿ_x000F_A(¤_x0006_³_x000D_AÇ_x0011__x0018_kÆ_x000E_A­ë_x0011_Ò_x001C_ð_x000E_A§Ò_x0016__x0018__x0001__x0003_f%_x000E_A®ùÂÞN_x000E_A,ï·²_x000E_AígP_x0018_å_x000D_A_x0019_öw_x001A_N_x000E_AV³Û×_x000E_A×QÕû-`_x000E_A9_x0019_A¡üß_x000E_A?_x0012_&gt;_x000D_çä_x000F_A4s_x000D_ß¼_x000E_AÙóÛ&gt;ú_x000D_A_x0003__x0001_íþ_x000F_Aªrll4_x0010_AÈ)_x000D_ö¼ß_x000F_AÂeÐÃ@?_x000E_AG¶_x0005_AK_x000E_AvGÑ_x0001_§_x000D_A271¢ë_x000E_Ad§_x0019_~Ñµ_x000D_A_x000D_Rþ+Ä_x000D_A_x0002_Ó_x000F_Âfu_x000E_A÷rSUýI_x000F_Aq_x001A__x0003_õ{ü_x000D_Aw_x0011_½V_x000E_A'?_x0001_7_x0010_AùW´J$_x000E_ARcÍúú@_x000F_AYÙþ§_x001C__x0010_AÒ°¶³=_x000F_A3_x0015_$ßC_x000E_Aò_x0005__x0003_p¼_x001B__x000F_AéX¹ª_[_x000F_A_x0002__x0004_&lt;ì·°+_x001E__x000F_AÚÐ±_x000C_ñ&gt;_x000F_AëàG	½_x000D_A¥Î_x001F_Uo\_x000F_A@e_x001E_±z_x000E_ARâÄèn_x000D_A_x0006_`qy_x0014_K_x000F_A_x000F__x0004_½«ì»_x000E_A`Ôi_x0014__x0017_r_x000E_A¦¾äO9_x000F_A¯{MT_x000F_A£ Ì_x001E_²Ü_x000F_A?¤õOá_x000E_A×@â_x000F_AÛð½à_x001D__x000F_AèØ_x000C_V[_x000E_Aúz1×ò_x0002__x000F_AJ,aµ_x000C__x0010_AåÁ¸ä²_x000E_AB»º¿¥ó_x000E_AAv&gt;b_x0001_ø_x000D_AËÉk`ûí_x000D_ATzg)_x000E_A_x000E_Ñ&gt;_x000E_¼_x000F_Aè_x0010_Ô³_x000E_A2}Â~é#_x000E_A9¸Â4_x000E_A~(_x0004__x0004_ßï_x000D_Aeþ_x0003_Ì ©_x000F_A_x001E_d *°_x0013__x000E_A¡ï2f_x000F_A«"·_x0001__x0003__x0005__x000F_AÍõÍ­_x000D_A:_x0013_£_x001B_õ_x000D_AL¬¤¡£_x000E_AbÖ_x0016_q=_x000F_A8_x0019_¢_x001D_µX_x000F_AJG$®÷_x000E_A:_x001A_npá_x000F_Aäü¦¤ú#_x000E_AG°@·ÛÕ_x000E_A»ÿJuI_x000D_AfåÄ¦_x000E_A"µôö_x000F_ê_x000E_AÊó9ÀY_x000D_A`o×Yª_x000E_A_x0001_Có#P_x000E_AÓ+TkÅÌ_x000F_A,z_x0002__x0006_Å_x001A__x0010_A¼_x0016_J¦÷W_x000E_Aª~NÔÚ+_x000E_Aï:p_x000E_þ¥_x000E_A_x0018__x0003_²6àª_x000D_AÞ®\_x001E_@_x000E_A¡»G.áå_x000E_A¨Z·&lt;Ê½_x000E_Aj ¼ÖäZ_x000E_Aÿ%+}_x000C__x000D_A_x0008_¢«QX_x000E_A8_x0008_æþd_x000F_AtsÏ~_x001E__x000E_A¡nN¼vn_x000E_A££j_x001B_M_x000D_A_x0004__x0005_¦ù58Uk_x000E_Ah_x0011_ÿ_x0006_y _x000F_A_x0003__x0014__x000C_Hþ_x000E_A2(®T_x000E_AÃ¾yvS_x000E_A_x0008_0ýSÒò_x000D_Aà_x0002_¥0£`_x000E_AQóàø_x001E__x000E_A/_x000D_Dñ_x0001_*_x000E_A±áYZþ_x0013__x0010_AºÊÍEÙ_x000F_AUù¢óm_x000F_Aàµ_x001B_m_x0016_%_x000D_A_x0015_}¯cw_x000E_Aüº÷¨s_x000E_A_x0017__x0014_Ë_x001E_÷¦_x000F_AÁÔaã¿Â_x000E_AA©n_x0001_ºN_x000E_AÊð«_x0003_À_x000F_AZV-àâ_x000E_A¨1ÎþI§_x000D_AÕ_x0002_|ª2_x0010_A¸_x0014_q_x0014__x000D__x000E_ASàþhy._x000E_AÍ_x001D_ñi_x000C__x000C__x000F_AM9_x0013_Ü_x000F__x0010_A_x0004_­(_x0016_­_x000E_AÒ_x000E_Ö{ÊH_x000F_AèT¨û¦_x000E_A_x0004_NímÎ_x000F_A,å:_x0007_ö7_x000F_A0êÂi_x0003__x0004_Ú_x000F_Aî­î_x000D_AAèC_x0004__x0010_AçòoÜÑ_x000E_A³Þ×#ã_x000E_AÛ_x000B_,{1í_x000C_A´æoT­_x000F_Aì_x000B__x001F_Ý:K_x000F_AW_x0002_ÿè_x0016_ü_x000E_AåÞTÊû_x000E_AÝ®_x000C__x001A_¨O_x000F_AÚBû£_x000E_Ak8.¡Xd_x000E_Aé&gt;_x0018_)æA_x000E_AP_x000D_°_x0010_lë_x000E_AòåòåÄ-_x000F_A_x0002__x001B_Eï7_x0007__x000F_A%_x0019_&lt;µ³V_x000F_AC_x0018_¿_x0008_Câ_x000E_Aj9©*®_x000E_A#¤SVð_x000E_AëE_x000C_ý£_x000E_AciÎ_x0015_H{_x000E_AXZkm[_x001F__x000F_Aé_x0011_éÁ_x000F_AXùÐá_x000E_A_x0010_uø&gt;_x0011__x0010_A-YU%_x0001__x000F_A»Ï÷ìKÍ_x000D_AYãä_x0007_Ì_x000E_Atc°_x001B__x000E_Aßî`C÷*_x000E_A_x0001__x0002_"¨°_x000F_Ayÿö{w_x000F_AÊÓÂñ_x000F_Aú_x0012__x0002_)_x0010__x000D_A_x000C_°ôC­_x000D_AWÔÂ»]'_x000E_AÞWT:G_x000D_A;ÏöpõØ_x000E_Aë_x0003__¸_x000E_A®]¬Ý_x000E_A±14o_x000B_;_x000F_A¥RE_x000F_Ùv_x000F_Af%ãY[á_x000F_AÖ¤@é`Ø_x000C_Aô¢_x001D_N_x0019_ÿ_x000E_AP-ý£_x000E_A®ªÖ·{Ó_x000E_A._x0018_ÿí_x001A__x000E_A_x0003__x0013_&gt;³_x000E_A¼ôG0_x0011__x0010_AzJ_x0014_!0á_x000D_A/¾OB_x000F_AYóí×_x001A__x0001__x000E_Ad"_x0019_#·_x000F_Aeâ÷ÏÈ_x000F__x000E_A_x0008_p¶:b_x001F__x000E_A_x000E__x0003_ÇkÜU_x000E_AÜ_x000B_Yp±_x000E_A^_x000E__x0013_$°T_x000F_AòD«B!Ã_x000E_A¶Ñc_x0003__x0010_A¡f_x0002__x0003__x0013__x0004__x0010_A_x0018__x0005_aÂ_x0018__x000F_AAzÊ_x000E_AêÄ®oÛ8_x000E_A¿­³JM_x000F_ANM¡ë1_x000E_AfìªQ|_x000F__x000F_A#\{uñç_x000F_AA¯¸aø_x000E_AØø%ÿ_x0015__x000F_AWÈ_x0016_:_x000F_AKXÑÿm_x000D_A-,5´L_x000E_A/ç_x0018__x0004__x000E_A½_x0018_ÐR÷_x000F_A§ËÀÓõ_x000D_A5,IÔ_x000E_A_x0001_Û_x0004_àª_x000F_A_x000B_çÐêá_x000E_A_x0007_ÿVÅ0_x000E_A­ôâ¯_x000E_A²_x001E_¼ç¿_x000F_A.çâiø_x0018__x000E_Açúÿ3b_x000E_A¿7Dö$_x0015__x000E_AéÅÙßP_x0001__x000F_AÇ_x001A_äE_x000E_AlÖ°&lt;_x000E_Aøà_x0005_­:_x000E_Aþ_x001D__x001A__x000F_Aãw_x000B_Û[;_x0010_A{Í×S¿Ü_x000D_A_x0002__x0003_ÓÔÎM°_x000F_A_x000B_ÑÇ=èR_x000F_A}¡qþU_x000F_AMÌ52Z\_x000E_AL_x0019_®Ö H_x000D_A¬Ã_x000C_z¨ò_x000F_A@Þ=wí_x000F_A´ÃØD_x000E_Aº_x0017_ë²_x000E_A	KÚ_x001C_U_x000F_A('ýÜÑ_x000C_AæoI__x000E_A°Ax`__x000E_A_x0010_,|_Þ_x000D_AeðsØÚa_x000E_AÇùêIÑ_x000D_A_x0004_úá_x000E_AjmÒ{_x0016_í_x000E_A5I#Í_x000E_AÿßêBäÎ_x000E_AÓ@9¦(_x000E_Aì_x0011__x000B_fF_x000F_A_x001E_&lt;_x0001_sÓ_x000D_A&gt;(¤"Öç_x000E_ADéO*_x000D_A¢_x0003_­(öð_x000E_Ak_x0006_£Jií_x000D_A`@sÆ+º_x000F_Akä9EªÂ_x000F_AêÉ²äÞ_x000D_Aê_x0018_§;_x0016_-_x000E_A­Ú§_x0004__x0005_¼ð_x000F_A¢-×n _x000E_AgJ?_x0001_­_x000E_A_x0010_¶é×xE_x000F_Af¶ G_x000E_AÃ_x000B_Ù[6	_x000F_AIq .u	_x0010_A÷_x0007__x000B_ÉL_x0005__x000F_A$c_x0002_&lt;._x000D_A_x0019__x001B_1_x0016__x000E_A_x0003__x0010_y*³K_x000E_A_x0008_8_x0004_u®7_x000F_AòäDû%Z_x000F_Aú_x001D__x0007__x000C__T_x000E_A.ÜoøÁ_x000E_A~s²¥@Y_x000F_A_x0017_ggR÷_x000E_A wè×_x000F_A»|m6C_x000D_AW_x0018_7OÜn_x000E_AzYù{Å÷_x000F_AFw®Æ¡_x000F_A*y«É¹_x000E_A_x0017_QK§_x000F_AÎkâ­|_x000F_A£ÙY;+_x0006__x0010_A²[â0j_x000E_A¥Ñ_x0018_T_x001B_b_x000E_A1ð2Ù_x000E_A^õ¶_x001A_å1_x000E_A_x0001_f|þQü_x000F_A_x0002__x0002_ÖÔ_x000E_A_x0001__x0002_I¢é4x_x000D_Af(te.ì_x000F_A_x0004_Æ_x0013_gQ_x000F_A,¥²*öS_x000F_AñÕãßh_x000D_Aó:µ)¼_x000D_AëÞ±[O_x000D_Aåx6Ü_x0012__x000E_A4Å&amp;¬ÄÃ_x000E_A*ä_x0017_-_x0005_R_x000E_A¤`[ã_x0002__x000F_AøÑÒï!_x000F_AB½CùÌ_x000E_A_x0012_zéÔ^_x000D_A_x0007_þO4á_x000C_A_x0008_I4èË;_x000E_AÄ³n±A_x000B__x000E_A¹Ewp_x000F_A_x0008_ï®.¨_x000E_A[[#­f_x000F_Aè¤ó_x001D__x000E_AyÒ%_x000D_è_x000F_AÉÊº$¢Ç_x000F_A]õ§L°ù_x000F_A_x0010_.ïO8f_x000F_A_x0005__x000C_®b_x000E_A	_x001E_*è_x0011_ô_x000F_AÊU_x0014_Ì_x0012_u_x000D_A½î_x0008_÷_x000E_A6!,_x0012__x000F_AýÊG]üD_x000F_Ao©_x0004__x0005__x0002_±_x000E_A}T_x0013__x0019_@_x000F_Aý8&amp;Zæ_x000F_A_Ý«A_x000D_AØów_x000E_Aì}{_x0014_g_x000E_AÞ¡²N:_x000D_ArùIk _x000E_Aµ¶Ád·_x000E_AkÝÔ·_x000E__x0010_AYëÜ_´È_x000D_AlPoÛ'$_x000F_Aþ_x0012_Mj©_x000E_A¹q_x0015_MD_x0014__x000F_A·2Åb¦)_x000E_A"«"37_x000F_A_x0008__x000F_AÍÜ³SX_x000F_A »Ç¥ìÎ_x000F_A_x0003_jÁn7_x000D_A¢012Z_x000E_A3_x0015_I_x0013_Û_x000F_AØM_x0006_6rÆ_x000C_Au( &amp;×_x0017__x000E_ADØ9¸&lt;_x000E_Ah0Òö_x000F_A¤\°^_x000F_A_x0001_×¿í±×_x000D_A"e&gt;i¦_x000F__x000E_A_x0016__x001B__x0018__x000D_T_x000F_A_x0012_Þ_x0002_ïy_x000F_AÁýÕ§«L_x000D_A_x0001__x0003_2ö_x001A_Kª_x000E_A_x0006_|_x0014__x0002_Á_x000E_A ú»]_x000E_AM°.Lo_x000F_AË_x0019_õ&amp;p_x000E_AKGð_x0012_ð_x000E_AÎ`_x000D_És÷_x000E_A**ðQî_x000E_Ar9A(y_x000D_AïaLz?È_x000D_Aõg_x001B_C._x000E_AHTUÜ_x0003_ý_x000D_AÒ_x0013_Ò-_x001D_N_x000F_Aá_x000F_ÂK_x000E_AMiÐ_x0014__x000E_A íæ'_x000E_A"[OõòÚ_x000F_Aûo®h_x0018__x001E__x000E_A_x0017_G_x001F__x000F_ÿ¢_x000E_A\_x0018__x0015_k"_x000F__x000E_A_x001B__x001E_³?_x000D_AÛk¥ Iä_x000D_A_x000C_i_x0016_Ñ¼_x000F_Añ,ZÇm_x000E_A1&lt;gÔ¢_x000E_A¨|kÖÃ_x000E__x000F_A÷¢_x0019_q#_x000E_AÀÉ_x0019_µ¸v_x000E_AkÅ:î_x001D__x0010_Aîl$ócwò@=gºÎTaï@D+³Í_x0001__x0004__x0003_+ó@/Wµ¢ï@Üº_x000E_m_x0014_õ@_x0005_Í¤âLñ@b_x0004_h¯ò@V_x0017_®çìpô@'_x0005_'¬ïúò@_x0013_RxUA¸õ@&amp;ÛHìNò@ _x0001_C²Ôñ@,_x0008_Ü¦ö@7§ÿWó@·u0å±ö@Å¢$ó@c(ò@o$S|_x0019_ôñ@¶þ´÷§ï@¾7_x0018_|¼jô@ ³SóïÏò@ÊÏ_x001E_z:`ô@Ê«_ö_x0004_éó@ýjØO_x0006_mñ@_x000D_ô_x001F__x0016_ñ@ê7_x0006_dõ~ô@Ì_x001A_§üÊ¼ð@x_x000C_Fsö@êxSSÒ_x001A_ò@©×9ô@_x0016_&amp;_x0016_ñóKô@_x0016_]_x0002__x001B_§ñ@¿³_x001C_0QÖñ@r¶_x0008_8OÜô@_x0003__x0007_ÇØvõ_x0012_ñ@^'÷_x001C_Òö@³9ðe_x0006_¾õ@#8é­Yõ@ÅÏèÌîñ@_x001F_ùÜ@&amp;õ@Þ~}_x0014_õñ@_x001C__x0003__x0018_Í_x000F_kó@Ì¢yñ8&gt;ò@_x0018__x0017_y¶Tõ@ÙÄ·IÅJï@´àü½4õ@Dë_x000B_'_x0012_¼ò@_"¼_x000B_½Võ@¡Åi_x001D_có@õ­K)´ò@Rv9_x001C_ÕÌö@j¦_x0006_óþð@ßÄÕ_x0017_ð@w¶@ùó@fD=Dó÷@W}_x001A_A,ñ@Ëª6»«_x0008_ó@é#ÏÞõ@;/Y_x0001__x001E_ô@_x0004_ß÷cCõ@Ôb«ÃH_x0012_ó@#·¢MÅÇõ@øV_x000C__x001E__x0002_ò@_x0005_Ë5´ñ@8«_x0018_ªÀö@)(_x0007__x0002__x0003_]ñ@Kv,_x0018_èñ@¿Fµ_x001A_~©ó@ËøÕFrð@HVúò@K!-}%ò@"Aeµ#Vð@ßkË;Õ«ò@:fèÇîLò@ª¥+Oßï@¿FË©Öò@@Q_x001B_ ¬ò@®_x0006_øíð@C¿³±ð@fÕûº'ò@µ"¢½´Îò@Çb_x0007_®&lt;_x0013_ó@LºâXïñ@õa`jqëð@'Ö¡_x0006_2Rñ@Î)Ú üÃñ@_x0004_o_x001D__ñ@2ps-Ëñ@çe_x0007_Ü_x0016_xó@L´xñ@c®½Üñ@Ìb_x0006_{#ó@:_x001B_{¡ó@èãìmmð@Ûs"{ÅÙñ@6/_x0001_3qö@iP×8§)ô@_x0001__x0003_D½óNQëõ@__x001B_|y*Üð@ø`|°çõ@_x0017__x0018_Mêgð@u]µtXò@äÜÙ_x0008_ó@ø/ÎY_x001D_ð@®ga_x001D_ßö@ìbKM¿ô@íf_x0002_Yêoñ@WíT1_x0019_°ñ@ÀkëòPñ@1[¸_x001C_!ñ@ª¯^S_x000D__x0001_ñ@O«_x0011__x0017_Òñ@_x0005_ÖDÙ_x0007_µò@_x0019_p»&lt;öîõ@î_x001A_½wyÉô@Ý8¦ÖÓð@àÂ_x0002_z»Rô@Yúàãôñ@èõï_x001A__x001E_¾ò@ê_x001A_d½:tô@Ùþ)"Çpñ@Z_x001C_öz2Êó@_x0018_EMk_x0016_Uó@/ûW·_x0019__x0007_ö@yÒ­±Áõ@2¿c_x001F_Ågó@f9.L_x001E_ð@÷íe_x001B_ùªñ@3LÆã_x0001__x0003_yÝó@Çõ¬4)¼ó@ã;²µjò@ðC2lÒõ@½:Ïìêó@@f@¶Ôcò@zßÃèÃÃò@»_x0011_h/_x0001_1õ@H*KÚîô@¨+lñ@éË¼+Lªð@-ç_x001D_*Þæð@+2ðÆÔñ@Ãø¾Û_x0003_ó@Af_x0019_ëò@Né_x001A_òl]ó@íVnr@W÷@|ë×·î¬ñ@~òû_x0006_	¯ð@:_x0002_½¬Yñ@k|Ï_x001A__x0018_ó@jA2_x001F_;õ@¦_x0012_Ð«õ@Ã_x0019_	Z:èð@Xë¨g_x0004_ô@îe_x0012_­*&gt;õ@¬óÉÄ.|÷@ã²½ðñ@_x0016_mIµÄò@ók*¨àó@&amp;¾^i(¼ñ@l[ìCó@_x0003__x0004_â¯Ðqýò@ð_x0006_Hiö@_x001C_Q{Ä%õ@t?k¾ñ@û§X_x000B_Cö@Î¥_x0007__x000C_@yð@_x0019__x0004_Ùitô@_v«_x001B_8_x0007_ó@ÅS6~	¡ð@í_x0015__"Âð@ï4:Fó@q_x000E_	ß9õ@dÚF_x0016_1Àð@_x001F_s°TÖeò@_x000B_7Ø_x001C__x0017_×ñ@U)_x0013_ã¢ó@3?ÞnXï@'@Ðò@®ãb_x0015_ù_x001B_ó@!`Y%zð@¤ß)kZõ@ì,ZÊGò@_x000D_R«³Â_x000B_ô@ðQau_x0002_ñ@ó±}_x0017_ò@ª¢%/ô@l»°§Róò@E¹°B_x001E_õ@¦Fñ,ò@ñ_x0001_°jÅÊô@I)»åäiô@Í_x0013__x001E_â_x0001__x0002__x0014_ð@_x0018_¦&amp;fñ@üÕZ_x0018_íó@ºÏ!pQµò@aHrqdñ@2$_x0019_éñ@Nùý_x0016__Yô@_x000D_¬ Ï¬ó@4_x000D_æÖó@¶G/©è_x0014_ð@Ú_x0010_ÞÄÝ7ö@_x0004__x0018_^zñ@v_x0011_Êõ@ú_x0010_µ5{rö@qÆ¦Y1;ó@_x0011__x0015_år·ð@@ÑÓ¤ï@¯8vãï@í%&lt;&lt;bñ@dÞ_x0019_éñ@ÒF÷1åöñ@è;âüppó@ìb²NÒTõ@­¨Ä£_x001C_Ùò@$K[±:ñ@õ7$¨û´ð@¼sÁ¿_x001A_gñ@_x0010_ &gt;Ñ»Jó@èËHËÿò@þ­_x001F_(ó@ÄÉØê_x001C_:÷@*J}ÿÊ­ò@_x0001__x0002__x0002_´èßäñ@¿I¥7ò@0{N_x001F_õ@ÚãëCò@§Þ@ô@sp_x001B_a&gt;ñ@l}àÙõ@èÛ»\_x001B_óó@E_x000C_·¨ºGñ@v_x0017__x000B__x0011__x0013_ö@¤ÆK_x000C_Ãò@¯_x001B_¥ÄÃ)ó@\&amp; ò@)8É9Jlò@¤_x001C_p5Êò@ö1.÷_x000F_êï@?´ô@2ââOÚó@_x0006_ÁèÈð@/_x0019_ÀµEó@+C{Ñò@Y5ùÈ^ñ@P¼ë_x0005_ð@ÁT$ûò@H_x000C_çµzuô@Û_x0015_6ó@P(Dð8ö@&amp;Gs'¿»ñ@Û;¯_x000B_í}õ@Í_x0012_[°È_x000E_ô@_x0012_ÿ´_Éó@^Y;ù_x0001__x0003_zçö@8»c_¹Õó@_x0015_ÏÃ¯_x0015_ô@øþËß÷ô@_x0012_­_x0010_Å¯dô@ò#Õ¹ëò@_x001F_3åè÷@_x001E_ÇîXò@_x0008__x000F__x0006_Æ(ò@ñi_x0005_bxSð@1&amp;j4É0ó@ZH½V$Ôò@ôn;_x0007_úò@§ôü©µï@vHô¢kõ@_x001E_¼7}ò@ð"è¤×ò@ÂS6½¦Îð@`_x0006_þ¹qô@lf&lt;W(bò@º_x0002_PÉÁÙð@zI¬'ò@Avh_x001F_îð@	Ù_x0017_¾Aò@»(_x000C_PÓññ@èË_x0006_ Jöñ@¾ðÙ_x0018__x000D_®ñ@oäCðñ@Í°c^ò@)U¿_x0001__x0014_$ñ@O@Ó=ð@ÿa¥$_x0016_lô@_x0002__x0005_IÃÅUºëð@qcªX/ð@_x001A_[»_x0006_ó@Ú¼Kb%_x0002_ò@[=DÚNò@P¹:Xäâò@_x0018_yúe_x001F_ö@_x0010_ÂßA{Äñ@_x001E_%Ý_x0015_¸_x0015_ô@L&lt; ýïÒô@lû|Ùô@pcÁS8õ@ÄêqÅn¤ò@oÖõtDçò@4©)(_x0004_ùó@Íõæò$ô@!/c¸§ò@üóìê®ñ@ôo¾+Ùô@XµÅ3ôö@Øö_x000F_§Y¿ð@U¿£ùô@ÇTkÀ3åô@j^ñà_x001B_ó@w_x0003__x0001_À]ñ@ØU#%Æó@øÂÿÇò@6£kw5¼ð@_x0010_&amp;Å&gt;_ð@_x0006_']³9fñ@n¡¾`_x0013_áò@¤Øè_x0001__x0007_¥²ö@;ä4ÝÈ]ð@_x0002_Ü&lt;õ~ò@¬ª_x0015_ôï@#°_x0001_uÝ~ñ@v¢&gt;/]üõ@P°Àó@_x0003_.güñ@dàõ.UAñ@\¿·Éð@ï_x0013_[ ôñ@:ýiÔÓ¢ò@ÜvØ§§/ñ@.Q'_x001B_¦õ@j&amp;Òãô@OÏ_x0015_Ø4¾ð@_x0006_§OV¨Gô@_x0016_ýè_x0019_ñ@_x0004_`±³ó«ó@³ÕÎ_x0019__x0019_ò@æ_x0018_5Zñ@rx2¡ñ@ºÊÈ^oõ@_x0018__x0005__x001B_í4çó@U¬ý_x0012_&gt;ô@àcùÀnîô@ò¯i_5ñ@¸Ðãç4ò@Ö_x000E_ïá&gt;_x0006_ñ@ÐL_x0011_íð@GÜú¾oô@s¼-6Ù*ò@_x0001__x0002_Äì_x0004_iæëô@½­(³_x0018_ó@LSúÁj÷@1ºBÇíþõ@~û·=Äö@©Çô_x000B_ñ@{gÐà»vò@ÂE_x0005_:«Kò@KÆ"-Ió@_x0003_Èøß_x001C_h÷@KGàÎ©lò@QÃí¡¤*õ@&lt;_x000B__x0008_lJò@àÅRó@K _x0008_ß]õð@,{&amp;ÛçDö@¤AIÉñ@Oz`WZ_x0012_ô@G~c¨Mó@oaÅY~üñ@Ñd2åÔ]ò@Â_x000E_ò_x001C_dò@ÌV%ÃL{ð@ö«Åó@¾¶Í(ÍÚð@ù» RÏð@Ê _x000E_J´ò@D±Õ_x000D__x0012_¢ô@u_x0019_º_x0014_Eò@¸_x0001_ò,_x0015_eõ@gÐ%àbmò@Ç÷_x0002__x0003_z¿ï@ÀÖKEcÝö@õüËÁÜõ@ëx\´õ@à(_x0001__x001F_ð@î_x0012_7\»ö@$wVf·9ó@/@LQ£ñ@)_x0008_añ@¿%_x000E_i¢ñ@C_x0012_¿]ù_x000C_õ@SÞ2_x000D_ìò@_~O¯_x000C_ó@Ft¬è_x001E_jð@:ï´4_x0001_õ@.Ö_x001B_t	ìó@TìuªGßñ@ a¡ï÷@þç_x0005_Áu_x0001_ö@_x0005_bG_x0008_×ð@Ô´s?Þ_x0019_ó@³eB&lt; ð@×îA-ô	ó@v¾õ 96ô@_x000E_Ù°_x0001_Øò@E_x001E_¨Jbö@±£_x000E_ÁÂö@oÊÀ¿-õ@Ò\U_x0005_ÛKð@ÊO·dò@_x0014__x000B_¨Dåó@xî'!Ëåð@_x0001__x0003_ÞV_x0006_Åó@_x0018_»gíRó@]x0	µ=ñ@_x000F__x0017_©»m¯ï@¨¹ßÇô@Ë_x0018_¡ûÅZó@_x001E__x0012_¹ø°õ@@Á_x0016_m_x0014_Pò@««ýõ@(µ§mHð@_x000F_·òOó@_x001E_Î©¤ð@[_x001A__x000B_d7ñ@&amp;*/_x000F_÷@,ïÏ;dó@æ	æí4ò@³kj¾rñ@E:ý_x0005_°ð@ñc%À¦mò@BÂ_x0019_7ô@	º6°úñó@Z«`xò@zD´N÷õ@È[Yç_õ@J._x000D__x0011_wñô@ÊÀ?Þ:íò@¸m_x001F_q&gt;Uï@oI_x000C_«_x0005_Åõ@µO»þtDó@_x0004_þ&amp;_x0012_âeó@_x000C__x0002_rwvõ@èÃ;/_x0001__x0008_$ð@8(_x001A_CÉò@&amp;_x0001_I_x001B_å_x0004_ó@[HH_x0003_ð@_x0001_hà_x000B_8Xð@_x0016_û[$c&gt;ô@¡ô5·rô@ó©öÏ_x0005_&gt;ò@.Z9°¤ó@¥êñ­Y_x000B_ñ@å_x0002_!äyö@t7³_x000D__x000B_÷@*©ô_x0015_;-ó@¶#±¼£ó@xtPÑò@Njân_x000F_æñ@ý_x0006_³72Éõ@H ÍÃð@_x0018_kÚ _x000D_¡ò@_x000C_½÷ýö@_x0019_]ý"Ë%ó@Gd+'9ð@»¡á_x0008_Dò@_x0007_=6O_ö@_x000E_§´æÄeô@D¸¥°_x0010_hñ@"RG¶výô@ñ_x0013_ê_x000F_Íð@HîÏ\jö@£e_x0017_¹Ôuñ@º3ÇÜàò@Û$÷Aô@_x0004__x0008_n¨¾x;uö@ówyxaËñ@KÏêmò@¸aeC¡qð@[?Eüò@½Âówq÷@(_x0007_V_x0017_Óñ@pk±³öó@ãD"»Ô_x0002_õ@Û±êB¤òð@íbõ_x0006_zò@õ_x001B__x001B__x0003_±ò@Û_x0005_é]ó@_x0005_d_x0017_,v¦ð@ý´T_x0003_ª_x000D_õ@6U~Õxûó@_x0004_x_x0006_ëÏ¤ô@LeÛÁö@_x0001_,Å,üð@E¾@_x0019_PÎò@æk_x0008_0ø@¬kÄÐõ@\.ãï«fó@[_Dï#|ö@³_x001B_¦¼§tõ@)».èÊó@Ì;^£·æñ@K&lt;{±|ð@xÜje­mö@üø"Ëò@_x0005_£¶£0ò@Æÿ_x0007__x000D_ûPø@Ö|-Èä&gt;ò@Oh¾¹}íñ@B_x0006_d*±ò@_x000B_ñF#®ø@&gt;EÝ	[_x001D_ù@Ad·4­_x001D_ò@O_x0004_0÷@T¼ðHó@µnÐ_x000C_¥Sñ@)_x0003_é_x0018_F9õ@3ãdgÅï@JR_x0001__x0008__x001A_õ@_x000E_êÕ­ð@_x0004_9¶ù_x0002_ó@:b&lt;¨Iù@÷W¦Møûñ@Þ_x000E_±·_x001D_Áô@^fÇ_x0010_xö@_x0011_D&lt;_x0012_äaô@ÈÉ1c]_x000C_ô@¶MB©_x0003_!ó@`:Ùò_x001D__x0005_ô@y6§ù7!ð@½)üãìäð@_x0001_!n_x001E_\eò@æyiBó@ØæG£Üÿð@îºö_x001D_è%ñ@¿R±0Æ=ó@å_x0008__x0014_u£Ùõ@ô×Áò@_x0004__x0006_ÙCTq7_x0007_õ@0ê.¢»ôô@¢¥_x0010__x0010_Ã¹ó@BJ_x0001_Á_x0006_ñó@Ø¼®êeõ@´«_x000D_qahò@¼¤&lt;ï_x0005_ø@¶×µ_x0016__x0012_Jó@&gt;cÏñ¶ó@øSgÞQò@ê(#µEqó@Zi_x0014_AµÛñ@»_x0019_Nô¨ö@¹-|þhØò@ðà&gt;9U|ô@´éîy½ò@@ï7"IÈö@}_x0012_túÇ_x001F_ô@h¯Å_x0017_Ðï@_x001B_Òì:úÖð@Pã_x0011_1xðó@Zb#UMàð@T=RÚÇÆô@mÛ	_x0012__x0013_{ñ@9OÆ_x001A__x0003_ó@%~&amp;»íNô@âIeù6ó@»%9&lt;êFò@_x000D_Þî&lt;_x0002_ô@vºGeØÉò@Úà©$4_x0006_ñ@_x0010_S_x0014__x0002__x0004__x0015_Ðõ@\Y_x0002_¹õ@¬"k_x000F_iqò@j&gt;9ºõ@ý}*Ýï@´¹X?3H÷@VpÔbò@O_x0001_:ï·ñ@ÆÌ_x0012_3õ@hlrBfó@¯¤_x0012_(=ð@_x0012_étPô@àÝ_x0018_a'4ñ@_x0011_Þ_x001A_1Îñ@jeq$ó@3ï(n$5õ@W_x0005_À¹` ò@q_x0013_a°Dmó@YÕÄä­¡ò@¸ð{«ð@.¢_x0003_'Þò@&lt;D_x0013_ðWkõ@%3PÚºñ@ìámHÇfô@|q¹_x001C_~_x001C_ö@Qf¨Kø^ô@qÐ#£ä±ñ@îþ»r¶ó@A;_x0004_ö@_x0008_|4TKô@­_x001A_Ð7_x000F_aö@Ù8ÿ½áò@_x0002__x0003__x000B_ÌÞü²¯ò@2è_x0006_C(ñ@Òeñ²ô@F|'fºð@&amp;Ã§êÓó@_x0005_B_x0014_v§ñ@Çm;Íò@Ô 7uÕõ@_x0008_b}	4ò@B)¿ð@/wÝ;ö@Ý`H£Qõ@L_x0007_¹;ò@Æ+"¿Éñ@SËSÒýö@_x0015_)®_x000F_þñô@GW_x0018_1Èó@_x000F__x0001_¾ÿVñ@B!Ò:ùö@C8ÙÒßÅó@t5cÉõ@åN½E_x000D_äð@PÝÈ¯õ@¼?rõ@Ã°Ã¥Âñ@Èé|Ïxò@èUtÀ_x0012_2ò@yq9Mñ@_x0017_?_x0013__x000E_&lt;_x001F_ó@ÐÎ²½_x0018_¹ð@Ã º_x0013__x0007_ð@dd4_x0017__x0002__x0004_í2ó@£Ð»Z¬Eõ@_x001A_cX¥ë_x001B_÷@J'&lt;nhàö@½s Éó@Hpïør6ò@rË_x0014_ó_x001B_ªð@p@tö@ô0gé+_x0003_ô@×Í¾9áð@öP!¹^3ñ@NÀIBK_x0006_ó@EUQ_x000F_­Ìñ@w¥÷}ò@ÙvñlÉWò@_x000D_Ì½ø´_x000F_ô@	_x0002_)nVð@A±¾:¨ð@ÍùÄOð@ÀÐ:bÌñ@_x0001_¨	ó@_x000D_âÒª&gt;ð@õK±D_x0011_Mô@/ç{_x001F_õ@â,Çú÷@_x0008_i7"÷@º_x0016_Æò@ð_x0015_)_x0006_ñ@jcbqfö@FCÍÚ9ô@¤_x001D_Íå÷@^%»Ðö@_x0002__x0003_.WÙ7kø@û_x0016__x0002__x0001_ñ@ =DËosô@ô¡ý1ö@&lt;ß$_x000E_ó@·_x000E_¹?¿÷@vøäÀ_x001B_Jõ@Ú_x000E_×eô@?° ¦ó@&lt;Nfÿâð@_x001D_ä,Éuiò@&amp;ü_x001E_[ò@ÉlÜ¯ìñ@35;ó·_x0014_ñ@?_x0006_ ñ@_x0008_ìÑcRËõ@Ø0#¶Xö@Û&amp;_x0001_¨ð@G_x0013_Öà2_x0010_ó@E´]iÝÄõ@C_x0002_å_x0019_Ô¨ó@ör%Táñ@£nÔ©Bõ@ Põ_x000E_ó@%_x0012_÷Ì_x0014_¸ð@DÈËÒ|ñ@^vô¢&amp;ô@_x0017_.ÀV«ò@×T±_x000D_í±õ@#­F_x0018_ò@3å°W#ò@ö-_x000B_+_x0002__x0005_jÜ÷@ÉÐµª°ñ@[3¼ßñ@¦_x0013_è;_x0011_ó@º².ô[ð@ÉCCYHÆö@_x0008_,Ù_x0003_\÷@¡ðU%uð@_x0012_Þ¤³ñ@_!~ã[Yó@á)?´jð@»-Ð¸ãô@gí.fï	ô@_x0008_È\¸ô@_x001E_NÔô!ô@ÈnÏ@Æò@l¼ýqâ_x0001_õ@·ß_x0017_å¡Uù@_x0014_Vt2ª*ó@Ì_x0007_iI«õ@pT ÿ»ò@¼KÄ_x000D__x0015_Ìñ@Ò|U_x0004_{Xñ@d÷gÇMò@¬èÃµFóñ@´©(¾Ýgò@äeÏe_x0011_0ò@ÉÅg_x0008_ä&lt;ô@dyõöe&lt;ò@ÒuÝ ñ@¿N_x0012_yµð@poRòûyõ@_x0001__x0003_£­ó¸´ñ@¸ý_x0015_#&amp;ò@_x0018_ÍÂÓò@t-õ¤?Nó@ A#le ô@Ï¯)ôö@X`_x0008_¥n8ò@X_x0010_Vg¿Þò@#ÐÖ4TÛó@ÃÏ63ö@t£´¹*ñ@|0zúÑð@ÕlFmiô@_x000E_Y­iÇñ@dAÔr¨ñ@Qñ_x0013_jõ@åøâ\RÞñ@/_x000D__x0011_ÛHñ@ôyþ_x0007_õúó@&gt;gÚÏó@'hþádð@¨r(äµ{ó@(R_x0019_H_x0015_Iñ@XCÝsGRó@Q¡ärMñ@yZÄ{ö@&lt;ÒG*a÷@²r_x0002_ð`.ñ@z_x000C_ËÍö@KdÕIqúï@1¾Ê#ýò@8¡²Ä_x0001__x0003_òûò@_x000E_¤÷}ô@_x001B_Úu_x0004_ò@VªÒxï@äù_x0004_[¦Kõ@×«`h\ð@øµ5¶¿ò@ü_x000C_-A_x0002_ö@f±$_x000F_¥¿ó@_x001F_k_x0010__x000E_ö@+_x0006_N_x0011_ðð@	Û½qó@_x0012_a2_x0016_Þó@eY=_nòõ@ç¶¼nmô@²&amp;ë36ø@_x000E_¡ïbwKó@p©&gt;	ò@~lx^jXô@ÜQbß±ÿó@¦Wá÷"ó@uxÑ:×ó@¦ÅZe|ð@8þgþhVó@â«ÓRÜò@_x0018_Éuå¹ð@_x001F_gý_x0003_oö@_x0007_©_x0006_ÓÒÏó@nÙ±A_x0018_;ñ@MMÀ¸_x000D_ò@¸«ºÁÔdó@Ó/Å¡$ ñ@_x0001__x0005__x0017_®@!ô@_x0008_gu(_x001D_£ò@mÕo-_x0005_Ëö@úÉ¯Áâõ@*¥_x0003_Ùå÷@_x0007_¶æ_x0002_ê_x0011_ò@¢°_x0011_6éó@/_x0010_ñ@û­_x0003_e_x0007_ñ@ý[r_x000C_I¯ñ@ûX)$Ró@ÊbË©qoó@5_x0012_¾v×Ùô@¾·\jç_x0007_÷@E:M4Oó@8ä_x0004_õÉdõ@Úñ»òT§ð@1°JN_x0007_©ñ@n[;rkÃò@S=Ô)ð@`_x0006_(Á²áó@ÙôH°®^ó@_x0008_b&lt;ó@äB¼|_x0001_Öò@álêS´ï@½õ_x0011_Y=ô@11ÖßÛò@_x0016_ëqIþ_x0013_ò@Ðk9è­Uô@ð5EJä ô@_x001A__x000D_ËÜDð@{_x0019_»G_x0001__x0003_Ë[ñ@i-Æ2ò@GµÆå£ó@²Æ}_x001F_±Àñ@ãã:õ½	ò@Dqê,ó@¨â_x0002_üÁ_x001A_ñ@32-¯7_x0015_ò@`ÑÝñà\ñ@_x001F_ Üxbñ@_x0012__x000C_¡å9ñ@·Û® _x000F__x0019_ô@éº!_x000C__x0001_¥ñ@¾i_x0005_ðò@&amp;Ûó[:¹ö@ÔVap9Òò@y¦¦®´¶ò@4¿.^´ñ@_x0015__x000C_\e]ö@_x0012_ÿ_x000B_äô@´ÐPü_x0010_ó@C¯1gzñ@Nªo	;Úò@·?_x000B_OÆó@3ÆÓ8ô@#!M«Äð@#³kxøð@ºçè7ô@"_x0001_ió@_x0008_qfZ_x001E_ö@÷i/Þ.ó@¦ÜÐ'¾Ëô@_x0003__x0004_é;_x0014_ÿd_x0016_ò@\cñ×_x001C_ò@§¼_x0018__x001A_ô@WÂ_x000B_aëñ@Z¬øºò@ÌøEmõ@_x0005_wÿå³Oö@5ðÜ¢bô@_x0002_\²µCgò@ó__x001D_á_x0019_ð@c_x0002_?ÿúó@¶@H|ÇSó@ÚB2_x0010_@Uö@è9£ºM_x0015_ó@jä_x001C__x0017__x0011_#ò@5_x000D_l½%)ð@Õ_x0006_õºÅÐñ@Û}Ç=_x001C_Iô@jâ]òä¤ð@_x0001_³2²_x001B_ð@:çà³_ô@d]ZÐààô@"bqJ_x0014_ñ@#N9=ý×ö@ª,"_x000F_ç2ñ@¢n¶ª_x0010__x0006_õ@çU ®ñ@VAøÀ_x0016_qô@`k½+Üõô@Ü%?Ü_x0012__x0011_ð@_x000B_y,V6ñ@$_x0003_ûX_x0002__x0003_ªúð@£3êv1ò@Æa@`_x0007_ò@$_x0015_èM¯_x0002_÷@_x0010_Ú	Pò@dn¢Ý©ò@îÃzøeþñ@_x000F_N/=_x001B_^ñ@ÔLt¦(«ö@«©'[_x0003_Xð@6ó´ãµñ@¤¦_x000E_Ð^¶ñ@ÔZ|.à'ö@P°P§ò@°^V_x000B_ã6ò@ÀË._x0012_Ðºñ@uI§ _x0011_ï@oõ)³çêñ@_x0018_[Siñ@ó.cÓâIô@è,@Ï)Fñ@3_x0016_äøWÄó@¤_x0002__x0016_ÃW1ô@]®_x001F_;_x0005_ö@_x0017_¨w3÷@Ú zW_x0006_$ò@â_x000E_jîô@YD`I»ñ@J¼Iühð@ª[ªk_x0001_þó@éJè^¢Eò@ÖLþ½wõ@_x0001__x0002_8U?fÝ¦ô@o_x000E_µ²[-ò@6X±&gt;óµñ@_x001D_8ÅUò@_x0014_ÿ_x000E_Õ§æð@HèH5Fô@LQÖôõ@L~`¨åíò@{KÈUò@Æ|Ûjòñ@+q_x0001_­ËÀð@Ä³¢_]÷@?þ°Bñ@_x001C_V;_x000F_4ô@jêø_x0007_c#ô@U°üÒ[Kö@(v«_x0010_3ò@ÿX¯±¢_x000F_ó@B_x000F_¼Ëmô@àÏäGGò@/Á_x000C_)%ñ@V_x000B_ªÒ¬`ò@Ï²_x0008_ºò@ú?WÍúô@VÝH£%Yô@V--_x000B__x0018_÷@ÍM¹Á%Îï@k)ÕäGó@A]C·ñ@t_x0012_-HÑ·ñ@lØcæó@Zë#_x0005__x0006_gõ@9H%snÕò@G®¥9Ðï@ulùÅ_x0001_÷@¤@+ëò_x0013_õ@Â&amp;i_x0004_Ðhõ@Ê5\¿Ìó@ae-[¾×ô@N4Ë¡ð@¢Awý¿¥ô@_x0003_3£_x0001_'ô@Õ'Eèóð@_x0002_íõ"÷ò@©×B¢ô@_x0010_ÖÎ+Ñó@_x0005_VÓv_x001B_Áñ@ðÁ¦"½ö@x_x001E_¯©Mò@'x53ò@"çnz_x0004_Dò@_x0001_BÂÍò@_x000B_O_x0014_=_x0006_2ñ@rÚoî©ô@Õ,û¥kñ@"hGË?Âô@¾ð¶âb_x001F_ô@^¡P_x001D_¤ñ@á«µÚ	_x001F_ò@Àî_x001C_cÌÔó@ªè+Ý?ô@i ø¼P¾ô@èâlÊ¬ò@_x0001__x0003_ÞF_x000E_&lt;Bvó@ò;_x000B_­ÈËð@Ö_x0011_fNLMò@VrøÍ_x0011_÷@W_x001B__x0010_M°Vö@¹_û_x0007_ò@ûÏxU_x001C_nó@Ëívn"ô@}JÑ%fð@We_x001E_÷_x0014_bð@âwÊ_x0018_ió@[qþ_x0018_õ@co{0_x001D_zó@Q°V_x000F__x0002_ò@¬l_x0003_Ö_x000F_7ñ@Àg_x0013_ò@4K_x0013_Ëô@ê¯Téèîò@ÞøCÐäö@Ä¦ï&gt;Üï@Psñéõßô@æ_x0007_NíZ_x000B_õ@uQ1+7÷@QÄøñ@-3X_x0019_¢õ@`_x000F__x000D__x001D_Pò@ÛÅRÏ_x0018_ô@ÏôÙKêò@è_x0013_²{Ûåó@¦ä&gt;_x001D__x0002_ó@ÈÈ_x001F_Gjñ@à¶_x0001__x0004_¥¼ó@Ø_x000E_á¥_x0014_Îñ@Fû__x000D_ô@«gCê*_x0018_ò@¶üÙÖvð@_x0003_¾ä?ò@f&amp;ã¯_x0014_¾ó@ÎkèG|ò@ÄÔ_x0019_P¸Íó@ÔçÔTi£ó@_x000C_@_x001F_Iüìò@Ül¨e«ô@{_x0013_,Íô@,j&gt;u_x0004_Ôõ@¬_x000E_m"_x001B_ñ@;ê C.ô@Õ_x000C_©_x0014_ó@¾:Ô[5äò@i¹ÌGð@ß_x0004__x0002_àó@4pò@³Jl¯¼õ@_x0010_zâ"Hüó@G,ÛwúRò@ÚV_x0004_ÉÔaó@°3N¬_x0016_²ó@_x0005_8_x0008_wI³ñ@'¤Kõ#qð@_x0019_ýãEûò@Ê3O_x001D_£äð@Ü&lt;³}^õ@5Øk_x001D_mò@_x0003__x0005_¯C®lò@ª÷ùðÆó@óC[­_x0015_ó@_x0011_DÎ&lt;©@ñ@¸tIúÃäó@Tkîv_ò@äè¾õ¹Õô@ò_x0002_PÆ{ñ@Ú_x0018_TòSõ@X0_x0006_NÄÃó@3Ák -þò@í[Ù3Ôò@V_x0019_ñ_x001A_/oó@ÙC95&amp;Fõ@ã\æÎ_x000B__x0018_ò@ª¾WÅ_x001C_ñ@)l­¢1ïð@Ï_x0010_ûèõ@.ó%¯s_x0001_ò@©%d_x000B_C²ò@:q_x0004_ì8_x0002_ð@_x000C_ªÛó@ÞEùÈñ@)§_x001E_xöô@ÈAñ%þñ@²7ò@h_x0015_÷_x000C_iñ@%@¨k%aò@\ÅÖ[+_x0014_ó@v|÷ÔæÖõ@ ýÞÆÐ_x001C_ô@_x0017_¸_x000F__x0004__x0008_çªò@Ô¥o_x0016_6'õ@_x0013_§_x001E_Ç1ð@å9_x0002_9ò÷ð@°w8Ên_x0004_ð@f{Z;ô@Èðr¬²ò@ú_x001D__x0014_4!ö@e5RØàÐð@*7_x001F_lð@E_x0003_Ó_x0002_²~ó@Æs«_x001D_,ö@ÞÐ¬MËó@ðYê_x0007_ò@zâüð@a_x001D_ö¢¤-ó@hî|ñ@Ü_x0014_F_X_x0016_ó@®'L@õ@_x0010_f¯ú_x0019_ò@ò.7Ø_x0005_ñ@­|P'ð@(n_x000E_ì+ãõ@HæÑ¦õ@wð¢_x000E_Ú¼ø@	æªÁññ@_x0010__x0013__x0006_B¬Hö@H_x001B_c_x0001_Có@2§f_x001D_Óò@Ê_x001D_1Kcô@òb¤Æ"ò@(_x0004_68[ö@_x0002__x0003_brÄUÖ_x0010_õ@Ò¨nKZ_x000C_ò@N¬_x000D_qð@\w0*¡ªó@)_x0017_ôó@º_x0014_M_x0004_M÷@\¸b_x0007_zó@Ø¥_x0013__x001D_H±ó@_1d_x000B_^õ@þ_x0015_¦Ô÷@ô!seTÐó@Ù{¸ÁVFö@xGsà_x000C_ò@Tf4Kô@÷È³ò@p'Eß\õ@JV÷MÃ_x0008_ò@ïo!¯ö@_x0006_5} éó@Àþð5¹9ò@üRÔÑdÝñ@_x0001_[)MJô@Þ^¸"Õ¾ñ@¯d¦H_x0013_õô@ëê#ðnñ@'×{%_x000E_%ö@rilÚºnð@¶£?µjéô@,¤Û«y_x000F_ò@_x0010_°$Ò¬ð@_x0008_öEGñ@&gt;¤Ï_x0004__x0007_0ìó@éÝuùøò@À@-ò½ö@Äsä¯çð@Z®ÛÖ}Öð@Âà¸Ùñ@2Äø©oñ@}q½Zô@²ã!Ë&amp;Ýò@¹R¹Ãô@:Ô/¶?_x0003_ñ@0'_x0002_#_x001A_Åð@ïleÕ£ò@_x0006_t%·ò@þ¡¬_x0004_à0ò@ðfiç7Aô@áOGIÞð@BÊ_x0017_VNñ@Uòf¸eñ@ ;~ ó@ë{_x000F_P¬ó@þeü_x001D_ò@;U·pLò@_x000E__x0017_ªó@ÙµÑ_x0001_[·ô@ f0wTò@ÜWBÜ¤ïð@z*H_x0010_êô@*üÖxæï@õ=Ó&amp;7ó@2_x0014_@*Ì!ò@â)og¯_x0005_õ@_x0003__x0004__x0019_¢ñY¥nõ@iá»ÍÚñ@_x0001_M_x0014__x001F_Uòö@)Í[ð1ó@é¶¥}ð@Z?ê§Æ_x0003_ô@U¿äÀÝAõ@Û`_x000F_¨ò@Qày¸«ñ@îm|_x0018_ó#ô@Q9_x0002_]àìð@l§HzRró@£TD3?ò@~_x001D_*¤Þ/ñ@+(3\õ@Î|ùX[Ãó@öð*ç«ð@;sÚ8Æõ@_x000F_!ó"Åò@¥ÐÒüH÷ò@b\3$_x0011_Îõ@_x001E_ûªw)ø@\Ûµ_x0002_¬cö@@¹-_x000C_Ønñ@âL\ÙØ'ó@ê _x0018__x001F__x000C_ó@zÂ_x001A_ÔöÞô@IW³ü~ò@æñ.¤h¨ó@	_x0019_%\ñ@÷F_x0004_óÄcñ@Ða â_x0001__x0004_Kð@û4R_x001D_»0ð@üéä5ó@*{_x0003_'Mõ@_x0015_Cjx¥ó@DuZ$¥ó@C_x0011_(O­Mð@^ôÖíó@ô_x0014_UE¦°ð@9½~rÔö@5_x0014_o-ú ó@NWODò@èÚ§Ûðjó@/?ÉÕõPò@9¹`w/¯ö@³hª¯#Cð@Ú_x000B_Ý[Lñ@ÂZ´1õ@U+-õõ@|_x0019_±¢Bò@øð?ñ@¯&lt;ÜÏ6²ô@Ã\NIá.õ@$ô¹Vöñ@ø-Ô¶¸ò@Ã¼p_x0019_Hjò@_x001F__x0019_ï_x0013_@ö@À.®ªù_x001A_ö@ªÝ,_x0011__x0002_Îð@ü¶ég	õ@_x000E__x001B_vgâ4ô@÷_x001A_QÇC¦ô@_x0003__x0004_Ö÷_x0015_+ô@?ÉÚ°*_x0018_ð@ª3ké:ö@O_x0002_§_x0017_)Nò@9¸æ}ö;ö@_x0003_r2_x0001_ìOô@_x001D_hx±`ñ@íöN(ô@1§=Tð@½_x0011_E÷_½ô@e{t³»Êñ@sMTÍzð@ôßOÓÎ\ó@Þ rÈfô@â²&amp;í_x0004_xò@sf¡x_x0008_@ô@-ç_x0014_0Ê|ò@g_x001A_4àÓ4ó@õ´ÖA^-ð@îXó,ó@Q\òÅ_x0004_õ@®}Iuaò@lÍqxñ@@9_x0018_÷Ñó@_x0019_³ÛEyqñ@&amp;·Yìô@þ»K_x001C_ÃRõ@¼À"_x0011_Vô@\Å©;lð@×«×Q_x0010_ñ@&gt;9õøâô@uÀa@_x0002__x0004_PWö@hêY´©Sò@\*èÕað@íPR_x0017_â_x001E_õ@Å»$o±Tó@ÞDä¸_x0013_Àó@(o|Døñ@ò?Ê~õQò@'_x000D_q]_x0018_ô@_x0015_ßB¦oò@$À s(»ô@eSí?gö@_x0006__x000D_«_x0004_ô@ÒKçÏð@î­öÞühò@&gt;n±bU_x0016_ð@XÄÁrõ@ð·4S¬:ó@mÆÃHYâó@68ð_x0017__x0013__x0003_÷@_x001E_¢ï!ó@óôP8Æ]ô@t¿X°_x0004_ó@\ÚmÄ¬¡ñ@\JvRgõ@glJûð@Ç_x0013_Nöð@aV_x0010_¬[ó@a_x0001_uÀÂ0ñ@^~s_x0005_Zåñ@_x000F__x000C_úO_x0005_/÷@ rP$Øõ@_x0001__x0003_éº|Ô!ð@$c/­ãËó@D¢g­?\ò@S¦Î_x0012_L³õ@Á³Îï_x0002_Äô@û÷¹_x0005_ð@UæÓ`ªVò@&lt;·"Ùó@½ï^É|õ@_x001C_x©.ð@ûG&amp;3B	ñ@ÜÄ±'ñ÷ó@OAðt÷@ü¡êfqõ@³Tï(~ñ@_x0007_jG¸«_x001D_ó@\	¥_x0016_Õñ@ù_x0004_Ö.ð@ôÎ_x0005_éV&lt;ô@A_x0018_Îwu_x000D_ò@_x0019_ø3²õ@_x001E_x_x0018_ôquø@Z6ã_x0008_ñ@bvDN¯nó@Ë_x0002_\_x0019_Hò@MÝÙñ@_x000C_2ª)áYð@;_x000F_þÂ_x000B_ö@JQµiÚð@Í÷Äëõ@ýòáõ@ÜI¹_x0001__x0002_ò_x000C_ñ@øW¾J+5ó@=Nñ@qÎÓ_x000E__x0007_ô@H°ãØ6"ñ@½®µMîó@ßF\tñ@`«_x000E__x001D_{ò@,¦õ ±Êð@ãI,m_x0012_ø@x¥_x000E_ÉBô@"_x0001__x0014_¿%Zô@_x0003__x000C_¼ø^Ñð@_þæô@¬_x0004_»ì¥ò@ôæèÏ&gt;ö@Ó_x0017_Æ{y_x0001_ö@J¶ñÎêð@¢wÞ_x0011_tñ@î3YhÞ?ó@F_x0008_9_x0013_Çkó@ Í|3lGó@_x0008_o_x0016_áø@Ê²²x_x0008_ò@­Á×ÅÓñ@Ä({¾²ô@Ba$6³ô@EãÆ»Ïñ@,¶á'aô@®=0Å»ó@Fg3f`1ñ@_x0018_OîUó@_x0001__x0002__x000C_¢ÁTÖ©ó@u_x001B__x001E_Hªô@Òa¹rñió@OÝ_x000E_ñ@R\_x0002_#.õ@@P3_x001F_rò@lÇ_x000D_	ÖGð@²ð@NÏu?÷@o_x0019__x0016_ñ@r	O)¡õ@/S_x0019_ZÊÝò@9_x0012_õ+gö@ÏãÏjló@:_x0017_§ó­ö@OÕ}å|·ó@UN ôÃï@·Îå_&amp;ñ@á¼äiñ@0_x0008_`3Z1ö@.¹0XÅ_x001F_ó@YGÉJrò@]Á_x001C_©	±ñ@_x000C_ïM_x000D_ñ@æòÒç¡Æñ@_x0006_¯_x001C_âéð@·áP"¥=õ@·ý+?Ðò@ööå_x001D_ø¾ó@$å_x0012_¥"ö@A_x000E_çë_x0003_ò@ÎÙ_x0016_ê_x0001__x0002_ßuñ@¿#çèð@ºPé?:ò@µßC3âñ@7-_x0015_E°ò@|_x001B_ó-Õô@&gt;Å¢gèAó@ìsÀ_x0012_)ò@!qÚâ_ð@; çØañ@JÁP`vTð@VR²K° ñ@_x000D_EÏÚ_x0015_Ýñ@Ðæ7_x001E_Éò@_x0010_ÿ¼!æéõ@×WlRÇZð@&gt;&amp;¦aálö@$¦¾½7ô@Ä._x0008_ð@~Gý"kLô@Ðþ_x0007_!_Äô@ßÓØÔT_x0005_ó@ø9¶ð@X*BqÓÆð@në_x0017_2Ãµñ@©Ãgè_x0008_ßó@¸Àn,Öö@¶P¬ÛVô@æ½ðl¯_x0004_ô@¥QNÔ0_x001D_õ@¶à ,Sö@_x0014_ëÞ_x000C_Wò@_x0004__x0006_b_x0008_Wð@i^_x000B_Ç(Ôô@¬ó^ÊËï@,]/×ï_x001C_ñ@s±¦âRñ@}cÎjÈò@`_x0002_Á´_x001A_¸ô@ê_x0014_ïÃKJð@ÊOÝ_x001C_m¨õ@sDòÞÎñ@ÂÙ_x000B_ªE¢ñ@Ràg_x0003_ð@-o¬wÀò@°_x0006_o_x0007_z_x001D_ô@WÔWçð@_x001A_Xo^_x0005_¢ó@°¿Y¿ÕEð@EÓïÁ¤_x0004_ò@^"\&gt;d÷ð@ÕZÿblsñ@òCK_x000C_+ó@v_x0002_®2*ñ@³#t3ªÚò@e_x0001_&gt;Íà÷@_x0002_ÄI_x0017_Ê_x0011_ó@8êÇ0fø@|_x0010_Ú_x000B_|ó@_x000C_¥4Ä¡_x001B_ò@fµÀ_x000B__x001E_øô@lu_x0001_ë^òò@4eÞ=_x0010_Eó@áÓö_x0001__x0003_w:ô@L0ÇkõÇó@¾2xõhCñ@²ï__x000C__x000E_ð@¡×¿Y¹ñ@]YÚ®k_x001E_ñ@¸t[_x0010_dÂó@fEwU¦ò@8²Ê_x0001_«_x000B_ø@Á_R_x0004_ð@*_x001F_øä]¶÷@Qd%ï_x000D_÷@Â~¬ËKñ@ÍÆ@c£ô@hôÂP²çñ@_x001F_Làez~ñ@Bc¨×¨åò@õ³e_x001B_Õñ@]UÜ³eó@ºÓ¦vªò@ÖrJEXò@»-ÑÖMö@éý_x0017_Ø_x0002_ò@/J_x0005_;èó@_x0002_;ÒåµP÷@ó%Ú"Ð&gt;ø@© ¥¸°ô@¹&amp;yogô@_x0017_x)Êñ@2Þ­yÝô@&amp;6jØ£Aó@NÙÜVx_x0018_ö@_x0001__x0003_/_x001D_ÿ_x0003__ò@ôÙ'4"Åó@½æAâ+¢ò@_x0018__x0003_ÛÊ_x0012_ô@©·W7ñ@6_x0011_¯ÔJö@&amp;_x0004_HèTíô@ïK ¶*9ñ@¥©i|ýñ@_x0003__x0008__x0005_JÍõ@=[Àtùï@#_x0011_u_x001A_ñ@&gt;·Fò@¬×¨2ò@º_x0011_òU#õ@&gt;T[5½ð@_x0007_9³9xô@z÷_x0003_=_x0003_ö@	iZ#ëGñ@ç%_x0018_bï»ô@ü'ïÛ[ø@_x0017_Ìdl_x000B_ò@_x000E__x0002_û@(ñ@¼ïjIXÒó@»(òPsõ@º²æp_x001C_,õ@)ùVõ@d[v_x000B_ñ@»ÏÊ#Xïô@'ä_x0004_÷kð@}Md_x001A_=tò@j_x0013_nF_x0003__x0004_&lt;6ö@¯\{;ó@_x0005_¢àV¼ô@Ö_x0005_F	_x0015_Kò@Ë«0±ÇÖò@*Í_x0013_ _x001F_Gõ@h¸NJ»ò@-µµçæò@7×õ_x0016_ô@%TLvðñ@ð÷\åñÌð@ñ_x0011_äSô@_x0006_¡_x0018__x0002__x0017_ö@uH3Ð¯ó@Påü÷_x0011_ýð@»¢ÍÀ/]ò@¾SuáÖ_x0008_ô@¦à¦¶ð@_x0005_OA/ó@¦½_x0004_`,kï@õ­£Huó@=öeW_x001D_¿ñ@eÑÙ»:­ò@_x001F_[Aïö_x0010_ñ@_x0011_­ó@=±CÙ_x0008_ð@,_x0019_vÙÇð@:S÷9ëzó@KÉÿ¥5µô@_x001E_h³i_x0001_Æñ@¼«_x0008_Hxõ@íÕÚ_x001A_qò@_x0002__x0003_¾èO_N,ð@kôØiÐ_x000C_ô@Æv_x0014__x000C_v%ô@FÆÏ·_x0004_¾ô@}l§ésó@gDtô¦ò@_x0016__x000E_Mpr_x0013_ô@ODÓb{ö@ìAú_x0013_ñ@_x0006_|]Ü_ö@_x001A_0CðÎ_x001E_ó@yê ø¾ò@ã_x0002_/_x0019_ð_x0012_ñ@»C²]~ô@Ë+ÙT}ñ@&lt;&amp;_x000F_¼$´ô@øÏë$ò@@õØô@?×J:²Ôò@ìX_x001E_Sybó@¦¢ÊnpRô@×çÎ¦Y7ó@8cç#ò@×1	ð(ó@P_1_x0015_´ð@:êj_x0001__x001C_ô@_x001D_IØ±ò@¯6°_x001D_«ñ@Ê­ð@Ûâ³ó@w¡hûô@£Fø_x0002__x0003_(°ó@¯u_x000C_^5ñ@÷î_x0005_\´ô@6Þ¬_x0001_Òð@ÏÞ)Ï_x000D_ñ@L@kð@8_x000F_µ_x001A_Ù(ø@ÑÙ78cÉ÷@GT_x0005_åV¾ó@ä_x001A_Î_x0011_ßRó@Q&amp;Úléò@y_x0015__x0014_¡ò@$çr2_x0012_õ@ÆWe3_x000F_Tò@/²&amp;_x0012_Pó@b_x0014_ÆÖàéó@Õm\û¤ò@þBÛq_x0016_õ@(_x0017_Tv_x0008_tð@tI_x000B__x001D_ñ@­u)[_x0019_ºò@_x0011_aü;ýó@s_x0001_ELkô@ÓóKÇ_x0008_ñ@÷¶·,ØLó@â¾`&amp;(Gô@_x0010_F±yó@©­Ìõ@Zð_x001B_É­÷@­ _x001D_uJïö@i¯*§ó@ð_x0004_Ò¦ñ@_x0001__x0002_&lt;68&amp;»³ð@Énµ_x0002_ëò@¹_x0015_d¦Àó@_x0014_×ØÎÇ°ó@5ÿ;Æ^õò@l_x0012_Î1wó@_x0014__x0014_4_x0017__x001B_ùñ@Gj_x000D_éæFð@	:ÔPKÍó@_x0003_/±_x0002_ãò@_x0012__x0011_b[t_x0015_ñ@µèÝÍAñ@°+rÕwêñ@à$_x0016__x0014_ð@Ë»¼}°¼ñ@ù%h£þó@}_x0002_a¢ñð@&gt;¯£®ñ3ô@p´&lt;ÈOõ@_x0002_.A_x0005_$eô@kÆ3lNð@8³©qBó@¦_x001D_ÐnÀpõ@¼ºr_x0011_»ó@l)¿ñI&lt;ñ@Ñïwö@Í_x001F_S×,ó@¦?)j)Çð@_x001C_\Ïu¡ô@_x000D__x0015_õ¡1ÿð@ñ§¤ÊA3ð@ÎÙàS_x0003__x0004_,²ð@:_x0005_? tó@_x001D_Ù4àÁ7õ@_x0016_à'±õ@_x0013_hp8Ð_ò@Pd_x0003_Q¹ó@_x001B_EP@ò@.%C_x001F_%hõ@8b_x001B_È_x0002__x001D_ó@n_x001D_Q3Íô@?_x001D_fÂeïò@+@&amp;pñ@­ß|È¹ï@$ä	ù²ñ@ÖÎ|_x0010_!Bò@Hïàâ_x0013_3õ@ãÝâ»_x001C_Zó@_x001B_Æø^øµò@&amp;Ù_x0003_¦¸Ùò@Ù;&amp;Ósò@ë5·¤Ñ_x0001_ô@³_x0017__x0018_Öàð@öÊéé±ñ@®}tÑm_x0010_õ@î\¥Ëôù@x¿@®ß5ô@ò_x0010__x0013_à_x001C__x000C_ñ@_x001E_ô:³(ò@ôÏ (Ûóò@_x001D_´Ï§ð@þwÏÃ½\ð@hKÈ\Øñ@_x0001__x0007_L\Bbf¶ö@F³_x0016_«ó@RÂñyð@zJ8ü_x000C_øò@.J©®}ò@`ª*)Hò@èvG$_x0013_ºô@&amp;-À¤_x0002_Hõ@_x0008_ä8ÌÙö@ûºy@P_x001B_ô@vk$_x001B_Ñô@°*»`o.õ@|%¤l&gt;Jò@_x000B_t¬Ãð@TÓrÉSèñ@+&gt;Ö;ð@STy_x0018_}bò@æqiæ)ö@V_x0004_Oö_x0005__x0018_ô@3«Êd÷@ïc_x0006__x001D_È$ò@_x0002_¨ðûÉMô@_x0006_¬_x0015_2 ñ@ª0_x0003_ºzøó@*äSÈ_x0019_*õ@!]Ýt6ó@+VËñ@LÅc7õ@î9û_x000E_wÃñ@þ:T#ñ@_316îðð@~W¡d_x0002__x0003_*_x0014_ô@âp@Gñ@@÷××^ð@J®ÜÔò@`´_x000F_4ñ@_x0012_5¡×¼Zó@úT¥y_x000F_õ@_x000E_¬Í1	ð@ì§æ7Ò÷@_x0004_«k[_x000E__x0005_ò@*adUåáò@_x0008_ÎÃCgð@ÁÐ_ó@í{òïI©ò@ÄÔ_x001F_8âb÷@T2g£_x001A_ó@_x0016_|_x0010_ë_x0001_òð@ã_x000C_¶´áOð@Õi*ÊCð@)2ñãó@ë_x0005_¼Zò@_x0012_ÅÑ¾½ñò@à¹Ìøæûö@¥ótEÓ®ò@Ìªaèkàñ@ÆÐÊò_x0012_õò@þ¸ØùÚ×ó@Ü_x0019_BS8¶õ@_x001F_Kî_x0011_ô@tíU_x0006__x0011_ö@Ä¬ç?W(õ@F_x001C__x0006_Ëõ@_x0002__x0005_6Eü¾¸ó@!3m@ßò@zZÖm¹ò@_x0004_ÿ¼¿üô@à÷;ÔÁòó@à£°_x0005_ÅYò@ã#j&gt;ûò@d"g'ô@Y\FWÁð@_x0015_|¼ß_x0008_6ñ@øFFHô@«ÅwÂ¿_x0001_ó@ÆYÙ¼ö_x0016_ó@L(_x0014__x0013_"vô@®¸e¹Å·ò@_x0012_ôe_x000E_y%ó@ÃD£/aeó@4.&lt;¤õ@¡ÅeêEÔð@(¤u3_x0008_ñ@­5XDº_x0010_ò@JkÕÌ_x0003__x001A_õ@ÓCìnð@È)1+zýö@ßÃø]XÙð@$dæâOð@\KI%Åô@Öu®þÑ{ò@pFÕQ_xð@àFP-4fò@X_x001E_:_x0003_Fò@Eçé_x0001__x0003_«_x0005_ó@Ñ_x0005__x001A_¢V@ð@²â@2ó@X¨ICðnò@Ê¤:aÔâö@¾­]YCò@©;Ë_x001B_ñ@_x001E_T¶ö@o_x0005_ò]Þiò@Û¬¼&amp;Îó@ª¢¿úñ@vç8Röò@3uï¯_x0019_ö@¯	þrò@À_x001F_wßõ@ª}«¶_x0015_6ð@®ó¥7_x000F_ò@j!ì;_x0010_ò@)+MÀð!ñ@»^ Uø£õ@_x0002_«_x000B_.÷@ÓÁã*ô@*ÿ¿_x0004__x000C_ñ@_x000D_ùF_x0012_ó@Yq³w_x000F_ñ@Ô5ÏO	Èò@_x0002_&gt;|Ô(Èñ@_x001A_u°2»Óñ@ô_x0003__x0016_Áwó@ãûÉ_x0007_ô@_x000D_Xi¼Î$ó@K_x0011_ÐÚô@_x0002__x0003__x0016__x0012_û:*ô@÷aîò_x0001_ñ@üi¬Ù9ó@_x001F_&gt;#¾i~ó@ñ_x0018__x0006_$ç@ò@~bx2¥áô@È_x0005_´¼õð@_x000F_á¤êò@\?ñ±©­ô@Áå¿Nó@u¦_x0014_C&lt;ó@¸1¹_x0007_ZÒñ@­Ìêp¯ó@t_x0002_¦_x000F_v,õ@W¿ß/Ýó@­Û{­è&gt;ñ@ù:_x000E_Ðô@µ¡3°_x001C_îò@_x0004_¼?¤;Åô@ÉOÆÎ·Wô@sÊxs_x000F_ó@y.H_x0017_ó@_x001A_RßP]¤ô@åp¬|)ò@ÓâRâß¥ñ@hk¬}_x0001_õ@ÿ_x0011_É´Ûö@_x000D_\©m	õ@¶x~&lt;&gt;Ùï@[-¥Â¶®ô@0_x0014_	ä&amp;ðñ@vÁB¦_x0001__x0002_¨&lt;ò@£Ë_x0012__x000C_]^ô@_x0006_ÊD»ñ@_x000C_&amp;&lt;=Öíñ@/Hø2ÇPó@ÑÖc²_x0003_Ïô@ø»ljx¶ô@.\nlÙåõ@¬_µ¨Áô@0³Yì_x0016_ð@{Mi&lt;_x0006_Tñ@a_x001A_²xã§ó@ÑPe _x0014_µó@TÉ_x0006_äFñ@­qý_x000D_Éð@_x0002__x0011_©kû9ð@|QÌtñ@÷úÁ;ð@_x0004_ÍR)]Cô@·_x0013_W©ô@_x0001_ÖÂ®äIñ@ïrD©Löó@hÇ_x0016_¸óñ@Îê^ñ@w*Ï9Sûñ@]Rp[$õ@^_x001D_23cõ@íJj ¢éò@p#¼¥E_ó@UßYß½ñ@Pmú_x0002__x0004_õ@_x0010_mzÜ$bõ@_x0001__x0002__x0014__x0004_ëYNFó@q$_x001D_ÿ2ð@©_x0017_Ó'¥Øó@¯È-fC'ó@_x0003_Ye_x0012_0Æô@¾_x001B_ÊMÒ4ö@[§ÖBâõ@[¨agT·ó@â(æ²9Vñ@_x0019_|tÖÒô@_x0010_Ü¿°Ñ¥ð@nf xsö@e¦}/Wó@_x001A_m_x0017_b_x0019_ñ@j6Àbô@_x001D_¤»Õlô@õ÷_x0004_&amp;ô@e-&amp;%íð@ÄÂé·ó@MSáRÞGö@´isâ-_x000F_ð@_x0014__x000C__x001B_&gt;qº÷@¢gTÞ_x0014_võ@_x0006_V_x001D_åõ@¼Ô_x000F__x0019_Ããò@Z_x0017_bï¹âð@r#JÈkÕó@¢_x0016_?l&amp;~õ@Y¥°uò@9Nn¾Þð@_x0008__x000F_ÿ¬#ìô@_x0016_O_x0012_÷_x0003__x0007_øló@©YP&lt;{ô@÷.M°õ@ñ"çÅÿîï@\jO)Tó@éSg3_x0017__x0015_ò@zÕÄ®xÆñ@Í½8Òû2ô@_x000B_Üc_x0007_{Fó@_|@V6Ùñ@_x001F_rÎ%Eï@ºV_x0019_Aàñ@hû tä-ö@ô´ò_x0015_ò@Ò[_x0001_ICó@Õk¥ë_x0011_ö@î_x0006_¤e$÷@°,4;ð@_x0018_BÈGTñ@0§VÑô@)]+G|ªò@½­Ü_x000B_ü÷@&amp;äå¯ð@õÑÎÜ¯ð@_x0004_Ãiåcð@¢ÞÁ_x0019_®ò@ºIO®ïÿô@ê_x0015_gË`ô@L5_x0004_&amp;Íò@Q$à÷êñ@b_x0002_êÂõ@jÞ_x0005_ª¬Wõ@_x0001__x0002__x0015_xì_x000C_Öð@Mñ--íõ@UÛ_x0011_Î+_x000B_ñ@e&lt;Ð9=ó@gVaRSÑò@þô~_x0016_ ö@õO	ÇÓcð@´_x0013_$£§õ@_x0014_¹&amp;ï_x0015__x0017_ò@+`A;#Ló@Äµ_x0019__x001E_E-ô@l_x0019__x0007_ZBö@S5©é§Ìó@²Ñ¯_x001E_¦ó@_x001A_ÂWÌ"¦÷@A6_x0006_ð8ó@À#_x0004_+_x0003_£ð@:-ø$Eô@&amp;U_x000B_wÊQô@Æ­Icäñ@_x0007_½&amp;»qwò@Zþ«óï@_x0008_w5µYö@X¹ñ,èò@óâþz¿yñ@µ_x000B_%_x001E_5ñ@äÖ[6 ó@ëÞi_x0012_&lt;ñ@ØK¾Þ kò@=¨¡`õ@¡Íb$MOð@NÈ_x0007__x0001__x0003_&gt;Ìõ@_x000E_¦Ü}¨ò@â_x0011_¤±,ñ@&gt;XèLÒ_x001B_ñ@ÑÞ[ç¶ð@èøû¡õ.ò@T%Ô¼ñ@g_x0006_K&amp;ò@*C4úèò@FhóIò@}Ð{1"¨ñ@T0Dô@"k_x0014_ä'ó@ß_x0012_Sæ_x0015_ó@mño%ó@p#&lt;_x0001__x0002_8ò@¸ùnk_x001A_÷@*©hqÁò@ù_x000C_Ò¾ï õ@%ÁÐ(k.ò@G|6÷ó@Eø_x001A_©_x000E_õ@èÆå°ëó@WÛÞû$Þõ@_x0003_ÏdMãoó@_x0002_Àpçøò@7Vò¼&amp;Xñ@CÓ/¾HQó@A^¼_x0006_v=÷@_x0015_Ak¾û¿ò@¨&lt;_[Lø@_x000F_Îy_x001F_ýñ@_x0002__x0004_Ið1ó@_x0008_sñ2»_x0003_ö@æIÔ_x0001_Zñ@Ù=$¼±ð@H)ÄH¤_x0010_ô@È_x0011__x001C__x000B_aõ@ê÷$_x001C_V_x0001_ó@f_x0001_}êÚò@%~¸^Q°ð@Àlý!ò@UûÉ_x0010_Ñõ@O·Íïó@Æ\ºch	ó@&gt;¹_x0002_Æjñ@¿¡g¼È.ñ@HüFÄÎÚó@!;_x0008_2Â­ó@¤¸çÛô@_x0019_Éû:_x0017_÷@âä¢j_x0019_ô@¼ÉlSØó@_x0007_×-²Síõ@_x0008_ì9X_x0011_Ïô@_x0010__x0002_2vò@ÆO_x0017_&amp;üÍò@5oMvò@_x0008_Sú_x000F_»Cô@ñhêóB÷@_C¼=¸ð@_x001E__x001D_°.íñ@NÒ_x0019_Ù¬Ëð@Îr@i_x0002__x0003_­¸ð@¸nøÐJô@«|Jùð@Àu×ð@Èæ'yÝð@ÖV¥aÀõ@¹_x0008_íkvçó@]_x0017_ ¬ô@¶_x0002_²W]{ô@	º_x0018_wËô@_x0015_µ·°_x0016_*ñ@¢÷¤fð@H&lt;_x0003_J4%õ@_x0017_¿rþFð@^IòeÓõ@j¸ ËVËò@ë_x000D_i¶R_x0002_ó@ðÍ_x0003_UYñ@°ãk¨0_x000B_ò@'ÄÊß_x0012_ó@*O_x0005_Ñ×ñ@Ô|[$_x0001_êñ@'¦_x0015__x0006_ãmñ@¦½6¹ó@eJÆ\Ö&gt;ó@`j?ÃÁð@èò¼*?ó@i_x0003_t_x001D_^óô@j_x000D_¤êô@_x001E_â\Hò@2_x001A_¸ÓRDõ@¸_x0018_·_x001C__x000D_ó@_x0001__x0003_UÒ°Ö³ô@i·|ÛDñ@;L¢µEÀô@ä_x000D_ä×Äaó@ôùÛ/G³ò@®"Y¢/_x0012_ò@=¬`,¾_x001D_ð@ù?+`;±ñ@ã_x0004__x0007_:pò@ÃùNgñ@_x000E_Do¿Ò_x001A_ô@_x0006_¨_x000D_7ROó@®v_x001F__x0004_Vò@ÞoUíJò@÷_x0004_+¦($ô@ÀÒÚA þô@±_x0018_¦CS¦ñ@Î,_x0008__x0012_F)ò@þñ¢ùD£ð@8KfÙAúô@\óÝú7ð@S_x0012_ª^¼ö@ð_x000B_ø1(_x001C_õ@èÇ_x0002_6Zò@Ù]uö'ò@Ú¹J,¥0ó@ Gô©Wø@Pvi+ð&amp;ò@"!f_x0007_~_x001C_ò@J_x0013_®9_Nô@Öß_x001B_`ó@,_x001A_ó_x0002__x0003_±ô@ö\¯í\Üó@iÇÕØ_x0015_÷@þ_x001A_|"_x0014__x000C_ø@¢8°?¼_x0005_ò@7÷Í®·_x0013_ñ@%a«Æô@Ü0ÛTpÐñ@j÷_x0006_Iîð@	£ñÝ1Xó@wVX&amp;¤ñ@þ÷½)ó@_x0018_E±J_x001D_ò@Æü_x0017_=f¬ñ@éìÇùwô@_x001F_i$êñ@æ`£_x0005__x0008_ù@Ö§JØÙáô@¹ÇÈ¡wô@²&amp;sÐTnò@_x0016_cc±_x0017_ñ@U`í&lt;_x0015_õ@Ë- ÆNÿñ@_x0007_ïÿÞ1_x0002_õ@c*Â/kñò@Ò^¼_x001F_Ï_x0004_ñ@ìh ûxó@ø¸+m9Gò@Ó_x001A_ô/H¸ñ@_x0001_Ïú»ð@H±7µ_x0016_ºñ@È_x0012_:1@{õ@_x0002__x0003_©D+	_x0015_ô@ÙºSðôIð@äW¯_x0012_|ó@wd_x0018_(_x0004_ò@|_x000D_Uð&lt;_x000E_ó@zI_x0019__x0006_¢.ó@ÿ2	^Pô@ÐÄ_x0006_7:÷@Ë	Ú_x0010_ãvô@"&amp;A*ó@Ï¤ÜÓôø@"iî²ó@¹'Þ_x0004_ïõ@³ËÓ;çñ@FÀrø@_]_x0014_Þ:ò@Æ½_x0012_tã_x000B_ò@&lt;Z'FU8ñ@_x0007__x0010_­)"\ó@A_x000C_(¥	ò@´7_x000B_e÷@íhF&lt;@õ@æ!7	Ìñ@ÈÕÅ_x000C_ñ@jöF2ðó@h &gt;Ä	ó@+³¬ÃÏçò@s¤_x001E_ö´ñ@PåeçMÿò@_x000D_71ÓCáñ@_x001D__x0001__x0007_iõ@:_x000D_Ý{_x0001__x0005_âÁõ@_x0015_Cagó@ña¾² zó@Øö7_x001A_ÎËò@òs!$ëdñ@_x0016__x001C_(Öõ@Iõ_x0013_È2.ò@_x0018_wjUþï@Vüw_x001A_úåô@¨_x0003_®¢º8ò@O_,!W_x000F_ñ@ÀP`6,ô@Ê_x001D_%m­ñ@GGk_x001D_hkñ@ôÊ"Ëºò@?ðè-ô@Í_x001A_²÷õ@ï_z_x0012_þð@$x£¢&lt;:ñ@Â_x0002_Ê_x0013_£§ô@û[°þß¨÷@~þ%ì§_x0012_ò@kYØû_x001B_§ò@öÙÿ ò@f²wÜRõ@Þ¯ÍÏ!õ@_x0004_µÆ±Qö@Qh%3_x0012_Þñ@«zN_x0006_ò@0âÇe_x001C_ó@ÆEóõ@úp_x000B_UÇó@_x0001__x0002_&amp;+}£yò@ø[ÃñÛô@¾`åï_x0002_ó@G_x0011_é¬ëï@·&gt;lûtò@-XoÈU_x000F_ô@ñ'_x001A_Rp_x0019_ó@ÕW%¹Êò@£Âu­?_x0013_ñ@y!Nìö@`µf$ð@%Cm__x0017_Yõ@§'sJÿó@×ãñ_x001D_Aó@VXEnõ@_x0007_Ü	J_x0012_Åñ@F6æt,ô@ôT¦?_x001B_ò@Ãl(x_x001D_-ò@m	¡©ñ@OìÜPÑñ@Jý¸6¾ð@*íZYâó@2o¾ë,Vò@Ã!_x001E_¹ñ@¹Èº-=yò@mÄ)½ô@\Jrý®êô@%Ù:È-ñ@_x0003_Í_x001B_yoaò@*]9_x000C_ÏXó@#øÒÒ_x0001__x0004_´_x001E_ñ@®päD_x0018_|ñ@½_x0008_£Ï_x0007_0ó@_x0002_Gk_x000B_sò@«È,_x001C__x0016_ðò@ÇE_x0019_oøàó@Ð}÷Ï_x0013_ó@c	ØK_x001A_ô@jû%ÄnÄð@ÜXæìÕ÷@8¸õ*_x000E_£÷@ÚcT_x0003_Éô@aÙ_x001F_Ô6+ò@+£Ôñ+Kñ@.*`ÉÝHõ@HsvÛ/ò@_x0010_LÙ_x0011_öãñ@mt)	Qð@A¡¡ôó@¯_x001F_ê¶äCñ@ A2Ê+}ó@_x0014_ô]&gt;é_x001A_ð@³	úh®õ@¹f,ÉöZò@ÇfH_x0014_£ö@î~Væ_x0003_ñ@UÅCøl@ó@uæ´Ófò@l&amp;-Üëñ@¾¥_x0002_%üò@µr`G_x000B_ó@¾Ý±pý_x0006_÷@_x0001__x0006__x0002_t@;kò@_x0002_*ÞlZWñ@f2_x000F_ÑõÛõ@ÃðÝXHó@ÊÀ_x0001_zô@_x0010_Ëw?_x0014_ò@ì&amp;fã¿Nñ@_x0010_YtsÂ*ð@8¦:_x0004_ô@wâÃ_x0019_@ñ@_x0008_¸8:É1ó@+ïòs¢uó@I£#=_x0019_ó@_x0018_7¨_x0019_ý­ô@|õ2Eô@Ó*ð¤¬ô@j_x0019_XNÓOò@ö´ ¾_x000B_¾ò@L_x0004_ßEô@ÇþÓ{ô@¸nÕ÷	\ô@_x0006_Z~áðñ@4¤&amp;¬7ð@6Ózh~'ñ@uHoÚ¯ô@`à4_x0003__x0017_úñ@_x0005_ã²_x0015_ä;õ@_x0012_¤A·#yñ@©uby{Rò@ø¼`¢_x0006_ò@F-Yñ@_x0016_U×_x0004__x0003__x0004_Îüò@F¶_x0005_ú_x0005__x0015_ö@iÒ¼ïëßò@_x0011_÷_x0012_ý&lt;ñ@%´ Ú`óð@ýI\_x000E_&amp;÷@ð®6_x0019_ ó@%&lt;Y_x000D_'ñ@rÊ_x0019_soô@äù_x0007_¼Uñ@a_x001B_Q%§¹ô@¦Åy Àró@:Ö¢Ù_x0017_ó@ïPåÙD¤õ@Vºt_x0014_Òò@w$ôL5ò@7_x0002_°N	{õ@øÝýo8ô@±¥»ckTô@_x001A_ÆîkP_x0001_ñ@³®c÷ð@~Wmî§ö@_x0010_I3^_x0016_8ó@\Ät}_x001B_õ@ÖX_x0008_ªü_x0002_ô@BÃhýÊ÷@Ãù_x0005_¿Qð@´×Ý$ñ@õº_x001A_Èïwñ@¨:®_x000C_¿/ô@îÊ´9³_x0005_ô@"® §Tô@_x0001__x0004_vÊ.4_x001A_¤ö@e9ÆuN_x0013_õ@.®rón²ñ@l­\Ûð@_x0006_¥È¤_x001E_ò@ËR_x0004_ÞÈ_x0011_ð@_x0005_({×Èñ@_x0011_Ééñ@ð2Ûï~ö@³Ûhô_x001A_ó@DpgÔ_x0006_ô@Wõl×_x0017_õ@\lP½Ôï@¤N_x0002_~_x000E_!ò@"rû|pçô@Vª|ÎÐ_x0017_ñ@_x001A_ç=}eSñ@ß%|_x0019_Öñ@R_x0002_4Ãhó@"²_x0012__x0008_ö@Ô¶bw÷Áó@ù_x001B_KlM4ó@6_x0011_¥À¶õ@_x0004_ìß²ó@òéXLÊô@e_x000C_*£"÷ö@_x0003__x0004_:ùw`ó@9¥u¦±ò@$ùwÛ_x0018_ø@_x0012_¦ÓîÁñ@¦MÑå¯ô@+Ëþ_x0001__x0003_B±ô@Â1¸ð@²Ì_×]&lt;õ@PÃà{\ö@F_x000B_6#¤ñ@ÊÃµ|çt÷@_x0007_Ï_x0010_àè)ò@ù'¶_x001E_}ó@Ýõ¢_i*÷@p_x001D_á|,ó@U_ó@µÐ_x0018__x0018_osó@çð/õ&amp;Qô@ü_x0003_Ü_x0003__x001B_;ð@«ÆÀìõ@_x0018_£[uF_x000E_ò@Ìn_x0017_b»ñ@\ôs_x000D_guð@ùØ Tãñ@+5k*Úó@K?iò_x0008_6ò@_x000C_ÏG$ñ@Å »_x0002_Âò@°ôØ Îéð@&gt;V°J{½ó@WwUÐlDñ@9w¥_x0004_xñ@ðHnò#ªõ@0'ã×Rùõ@àöäW_x000F_ó@æ_x0016_\ô­&amp;ð@WËÙô@_x0003__x0004_A_x001E_Ê©Öó@Õus2ó@#Ë1_x0005_Þ_x000C_ö@ê§çÇ_x0003_ó@+P_x000B_k%ö@Vu¥c&gt;pð@Cæ´³óó@H_x0015_Ã¤÷@_x000E__x0015_=ðÓãó@X2_x0007_]´÷@_x0002_ÞñEñ@_x0014__x001D_BÚôòò@"ªe\Wùò@¬z_x0008_Ý/_x001E_÷@0på_x0001_¢ó@SáR_x0016_âð@.³(pÆÓó@ñ_x0008_¨&gt;sï@_x0015_ôÍ²] ø@¶z#3Fñ@_x000F_§wÅúò@¦_x0014_bfô@íÖ'_x001C_.¶ó@9Ñ*¶ò@V_x000E_ï*_x0001_ò@÷aÞ\ñ@À!fÁ_x0018_ò@J_x001C_¸ó@È_x001B_U*ëÛñ@'úòõ@|ÇÿÐ&amp;ó@²(/_x0002__x000B_i`ð@_x0011_e°êþHó@)_x0012_Y_2ö@ó_x0014_`1ñ@ÊþYúe_x0018_ñ@ãOÊ_x001C_&gt;ó@;SlFÊ+ñ@¤iÉÉJñ@ò^Eô@¶_x0018_è_x0008_ó@h7Þ_x0007__x0003_Çò@ÞF_x0017_7,ò@_x0006_B_x0001__x000F_Ëäò@{£f/_x000C_³ð@~ëë z¸ñ@¯O0_x0015_£~ð@ã_x000E_+_x000B__x0005_õ@_x0011_?	!_x0018_	õ@º¹oD9Øð@Â8Àþ&lt;ö@3]D4åõ@ Ó _x001E_©_x001F_ò@f,2_x0014__x001E_÷ó@0cî§Bò@_x000C_ã_x0019_Áeßð@úEX òô@i	x_x0008_ô@_x0012_0_x001C_9mæò@_x0015__x0007_/±6õ@trÇGy_x0004_ó@çãgèkñ@v_x000E_b9_ñ@_x0001__x0005_i_x000C_¢¢Oñ@0ÝÁ±ÐÒó@É8)_x0017_[ñ@ø_x0014_Vôüó@lU#¸Çñ@_x000C_óÄ¬Öô@w_x0008_çíô@¿ù_x0014_©%Âñ@ ïü_x0019_iô@_x0003_å}_x0013_H´ó@=÷_x0004_íZPñ@éZWÂx_x0006_ö@©¢'Iwð@_x0004_Î_x0001_5¢Úñ@	3(_x0013_E"ó@Ì4{Ã-Iò@x_x0003__x000F_¿0ô@®_x0012_áå_x0016_ñ@kk[ÅÄò@_x0013_äÕ#cò@lßbMó@½_x001B_È!z¤ó@ý5!öþô@ÿ.êÞD)ñ@¬n½¡,A÷@2ÌÆ_x0002_fÈô@_x0013_gMñqñ@û_x001C_V®ùñ@ÈO­9úð@_x0012_¤Að@&lt;øÊ0Æ	ñ@ìëFÎ_x0001__x0002_Mõ@ÁNâpËÿò@_x0017_*ú9þ7ñ@Ù_x001C__x0003_'ñ@_x001F_ÊÖuÌò@Ã\ðò@Ìþ_x0018_AQñ@h&lt;¸"_x001E_ó@¶¯-±¦ô@ËÑ|àû#ó@¼õ_x0004_ô_x0016_ô@Vr¿²5(ô@âÒ_x0001_P_x0011_ñ@_x0006_=À'Çiñ@Øqu_x000E__x000F_ö@îFÂò@8rñ@5°_x0010_xSô@eh· ?õ@_x0006_Ûò-)ùð@nÃ_x0010_ÿñ@è_x0019_¶T£ñ@:g°6Åyô@ï_x001B_nVË*ö@*ÅeÓ&amp;ö@ñ8ýPúõ@ÝPÁ¡ð@ê~¤OÝô@vò_x0006__x000C_}ô@ßQºô@J_x0013_FÜÆÝô@_x0005_§CÒJñ@_x0002__x0004_/m¼¾&gt;_x001E_ò@L_x000B_fôvþò@*Þd#êôð@¤è(v_x0018_aó@_x0015_µ¦)_x0011_ó@àþ]_x000F_ºvñ@+Î%hô@5á¶ç1ô@_x0018_GÁ|mlõ@&gt;á×íö@rö©_x0011__x001E_ô@¡íN¶_x0010_Áõ@=jëÈtò@ _x0007_#M_x0008_K÷@pî¿F)õ@zkHÿ,»õ@_x0016_d}'ô@_x0010_LÜT1pò@G3-a¤ßò@_x0017_L~ï?oò@3!9F_x0001_µö@H_x001B__x0014_ô@#½Q@Þï@Úy_x000E_v2ô@_x0016_íoàö¾õ@T.R¼5Að@Wa$1P`ñ@uïþ%zò@8==_x001E_72ñ@ÒªÁ_x0003_¬ô@ÀOýËWò@jv_x0006_m_x0001__x0002_ñ¼ñ@7]¿]¦_x0013_ð@ò§¼õó@éH_x0010_Ñ õ@±_x0015_ý_x0019_T_x001F_ñ@/^J®_x001B__x001A_ò@¼¶H_x0017_õ@Ù]TúûÌò@4kËNîó@Á7³mØ_x0014_ø@jâCR_x0004_ñ@*_x0012_S_x0004_Àñ@-g	ôUÏò@¬B;6lÇó@)1©T_x0011_ò@Qo{_x0018_Cõ@v^Æ5ó@_x0018_FñK_x000B_ð@_x001A_Ã b_x0019__x0011_ô@Ò®L _x0019_åò@W¢LG­Ôô@jS4ÜÐò@_x001F__x000D_ºtPõ@Dç_x0018_µLó@!Ü_x0010_{_x0001_ô@{Åuh_x0004_ð@_x0013_M_Âkôò@ÊTY-ÛÜð@sÁùÎ_x0007_ó@t9YF×¨ð@êù|)_x0003_;ï@_x0019__x000C_g+]ô@_x0001__x0002_¶Îðí÷ô@_x001C_k|_x0013_ïñ@jôãõ¦ñ@e_x0003_ß"ñ@X?ÑfnÏñ@9_x001B_&gt;ú_Nõ@û§A_x000E_~ó@«z_x000D_.?ñ@ÑÐ©þ]Ã÷@'C6$ò@N°ztU-ñ@_x001E_¹H_x0003_ò@vÇÂ¬øõ@z¨!*¸ò@w§Æt®Wó@Â¡ *±4ñ@Þ»W ðô@°l¤l¶ñ@ÎHìê»_ñ@ L³XOñ@¿6-\_x0016_Üò@¼¹,áÓ+ò@ún~éö@ì'.ñ@Ùÿã_x0014_ëµô@ÔnËð@?Æ¯Û!#ð@uìä¨_x001D__x0008_õ@_x0010_hïGZ!õ@Ø_x001E_XvEAø@P$]L¬)÷@á{qo_x0001__x0003__x000B_Åñ@w_x0001_Î_x001A_èô@Úx9\Íñ@MâKýÔð@ïhS=ñôõ@A+@#j_x0002_ò@h_x0004_BBï@reç¬­õ@ónÖ_x0014_Ìmñ@J·¯_x0008__x0005_ò@ö_x0017_EDÝ}ö@_x0013_Krò@¶Gu8_x0008_ãñ@©õ:µµ[ô@ÚÞÑðR/ö@m8ât_x000F_ãó@ò0$f_x000E_¼õ@Óß¨Lð@&gt;ô©Áó@fk_x0017_fOµó@_x0012_wÐ_x0017_fùô@×TÖHý6ð@¢_x0018_J¯Vó@hÍ.Nó@¾mÎ§9ò@«&amp;ý*¸ñ@*QI=ó@_x0002_×²Í¼_x000F_ò@Il¸|ñ@S_x0010_¢ð@°Þºóåö@ÞH4H3ó@_x0002__x0003_ÔK¸å_x0018_Ïó@Q0Ô_x0001_5\ò@µli~ÙTò@*ÿã5Àò@poÕÙÃÂð@B;Õ_x000D_ô@Üø×m_x0015_ö@XÂùJ®ó@fàîõ_x000C_ó@&amp;³Ï3ý_x0006_ò@~í½õñ@&amp;Y_x000B_[=ò@¯_x0005__x001D__x0008_%ð@uÍ_x000B_wAò@¯ÒzJò@²÷Ò2ÓÖô@Îáí­	ô@&amp;_x000E_Z©Usð@®²òvó@_x0014_S'³ô@÷Àd½*4ð@l-4Ö7Óð@#ðì£~ò@ÀM-þ¼ò@¨_x0005_hà`Á÷@¸a2»ó@Páwa6%ò@Ãw!drT÷@_x0018_¢²_x0012_õ@5JXiÅ÷ñ@l±¿_x0007_1Pö@!~_x0010__x0001__x0002_îó@Æ_x001A_êZwñ@º´ÕkÓõ@³I¥µÞõ@Ú3Pßó@ýþ_x0012_¢18ó@P_x001B_&gt;õõò@Y_x0007_ÖKªñ@¡¬_x000C_·ò@_x0015_¢é7Vo÷@_x0013_'%Anô@6³AaÆð@_x001C_YÁ¹o=ò@1ùÂ¢å_x000E_ò@Üï`é_x001C_x÷@¸ýäÈ_x0003_ó@Ê_x000E_ã¹f_x000C_õ@¥ä5ËÒcó@WkC¾Ö¿ñ@8ikDÄò@_x001A_HµÑMKõ@ïìLz®vó@`_x0012_ÓºuÐò@ U3ocJó@½ïç31^ó@_x0016_P&lt;ùz×ñ@_x0014__x001B__x0002__x0001_]ò@TïEa0õ@p¸ì¦yâñ@ÜÅÑS÷@bCRC_x0004_­ò@Ö¨k_x0006_BUñ@_x0001__x0002_~²ÿ_x0017_2Ìô@ÚYíðõ@úç¦¨ô@®GJ¾ñ@M_x0003_Lî_x0011_ñ@`_x001D_9åúñ@q¦_x0001_f!ó@Ø-Ã]ñ@Ð_x000F_áC_x0013_ò@Í_x001A_´ÿûðò@aIæó®ó@_x001C__x0008_ñ³ºó@Ð_x0013__x0008_n+ó@AÀò@ª_x000E_÷Y;ò@¤t²F¥ò@¾]ájÑ@õ@_x0016_­¾º9Åø@ª®ã_x001A_y_x000D_ð@Vkfcñ@º_x0007_ëåJbö@_x0004_òé«_x0003__x0015_ò@»Ô_x0018__x000D_ð@_x0002_¯ßi5ó@ü4-'_x000F_ïñ@nÅôg_x0010_Ìó@_x0016_Ï_x0008_SÍ.ô@÷2Ãñ@Ë_x001D__x001A_lñ@dß,,pmð@ñ¯_x000E_g£Ðð@Nÿ»b_x0002__x0003_Õõ@ié´_x001E_]ò@ðº_x000F_È8ô@%¡È{ð@Ìi&gt;­Óðô@õC§k1£ñ@3üxñ@AÉ_x0011_ìCö@Å_x0001__x0016__x0001_ô@"'±õ	ìô@k£¤#ô@ªk§¿_x0005_!ó@W¡àC_x0006_ñ@ÄÝh9_x000C_ò@ÿÁAªD×ô@ÑXß÷cô@µj%ó@ÔÊOÑ_x0017_+ô@_x0004_§=ßíñ@Ò©Î°­µð@s_x0006__x0016_øtõ@&gt;Ï»«Üî@Éô_x001C_Å¡ð@&lt;?V¦öôò@vÐÿ"ô@U_x0004_©£_x0012_¸ñ@FùdÀÜ_x0015_÷@)¦|=_x0011_ô@Âtu[VQö@¿ì¯ûvöñ@´,©Ås&amp;ð@³¸ó@_x0001__x0005__x0005_y¾aÃñ@wñ*8ô@Y_x0008_Øª½ö@§_x0003_Þ_x000E_&amp;áò@_x000F__x0001_«_x0010_=fó@:_x001A_I&gt;öò@°ByÅC_ó@AÝçOï@êöÙDõ@_x0019_Ù_x0004__x0004_õ@_x0001_M_x0012_­ºñ@!þèüÞsò@?&amp;é_x0004_Uò@iäÀý&amp;_x0013_ò@IpÑ_x0011__x0014_ó@6¯tâáï@äóktrîó@Fëe¦éôô@Ðð;OMô@o=ÎO?&lt;ö@+I_x0013_Jõ@ñ{h_x001E_^ò@¥hd)ó@è3ÆFö@ú_x0001__x000F_nçrñ@"SÖüô@äaG3_x000B_ö@b_x000B_Xú_x0002_õ@û_x0015_A_x0015__x0011_(ó@¥GÄ¼_x000E_ãö@_x0012_U¨è3ò@!_x0006_AZ_x0001__x0003_Ü6ò@^°d`µ.ñ@ØGÍ¯rõ@4(5oÜ(ó@^û¿ºÞdó@çðáÔ!4ò@¸Æ9z²ñ@Ý0¡«þð@_x000E_!_x0004_¸¤%ó@_x0010__x0008_ÊÏ`/ñ@D°{Óè4ñ@NÜuâwñ@|_x0002_@1O}ö@ì_x0001_¯E ð@_x0006_=J ô@ª_x000F_êò@&lt;_x000C_KÈÁkô@YGíò¿Ñõ@(»!¿'ñ@_x0015_°8}_x0008_ô@V_x0014_¨ûL_x0001_ñ@ÿ;_x000C_®ò@vþd¥_x0014_0ô@NQÞHð@ä´ØCÎñ@_x000D_­y¬ïò@»ÂlÌ¢lõ@ë¢¿ºàó@X&lt;,Àñ@H?ÂÅ_x0005_Zö@NåÜ®	_x0012_ñ@ävK@ð@_x0002__x0003_&gt;_x001C_Sºð@_x0014_è(¦õ@_x0016_«Íÿ_x0001_[ò@_x0003_«ô¹|Rò@_x0006__x000B_ôÄ¹ñ@õ4r_x0005_Éð@µ#© _x0011_	ñ@M§(¦ô@Øª_x0006__x0005_ò@ØMr2&lt;ô@u&lt;ª_x001F_ÞÈõ@8Ú_x000B_PâÚð@m_`P_x000E_ô@È_x0018_f3ð@_x0012_É ¢Ió@ò»ï"+ó@q¥»^+ð@.Ç.ÛTüñ@BÌJÑ³õ@®&gt;×Aô@KøKhô@]ìÅóuñ@;@fó@ýJú	oó@¤*wæ´8ö@_ÂU.ñ@#©cKóõ@¡ÈGw6ô@/T_x0007_æ.ð@Æ_x001B_W³_x000D_üó@Çö_x0004_4Lõ@¼ÜÑ_x0019__x0001__x0002_y	ö@ðCàËÿñ@.\Á0áÀ÷@µ'!££_x000F_ñ@±@]¯9ò@åc_x000B_oÄñ@(À/¯ãô@o_x0006_LÄò@0ÉjÝì1ò@_x001C__Es&amp;`ò@o_x001C__x001B_G-ñ@_x0019_r¸_x0013_vò@f­ýoÅò@úðp2_x0019_Tó@þ_x000D_gYñ@(ò¾ðzò@Ä6Ù¹xõ@n3âòðñ@©ñÚÙ¸õ@ïÚ_x000D_\zð@CNx,Xéò@_x001E_J@ò@µ:5´üð@.ù½_x0014_¬ô@Rr78=_x0012_ñ@_x0004_ç+_x0014_1ó@³ß_x0014_p_x0013_ï@¾ÓoIò@_x0017_f¹G°Àñ@²Ä_x001A_M_x0011_óö@¬l±gò@@öÎ^ô@_x0003__x0005_òlè}_x0006_ô@:°8öÀò@8_x000C_OCï@_x0008_?¸)ò@Ï^×Èpõ@Ø.îÃð@aÅ§£ïð@f_x001F_Ñ_x001E_lWõ@ëU¯kó@FÂh7?	ò@_x0001_±²T/¯ñ@_x0010_*_x0002_Zñ@è(k_x0004_Ebô@Ìò&gt;dÑó@.Tü'Ññ@BÒ'Kið@_x0010_6zðØò@,«§ÿ_x0008_1ò@Î^z_x0002_{ñ@õªÞGò@a&gt;]ìï@_x0012_â_x000B_Ô_x0016_]ó@Ã;YÿAô@+_x0015_¯º_x0003_oñ@yY®_x000D__x0001__x000C_ó@µ®?Æ_x001D_ñ@q.¾áÞõ@_x0006_þí_x0019_0âð@ÐÁä_x0004_\pñ@ú·{Èr÷ô@@eÐ_x0019_s+ò@Cú@_x0002__x0005_-ð@2_x0008__x001E__x0016_ð@ÆÅjt+Ñò@½ü¿3_x0005__x0001_ö@4&amp;S`x´ó@dJx_x001C_¼_x001A_ó@ÿúÄt^~ð@=ÂCv\ ñ@è²êÖ©Ùñ@&lt;_x0010_dÎò@ÿË£_x000D_Cqô@úí­0§ó@Ûä´$ñ@eÛ"ÉØBó@Ïÿý;"õ@~_x0013_{z1ò@Ò_x0010_Ë_x0010_cõ@Ø_x0008_ÀÜÈvò@_x0015_ÄV_x0003_îð@$_x0004__x001C_Øéñ@s	Äêó@_x0014_æ_^	ò@[ë"CCô@%³&lt;¦¾ó@ñå	Oï@c._x001E_jcð@_x001C_«ò@þUÍh_x0003_ð@øä_x0010_lð@Ä{ºÿ¬Cò@q&gt;²Fyjð@&gt;þÃ#_x001B_ñ@_x0001__x0002_¨aÿ·_x001C_ïø@ýx+PÅÆô@­+ó¡´Tõ@ÈÖ,ó)Uò@oúÃ¬&amp;sò@_x0012_-&amp;È_x0012_ö@Rµ_x0003_ëÚ¿ô@¶Ãòr¹ð@Î²%_x0013_Öô@ûI@ð]ñ@ÏP`_x000E__x000C_nï@_x0003_ù"åð@'Óï«_x0003_¤ñ@+Üß_x0010_ø9õ@_x0017__x000C_fJf&amp;ô@¾W¹tWð@à(_x0017_L9§ò@_x0003__x0018_"¬Öäö@_x000B_CÉ_x0008_c/ò@OÚâ2øñ@a'PìÀó@ub_x0019_âßð@ØÿÃø^ï@D_x000F_h­ò@³ÚúÀ&lt;¸ò@uÚ ½²ñ@¶ìa:]ò@_x0017_ _x001B_Bñ@ú7v_x0015_r\ò@¶æ_x001E_Ù_x0004_ô@+_x0011_S§Ò@ó@9_x0003__x0002__x0004__x0010__x0010_ö@YËB|Çjô@H!"ÛA_x0018_ñ@T_x000F__x001F_ +_x0006_ð@_x0005_ìûóq¡ð@Ä,îÞG\ó@þc9l_÷@_x0001_©%ÒvÊñ@³²!;±ô@±Z_x0010_Uaò@Góîÿhò@L_x0007_¾_x000E_ò@Ä±Ç_x0013_ñ@fkJ»?ö@AR¨_x000C_ó@à_x0005__x0004_¬Tò@s)X¸_x0019_ô@Bo_x001F_ýä_x0013_õ@ ä27ô@«òÁ_x0002_Àð@ÿ®äÄ¿¬ñ@d_x0015_ÍX_x0003_Ìø@&lt;9R2õ@K¡_x001F_W÷ó@]ä=]r2ó@|}o_x000E_¥ð@óG@§çõ@[-ý_x0004_ÿ(ö@EaCÛúàñ@ü)_x000E_Ö­Mò@w¬ù£êêò@þÊä¢ò@_x0001__x0002_a³h&amp;Âò@3ËøÐßDó@ÜK!Bãò@l_x000F_ë^ò@µ4\È®ô@#_x0008_êñBñ@Tz=_x000E_ò@2ú"Rö	ò@hÙ¹_x001A_?¯ó@b0ÜÂÜó@õ_x0008_æS-ð@Æá´×~Iò@?Õ_x0008_a¸ô@d4Bò@_x000E_¹¥qûó@¦7_x0016_¶Þjñ@#Ò_x0002_7ñ@ÝÄN_x0012_+ñ@-÷ÑO°áð@HNiâ_x0008_ó@æ&lt;ÙPò@_x0016_Ä1¬Uñ@ØÃ±¤¤ñ@SSïÛîßó@®¬K{wõ@Íp_x0018_%|õ@¹!¯¤(ñ@	êÈª½_x0019_ò@üÄ¤4ò@T§_x0007_|ó@x	;_x001F_ò@ñãOf_x0003__x0005_rÑñ@ÙI¾[põ@_x0016_½bð·ð@»Êr«gñ@T_x0019_^2ò@í¢O_x0016_þñ@_x000E_r_x0016_}hñ@.)å½ó@_x0018_Ð_x0004__x0002_µó@_x0018_`Dîçô@³ÀÕÙ9Xò@îó"ê_x0012_ºò@OÇY_x001A_Þùð@PÂS¥ÁSõ@¸_x0006_4_x0003_Æ³ò@NZóÃó@ìåãùó@¿jÓð@n,¬íô@¡RÏ_x0013_(ò@8ÛÈùQõ@¨_x0014_ÞN^Õô@s4þFò@Z÷_x0015_K:Tñ@øåw/Íó@bùjm_x0016_ õ@ÉÆNq¢ýò@_x0008_Æ_x001B_¬ð@v_x0016_,¦¬_x0001_ò@¬a9°ö@0yÿvV5õ@_x000D__x0001_, »ñ@_x0002__x0003_&gt;_x0003__x000D_!ñ@7G7âèÙð@èÅ0_x001B_Õñ@]_x0001_h¬_x0018_&gt;ñ@Ù6_x000F__x001D_?ò@æ'H_x0007_ ñ@_x001E_Î_x0014_æ!ï@Y°&lt;­¦Kò@TKËy;Òð@ÅVû_x000F_&lt;¬ó@èkºM¬ò@Á\©ÂÄ)ô@_x000F_|ÈÈ%õ@±¨O_x0016_ó@5´wÌ¿ õ@6_x0005_×Íïñ@¹yâ¼©ñ@AñØDÚó@^rÑ)/ðï@bzH®ÆØð@,ºZá2iô@¨_x0001_)Ó_x001B_ó@ru­Ô_x0008_5ó@á~?_x0007__x001C_²ñ@ÇÌ6ÕVò@ãæÖn9Mñ@×ßÂ¦_x0016_ó@î%Vùó@ëpî_x000B_ó@}.ðÜÁöò@[B2~Ûò@WÙH_x0001__x0002_ñ)ð@|%e_x001F_õ²ð@_x0006_ÎöÆáô@NQeeÔßñ@µ¿Lg	ºó@·«&lt;Ñ/Ñö@6Ñ¿É!ó@ã%ðªJð@h[aâ&lt;Þö@ö4©Eyò@zÛð@%¥_x000E_^7ò@¢ØàËN$ó@§U_x000D_p|õ@x¥É«ñ@urÔZïñ@X_x001A_î(Kó@bïG|kò@__x001E_¢_x0003_Æ{ò@±ù	2ê¶õ@ìÖV6_x0004_Fò@zsõñ@«w©_x0013_áð@A_x0018_Þ¯ò@´pÃï@mÛèÄô@#Lä_x000D__x001B_ô@&gt;èìUAð@ä3Ï+¢Iö@§ÇÛ³p_x000D_ò@ þXþï@À=&gt;å_x001F_õ@_x0002__x0004__x0019_Ùt|péð@éO_x0002_+w+ó@[¡êV_x0005_ò@Zì+ï_x0013__x0007_ò@PÉM¸_¡õ@o[_x0008_ÌÚï@_x0008_ËàF=Úõ@Z{9_x0017_Æó@Ô©Qô@£¾*»\½ò@_x000E_µòÔ)bò@Böró@x[_x001A_®ï@ÛëÉ :6õ@½]åñ@	vw¿^,ð@ä+_x0001_È.ö@_x0015__x0001_¾dJ_x0010_ò@NAæÆÆñ@Î K_x000E_Y«ñ@ºí¯ö/Ûð@Ðh\¼þLø@_x0015_nFZ"Êò@¹y¾ì_x0001_ûò@{'_x001F_ð@áª_x0003_¸ñ@`_x0017__x0007_éñ@­gÐ_x0018_ó@»_x0003_Ê× àð@»¥¹)Jõ@H_x001C__x0012_­qò@HxÞÛ_x0001__x0002_²vô@¯Ç_x000E_gÝó@~°º´ÑÖò@Þ$¹1_x0003_ãó@_x000B_]ñáQiò@t_x001A_( 5Fõ@²Ñ:­ð@92¤Ì;ò@ú8_x0010_'ð@¢Ëa©*ñ@òc_x000B_|¡ñ@¾¼_x001D_³ð@ u TÛeô@0_x001E_ÿSRPò@ÕH	Hð@XTó¯ÿó@4d³&amp;4ñ@ÏïCj³ñ@_x0013__x0002_z&amp;£@ð@9á;½Zô@_x0013_U¨_x000F__ñ@ïrAeoÕò@ü#_x0014_ð@ÂÜ|GMõ@m¿ÑU&gt;Dò@ÎOÿ¿×{õ@_x001D_jåt9ôò@x.Ý¸Þò@4º¶ï_0ó@¦4Näæò@+0¦zå~õ@)ª;_x0005__x000D_ó@_x0001__x0002_¯Q_x001C_³Ú_x0007_ñ@-õø_x0015_ò]ð@n&gt;¾A_x0012_ô@Rñ°_x0015_l7õ@^Ãmµù8ò@æÏ?3Ý_x001D_÷@_x0018_|ëù]ñ@À®;_x0003__x001E_ï@(ënxÙò@&lt;@uÁN8ò@_x0017_¡	h1ï@_x0004_!§¡Çô@Ne,â{Ðö@²ðïã7ñ@[.*&amp;ñ@æêÃÐÏô@¼¸iÍ¤ëò@bü²qó@¹_x0013_Fê_x0005__x0004_ó@ó.ï¿_x001D_­ó@ø/_x0014_# ¾ï@¸ëÝÀÈÔð@&amp;_x0013_Q±Mõ@n_x000F_Ä'ô@:C_x0012_Õ§Ãô@üX£o_x001C_ð@"ñØÍ¼èó@0&amp;_x0011__x0019_Uô@V&amp;_x001D_8z¤õ@¶øëÊ_x001E_Íò@_x001E_¡¦C7v÷@_x0006_[_x001A__x0002__x0005_Kõ@í_x0001_ªFô@Ò_x0011_=_x001B_9Áõ@éJqF¿.ó@+Ö¬vó@[#JÒb©ñ@X^y&amp;£÷@_x0006_ÔooÉõ@·P¤(r¸ó@_x0017__x000D_TNBó@°Ó°×ó8ñ@ARøp_x000B_ô@Ûù|k7ñ@×|0DÄó@qÜ7_ò@S_x000B_ü_x0013_¶ó@5¾_x0013_}ê_x001A_ó@TyO Oó@_x0011_ÙYÆð@ºføÎF¢ð@w{_x001D_Réqñ@· FÇ&amp;ñ@,Á_x0016_Òsó@&amp;gòó@Gµ_x000F_¿äð@o1)üÁô@·0yB_x0016_Aõ@)ý_x0004__x0006_ñ@aJ&amp;ñÇfð@I_÷¬_x0018_âó@6¿Í_x0005__x000F__x0008_ñ@9.·_x0003_ÚBò@_x0001__x0005_Ìüâ$ó@_x0016_)!©¶Ûó@ÜÅÕ_x0004__x0007_7ö@&gt;ï_x0003_§ÖFó@ÁòÀHc ö@äÿÒK#Hõ@ê{_x0013_R_x0014_Yð@jI#¥gô@P­_x0001_vó@ÿéÓ×Wô@_x001C__x001E_äÞì´õ@¸CUøDxó@âÀQ_x0011_©ò@ _x0013__x0001_B+õ@Õ~_x0005_±ñ@:(B¢ÓÎô@¢_x0013_Tgñ@aedJ_x001A_ñ@_x0013_Qå"Åó@ïå±im_x0006_÷@?ò_x000F_XPJò@ER¢òuÇð@v¦Ü÷@Nb*Ú.:ò@'õÈ_x0008_áaó@e`Z"ýtò@¼_x0011__x0001_%ô@Ò¼ÏFò¸ñ@m÷ùçõ"ñ@4BÛô_x0002_ñ@ð}¥_x0012_ùñ@*9 _x0001__x0003_ncñ@èôÅ_x0019_ñ@«ì~onEò@Wn²¿6Ïñ@HWæaAõ@Ù_x0003_¾_x0013__x0005__x001D_ö@ê_x0004_RcÍÕñ@óÛýbô@7N_x0019_I_x0008_³ï@ëO:p±ó@zAUÒí¼ñ@ß`Ø&gt;7ó@ cRrnò@Yä_x000C_3Ï¥ô@E$\Iñ@_x000C_&amp;_x000D_È_x001A_ñ@:}Dìù¼ó@Bù¿_x001C_°ð@-H4ÙiSó@æ_x0010_Ù¨yµñ@_x001F_~¤ô@SÑôÜÌõò@¡ð_x0015_± _x0014_ö@1_x000D_=_x0013_xÈî@p_x0011_Â.çñ@_x0012_¥T¶.ò@ÅÞXò@~_x0002_-gô@ýEu,´¥ð@÷(ä»möõ@öE®áÛëñ@^»ºnÌ5ó@_x0002__x0003_÷ó5lUñ@ä_x0005_;6Dýñ@(N_x0002_°ñ@Ró#;a`ô@)¹ ²ECñ@¸?ö³Gô@êz_x001C_e&lt;Ùö@§åz¦Xõ@äÑB1Fñ@£ÿ_x001E_ac~ò@Ð&lt;o_x0001_ñ@RäÜ_x0010_¡ô@gwÄÂô@ÇUúBÌôö@M_x0015__x0018_¦ñ"ò@âüßZjñ@4­D2ò@;_x0008_.ý_x0013_cð@`AyÏè£ó@¾ojx«tø@°_x0002_p~ùö@¼öìå	¨ò@_x000B_êö_x0012__x0015_»ò@Óm%%@îð@q#H_x001F_mÂñ@÷«r®¦Ðñ@RØñù3Bó@_x000D_³6ëµñ@ª±-_x0012__x000D_ó@%ÞÃ_x0003_³ð@ÒÀSuVþó@L¢_x0018_Ê_x0001__x0003_°Gó@~z,é6Dõ@¯p_x0003_ÓF[ô@©_x0002_úWw?ñ@þ_x0006__x0007_kþôð@gªht¹ò@_x0017_äÇnëò@80®¸úó@©­4¿!ô@Eg£ØËò@C_x001F_È¾Üñ@E_x0004__x000C_ô@òyôìõ@Í_x0001_(_x0013__x0008__x0008_ð@_x000C_Bö_x0018_ñ@£t¯ò@¾y÷ øò@À-½[WOñ@r I_x000F_ð@4ÐÍºð@b²t_x0003__x0005_ô@ø_x0018_B0ñ@Á;öÃßÅö@B_x000D_&gt;B6ó@«Éb_x001D_ôFò@ð\cîñ@DmLÈGDó@+ÙÀµ1ñ@_x0004_ºæç÷kò@Ê0_x0014__x0007_Ïð@§;5÷L`ï@6_x0013_ýwò@_x0007__x0008_Z,K!_x0003_fñ@hí_x0015_Uö@~_x0002_ÊT®ö@âÚæS&amp;ññ@Ï:Ê_x0008_ô@¦Á#_x0002_ò@_x001F_&lt;s_x001D_¹õñ@«Ð_x0001_¡Ûð@Ï£ìÃ_x0006_ó@X®+uð@ò×¤¸)_x0013_õ@Z`ujöð@°oh@_x0013_{ò@0ë!	ò@YÎ{,efò@bMùTÎêð@(Kð_x0008__x001A_¿ñ@ÿ_x001F_4/_x0005_õ@àøN´ò@À«Ì_x000E_"ò@iáV°ó@üqø_x0011_jõ@`_x0004_j_x0001_ö}ñ@BùÔ9Þô@×q]ñ_x001A_&amp;ò@sµmäò@^w·_x0017_Qzó@j{VÄ[^ñ@±8_x0008_aõó@v_x0006_Ö_x0001_ô@c²Ù{3[ñ@bÙ}Þ_x0001__x0005_²ø@6×ÖÍ_x0002_ëô@5\l¼þõ@÷å»s¦ó@p1¤T?ô@Qtû*ö@¾"Á¶ã¤ñ@â_x0015_Â_x0003_ò@òÊZ{_x0004_@ô@àÉ_x0001_9_x0018_ð@)9f³Q÷@ç¸ò_x0008_õ@"ÜÝÿw~ñ@È_x0007_ÿÑEÞñ@´(Z¦ñ@ã_x0017_Lä_x000B_ñ@ÒÌ"_x001C__x0017_ùô@Îüyý_x0015__x001B_ñ@õô¾Ýøó@)©D_x0018_àRð@¢hm{ñ@_x001F_/Þ_x001E_ñ@îZv«C_x000C_ò@úx©Îñ@,w_x001B_!÷@ÙàcØUÓñ@2.$~_x0017_Ùó@â¢ò@lAÏ_x001C_Èñð@¾8¬ F!ô@ K[æ+ñ@#q+iñ@_x0001__x0002_¨üÏ¿õ@/°KñÓö@bÚ=_x0005_|õô@ËQlâÓó@zÚS_x0018_¾ñ@BoÿòQñ@®Ì_x0001_â÷ñ@ÆWØ_x0008_ëõ@FÜ´à¼ñ@¶é¤ÔPñ@ì8VÎÃò@)ÅéÐËð@¯maåIò@òZªÀh÷@ß½^ÿ¸ò@JWç«_x0018_¦õ@ï[X_x0018_1ô@©ÂüC¡ò@Çå+Ù¡_x0014_ô@¾hx_Øó@¼	Æ_x0004_bûñ@ìI_x0015_¸ô@Ü¨¸N&gt;Ðñ@g¶·ªó@	}³úe_x0011_ö@OÎÿ?·ð@Ü²·ÔÅ3ñ@´X-_x0012_°¨ô@y2Âz¤`ñ@êEõÝ&gt;ô@¬B_x0002_2%rõ@aµ_x001A_ª_x0001__x0002_ÐOô@¶à_x0003_¹·uò@S¥ïNGñ@ë¥øpsQò@Â½Å+9ó@_x001A_©U·«_x0001_ñ@¡Uä«Iaô@htªçúüñ@M«j6?ªõ@Â6J@Hò@Ô±ÂÄ£_x0011_ò@e¹eV\ðñ@yôr/ù@i_x0014__x000F_Õ¤[÷@Läµúeò@Í¢ª_x0001_j¿ñ@_x0012_ÁÕáõ@Ô(ÏDð@ç_x001D_Û_x001D_ó@_x0015_Þç»tò@Aõ9Ûlwï@¸ÁJòò@G2ä_x000B_ï@oìøQZ_x0012_ò@Øtë-bñ@;_x0003_Û_x001B_°ö@-ÂL_x0002_ò@ï[.¨ðÒò@Ja06ò@Øè®ÞV_x0019_ò@ÿïEB§wó@TÝ_x0004_ø:'ñ@</t>
  </si>
  <si>
    <t>55a6ef553838b0a00d90523b773da5a3_x0001__x0003_zñT&amp;uñ@çÿÍÍß_x000C_ó@÷('_x000F_5ô@8 õ;äï@_x000E_©Q_x001C_G_x001E_ó@_x0006_lÑR_x0005_ ô@Á§Ëçiâò@îíãÍ+ï@gÓÒê)ð@T¸©ªØó@À{_x0001_¤°ô@XoË ò@T¢¢]Zõ@. Ø®Xö@¼ÁO?Âò@¸=îâ[_x0019_÷@a$PòÁ®ó@_x0018_?3_±ñ@ea=¡woô@RÃèÊÆUò@ÉEábé÷@_x0004_µrþlIõ@Ï@ÍÙ¿Eó@ê¬D-_x000F_ñ@ÔÔj×¡ô@ã&lt;þäVñ@¿ðÕ_x0007_åñ@æv_x0002_8cø@EÑíñ@ö~3Äuô@RïZ¶2Åø@îÎ,Ï_x0003__x0004_R2ñ@_#OºÏð@6EÓ¿®Bñ@_x000E_Å»mÁ¯ô@uèKO$Çï@³h_x0018_êÚ£ö@?e_x0011_ð@¢÷FZô@Bý°}_x0001_&gt;ô@[óUóGò@_x0013_Ñ¶5¶ò@rÐ{·ó@¢_x000B_+qèð@¤£+ºvð@s&amp;áã÷sö@_x000E_6\ùJ×õ@éz)_x000D_Å_x0007_õ@_x0002__x0004_';iñ@Õ_x001F_vöð@&gt;Êp*E{ð@÷DZ_x001B_ô_x001C_õ@ñ&lt;_x000C_/{|ó@ù_x0011__x001C_¡®Éó@Ihyzç_x0013_ò@frøØÉô@_x0014_7î_x000D_;õ@á¿_x000C_C3;ñ@è_x000E_8¦þBö@NÂ_x0001_pg,ò@èÚÞÔu ø@Ç_x0008_1Ör"ñ@Éd*¹|ó@_x0005_	G6Éy_x0001_½ð@F@n_x000E_¢³ö@ÜË±x3Ðò@_x0003__ÔïÂ&amp;ó@A_x0003_eÕÉ¿ò@A(aÓxñ@À_x000B__x0011_)Ùñ@2_x0006_w¤hò@õÓêZÖÔò@Öo_x0010_Uñ@¹¶æV_x0004_$ð@_x001C__x0008_Ðåô@ëlÊð` ó@_x0002_íx_x0001_?ñ@ù&amp;ÊªÑVò@¿ÿA_x001E_¢%ñ@84v§j²ó@F¾2"èó@\:X5bø@Äé$/7sñ@G¹Ðåô@8#ì_x0013__x0013_Öô@3Æ5×&amp;ö@_x001A_?(_x0004_KBõ@æ_x0002_Ç@_x001D_ò@J¹©#µyñ@ØGK_x000E_ò@Z\_x0005_32õ@7Ç_x0007_7Ífñ@rý`(1ð@ãI_x001A_îH¹î@_x0016_Þº_x0004__x0005_Þxô@àR_x001C_¦ö@\È¹ µð@3÷éÒó@X_x000F_ô:¿ð@Ü¸­·&amp;þñ@·_x0002_M_x0011_nô@S_x001B_y_x000C_c_x0007_ñ@å¹F:uð@?_x0017_Útvô@D_x000E__x0001_ùÖó@N_x001F_ _x001B_õ@xÔ»ºÖFô@Üå´_x000B_,ô@vìU4Èò@¤*Æ§Jñ@Ò!vì4¨ð@¥(ýçÇ$õ@Ô¼ù_x001E_&gt;Üð@18Ï·Äñ@Z!OÇ·ô@ýà:_x0017__x0003__x0016_ñ@Ð÷¡Ï1ñ@r}õ¦ó@_x001B_¦Ëñ@*1Ónwýð@ÎiÑ®@ð@ÆCÝP_x0010_ó@)_x000C_Ú7:íî@Q`ÍÙô@®#4¢¿&gt;ò@ofr6©ùô@_x0001__x0003_\_x0013__x001E_ýQò@¿JÛE«ó@ÏÂTTò@þüám¥ó@í²C,&gt;ô@êùóVÈôñ@l_x0017_Íßìò@êìí_x001F_ô@Az/ÔÊ4ï@HÛÝ%îô@¢³½_x0015_äõ@­ì6©@ñ@_ÀÆ¨*÷õ@¤_x0015_'9Ãíò@á_x001F__x001F_ìÝñ@¨_x0008_S=añ@éÒIzOó@jÑz_x0002_Ê\ñ@-_x0018_0bßñ@_x0010_f7_õ@H{·S1ø@z»¢´·õ@Yæ_x0018_º÷¢ò@C!.^ôò@ÎM¨4Úò@üQ4EªÒó@vSvÇk#ó@Dz[/£ó@FUè`¶ð@ÿ_x0003__x001B_­rï@ÎªÛþÆð@¬,çt_x0001__x0002_-õ@5ã_x0013_â°ô@(:º*ó@&amp;Q ñ_x000F_ò@8{SQD¦ò@ðÛýU¦Eñ@½#ÄÂ_x0013_Pñ@7%.|U_x000D_ô@¦-_x0019_ÁL÷@]°0nðõ@0ÄE_x001C_F_x0006_ò@áT÷Ök	ó@7è§î_x000E_Xð@=St_x001F_ô@UeZlo|ò@f_x001C_ü_x0014_ó@_x0012_ó|so_x001C_ñ@¿:.jEöò@P_x0011__x000D_ÒUñ@ð×iéÓ_x0008_ò@~	å'_x0013_ô@g&lt;_Gêò@åsßWñ@x¼E$,ð@ÈZi3¥¹ó@wh¨8ßò@¢XõÀqõ@ÊH®#Íñ@wpãÊÇó@¨	úã÷ó@/m©¹_x0014_ó@K¾3ì¬3ð@_x0001__x0003_Qg¶Dzô@Ýýn_x001C_ôð@PÌV{z_x0002_ô@ÕxH÷@;Ç`_x0004_¬éñ@fÃò_x000E_Êÿó@ÙÐ©_x0017_ñ@ZÊB÷.­õ@·?þ(_x0014_:ð@_x0010_¼£Ñò@`V_x000F_Ùó@vÀ`øoñ@¤"ÑÛg»ò@¼¶/_x000B_#óð@L(Ëf4yö@±|ô@0¼_x001F_^swô@¸&gt;B¨&gt;õ@YkÝ_x0010_Æô@ç_x000D_ßÍ³ò@"%©&lt;Ezð@Ø¸_x0011_ÅYô@t,ÕÐMó@b\ï°µô@ËÏS}b,õ@O_x001E_(*|âð@éÇ­B	,ó@¤~tf=ñ@gZÃ|)Uð@ÒwFûcó@_x0016__x001E_bWbëñ@$möÅ_x0006__x0007_ßÕò@â²_x0015_i;õ@lç¿Ëó@?S_x0003__x000E_Ô*ô@²_x0011_ÀD_x001A_ó@AòÊÁñ@S_¡TXÇñ@}Â¸rñ@±xÝV}Sò@ù?èEöñ@hôÖ_x0007_PNñ@S®gäJò@ëæms³ùñ@ªìeWFó@@ o"¤âó@_x0002_#P_x001B_s{ò@²HEð±Èð@*ßÐ	÷@_x001D_öûÁ:(ð@¿â[²|ö@0~múp°ò@%%&amp;©_x0002_ó@q ~_x0004_`»õ@japQìò@MÉÚ7_x0016__x0005_ð@ºt_x001A_k¶ö@téÔø("ö@~årÂ_x000B_ñ@íó[Äô@Ìá_x001F_?ñ@Ì7W_x0013_ÚMô@_x0001_SF¹{có@_x0002__x0003_"ûÙÚð@°_x000B_(­¤_x0008_ñ@KîìË¼ÿð@Ü#'Ôëpò@Íí'#Ñ¯ó@_x000B_SÉß]½ñ@!	s&gt;Ýúñ@^IMcNð@m~4Pÿðò@HÝ¾ÿõ@Â	®6ÆNð@¬û,3¾ô@ô_x0008_®,µ ð@û_ª"á_x000D_ô@$PLâPó@7öRpÃwò@øüAZAIñ@_x0015_)rg!pò@±òãäZó@_x0001__x0007__x0014_¿Õèô@l{Cu÷@_x0005__x0016_¹®0ñ@0;Qi°Bð@åÚÿ«:ò@¹C5O¤¡ö@½Ã³_x001C_Èð@øgrZ;ï@_x0017_¡ gÍð@_x0018_Ñ_x000F_ãò@SRüË_x000F_Íò@ÿ!U!_x0006_Eò@õ·d_x0007__x0001__x0002_;]ô@dæN5ò@Ì_x0008__x000C_ÞÒï@*#_x000D_Ü!ð@âqjbªð@_x000C_å7î?ð@c3·±H_x0003_ò@ÝÉyXÎçó@/üÓF_x0002_jñ@x¬'P4ò@¢ø0#oòð@Gì_x0019_VHxð@`ß bhó@æb3'ó@t_x0015_Á;ÆFø@FÂ.Sf1ó@	¼ÃbRdð@_x0006_ÞË"XËò@({_x0015_×¹ó@SC}d°çñ@ÈÉq%b4õ@pZLëâ_x000E_ñ@ì.²ò,Wó@_x0019__x000F_C_x001D_4ò÷@ìNWÀÝð@*M_x0011__x001C_Ëð@p+) &lt;ó@Fó2f_x001B_ð@e__x0018_òqÿò@Ï'2_x0004_ð@_x0010_xôò@ot5õ_x001E_Áñ@_x0003__x0007_M_x0004__x001D_õ@-£cjmö@]x\_x0004_È_x001F_ó@×XºXÈ_x0005_õ@«_x0002_W8XÝñ@Y6åJ²÷@/feÁï@_x0002_q_x0017_P¥¡ï@_x0001_Mn¡\àò@Â¶_x0003_L¾ ñ@_x0013_C&gt;Ìð@_x0006_ayÓBò@¬©ÐA¹Zò@_x0006_Æ_x0005_íýô@_x0011_;2¨_x0016_ò@¥ÊéÚøó@_x0002_½í_x000D_÷@¼YsÇWpó@ÿÈ]¢fò@_x000D_ö¼_x0018_k»ñ@¹Ï=dLó@_x0008__x0016__x000F__x0019_ßîð@u~sªãð@!_x0012_é¦Èñ@Üì0h×ò@lhù_x0017_±tô@_x0003__x0018_äÿôtñ@ÊÌÚ¦Ô©ð@à&lt;M_x0011_¾Òô@éç¯Ð#ð@Ð	Öµ¸_x0014_÷@t_x000D__x0006__x0016__x0002__x0003_ÐÛò@aiØ_x001A_H¾ó@#mÕDð@?*²c¤ò@é%EMò@'Hé¡Fñ@ãÒwY¼õ@¹Ýì_x0006_rð@`Â³&lt;Óõ@ê»åºLñ@9ýùÀô@!xTg¶ô@«ÿoõßgò@_x0013_å®ëoÉñ@Å¼YB¯ð@·²_x001A_ßºÄò@JOwLï@×	CáÞð@a_x0006_r@aó@xý«QEô@þý_x0001_É}´ñ@µÈMZê&lt;ò@_x0005_¢ª_x000D_»ò@_x0001_â8_x0018_ðò@«/cõÒô@¬!_x0014_$Dñ@~zy&amp;¯`ò@?©qäñ@m_x0008_ý ãHò@{ÒsoKð@ýôÊ^{ñ@»Â8Õèõ@_x0001__x0005_¸0}V´éð@ë_x001E_ha³9ô@äNB´ãó@lèÉåHô@ÃÛð¡ó@ÀÊ»;_x0018_õ@_x000E_2Ç_x001F_ð@0_x001D__x0015_»¹\ð@²ÂFm´ñ@Ð~çR]fô@QûtÕ¨ö@_x0002_kôóbô@z6ñò@_x0011_Ð]Êï@"Ë&gt;_x000B_.ï@ûbÕò@×ìX6óñ@JbEQÆºô@ÄåÕÁñ@cðq_x0010_jõ@¾ý(-K'õ@_x0014__x0012_qÑqKõ@v³arnñ@¦PI_x0007_Ã_x0011_ó@ Et4öó@ÜJá_x0013_ºô@üu­½ajò@d_x0003_÷rå_x0002_ö@·JÙ_x001F_/õ@vÚÓùò@â,3±mñ@È_x000E__x0004__x0006__x0002__x0003__x0005_ ó@û³§,þò@Üb³è{}ô@P_x000C__x0014__x0012__x000D_Jô@_x001C_ßdÒ_x000C_ô@+oq¸ò@jq7æ}ó@ºäð¹¥ò@B`_x000D_¼§Éò@íV\¤_x001E_¤ò@`ÁCÉö@vªtà¾ñ@½PÄÞò@ýæ¨MÚYò@6"QKñ@_x0001__x0012__x000F_Õ&amp;Ñó@[Ïkw´_x001C_ô@^ªv-m½ô@£hÉ_x0019_[ð@ìÖf_x0017_ñ@"÷:*eæó@¼£À[ò@WøGÊdXô@E¿&lt;ÓVô@o_x0006_µÀý%ð@ï_³3¶ò@pVÝýØTó@)Ó¶Ç½ûö@_x001A_!þþ_x001B_ò@~yÿUíñ@ö¹_x001F_M°ñ@/ðÇëð@_x0002__x0004_Ïo¼V?ï@c÷dÇ-ô@QFbtõ_x0002_õ@©_x0003_û_x0016_ësñ@[Ñ_x000E_CAò@©"{K%Qó@Ö&amp;1½Ýï@¸ûÜU_x000E__x0017_õ@mÙ_x001B_)Tð@Ðü_x000F_^À¶ñ@çÙÏ&gt;¼Yò@ÌKfÁxò@_x0012_×)âÏö@¶þ¥_x0006_ØBô@&gt;8_x0001_t5_x0011_ñ@S_x001D_ÝßXñ@õ¿³Æ_x000D_õ@zßz+]rö@)~¸ïþï@ê²´c$Nò@2¼Ù¨óîò@æ_x0017_À_x0013_­÷ñ@_x0015_apYýñ@õ_x001A_!7ÝVð@wñB?çó@¤'eÎùêñ@«fiÝò@pß%xó@³©_x0007_Mò@Z]QO_x0019_ð@%$6(÷@_x001C_¸ÒV_x0001__x0002_5uô@s¢I·¨ó@AÜ#ºõ@"v¬ä_x0002_ñ@ä+¹ò@_x0018_ÙT{ñ@©V¨¥_x000B__x0008_ö@´EØ)eLô@hK_x0007_â2hð@_x001B__x000D__x0008_æÛñ@A@1~öô@_x001E__x001E__x0005_)°ò@ä7ÙOñ@ù_x000C_ârò@pÌß½õ@&amp;nòêsõ@ò&lt;Ü¸_x0018_%ô@g}§ÏXDð@$ÇAÚ®ñ@_x0018_Ü?M"ð@5yÚuÇó@¬é_+&lt;-ó@ìÆ&gt;QÚÕó@Öã:ðPõ@`_x0015_!8p_x000F_ð@"d_x000E_·÷@wÉãåÓñ@ûÇà¤8ó@ÚR_x0001_{ó@)Ëù_x0003_?²ð@þ%ò¿ò@¡aÃ`çñ@_x0001__x0003__x0014_µø_x000C_Vò@_x000F_(äÌñ_x000D_õ@º_x000E_L«ò@ÄÒ*®_x001A_Vó@ÆgXéò@_x0005__x0013_ùQ_x0008_ð@ó_x0017__x0001_Ëªò@_x0015_0ÌÌ¢ð@ö©_x0007_X¿_x0016_ô@E_x0013_æUzØò@_x001D_ÜjLdò@ÉÆ£ñ@&amp;:À_x0014_ô@'ü¢$îoö@^¦ê_x001E__x001C_ó@Ê_x001B_;_x001F_;7ô@&amp;Ù%ð@0+´Å¯õ@_x001D_P¯_x0006_&gt;ò@_x001E_Ï_x0002_kÿð@0EçVS_x0017_ó@C¥\S Yò@òy5sçð@ÁWïô@#_x0004_¯_x0008_%±ð@ÆÑ¾_x001D_·2ô@¬oä_x0014_?_x001A_ð@p_x0017__x0006_~_x0011_4õ@DQæÎ¢õ@\!®_x0006_«´ô@ÜTaö7fð@ù´_x0001__x0002_z-ò@êÉáÞÿ_x0007_ò@_x0012_ÉmÃ]dô@#ÅÑÖÍò@!_x0010__x001D_øUøò@ ¶_x0007_L09ò@|l4lf£ð@0THr_x0004_ò@ZpÂáaò@}o¬LÝ[õ@_x0002_Q ¨¾Sö@¬û.CH0õ@_x0006_ä_x0004_«uñ@üy'_x0010_¨ñ@ã_x000B_µÄºó@h_x000D_ÐI0pð@K}®y¾ð@_x0008__x0012_Z&lt;øð@²^o9×ñ@_x0018_¢_x000F__x0014_¼ò@M·æVø5ñ@_x001E_§q\Çò@ _x000C_é&gt;à®ð@k þøcîó@§q+ò@_x000D_ö)Pô_x0001_ô@5(W59ð@ÒG¡W ó@µ"°SOeñ@bxÜò@_x001C_QÙ¿Að@"_x001D_¯_x001C_ò@_x0002__x0004__x000E_]_x0001_ê_x001D_õ@³§æð@fÊõð@$_x0007__x001E_-Qñ@¾Z¿õÌ"÷@ÊÞZZÙ?ð@÷É3¨_x0018_ô@{»n_x0013_¨¸ó@G_x000F__x0006_	Ðàõ@oJ!*_x0004_õ@^%îø3ó@M_x001C_Ý%Shò@Ø~b_x000E_~ëó@C9ì'ãô@ÂÄ¼¾Éö@h_x000E_dôæòô@ù&gt;@úØï@\hï_x0014_q÷@å'cP	uó@_x0003_TÃHc_x001D_ò@P¾_x0001_í2ñ@¦ùDB0ó@s5[bôó@oª_x0005_6½ò@XfÛÐ_x0017_ö@_x0016_òm·5_x0010_ñ@S_x000E_x_x001E_öYñ@¼ß1ó0ò@vÓ$¯_x0017_ó@õ§8,0\ó@+`6¿¥Èó@º=_x001F_é_x0001__x0002_&gt;®ð@Õ_x0018_ÎRÐUô@b¸_x001F_BËñ@D{_x000B_ÈöÎó@ÊÎñ_x000F_©Îõ@ÝeÚ_x0016_n¨õ@$­½_x0017_çð@È3¶b1;ò@_x001E_ÒÆÐ)ñ@rÔgõCó@®_x001F_å·wö@c_x0006_ßê¿ò@lKb¨WÑð@sNU¨éò@´,Qµæ_x0005_ó@Ö_x0010_(Ùbó@LÓNW_x0007_¥ô@¢ó_x0016_Ë.ïö@,ÂfÅKô@_x0003_Ìú°_x0017_©ó@_x0013_h.÷ñ@¬ÚÕh_x0018_ò@ÚcmMò@¨."Akò@hS#FË÷@0_x0017_Ä©ò@m_x0019_AavÑï@ö_x000C_1à@Áò@1wh_x000E__x0003__x0019_õ@_x0006_þ6gAñ@êFm³£5ñ@ñ5[LDñ@_x0001__x0002_jÁ_Ûñ@*p½®­_x0011_ô@b%®ê~¯÷@d¿í[_x0011_=ð@à"åXñ@üÊYdÍñ@RK#Öð@{°[QÓò@ûÅ__x0012_³_x0016_ñ@R°ô_x000F_E_x0007_ø@OïµÕÖtð@Nà_x0008_C,;ó@ÜB²_x0006_Ùnõ@-D/ÖñÃõ@_x0006_ÖÓÍÐSñ@óLà¢Àeó@¿â){é ñ@_x000E_Hu_x0012_'Wñ@öîh`{1ô@2¢XÎô@bAK_x001E_ñ@Ö5l1òÅñ@|íÍÛð_x0019_ñ@_x0007_ûbçÛ;ô@°_x000D_s_x0012_¨ò@Ý¾­°_x0006_wð@¼Mq_x0011_E_x000F_õ@	½¤{()õ@~³8_x0008__x001C_ô@~».Æ(ò@ú2¤NHlô@G°S_x0015__x0004__x0007_À_x0006_ð@§Ë£»dVó@._x001E_(¼&gt;Âó@mîLðó@¼_x001E_\* _x0016_ò@eöä¹õ@æfE©Qô@¼ÞbôÃjó@e_x0002__x0018_£8ìð@%q_x0006__x0005_)fõ@¾àÊ_x0019_Þ»ô@Ðô¸%_x0013_²õ@rh_x000C_¢_x0003_ð@ã¨#-Üò@83-/ò@£ÿe_x0019_O_x0005_ñ@®îÂ¸6ö@Ý4ÌÅÀñï@Ä¢_x000E_çñô@éµ_x0003_°°hñ@ìå_x000F_ñ@¡"Å_x000C_­Æñ@ÐÇÃfó@=2ÓÀôð@JãÖ]Èñ@_x0015_*_x0001_D9Æò@1vR¥ê¹ñ@_x0001_í7|LØô@®_x0008_üdý_x0001_ð@¤"ÙX_x001C_Ýð@ºñh_x0003_õ@ªcû¢ï_x0007_ð@_x0002__x0003_j_x0012_/ ¼ñ@-_×_x0008_Rñ@ÿxçLdð@~°ñÁkò@Jþ_x0016_Qò@b¬_x0013__x0011_Kñ@&lt;_x001B_gLf¼ð@[ÞVÙ_x0015_ó@ç_¸¹áó@_x001D_Õ¿½²ó@Ää[X_x000E__x001D_ô@ÝÑ¨?Eð@)EÑ[_x0005__x0014_ò@}E)_x0013_,úò@´FeL+ö@x_x0001_¥£d«ô@Ë|¯~#ò@9*jbó@Øùä_x0010_Dúñ@W_x001A__x000E__x0007_¤ð@*_x000B_wa÷ò@ô&lt;ylsjô@°ìh2÷@a_x0005_r_x0012_ãÇñ@ä}þ/_x0008_yó@Êí^+@ó@·_x0008_û_x0016_^ó@_x001C_û[á8¼ó@Úg«B÷@ï_²ãõ@{&lt;úK_x001E_®ñ@E(_x0014__x0001__x0001__x0005_c³ò@ ÓË#váñ@±ËÀØåï@õ¦(Î#õ@z~l_x0002__x000E_ò@BR_x0019_|©ô@Z^i¬{Zñ@&gt;Ä_x0018_Ùï÷@£þU7éò@_x0006_nSøªÇõ@Ü¼8Jmpò@_x001C__x0013_Õñìð@äq$³_x0019_ó@HEsÍIï@VÀ5ñõ@á_x0004_ß_x0011_Oõ@V_x0002_,Óçî@8&gt;â±¸Êó@N@_x0015_c@Ãó@b5Ëpñ@ñ2Vë_x0004_ò@;st»_x0008_[ó@¾6W&lt;ð@2ýLT1_x001F_ö@à~²_x0012_ó@Jýa_x0002_ö@Ò¦P¦µñ@_x001E_,ÐÄÂ_x0003_ô@)§eÕ÷ºó@F×}V@ò@_x0010_®°?Rð@­óîâèò@_x0001__x0002_")BÔ_x0008_¾ð@8_x0012_¯ÝUÞð@Mñ_x0006_V2ò@³_x0008_|ùð@ù7Ýxð@ø¹¡ê×ó@'#¾«ßò@k_x001E_â®ò@ºmfDÿò@ ¸Ø»_x000E_²ô@RBpyò@­ûë_x001C_)ò@ò_x000B_)2ö@äm^_x0018__x000D_cò@_x0006_&amp;NÙ_x0011_ùñ@ð4±Õ_x0017_ñ@v_x0001_&lt;³ëõó@,.%üò@Á\Sið@ÓfóÁQmñ@Âdxæé¡ñ@ÐU5\úûñ@¤_x001C_ñUAÄô@î½l¨]ïï@_x0017_)üèoô@_x001A_pyEÖñ@_x001F_*ÿ_x0012_:ó@Jó«WQ.ó@¼Zl_x0011_ô@^;Wî;Ôô@vdldAó@*Ð_x0006__x0007_õî@»þ+i¡¥ò@\Kq_x001E_jõ@ÏfÙÏ,ö@x_x0010__x0012__x0001_Ãó@?_x0008_ÆÃð@_x001A_@_x0002_Æ­úð@¯è§ð&amp;3ò@_x0005_cFË&gt;~õ@îá£_x000B_5ñ@÷e_x0014_©ï@Ý_x0006__x0015_àÝñ@Qÿ´qµÕð@´iýõ=wð@ÖáøWô@ÿzÖ¨áó@Á)2v«Xó@t×R´dñ@_x0004_Æs_x001F__x000F_ô@	^Òj:hï@_x0016_Æ3VZýó@_x0010_s_x000D_ó@0¬?"¬ò@7´_x000B__x001B_~ô@x0 öØ1ð@v_x0003_ó·×ð@èÔp;Dô@&lt;¹"ÙZö@³$ô¿ïñ@µªßu=Æõ@ø¯Ì¥ö@Ò±_x0014_*Áô@_x0001__x0003_#Ëóã8¾ò@_x0001_®^'Ùò@"d4p_x000E_ö@F9*_x001D_âõ@Æçºì©9÷@]æêX×_ð@°°±ê2üï@v¨_x000C__x000B__x000B_ó@0_x000D_ät£ð@G9RìMñ@&gt;ñðÓ¸ï@Êí`§Yó@_x000D_±!·;4ó@_x0007_¯"¿£ò@Fø¤_x0002_Âö@ó_x0014_ÎÎDµò@rêõGnTô@IûL=Ì÷@t5½éó@s_x0014_]óó@ZSñ]æô@=½7Þiãñ@Ç"úÔ`yñ@6 üøÕ_x001B_õ@_x0003_MsñåNñ@úk]Þl_x0004_ö@çÒyÝêð@5Ä_x001B_Ø_x0003_èò@_x0012_ð¿ô@Ä=_x000C_¶_x001D_òó@a?#²Tó@õ _x0006__x0007_$ªô@[G_x0002_Ô¼ô@_x0005_²³._x0001_´ô@íÿ	ô@¦4×Ý_x0008_²ò@ÆC÷YÄrð@Bå·8¡sð@®ôûc_x0002_÷@X_x0019_uò@_x000D_÷½&lt;ñ@À?§´Àæò@_x0014_}¨«Jó@ô/Wòó@ÇxmuVoð@¬ÀM®7ñ@X'yXzÄï@sþ_x001F_üò@ {n3@ñ@vÓ_x0001_-#ò@_x001D_±éIQõ@Ö6ZK_x000D__x0016_ø@ÂJ5Ïð@~_x0003_Nò@ëtNó@JRkÊ^ò@:D	@ï@nôÉuqð@ÆåL_x0003_ô@v_x0018_ÁôDñ@&gt;q&gt;Înò@-xÓuõ@_x0004_ÊÎo¶ñ@_x0001__x0003_ Î¼â¿_x0014_ñ@ÑÅÞô)ô@Ìt_x0004_Fïô@ú_x0005_xÖM_x0001_ó@Ìyû¿?ò@¦4Å_x0010_Rõ@Ü_x001F_ÖÓ~ô@_x0002_Bdà_x0019_ò@Æ_KóKð@9I5Ø²_x0010_ô@qª/*áÒð@,ÃZâpÏó@_x000F_Dq77Sñ@%_x0017_7Oý(ð@¨Ý7_x000E_Uõ@ësUV_x001F_§ñ@ÀãP5V_x0005_ó@¹ýØ¬d1ñ@PQJÖð@¡_x001A_ì_x0010_¯¶ó@JøÔA!ò@*ªÉð¦³ó@§t_x0001__x0010__x0012_ð@_x0015__x0012_óCFæò@DÂ½ÍnUö@|áÒªñ@_x0002_ûæ³®õ@Ä¾´'_x001B_ö@þÐ+_x0007_Ãsð@¢¦(îûð@bÍ_x000B__x0017_Üñ@hµ;ª_x0001__x0002_nmô@Wz~"zÓô@_x0019_§a }Eô@¦1¶âñ@± Ò-·ô@_x000C_z	z2ô@_x001B_(ÞWý_x001F_ñ@¹uïÜªô@_x0004_0"Äpó@_x0018_³_x0016__x001C__x0006_Þó@¸f°Êó@'_x000E_Å±ôÒñ@ÆøÏÉYeð@¤@ðsò@æ®Óó§mó@_x0003_Ç¼ËÎð@=u£Nµñ@?4KìDô@äZJo*÷@)Vï@_x0015_Ë_x000D_é`ð@C3t(Ïò@w0_x0008_7*&lt;ð@Rî_x0002_¥³ñ@úÌ÷7ø@éæàLHó@ØzCóñ@Ôßzå	üð@|+7*|ñ@ýí_x0003_ÿ5ò@%áürNØð@_x0003__x0003_ÄwV_x0004_ñ@_x0003__x0004_Â&lt;´=_x001F_ó@EeûÊ¶_x0019_ö@ÿÍe3REó@åHC¬ð@¾_x0008_èâ$_x0007_ö@ðªx_x001B_ªò@&gt;¤!Øö@î;þÿ'ò@_x000F_d½_x0004_ó@§0D_x0010_ªô@_x0001_|»¶hï@6ÿâ×Ið@JOpFë(ô@¯º¥a4Sï@dLòË=ó@_x0002_Jè.:Ùô@¸/"ÿ_x0004_õ@ä­òúóô@î×§q¥ï@íÙØÀí:ó@_x0012_À_x001D_ùÂõ@_x000E_¿F&amp;m&lt;ò@_x000C_·þ_x0018_%ð@_x0011_âMtnõ@*_x000D_é+´¬ò@­ÚAó@&lt;R%­_x0013_Õõ@Ò²_x001C_¾.æñ@ò5ØÊ%ö@ÒáWÞdô@oÁ³ó~ó@büì_x0002__x0004__x000E_&gt;ö@uX_x001F__x0010_ó@R_x0015_áÎò@áÚt©_x0007_ó@vq¢Náª÷@±é_x0003__x000C__x0004_×ñ@_x0018_ûaKÇó@Ô_x0013_,%+Vð@F¥1AÉó@¤Å_x000F_k1_x0011_ø@¢éÐô_x000C_¼ó@Wsk½_x0001_þõ@Öø9£ºnô@_x0018_-ÛF$ï@Á¹7x8Èô@þÎ_x0018_·ó¤ò@"úZ4_x0008_ô@â@¾ðvó@¬¿Vûô@è*§_x000F_s9ñ@ÏÜ(ð£?÷@)Þ(æ¦ªö@ýËªáô_x0006_ô@¯3=tòñ@á9jWó@V÷jRñ@üÓ×tHò@ùEÛXD¿õ@Y1ób`ð@ôë°ð«ìó@5½ë5ó°ó@Ün%ÿvÜñ@_x0002__x0005_¿ò+çýmò@"ð5aèñ@¦Fa¾.*ò@@ggd_x0016_ö@)QýN&lt;õ@NÐÚ©ýëó@}Ý£Jô@x»û}õ@ÔËM_x0015_#Sð@üNo&amp;¿ó@ÙÖÌÒªbð@ö!Ónxô@"_x0018_Ïý_x0015__x0018_ï@_x0004_Ð_x0001_»~çò@®øÀçùñ@__x0013_¶Xÿô@-öæ%S`ò@ê_x0014_xc_x0017_õ@_x000D_ÀÌ¼ò@bý&gt;ppùõ@È²féO|÷@|JO,öêó@°BÒ¼÷"ô@_x001A_®»_x0003_öeõ@_x0012_Ìç5_x001E_)ñ@ü^ #rò@Bñlí/÷@&lt;öÍê_x0004_Ñô@)½M Täñ@ëE:3~ó@rHûÞAð@ûTU _x0002__x0003_vvñ@dÍ_x0002_Ã&lt;àñ@û_x001D_v¦²ò@°ù×}ð@_x0003_³_x0004_Òçô@_x0012_è{gï@=²Ë=Ôð@¡¬]6.ëõ@Äl,ä_x000E__x0015_õ@Á¸µÕ÷jó@»§½,&lt;kö@¬l®¼Aò@(3ÇåVõ@_x0012_»_x0001_ñáò@Z=dS6ñ@0W©*vÔñ@D_x0005_±%JHñ@Jü©Yï@yrÞ/ ¾ò@ &amp;+(ÈPð@ám³Çuö@|úÿ_x0004_`·ñ@ª/	_x001F_%bñ@¡²à£xó@ç©7_x0014_2ôï@Yim3d÷@ØÓq«\ô@(d*|k	õ@÷]c¤%Ãò@g¶÷&lt;Ëï@ÆG_x0016_²eñ@ù[â_x001F_¡þî@_x0002__x0004_ZñÓ÷û×ö@³¶y¤DGð@µÇÃó@¼ä_x0019__x0018_àñ@&amp;å_x0004__x000D_\7ó@à6¢(Oô@85_x0006_0_x0019_ßð@oõ«_x001F_Kñ@_x001D_{Bcñ@ñâµ7à!ñ@_x000E_ØG¼´×ò@"NÓkñ@ÃQ_x001F_nÜ-ò@_x0014_Ñ):Tò@&lt;E³¡ò@üÙø"õ@_x0004_3¥oó@úcIó_x0014_ò@&amp;¦ð@iâç:}ô@eSÊ_x000F_ÄÍò@æ¦1±&lt;&lt;ñ@Ê_x0001__x0018_õÐ_x0015_ñ@×Bó@ìý.7·_x0011_õ@_x0007_sÕ°ÛÎð@_x000F_:MÈ/³ò@tóTÃË¼ï@_x0003_Y$Æñ@­u±nÅOñ@×æwÏ_x001C_ó@_x0004_ù"X_x0001__x0004_"ò@ÚdV^ç²ö@½\ýþF÷ï@pâp¤Sô@æ@fÂï÷ò@L´k3_x000F_ôñ@_x0005_ÈZê=ó@¤°±WCcò@_x001C_EuãÕ_x0006_ñ@L@«+õ@U_x0001__x0010_kÓäô@ªF÷2[Ðó@_x0013_"_x001A_ÿó@°È_x0011_ÞöCò@p1ÍPÎô@ÿJÇ.ã§ñ@Ú0ä_x000D_3cñ@GÛ§_x0014__x000F_¨ó@%X\Ìa_x0017_ô@Zn_x000B__©ò@º¥QZ_x0019_Þï@Ý_x0016_t3Ëó@öØ{ÿßåó@é2yè²dï@.Ë_x0002_|_x0005_Ëò@$¨£gò@Å_x0004_¨ò@d~S£ió@P ¯_x0002_Üô@Ãpòò@-þ_x0003_Æ4 ð@òÀf/ó@_x0002__x0004_À÷9ÃÆHô@ÜGUó@ï)3¢:ð@_x000B_T¨Ü Mó@Ô_x0016_Z'_x000C_õ@ö´q_x001C_úï@Þ¡Ö¶áUð@+µ_x0012_8ó@©2Ê_x001A_Ó»ð@ÛÆ©6«/ñ@SÆ{!ÇÂð@nÀ$uíó@øý_x000E_hK#ó@e_ë¦à_x0001_õ@p×^_x0008_ó@Åþ_x0003_+¬ñ@bãð_oò@N_x0008_¾Ùð@Ô³£+Ççñ@ÉjFî"ìö@_x000E_üBKÙñ@_x000F_±ì3üó@÷_x0008_U¥Cï@ÄÉÛJÕõ@T_x001B_"D÷@vÃèjð@a©90eªó@ X·«Á]ó@_x0019_§Éð@&gt;ïâÁ¡8ñ@Èú²k¾øñ@ÅvA_x0006__x0003__x0004_\dó@¨× =ò@ÐÀ»^ð@[_$&amp;Ló@ÀeÍñÌõ@ÿã·éy·ò@1÷ïO«ò@&gt;C{¶à_x000F_ô@³_x0004_§Gqó@yc_x001D_ö=5ö@_x001D_{É_x0012_=_x0018_ò@:Mí£,ñ@ºX©enð@ _x0016_Ú§Þó@X_x001F_{=´ð@¤&amp;3l_x000D_àô@$©ù¶§ð@3_x000B_¬HP8õ@Ý*R*µcò@h¤_x000F_/ìñ@_x0002_Ì«³_x0005_£ô@ÃZN_x001F_a_x0001_ñ@_x0012_öIEØò@_} _x0010__x0019__x000F_ð@àÒ#_x001E_}ò@þJj4 Ùõ@K¸È_x0001_Oó@_x0016_ßÒ_x0001_ºò@Wàî_x0002__x001D_eö@î¸_x001E_Oiò@ÀäÓÕûdò@_x0013_·6ñ@_x0008_	û¢A¶Íõ@ å_x0019_Bßäò@¥_x0004__x001A_`ö@I2Éì_x0012_ò@*H_x0003_Hó@Êì_x000E_ò.ø@L­_x0010_Ô	_x0005_ñ@x+m£_x0018__x001E_ò@VÈXô@_x001D_¶áÍÌñ@åL}_x0011_%ò@_x0015_.Û®råó@¾'Ý_x0017_ó?õ@oò¸7ð@Â®'óô@,2_x0014_ö@&gt;_x0014__x0010_P_x0001_ð@`»¹_x001C__x001D_ð@´¸´äó@(=}{hö@F}Û@/áô@øñkìðèð@i°M´¿að@:/¦ð@59/¦³_x0007_ò@_x0006_w=ö_x001E_ô@àÙîåþåð@È_x0007_Â#ó@IÛkñ_x000C_ñ@:*_x0012__x0002_ÿñ@©_x0001_~±ð@ÒÜô_x001E__x0001__x0003_îÇö@n/ßúÁñ@¨'}9Ìhó@ø4¢_x000E_bõ@qÎ½ÞUõ@3¢Ýÿû%ô@ì_x0005_î­ð4ô@avÊé»üõ@(¸_x0003_«Ó_x001C_ö@×Ã3_x0016_Ïaó@µN8&lt;_x000E_:ö@7,MFSò@xÜ+ûPó@x¨¡Ëoúó@_x0010_±r]õ@!/åz´ó@þ_x0002_8x34ô@6³ûÆãò@_x0008_¢[.óò@1xµìñ@°G¶Rò@I·´T_x000F_ó@á¬ó_x001B_ó@Wú¶ñ@rq_x0014_õéô@Ñ#_x0014_^ñ@CfüAÆó@_x0016_Êý°Øô@Qfÿå	ñ@¯ÇÃ²Sñð@Ûía-NWñ@_x0016_·,*³_x0017_ð@_x0004__x0008_¹$«EÉò@°¯ÀÞ{ó@å_x0007__x0015_~Çô@ì_x001E_¾e óñ@fòÝÿ_x001E_ô@_x001F_õ\%_x0008_ð@ø¹%"ò@¶©ò²Ôô@·éê_x000E__x0014_ñ@0vnèe_x0006_ó@_x0003_V+oyð@I¦êGÑ±ñ@dðàBÏò@Èb¸4_x001D_õó@å_x0018_$C.ð@lL^9õ_x0017_ô@¯:Ézmô@mAñ_x0005_tñ@|_x000D_&lt;(+ò@&lt;¾ù´u'ò@ç¤¬%Ió@ _x001A_eÍÎ÷@þ_x001B_ºð·_ó@U_x001A_Òñ@Û@ºM_x0004_ò@_x0007_Â¯N[ò@5û_x000B__x001E_tô@¢â_x0015_-ó@_x0003_SÙ³vñ@Ï¨_x0019__x0006__x0001_ó@c_üÄ*ò@Hª_x0002_­_x0002__x0003_	ñ@^:x_x0002_þò@"_x0010_¥_x0019_¹3ô@Ö_x0018_Ø÷$çð@_x0018_,»BÍG÷@`[Mªñ@_x0008_Z½ÈFñ@oWßfL/ô@º¦lò@ÆèÎëWOò@8_x0007_"vÒñ@ôÒ¬_x000C_^ô@ØD÷?`ó@Êqë_x000B__x0001_ò@TÒ'Øñ@)à _x000E_µ_x0002_ò@ØS9	_x000D_Òò@ö_x001E_Ö_x001C__x0001_Ëñ@²LZ$Hñ@ñà_x0016_0_x0017_@ò@dÖåT$_x0012_ó@K$_x0008__Ïyõ@_x0012_¹aõ@_x001B__x000D_¦C_x001A_õ@rÉ_x0014_²PGõ@âÅj¤*_x001D_ñ@á_x000B_ Sâññ@,ô)ìêQó@@d´7 ò@à}É8ò@¯@¨³Ìô@L\Jö@_x0001__x0002_:%£ÛÍñ@=2Hu¹¦ò@ûõÊ_x0010__ö@_x0010_XVÊcÜö@Õ_x001B_ÞùQÖï@_x000C_Øí_x0016_Þõ@¹_x000E_Ð®ìoï@ß_x000C_gìLð@_x0002_wÁð@_x0005_@eµ¶8ð@µréË_x000D_ñ@fo23Ï|ñ@ÙWBXð@]_x000E_ÌÕy9ï@½oªL¾ñ@%TÑãÔó@8ÏQ_x0012_uÅó@¢§§Zê4ð@PX©°_x0001_õ@úók&gt;=õ@`_x0008_øt/­ñ@ý_x0017_æã_x0019__x000E_ñ@_x0013__x001A_~&lt;&gt;ð@Öe\Æ¤ð@ñ¶VL_x0019_iï@®_x0005_ÕúmÛñ@®âQzJó@¦CÕÊ¥éó@Þ&amp;È»z#ö@»o!_x0006_ Qö@ÂöÊêLÿñ@´Q_x0007__x0001__x0003__x0015_~ò@b?×ûÚòð@_x000D_.âûëó@þ±_x0010_F_x0016_0ð@¹g_x000E_±ò@_x0017__x0019_þßÕó@ÅÖLêSxñ@_x0006_øî_x001B_!ñ@ÎãtXvð@éÚlr_x0002_ò@_x000D_{(Ñ×lñ@ê_x0018_aC¾7ò@fdÅ¿ð@5Ñÿt2ó@_x0015__x001A_·½ð@~_x001A_¡%yï@ÞâPDÍó@ìÃ&gt;Ç|þò@Z_x0007_8Mò@_x000B_D^Öùõ@ln_x0016__x0015_ñ@Ñ¢vOn;ñ@_x0018_2õò÷ð@Áû±áð¶ò@&lt;|´¨ 3ñ@°?"TLñ@qÐEÃR_x0011_ò@1¤8mâ7ð@/£Á|Þñ@/DÉþ9ó@ÿ0E-ö@à@w¢Âð@_x0001__x0002_×1}_x000F_ÙCð@ÅoGgð@«%#d(_x0011_ó@°_x001F_+Oò@HÊ¯e¿#ñ@3Llâüó@Í3_«uoñ@ÂË{_x000F_óó@éÃ¯4_x0017__x0013_ð@¯ ÙO§õ@ÑÒùrô@MìÔì©¢ñ@!ÝJbÊð@Ñrm_x0013_¾ð@g%G_x001B_ò@SõÄB[ð@sþF&lt;Qõ@»_x0015_dº&amp;ò@ÞÂwñ@E¸îõ@_x0011_vØ:ô@Í#É[?ó@Ìµ]	_x0018_¥÷@rrãÐ_x0004_ó@ñ§°êqûò@M!Ì/ÿð@ô)_x000F_6,kñ@öÔ3Í±Ãñ@_x0014__x000C_OòÉ ï@Jå`«~ó@'ÀYP5ò@y4gW_x0005__x0006_ÿöñ@â0S_x000C__x0013_ ò@Zðæo_x0005_^ð@#'Õíö@Ì;ÔÅ_x0007_ó@_x000C_T_x0014__x0003__x001C__x0011_ñ@¤Cý%PZð@á¹_x001F_ó@ô-Ô_x001B_éö@:R_x0018_ñ@Z+8_x0004_òm÷@ìä_x0005_Úìõ@#&lt;F\ð@_x001D_Ó/Wæñ@ï_x000D_Ý"©ñ@áXBÕGó@QØe¬|£ô@Yn*Üyó@ä¼Õ_Ëô@Y¥pÒ*µò@&lt;Ü7ô³ï@òÛ|\Gò@+g?uÙEð@(§_x001B_J~Äð@=6î_x0017_,¨ï@|ª'_x000D_íð@hâáq@¨ò@_x0002_	Ïñ_x0001_ó@F_x000B_Mé¦ð@+BÏ_´¶ð@ñ} _x0007_&gt;ó@wQ~Îÿió@_x0001__x0002_N«H_x000C_ï[ô@êóÄbðÚñ@;'S]5Oö@_x0008__x000F_uêÜô@t2,·_x0016_þð@O»	h	ð@D¿ói|zñ@ì@m/¯_x0013_ó@ú:_x001E_wÊó@Þ&lt;£kö@J_x001F_÷BÛò@l=lø_x0010_iõ@Î\©Ñyò@8%êBv_x001E_ò@È¡Þ!_x0008_ ò@?zqùã\ñ@#6Ih_ñ@ºIm&lt;%ñ@_x0012_æ$èôô@c¤ó@ÉÀ_x0008_[Îó@z"y-kÌö@|v_x000B__x0004_ó@`+_x0017_Iäð@HN_x0014_D\ñ@°èK ò@êõm{_x0003_ñ@Amv¬Xð@_x0018_¬ðÕ_x0007_Pð@¢ì=;ö@q^¤_x0013_ZSô@ûÚ_x001C_]_x0002__x0004_Ñ\ö@HE«§ï·ñ@1ªóò@O¯bõ@}EÊÂ9÷@Û²©%¾3÷@5jÁÚ	ó@7H½1_x0010_±õ@¾eíú+ñ@Ì'j½_x001A_Óó@%_x0017_îeó¸ð@@úoKL¶ï@T_x0010_ñÜ¹_x0019_ñ@6b¹ë_x0014_{ô@_x000B_ÀL_x0016_(ú÷@=¦ç³ð@üh	_x0003_Íð@8f÷:_x0001_ýî@Ñ;Èø§ô@§Ø_x0007_%Zlð@)x°÷mó@ÑëHÍ´*ð@ûq5¥ïò@,O_x0006_O£ò@íàz_x0008_`ñ@½e¿_x000C_ló@Ñµ§"õèñ@ÏzÇÐ6Ýô@±Nª»Aô@Ä(MM¾qô@»&amp;èMBó@Ì9Sò*$ñ@_x0001__x0002_©ßôzð@yÚ_x001B_wÔò@ûFÓ_x0013__x001F_®ð@Sª6®ó@ º§JÃð@õR&lt;ìøð@_x001C__x0014_Âk_x0001_Só@Àì­ú_x0010_õõ@HCcU_x0011_ð@XéY0{ñ@öß_x0007_Ýò@¬S°3°$ô@¼_x0015_â½_x0014_ð@útìïñnò@_x0007_àïM=ô@ÉÕÛ Kò@üT_x001C__x001C_ñ@Úîn[ñ@ô_x000E_òdêñ@aIê¬÷Àð@äjTRêï@P_x000E__x000B__x0016_Nó@yg}mNÕñ@´Ö8ÊìX÷@fÎîëî6ó@A_x000D_0_x0003_-_x000C_ð@*_x001E_`1-ò@Ð¥_ªï@0I?_x0005__x0011_ò@_x0003_aÂûçö@N_x000C_z®à@ñ@1_x0002_Ï_x0001__x0004_	òò@w"Vy:ñ@à_x000F__x001B_ið@Ò_x000C_eå¼ö@æßZ_x0015_ö@öþ_x0003_¼7«ð@öbªh3ó@ïA_x000E_ûõ-ô@_x0006_ýz_x0019_¾õ@Ïvæa*ó@_x001A_Û¦ärÔð@F_x0007_ñ_x0002_"mò@_x0015__x0010_o&gt;*®ñ@]._x0018_àÊô@Öp)Sßò@=×_x0004_Gð@_x0004_¾&gt;@è{ô@ _x000E_öòó@Ýó äMqñ@9À;hnñ@3°_x0018_?Ã_x001A_ò@^mâ_x0006_ågõ@NæX]ÿö@^ûÌ&lt;Ï-ñ@9/u¶9eò@»¬_x0019__x0007_d÷ð@ãÕÃªT_ð@Uü	 ßó@ý*iÖ	ñ@íÊ¡¢Ç_x0015_õ@Úï#_x0016_ðð@îv¦8ö%ò@_x0001__x0004__x001C__x0012_.ý_x0003_`õ@Õ_x0013_ÝMKô@.(¦Ó_x0001_ýò@Ó{cÏ¤µó@_x001A_CèH&gt;ô@ï{ù;ª_x0015_ò@&lt;(:öÈmð@ÛÓ6eHhô@ûy'_x0017_ò@Û³_x0008_Í&gt;ð@_x0008_x±²¤ó@¨Þåáâ/ò@Ø21hð@;ïeÎ:Ìð@xOS_x0006_bÍô@ ãM½_x001D_ô@ìüØ±Çô@JÁæ_x0003_*ò@×Cµåò@f«*=ðmñ@Î1_x000B_3ò@-¼G_x001C_ò@lÑ3]dõ@¬­Åâj¹ô@¾ 8`_x0002_ò@ëê3ìÖð@ÒQuµ¨ð@ß=_x0002_Ü_x000C_ñ@}#_x000F_¡&amp;_x000B_ô@_x0006_ùû½B_x001B_ò@_x0019_0ÀV_x001F__x001D_ó@ÛS~±_x0002__x0006_Ðçï@bm8:(ó@=_x0012_Öqð@0ðßyó@²Iqà_x0002__x0013_ñ@_x001A_W á ò@_x0007_#A_x0004__x0014_ó@Û£ú_x0007__x0001_wò@sÊnÕ?ó@QJªÆò@J³y	_x0019_ô@Ë66?_x000F_ñ@Qw_x001B_rMó@_x000E_ oñNó@úÛ_x0007_*õ@íD(ë`ô@ü{A»C³ó@iÑ_x000F_iªkó@Ï2aí7Yó@_x000D_Ä§®ð@_x0003_¤_x001B_XÔï@z9¯_x000F_®¬ó@ÃÎèÍ_x0005_0ó@îtòÁ_x000B_Âó@¤0;ÆLö@ÆÎt«_x001C_Àó@Är_x000C_Odñ@u+M|ïOô@Ó_x0016_Gü¶_x0002_ð@~_x001A_\y}ñ@Ã$æ_x0019_Ôó@ÌbÖR_x0010_õ@_x0002__x0003_°kã_x0015_ô@ç_x0008_Ú_x0001_&amp;õñ@A©,ÌÀÀò@_x0001_&lt;Ö_x0006_6ð@UãÀ&amp;ÏÚò@ {_x0018_F_x0016_íò@{ ð@1!»_x001D_,ô@ùÞ/»Mð@_x0004_;G Àò@è3_x0003_Æð@_x001F_;Ô_x0011_!(ô@Dì¾_x0015_Éò@ðÕs09Åñ@ ¹_x001A_k)ð@Ý¡pô_x0016__x000D_ò@øÅê(b]õ@ßÇ´ÕÍï@_x001B_k«ûúzõ@ÌÕÀV-ô@Z)_x000D__x000D_þô@«¤_x000C_û°ò@RÃb&lt;ò@_x000E_»úÂþÉñ@i÷EjÐð@P^=a]¡ó@_x0015_púÁîò@Y$¼ü§øï@½ÔsîpÛó@A¬qzCïó@ÚAÓ¯ñ@f.X_x0001__x0002_Ë~ð@_x0016_õ¬pºö@ª_x000E_ÀM$ò@ºåm¸Gñ@ÌxîÙ÷@òÜk*¿ ò@£¬G56ò@º_x000C_àÈ[ó@å_x001B_¶_x0005_ô@N]_x0015_ØN}ò@àz®Ö¦/õ@´÷J±|ð@ú_x0005_ô_x0005_¬õ@ÖÎÔZ0_x000B_ñ@í }oe ô@!_x0015_I5Lñ@bB³/Ðõ@ óØåPð@_x0019_K­$7Üó@_x0015_£|z÷@Ä#áP7¢ï@ßÍ_x001D_6»ð@ì¾Z*3_x0016_ó@Îä_x000E_e#_x0004_ñ@_x0010_äX\^ô@Ào_x0001_®_x0001_ó@qcyÿ_x0014_Lò@(@u±1ö@$_x0003__x000C_4_x001D_ð@_x001E_p_x000B_¡uó@d­&gt;`Kñó@"ûRE%Zõ@_x0002__x0004_;g&amp;_x0005_±$ò@ä¤v_x0003_ó@W!L_x0017_(õ@üÚ§ñ2ùò@ú,ì¾¸_x001E_ò@ë_x0002_Å/ö@6_x0015_5_x0001_^ô@_x001D_õ_x000B__x001F_Éô@0O¤òª~ñ@îÔSàÜ6ñ@sérP_x001E_|ï@äã$ãñ@_x001F_aß_x001A_è9ñ@+¢iLgö@_x0002_¥pÒ_x0005_÷@£,_x0016_n_x0005_=ó@Þ_x0004_¿.¡=÷@ç5á²_x0003_Sñ@_x0018_¨jØñ@æ_x000C_Æ_x0005_,ò@_x000C_l6ä_x0018_ßï@¨­7 _x0018_Åð@ØOõÑ&amp;ô@~×_x0010__x0019_­Ùó@t_x001A_Ï®òó@¨©=q_x000B_ò@¬¤¤o&gt;lõ@ú¹¸ó§ñ@+»I¶öï@_x000E__x001C_b_x001B_Qô@|ÖÐ¤§ªõ@_x0018_Ð_x001C__x0001__x0003_ç¥ñ@]àë¤õëõ@¬+%{rô@«©­ô@gOé_x0005_µïô@PÃ_!Â²ô@g*®_x001C_*¿ò@óßxCÍÁò@È,ÌsE0ñ@Q$ÔØÄ,ó@%I±&amp;£õ@0byXÁõ@)ùßP©nó@í´ÀÜ8hñ@_x0001_J'ô@ª¿û³Òð@»dRÂ_x0006_ò@B´¹}[_x0001_ò@²_x0001_hÓýó@1_x0002_±¨Òò@W ëIçWó@&lt;®tI@_x001A_ô@l_x0002_½Ý$Rô@_x0018__x001C_éÔWö@°,_x0011_Ifô@êÂ_x0013__x000D_"ó@_x0006_/þ®_x001D__x0015_ô@R_x0017_Àâ_x001D_¬ï@À_x0018_¡_x001C_ð@3µÁWò@]e?t_x0019_Yô@IvÊ_x0018_ó@_x0001__x0003_Ú_x000C__x000D_¥ñ@£~zCg_x0008_ï@äáÍBxúô@Èk×g3Îð@tÎ"ò@¼_x0006_·°'_x0003_ð@aþÎS±=ñ@(4Øymò@7e$#añ@Z­åyhÚñ@_x0008_ÊuÿÖò@¾C¶1Æ÷@G·s3ró@ _x0002_`é¿àò@4´µO÷@¶aí¶äó@s¸ýëHFö@ªj&amp;îýúð@V_x0008__x001C_ñ@7Íàgó@_x001C_1|+kÌò@VÜ±È[ð@3MFËÅïó@UãÔ¯ö_x0016_ð@Ù#v?pð@_x0007_¦Un*_x000F_ò@î_x0001_¤iö@_x0014_t+e&amp;ó@»ír@Ýõ@&gt;nO_x0017_n¢ò@çÜMl¨5ð@ü_x001F_oà_x0002__x0003_PÌñ@(lÓ(ñ@MvÄJ½õ@£:8_x0002_Ö¢ó@®Õ_x0018_óïÈò@_x0002_5¡Ø_x0006_õ@_x0017_æ.Á*âñ@}udG¤ó@©Ó$ñ@ÈÔ"Ë­ô@_x0010_Ó_x0014_?:tó@~AjÊªð@@­0®ò@¬·ó©_x0017_ò@¸ï_x0003_àæòñ@î\¹ý_x001E__x000F_ò@Ý_x0004_ü_x0001_òzô@_x001B_iç_x001F_gò@ÃÜ_x0013_14ßô@Zk/pxõ@_x0003_M¢ß¿©ó@V_x0006__x0013__x001C_Áó@(w7Àõ@_x000E__x0005_­±s_x000C_ö@6NÙLló@¨Ê`p½jò@-ÒÀ._x001F_ñ@_x0008_D©½ûó@8_x001D_ÛÑ_x0010_ð@~°þ_x0018_Ró@P_x0019_Dí_x0010_õ@úji¸ð_x000E_ó@_x0001__x0003_"*îÍkñ@_x0003_¯,ôwñ@¬_x0017_Á#Âö@õ_x001A__x000B_#ô÷ô@hÏÁÒ_x0014_Êð@_x0013_xN:ngó@íúl_x0018_Ïñ@V×&amp;-×pó@DÌ°ÏÙ;ó@,í_x000E_¯_x0013_ô@á;Õð¥ðð@=_x0002_çìô@ ·ëSñ@_x0004_alþwÆó@­_x0012_6%f_x000D_ð@Ër8_x0019__x0015_ñ@ìÕÞ&lt;C{ó@q®6îIñ@\¸©_x001D_ õ@_x0014_&gt;g_x0012_	ô@[°îµ¾Ïó@¢	µÍ_x001E_ó@-nÓùªò@±`èB¶Üò@My@DÞò@ºÃÊOPö@9²!;_ô@x®Ï5_x001B_*ó@_x0014_ÜËf1_x000E_ó@S½¶Ü«Ñô@îøî·_x0002_´ð@t^_x0003__x0005__x000C_ºð@­º¶ù_x0002__x0012_÷@À¤_x001B_GËñ@ø%¶2Iqó@êþj|_µó@.lÜ[6ò@EcÞ¿Åò@ÆºÍî_x000F_ó@_x0019_¿8^ó@_x000C_í_x0003_íhPõ@_x0004_òÄ_ÐKö@Àx0ïÏò@Ú/ó¨Õ6ð@Óö$="ó@³Å»ç1ôó@¿._x0002_pdò@ h	õ¨Êõ@f¾IH¢yó@Õ$_x000C_kð@xü Î0ð@ô_x0012_TÙ:ô@§¡_x0010_Çò@¤IS¿U¦ñ@I_x0013_ô-C_x0002_ñ@_x000D__x001A_Áùâð@9«ÂÔ_x0005_ò@ &amp;Ñm-ñ@mns_x0004_Òð@nNíÌ_x001D_æõ@ùT¯EÔò@ìw_x0006_n_x0001_ó@&gt; aÖõ@_x0005__x0006_þÎ¥ly_x001A_ñ@;!~IÇÚõ@53úYÀï@_x001C_G_x0002_Hô@U.ÛO×ó@³^â_x0001_«ð@_x0003_!0_x0013_ó@?R_x0007_#8ñ@ê.I¾Ùô@ôT_x0012_¾Úô@Z'S¸@ô@Âð_x0015_E÷@Å_x0017_Kgïó@¢ÆGtI§ò@_x0001_^iÏ_x0004_ò@£_x0019_9)Õ°ó@3dIúñäò@_x0019_òùe½ò@@âa_x0019_Eáó@°Úòö@.@×_x001B_óõ@_x0006__x0005_¾º%ò@nkt_x0006__x0003_õ@LF_x0012_»©®ò@ À·_x0006_¥ö@LþíÞÆõ@	àãÄòñ@kß*õDó@È·S_x0019_çñ@ò;à4Y$ò@_x0008__x0005__x0005__x0008__x0005__x0005__x0008__x0005__x0005__x0001__x0002__x0008__x0001__x0001__x0008__x0001__x0001__x0008__x0001__x0001__x0008__x0001__x0001__x0008__x0001__x0001__x0008__x0001__x0001__x0008__x0001__x0001__x0008__x0001__x0001__x0008__x0001__x0001__x0008__x0001__x0001__x0008__x0001__x0001__x0008__x0001__x0001__x0008__x0001__x0001__x0008__x0001__x0001__x0008__x0001__x0001__x0008__x0001__x0001__x0008__x0001__x0001__x0008__x0001__x0001__x0008__x0001__x0001__x0008__x0001__x0001__x0008__x0001__x0001__x0008__x0001__x0001__x0008__x0001__x0001__x0008__x0001__x0001__x0008__x0001__x0001__x0008__x0001__x0001__x0008__x0001__x0001__x0008__x0001__x0001_ _x0008__x0001__x0001_¡_x0008__x0001__x0001_¢_x0008__x0001__x0001_£_x0008__x0001__x0001_¤_x0008__x0001__x0001_¥_x0008__x0001__x0001_¦_x0008__x0001__x0001_§_x0008__x0001__x0001_¨_x0008__x0001__x0001_©_x0008__x0001__x0001_ª_x0008__x0001__x0001_«_x0008__x0001__x0001_¬_x0008__x0001__x0001_­_x0008__x0001__x0001_®_x0008__x0001__x0001_¯_x0008__x0001__x0001_°_x0008__x0001__x0001_±_x0008__x0001__x0001_²_x0008__x0001__x0001_³_x0008__x0001__x0001_´_x0008__x0001__x0001_µ_x0008__x0001__x0001_¶_x0008__x0001__x0001_·_x0008__x0001__x0001_¸_x0008__x0001__x0001_¹_x0008__x0001__x0001_º_x0008__x0001__x0001_»_x0008__x0001__x0001_¼_x0008__x0001__x0001_½_x0008__x0001__x0001_¾_x0008__x0001__x0001_¿_x0008__x0001__x0001_À_x0008__x0001__x0001_Á_x0008__x0001__x0001_Â_x0008__x0001__x0001__x0001__x0002_Ã_x0008__x0001__x0001_Ä_x0008__x0001__x0001_Å_x0008__x0001__x0001_Æ_x0008__x0001__x0001_Ç_x0008__x0001__x0001_È_x0008__x0001__x0001_É_x0008__x0001__x0001_Ê_x0008__x0001__x0001_Ë_x0008__x0001__x0001_Ì_x0008__x0001__x0001_Í_x0008__x0001__x0001_Î_x0008__x0001__x0001_Ï_x0008__x0001__x0001_Ð_x0008__x0001__x0001_Ñ_x0008__x0001__x0001_Ò_x0008__x0001__x0001_Ó_x0008__x0001__x0001_Ô_x0008__x0001__x0001_Õ_x0008__x0001__x0001_Ö_x0008__x0001__x0001_×_x0008__x0001__x0001_Ø_x0008__x0001__x0001_Ù_x0008__x0001__x0001_Ú_x0008__x0001__x0001_Û_x0008__x0001__x0001_Ü_x0008__x0001__x0001_Ý_x0008__x0001__x0001_Þ_x0008__x0001__x0001_ß_x0008__x0001__x0001_à_x0008__x0001__x0001_á_x0008__x0001__x0001_â_x0008__x0001__x0001_ã_x0008__x0001__x0001_ä_x0008__x0001__x0001_å_x0008__x0001__x0001_æ_x0008__x0001__x0001_ç_x0008__x0001__x0001_è_x0008__x0001__x0001_é_x0008__x0001__x0001_ê_x0008__x0001__x0001_ë_x0008__x0001__x0001_ì_x0008__x0001__x0001_í_x0008__x0001__x0001_î_x0008__x0001__x0001_ï_x0008__x0001__x0001_ð_x0008__x0001__x0001_ñ_x0008__x0001__x0001_ò_x0008__x0001__x0001_ó_x0008__x0001__x0001_ô_x0008__x0001__x0001_õ_x0008__x0001__x0001_ö_x0008__x0001__x0001_÷_x0008__x0001__x0001_ø_x0008__x0001__x0001_ù_x0008__x0001__x0001_ú_x0008__x0001__x0001_ü_x0008__x0001__x0001_ýÿÿÿý_x0008__x0001__x0001_þ_x0008__x0001__x0001_ÿ_x0008__x0001__x0001__x0001_	_x0001__x0001_W+_x0006__x0003__x0005_Yñ@Æ"A¡À_x0002_ò@·?ð_x0016_¡ñ@ú¸ueõ@Â@|öÇòò@P4m_x0019_¾õ@'íë¤~õ@¶Ò¹9Ùºø@±_x0016__x000C_x¦ñ@(ª¶_x0003__x0012_xô@_x0018_·_x0008_Gó@þ§wùýñ@ß^_x001A_BÅéò@h¤Q¥¬$ö@_x000C_7îlÉBó@rvÜ¦E_x001D_ô@´_x0018_&gt;_x001E_¹oó@$pªÀ¡Sñ@N&gt;3ó@_x0013_?Bàjõ@I¢_x0017_è`ò@_x0001_X?_x0011_¸ñ@_x000E__x0017_@_x0006_Ãö@u jêõ@¿éR_x0016_ÏÍò@K¸Èºcô@DëÓd_x0016_Pô@|ë÷2Ümô@Ähù4Gó@­æL__x0004_ò@?ã$\ 1ö@¾AÍjrô@_x0003__x0005_µDÜ_x0001_ö6ñ@gÿØmÛåñ@@/_x0017_d	fó@_x0003_h_x0003_*÷@ê*Gõ@}é¸¾±ö@¨×_x0010_KâNñ@À&lt;³®'_x000D_ö@×#pn9õ@r_x0017_EÖ¨Ìò@n_x001D__x0006_;ôE÷@8ØÆ³-ò@àÿ!Ë}ó@þ£²»Õ_x001C_ó@+¢m¢_x0017_ò@B_x0003_£õ@¾_x000F_10_x0006_ù@]_x0019_WÑ) ö@ÚÔ½7ò÷ô@b¹ÿ­_Cò@N_x0005__x0019_ ¶ø@Px_x000E_©o_x001E_ø@õìÑ¾»ñ@_x000E_re#»2ö@ô_x0004_¯_x000C__x0008_ò@VðË^_x0002_@ó@76Ôj½ð@\ï_x0004_²Óµó@;Üuðgö@_x000D_ýãm_x0018_õ@A?Í?ó@_x0016_¿_x0001__x0004__x0001__x0003_¢\÷@QÊÁ_x000B_zaó@/Î_x001E_©ÿ÷@í_x001F_ü_x001F_­õ@Ù2@{ÿð@÷GWpñ@JÏ`ñ@N_x0016_ÀÚn_x0006_ú@îv-¶ô@_x001E_àU_x0018_¾,ñ@j¹1÷Só@_x0014__x000C_\ÈæÃó@½÷"Aö_x000B_ò@7©» _'ò@ÖyÁ"ûrñ@í-Ëï÷@_x0011__x0007_FÉ«Þù@_x0012_°_x0018_~ßñ@_x0010_¸0Ð$ò@Pù?_x0006_ò@XÏ&gt;¨Öõ@Eô±im{ö@\úÙý_x000E_÷@~[±æ1õ@%_x000C_bî©õ@!áßáÔGò@_x0005__x0001_\§Zò@_x000B_¹!5kÍð@¿´S±[Éò@èR¿Ý 8ó@z_x0002_KH³ó@q©Æ5|3ó@_x0002__x0003_×_x0016_ ô@ëe1³_x0011_­ô@Pö_x0015_Ñ_x000E_ö@&amp;Në_x0013_÷ò@Kmv&gt;4ìô@Uz÷_x000F_cÖó@!h2Y8ñ@?bU£0+õ@,&gt;,µ·'ø@Óy­îeó@ü_x0003_$Ê0]ñ@'@@¾ãð@ à_x0004_³ã»÷@Pw_x0018_Âíó@éÝ`/ïñ@ºr¢ôÅ_x0012_ò@7j_x001B__x0001_õ@_x001A_6(_x0005_;hø@bn]^®ô@Ç¯«Þ_x0008_7ô@'_x0013_Èhfò@ä¬[®¦_x0018_ñ@[ ±@Yqó@Àú^òÝð@i°54é_x0017_÷@5£~hX÷@MÔ^_x0005_Íð@dXÃväó@`¦ìÏ+÷@`¶Fd1'ö@äY'¤8Pù@@_x000C__x0001__x0002_pùó@L'9\æø@qÓ·)dð@&gt;.LÜñ@`_x0001_õbÓâõ@Ä_x0004_ô(§÷@éRD5_x001A__x0002_ó@ñû1ò@Ù#x_x0013_ø@ÇúÁÆÌ}ö@LoÕ¶4ô@.Ì_x001C_Bøó@íûº!ñ@Úä_x0002_ëj¨ô@Ãs{9Ç_x001C_õ@N¿×Z_x0018_0õ@2²lbBåô@ì».SRõ@¼^{v|ñ@À_x0018_a=_x000E_õ@¶5íÝãô@_x000E_Ð»Ï]sò@â'óÅ_x001A_õ@_x0010_\`Ësó@7:ïó@{_x000C_ò@º8]_x0007_ò@8ú_x0015_þz_x001C_ó@2F².óèô@(_x000C_â_x0002__x001C_ö@éVV_x0005_Âñ@_x000C_}_x000B_¿ub÷@_x0001__x0002_¹w_x000B_sÓö@ðÖ¼_x000F__x0013_Ùö@&amp;ÚI¸_x0011_õ@nà©P¾þö@{nãÍ_x001E_yõ@iÓÀ®oFô@Õ"8wñ@·jñ@ðç_x000E_ÆJlò@Ï©¡ò@fú_x0004__x0004_Òô@_x0002_Çvîò@ú}ìÅÞø@6}_x0018_áOó@`'Õîc_x0014_ò@_x001E_[_x0001_hV{ò@_x001A_~ÌP*ô@_x001F_¯±NV÷÷@mX¿åhõ@?ÑøFzò@[_x001C_®)´[ó@¼©V_x0015_Vð@âôìý8kò@_x000C_·k;Ùô@¢\»ö@Ø=,yHcó@@D_pTö@_x0002__x0016__x001F__x0003_ò@pÂ¶&gt;_x001E__x0006_õ@ÈÖJmi_x0008_õ@ô°³Èðô@*_x001D_ö_x0007__x000B__x0003_ñ@°_Ñ_x0012_ìò@Òì_x0001__	_x0018_ó@¬Í´úüð@=«[³ÊÂò@DÏS¯ô@T_x0006_JAô@È&lt;9nWõ@Å×'_x000C_èð@-jo.&amp;ò@FªÃ8_x0007_ô@:â0êOlö@_x000E__x0001_¹3Õñ@_x0018_D_x0002_q.rø@_x0015_*_x000E_fMò@á_x0002_\ô@_x000B_rìâò@Ýgõ_x001F_ó@t¢±ø@z_x0011_PjÂñ@²ÂÄÂíUó@ÈØ_x0008_8Øó@r¹À5gQõ@A_x001D__x0005_XÕ_x0011_ò@«&lt;¢Ù!kò@_ÄÁ¤Áñ@Zoø_x0008__ñ@î_x0004_Ò_ñ_x0003_ó@àùc4ð@2	ÐÚð@_x0002_uhªô-õ@VüÆr÷@_x0001__x0002_vïE{t_x001A_ù@®Æì{ã_x0012_õ@òãÉ_x001F_ñ@¼_x0005_,ë6}ô@ß5Í_x0001_yò@»[æcäó@ý¯'5¨Ró@ïs?_x0011_hñ@UV=?ø@Æu;s_x001C_hô@ù+®tfñ@Oò%_x0018_ô@65óÒ¡ö@8ç xí»ò@/2Hæ`ö@p_x0010_ò@(¹æú­«ó@ìO©r®ó@*Ñ»'ý_x0014_ñ@_x0015_êÚoñ@_x000D__x0013_e_Îò@8µGT¾ò@2ÊyC@ò@ÈBpu«ûö@40RWKñó@&amp;mheÓÓó@ _x000C_IJò@ÖÕÀc nó@_x001A_Ö¬_x0014__x0018_ó@c¥¸¡_x001C_ô@3CÜ0Ò9ö@ö÷4_x0001__x0002_BIõ@læ_x0011_Òõ@÷.7á	õ@_x0016_Õ_x0013_âö@3éh]D¼ô@2@üMëøð@4·$GIò@Pb_x000C_ðb|ö@6ÌM}Òó@_x0007__x0012_LxñÁð@._x000C_¹±Ró@+_x0011__x0016_aõ@_x0019_*º_x001A_x_x001D_ñ@ãÀÀõol÷@_x0015_+_x001F_&amp;_x000E_Eò@_x0019_©ûÁþð@`Ð_x0010_wRð@P_x0011_Öb7ô@_x0005_p_x000C__x000F__x0002_Æò@_x0001_x_x0016_·A¨ö@/¶û$L]ô@ýö#ñ@_x001E_Ô×_x0012__x0018_ø@^~"f½ó@Ík^¦í¦ñ@Ä+&lt;I2ò@æI³ûhRö@GÆÁü_x0003_ô@æKEpT\ó@{c_÷Ûó@{_x000C_9Òµö@Ú·ü_x001A_Ãõ@_x0001__x0004_Åø}b	áñ@¨_x0003_ó_x0005_Oó@FÀ«®_x000D_Cô@îÌ}:0êó@ÂâlA_x000B_0ô@Å_x001A_-ùõ@7¥_x0011_÷ùä÷@(,Ãjí£ô@zíÐâ+,ô@þêCË_x000F_[ó@¸z÷¯fô@PNÕ5ýÕô@Ü»óU±_x0007_ö@_x0003_Í_x0002_ÞIó@;ìõö_x0010_¥ô@íRÁJÆ÷ó@k¹^îoø@Uø_x0013_J{ô@ð¿°Cg_x001B_ò@}_x0005_Ï¾#ó@_x0001_PýÐ*ñ@_x000C_Rø.Í8ö@OJÐùùö@_x0018_!_x001C_~M±ò@è½×_x001B_£_x0010_õ@OÔÙÞmõ@g÷q3¨Rô@Û_J×Fò@Ö¯ó@m_x001E_ÃÜ'±ô@^_x000F_b_x001E_ñ@_x001C__x0005__x0019_}_x0001__x0005_ÕÛö@ú{èZ_x0003_ö@s_x0010_;Ît£õ@jê.¨Òv÷@ª_¼³4xö@Þ_x000C__x001A_@¦Zó@N¢­ô;ñ@:ø%G`ò@¥ïÄÅò@úò·F½§ó@&lt;¨y$3ø@ÎÑÕsðó@$"tàù¦ó@_x001A_§ãÝåðö@%Ü8RØ»ó@ì¼_x0010_Â£ò@xÛÝdðàò@sówMìmó@ÖêÀ¯8mñ@_x001C_bK»:_x0002_ô@aE_x0012_ËÛ_x0005_ó@VÑ_x000B_WA²ó@OW¯ªò@^3of­ö@ï+Î1=ìó@úm3ã:ò@ÿ_x0004_SêÚò@ÜÕ=ú·Çñ@Ð·,B÷Ùô@Éóæ_x000F_Òô@«d®4ñ@_x0011_j²ýó@_x0002__x0003_ÓfSø._x0001_ò@Â%«o¬Wó@ï_x0011_â&amp;[ô@ï&gt;¸Õó@_x0018__x0003_l_x0005_%ô@mÀvc¦õ@ÅÛr_x0016__x0015_Îô@_x001C_0i#ô@üÜ¿=6 ò@Ì_x000D_dÈÓ_x001C_ö@»þ_x0016_õ_x001A_Äò@_x001C_ò_x0001_j_x000C_ó@.ØëåLÛô@oÃ²#Äñ@.µê$_x0013_ö@ÒX²ò@^ÉqöÅíô@âTz©óñ@'XRîLðð@æ _x0017_Qûsó@_x0005_ ä_x001B_Âö@,±_x000C_K"_x0019_ö@ëF¾Ë+Jò@¬xíäÁó@»4sò@EÑnÅóô@_x0019_©_x0005_ZúGø@²r¥6Ï.ô@_x0004_UO_x0012_=õ@¾B_x0001_ÿÅô@!_x0003_ÏLó@`Hê_x000D__x0002__x0003_s'ô@FI_x0006_%mô@Tö)Üyµó@_x001D_ÞÅ¹íûó@_x0004_å¨Ýõ@ª¶^_x000E_ù@*êw*CBó@&gt;×Äùô@Ë®mè_x0008_ó@ä&amp;_x0019_i|úó@V¾û_x0002_ô@Ó@j_x001F_Sò@õQeÓÈKõ@«,lò@n+Æhò@±Þù%Fáð@£ ké¢ñ@­~ã_x000D_õÆó@ ³sÝ_x001C_ô@Ã?N~C_x0003_ø@W#7e_x001E_pò@¾ijO_x0007__x0015_ô@dF5ò@¬_x0003_ïÌOõ@_x001D_Xb_x0001_³ñ@É_x001B_Üß_x0019_ö@_x0011_:ô@³í¡Pìõ@Z_x0001_&gt;àöð@ºË¹Õ&gt;¨ð@ì+Ê&amp;ÁAò@WY_x000C_Kvõ@_x0005__x0006_À)j_x0013_¤_ò@«î2_x0003_ ó@_x0012__x0006_-°õ@ÜaÐüÿ_x0004_ò@)PÔm4$ñ@MW_x0010_lñ@Bm_x0001_ÿ]õ@½5|·ö@&amp;¼fÉ%ó@_x0002__x001E_%UCö@'j=Lrûø@3òO_x0003__x0011_Ôñ@\Rö÷@j-_x001D_ú'ù@dZ_x001C_Õ_x0005_¬ô@J¦#]Ãô@Ô_x0019_±{]kó@_x001E_=_x000D_A¦ô@Ç£ðÛlæõ@2¥:¾½ö@2Ñw¹_x0018_ó@Á&gt;_x000B_Enjó@ò_x0001_å_x0011_Ïó@JMð#Ðô@V²]pç¥ñ@7þêøùõ@Ô_x000D_`é_x001F_ô@éJäDì¡ó@ÎlÌ¬bH÷@_x0010_wûÓznð@±R_x000F_Ë]ó@hgtê_x0004__x0005_ä«ð@¯_x0003_ ×®ð@@Îo^qÞò@{'9xñ@_x0008_ó=ê²qõ@$ª-·öó@H_x0006_c²ì_x0001_ñ@_x001F_8jomò@bå¾V"ó@T^a®(ñ@0ùC÷_x000B_õ@	_x0016_õ%V°÷@$&gt;ê&gt;¿ò@:öõWò@µ¬­úGÙ÷@j_x000B__x0016_'càñ@:_x000E__x0010_æµªñ@Æ²Å\bÞô@_x0001_pöµ ò@f_x000D_&amp;ÆÅõ@ÙPT~lÇð@v_x0014_iºô@öä_x0017__x001F__x0008_$÷@¶µ#_x0013_ô@_x0016_³{¦w ÷@è-íarò@"_x0002_ôìÅ&gt;ô@¤%_x000D_&gt;Pö@:gÔ÷_x0002_6ó@°4³_x0017_òõ@C_x0002_ýñ@¯3_¦.ªó@_x0002__x0003_ÑCõ,»&lt;ñ@è&gt;*_x001F_ò@ÕNZMbò@B9V¢ù(ô@V_x0013__x0013_¼ó@_x000D__x0019_º_x0004_êðð@_x0006_[]&amp;ò@¶OÇÓ¡|ô@Ç.xXþÆö@ÙW_x0006_ê)Fõ@¹DØZõ@*ò_x000C_Oâ_x000E_ö@_x0005_)zóÄô@9)°]?ó@_x0011_®Ø)_x0001_ø@ò	[BÎó@L&lt;?§ûò@ mZàª"ó@Y]MÁ³ò@ÒÏ«3]_x000C_÷@Xs¼æÀ«ò@_x001A_I-B_x0011_'ò@°W_x000E_ß:õ@_x0018_ÿ_x0018_cý_x0010_ñ@_x0007_³7ñ@_x0003_²äyQò@£&gt;³Ð_x0006_ñ@çy+°ó@Ëái¾)õ@^_x000D_-ñAó@+Î´Î³õ@«©²l_x0001__x0003__x0008_Àö@Æê_x0002_ÆÁ·ö@-DåEró@_x001E__x0014_ú_x000C_ò@7Ùÿ&lt;ò@ÊCDZñ@¢_x0003_Äû7_x0011_ó@_x0019_âX9²ô@v	'(ô@ózªî4_x0018_ø@*XRíò@jrrOSö@Á"ÓÐk»ò@OÙr-íÎô@«Y%@gò@Å±]U«.ó@¥/[}_x000F_õ@_x001C_*BJKô@Ì&amp;J½Ã0ò@_x0006__x0017_ ð@ZB.÷ö@ÔÃpkñ@_x0013_O_x0017__x0010_ôVó@_x0008_AqòHSó@yÝÇ	ó\ó@°S/òþõ@\_x001B_%Ûöô@ös¿_x0011_éö@gL_x000D_Ïº ó@ºÁk¿ó@ÄNrð_x0013_\ñ@[Vgùõ@_x0001__x0003_¹8­!³_x000D_ò@_x000D_5\±ð@Þ¦úÈ"ö@ùpí³&amp;ò@ÂÕ|4µò@ð_x000D_sªþ\ô@d:_x0006_Òûñ@N£}_x0012_?ò@yÓ4bñ@=ùJ¿ð@á²_x0001_¥ð@ò_x0012_Y¯K_x0007_õ@Îojeßó@8¯wÊ1yó@ÆAU£Ïö@6 ¦¤üò@4£aÀãGñ@éÕ©e_x0002_õó@ºS\_x0001_ì_x0002_ô@¾"4Úõ@½²_x0006__x0008_ÏÄó@âThìÆÓö@Cý_x0016_È«õ@xp$A¾Lñ@ª:+Gõ@|Kv=ö@õ_x001B_u{`Àð@¸_x001E_ö_ù@@zËÞÒö@~Oc"3ó@EVa²óò@N§Sõ_x0001__x0002_PÔð@6¸Äßñ@U¦(hõ@bÛ09$Áö@_x0006__x001F_Éó@ê8yPó@_e&lt;ù_x0019_ñ@ÎëÜõ¬õ@häL_x0013_Löø@_x0005_Ã2[^ð@_x0016_jIfÌ#ö@ãaÓ)½Cñ@fò¼,ýìñ@ÑÈ§n¨_x001A_ô@&amp;ø_x0010_\æ_x0013_ò@Êá9ï_x001A_»ó@H*à.Ãð@~_x000B_¬2_x0014_ó@ã_x0018_ve²ºó@Vpu¨r(ò@_x0006_Ìç?Õô@E_x001A_À_x0016_ó@t.åóó@_x0004_íñ Èñ@s²1Ý¸ó@Ip_x0015_ÌÁø@W_x000F_£_x0010_fò@¡?J`Fñ@Z_x0018_j§Üò@F0)ÉßØò@:_x0013_fÊèò@åY!"Oô@_x0002__x0004_ª7îÎ¢÷@ÒE_x0019_­Kñ@õîÑ!Nò@v£ðZ_x0001_õ@ºÄÇ¾ßró@pîq¦I-ø@S´bÑô_x0018_÷@Â&amp;_x001D_P_x001A_ñ@&lt;ÐÒü±ð@_x001A_åFoò@_x0018_4ºJèó@²&amp;xI@£ó@n_x000D_´[nüô@tDs &lt;ð÷@geuiª_x0008_ñ@¹é _x001C_õ@Âò¹	W[ò@Ú~¡Fó@8}Û_Êò@9cÖîÕó@3åm¢có@Ã4ÙÙO¶ò@Þj,£_x001D_ió@[-cÀ-ô@)1_yð@·!ÄwCó@_x0014_ó_x001F_Ê-/õ@¦ið7_x0016_Áñ@F&amp;Øxå¦ø@·,!ÀÃù@_x0003__x0016__x0005_u_x0007_bñ@BlB_x0019__x0002__x0003_WÉö@êøcU_x0004_3ô@ªíÐ	ö@°Ý6ûÿùñ@Ù6µ_x0016_Lîò@ãH_x0001_ô¾ó@_x0005_ùÊå¤ò@PjèÎð@_x0018__x001C_oÿ_x001D_ó@º_x000D_58,®õ@µPè_x000F_|ò@_x0014_ï_x0003__x0013_¦vó@_x001B_UoQ±Mò@È"cN"Aô@Zg_x0017_F~Z÷@A7F¹ó@)OM=Ëªø@H&lt;£¥«ó@!:"²¿ò@ÍBßa¢õ@_x001B_É}tª_x001F_ô@úôB2äó@;rØñ@Kv._x001C_^'ó@COÉHç"õ@®ì^Hô@Vß¤Þð@îD	Dm3ô@ù_x0015__x0006__x0002_Äô@çqÖ³Mô@à&lt;=ÐEMó@_x000B_p.|£ð@_x0001__x0003_î#ÜÑ{Õö@^£¤m_x000B_÷@ýXHîÔ:õ@8Sù±_x001D_Õó@àÐÀªãûð@Æàûè¯Âö@0_ÑTõ@ÈGWáò@$Ø¹µò@&lt;_x0004__x000B_ÙÁ_x0012_ñ@»ÂÈl_x000D_òó@gâr£_x0012_õ@tÀ90_x0013_ú÷@,%¢ÜÄvò@«_x0014_}_x0004_õ@JÜ[ä¶õ@aÌ«ðýò@_x001F_¨Ö÷Pò@X#_x0015_~kêô@§_x0002_öKvô@g_x001F_0[}ñ@_x0019_q\¶ó@P_x0003_Å_x0012_÷@À-§TDô@ÇØ$Lò@\è&lt;ùò@êªÒ/ºqò@l~~¾N½ô@»J[µó@CþÝMäõ@®ë_x001F_-ð@ôXu_x0001__x0003_Ë&gt;ö@.Â%w8öó@_x0002_ ó\_x0013_ô@pFYó_x0017_ïö@s_x0013_ôý¸õ@xÀF¢Oñ@EÛmáãÌó@yê9Îä)ô@æõûNYñ@tw§æ	÷@ômZßÝô@ÑHûô@A/¯®Íá÷@5_x0018_X_x0017_Òzñ@B2Ø?#õ@´ _ô@_x0008_iÄãó@_x001C_«ò°Yó@¦©E_x001D_s&amp;ñ@É T­_x0004_ó@Ã#0åùò@KÂ_x0013_è6÷@Ëh_x001B__x0012_Oõ@à_x001E_°éÐò@"K_x0006_7õ@o_x0012_Î%Ïyñ@&amp;SK&amp;_x001D_õ@»ZËï¨/ô@£ÎÃF¹ô@V£T_x0001_n_x0011_ñ@[ëw ¾áò@4_x0014_úµÖñ@_x0001__x0006_÷-0Û4Îõ@~±úå3_x0001_÷@´)e5_x0007_0ó@_x0014_ :'#Úö@^x,õ_x000F_Sñ@ïà(P6ô@Ä_x0001_%X_ø@h_x0002_bPDô@kºÎÚ_x0015_Dõ@@2³Ïõ@.à?À«÷@¨Ù_x001A_3tô@â_x001A_:gñ@5¿'°Xò@ñ]Þ_x000E__x001D__x000F_õ@$Ý¤§{rõ@·4_x001D_JÂ.õ@Ëì5_x001A_¤ô@K!_x001D_­Â_x0016_ù@|L+_x000B_£8ò@9Ü([p_x0005_ñ@_x0016_°?¯ñ@9f_x000D__x000D_ñ@Þ«a_x001D_$ô@¼³J_R=ò@öºy]È;ò@]7O_x0003_Ù~ò@iÅB¥|ó@¯Éß³â3ñ@e° _x0004_ÈÃò@_x001D_c_x0019_må+ò@kN9__x0003__x0007__x0010_ô@­c¦çö@.ÕûÐ_x0006_ó@Ò Ã`²ñ@ÀÚnì¡ìó@»¯KwhNó@vÚ ñ@VÍSÖy_x000B_ó@|©÷@õ@¯_x0008_¦_x0014_ó@_x0004__x000F_ì_x001C_Põ@_x0008_Q÷_x0010_ó@²MÁà$¡ñ@y¬aüä@ñ@&gt;¢_x0002_Ð_x0001_´ö@lâ_x001D_¦ò@ÜÿsÜ¼R÷@Déß5ÅÐö@HG6¢xñ@¬QJqµ¨ô@ûð°Í&gt;ó@Ê#_x0019_Ó®ó@ß_x0013_Ä	Wü÷@i&lt;ªò@4_&gt;Dñ@ÎBo4å_x000C_ô@yñ!_x0005_Éð@þN§ú9ø@ù_x001A_@òuó@tÚ_x0008_ù8ó@Àdà²ï|÷@`ß£y·ò@_x0001__x0005__x001C_¥èXÎ8÷@Ùf6Ó¢ò@ÿÒ(Ó_x0004_òð@_x000D_Abuêòó@U¢^X1ô@vð_x000F_Ê}±ó@jl¨_x000D_Cñ@«kÍ_x0001__x0006_ó@kmI+ªò@Ù&amp;_x0010_µ©}ò@_x0015__Ñ}Äßò@Q_x0013_À_x0015_Zòò@Yð_x000C__x0002_èUø@_x0010_d_x000F_þBð@ä(fÜ¾ô@¿µ§7éTô@1_x000B_ª©Ðìò@Ejtfüõ@_x001B_@4j¥¬ò@_x000C_Éåöô@¯³_x0003_VÙõ@NÞÝz¦ö@ªËÏb{cñ@$zÀ¬fÈõ@¡´)»_x000D_Ûó@_x0013_Å&amp;_x001A_¼ëð@3í»Aûñ@_x0006_JÔ«@ºñ@ôgFåNîó@ÆË¿Å@ó@6*Õk_x000C__x001D_ñ@òI_x001A__x0004__x0005__x0004_Þó@©HHÃ_x0019_&amp;÷@_x000E_á LÁó@ËÇn_x0006_ÊÂó@!Á¯»&gt;ñò@òPç%£Zö@f!0-±ñ@_x001B__x0002_3Z_x000E_ó@4¿_x0001_?Cò@Ðê¡³Îó@çéØRáäñ@ZÆ'ó@îd%5_x0015_õ@ _x0014__x000E_O¨_x0003_÷@ÿð¡_x0014_ìõ@_x0007_+¢1(Éô@Jû_x0012_±Ñ&lt;ó@Üõ_x0012_Ñøô@ B®Ãé_x0019_ò@Ö5òAº¹ô@|Á_x0001_¿CDð@_x0016_ÄÞ£_x0006_õ@µÃ¤aQ*ò@Ät:@ó@Ä¹ÇÑ'ð@õÝóAñò@JÍ_x0002_ñ@uñÏ_x0010__x0015_%õ@`JºSxÃñ@0_x0015_l1ÂÝò@R!ê±½ñ@Y¯_x0017_eð_x000D_ó@_x0002__x0003_Ü_x0001_9^_x0006__x001A_õ@yv2_x0013_áEó@NÝwq´tñ@ìéWýÌò@vÅô#ö@Q2&gt;å=&lt;õ@¦_x001A_ý_x000D_âð@_x0011_Å_x0019__x001F_³õ@n0e*Ëô@]cx"vð@¶YÍõ@ò"Ã32Xô@ø,_x001B_#@Ñô@I_x0018_ÿÙ	ô@ðd/=â_ð@_x001C_#DX_x000B_ó@­¨Sûò@-/c&amp;ô@íeLÿb¿ô@r¤tk'÷@[[XÆó@þt_x0007_À¦ò@_x001B_5_x000B_¬;ñ@_x0008_çIG2ñ@ØÏO¹úó@_x0016_Òã[¢nô@gKÜ_x001A_¥ó@XrCâ¼ñ@¼_x0010_c_x0008_ó@m_x0005_£êDeò@¹Q_x0016_{_x000D_=ô@t¿ÙU_x0003__x0004_2_x0014_õ@n3Åéïññ@WË_x0004_õ"Bò@&amp;V¯Ýh-ö@&gt;l¾Äò@Aà_x0004_Û_x0001_÷@¬_x0004__x001D_@íô@_x001F__JDæò@éGHÕt_ñ@_x0018_@ûùõò@°$_x0005_¯_x001E_ô@¬ÑÖ&amp;_x000E_ö@ýÐ(¶Àñ@I¶¼Qvò@Ê&amp;«¨¯ø@ÇÉú¦%@ô@_x0016_[Ð¥rÓð@÷_x001B_ôg"Ñó@{_|³Ðõ@ßÉ/Þ:Êð@!fÒ,Ló@_x0015_buK_x0013_ö@a_x0010_ðf+1ó@®!ò\ô@´yÖðéÐó@GýrH.ò@ÓÊÂ_x0002_øñ@ì7_x0015_¡ëõ@0Ù-9õ@Ð#pv_x000F_rð@ß[_x0011_ÝUñ@¤;JéÑ_x0010_ö@_x0007_	[ÒÑ_x0006_9õõ@ÝÚ08õ@_x0002_ë1Ô±öñ@æ_x0014_=_x000E_ô@_x0003__x0003__x000F_Ã½ñ@iü_x001F_ãz_x0004_ñ@PR_x0005_òAö@ÏÇ	b¯pò@ì{¯&amp;3ñ@tÌÒ_x001A_,Hó@_x0010_P¯D_x0013_ÿó@åo0íö|õ@Ht=o{ó@ù§h_x0004_ó@nÎ_x001B_æx¯ò@4ð)|jø@J»´M\õ@Ç_x0014_#ÉÒó@_x0005_ì_x0012_àJö@=!_x0003_6Ãó@_»_x001C_3^_x0005_ó@èDlï5÷@ªDÎ_x000C_mõ@à¨/ÿ_Çó@_x001D_¢_x0008_ÊÛñ@_x0003_òÚD'4ó@õÑã9÷@ ¸&amp;:_x0001_ñ@ÌÔü*°ìö@là;`ìô@yrx¹Íñ@]'_x001A_¾_x0004__x0005__x000E__x0011_ô@ã;ç_x000E_ô@bkÆð@xÁ_x0017_ÏAuô@4!x_x0012_Ñ¥ô@P_x0013_ÈØ_x000D_¶ö@_x000D_¨e_x0013_¾Êò@Õ8Ï»zò@²1Uèå_x0011_÷@_x000B_º¶ØÈqó@ßWQ£®õ@y1}[ð@à]ö_x000F_Ûð@E@_x001B_õNô@@_x0015_@ _x0015_ö@_x0006_}E¯{ñ@¶G(_x0002_ó@_x001C_²Íëè_x001D_ò@:_x0003_¥_x0011__x0017_ô@¨ª_x0005_fõ@Ágc4¦)ñ@&amp;5©r_x0001_ô@Bhd._x0004__x0001_ô@íÍ³_x0011_¥ò@_x0003_xljäð@_x0014__x000D_Ç`Êõò@joIºðø@ÍO_x0006_Ègð@0\°:1ò@|zÆ=_x0004_êô@xÃnÛ&lt;ô@ò_x0019_ÞÉõ@_x0001__x0002_ñ/M2ó@5D´cõ@aIÚBoTó@ú+ÿ|x_x001F_ö@oþÆûhæó@¾Þý!dõ@ÙG_x0019_^§ð@­°o¹­Tð@b_x0013_F|hö@·õËá_x0015_cô@_x0011__x0018_+RJ÷@+ÄjR_x0012_@ö@í:O!_x0002_ò@_x0012_´Úxåò@_x0018_ÑòN;÷@Î@X+ô@ã6uNô@"t_x0019_ïäó@Ao_x0015_üó@C[&gt;_x001C_Ió@ú²pki¶õ@Myr»]ïö@ºúÎ!_x0013_!õ@ÑmÝ(_x000B_ó@$&lt;_x000F_I__x0013_ô@Iõl=_x001F_ñ@_x001E_&gt;ó:!ò@gw´Añ@_x0003_¨VUô@Èæí§æñ@ödÝ88ø@ G§M_x0003__x0004_¸2ò@_x001A__x0016_Ê_x0017_×1ô@è	Nø__x000B_õ@«ð?Lìñ@&amp;`0»ò@ãÑ_ðn¡÷@Ü¢h__x0006_»ñ@¾gI¦b!ó@l&amp;QËGó@¾ PâÓô@_x000D_÷X_x0016_*uó@âÀø_x0002_-¸ó@_x000D_/_x0004_/à×ñ@_x0016_êQ_x0007_¦ù@_x0001_l@Tøõ@ïQà_x0018__x0016_5ø@dÛ&gt;ØJõ@ÜÐü~ð@°uöÏôð@­s¸èÆDò@hUÂ1Vñ@ä ×Hô_x0002_ñ@_x000C_ú²ó@ÿÖúÜä~ó@rFWøólö@òPÕÇ¬ö@4hdÃYô@Ìîæ¬T	ô@id"ô@m_x0015_zÜ½`ó@;q_x0006_ÍÛCô@6·t#Êõ@_x0001__x0002_~`ð::uø@-×Z	Øô@@S´_x0003_X^ó@@xÂ)ð@Iþ_x0002_ë	uö@8/³ò@ ©PÙ©ð@ÖX_x000F_±º½ô@àdEqM÷@ôÞq-_x000D_ò@_x001F_	n0_x001B_!ö@°t+Þkj÷@u{_x001D_/pö@¼Y.^¼gõ@:MÛ|Òfö@m?=Vg.ô@qÄÓ9æ{ó@A%UÓ7°ð@¨vëU[ö@]_x0003_`Tq÷@|âCd4ó@£`_x0002_DEö@&gt;_x0008_ò°Â÷@nÞrÌó@_x0018_uv	IËò@ãë_x0005__x0008_ó@Åè__x001B_DÑø@K&gt;@ñ@c%í_x000B_^Xö@$_x0008_ô@ù|V6_x000C_ô@W6f_x0003__x0006_v_x0019_ó@µºÖv¸ô@w_x001A_!¢[ò@ìiÂ_x0001_aõ@üf­:Ýó@_x000E_?_x0017_}ø@+^Ø¯¤Û÷@_x000C_õ±ñð@÷@¼&amp;´xÕ,õ@5H_x0018__x0006_Ûõ@_x0015_«I_x001D_÷@y&gt;g_x0013__x0018_ñ@/3âËaÀò@]ÍµêÌñ@È¥|_x000C_+_x0007_ô@_ð&amp;_x0002_ò@°;Q»!ó@y5Nzûõ@£LÝTtö@3qÍ!_x0005_Ðò@~á&amp;Î®÷@KX:_x0016_K_x001C_õ@ýðAb}bñ@2º_x0006_ï_3ñ@_x0004__x0014_Ð0__x000F_ø@_x0014_A,0ñ@°ñ_x0017_ì¢õ@²Õzð@fâiËYå÷@GùÄ¼ì$ó@_x0001_º_x001B_XMö@_x0011_H¦!ô@_x0001__x0002__x0006_ßíU·ó@T#_x0011_Íó@ÓhÁKú6ò@Õâ§_x0014_ö@ÉÛè;y\ñ@ÁM¹ñ@÷N+^ö@CÄ/l8Âô@_x0001_Sæ_x0008_Y_x0014_÷@\%_x0005_ß¥çò@gjS©,¤ñ@_x0007__x0015_þú_x0012_ñ@_x001E_Ýîv?Ïô@_x0014_%.µbò@_x0006_Ð£_x0003_¿Ïó@¥R¶_x0019_pðò@n_x001D_ÆZñ@¹Ôlñö@VPò£(ô@Hÿÿ4¯ó@S£Tz»åó@S¢g_x000D_Óñ@_x001B_VÐé&amp;Rô@Ð	@Üÿõ@Õj_7ëó@¶Î»mIó@ßöÕgù©ô@û±ÈúÛó@hD43ìö@aX÷_x001C_·ñ@fÊzL'õ@_x0015_£_x0001__x0003_/âô@ÎrS]ñ@_x001C_!ìosõ@à,t_x001F_pïð@ì0_x0018_¸ßó@Áo×Ñ_x0018_Mô@_x0007_ ±¿­ñ@Ë_x0013_tP^Ðó@&gt;SÕ_x000C_U¨ó@^K;ü/ó@ _x000B_ÚÎwò@ x´õ@fý}Kð@×¨QÜSô@Ä0÷Z¦ôñ@¬ÝÔ¸0Ìò@íóö@5qÜåy/ö@î=_x0018_ò@WÌa7_x0001_õ@É_x0003__x0011__x001E_°ñ@ö~£º¢³ð@Tq¸_x0006_UJó@_x0002__x0018_ÜvÄö@*U®'Ó*ø@cR²´_x000C_ñ@4_x0005_xiô@_x0014_ß³_x000E_9c÷@øÇ?Ý_x0014_ø@þÌeþnnñ@Rèuà_x000E_ô@_x001B_c(HÃÈò@_x0001__x0006_&gt;þÓ¤§ð@ÊUËøIñ@P Ýø-vö@{QÑ'äªñ@L[Ã¾yô@óio_x000C_2ó@nEô@¬(}´Qkõ@T6_x0011_ ô@¤jðQV´ò@ça¥¶´ó@&lt;¨Â(Øõ@_x000E_Ð_x001C_]&lt;qö@WB7èô@ìãÅqæ`ò@®_x0013_Ð-zò@MNPMð]ó@^Qü¼"ø@4Ó üð@f¢_x000C_ó@ôª_x0017_^Â_x0015_õ@yDÎ¬_x0017_ñ@i¹_x0012_A_x0008_ñ@_x0004_A[r_x0018_Òñ@²)¯ÄÐô@·2§©_x0003_!ñ@¢-_x0014_®ô@T¸_x0007__x001B_B_x0012_ò@¾#{&amp;_x001F_õ@a©hÍ2lô@Q!6h_x0002_gô@Ó»/_x0005__x0002__x0005__x000D_ïò@º'(­_x0019_,ñ@Ü@ót	Uò@L­_x0006_¶Hò@ú_x001E_1_x0001_Àó@	0ýäZ{ð@©Åb_x000E_mjö@90×%hUõ@Þ}ý_x0019_eó@ûÈYÉ 7ó@më~ð@_x0002_øYù®Dö@ù.nøUö@A¡_x0016_á`Éó@å'zû_x0002_õ@vÜ_x001B_Ö2÷@ÁÙÙJ^ñ@Ô_x000E_Ùà¾_x001A_ó@ª ßùãñ@0Ä(1_x0003_·ó@z*_x0013_¬_x0015_ó@dèÝ¥l;ô@m±1¹ñ@ã`¹ò@[ÓeY¢Ñó@I#=5µð@Ì|Àþ·ò@6_x000F__x0008_«-·ô@"æÛ_x0013_ò@ö_x0004_ÎìÅ;ó@_x0008__x0019_6_x0017_¸÷@Re1ÅMñ@_x0001__x0002__x000F_$&lt;÷ã¡ô@?_x001A_:bËø@X_x0019__x0012_ÒH¦ó@_x001E_»Æø¥5ö@	pÏÏÌXð@E»Ì_x001D_@Äó@Á³É4LPñ@_x001D_ÿC3Qó@y¿£5~Àó@RµÑ_x0001_óWò@Z£!DùÝð@ºtéªô@QÅ Í_x0004_zõ@û¼/ë _x000F_ô@KÉ_x000B_@Ñ_x001F_ò@ùÃu¦àó@+³YØ_x0014_©õ@ Á·Á£ùñ@tk;¬ýRõ@_x000C_è{&amp;O¢ó@ª°ù÷@ä8Q8ôðô@@X^¾Çô@þªß_x0016_hó@_x0013_Ò¯Q9õ@séÁ°ò@«_x000F__x0004_Ä_x0015_õ@¼_x001B_½À¾oõ@Öà_x0016_uæ¤ö@$[Á¾/!ô@ªMN¸;ñ@¸c_x0008__x0001__x0002_^Üò@tãñ,_x0004_ãø@Åã:é_x001C_÷@÷éç_x0018_#ó@'_x0014_·&lt;ò@Uy¹)ó@_x0007_²Æòó@=rÜq2ô@öª§Fõ@/÷ÍLf÷@¡lSùÊ¥ó@@ìøò@í­Ø©Vñ@o5ÍVÌô@£ÿ¹@ëô@_x000F_ÅÎRßô@É"©_x0019_¨dô@Q#Rnµ«ñ@v(×Æ®¹ö@Ö_x0001_Á49êö@JöyoÃö@p\X±Ìcò@yââ&gt;Vbõ@D§ô?añ@À_x0018_e[Xñ@_x0003_É_x0011_QNñ@¡rw»ëæð@Oµ(ú_x000F_vñ@Ýß+Þñ@fÆ_x001A_ÑNõ@§£î_x000F__x000E_çð@ åef_x0018_ò@_x0003__x0006_ÙçÜ_x0010_ó@_x0002_Ãz¼Oxò@ ªÖWº#ò@M_x001B__x0003_PÂió@8_x0018_ò_x000C_,_x001E_ô@±æ;nß¨ò@!%ÎÄó@_x0002__x0008_øLlÁó@cJ_x0007_£9÷@±;Ò±¼kñ@V;_x0004_R-ò@QL_x0011_â_ö@_x0014_Qû¸ò@Î)_x001A_¹!8ö@µ4XÑõ@¢_x001B_&gt;~´ð@cV^\«õ@_x0014_@ .Uéó@þPF¾ð@q#~_x0017__x0005_®ñ@&lt;ÓÆØª_x001C_ð@_x0018_2_x0013_®hò@Î_x001E_«6õ_x001F_÷@êTì:~_x000D_÷@:«ÒGõ@^_x001E__x000F_þ²ò@ Ý!Sä0ö@¶Â(Bñ_x001E_ó@ÚtjØ¤þñ@¤_x0005_2;L]ó@àVzkô@¼_x0019_Þ_x0001__x0003__x0004__x001B_Ãø@0pîÖ&amp;ó@7}­ñ@Â8^:*ó@Ï¦ø5ö@-oó³Xô@r1_x0017_gBñ@¿ª]À5ô@9P	Lñ|ó@s7Ù/O÷@ð_x0002_Ô¸à&gt;ñ@H³5P¤_x000D_ô@_x0011_6_x0010_C=ãò@û¢Ãá·ó@x_x0018__x0001_]_x0012_ô@SëmªQ_x001C_ô@YF5Ìbö@OÏØ9"ð@GÒº&gt;6_x001D_ò@qèÎGBô@	Oºüô@Âàùo[ó@_x0004_¤|H7}ò@MdK¯\_x0006_ö@è!Ò&amp;f&amp;õ@_x001A_ö¸Ò«³ó@T+·×0eö@6Å¤Ôñ@ßú?êOò@!¸YðÈò@",~%ó@_x0014_Q_x0001__x001A_÷õ@_x0004__x0005_&gt;4ÿ®_x000D_õ@öPñôåô@N7ÐC³7ô@ïM_x0018_sIô@Ñ3Çø¹ãö@D:q_x0006_ø@ _x0014_?.ò@ä_x0001_¥ÎCô@pÞWþ¯ó@ýx8ä´ô@ØzËÏ¯ò@ã{~Û3ö@¦eÝõö@È.¹sôPð@_x0005_³Sõ@_x001C_$ë~4¨ð@RÒXgd`ò@\%+_x0003_Àvð@_x001B_ÅSe_x0015_ñ@?û;sÏñ@ sÐö_x0002_hò@äþ]÷@_x0015_V_x001C_8Lø@ìoqg8Eø@f¼ääJô@ä@Ex1 ñ@àüþ_x0005_&lt;/ö@Ø2ÚÀ_x0001_Nð@p­rxv%ô@Ðf_x0006__x0002__x001A__x0001_ò@ªm$àä_x001E_ö@µiá_x0001__x0002_m0ó@$â¨Üò@¢¶ÈXÅó@¦ò©¹ §ó@º_x000D_x­1Óõ@ì_x0011_üJäó@LñYMó_x0002_ô@¡SÅ¤_x0015_ò@_x001D_|0(¡Òô@j¹Í,Öò@&amp;q_x0015_ê"ô@R­v`BQñ@ÊËO9ªnò@²3¤_x000F_õô@lºÀ2!_x000E_ô@L_x0008_Ôðéñ@_x001E_L_x0012_¦_x0016_ô@Î_x0013_øÚõñ@rô*C}_ó@HvåÂ_x0003__x0005_ó@ì$¦¨÷@£_x001B_ûb`_x0007_ö@_x000B_P_x0004_8ô@îÖÀ@_0ô@l_x0017_ªÕvCõ@._x0015__x0001_X®ò@{_x0016_2ÿq"ò@%ÓµVó@¡Ô[Js7ò@©_x001D__x001D_\´×ñ@õ÷°ÍÙñ@&lt;·\Ù],ô@_x0001__x0002_óê:$øó@£_x000E_:Ô¦ð@éÎ7hø"ñ@¬_x0014_i×àö@Í_x001B_äPèt÷@¢jdý¤÷ô@_x0001_L}_x001C_ò@£qÃ_x0011_Þó@#&amp;ô+ö@kÞ!¤ó@$_x0011_oÆSJô@êHLÞ×ýõ@k|ò?JÓô@IÔËX_x001A_^ô@ESÓ__x0018_Øò@-_x001E_3+Èó@XÞ_x000F_2{ó@&lt;1rüØpó@SjÔû_x0019_ô@vEKTg9ô@®»á©ô@ê`#_x0006_ò@æµt_x0004__x001A__x0017_ò@oj¥ï_x0007_)ò@_¤_x001C__x000C_"/÷@Þ9:Ê}ð@,ÚH±+Só@ÆÁÛî×ù@®¼EXò@_x0010__x000D_Çxyö@ô_x0002_ãQ-ô@	Íå'_x0001__x0002_Åó@$ªqD_x001A_ö@þ¿_x0002_'5[õ@	°´_x000D_Î ó@Ý§¯_x0019_9ñ@_x0016_«_x000B_RÛ_x0007_÷@*_x0012_M9õñ@Ä_x0006_yE»Põ@Þ	¿ô÷@nX«j½_x0005_ò@ß´ª_x0006_*jñ@0TÝ}ñ@ès_x000F_KÜ_x0014_ò@_x001E_Ã__x0017_é÷@5VW,`÷@¯i$iò@?22/Àó@_x000B_±X:§ô@6_x0007_æ¼eó@µ_x0016_u2Á÷@d¢H=UL÷@&lt;Ò¡_x0003_W%õ@¯6Àéµõ@ì/³gÝ÷@d\04×ð@_x000D_~ñÒ²Øô@_x0007_öBýWrò@3E×j_x000E_Áô@¬f¶Ê_x0014_Åõ@¥º_x001B_&gt;õ@Ú`ß_x000B_]*ö@m_x0007_2T_x0010_Ìõ@_x0001__x0002_o/6¢´ö@êQkØø@_x0013_Í|t&gt;ò@¶y×ó2ó@q¬$ËÓnó@d£= _x0001_®ò@Þ_x001F_¬ã§ò@&lt;çÁu¯×ò@_x0008__x0004_ýåüFð@_x0002_¡¤®â.ò@CuFÑG¤ò@x.ç_x0001_äÇ÷@~ãÁáó@Ë¸oÒH?õ@nº:ø_x001B_aô@ú_x0011_ÉF&amp;ö@«RÍ+ó@G:iâË5ò@ý_x000F_Þ¨lbð@¶Þòªó@áûý­Ùô@_x0006_anà Kó@L¶Ì_x001C_`ñ@*9aõ@_x0017_Fþ7Êó@&amp;SÌ6¡ ø@_x0005_&lt;Y2U_x000E_ó@¸Ú¨¹*ò@_x0013_t§î7/ñ@:l_x000F_^s¯õ@cÚ²»#âô@3DµÏ_x0001__x0002__x001E_Eù@÷?_x001C_±Dó@ò;Ö«ÿÈñ@Ò´TFÁãõ@Ö«gô@µà-_x0005_Q÷@èëä_x001F_Ñ8ð@ÙC-Áüó@_x0014__x0011__ßÍô@N,cãnññ@OË@÷Ëô@BPÕ¬sô@_x0014_}ÅîÅô@_x0006_2ÃG)	ô@m_x0019__x000D_=ò@9aÃ )jõ@|¶_x0019_3ëaö@_x0017_/«óãò@6&lt; lëñ@f°¹H_x0011_tñ@6B0S.`ó@Ê:XqÀåò@éÈ»~ñ@¼4§?-_x0014_ô@»yzÍ¸ö@1?ùZx#ñ@W_x0014_9Á­²ô@_x0005_T-O\ò@+µ|þ7ó@&amp;l×ª_x0007_õ@_x001B_Éy*§ õ@òºc'ó@_x0001__x0003_³çìñ@¼V_x000B__x0007_9dö@Ð57ÃµÓõ@_x0007_ÌÆÌó@lÛ_x0007_(ö@óoùÎ9ó@i3¸$ö@_x0014_ªÆZÇ¹ó@Î2"'_x000D_ó@¦_x0018_h?²õ@_x001C_aþÎhô@±¬¼4_x0003_ò@¬?³÷@9_x000C_aÅ1 ó@&amp;¬/P3zó@£¤·©æôò@ðÄ=C_x000D__x001B_ò@@_x0002_&amp;²G©ò@v!Ë©Iö@ÏI*þ|Áõ@ÆL1©¡xô@Ã_x0015_OLàþò@)KýÑò@¢_x0015_~&gt;g_x0001_ñ@_x0006_ægHOò@¥òd}~ãñ@|ÿ³h_x0006_õ@ê.	«úò@ø·_x001E__x0005__x0014_ô@{×·_x0005__x0015_;ô@á_x0018_¥_x000E_§§ñ@_x0008_OI_x0001__x0004__x0011_Üõ@Þ«W_x0010_C_x001B_ó@_x0010_xª¦hñ@_x0001_	_x0002__x0007_Àéð@ø¸H4ëó@×çí@Qó@Á^¤¨T÷@sçÃ¬Ýkò@ÃÉaÊV7ó@JG°NHó@ÛÊN_x0003_àBò@Âô¥íJñ@1HÍ*õ@ºýåè¶@ô@_x001D__x0003_p ó@Þ_x0015_·Ùô@w_x0003__x001F_DÇ_x001D_ó@FÇ3@÷ñ@&lt;Cu_x000B_FÖö@NØÂB"ô@¸&amp;çVô@·s8øñ@	´ºâ_x0001_nñ@¹5öóñ@Ò!%ü6¡õ@j_x001C_ñg¹±ñ@,À$ô¿ñ@ÊGÉ¦_x0011_ó@WÚÙ_x0001_É{÷@M® Ä÷@¯LFI°ñ@_x0003_­_x0014_ô@_x0001__x0003__x0012_C_x0004_waõó@Æòvhò@Ï0+&gt;ñ@VQqCIö@zö2lÇò@_x000C__x0011_±6âtô@Xq¯\ò@þs_x0018__x0008_¨zó@u5%öô@_x0016_ êà_x0011__x000E_ò@^úÐNÔó@_x0011_ÓÐ_x0008_Æ&lt;õ@3¼dó@ðÑÁ¤ñ@p%*_x0006_9Ùñ@:_x0001_w&gt;ô@}[¬ ¬Êñ@%»Ýâ_x0002_õ@G¿_x000B_jBò@Êñò¶ñ@J'cý_x0002_ò@|Tgn~÷@v7]qOÅò@/»Ä_x001B_-_x001C_ò@y6ö8_x0011_ò@_x000F_ºRcàdò@þDÝó@~úãÕô@B_x001E_%V4_x001A_ó@¡¡Ñ_x0018_ô@GWo.¨hó@à_x0008__x000E__x0003__x0006_-îð@åN©Yd«ô@Ñ_x0006_éÛÑòñ@ãWzÚðó@_x0005_/µüâð@Ýr#Wö@8dåÅçô@²Ù_x0019_\óÆñ@_x0006_\_x0017_îò@m,V¦Kð@qw¨âÜó@Ú:Îè_x0018_ò@_x0001__x0013_Ýñ_x0004_Óö@_x0015_WHt¡ó@_x0002_û/;¼Ðñ@ä_x0004_å_x000C_xËô@ ¾¦_x001F_&lt;_x001E_ò@ç¤°Ayö@A-ÒqÄÖ÷@&amp;Ã_x0019_K'&gt;ó@³15øUò@zf ª&amp;Lô@@ÏßÀÅñ@_x0019_l¾P&gt;¨õ@ô:¦&amp;%ñ@üø¤`&lt;_x0002_ö@pòÈÃÕø@Cd"½ùbõ@BR98[Pô@Áîeöñ@^?FÕßõ@ÜÔbM_x001C_÷@_x0006__x000D__x000E_|_x001D_«_x000C_Äñ@Ü¶\i&gt;pó@\_x0005_ú´A!ò@²6Âø@_x001D_ð¦\a0ð@Tã&amp;/ó@xS½r_x0004_1÷@ùÅ÷4_x0003_ó@_x0003_Ñgôìîõ@L8ÕKó@zdD¸tõ@ûíh_x0007_yóó@lt¥_x0010_;ð@WsÝâ-¢ò@d©î­Ðò@^_x0002_GÏó@ËUÅ  ó@ºUÅvm{ó@R_x0011_R_x000C_ºò@#{¢³ò@_x001E_¡'_x0005_ü_x001E_ò@)B­7d	ò@èXÎ¦¹'ñ@×ê¿ÿó@ý¤9,	ø@&amp;üQ_x0001__x000B_ö@ñM_x0014_qæíñ@þ²ô«RÝò@g»&lt;\¾¡ø@¡_Ï_x0019_çò@ô_x0002_èÜå_x0004_÷@_x0008_%Àx_x0001__x0002_S(ó@$¿ûn_x0017_ô@øÍ¶V]âñ@e|ýÇõ@"ú!\7ñ@Fa_x001A__x0012_óô@F¬_x000D_¸Eó@ð/\R_x0006__x001E_õ@H7´ku(ñ@.]_x0014_ü_x0011_ðó@²ÑßÊèýö@µÍ.¥ õ@.Ë^_x0017_ò@_x001B_Äj2õ@;]ËÍ»ñ@£ï+IXñ@¯ù@à[õ@ªn_x000F_»õ@õ.éÊbø@(_x000C_xÉüò@ÇU÷Åò@ûA_x0010_:_x0002__x0003_ô@_x0012_è«Á¶Ýñ@á7¾&lt;Yò@¤J­Jó@_x0012_õ¤(õ@ØNb·ñ@¨yVíddò@|i§^u_x000C_ò@ÄÍ_x0006_xù@ñV &lt;`ö@_x001D_ü a5ö@_x0002__x0004_j¾_x000F_ó@_x0019_x[9_x0005_ö@ãõ2üYô@Ó_x0019_·¾ñ@,X_x001C_ºz°ò@nÉUÐ_x0015_ó@ö)¢²Æø@éèYbó@Ø|êäù@¯2¥Xf_x0005_ô@Âvº¦_x0007_ò@_x0001_[\_x0018_ø_x0007_ò@ç*Syõ@_x0011_¡Aûö_x0016_ó@Dòóê¾ó@K'Ek¶ô@¶[Wv5õ@_x0005_1ýö_x0002_®ð@C¼e¥ô@fÂòµZ_x000E_ò@ém­w_x0003_ó@:_x0008_FS)ò@tÀ+25ô@¾qýÚò@±¸zhSò@r-óc5_x001B_ñ@ +AEeò@R_x001B__x000C_¶Ø_x0005_ô@[.ôI8jò@§¨*Ró ô@ôÒD_x000D_Inô@{kN÷_x0002__x0003_íô@_x0010_t"wÝVò@1Ýz&amp;ó@¥±àÐt_x0007_ó@å_x0005__x0003_ÞWñ@®_x0010_Ú¦_x000E_ò@OÖÃ_x0015_È_ô@«T_x0004_$ûwõ@«_x0007__x0007_Ü¤ô@g5D_x0003_(ñ@_x0017_ÛxÐÚ´ñ@&gt;çÑ¨_x0016_ñ@HÊ_x001F_¦+.ñ@_ó_x001C_"Åuò@zo7ùñ@8 úö_x0005_ÿô@°köñ@Ë_x0013__x0019_&gt;ùò@KosÅÐ^õ@­H~Ï_x000F_{ô@'Ët=&lt;Ãô@_x0013__x0003__x0016_Ûn_x0017_ó@Íu;ûDñ@à_x000F_¹è¾¹ò@bMÕ_x0012_¶Ùó@Å_x0001_X¥*bó@_x001A__x001A_rÈLò@¿½úIõ@¦âô­O­ò@aÖ8Xï;ô@_x001B_Ò_x0015_ÃÅö@4jZL/ó@_x0001__x0003_·¥ð_x0013_Ùó@j_x0007_NÉ	ó@_x0007__x0001__x000E_ðëò@°°ÙÅúò@ha_x001B_²U_x000C_ñ@`)BÜ&amp;1ø@Ág*_x001B_¡Åó@wzm_x0012_Ëó@:Å\_x000B_jÎö@1_x001F__x000F_/,ò@Ojø$Ûò@²_x0007_²núò@+ìæÄ_x001E_ó@Ù{ºéñ@ÞQÊýô@G"ü_x0008_+Üó@f2idé=ó@5GAìfeñ@àÎ¡©Åð@¨lI«Ìõ@_x000C_\¼_x0002_¥yó@Ðq_x0018_"à_x0008_ò@¨ðÛ_x0016_ð@7½	ü%$ó@ÿ$3_x000C_tò@¨3mÛD_x0004_ô@J`É´Êô@ÉvO±_x001D_4ô@kuôÒíò@P_x0014_Îà9&gt;÷@[ÜÊ_x0015_nÃò@[Ôl×_x0006__x000B__x000B_õ@Z_x0004_{_x001B_¹Sõ@dÁ£c¿*ó@ÜYü§rñ@_x0005__x0008__x0015_}÷»ó@¶²Ó'&gt;ð@DØ×hºòô@_x0011_{­¨ñ@×Ë9lßò@×(Ë_x0004_õ@,âÎ¤	·õ@_x0016_Á_x001F_Q_x001D_W÷@4R?ÐÑó@6«_x0007_{©ñ@_x000B_Ê_x0010__x001C_ºÉö@_x0016_-½ö@&gt;µeX×õ@@A³_x000E_+ñ@­~%_x0019__x0003_Ló@_x0002_áL¼_x000C_øõ@°ÿoÄDõ@Ta?Â_x0010_÷@è_x000D__x0010_·ÎÇó@g_x0001_üzWò@Û' dòîô@ó¤¸Á&gt;zñ@K£_x000C_e_x001F_ó@é]ù+îÖò@))Ìñ@ÊpÖszô@.p²~¬fó@Ô_x000E__x001B_FVô@_x0001__x0002__x0015_ëçyk"ñ@¾_x000F_n_x001C__x001C_-ó@¾_x0012_ìÄò@_x0012_5_x000F_°Æ+ö@§_x0014_pÊñ@Ix]°¹÷@Õy_x000E_³ô@½_x000E_FÛ{óò@ìîÌTò@:;1to÷@&gt;bÚÛlãð@ªâòdñ_x0013_ó@{yù]õ@_x0002__x000B_gûó@®_x0017_k¥ò@@{k-ôó@M½1·d$ô@~_x0004_µV÷@ñYp_x0018_ó@EÅKß:¸ð@ bUWýaô@t÷0d¡ò@_x0012_çï^_oò@Þ?ö_x0006_cºò@_x0003_3÷_x0013_$Ãð@_x0004_ATúõ@ä_x0006_?ÜÑÈô@½`¥Pö@*n¤Xgkñ@_x000F_Û_x0006_¤÷@;W_x0006_¯`ó@j£_x0001__x0003_Úæó@i¿®Ç&gt;õ@®o±ÕÐcñ@óJ?ÿ_x0015_yò@ä_x001B_6¯ô@$r_x000C__x0013_ÇUô@&amp;_xSâÔô@P §þðuñ@K`**ô@/N_x000D_j÷@z[@AU³ñ@¥é`GíÓ÷@_x001D_Tíðèñ@]B,ð@I_x0013_ÉÕeõ@ï¹o_x0002_m&lt;ò@a§Â¼ñÏð@îÕkØ£ó@ !_x000B_ÊEô@_x0001__x0011_@_x0004_Yó@àìt,ö@¬©â~Qñ@ÒðQ]lâò@Ò,9g:_x0016_ö@rÞ³$tâó@_x0006_ý²&gt;Sýô@_x0004__x0003_ä{_x0003_ô@`%Ùçwõ@Â_x0017_)å³ô@jÚúùÅõ@n§¾wô@¸ãQ_x0019_Ýqñ@_x0002__x0004_z_x0001_'_x0017_I]ò@è-ËÚô@°jë#û8ò@x_x0010_Ý4ò@'ê¦ªcËñ@ç_x0007_ÜÒR_x001A_ò@»c"ã'Ýõ@ðø÷ØTrñ@&gt;jßî	@÷@Ã¤ºOÆPó@ÍÁñÏùð@/_x0008_¤UÂÙò@%-&lt;säò@*t+ö5Ï÷@¦;.[ñ@[÷_x001A__x0007_wô@C­I¤ö_x0003_ö@¬°9í­ïñ@l©ñãVñ@êÃ"lõÄñ@A_Íý_x000C__x000B_ñ@ú±`¿_x0004_ñ@êÞO¾_x001C_øò@_x001C_-óã¶ò@VPf;_¥÷@èîzåö@ ×²=¢ñò@½¼ vEÍ÷@jÑ¦g£ô@!¯3ÉHwó@ÓzÌUô@f`_x0002__x0003__¤õ@dgÆ_x000F_C0÷@Dª[øIDò@Lï}f¨1ñ@¿ü!oÖÞó@ÞQ}5 _x0016_÷@_x001C_®£÷@?øp0Äõ@Ã ­_x0017_½ò@ãvêSÙùó@F«#_x0019_·÷@;³Î1,ó@N8ç-_x0008_iò@Om`J_x001A_Uó@_x0019_À´³_x0001_ïõ@_x000C_P²±Fùö@_x0002_êX_x0008_»_x0017_õ@_x001B_à_x0011_£ñ@H{_x000D__x0008_Âõ@é5&gt;¿®_x0007_ñ@,_x0012_(ÖZcò@P. Å3õ@2fQqÆñ@ÞTæÿó@Ü,+1×§ñ@zÅÅ½)ó@.¡Ï3h÷@ýµ=Ï&amp;ò@ïf°9P6ò@´g#×ö@îõµ/àñ@÷_x0019_Ä |ò@_x0005__x0008_Bq_x001B_{Iñ@z`Dè£ö@á´?]ñwó@Juü?Võ@&amp;[Yúnö@ÒS'`¡Öó@]:ëûô@³Ìü«uõ@³ØN_x0013_ò@'­jª©_x0004_ó@ßö7¤»Pø@}7#clõ@_x000E__x0016__x0019_u?ô@Ã¾Ó~ýYó@_x0017_¨oôUËð@ío_x0007__x0006_S~ò@Ä"'³_x0005_ô@äÐÌ7f,ò@×¨; _x0001_ñ@JÙH_x0003_Á«ö@¹«_x0014_Ë7mò@ÿ.MÑt	ñ@pgRø@¦Ywûþñ@íß_x000E__x0012_ÇÖò@7µ\Ó¢õ@Ws&gt;õ¼Gñ@îÎÐ_x0011_Cö@µ°G_x0017_Êò@.Nlm_x0002_ó@zjQóqö@_x000E__x0002_@_x0001__x0002_y÷@»W+õ8_x000D_ó@ßÖà»ô@_x0015_ËN _x0008_£ò@ºsuÑ÷@âB­&lt;ó@_x0002__x001D_taÁFò@ê¹F°Ê_x0015_ô@ôù°E_x001F_:ù@ÕÝ_x001D_L"6ñ@_x000D_çR ò@õ4m\Oùñ@3­i×Éð@Ø¸öT_x001D_Xõ@zkSðºð@µXß³=äñ@JÙ¨øÓò@Ý?_x0001_+.ù@_x0019_iÙ]ð@P!ã¤@õ@®É¯0õ@PL9`(öñ@è¦ý_x0010_{õ@KQ«ø]Öð@éßdÅG?ò@4_x0012_cèÓqô@JnÚkó@vy`µ_x001A_Êô@\_x001A__x000F_4 _x000F_ó@¤ælléò@ª¸öÄr_x000D_ø@î^_x0004__x0012_$ò@</t>
  </si>
  <si>
    <t>c215937b78d5f42a002ea07d9464ce31_x0001__x0002_!%ÝÕò@²®&lt;GÓQó@tã³Wô@¼9Èø_±ô@¡_x000E_qj_x000C_gó@HÃ8ÈdXó@·Âµu_x0006_ßð@_x0005__x0011_«_õ@ær_x0011_ßKõ@_x0008_b_x0014_(ò@ÈÕeÜGô@Èw_x0006__x001B_¯_x0008_ö@&lt;_x0012_Øeô@dÇ_x0018__x0006_(8ô@0­ìhö@4&amp;\#	4õ@MïÀ_x0008_Âð@ºÿ)ìAõ@¤_x0019_ Zõ@æÚwtbô@$Ö'	ª+õ@=^TÑ­ó@TÕy¥Û_x0011_ó@_x0017_÷Ý_x0018__x000D_&lt;ö@8Hº_x000E_:¿ñ@8&lt;°X¿ô@ð\1ÉÒñ@¶rí=ô@³f_x000E_ÕNò@ÜM;úJóò@_x0014__x0011_U7íoô@õF_x0001__x0004_Õùô@¶­eôò@ÚttKB~ô@2_x001A__x0006__x000D_Nó@_x001B_5UPdÉ÷@ZÏÎùÛò@m\uã_x0017_ò@÷C6Ññ@æc¹îUö@ÓB_x0019_ô_x0016_ò@²|L_x000C_,_x0012_ó@Høê²Ôó@ìü(èRqô@üM~l;ö@-_x0017_|%j_x0001_ó@f¿G¹ýáõ@Õ^")b õ@V3äªçõ@å£Ãq_~ö@_x001E_:þ_x0018_gõ@¤±_x0011_3K$ú@º3U¤Ïò@8x´º_x000B_Yõ@G\9 _x0012_¬ñ@ú_x000C_úþÞò@_x0003__x0010_øÓô@,_x0003__x0002_Ñ_x001C_~õ@j_x000C_rP÷ò@hø_x0002_ùNö@_x0001__x0010_[_x0015_^xó@Âð_x000C_¤OLô@Xªv_x0015_½úô@_x0001__x0002_\ÆmÃÀÑñ@Ø¿_x000F_wË\ö@znïBÆô@à_x0006_Dùnõ@°Dq(÷@ãáÀ_x0012__x0019__x001C_ñ@Q¼mÇ{üò@Ô_x0017_7_x0015_tõò@âxã½á´ñ@QÅG·^Hô@wèL.;¸ô@_x0001_­=´:ó@[\RÏaMõ@ý`÷³ý¾õ@_x0008_ííðµ¸ð@Ô^ú#÷ó@/ÀÅK;ó@/_x000D_µT4æñ@A#Ô_x000D_Ü¬ó@°ÄTûòkô@qu#@óñ@BÅ­_x0008_$_x001B_õ@!_x0003_EòÖmò@_x0015__x0016_­ìSÀñ@	Z¦_x000B_Ùò@ï«ÜCýò@òHK_x0015_Áçó@ïOc_x001B_7íð@kkËcô@bàýz_x0015_Ìñ@âQ_x001E_©wñ@½j[_x0001__x0002_Kò@3GÔÎîô@N(DE)ö@P_x0003_G_R9ò@c]_x0017_ö¯ñ@XN³_x0013_Öò@ D»U¼ö@LS_x0004_]ò@{Yi*ãÁô@lm¹_x0005_õ@(_x0012_36æô@Ö¸á_x000D_Seú@_x000C_ø0_x0011_5ó@â_x000E_$X®ôô@3¯s _x0007_íó@_x000E_Xéló@£Ð¯¥áñ@ØHiwºð@à£ ¿$Üñ@)MUJ.Âñ@»î@_x0019__x000D_ûñ@e&lt;ÊÁ'Eõ@_x0018_òÚ_x0018_Ø»õ@N_x000C_z¸õïñ@Ü2äÈ#Kò@_x0003_1dRò@ex[ó§õ@¼NJî_x0007_ô@I²Qö@ù#_x0016_ðªð@`9:_x0007_±fò@iæK\®©ò@_x0002__x0003__x0004_í?_x001E_èó@Æ$Èô~õ@§Ö_x0018_,þð@/·g_x0010_¾Nó@nD9ÒU ó@õ'Á÷ùØó@²dP7âñ@ódqÂÛ-ó@I_x000D_b¦Íò@SI¡fÕõ@aq"³_x001C_ð@d_x0013_-¸Uò@\_x001F_¸½öüó@³kOX³Qò@$,HÔiþô@º{ÜÏóô@I²FT:Lò@ØÝ´`Xô@_x0019_¿ö©"Ïò@A±_x0012_¾ÜÀò@_x0008_¦¾^Æêò@çÇ«_x0005_ªö@L_x0002__ó@_x001D_zR_x0019_á_x0007_ô@|ôÍ½õð@kØ+@-ó@_x0011_ó rßíð@_x001F_a_x0003_$q_x0001_ö@D&amp;öfâvô@ä·»kð@_x000C_BÞû/ò@à&lt;þ­_x0004__x0005_P_x0001_ó@¦E.ãó@_x0008__p@Ü_x0012_ó@Ø_x000F__x0014__x0002_ãgó@_x001C_;z_x0010_ñ@ñP&gt;óð@í Ø«Xó@¡ÔÀ_x000B_4ò@U	ÚØ®ö@t1À Ó¼ò@J{Êó@p_x0001__x001A_I_x001B_ö@ÜÓ:÷ ýñ@_x0017_Z&gt;F^:õ@)0xÙÝñô@[éÛld£ð@Ø~_x000F_&gt;_x0003_ò@Ê_x0011_¦æøô@ë)ÿÍ^ò@V%ã(Lsð@cþb(¶ò@Hsw]%ö@Óá¦_x001E_¡_x0002_õ@_x0014__x0003_FAø@ù_x001A_©³÷ò@_x0016_S;õ@î=Ùß«Þõ@/_x001A_íïô@&lt;,pþ»ö@ÿª[_x0007_h_x0019_ò@ÐºO_x000D_æ¬ñ@Ï*_x0016_ì_x001B_óð@_x0001__x0002_0ÛÁ_x0001_Ý{õ@&amp; ô¸ñ@·&lt;Ì(ÔÜô@;_x001A_nwRÓó@_x000B__x000E_ª-¶jö@ç»_x0007_Ö_x0006_ò@_x0019_ÂBoù@_x000F_Íyp.?ö@ºy«!Jüñ@;3°Àô@_x0012_Ý:áô@Tñ5õBOö@Qèt_x0019_rõ@ÑÝ_x0006_¢_x001A_ô@CÇñõ@¶:^kNwñ@_x0012_t¿Êéëò@_x0001__x0004_VÒiô@!À9·¦ò@wNÚ!²Sò@HÕú2"¶ð@Ôq_x000B__x0015_2½õ@aþ_x001E__x001B_Iô@î	V}VNô@_x0010_îã¦Âô@³@_x0014_3%ó@¾4ü_x0003__x0014_õ@ñpó_x000B_ö@úÿ_x001F_Æÿô@ÿï`Ë_x0003_¡ò@Ëc«ùCô@¦GA?_x0001__x0003_G:ò@×'=çõ@_x0007_*­¼õ@&lt;_x001D_2_x000D_ÄBõ@l_x000C_²·-:ó@ñÿ`À@ßö@%7	Íoôö@í3ÄFiñ@ÁcR_x0002_»_x000F_ñ@Yç¿&amp;ô@Éê_x0010_YP§õ@Mj8Úñ@0²½ èò@è+_x001E__x0011_|ñ@®h+û|Íó@ÐE@³xö@_x0012_¿$ã!ò@ #OËEMò@_x000B__x001F_âÍÒð@Éy£5wÕñ@ý% ý½µô@äxn_x0008_ñ@_x0004_]ÐT&gt;Sô@=YìÂ-_x0013_ñ@üºÜrÎÿñ@aµ_x000D_Xº¯ö@V$ÜD-ñ@HÑ_x001C_9Äàõ@{¯è×øÿô@Ëú'tló@hW_x000F_þó@ô&amp;F8nÚó@_x0003__x0005_´eáó_x0001_àô@MÓY_x0004_Wñ@R£ÞOô@¾Z1}=ò@º_x0012_d²àðñ@#_x000D_)_x0005_\ó@²w¶JAó@HÆL,_x0010_ô@^öE_x0013_Ð°ö@*ðÁ&lt;1ó@_x0002_d1ò@ö_x001A_~ô@¨$Æ4±ð@Tøø_x0013__x0001_ñõ@ä´%ðõ@G²¡'Fñ@Â?±?ðò@@¬¦éËó@ØGl£öò@v_x0015_&gt;_x0017_õ@NÊVl÷Ñò@ê¡;ö@_=ÿw¢_x000E_ñ@bM_x000B_Øó@jÕ¬ò@éºNð1)õ@±V_x0018_Zò@VêeÚ©ñ@Çwôá_x0008_ñ@ãÕGÁÌzó@*rwåó@8_x0012_¢_x0001__x0003_ðró@æà£î:ó@Ú÷gâ_x0004_Pù@_x0001__x0018_Ö[ÖÕõ@ÌFrR¥}õ@Á¸«6É]ò@¢b'_x0002_´ñ@:bÛ-=ó@g7wûwÄð@_x0016_{_x0008_i_x000C_õ@c%_x0008_Ù¥õ@â¼³°õð@ÞéÄY_x000B_ò@7ä_x0010__x001E_ñ@Ògcäcó@e³Jª=1ñ@ï¼eYô@Â´Bbò@2IObcÇñ@vr_x0006__x001A_ põ@ÃÞpêÉñ@L¸¾m©÷@®íó{QÆò@_x0019__K_x0011_Øñ@Ì9_x001B__x0006_1ëò@*N^m_x0013_Eô@}YÂ¼ð@¸_x0017_Ó-¨Þñ@_x0011_³KV¾Bô@¬¾KD¸uó@h_x0011_1ÿ±©ó@ÄD_x001D_8òäö@_x0001__x0003__x0016_\	q.âó@øÚVÖiLñ@_x0001_bI_ö@_x0018_ã7#2ö@pýU¿ò_x0018_ø@&amp;Åzhpøó@&gt;oµÿâô@fÑÐaÜð@ÉÊÌX_x001D__x0001_ò@2A¨ÎCó@S	É%ò@_x0008_	s_x001D_1ó@_x0015_¬_x0007_2äò@ã3_Ù_x0013_ñ@_x001E__x0003_÷y¤Ôò@J5I&amp;iô@à*ö9ÿ¾ð@;M]àò@øÞ_x0013_97íõ@jlg¿+Ëõ@óôÒFÕò@_x0002_ô&lt;gù@Þ­_x0002_è_x0015_ëð@}_s}%uñ@bjQF¶ñ@Óú_x0017_ =Ññ@Áfö_x0010_ò@\CÕ yô@ê7»·Óò@¤Ø_x0007_¬1_x0006_÷@6_x0012_Â]ú6õ@¶_x0001__x0018__x0001__x0007_c;ò@Á_x0003_ß5ó@Ìþhtò@_x000E_	Þ_x000E_ì_x0015_ò@HPB"¶jð@ïë7pð@ W³§Âîó@&gt;Zä1Ëñ@*ÆáÓèñ@ý_x0011_ôY^ò@.__x0004_£^Øð@r*(V­ó@Óì_x0012_·±çô@äÝÓ×?åõ@|_x0016_¦°ô@»1_x000C_Ã_x001A_÷@_x001B_|0Mõ@_x0003_¹7E»çò@Æ_x0005_!_x0015_çñ@Ø1&gt;/ñ@ý¶l­dmó@_x0002_-é_x000E_Ïñ@§¯øò@_x0004_à$SEÿò@x]WÉ¨wò@îlQõ@ª;ìQÔ?ñ@lu°z_x0002_"õ@3Nñ)Ñ·ò@_x0006_ÂÁ´©°ô@¼Ùõö@~w_x0018_\¶ßð@_x0003__x0004_¯Hdâtó@áZ_x001B_ÙuGö@_x0010_1«£í½ó@ÔgGÃ_x000C__x0010_õ@~_x0002_Æ_x000C__x0005_Ûñ@;Ó9¸Bhð@ª¸IlÚò@}ÛLnÈ^ô@#_x0017_Å=_x0008__x0012_ô@H_?½E¦ò@Z¡v¾ò@_x0008_(¼\Qçô@Ä+ØC Oñ@_x0002_}§Èåñ@p¾¥_x0001__x0005_ô@FxQÇÌÙð@ÚxBmÈéõ@®~¿V`Âò@û#ñð@ØTyCnõ@uNHn_x0006_ô@"_x0007_ªv×Hõ@Ø7_x0014_Oôõ@¦¦_x001D_~Wô@êEËÓRÅô@é@A òïõ@_x000C_äâ_x0018_¼ð@8J}ª§Lö@Ï$$_x000F__x0016_÷@_x0004__x0013_ê_x0013__x0008_0ñ@_x001A_c_x0019_G®dñ@])_x0016__x0001__x0003_i´ó@¨á,_x001D_@ò@¬_x000C_X®mõ@üãÞÄ1)ó@!ÕMë÷@_x0005_úAÖ_x000E_ò@,Ì _x0017_õ@	lûöò6ö@4;û£ÝAô@ü¥[6òVõ@-bmYò@rµüÌ´iò@n¬±Èò_x0011_ö@ªäøS·3ò@_x0007_õ:L@ñ@^Û½Mù$ñ@o*dCx ô@¹4Ð_x0014_PÎñ@Ì_x0013_H5&lt;äô@ÇØ2ó_x000B_ô@î¥w¨{ô@à"_x0002_"nwõ@t^BßGsô@'	¶äXªó@®Äzñíöó@@¡µg_x000F_ò@U¿gá¿õ@R¯áMíñ@é­°5ñ@Ô_x001B_*t_x0013_ó@w_x000F_&amp;ñ@ØpB´xVò@_x0001__x0003_fÕ½¾,2õ@Õ[¿~_x0014_ñ@Ã2­¶¶úð@Î(_x001B_NÑð@,â_x0005_ÀõÏñ@j7ÞM÷}ó@_x001E_SZ×ÏRñ@k_x001C_ª×!ö@ÀØÉòñ@._x001A_9 _x001D_ö@i-_x0006_x_x0014_½÷@8 h_x0018_%×ó@_x0017_dárxñ@a;¥À¹®ñ@nUL_x000B_Hñ@_x0016__x0015__x0014_®Þ÷@BE7ËL¢ñ@P/±`_x0019_ô@_x000B__x0014_ÚÄ.+ó@eQZ_x001F_Aò@/y_x0012_ð¾ô@I_x000B_»%nTñ@ÜZæxvÀõ@û¸S0¢ò@ò_x000F_­ë(8ò@K\¯Ë-Èô@ò\`¹KZø@ÿÄ¾I_x0001__x001C_ó@}ÉuÖEó@LRj_x0002_Vñ@_x000B_¾¾ÆN_x001A_ó@4©É_x0002__x0003_k/ò@_x000E_¹¸_x0006__x0007_«ö@¯çS-æHð@xÚÊ _x0007_ó@û·(Áµñ@Vs+_x0016_Ñ^ñ@:ü`_x0014_ô@ú7äÇ¥aò@-'¢IB÷@_x001A_ÁÛô@È&amp;ýÕò@bõ®ðÿò@¼Ob³_x0014_vó@ß{æ _x0010_ó@®G_x0001_ÑÏÇò@ôX_x001D_¼ªõ@Ú_x0005_uÅºëñ@gÐ^_x0008_`uò@b|òÙ÷@¶â_x0010_;ÐFö@¶,tçµ÷@ÐæÎSpmò@7§]åçpò@_x0004_q|µ-õ@ÒF¸_è9ñ@ÉJ8_x0013_*¢ö@Æ_x0002_ö@ý?W ïò@Ëî7ß,÷@_x0016_¥¨¨ùüô@âû½TÍö@_x0006_m_x0014_ê_x000B_Öñ@_x0001__x0002_*%Ú_Q`ô@Ìê:_x001A_»ò@w¼,Çgñ@×Y_x0003_Äó@×ÁdI6Ëö@Ô^Ø!ð@+gwÕ7öò@Êq¶	fñ@l»=Û&amp;õ@å_x000C_f8àô@_x0016_ÜzN7õ@0û×_x001F_[ô@2ðufoô@ä§ë¡éó@þ¤2_x0011_ô@° R¹/²ò@ùÎ^kÀ(ó@QC_x000C_Ï_x0001_ó@¤_x0014_²ÈÝö@Ý4õ@s_x0011_5ºõ@_x0018_ÙÎÅ_x0012__x000C_ó@yÆL.ñ@_x001C_%_x0008_~ô@L_x001F_Þ´ó@¡Sí_x000F_°Éó@S~zGò@tqeô_x0012_`ò@æ_x0019_ÃfXõ@_x0017_±\Yö@] 1/,Ýñ@t_x0019_ó_x0004__x0001__x0002_»õ@ÚÇ¬áfZô@Å_x0005_«PHò@Yø_x0002__x0006_Ë_x0001_õ@õ·(¹_x000D_sö@ùÓ]üÅÆô@WÕë¿ô@ÏMxªÖô@­Ðï¸q_x001F_õ@v_x0017_f|Z+ô@&gt;_x001E__x000C_ü÷_x0008_õ@[d&amp;B_x000E_ñ@{ämùpñ@l_x000B_	øð@@ìÉJÁò@Ä_x0015_ý·Ð/ñ@Fmâ/ô@î&amp;ãý?Pò@ÌGêî¦ô@¹øíHó@_x001D_GM¨õ£ó@Ë©Ð?ð@k}®~aó@_x001C_7*xJ$õ@&amp;Ã4H´jô@phÜ@?¢ô@ÿø¢WfOò@ÇbïZ×óð@j_x0019_¡.~ô@S_x0003_Ì3g3ò@_x0011_W¦ßñ@Áë¦Æò@_x0002__x0005_Kìð0Qô@¸FÒ©Eò@_x0011_âîkD«ò@Tó_x0008__x0007_f_x0010_ò@¢¼ù_x0011_mô@L	ü_x000E_Áò@_x0014_HE`×ô@ KÊDÒò@þâ_x0003_Y	»ô@á(_x0016_¥²Õð@c_x0004__x0011_ÿÐð@©áã3Óò@_x001D_àumø¡ð@_x0007_'¦52eô@bTÐ_x0001__x001B_¼ñ@Ø-hö+¬ó@_x0005_nìQô@Ö$v_x0013_îñ@ôk&gt;éêñ@dÆÉp6ó@_x000C_}_x0014_ró@»P_x0017_®¹_x0005_ö@Ü£@céð@\,ÀÀY|ô@(Ûü_x0015__x0008_éõ@p·_x001C_ã°õ@i_x0013_Ò_x0014_+ò@ýãÇÎõ@éô+%»Uó@ËÙ]7¸õ@ÓG°1öõ@Òeþ__x0004__x0005_÷@`_x0003_mln¬ô@_x0018__x001A__x0007__x000E_5ñ@5+_P%ò@´8åþò@0_x000F__x0007_Í[Gô@&amp;ÆE7Êpô@/¿_x0014_åð@_x0012_ÇK·¨ó@&lt;?Í«}½ò@|)h`ó¤ð@íÁÈ1¨ò@_x0006_µ°A	_x0010_ö@Â±éÙM·ñ@¶pOyBñ@Öò;µ¸ò@vº­_x0015_¤ñ@Ð=_x0011_Æú9ô@øÃ¸5õ@&gt;/cU=ñ@Ü_x0008__x0016_8_x0001_kó@÷6Ïµ÷ð@h5_x000D__x0006_Roñ@MfO{äõ@{õ¨_x0006__x0016_õ@¾Å¨_x0003_Ýô@û_x001E__x0002_À_x001B_ô@$uãe:ñ@T'°ñ·_x001D_ô@Æh«ë _x0019_õ@2Èµ½:fò@«;¡G_x0017_ö@_x0001__x0002__x0004_àîºsõ@ZHÒ"÷@~ëÔK*#ò@[³êÍý6ô@èx¹¥g¤ò@^¼Fÿ_x001C_õ@8¯ß%Àrò@-ô\ö@_x001D_±_x000D_Àö@ÿó_x001C_6_x001F_tò@è¯Í®õ@¡_x0007_ös]Gó@°&gt;å¨ÓÀù@jKx_x0004_Ðõ@_x0014_·,õ@½_x0005_ÍÉ°;ô@_x0017_À_³_x0013_&gt;ó@_x000B_F«.Aëø@a}Y_x000D_}Hõ@lÚÁ_x0003_É_x0011_ø@&amp;UA7ÚÀõ@&lt;_x001F_E_x0012_Iwò@ãsï=Þö@-ÅçþNoñ@Ì*z6i_x0005_ô@ÒÍúËø@6Ý.4ô@æ_x0017_â±ìô@UÁ§1÷@pÖÅûs_x0001_ù@¸8ÔèÅ§ô@À_x0014__x0001__x0003_Èô@Ô#_x0005_5õ@%ÉF"¶eó@_x0016_Í_x0019_§×ó@5Fñ,§÷@vñWý;_x001B_ø@Ä_x0006_Ï_x0015_½ó@_x000C__x001B_¸_x000D_ö@µYìÀ_x0017_0ó@hÌCâ_x0014_Áö@~3PD_x001F_ö@_x0014_ú&gt;Èmõ@_x000E_.éMM&gt;ô@¿¨0ñÌô@ÿ_x000E_ô@UfHö@j_x0010_æÇ4õ@¦í1ò9ô@¦v.^ÕZô@²ø§hò@µ¡.XJ_x0007_ô@_x0012_¡_x000C_LÏô@yyhÓµó@ª ýÇò@BÄ_x0019_7_x0002_!ñ@ÂÜÑ?çø@Ä'_x0015_8ð¹ñ@Û¬nR»Äñ@X`F_x001D_	õ@¯_x0005_gþõ@}K»Ç_x0007_ø@Û_x0001_ª¢õ@_x0001__x0006_ÆÎæ&amp;"·ò@_x0002_ySÿN_x0003_ô@Ø}æm÷@8_x0010_.¬z¢ó@ök|Xõ$ó@Bj6¸_x0006_õ@ g÷@õÚ+¦C&lt;ô@¼¹¬_x0014__x0005_[ò@·_x000F_é³Åñ@{=³ÔÈõ@_x0015_©emãñ@_x0013_a5ö@_x0007_é¶bÐó@_x001A_Ü_x0004_07õ@_x0016_ªJDuO÷@nÍ^êVÐò@Y4·ðÿÊö@o.n¶Sô@ZF,qË^õ@s6£ÂIñó@&gt;_x0013_¸æº÷@"Ô×­_x0016_Ëò@R°Ôeö@F_x0013_ÝbÛjù@½,_x0013_Sö@ùW_x000B_¯&amp;«ñ@¥2_x0011__x000C_kûõ@0EÉ§ðõ@êSá^ö@_x0016_Ä0¿_x0004_íò@óRÃ!_x0001__x0002_#_x0005_ö@Ë_x0013_à_x000D_-_x0017_ó@\7º_x000E_üõ@{;C_x000C_Äÿô@­_*»4ò@2p£:x_x0011_ó@íi?Ë&lt;ø@_x0016_HÉÂn÷@'ed¡.Zõ@g_x0011__x0007_*ô@(f=@µ]ö@xaË)®ò@'-p÷Þþô@2¸Z_x0005__x001F_]ö@jÚæ\ó@&lt;T95ó@ñÏÎ%ô@ô?ZT1Dó@ÎÅíÍIú@¿_x0014_y#ñ@ÿäTuFöô@$äùq2.õ@`4.@÷@*Æ¿7Wø@Ë[Oñ@FÑØ_x001E_2^ô@UL¯£o¡ô@dh½}¯tö@_x001D__x0014__x0016_\²ô@_x000F_kXëó@uEû=Éó@¿_x0014_®;ßñ@_x0001__x0004_t_x0006_¹Ã_x0008_õ@_x0018_Å_x0017__x0004_¸õ@]üb_x001E_Íñ@ñÔÝãC=ô@c"Eª¾Vö@ò­_x0003_ë§ õ@&gt;_x0003_]Úö@_x0008_Í®_x001A_p©ô@¤¦ýñ!õ@m]]ÔÅõ@¨u~BÛò@_Ô¹çàó@Cµ_x0007_ñ@î_x0003_¶IÊ*ô@à¼ü!ºò@mÊ_x001A_.¶Eó@e7@mhö@Q&amp;]£_x0019__x0005_ñ@v_x0003_|¨_x000B_ò@g_x0016__x0004__x0001_ô@,NÕ%#Bô@gGg{Þô@Î_x000B_ÑÙ?ó@&amp;=_x0012_IXó@T(__x0014_Chó@9_x0002_ÿé`ó@__x001F_&lt;C	Èò@_x0003_yã¹ö@ZÉ&amp;Rõ@\_x001F_J³4dó@°7&amp;jò@&gt;_x0003__x0007_rØù@ã_x0018_Îýµbó@_x000B_úåó@Eä³y¨Ïô@Îÿ¡síYö@_x000C__x000C_4nø@kÝàIÉDö@?ò_x0007_=ëõò@P0ìÀ_x0006_Hó@¨ÐÕ"_x0005_hñ@ È_x000B_ø#áñ@_x000E_R»_x001E_ñ@_x0016__x001D_Zh?ù@/åÄì_x001B_ö@¤ýl_x0008_Bdö@/1³ª:Aö@%°»:ja÷@æy¶ìô@è©ú_x0004_â_x0006_ø@ íûÕ¬_x0001_ô@_x0002_WFºBó@c¼×5mõ@­	³_x0008_¹ó@^å¦¢ò@¦_x001C_j3_x0007_Éõ@KËú«ó@À¼qD(&gt;ò@Ê¦Óo¼ñ@X.°ÒBäò@È·èùó@JÆ nô@¼käôù@_x0001__x0002_Æ~j#ò@©ì_x001A_ÓLó@wA_x0011_Ò_x000E_äô@_x000B_Ô¡u÷@SÏ_x0008_*_x0013_õ@·ôEÙËô@²_x000E_1_x0004_éCõ@id_x0017_LÅó@&lt;ì_%@	ñ@PõÁ_x0013__x0001_Ðõ@þ¯D1wwô@Éº½/VÃ÷@^ø¬07¡ò@i½å_x0003_0Yù@Ü±¬¸üô@7&gt;Ygêìó@hðØ®:ú@·"0Í¿Öó@c9f_x001D_5ó@!Õû¢+ô@×ó:cAõ@ó_x0005_zkò@_x0003_o£X«nõ@öPáCõ@RÈaáò@~þòQò@©±`Nù@&lt;_x0011_=_x0006_Öò@_x001E_àÐ_x0002_ùö@|ù\Ák_x0003_÷@J®_x001F__x000E__x000D_÷@b22Ç_x0002__x0004_²ñ@æì_x0011_Évõ@f_x0003_~_x0006_Xø@¦ç&gt;§_x0007_íø@Ú{E_x0019_ö@gï"Æ¡Uò@Þ¼µãö@Õ_x0003_hE·sô@º_x0013_ph,_x001C_÷@ié¤zKõ@Yþ7×ìö@k?_x000E_©&lt;zò@_x000F_LUÉj]õ@¡/_x000C_^Õò@òoºM_x000B_zø@_x000E_¢¹F´;÷@¸_x0001_b_x0018_Ì_x001E_ô@_x000D_©c°Wó@É_x0005_SGîöð@aÄ¦Õ×ó@©_x0015_ò@ü1J=­Bõ@íÖR¨Ølø@òv»Pbô@_x001A_çóeM÷@Hùã&amp;[ò@º­_x0005_bzùõ@j»¸_µÑó@Ôú_x0005__x001C_!_x0013_÷@jg1ºAô@%rTJò@\Pû;Íø@_x0003__x0004__x0008_Åö_x0005__x0002_ö@_x000D_g	g_x0012_îð@n¼ó52õ@Ö´2_x0015_`ö@¥bøÌ_x001D_Lø@_jïN3ó@èú!OKañ@ªß/»[qô@¿^@[öö@æz#ù|ø@Hèg?ö@Ü¶±£«ó@^{7­Qñ@Ô_x0017_ööô@;Ý_x0014_Ú_x000C_Uò@rú¾ºGö@O_x0010_+Tù@:_x001C_£Rfáó@_x001C_Ý_x0016_äÿõñ@_x000C_¾Ïý_x0017_õ@ õk_x0012_Åò@$Ê{¥,D÷@.=°MòÁõ@&gt;ï%GªVó@_x001F_H(_x001B_ õ@8º¬¯³øõ@nä _x001A_ìUø@ÅËEYñ÷@ú@w_x001D_ó@1ë$KZ÷@_x0001_Éi_x0004_ó@¤Ì_x0001__x0003_Fòõ@Kk]gËñ@¼_x0001_`¥Úò@Ù&gt;Eã¨Nñ@É®&amp;c_x000C_ò@^_x0014__x000C_Ê_x0013_ù@hÇÈÈ_x001C_Bõ@ª|Ø¡_x001E_÷@E$_x001B__x000E_À_x0001_÷@Ãþý3ñ@Áá¬Ò_x0017_`ô@0_x001F_ð_x000F_¼Jó@ëÞ¨_x000F_Ânô@_x0002_8#ëõ@^_é^_x0006_%ô@ÉzÇm\cõ@SÌ¥æ[uò@DN@_x001E_´úø@$ÖÇ´ÏRò@&amp;|	¢ù+ó@Y©ÏÈò@1gÙËÁÙò@qú_x0004_,Lïñ@øÚ_x0008_l_x0014_ô@°tñ_x000E_\ò@_x0012_NP_/_x0015_õ@{_x0014_;Ø"õô@þñ·8ò@O£2¼_x000F_÷@Êæ&amp;Üïtñ@x9A-zù@°ò6Ó?_x000F_ò@_x0001__x0002_(Y¹õZ:ò@.*­Úà{÷@E¿îTö@ÛDAí_x0013_õ@Èpe_x0017_Þ_ö@Tx2 »&lt;ô@_x0007_oÍÑMßú@Z¿è÷u_x0015_õ@4×¼]À÷@-?×±ö@_x001B_vÌ_x000E_ô@&amp;	öH¥Ëõ@¤)àE¨Qö@¦ë;eaæõ@Øà_x000B_L?ñ@º:CMPò@äÌ_x000C__x0011_ó@5BLÚY÷@^¦_x0003_(l°ó@kUF-_x000E_1ô@`-_x001A_Ý²ªó@_x0001_n·ÖHö@u_x0005_^ëÙ²ö@á°.­ºö@düîk_x0016_ô@üàóXXñ@_x0010_Ì_x000C_)ió@b­_x0017_B«ô@?5©¥)õ@ËÁFöMûö@®/pölÎó@¸õ²_x0002__x0004__x0014_Ró@Çä_x0010__x001B_öò@_x0005__x001C_nPF÷@ :_x0007_ÑT¾ó@_x0001_*_x0006_ûèõ@{|&lt;Ò÷@Ç|_T»ò@Ô¦{¸Îõ@&gt;ÿá&lt;Ø9ö@%¾²Sõ@~m¢!_x0012_ö@²r@!lö@do1N_x0018_ô@_x001A_JXºïó@1T»ßwOö@#PùùOô@½7¤R¶?ô@d«¬0Åãó@G_x000D_ßé_x0016_ö@µ_x0013__x0001_þ_x001E_ò@Ú{XnØõ@#µ!¯Fó@=ÜT#Úó@ï_x0014_¡_x001E_uÚó@Ëµ_x0003_"Mïõ@×ôì´3Åô@ê_x000D_Hôõ@_x0017_Í_x001F__x000F_ù@ 	f­ _x0019_ó@_x0015_ª³¤zúô@\8¡á©ö@¦Ãé_x000F_0eú@_x0002__x0008_£_x0006_aÖ«ô@Ìéo _x0005_Åö@Õ¦ò@_x0003_Ló&gt;÷.ô@.Þ¯_x0008_ªõ@±ý$_x000E_âäô@eÃâ|ðø@CEûÏ¬Âñ@à_x001A_ÇÞÕÅò@5M_x0010_Îgô@&amp;_x0003__x0017_Æñ@å_x0011_îm_x0005_ó@&lt;;`©ñ_x0001_÷@¬Ç&lt;Úuµö@ÀÄð#ñäð@gQð°ñ@äåÏè_x0014_õ@véùkò@ü_x000F__x000D_AëHù@1XDÞfö@ë=uÃþò@¢¤U&amp;tvö@Î¸ô«_x0017_Cö@vÓ®{õ@¾Ë{Âbeò@X¨íS_x0001_ò@©Ôi2_x0013_0ñ@_x0004_p_x000C__x0015_YTõ@Ûî¾Ég_x0007_ò@ù¯r²'`ó@e/¢èSPõ@ÓÊó_x0003__x0006_+Xõ@È_x001B_­ì$#ö@mvâ_x0017__x0001__x001D_ò@¯²Qô@_x0005_¿_x0007__¤ò@Úß_x0004__x0013__x000E_ò@¹÷_x0018__x000D_ó@Búu¶_x0002_Jô@ô_x001B__x000C_÷Iµõ@5V¨õ*ñ@ùub¨sõ@Fí»$þ÷@ï±äähüó@®_x000D_ð¯eô@Ì_x000F_Ü_x0002_Vó@{ëèü$^ñ@G	}"_x001A_Võ@ÎûG__x000E_¥ò@ù¹\bÉñ@½_x0013_@ô@ÿõæ»V­ò@fm÷$ø@=¡Äñáö@Q]k_x001E_Ð ô@e)U¬nö@©FâÒ½ô@ÈG¤ò[õ@_x0006_âf_x0019_Îñ@æ°YQïò@Ñ_x0014_Z[íXò@þ_x0018_1åéó@_x000F__x0018_³]ñ@_x0001__x0003__x0002__x0001__x0002_£é8ö@_x0005_ªf_x001F__x000D_=÷@¡zôFö@ºÈ~_x0019_oô@úø7¬ë6ö@H! ã÷@ÎO_x0010_=H~÷@_x001E_ÏúªÄó@9y¦rÍó@Áù«º	ò@®¢Mo;oó@ÐJ£^§lñ@[VÍquÜó@nª±û·ô@lp_x001E_¦TÌõ@QÌhå_x001D_ó@Õ8N_x001D_ò@¾°ê N[ö@?&amp;_®ÍØô@¬_x0014__x0007_ïöªõ@0zA2-òñ@e_x001A_ýsò@®t»÷5ö@F6_x000C_Vñ@_x000C_2ëÏXò@`_x0018_¯£öPñ@:Ó1_x0019_ò@*yùÆIõ@£g1ðoó@TbTîô@îXò*×ñ@øØ_x000B__x0001__x0003_U³õ@õß±Ï_x0008_¼ò@_x0007_*'£_x001C_÷@©o½URò@êýîè_x0002_õ@"¸_x000E_¨üñ@ú@¯VîHó@ü_x0010_Úqõ@ªók­ö@qÉ-r0có@^3_x0007_yÒ~ô@i÷çõe_x0012_ó@Dæ&lt;*ô@\+_x001A_k:ßò@~¸Tçñ@òE_Òîó@ë_x000C__x001E_ê_x0002_éó@_x0005_°aCÂ÷@¯F_x0014_¼çô@Úm2tteõ@ÞÄ¹þßò@2®~8_x001D_óö@ì:çI_x0017_ô@Þ ®×éió@6_x0017_UN/Ì÷@ØýÛ6öó@£JÝ'yô@H¼&lt;_x0016_ï_x0013_ö@ÉsÖ}¶_x0011_û@trØ961ò@_x001E_&amp;ý°í_x0010_ö@kÞËÏÈ§ò@_x0001__x0002_ß_x001C_,]_x0017_#õ@ÓLQ_x001D_	@÷@+&amp;ÔýÒô@üè4Öó@2_x001F_W&gt;ÿ&gt;ô@tG¬_x0008_Âø@_CÃ·Bñ@ ¦ºîÄó@)^wÏó@_x0003_&gt;á¤8ø@eúj7ò@\WK_x0010__x0005_õ@­-â¦¿ó@÷}¨Æ'åó@"É´'ö@Á_x0001_¦,{ö@Åb´I@ò@_x0016_õ!£Íô@n;WÍ:Eò@øÛ½íéó@(÷@_x0018__x0004_§_x000B_ö@4_x000C_Vñ·ó@_x0006_Ê_x001A_lk1õ@|Ä¯_x001B_¦ø@/._x0003_b_x0019_ø@Á_x0006_½ _x0007_ó@}_x000C__x0008_ð_x000E_õ@e_x0017_ÿô@_¨¥±A{ò@¡´_x0003__ò@c%üÇ_x0001__x0004_zõ@^"_x0008_Z_x000E_ø@¨ÒuúÀ÷@_x0018__x001E_4êTTó@ûYCÔ÷@H`OÇ_x0007_óò@&amp;|ð(ò@¬pR¡ó@_x001A_®SWö@ø_x001C_F¸ðó@lóxùäö@ÏÞ_x001D_ç¬_x0002_ò@[,ÊY_x001D_ø@U\_x0006__x001B_ò@¢_x0003_n&gt;ò@jJFS*mö@-Ø¯ _x0012_ô@vÅ»¿_x001B_ô@SÒ,õ­Ñö@_x0007_\ÓG_x000E_úó@©_x0002_óPd)ò@:6J½Ò[ó@6?+©ô@$ýgø÷õ@~ôh¼èþó@6?7Ïæ¡÷@¤+´@Yñ@Ñ¿F¸ñhò@Ú]D,5¨ò@o"ñCÂó@A#Í£I¢ñ@qYmÆ;tô@_x0003__x0004_"_x000F_H¯(ðò@Þì_x000B__x0003_fëõ@_x001A_á+ÖQ³ñ@H_³âø@"êBLC¦ò@_x0004_ïâxq_x0001_÷@±þ_x0004_¿uÖõ@¤ÊþdDó@¹øÒBþiõ@_x000F_éL_x0018_-_x0002_ô@4,X;uó@&gt;_x001A_aóëö@h_x0007_µ£Sñ@)PKé_x0015_ßò@³h_x0007_6¬ó@ûNÔ)Sþò@Ã_x0008_w¾øô@¢þ¡·ðö@ÎÀbh#Tñ@b1çÅô@Î¿_x0002_DNÔó@ú´_x001D_%&amp;¹õ@B'ª±G_x001B_ó@/À?^÷@.°*öÄõ@;¢G1:Vó@¾$!lkô@¹øáð_x000D_ó@`×¿!úö@ÃÏâ83_x000B_ò@Î½J_x001A_ö@3=Ù¤_x0003__x0004_°_x0003_ó@§°_x000B__x0003_îò@ÐJÀ6RÐñ@s_x001B_j÷3ò@_x0012_Û&lt;=nõ@_x001F_Wçàfñ@~AIæ)ò@Î #!+åõ@"ü §pÜõ@}ÉaU#Ñð@,éäï:¥õ@_x0014_ºGóLËò@|Á³nÿñ@Ò9E3JSô@¥oä§·÷@ã-d'¨_x001A_õ@lrÇöD÷@òóÚ_x0007_Lsø@åPbjÊZñ@_x000C_ÉÚw\ô@Ô|)Æ_x0001_yñ@aØô_x0006_¢&lt;ò@$LÕªÓô@_x0015_¬õÖ5ò@ b_x0014_v7_x0002_õ@È1·Oó@R_x0005_à¨ó@É#$æ¢ñ@û&lt;_x0016_&lt;úò@C§½ã!³÷@ÊÂõì?ò@sLc4Oó@_x0002__x0003_ôÞ!_x000C_;ó@9Î_x001F_º,ô@_x0005_É0õÅô@5_x0014_ Óó@ÈÆ¿±õ@©d_x0014__x0004_\ñ@VÏm_x0015_%Wò@ôÚ¥_x0014__x0011_:ò@±(Tñ@jÓ	ò@PDX²rHò@è{PÃXö@Ù1Ck¾_x0004_ó@x¹F\4 ó@*bÅnN÷@¦E_{?5ù@½jLJÐ÷@º§Ð/´ô@8´$*aö@Ôæ=ÃÅ"ô@_x0001__x0006_»HÜ÷@jðC_x000D_Ò[ô@&gt;/bþhoø@Yè*À_x000D_õ@_x001D_fÆB*ó@$&lt;#Òj^ó@ÝK]ÌÒ÷@²_x0014_iwqö@y]Dph_x0008_ù@æíXøò ú@ËðáM3õ@Ks_x001A_¶	_x0010__x000B_ó@ä_x0004_ÿ_x001A_®¼õ@þ6ñG_x001D__x0008_÷@Ún«S_ô@Í&amp;_x0017_JsÊõ@Jôã_x0005_Úíô@a%åÈ÷@e9OD\ñ@Àam Îñ@_x0004_&gt;_x000B__x0001_ßö@l:ôñ@ùxp_x0008_ò@Ó°ìÆêô@_x0005_=8Ô«ó@y,­­&amp;Øò@é_x000F_Ä_x0003__x0018__x000D_õ@_x0007_Orñ@!1¿â_x0015_ö@{sdÝ1ò@_x001B_ÜÓ_x0016_yó@_x0001_!ªÏ/tó@_x0012__x0007_zÎæê÷@_x000C__x0004__x0006_$ý_x001F_ô@ü¬_x001A_´©ò@3Å_x0002__x0011_p_x000D_ö@u]Öè_x0016_kö@_x0002_&amp;0_x0002_øPò@Mwtwó@{ísâ×ö@_x0008_ ·-ø@_x000E_Á_x0003_ÏÛ`÷@-#_x000D_!)ö@_x0001__x0003_Àë#µþØø@_x000C_B_x001E_ó@ydÕ¼¯]ô@*(_x001F_Öfåö@_x0013_ï¦ÒÍíó@ú¸Î­_ô@&lt;nU»_x000D_cö@èu&gt;\ºò@ÚèÓ9¢«÷@_x0003_À.d´ó@-ð×îö@¯Ñcùíô@àòÚ:Ò¦ô@½ã¡w¦õ@ç+Ï[_x0014_kò@Õ_x001D_M¶ôò@[}S¸é_x0002_ø@u&amp;§ãõ@¥úõ@RX5ËÇó@Yå^Üñ@ù*,±_x000D_ñ@p/¼_x0015_±Eõ@O_x000E_t_x0004_Útõ@4_x000F_©³xïð@àA%HÌó@§ía_x0018_"_x0011_ò@wÔÁ¡C_x000D_ô@*çEZÍèô@ù_x0005_@¡_x0011_1ñ@Ëà_x0005_°.Aò@°_x0011_a_x0002__x0003_íò÷@²µ§Çõ@_x0016_\Q7lô@EÔál¾ô@èC_x0004__x000F_dõ@_x0008_Þ_x0007__x0006_uÁò@sÓ_x001E_ájõ@_x0001__x001A_¥3_x000C_	ô@èã_x0016_¾+õ@^þ­_x000D_²÷@À­EõNö@]¥ \ôñ@è_x0004_ûå~¼÷@¹:_x0018_Kr_x0006_õ@äP_x0015__x0004_Æ`ó@Æº_x0013_ìqõ@kh_|0ò@CßÝzahô@^_x0001_ü¿ÔÒò@¾ÒzKOò@Ûéu9_x001E_Iõ@®òõ_x001C_Z¨ö@vZó_x0010_õ@5Ë×÷_x0018_õ@_x001A_à#b2ñò@ð_x0010_óû{Òñ@tüåÒ{Ýò@¶zÅj/&gt;ö@¬A­¶¢_x0002_õ@¬DåèWò@MñNÆ3_x001C_ó@nsÕ_x0008_åk÷@_x0002__x0005_¸JL®Íó@²jpu_x000C_õ@"_x001C_½9êö@®_x0018__x0003_&amp;ó@_x001F_&amp;Ü`¼ò@ðû¦ß÷@SÁ½_x0001_ø@U¥)%¦áñ@Ý}_x0001_í]ó@°êþSl_x0007_÷@÷:ëò@ä»¾Í÷@êñõ¥_x001E_ßô@ô´û_x0001_Öô@_x0004_£'_ðÎó@²\öAêÌó@&gt;©õØb@ô@ àçö"Åö@_!ñ¹,ö@_x0010_ÉÂZ?ø@_x001F__x0011_w&gt;ãö@ö_x0004_£µ&amp;_x0016_õ@¥Ê9yZ4ñ@Ò=Ótéñ@^#N4ó@q¶ëe+ö@û_x0014__x001B_çõ@@.x {¬ô@þ¤Ñ%×÷@lë!©ø@îÒ¾_x0012_ñ@_x0012__x0011_$_x0001__x0002_rWó@?E_x0006__x000F_²bô@ÏQñô@Kàmâ ô@P0=Rô@hcÝßð@CDq½ö@«_x0008_=Q° ò@È ßa?ó@jQ_x0003_H[ãò@ !Ê_x0014_üò@°×¾8Þ,õ@×Á}³/lõ@h¥ºdúÎ÷@+Ð÷0R¤ñ@Xµ´ò@{ò_x0002_:_x000D_Jò@&gt;F²éLó@ÙÍ«ÛÀò@J[£÷@%öQ_x001D_¦ïñ@v7éÃ©2ô@K$zù _x001F_ó@,­1*Vö@ägÄ_x001D_2/õ@Í`sÑ«_x000B_÷@PËË+^ô@Ò¬Òêó@2_x0016_ïO_x001D__x0017_ô@@_x001C_£mâ%ò@®ïd¦×_x0011_ö@}*pfbö@_x0001__x0002__x0002_û}S°_x0012_ø@_x0017_@DÏÆ±ô@Á¦K_x0018_¡ö@C%°ëë_x0006_ö@_x0018__x001D_Ö-·÷@"yÙkó@¦¾,_x0007_Pö@Â¢3Êd(õ@W_x000F_¥Øàö@5_x0018_Exò@_x001A_ôªô@ó32x)÷@_x0007_yLþÈ_x001A_ó@]Xß_x000D_Øô@hãÊ³mIñ@_x001D_Ç¬hZö@ºµÛªõ@OòµOò@¾Tüûõ@_x0006_xZúõ@¶¢hKô@`0_x001F_9Vó@_aá«Dyõ@:¡aT¯ñ@Æ%è_x000F_Äó@_x0013_2!îò@_x001D__x0001_¸ìñ@_x000C_¹ï/Öoô@0_x000D_iZÇö@oÎ_³õ_x000E_÷@çÒçÆô@ÂîLs_x0001__x0004_Ðæó@Ô_x001B_éú³ò@Üm_x001A_Qæ¢ò@ú7cbkóó@îÌ_x0006_@_x0002_ø@¤OV[	¬ñ@l_x001B_L&gt;Òò@þawQ÷@å _x001D_¥±5ñ@W_x0006_3PPø@_x0011_Þ«]_x000F_ó@TâYÐø@ý{_x0013_[ó@°èÊ_x0010_R,ö@Z1þÎ_x000E_{õ@½v&gt;¿Û·ö@=_x0014_|%Ló@Vá.³g-ó@·äI|Üñ@²_x0008_ Mö@ó&lt;B®ó_x001A_ò@¾þ_x0002_ù_x000C_õ@ëdQõËó@Å3_x001B_ÞZö@Ý§_x0008_§vò@Æ¹!Å2_x0001_ó@ÐhRºB¦ô@_x000B_7Ýø@k_x0019__x0016_ ó@`_x0003_iL·3÷@¹e°w{_x001D_õ@#ÓþEZø@_x0001__x0003_Ñ@¼B.,õ@èxæç_x0016_õ@ÕXk¶ccñ@×NØ5UØ÷@¿@többõ@_x000F_,®Þæ±ñ@Ã1?¢ð§ö@.N©`õgõ@ì^t_x000F_ºô@(å_x0002_Ófó@"Ö2³ò_x001F_ó@_x000D_÷ÿØÛó@2jÅqîçó@ß:î^±ø@\5&gt;êË6÷@n =(ï¤ó@ï3)¶ò@_x0005_0HÓ_x0005_vñ@·xúÙ2eö@¾ý!?_x0015_ö@U§UÒñ@ VÜÚr_x001C_ô@ ¶/¨|ó@_x0007_î¿pÇbò@»×ÏzÕ_x0012_ú@8zÛ±©_x000F_ò@x©ïPñ@«YÛ_x0012_B}ó@5_x0011_yùÚóó@PYo¥7ô@²3\iñ@êid_x0001__x0002_­rõ@æ_x000F_¥±ªÑò@¦ð,_x0015__x0010_Éñ@yV_x001B_ôGõ@/GE+Õµò@p§_x000F__x001E_ôõ@ýÙÛ´,yô@F 90­õ@¼Ü¥î¦õ@	°&gt;;Æö@" )_x000C_Ðó@Ò_x001E_°_x000B_®ó@·_x0008_;_x001B_¹_x0007_ò@}É:E¥ó@§+_x0013_õ@_ÉMÁ¾ò@¿_x0004_µã_x000C_ù@WÓæê`_x0010_ó@[RNd_x0005_Qô@æU}Õòð@_x000B_Ó¦ø_x001A_ô@a_x0011__x001B_¤=õ@$ZU"Óòú@]Ý_x0018_HVÝó@_x0002_Iç££ò@äNlÿ(Ió@ÆÁxÓ«lò@å¡_x0002__x0016_ô@wj_x0016_9ñäò@Í¨ëT¼ñ@H_x000C_Íú÷@G¥Ûô«ò@_x0003__x0005_tðXPË÷@Ð¦¨sþô@dv~ o_x0018_õ@_x0008_Ù§_x0012_à¨ù@Ðy_x0007_D_x000C_Oò@Z_x000E_³_x0019__x0006_ò@,w§_x0011_Æö@Â_x0019__x0008_?Ìõ@._x0016_R5Íõ@q;y'ô@CY_x0018__x0004_º¹ô@R{¿ÔW¿ö@_x000E_ñ!û÷@t,ÓÌsc÷@Ó_x0002_r|só@Â½À2_x000E__x001F_õ@¸_x0016_è8°ô@_x000F_+ 0¢ýñ@\G	ðDô@ý¼_x0008_oÍö@X?_x000F_ÞBÎò@FÖt{âô@E_x0001_x?úö@ûÛ¢ZÜöö@gv®çªñ@.ãÊ$Nò@-)W¼RÏò@_x0012_IÃü_x000D_»õ@¯_x0007_jßkpô@RÒ'JC(÷@ÐÜ__x000D_ø@ÒEÐp_x0001__x0007_^xô@Î´_x0001_M¶ õ@¬Uéñô@_z§_x001E_Àô@mÅd½ò@_x000E_\¨_x0008_©ó@±¿i±_x0002_ñ@e#c»õ@ÜX(aö@ö\É¥Äõ@.«Þ¢»ñ@._x001F_ù9½_x0012_ô@¾:û_x0005_¡_x0019_õ@Yßþùñ@_x0013_m{)wö@Îë¼ÞZ°ú@Z_x0019_å_x0017_4ô@aç´_x001D_²ßñ@º»_x0005_9mAù@¸&gt;°úò@_x0003_Ê_x000B_9_x001C_iõ@Yûø_x000C_ö@¦%H_x0004_5/ô@T_x0012_¹|.oõ@_x0007__[_x0004_ìó@óR_x0008_$1ó@¸~IZqÓõ@éls_x0015_ï-õ@;:My#îõ@ç¡__x000F_ê&amp;ò@À½xoxò@_x0012__x0006_.ô×mó@_x0001__x0004_ÑÉÕõ@ùä¬÷	Fû@ÂDåçö:ö@é!YS¤3õ@²J+·£íô@ÝÛVÆu¬õ@t_x001C_Rn=°ó@µ_x0006__x0003_°]õ@E!¯úá÷@¯7_x0004_óùô@üsu­õ@_x001B_\¤_x0015__x001A_ô@)øû¢¾õó@ª¤Ã_x0014_ò@_x0002_[³+èò@×h9ãf­õ@6_x000D_µ(_x0008_ó@U÷DÑ_x0004_ñö@r_x0014_Øçgö@çmÍ_x001F_#ó@_x0006__x0005_1bûó@àM´éªí÷@_x0005_Ò¹ºåãò@ü	¼Z_÷@_x000E_©Pð®!ô@_x0002_Ë¨ø}ñ@ë_x0015_^º	¿ó@_x000E_P×¹Áò@ÅR¬ô_x0017_ö@YJþ­^ó@ÌP/4*&lt;ó@®FG_x0001__x0006_\ú@îç¢öcñ@¶à¨CI­ô@tØÿ:'õ@	à3ô÷@2dÂ_x000E_öò@v{_x0011__x0007_&amp;ô@vZ ¢cõ@d~ÎÙxö@_x0004__x0016_«lýX÷@Ë¡~_x0002_ó@ö_x0011_¤õ@ {ÓGDaõ@$&gt;ñ¾_x000C_Oõ@¾Ý	F²Ö÷@_x0003_Þ¬öñ@AÄ_x0010_Ô&amp;ô@+_x0005_Ýn¥ø@sòûkîõ@ëæß¬_x0001_ò@{ÓeUsñ@§	_x0001_ÿ(Éò@½1?!÷@I_x0011_!8ö@FX-_x0014_c/ó@S÷;#Orø@@áïØýò@ÛÙ¿_x0017_kÔõ@86ÛV_x0005_÷@·_x000E_éRÓçô@o_x000E_÷ÓëÛò@j²hÙ_x0012_ô@_x0005__x000C_e©K{N®ø@QÅ&amp;ÊÐó@½ã_x000B_	cÁø@z_x001E_ÊdÑÀó@Óàe$è{ó@_x0016_µ]©jñ@g_x0002_/?5õ@nÇâõ½ò@î_x0018_*OÖÑù@Ð._x0004_f_x0015_ò@Â_x0016_Ð@÷ó@rëM8Îö@í_x0018_ðÑwÂõ@J&amp;ç¨,@÷@_x001E__x0010_µýó@1_x0004_Ñ´xó@ _x0007_yÆ_x0013_Ùñ@E¼ëýãó@æOí:Wõ@tðÃé/ò@_x0008_5i¥"Èø@T_x0011_,l&lt;ò@z+Ð_x0013_ô@M@¶{î_x0003_ô@ç;êÕ_x0017__x000E_ó@¾&lt;å"ê¬÷@¼Ò6_x0001_8ò@Îú_x0007_Ó§Eö@V½1g7ó@¯ËlðÞ:ñ@+_x0006_/Î+þñ@@yã6_x0001__x0002_8(ô@@¯÷ÙÄ_x001F_ò@üwË~ªEò@õôö%Áô@_x0016__x0001_ùBúõ@d^_x0012_6Î.ó@æÆò@ô¬ø¶_x001A_Êö@µod_x001C_F{ô@Êx_x000C_QB2ø@OÕ_x0016_µÆ:ó@çºõ)_Üò@Ø&amp;«·ô@ylãàk_x0010_ò@_x0016_ªtO_x0018_ö@_x0004__x0013_¡OÝR÷@_x0007_ã!Þ_x0005_ù@³_x0016_|ì_x000C__x001C_ò@+ ëhó@5	­ö#Ýð@sµ_x0019__x0012_êI÷@;_x0005__x001C_7_x0006_ô@}^­¬_x0011_Ùò@õð¢S=µò@_x0003_0o;!ô@)£ÈêD÷@Ý°ï1&amp;!ò@zÕ_x0002_ì_x0016_ó@_x000D_É_x0017_ÿvô@É~w¥ñ@_x000E_üXi0kò@UøBW_x0013_ó@_x0003__x0007_Çv_x0017_&lt;`ò@õ-®ñðÔö@8_x0001_âËò@ùbò@ÑäüÔøö@¶¨òô@}£_x0004_¿Yõ@ý?_x000D__x0012_ó@_x001E_1°_x001A_à-ó@àärî6÷@ÿãªÜ¨ò@á+° _x0014__x001A_ò@*4µÍ·äó@Û# ;6õ@öõyO].ó@·_x0006_F_x001B_ëró@í)_x0019__x001B__x0001_ó@l_x001D__x001B_ó@é_x000B_éð¢÷@\A:Ü(Cô@¤e,ú+Çô@Ü_x0016_2Y*ô@_x0011_÷þ_x0004_3ìò@¤í&lt;&amp;ö@¤i}kLõ@ÏQ]¬_x0004_ô@Æà;õ@³ii_x000F_ºó@Åi+Zó@=_x0011__x0005__x0002_m$÷@KÈO_x0010_?ñ@£_x0004__x001C_t_x0008_	èô@J&gt;ÿöò@_x000C_smwS÷@_x000C_¾¡É&gt;^ò@ý«2å_x0005__x0010_ó@C_x0011__x001E_9y÷@%©¾k_x0006_÷@½L_x0001__x0008_Ìò@r²;_x0016__x0017_÷@_x0016_]_x0010__x0014_÷@_x0005_K©I5ø@.¯é_x0001_Ýô@¸_x0003_[ÍI6ó@÷]_x0016_ÙnCó@ÿÛµÃçjñ@ÍãÒ¦ó@rá7És'÷@ÿ_x0002_²©ó@Õ7_x0007__x0007_Øö@:_x0008_¶Å+_x001C_õ@÷\Ä#_x001B_³ñ@²5¨_x0011_¤Òõ@Ò_x0004_àAC÷@E_x0011__x0012_õ_x0012_ñ@_x0004_DÂ_x000E_Çõ@qA×Zçô@_x0017_Éííh_x001E_ò@±ÊO~j÷@ÄÏ¤_x0017_Þò@Æ«8´EOô@1j®6Aó@_x0018_¸yËù×õ@_x0002__x0003_r;ñ®¶ø@v÷_x0016_"S¡ñ@äbpø3_x000D_ñ@·_x0015_úõ@NÀ,õçõ@£_x0007_n9³\ô@C=¦´g÷@h&amp;×å;ºù@_x001C_²ê÷\ò@3óð±Dô@°Þö`ò@{°å,ôô@N_x0017_Ü¡k÷@Ewf_x0001_Ò+ò@_x001F_ð÷wUxó@á_x0016_j_x0011_võ@G(ÄC¥ò@.K_x0004_ô£÷@(_x0008_Uå¶ô@á1¸ñÙó@ýª¶]_x001D_ô@K_x0012_wøíöñ@ìßBÖñ:ô@/íï_x000C_±ò@¦ýá´_x0017_)õ@_x0014_3¤Ä´õ@,ðí?rô@0Ú_x0019_À¯õ@G¥_x0019_×(ô@ÔZ(_x0004__x0005_õ@ºÑÉñÖ%õ@+Wð³_x0001__x0004_2J÷@D_x0016_d..Âñ@Çó_x0013_í&amp;ó@,Þ+ª¤éô@¹ÂÒÈkõ@w_x0003_¤@«#ó@ài&lt;ñ@¶uýUõ@s  :0õ@¶ÛL°õ@Â¹æíæÇñ@¼¥_x0006_âó@%Zþëóô@É{Q2Lñ@=¶¸~_x0016_ò@Çà3_x001B_õ@ÌçÙÊ_x001A_µø@ºUÅö­µô@%Ä=6ò@ç¬èô®ò@¦ðF_x001C_Ôó@_x0018_(~ªÊó@îXÉª¬ó@Õñ_x0015_(ó@F*I;ñõ@ç0_x000F_M%ó@wK®_x0007__x0002_þô@B¶o_x0008_Vô@.Á©_x001C__x0014_"ó@m¤õ#õö@h³¤Cýw÷@)+_x001C_¹¦Âô@_x0002__x0005_&gt;¯$±»&gt;ñ@ÝÅÚ_x0012_´_x0016_ñ@#2#¹_x0004_ò@µ^H_x0012_&gt;ó@»7ùò@_x000F__x000B_NL$)ô@Åîõµ_x0001__x000C_ô@_x001A_ÏB	yö@b_x001D_Â~gøò@(_x0013__x000D_µ³àô@*xp9÷@_x0003_J68ô@öB¸³_x001C_ù@_x0012_¢%Í&lt;pò@þ&gt;óuì~ó@_x0018_L;#üö@áÅôûñ@'_x001A_ÌÞó@Ö²×_x0014_Eçó@ò@ÑÁ_x000F_òù@6ÃZ±ó@ÇÜ_x000E_ÏÄô@EaJ/ûäõ@FÂÕ?âò@ú¸Æ_x000B_?ó@_x0015_n·áô@g¡ù]á¤ñ@S^8å;ó@&gt;}Éò?ô@ÆÎ¨°¦ò@To1÷@_x000F_íX_x0002__x0003_íçò@}d5'½ò@÷´_x001B_}_x0015_}ò@þÕv¿Á_x000E_õ@_x0018_?ÇÈiQø@E&amp;Ð_x0003_ô@_x001E_´µ_x001D_µ:ô@?¦mBgõ@(Öö#Bõ@_x000E_#öTõò@/_x0012_YÚ_x0011_{ö@_x001D_®ÓP÷@qî_x0011_¶0¯ó@Ã_x0014__x000B_fß_x001E_õ@%O_x001E_Ì_x0001_Ëó@ÚÛI=äWó@pÔ¥¨Rö@$ø$|1Nõ@_x000F_í_x0002_KR{ñ@"!&amp;_x001D_a¸ô@-®½Be®ù@_x0016_¬ºaô@\D]ÝÂ6ó@O­Å¼øò@X=Fíyõ@{w_x0018_ü_x0018_ñ@U_x001D__x000C_ó@]h¡cAÛõ@ÉgGl_x0017_÷@²é_x0003_ù@ã_x001E_+\^õ@òæI"Ô#÷@_x0001__x0004_½_x0005_­c+ó@_x0008_ÙÑ71®ó@J¶_Qoô@TK¢d99ö@GM2Á_x0015_÷@ò_x0006_ÄÜØñ@_x0003_oV"êó@&lt;_x0019_ísn%ô@å¹m$¹hø@Ø_x0010__x001B_]½®ó@ª¢®,òó@°'­.cJõ@³µÁ,zãô@}X_x0005_#]_x000B_ô@_x001E_a_x000C__x0002_`_x000C_ó@B_x0019_¡.Tô@ËZNìtò@s@j.ô@ÐûMpñ@Âütõ@_x0004_¯+_x000C_:õ@¥@U¨ô@*_x0006_»l£ô@V´½¸Òõ@_x001A_K¶_x000E_Ýô@BB÷GÇÉô@èrñï6ò@|Æ´_x000C_¿ò@_x000F__x0004_7Ôª_x0010_ñ@8þ&gt;Bø@ú&lt;	2Täñ@°O_x0002__x0004_A±õ@F_x0004_ÿð@&gt;®¢ áô@	TëM©÷@ü`zIÕõ@øñ:âPö@âabk^põ@I.ßÓrù@3ëhENô@m¡Ó¤_x0015_ô@}¼ÄÓö@`¯H«_x001E_§õ@_x001F_Iû£õ@@¿_x001C_¢Äðô@v(`ñkò@$_x0002_Æº_x000F_ó@&gt;8ú_x0011_&lt;aô@.ï\Yñ@«ò_x0002_Fñ@ÇRa_x0001__x000B_Zò@¿_x001D__x0016_Ø?ø@pó_x0003__x0012_ _ó@_x000F_øíÛö@Éóáí3Mò@484(ø@Æ@ð@_x0001__ñ@_x0006_ÿß	õ@¥¢"âí_x0001_ö@qi&amp;_x000E_ü&lt;ö@ZÎØ&lt;ø÷@í_x0003__x0016_ªnûñ@Ë¼_¶©ó@_x0005__x0006_*3ó~õ@8B°×(Yó@Á_x0014_@÷Íô@(Õ7«_x0005_rô@¸_x0002_v¼_x001A_ô@4§Bv=õ@½£ZÒúió@Õvä_x0007_¹ô@sNRd®Ôò@kçÀg	dò@ß·_x000B_s_x0019_ó@_x001E_VÐ_x0007_Ðò@l)Å©_x0015_ó@ÂÚ+_x001E_Öó@~±_x0001__x0011__x0003_Oó@Ì-_x0019_­s½ó@î=_x0016__x0012_Jø@6w&lt;_x000E_%÷@__x0011_Ú° ÷@äáñ@/¾å¹õ@üæ_x0013_ò@8._x0004_ôaÌñ@¥U_x000F__x000E_cºô@b~_x000D_ºè«õ@=_x0005_Ù¼m"ò@À_x0017_2Æ_x0002_ù@·pÉI¡ ò@Á_x001E_Xÿò@R×u"¡Cô@n	tfó@ÉâÀû_x0003__x0005_V_x001B_ò@Ø99²õ9ó@R|vÆù@}_x0011_n_x001D__x0006_õ@ù¥ºð!Àõ@r­_x001F_½¦ó@_x000E__x000F_Ù_öö@ÊòQÿó@ÏN~_x001B_1ö@:_x001E_zq÷@"m­_x001B_Í_x0012_ö@F(_x000B_õ@¯(4B4´ö@Q$_x0014__x0015_ÿ`ø@÷Ë#_x0004_ãüó@ñÝ_x0007__ö¡õ@_x001D_|Ïh_x0007_Òó@ÿöí8&lt;_x001E_ô@7¬÷äò@m_x0019_:`kó@ßiì±nò@²µG,Ö9ø@t'ï´3ò@øùfètô@_x001F_ÀtÙ_x0011_ò@_x000D_éâó@_x0003__x0002_*ÃÑõ@oóãíAø@Á_x0001_§0ùqò@"_x001A_þÞÄò@6Zãù@¡*³R&amp;÷@_x0001__x0005_6ªí_x0013_Dö@B¢_x0013_Ðf	ö@|&amp;_x0004_Mÿõ@J½²0Õhô@F\;êñ@ÇÔ/·ô@íOèðFø@_x0002__x0002__x0007_&lt;ö@}Oý-íó@9ò_x000B_Åüõ@q_x000D_¥6Ê_x000D_ö@î{4Pçò@ñèlî+dø@¤*4¥ó@\åpN~_x0007_ö@Ï,A_x0003_¿ô@í_x0018_¢_x0005_-ô@ÏØy_x0017_v!ù@4}8_x000B_ªò@Jñ¸_x001F_¥ô@_x0010_\gR÷@[¸Ò_x0001_Äô@n;ÌÀMõø@ü_x0019_Ëò$Ç÷@ü&lt;:Yò@È*C´&amp;ñ@_x001F__x0018_×1Só@Pèô¨EÀò@søJÀ½õ@Èÿù_x0006_ø@âû#_x0002_Fûô@_x0013_¼m8	_x000D__x001E_?õ@w_x0013_r_x0007__x0019_ô@zÕ·;õüù@ír¶&amp;«_x0005_ô@þíç_x000D_xô@ÞZ¿¢ô@ÌNdJÕK÷@@òðjô@'s.'Aú@Üj_x0017_\Îù@û/_x0011_§Êô@­êO_x0010_ó@G$³ _x0003__x0018_ó@/4_x0017_æJô@àÒIèÿõ@Ñ³ÝÝ_x000B_où@ºp7Qëò@_x0001_!_x0003_§ô@Î_x000F_õ­_x0016_å÷@J:&lt;Â_x0004_|õ@Ø_x0013_&gt;Èà¶ó@kBnÒö@_x0014_K5¹,ù@&amp;_x001A_ùÌô@XM_x000C__x001D_õÆø@ð{*"»ö@_x0002_«ìØIô@T_x0008_:~_x001C_ó@_x0006_ðIÏ_x0005_ö@­×#[ñ@s_x001C_î¯D0ó@cÅ÷õ@_x0002__x0003_Ô¿zÝ7ó@¿ÉL{_x0014_÷@!¤_x0012__2ó@[¶³_x0004_Û±õ@¿¼)&gt;Qpú@Á²Ûíí±ö@~6\jø@_x0010_^%³VRó@­_x001E_n$Wô@_x000F_9H[³ö÷@Á_x001E_Ò_x0005_H\ó@q_x001E_&lt;%ûð@äÖ&lt;\¯`ô@÷fM¿áuò@P È7÷õ@_x0019_ZHÕi_x0012_ô@Å'I9÷@¶@Ê¨Ð÷@jõ¦{ZÝö@"ÖJIò@Âé_x0005_mô@ÓZnº#ô@úI«ùoò@( _x001E__x000D_Kö@£H_x000B_«ýEó@_x0004_Ï"_x000F__x0003_ãô@ðûó@Ô¬ì+[æó@0:k-_x0001_õ@ÛÁ_x0001_U0êò@èé±]´}õ@I÷pÉ_x0001__x0008_hØò@¯YqÓ)ó@_x0007__x000C_iØÞÁó@_x0006_ÁBÏÎpô@ëÇ´ýtó@Õµp_x0002_ªÕñ@9_x001A_öî\_x0004_ø@0+Ú__x000E_ò@fxÐñ_õ@k÷ñhèó@_x0019__x0002_Ñ4ø@âU×_x0018_yò@øØkÏcò@ÇÚ=õ§ñ@yÆ-|ò@7¿Mwe_x0013_ô@Feby´õ@] H]ò@Ý_x0016_zvÇÆñ@_x0015_¬MmÜô@®_x0005_÷Ã+ò@í½?eù@5ø*£ó@©_x0019_Y|=_x000C_õ@NÁqOõ-ò@_x0019_-Bþä_x000D_ô@¯_x0008__x0019_¯_x0003_·ö@ÿ±Ù]Ahò@Uì»ó@|	(p_x000F_ô@sy!I_x0008_ö@Æ¨ü&lt;ó@_x0001__x0002_næÇ\¹vñ@ö¨Ånæñ@kÅ·YÕôó@*ø ýó@ò·hj9ò@+øyký/õ@`LùHKö@T_x001C_cö@Óß_x0011_Øñ@ú¥_x0018_ò@æÂ0í gô@ÒGLCvÒó@×Ón¸Èëô@ûZGÝï_x001D_ñ@_x0012_ÊÛõ@JÈÒRµgò@TAÇ_x0012_búñ@_x0008_!ÃTíñ@Tçuºñ@_x000D_f;Ó_x0003_ö@x_x0017_Ét_x0018_Lô@¯£RYÜÐó@êÞd_x0017_Qðõ@ü6ÑÏû ú@ü_x001B__x0012_Ó¹ø@¤û	6×ö@ÓiýUê¿õ@_x0002_ñý'Áù@·¹½$é÷@±©ÛôM2û@Jrw\@õ@G§a³_x0003__x0004_òó@Þ3_x0001_f.ò@c_x000D_dîÉÀô@kûþÇK!ó@Vê#ù@*³Æ_x0004__x0003_ø@üé««=²ó@eîKxRÃó@_x0003__x001A_Nö@ºÃc´ñ@@ðTe¥e÷@Jº±Ìêñ@ §ëM/9ó@Y¦_x001A_xö@fª¹m_x0011_Cõ@lõ¥&lt;xDñ@_x000E_Ô9Ý_x0015_2ó@Ü&lt;+áõ@,9ÜÉô@H£*ÉLªñ@,TÓÌ©ñ@·S_x0011_Å­Þ÷@öø_x001A_Ò¶ñ@AÞÊqÁWñ@_x000E_*Õk3ò@·6t-~ó@úy$%Ú8ù@ 4¼X%õ@N/¾½¦ñ@_x0002_MÛI_x0016_Ãõ@U.\_x0002_Ôñ@ý^¶_x0015_ú@_x0002__x0004_óÒøl_ô@2;¯saèö@_x000D_"s#¾ñ@]_x0007_pZ_x0006_ó@ùùÏ._x0013_÷@3_x001B_8ãc_x0019_ñ@­|ûÆó@¤_x000F_U¤½\õ@Ãß£_x001C_à»ô@n!Ûíô@_x0001_´óOõ@ë&amp;øiï5÷@iüäuù@qÖ_x000F_\·3ô@M¦¼p?ô@¬_x0003_JØ_x0005_Ùó@_x001C_¿HÝd_x0004_õ@°O_x0016_EØ[÷@ ªDíó@_x0019_^uiO'ò@ø^TÁ­0ú@¾¼Ðã_x0013_ò@_x0007_RÚ/Úò@Ù/G)+eó@_x001B_²M¼_x001B_ö@G%»uÇó@Â%·Òåóò@¶ØÎ«¡ò@~oUBM¿ô@Þ¸k_x0013_.aò@çIûpÔ÷@9*_x0017_f_x0001__x0006_ æ÷@ödÈBx_x0003_ú@¸&lt;¢-!òò@ý·À_x0005__x0018_Äò@?Å_x0003_6ô@gFgHÑ_x001B_ö@o´q2®$ò@2jÁL_x0016_!ö@H÷#ñ@]ûRxVÓò@8,j¥÷@_x0002_Ã_x0006_^6ô@hRhú_x0016_ò@O°²}ô@¤à_x001C__x001F_8_x0006_÷@¸À£¾æô@C4¹ý³ó@_x001B_ñràmÆñ@N^zÞ~*÷@©TBâõõ@º]ADô@_x000B_q_x0008_Ûç|õ@È¿;Ðô@²èkn¾Íò@ü}þògö@Ï¿¼a¸ñ@H_x0004_õù_x000F_Tö@O@ªôó@[ë|Ër÷@$êµªÜ_x0008_ö@Ýêÿwz´ó@tgÑÙ_x0003_õ@_x0001__x0003__x0018_ûi_x000F_÷@GÂjïæµñ@º~/[_x0012_)ò@¯Ol_x0011_=_x0013_ò@_x0007_J¤g)Rö@ûÕâí_x0016_$õ@, d_x001C_&lt;÷@ÿ£æ0³ó@~ìY-VDõ@ÂVý~'þó@ªq_x001C__x0002_/Bò@G1#2}ô@tp¿'_x0018_|ô@ÛZG¶ò@M+_x0013_ºMàõ@àÐÍ~ïö@ßGöØñ÷@î°\¾+æô@aBêÇ3Aó@L4_x0006_ãó@ã¦VCò@Ü§äïÕçñ@_x0005__x0007_À·ìõ@a_x0017_y:¨°ô@yaoîîSò@/Ü_x0004_Ùô@xU	[_x001D_ö@ý_x001D_¶ÿ8Ãò@_x0011_ê_x0004_@(ö@pfÂw_x001B_ø@Lü¢­×xñ@_x0018__x000B_Í_x0001__x0005_&gt;Eó@¿}2¤ó@_x0012__x0002_GM_x0003_êö@d|¶­	õ@"/_x0003_eòPõ@ô_x0012__x0017_r_x000F_Uú@_x0004_3]Røó@ ßå&lt;ó@_x0008_àG³û@|ÐÙ¯ô@óÔ+ø@ò¥T¸+_x0008_ñ@ý_x0001_~²1ô@ÏâHÆBô@fä_x001A_üPÕö@Z_x0005_&gt;3-_x0010_ø@ª_x000C_g?¼ô@A=³z6Õô@¨ó@ZRQzó@_x0019_Yñó/ô@_x0016_"H_x000F_÷ó@z_x0004_ãOó_x0008_ó@HßE_x001B_ê¹ò@_x001D_÷ÇÂó@u°¯Áô@5C@_x0004_Þ_x0007_õ@ÈItì¶Gñ@Û×_x000F_³_x0017_ò@"{×_x001B_L½ñ@r®_x0017__Pô@_x0007_á0Ðò@_x0001__x0005_§qz&lt;_x0004_ýò@Ñ|äÐ°Åó@_x0008__x0002_e¡X3ö@K_x0005_Ó"_x001C_Kó@¡7L£Ùñ@í´F¸ÐÚñ@_x0017_ûÆðs4÷@{Â¢²yò@9"t§ºò@¤_x000C_Áêò@x¢_x001B_wþò@`ö1|@¿ø@wÙôK}ò@@ÕÿÞ÷@åÛ_¬ò'õ@7uCD,ò@Z_x001B_·§_x0011_õ@ífbÝTõ@_x0013_$-Lõó@h_x0008_%BÖö@&amp;$Ó_x001A_Zô@xHûy-ø@ébañ+ñ@@W?ð_x0003_íö@u_x0015_ _x0008_ø	ô@ "Ð_x000F_Ó$õ@b¬ï(Mñ@½¡&lt;&amp;9ô@®v màâö@æð»ßBsö@ÉAjá_x0012_õ@¡_x0001__x0004__x000D_Hø@ð/Ç­9õ@zè5Ë(_x0015_ø@³¶ÅË±2ù@_x001F_5¬´ò@Pù|_x000E_Þó@¤_x0010_Üd¦÷@_x001D_{_x0002_öàòô@_x001A__x0003_ ÷uÈô@¹Òå¿÷@ª_x001E_ÄItö@`ÑQ¹çù@ü_!MÅ&lt;ó@'1EÃø@_x0016__x0007_ªq&gt;õ@%IÛfô@_x0019_ÿW_]ù@ùIÑ)ø@s÷ýÎ_x0011_Ðö@6ê§aÊò@_x000C_ùvì¸0÷@:|_x001E_ó@1ôð&lt;ø@¯Ô_x0012_Æ7ó@X_x0010_afdô@99éXô@îa_x001E_ðìbø@6#B¿2÷@êLíVÀÆõ@	JÛ_x000B_w×ô@÷*J_x0011_ìô@_x0015_ÉØªõô@_x0002__x0003_9ÀT_x001D__x0011_àó@ÇIô-Ð,ò@+ÿ¨]Á	ô@'_x0013_Õ^fõ@D_x001D_Ò0ævô@f¨_x001D_-.ô@ùki3mò@àÃÑDxø@«¦Ì6&lt;Òô@àH_x0001_¶¬Cñ@k_x001F_tá_x0017_øö@Háe~Pñó@_x001E_vÄ9Û¸ó@;_x0016_Töyö@T6}Ê&lt;õ@hWº_x0003_µ÷@Üü_x0016_Á¢Wô@Þ[X0Fõ@*ÞiV_x001F__x0010_õ@Ì_x0017__x0003_Î_x0011_º÷@*W_x0018__x001C_Eõ@_x0005_Edð_x000C_ô@±Ü·ÇÖÃñ@ýßéð)ô@_x001C_qÁ_x0012_ñÌõ@5?µp_x001A_õ@_R®³Lò@÷Û_x0008_An8ó@Pì}Zx]ó@luÈÓÅõ@t»ÉH%ö@pkq_x0001__x0002_ãò@W2ù@_õ@7^w¦5 ÷@:_]8õ@X¾(_x0001_ýö@ãR_x0003_ÕÍ§ó@R~C¿Hpö@:£¡_x0013_!$ö@IøÅëù÷@M@W2/_x0003_ö@$_x000C_ùøa=ó@Ô+2MÉö@_x0003_%ð¤þ­ô@ðc_x001F_V!Âö@Ø§_x0001_ÀÃlö@_x001C__x0003_jßsõ@]âÎ_x0002__x000B_&gt;÷@_x0002_.¾V$ó@_x000E_²éõy_x0003_ó@¸QÂÃeJö@_x0006_êQâÝúô@,XB?,÷@_x0011__x001B__x000E_Ý_x0002_ó@Ë@Å_x0010_õñ@|x0ä]÷@Ë_x0007_Þ_x0003_ó@ª_x001C_á[²ò@Xâvßáò@ØÄunô|ô@-÷)ö@¢¤ûò@&amp;ÂÆ_x0013_ïó@_x0003__x0004_¢òòe_x000B_ö@n¨_x001E_d 5ó@QlD;!âò@D_x000B_l³3Æú@S?VCÅ1ô@Úbêõô@®h§£ó@üÅN÷@_x0019_p_x0015_5ô@_x001D_«Ø|·Üó@gÊçêÓñ@ il?dõ@_x0016__x0002_¯fò@B_¹Mö@¶²_x0008_R?Ëô@²_x001A_Õºó@º}GÙõ@Â´Iãàü÷@_x001A_¹­_x0016_%\ø@ÓÐÉ£c×ò@ì0:ô@ú§ê_x0010_õ@]¾_x0002_úÔô@×½Çº_x000B_)ó@_x0017_´_x0011_®©ò@*(ÖÇ´¬ô@_x0011__x001A_dt{ßó@]óg§gÚõ@YLu6ØKö@£âôL_x0001_ô@¹¢Ò¯¡Tô@ÕÂF_x0005__x0006_KSó@?T»°_x001F_2ö@ºì°ÛòÛô@rÍ«_x0019_Có@Æf¸×¥&lt;ö@_x000B_Â¶_x0004_õ@§cü*`)ó@jÜ¸ÅÆó@Ðx¤_x0004_ÒÈó@:&amp;²¬¶ô@_x0015_èÁÊ÷ô@Xâ·~ü²ó@ÚTbÇÐv÷@óYDCüò@k(øÐv]÷@(¯#ø_x0001_ó@øÇÿÅãpö@ÕN¸5F£õ@ KST7}÷@.)_x000B_Qõ@õPc!aýô@_x001A_}ÆZ o÷@¿ÊÆAïô@¢MLY_x0016_Îõ@íTäôÑ?õ@d].}ö@_x0006__x0007_\ÍÓ±ò@,Eªæmñ@LfRKò@ÔV_x001F_ò@È°¡cwõ@_x0002__x000E_¹¸_x0003_dù@_x0008_	6TN&amp;kªó@:³¶¿¯°ò@¬KU­{ô@1ÚI8ævó@ å0û/ö@ÚãaÎyó@²[ø¨²õ@µ{8az®ô@æÈL&lt;(ñ@§ÂP,0*õ@@Y_x0014_­yåò@:»ç_x0002_/ö@V;ªuÊ_x001E_ö@	e®à&gt;_x0017_ù@.h$Cüõ@á¡Hm6ªô@+;w¸_x000E_ö@Á_x0017_öxZó@Q±¥U÷@I Ì]_x0001_ö@¦æg¾û³õ@)Î&lt;Çùzñ@ñHðÌØ;ö@í&lt;ß1ö@°_x0004_ô!ó@Çbp_x0003_Ãô@¹_x0007_î_x0006_Ãó@Þà_ØÉó@_x000D_Ó_x000F_*®÷@2_x0005_~_x0005_Nø@@6Î_x0002_ô@l»J8_x0005__x0006_÷¦ö@Ç¬;\øÁò@12&gt;Ïõ@u½lë`õ@ÇòeÞñ@IQ+Í_x0010_áô@ÔÉï?ñ@_x001B_ÀÛÃëñ@_x001B_4G¿ñ@`ö_x0002_ü·ø@äÖÆXô@6ÿØæ_x0012_ó@_x001C_ó#!ó@_x001D_ÙIíõ@l#¤¥õ@ê­ú²=ô@â%*"¶÷@¾±4`_x0001_¼ø@GÐ^ÆLFô@;»W_x0010_³ô@»Ö_x0001_½:õ@ø_x0014_Ð_x0003_ò@´_x0007_ôæ"ô@t\!H=ò@õòÏsáWò@Ï³Ô1®ñ@_x001C_®_x000F_Ló@ú,WÑ÷ò@¨.c'&gt;Ìö@&gt;_x0004_µï»Ãó@_x0006_yôê_x0019_Nó@P_x0018_#_x0014_Yõ@_x0004__x0005_BMå_x0001_àõ@Þ&amp;_GyQõ@ðHhVh=ñ@Xç·((_x0018_ø@_x000F_ÝûIì_x0019_ó@u_x0007_¨7D¹ó@F_x0003_Gì_x0003_ó@V¸­Å_x0011_õ@Á_x0014__x0015__x0017_:	ó@ç_x0008_¹_Añ@ù)_x0010_Ã¦7÷@_x000E_þEÌ©_x000B_ú@ß_¤4_x0012_ó@ÇvFORô@_x0016_ãÖÖô@×BIïó@R)Iáö@_x0013_-r/ÆAö@_x000B_#6­¡­ö@P½)_x001B_Xöõ@_x0002_åüÆ&lt;;ù@°¬uÅHô@)_x001A_²«íò@þ °þÂò@2iJHó@_x0001_Þ_x0006_¨¨ñ@SlÈb4åñ@¥Lý_x0014_Ñô@dÝèÊ¥dô@© ½'_x0014_ö@c_x0004_\ò@¿µª_x000C__x0001__x0003_	_x0008_ó@_x0012_@£_x0015_8¸ò@ì_x001E_ÐlÈtô@À_x0003_ßëáIö@âDg¯_x0006_«ø@A£_x0007_vø@ó0És_x0015_òö@IÒru_x0012_æò@\¦)¢éó@_x000F_ÌV_x0004_Þ-ô@µqÕ¨ññ@ÙU»_x001B_øñ@F©/Õh÷@;";êüù@4ORó@!_x0007_vù[ò@MÂ²¥·ó@:Ã¦±_x001B_õ@dï¤Âüåó@pàBí¡ó@_x0002__x0006_FÆó@_x001A_­Ëv_x001E_~õ@ìØ_x000D_»âõ@_x000C__x0002_Þê_x0019_U÷@_m_x000F_á	$ò@R¢JÉ_x001F_ç÷@G_x0001_çz_x001B_ô@l#rf_x000E__x0002_ò@È¡Dó@²±j¸óõ@j_x0004_ÅÏÞeñ@_x000E_ÎhÞ¥ô@_x0002__x0003__x0001_´h§Ç®ö@Ä$©_x001B__x0003_ò@²1lÑm_x001A_÷@þKË*_x001F__x001D_ô@5G´_x001D_ö@j×`:pó@V¶X¹_x0017_õ@¥"Ï2ò@bþòÛsó@KßXîLô@	Ó_x0007_`©õ@Ý°Å_x0002_m§ò@MÏìÁëºô@ÚÿÑ²Íqó@¿÷I_x001F_È³ô@úzß÷@_x0006_`_x0001_y¢Aó@_x0002_ë²¨VKó@çÄËJ6°ö@4Xã×	d÷@ {IÿØö@_x0003_¼_x0017_E_x0007_qò@:÷6t±ú@ÒØ®Ýô@IbªjiBò@|îæ0õ@[ØÔ_x0003_£_x0008_ô@äî_x0016_ÑMô@ø(ýý,!ø@e´íÉ'ó@ÁH_x000B_ÝÏRõ@_x0002_ZI_x0003__x0005_öÃô@ùNDKðô@¬z¡&gt;ÖÖô@ñØg/ _x0004_ö@ô¢¥xó@ø&lt;ù°j9ó@õ _x0015_£ö@ÊÈ@dIÚõ@Z²!=³jô@_x0002_vz5_x0007_?ö@Y=¹A·ñ@¸økÕ½~ú@ÁÑZO¥ö@_«¤_x001F_pó@1Þ°_x000C_÷@àÔnb²÷ñ@ÔÅä_x0012__x0001_.ö@{a"Ty¡ø@Ä@L$¾ö@¿Yôä"ó@ZùÇ¹ðñ@_x0015_­²Êzõ@Ú¤_x0001_¨#Öò@ÙÜb7_x000F_ô@L_x001E_Úñ@6e½Íçõ@&amp;Q	_x001F__x0005_ó@¥ÖÌ&lt;Qô@_x0001_'cØhó@jß!Æ9bó@_x0005__x0018_­ò@X_x0015__x0016_Å-÷@_x0001__x0003_õð){jó@ÝIuR¼ó@viÜ0ßø@_x0018_õ?_x0010_oóô@Ñ2#_x0010_áaó@/7ÜZGñ@Úh½dós÷@'YÊ ü7ô@m_x0006_ÑHøÞô@Ïð÷K_x001B_÷@!êîáö@ã¤I,Eô@_x0003_ÊµÞ@õ@²1ÅÒH¸õ@|	¾/ø@ÆÜVòò@íº×rÁYò@z	®z÷@_x000B_Ù#Yö@e-Q_x001B_Ê®÷@WêwÊ0"ò@nI,«mñ@Vt3¶æ}ö@Z4_x0002__x001E_ø@h{¯	4õ@îi»Ï7õ@Ã)h_x000F_;ò@4_x0006_âs_x0018_÷@Ë·_x0008_ì®¢ô@ºpt`_x0016_ó@QV_x0011__x001C_òaò@_x000E__x0006_Fý_x0004__x0006_ü{ö@_x0001_fó@nYô_x0012_ÞDù@Ky"¼å_x0006_ø@uu_x0004_y¹ó@`òEBQõõ@«_x000F_²»Þ_x001F_ô@i]WAö@_x001D__³-Wdò@sQCÈ_x000F_ö@¦ó2¥wõ@øïô_x0011__x0003_Ýò@rMó@_x001B_¥;_x0003_Ëóñ@"_x0011__x0002_¾ì4ö@ê£_x001B_ö@ÎµÐtò@~W_x0003_ï_x0004_ö@û)é¯có@Dì¿ó@Ùxî­Ê}ø@êÍ_x001C_Yòæö@\Ëdü_x001F_÷@Y_x001A_ôÂ$àô@ l×®WÚ÷@(³p/&lt;õ@_x0019_;W.×õ@_x0013_«	UÈö@'mâ,¾õ@°Ê_x0005_zÈ^ø@órçü_x0014_eô@Á5sðPó@_x0004__x0006_§ñz_x0003__x0014_ó@½G_x0002_¿Yó@ü_x0008__x000D__x0013_ö@Ò¯÷TÕàò@_x0012_-uç0Uô@_x0005_SdÍIçö@_x000E_~_x000C_Ñ°mó@Îz;_x0013__x000C_ó@_x000F_vX~Å@ò@ë_x001D_}_x0018_×ò@õä_x0005_U_x001C_ñ@é	i´Çúó@-Õ.W?÷ô@-µ©STò@ÈÏ_M¡ó@3ÑeÿG°ò@9ª=åñ@ËPsë}xõ@lmªG'ô@©/_óñ_x0010_ô@Ø¿!¢7ó@_x0008_T,¯h÷@å´ó¿¸ñ@Ë6]Féô@ü(Él".ö@M8(Î-fô@Än_x0015_ty_x001F_ø@j_x000F_p&lt;¯ö@í#@ã½*õ@"Ï_Óó@fù_x001E_µ_x0001_/÷@6õ#º_x0001__x0003_,ùô@]ÐÇ{!_x0004_ò@óíÏ¬ò@¼éT_x0005_Õø@,T¬=C¡ù@_x0004_ë(Ë{ò@3_x001E_¾l!ö@_x001E_Ð&gt;Zõ_x0014_ô@ê	Ëeò@´ÏfÒÞõ@ääJ_x001B_®õ@,ªR³?Hó@Ïk$^ÿqó@_x0015_m'wJñ@ä×ú(,ó@)ýÒ©iò@_x0002_=_x001D_ñò@y2ñeaõ@N-þ;¦Pó@z_HøaYô@ñ_x0001_©T~Jô@zOrdÝñ@:t_x0011__x0001_±Ðô@·`º½Àñ@(É]1ó@êR¶ôã ÷@_x001A_@øÚ_x000B_Æò@-«/Kº ö@_x0011_3©ò@ÝãfQô@R¨,_x001C_,ô@ÂÝíJõ@_x0001__x0002_eT_x000E__x0011_÷@1$_x0010_Rõ@tI_x0004_ àó@?Õ_x0019_Yu½ô@Â©à©©òõ@ÿ.~&gt;«ö@_x000C_kÑ-¸÷@ÖáØá@_x0015_ö@ù_x0008_EBº_x0006_ô@ÿämßò@_x0002_WfåßÙô@0ÐM_x000B_íÏñ@J_x0007_æã8_x0018_ó@6¬ÎÌ%_x0008_ô@_x001C__x000E_¤jôò@ì«É(H7ø@_x001D__x000B_ÛÞÇô@ÀCísð_x0010_ù@õ%1GºÁô@MÖgmVõ@ ¦Z_x0014_ã@ô@¶^M¥Á÷@_x000E_?|ß_x0008_ó@@GW`A÷@ÀÄ½uõ@xK¢ó@0G0_x001A_ô@0îQØ1[ô@~ÓÎ¥ó@Ñòäéõ@Ru_x0014_Rø@Pª®¾_x0004__x0005_\ôò@&gt;×'hgó@¾_x0007_ó£\õ@fðD_x0008__x000F_õ@m_x0018_ôL¯ó@±3eÅïåô@±ã_x000B_åó@r·¶ÔÐò@¹·ÍtQ_x0015_ó@{_x001E_^%Èòñ@ºÛ´°Ðpñ@mE_x0008_pºø@\hiéÉõ@¡ò&amp;¦"oò@ÌYby@Ðó@KG_x0012_qu_x0004_õ@Z(Õ_x0003__x0014_vó@Q§ß_Ô_x000F_õ@ÆU¡Ô_x0001_ó@´P×ÒMHô@qÐ?~àô@²_x0018_ç;ýõ@±_x0004_e\üø@b(¹òX@ó@ç'¹u¶ò@5"_x0002_¢_x0019_õ@ËD:¨ÑÎô@á_1³ý¨ö@ý_x0007_¼_x0004_ù_x000C_ò@¸yõ¹òyô@ùZvÞó@_x0019_:Ã;rZø@_x0001__x0002_|ÀÁôºLõ@Ò¤D^¢ø@Wê»ûúÜõ@ÔW_x000C__x0007_õ@ÍeX`\Öø@®&gt;DSuô@zD!nýhó@Øº¿V\Æ÷@Eúðrô@_x0016__x0005_Dâ§ó@Ú¨ÇÕ_x0012_·õ@¢9Ã(£Äò@_x0003_Û_x001F_LÀñ@¡v«Â$ëñ@9ÂÆæ_x0016_Gõ@è_x0017_îÉø@Ðrp0ô@Ùñ9«¸¯ò@ÑÕÎâñ@h¶_x000E_A£eõ@ë_x0002_!ð"ø@x¯¦¥ö@_x000B_$Æ8÷@k_x0012_T4_x000E_ó@hÛ60[ù@_x0006_¡7lcÑñ@REPù@3_x000C__x0002__x0002_ø@fý¦Zfø@`^[_x0013_¢_x0018_ô@'DGüò@gý3_x0001__x0002_Ühö@5^ª+_x0002_àö@gé_x0015_Æß&amp;ù@pÍM²ÿ½ó@1±d/¬¤õ@».¢_x0007_ø¡ö@_x0013_ô3YÞÐö@¾ë^o_&amp;ó@_x000E_¹_x0014_õ@a)E×Zqó@Îy¼Â'äø@ìÌ3ûÎö@M·w{ó@_x000C_ý·_x000F_æÐò@&amp;_x0013_Rö&lt;åô@0_x0012_ õ@óü[_x0010__ô@3ùíFêô@hë^óAô@öÝôAjõ@tiEÏ_x001D_õ@8Sô_x0016_î÷@_x0017_Ô_x0008_ïÀö@Xæúge¤ö@§w Të÷@¶ØÑQó@ÆpÜ_x001B_Ô@ó@¾3¥_x000F_F9ò@ôWúµù@5µ &gt;»ó@Ð_x0001_ô{V#õ@_x0014_3ûÃö@_x0002__x0004_q_x000C_;¶%²ô@Á»¥_x0016_9hõ@¨i±­4/ò@¢¼xÕh#ô@á_x001E_3§_x000D_Áó@I_x0001_r_x0019_êõ@±¬Ú@_x0016_ ö@¬_x0003_q_x0002__x000F_¿õ@4~Æã¥vó@êlôíö@²_x001C_ ²¹2õ@$SR _x000C_ñ@VÚN9ô@FÄÌ9Æ"÷@»DÂúñ@õáÁê/¬ö@Ýêg,Óñ@ ®9éÈô@N:_x001E_²½ú@_x0007_²g_x0001_éò@çØ·`Ôö@ù"*¿)´ò@_x000D_Ðþ¶_x0013_ùñ@{7_x001B_n£_x0006_ò@PÑòT5ò@ÂQ(ò@Ï7ÿ_x001D__x001C__x0010_ô@HL_x0001_ù@2£ÝÛ\ÿö@)òé_x001F_ª¶ó@QblMõmò@ ¡pö_x0002__x0003_¿¾÷@Ê{ê_x001B_5¼õ@_x0007_ÐwÆ8ûò@H¯ùCåñ@ã´n_ù@88I½ ó@q9z &gt;H÷@66U­ó@	1_x001B_ô@ ¯.©_x0019_ö@~ÌÌ°×Gò@º\ö_x001E_5Øô@y­Çè. ò@óÞ¿©ä_x0011_ô@_x0008_6¢7ñ@&amp;Â?&amp;Ïø@_x0018_Õä½uÚô@HÓüÍQö@@¨_x000C_Uvô@¿_x0001__x001C_Nô@{	þ%Xô@m¹0¬	õ@_x0013_/_x001E_Ô`ñ@	ÅÁ«Éµô@TAAjÄ÷@Þm[ÔW+ù@tÜ(è%4ö@j~ó±ãõ@Z_x0001__x0012_êõ@ÂñÝ;Ëñ@_x0008__x000D_ïÓcò@_x001E_úk#ò@_x0001__x0003_ûi¡7ô@¦yD]ãíñ@&gt;ød_x0005_¹_x0002_ó@¾ÍÖWnÕô@c¤ÝÊWö@¥$aù;ò@(C_x0011_L_x0004_ô@0_x0004_4â_Õõ@ôÓu5w_x0002_õ@Ö®iÛ_x000F_Óô@ÔÝµ¨§ø@c1~_x000F_Ê_x001A_ö@_x001C_¦97U~ò@Sråf%ó@éY&amp;;´ô@_÷·È«°÷@Ó¦_x000D_êMò@Xc6wô@¶q¼=üó@&gt;Á1Àdó@_x000D_´®ÿ&amp;ö@º__x0018_zô@_x0007_^[=Gô@.5xhÆKõ@¬VH_x0007_"_x001F_ô@.¦I¡põ@û_x0002_Û4mXõ@Dô%ÿÂ*ò@ÃÐ_x000D_#¤ô@ÄÆ5 mîó@Ëö+dô@~s_x0002__x0004__x0016_ø@+CÄh.ñ@_x0006_tF,_x0018_ò@ÆÝVì¯ïô@×_x0011_.çó@ÍLÄ8_x0014_ó@¤_x001D_©µU¼ö@Tá_x0006__x000D_µiö@¢@8ÖÙ¯ô@¢_x0012_-Nâó@Äö_x0015_I£ó@RrE_x0018_û õ@ZÝ_x0001_©Ð¨÷@_x0003_^V[:ñ@E7 ÙÈ)ö@qbµWPNõ@­úõà|ñ@vç£ô´Bö@æ¹µLô@FÒ_x0016_ç§õ@ZnÈÄ_x0002_ô@_x0005_­{,Mõ@vn;mSÜù@ö_x001C_w_x001A_ìÎò@[Oén~ô@Beã±¿wô@¿?_x001D_öýö@Weoä0+ó@Ò¤Ù$ö@_x001F_:¬e±ô@ª_x0018__x001C_«Þõ@&lt;ñÍ_x001A_ñ÷@_x0001__x0002__x001F_³½2_x0010_ö@Õð¾ì_x001C_ñò@?*Þóù@@z#_x0012_\ñø@BþMÀñ@4_x0014_ìDò@å@ÚsÓ¨õ@ÝÖã_x001E_÷@&lt;v _x000D_v$ô@´ÚÌÉYüô@D¿_x001A_&lt;¤ô@thM{SDø@ðè_x0014_ü,÷@&amp;ÓÙ2ô@à4Tx_x0006_ó@Î¸õö@¬ª_x000E_EFõ@óéMÔôKò@÷7Ç±´ó@v^ÒOÿñ@¸EI¿ûf÷@TOÐ_å3ó@ÝLC¹ ô@_x000B_=:Ö^ò@¸_x000D_åÞ_x000C_ô@ÃAF_x000F_ð´ô@ö_x0013_ô³ö@ïjh1Uó@jìýá¥õ@_x0012_"HiRþõ@×á#a_x0014_}ó@i&gt;_x0002__x0003_Ýµö@êÂ²tÓöø@_x000D_Ð£©_x001F_ó@öÉ:Aä]ó@f¹òÐô@neÞ_x0001_-'ø@Ôö¿è@ùó@_x000C_Û_x0015_±$xò@Lá_x0003__x0003__x0012_ô@ü£7ó¢Ïõ@3_x000E_¥ªò@°sæW£Øó@É;Ð©ô@ÐØ5cÌô@_x0010__x001B_A_x0018_úò@ÉÄ$rö@æ­¶Ò_x000E_Gò@ÜK~ôó@ð_x001B_` ¯õ@!_x0017_á_x0004__x0003_Ûó@î-¿aoö@B_x0019_(/©_x0019_ô@dr~_x0010_½ô@Â»d$cµó@äd×ðFò@ôÐ·ëBó@:Ó_x000D_&amp;Òø@_x001A_oærÇ­ñ@`GG$Èò@Cèa¶éò@z`^_x001E_Ú*ú@ÆÙ°(²Ü÷@_x0003__x0004_h%{ló@¾I®_x001B_â õ@«¨ÙD_x0002_5ó@#_x001F__x0011_&amp;gPù@¶°_x0008_ë²ò@Íëxúø@ Æ2ÚÑÃõ@_x0019_Û¬:/nô@èþwø_x0011_÷@_x001B_ßRÎ2£ö@Dûj%;²ù@_x0004_ña_x001A__x000F_ó@%_x001A_Àfò@fy_x0006_9rò@¾a£q³ø@,É3_x0016_ó@rcÖÅ~ò@Ðâ_x0006_åTÛô@æµ`º¥ö@dÑ_x0007_ít÷@zæB1WÛö@ÔÏØ.jô@_x0005_Q_x000E__x0019_/1ø@ç¤éu¢ø@òY|bÐô@|Ðå§µIó@ãl)ßèñ@´8§ëò@ü¤4F&amp;õ@åîòi_x0001_-õ@ñÜ§ñ_x0012_"ö@=_x001E_5Æ_x0001__x0002_¸Fô@¸ÀäÊ¦W÷@ 	þÄ§~ó@1ífÊO«ò@ì&amp;Oìíló@_x0019_²\qñ@ ÚÊ_x001B_]Vò@*.¥á¶õ@N÷îTó@_x0019_^DÁº¹ò@=L~z1Eõ@²N²~%ö@ûªËz×uö@Õ±;v_x0010_ô@¾'ns8_x000C_ö@_x0007_}losïò@øå)Õó@J_x0011_/_x000E_ñrô@T­Mcö@N¯_ÝG¢ô@RÜî°áù@¤He³_x0002_@ö@_x001F__x000D_¾_x0007__x0018_[õ@eî¦ÄÉõ@é¨n)åÊñ@ZpµÈÊÒô@¥ÆKiô@jÇ-ôö@Y _x001C_º_x0004_÷@V_x0006_ ±×Gô@Éhá¾*ö@¿_x0006__x0018_OÝzó@_x0001__x0006__x0007_d*¬Eô@~E5nà_x0007_ö@_x0015_4{T_x0019_Ãö@¢tìê_x000E_õ@&lt;_x0002_·´æò@ßU*Vô@}_x000B_DûÄó@_x000C_aÚ­&gt;Õó@{_x0013_À^RVô@«»D G÷@c_x0013_&lt;_x000D_ õ@ÿ©S_x001B__x000E_¹ò@6_x001A__x0008_êN_x0015_ô@Nï_x001B_do_x0011_ó@#Ð,°ñ@=_x0012__x0013_t¾÷ó@ÃSÁJåÓò@"_x0007_{Éò@Öh5&gt;³	÷@¡Û_x0017_â)ò@_x000F_&gt;Þ_x0003_	ó@e£°PÈ·ò@zC_x0008_]é¿ò@\ävz2Öñ@m_x0007_QdIô@|¢»Í_x0005_ò@Ü[òÑô@ÕÐ]Å¡ûò@_x0016__x001E_Ñ½E_x0004_ó@^fÌÝõ@5&lt;í	ãµõ@!_x0007_)_x0001__x0002_²£õ@_x001C_oã}%Dò@ñ@Z¤û¸ö@ýNËâ5_x001A_ù@¦_x000F_!¡%ò@à]@¼}±ó@Ì_x0010_pö@£_x0001_§´bõ@Rö^cô@)|\áõ@`_x0019_ê0_x0014_õ@_x001E_A4é!ò@ 	_x000B_íÎ8õ@°ê_x0002_Eò@fF_ó@,Ô&amp;ò@5pÀ_x0011_¸nó@´)ÅÊô@zDø#JÊó@öU_x0008_üÌò@_x000F_ZöHF"õ@Ö_x0016__x0006_Û­ñ@"_x0011_`åö@_x0015_¸dìõ@æÓ($2mô@ &gt;¦±øëó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_x0001__x0002_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_x0001__x0002_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²ºÕsþ@</t>
  </si>
  <si>
    <t>b5a6c239389d6876daebbf5ae905fe6d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0003__x0007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ÑÂwè|_x0004_AûÕuáÕ_x0004_A}¸ÅÝZD_x0004_ARzáán_x0006_AfÀ]8_x0005_Aý²°ÍðE_x0005_A¹Ø_x001A_qÚl_x0004_Aî[ð_x0002__x000F_Ì_x0001_A_x0014_c©Õ#_x0005_Añ_x0007__x001F_Ê_x0016__x0003__x0004_A´ËÁjjX_x0002_Aè6£÷Öb_x0004_A_x0007__x000B_ÆÔâLA_x0004_A}ÿÒé°y_x0004_Aú¢ÒX Ö_x0002_AÆÐ¿º²ò_x0003_A¦üh_x001C_¾ó_x0001_AL0Èâ@í_x0003_Aí_x0001_TG¶-_x0002_Aí¯Ô_x0015__x0008__x0001_AÁ_ü_x000F_U_x0001_AqØÈY9_x0005_AcÔ§¤¿_x0005_A_x0004_kÂ_x0016_Íä_x0002_Aqû2Ku_x0006_Af:*ì_x0005_A_x0014_.«­²_x0003_A*.	 ø_x0019__x0005_A^I-¸4I_x0005_A¢_x0008_'yÓ_x0001_A.}óÔ§è_x0002_Aç7yÍ_x0012_ç_x0002_A·V_x001C__x0002_A:Ç_à*_x0002_AÐºBÜ_x0003_AvìEH·]_x0003_APn	"k_x0004_A3¾_x001B_a`_x0003_A¥£0}_x0017__x0002_A»+ÿgÆ{_x0003_AI_x000D_=_x0003_A\þ$ð_x0002_A¼ø±=E_x0004_AKò;_x0006__x0008_Ë_x0002_AûX_x0002_pÿò_x0003_AG&amp;§QR-_x0001_A]_x000C_Ï=_x0002_A4a=_x000F_ýæ_x0005_AïZ B_x0003_Ax±Dé_x0004_AfËdý®}_x0001_AKÁÏà_x0018_þ_x0004_Aî_x0013__x0012_ÇTç_x0005_AÝ_x000D_Ë4GH_x0004_AÒë4å5_x0007_AG[1ÏØQ_x0001_Ay_x0001_¦{«_x000C__x0002_A`&amp;ux1_x0005_AW@g_x0013__x0005_A!_x0018_Ôö¬,_x0001_A_x000D_1K·_x0003_Aì_x000D_VqË_x0002_AÍ¨7za_x0004_A&lt;únSë_x0003_A¶Lâ_x0007__x0010__x0003_A¶EPè-_x000F__x0002_A[Ú÷«_x0019__x0002_AÑP¢_x001F_\õ_x0002_AF£&lt;`1_x0004_A?3¯_x0007_m_x0003_A_x0014_EiÌN_x0004_A9z_x0010_n\_x0004_A_x000D_ ëØ_x0003_A0[î	qm_x0003_A`ÔMd_x0002_A_x0008_	Z_x0004__x0005_?¡_x0002_Ap¸z_x000D__x0017_c_x0002_Aûõ_x001D_·È_x0005_A_x0004_È_x0007__x001C_°_x0002_A&amp; Öº_x0004_AKMk_x0014_ó«_x0003_AøÄrå_x0005_Aj_x001C_ÁÏx_x0001_A_x000F_æÉñù_x0002_A_x000B_Ì÷k_x0004_AEÙó_x0002_e_x0003_AØ!­0&amp;_x0004_AXiyÿ_x001B__x0004_A#ÍJhD+_x0001_A1*UD¦_x0017__x0004_AõÝVì(_x0003_A1_x000B_Þ_x001A_ú_x0011__x0002_A¹¾AÃ_x0003_A#ÙÇ3_x0003_A.O¨Dt_x0003__x0004_A$Ýþ½pl_x0003_A2¤vI.´_x0005_A_x0016_ê°¼_x000F__x0002_A_x0010_FmùJì_x0004_AOú=q._x0001_A*ÎkÙÄÕ_x0002_AV_x0014_ È_x0003_A_x0014_.ø8_x0017_°_x0001_A§£&lt;_x0008_9_x0002_AÄ_x0001_Y»è»_x0006_AöáÊÎ_x0003__x000B__x0004_AL»_x0011_f_x0006__x0011_k9_x0003_A_x001A_´3ª¾=_x0004_Af-Ï&gt;_x0005_AºM_x000C_¦_x0016_±_x0001_A²Æ3¿­ä_x0001_A_x0012_0tÂO½_x0005_Aî=G³në_x0001_A.ÌnÔ&amp;_x0015__x0001_AË{Àáo_x0001_AÍòÛÚ	_x0002__x0005_A_x0010__x0014_Ù@ã°_x0002_A__x000F__x001A_@rõ_x0003_A»¿gÛð_x0002_AkY_x0019_FO¤_x0004_A!|_x000F_Zd_x0003_AÝ1äßj_x0004_A¶ÐÙAÓ_x0003_A&amp;CÉèû_x0004_A_x0017__x0016_áà¶¥_x0003_AcP!=fe_x0004_A_x001F_,;_x001D_¤_x0002_AAÛ=r[É_x0001_A_x0007_æ_x0011__x0004_A3Âì.¢_x0003_AKhv`_x0006_¹_x0002_A_x0001_ÏTq'O_x0002_Ap`.ûHØ_x0002_A~ ×_x0008_+_x0004_Ax_x000B_ö_x0002_EÒ_x0001_A_x000E_ðÍ_x000D_©_x0002_Aª&gt;°±!b_x0005_AÒL¨E¢¾_x0002_A_x0007__x0008__x0018_çj_x0003_{U_x0005_A_x000E_üGYcû_x0001_A[çHÊ_x0003__x0002_A&gt;ù´+_x0003_à_x0004_AöhÔõ_x001E__x0005_A{:ÅÂõÐ_x0003_A(Û_x000F_º_x000B_¿_x0002_A¯,Ö_x0019_H9_x0005_A²·úI_x0001_Aùk(z07_x0002_A¬G_x0011_p_x0003_Ai¥í1$ì_x0003_A&lt;Ðþ¶;t_x0004_AoxæÜ¾_x0003_AH&amp;%T_x0004_AÙ Ëýð_x0005_AÀ¥É_x000F_Ä§_x0002_Aé_x0001_ìtJ_x0006_A¹Ä£_x0008_MØ_x0007_AHý³Ó3_x0002_AºvÀõµ_x0014__x0005_AdÃ4ÑIi_x0002_AÁú_x0008_¨3@_x0002_A=â 7_x0017_q_x0003_AÐ,_x0018_'_x0008__x0004_AìQýØÏu_x0002_A&lt;d_x0011_­_x001C_°_x0004_AÌßç­5'_x0001_A_x0007__x0006_MKg_x0005_A_x0006_¶_x0008_CG_x0001_A0ÙÇ@ú_x0003_A »¬	_x000B_7Æ_x0001_A3Iñ&gt;H_x0002_A©	0_x0015__x0004_AFÆT_x0004__x0004_Aèþß¼_x0001_A»µÂ»Rþ_x0003_A9uà_x0005_ê_x0008__x0006_AK, ]_x0004_AïßÚ×}_x0004_A`Gw_x0017_Mw_x0003_A+ßÙÝ²1_x0004_A?ÍÙ`»é_x0003_A4j%Ë_x001F_ñ_x0002_AåpZ¥_x0004_A_x000E_So_x0006_Aã¤_x0007_7¾Â_x0004_A&gt;ÍòÁ_x0001_A_x0017_9Ë³_x0001_AQz«D_x000E_E_x0005_A»OµZ_x0003_A&lt;_x0004_;_x0002_AL|Ã¼¨_x0001_Acßý¾áã_x0003_A6_x0016_u@_x0001_Á_x0001_A.7àÎÒ_x0004_AáûM_x0017__x0001_§_x0003_ASú¢J«_x0002_AQêÝñ_x000F__x0004_A¼UÂfdi_x0004_A Ã@¬@^_x0002_A_x0015_Ó_x0016_¼¿_x0003_A;¥¼_x000B__x000F__x0001_A_x0007__x0008_³;y#_x0006__x0001_A_x0002_ËYW.;_x0003_A2´èc_x0008_Ü_x0002_A-^ÊLy¦_x0004_A²ÉÞØ_x0004__x0002_Aìhµ~æ_x0001_Atº6ÒRg_x0001_Aj@N	_x000E__x0005_A_x0004_CÓñ_x0003_A_x000E_}_x001E_¤=a_x0003_AÄÇÔ³H_x0004_A_x001D_¶ÆÒä|_x0002_A±uÖ¥ü_x0005_A;_x001E__x000C__x001B_=8_x0002_AFÃ¬Än_x0002_A8ÍVaëá_x0005_A÷Td_x000C_¯ò_x0005_ABÔ_x0003_UÙ_x0004_A_x001D_1_x001F_C_x0003_A?N "©_x0003_AYVà_x0002__x0008__x0005_A8õ w±¯_x0004_Asr%]f_x0005_A_x0010_îÆw3û_x0004_A)Æ¥sâf_x0005_AÂ~åôGN_x0002_A&gt;/_x0004_¼»_x0001_A×ëpm_x0005_A¢_x001F_ïÔFâ_x0001_Ar:öªÕ_x0003_A¡¤ü_x000E_r2_x0005_AO_~×_x0006__x0010_Æé_x0001_ANÛÿ_x001F_®ê_x0002_A&amp;ùbÞH_x0005_AÀ­Ìw_x0019_Ý_x0001_AìbºÉié_x0002_A´ùNº_x0012_à_x0003_Aìp:Ë_x0004_AíkPZÞ_x0002_AB_x000C_CÜ_x0007__x0004_A¸Ì§%u%_x0005_Aj°#~_x0003_Aì~³çÀ_x000D__x0003_Aô_x0015_ÑÛå_x0001_AÚ0_x001D_Þ!_x0005_A_x0017__x0001_!b_x0003_A~Nñ©¸_x000B__x0003_Aúî2êü_x0017__x0002_At^ýÎé_x0008__x0004_A°_x0017_êé_x0003_A_x0014__x0019_£,ùÙ_x0001_A$_x001A_Ú~[È_x0002_A_x000F_ÛlJ¢_x0002_A_x0012_?_x0011_:Y¾_x0004_AF_x0010_2"_x0005_AzEì_x0005__x0005_»_x0004_AÃr÷e_x0012_ü_x0002_Ah	_x0007_Î_x0012__x0005_Az_x0006_ß3 _x0004_A­_x001C_îc´_x0003_A2¶_x000E__x0004_Z#_x0004_A _x0007_íØc_x0002_AÞ_x000D_ËàaÊ_x0003_A	_x000B_-Á&amp;é})_x0001_A¥ýÜÀSY_x0001_Afu];Ùm_x0001_Ah@t|_x0004_A¢Ý	Tö½_x0003_A_x001B_°_x001E_Ö`_x0017__x0002_AîOÐ~_x001B__x0006_A'ûé_x0004_eÂ_x0003_Ah_x0019_Ï_x0006_c_x0002_A_x0007_ÜÞ1_x001C__x0002_AQ¶i_x0018__x0017__x0001_A_x0008_ Ôî_x0003_AÖ¢b¼Á_x0005_Aðb|_x000F_eÊ_x0002_AERyÇz_x0003_Ae}:{Ï_x0003_A#ÿ»Q_x0002_Ai4ós_x0006__x0002_Ab4 =¹ß_x0003_Azi#±A_x0007__x0003_A¾XØJX_x0001_Aç§|lÍ_x0002_AW¬3ãÖÚ_x0001_Ah¶"ý¢_x001A__x0002_AÊ_x0017_xiT|_x0005_AîÆÏ_x001F_Ý_x0005_A/n¢!d_x0005_A_x000B_¯¾_x001E_ÙL_x0004_A¼º:éa_x0002_A©_x000D_}!1D_x0005_AVý_x001D__x0002_A!qå_x0007__x0008__x0016_Y_x0006_Aô_x0003_oÝ+"_x0005_Aè_x0007_×_x0001_©y_x0003_A¢MÿÑ_x001B__x0004_AÅ'Þ0­_x0003_Aj¶Ø_x001A__x001F_¹_x0004_Aà|WGLk_x0002_AäÜ_x0014_«ùÂ_x0002_A@rÔi_x0002_Aj_x000F_q~ý_x0002_AO¶_x0011_í_x0002_A^_x0012__x001E_Ó·_x0003_AvLy½_x0001_A_%x/_x0003_APW^É	_x0004_A°°+ê_x0002_A&lt;N¥$_x001D__x0002_AÅ_x000F_#À!_x0004_AðWåE)w_x0004_A_x000D_x_x0013_Ý_x0005_A|Ñ)è_x0001_|_x0003_AºÖW¦d_x0004_AKÐ_x0019_N½B_x0003_A}ûqp·_x0003_AÄ_x000D__rL_x0002_A_x0006_Îl¨¹%_x0002_AÎ=rÑÖP_x0003_AK|%ßCÎ_x0002_A_x0018_/ï_x0017_Jø_x0004_AäÌâh_x0003_A_x0011_Y¸ö$_x0006_AAâ!Á¦_x0001_A_x0007__x0008_àÚÌ«V§_x0002_ANz_x0011_H)_x0002_AAåêÎê_x0001_A_x0014_u¡ð&gt;f_x0005_Ai¿ú_x0005__x001B_&gt;_x0002_A_x0003_#_x0001_=8º_x0001_Aq-:¬²p_x0002_Ags_x001B_Ô_x0011_¼_x0005_A]ã¬ÐÆµ_x0001_AÕ|x_x0016_¹_x0001_A¦4-`_x0007_AZ½'ÄÓ_x001F__x0005_A\»îwÁï_x0003_A_x001E_n¬ùr_x0004_A¦øáD	_x0004_A&amp;élõT«_x0003_AkßMª´§_x0002_A§ó³_x0006_:­_x0002_Aöu;óXÕ_x0004_A+MäË_x0003_A¤×¡¡Êq_x0002_AµW®~ê_x001E__x0006_AQi¸_x0018_¼_x0006__x0004_ABÌ ·Õæ_x0004_A"_x0001_;_ô_x0004_Aeè_x000C_ò¢_x0004_AÓUMÔéñ_x0003_A_x001C_&lt;Iñà_x0013__x0002_AÒ*¯ÂÕ{_x0004_A×_x0006_&gt;°_x000E_ï_x0003_AP«óÝ_x0002_AZÔîB_x0008__x000B_ç0_x0002_A_x000F_®Í¿á_x0003_A_x0011_î¬!H_x0003_AÌJÄõ_x0005_A_x000C_úV°_x001E_w_x0002_A&amp;*Î_x0016_÷o_x0002_AZ_x0016_»_x0002_A"ÿ)í_x0001_A_x0001_+VÙ_x0002_Ab¯p_x0004__x0004__x0002_ADãðÖd_x0014__x0003_A×§ï³[_x0003_A_x0016_*_x001A_òÒ_x0003_A_x000D_Üÿ9z_x0002_A¢/{ÂÆ3_x0005_AÔ·_x0016_×"x_x0001_APø¶Ï_x0004_AM°+Ï_x0002_A{¡ëfg_x0003_A_x0010_öÕ&amp;_x0007_Av¯0_x001C_ó._x0004_A"fmÍ`_x0004_A_x001B__x001D_6Síõ_x0001_AvÈî^_x0002_A[]	ä_x0005_A_x0006_Ï½¶_x0002_A/ÈwÛÖd_x0002_Ar%_x000E_Ä`é_x0004_A_x0010_X#®Le_x0002_AU_x0013_"A41_x0001_AÒ%¿ó_x0001_A/+aMÓ}_x0002_A_x0008_	"¸~Èµ_x0002_AEå_¤_x0001_ABWÑ$Kù_x0002_A	¡zf_x001C__x0017__x0002_AV_x0006_ÌLQ=_x0005_AHéÛlF_x0003_A2_x0016_M_x0003_A_x0014_âÎ±*_x000F__x0007_AÌ}9_x0019__x0004_AæÆÇ7_x0001_A¡u6_x0012__x0001_ArÈ~H_x0003_A_x000F_^­cÚ_x0001_A(³_x001D_ÌÂç_x0004_A_x0019_î­VLA_x0003_A2É%._x000D_n_x0002_Aàf©;áê_x0002_AòùÖ_x0005_«_x0006_A·AÒ?¦Z_x0006_AyÔäy/Ò_x0004_AYd_x0004_À+r_x0006_AL+éN®Z_x0004_A_x0018_ÿÏ_x000C_¹6_x0002_AâôÂ2ó_x0002_Am=¯hðz_x0004_A_x001D_8&gt;Ì`h_x0004_A2DØÜºE_x0002_A¤#_x0008_ sÐ_x0005_A%õÏ»qL_x0001_A"]_x0006_çð_x000E__x0003_A&lt;ÜsÚ_x000F__x0005_Aùü$_x0007__x0008__x0001_È_x0001_AÐÓ_x000C_i_x0004_A±»,_x001B_}O_x0001_A]7UÍf_x0004_A¤Ro¢_x0001_A-8J$!_x0002_A'hôh_x000C__x0002_AÔ_x0012_¢ô_x0003_A2¨:è_x0003_A6 -2©t_x0002_A~_x0013_¡á}1_x0003_AsÊm!2»_x0003_A±Å_x000F_ù\_x0005_Aù_x0014_Q9_x001E_2_x0004_A_x001C__x0007_úÌò_x0004_AÂ}_x0007_T¯m_x0002_A_x0016_çüËr_x0001__x0004_A_x0011_ÃûPY_x0005_AvÍµáñÆ_x0003_AÚ*§f¯ì_x0003_A±Êê\³_x0003_A`È9|_x0017_D_x0002_Api¹Jí_x0001_A@Aÿ_x0019_áö_x0003_A¿_x000E_ÖG¨n_x0006_AYøABìr_x0002_A_x0010_x­,G{_x0002_A%_x0019_½þ§¿_x0002_A|X)u&amp;[_x0003_A#_x0001_#ú_x0002_AM÷}Â:_x0003_A_x0008_.¤ò_x0002_A_x0007__x0008_¢ßYÄ_x0002_Aøì_x001D_du_x0002_AU¼_x0003_»Â3_x0001_A¬íå}8_x0004_AEGÜ_x0019__x000F__x0006_AÅ§I&gt;AY_x0003_A	¸Ñ_x001E_?­_x0001_AÓ&amp;oé_x0004_A0þÀÅ 4_x0001_A¼zèã_x0002_AJ¬/ù_x000D__x0004_A6/'L_x0003_AÑ¤(_x001B_&gt;_x0004_ALÑ¥E_x0004_R_x0005_ACCÅ_x0003_Aé÷qhPO_x0003_A=:Ó'Øw_x0004_A$Î4þâ_x0004_Atspµ\_x0004_A_x0003_a¢0p_x0004_Aº·S&lt;Ña_x0004_A~à85¯J_x0003_A¡nÒm%_x0004_AÈFº³h_x0006_AÐÇ_x0013_b{÷_x0003_A}_x000D_V_x0008_s_x0010__x0005_Ad)_x0005_m«è_x0007_A'_x0011_×.cÀ_x0002_AL)_x000E_I¯0_x0005_Aì0¾«ö_x0004_AÓïä·_x000D_:_x0003_AÌ©Ö_x0014_	_x000B_ÝW_x0005_Aô:Ï"À1_x0003_AdâR_x001C_&lt;º_x0003_Ac*o¶+_x0004_AØú~íf_x0006_Aß `¼5_x0002_AHNÙ*vï_x0002_A_x0019_ðñúÁ^_x0002_A]¦;P|	_x0005_A7{â_x0018_9b_x0004_AÑ_x001F_},_x0004_AÇÅÞ&amp;[_x001A__x0004_A	éC¼*_x001B__x0007_A!°Ò9_x000C__x0003_ApF©)_x000E_Õ_x0004_AyÒx	-_x0004_A(ÞÕ§Ø_x0014__x0003_AIú_x0016_[]¼_x0004_AdÎ_x001D_¾*_x0003_Ax(É÷¬_x0004_A¦P_x0017_Ëî_x0004_AO_x001C_¥MN_x0004_AF#E_x0008__x0003_A_x0014_ø»ò_x0005_1_x0003_AlÅ{Ù§Û_x0003_Ac½î}÷þ_x0005_A_x0010_Ê_x0001_©¤_x0004_Ar§õjV|_x0003_AJ¥Æ3f¾_x0003_Aà&amp;u¼_x0012_$_x0002_A¤qìYª_x0004_AèøàES_x0005_A_x0007_	¨©wS"_x0002_Azze0~*_x0002_A¼½ÝtÚã_x0003_AÉCä7_x0004_A{nÀÛi_x0003_A^Ù¯_x0002_Aÿ£Òüáa_x0005_A½v oh_x0002_A_x000E_èÃù_x0002_A_x0004_ôM¿Ý6_x0003_A_Y_x000E_pòS_x0003_AOrJþ_x0002_A{ßèvO_x001E__x0002_At_x0007__x0004_¢_x0003_k_x0003_A£¦í]_x001F_F_x0006_A4pÚf7L_x0005_A_x001F_E@±å/_x0004_A_x0002_+_x000D_ßÏ_x0005_A1¬óFÓ_x001D__x0002_AÆx&gt;_x0002_AH_x0010__x0003_øï_x0004_A@Ò_x001B_SI8_x0003_A¨_x0015_Ø&amp;_x0006_A_x0006_åÆ[}_x0003_AVü_x0016_a_x0001_AZv$?¨_x001E__x0003_A"h"´_x0002_Ap_x0017_Æé_x0005_AÝ¼_x0008_ª_x0003_Aõ³õØc_x0005__x0002_AÇ~¬¯ÚÕ_x0003_A_x000E__x0014_&amp;_x0006__x0007_Û_x0001_ABÕ_x000B_"KÞ_x0003_AU_x001D_e_x0011_aÞ_x0004_A6FEcÙ¨_x0004_A_x0008_Ü0îH_x0003_A1_x000B_ï/_x0003_A_x0007_íêâ_x0010_ï_x0002_A×wF_x0017_àØ_x0001_Añ_x0002_/ `U_x0004_AtKº_x0013_¤_x0011__x0003_AKÝ!Ó&lt;ø_x0003_AzÔ.1é_x001A__x0005_A"X_x001D__x0007_S_x0002_A_x0012_!hÿÌ_x0003_Að_x000D_/.hp_x0002_A6_x001D_ª_x0016_îq_x0003_A{²ü_x000E_ô!_x0002_A¢*É¡¸_x0001_At×"ô9_x0004_AÚ+6}ÏÄ_x0001_A(ßÂ| _x0003_ABßnãä?_x0002_AØwq_x0005_Ai_x0016_%_x0011_]_x0018__x0004_A\ e_x0007__x0002_A§f_x0013_XC9_x0003_A^d|qÄ_x0003_AJßø"n+_x0003_AT*Ù$+t_x0002_A{[F_x0001_Õ«_x0002_A´Î-f$Å_x0004_A_x000D_bñ_x0011_Í_x0004_A_x0008_	G_x0014_åÁ_x0004_Aã­	_x001B_²_x0004_A_x0007_F E_x0003_A{½`_x001A_Ü_x0006_A&gt;LûþÑ_x0003_A­B&amp;E¶«_x0003_A¬(ò_x0003_AtE_x000C_ß5&lt;_x0003_A+¹6­Ç_x0002_AMÒ=Ò_x0005__x0005_A§WNc)_x0003_A&gt;_x000D_Ü&amp;_x0005_A_x0017_Áÿ¡W~_x0006_A_x0005_O)=À¾_x0003_A$Æ._x0014_ÒD_x0002_A/×ý_x0006_A¶6ëÓõÔ_x0001_A³»_x001C_M±_x0002_AÛ»_x0005__x0002__x0008_Þ_x0004_A _x000B_ðñ¦_x0002_A¶_x001D__x0015__x001C_e_x0003_AÌVËA_x0004_AEÄ#0î_x0001_AEGÕZ_x0004_ASÂnYr_x0001_AkVð`2S_x0001_AïÛë_x000D__ß_x0003_Adé{´_x0003_A®_x0017_G/_x0005_Aº¬G8_x0016__x0005_AßR{m{_x0004_AxÝ_._x0007__x000B_¶N_x0005_AÁ¸fn_x000F__x0004_A²®S_x0019__x0003_A²×Ç_x0010_e_x0004_A_à¬w_x0001_A	å)_x0002_AÒù]ßyÇ_x0003_Aü_x0016_`ê"_x0018__x0005_A¡ `};_x0002_A6Áåd_x0005_A®õ_x0006_32_x0007__x0003_Aèér¡ç_x0002_A¡?7N_x0010__x0004_AÛ_x000E_oT;U_x0004_Ae%íu¸_x0003_A^ðµAÕ_x0003_A{9_x001B_ÓNû_x0003_A$õ_x0003_©Í[_x0003_Aî2ù;~v_x0004_Al¤ã{_x0005_AnÀMäA_x0004_AÔ¸Q_x001C_Q}_x0002_A§_x0015_;UÑº_x0003_A½«Ñk¹_x0001_Aè_x0003_m¥_x0001_Aê_x0001_ý¯!B_x0002_Að_x0008_;ò_x001F__x0006_A_uÞ;b_x0003_A;øedÓ×_x0002_A&lt;[_x0011_VÁî_x0001_A&lt;õØdÆ¡_x0002_AVg_x0019_K¤_x0002_A_x0007__x0008_ñn_x0003__x0008__x000E__x0003_A´¢T»Õ_x0007__x0003_A_X§ÕG\_x0002_AÌ	¯£a+_x0004_AÎÍ_x0002_d w_x0002_A  +_x000C_Þ_x0002_ACÈ´Kë_x0004_AZA_x0008_ß»Y_x0004_A6ÙÝ±_x0001_A?mYÐS_x0001_A=ò_x001A_[c5_x0004_An6¯_x0002_A_x0006_Õy°Ø_x0011__x0005_Amt·#@_x0004_A®WZÃÃ_x0001_AMÃ_x0012__x0003_A_x0005_G_x0007__x0017_ÑC_x0001_AÚþUþU_x0001__x0005_A:Ýàrþ_x0006_A_x0005_«×*_x001A_¦_x0004_Aa_Í,Ä¶_x0007_A¼!ÂNä_x0004_A_x001E_Þõâ~_x0003_AØh{#ZT_x0003_A¾ O_x0004_AµïÉ\K÷_x0001_AÛ_x001E_r_x0015__x0006_v_x0003_Aa¢_x0007_+|_x0003__x0006_AÃúqñ©&gt;_x0001_AW¢_x001B_;~_x0002_A_x0016__x0010_dÆú_x0003_Aï?BX_x0007__x0008_i_x0013__x0004_Aor}asS_x0006_A`?Âû½_x0005_AÕ65WT¸_x0005_Aq_x001E_`_x0016_2_x0003_A?_x000B_ÑbPö_x0003_Aa«¹¾e_x0004_Aí[n£pL_x0006_Að§ÇSÀÌ_x0002_AÉ©£h_x0002_AMðY_x0006_Të_x0002_A_x001A_Óû*Ýí_x0002_Adg¥_x0001__x0003_AIP*×P!_x0003_AÀHäj_x0006_A_x000B_*Ü_x0003_A×¾úÃ®_x0004_A,Cû4_x0019__x0001_A«ç¥Ø_x0019__x0004_AD9_x0017_u~O_x0004_A].sòq_x000B__x0001_Aþç«¢¾_x0013__x0004_A¨þ"OÛ_x0005_A&lt;6l`_x0001_Aº×¦)_x0003_Aõ¨Î½ À_x0006_A{cj1_x0003_v_x0004_AîÌ¿¬é@_x0001_AA(á¢_x0005_A_x0007_&amp;OCÿ_x0005_A¼.é×ÎÜ_x0003_Atý:k¥;_x0003_A_x0008__x000D_ùqÏqÅà_x0003_A&gt;«ÍºÍî_x0006_A´w=`M/_x0003_Aþ_x000C__x000E__x001C_	Ö_x0001_Ao_x0001_ðJì/_x0005_A¸s&gt;_x000D_¨_x0005_AÎ'Ç°_x0005_AhÈh1û_x0004__x0005_AÙL¦_x0008_³_x0012__x0004_AAÃÒ_x0003_m_x0003_A_x001B_ïÛç;_x0001_A_x0006_°_x001F__x001D_·_x0004_A»C)ÆzÏ_x0002_Aê.üÓ_x001E_É_x0004_AÌG¸Äý_x0001_Aí­hï¶_x0002_A"6±[n_x0002_AòèñÌ¬_x0002_A®?ÜPy_x0003_AÏÓÐ´_x0004_A_x0007_¨4è?_x0001_A«¥ð·ø_x0004_Aô1e1zö_x0003_A_x0007_Ä _x0010_ø_x0002_A_x0004_!ÔE®s_x0001_A_x0005_{ú_x0004___x0005_Aö³»$»³_x0003_A¬_x000B_y_x0011_þú_x0004_A6ËË:í±_x0003_ARâI_x001C__x0004_AyêiÂ@_x0002_AÌÅU__x0007__x0008_VÑ_x0003_ABál}O_x0002_AP-ÕA4_x0005_A(_x001F_æ¸[_x0001_A_x0017_ÃD½_x001D_ì_x0005_AóªÅZ¢_x0004_Aï'»µ_x0002_AÛ7³¹Û¡_x0001_A7b÷¥mÖ_x0001_A_x001B__x001F_Ylf_x0002_A»×_x0013__x0002_AR°_x0014_EÈï_x0003_ASoZ_x0012_Ýè_x0003_AÙbt%u_x0002_AàeGiÏ5_x0003_AË±_x001F_î_x0003_A#'Ddq_x0001_A_x001C__x0014_ò)*_x0005_A¡Z§PÔ_x0013__x0005_A·Ê50i©_x0002_AÜâ¹_x000D_)_x0006_Aò¶_x001C_¹_x0018_²_x0002_A_x0008_R1-£_x0006_A·öí7_x0010_Ò_x0002_A_x000F_&lt;póÞº_x0001_A&gt;ih=_x0014__x0004_A2X°&gt;_x0003_AHUz°_x0007_Aô¦?j$þ_x0005_A_x000F_Â~ÖIè_x0002_Ay5d´o_x0002_A´y(_x000C__x0005_A_x0008_	5OÕÝ_x0004_A,_x001E_È×ù_x0001_A_x001F__x0018_L~"4_x0002_A_x0004__x0001_i_x0015_`_x0003_A/_x0013__x0010_Fó_x0002_AÍå-_x001A_a&gt;_x0004_A` ÆyÓM_x0004_Añ_x0014_k_x001C__x0004_A(_x000F_=Sú:_x0004_AØB+(_x0003_AxP¢ôÊ_x0003_Al¾$6·§_x0003_A&lt;|&amp;A#_x0007_AçSC_x000C_ªô_x0002_AÆæðk\?_x0006_AÅPsFí½_x0002_AALÁHàÎ_x0005_A#¬_x000C_ð_x0001_A¯`yÂÞ_x0001_A_x0001_`nýÝø_x0002_A_x001B__x0010__x001C_S¾_x0001_A_x000B__x0018_&lt;NIo_x0002_A_x000F__x0005__x0001_­¶_x0001_A¨^_x000C_éÿ_x0002_AFò&amp;q_x0003_AÉ_x001E_`uoà_x0008_AÃB_x001A_«8._x0003_A)Ç´|4å_x0004_AÓ1_x0016_Òl_x0001_A?nòoS_x0003_Ad\²«Y_x0003_A_x001A_6M_x0007__x0008_1_x0006_AôfJó¸_x0007__x0001_AÌzÞaù®_x0004_A0Ùl_x000F_ü_x0018__x0006_A0_x0006___x000D__x0004_AÎ«\5_x0015__x0004_AÔúFd0_x0003_Ar?_x000D_æ²_x0008__x0005_A¾®_x001D_*_x0002_Aüä(MÒ_x0002_A=_x001C_ôPÆ_x000E__x0004_A§¥Í_x000F__x001B__x0002_A©ò_x001C__x0016_`¼_x0003_Ae_x0010_ñ(f×_x0003_A_rù}\Õ_x0005_A«ê66 _x0003_Am¬Þ¤ÕÄ_x0004_A2`_x0003_Ä_x0001_A¨¬5âjÔ_x0003_A_x0015_Îá_x0004_5_x0003_AÔ,Ìã/q_x0002_A@yñ_x0012_öÚ_x0003_A1Î¼y_x0005_AÉE8&amp;#Ñ_x0002_A_x0008_íuõ_x001B_{_x0003_A&gt;·i¼_x000F_w_x0005_AH_x000D_&lt;ù¼_x0002_AZ+Ú1Ü_x0002_A_x001E_±_x0004_{rÈ_x0003_A¼ÀVOw_x0004_ATm_x0018_AS_x0013__x0003_Aé_x0016_Íùô_x0004_A_x0007_	¬£_x000C_X7_x0005_A |jèz_x0004_A_x0012_¤_x0007_ýn_x0001_A_x0010_ó"Á_x0004__x0003_A¿¨_x001D_±_x0004_A_x0019__x0005__x0007_N¦._x0002_AÇÁ_x000D_¼Y_x0004__x0003_A_x000D__x0003_HØ_x001F_d_x0002_AL¦MNÞï_x0002_A_x0011_Êz&amp;]_x0001_AOéùÒpö_x0002_AÙh`¢_x000D__x001F__x0003_A|«¸6_x0003_AõL)Yoø_x0001_A¯¦ßÑp7_x0006_A5r9Ñ0_x0004_Aw_x000F_giÓ_x0003_A'¹óÆí½_x0001_Aê^þ|9Î_x0003_AédlhA-_x0006_A·_x001F_Â÷\x_x0004_AþGA½_x0008_Ê_x0002_Aq¯áËX?_x0004_AgXÔl!N_x0001_A_x000C_So!QX_x0003_AÇ_x001A_¯ P9_x0001_A|_x0001_Ä_x0004_A¥MæWk_x0002_A\(_x0017_¤Ä_x0007__x0005_AÖ²Ò(_x0004_A_x000C_yÑÕ¾_x0007_AfV¿Î_x0006_	/Ö_x0003_AÄ¸pC_x0005_A~u$hNÝ_x0003_A_x001A_&gt;¼ô¯G_x0003_AÊSµÓDÿ_x0002_A0qv9S¥_x0001_AÁsDÖB7_x0001_A_x0011_7­h_x0005_Aß÷;Ë_x000B_]_x0004_AÚçàv_x0003_A_x0007_;_x000C_Ñ'¹_x0003_A°_x0004_'Ä p_x0004_AJëÓ7iÃ_x0002_AÊUå_x0001_ôG_x0003_A¶(Èa³Ï_x0004_A1&amp;ú_x0012_	C_x0004_AûÞc¬­Ä_x0003_ARj®ó._x0003_ATêf	B_x0005_AvS&gt;ãÙ_x0018__x0004_AÕ*ÜLã5_x0004_A¤_x001A_´&lt;D_x0004_Aß0_x0008_¦_x0002_AõþÏì_x0006_,_x0003_ACµ_x001D_ù_x0001_A6Ì_x001A__x000D_pr_x0003_ApI¦_x0015__x0003_A@PZáS_x0005_A9¿lG&gt;_x0003_A®/n@üZ_x0002_A`}ºÂ5_x0005_A/#!Ú¯_x0003_A_x0008__x000B_^_x001A_(¼yà_x0001_AdÀ_x0004_&amp;tl_x0002_A9_x001B_T_x0002_A¬	ò&lt;÷_x0001_AIf_x0012_õ`U_x0006_A&gt;Ë8_x0007__x0003__x0005_AC¾@º-)_x0003_A²2_x000D_	Ú_x0003_A___x0010_`_x0005_A;ð_x0015__x001E_ïÖ_x0002_AÈÅî¡_x0002_Aù_x001A_¶³øä_x0004_A½öd¹_x001E__x001E__x0004_A+_x0013_9`åB_x0006_AÃ,óSõ__x0002_Açz¥}ÜO_x0004_Ajë¹]o_x0004_Ayéø_x0015__x0004_A_x0001__x001E_q_x001E_Ðx_x0003_AnáÍFf¤_x0005_AÞ@¯o¨R_x0005_A#óÚ_x0005_î_x0002_Ai+ù.¶_x0004__x0004_A_x001B_g}_x001F_O_x0005_A_x001E_Jë¾_x001F__x0002_A_x0010_­õýX_x0014__x0003_ALÌd¸_x000D__x0006__x0003_A?(³¶k_x0003__x0003_AÊÛHì_x0003__x0004_AL¦3pú_x0005_A{&lt;ÖÝ_x0013__x0001_A&amp;_x0008_¢_x0008__x000B_É_x0010__x0002_A_x0010_°o·_x001E_J_x0005_A2ºé_]¡_x0004_A_x000C_ó_x000E_h]_x0005_AÙQ³_x000D_&amp;À_x0003_A`j^Qëú_x0001_AÅÎ¸]s_x0003_AeAëìæv_x0006_A"~Ûd_x0005__x0002_AhÞ	l&amp;4_x0006_AÒ_x0017__x0004_J¶_x0004_A_x0016_ýJæûY_x0004_A_x0003_ÁÉÖ_x0002__x0003_A_x001D__x0003_ú½_x0004_A6Ýj&lt; _x0002_A«qÓê_x001A_¶_x0003_A_x0010__x000C_zÿ_x0005_A3_x0001__x001A__x000E_Èñ_x0002_Ao¹d_x0013_"_x001D__x0004_AQ}_x001A__x0003_A»Dä«ûs_x0003_A©¬±w"_x0004_Aq}î_x0013_¸%_x0003_AqÎyQµH_x0002_AÆ{_x001C_zÆ÷_x0003_A2_x0018_a_x0007_$_x0003_AUW_ï¶_x0005_Aè_x001C_^í_x0002_A@_x0012_õ_x000C__x0006_AÐkèoG_x0015__x0003_A_x0018__x0005_÷_x0005_AFã_x0001_×yV_x0006_A_x0008_	H_x0007_ðÁ_x0002_AYÝõçÁ_x0004_A«m¢-ôd_x0001_AØm¢]_x000E_º_x0004_A(B_x0016__x0004__x0002_A4_È^ãß_x0001_Akµ18_x0017_Õ_x0006_AË_x001A_¦½Ã_x0003_Aè;ýðW¶_x0006_AfÀ¥$»_x0002_A¢Èè_x0018_s_x0002_AËjßEÏ_x0004_A_x0006__x001E_Íá\_x0002_A	:ê&gt;Á_x0003_AÑuOðÕ]_x0003_AEx_x0003__x0001_Ú_x0002_AÞ_x0016_$ZB_x0004_Ao_x000B_-«»ø_x0003_A¦©^_x0019_H·_x0004_A¼_x001E_ç_x000F__x001B_Ð_x0002_A©,_§:_x0004_A&gt;_x000C_Êà_x0004_A¯µ[|Ó_x0004_A_x001C_¿|F60_x0004_A/·Ðø_x001D__x0004_AªhL_-_x0003_AeêáM_x0005_AFÄèÙ_x000E_¯_x0003_A}	yÉ"_x0005_A¾ym(_x0002_AàÎ#ý·_x0003_A¦_x001C_r#_x0007__x0008__x0008_Ø_x0005_A}Ö?ÒúÌ_x0002_AL´_x001E_¨¾_x0003_Aéèå]N_x0003_Am5'l_x0003_AL¼©Âi_x0004_ArÍ»j_x0002_A_x0018_,yÐ_x0004_Aøò'ê_x0004_AÀ|ÒÛ¨ _x0005_AÔ4_x0006_2A£_x0003_AâòW$_x0017_%_x0001_A_x0002__ËT_x0015__x0011__x0004_A6_x0013_$%2g_x0002_Aêe´_x0003_A7_x0006_ÎM	F_x0002_ALÉ%ëÍW_x0004_AS=Â\_x0003_A%÷r_x0004_§_x0004_AÁÌÅc_x0001_AÝf7nd_x0006_AL¦MÌWQ_x0004_A¾Àð©E _x0004_A_x001F_/J&amp;N_x0002_AØõ÷x¸F_x0003_A|( å`a_x0006_A¨@©©æ__x0001_AÍ5Oy?:_x0005_Aßv¼þÁ_x0011__x0006_Ab3þ_x0016__x0002_A³_x001E_í(_x001E__x0001_A_9|¥	=_x0003_A_x000C__x000E_Qþ'J':_x0002_A0âä&gt;Æ¦_x0005_AAõ´Å_x0003_Aê_x0007_[f_x0010__x0016__x0004_A{W_x000C_ÒjN_x0005_A&amp;Åæ_x000B__x0001_ÿ_x0003_A_x000E__x0002_µ4ùå_x0003_A[¾4Âgè_x0001_AK_x0008_Æ_x0008_ G_x0005_A0#7@v_x0002_AÂv__x000D__x0007__x0005_A_x0007_¨Ï_x0008_8æ_x0004_Aä¤b/J_x0004_A¹½|&gt;_x000D_ò_x0004_AKàÚ_x0004_ABïWp_x0005_AK¡¼ôÇ_x0001_AÕË_x000F_®Ð_x0003_A._x0014_3_x001E_¤O_x0003_AreÁ_x000C_A	Ù_x0003_ïè¹_x0004_AoUøæU¯_x0003_AJù÷¤_x0003_A_x0011_æÓ¼¿ù_x0003_A9æ:Gñ_x0004_Aÿé_x001F_`#u_x0003_AAË_x0014_?&lt;_x0002_A¼¤X#«_x0001_AõÞS_x0016__x0001_ALGâ_x000D_¬%_x0006_A´_x000B_ð¶êÆ_x0001_A_x001A__x0007_7ÿ_x0008__x000B_4!_x0005_A18"_x0019_-õ_x0005_A¬i8[_x0004_Ae	ðe_x0002_AY-hÖn_x0001_AdéÙuQ_x0001_Al6ÓL_x0002_A¯À»þha_x0003_AneR0Í_x0005_A~66 QÏ_x0006_AÊ&amp;îqP_x0003_AÚÕ_x001C__x0007__x0001__x0006_AÎL¶å;_x0002_AôIx·7_x0001_A¢e^ªâ_x0017__x0004_A äP_x000D_³­_x0004_ANc½_x001B_9_x0016__x0004_AHûz£|*_x0004_AÚ ÂVX_x0005_A­g7¯q^_x0003_ASÒbÇÊ_x0003_A,©XÓI¨_x0002_A_x0006_9ø ê#_x0003_A±*·'_x0005__x0004_ABdô_x0004_AúUÊ~ª_x0005_Aõz*Ð_x001A_Í_x0004_AJÓ_x000E_WÆ_x0003_A?¹&gt;_x0002_A¶\áÀA_x001A__x0002_A´e_x0006__x000E_#_x0003_AæÀ¿rvÖ_x0005_A_x0014__x0016_M· _x0011__x000B__x0002_A»c_x0015_¸Ë_x0004_Agîxê _x0002_AKfLEâ_x0002_A9 ÍwJ_x0004_AÈ¯ÓÁi_x0002_Aé¾:ìá_x0003_A4_x0007_±¿à_x0005__x0004_A_x0013_¬®_x0019_Q_x0005_AIA_x0007_­_x0019__x0005_AãÁù¾äp_x0003_A"ÌBg÷×_x0001_A·Q_x0011_¦K_x0004_AÕ·ÚF_x001C__x0005_Ab­_x000C_Z¨ê_x0004_AòëæÛ'Ò_x0005_A¿­D©A_x0004_Aj_x000F_&amp;ý_x0003_A_x0010__x000E_?ëè_x0002_A~E»øG@_x0004_Aê­Î_x0002_A_x000B__x000D_lÓÉ_x0005_A_x0005_`¸""E_x0004_A;ñfQ­w_x0003_A¤8Øà_x0002_A_x0006__x0019__x0011_/_x0008__x0002_ADÎhnõ_x0001_A\eÀGòy_x0005_AóGZ_x0019__x001A_d_x0005_AÍE¨p_x0012_n_x0003_AÌü¸&amp;_x0018_þ_x0001_A	üÜ	_x000B_²_x0003_Aø_x001C_z9ê_x0003_A¸Å3_x0007_¦ß_x0004_A"8d7_x0004_ _x0006_Aä/¶_x0002_´_x0005_A&gt;\J°_x0003_Ar_x0019__x0001__x001B_SC_x0002_A©¤«ì@_x0004_AûÆèQ_x0002_AxY_x001F_»¦©_x0001_AúòÎJa_x0005_AÙèÎG¯;_x0006_AòíÇÍ_x0002_AÀ$_x0018__x000E__x0017__x0005_Ae_x0005_µy²&amp;_x0003_A	_x0008_4|_x0005_G_x0005_A_x000B_Á_x001C_0_x000B__x0002_A²_x001E_pU1_x0006_A_x001A_¿_x000F_ÊTÑ_x0004_AùÚô_x0004_AÝGx¢c¨_x0003_A,6TJ~_x0001_A²Û3aY¥_x0002_A_x0019__x000C_¹eä_x0003_Að²ní¤_x0002_Ai³_x0005_b._x0002_A=zà_x0003_Y_x0004_A~_54:)_x0002_AR|øÜ_x000C__x0005_Aê_x0002_Õl¬_x0002_AÙ¨îðÅ_x0005_Axî@_x0006_ì_x0002_A	_x000F_ú_x0017_ùõ`_x0004_AØö"´Ú_x0004_AóÆÉ_x0005__x0006_Aùjl_x000E__x0004_A´4&amp;_x0002__x0004_AÑñ_x001E_þCò_x0003_Aþì_x0018_m_x0002__x0003_A_x000D_ÃÞnes_x0002_A:Ø·%Sý_x0001_Awµmºbc_x0004_A4k	ý _x0004_Aâ&gt;_x0007_Ó_x0003_AÒ_x0018_4Y_x0002_AÓI\X_x0001__x0002_A_x001F_DxÎÈ_x0003_AÖq_x000C_»±_x0002_AnLVëpp_x0001_AÒF_x0014_)c1_x0002_A^áR¦C°_x0001_A¸º«BGD_x0003_Al\zàH_x0005_AFºh=ån_x0004_A_x001E__x000E_3{_x001B__x0003_A:_x001C__x0014_ uÇ_x0004_A`8\o_x0016__x0001_A_x000E_wÎ_x0008_áx_x0002_Ad.±l_x0003_A6WìÁ_x0003_AO±n¹Q_x0005_A_x0002_ÚÝÜ_x0011__x0004_A+bûN¸_x0002_Aª¾_x000B__x0007__x0008_-_x0005_AAS_x000D_pÉ_x0001_A_5_x0018_ U;_x0005_Ae_x000F_Yi_x000E_x_x0003_AÞXù_x0007_6_x0003__x0004_A}	#ÑÏ\_x0001_A_x0001_æ_x000E_Ç_x0006_A±n¬__x0004_AW_x0007_Ð7'_x0003_AäIé_x001A_£_x0002_A_x0017_ö?1._x0005_AôÑ_x0018_o/Ê_x0005_AÊ`k_x000E__x0002_AJÆm¹2Ù_x0001_A¿_x0013_òåÎ_x0001_AQåw_x001C_XÉ_x0002_A°ûåä¼_x0004_A\E«_x0004_A7ÑH]«P_x0004_A{^]:F_x0004__x0002_AâySö_x0002_AT2H#Ý7_x0006_A^IsÈ«þ_x0004_A_x0004_-lSK_x0002_AÈïg¯{c_x0004_AíeqÊ	_x0003_A¸'=_x0004_¹_x0005_Aþnk»Üº_x0005_AÍ3Ó,ò_x000F__x0003_Ag­_x0011__x0002_ì_x0004_AûÊô"_x0017__x0003_Ad_x000D_í~ä÷_x0001_A	_x000E__x000C_æ÷OA_x0011__x0005_Az[Äõ}R_x0002_A+¸¾¼©_x0002_AÇn4_x000B__x0007_A¡r_x0002_ìð_x0004_A)k_x0018_iq±_x0004_ABÚÙfA_x0002_AÞ&lt;_x0006_U^__x0003_AÉÒã{Z_x0003_A3ú_x001F_\_x000C__x0006_A_x0008_à°oÏh_x0001_A¾IHÌ)"_x0004_AÃ.Î_x0002_AfDñ_x0004_AÆÇCfÉç_x0001_A°Kirg_x0002_AÀ³_x001A_§U_x0002_AÁW¤Áòm_x0004_Am´5W¨Ö_x0003_A'%\©î`_x0003_A8_x001D_ë_x0015__x001E__x0006__x0004_A 5û[ð°_x0004_A_x000D_^,#åÆ	Aï_x001F_«OW_x0002_Aý±Åx±__x0003_Aì_x0017_%0_x000F_¥_x0005_AÖÖgÃ4@_x0003_A&lt;wióu_x0001_A&amp;sÞâ:_x0003_Aæ&lt;«Ïd3_x0003_A÷&amp;	ì&gt;_x0003_AWÙ_x0014__x001A__x0007__x000C_+Ä_x0002_AE?_x0016_[z_x0002_A"?_x0007_®_x001F__x0004_Aö¿B¡,_x0001_AÈìfi£_x0004_Aócs¸â_x001E__x0004_AýË_x0005__êF_x0002_A_x0012_U_x001F_Ë_x0003_AÒ.Î`q1_x0006_AÖ1_x000F_K	_x0002_AÌû´~îÚ_x0002_A_C¯9_x0002_A¿Õ½_x0015__x0002_A5J_x0014_ç«_x0004_AÚ_x0011_¢âÍ²_x0002_A²_x0004__x0003_AÞ_x0012_ÖÏ_x0003_AbôgÚ_x0002_AGÏ;_x0004_A&amp;_x001A_¤¶Á	_x0005_A&lt;8åSÅÊ_x0001_A_x0006__x0008_($¢_x000B__x0005_A_x0003_Àê²(_x0005_A$ÉD_x0011_Æ_x0002_A·PG_x0008__x0004_Aáçc`Ö_x0006_AZë_x0011_°ÓË_x0005_AáYüàæ_x0003_A¨©Ùw¨_x0004_Aj²_x001B_@3_x000C__x0003_Aà/SJ®_x0004_AUüá3É_x0003_A_x0006_	çp_x0011_^_x0003_A¦ÙqÉ×_x0006__x0004_AUDÍ[hC_x0003_AGRû_x001C_a_x0007__x0004_AnN_x001E_Ôê3_x0003_A³£g,_x0005_AÖÃ³ä_x001B_*_x0003_AËÍË-\_x0003_AìVá_x001F_À_x0001_A¼xp]Êß_x0002_An­_x001D_§_x0003_Au)_x0001_ÿ|Ô_x0006_A¸eWB_x001F_P_x0003_AÛv9ÅI^_x0004_Ará}_x0006_z_x0003_A]Fz­å_x0003_A_x0017_t&gt;wÑª_x0002_AÆL½bM_x0004_Aô_x0002__x000B_l|_x0010__x0001_AÅX¢í_°_x0005_A¿c~¤_x0002_AQº4_x000D_,i_x0003_A3_x001A_t°ì_x0001_AJmZr|¤_x0003_Aýè._x000F_Ù_x0002_A:~KIg2_x0002_A_x0008_*[æ/_x0002_A°ÿ5\Ù_x0001_Að~ûÝ#Ú_x0005_AwÎiéã§_x0005_A#«_x0016_Ôà_x0002_A+_x0015_ë«_x0007_	_x000F_H_x0004_AÞ_x001C_ÄWï_x0004_ABÌ@Æû+_x0005_Ajä3E_x000B__x0006_A_x0004__x0018_èQ½Î_x0004_AÚô·5_x0003_Aªr&gt;v|_x0006__x0005_AÐ_x0019__x0002__x0002_A_x001A_¢ËYñí_x0003_Aº÷kkK_x0002_AâZÜ_¥_x0003_A¤_x000F_kÄ	_x0003_A1JYd­Ü_x0002_A_x001E_:_x000F_%YO_x0006_AæWÛÍ¹_x0005_A Í|4_x0004_AOù3£b'_x0004_A»ì_x000B__x0013__x0019_h_x0001_A¶_x0019_Þc_x000C_Ñ_x0001_A_x0010_ÉÃ;)_x0013__x0003_A-µ_x0008_¡b_x0001_A_x000E_Ê_x0014_f_x0008__x0002_AP_x0002_ZææÞ_x0004_AF&amp;Ñf/+_x0002_AÇ_x0002_¬_x0005_]_x0003_Aëeb×k_x0005_A¸X·_x0017__x0001_AgÑ_x0001_k°Y_x0005_A¿æQf®_x001C__x0004_Aï6ãÝÙ_x0003_A¼çxSzÊ_x0004_A_x001A_Ê6t'_x0004_A_x0007__x0008_4&lt;_x001B_éç_x0002_A&lt;_x0006__x0003_N-_x0005_A_x0013_ã¬ÝÔ³_x0002_AX´¯_x0001_ß_x0002_AF°ùÃ¡_x0005_AªGÙØb3_x0002_Azië¾¦_x0005_Ajn¯_x0016_Ô_x001D__x0005_AIy©l_x0011_i_x0005_AZ_x0014_pñvJ_x0002_Añïø_x0003_A³d&gt;q|_x0002_AB_x0010_R.!_x0004_A¶_x001A_6zñi_x0005_Ap1·¡_x0004_»_x0006_A_x001E__x0014_ÉìX_x0004_AÒÅ\ ÖÒ_x0001_Aû_x0007_L n_x0005_AÑlÉh_x0015_K_x0004_Anm®·_x0003__x0003_A{_x0014_gt_x0008__x0001_A&amp;S-uñV_x0004_A_x0004_Nâ: _x001F__x0005_Aê¥ÍqÝ^_x0006_A_N{Võ_x0004_A_x0015_.1±³÷_x0004_Aç%_x0002_[ír_x0003_AJ_x0008_K_x0013_7á_x0003_AO¢=ï&amp;ã_x0006_AA_x000E_ð_x001C_*_x0004_A·dOýP^_x0005_A&lt;7Eò_x0008__x000B_I_x0003_Aî¦ü-Ä_x0004_Aªz¬_x0003_AzÈÿµ_x0005_A_x0016_'_x0005_M½_x0004_A ÒYg_x0006_AÇ3_x0007__x0001_Asåß,ç³_x0004_A_x0012_Ã¿+qÕ_x0002_AIw&lt;î_x0002_AYYZÃ_x0004_A¢Ø_x001D_èZ_x0001_AªìôK_x0003_A _x001F_0m_x0004_AösÐ__x0017_W_x0003_AmÿnÍ	ø_x0004_A°¼(r_x0002_Aÿh_x0010_i_x0003_A.ñ5_x0003_A	³&lt;Då_x0001_Aíy¶ÑÃ_x0003_AAb_Çh+_x0006_Ajü_x001F_Ñ®_x0001_A¤Ì_x0018_TÖ¿_x0004_A_x0002_¦Ï³H_x0005_A_x0012_hXÍ"_x0004_A_x0017_0.$qù_x0004_AÅM°Cª _x0003_A¨X¡Ç_x0001_A¶_x001E_otU_x0002_A±ÂOß_x0001_A}l#Ãß_x0005_A_x000B__x000C__x0006_µ_x001A_9ª_x0003_A² èHï_x0005_A_x001E_ÏL®_x001A__x0004_A_x001C__x000D_©&lt;&lt;_x0005_A_x0013_´ýËÀ_x0002_A_x0010_1´0Ï_x0003_A_x0013__x000E_VÅ._x0002_AEÐòò_x0004_AA¿ÆÓô_x0001_AÄ£&lt;`7_x0018__x0003_A&gt;_x0012_±\_x0001_Aü´?RI6_x0003_AÊ³íO_x0010__x0006_Ak+u¡Sí_x0002_Aº_x0001__x001B_Bëÿ_x0001_A_x0015_Ã}î_x0007__x0003_A_x000E_Âå_x0003_AÙÃZw«,_x0002_A{L¥§3Ø_x0004_A[_x0007_àq$M_x0005_A`væp@j_x0003_A´Þ&amp;É_x0002_A- dÐ¦_x0003_A&amp;_x0007_õ_x0019_c_x0008__x0003_A¢~Òë¢¿_x0001_ABAÛÎ_x0019__x0004_Ap¿µP=_x0001_AsÄ_x0004_A¸¬T1k_x0012__x0002_As(33	_x0005_AÌ_x0008__x000C_ð×ò_x0002_AªEÑV_x0007_	&gt;æ_x0002_AòBF{£l_x0006_A_x000E_ø_x0013_E_x0005_AÛyð°_x0006_A8_x0003_ÃÕU_x0014__x0002_Axl?ü_x0001_¬_x0001_A_x0006_¼|ºx_x0004_A9_x0012_êÀÿ_x0004_AAÐÜxÃ_x0001_Aô_x0005_¡ï[s_x0004_AV_x0002_×,ö_x0004_A!g·_x0016_y_x0004_Ab_x0010_£p_x0001_"_x0003_Aq´#"_x0002_A©ßR¬4_x0003_Ae¦¸c_x001B_´_x0004_Acwpñ'Ô_x0001_APÇR_x0001_A_x0008_+²_x0002_AìûkÃìË_x0002_AêTÕ_x0019__x0018__x0002_AP*¾Ì¬Ë_x0002_A&lt;ïQt_x0002__x0007__x0004_A2*·ûE_x0003_Afù_x000C_ _x0003_A~+SÀÆ_x0004_AÐá,Ø·_x0002_AOv¯O'_x0002_AipÖµ_x0001_Aº94­_x0011__x0002_A¦t§Û_x0002__x0002_A_x0007_§@gá_x0001_A_x0008_	n_x0002_³Eú_x0005_Af.Õe_x0003_AÊÈzÞ-õ_x0003_A"y¬7¾$_x0002_A¶â_x0013_I$_x0003_A©ä®Û¨$_x0005_AØf^_x0011_5g_x0004_A``§ã^î_x0005_A·U¬¶ÁÞ_x0003_Aósú_x0001_*_x0005_A&amp;_x0002_eû_x000C_­_x0004_AÂ¯äW¨_x0003_AÍöwýdH_x0005_A]Oæg_x001F__x0007__x0002_A5_x001C_ÚÉ£_x0001_Ac_x000B_[_x0005_A¨_x0002_('ê_x0004_Aò9Û((_x0001_Aú_x0018__x0016_Í6_x0004_A£_x000D__x001D_YÉA_x0002_A_x0001_§A¼_x0001_A&lt;zÿr6f_x0002_AÙYR±_x0003_A_x000F_xf½_x001E_§_x0003_AàÐúoÑ_x0001_A°×?4¯À_x0005_Ao_x0016_¥¿©_x000C__x0003_A/ìå²_x0006_AÈRÝá_x001D__x0003_A&amp;¬_x0002__x000F_¢_x0018__x0002_A,¤_x001A_'tç_x0003_AClc_x0008_	é_x0003_A°ë8/YP_x0002_AMXü¬â1_x0002_A³£D#á_x0002_ALpÔmâ_x0004_Aªeë7?V_x0001_A9ûÚ²q_x0004_Ak®_x0019_	â_x0003_A²Qá¡_x0003_A&lt;$_x000D_3_x0004_A¬ú0=_x0005_?_x0002_Aé[_x0013_]_x0002__x0002_AbT9ÂÁ_x0005_As1ùóÀ_x0004_A`§-7ò_x0001_Aß_x000E__x0008_}lã_x0003_A?§ÏÛ-_x0004_A_x0003_}©°8_x0003_A7ú_x001F_,µx_x0001_AU¶Þ%._x0007__x0006_Aöß¼Åþ_x0001_A_x001A_a_x0006_Ó%_x0019__x0003_A»N"êçã_x0004_A954&amp;_x0005_A!ì821[_x0002_Aø_x0013_]_x0008_t_x0003_Aù'ÇÕ_x0001_A_x0011_rQåø¦_x0002_Aº¸ÕuÌ_x0008_AGB0gç&amp;_x0002_Ag_x001E_,¡_x0002_A_x001A__x0003_ÒÌä_x0003__x0001_A	_x000C_×_x0015__x0014_@}_x000B__x0004_Abréë°_x0004_A~Ûjéi_x0003_AvÊ$Î¡£_x0004_A¸ñË¼°_x0018__x0003_A:ª6_x001A_³_x0005_AFÜ_x000F_pPL_x0004_AgÆ__x0006_ý_x0002_AæÊºX¼è_x0005_Ads=_x0018_vX_x0003_AØ_x0011_.¬zç_x0001_Aôís_x000F_®T_x0003_Aèa_x0003_¥Ðº_x0002_Aì¦Õ£~ú_x0001_Apá~«@_x0005_Aö.Ä040_x0003_Aï6éYwj_x0006_AOÔyo_x0016__x0003_AR[_x0002_ÌÖ)_x0004_A_x001A_»ãð]_x0002_A!¡XÄ?E_x0006_Ax(9N_x000B_R_x0003_AWÎ_x0008_S_x0002__x0006_AþãEÒ§_x0004_A{_x000E_5;ð_x0003_AvÉR½_x001A__x0001_Atc'p_x0005_AÃ½`x_x0003_A´	øÆ}Í_x0001_A_x000C__x000B_já§_x0004_A_x0007_@_x0002_AkJ¹Ú_x0007__x0008_s_x0005_AF´Æ_x0004_¥_x0003_A+ß®Ð­Ù_x0002_A3«Â_x0002_Á_x001B__x0002_A#¿Tù[{_x0003_A8JòÂ_x0001_A%_x0015_¸i{_x0006_AÝxu}_x0005__x0005_A¾M}ôµ(_x0004_A]Kß!_x0019__x001C__x0005_AºÌý~_x0004_A8q¤ÑÌ_x0003_A_x0010_ä_x0011_sj_x0002_AE-Z®$_x0002_AÇ·_x001A__x001C_r_x0004_A¦i_x0001_A¿u$ê_x0003_A­,ÏÚxÈ_x0001_AýþÈ_x0003_A?{ÌºÝ _x0003_AýÞo]Õ_x0001_AÍ8m²'_x0005_A¦Xè[_x0019_«_x0003_A1¶æ/Ý_x0004_AÏÎ_x0001_;|_x0003_A_x0012_kÃéu_x0004_A_x0018_)HyñP_x0002_Aâìõ5Ë_x0001_A_x0001__x000D_³f¥Î_x0003_AO¤$o_x000E__x0002_AÖ}Â£_x0003_A«ïE'I_x0002_A_x0007_	ÖS!½=Æ_x0004_A_x0013_7_x0016_e¿í_x0003_A_x000D_Kªæ_x0016__x0004_A»sPv[Å_x0002_A_x0007_VÛuá¾_x0003_A½²±äª_x0001_A&gt;®W_x0011__x0003_AuÍ _x0005_³_x0002_AºçÐ¨(l_x0001_A¨M_x000B_8_x0003_Aæ_x0018_DÇtÇ_x0005_AvD£®7_x0003_Ait½å_x000F_á_x0004_Aà_x0008__x0006_è~_x0005_AV¯_x0001_À_x001C__x0006_A¡&amp;EZY_x0004_A·ïð3tØ_x0004_AÓÍ¹_x001C__x0003_A[N_x000B_JÌ$_x0003_A¹!U÷ó_x0002_AÐuLô_x0002_Akz¹üV_x0004_A"ît¨+_x0002_AL[#_x0012_ f_x0003_Aj½]m_x0003_A( å_x0018__x0001__x001B__x0003_AèµÅ_x0010_.Ù_x0002_Aã)éhM)_x0004_A÷_x0001_ß&lt;[r_x0003_ALªÉÁÒ¬_x0005_AeFö_x001C_Ij_x0004_AJú_x0001_Ä	_x000E__x0007_ã_x0001_AüýGñ|V_x0003_AÂåÜ_x0017_Ú_x0002_Ag·¹¸_x0004_A_x000B_)PÔZz_x0003_A«S_x000C_ýð_x0001_A_x0019_&amp;n#,_x0003_ArËÔ_x0017_Iä_x0006_AæÇÃ_x001D_U$_x0005_A¢EaN_x0003_AÍ_x001F_y_x001A_î+_x0003_AºXc*±¬_x0003_Aãôr:¹_x0002_A­ïe7_x0003_A"o._x0015_Ú¸_x0004_A/5îûéD_x0002_AÎ½Ä»Öü_x0004_A\ö_x0013_n_x0018_S_x0002_A9³©D'²_x0005_Aæ_x000D__x0004_A_x0019__x0019_â_x0002_AmÿÚ·_x0004_A_x000B_Wú;w_x0002_A_x000E_M_x001C_r®_x0002_A+ÆôÐß«_x0006_A^£ã+_x0008__x0003_AÏñ¹eu_x0005_ADµ`]ø_x0006_Ahi_x001B_ã`_x0004_Aé@¯½àU_x0004_A\ñ·/?ô_x0002_A/ªØ_x0014_t_x0004_A_x0008__x000B_g±[_x0007__x0002_A [Gº©_x0004_AuÅ"{ôµ_x0004_A2¿\ÛþÓ_x0002_A;ïP_x001C_`Ã_x0003_AKd=_x0017_×¤_x0006_A_x0004_Ç	×;_x0005__x0003_A3Q|Øæ&lt;_x0004_AÂêæ_x0004_A1}Ý_x001E_}_x0003_A¡?&gt;_x001A_ßþ_x0002_AKíÍV%ï_x0001_Ax_x0002_Ò]_x0002_A¨£üö&lt;_x0005_ATñ¿(H_x0002_A_x000E__x000D__x0004_A£-_¼1_x0002_AÀ#»_x001D__x0004_Aoå_x0012_Ê._x0003_A@6è_x0017_O_x001D__x0002_Aj_x0002_W))ã_x0002_A¨ä_x001A_®u_x0004_Aê_x000C_	_x000F_Y_x0003_A*ö¥¹Úö_x0005_A_x000B_¨E+kå_x0002_A_x000C_òÄ,M_x0005_A&gt;_x0006_jaf'_x0006_Aè"P6_x0014_I_x0006_A²t_x000D_?­_x0004_A5þ__x001D_û°_x0003_AðxÕ¶Üt_x0003_AsÒÞ_x0008_	5a_x0002_AØs_x0004_ú¬_x0001_AJFWq?_x0002_A)_x0004__x0004_®_x0003_A_x0012_ËW_x000B_õ\_x0006_AÚl&amp;._x0004_AËÒ¹ÉÛ_x0008_AúUe÷É?_x0004_AúO+è®Q_x0004_AM#_x000D_¬½ö_x0001_AV}S_x001B_£_x0005_A0ÏÖEB_x0005_AâÝÆáW_x0003_A_x001D_gmÁ¦c_x0001_AÎ¨I_x001C_y_x0002_AXl _x0019__x0004_AîóãÆ_x0002_At²ôâ_x0001_A¿[NTKî_x0003_A4à_x001B_Z±_x0004_AdEryt%_x0002_AKTM~_x0015_n_x0004_A¦D»_x0007_ù|_x0005_AÀjrE¼Þ_x0002_AÎÕ{ÿ_x0003_AZ!Þ&lt;_x0003_Aöd¨qw_x0005_A&amp;Æ$ _x0019_V_x0003_Aß%:å_x0013_Î_x0004_ABõÎ_x001B_¼ô_x0001_AZ­_x001C_ìX_x0002_A D&gt;l0^_x0001_A_x0008_	Qé¬Éò_x0004_A7ñ6_x0005_,_x0002_Aª_x0001_ù __x0001__x0003_A± mÈñ÷_x0002_AO=ú`¯_x0002_AìÎéò¨Â_x0002_A¸_x001E_ý8dÂ_x0002_AwÝ_x0007__x000B__x0005_A¬È _x0002_|_x000D__x0002_A_x0012__x000F_lÅ_x0003_A_x000E_Q&lt;èn_x0008__x0003_A_x0014_4¹'óõ_x0003_A#åÌt_x0005__x0004_Aÿ8_x000C_Ú_x0001_ARP1U_x0002_A_x0008_o¢)&gt;_x0002__x0002_A_x001B_«ÈÊW_x0006__x0003_A8þ_x0011_á_x0003_A	ñ&amp;é_x0004_A¾_x000E_ä­²_x0004_AþÙû5$_x0004_ATcA$s¾_x0004_AÐ_x001F__x0007_;£_x0001_A,7½ÒsÒ_x0003_AUíÂúC_x0002_Am_x001C_W½G_x0002_Ar_x000D_¤ÿ_x0003_A:,,PT_x0005_A%úOx=_x0006_AyP~_x0004_Aìñ._x0003_AXb_x000C__x000D_ÖÉ_x0002_A»·_x0005__x0003_A0þHb¶_x0005_A_x001A_½zl®_x0003_AþWÜî_x0015__x0002_AÓÇ?_x0002_Ú©_x0004_A@_x0016_T3-;_x0005_AI!Õ¨_x0002_Aêg"ãûu_x0005_A_x0007__x0004_;F_x0002_Aþ_x000F_LÞãÆ_x0005_A_x000B_X_x0017_ÿtS_x0004_AØ³_x0016_EL°_x0002_AQd|_x000B_Ùµ_x0001_A_x000E_]¿Ï_x001A__x0013__x0002_AÜ7hpt½_x0003_Aax¨è¹í_x0004_AF_x0004__x000B_qò_x0005_A	¹Ë½P_x0001_Að/Ê'_x000F__x0005_Aí® µÓ0_x0003_A_x001B_kÐ_x0008__x0004_ALhþ|__x0002_A_x0015_5µrÆø_x0005_A1Ë_x0004_mûc_x0004_A_x0012_Ø_x001A_ï5_x0006_AbR³%Ì_x0003_AÝÿ:_x0018_,_x0004_AÞE¢_x0012_¤I_x0004_Ai+ø_x0002_@=_x0002_AjË¥_x0002_A·¹òv¹¾_x0002_A_x0007_	O_x0002_`&lt;lÐ_x0002_A+ÿ_x0003_A_x000B__x0018_:ó'_x0003_AËùI:_x0003_Ave!_x0003_AÕ]j_x0001_A]_x0002_òÑjk_x0005_AzøDÒ á_x0001_AKGJ·c_x0003_AÄ©&gt;|R_x0002_A­Sá?_x0018__x001B__x0004_AfîÄ31r_x0002_A_x0008_FÇÅ4__x0004_AJéKÈA_x0003_A2_x0011_'1Ô_x0004_AÊ`ÌH_x0002_AnQ	`_x0010_R_x0006_AïßQs _x0004_AÕvé¥1_x000B__x0004_AúDÀilè_x0004_A[eð&amp;_x000E__x0004_AÁ«T?_x0006_AáGxò¬Ý_x0003_A $_x000E__x0003_Aÿ_x0018_1Â_x0001_AP_x0001__x0011_¥û_x0002_A._x000C_ý¥³F_x0004_A)áñnò_x0002_A;÷¥©_x0002_G_x0004_A_x0003__x0010_e´_x000D__x0002_Aª_x000E_VV_x0012__x0005_A·_x0014_)W_x0007__x000B_UÌ_x0003_AôúEXê_x0001_A3N/±ÿ_x0007_Ab_x0008_V"ì_x0007_Atn_fÕÃ_x0006_A'T '_x0008__x0016__x0005_A_x0010_É,_:_x0005_A!©	Ï_x0002_AÅ%B#²_x0001_A-²¿×ì_x0002_A}å0j6_x0001_Aúº_x001A_ëX _x0001_A®MVb_x0003_-_x0005_Ao_x0005_lE¬_x0004_AH1 _x000E__x001F__x0004_Ap²q5_x0004_Aþ'u_x0010_rí_x0007_A²Ê_x0008_g·_x0004_A±¾ÒCCá_x0002_AÝÛ16_x000D_Ô_x0005_Ah¡µF_x0002_A Ê¶_x0003_A/¯@_x000C_"Ú_x0003_A516Ì_x0003_Aè!`ð_x0003_ _x0003_Aä¢Þ§¦Ô_x0003_AÛ_x0012_ù¼_x0003_A»«hç"_x0002_A©!_x000C_»Þá_x0002_AÆáÝÌÄ_x0005_Av_x000E_5XL_x0003_A»¡zÛ_x0004_A_x0008__x000C_Ø)·Gjç_x0002_AÓ_x0005_¦'_x001D_Õ_x0002_A_x0007_²_x000F__x0011_'_x0004_ApPBk'C_x0005_AàÃ~?_x0005_AdæªïL&lt;_x0004_A¥ÖgÉÑ_x000F__x0004_A÷¤Åf_x0006_)_x0003_AìoÉE6_x000B__x0003_Arç#{Ýû_x0003_Arz	_x000E__x001D_Î_x0004_A¢}_x0007_¬éÉ_x0003_A:Uo¯@_x0003_A5GþF&gt;~_x0003_A0äVÎ¥_x0004_A2_x0014__x0004__x0010_¾Ô_x0004_Aó/ÁÑ_x0004_AÈ!E6_x0004_A_x0003_Â=7úÁ_x0001_A-A$]Åñ_x0001_ASô?®_x0002_A_.ÛkI_x0003_AÐí~R_x0001_Av_x0012_ÞZÄ_x0003__x0004_A÷øà_x001C_Àâ_x0002_AÌ· ÿ_x0001_A)Ú_x0005_¦S_x0002_A_x0002_+a6û_x000D__x0002_AÑ)È_x0002_A,_x0010__x001D_úÈæ_x0002_A® _x0005_m_x000E__x0004_ACú"¡_x0008__x000C_µm_x0005_AÂÔ_x0002_AD_x000B_b&gt;×_x0004_A	Åõg_x0001_i_x0003_A0	X¾ü³_x0001_Aë&gt;ã_x0004_®s_x0003_A»ðua._x0006__x0002_AýÑ_x0004_ü_x0003_A4þ[B«{_x0002_A*9ñIy$_x0004_A	_x0013_«(­_x0003_AÙ_x0004_Â¤%ô_x0005_Añ_x0006_~_x0016_Ð_x0001_A°qtVI_x0002_A4ÂyÎdï_x0008_AY#ú¹_x0003_A_x0010_UõÕ_x0002_A_x0006_c6äp_x001E__x0004_A²_x0007_ª_x0005_£_x0003_A@î÷_x0019__x0006_A!£èd_x001A__x0003_A_x000F__x0015_á~4~_x0005_A8æoù_x0004_A¿'Ì¸%Î_x0003_A(à%¢_x000B_Ó_x0004_A:Ü×úÔé_x0004_A²â@_x0016_û_x0003_A8ÛÅñàæ_x0001_A_x001C_© GN·_x0001_Auöý6¿_x0004_A½_x0010_ïÑoí_x0006_AuH:[^Â_x0005_A_x0006__x0007_ãV[&gt;î_x0002_A:	`ib=_x0001_AE_x001B__x0011__x001E_»Ñ_x0003_A¯m]f÷B_x0002_A_x0016_[{ýFG_x0002_AÛ÷fIõ_x0002_AR.3Õ?_x0003_AÓ_x001E__x001C__x001D_h_x0005_A Ç·R7_x0004_AúuJú_x0011_®_x0003_Alè¾_x000B_~Ã_x0004_AË^_x001B_¥óâ_x0005_Aª°_x001F_ë&lt;Ô_x0003_Al_x0011_w¸V_x0003_A\ó*_x000C_#_x0002_AßõK©_x0011__x0004_AÎp_x000F_ÿÇ_x0004_Av'Åã,_x0001_A¿n_x0013_¾U_x0003_AÝÈ"_x0007_Òä_x0003_AÎÒ £_x0006_Å_x0002_AÒUÂ`i_x0010__x0003_Aqß¢æô_x0001_Aâ_x0008_û_x0014_c_x0005_A§b_x0017_;S_x0003_A¡Î«áò_x0001_A_x0018_Òr	_x0018_V_x0005_ArrÀSµH_x0001_A	*9D½_x0002_Aåow_x001F_÷_x0001_Ah"Ðï$_x0004_A_x0002_\}_x0015__x0007__x000B_:N_x0003_Aî:ÁÉ&lt;*_x0003_AÜ#ºHK_x0005_AÀYqÓL_x0011__x0002_A_x000B__x0008__x000C_Y_x0002_A _x0011_y:9Ü_x0004_A²H.oÂ_x0005_A	i)B®S_x0004_A4{ò_x000D_Ø3_x0004_A&amp;_x000B_Ó¹E_x0004_A_x001B_«qXù_x0004_Aß}6ây_x0002_AePÀC_x0004_A_x000F_g ÞJ_x0004_AØJ¼_x0013_÷_x0002_A_x0006_¢é_x0002_A:_x0006_)WØ_x0003_A_x0016_8 Ô_x0004_AìôÕ½_x001E_Þ_x0003_AÂ{º_x0008_(A_x0003_A_x0019__x0004_ª_x0001_A_x0012__x0001_5W _x0002_A&gt;BØôF¬_x0002_A_x000F_`_x001B_Õ¸Ñ_x0002_A~[0_x001F_Hk_x0003_AÒ	¹é o_x0005_A²_Á_x0004_AìTß8_x0004_Aô]åx_x000F__x0003_Aë3¡õÅÀ_x0003_AR= _x000F__x0018__x0005_A	xº{Õç_x0003_A_x000B__x000F_	ûf J_x0003_A_x0008_ õÙA`_x0007_A°¸ë%¼_x0003_A¦ø´fÆ®_x0002_An^_x000C_ Þ_x0001_AûÎù_x001F_X_x0004_Ah,d_x0016_Ä?_x0003_Anq3_x0005_A¹+åÌ_x0003_Azo»»Ø_x0002_AT×/5áã_x0001_A£Påÿ_x000C_5_x0002_A¾G+x_x0006_A´4ì%¦_x0006_AQ¨N³_ý_x0004_AcìÖsë_x0002_A\_x000E_¤h0_x0003_A4£&amp;H_x0003_AÕiO¥¹_x0003_AI_x000D_~dS_x0012__x0004_Aÿ	vÍ_x0003_A¯_x0005_4¡_x0003_AÆFHSMü_x000B_Aª_x0015_rz»_x0003_Aÿtº«E_x0003_A¾Õª:|_x0002_AºßÆÉñ_x0003_A¾¢_x0008_S}_x0004_A²¤43º_x0003_A¡I¿Ì1_x0015__x0006_A ám²®_x0002_A_x0006_CFa_x0007__x0008_û_x0003_AÌrZÕ%_x0004_A0_x001A__x0015_»¯_x000D__x0005_A _x0004__x001E_ý_x0003__x0005_AÇö&gt;Q3_x0003__x0001_A!ÝÞçe_x0003_Aê_x0015_ÃµÒ_x0002_A²_x001B_5=f_x0004_A£dIÍAß_x0003_Auþ*_x0002_Çç_x0002_A2_x0008_1CP_x0004_A_x0001_¢ÃÂ®_x0004__x0002_A«ù éã_x0002_AÙ_x000F_§BDÚ_x0004_A´_x0004_ñÌSµ_x0005_Al²ºål_x0002_AÀäÛ§B_x0006_Aàäò_x0005_Aãª_x0013__x0014__x0017_¶_x0002_AÎ»_x0003_±_x0004_AF@fÉì_x0002_A0I4ÇÆ_x0002_Ah¡-ÁM_x0003_Aë9Ræá_x0001_A_x0002_*z)Q_x000D__x0003_AÒ:Å º_x0002_A[ QÄØ_x0001_A	É_x001C_g¥&lt;_x0002_A©Ì¯%¬%_x0001_AP'ë¥½/_x0001_AµÁ¡]_x001D__x0003_Ah²=;_x0004_A_x000E__x0011__x001A_v}ØX_x0005_AÚbÈ_x0016_öy_x0002_A_x0001_Ýf)vµ_x0003_Aª	I_x000B_OÓ_x0002_A_x0013_Zå#Àq_x0005_A«"´îW_x0002_A_x0014_æÔ¨þ_x0002_AßÛ;_x0006_íY_x0003_A)=µÙ¸_x0003_A±Gpfî_x0002_A_x0019_"×q\_x0002_AffsK·_x0002_A¨æx¤_x0004_AÃps_x0007__x0008__x0002__x0003_A¢ÌâW¯À_x0003_A_x0010_º¶ôn$_x0003_Aë\nF_x0014_F_x0004_A\·ÌÔ:_x0002_A_x0010_¥ªYK_x0001_ADî4ê²È_x0004_A_x0019_¯ãÎ#a_x0001_AÁ$BhM_x0003_AN¼&lt;¢_x0003_A:mÏ_x000E_A_x000F_ø_x0018__x0014__x0004_AXÓ_oü_x0004_A °[Î_x0006__x0001_Adôè{ñ_x0001_Aó$_x0002_+Sð_x0001_AàábÓ2_x0004_A_x000D_üj_x000C_§¹_x0002_Aj0h_x0007__x000B_"_x0004_A_x0003_æ_x0015_¿¾ _x0005_A0å[P_x0005_A×rÉ_x001D_ÿ _x0003_A_x0016_Ö0à	_x0002_A5_x0003__Õ¿_x0002_A_x0002_ÒÊ/y_x001F__x0003_Af3Åç_x0002_ç_x0003_AJUÂÐ[c_x0003_AÛMß¯Ï_x001F__x0003_A@q&amp;_x001A__x0003_AbpvyÈ_x0006_AtR|ÂTB_x0002_AûÙ}yç_x0001_A8_x0019_ì¸L_x0004_AÆpÀPÂ­_x0005_AÂ_x000E_ö¢ÄF_x0001_Aà_x000B_Z Ö_x0004_A²Ü7Ôw_x0002_A/"·=j_x0003_A£Ó_x0013_»Û_x0002_A®_x0017_íë_x0006__x0004_A¶Cs Ì­_x0001_A­Cvi"V_x0002_A'6{H_x0008_ÿ_x0004_Ao_x001D_ö·Ó_x0002_AËß0_x0016_·_x0010__x0004_A"ûK_x0004__x0019_ß_x0002_A!]À_x000C_&lt;_x0001_A´¤x¥_x0002_A6æÑAl_x0005_AT_x001D_äNº_x001C__x0005_A_x0006__x0008_N_x0014_L2_x0005_AÏ_x0004_ñC_x0001_A_x001A__x000F_' Yl_x0004_A6Ôtäð_x0003_AÞä 	8(_x0002_A®dÉîÉo_x0003_Aö)_x0008_I_x001C_(_x0004_A~Ì_x000F_/¦_x0003_A9Ñøa¤_x0003_AFNN`_x0004_AÐÔSìf/_x0002_A_x0007_êò¸u_x0004_AG_x000B_ÝÄ_x0010___x0003_A6ÎáöÒ_x0002_A_x000C__x0010_FÎ_x0003_A¾vDÌ_x0001_Að_x000B_ß+_x001A_è_x0003_Aä&amp;½#±I_x0003_A­#9×­ _x0004_A'íÌå_x001D__x0003_A.¯)íýr_x0004_Afäã¢Ì_x0002_AÓÇåE+9_x0004_AîÆx§Õ_x0003_A±N­_x0001_A_x000E_²Q*ü4_x0002_A^ª\{¿_x0003_A&gt;_x001D_ºïB8_x0004_A¡_x0016_öYQ_x0004_Ajù~~úg_x0003_A_x0008__x0013_¼hí_x0014__x0004_Aè_x0005_(Ñ_x0007_	_x0006__x0002_A_x000E_Vt/3_x0002_A`çá/7_x0002_A{ÖOâ_x000C__x0002_AË2¢RT|_x0001_AüÙïcZë_x0001_AéÃàøXQ_x0003_ALqÈ´_x0002_ABT_³_x0004_AAÚ7×óT_x0005_Aqv_x0017_¿óÞ_x0007_A_x0008_¿¯f¶_x0003_A0_x001C_îó§_x0004_ABS_x000F_I½_x0002_AÝ[_x0017_zM_x0006_A&lt;bå_x0005_E_x0004_A1Øoy_x0002_AÎÅÁÐmg_x0004_AÔ_x0005_¿$_x0003_þ_x0003_A_x0005_­Ô»/_x0001_A0£ï_x001C_D_x0003_AÄ_x0002_K©_x0003_A,u»Ù"_x0003_AD;Ð2_x0004__x0005_A91h_x0013_Ý_x0016__x0006_A×ø¾ÖÒ=_x0003_A_x0011_Á¼h]_x0003_Aá_x0008_Éeø_x0003_A_x0007_ÛØy·_x0002_Aâ_x0010__x0015__x0002_A_x000C_neò__x000D__x0004_AÚ_9 ¯_x0004_A	_x000B_î7n´O7_x0005_A|_x001B_ Å\¨_x0001_A´Ìjä~_x0004_AÄ1"ìf_x0003_AÌúÊgé|_x0001_ADI[BC/_x0006_A£8&amp;Î¸_x0002_AR_x000E_ÐÕj&gt;_x0003_A_x0014_0ÄIA_x0005_A¸QþåtY_x0007_A ióMT_x0004_A¯ÁI_x0004_Mò_x0002_A}äNÖß_x0005_AF?_x0005_$Á´_x0001_A'GFç0_x0004_A_x000F_Þó÷F _x0005_A_x0016_(Yã4_x0005_A3 ð_x0013_Ð_x0001_AxUþòc/_x0004_A0_x0012_wm_x000E_3_x0003_Az_x000F_»ñý_x0014__x0005_A	ùe_x0012_¥v_x0002_Aâ¯Ôè_x0003_Aó¥,î_x0003_AÌ_x0016_	U_x0017_w_x0003_AÌ9 Ô÷_x0002_A3Êï³_x0002_A"¡_x0008_Ý&amp;!_x0002_A¼Ê[Àó_x0002_A¶­&gt;W_x0003_A·_x0002_è/TÛ_x0003_A_x0003_9	_x0011_*_x0004_AÎ^¼!_x000E__x0005_A]K_x001B_ Þ´_x0002_A³2+q#_x0006_A_x001E_MuÊR#_x0003_A¥y·À,_x0003_A(yJ_x0006_m_x0002_A_x001E_k×æ9_x0004_A_x000C_gÇ_x0008__x001D__x0017__x0004_AÔ¬}å^_x0002__x0007_A!_x001F_ûé'_x0002_AªÍòdü_x0003_AæäSÂ4&amp;_x0003_AèLg_x0010__x0003_A_þ¬À"G_x0003_Aå_x000F_ú»ú_x0002_AãhÀ_x0002__x0001_AÐÓÑ¨í_x0004_A_x000B_._x0019_Ï-³_x0001_AW4D_x0014_¤Û_x0004_A¾ÎÎ_x0015_1_x0004_A_x000C_Ù"ß_x0002_AÀ_x0016_K_x001C__x000B__x0002_AZ(Äl_x0002_A{i_x000B_Ëa_x0001_A@FrÌÅ_x0004_A$__x000F_1üù_x0003_AW÷+Ðç_x0001_A©J_x000D_RÞ5_x0001_Abù_x0001_¿ÙÝ_x0001_A(WCÿÄ_x0003_A]_x001E_+EÍ_x0003_A_x0006_	åü*M_x0004_Ax_x000B_¼ø_x0001__x0004_Ah_x001A_x_x0002_A	¥Òä_x0008__x0002_A£IÝà/9_x0002_A_x0007__x000B_X_x000E_tº_x0003_A±ÕìJÁ_x0003_AÇÐc{_x0001_AÚRÙ_x0003_A~_x000E__x0005___x0005_A»ý_x0015_6éÌ_x0001_A}Æx._x001C__x0003_A1_x001A_ÒeN4_x0003_A_x0011_°ÑÀü_x0001_A+C¶OÇ_x001B__x0003_AìÍ3ZÉ_x0003_A8_x0019_P$·â_x0003_A_x001A__x001C_4_x0002_AäÙ!2â'_x0005_AÛÈ"¿ö_x0006_A¢hq@í_x0005_A_x0010_½îWA_x0003_AI¯´Ñ^ô_x0002_A°_x0004_gÏ#)_x0005_Aeî*-_x0003_A§!)5Ý_x0002_A¬ñ)Iu_x0003_A¦§K_x001B_K_x0003_Aßõ_x001A_Ûÿe_x0003_A&lt;«#¤_x0005__x0001_A÷Ôzáb_x0003_A×hT_x001E__x0008_	_x001E__x0003_AÕq»¯_x000C_,_x0006_Am7ý_x0002_ßI_x0002_A\¤_x000F_pù_x0008_Aä×5_x0007_¾_x001F__x0001_A6R_x0017_+)ä_x0001_AI°v_x000B__x000C__x0004_Ab_x0007_Þpê7_x0002_A_x0012_BÛ¦ó_x0003_AózùÕT_x0004_AÓýu_x0003_A¨7bÁ_x0001_à_x0002_AªwÅÀS"_x0003_A¨_x0004_¶±_x0003_ô_x0003_A$æQÄ2r_x0005_Aß_x001C_Oxü_x0003_Ak7T]æ_x0008_Aø(ÜyÂ_x001A__x0003_A`C`ë_x0003_Aê¶ú»B_x0007_Aò[¸Ó¹_x001C__x0001_Af_x0018_v_x000D_x_x0002_AQÅì_x0002_A¥yg_x0003_W2_x0001_Aà¯÷Dò9_x0003_AÂ_x000F_­G+?_x0003_A_x0002_ã²_x0019__x0013__x0006_ADóês_x0003_A|B¼_x0017_,I_x0003_AÐ&amp;N¾_x0005_A%çñ?_x0002_Ë_x0002_A):ðú_x0002_A_x0008_	¥·F"	+_x0003_AzÃÓ½!_x0002_AÈ[Å°ä_x0002_Ak¸(!eà_x0002_AaI+¹!ñ_x0003_A_x001A_ønIÁ¦_x0006_A&amp;_x0016__x001C__x0008_+_x0005_AI¡î^_x0002_AÌu[n_x000C_I_x0004_A^»Ã]H_x0005_AôDÍù_x0001_Aóñ+´ Ý_x0004_AJ$Ùj^û_x0005_A¢_x0016_ÑâH_x0001_AJlÑP_x001F_ý_x0002_AIÂQt_x0001_A¸_x0007_ø_x000E_	ü_x0001_AY_x001B_¿_x0011_ú_x0008_Aî`y×¹_x0004_A¹²"fý_x0003_A¿jQÚ_x0003_¾_x0005_AÎcLÎ[_x0005_A&lt;_x000D__x0003_âô_x0003_A_x0007_Þ Z_x0002_A÷'Î-_x000B_Á_x0002_A/[¢i_x0005_Ax	3_x0012_ÂN_x0003_Aµã_x0016_ã|6_x0005_Aº×ñ²B¿_x0001_A[_x001A_ö+:_x0006_A\,ùTp_x0001_Ad+Oÿ_x0007__x000C_N½_x0003_A`Ç	_x0017_oU_x0003_AMQ]V(ª_x0002_A_x0008_C&amp;ù_x0016__x0003_A_x000B_k_Ìá-_x0003_Ac,FµE _x0003_Axåóç;_x0003_A®¿£É_x0017__x0003_AÅï`/à_x0016__x0003_A[ÚsGÆ_x0003_A_x000E_Þ_x0018_ e_x0006_A`jÒPp{_x0004_Aÿ|Ý1^¯_x0001_A\O¬*6_x0004_A´*t*ay_x0004_At¹_+·_x0003_A_yÈó_x0003_AÂX_x0001_U_x0003_Ak$ª¬È&amp;_x0005_AÍ_x0004__x0010__x0018_"k_x0001_A¤Ó(ðø?_x0005_A)_x0002_ÝÅ+×_x0002_A.Å=¸_x0001_AùàU±_x0004_A¡ÉÏÖ×_x0003_A¡ìQ©ëL_x0001_Aî|FV_x0004_ACø4ª_x0012__x0003_A.¹0Q&gt;_x0005_AÃ7m_x0012_cC_x0004_AÜÖÓlØ_x0003_Aëç¦nE_x0001_A_x0006__x0007_#QÛÍÙ§_x0001_A_x000B__x0010_29¡_x0001_A7Ãè_x0014__x0016__x0003_A_x0018_ÎSy_x0001_A³/)`_x0007__x0003_Aý[C=M_x000C__x0004_A0)vHÔ_x0002_A¢µ1©½_x0002_AlüÐ¸_x0016_g_x0003_AÀ-_x000D_	_x001F__x0002_ABçôD0Ð_x0003_A_x001F__x0010_ö¹Q_x0003_A_x001D_ö4å_x0005_Aî-Ê.`_x0003_A¶Ús_x0005__x0011__x0003_A+Õ'uó_x0006_A©Øî&gt;ô_x0002__x0003_AbÓ_x001F__x0008_^o_x0003_AÕ&gt;Ò_x0016__x0007_«_x0002_AZ-è±£_x0002_A¾Ò J;_x0002_Aa¯ïÏ_x0019_h_x0004_A&amp;®_x0011_í`_x0002_Aà:_x0015_Ý¨_x0003_A7H]_x0016_µ_x0004_Aà1R*Ñ_x0005_A³õ=,å_x0003_A_x0012_½®Á_x0002_A¢_x0010_¬^È5_x0004_A²/wÉ_x0004_A·_x0019_ê{úe_x0001_AÓ'EÍ	_x000D_âû_x0002_A£)zªú_x0004__x0006_A_x0010_Íµd_x0004_AÇ `}þ_x000C__x0003_ABÓùÌ_x0002_AZ|ÿ_x0004_Éz_x0004_A¨ïÈiÝ_x0002_AÅJQ?ù_x0011__x0003_A_x001A__¸õR_x0004_A_x0008_ö,©Á_x0003_AÌ_x000C_X§_x000B__x0003_AøÓI_x0005__x000D_A_x0002_A1«4_x001A__x0002_AÚl©*±_x0002_Aá:_x0015_	_x0001_A2r)ÊÃ_x0005_A!ö¿_x000E__x001E__x0006_AÔ¦¿0Ï»_x0004_A¿ÍÉîo_x0003_A¹á!y_x0001_AáÈ¶_x001E_V±_x0003_A)¯øs_x0005_AjÒ&gt;Q_x0002_AY=_x0015__x0011_0Ó_x0005_Aj3}èkÜ_x0001_As5_x0007_?¶_x0004_AO+Sï_x0016_Ì_x0005_A{Scæõ	AÎxlcÌ_x000C__x0004_AÏ«ú]_x0003_AÃÞÛ'út_x0004_AKþdÝ_x001A__x0005_A_x0006_	\¥îÃ_x0002_AEd¿1OÀ_x0004_A-Ô:e©D_x0003_AvÄE@yb_x0002_AôÔ+*ú_x0004_A_x000B_c¢âQñ_x0005_AµïtÌJ_x0005_AJ]YVJ_x0002_A_x0001_Õ&amp;{&amp;_x0004_A_x001C_~ËÆp_x0005_Aø#é,R÷_x0002_A¨_x0004_À£Ô_x0001_A_x0011_Ãåt_x0007__x0005_AE?|_x0019_u_x0004_A$ÒÙò(E_x0003_Ac_x0005_ª _x0002_A§ò_x0002__x000B__x0003__x0007_Aù)ÚÓ­_x0002_A86Ûç©_x0003_A*É_x0012_Á_x0008__x0003_A#_x000B_8Î£_x0003_Ag^eÊC_x0003_AÝuõ[_x0004_Aã_x000D_fLM¦_x0001_AËRôÏØ_x0003_ABIuàpM_x0002_Aþ@_x0008_M¿Å_x0001_Aäÿ¯ü_x0004_AZGÎËÛ]_x0004_AWÏ&gt;G_x0004_AbtÒT_x0003_u_x0005_A~åa_x0007__x0008_:ð_x0004_AqmB4_x001E__x0005_AJÛ@ÞV_x0003_A[_x0004_¹R7_x0002_AÒ[Þ^n_x0004_A*_x000B__x001F_Ç_x0008_{_x0005_AIJ_x000D_Æã[_x0002_A,_x0005_!`_x0002_Avö`´)é_x0001_AØ_x0002__x001C_Ù_x0004_A&gt;Hßî±_x000B__x0006_AglØÀÄ_x0004_AV3_x0005_öúÌ_x0006_A§®É «_x0001_AøßákÝ:_x0001_A%3áqn_x0003_A5Ð°ÎB-_x0002_AÙ0_x0013__x001D_=R_x0004_A:à_x0001_A&amp;_x0010_K_x001F__x0002_A{´&lt;x¸ª_x0003_AÛ%e_x0011_ô_x0003_ARo9_x0003_A4]ö6åº_x0002_AÆÜA_x0001_A%_x000E_¤Æ¼_x0002_AuUuúK,_x0004_A}ã2v_x0001_Aõ:çt¥V_x0002_A+Ï­pÙZ_x0005_A¿zÙ-¿_x001C__x0003_A)=Sw_x0005_A_x0008_	.×~_x0008_ù_x001F__x0004_Aò£¯î*Í_x0003_Aàúªp£_x0002_A´j_x0017_þ_x0002_A«°Æ_x0019_aÊ_x0001_AWP?_x0016_z_x0004_Aò7Z³Þµ_x0003_A1³äyÖX_x0001_A_x000D_wX¶ù_x0003_A	øs_x0005_A¡_x0016_h¶W_x0002_A,_x0018_fI_x0008__x0002_A{í6ø_x0018__x0003_A«îDýøí_x0004_AæiÆ²__x0005_AMÂa &amp;_x0002_Aª%õßÂ_x0003_AMÐò_x0016_Z	_x0006_Aö&lt;ú_x0003_Ôt_x0001_Aø_x0006_6­´á_x0004_A!Qmô_x0018_«_x0004_A_x0007__x000F_v_x0001_Ë_x0004_ASû°m_x0004_A-&gt;J_x001B__x0001__x0002_A¶è_x0003_ëÅ_x0002_A0_x0016__x001A_ôV_x0001_A-_x0005_¦2_x0001_A­_x0019_\sL%_x0003_AVìõQJæ_x0002_AüXc]n_x0003_A¡C_x0012_¸d_x0001_AýYÍÿ_x000B__x000C_|ã_x0002_AK®=%y,_x0003_AYRym&amp;_x0003_A_x001D__x0008_R¦=R_x0003_AßâÉ_x001B_æ}_x0003_Aì_x001E_º_x0006__x0003_AÞ36ß_x000F_~_x0004_A'ü'ö_x000B__x0004_A-_x001B_ÆGB_x0003_Aïôm`e_x0005_A}Ü?Í»Ð_x0002_A7¹ÀÂ_x0007__x0003_A³ïÝpÕn_x0004_Alº£bN0_x0002_A-_x0014_6Öò5_x0002_A«s_x0010_µr¹_x0003_AJ_x0015_É_x000D__x0006_AÚSV"ÙÌ_x0004_AÓFro_x0003_A_x0004__x0005_]½w _x0001_AæÄì¼¼®_x0005_Aè _x0017_á^_x0001_A_x0004_æò_x0008_ª_x0005_AoÍ´_x0003_A_x0007_³½Ø7_x0014__x0006_A x«a;}_x0004_A_x0012_À_x0011_Ý»_x0002_Aj«S_x0014_,T_x0002_A5äHïì_x0003_A&amp;_x001B_7vá_x0005_A:­	_x0013_ØM_x0002_A_x001F_`å:*_x0001_A_x0007_	qÐwºÐ_x0004_AX*Oe_x0004_ATÎC_x001F_pp_x0003_Al_x001B_`?V°_x0003_A¿ÙI-ª_x0001_AÎQ­þ3_x0004_AåPË·_x0006__x0003_A u½^~Û_x0002_AÈ¾L_x001D__x0003_AJ_x0014_l_x0014_¯~_x0002_AßªåôÓ_x0003_Aà_x001E_âÓ^_x0003_AQ_x001C_ò_x000C_Î_x0001_A_x0012_Ô¨ìV_x0005_A5ÝH²é%_x0005_Alð_x0017_e\_x0002_Aü_x0011_zkuæ_x0003_A'^:ËÝã_x0007_A_x0011_'¹4_x0003_A9_x0002__x001F__x0008_â_x0002_A¼i:}Ãx_x0005_A_x0016__x0015_ãv¯&lt;_x0004_AEÏ#_x0003_r_x0001_A°&gt;'_x0003_A xsþ^_x0005_Aû4*xÜ'_x0002_AB.ªï_x0003_A}æ-´®_x000B__x0002_A#`·å_x0002_A_x0007_L$åU_x0005_A°?Ðúôk_x0004_Aeiñ_x0007__x0008_ ¢_x0002_A$cPÚ_x0005_Aöä³¥_x0001_³_x0003_Aæ_x0006_ªÖ_x0013_m_x0002_A2mÛ_x0016_Rv_x0003_A¿W:á_x001F_;_x0002_AL-L³_x0018_#_x0001_AÊ_x0018_Ê½_è_x0004_A_x0004_ëW=´_x0004_Aæ\H?_x0004_AjÔk\_x0003_ÿ_x0002_AÆ_x0019_ëhÔK_x0003_AhÃÔ6«_x0002__x0004_Ab1$æY_x0002_AÏàì©ü_x0002_A¢°ÂË×_x0002_ApKôzÿ%_x0003_A_x000C_ÝÇá4_x0004_AM¦KM _x0002_Ac¾_x0011__x0004_?_x0005_AðH_x001A_Þ§_x0003_A_x0011_c/_x0001_Ad½[&lt;çõ_x0002_AJZã²â_x0003_A'þ¡Óaù_x0003_AâuL:Øþ_x0001_AtÙ£uÝ^_x0004_A,_x000C_#_x000D__x0004__x0003_A8	8Ì_x0004_A¢ôô±R	_x0003_A&lt;ë"ê_x0002_A·Ö=CïO_x0003_A_x0007__x000B_*ZÿV®_x0004_A_x000D_M&lt;ó$¸_x0004_Aº._x0005_A£1_x000E__x0007_ág_x0003_AþÁoÍ_x0004_"_x0006_AÌÅ¬÷üë_x0001_Ao&amp;pq_x0005_J_x0003_A_x0008_³yðík_x0002_AkÊþ_x0003_A8tSr_x000F_ä_x0002_AC;8_x0011_$Ç_x0003_Að_x0017_ÒÓ_x0019_Ç_x0002_Azõt|¯_x0003_Au_x0015_Ë{_x0019__x0002_Ahò_x0012_ÙÂ_x0001_A_x001A_iúÉ¥ñ_x0002_AÔ÷K³sã_x0004_AËâÅ´_x0013__x0003_Aö_x0002_è)E¬_x0005_A5iöÑK_x0002_AÒ¹	_x0004_=_x0004_A´Ä(¢_x0005_AÄ_x000F_ÜÝg_x0002_AíYËfo_x0013__x0002_AÞLÖkt_x0003_A¥7e:_x0004_A.ð;mTØ_x0005_A_x0012__x0017_;2Àü_x0001_A ±`²_x0002_AúÏ_x0019_&lt;O_x0010__x0002_A[ã_x0002_¹ÐO_x0002_A³GH_x001E__x0007_	óW_x0002_An_x000F_VÚïh_x0002_Aðð&lt;­_x0015_º_x0002_A©éÜy#_x0004_A=ä°EZÓ_x0002_A-_IËHó_x0004_A_x000D_º_x0019_º¾z_x0001_A'n±Ê_x0002_Aì¸¥_x0013_T_x0006_Ay¾Â_x001E_¢_x0004_AB&gt;¦²/¸_x0002_AÇ±¬_x001B_ë_x0003_Aä^D_x001F_`q_x0004_Afs"Ç{Ü_x0001_AÂ¹[ùj_x0002_A$_®4_x001E_o_x0003_AøÜj@õz_x0002_A(_x000C_}Hª_x0002_Ac¾bâã¢_x0003_A°¢ÆÅ_x0002_Aâ_x0014_ÞqIP_x0005_A@^/_x0010_ûÃ_x0005_Aö162p_x000E__x0003_A_x0011_"h_x0013_d_x0001_AÝ_x0016_^Äp_x0004_AÃZ·_x0019__x0003_A_x0008__x000C_é÷p_x0002_AN8_x001F_°PÇ_x0004_AµhÈÜ_x0005_AÃ_x0011_~ej_x0005_A¦þDd_x0003_ACZÜ\_x0003_A_x0006__x0007_¿_x0014_åí´o_x0001_A£3¹¢Ö-_x0002_Asý3ðÖ_x0003_AüÍrÓ_x000F__x0001_Að¦ðÇ¹a_x0002_AnýÅí2_x0002_AÒ_x0007_¤¦©2_x0003_A&amp;z	ø¥_x0003_AR|ÊÏ_x0001_A2±T_x0002_AÐ8k_x000F_|_x0002__x0005_AÛe¯l_x0012_«_x0005_AI_x000C_'_x0002_AV$G^._x0004_A$_x0010_u£Ï`_x0004_A!ú:_x0012_R_x0004_AqÄ¼aÁï_x0002_AvMP_x0008_"_x0001_AôiÎ_x001A_Õk_x0003_AÏÈ2Ý¿_x000C__x0001_Aªg3Li_x0008__x0005_A¨_x0005_B»bE_x0003_A*ïB¼_x0017__x0005_A6¤# J¼_x0002_AÜÆ_x0002_ÑÒì_x0004_A|ý_x0015__x000F__x0005_AN¯ÊÒãÇ_x0002_A_x0018_ÏÍþÒ×_x0004_A_x0015_ý&lt;B_x0003_Ai£?ÈûÖ_x0001_A_x001D_Èu_x001C__x001E__x0003_AQ_x0019_&lt;r_x000C__x000D_Â_x0004_A_x0014_Òçó_x0005_c_x0003_AýÃ¥¸_x0002_q_x0001_AËgúùê_x0005_AVí#`_x0003_Aìf ÍR_x0003_Aáa-ïÓð_x0002_A&lt;ö%__x0006_AZ_x0004_-_x0004_Av²V$7_x0003_A§Ùqó_x0002_Ak==o&amp;_x0008_A_x001F_	}¨	AòáÐtÅ	AW³PS	AN,^¤ò±_x0007_AûñU{¸É_x000B_AR_x000C_«g2_x000B_AÌ ²°&amp;ê_x0008_AU_x0007__x0017_¡û[_x000D_Aùiö_x0014_ã:_x0008_AM&gt;/.4	AQÞËp_x0011_z_x000B_Aç_x000B_-»_x001F_æ	A*Þ¾û,_x001B_	ACÐ¤éeú_x0007_A·×¬n`Þ_x0008_A´~hÚÕY	A\ù	~bè_x0008_Aäbx+z_x0008_AÑ-*;*ÿ_x0008_Aø¼¨A{_x000D_A_x0005__x000C_møVÌ¸_x000B_AÐçEns2	AìBÕSó_x0007_A_x0003_Z_x000E_¨ù	A¹[¿U_È_x000C_AH_XT#_x000B_AUJkø(	A8Ô­yÓ	AÓ_x0017_ÎÎDD_x0008_A»ö+ë©_x0008_AÌÿº3ß_x0008_A#yÊ_x0006_ÆN_x000C_Að(õ_x0003_¿ý_x0008_AaU¡S	Aü£Uù)4_x0008_As»ù_x001A_ù£_x0008_Aª`3_x000B_AÚfykï_x000C_ArFk_x000E__x0002_Ø_x0008_A_x0019__x0011_=¸!ß_x0007_Ae/£__x001E_Á_x000C_AAþ_x000F__x000C_AJ¸&amp;¿Îg	AJôÆÙ_x0008_AN¶¾_x0001_S`_x0008_Aà,¥R}2_x0008_A_ÉÑ_x0015_[._x0008_A£Ç¸l9	AòóV_x0012_¶_x000C_Am£¯_	A!8_x0004_Ì_x0002__x000C_Aã@mÛ_x0001__x0002_._x001C__x0008_AD)_x0004_	A3£ë_x0008_A:uà²_x000B_AÀÏSý[Á	AkOÞºv._x0008_Ak¢8oÀ_x000B_AS7ø~Oâ	Aç\Ð/©°	A_x0005_qÝ@¬	A²µ»_x0001_?e_x0008_Aö_x0017__Ø_x0016__x0008_A*_x0014_`8ó_x0008_AlÇ_x000B_A_x0013__x001C_	AÖ_x0004_ëçS_x0002_Añºú¸ä	A¤u_¬h_x0008_AQ§K{?&lt;_x0002_Aà_x0014_ÌsI-_x0008_AW»&lt;_x0002_`_x0002_A-3ÿÇ1_x000B_AøNq_x000C_I_x0019_	AÜv`_x0002_Ah9nuØ_x0001__x000B_Aêõ_x0011_I2_x0011__x0008_AAôùøì{_x0008_Aâv±Î_x001A_3_x0008_AZ_x0019__x0013_0å	A_x0018_á©6r_x0008_A\6_x000F_x÷_x0007_AÌÚ²=»	AÐ´+(ÝB_x0008_A_x0001__x0002_"¯ hº?	A×Ñ¹ò,_x000F__x0008_Ac:\Ç³_x0008_A|¶¡êC	A¨SÓÇe_x0008_A&lt;Zg)«	AÉõ	¤æ_x0002_AýìçCàh_x0008_A3}_x0011_DV8_x000B_A&amp;	Ú;}_x0002_AÚ§p_x0012_T_x0015__x0002_AÇ^_x0018_33_x0002_Ao²õ_x0008_A- ÔT;_x0002_A$ÜþèA/_x0008_AS_x0018_Or(	AW²ýhtå_x0007_A½ _x0012_A(_x000B_A³û?öìz_x0008_A_x0016_Á!ÐBÿ_x0002_A_x0018_ùmzÌ6	AïZóI_x001B__x0008_AêzÇ0¹_x0008_Aöcë_x001E_è	Aê_x0013__x0008_B^_x0002_AÒøË=	Aq_x000C__x0006_©@_x0008_Au&amp;_x0018_/¦	Aø_x0002_Z _x001A_	ApH*_x0001__x0004_­_x0002_Aº³¯)^_x0011__x0002_AºÑãÕ_x0001__x0002_w_x0002_AÁ7é0SÄ_x0008_Ax²æýß_x0014__x0008_Aí{³#0D	A_x001A_Ëª®_x000B_AW¬_x000C_»_x0008_A_x0012_ÐU&gt;©Ê_x0008_AÐÉÈN_x000B_4	A_x0014_`&gt;?óê_x0002_A&amp;¥Éú_x0002_A_x000E_5ç0»â_x0002_Aº?¶ÌÌP_x0008_AVd3Ì		A_x001B_ß_x001E_×¥_x0002_AÖÖ]&amp;_x0019__x000B_AÕË©¼ÿ	AV=04j._x0002_AõXµZ_x000B_A_x0013_Ñ0ãÑn_x0008_A7]¬Á_x0008_A_x000E_srëZ	A½W7rn_x0008_AÞ4¢üý1_x0008_A¬-g1@_x0002_A_x000C_°Q_x0014_	A _x0013_ä£(ª_x0008_Ahðz:_x000B_Ar_x0001_s¨h)_x0002_A?'_x0012__x0002_Am_x0015_ÃÊY_x0002_A_x000E_íPà:Ó_x0007_AÈ/§#N_x0004_	A_x0002__x0003_Õø^)dx_x0008_A_x000D_y¶_x0012_=ä	A\j$C_x000C__x0003_A¤çbr@	Aû¶öÕ_x0007_AÂÐÜ_x0012_g_x0008_A_x001F__x0003_Ù´_x0010_	A°Rxrß_x000F__x0003_A1b®EN_x000B_AæÙ_x001E_(n_x0003_AõqV$C_x0003_AÌ¦'_x001E_O_x0008_A¸/oy_x0003___x0003_ADØ_x0013_$ù2	AuuXW^ü_x0003_A\ý50§	A_x0011__x0016_~_x0015_4_x0003_A¦{_x001C_J"	Aò©¢_x0008_Az&lt;ÒÊ	A/È_x0012_MÙ_x0007_Ai_x0004__x0006_'f±_x0008_A_x0006_òªíU_x0001__x0008_AÍ_x000C_PJ	A°_x0019__x0019_å_x0006_½	Ajyi¦f	A`VIG\s_x0003_AAQ_x000B_Ë+5_x0008_A(_x001F_)_x0019_¶	A_x001F_EK²	ApÉ°0E	A2©ß&lt;_x0001__x0006__x0016_í_x0007_A²º_x000B_='õ_x0008_ATÍÄ_x0016_É	A¼_x0019_4Òª_x0008_A©½_x0001_s_x0012_R	Aéø»U_x0006_AÙÚ;rO_x001C_	A²Þþ­gÑ	Aö¯_x0017_&amp;³Ú	A¾µ'³á_x0008_A_x0010__x000C_qÊjS_x0006_A05_x0014_þÈ_x0008_A9_x0004_þ_x0001_E_x0016__x000B_A´_x0003_Ë`	A5Ã_x000C_¤º_x0008_Aâ´àíò_x0008_A¤rÌ½_x0008_A¸ãåÙ`_x0008_Aî_x001C_+Ìî_x0006_AI9Ç¹_x0002_û_x0008_Aj\u@3_x0008_AÙäQ#_x0013__x0006_A_x0003_whb&gt; _x0006_A¨_x0016__x0018_ñ÷	AÏt_x0005_	_x0006_AÁa	_x0006_AÄÙ/Ûr¡_x0008_ArÔ_x0006_zx_x000B_Aí_x0001_§&lt;_x0006_A$Û{Ä{_x000B_A_x0008_'_x0004__x0005_Í	A¿ïv_x0017__x0006_A_x0001__x0004__x001A_ðòIe	A_x000B_¹_x0013_"Õ_x0008_A òn4_x0008__x001B__x0004_A_x001D_-^/Z_x0004_Aq_x0006__x0019_ü·_x0008_A.=d-_x0004_Aä³u_x0014_X_x000B_A_x001E__x0016__x000C_Cë_x0002_	A_x000D_ü_x0003_[#Ê_x0004_AÐ_x0007_ôsä	A_oX¡Xî_x0008_AÑ_x0010_K&amp;¾_x0001__x0008_A_x0008_53¤z´_x0008_A(EIþ_x0008_Ar_x0008_¬/`r	AG6v&amp;H_x000B_A_x0006_T0»`_x000B_A)da¿1_x0008_Ae¬#ÊÎ_x000B_A?×_x0003_&lt;¿&gt;_x0008_AÂÐ=_x0004_AÞ._x0019__x0004_ô°_x0008_A:HZ6ÚÖ_x0008_AÑ´u)ù	AB à_x001F_N_x0007__x0004_ACuQ u¯_x0007_AhG·õW¯	A¥_x001E_Â#ù¼_x0008_AOÇåçô_x0004_A&gt;'øý_x0008_¾_x0007_AµVPÈE_x0004_A_x0014_â_x0008__x0001__x0005_G7_x0005_A¸_x000D_D0_x0013_	At_x0018_×ß3=	AèÀÿ_x001B_Ùm_x000B_Aõ­LR"	A¯öù_x000C_A¾_x000C_Q*Ûñ_x0008_AéË¿Z±Ã_x0008_AWjq_x001A_!	A)bL ê	_x0008_AúR=&gt;_x0008__x0005_AÖn~¿_x0008_ApUò_x000B_A&gt;ÖÔy¹_x0008_A°iGÏ&amp;Ð	AÏ_x0006_GRq	AÈÜhï·_x0008_A_x000E_&lt;ü_x0010__x000C_AÇ($_x0007_³µ_x0007_AJhÊ¿­ó	A_x001B_!é&gt;Ã	A_x0003_7p]úd	A_x0004_Eú{W_x0008_AìÏ\¦Ò_x0008_AG%_x0002_LM_x0005_A÷ø#oýq_x0005_A_x000C_Ï_x000E__x0018_¾|_x0005_A^a·	Aú_*_x0011__x0004__x0008_AµÊÖrÑ_x0008_A_x000B_à_x0005_BM/	Aw6_x0002_D_x0008_l	A_x0001__x0003_Xb)hG	A?MìU	AþWÌ_x0006_äÁ_x0008_Ag_x0002_¨%B	Aæâr	T_x000B__x0008_A¹ó|°_x0019_§_x0008_Aþëæ9uø_x0008_A\_x000E_Ø_x0014_V_x0003_AdÕ¸_x001A_­_x0008_AF¬ãqoä_x0008_A7=_x0007_*|î_x0008_AÚbÄ N	AÇTRèï&amp;_x0008_A7Û_x001A_oæ_x000B_Azã_x000E_yøÁ_x0003_A_x001E_ÿá_x000B_¬	A}´È_x001D__x0017_a_x0008_AÚ¿¿_x001D_H	A¬ïFb	A÷8QÇ^_x0007_	A_x0012__x0019_\¸Ë_x000B_A#;|(_x0003_AãÃÍßd]	A_x0007_¹v^	Aö¶Î_x0005_;_x0014__x0008_Aüº­Ï_x0007_AjI-ðKe_x0008_A2_x000E_NU_x0010__x0004__x0003_A×t§3öÂ	A_x0011_3O_x0012_wa_x0008_A.óR¡_x0008_Aï!%_x0003__x0011_lk_x0008_AÆ_x0013_Ý_x0015_{_x0008_A7{½_x000E__x0011_AìÉ_x001E_Ê_x0008_6_x000B_A½µGD!Ë_x0011_A8_x001C_LQÕ_x0007_A·¢Uå_x0008_Au]_x000D_ï³	A Fç©Î_x0008_A_x0006_Å?~0	A:àÌä_x000F_M	Aq_x001F__x0010_¬ç_x0017__x0008_AÜdj:¿Ä_x0008_A_x001A_¦_x0015_9ç«_x0008_Aïhªí"í_x0008_AP&amp;Å}qÖ	A_x0019_ÞÍ*Wç_x0008_A¥4ëÓs_x0011_A-}ç_x0004_À_x001B__x0011_Aê_x001A_|_x0014_Bn_x0011_Ax],_x0002_l¼_x0008_A¢ÐX@%_x000B_A_x001E_õc_x0008_Aí¤v(ÙÔ	A_x0005_×eYX _x0008_AtN¥A)_x0008_A_x000D_ÈöÂ_x0008_A_x001A_V_x0001_4x	A'_x000C__x0012_`À_x001A__x0008_AÓþKl	AAíbÓrÖ_x0008_AE_x000C__x0006_#óo_x000C_A_x0002__x000E_1L0ç(_x0008_A_x0004_ålì_x0012_ª	Aàð7OK_x0005__x000B_A»_x0004_ÁO_x0008_A_x000D_2_x0015_E3_x0008_At+LÀÒ_x0015_	AH¶e_x0003_	AªuÍXE{_x0008_A_x0002_áþBï_x0008_AôÜ¶_x0014_¹®_x000E_AW×¦¬_x0008_Aúîé_x0016_	AVIÔ_x0002_þú	Aø_x0015_¦N_x0015__x0008_A4ªÄR¡l	AU_x0007_s%°_x000E_AìvLìÔô_x000E_A)E¶_x000F_V¸	A?%*_x0006_¶}_x000E_Að_k«Ïñ_x0007_Aïtÿ5|6_x0008_A_x001C_¥¶Äó_x0008_A2_x001B_{íSþ	A_«{®"±	A¾Ù¹Ï_x000B_AÂ¢¹Ñ^_x0008_A«$tj_x0008_A7}_x000C_yÔ_x0016__x0008_A;_x0006_´p_x0008_AÛ_x0018_þ_x0001_æ_x0008_A_x0011_åiµ#_x001A_	A²êX_x0002__x0004__x001A__x0008_AÌù8_x000B_	§	As¢+®'_x0008_AFÂh+ê´	A ½_x0016__x0007_"W_x0008_A-'¤¢r	AL¢g1Ç_x0008_A)_x000B_&lt;_x001A_q	A)VFP^ý_x0008_A!_x0014_A	B`_x0004_A'M4$J×_x0008_Aó__x0013_	A4§?º_x000B_AOv][í_x0004_A¼ä_x0002_¤{À	A ©5PÊx_x0008_A_x0007_½Õ·û_x0004_AR×S2¦_x0004_AÝ¾_x0001_Xúó	Aà_x0015__x001E_ð_x0018__x0004_Ac_x0008_ò	AÎ¶_x0012_P_x0012_	Aó0ø_x0018_	A¡¦F±s	AÇiñA	AùF®_x000E_¿	A|}°ñðÁ	A_x0011_$¨£I4	Aß_x0003_úx©Ý	AOÇå«#f	AÜÛ»_x0013_ÂÖ_x0004_AÝéöZû_x0008_A</t>
  </si>
  <si>
    <t>414a5ed2ba2af8a75d88b92efadb81e1_x0001__x0002_£í:ºSj_x0008_Aùd_x0008_ËÛ_x001A__x0008_A9÷¾Õÿ_x0002_A_x0006_ºjo_x0012_­_x000B_A·zÿ_x000B__x0002_A(æ_x0019_S_x001D_µ	A_x0014__x000B_GGã_x0007_A·i2È¯_x0008_AÁ»&amp;à	A_x0007_ä×i%_x0008_A·b[y)_x000D_	A$Îe.Ø_x0002_AøÍG)© _x0002_AòÕ£[w_x0008_A¯C'v_x0008_A#©ýwM`	AÞÇ_x0014__x0008__x0002_A[J_x0001_:¼I_x0002_A¡	Ð»pÊ_x0008_Al|öÈ_x0008_A× _x000B_÷_x0005_L_x0008_AoRâµD³_x0002_A«V_x0013_s#_x000C__x0008_Aµ;+é}_x0008_AwÌb_x0017_½	A9ãÂ¹È_x0002_A{_x0007__x001C_}ô·_x0002_A_x0017_W_x000F_³¾_x0008_A_x001A__x001C_ÿæx_x0008_AÅ§!Âé	AÝ[²Î_x0014__x0002_ANÑ_x0001__x0005_çM	AÐ_x000D__x001F_1+M_x0005_AÈ_x0007_¬&lt;í	A_x001C_Í¡_x001C_È_x001C__x0008_Aý»åÊ/_x0005_ACÓEØ+j_x0005_A_x0001_e_x0018__x000F__x000B_A_x0005__x0015_/¦þ_x0008_A Êv0ý	A²Ï¨$60_x000B_AÏî&lt;dÊ	Au_x0019_-}_x0008_A$&lt;Tµ_x0004_$_x000B_AIW%v	Aë@_x0004_¤X	AAÏ_x000E_ãt_x0004__x0005_AÈzÛàp	AK»hé 	A;zù!Z_x000D__x0008_AÕr?Æ"7_x0008_A©é`ðî#_x0005_A_x0002_ïÝØ_x0008_AàFbLO_x000C_Acð_x0001_Ù_x0010_¦_x0008_A\$_x001F_=Ó_x0008_Aú¦÷0s¨_x0008_AhÕ _x0001_	A[Ñ!tö¶_x0005_A¬\_x0003_×_x0008_A1Ñî!_x0007_	A[gÉ$!_x0002_	Aµ¶_x0012_c_x0008_A_x0001__x0002_01#(_x0004__x0010__x0008_A_x0015_Pú«}&lt;_x000B_A«HÂÌÎÐ_x0008_A4T_x0007_ø±	Akó÷À:_x0008_AZ.]_x000B__x0002_Ar@û)	Aü_x001D_LÍ_x000C_g	AdÕBDLä_x0008_Ar _x001C__x0018_î_x0008_A]ö_x001D_Rí©_x0002_AáP×õù_x0002_A³~ÓÉt_x0008_AÖ5î¢õ_x0008_AªKFðì_x0008_A_x0016_ð­_x0008_A_x0014_«7L_x000B_A+Îné-¥_x0008_A¿Ë ,rz_x0008_Aá÷9ýÔ	A_x0006_aYÒ@ó_x0002_AXP¼_x001D_*_x000D__x0002_Að_x001C_ä@ý_x0007_Aæå Jò_x0007_A´A_x0010_má	A61K_x001C_óC_x0008_AØnÙGÒ	AåNA5q4_x0008_AÈ©ê«_x001E__x000B_AçÉý ý/	AæúßÊÞÈ	A_x000D_p_x0014_°_x0001__x0003_`	AÍâÛÅ	APÜw_x0006_T	A³H\YûR_x0008_ASdö_x0002__x0003_A9©§ÒJ'_x0008_A}Á!W _x0008_A_x0008__x0006_æÊ	A_x0005_#áÇU_x0003_AÀý~Hh_x0003_A7ýzU_x0008_AGÖ_x001C_	AÚ}(Ù&gt;v_x0008_A&lt;©MÞ_x0003_Aæý^		A&gt;WóK	A_x000D_aÿÖ[_x0003_A¨i£á	A¡PûY¼Å_x0007_Aé_x0006_O[_x0005_	Avñ_-_x001B_\_x0008_A^Ö_x001C_òób_x0003_AÒ=OÚ3Æ_x0003_A_x0011__x0012_õÞý_x0008_Aàwð_x0001_Ì&lt;	A_x000F_PÑsU_x0008_An_x000F__x0019_y_x0003_A¹_¡¦uÿ_x0008_Aoc$Ì_x0007_A_x0013_«AÏ1	A^úz	A_x000B_F*P	A_x0001__x0002_ÔK_x0001_­ï_x0008_A ¥[­ÀY	ALJÆ¹_x0008_A&gt;`_x001A__x0018_	Acwï5P	AsR_x0012_ÿ°Ð	AÑ¾/y\	A_x001A_´¨_x0005_®_x001D__x0002_A#Iª_x000B_¨3_x0008_A_x0013_J¯\iº_x0002_A¬Å5ü_x0008_Aé­+M_x0006_Â_x0008_AÄ&lt;£ÿ¢)	Afývxj_x0002_A8«_T_x000E_b_x0008_A_x0004_ÝÅ|_x0017_À_x0008_Ad";e¥_x0008_A¢_x0013__x0014__x0018_Õ_x0008_Abj_x0008_A{ñûßü	A"pTBÃí_x0008_AP	eÍ_x0007__x0014_	A_x0003_5_x001C_Ö2_x0008_Aøãùa_x001F_	Aªº_x000F_ndH_x0002_AO7ÕÍA_x0019__x0008_A¹_x0012_Hbps_x0008_A°_x001C_é¹_x0008_AÀóJ¬_	Aáaæ}ú	AÐoîA_x0008_A_x001B_Aéî_x0001__x0002_$È_x0008_Aô"oFm_x000B_Abá&lt;íYÍ	AtÛ!þ_x0008_AË£û§Òæ_x0007_A_x0012_s@*öY_x0008_AÆÑ$_x0012_Ùç_x0002_A)_x001B_sþA_x001F_	A½4²õîä_x0008_A?8û|ã_x0008_A¿ü¸_x0008_Ø¼_x0008_A_x000E_A_x000C_HE_x0008_ApÀ¤öQ_x0008_AT_x0005_ç ül	Aí_x0012__x001F_¾_x0003__x0002_A_x001E_V88!_x0002_Af®­³2%	A_x000E__x001C_á_x0007_¹	AB 9A_x0012_Ú_x0002_A5&gt;|eT_x0008_A%]: J_x0008_A´!_x0015__x000D_)_x0008_A%_x0013_JÐ¿¼_x0002_A"y-_x0008_ _x0015_	AÝe_x001D_îãP_x0002_A_x0008_6Süm_x0002_A¤Û_x0003__x0017_^²_x0008_Aèy=ëÀ_x0008_A%]y_x0006_&gt;	AÕ8ê]$1	AÀ_x0014__x000C_aÈ	A[Îgv¿	A_x0001__x0002__x001A_ê_x0012_Ã¼]_x0002_AÑ¢Kù_x0005__x0008_A©VÌ¤u	A-º_x001A_^Hè_x0007_AE*µrW_x0008_A¿µÉ¿î&amp;	A¥_J+_x0008_A,_x0010_Ö¨¼À_x0008_ArÒ!}A_x000B_A(îóyL¢_x0002_AN@ál_x0008_APFûô_x0004__x0002_Aë.ug¸_x0008_A`çyØÎL_x0008_A_x0013_Î_x000B__x0018_­/_x0008_A)`S¸ü_x0008_A@_x0008_²l	AL´ _x001D_è6_x0008_A_×_x000B_]r_x0002_AdÕa_x000B__x0015_	ASoÆj_x0002_AÅø_x0010_´6Å_x0008_AÓ)ñ{o	AÒç­öa	AÌUº,_x0012_¸	A_x0018_nò_x001C__x0017__x0008_AØéíá_x001E_»_x0007_Ai_x0003_êÉb_x000B_AgòO\ù½_x0008_A¤Ã¡gî	AcTTdxÔ_x0008_Au~ñ_x0001__x0002_êd_x0008_A:ýêtJh_x0008_A2àÀút)_x0008_A=òï_x001B__x000B_	ASÙæ_x0013_W_x0008_A¼Äx¸D_x0008_A_x0019_/ãíÓ_x000B_AËZ¾_x0015_ÚÕ_x0008_ALü_x001D__x000D_	A)=m¼_x000B_¸_x0008_A_x0003_+¨J_x0004__x000B_Aø¾qø	A^_x0003_¸_x000F__x001A_Ç	A¨ºðZcU_x0002_Aæ}\¬Æ_x0002_AòuQlÆ_x0008_AVÓ©(Ú_x0008_A¦@?ú	k_x000B_A{^ù]	A¦Ú'_x0003_Í_x0016__x0002_A¸=_x0010__x0002_A_x0006_+¹s_x0017_±_x0008_A¬7ÈC©	Anñý*_x0002_A=Jï_x0008_A¯Ð(-7_x0002__x0002_Al8\6û	Aóñ×5ª	A1Û_x0011_rM&lt;_x0008_A_x0019_º_x0001_À¿	ArcS4y_x0002_Ae_x0014_³ñw;	A_x0001__x0003_z·I¸	A_x0002_°®øÜ_x0007_A|_x0010_d_x001F_î	AÛSó{l	Aè÷ð}/_x000B_A«Ãó"_x0011_©	AD_x001E_g¦ß_x0003_Að8ï)_x0008_AÐ=mð\_x0013_	As+áëÄr_x0008_A&lt;Á_x000B_©_x000B_A/Kq8Ä_x0007_Aü]áÑª	AÖq_x0002_ÁÁå_x0003_A_x000F_ªOÉÒ	AU_x0014_×_x0001_f_x0008_A_x0008_`àXH¤_x0008_A_x0019_5Ök_x001F_&amp;_x0008_A°ÙÈûe_x000B_A_x0002_r Zf_x000C_	AAÇª_x000F_Ï_x0003_AÚ¸ÍBËW_x0003_A_x0011_,w!¬_x0008_A_x0010__x000C__x0018_dj_x0008_AnÖr£%}	Ax`ß_x000D_Z	Aïòz©Zå_x0008_AF[2J_x0003_A/_x0017_/dL	A¸Ô?ð_x0007_AÔ­fLÇ4_x0008_A¢"._x0001__x0002__x0016__x0002_A¯²5Ö.ï_x0007_A;Ñ-B_x001F_£_x0008_A_x0014_[_x001E_³áú_x0008_A_x0019_' ÄyK_x0008_A=¶jR	AVD_x0002_À}_x0008_A«_x000B__x0012_N_x0002_A³;ìÅ_x0008_Aà	¯ÓÍ_x001B__x0008_Adwª_x001F__x0002_A%èäÿ_x001D_¾_x0002_A?8ÓçhO_x0002_AØT_x0005__x001D_Ç.	AÕ··7Î_x0002_A_x0014_Dù_x0004_]	A»L½÷Ø_x0008_A_x0007__x001D_Í¿ë_x0008_Aã _x000D__x0002_A?µ9Õ_x0016_	AÁ_x0018_JLC_x0002_AÃ_x000D_ïi_x000B_AøÙe*'P_x0008_Ah9¿!;_x0011_	A½_x0019__x0013_«#g	Au_x0015_~_x0008_AzX'_x0016_¸B_x0008_Aµ,±_x0011_üß_x0002_AKr¯Î¨f_x0002_A»1ø¢p,	A_x0017_b4_x0008_AÜ_x0014_ôúq_x0008_A_x0001__x0002_)j_x0019_3(_x0002_A¤c}VK	A-X_x0008_Í_x0007_Å_x0002_A¼zØ;ú_x0008_A ÿÚ2_x0003__x0002_A:ðÆ_x001C_á_x0008_AéßÁwT	A9_x001B_á°³	AGÑÉYü©_x0008_AÙajÌß_x0011_	ADÑaD²	Aº¾å&amp;Ó	A_x000B__x0005__x0003_×2W_x0002_Aº_x0004_þù_x0008_Aºç_x001D_³_x001E_ü_x0007_A}_x0012_óÅ_x0002_A_x0017_%9/9~_x0002_AÕ|%i_x0002_A&amp;UgHI	AÅ¡_x0013_i÷	AyKE¿Õq	Ad:ÚÜR¾_x0008_A¹gå_x000D_ô_x0007_Apcô«ë7	Aï¥q_x0008_Aç¯ârê_x0008_Aëpc¸_x0008_AVÁ¯©&lt;_x0008_ARù§ø7_x0008_AÞêjÙE	A¡Í_x0017_ö_x0004__x0008_Aæ;n|_x0001__x0002_¿_x000B__x0002_Aþn1!i_x000B_A4;sJJl_x0002_A«D«%º&amp;	Aª¥¶ó»R_x0002_A8Ñ_x0002__k¦_x000B_AZ¨_x0015_¨83	A_x0001_)sÓöÌ_x0008_A8¶à­Ë_x0007_Akå®,Æl_x0002_A_x0012_l1äè_x0008_AK8å¨	A_x001D_&gt;_x000B_ÔhL	A4n	AE_x001E__x0019_6	î_x0008_AGú[[	Aåá&amp;g_x0016_	A97jDY_x0002_A_x001F__x000B_~`C_x0008_A,«Õ,ä_x0002_APÕ©	A&amp;÷÷_x0002_AHo}à=_x0008_A7³·_x000B_g_x0008_A1e_x000F_ü_x0008_A_x0019_kæåÙ¿	A	Â_x000F_ëv*_x000B_A_x0008_óñÌ¿6_x000B_A&lt;ãp._x0002_AÍ¬	A«éÝFÝ	AÊa_x0008_A_x0002__x0003_zJ&gt;_x0012_¥a_x0003_A(û&lt;#Ô=_x0003_A8_Z#n	A¼&lt;ÐÝ¢_x0003_Aøâ_x0003__x000B_Þ_x001A_	AÞ'lOë	A@ñïÐí^	A_x0015_q·Þ*c	Aî¯\eGâ_x0008_AÓ ñs´Ç_x000B_A²¦cnÈ_x0001__x0008_An¦ð)KE_x0003_AÇþú\~	A*½º_x000C_³_x0008_A:eý_x0006_CG_x0003_AöUöF»+_x0008_AÜu_x0008_]³2	A2_x0016_	Wxf_x0008_Axv[_x0018_|_x0003_AÁ¹_x000C_RÏ2_x0008_Aµu×"·C	A¸]_x0001_Òd_x0003_AvHfè2_x0008_Aç1mjå_x0008_A_x0017_%Êw½	AÔúò_x001C_§_x0002__x0003_A}_x001B_ÈmäÏ	A¥E_x000C_":	A´àñ_x0011_¶û_x0008_AËZnfþ_x0008_AÝÙUzÜ	AÒ_x000B__x0004__x0006__x001B__x0002__x0006_A¡&gt;³àu_x0008_AÔgýO=_x0006_AAt#¦_x001A__x0006_A_x000D_Íí_x0008_	AÙßÖ_x001C_íà_x0008_A"?_x001E_Æ_x0011_ï	A§ãØÂ_x000B__x0001__x0006_AXÁWü1t	A1F¹K_x0006_A@_x001F_«UÌ_x0008_AS_x001A_×_x0018_À_x0007_A~ö1t7	AÁ_x000D_"_x001C_Å_x0008_AÎ+´V¾9	A_x0016_wâÊ	A³_x0005_Y_x0008_AXphdÉÚ_x0008_A_x0003_ôùv_x001D__x001A__x0006_A÷_x0017_.Åã	AÒºdÏ_x001C__x001A__x0008_Aã)ú¹ÕÈ_x0008_AáãVyµ	A¼th}=I_x0008_Ag&lt;|£ÈV	A\ì§B	AZ¥F]ýç_x0007_As#b´2»_x0008_A½·¨$	AK­ñ8_x0006_A/oÎt[	A¬¯_x0018_'$J_x0006_A_x0001__x0004_&gt;éea½_x0004_A¯P_x0010_zÄ	A_x0004_6_x000E_f¼_x0007_AL_x000C_Ô,_x0004_AyQæz\_x0008_Aîé&amp;È_x0012_T_x0004_A¼Û.í	AfQ&gt;!_x0004_Aìþ­*fA_x0008_Aû_x000B__x001C_uðW_x0008_A:_x0011_ËÚç_x0008_ALg¯_x0008__x0002_b	Aïárq_x0004_AÀFî3_x001C__x0004_A_x0016_H$e_x0004_ALj_x0007_Å	A_x000C_Õ³{È_x0008_Aoßº&amp;Û|_x0008_A_x0015_ÏÂj	A._x000B__x001B_¦_x0005_	A¬_x001B_Ù&amp;N	Atpî?_x0011__x0004_AàNø+s_x0015_	A_x000C_Õë_x0018_&lt;N_x0008_AÜ,¢_x0004_}Æ	Ap~h¦¡_x0004_AEBhç@	A_x0003_F8_x001F__x0002__x0014__x0008_AÿcíäP¿_x0008_A&lt;É^&amp;¤#	A_x0012__x001E_EN"_x000B_Aºïì¯_x0001__x0002_7_x0012_	AÒÐ¯_x000B_§!_x0008_AÍÜQÊ°_x0008_A_x0014_3gîÊ	AÆx#ÿæ_x0007_AÓv_x0019_		A(/UÏ_x0008_A|ñº\êê	AÈºu_x0001__x001A__x000B_A®Sé_x000E_f_x0008_ACi4Ë7-_x0002_AÜ_x001A_)ÖL	A.Û_x001F_í_x000E_	A ÞWØs1_x0002_AB_x0004_#Û#á_x0002_AoE"ÌÈ³	AÓÈ¬ÌÂ_x0008_AFlD7'_x0002_AõÉÝ_x0012__x0016_	Aji_x0010_¹*ÿ_x0007_A¥ÄMÌD_x0008_A_x001E_õÖ³_x001A_¯	Ao°¡ØO_x0008_A_x001B_¼34}_x0008_Ak¢_x001E_!*	Að "¥ês	AÛ_x0008_L&lt;þ&gt;_x0002_A±ø_x0008_£*_x0008_A9!	c	AÛ`+õ£_x0008_A&lt;ß)çjÕ	A_x001E_é#áMd_x0008_A_x0004__x0006_ÌÎÂ_x0003_	AÉlà0;_x000E__x0008_AîjhØ³_x0008_Aì_x001D_°×¡_x0008_A#ø_x0006_\Ð_x0007_A¿_x0001_väÛ_x0008_Aï_x0015_Q×k_x0008_ApÖÖ§à_x0008_AúÒßÇ²ª	A1dF]_x0017_ê	AVÅâ_x001B_ùA_x000C_Aw'ªt_x0006_A_x0019_nINªÌ_x0008_AÒg_x000D_Z9	Aî_x0011_¼vþ_x0007_Aà_x001A_R÷Ö%_x0008_AÏ.ì_x0010_ö_x0008_AE3{zÚ_x0008_A|N%_x000B_&gt;½_x0008_A¿Ôë_x0016_aµ_x0008_AxÎ0¸6°_x0008_Aöø_x0019_ÎÑ_x0008_A]Á_x0008_p_x0008_Aýï r×_x0008_A`_x0011_è§8_x0006_A:0#E	AC¬»³V_x0006_AÖâô_x0006_p_x0006_A_x0011_0Ñi_x0006_A3_x001F_Z_x0006_	A¶_x0002_­_x0005_Â_x0008_A_x0019_æ_x000F_Æ_x0002__x0003_öû_x0008_AU½w&lt;	Aë²	,_x001F_¡_x0008_A£¹²ÏZN	A_jÁ|_x000D_$_x0008_A£9_x000B_ÍÞà	AX»¹X¦_x0008_A_x0008_Ð ¨|3	AêVd_x0004_¢_x0008_A{|ÃX9,_x0008_A_x0001_D_x0006_t_x000B_0_x0008_AÑUXJ¹¢_x0008_A@_x001A__x000F__x000D_±_x0003_A³oB`O	AøØ®.@­_x0008_Aâã&lt;_x0010_Y_x0008_AÆÑ!ê.V_x0008_AäÛÓ_º}	A»\hX_x0008_A)SÜÇ£_x0003_A¥?_x000F_	v	A_x0019_µðÌÛ&gt;_x000B_Ar«O{Â	A_x0014__x0008_îö¿J_x0008_ALßäV_x000F_	A/¸ïÚÜ7_x0008_A+M;´Xc_x0008_A_x000D_\ôh7_x0008_A¾)R_x0008_AA3Pº_x0008_AJ¢dMi	A½5'`Ô¿_x0008_A_x0001__x0004_äÄ_x0006_kI	AAèâ)Þ_x0004__x0004_AÙHö_x0011_´M_x0008_AWÙ	A~\ó.b	Aû²ù_x000D_¶ô_x0007_Açz5{_x000F_G_x000B_A±×AójÂ_x0004_A_x0015_â_x0001_p 	AÜúF_x0011_X#_x0008_Au_x0005_Òyï_x0008_Ar·Çß)m	Aõ'=_x0001_°Ô_x0007_Aç_x0008_øM¿_x0007_AìÛ_x0007__x0019__x001F__x0002__x0008_A/zÉ¢¢_x001B_	A¯}ú:	A_x001E__x0007_à÷~ _x0008_AKå&amp;ÕhK	AG$¤Ä£_x0004_A_x000D_o_x0013__x001D_4q_x0008_A7Áò¨Qø_x0008_AZ Ä	Lå_x0004_A¦óC_x0003_(?	AUÃZ)¹	AÎ¶_x0004_J_x000B_AYKý_x0004_v_x0008_AÇ¾_x000F_äa_x0004_A¶í7}Z	A8ÇdÎñ	ABPê.	A×W_x0001__x0002_Ú*	AÇ3~_x000F_|	AþY$i¤_x0002_Aýâ|Ç o_x0002_A_x0011_FÇß_x0017_R_x0008_A¨jb	A÷Á_x000D_¤­	Atá«?\	AEl_x001B_'_x0008_AsmÖV;_x000E_	Aª³»Öª_x0008_A£_x001D_px_x0008_AXFJ%	A!?6ßöÐ_x0008_AL_x000D_ÇÄÅ	A_x0006_.[µ,p_x0008_AõJÏ|Ë"_x0002_AÛÅIB_x0015_ç_x0008_AÜb{1Ô_x0008_AY_x001E_`N_x0001_9	A_x001D_¹m_x0008_AZ_x0001_0Îîý_x0008_Ab`£ÞÄy_x0008_A|%´ ñ¡	A_x0005_È×¼0_x0008_A_x001A_Ú_x0017_0É_x0008_AÒS_x0002_oD_x0008_A#MÎè,Ð_x0008_A¼_ÚB¡_x0008_A¸H+[_x0017__x0012__x0008_AH&gt;Sþ³	A^Ú_x001B_Á0_x0002_A_x0001__x0002_ÄÇ²ùÜ	AØ"Ö|_x0002_AäR=0ì±_x0008_ApTX«GÜ_x0007_AX_x0017__x0001_&amp;¶_x0008_A.¥Å³Ï_x0008_A¯Ë;ero_x0002_AN¨¾p	AÊ_x000D_S_x0001_0E_x0008_Ab¾"@&gt;9_x0008_A±Klò^û_x000B_A!._x0011_.f&gt;_x0008_AÐh·É_x0008_A%0/ª 5	AöàÅÒ$	Aòôvl¾_x0011__x0002_AÝG`zä	A¦ÂÖ&amp;¶_x0008_Ai_x0005_Èú_x000E_U_x0008_AßÜ Í_x0008_AX·l£_x0008_AFº÷_x0014__x0013__x000B_AzÖ&amp;ï_x0008_Aº_x0011_¿7	AOe¨H	A	ÎÚÞ¾_x0008_AfÏ_x001C_É¤_x000B_A0_x000D_9ÆþÐ_x0002_A0 ¦_x0004_Óã_x0007_AduüÌ L_x0002_Aþ4U_x0002_AñÃÊt_x0001__x0005_'Ê	Amd3äø¤_x0005_A`?á_x0011_	Aé2qe_x0010_\	AÔ1ÑJ-	A¨B_x001D_Rô\_x000B_A^à_x001D_	£o	AA|_x000C_Z&amp;_x0005_AåTÁ÷_x0004_×_x0007_AcÂ"ídF_x0008_Aº!ÍrI_x0005__x000B_AùÜcuÙW_x0008_Aú_x001C_Û¿Òî_x0008_AWÊÀTó_x0008_A`è:ê%µ_x0005_A_x0014_¶_x001D_ê¥	Azÿ6"	AÐºs"_x0008_AV_x0012_ðv_x0008_A_x0005_eP¢6_x0005_Agð­_x001B_Þ²	A¼àêÊ_x0003__x0019__x0008_A~ë î	A)_a_x0014_'.	AÊ+õãµ$_x0008_Axð_x0019_Ñ¬R_x0008_AÉÇ-_x0002_*(	Apî2Þ_x0005_	AÈÅ_x0003_5N[_x0005_AÎhVÆ_x0008_AýDa&lt;h	AhD±_x0013_'_x0008_A_x0001__x0003_N_x0011_F/­2_x0003_A[tlG@Ý_x0008_A_x001A_sî´µ_x0008_Aà2O_x000C__x000C_Å	AsË;|ªû_x0007_Açí½mâ¹_x0003_A¤^aÊ{Ë_x0003_AÃï_x001F_Rg»_x0008_AB&amp;©N³ì_x0007_Atê6_x0006_»_x0003_AÒ~_x0004_=_x000B_A³ä/¿în	A6_x0002_¿³'_x0003_A¬&amp;¥{îø_x0007_Az4\æt÷_x0008_A)²p%U	AÐ¦ãOÉ|	AàæÓr_x0012_1_x0008_AüA»õ5	A³øÍÅ(·_x0008_AþÐ?%ÿ8_x0008_A	)±¹,_x000B_AdP_x0005_ËN_x0008_A·9Ê0êõ	AÁûØXV`_x000B_AÉåÓ&amp;#_x0003_A]_x0008_Òàì	AJx}	AÞ~RÉË_x0017__x000B_Aâß,_x0014_ü_x0003_AE¬3_x0005__x0007__x0008_Aö9éH_x0001__x0006_Ç_x0006_A_x001B_ù6Þ±|	A5_x0010_Æñ_x0008_A_x0003__x0002_W_x0018_¸â	A+ÅB_x0007_:æ_x0008_A_x0018_ £:¶	A÷_x001B_ý'V	A	þZYØw	A_x0013__éãà]_x0006_A_x0006_¶¸_x0007_·F_x0008_A1{_x0008_AÆ_x0003_S!_x001F__x0008_AWi_x0008_Ï_x0008_Ak?¥ªt5_x0006_Aè_x000F_}yé_x0008_Ah!	_Wñ_x0007_A_x0008_¡pÐ_x0008_A_x0018_»O£Ã_x0010__x000B_A_x0004_j_x000B_ç_x0005_Ö	Aî_x000F_í±Ë_x0008_A_x0001_e§$_x0006_AÀ_x0016__x0018_¹Ø_x0006_AÒ_x0012_öâ#_x0018__x0008_AgÆZH_x0008_A§ºM¶Á_x0007_A=¬S1!_x000E__x0008_ATä£g¾_x0006_A5tx~~_x0008_Aã_x001D_éàô	AtÊà_x0008_A±IÝÑ-"_x0006_AlØ¥_x000C_2C_x0008_A_x0006__x000C_Ës_x0004_È_x001F_Ò_x0008_APZtC_F	Aâñ¬ÿ"9_x000C_AÂC¸ª_x0008_A\	_x001A__x0007_®	Aª_x0006_sO_x0008_	A.4RÈ_x0014_P_x000B_Aã½Y_x0008_A ºx-y°_x0007_A_x001F__x0011__x001C_aõ?	A(¹¾+_x000C_A_x0018_¿W'Íc	AÔIoÕ_x0019__x0008_Aò_ÅÔg_x0008_A_x0006_+Ô;vv_x000B_AþwKúßÙ	AÓ_x0005_SI_x0008_AÎ_x0013_Bþ«º	AX_x001B__x0007_Í_x0011_«_x0008_A\Å_x0002_i1_x0008_Au_x001D__x0001_ÄÍ	A©=^	A®Qñ÷`E	AæwÊä£_x0008_A_x001A_ôV_x000C_;_x000C_AùWÈ¼-_x0008_A_x001C__x001C__x0003_¥w_x000C_AVËÕ+U_x0010_	A&lt;Ù_x0010_sW_x000C_AËß6Ú'Q	A_x0016_^B_x001E_ì	A_x000F_jXÛ_x0001__x0002_ûâ	Ae÷èoM¢_x0008_AXûp_x0002_A ïÁÃe	AÕlÏ2*®	AÐéúi_x0008_AY$®__x001A__x0008_Avù¤_x0002_Î_x000B_	A_x0013_Àª/é_x0008_A+àª`u_x0008_A]w©¹_x0016_Ò_x0008_AÓ!ÕÜ`_x0008_A~ñtñG_x001D__x0002_AÝÉF`_x0008_A»â¶Õ_x0002_A_x0003_ÑÞ_x0014__x001C_C	A_x001E_º´'	AôÄt_x0008_A_x000E_Ô_x0017_Q6A_x000B_A_x001F_8_x001D_ôí_x0008_A]øVt_x000B_AkNQ_x0005__x0002_AÓ¿MÜýE_x0002_AZ¹_x0016__x000E_	A¥ñ2V_x0008_AÏ-e. ¢	Aº6oÅ*_x001D_	Av(!ù$_x0002_A!9Ö%&gt;Þ_x0007_ApÀ!¹ßX_x0002_A`_x0015_æ\èZ_x0002_A@Ë·Ú&gt;	A_x0006__x000F_^ñç_x000F_Øý_x0007_A_x000D_¨ s_x000E__x000B_A@£íÃ_x000B_	AÛÄ_x0018_Ø_x001E__x0008_A'öëÒ_x0008_A8¶_x0005_0H2	Aµê=	_x0015__x000B_A¶áL©Û_x000F_AINÃÀ_x001D_	AÛ¯ñÅGË_x0007_AB_x001B_m	AAèâ%_x001F_ 	A_x0002_CðíKF_x000B_AbQµ_x0008__x000B_A,\äaWÃ_x0007_Ah¹_x001D_ò\_x000F_Ay}fv÷è_x000F_A&gt;×§Æ_x0016__x0008__x0008_A#_x0004_§Jè_x000C__x000F_A¥_x0001__x0016_¯"_x0017_	AK4o_x0016_P	A_x0008_ò+½Àß_x0007_A$s{®	A_x0012_³_x0004_ê©(_x0008_AßûP¤s»	A£ð¢É¼	A_x0005_Ç¤¦7U_x000B_AÏ÷°f-H_x000F_AÓ _x0003_³®ã_x000B_A=¼p¦_x0008_A_x000C_wìOÓö	AqÅ¹_x0001__x0002_®þ	A_x000C_Ê@cÛ_x0002_AÃ_x0004_{¨:	A_x0004_\9Õ´_x0008_Aü}*_x0012__x000D_Õ	A«ë§F_x0002_A7¥fW=ð_x0002_AìT"k_x001D_	A_x0006_GÉ7_x001E__x0002_A	¿\_x0019_¢_x0008_Ajt*ü_x0007_A_x001A_@;lÒ_x0002_Aþ_x0006_éz	Aaülõ_x0017_R_x0008_AÏd°I8	A_x0018__x0018_¦_x001B_o	A÷®æÒ_x0002_A#²±Æ_x0008_A4æH¸Â	AùíÎ_x0008_A$Ù©&lt;·_x0002_Að¨éÓ_x0004__x0008_AºÈï_x000D_y_x0012__x0008_AÄÊ|R)	A _x0019_âµ_x0002_Aü_x0001_ÿtv&gt;_x0002_Aaè;kk_x001F__x0008_A%Èê_x001E_û_x000B_A±_]M\9	AgÝ$£=Ñ_x0008_A_x001F_%Ü8_x0008_A¥c)ý_x0002_A_x0001__x0002_å§Ú&amp;ÚÛ	Aòé_x0012_þT_x0018__x0002_AÛ%âA_x0002_AÎ_x000D_Ä,_x001D__x0008_AÖ_x000C_SòÜ9_x0008_Aø_x000D_Udp	AÛ_x0012_õ@_x0018_ñ	Aü_x001A_0kü	AÜzr2Põ_x0008_A.2è&gt;$é_x0008_AÝBz$	A%£dj·_x0008_Aå×ÿÈ7È_x0007_A~_x000B_²Òp_x0008_AtZs¹Þ_x0008_AßEÁÏÝ_x0002_AÕ¡g×*_x0002_AÄvdv£	A¶Mµ_x0006_¡	A^$_x0002_A¬¼â'Ô_x0002_A¼ø*8Ö_x0016_	A-(B´_x000D__x0008_AZ½+n(	A©_x0003_ßÁ&amp;d_x0008_AÁWËàå_x0007_A-cÏÀê_x0008_A*_x0011_äÜD_x0002_AbÄ×_x0008_A_x0014_Sôq_x000F__x0008_A¹_x0005_hÏ!¼_x0008_A(ê£C_x0002__x0005_g_x0003_	A/_x0006__x001A_xM	A_x0019_5I_x0012_Y	A_x001C_÷[}ëU_x0008_A_x0018_÷o¬÷c_x0005_A:1K0XC_x000B_Aü1_x0008_A ®çuq_x0008_AÅÄ½(~_x0008_A_x0006_A8vÔW_x000B_A_x0017__x0003__x0010__x000C_o_x0005_Aá%|2)_x0005_AºlNS_x0008_AÏ¼O_x001B__x0010_à_x0008_A_x0019_¡_x0016__x0003__x000B_A¬ë_x0014_àÿ­_x0005_AF~_x0001_îB#_x0005_AIwÑ_x0004_	A\`þ__x0007_ü	Ay¦úì_x0008_A_x0018_&gt;~#pÌ_x0008_A_x000F_ú§_x0014_¸R	AÕÎ|¥_x000C_	AT[×,_x0008_A¤!öÑ	AÎ6M_x0012_è¯_x0005_A¥_x0001_øÒM:_x0008_Aóü&gt;öc_x0008_A-kíw(	AÕÀH;±©_x0008_AEûÊMñ¬_x0008_A§)_x001E_Í·	A_x0002__x0003_ï!_x000C_ÙQ	A¶£çm²_x0008_AF_x0014_éÈÜÿ_x0008_A_x0001_Ê{!%«_x0008_AjÐµ_x0002_Æÿ_x0007_Aì¼	_x001A_d_x000B_	AÏÎZ¬Ü_x000C_	A«S{I_x001B_ã_x0008_AYúÁ¾_x0008_AX_x0007__x0015_½Úó_x0007_A¯r_x0005__x001E_s_x0008_AL_x0018_ÖØ_x0018_-	A^LñJ^Ë_x0008_A_x0015_È(w_x0003_AóÒÉ¢4Å_x0007_A_x0014_vD©õB_x0003_A2Ç9v,	AÖ¿¦W¤_x0008_Aõ@¨lù&lt;_x0008_ANLo_x001C_u	ArIé=	A0ì"_x0018_¸_x0007_Aç)h_x000F_&gt;	A^4¼:_x000B_	A¤x7Ô-	AdÇ'¿_x0008_AÑ_x001C_í!vg	Aû¹R®·2_x0008_AÀUð_x000B_dA	A¿)çrD	AK7%éØA_x0003_A_x0012_ïx#_x0001__x0002_¬%	A7·_x0003_íä¸_x0008_Aü_x001F__x001C_ÝLê_x0008_A;_x001B_ÞW[	A¥_x0016_V×@ _x000B_AY_x0002__x0001_j_x0012_É	AA»ê_x0010_÷;	A»¡þà_x0002_A¸7_x0003_p×_x0005__x0002_AHôtÑñ)_x0008_A_x0012_=YPY_x0008_A[_x0007__x0006_¾	A®K	)'°	Aô)(r³	AÂ©tÎö_x0008_Aq¦_x0004_ "Ü	Aåã_x0013_ÃÀ'	A»_x000E_5Ê	A©"Ç{ù÷_x0007_Açj¿85P_x0002_A¤·_x0001_%-	A"Ëç_x0013__x0002_A!Ý¿xá+_x0008_A³ó¹2S	AÜÃ7\V_x000B__x000B_A%V³Àø_x0008_AeH_x000E_	Ar*_x000E_`-|_x0008_AËW_x0017_¬Ò_x0008_A_x0013_ôWÇÿ_x0006_	AÆ_x001F_ÏÎ_x0008_A2èÊng_x000B_A_x0002__x0004__ýæÌ´×	A_x001B_«jÕ4!_x0008_AD_x0011__x0002__x0003__x0008_AuO´ ®	A'_x000F_V\_x0019_Î	A¯_x0003_R&amp;2	A7Ùs_x0002_	A&amp;_x0003_Ê_x001B_ã_x0007_A_x001C_o4Y¡	A'm§_x001E_	A^gà_x001C_N_x0004_A_x000D_dÆ.æÜ_x0008_AçÒTä²C_x0008_AJ6g4Í0_x0008_Aà+Fdæ÷_x0004_A-Û!­_x0001__x0004_Af_x000B__XÂ_x0008_A£ $#£Ë_x0008_Ax¹]_x0008_àë	A$Þ±J×	A`óÒab_x0008_AzÞò ýn_x0008_AWA4ZÅ­_x000C_AéW_x001A__x0005_Y!_x0008_A&lt;ö½mU_x0017__x0008_A3Úæ)A_x0004_AO®×Æ¯__x0008_A8ª_x000B_ÅÂÊ_x0008_AÖ"9z_x001A_«_x0007_Aÿ_x001E_GNG_x0008_AªÖ×æ[¯_x0008_A,F _x0003__x0002__x0005_P	A_x001D_¥Ù£&lt;Ê_x0007_A@ðqG´	Aïj@"´Ñ	A¬j÷zY	AOPsÀ_x001F_¨_x0008_AR_x0004_u·_x0001_	AõÙæ}x(_x0008_A&lt;Ù_x000C_åcö_x0005_Ai19ý_ê	A^¾Òc­_x0019__x0005_A/ß/mú	AËú¼t#³_x0007_A_x001D_ _x001A_½¸	AÇÂùk	A£FR;_x0008_Aø_x001B_.Q_x0008_AÇNC_x0010_(_x0008_AHÅP-Qµ_x0008_A²Hs½_x0008_AÒ7f¨d²_x0005_Aé3ç4¹	A\Þ1Ù#	A¿_x0004_úÅ¾F	AÉ·ù_x001E__x0005_AGC_x0018_Ý_x001D_	Aýç_x0011_h	A_x0012_3_x001D__x0004__x0008_A$_x0013_¿d	A¶_x0019_&lt;ö_x0008_AK¥òy_x001C_Q_x000B_A¿£/c1_x0003__x0008_A_x0002__x0004_nÅµXô7_x0004_Aé®Iæ_x0007__x001D__x0008_A4¸ÅJe_x000C_A_x0013_H¿¼õá_x0008_A=Ýr`1_x0008_Aõ´·¤Î?_x0004_A5$_x0001__x0004_Ì_x0008_A:o8@·¾_x0007_A*Áè!	A_x0003_E`_x0010_gd	A_x000E_OH_x0008_AÌãu"Ó_x001C__x0004_A¢_x0019_snÖ»_x0007_Aç8ÐUß_x001F_	Aq_x000C_Òl_x0008_A)_x0003_:ë[_x0008_A:_x0002_+'R_x0004_AÒÒCsû	A_x0016_¯éÙCè	A+äß¦	Agûó6°_x001B__x0004_AuA¡+k_x0008_ApsÔÖ_x000F__x0008_A_x000E_Ö_x0004_Aú?X°_x000D_ø_x0008_A+%#t_x0004_A÷ÒQxw	A?­Ç6ìÙ_x0008_Akw*&gt;K_x0008_A¾ÀSVò_x0008_AîÖ¥¸_x0008_A_x001D_ú_x0002__x0003_×Ä_x0008_AâTn®ö_x0008__x0003_Afªj]_x000B_Aê_x0014_jKÐ_x0008_A'¥È:á_x0008_A_x0002_Ñj ;d_x0003_A_x0001_¼_x0014_÷±_x000B_AÔþ¡%úg_x0008_AtV_x0002__x0003_«_x0008_A{i]hX_x0003_A }áí_x0003_AÅ|P_x0008__x0002_Ç_x0008_A_x0016_Ip?_x001A_	A!s+úËç_x0003_Am]Ñ!	A$÷àº-_x0007__x000B_Ay|ãû"	A_x0017_t¶LÈ_x0011_	A_x0019_ß_x0019_ÙR	_x0008_Ap®nÛ_x0008_A_x0003_v»yºÁ	AXÛ_x0002_bÑ_x0007_A_x0012_,mÒk*	A«é_x001B_/©_x0008_Aë`ýB»t	AÕ£*Ù)ì_x0008_An_x0001__x0019_¹_x0008_AÚÊ_x000B__x000C_Ög_x0003_Aù¬`ÈÓ_x0003_A_$_8¢_x000E__x0008_AÌÈÝ_x0003_A±vgÇG	A_x0002__x0005_Ä8_x0003_3?g_x0005_A_x0014__x000D_³ú~_x0005_A®Íå_x0018__x0002__x0005_A\y·"_x0008_Aa¯D_x0010_T	Akö²â_x0008_AúÙÉxX=_x0008_AüxVzy	A¼ âñ_x0008_AFþbn&amp; _x0008_A9ê_x0005_×	A¿hÃj@	A#_x0004_*ß®=_x0005_A'kÖV?_x000B_Aá&gt;ÕÈs6	Añ·ë%ÿ	Ajú=_x0007_Þ_x0007_AÕ»Ô_x0016__x0008_AtUä-*_x000C_A£=_x0016__x0011_;	Awnf_x0016__x0012_÷_x0008_AZKèÀñ_x0005_AtßðëB_x0001_	AgÞu\_x001B_	A´_x000F_Õ_x0017_Q_x0008_AfqñëG	A+_x001C_­_x000F_í_x0008_A_x0003_|7½H_x001B__x0008_AY_x0004__x001D_Á4	AüdT}b_x0008_AcÇDÄî-_x0005_A¥®_x001B__x0002__x0003_W	Am`Î_x0003_A_x0001_|ÉÆÇ_x0008_Aª¥·Ïs©_x0003_A_x0016_RÀ#µö_x0003_AöôHmÏy	AÂ_x0018_÷Ü,	Ay§ðfù_x0007_AA_x001A_ÙÃ:#	A,ËK9à_x0013_	A2Y3_x0017_üI	A3Å_x000D_Þ_x000F__x0002__x0008_A­Ìþì_x000D__x0006_	A±ë_x001E_·ùæ_x0003_A¯ErÙ+_x000B_A_x0019_µ­?CB_x0003_AK_x000F_,¤ç_x0008_AÎgËÑ¹	A_x001A_Ãã®y7_x0003_Aí_x0002_z&lt;Z_x0008_A_x0008__x001E_(ØgÉ_x0008_A"J_x0019_Þ_x0008_Aãß_x0015__x0003_A_x0019_Qt$_x0016_õ	AÅâG®3	Aµßã_x0016_	A£_x0008_,Çò_x0008_AaÁio_x0007__x0003_A.FØÿÏÂ_x0007_A_x0006_ª_x0017_pq	A)Èrnh	Aévw_x0006_V_x0003_A_x0005__x0006_§§WÅì_x0006_A°Ißb_x0006_A,_x0004_¬_x0006_C_x000F_	Aê4x¶±_x0008_Aì_x0003_`_x001F_"_x000C_A~ßC_x000B_Îº	A°0Ç_x0001_yö	Aû_x0007_}_x0014_O	A½Ü|ÿüÛ_x0007_A_x0004_|´Ú _x0008_Aõs®&amp;_x0005_	AA!û-_x0008_Aº.&lt;ñ_x0008_A_x0018_èÔÂÇ&gt;	A_x0012_m¢¡_x0008_	AÝ._x001A__x000F_«_x0008_AÀæ3ø	AÒþ!t®_x0008_A=_x000F_Úâô`	AïR&gt;Ð;	A»_x0010_ä=	AõdD_x0008_A_x0002_îî5k	A9v3Ñ_x0007_A_x001F_qýæJÛ_x0007_AúÉ1?ã_x0006_AtS57¦É	AÁ&amp;ÐÍ_x0007_A¨ÈQ=J_x0006_AIÊ&amp;_x0016_p?_x0006_AÈ¸íó_x0012_à	A«_x0007_XX_x0001__x0002_á	A&gt;Zý_x0016_F	A_x000F_aS	.^_x0008_A»¶l	®X_x0008_A-x+äÆ_x0008_Apú_x001F_yâ_x0007_A_x000D_\{ª_x000E_ö_x0008_AÇ_x0007_ßTI_x0002_AÞi_x000E_]9/_x0002_A~ÛÁC_x0019_:_x0002_A+¡}Á´	AØ¼$)$_x0008_A¹´²Z	AÙÊÉ_x000B__x0002_Aè!6#uP_x0008_A5¯åöy	Ahë@C^,_x0002_AA÷;E¡	AÈÂ²Æ#_x000E__x0002_A²z_x0015_&lt;__x0008_A_x0012_Mîö3£_x0008_Aû¾óÚÍ_x0008_	A&lt;U¬°Ù_x0008_AáÓ´_x0014_u~_x000B_AòÙjÞ	A_x0006_B± _x001F__x0002_A(ækHì	Ax_x0006_¨_x0008__x0008_Aí.[ôó	ASýi½_x0015_&gt;_x0008_A\ÜgÀÃT_x0008_A_x001E_"¶»²_x0002_A_x0004__x000C_çi9T_x0008_A_x001A_5_x0003_«SX_x0008_Aì_x0012__x000F_&amp;d_x000C_AbO±0_x0008_Aì_x001D_¡6_x0008_A°ª_x0006_|hf_x000C_AW_x001B_Zh&lt;Ü_x0008_A²}v}_x0008_ALä«õ_x0008_AêÀX_x0011_s	AK£|_x0007_à§_x000C_A®ñt#ÍS_x0008_A÷	ï~ÀP_x000C_A)s_x0007_µÉ_x0002__x0008_Aôºôâ,K_x000C_A'Si		A_x0019_3S_x001B_]_x0008_A_x000C_xº:_x000C_A¨_x0005_H_x001D__x000C_®_x0008_A_x0016_J.kÌ]	Aâ1í_Ä	AùÊ;Øo_x0008_AY_x001F_®UPH	A0Gm!L_x0008_A_x0008_ÛJÙr?	ACê#_x0001_	ADéùO¯ÿ_x0008_AÊ6ÿß_x0008_AðS_x000B__x0010_i;_x000C_A­$ÐÄ9_x000B_A¥ÊGW*M_x0008_A_x0001_Ý¬1_x0002__x0003_È:	A_x0016_°Â_x000F_p&amp;	Aµí§	AÛÒÁûPñ	AeÿÏ_x0014_Y 	A#\i#C	A_x000B_oüü®&lt;_x0008_A.ò!nVU	A|,¡¥_x0008_Aõÿ3'I	A´Q Ho_x0008_A½M_x001F_Yl­	AÜÁ/Ñ1_x0008_Aga@Ó/_x001D__x0003_AæV _x0008_AËòÊëå;_x0008_AìÚ_x000C__x0008_AÊ]·R_x0014__x0007__x0008_AÉ6_x0008_&amp;+_x0008_AÓ&gt;òeSÜ_x0008_AÕÝ_x0001_à¥_x0008_A*¢ß_x000C_:2_x0003_Ay¤ã0	A3AIñ_x0007__x0008_A_x0004_x²ÙBÁ_x0008_AùM«_x0002__x0008_A_x001B_!¡Û'_x0008_A_x001D_µ	ùëM_x0008_A¨_x0003_zd±\	A}Ñðòù_x0007_A_x0007_\øtÁô_x0008_A÷Ë:×ó_x0002_	A_x0001__x0006_êØÖÑ_x000F_¸_x0007_A_x0015_ÜD¶®_x0008_Ar_x001F__x000C__x0011__x0008_A×;å[¤_x0008_AJ0è$@|	AÎXoÙè§_x0008_A_x0015_Ñd ¯_x0008_Aj­õHÖ_x0008_A_x0005_È3s;_x0008_ASúâ_x0006_É_x0008_Aü|¬_x0016_P[_x0008_AÅ_x0003_ðÊ§_x0008_A&lt;Ë##_x0008_Aa_x0004_«Q"F	A$9_x0002_tQ_x0006_AvËÒ_à	A{ ã)ãÙ_x0007_A+cB_x000C__x0003_l_x0008_Aj44õ+	A¦LeÀ£Ã_x000B_AhÕ 	AOJng_x0008_AyZN§S_x0008_Al¥_x000B_+tX	AÎqõtôR_x000B_A_x0015_V+6	%_x0008_A¬Ñ3³_x0013__x0008_AÏ&lt;ól×ò_x0007_AÌK@_x0008_AêJË©¹_x0007_A_x0007_Ûò$j	AÆn_x0001__x0003_6°	Aß»_x0017__x0014_Õ_x0006__x0003_A×m½Â_x0018__x0008_AZ9Óh+_x0003_A«J¼ _x0003_A½Zåoí_x0007_A_x0008_Êiå_x001F__x0008_AW$jîN_x000B_A_x0011__x0005_sæ _x0008_A_x0002_sL_x0008_AíD³'m_x0008_AñOú_x0013__x0002__x000B_A¸£Q3Ë*_x0008_A/êíüq	AÕ7¦f¼	A¬_x000D_ÅðßÓ_x0008_Aü%ÎãûÍ_x0008_A&gt;2ØÛY_x0008_AäNV¤N¬_x0008_A¸T!ë&amp;_x0003_A äÍ!a	As´é´_x0008_AçþHj_x001A_u_x0003_A*ñÈõ¿ß_x0008_AÇl|u	A_x0008__x001D__x000B__x0005_v_x0003_AÏ_x0003_ñ( _x0003_AÆSzÂ_x001F_	A`ú§ó+ó_x0007_A1_x001A_\¶¢	Al[-Á	A¤&lt;_x0003_¦§K	A_x0002__x0004_EJçyJ_x0008_A¶·æ?_x0008_AÁ_x001A_ä)*³	AMÙí8_x0019__x001D_	A.[¥dg_x0008_A_x0010_Ú!7N_x0001__x0004_AxoÆ|_x0008_A_x0013_Qk_x000C_A_x0008_A=N_x0017_¢7à_x0008_A_x0004_çà_x0012__x0014_u_x0008_A©Yµ5t_x0004_AJ¼~"_x0014_Ý_x000B_Av©w¨_x0008_Am®_x0004__x0002_!	A\'Ã_x0013_ÚS	AÚåZ_x0012__x000B_AAÖüÜ_x0014___x0008_AÇlÊØ¸¬_x0004_A?¸(¹_x001C_Ø_x0008_A_x001C__x0010_éC0_x0008_AÐÈTÙ	AÍu_x001E_	AH_x001A_õ_x001B_¯_x0008_Aö_x0011_ò0ì	A3±º_x0018_¹_x0004_AÉÆ_x0003_¡I_x0008_A4[ó:C	AµV­ý_x0007_A_x0017_Þ"_x001B_zô_x0008_AT©!`¿_x000F__x0004_AÏÎpdZí	AÖ_x0014_JB_x0002__x0004_t_x0008_AÕW9uÐ£	A_x0019_ãNu_x0019_m_x0008_AºM ù_x0004_Ø	AöéXÆØ	AòI[Huf	A±uª	Aòä'|è_x0008_A_x0001_V#«ô~_x0008_A5_x0005_}_x0002_©_x0004_AêÍùÙ_x0008_Aj_x0007_ÇÆ_x001F__x0008_A_x001B_þÿQ_x0001__x0006__x000B_A$ v)¸_x0008_A ³âñç	AX¤­YÇ_x0007_A_x0013_ §y_x0015__x0008_AG_x0003_wÏ	A_x0013__x000B_v·	AàÍ¥y0Ô_x0007_A$F_x000F_)°÷	An(_x0017__x0014_	Aé_x0007_*}ð_x0008_A4`	 _x0004__x0008_A_x001A__x001B_~\¦\_x0008_A²-_x001A_õ	AªñOç		_x0008_Aç¤l=JÌ	Aq»8©é_x0004_Aö_x0015_ûc.Ä_x0008_Apm¶_x0014_JÙ_x0008_A_x001F__x001C_A]	A_x0001__x0002_- _x000B_º	AôÐØm	A9@hO­·_x0008_A¬Ì¼s¯	AkvT´h_x0008_Aj|º^	Aj_x000F_Ú¯¾A	AM694	A´»;	ë_x0008_AÙP¶\	A¿¦*¤«	Aï´:ÍÏå	AvÙÙìN÷	A·¿¢ÁR	A4æ2|:_x000B_AÛí0(©_x0008_Aê_x0011_ètÀ_x0002_Ap1­_x0010__x0008_Aö\UU_x0002__x0008_Ad_x000E_ÿ'C_x0016__x0002_Acûiâ_x0008_AVÛCÀ_x0002_Aè©_x0017__x0012_0_x0002_A*ç±^_x000F_+	A_x0014_0ñÂjÎ_x0008_A[«,À_x000E_	A¦¤ÕR»f_x0008_A~DèC¾9_x0002_A._x0016_-ôÓí	AS'Y*áâ_x0008_Aíy_x0001_ç_x000C_B_x0008_A	å´_x0001__x0004_Üm_x0008_A¼C©¢_x0008_A¬5J_x0002_oV	A÷xq|_x001D_ß_x0008_Am_x001D_85ý	An_x000B_?=_x000D_;_x0008_A1èk1ê_x000B_A_x0016_¯]Æ_x0008_AVX_x0018_ $J_x000B_A½TZùù._x0008_AÙv_x0014_´ç_x0007_A½Ç_x0011_àq_x0008_A¢k7¿Ío	A¯\´·j_x0008_A0¤Ý_x000B_H÷_x0008_AÄK{ä_x000B_Aîyp_x0001_j	A#«2_x0004_¯ð	A¾_x0005_jB;	Aºa.%A	AÆ_x0007_ÖhN÷_x0007_AbÎïHW	A_x000F_0_x001F_s_x0008_ANW¦_x000B__x001E__x0008_A~_x0008_/Éõ¾	Akß©°½_x0008_A'ú}ÔÑÆ	Ai¨vúÚ	AÚ_x0005_ÙJüà_x000B_A_x0017_Aaî_P	A_x0003_Ì_x001C_#_x0008_A¤M_x001A__x0008_A_x0006__x000C_Ö_x0018_­G_x0003_@_x0008_Aîa_x0001_lé_x0007_AO_x0005_%ðU	AñLDk_x0005_X	Aµ5_x001A_r¯å_x0008_A\pU+	Aò_x0017_Y%çf_x0008_Am¿çö§_x0008_A¬¦« fÿ_x0007_Aô)yªIÎ_x0007_AÐ.E¼_x0008_A_x0016_½þ_x000D_@ô_x0008_A_x0002_ZÅ¦	AäêË#Þà_x0007_A`áýzÉ	AµS_x0006_¥_x0017_ö_x0007_Ay_x001B_d­§_x0008_A&amp;ÆöDIë_x000C_A_x0004_ÓFT!ú	A,ÓÃËé_x000C_ADØ;sØ_x0008_A3Qß(DÍ_x000C_A]¯a_x0011_$À	AX_x000C_È_x0010_-Ú	A(0^±ñl_x000C_A´áÔÙb?_x0008_Ala{_x0008_A}9\p_x0005__x0008_AjÖMUAr_x000B_A'àø_x0015__x0008_Ar=iü÷_x000B_Aë_x0013_{N_x0006__x000C_¼_x0008_A9uzç5_x0008_Anéå½0	Ak&amp;_x001C_"n	A_x0007_®¯g4_x000C_AÐð§07_x001A__x000C_AÎ(9~_x0008_AHò_àaM_x0008_A_5ò	A¬tp×_x0019_	AÂrèìZÃ_x0008_A_x001A_º©ü		Aó|PûÔ_x000C_AÄÐ`?_x0011_v_x000C_Aåèr¦Å	A.4_x0002_9F&amp;	AË_¤)_x0018_¡_x000C_A&gt;í_x0003_$Kl_x000B_Aê_x000B_&gt;6@à_x0007_AÊh_x0019_ÍßX	A.lnß6s_x0008_A×B_x0016_Êú~_x000C_AÝVq_x0002_â_x0001_	A¸_x0013_bíDW	A_x0010_s¼o_x001E_ò_x0008_Axlª_x0005_Qá_x0007_AØàþ_x000B_þè	AQ_x0004_Hu^_x000B_ACÒµw_x0007_	AËIz'K_x0008_AÞo»gÁß	AþÔ¾_x000D__x000B__x0008_A_x0003__x0005_`q¹0_x0013_ó_x0005_AGÿGoñ_x0005_A:ðÑI0i	ANP3ù«_x0007_A­×çg5_x0008_AQÝ_x0013_þ¬_x0017__x0005_A¸Õh^Ø_x0007_A2ajnÐ	A«_x000B_Ä£_x0005_A¦ýneS_x0008_AÊ6~_x0002__x0008__x0005__x0005_ALÎ.(_x0008_	A|1Rìe	AÓv	±Ö_x0017_	AÈ_x0017_+q_x0001_k	A{Y_x0013__x0016_K	A_x001B_?v	AW¯}b¤V_x000B_AÓmÉ_x0019_Ò_x0007_Ao_x0011_GgÇ	AÔ_x001D_Î_x0008_AIÿ¾«µU_x0008_A_x0018_CiÝ*	Ag_x000D_4H°_x0010__x0005_A¢)þ_x001D__x0008_AçÒ_x000F_Û_x0007_A[_x001D_7_x000F_*_x0008_A_x0004_X_x000B__x000E_rQ_x0008_AÕyý_x0006_l_x000B_AÒ_x0012_:ÞN	A³o+9¦Í_x0005_A®{=]_x0001__x000F_®®	Aú};ü\°_x0008_AÊÕÉ@T	A_x{æ	AÚ¬û ä_x0008_A_x0010_õ,_x000C_tr_x0008_AúrF:ÑÜ	A@J_x001E__x000B_@	A·_x0004_n	AGLprk	AÚÞ£"_x0006_ç_x0008_A_x0006_±_x001C_x±_x001D__x000B_AAÕ_x0013_º	A&gt;Ü_x001A__x0005_î	Az_x0003_é_x001A_	A_x000E_°µ¨õp_x000B_AKê[_x001D_ò_x0008_A_x001C__x000C_þ4\ö_x0008_A_x001F_ÅpgÑÔ_x0008_Aòe_x0012_|þ_x0007_A¾_x0013_·¿´t	A_x001C_¦oòûw_x0008_AkÃ¬8D_x000F_AÝ_x0007_ÿ-_x000D__x0017__x0008_A[Îg$?_x0017_	Aó]Ç]_x0004__x000C_A_x0002_&gt;¸"Tl_x0008_A_x0013_Húz7_x0008_AãHw`R_x0008_A½À!þ¾_x0008_A¯ü_x001F_Ù¤_x0008_A&amp;{HÏÇ_x0008_A_x0002__x0003_d²ª¶	A©SÕ_x001B__x0001__x000C_AÛíçî_x000C__x0003_A,Ë«_x001B_Ö¶_x0008_AL_x0017_Áw°&amp;_x0003_AÙ_x000C_¯_x0010_¤_x0016__x000B_AÍ%_Ô)_x0003_AÝ&gt;È¬G_x0008_A!SÚ@G_x0008_AÌgFê°ô	AÄ0q_x0016_×Ù_x0003_AEtß_x001D__x0008_A¡ÏÖ_x0007_f_x0008_Ax9_x0008_­_x001B_È_x0008_Aû&gt;cÛB	A"Ù[ÒCp	A_x0010__x0017_k"_x0004_	AKS+Ê[	A¿YoÞO_x0003_A_x000D_|ñ:	Aöµ&gt;*CË	A{Öiñ:_x0008_Aô*êç	A=ç_x001A__x000F_©¶	ACÉé!¦_x0003_A_x000F__x0003_ÖRÛ_x0008_Abúô	÷ë_x0007_AÓÒ×u	AX_x0002__x000C_ì\¤	A y¥	AÍ"^F×ä_x0008_AaûI_x0002__x0005_W5	A¤ôy'RW_x000C_A_x0003_½õe_x0010_,	A¦éÇÉ^R_x0005_A|-O_x0015_Ü_x0005_AÆ_x0004_:¡øy_x0008_AHË¹ÀVÀ_x0008_A¯H]_x0008_A¥÷ýV_x0012__x0008_AátýÚø_x0008_AÕSîÞï_x000F__x000B_A¢¹±H_x0004_	_x0005_ADÑ_x0007_i_x001C_	Af:é±_x0005_Aæ-_x0014_ôz×_x0007_AÄCÍõJT_x000B_Aâu7_x0008_A¼òW+6	Að_x001F_BXß{	AÜ:Häåi_x0008_A1ÊÜ(r´_x0005_AXò66_x001A_Ô	A2_x000E_lì\y_x0008_A$¢±k(¼_x0005_AÅ_x000F_ÚæYÍ_x0008_AÜ_x001F_X­ÓÃ	A8É2_x0015_¾Å_x0008_A_x0013_ô¡:´x	A%_x0005__x0001__x0005_¶s_x0008_AÃÃµ_x0003_Ê_x0005_A#Ìºj«_x0008_AÁî­ìñ_x000B_A_x0001__x0002_A_x001B_8Ê_x0016_a_x0002_Ak_x001E_AQ¾Ì	A6|éåB®_x0008_Ahh"{Ãø_x0007_AÏ2Ñ2¨_x0008_Aúá_x0011__x000F_Ì	Aú_x0018_¸qo¦	Aï+=na_x0004__x0008_AÃ_x0017_B¶.u_x0008_A!¤:ºà_x0010_	A×ç¸½·Å_x0008_A±_x001F_,Óµ_x0008_A:_x001C__x0004_l	w_x0002_AEV¸_x001C_	A­Í^Å´É_x0007_A#¼á_x0007_A®ÇV°_x0007__x0008_A±:+QÉ_x0002_Au®x¤%ð	A_x000C_¸_x001D_«úà	AIàk7¤-_x0002_A_x0008_TQ9Ã_x0002_A¸|F4üh	A_x0016__x0016_h_x0003__x0002_	Anxþ6ë__x0008_AÖ÷aôÚ_x0008_AÏ,éË[	AóüþõÂ_x0008_AP2J©i_x0002_AÛ­Ë_x0010_U_x0006__x0002_AÆ_x000F_4	t_x0008_A¦_x0001__x0003_ö_x0008_Ap°Ø_x0018_ÀZ_x0008_A_x0018_¥V.º±	AÄþ¢«ê_x0008_AîU_x0015__x0011__x0008_A QT_x0008_A^·R_x0002_&lt;´_x0008_AØÓÍq9ü_x0008_AÏ?/Æû_x0008_A&gt;óXèvG_x0003_A£_x0017__x0010_¼½Ó	Aº~ÎÙËe_x0003_A£ùÄ7¼)_x000B_AÛá08±D	AÏ_x001E_«7_x0006__x0008_A¸m_x0011__x001D__x0008_ARMÚ_x0008_ATÚíÚ_x0003_Al¨&amp;çå6	AdCUô_x0008_A1_x0016_Ò~¿_x0003_Aý_x001D_¢_x0010_[_x0008_A_x001A_?pÉJ	A_x0013_â_x0010_Âz_x0003_Aù^~gt_x0008_A'¿®_x001C_üb_x0008_AµÁÃ~³~	A¤Ébp_x000E_Ñ	A&amp; qIÇ	A6q0Ç¯	AÛøúÞÝ_x0008_Aåä2ûÊÛ_x0008_A_x0001__x0002_øxE}á°	Ar¸ýÐüb	AÒ´Ö¼é_x0008_AC¶HÞ/²_x0008_A'Ê¹_x0012_	AV^A_x0003_ð	AsÍyû_x0007_A:_x0002_	Qê2_x0002_AÎ}Äõ_x0008_A­ì,ö_x0008_AÄe £ú_x0002_AÝ=°ïá_x0007__x000B_Aù'¨.n_x0008_AÜþe&lt;h_x0002_A/{¸M=	Aýb&lt;iåÎ	A_x0015_»8ßÎ~_x0008_ACöy¿Í_x0002_AÃ1¬Ý_x0008_AÙÌA{	AtT`%Ç_x0007_AS_x0019_ØW_x0013__x000C_	ArîÖóÐ|_x0008_AA~É%è_x0008_AU÷_x001E_Ý`º_x0008_AéYaL¨_x0002_AfðK_x0017_.ß_x0002_AäJ¹Ðv	Aæ_x0010_mFS½_x000B_AUÅñ,¼	A28£Xã	AvÌû_x0012__x0002__x0003_8Y_x000B_A°5f_x0019_ì_x0007_Aè!P¦iÝ_x0007_AN°½®*	A|i_x000E__x0007_è`	A4¬µDoF_x0003_AùE¥B,Ë_x0008_Aû&amp;37	A¼-KAèï_x0007_AÈMè¢í&gt;_x0008_Aûg&lt;ó5	AX)\w_x0012__x000B_AØÐJ&lt;uã_x0008_Aé_x0003__x0011__x0002_wæ_x0008_Ai¯¸VV_x0008_AÕ\}_x0015_	AnòNëù_x0008_ACG©_x0003_g:	Ad3Û¥Ú_x0008_AÐ)jruÔ_x0008_A_x0001_(ÓÊ;_x0003_A'pè_x0012_ôG_x0008_A­_®_x0016_ý_x0003_A_x000C_gáóPw	AÇ*mJ	A'ôHûP	Am^_x0015_¸8	AÁhI]D_x0003_At$Ep_x000F_È	A_x001F_®¤!Fv	A*_x001F_¹_x0008_9_x0008_A1_x0017_¡íT	A_x0001__x0002_ìÍ_x001F_ëÓD_x000B_Aó¢¬_x000E_â	A;Àæ+Àæ_x0008_AéHëª_x0011__x0003__x0008_A7*oMÞ	A.Ö·0+Æ	A6;¦_x0003_ïx	ATl_x0011_ï	A_x001E_ÞV£_x0002_AbZü5¬_x0002_A:ÛÔpÈé_x0007_AE/¯á\Å_x0008_A,Ó_x000F_&gt;Ü_x0007_	A~D||~#	A·¹pÇ_x0017__x0002_A¾H_x0016_î_x0005_6_x0008_A.êä_x0007_Aá^W_x001A_î_x0007_Aº;Ý_x000C_/O	AßeÉ-yµ_x000B_A?ûgï¶ð_x0007_A?¯_x0007_½Óµ	AnØµF_x0008_AÁ¶^_x0008_Aì*[y&amp;n_x0008_Aa&amp;_x000B_¤_x000D_´_x0008_A Nå}_x001D__x000B_AU_x0011_YÓC_x0002_AL´_x000B__x0011__x0005_ó	A§°Ý_x0002_AÑ_x0013_RWù_x0008_AÍØ3_x0002__x0003_û	AWk_x0010_Ö_x0008_AÈÕ_x0008_5ñ_x0008_AÊ÷ë_x0003_A_x0012_÷øFä_x0007_A_x0003_÷+_x0010_©\_x0003_A_x0004_¥Ì»w_x0008_Aü\)°öp_x0003_AÆùXDWB_x0008_A|oüº"	Aéz3n§_x0008_A7[_x0012_Ð_x0014_	A7ÇH_x0016__x0008_A±V5­p_x0008_A_x001E_&amp;çÃ7Ù_x0008_Aßy_x0001_¦È	_x0008_AøoUPÿ_x0008_AúBÍ¡¿_x0008_A_x0012_E"G¹P_x0008_A_x001A_H¸íñ_x0007_Anx)-w	AÞ:à¥ûV	AKm¦Æô}	AÄ»©¶9x_x0003_A_x0015_§²__x0003_A_x0014_ÃìMpØ_x0007_Aºît}P_x0014__x0003_A¦À®N}í_x0008_A%E_x001B__x0019__x0014_	A°_x001B_8ïp'_x0008_A@:Ý[_x0008_Aâ_x0004_ð°l^	A_x0001__x0002_¬__x0008__x001C_fÌ_x0002_A5¼Þ¬Ýã_x0008_AZzÌ[_x001C_â_x0002_Aª_x001E_ÏÎêê_x0007_Az=ª\a	Aªüù­ø_x0002_Avë;îº_x0008_A _x0006_(ê£_x000B_A-ßW\_x001E_	AÈfEFáÎ_x0007_AD¼{_x0002__x0003__x0008_A_x001E_í ¯r%_x0002_AÈ_x0003_À_x0002_^_x0008_A&lt;Gßz6Õ_x000B_A¾}(?ì_x0012_	A¡`M#s{	ACôú~/_x0008_A_x0013_zë_x0005_&lt;_x000B_AÈ&lt;y)A_x0008_A°ÙÑî?_x0008_A¥_x0001_|&gt;¦×_x0002_A¼)ez	Ah°_x0008_AÞoB$¾	An×Ø_x000C_ _x0008_AéN_x001E_\ýÉ_x0008_Aä£Ìx	A/3995_x000C__x0008_AµÕQñL_x0018_	AØ0Û+*_x0002_AÄgóTöµ_x0008_AC©wH_x0005__x0006_²Ü_x0008_A8#m_x0002_	AwAC_x0006__x0017_Æ_x0007_A#_x001A_ÒH	Ag_x0001_é§©z_x0006_A2E®O&lt;	A_x0004_XP6ù_x0008_A_x001E_Ç_x0015_ªq_x0008_A6Ñ_x000C_¿i	AÇ7ôÉá_x000E__x0006_A_x000E_d=_x0007_Tý	Aà¬®Eo_x0010_	AWÞY³_x0008_A_x0005_æêÌÖ	AFçq1_x000B_	AÎ0Õ" 	A¨_x0014_Î	AdðÃ_x0008_A_x0008__x0014_ê_x0016_"_x0008_AmnÇxfÕ_x0007_AaÈø_x0003__x0005__x000D__x0008_A7£®rØ	AÙjåIÅï_x0007_A'þfÓM_x000B_AÈpøc_x000B_A!­Büó_x0006_A}û&amp;Ïv_x0008_A(¬Z_x0019_Þ	Aª\~_x0014_¬Ö	A_x0005_À¶ÝqL_x0006_AÇ5_x001F__x0001__x000B_A¾£òM_x0017__x0006_A_x0003__x000D__x001E__x0002_s´_x000E_¶_x0008_A®ÈÙ`&amp;_x000B_AA'­b_x0008_A*á`õ_x0016__x000D_A·4ÌuM	A¦8FA!ê_x0007_Aäûé®_x0006__x0008_AdôË|`Q	AçntëM_	A;k±ôq_x0006__x000D_AK2]7Ã	Aâm_x001F_	|1	A'_ýØ+	A)X_x0018_ÔÛ_x000D_A.a_x0001_\_x000C_&gt;_x0008_A/ÜW®vü	AåÉeÞíÀ	A§_x001E_»`_x000D_A_x0018_·St/	AÌØêp_x0008_Aæ§kfzÞ_x0008_Al	°²_x0019_	A¯C¨[ùÌ_x0007_AK._x0012__x000D_£	AÌÚ_x001E_¸-ô_x0008_Aÿ	¦"æ¦_x000D_Am_x001B__x0005_Ã_x0004_5_x0008_Ao®Z9*$_x0008_A_x0008_AB_x001D_µ=_x0008_Açµ@QM	A°ÿäî_x0007_A"}ä_x0002__x0003_aÉ_x0007_AÊÓkñ¶ 	A}RÄ¯_x001C__x0008_ALF\é]_x0012__x0003_A8_x000E_48ÅÑ_x0003_A´®«_x0002_/_x0010__x0008_AìÂ_x0014_.¥ï	AWbi.Ôh_x0008_A)_x000B__x0010_ÉFö	A¿.å_x001B_O_x0008_A!_x0006_Cî	AIq_x001A_üÌg_x000B_A_x0013_À_s	A¾¶_x0008_GÜó_x0008_AÁùíM±ñ	Aª _x0007_Î¯_x0008_A ÇMQÿ	AË¤8Ò_x001D_	AfÅþ_x001D_ï_x0003_	AÑwØ6O	A_x0014_r +no_x0008_AÐ1+i_x0008_A&gt;_x0003_r£MÏ_x0007_AÝÍÓ_x0008_AÎÀù^î£	AyÙ+½£_x001A__x000B_AF$hù_x001A_	A®_x0001_jºÎý	AöLì&lt;n_x000D_	At¬¯ïÛ	Aþ½ñÓóã_x0008_AÛ_x0019_É½&amp;_x0008_A_x0003__x0004_R$Þn&gt;w_x0008_A_x0010_8qº_x0008_A¥À_x0015_Éö_x0007_A­Úrõ¡ß_x0008_Aïç©Ü×î	A_x0014_:ñÌ»_x0008_AÕ7Äµqø_x0007_AG# ¼û\_x0008_A-_x0008_10Ú_x0007_A_x0014_S[_x0008_¥	AJ®_x0013_ú_x0006_ð_x0008_A_x0019_Dpò«	A)K!Õù	A_x0003__x0016_&amp;_x0001__x0008__x0013__x0008_A*@)H_x001B_k_x0008_A÷ä_x000D__x000B_A_x0014_¹&gt;:_x0006_	AY+¡_x0002_	AHwH'U _x000B_AòïøÜ_x0010_`	A_x001B_DÊ/£_x0008_A_x0008_êÃ?~T_x0004_A_x0007_Ê_x0005__x0016_·r_x000B_A_x0010_SÂÆCE_x0008_A _x0001_õWx.	A­çºß	A _x000E_ö¶_x0007_AÓXó÷c	Aâyd5T	Aá_x0003_om_x0005_Ê_x0008_Aa_x000E_V_x0006_	AaÌO_x0001__x000C_¿K_x0008_AV±_x0003_·1O_x0008_A_x0013__x0018_â%_x000E_	A _x0006_AäÃ_x0008_A7Ã¼Òh,_x0008_AQHÁ­_x0008_A_x0006_ÔU¿@	AT_x0004_Þ»V__x000C_AtÁ¹z_x0016__x0008_AÏ¿¹×í_x000C__x0008_AöKÁ¢¶Ë	Aèä°«._x000B_A(øV_x0011_´_x0007_A¢q_x0005_¶è_x0007_AM?j¹æÝ_x0007_Aâîs´õ_x0007_Aæ_x001C__x000F__x0007_ìk_x000C_A&gt;Ïå´ðO	A_x0013__x0005_LÒôþ_x0008_Aá'W_x0003_®{_x0008_A{¼	_x001D_¼_x000B_A_x0014_s§_x0017_	A/Ò)4±d_x0008_AXô _x000D_Î´_x000C_AJ¬ò{´¾	A?_x0006_Có¯_x000D_	A.=Ö,ú_x0004_	A=~Nª_x000C_AXFÏ_x0011_¢ü_x0007_A_x0002_§Ýøúê_x0008_Aø[¯w6_x000C_A1µv»Ó_x0008_A_x0001__x0003_ò«&lt;ä§	Aôu h	AcZ-`Õ_x0008_Aý#_x001F_-_x0008_A?37æù_x0008_A_x0015_wÅ_x0019_	AhÖ_x0005_©q_x0008_AµªcÂ¬E	Aî_x0001__x000F_m_x0005_I_x0003_A_x0002_Ø%r_x0008_A|_x000B_µê£_x0003_Aû÷Bu	AlÀc_x0003_AÕE¦im_x0008_A³ÔO	_x000B_AC_x0012_)¼	A1&gt;)¹N_x0008_AÈÅa'_x0003_A_x0007_´â_x0017__x0003_AJø\"M$	AÄÝQ(0_x000C_Aè-&amp;_x001B_·_x0003_A_x0015_ÍZ_x0018__x0008_A¥ø¨Á´ê_x0007_Auÿ¥Åð_x0008_AfÁüæE_x0008_Aõ\î_x000E___x000B_AxIÓ_x000C_2	A\«`Zö_x0007_A#q KBé_x0008_AþÙnÙ	Aìwä_x0002__x0003_×þ	A#êô_x0015_j_x0013__x0008_A_x000B__x001F__x000E_ëÇ	A¨wlzæ¸_x0003_AMú¢_x0011__x0008_Am¨KeN_x0008_A(Oéyaú_x0008_A0ÿ¸Ó_x0004__x0003_A_x0008_þSß_x0003_¨_x0007_Aæü^÷ :_x0008_Aü¡|»i_x0008_AN	ô¢	AÅXg_x0007_	AÊ6_x0003__x0001_,è_x0008_A~"}\Bç	ALB_x000B_ÔÐÝ_x0008_A_x001D_-ï4.'	A¦¥ÿ_x0003_T_x0008_Aeâ_x0003_ók	A#CÃ_x0001_^å	A_x000E_1_x0004_Êþ_x0008_AW[e_x0001_¢_x0014__x0008_AæpÏ4_x000B_AF_x0012_¹îµÖ_x0008_A¿+T_x0016_ G	AjwP_x0014__x000B_AJè#ó\_x0018__x0008_AÍü±²¤	An	ÀL_x000B_û_x0007_AÐ_x0019_	è_x0005__x0008_A|å_x0013__x0013_·	Aê?ªú_x0008_A_x000C__x000D_ö¦¹_x0001_«_x000D_AK|ð ¾¹_x0008_A¸Yá_x0008_Aæ&gt;§W_x0001__x0008_AycVð_x000B_AyïÒ-&amp;Á_x0007_Aê¢á_x0006__x001F_	A®|;Å¨é	AÒ-î¨_x0008_AH_x000E_Ïú¬	AVzE`n	A=Å_x0003_%õ_x000D_AÃ&lt;èTG	Arå8	A_x0004_Îk³	Ù	AÅy£¸00	A«¿HJF_x0008_AeS_x0002_þI_x0008_AòêV_x001A_Üy_x000D_A¤u?´Ï_x000D_A_x0018_µìd	A è_x000D__x001E_Z&gt;	AÐ¨Õ]y	A_x0006_) _x0006_ë_x0007_A¯_x001E_,_x000F_Q_x0008_Aèa_x001F_É_x000F__x0008_AÂé7_x0019__x001C_¯_x000D_Aÿ$_x0014_ðÒ_x0007_A_x0008_/Ax@õ_x0007_A_x0005_lG³_x0002_ñ_x0008_AÖ~-))	A¸øi_x0002__x0003_·=	ALâËLØ	A9~*â		_x000C_A­%¥Ø%Á_x0008_A§|Ù!±!_x000B_A)5ûÜ_x0008_A^_x0012_­:	A{¸©d|0_x0003_AÀ[Ú_x0018_	AN4£n§"_x0008_AOµ3'Qu	Añ%$ÒÍ'	AîÉÉL)Ï	ACÉw×D_x001C__x000B_Aó ND_x000F__x0003_A_x0007__x000B_$æë_x0008_AÅøf 6¿	A_x0002_QÁí¦_x0008_A»_x0016_C9_x000C_A"ñ17k_x0003_AÜrF¨'_x000B_A_x0001__x000E_¥Ëå%	AéÏ3ºî_x0007_A_x0008_¿9Ö_x000F_ÿ	A/r·èWó	A7_x0006_\gÍ	A%_x0005_¾'Å	A_8ü¬¹_x0008_A8_x0017_nÃÏ_x0008_A_x0018_7ñ¥­]_x0008_Aã_x000B_agx_x0011_	A¶[ì5_x0008_A_x0001__x0003_ê·ê¼;g_x000B_A_x0008_ä\_x001A_m'	A	ÅWmþ$_x0003_AÅ`@_x0019__x0003_A=_x000D__x0001__x000B_2Æ_x0008_A+#(qI_x0008_A_x0011_¾¼l	AÂ_x0008_iðÃ_x0003_Aè|Ô2ª_x000F_	ASï²	AVofÈFë_x0008_A_ÊW´?_x0008_A_x0007_/«üè_x0008_AXíx¹ß5_x0003_A¦Hæi_x0002__x0003_AH §qý¤_x0008_A*DZ&lt;ú_x0007_A£_x0018_V½!	A¥`w_x0003_	AîL($¯1_x0003_A6_x001A_¦Ü_x000F_	AXë·Rö4_x0003_AæÎ­§oé	A¸_x0018_&amp;[	AnÀJÇ,	AûF9_x0005__x001F__x0003_AÖ!á_x000F_¬j	A_x001E_mÓ×´Z_x0008_Aö¸s4_x0003_A_x0006_W [yÝ_x0008_A4Â_x0017_Èñá_x0007_A_x001B_4vß_x0001__x0003_Pð_x0008_AIWEÁì_x0008_A-´Ædþ_x0002_	A'_x0015_=éW	A\K\jSb	A[ì_x0016_[2z_x0008_A»)îÞÎ_x0006_	AáY¶lµ3_x0003_AkT¾£_x0018_	Aþþ_x000F_ÅÚ	A÷úÃæ	A)ú&gt;_x001D__x0001_5	A°ÄØýy_x0008_A@ %ÇöF_x0008_AÞkÿ ¥	AÖ³_x0003_gÓ_x0008_Ae_x0001_ðRY_x0003_A;s/ ^_x0003_AÎ´êS_x0013__x0003_AèOèÚ¯_x0008_Aæf°pÖ_x0007_A_x0002_(2¨z_x0008_Aô_x001A_uAv	A§n_x001D_0x_x0014__x0003_ADì'&lt;	A_x001E_°_x0018_ü¨_x0003__x0003_AI yü¯_x0003_AÄ[ß]R	AR»e_x000F_¨ê	AÝ_x0003_þÁÀô_x000B_A_x0005_Öª¾ó_x0015__x000C_A_x0001_â0_x001E_	A_x0003__x0004_û_x0012_K¾Ù_x000B_Aª)ÆÅ²@_x0004_A_x0003_ü£jÒ	A6,jj !_x0004_AyêÔH_x0008_Añãcæ_x0007_A_x0005__x0005_0Ih_x0003__x0004_Aå§RÆÍ_x0008_A._x0001_Ä_x0010__x000F_	Ao_x0010_þò!_x0005_	A_x0015_y!ra_x0008_Aø_x0017_-%³/	A[îr__x0008_Adm!Í_x0008_A&amp;µdÓ»	AG ò	AY¥GÕ¾²_x0008_AÙ^_x0016_p8_x0008_A¿ö¢Ï3Ý	AsÔÍo	A_x0012_ÚlÐ_x001E__x000C_AE_x0010_3_x000C_y~	Av1¡J¨	AÉrüËòr	Ayô_x0002_®ò%_x0004_A3bp_x0004_AX_x0002_\x_x001E__x0008_A²øÎ_x0003__x001E_ý_x0008_AÁ_x0008_GÛÕ	A¬¹b_x000B_ß	A$&gt;l_x000C__x000B_A´3u;_x0001__x0002_i_x0008_A¶T7±Ç÷_x0008_A]ûdpY_x000C_AV?ÖMÐ_x000C_AñÅ|´í_x0008__x000B_A_x0002__x0001__x0001__x0002__x0001__x0001__x0002__x0001__x0001__x0002__x0001__x0001__x0002__x0001__x0001__x0002__x0001__x0001__x0002__x0001__x0001__x0002__x0001__x0001__x0002__x0001__x0001__x0002__x0001__x0001__x0002__x0001__x0001__x0002__x0001__x0001__x0002__x0001__x0001__x0002__x0001__x0001__x0002__x0001__x0001__x0002__x0001__x0001__x0002__x0001__x0001__x0002__x0001__x0001__x0002__x0001__x0001__x0002__x0001__x0001__x0002__x0001__x0001__x0002__x0001__x0001__x0002__x0001__x0001__x0002__x0001__x0001__x0002__x0001__x0001__x0002__x0001__x0001__x0002__x0001__x0001__x0002__x0001__x0001__x0002__x0001__x0001__x0002__x0001__x0001__x0002__x0001__x0001_ _x0002__x0001__x0001_¡_x0002__x0001__x0001_¢_x0002__x0001__x0001_£_x0002__x0001__x0001_¤_x0002__x0001__x0001_¥_x0002__x0001__x0001_¦_x0002__x0001__x0001_§_x0002__x0001__x0001_¨_x0002__x0001__x0001_©_x0002__x0001__x0001_ª_x0002__x0001__x0001_«_x0002__x0001__x0001_¬_x0002__x0001__x0001_­_x0002__x0001__x0001_®_x0002__x0001__x0001_¯_x0002__x0001__x0001_°_x0002__x0001__x0001_±_x0002__x0001__x0001_²_x0002__x0001__x0001_³_x0002__x0001__x0001_´_x0002__x0001__x0001_µ_x0002__x0001__x0001_¶_x0002__x0001__x0001__x0001__x0002_·_x0002__x0001__x0001_¸_x0002__x0001__x0001_¹_x0002__x0001__x0001_º_x0002__x0001__x0001_»_x0002__x0001__x0001_¼_x0002__x0001__x0001_½_x0002__x0001__x0001_¾_x0002__x0001__x0001_¿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Ö_x0002__x0001__x0001_×_x0002__x0001__x0001_Ø_x0002__x0001__x0001_Ù_x0002__x0001__x0001_Ú_x0002__x0001__x0001_Û_x0002__x0001__x0001_Ü_x0002__x0001__x0001_Ý_x0002__x0001__x0001_Þ_x0002__x0001__x0001_ß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_x0002__x0003_ö_x0003__x0002__x0002_÷_x0003__x0002__x0002_ø_x0003__x0002__x0002_ú_x0003__x0002__x0002_ýÿÿÿû_x0003__x0002__x0002_ü_x0003__x0002__x0002_ý_x0003__x0002__x0002_þ_x0003__x0002__x0002_ÿ_x0003__x0002__x0002__x0002__x000B__x0002__x0002_Lp&amp;_x000D_A_x000F__x001D_sê_x0001__x0003_Aê¢Ñ_x001A__x000D_Aý:|áÞå	A-ôôFcÇ_x000B_AñVAg_x0015__x0003_AÉD;ï__x0003_A¬¸_x0019_\½ü_x0003_AÜÓ'm4ã_x0003_ALzä_x0018_T_x0003_A&gt;¸¥N_x001B__x0003_AS_x0016_zÔ_x0003_M_x000C_A¿ÿ¸]Ï_x000B_A&gt;_x0007_0·E¢_x0003_Aò}Êã4_x000C_A÷m_x0017_:0_x0003_A ã/üÚ_x0003_AÜ!Ö6_x001F__x000C_Ao_x0015__x000B_åd_x000D_A4«¬w4_x000D_AÆº£ß_x0002__x000C_A¾JÙu_x000B_A$G°!v³	A~ÊÖª&gt;(_x000C_A¾Îüh_x0014_©_x000C_A;k_x0005__x0010_K_x0003_A_x0002__x0003_ú²_x0011_Êïª_x000B_A(^x´q_x000B_A_x001D_5 Ñ$_x0003_Ag«þk¸0_x000C_A¤wÏÆ&lt;_x000B_A°_x0003_úïK_x0003_AZÈLèk_x0012__x000B_AIõ:f§_x0003_AxÛ	¦_x000B_A_x0008_I~ÜVò_x0003_A_x0016_ÞÀ_x001A_ë9_x000B_A73_x0011_ïV_x0011__x000B_A_x0008_kãÍ_x0003_AJâ_x000C_"ö_x0003_A+Pò_x0002_åÄ_x0003_Aá:ÂjÐ_x0017__x000C_AÇ°ü^N©_x000B_ANÜ_x000B_&amp;Ob_x0003_AÑ_x000F_°x}_x0003_A¤ö¸_x0001_ÿ	AîIý*_x0003_A©7Â_x000C_A±í^_x0002_Å_x000B_AJq_x000D_»t_x000E_A_x0005_íoî_x0003_A_x0013_/óTÔ_x0004__x000B_A}ðßtßC_x0003_A_x0017_#wD_x0003_Aì_x001B_v_x000B_Aò?{}Mm_x000B_AxcçV2_x000B_A"q_x0001__x0003_îü_x0003_AÚÄ³$³5_x000B_A®G_x000E_ y_x0003_A°Ç;_x000D_XÝ_x000E_A:u»«ì_x0003_AõúÖðP_x000C_A¾,a=¶é	AO²¢\OE_x0003_A_x0017__x001B_TMÉ|_x000C_Agó¾voç_x000D_Aw_x0013_§,/_x0003_A÷î§æ_x0006_/_x000B_A1õ4gÕï_x0003_A«_x0002_Mú_x0006_ô_x0003_A¸k@n_x000B_A¨^x_x0012_J_x000B_AZo\ïþ|_x000B_AÐE_x0010_gË_x000B_A¨¥kSâ1_x0003_AÌ_x0012__x000F_]¯º_x000B_A_x0013_ÄÔéxÓ_x000B_AUîÎì¹	A!GÃð&amp;_x0003_A_x0008_Ú~[O_x000C_Axª_x0015_kS_x000D_AfÖÈ¨¤_x000B_A9)é:b	A_x001B_v7`Ã¤	Aãà_x0016__x000B_A!Ùl_x000C_AiDöºw_x000B_A_x001A__x0006_b©fi_x0003_A_x0001__x0002_,ùócz_x000B_AE¼íÂ¤_x000C_A×]7Þi_x0002_AÇzoE&amp;_x000B_An_x0014_b_x0010__x000C_AÜ¹D_x000B_AþÙSÄ_x000C_A_x0012__x0019_L_x0002_Aþ»àÑ_x000B_Ak,°z_x000B_AÚW =Üv_x000C_A¼(äQO_x000B_AC¯~-_x000C_A8Ç_x0012_róI_x000D_Aü_x0013_èt._x000C_A&gt;S^O½_x000B_A|?poúp_x000C_Acµ_x000B_6è_x000B_A\àkÂf_x0004__x000B_AÂ%ÄÅ_x0006__x0002_A_x0019_¬_x001C_Y_x0007_¦_x0002_Aõ"tÈ_x000B_AF+ß_x000B_A¾åÉïA_x000D_A_x0019_Ý_x0008_¸Ò'_x000C_A¸±:\|_x0002_A_x0001_5ÎÝd_x0016__x000D_Aô`­_x0017_Ô_x0002_A1ÁìØ¢_x0002_At{ _x0002_Ai_x0002_°_x000B_A®³t¤_x0001__x0003_àL_x000D_AÐ_x0013_öÅ_x0012_l_x0003_A¶éµ_x0002_¡Í_x000B_AGç_x000F__x001E_-Ä_x000B_ANGc_x0017_Ø/_x000D_A×W%&amp;}U_x000C_A1×qÏ_x0003_A/K&amp;ª1_x000B_AßaQ5N±_x0003_A±\¶o_x000B_A6õq­¾_x0003_A_x001F_~[³Î_x000B_AXØ^6ä_x000B_Aez_x0013__x000C_÷z_x000B_A8_x0014_XOñ¿_x000B_A_x0002__x000F_êût_x000C_A_x0017_&gt;Bt_x0003_A¿C_x0013_Ò?@_x000B_AÐ.ø_x000D__x0010__x0003_AZ(|2¹c_x0003_A¶í_x000D_Ü§"_x000D_A&lt;_x001F_9\k_x0003_Au¢pÀ_x0003_A~_x001A_Ø	¶	AÎ_x001D_;_x0003_APçòsQï_x0003_A_x0001_ªSf£Ä_x000E_A_x000E_{±¦Y_x0003_A¡}8V_x0002_!_x000B_AÑìc_x0007_­_x000F__x000C_Aè·üÉ÷"_x000B_ApvçÕ_x000D_A_x0001__x0006_º_x0002_B$_x000B_A8×c¿à._x000C_AÇ_x0001_æ_x0001_Ø«_x0006_A.²_x000F_Î_x000D_A¢õà_x0003_2Ó_x000C_A*uy_x0013_{_x0006_AQ_x0019_E&amp;_x0005__x000D_A&gt;ëßÒ¹X_x000B_AëlE_x0015_ï_x0006_A_x0017_ò^x¼_x0004__x000B_AîÙ|ëv_x000B_A_x000B__x0018_!'ã_x0006_A½ÆmX¸_x0006_A¥t_x0014_}_x000D__x000B_Aã;k_x001F_*_x0006_A´îsµUã_x000B_AøÚ_x0012_|L_x000C_AØ_x000E__x000D_xm_x0006_A_x0004__x001A_ìÇ_x0007__x0006_Aáô}Â	_x000B_Ajâ½_x000B_·_x0006_A_H» Q_x001D__x0006_A|Ü`Õ_x000E_ArôÆéã$_x000B_A¡¯¶m¬_x000B_A5ºÀê_x0006_A?u§y=_x0006__x000E_AS_x000E__x0008_ì8_x0006_AÆçÃè	A6N_x001C_÷;)_x0006_AúÍG"x_x000B_A^n_x0011_ù_x0002__x0003_	_x000B_A9P)·_x000B_AÈ`å%D_x000B_AKÍ68ó_x000D_AÜý._¼í_x000B_Aô¸¦SåT_x000D_A2¶b ó_x0016__x000B_AÍC_x000D_Abºl ½¬_x000C_A¹_x001E_þB_x0018_	_x000C_A_x001F_ÜÏÌÇ_x0011__x000B_A_x0006_n¸káx_x000C_A_x0014_Ü_x0012_G_x000C_¢_x000E_Aâ÷~i _x000C_Aý_x0019__x0007_øI_x000D__x0003_AêáöxÂë_x0003_A	]¯óÊ_x0012__x0003_A³&lt;gù_x000B_A²lòV¡_x0003_AðV_x000B_A=6Ö,æß_x000B_Ah&lt;ÁÀ_x000B_A^4X:÷)_x000C_Aìl_x0003_ä__x000B_Aì/_x0004_}½_x0003_Aû]Åä9Ü_x0003_A_x0012_¶Wâ_x001B_;_x000B_A$Ñµ1_x000B_ä	Aüæû5z"_x000B_A_x0012_._x0001__x0019__x0006_Ô_x0003_AmÃ¯$1_x0005__x0003_A«bÌ_¦ý_x000B_A_x0002__x0005_k¡_x0002__x0010_!-_x0005_AåÿKgÒ_x000C_AjaÎb_x000C_AID"Êø¶_x000B_AKÎ{èlò_x0005_AÓñ0÷#_x000B_A_x0003_¹ðÛ|_x0005_A-_x000E_´§ßR_x000B_A¢@åV_x0004__x0005_A?u_x0017_%ü_x0005_A÷':_x000D_AiÐ@¥_x000C_A N_x0001_p¼_x000B_AÐ?a}²	Az%××_x0005_A_x0007_Ñ_x0017_ _x0007__x0002__x000B_A_x000F_G9±®-_x000E_Al_x0008_è_x000C__x0008_o_x000B_A_x0006_èÆ_x000E__x000D_A_x001D_dúø_x0005_A*CTg_x000E_½_x000B_Aú^4÷f_x0005_AÉ|u_x001B_ß¿_x0005_A_x001F_UAdèR_x0005_ABÅÆ_x0005_ARx_x0016_ßx_x0005_A}·vr_x0005_A=24Ìük_x000B_A£æ`Ù_x000B_A½C´åð	_x000D_A_x0017_öÃì	Aâ±à§_x0001__x0005_g_x000B__x000B_A¤o_x001E__x000C_¦	AÔ_x0013_Ò÷Ó_x0005_Ae@óÃ{_x000B_A:û«þ)ù_x000D_A_x0017_À_x0002_`&gt;_x0005_AS`è¼Ó_x001E__x000C_A®lý_x001A_ä2_x000C_A²eA_x000B_AIËP5_x0003__x000B_A(*äL_x0010_&amp;_x000D_AáWåQú{_x000B_A×!UÛhç_x0005_ADñãÆ_x0016_ _x000B_A&lt;ûr_x001D_(_x000D_A4]G¢_x0017__x001D__x0005_AT4,_x0005__x0013__x001A__x000C_ApYaé_x001F__x000D_AkNª&amp;ÿ_x0005_AÄ¬Åõ&lt;_x0005_AÙñ£3_x000D_AÐZ"_x0002_Q_x000C_A&amp;_x0017_ÚÌ¢_x000B_A_x0013_»°Õn_x0005_Aïàó_x001D_Íø	A¢÷g_x001C__x0015__x000C_AEzè¨î	A:À_x0006_ñ_x0004_`_x000D_A±³\ºVe_x000B_Aî+d9ôS_x000C_AªzfÏN¶_x000C_ATÄc:¯_x0005_A_x0003__x0007_¸_x0008_êÔl_x000B_A_x0013_Rô¢Í±_x000D_A~Âí¶Ô7_x000C_A­v[_x0011__5_x0007_AI?î@¶a_x0007_Aè_x0005_«Ù_x000C_AçÆ!§_x0004_Ã_x000B_A_x0001_µ©?_x000C_A_x001C_@B_x0007_A¢¡¨`©k_x000B_Aö¨ô?_x000C_AÌäºÄ¾e_x0007_AfÇf¬Ä-_x0007_A_x0018_;?;R_x000B_Afþmßt_x0007_AÂq0`_x000C_A _x0004_ªF«_x0007_ApÆ5T_x0006__x000E_AS¾&gt;°_x000C_A9 !­	Ar#,w&gt;_x000C_A+Ã1ß_x0017__x000B_A×KÑnF%_x000B_A~_x000E_ã_x001F__x000B_AfR_x000C_Cº_x000B_A"_x0002_E×¿´_x000D_AÐ	¸µ_x000B_A_xÃ_x000D_Ì_x000B_A#Ñ}üì_x000B_AvÍYd_x000B_AÿYÜ|¬_x0007_Aª¥_x000B_B_x0001__x0002_ºa_x000B_A&gt;fÇAå_x000C_Aý'ãH_x0005__x000B_A¨#V°N_x000B__x000B_A_x001D_c_x000B_~$_x000D_AG¦?0Ûp_x000B_A_x0003_Òñ5	_x0002_AN$æ¢Y_x000D_AÂz¨ _x0003_D_x000C_Aª_x0004_r_x0012_ÀM_x000B_A´»ëî"}_x000C_A`ÌQøä_x0002_A_x000E_øB{¸_x0002_AÚF·N|_x000B_AÔLÏj'}_x0002_AÚYZE-_x0014__x000D_AL·zO¾_x0002_A_x0012_hoô¾_x000B_A/ûÎ«¢_x0002_AÛÁWÀ_x000C_AVÓþðµ_x0002_A_x0019_ä\Vwà_x0002_Aq	Nã_x001E_ù	AkÅ_x0010__x001C_°_x000C_AÎ$ÀàÌÉ_x000C_A_x000F_LÀhÿ	AZ_x000E_mfû6_x0002_A\pñÒ0_x000D_AF¶á²m_x0002_A8_x0011_ac*m_x0002_A¥µ(~Äú_x0002_AË¤êB_x001A__x0019__x000C_A_x0001__x0003_ç$_x0017_¿S_x0003_A[áà?tè_x0003_A+	¡3_x000B_Au_x0007_#*i_x000B_AÞ'/ÿhù_x0003_AÙ»X®N_x000B_Ay¹W»F]_x0003_A_x0002_^_x0003__x0007_èí	AO_x0016_J/_x0003_AòÈk´g_x0011__x000C_AÃ_x0011_(Zh_x000B_AÉGëe_x0003_¥_x0003_A¿2¢Û±_x0003_A_x000E_ÅÔ.ºÅ_x000C_Ajnû_x0007__x0017__x000B_A=Eë~ÊÔ_x0003_AQx®_x0006_ï8_x000C_Au·ïåÓx_x0003_AÏ§M_x0012_Þx_x000B_AAY_x0016__x0012_ïÀ_x000B_AÂ_x000F_KÉW_x0003_A_x001B_mæãXT_x000D_A_x0001_®·_x0014_£_x000B_Aø_x001C_¬Ó_x000B_A¾tàbÎÈ_x000B_A÷À&lt;Ú`_x000B_AÀo%_x001F_Y_x0003_A_x001A_@giÎ&amp;_x000C_AnÙvÞl_x0003_AùeM;î_x000D_A{E!p%_x000B_Aú_x001E__x0004__x0007__x0002__x000C_A;zörÂ_x0007_A_x001C_dÐ_x0007_A8M&amp;©h_x000C_AÈÛnÇ¾	A:¢&lt;M_x0007_A®×^ÔU_x0007_A±A~ ê_x000B__x000B_AÏ®ÉPB£_x0007_A_x0005_ËC_x0014_î_x001C__x0007_A|ãÔ9Ì_x000B_Ay_x0001_´ÝÛÎ_x000C_A_m{*(_x0018__x000C_AdìÂ_x0003_\_x001B__x0007_A­_x001B_le&gt;_x0013__x000B_A2_x0008_¿¯Ú	A°êX_x0012_4·_x000C_AýRûUC_x000C_A]ÐC_x0013__x0006_q_x0007_AFÖY`oX_x0007_A_x000E__x0008_FB_x0007_A_x000F_óÆtëà	A@_x0015_ÒíÔQ_x000B_AØ!sBU_x0001__x000C_AbþkÐ@)_x000B_Aýs_x001D_r_x0013_@_x0007_Aù&lt;_x0016_ýÙ^_x000B_AÞ¤î^_x0013__x0007_AC_x000D_u[_x001A_þ	Aß_x0019_{hê_x0007_AO_x0018_«"Z{_x000C_A:_x0002_IªØÚ_x000C_A_x0002__x0007_ëÚ_x000B_A_x0001_½-@_x000B_AÄ*_x0004__x0007_A×_x0005_çP£_x0007__x000C_A_x0017_ÔV$W_x0007_AÇÕa_x000B_AuA_x0017_àf_x000C_A?qe½Gy_x000B_A^_x0005_÷+&amp;_x0012__x000D_A.Éçä_k_x000B_AùLHw¸_x0007_A/¤:îÎð_x000B_AÀÖI2Z´	A®¡\~ _x000B_AÛä~Ã_x000E_°_x0007_A/Ø¼;®_x000C_AÂ	_x0018_X.ì_x0007_A¨á¥b_x0007_A AQäÞd_x000C_AïÞ²_x0018_ª_x000B_AÄ2._x0018_î	Aa¬ú(_x0008__x000C_A_x0012_Ü~ÝæÛ_x0007_AOZ±ïy7_x000B_AB_x000F_T=m_x000B_A_x0006_&gt;_x001A__x0011_'_x000C_AÛÄ_x000C_N_x0002_Ç_x000B_Ah_x0018_hf_x000B_AÂó¼¡3F_x000D_AËwË_x0005_c;_x0007_A÷_x0012_;_x001C__x0001_ô_x000B_A¿Ó_x0003_ë_x0001__x0002_³Ú_x000B_A·Æ9G_x0002_A_x001C_B	óñ_x0002_A*óO_x0001_ _x0002_AÄîÌ¸­_x000D_AáaO~$H_x000B_AïÅ1ªÏ_x000B_A_x000B_\ëã_x000D_A_x0019_Aò_x000E_õ_x000B_AÉ*ÓuÐe_x000B_A_x0019__x0006_Ã_x000E__x000C_¼_x000B_A®_x0008__x0017_z_x000E_x_x0002_APÂüH_x0017_m_x000C_APuÅ(L!_x000B_AÊoÃ@ø_x000F__x0002_A9u·ðÉ¶	A_x0010_YyÌ¥ý	AÀPkëHú_x000B_Ar_x0003_9Iå_x0002_A7r\_x001C_´H_x000B_AûÒg¾_x0005__x000D_A _x001A_{2_x000D_A:_x000D_ÇãjH_x000D_A5&gt;! ±_x000B_AµÐËR_x0003_r_x0002_A»_x0016_U¾äÃ_x0002_A:&lt;IÞ	AI¯û3¾:_x000C_Aà¿ÞU_x000F_á_x0002_A»¹Èt_x0012_L_x000B_Aè²_x000D_%$i_x0002_Ad*¡YÅd_x000B_A_x0001__x0004_-õ1_x000C_]¹_x000B_AÀ´/+A!_x000C_A%Z)ÆÞ-_x000C_AÄXÃ¶H_x000B_AEá	©¬_x0004_Aß@Ê_x0002__x0017_z_x000B_Ar_x0019_ìx¼_x0002__x000C_Ak-_x0005_È~_x000C_A`)»_x0011_~_x000B_Aþí·J|Ò_x000B_Aói²Ø¬_x0004_AÈadö;_x0002__x000B_A-v$«9_x000B_A=uSWÁc_x000B_AÇøJÏøH_x0004_A@û¨z_x0004_A¶åd±ù_x000B_A6_x0004_:_x001E_}d_x0004_ATP)¶Y²_x000B_Aô_x001C_Üß_x000D__x000D_A«ñLù]:_x000D_A r_x0004_AÓè¡_x0004_A_x0003_Îé¹þ_x0004_Ax_x0004_TÃ_x0004_Aµwxç_x0001__x0004_A£,i61£_x0004_A×ÝV_x000C_AÆ}-÷&lt;_x0004_A_x0005_SÅ	os_x000B_A^Ð8a__x0004_A^&amp;«0_x0003__x0004__x0001_^_x000C_A_x0007_Ù¶úû_x001D__x000B_Al_x0004__x0014_%P_x000B_A_x000C_yYWqu_x0004_AÓâ_x0004_¤_x000C_A@æ7	 j_x0004_A_x0006_ÝÖÄé_x0004_AòkA_x001D_òý	AØ _x000D_Îî_x0004_A_x0010_MH_x0014_¨_x000B_APPÜ­Æ_x000C_A_x0002_92YB¯_x000C_A×e\Ð¯	A0soÖ&lt;¹	Aü}¤%	_x000C_AîÂ¿ _x000C_A÷nÂV·t_x000B_A¼pr÷h·	A¥Ò^^´ï_x0004_AÂ¹/{_x0016_O_x0004_Ax&gt;K}_x000D_A_x0015_9¢ ¯_x0013__x000C_AHpRÖw_x0003__x0004_AA6_x0004_ÑSk_x000C_AJx_x0011_?sÚ_x000B_A[¢_x0010_é»_x001C__x000C_A.¸À}#_x000B_A$ú-G¹_x0004_AÞ|IÎé_x0004_A[¨âMº_x0004_A7c©YJ+_x0004_A¤_x0013_/ýLð_x000B_A_x0001__x0005_ên±é_x0004__x000C_A¾&amp;{!Ë_x000B_A	M®ý_x000C__x000B_AÓ_x0015_ÃÀhD_x000C_AWe"ßò	A2®C_x000F__x0003__x000C_A8_x0012_ë¼T_x000D__x000B_A:2:_x000E__x000B_AEÀK_x001F_D_x0005_Aü_x001B_ï_x000B_AÃKò	A:Ýèu¦¢_x000B_AÿU_x0005_x±_x000C_A¾Í×Â_x000C_A_x0019_DèÀX_x0005_A6$®_x0003_æ_x000C_AÄ¯Q;_x000C_ADã_x0012_×_x000E_AhÃ_x0004__x0019_ _x0005_Ah_x000C_É_x0004_&gt;&lt;_x000C_Aåên?K_x0005_Aò¸_x000D_¯_x0005_A_x0018__x0006_­p½A_x000C_A½ 2?{_x000B_A`ZÜK_x0005_A_x001A__x001A_{_x0002__x001A_{_x0005_AL(_x000C_u_x000C__x000C_A_x0016_;ÂäÂÞ_x000C_A?®;S_x0013_+_x0005_AÁ×_áÛÜ_x000C_Ac_x000F_WÚý_x000C_A'[¹_x0001__x0002_*£_x000C_AÏ_x0003__x0003_AÆ_x0002_A|_x0016_B_x000C_AÈ»lÉi_x0002_Aù$0Ün_x000B_AÁ=y:_x001C__x000B_At_x0012_s5X÷	A_x000E_Ø¬7°_x000D_AQ@ùÇ_x0002_Aâ0_á_x000C_A~Z¼ØÍ_x0007__x000C_AÊ¸ì·ã_x000D_Aé_x0017__x0017__x000F__x001C__x0002_AË_x0016_}öÎâ_x0002_AI_x000C_ù¸ð_x0002_A(tmëÁ_x000C_AÛ_x001C_áYÑ._x0002_A!5L'Ïõ_x000B_Aa_x0012_±È_x0012_:_x000D_Aû#ý)_x0015_È_x0002_Aç]ö¿Ä_x000C_Al_x0004__x0012_\ÌÙ_x0002_ACdï_x0002_AÈ÷½C¹4_x000D_A±ìO_x0011_~8_x000C_A¨sÿüª_x001C__x000B_Aþ_x0001_þêoT_x000B_Amgî_x0002_A}¸»Õ2_x0007__x000B_Aï.X±ê_x000B_AÉ_x001A_Þ÷xb_x000B_AËº;8ºû_x0002_A_x0004__x0005_¿î_x0006__x000E_A'_x000E_QÄ³}_x000B_A³E¢þ_x0005_A3ºØû_x0005_A¨Ã_x001E_×ÄL_x0005_AÈÓ._x0001__x000C_A$¥ø¸EÝ_x000C_A_x0001_ïF¿|D_x000B_A_x0014_ò'_x001C_É_x0005_A«¦/$J(_x000B_A¹_x0015_â_x000F_cë_x0005_AÔYú±Û_x0005_Aêø_x0010_ßyÅ_x000B_AÀHÈRío_x0005_Aµ=_x0019_¦I_x0005_AÒ¼q@_x0005_A¥C³é_x0003__x000C_A}í(a¤Û_x000B_AÖø¥p_x001A__x000D__x000D_Aï5×× _x000E__x000C_A_x000F_åôø_x0005_AdNôÝ_x0005_AvÑèù¾_x0005_A_x000D_+Y_x0002__x0018_ú_x000C_A~÷w7d¥_x0005_AÇ(UÛT	_x000D_AùÏ_x0014__x0019_§_x0005_A_x0001_º1ñù~_x000B_A_x000B__x0014_6T.f_x0005_Aé²Ù¶BÔ_x0005_AÆ³Àþä_x0005_AÑG_x0003__x0003__x0004_2¼_x0004_AÒ¡«|_x0004_AÖlW=N_x000D_ANÚi+_x000B_AÚ_x001D_ï?G_x000B_A~&lt;P®¼+_x000D_AzÏ_x0002_¿_x0004_Aïg×"{¥_x000B_A_x0010_'_x0010_T/_x000D_A_x001A_P³ÿ4d_x0004_A£}Ñ2_x000B_ADßoÜ2,_x000B_AdÎ]õ3Ù_x000D_A¦2Ë0_x000B_Akc_x001F_ãØ_x0004_Adc×/Äj_x0004_AÌ_x0001_F­Ïm_x000C_A_x0014_¼9_x0019__x0004_Ao²Î¨¦!_x000D_Aì&gt;._x000B_x_x000C_Ae_x0017_oô_x0004_A:¸ça»_x001A__x000C_ApvÅ,òd_x0004_A*_x0015_óg53_x000B_A(Ì_x0017__x0013__x000B_AÖ_x001A_^¥ø_x0004_AcêîlÓj_x0004_AhÑÏÉÈ÷	AVì[_x000B_Aìòëd_x000B_AËÐ¶Îð_x0004_AÛºE_x0010_ú_x0004_A_x0003__x0004__x001C_®®,_x000C_A&lt;_x0012_ë÷Ò_x0004_A¬R«_x0002_5_x000C_AÎ}_x0016_»	A°vÇG_x0019__x000C_Ad_x001D_Í¼_x0008__x000B_AÊGsàÒ²_x0004_AJKÚK"_x0002__x000D_A²irlö_x000B_A_x0012__x0016_&lt;í)_x000C_A_x001F_ã_x0001_ïÈò_x000C_A¸_x0011_u@F_x0004_AI½ë]ÑQ_x0004_A{çÀ|øÅ_x000D_Asë&gt;t*X_x000C_AU_x001C_ÿ_x001C_e/_x000C_A¿òø¿ª_x0004_A¯Uc¸_x001B_C_x000B_AÑ[w¸_x001D__x0004_Au}6_x0003_T_x000B_A_x0005_/(þÎ_x0004_AÍ»Db!_x0004_A_x0002_î ê	A%óõÝFM_x000B_Ae;1F2_x000B_A_x0003_ó4ý	A_x0016_TÑ9_x000C_AÍû´sö_x0004_AÇ÷_x001A_/Ó_x0004_A3IB0BØ	AesÃÄwJ_x000B_A_}y:_x0002__x0003_å(_x0003_A_x001C_'_x0016__x0014_1_x000D_Aj8Z¼I_x000B_AHÚ,¡'ø_x000B_A¹_x0002_Bæ_x000B__x0003_AKë_x0010_j_x0019__x0003_AÑ_x0006_ÍXX_x000B_A¥ÜY¥£_x000B_AO}SÓ_x000C__x000B_AÝ &lt;@»E_x000C_AøiÌâHN_x000C_A`øØ_x001A__x000E_AHÛmÞ_x0007__x000B_AÂ¼ã{M=_x000B_A ß¨µ¼ù_x000C_AïùXØy_x000B_A@l¡«£_x000B_AX°_x001A_e/Ù_x000B_AîÐðÌ_x0006_f_x000B_AhÛ±Þ}_x0003_AÂód`µ\_x000C_AÃsyLu@_x000C_A_x0012_õÙmá_x0003_A9~_x0019_nî_x000B_A5lè[ß¦_x000B_Ak_x0001_JíY_x0012__x000C_A_x0003_8	Á°B_x000D_A!òëÿ_x000B_AW¨ÍÉ_x000B_A&gt;èCÝKw_x000B_A»ø_x000C_«'¥_x000B_A­|OÛ5º_x0003_A_x0001__x0002_8_x000E_#p.q_x0002_A?¾DR}ó	A_x0017_!d_x0001_ÂÆ_x0002_A_x0010_Á_x000E_×_x0010__x0002_AMÁ|2Îè	AGÓüSSJ_x0002_A°Ø Q_x000C_A5;jÇÔX_x000C_AÇ_x001B_\¦º	AE	Ì_x0006_!Í_x0002_Ah¦-G,_x000D_AT òä_x000B_A)½z[º?_x0002_A¡àTmu_x000D_AS¨ðÖRs_x0002_A÷}ëYâê_x000B_A(Å&gt;Æû_x0003__x000B_A_x0003_÷Þ3ãr_x000B_AÄbÔ_x001E_Í_x000C_AÁl_x0011_ªw_x000C_AT@åmc_x000B_AÕå_x0007_	A¶Þ_x001D_Keí	Aº_x000D_¢QÉ_x0002_AVýzNÙç_x000B_AU´Ø_x0015_øj_x000B_A]¹^_x000B_Akq)_x001F__x000B_AÐ#(JÂÇ_x0002_AÞ¸¢õô_x0002_AÔæQz/s_x000B_AÛ]Ý_x0002__x0003_µR_x0003_Ajf¹¼ùÙ_x000C_AÇ|_x0010_^±g_x0003_ALÊCPå	ABµ_x0014_o_x0003_A´3½:­_x0003_AÇÚø¾`_x0003_A_x0019_±å8_x000B_A¯¿^Ù2&amp;_x0003_A)½_x0003__x0004_µ_x000B_A_x0001_zW@_x000D_Aì&gt;_x0015_Aß_x001A__x000C_A_x000E_Ã­qV_x000B_Aß2&lt;5¿_x0016__x0003_A¹E_x0018_6Ó	A_x0006_*_x0017_â¶/_x0003_Aú *å	A_x000F_uw·GT_x0003_AylU=_x0001_Ã_x0003_A¾8±ì"µ_x000B_Am§Ü_x0010_hÔ_x000C_A¤_x001F_K_x0018_´_x0003_AXá½_x0014_Ú_x000B_AbaDD_x000C_A®_x0008_nc_x0001__x001D__x000B_A$úyoåh_x000B_AdæFÐç_x0003_AB-nÈ§_x000C_Azô£X~_x000C_Aÿ-_x000E__x0010_E_x000C_A0­}j@Á_x000D_AÄ÷¡)7_x0003_A_x0002__x0005_ýã_x001E_Ë_x000D__x000B_A Ð~?Á_x000B_AUÕ_x0003_óË:_x0005_A_x0013_Ä_x0003_ÛYÌ_x0005_Aì_x0006_¾\?r_x000B_A`­Ä_x0016_ä_x0005_A°ðÓ÷sÖ	A_x000B_K.ÉN_x000D_A_x0005_Õb_x001F_¯_x0005_Aûï±_x001A_ð*_x000B_Aý_x0008_;:_x0005_A#EwBRô_x000C_AA}?Of_x000B_Aãù\_x0011_®&amp;_x000B_A®_x0014_®X8_x0017__x000B_A_x0019_½_x0014_i_x000B_AÛõ[¾_x0013__x0005_AÔ_x0007_3_x0004_Yo_x000C_Aù¿þÜÖ_x0005_AB_x001D_®oð_x000B_A°áÈ_x0019_¸f_x000D_A_x0001_|ú_x000E_û_x000B_AL$ù_x0004_#_x000B_Aöík_x0018_[r_x0005_AÍX_²JË_x0005_ADÒÐKë_x000C_Ad&gt;Äë_x0012__x000C_AÎÃtËÙ·_x000B_AÀ)Æ¹_x0001_Ù_x0005_AãÆÛ±_x0014__x0005_Aýþ_x001E_A_x000B_A!V_x0003__x0004_Ó¦_x0004_AH¤ÙB_x000B_A!þ(ÐÙ_x000B_AØsY(-_x000B_A ðXÂþ_x0017__x000B_AO_x0016_¨yþ_x000B_AO}ax_x001A__x000B_A2@ðª_x0004__x000D_AD{_x0005_ÿh_x000B_A7¦üÈÃÖ_x000B_AV2û_{_x000B_AÞßvZ_x0003__x000B_Af_óÜsS_x0004_AøÁ,/×_x000C_Az_x000E_]_x000F_d§_x0004_Ag_x0002_Ô_x001F__x000D_A8Õ_x001A_!I_x0003__x000C_Aõ-ÇD`_x0004_AKro_x000B_AÍê¿^_x0004_A_x001D_¡_x001B__x0010_P-_x000C_A_x0017_«¤$_x0001__x0004_A|hæãeû	AÊª\^ä_x000B_A$®ÙÁ]_x000C_A£hÈö:_x0004_Afó4Ù_x000C_A³²&gt;_x000C_»ÿ_x0004_AtÅ[Q6ù_x000C_A|´§Pq2_x000C_A¦ÂýÑEL_x000B_AçA_x0002_aDê_x0004_A_x0001__x0003_§ª #Ê_x0003_A]9-ª1Þ_x000B_A]¬?R=_x0003_Af|*$Cé	ASño MH_x000B_Aç@´_x0004_p_x000C_AUÔ_x000E_²Ü_x001B__x0003_A²³±Kþ_x000B_A kM_x0001_â_x000C_AN»É{ÙO_x000D_A_x0017_'ïc^_x000B_AÀ&amp;î,_x000B_A¯	!Ö[Ê_x0003_A»uJ ¾_x0003_A_x0018_ÑA~V_x001F__x0003_Aþ_x001F_pø	A¡_x000F_¦_x0007_«â_x000B_A_x000B_ã£2_x0006__x000C_AÔ_x0006_³¶_x0002_S_x000B_AûÎÉB_x000D__x000C_A×þô[$_x000C_Au·Âr_x0008__x0003_Aî(ë#_x0004__x0003_A_x001E_à]_x001D_]_x0014__x000C_A¥ÙI_x001D__x000C_A_x0012_eà÷B_x0003_A»!EÛß¦_x000C_A5_x000B_Ë*Ëõ_x000C_A_x001F_:D®._x000B_Aè±3ù_x0003_Aâ_x0007_ÄÞ_x0003_Aâ	@/_x0002__x0003_¤H_x000C_A¿{_x000D_¶ý_x000B_A_x0003_\:¢_x001E__x0003_A§_x000E__x0014_Aæ_x0003_AR	àfÛ_x0003_Adí	¯Æ	Aå®Ä½¬_x000B_A ×´N³_x000B_A¥GH/q»_x0003_Aü2¸Zïº_x000B_AØª@ÿ°+_x0003_A_x001B_þ\fyÌ_x000C_AD´_x0006_ÀWÑ_x000B_A_x000F_^ç_x001C__x0019_´_x000B_A«_x0015_ò³õ_x0003_AðXâP_x0007__x000C_AeøßI~_x0003_AèÆã£«4_x000B_A_x0010_fíàÏ´_x000C_AU®Ïj~l_x0003_AºÓÉ_x000F__x000E__x0016__x000C_AG#_x0019_6´Ê_x0003_Aür[ä&amp;_x000B_Ae¨ _x0012_Ý_x0003_A[Crä*_x001E__x000D_Aæ,Èc_x0003_A,G{(_x000B_Az|N;5'_x0003_A_x0001__x0019_²Ú_x0008__x000C_A?_x0015_¨hÑ_x0003_A²¿_x0018_U¸_x0003_A_x001B_{_x0018_oLw_x000C_A_x0001__x0003_²Ì Dsÿ_x000D_Aô_x0017__x0002__x0008_Ê_x000D_Aõ{ÊÜø_x000B_Aº_x0006_oø_x0008_Æ_x000B_A&gt; ;×¨_x0003_A²Büüc_x000C_A_x0001_ììû_x000C_A_x0014_Ð[_x0017_Ñ_x000C_Aj¥ÅÉ_x0003_AL1¶«50_x000B_AÎB³*¢_x000D_AÀZÅÚïn_x000D_Aák8x1_x0003_A·½Wç1_x000D_Aè¤ê_x0011_&amp;¬_x000C_AÈpÞû_x0005__x000B_Aq¢_x000E_Þ½B_x000B_A_x000E__x000F_²½_x0019__x000B_Aã_x0001_ÞÕZH_x0003_Auµ_x0013__x0015__x0003_A«_x000F_æVÎ_x000C_A_x001C_Õ2cö	A/_x0002_;_x000D_A_x0017_ú_x000F__x000B_ADvÁIð&gt;_x000B_A4¯_x000C_p¦_x000C_AA\Û¾L_x000C_Aù_x0003_êt_x0011__x0003_A;21Ç-c_x0003_A_x001A_x&gt;_x0014_õ"_x0003_A?¬°¶_x0002__x001E__x000D_A&amp;h_x0001__x0001__x0002_8_x0002_A_x0002_;u_x000F_8_x000C_A_x0018_ZÏñ_x000B_AØlî7wg_x0002_A_x0019_NÿPØN_x0002_AÎ0_x001E_e_x000B_A.9üy_x001F__x0002_A{z·Û_x000C_Að_x000D_/_x000B_A»_x001F_ó½×!_x000C_A~tÞþ?	_x000B_A og_x0012_À_x000B_AVU¦2¿_x000B_AO£=¾_x000B_AÁFÇ¾,_x0002_Av;V&lt;¸_x0017__x000B_AÃ·ñº_x0002_A¨_x001E_ÿ²ÓÈ_x000D_A_x0010__x000D_9ì!²_x0002_Aë_x0016_On6_x0002_A¡Ï_x0018_!ü_x0002_A3îNñU_x000B_AdZpÊ¤´_x0002_AèJCïÀñ	A&amp;Á_x001B_ñ_x000C_AÜø. ø_x0002_AæÚ÷È_x001D__x000C_A_x0014_ºÖNß_x000D_AÖ6_x0017_Ø_x000C_Aò§Ó=È_x000C_ApÀ¾~_x0005_u_x0002_A_x001A_Åì@~_x000D_A_x0001__x0002_ñ_x0010_wgËJ_x000B_An_x0011_²5:É	A5é_x0010_mP_x000B_Aî"$Ð¿ä_x000B_Ac·_x000C_@ _x000C_AÊ"äÇ¤_x0002_A³[¤Ù-Ï_x0002_A_x0018_wª&amp;ì	AÛr_x0014__x0015_É_x0002_A_x0019_Y}ÑÎ_x0002_A_x001E_Üm©_x000B__x000C_AôÉÜtt_x0002_ANé[yÊ©_x0002_AÏòíÿµ_x000B_A_x0004_;½Y_x000D_AÇnwéåî	A¶{È^-_x000B_ApÇx%²W_x000B_AhÜåd_x0002_ArÖxê_x000C_AIÍm­_x000B_AÿÓ_x0014_%4_x000C_AÑÂCAå_x0002_A*¯½àÁ_x001C__x000C_AjÎkÛÍþ_x000C_AØ_x001C_}Lk_x0002_A_x000E_\µU_x000C_Aq_x0016_tÂ_x000B_A§Eä*_x0002_A~Å_x0007_UMÕ	A·#_x0017_íé_x0002_A¿*ÙS_x0001__x0002_C_x000B__x000C_AÛqëS¾_x000B_AÇ©_x000E_ßÄE_x000B_AÃ_x0015_ÏØ_x000B_Aõ_x0014_Ç×Y_x0002_A¦^â3© _x0002_A9Ú7/p_x000C_AN$ ©_x0002_Afbdb¥ü_x000B_A¬U¤Äç	AÊ_x0006__x001B_y ¢_x0002_AÑ`_x000B_-÷_x000B_AÓté+¿	AþX¼(Â_x0002_A&gt;²y,^_x0002_Aky]E_x0002_Aôô/¿_x000B_A_x0012__x000E_(2ó°_x000B_AÇ´cæ_x0002_A_x001C_ÂAëP_x000B_AÞVÛvÂh_x0002_A©Û_x001E_Æ_x000B_AB_x0003_³d~ê_x000B_AÌ|uèt_x000C_Af-õ£x_x0002_At¨'Ê_x0012_e_x0002_Ah`{À_x0002_Aùª¬rë_x0002_A_x0005_ª¤w_x000B_AC9#E&lt;K_x000B_Aõ~&amp;_x0019__x000D_AÏÞÊ_x0004_ù²_x000B_A_x0002__x0005_ï£_x0013_Á_x0005_A_x0019_3_x000C_¦á	A:²ÃÐ_x000C_Au°@	8_x000B_A_x0008_{örJà	Azæ·Iþ_x000B_AÇQJ_x0003__x0006_U_x000B_A)¸r^¶_x0005_AW_x001C_"_x0002_Ç%_x0005_Aå_x000F_Â)cû_x000B_AD_x001C__x0013_¤_x0005_A±­¼|ÕÁ	A`m°ñÁ_x0005_AbeX_x001D_íâ	A¤ØNè´	A¦hK¼#_x000D_A_x0004_êZDP_x000C_AÊðù­_x001A__x0001__x000B_A\Ó|D¾ð_x000C_A"òÄL/_x000C_A«Õ{U_x000C_AÄÃ*]_x001B__x000C_AG6_x000C_ä¯z_x0005_AÅéÀ¼'_x001E__x0005_A_x001F_¾2"T._x000B_AéçÉI,_x0005_A4~áDªí_x0005_A}þM8_x0005_Ad¯;"'«_x000B_A¿Û)6_x000C_ARyû_x001A_ÅW_x000C_A%3Ô·_x0001__x0003_Íö	A=5_x000F_5Öi_x000C_AÜ¬o_x0001_rÈ	Aÿ!\Øs_x0003_AÖF`õF_x000B_AJc~_x0005_Þ	Ag5[x_x0003_Aäün_x001D_²õ_x000B_A_x0002_´ÙÏNñ_x0003_A®Úÿ_x000C__x000E__x0003_A´ª#_x001E__x0003_AØZ·ùf%_x000C_A_x000B_qÊ_x000E_'_x000B_A&gt;÷ñy_x000C_Al7_x0018_¶rI_x000B_A%6PôÜ_x0003_AY*[¤u_x001B__x000B_ApÙùÛÅ_x0003_Afâ_x0019_5CU_x0003_Au_x001E_¬¡_x0003_AoÏðO%_x000C_A#ìÅa¾_x000B_A_x001C_qF¹Z_x000D_AdT_x000F__x0003_Ar_x0018_h	Ýb_x0003_A?_x0018_úå_x0003_A©N_x0012__x0018_êc_x000B_AÓ_x0012__x0016_¤_x0003_A¹_x001B_³ç_x000B_A}_x001F_è&amp;Q_x000B_A¾¬ùÐñ_x000B_A-¶_x0005_=öV_x000B_A_x0002__x0003_ÂîÍ¥ý_x000C_A¥ë_x001B__x0002_C_x000D_A_x000C_O&amp;Ky_x0003_A_x0007_Õ!p_x000D_A!Cèíè_x0003_A3TÎcV_x000C_AûP]_x0001__x000B_Aò10B_x000C_Aïg«¨_x0003_A_x001B_N_x001D_¯ó_x000C_AËÒäZMà_x0003_A_x001D_ dô_x000B_AE6z°ûx_x0003_A_x0007_§*ò¿_x000C_AèV?íì_x0013__x000B_A²xX#T_x000B_AÏÂóÅ?_x000B_AWlµt_x000D_Aè@í_x001A_©p_x0003_AJVP@¯_x000B_A;&gt;ùîÊ_x000C_AªZ_x0012__x001E_^_x000C_AFæ5n?_x000B_A¡X@_x000B_A_x0014_ÍF_x0012_ø_x0003_AÏÍêÒ÷_x000B_A³"c²I^_x0003_Aî£0?À¹_x0003_A^_x0016_¡Ä|{_x000C_Ay1]²­s_x0003_Af]¯_x0017_Ã_x0003_AÈp+®_x0001__x0002_îL_x000B_A©ï3ù_x0006__x000B_Aþu=&amp;Í\_x0002_Aì×$_x000C_A-fú·9_x000C_A¶%ô÷&lt;_x000C__x000B_A¢_x0014_t_x0004_GØ_x000B_A%iÉ_x0019_Þ_x0002_A¬Ë¦_x0005__x001F_,_x000C_Aí_x0014_IþY_x000B_A;à#Çáí_x0002_A³%X_x0004_Á©	Aé_x001D_Öñ£_x0002_Aa»_x000B_Awo¨?9è_x000C_AÇv¼á_x0002_AÊúË{_x0004__x000D_AY_x0001_"_x0004_ÃÀ	A1Âe_x0006__x0012__x000C_Aæzþ7_x0002_A_x000F_Eç_x0002_AnOoU¼b_x000B_A\N¯^í_x000B_Aª5FûEÝ_x0002_Aãxs_x0008__x000B__x000B_A_x000C_^gmä_x001A__x0002_A¿ÔÏAØ¥_x000C_A&gt;ÆfûÕ_x0002_AÞey¯_x0006__x0002_ARåB}×!_x000B_AF_x000F_r_x0002_A_x000F_Ëþ`_x000B_A_x0001__x0002__x0019_	_x0007_¾x3_x0002_A_x0004_±ujÞ»_x0002_Aê¥:_x0004__x000C_AÎøæ,_x0013__x000B_A8ö_x0010_ú»	A¿_x0013__x0017__x0016_ñ_x0002_Aa®`_x0005__x0007_4_x0002_AFå©Ú³©_x000B_A)³Ç]ã_x000C_AQ(dß×_x0003__x000D_AS®°_x0001__x0008_A_x000B_Aj^°Ö5_x000B__x000C_Aâ_x000C__x0014__x0011_h_x000C_A_x0011_ªå_x001F_iÃ_x0002_A¦}_x001C_­]_x0018__x000B_Aµå_x001D_Æ_x0011_Î_x0002_Añ¯VKr_x000C_AÕðñ_x0004_¢p_x000C_A}fÈYÝì_x000B_A!ÿ_x001A_Ö³_x0002_A(ÞqÎºò_x0002_AcO1B[_x001F__x000C_AÍAj_x0019_2_x000B_A­L_x000E_ eV_x000D_Ayæqçþ_x000B_Ab;_x0002_ß_x0002_Azov[°_x000B_AöÓÊ¶z_x000C_Ab_x001B_­_x001F_._x000B_Aâq_x0004_~	_x0002_Aö2í½¤_x0002_AÛ©&lt;&gt;_x0001__x0002_@_x0015__x000D_AÚ¢ÉAw_x0002_AôR-&amp;_x0007_s_x000C_AH'_x0011__x0008_&lt;û_x0002_A	ú_x001D_¨Ãu_x000C_A Foh¬_x0002_A×néþ_x000C__x000C_A_x0001_«7Åõb_x000D_A_x001A_ëÀ¸|_x000B_A'Úòè99_x000B_AË:iÃ`_x000B_AR_x0017_î_x001B_òP_x0002_AÊ6Bóµ5_x000C_A1!_x000F__x0005_²ù_x0002_AÄ'ì_x0007_#_x0012__x000B_A_x0010_v__x0002_¢_x0018__x0002_AÖÀß0_x0013_ü_x000D_AÒ½:a_x0008__x000C_AÖ|yûú_x0002_Ae+[xª_x0002_A»çxÄò_x000B_Ayï_x0004_A_x000D_,_x000B_A¸_x001C__x0014_²´_x000B_Aé6Ä_x0003_&amp;_x000C_A_x001A_éSEÖ®_x000B_AúÍ3B$æ_x000B_A_x0008_7._x000D_A÷wL_x0012_ià_x000C_A_x001D_0á&lt;O_x000B_A9.^­_x0002_APJä J·_x0002_AØJ_x000B_\§Ü_x000B_A_x0001__x0005_®]$_x000C_A`,@_x0010__x0015_a_x000D_Açè_x0002__x000B_AÓ¼¶_x0004__x0014_I_x000B_A._x0001_fÒ=_x000B_A®þqd_x0003__x000C_AWÐ7H`_x0005_A_x0006_¼;ºé_x000B_A_x001C_²ã_x001B__x0005_A_x000C__x0014__x0017__x0019__x000B_A&amp;©ª_x0005_Añ~ÚÔç	_x000B_A_x001C_òæC_x000B_AÒg-$¯_x000D_AW_x000F__Õ_x0005_AÌUØð_x0005_AÉ¾g_x0019_Æ_x0005_AØ9H3Ñ|_x000D_Aq­_x0005_$;_x0005_AqøÈÍ©¹_x000B_A õ_x0010__x000C_Aå_x0015_fÂ_x0005_Aaá`bh_x0005_Aôa©7_x001E_"_x000B_A_x001E__x000B_Â?ê,_x0005_Añ+Û9&gt;§_x000B_AÔËI_x0017_c_x000B__x000D_AfÑõ1ú_x0014__x000C_A2ÈçV_x0005_AÊe_x0018_å'_x000B_A¡ÎÔ4åÅ_x0005_AÎ&amp;Yà_x0001__x0002_aj_x000B_A_x0014_}èÊN_x000C_Aó±ã6*K_x000C_A¤_x0003_vI_x0002_AµPnF_x001E_Z_x000C_AÃþ_x000E_B^*_x000D_A=°©_x0011_^_x000B_A_x0007_)¿ðj&lt;_x000B_AR°!s÷_x000B_AÏ_x001D_é×_x0002_A¢5.dÖ_x000C_A_x0013_&lt;zàä%_x000B_A_x0016__x0013_?Ã6_x000B_A©_x001A_Íd×_x000B_Ah2Ún_x001B_¾	AYS_x0013_½^_x000B_A_x001F_ëD9ú_x000B_Aõs.í¸_x0002_Aß¥).=_x000B_A%_x0002__x0007_2i__x000C_AF±¹_x0008_ _x0002_AE_x0004_£0Q_x001B__x000B_A`nêè5Å	A÷½_x0005_iÊ_x000C_A©_x001F_¾x_x0014__x0002_A¥ïh³Ý]_x000B_AÙH? wð_x000C_A4Éi_x0013_Eò_x000C_AÊó¹8_x0010__x000B_AÜB&gt;^'_x000B_AGWF§ú_x0002_A_x001D_¢Ý_x000E_B_x000C_A_x0003__x0004_C\_Gô;_x000B_A_x0012_/_x000F_4_x0012_ë_x0004_A¤Å@_x001D_Ù_x0004_AÂéÊ°_x000C_A¶ö^µÂ³_x0004_Aÿ)Ì¿ÅÚ_x000D_A¯î_x001C_àz_x0013__x000C_Aä#I­ó+_x0004_A_x0018_·"HÉ_x0004__x000B_AOÖ&amp;v_x0014__x000B_AÞªS-?_x000C_A©Î _È_x0004_A5æ_x001A_\¡k_x0004_AÜ·-@*&gt;_x000C_A_x0001__x0015_kì_x000B_A1êî2_x0007_0_x000C_AD4§ó_x0002__x0004_A½¾÷Û_x000E__x0004_A^¡)6Õ§_x000C_AOãÆãË_x0004_At/¤#[_x0011__x0004_A*ß9@æl_x000D_A9=Úi_x000D_A_x0003_R9aÓ_x0004_AÌ±ÂÇ­_x0004_A}â8LqÅ_x000B_A±Õö_x001C__x0005_ä_x000C_A[(_x000C__x0004_AØ^°+_x0004_A_x000B_Î%\ª6_x000E_A¦_x0003__x001E_d_x0015__x000E_APÝþ_x0001__x0002_Y*_x000B_AïjHXY®_x000B_AàîÜ&gt;&gt;_x000B_AÆÄ§iÖ_x000C_AÝGÊ«±_x000B_A8-_x0017_X½T_x000E_Af_x0005_:I_x0018__x0002_A_x0017_Êø«}_x0015__x000B_A:G ÂTG_x000C_Aj_x000B_æ@Ã5_x0002_Aú_x0019_BÎ_x0002_A_x0007_*_x0007_$_x000C_AxÄûûZ÷_x000C_AVù{1?k_x000B_A²_x0003__x0014_èr_x000B_Aw(áP_x0002_AÒÂÈ¹h´_x0002_Aï8Í%ý_x000C_A¹ñpv«_x000C_AÝ :» _x0002_A#_x0002_þÚõ_x0002_Am/ùà`_x0002_A3²H×|_x000B_A¨®_x0018_²ì_x000B_ASÈÅ_x0005_ÚZ_x0002_A¤]ÓyM_x0002_Aü6¬î_x000B_AFDº­¿¼_x000C_A_x0008_À&gt;78_x000B_AZ8/M`Ê_x000B_A¹T/u_x000B_A0_x0012_Wã;_x0002_A_x0001__x0002_e@r_x000D__x0015_?_x0002_Aîüº_x0018_;_x000D__x000E_A]1_x0006__x001E__x0016_·_x000B_AVÒZðz+_x000C_AWç¥7æ\_x000C_AG¤G_x000B_AX~5^_x000C_A&gt;_x0012_Ð&lt;_x0002_A_x0010_úvñÈ(_x000B_A7PÏáð	Adr 7h«_x000D_Ab,sQ»&lt;_x000C_AóYùæ_x0002_A^Gw_x0006_ô´_x0002_A(1Í#}_x000B_A_x0007_ñ_x0014_öÎ#_x0002_Aþ÷_x0014_Q¯f_x0002_Ac_x001C__x001C_Ý÷K_x000C_AAøKº_x0019_U_x000C_A,X_x0010__x001E_dM_x000B_A¹­eöq_x000B_AÔ¡ J.ñ	A_x0003__:Âø_x000B_A¶w_x000F_¹ß	AA,û(¶_x0012__x000B_AÒÕ%É_x000B_A¬Óô9Ô¸_x000C_A_x000E__x0017_¬}kÄ_x0002_A¯«ÒÜ	Aß;"t;Ù_x0002_AO0¦X_x001D__x000B_AAW&lt;W_x0001__x0003_*%_x000D_AÂ_x0005_ÔÒÙ\_x000B_A*·Þ	AÕ?2»_x000E__x000C_A¬o_x0017__x001C__x000C_AÜµ_x0019_eº_x000C_AáÜ}oZ_x0003_A»Vhd3Ã_x000B_A_LÓpØ_x0003_AÔúoÝ&lt;_x000B_ADé~. ø	A')_x0011_Ó_x0002_c_x000C_AAï?Q_x001C_ì_x000C_A_x0013__x0002_PÞÁg_x000B_A³ã­±õ_x0003__x0003_A7ØyC¢_x000C_ADÎ_x0011_é0_x000B_AÏXâ_x001C__x000B_A^}Ï"|_x0003_Amjÿ_x001F__x001C_[_x0003_AÈãèÚ£[_x0003_A=_x001B_Ðw_x0003_ApgR¥Ûû_x000B_AÇ_x001B_·_x001F_Í1_x000C_Aàªrê#_x000B_AÍw+oÕ&lt;_x000E_A¨q÷Íß_x000C_Aü%_x0012_b(_x0003_AÝw8Vo_x0013__x000E_A²^hÜ°_x0003_AJ#¯·6_x000C_A_x001B_Üb_x0016_óæ	A_x0002__x0003_ó_x001E_h_x0008_\_x000B_A¥_x000B_Ð§Õ_x000B_A	GS$_x000B_A_x001A_fÌà6x_x000B_A"öÇY_x000B_A_x0017_T8Þ¾_x000D_Aÿ©¥K_x000C_AÔÇ¶=j_x000B_A½µÙÙ?_x0003_AµmdzÎ«_x000B_AÜµ_x0007_©¥¦_x000B_A:ÿGÔ_x000B__x0003_A¯¸_x0005_8´_x0006__x000C_A'C³!I¼_x000D_A×¥.Û@s_x000C_A_x0001_bqÕ_x000B_A½óÆ}_x0003_A_x0014_BYú	AÎvÉÞ&amp;K_x000B_Aí¢E½ë	Ay9³¤_x0002_ð_x000B_A3Ôb[*_x000C_A_x0019_ÚßWÞ_x0003_A_x0006_VWüø__x000B_A_x0016_«Z/1_x000B_A7Oò¨_x000C_A¦¥?ß¯m_x000B_A·z³¨õ²_x000C_Aùò_x0015_ó\Ù	A_I4_x0002_Îñ_x0003_AæCKØ3_x000B_Aq\æ3_x0005__x0006_N&amp;_x000B_Aþ_x0001_ª_x0003__x000F_p_x000C_AUîÎ©Í5_x0006_A $h_x0017__x0006_A·?ñÔè_x000B_A¡mtS)_x0006_A«+_ÞY_x000C_AG/ñS]_x000B_AYoÂ§2í_x000C_AlTæ_x0004_¹_x000B_A__x001F_ý®²_x0006_A1è_x0008_Ý½_x0001__x000B_AXÀ£I_x000E__x0006_A*ô{B_x0007__x000B_A§«óÉOw_x000B_AL%VØ_x0006_A9ò_x0002_¾º_x0006_AÇØä	AzàÉ_x0003__x0006_A_x0012_À_x001D_aù:_x000B_A}_x001E_·_x0005_»_x0006_A¡ÿD_x0006_AÄaüu=_x0006_A±öÀ_x001E_¡v_x0006_Au/©_x000E__x000C_A_x0006_ÃX®$&gt;_x0006_A_x0005_DÀiCÁ_x000C_Aë¢-¡_x000B_AéüÀñO_x000C_AØMãþº!_x000C_AGUø'Á	AíýE_x001B_X_x000B_A_x0002__x0006_û^ÿ#O6_x000D_A?ólè_x0004_Ò_x000C_A5¼*°D_x000C_A_x0017_d¸Ð³­_x000C_AzºùÑ½ñ_x000B_A:&lt;«kÄ£_x000C_A¼Þ*gA_x000C_ASÉÓ0û×	A²o_x001C__x001E__x000B_Ao3`_x0014_f_x0006_Az¤=_x001A__x000B_A]_x0012_"-#ò_x000B_AÏ´fvwl_x000C_Aó6_x001A_ã	A%U¾_x001B__x000B_A¨²_x0011_n_x0005__x000B_AU¶V`G¿_x0006_A¨_x0013_Nüù_x001E__x0006_AIÔ_x001C_î¹Ó	AMDOÖº_x0006_Aõ,_x001E_,Ó_x000B_A¥n·¨{_x0006_A1÷§j0_x0006_A¾|¾Ê¼_x000D_A/¾U_x0012__x000B_AQ]¢l_x000B_A- ÷5_x0003_9_x000B_A¬ÀÊ¨E_x000D_AqÚ6²_x000C_Aõ,)¿ï_x0006_AºÆÄ_x0001__x0018_®_x0006_A_x001D__x001F__x000F__x0006__x0008_`à_x000B_A_x0001_Â_x0006_Hk¦_x0008_AQÌÓrGr_x000C_AuÿiÛC__x000D_A&lt;à«_x001F__x000B_A+Í)óÑ_x0008_A_x0016_³9µ_x0013__x000C_Ah¹ú¶Ö²_x000B_Az_x0007_Å&amp;S7_x000C_A]Fÿ_x0014_=_x000C_A§¹Û^_x0008_AÝ´xÝ_x0008_AóÓ³7_x000B_A{bUË@_x0008_Aµ×;7_x0003_q_x000B_AE*_x0006_b_x0005__x0008_AaIRºÕ	AÏ_x0004_Tü	_x000C_A4ä0sé_x000C_AgUÝ¤K_x000C_Aâ½C¡8_x000B_AU¶s3Ö_x0008_AÄé_x000D__x000B_¶_x000C_A;Çï¼ó_x001E__x000B_AiüéÔ~_x0008_ATS©9õ_x0008_AÈòJ_x0001__x0002__x0008_A`B¡Ê_x000B_È_x000B_A_x0015_Ç;î_x0008_Aç9ò®=_x0008_Agl_x0013_ï³Ú_x0008_AH0_x0001_w_x0018_z_x0008_A_x0001__x0003_Ú_x001C_g_x000E_á_x000B_A~:_x001F_Ð'_x0003_A&amp;;_x0001_(zz_x0003_Ay$5_x0008__x0003_AQ_x0016_E&amp;é_x0015__x0003_AÞíC_x000B_Aiº$¸Ö-_x000B_Aû»LY6Ú_x0003_AI)ú³_x000B_A²±ZjÉF_x000C_AFû'aÒâ_x000C_A_x0017_t±«;¸_x000C_AG/¼D_x000E__x000C_AIÀ¿:Z_x000B_A¤Dæs_x000B_A¤Öf_x0010_¨`_x000C_Aâx¬Ëu_x0003_Agi_x0004_G[_x0015__x000C_A{^y¼_x0003_Aª±Ã©5µ_x000C_AÛ4_x0013__x0013_é_x000B_AþMGÛq_x000C_A¶©·#ÖE_x0003_Ax°ðxíU_x000B_Aæ_x000D_bnú_x000B_A7_x0005_¶Û_x001C__x0002__x000C_A@_x0004_Æü__x000C_Aè7»Ãæ±_x0003_A_RÃ-¬_x0003_AL£_x0015__x001C__x0011__x000B_Aó].Q_x000B_A¼´b_x0001__x0002__x0013__x0014__x0002_Adð¤§_x0006__x000B_AEÆ[\}/_x000E_A@&gt;q.G»_x000C_A|Ç_x0010__x0002__x0018__x0002_AÖÑn_x0011__x001A_E_x000B_A_x000E__x001B_ÍøyQ_x0002_AÝ8n¼N_x0002_Aéeï_x001B_ó	Aü_x0004__x0014_òX_x0002__x000B_AügP-}·_x000B_A+òtÎN_x0002_A­_x001D_*Pëª	A´XGô6_x000B_AË_x0006_Å6_x0004__x000B_AË° _x0003__x0002_Al_x0008_ª	¸;_x000B_AódP%%4_x000B_AÄ_x0016_¿_x0004__x000C_õ	AXuøß_x0002_AíL¹¨â_x0002_A2ÕI_x0019_{_x000D_AÁa[2{&gt;_x000D_Ak&amp;ý=)ß_x000B_AÜO·ãQÊ_x000B_AB¼.Uj$_x000C_A#Q´"'_x000D_Aõb½óNÑ	AòrsÚ&gt;÷_x0002_AÃf¬î­_x000D_AºbS	_x0014__x000C_A_x0016_ÇÆK_x000B_A_x0003__x0006__x0003_µ9RÖ¡_x000C_AWôÙ_x0002_Ê_x000F__x000B_AØQEß_x0003_t_x000C_Ai¤ý%f_x000C_A;-äa_x0006_A´ëåÝ.(_x000D_Að_x0001_±¾Î_x0005__x000C_A¸OÜÖ_x000B_AjG&gt;LÁ_x0006_Aþ_x000C_,_x0003_¦U_x000B_Aÿ`¡cT_x0006_A°8wY6t_x000B_AÀñ7«	Aój_x001F_Õ_x0010__x000E_AÀ-ß;]Z_x000B_Ax5â¾®_x0006_Au«²E_x000B_A¡â¾Liå_x000B_AìvOv#_x0006_A`é}©e_x000C_A¡uÈ_x0011_&gt;_x000D_A#_x0005_(l_x0015_!_x000D_Aå«òói_x0012__x000D_A_x001F_Èôë	Azÿ½³_x001E_d_x0006_A_x0004_·eÙ!_x0006__x000B_A&amp;_x0013__x0016__x001A_ß4_x0006_Aúnû_x0012_vX_x000C_A¯_x000E_Âùµý_x0006_AHµ¦.²_x000C_AánT[«©_x000C_AfÏR _x0001__x0002_g_x000C_A»A _x0019_än_x0002_A¾ÞfEÏ_x000B_AÔòÝNw_x000D_A%ßËÒòª_x000C_Ae_x0006_H)_x000E__x000B_A³¢_x000F_ÆºT_x0002_AÂ¸ÝOÜÏ_x000B_A_x0017_C5_x0004_£_x0013__x000D_AÊ¿_x0018_o_x000C_AJ-Æ0q¶_x000D_AÑÁn±_x000B_A"°h¸Þÿ_x000B_A_Ü:vY_x0002_A_x0002_q5âb¸_x000B_A_x0005_/IÄ¼_x0002_Aö9_x0002_ê¢à_x0002_A£×ëÎ¹H_x0002_A¬0àî~_x0002_AÈü²k_x0019__x000D_AÛMî5_x0002_AaF·rÏ_x0006__x000C_A_x0015_Þ_x0017_t`_x000B_A¨@»O_x0002_A)é/'ø_x0002_A_x0007_Ê_x0003_!ð½_x000C_AÊy*¼_x0015__x0002_A}bH»´å_x0002_AÝÔV	_x001B_2_x000C_A_x0006_Ýr¯ÿ	AgL#	_x0003__x000D_AYÃÀ _x000B_A</t>
  </si>
  <si>
    <t>fb8c9a85399243002931efa1de4026cf_x0001__x0003_¡ÆþR¡_x000B_AÌS¿Jmõ	A_x0018_Ý¥_x0003_AZtÌ_x0013__x0018__x0003_A¡_x0007_(b£_x000B_AnlHì_x000D_J_x000B_A÷ê_x0002_êöB_x000C_Aí½_x0004_+_x0003_Aê_x0015_aÿù(_x000B_A	}_x0008_V_x000F__x000B_AÇ4Q_x0003_`_x0018__x000D_AùuÞ}ó_x0003_Aµ»OH¬Ä_x0003_A_x000D_Ö'Ë;_x000B_ADæçÒ_x0003_AíyÙqy[_x0003_Aµ«Ê¾_x000E__x0003_A9ºk_x0013_B6_x000B_A;ûV_x0011_©_x000B_A+_x001F_âU¨_x0003_A_x0007_sKúv_x0003_AHCì'&gt;_x000B_A&lt;]_x0016_ïº»_x0003_AæÞD·Iâ_x000B_AÜ:^qj_x000B_A_x0014_ºW_x0014_«_x0003_A_x000F_ý'b-û	AéðàýX_x000B_AÙ~	y2_x0003_AáÉË}_x001C_¥_x0003_A=\04àª_x0003_Aß!Pè_x0001__x0004_Cý_x0004_A×#LU_®_x0004_A=hjR$_x000B_Ab_x0008_|#Û	A/ñâ_x0001_Y_x0004_A_x0001_·/%'Ó_x000D_A0\_x0002__x001C__x000B_Ao§?_x0010__x0011__x000F__x000B_Ateð¼U(_x000B_AäÔFS_x000C_A_x001C_¸._x000C_A¤4°_x0015_=a_x0004_A~&amp;_x001B_«_x0004_A_x0003_Y}e}_x000B_A_x0008_ßÀTÛ_x000B_AyÕT¸&gt;_x0004_AVØ.¿¨3_x000E_AÏT&lt;_x0016__x0004_A_x001F_Z²|­%_x000E_AlI¦ê_x000B_A	nMU@_x000B_AÙrF¬!Ö_x000B_AÑ_x001C_jhìÍ_x000C_AË6ú1±_x000D_AüfGÉ_x0010__x000B_A¶'y1ç2_x000B_AÓdqXÓ_x0016__x000B_AºÑ_x0002_É_x000D_A÷µòs_x000B_A_x0006_QtÝÎ__x000C_A_x0005_"_x001C_áÜÏ_x000C_AÍ õK_x001C_P_x000B_A_x0001__x0002_Õ?°ÏöB_x0002_Aµ³¢ûñ	AL_x0001_%§¸F_x000B_Aÿ_x0016_d%_x0002_AtØ|`F_x000B_AÂ_x0005_²_x0010_çì_x0002_A¾_x0007_ªÊÜæ_x000C_A_x001F_LEVí©_x000D_A/r4·W_x000B_AGH?MíD_x0002_Auõe_¬G_x0002_AÉá½7_x0011_G_x0002_A_x000C__x000B_ô&gt;_x000C_A_x0014_KæÊbË_x000C_AÅ¥_x0017_ES_x000C_Aë_x0015_&lt;Ûdq_x000C_A_x0006_PFGè_x001D__x000B_A¥×Ô	AL*@°Ï_x000B_AsK_tN_x0012__x0002_A¯Ôc£ü	A¿_x000E_2ÿ_x0002_AýâMÿ_x0002_A ÉXæ_x001F_À_x000B_A_x0008_IÎ_x000B_AÈ ß¼_x000C_A3W7&gt;ûE_x000B_Aàz©_x001C_1_x0002_A¹£¢î¾_x000C_A_x0002_ÈyÚS¤_x0002_AH_x0015_Ù2OA_x0002_A_x0002_ÿ·A_x0004__x0005_·ô	A	;½Ú­o_x000B_A£ø¬µS5_x000C_A¦½_x000F_à_x001B__x000D_A%A_x001C_ú§Ð_x0005_A_x001A__x001C_ý_x000B_Aj@l¬ì_x000C_A¤_x0018__x0006_qª«_x000B_AÃf|OR_x000C_A&lt;á¸³á_x000B_AAü ½_x000C_A_x000C_ _x0019_Ýûu_x0005_AÓ_x0010_ú_x001D_\§_x000D_A_x0017_ºàª-Ó_x000B_A¼_sq_x001A__x000B_A_x0002_$å|y_x000C_A½vÆd«{_x0005_A±¬Å_x001B_Ã _x000B_Aåxù®_x000C_Aì£`_x0013_è_x0005_AÖLÆ_x0016_ì_x000B_A_x001F_:&amp;à3_x0005_AËÛª}i_x000B_A8-_x0003_Z_x001C__x000D_AD&lt;rè_x0013_1_x000C_AU&gt;öMZ/_x000B_Aó.Ã3_x000D_A_x0002__x0001_	_x0007_Ï	AnußÞ¸T_x000B_A«_x0005_S§¯_x000B_AGÐGÆ_x0015__x000B_Av#g¤_x000C_A_x0001__x0007_Ü÷ ®_x0016__x000C_A8àS0Üâ	AÙß¯	¾b_x0007_A»@úf³_x0007_A4V×x½]_x0007_AÈ%_x001F_ÅS_x0007_AD_x0006_fNj_x0007_AÔ_ÛE_x0019_ _x000B_A»ïãEM_x0016__x000B_A"_x0013_Åm\2_x0007_A Ç)~_x0007_AE¡¿ _x0007_A¶AÀØdõ_x000C_Aîx_x0014_¶åV_x000C_Aü_x0003_¬_x0015__x000D_]_x000D_A_x0004_ÆÂpü_x0007_Aq|Vá_x0007_AêX¥»_x001B__x000E_AÍ1ÂèÊ_x000B_A¿¾fÂ	AzüPù½À_x0007_A_x000D__x0011_[ë	AUO@^Î_x0019__x000C_A¢VX_x000B_T_x0007_A_x0002__x000F_\o_x0015_ý_x000C_AÓ&gt;(_x0018_7×	Aá}_x0005__x0014_ñ_x000B__x0007_A_x000D_QÙ¿_x0006_Å_x000D_AÊAÌð¨Q_x000B_AçíJb_x0004_Ç_x0007_AKkC¶ÍÖ_x0007_A~,ïò_x0002__x0004_ O_x000C_AQ!ïÁ_x001E_K_x0004_A*	¢Å¹_x0012__x0004_Au_x0010_¦h_x0016__x000C_AGÛ©_x001D_ä_x0016__x0004_A_x0007_¾&lt;Îÿ_x000B_AâáH.½L_x000B_A_x0017_ià9_x0001_D_x000B_A#0ËÄ}_x0004_A_x001B_r,_x001A_C_x0004_Am{_x0018_tã­_x000B_A_x000E_ë±Ý_x000B_A«_x0001_Ô&gt;Cx_x000D_A÷Ív¥#Ò	AØ³ú@C_x000D_A_x0003_µë6_x000D_A$ºÞ³*_x0004_A¢î&lt;½_x0018__x000B_AssF_x001B_\v_x000B_A$_x001B_~_x0004_ò_x0004_AÞ?õ_x0002_á_x000B_A&gt;É_x0014_â}_x000C_AÍ_x000D_8Q=_x000C_Aý¨ý@ý£_x000D_Am~pT_x000C_AùÃD¤ó._x000B_AÎ¿0X_x0004_Ap»¦Ð_x000B_A7»ä{§_x000B_A,lØìq_x0006__x000D_A}_x0006_N$¬_x000B_A@_x0006_6_x0005__x000C_A_x0002__x0003_ùVïv_x0007_s_x0003_A$gæÒ1Ä	A¹oÅuó_x0003_A_x000E_MôeB,_x000C_A_x0008_ÆÜ_x000E_ _x000C_A_x001E_Ù¶: )_x0003_A .é¹§¶_x0003_AA4¼_x0005_Yp_x000B_A2D§Ùá_x000C_A½Û£On_x0003_AÎZ koÍ_x0003_A- «ué_x0003_Auz_x000F_ÏCª_x0003_ABì_x001A_GÍ_x000B_A©±/­uÚ_x0003_AqÃÈÇ? _x000B_AæÑ_x0012_}Øf_x000B_A  _x001D_årÈ_x0003_AE~õO_x0016__x0003_A^_x0004_ËUû/_x000B_A¿4Í\o_x0003_A¢Öñq_x000B_A_x0010_x`#_x0008_(_x000B_A§-6}[_x000E_AtE­5%__x0003_A_x0004_Rg4¾Ë_x0003_A¼b{aN_x0003_Aõ×w]a_x000B_A¥T,_x0003__x001F__x0003_A"¤_x0003_Òn×	A#Óaü_x0001__x000E_AG	óa_x0003__x0004_¾_x0004_AçV&lt;_l_x000B_Aì¬)_x0017__x001E__x000C_Aeû]z§_x000B_A_x0012_¼væ³_x000B_AòfâÝ_x0013_â_x000B_Aàl»d|ä_x0004_A_x0002_öJV_x001F_Õ_x0004_A_x0018_I¢i_x000B_A_x0014_âx«Á_x000B_A*ä_x0005_C"]_x000B_A_x0011_hÁë_x0004_ARK»ËhU_x0004_Aë0#éBÕ_x000B_A_x0001__x001D__x0008_ãgO_x0004_A_(·giü_x000B_A×õÎ&lt;&amp;_x000C_AøKæ;E_x000B_Aå2¯©Ý3_x000B_A_x0011_¿-#{p_x000B_AI_x0002_j&gt;_x0002_^_x0004_A»¯?ÉÏ_x0004_A_x0005_B÷ÄsJ_x0004_A_x0006_ù';üo_x000B_A¢Ï_x0018_¸ Ì_x0004_AÑÖ|Â_x000D_A6xä_x001A_Ä_x0004_AEù£T´_x000B_A&gt;&amp;lµ_x0004_Aì_x001F_¬Ã?e_x000C_Am}7:Gë_x000B_Aâ_x0004_HÂ_x0001__x000C_A_x0002__x0007_R}õ _x0003__x0007_AE÷ü¦_x001E_Ð_x000B_AÒc×_x000B_A_x001B__x0019_x}êr_x0007_AwvxLÜ_x0007_A_x0015_0{¤_x000B_A_x0017_¨Í³_x0015__x0004__x0007_A_x0013_½_x0018_¯_x0002_Þ_x0007_A_x0018_áÿ°D_x000D_AùVµF¦_x000B_A­Ý¾_x000F_H_x000C_A¦yC¯_x0003__x0007_A_x001B_L¯_x0001_í9_x0007_AÒ_x0006_	b(_x0007_A°ß_x0001_&amp;¥3_x0007_AG.Ì#_x000B_AêL\ÐA_x000E_Ao@6_x0005_H_x000D_AîÝy_x0007_AÇJ_x0016_hÐ_x000B_Aqè¤¨&gt;_x000B_A³/_x001C_~î×_x0007_AS®gaA__x000B_A_x000E_ªKcíò_x000B_AªÌß­¤_x000C_A7L![u_x0007_A«SÒ_x0010_®_x0007_A_x000D_8_x000C_UC_x000E_Aou®P#_x0002__x0007_AO cÒm_x0007_AY½_x0004_¶Ñ_x0007_A¦¨_x0001__x0004__x0003_X_x0004_A°Þcn_x001E_b_x0004_Au)¢_x000C_ô	Aú¸&amp;qd_x000C_AEÖÑöÑå_x0004_A¿'k_x000C_Ò_x000B_AHÂØ_x000D_þH_x000C_A}&gt;¹¯ç¬_x000C_A_x001D_Ë~­_x0004_AZ\_x0012_¡Ï	AÐÄßæÜ_x0004_AtÖ"vW_x0004_AêçHeú£_x000B_AÌ	,9_x000D_AZOß_x0007_#_x000C_AÍÏj¦_x000B__x000B_A_x000D_¢¿ý_x0002__x0004_AÚ_x0018_m3!_x0004_A§_x0004_!Þ_x0004_A_x0014_äeù}T_x0004_ABFÐpOó	A%¾BýË½_x000B_A|/ruð	AÇ_x0011_ZB_x001C__x000B_AÊ_x001E_ÒtË_x0005__x000B_Aùã_x0008_k(_x000E_ALí4àò_x000E_A_x001E_÷¹µµ_x0004_A»ýÎ_x0001_Z_x0004_Azm\_x000B_AÊÄCÉ_x000B_A]Ò,à_x000D__x000C_A_x0001__x0002__x0011_XúK_x0002_A_x0007_¦I÷òÈ_x000C_A_x0004__x001E_Y!_x000E_A"-ÿàYu_x0002_A$ÍsèÅ_x0005__x0002_Aû¦_x0007_El_x0002_AlzÓA]¡_x000B_A´Æúv3_x000C_AêvÕ&amp;¹_x000D_Aê¾_x001F_!ª_x000B_Af¾Pñ(_x0006__x000B_A=å|n_x000B_AdMö*_x0018__x000B_AÐÇçÔm¡_x000C_A_x001A_fá:_x000F__x0002_AçNÁ&lt;_x000D_AÙé;AL"_x0002_AÏA_x001E_".ï_x000C_A­_x0018_²úÒ_x000C_AÑ_x0006_*	_x0002_AÓ_x000C_ïæ¼_x0002_A_x0008__x0006_º_x000D_ý_x000B_AÊ¬@À;_x0002_A_x001D_6Ò`08_x0002_A_x0003_VË_x000B_A3lë,_x000C_Aunä_x0013_k_x000C_A,G|®4¦_x0002_AZä_&gt;S_x000D_AäÈnß¸É	AÆñó6W_x000B_AwsÍ0_x0001__x0005_þw_x000B_A«¨ÝxìI_x0005_A-Qü1Ã_x000D_A_x0012_QWóE_x000C_A_x0007__x0017_3ù9ó_x0005_A4~%mñ_x000C_Aö:5_x001A_4_x0015__x000B_A_x001C_ßwÀ©_x000C_Aí{ÒLÛ	A_x000D_=ÍÓç_x0005_A\üáµ__x000C_AM¡_x0003_í_x000B_A°_x0010_	©ju_x000C_AÑs_x0004_e_x0008__x000D_AÊ-÷£_x000C_AØ9mª_x000B_A'`°¯^3_x000B_ABÈ ¨_x0018_½_x000B_AÜqì§_x000B_AyÇÓ¯Â_x0005_A_x000D__x0018_5,ÞR_x000C_A_x000E_íîß_x0005_A_x0008_h_x000F_W¤Î_x000B_AÜ¹_x0006_ð"_x0005_A¥_x0006_BtÛÍ_x000B_A7P£r*µ_x0005_Aù|B_x001B_&amp;_x0017__x000D_A^N±7hñ_x0005_Aø_x000D_ ¤_x000D_AÓîdaó_x000B_A6Í_x001F_o_x000D_A $Ö2À_x0002__x000E_A_x0001__x0002__x0013_¶[D_x0006_W_x000D_A_x0003_åËt)_x000B_Aç92ÓË	AS®çb_x0013__x001A__x0002_AÔ×D]jæ	Aüz¿çe_x0002_AW_x0011_CñS_x000B_A_x0005_9z¬æ_x000B_A«º_x0007_õ_x000B_AÀ_x0019_Á:D_x0007__x0002_A½ô&lt;_x0002_AÃt¶bf_x000C_AñlÑ_x0016_p_x0002_A_x001C_å_x0014_A_x000F_¡_x0002_A4õÇ_x001F_g_x000B_AÇ,üÆ_õ_x0002_AûXÖýÊ	A¿d¦w_x000C_A)åírÜ	A&amp;ù_x001B_Ò_x0019__x0002_AóA¶ey*_x000B_A·ÉãK¦_x0017__x0002_ALöz_x001F_ZÏ_x000B_A1T¿5CB_x000B_AWæþKªå_x000C_A8ÝKZD¯	AÑ_x000F__x0008_·PÁ_x0002_AjÕü¨F_x0002_AQ-A¶_x000B_AT_x0014_¼É_x0010_3_x0002_AÙ­üï¿ù	A+4ß0_x0001__x0003_À¸_x000B_A}ª®_x000F__x0003_A$/Û_x0004_°¨	Ar¢ÚÆ	AqàR;_x000B_A_x0016_t®U=3_x000C_AZudß[_x0003_A_Æý¹î_x000C_Aé_x001E__x001E_'®	AªµXö®_x0003_A1sþµy&lt;_x0003_A!údðL_x0003_A÷¬£ªXé_x000B_A·BBgI_x000C_Ao¶ù_x001B_Ë_x0003_AÂí6Å_x001D_¼_x000B_A_x000D_¿_x0003_¤ë_x0002__x000B_AÂw_x0010_ïQý_x0003_A×F_x0016_\_x000B_R_x0003_A±`;ô_x000C__x0003_A¡54_x001A__x001C_×_x0003_A+M·üæÛ	AÛ_x001B_ÏîèU_x0003_A½\G$_x0003_AãÀé_x0017_ï_x000B_Aæ¿=s¿æ_x0003_Aõ._x0007_©ö_x000C_A´_x001D_a¶_x000B_Aá¨¸_x0011__x001B__x000B_Au(ã5ru_x000B_AÉN«S_x000E__x000B_AÊ&gt;_x001A_²á¡_x0003_A_x0003__x0004_¯ÇH¸_x000C__x000B_Aí//DÂ§_x000B_Að:_x000B__x000E_µÍ_x0004_A¾U0_x000B_AuWêÅù_x000B_A_x0007_T~b%!_x0004_AGÛeE_x000C_A³ijµ\Õ_x0004_AÇ_x0004_ÃËÒ_x000B_A_x0002_T1_x0012_]_x0004_A¶$"_x000F_t_x000D_A:è4_x000B_A@ä8'_x0004_AttSY4_x0004_A¡_x0013_Ìæqì_x0004_A¼£*.Ð]_x000E_Aù±ÓE_x000D__x000C__x000C_A°çþÂTg_x000B_A3º¹gVÝ_x000B_A_x000C_]áü»_x000C_A)~Ñhúï	A`¿3ú&gt;a_x000C_Aÿ	ñ_x0010__x000D_A¤Ñº]_x0002_ó_x0004_A¿4:_x0010_GQ_x000D_A/¤°[­2_x000B_AðQ_ó_x0014__x000B_Al_x001B_0À_x000C_A_x0014_ù_x0001_ü½_x0004_Aù_x0016_)(_x000B_A¾Þ_x0014__x001B_û_x000B_AþR	2_x0004__x0005_k_x000B_AÃ³§ìt"_x000C_A äÁ º_x000B_AÔ]¼Ì_x000C__x0005_AoïÍ_x0015_¿J_x0005_A"~©_x0001_c_x0005_Amôø_x0010_;_x000C_AL~vCË_x0005_AvE#c_x0005__x0005_At_x0014_.ÜÝ_x000B_AûØef_x000C_AP±1]Ê	Aæ\ôEñ_x000E__x000B_AÉx_x000E_QDü	AÃº_x0019_S_x0003__x000B_Aáêês,_x000B_A_x0013_h=".N_x000B_AõúûTÄ@_x000C_Ac4£¨A_x0005_A_x000F__x0002_|J&gt;h_x0005_A1Ä¸Ia_x000B_A¡3YÝÐÞ_x000B_A_x000D_Ø¥Õ6ö	A_x000B_êl]C_x0005_A¬~ñæâó_x000B_A_x000F_LÏKNØ_x000C_A¬_x0017_c©;Ê_x000C_Anâec_x0005_AÕ/ªM_x0011_b_x000C_A¬#¥Á_x001B__x000C_Aó­%ê/_x0005_A1à4~W_x0001__x000D_A_x0001__x0002_§æ®áA_x0002_A_x0016_¥o×¯_x0002_AÞ._x001C_\öÃ_x000C_A_x0006_/ì_x0014__x0012__x0011__x000B_A^lrv_x000B_Am_x0010_Z'Á_x000B_AäÝO­k_x000D_A^HRãy_x0002_Aà_x0003_Â9_x000C_Ah¨K©_x0002_A¦ÿåK¹_x000B_Aòw_x001D_6~_x0012__x000C_Aa1õû_x0002_A$:_x0008_i+U_x000B_A6×_×{_x000C_AÓ	Ð9©_x0002_AÚú6£Òk_x000C_Aüù_x0001_Ù	AJ_x0019_ð_x000C_Åö_x000B_A_x0010_ZÜß_x000B_Aaù?§Ø_x0002_A	ÿF_x0002_A_x001A__x0005_&gt;_x000B_A{éá³+_x000B_A¾T°M_x000C_A*Ëaf|b_x000C_A³÷ ÷_x0014__x0010__x000C_AyÀ«_x0005_pw_x000D_A]àíä;Ò_x0002_ARX¯tn_x000C_AJrÓ÷cÇ_x0002_AG)W_x0001__x0002__x001B_$_x0002_AÎ_x001D_m Øû	Aá.l}³Q_x000E_Aa¯ïéé1_x000B_Ad_x0008__x001B__"_x0002_A_x0005_f¿_x0007__x000B_A5_x000F_+Îrñ_x000B_Ap_x000E_éþ!_x0002_AaGÍÁ%_x0002_A¨_x0016_ºHç¹_x000B_AO	&lt;MÖ~_x000B_A¬EOP?_x000B_A_x0007_jÔK_x000D_Ad_x0014_&lt;1:_x000B_Aç²íóÃ_x000B_AÆ_x001F_(rî_x0002_AÀ_x0006_¯o¢	A©_x0008_3'9_x0002_Aq¬_x0011_à\:_x000B_AÎò_x0007_a_x0007_)_x000C_Au/½]ä_x0006__x000B_AkÂ_x000B__x001A_"\_x000B_A	_x0015_I9Æ_x000C_A_x000B_Î_x001C_ù¤_x0014__x000B_AÆm#¿ói_x000B_Ah¿ÑîS(_x0002_AaÙî3Ã6_x000C_AN¯­äsc_x000C_A?U[_x000C_Außb;_x000D_AO_x0010_Z¤Ó¨_x000B_A&lt;l¨§§_x001E__x000C_A_x0001__x0003_Ü)ÆD.J_x000C_A\ØFÞcQ_x000B_AþL³¼þ	A«y_x0019_ò_x000B_A¡_x0007_K¹_x000C__x000B_Aoz_x0014_;î_x0003_A[áý´'_x000C_Ap[PÈzÑ_x0003_A¹ñ&lt;ü^_x000C_A£ÎP¢J_x000C_A$e_x0004_	¯o_x0003_A@åÝ,_x000B_A_x001B_çLZ|_x000B_A_x001C_úýS\_x000D_A:ü»¤ml_x000B_AöÝ6FÑ¿_x000C_AcÀÃ_x000B_A7_x001B_ùæ½	Ab´ð°â_x0011__x0003_AíäaBO_x000B_AÍÊ´#_x000C_Aå	}_x0002_Þ_x0003_AQ_\&lt;_x001A_þ_x000B_Aû_2u*Q_x0003_A_x0018_cÿ7_x0003_A{U¨+ZY_x000B_AÁVÒ9_x0003_A ÆÜàTâ_x0003_A&lt;M_x0007__x0010_cþ_x0003_A,²4¶¸÷_x0003_AMFæ1ÖÌ_x0003_A½_x000E_/ù_x0001__x0004_©_x0010__x000D_A|_x001B_È°hÎ_x0004_A_x0002_6ÿÚrÿ_x000B_Aô$mÙ§_x0007__x0004_A»||!Ú	A¤Nå_x0013__x0002__x000B_A(_x001D_è­aS_x000B_Aë¥£ùË_x000C_ACì þÃß	A&lt;IÆ©i_x000C_A_x000E_JÒ¯Î_x0004_A_x0001_7H_x0013__x0015_ß_x0004_A_x001B_ÎI_x000C_Aö_x001F_ôb¹_x0004_AGÿôÕ¢_x0004_A_x000B_:_x0018_ç_x0010__x000C_A_x0017_f¤±°_x0004_A/0"_x0012__x0018_î_x000B_AQ^_²ø¿_x0004_Ard&gt;Ï,_x000B_A:­(0_x000D_AìAOÆg_x0004_Ap7¿Ä	AÐXI¶£_x0004_A/"Ñ~C_x000B_A¶_x0012_ªÁrN_x000B_AÇgô_x0003_Î_x000B_AmSPÕ_x000D_AÈí3_x000C__x0010_³_x0004_ACØ¢¯e_x000E_A4M _x0018_¶Å_x0004_A}¹_x000E_ù·_x0004_A_x0001__x0002_þAOÍã_x0002_AZjã&gt;[_x000C_AmË,!~_x000B_Ai¡Î:Å®_x000B_AÇÙ6nåÛ_x000B_A.àlÝLJ_x000D_A_x0010_$Øjë_x000C_AaD_x001A__x000C_.Ã_x000C_A*&gt;¦ùá;_x000C_AV_x000C_ÁÂëþ_x0002_A_x0010_GülV_x000B_A_x001F_Êm#ir_x000D_A_x000C__x001B_'/?_x0002_A_x001D_øHA¾_x0002_A úÚ_x0002_ANq¿·ºå_x000B_AD[à_x0011_à_x0018__x000C_A._x0008_öNÚ_x0002_A;PÂÁÐ	A¿5%¹_x0002_A¬kÐ_x0014_¯è_x0002_AWÄ;áÒ_x000C_A£|y_x000D_z_x000D_AY¿û_x001C_ò?_x000C_AðÈY_x0016_rØ_x000C_AÏ$?*t_x000B_A4Zç_x000D_Vä_x0002_AÌõ+_x001B_õÊ_x0002_Aéû Z$Ô_x000B_AÁv­?_x0008__x000B_A_x000C_¹_x0015_V;Õ_x000C_Aë(["_x0001__x0002_¹ú	Aæþe¯Þ__x000B_A±Y.*-Ó_x0002_AéSº_x001C__x000F__x000C_Aë_x000F_]kF_x0002_AmÅ_x0001__x001A__x0002_A_x0012_#yh@_x000B_ApT_x0001_#_x000B_AøNb,_x0014__x001C__x000C_A_x0006_ÏÉCÜ_x000C_A´º_x001E_h_x000B_Aþ_x0007_r×Kã_x000C_Aw÷óËõÐ_x0002_AkÚ¤Y_x000B_A_x0015_Wk´Å	A_x0013_b_x0018_1rp_x0002_A_x0012__x001A_Hà_x0001__x000B_Aâ@°ùäj_x000C_A½ì5Õ"5_x000B_A6._x0014_ïÙ_x0002_Am&lt;ë,/j_x000C_AzV-9_x0007_°_x000B_A£­êæ_x000C_AÅ_x0011_ T_x001D__x000C_AÆ\æ¢Ù	_x0002_A&amp;l(8_x001C_z_x000C_ASÏ(Y_x001D__x000B_A`iMô__x000B_Aé #³S£	A%Qëí®°_x000B_A,9yÂÉý_x000B_AU_x0016_uûV+_x000C_A_x0001__x0002_&amp;W_x001C_=è_x0002_Abãº_x0008_&amp;_x000B_Að_x001D_Øþ_x001A__x0002_A_x0004_[3-	c_x000B_A:ÏRäô_x000D_A_x001E_ÁÆëkÖ_x0002_AëÿmÁ_x000C_AÇPì_x0008_*_x000B_A_x0016_Ç_x000C_¸;W_x000B_Aï©xòAé_x000C_AÍ_x0002_öoïs_x000B_AgÏ_x0005_lT#_x0002_AtW.Q` _x000B_A¾R&gt;êó_x0002_Au	¶j'	_x000B_AWîáþ[_x000C_AånÇý~v_x0002_A¯?¨­_x000D__x0002_Aµ_x0016__x0017_ù1_x0002_A_x000B_W_x0013_EÆ_x000B_AÇ­¯§_x0002_AÖÆ¼_x000C_Aâ;kLY_x0005__x000C_Aù_x0014_rC±_x000B_A¢_~Ê× _x0002_A_x0017_ûÇ{_x0002_A_x0016_Ú_x0007_³g»_x000B_A(-»3}÷_x000B_AP¨Y83:_x000C_Aõ«Þù._x0002_AÀ_x001E_ÀQ°_x0002_Aâî_x0005_a_x0002__x0003_V_x000B_AkÑN´_x000C_Añ«Ør_x001D_L_x000E_AÃ)_x0001_)G_x000B_AËêny_x0016_â_x0003_A%aU_x000B_b_x000B_A_x001A_í_x0015_P_x0003__x0003_AÒdB|_x000C_A{¥U§o²_x0003_Aj_x001D_)N±	A³Ï_x000E_²-A_x000B_AýIªÈZ_x000C_A¸O½[_x000B_AÓ%:_x0004__x0003__x0003_A´*ChûÝ_x000C_Aá{²æiA_x000B_AÇkÑ_x001E_\_x0003_AèNàE9_x0003_AðQ_x0011__x0008_V§_x0003_A§;% Uç	AÈï?!ñ_x000B_Ai_x0011__x0008__x0012_à_x0003_AF§³îs_x0019__x000B_A»g¨F(Ñ_x000B_A7»æ_x0008__x0013__x000B__x0003_AB1]í_x0003_AÁýP_x000B_A`mí°Û·_x0003_Aò^bÎ½_x0003_AÂ_x0019_tïËI_x000C_A"ßeêø_x0003_ACr!}ù_x0003_A_x0001__x0002_¸ªüt$_x0002_A_x001D__x0017_Î (Y_x000D_A_x0004_h"Ë	AðµStòî_x000B_Ax8,­1V_x0002_AW_x0018_§_x0018__¸	AÓYÒFº2_x0002_A¦ÍQ_x0007__x000D_Aeu@_x0001_¤_x0010__x0002_AÐpïqv_x0018__x000B_AG_x000E_º6_x000B_AKV=uz_x000C_AÊ_x0007_B£Há	AÈc_x0014__x0001_N_x0002_Aµ_x0013__x0008_îÌ_x000B_A@ðï]¨_x000B_AôgR#3Ç_x000C_AÄ_x0007_5JN¢_x000B_A©ÿð_x0014__x001B_â	A_x001E__x0014_â.æ]_x000D_A¶_x0006_ZúAÅ_x0002_A¾«3¾ÿL_x0002_Aµ9TðlR_x000B_AÞ«å`È?_x000B_Aþ¾Æ1&gt;7_x000B_AOËéUM_x000D_AÝ¾A½_x0010__x0008__x000B_Aú_x0014___x0003__x000B_A_x000E_ùiõf5_x000B_An¸/Üá_x0001__x000D_AÚ´	Tc_x000B_Aô"â_x001F__x0001__x0006_n_x0006__x000C_A_x001F_k_x001A_("È_x000B_A_x000C_½_x000D_5!_x0005__x000B_A,rm*\n_x0006_A¾¶jF_x000C_AÁrÝËA_x000B_A_x0013_$ÊÚ_x000C_AýÚTÛm_x000B_A_x0006_4xui_x000E_A_x0004_ài]_x000C_A×ÑSs;_x000B_Ap3b"Â_x000B_Aa¼³_x0005__x0006_Ac%`?ì_x000C_AÂÐÆ_x0005_D_x0006_A¨éô_x000F_Eð_x0006_Avß¨·_x000D_ArÍ¢¶8_x000C_Avm¿«,_x000B_A_x0001_&lt;±ÏÜ_x000B_A)&lt;¬h_x001E__x000B_A_x000E_KUàJþ_x0006_A-H)þ¡_x000B_Aóyè'×_x000B_A+)màÈ_x0006_A_x0003_³E'ç_x0006_A_x0002_j©ÀÑ_x0006_Aü½"U@+_x000B_AÜû'l8_x0006_AðP·»_x000B_A1_x001A_^{1_x000B_A~vu½_x000B_A_x0001__x0002__x0010_:vÙ³_x000C_AZ$¥óÒ_x0002_A] Û.i_x000C_A_x000C_ïVÓæA_x000B_Aþª_x0006__x000C__x000D_APkè¿ÛN_x000B_Aá_x001D__x0016_o_x001C_í_x0002_A¨ªÊ¬_x000C_A"]Gãß_x000C_A/_x0019_09	_x001A__x000D_ADfß\]ª_x000C_AÑ´_Pj_x000D_A¡^_x001F_+_x001E_é_x0002_Að^ÃSiP_x0002_A3_x0016_wÐbú_x0002_AÅ2nÖG_x0002_AHEíê4¶_x0002_Aç_x0017_Ð_x000C_±_x0002_A¡_x0013__x0011_Ã_x0002_Aì9®7ê_x000B_A&lt;_x0010_Wºê	A©&gt;lïNÍ	AôH+K_x000B_AÐ@)"+_x000D_AÑgçâ¦G_x000C_A~£_x0008_¢¥_x000B_AMw¬Ä&amp;_x0002_A_x0003_Ä_x000B_A,kexq_x0002_A-g_x0004_Ý_x0016_"_x0002_ARßÉ_x0003__x000C_A[CèN_x0003__x0004_Ñ	A+Ü(ÎÒ	A·ÌQ_x000F_ïh_x000D_Ad¯?NÔ_x000B_A|_x0006_h_¡û_x000C_Azi·_x0003_(¨_x0004_AÒiÐ?h¨_x000D_A@þÌ_x000D_A{S½­ÊÀ_x000B_Aûß0Né_x000D_A_x000B_	ßì Â_x000B_AÎ_x0018_¼Àxæ_x000B_A$)_x0005_¯_x000E_A5³­ÁÔ	Aßj]­_x0004_A_x000F__x000E_®6Z_x0004_AÚò_x0004_A¾_x001A_*ÆÁã_x000B_AÊ«Nx_x0013__x000B_Aì7É_x0004_AQÅ_x0007_}ô	AfrÑ_x0002_ø_x000C_Am@ yÇ_x000B_A_x0005_í5x3²_x000B_A[_x0003_¡_x0004_Aoñ_x0011_ ÑÏ	A²%þÌ_x0004__x0010__x000B_AÄ¿Ú_x0017__x000D_A¢´_x001E_?_x000D_Aå _x001D_uáÇ	AC-Å_x0001_¼ë_x000B_Aî4ßEûZ_x000C_A_x0004__x0005_¸N&gt;³_x0001__x0005_AÂX,´!_x0014__x000B_AK®¯*Ð¹_x000C_Au¤¾K×_x000D_AKâê·_x000C_A_x0005_c$ï	AiFï³(Î	A9_x0007_(è]_x000B_A]áH@_x000D_A_x0017_ã®_x000D_A_x0003_©Bvq_x000B_A.7µ_x000D_ZÝ	AÂJÂç@ù_x0005_Aº_x0016_®GE_x000B_A07:#úø_x000B_A¡MÕÔ_x000B_Ac-ra_x000C_AÇÓ_x001C_kµq_x0005_A8Yç ._x0005_A¡-RÝÅÑ_x000D_A~¡Dó_x000C_AB=ÝØ_x000B_A ¸®£r_x000B_A_x0007_«Ö_x0008_£_x000B_AM_x0018_ê½¬¹_x0005_AºªR_x001B_DÉ_x000C_AÉ80#É_x000F__x000D_AeÜ;_x0012__x000B_A_x0002__x001A_dd_x000D_A_x000F_*$\ 8_x000D_AÂ_x0001__x000F__x0015_­_x000B_A_x0004_9'ø_x0001__x0004_¶z_x000E_Aðä}Ã_x0004_A(øÜ_x0005__x000D_A_x0011_×%~ÎG_x0004_A6²_x0004_pÃ	AÃA8 _x0004_AÓ_x001A_ªü¶_x0004_A2òCrR_x000D_Au_x001D_*_x000C_Axo.$_x0004_Aý_x000B_]ãW_x000B_AõÑÕ¥¼	Ao_x0003__x0003__x0005_M&lt;_x0004_AfÀÐ8Ô_x000C_A!nå£è_x000B_AÃ_x000E_:¦ýé_x000B_AE8¹à_x000C_A~¢_x0012_Âï¾_x000D_ADü#¯HH_x0004_A&amp;B`DÐ_x0004_A¦0SÍ³Ì_x0004_A6ú_x0005_ägM_x000C_A_x0010_B_x0004_ÌÕ_x0019__x000B_A#ÿ¤|2:_x000B_AvgÕ6[_x000B_A,g_x0002_ª_x0004_AìÈÔ_x0007_ûð_x000D_A)_x0012_cóÇì_x000D_A^·äÌ _x000C_A¬_x0012__x000F_#¾"_x000B_Agàõ±«_x000B_A2Z_x0004_$7±_x000C_A_x0002__x0004_Ûæ¾eá_x000B_Aò\°áZ_x000B_AO¦lÅP¿_x000B_A8]F_x0006__x0002__x000D_A3Uð(V_x0004_AAY«Í­_x000B_AÛÄdd_x000B_A¹ÍÐOò_x000B_AL_x001F_6&lt;·5_x000B_A­9+sä×_x000B_AqÝ¥Ì	AÃö»¾o_x001C__x0004_A¶nðÚ6î_x000C_AMgæ_x0001_4+_x000F_AD_x000D_ èI¹_x000C_A_x0018_T¶5Q_x0004_AüÎÅÈ)_x000B_A_x0011_1B_x000B_A_x001B_Q%uº_x000B_A~ª.	l½_x000C_A$t -_x0003_è	A[þ_x001A_9ª_x000B_A1V_x0019_]w_x0004_AkOÃLÂ_x000F__x000B_A	¦Óíã_x0004_A_x0008_½6_x000B_l_x0017__x000C_A;ùUUÅ-_x000D_A&gt;¬Ðª (_x000C_Ae!X_x000D_n_x000C_ALEº­ô_x0004_A_x000E_¿Ö·)v_x000C_A££CA_x0003__x0004_¼Þ_x000B_Ao)®o_x000B_Al¦|%_x001A__x000B_AÃI%[_x000B_AyhÀ½Ë_x000B_A£_x0017_w'+ú	AÛØ®á[_x0003__x000B_AÃÞ__x0004_A?ËUñC0_x000C_A¢Õ;øÞ_x000D_ADó_x000F_ù8ö_x0004_AÜ(_x0011_J1_x0004_AîÙõg\_x0004_A¡±ñ³ÀÓ_x0004_Aøp_x0019_kë_x0015__x000B_AXÝX_x0015__x001A_Ð_x0004_A¦më°Þö_x0004_A;ÍÓO_x001D_Ü_x000B_AÙúí$ã_x0004_A©)å¤³_x000C_A`_x0004__[?¸_x000B_AÚhàóO_x0004_A¡P_x0010_$]÷_x0004_A_x0017_CÍï_x0013_ã_x000B_Aà_x0011_û_x0006__x000B_A«ý,¼g_x000D_AE_x0001_®4_x0004_AØ_x0002__x0015_W$_x0006__x0004_AöÓR_x0019_à_x000B_AfðÛ|@ç_x000B_AßCÆ"_x000C_A·´ã¸Z8_x0004_A_x0002__x0003_$_x001A_;x_x0003_A_x0019_c_x0011_-ÿ_x0016__x000C_AòP¦µï_x000B_A2_x0003_Ä§Te_x0003_Azìð-_x0003_A¶b_x0010_ýÍ	AaQf_x001C_[R_x0003_A×¸ààL6_x0003_AÃ¦|~÷_x000B_A±_x001A_Ò1¿_x001B__x000B_Ab(üi_x0006_A_x0003_AÒèEk!_x000B_Añ"«w/._x0003_A&gt;h]t/»_x0003_A!üæùç_x000C_A0°D_x001E__x000B_A£_x0006_ $+S_x0003_AìI_x001E_×ý_x0003_Aäa¡ßS_x000B_Aky¾¶|_x0001__x000B_A¶°k_x0015_6_x000B_AÈá_x001D__x0007__x000C_A5¼ÚÅ,L_x0003_A¡³Yäy_x000B_AýøÎf&lt;½_x0003_A+B_x001F_èÓ%_x000C_A)±E~_x000B_AÁ÷_x001A_+Ñ_x000D_A²8ÕÂ.__x000D_Aó_x000B_FôÐ_x0008__x000C_AI|°ÂjV_x000C_Aj^&amp;_x0004__x0003__x0004__x0011__x0018__x000C_A:Yú&amp;_x0013__x000B__x000D_A_x000B_Gf²«_x000B_Að«}_x0015_ò_x0004__x000C_AÄ÷)ì_x0019_¤_x000D_A_x0014_FI±_x000C_AÖÀÖ_x0008_H_x000D_A_x0004__x001D_ik^_x000C_Aá/ø$ge_x000C_A	¸â_x0003_±í_x000C_A #wK|º_x000D_A _x0008_y_x0012_ì¤_x000D_AÑd5¨ôÝ_x000B_A_x000C_F]­õ9_x000E_A_x001D_ôuøâ_x000B_A2»Ñ±Ç¥_x000C_AK¥Dù5c_x000C_AÇN_x0001_X_x000B_Ae÷å_x0006__x000B_A2!`_x0003_5Â_x000C_A_x000C_XlÙý¸_x000F_A=ä9Æ_9_x000C_A-mEÖAo_x000C_A	_x000F_.µ~½_x000F_A:s¢a_x001F_ _x000D_AÓtZ _x000E_AÀjd_x0007_+_x000E_A_x0008_÷sê_x0002__x000D_A|	1/ý_x000C_AÖÜèÇÄÜ_x000D_Apíx\_x0011__x000D_A{Õ«Û_x0001_»_x000B_A_x0002__x0005__x0007_ê¸¾_x0002__x0017__x000F_Ae:_x000B_l_x000D_A_x000C_sûr_x000E__x000C_A5W·,à_x000B_Aø;C!x_x0004__x000C_Ayº¦¯°_x000F_Aôu±_x000C_öµ_x000B_A_x000D_Iýç_x0010_´_x000D_Ai0_x0018_-Å_x000B_AÖ_x001A_ÉÛpí_x000B_A_x0011_c¬GÍx_x000E_A¨_x0003_Ä_x001A_¯_x000C_AoÚ`/`_x000C_A²µA{0_x000E_AO}òLç_x000B_A_x0001_qc_x0006_¹3_x000C_AcúîÂ³â_x000E_A0_x0007_^(ð_x000D_AÒvëß,í_x000E_A_x0002_ßK_x0006_¬+_x000D_AéÑå´_x0007_Æ_x000C_A_x0016_ñ_x0016_Ö_x000B_AàHt_x0002_ã_x000C_AÏ_x0019__x0017__x0005_³_x000B_Aº_x001E_ªíÅ5_x000C_A}í¼=í_x000C_A0óUÜÞB_x000C_A­_x0001_G_Ò;_x000E_A_x0005_ÖKîP_x000E_AõáýI%Q_x000C_Aâ_x0010_3¯Þ@_x000C_AÅx¿ö_x0006_	´_x000C_Aíåæ*6%_x000D_A1¢jo­_x000B_A_x001B_Gonø¥_x000E_AØZ/ôÛ_x000B_AH$¹_x000C_A§_x0008_¦*_x000B_Aõ7Ev4Æ_x000B_Aþ_x000B_VG5d_x000D_AÇe_x0011__x0003_ªD_x000D_A¿½_x000F_á_x000B_App_x001F__x001B_-#_x000C_AûÅ,V_x001D__x000C_AÁýaù°þ_x000C_AS¥mí_x000C_Aäs_x0016_k_x000E_A_x0004_ª@_x000E_b_x000B_AÈæ_x0007_×_x000E_A_x0013_Þù_x000E__x000C_Aò?&lt;_x0002_ó_x000C_A_x0017_äÞ_x0001_!_x000E__x000D_Aë¨R(K_x000C_A`B_x001D_ö_x000D_A÷_x0006_ezÚ_x000C_AÍî²²¾4_x000C_A¦=À[P~_x000B_An 9[7_x000D_A;½ßv_x0015_Ø_x000B_A}8ô_x0006_,	_x000D_AÖÂ]×3_x000E_A³ð½©o_x0005__x000E_AÑiP_x0001__x000E_A_x0001__x0002_¤dÂ_x0016_µÆ_x000B_As_x001A_ª:½_x000C_A_x0011_¸_x000D__x0007_N_x000C_AMÏ±W_x000C_A:ÃÚ×¸+_x000C_ACSt+_x0015__x000E_Ankú=)%_x000B_AñðWÑØý_x000B_A6cazý_x000C_A`ÎO_x000F_×P_x000C_A.Çoá_x000B_A_x0002_j_x000D_ü®G_x000F_AQ_x0001_GªLS_x000E_ApËúÆn_x000D_A+g_x0001_Õ_x000D_A¯@I!ÌÂ_x000E_A¿&amp;öÖG_x000D_A¼FCøUÙ_x000B_A: õøÇ_x000F_AÏ][ï½_x000C_A÷á}_x000E_A!´_x0019_½"_x0004__x000E_AZú¨²_x000C__x000C_Asã_x0003_	Z¨_x000B_AÁâ_x000F_pë_x000C_Am¤¸_x0014_Û_x000B_ADIÐj±w_x000E_Aá,b_x0016_Ç_x000E__x000B_AÞ_x0007_C_x000C_A®êZ3ö_x000C_Aj×_x0003_µ)T_x000C_Aª£÷V_x0001__x0003_Ù}_x000C_A_x0018_3kTÄ_x000C_A_x0002_!Ídk@_x000C_AÐ~p]î_x000D_AV¶(ð_x000E_A¯Ë~÷öT_x000E_A?3W¢|Y_x000B_Aâ8zå³_x000C_A ò_x0002_Ab_x000D_AI_x001E_D¤_x001E__x000C_Av;ÝÛ÷_x000D_A_x0019_Å_x0018_;n_x000B_AÉ_oB_x000C_A0+A·²X_x000E_A#Tª_x000D_Ar_x0003__Ö´_x0006__x000B_AÅ+7]g_x000B_A3u_x0008_6_x000E_A¥_x0018_Ûohï_x000C_AÈkWBÌä_x000C_A1z_x001B__x000D_A¼?èà_x000D_Añ%_x0019_í_x000F_A¯_x001E_&lt;­D_x000E_Aï8_x0004_¿_x000D_Añ^¼_x000D_Á_x000C_AfS/_x0013_A_x000C_AóMX+_x000E_A¯¶_°w_x000D_AéT_x000E_pk}_x000C_AOYÀø_x000C_Aÿ9¨j5_x000E__x000C_A_x0001__x0002_ªBuÌ5û_x000B_A_x0004_f6&lt;z_x000B_A¡ÝEÜù_x000C_Atº{íñ_x000B_A_x0008_v9_x0017_¬y_x000E_A	¾u ñ_x000B_A_x0019__x0001_²b7_x000D_A©ò¼Y1_x000B_Aþ´¸Á_x001B__x0002__x000B_A@_x0019_UI°Ï_x000C_A_x0013_?Î¸¼Z_x000C_A+gÄ§Ê_x000C_AÇ_x001C_¯ýV_x000C_AÎ¸·Ý_x000B_A}d_x0005_¾å^_x000C_A1Ã/9ç._x000E_AX¸1w^p_x000C_A6_x001F_yïq_x000B_AúÅ´ð_x0002_AÐLßä_x001F_Ö_x000C_A¤h_x000D_Lv_x000E_APÍjÅ®B_x000D_AÖ.ã'tO_x000E_Az_x001B_é·I_x000B_Aà¦æ²*_x000D_A©ü-h_x000D_A|_x000D__x0002_-ß:_x000D_AÊ§Ö_x000B__x000C_Ax_x0002_8&gt;ø_x0012__x000C_A^K_x000B_Ð÷L_x000C_Aò\NP?_x000D_A¦ó~j_x0001__x0002_._x000C_A_x001F_ì:©Î_x000C_A_x0019_à[6ä_x0001__x000D_A¾Äa×DÉ_x000D_Azvè	_x000C_A¬xXoW_x000D_A^ÝÔÊ_x0005_P_x000C_AÙµ½×_x001E__x000B_A,õØn_x000B_ASÑ(ni»_x000B_A±é_x000C_=_x0007__x0014__x000D_A%ç´Nºâ_x000C_Aýòw½èª_x000C_AÓz_x001B_c'ç_x000C_AV(_x0015__x0013__x000B_AëháJ_x000D_A0XÖ_x0012_0_x000B_AUåÎ÷_x001A_8_x000D_A|	g-m_x000D_AGÕ_x001F_-ZÍ_x000B_A©_x0012_ðØi_x000C_AYn²(Î_x000B_ABã'§_x0013_u_x000E_AW©È¥Ý_x000C_A)_x000B_ö+12_x000C_A`ù¯Dï_x000B_A&lt;A_x001D_W_x0018_Y_x000C_AÒ=_x0007_d_x001B__x0005__x000E_AyïaÜ÷_x000B_A_x001F_4&lt;3kx_x000D_Avâ$-À_x000C_Aý_x001D_T@l_x0001__x000E_A_x0003__x0004_¸Da±_x000F_Aø_x0002_í._x000C_A¹ª5û¥Y_x000E_AN±"ìàó_x000B_Aæ5Ù¾_x000C_AÁ°Ñ_x0007__x001E_¦_x000C_A±P_x0001_C_x001D__x000B_A_x0015_ñeHB-_x000D_AE&amp;YðtP_x000C_A_x0016__x0004__x0017_zàj_x000D_A_x0016__x000D_³ÇV_x000D_Aèç3ê_x001E_*_x000C_AÏ­ü7_x0007_¼_x000C_A´û¡XJp_x000D_A'1m_x0017_£_x000E_AcUýj6_x000D_AK1FÍ_x0003__x0008__x000E_A_x000F_t.Yýk_x000C_A¢Ãv2v_x000B_A)º_x0013_uÛ*_x000B_A¢òã×mz_x000E_Ab_x0001_z÷«d_x000C_AqÕ"W_x000B_A_x0002_/íb_x000B_AÀ_x0011_½êÆ_x000C_AÛD#áÀ_x000D_AÈñÙ_x001E_·_x000E_A_x0007_ axï_x000D_AÁ&amp;Hé _x000C_Aá¥ì­_x0003_³_x000C_AlÜÎ_x000B_A_x0008_®R_x001D__x0001__x0002_Ö_x000D_A÷]ÔµÙï_x000B_AÃ×_x0004_4/_x000D_A_x0019_¯ÙÕ_x0017_Ë_x000B_Aº¶_x0007_ó_x000B_A._x0002_ò_x0019_¨_x000D_A_x000D_Ø$EÊ9_x000D_Af_x000C_òP-]_x000D_Aü_x0011_pÍòÍ_x000D_Aº3²?Ý_x000E__x000D_A"Âá_x000C_Aj_x0015_®Q_x001F_ï_x000C_A[bò/¡_x000E_Ab_x001C_"V^_x000F_AÎ»Ö')_x000C_A¼÷_x0012_°j_x000C_AV9&gt;_x0019__x000E_Apß[Ë3"_x000E_A0_x0007_ùî¯_x000D_A¢âÏ_x0004_"_x000B_AZÞu·R_x000F_A^(¢§d_x000E_A¯Öà¼8`_x000D_A'¿ÏXÍú_x000D_AîH_x0013__x0007_÷_x000C_AÈ_x0007_ãbÈ¤_x000D_A£ïÖ§PD_x000B_AØZ¬bz_x000B_A_x0013_X9íM_x000B_A¶ñÄË?_x000C_A¿ a2_x001B__x000C_AÎ8xH_x000C_A_x0002__x0003__x001B__x0004_M¶Ä6_x000F_A_x000D_.M_x000D_Aæi_x000E_²KÖ_x000B_AA0_x0002_xò_x000B_A­_x0014_[$%»_x000C_A_x0005_[36u_x000D_A,¾#h_x000B_A_x0016_äÚj	G_x000C_A_x0016_ë9_x001F_4Ð_x000D_A!_x0008_Dgè_x000C_AÞTL)z_x000C_Af_x0001__x0011_×_x001F_'_x000C_A*_x000C_'è_x000D_A·oÈÝ_x0004__x000D_A_x001E_Ö-_x000B_Azã8Ì_x000B_A|õ"_x000F_=I_x000C_AY_x0010_Ü_P_x000C_AÙd*_x001C_ g_x000C_A7_x001C_`%_x000C_"_x000C_A_x0016_u´|_x000D_Aâ¤+³Ú_x000D_AHHÖ©ñ_x000C_A¦µýt½_x000C_AÓÂ¦Z_x0011__x0010__x000C_AÚuÑ¬_x0012__x000D_AÐ&lt;ôÿàS_x000D_Al¹ÑZ¹¹_x000D_AÐPÄPÍ_x000C_A;ÜU¨_x000B_A¦ÅfmcÍ_x000D_A7_x000C_ê1_x0003__x0006_97_x000C_A á£Æ_x0008_¼_x000D_A_x0015_Èx³¬_x000B_Ai¾¡(0_x000D_A÷%ùÄU_x000F_A²{^5_x0010_·_x000C_ALID¡i_x000B_A_x001F_ÏË§Þ_x000D_A_x0004_¦_x000D_&lt;lú_x000C_A7.)?´_x000B_AØ_x0002__x0018_d©¹_x000C_AüûtBÛ1_x000C_AÞ6ë+_x000C_A_x0014_j®ã²Z_x000D_AXlðQî_x000C_AjÞ_x0019_ÁÏ[_x000D_A\GÏühM_x000E_An_x0016__x001A_7q_x000F_Aõ_x0003_éxø_x000B_A	éë_x000C_A)_x000F__x0001_.fÂ_x000C_A_x000D_OdÌ¾C_x000B_A®_x0005_ë_x000B_A"i]_x001D_¦_x000B_A¼Ø¢A_x001C_Ì_x000C_AMºL"Ø2_x000C_AB_x0001_¤73_x000E_AgÏ¤¢ ß_x000C_AzG~_x001A_d_x000B_Aw%i_x000B_Ajû7ü5Ê_x000B_Av;(v»_x000C_A_x0001__x0004_YI_x001C_¸GN_x000E_AWbÉ3_x000D_A"SÔ{[_x000D_AÇK¡+ÝL_x000B_A:ØÜþ°_x000C_Ag,d_x0013_ç_x001D__x000B_AhÄÐ¼_¼_x000C_A_x0004_ý  ®_x000B_AoÜ«\ÆÅ_x000C_A[3£_x0002_û_x0019__x000D_AjyvÑ_x001A__x000C_Aã|J~_x0008__x000B_AÑÑ P$_x000F_AvÓ_x0008_uT_x000C_A$­_x0006__x0017_9_x0010_A§¹áòt_x000E_Ao]_x0017_Èð_x000D_AÔP¿L9*_x000D_A_x0004_'_x0017_×_x0007_ù_x000C_A_x000E_ _x000F_Ùß_x0010__x000D_A_x001D__x000E_Î·R_x000E_AáàÜ_x0014_%_x000C_AZÐ	ú.__x000C_AX_x0005__x001E_uA_x000E_AØ¯Iß_x0012__x000C_AíâùkÝe_x000D_AÂGO_x0003_]È_x000C_A¢°M°úë_x000D_A&gt;,]_x0003__x000C_Af«ýØ­ï_x000C_AÈÖ2*Î_x000B_A%__x001E_I_x0001__x0003_Ç)_x000D_Ap,\G(F_x000D_AmÐrYb³_x000C_Aì[üÀZ|_x000E_AAzt_x000E_G_x000B_AER_x0004__x001F__x000D_A_x000F_D_x000C__x0019_x_x000B_ARI!á_x000B_A_x0014_ì] â_x000C__x000F_A®_x000F__x000B_Ú=_x000D_A2ÞGË'_x000D_AMbÞ³9_x001A__x000C_A_x001C_Ú"øPh_x000C_Ai_x000D__x0006_s_x0010__x000D_A@·_x0019_Ò2_x000D_AÁáNÞ'_x000B_A:2_x0018__x001E_8_x000D_A9æ±èG_x0008__x000C_AnvújZ-_x000E_Aü¥mè_x000C_AtVó¾¤æ_x0003_AÉÊv_x000D_AT;Vö*_x000D_A_x0008_{à¯W_x0002__x000F_AåP³Î _x000B_AO\_8Ë_x000D_Aª_x000B_­=Ñ_x000B_AçT5Ù_x001B_T_x000B_A_x000C_+§Oe?_x000D_AÎëCVÚË_x000B_A_x0010_úó_x0019__x0004_ã_x000B_AI_x0011_ª¼&gt;_x000E_A_x0002__x0003_âz_x001C_~_x001F__x000C_A¼×\Ï§N_x000F_AÒBYyÈe_x000B_A#û7_x001D_a_x000C_A_x0018_·Ö_x000C_A¾îÍ9Ù_x000C_AÚ³{vþ_x0008__x000E_AÉÑ¸|_x000D_A_x0018_M´^_x000F_AY*®jüÓ_x000C_A_x0002_÷HG_x0003_ø_x000C_A=í'R÷_x000B_AP_x000E_¸´vA_x000C_AÖ_x0001_åÛ°Â_x000B_AçÕPéô_x000B_A«6&gt;ZY_x000C_A_x0008_ry¶_x000C__x000D_AH__x000B_AV;wù@_x000B_AÐ_x001E_[_x000E_#_x000C_Ay6?¦^©_x000B_AbG$Th&lt;_x000B_A7M%_x0016__x000E_A¬_x001A_Ê»P_x000D_AVtúoë*_x000E_A_x0002__x001C__x0001__x0004_Âú_x000C_A6ò*_x0016_Ç\_x000C_A53_x0012_QK?_x000C_AùY{_x001F_®³_x000D_A-6¨w0Ç_x000C_A0eÛ¢6w_x000E_AÈÉq"_x0002__x0003_î,_x000B_AbÓùeÊ_x000D_AaI¬`¡­_x000D_A÷nWÉÕN_x000B_A_x0016_ñãòûu_x000B_AÒ&gt;_x0011_Ô¸Ú_x000B_A ù_x0001_Ó_x000B_A^__x0011_AL_x000D_Ah_x001E_þpu_x0018__x000E_A?ËUË_x0013_z_x000C_AÜg*!_x0017__x000C_A{¤V2/_x000D_A|tÄÂ_x000C_AíyÞíÓ_x000D_A¸ÕÀCø_x000C_Aà¨À ¯_x000B_A}môS¿_x000B_AZÇ µÎT_x000C_A1rï²_x000D_A_x001E_ßxVv_x000D_A%´_x0012_cþb_x000C_Açäéhä_x000F__x000C_Aþ_x0011_¯º_x0003__x000E_Aj_x0012_ÉYj£_x000C_AîðèHØV_x000B_Ah!+¹íÜ_x000B_AÏØ§"_x000D_Ac_x0005__x000D_K-_x000D_Aajÿ£J_x000B_AùÁV_x000C_­_x000F_AÏXñ?1b_x000D_AÄä³R_x000B_A_x0002__x0006_­ú_x000F_x½_x000B_A³lEx_x000C_A2_x0014_4xÆÔ_x000D_Ar²ÀPëÌ_x000B_A4_x0018_ÃÉ_x0003__x000D_ArÎ¿?¿¹_x000C_A|_x0013_]_x0018_5_x000C_Aä0s¬\_x000B_Atß_x0005_Ãs_x000B_ASÌ¦§¦_x000B_A|_x001E__x0012_Gö_x000B_A&amp;_x000C_4N¡_x000B_AÀÕáG_x000F_AÝ	IÀV_x000C_Aàâm|r8_x000B_A½y_x001E_fÂí_x000B_Ag(½á_x0012_}_x000B_A¸)NNËx_x000C_Aoö`bur_x000B_A¶ó&amp;U¢ô_x000C_AT7o+P4_x000B_Aä@ýQ!7_x000E_AÀ¨_x000B_yðÌ_x000C_Axÿ7r7¤_x000C_AëýxÏd_x000B_A_x001E_EH_x0010__x0004_·_x000D_A_èY_x001C_¿_x000E_AïQ6_x000C_²_x000D_A&lt;ØÞjý_x0006_A)1ú_x0018_×s_x000D_A_x000C_æµe°ñ_x0006_AÅ_x0001_Ëz_x0002__x0003_e«_x000B_A_x0004_@HWñ_x000D_AteöFÙ_x000B_A®_x0007_(éI_x000D_AÎD~Ì	_x000D_A#KFûç_x000B_ABOáe_x000E_AZ·_x001A_ÑÙ_x000D_A¤_x0016_Çd_x0001_s_x000E_AÔ_x0005_7`b_x000C_AÀ_x000E_A_x000C_A_x0018__x001A_Æu¢û_x000C_A4_x0001_6WwÎ_x000C_AË_x001B__x0007__x0010_Ä_x000D_AF_x0019_Ú§_x0005__x000C_AÆ`ýÛ_x001D_Ú_x000E_ATû¡Ë_x000B_A:©b^h_x000D_AÁ_x0011_Ða_x0008_	_x000C_A¡eGê3ö_x000C_Aj_x0002_Ì¦c_x000C_A¶¶¤_x000B_¨=_x000C_A§Ýò_x0019_Øh_x000E_AQrt@NÌ_x000B_A¬_x0005_[2_x000D_A£Î|ä^Ô_x000B_Aé¡QT_T_x000D_A_x001D_µ³Ø¥_x000B_AXKãAF_x000C_A¥Ã®¨;_x000B_AJëúPÔ_x000E_A×L_x000D_ì"_x000E_A_x0001_	Ýj, ñ¸_x000D_Alw×t²F_x000B_A_x000B__x0014_m!ü_x000B_Aê~_x0001_µ²_x000C_A_x0002_Xèr\Í_x000C_Aµ0Ðª_x000E_A	¯¿_x000C_AêþÝá´Õ_x000C_AÇ"±F¢_x000B_Aj4ýÖl_x000C_Aº­É_x0002_Þ_x000D_A¼Ã_x0006_îÉW_x000D_Ab¯Û_x001F_¬à_x000C_A®S­íë-_x000B_A*Eµ´C_x0011__x000E_AB5X®V¸_x000D_A/õì_x0008__x000D_A_x0005_e(Æð_x000C_A£_x0007_%FB_x000B_AP"þ»__x000D_Aò&lt;W²Q¯_x000B_A_x0003_@Û_x001D_p_x000C_AÑÍ_x0004_÷_x000B_ACQ®/}^_x000D_AûÛÚ_x0015_v_x000B_A~n¶_x000E__x000B_AÆ.ÅÏ_x000C_A«r+_x0007_È_x000D_A/ßÌ_x000B__x001E_t_x000C_As»M_x0002_6_x000C_AUZÁKg[_x000D_Aî´Íä_x0001__x0002_¾Î_x000D_A¸ß×k._x000D_An£ÁU­_x000C_Aµáj%â~_x000B_A*Fìæ8F_x000E_AR¬T A_x000D_APðW_x0001_¼_x000E_A(hC£x_x000C_A|D¶jD_x000C_A¬3_x0012_H E_x000D_A½Nrò=Ü_x000C_ApÕ²xb£_x000D_At^JGÖ_x000D_AJ_x0014_2þ_x0016__x000C_A­_x000F_*._x000C_A(3SC_x000B_AYnx9ß_x000E_A`ÑOzQg_x000F_A8&lt;æO[ò_x000D_AÚã31_x000D_A#2§kG_x000D_A$âÞ)YÈ_x000B_A_x001C_ÄÕØ§_x000C_A_x0019_y¬U_x000B_A¥_x0015_@ç&amp;_x000D_A¨hï´A_x000B_A®_x0013_°ã|_x000C_ABgF_x000C_Aôø*no_x000B_AUº Or_x000C_AÖÔL¦Z_x000D_A±ü´JSù_x000B_A_x0004_	H #±v_x000C_Amq«ã4¾_x000B_A_x001B_a1þ&amp;ÿ_x000D_A_x0002_U_x0012_² _x001E__x000C_AN_x0019_R_x000F_z_x000D_AøpW¤îÓ_x000B_A#Ê-½dT_x000C_Aòõ´²'_x000B_A_x0015_Ýåæ_x0005__x000D_A_x000B_ø¡t C_x000D_A_x0007_^äËùÍ_x000B_Al¢wÎ õ_x000B_A¿z@³µ_x000C_A_x0003_FZe¨|_x000B_Að_x0012_íõ6_x0001__x000D_A)ðö4_x000D_A*¿×¸ò_x000B_Ac¡ò_x0006_¦Á_x000C_A&lt; ³$#_x000B_A?L»ºxç_x000D_Aß^_x001B__x0006_ñ*_x000C_AêoNP_x0014__x000B_AdC¤_x0004_ï_x000C_A%½³(¹7_x000C_AA__x0001_i_x0008__x000F_A`çû©_x000B_AÕò³_x001E_¡_x000D_Ak¥9_x000C__x000D_A$_x0011_8²r_x0011__x000C_A­W_x001C_²x_x000B_A_x0013_Ê¶»Qw_x000D_A0gqº_x0002__x0004_Ù¶_x000D_AI_x0002_tÖú%_x000C_A_x000E_ÖQ_x0001__x000D_A;p[´¸Ñ_x000B_A³  êl_x000D_A_x000F__x0002_C%_x0007_Ú_x000C_A00ë_x0003_Ö_x0002__x000C_A_x0013_©;à]_x000C_A(½c¼üÑ_x000C_AîNEW_x000C_AÐ$_¶¬_x000E_AIÊS¶­_x000B_Aõe_x001E_òØ_x000D_A×DèpÔ,_x000F_A÷Z_x000D__x0002_Bì_x000B_AR¬O1_x000C_AéÄÞY_x000E_ANÎ±Bô_x000D_AÔf"Ï(¹_x000B_APÖhÆÂÇ_x000D_A_x000E_T¢¸ÿ_x000C_ANÛ_x0006_c__x000E_A6,Øf_x000D_AÉ_x0003_º_x0017_¹_x000B__x000D_A-Å¬_x000B_Aº£Ïd³²_x000B_A|"_x000D__x000D_A_x000E_öÒ/J_x000B_A×¡_x000E_¼T_x000B_Aj_Ýj5_x000D_A_x001B__x0011__x0016_^_x000C_AO«f­z_x000C_A_x0001__x0003_ü×¯°Y_x0001__x000F_AÚîÆxÆ_x000C_AfKv_x0013_ü_x000D_AáàIìS_x000E_APñHïo_x000F_A«è)Xß_x000D_A%P&gt;sL_x0002__x000B_At±®â_x0014__x000D_A_x000F_÷_x001C_cô _x000D_Aé¨ÁBÇ2_x000E_A_x000B_'_x000D_¤;å_x000C_Ah÷ÙÌ_x000D_A_x0013_(Väü_x000B_A¦Çvd«_x000C_Auåª:ü_x000B_Av»ñ_x0011_Eù_x0003_AMÏ6(_x001D_Þ_x000D_AJ¹ÁÖKä_x000C_A"mdR½F_x000C_A»½©Wê_x000B_AÃ_x0004_ývó_x0011__x000C_AºÎM_x0016_ _x000E_A¡.)¬À_x000C_AxçÁ©_x0001_à_x000C_AîZ@´ç_x000B_A¸!_x0017_U²º_x000D_A¸Oe_x0002_Õ_x000C_Aá)F_x0015_´_x000B_AA,ñk[_x000B_A°á8ñ_x000B_A"%&amp;,Ò¡_x000C_Aöµø¿_x0001_	Ø_x000C_Af`ýç9_x000C_AÓPåãz_x000E_A·0Æ)_x0005__x000D_A*ÂÇ *_x000C_AQWÆ\_x0011__x000E_AX2ý!rI_x000D_AuU&amp;_x001D_µ_x000B_A&amp;³¶_x0016_E_x000B_A^²_x001A_ª·_x000C_A­ÛÂ_x0018__x000C_A&gt;ï´_x000F_zð_x000E_A¨Mp_x001C_C_x000B_Aø"Îý_x000B_AF@¶ç_x001C_­_x000B_Aã¦ì_x000D_Y_x0002__x000E_A_x0019_À*¸}Å_x000C_A_ã¸U9m_x000B_A¨Z_x000E_Ç!_x000D_Af_x0007__x001E__x0004_K_x000D__x000D_A_x0004_Â/Ñ_x0015__x000C_Aäâ_x0019_®H_x000B_AÅIx8Ð¼_x000C_AÎ_x0013__x0006_J_x000D_A³wky_x000D_AÏ¼(_x000E_íE_x000D_A [_x0001_þs_x001F__x000C_AY_x0003_qùäá_x000B_A _x0008__x0004_Êrñ_x000B_A_x0016__x0017_µþÊq_x000B_A_x0001_½§V:_x000C_A¼F¾/zÆ_x000D_A_x0001__x0005_yÆ2N«_x000D_Auà/ÜÂ_x000D_AÇ_x000D__x0011_(7,_x000C_ADÃþìO_x000D_A2KÓ1Ö(_x000D_AØÐwx«_x000C_A_x000D_BN_x001E_4]_x000B_A&lt;OÌ-}_x000D_A_x0002_½y=ñL_x000B_AxÌ_x000B_«¹_x000D__x000D_A_x001B_¨_Ëo_x000D_A-£Ì"W_x000C_A]6ØõÃ_x000C_A5ºíXÐ_x000B_A_x0014_Zµ_x0018_3_x000F__x000D_A&gt;Ù_x0003_­¢}_x000C_A)_x0002_Ô}ÇX_x000D_A_x0005_bvh_x000B_A_x0004_LóQ*_x000E_Að´'s_x0013__x000D_A_x001F_h_x001C_È{_x000B_AaAgÊ©_x000B_A½²À_x001B_Ì/_x000B_AW«më#_x0001__x000D_A_x001B_Poêo+_x000C_A@iß_x001E__x000B_AHñÔÂ_x001C_£_x000C_Ar0îaHu_x000C_A §aô_x0012__x000D_A¡86°b_x000D_Aeúép_x000C_A?²ä¢_x0004__x0006_¯Y_x000C_AbÌþñÕ_x000D_Aõ5H_x001B__x000E_A£äðï_x0006_Aù§_x0017_½_x0004__x000C_At_x0018_¿Ðmé_x000C_A_x0005_P¬,3_x000B_AºßÏ½_x000B_ABæËüD_x000F_A»Ý.}_x0002__x0015__x000F_A¢_x0005_Bç_x001E_!_x000D_AV¶"X_x000D_A[vp_x0002_*¡_x000B_AUÊI/#_x000D_A3òÊ¬n¯_x000D_A_x000F_îD}Tæ_x000B_A0Úu"Àì_x000D_A¢ðÝ_x0002_Ö_x000B_A69ºiÓÈ_x000C_AÁÔ×$6_x000B_AóÚsL_x0001_y_x000C_Aè4ÂPÎÞ_x000D_A_x0003_'!Rø_x000E_A_x0005_5ËÚ_x000E_AÞ_x0008_®ðû_x000B_AËßÒa_x000B_î_x0006_Aÿ'JH_x0006_g_x000E_A¨¾ª_x0006__x000C_ADÑHué_x000B_AöÒ1~_x000C_A»B_x0019_eßo_x000E_A_x000C_ÎlbW¢_x000C_A_x0001__x0002_í_x0004_\Íç_x000B_AçÒäb|_x000D_A&gt;k+Ô_x000B_Aó&amp;¢ÀU_x000C_AWÌ?õê_x000C_A0Á_x000B_AÞ¤ð_x0015_&lt;`_x000B_A.dÀ7O_x000C_AX2_x0010_Âû_x000B_A[¨SÉø_x0002_AXHü2+Á_x000B_A¾}_ËÕ_x000B_A|Ó±_x000B_%_x000C_Af§õ:_)_x000E_A¶i÷÷°_x000C_Aøh°J I_x000E_A¤_x0007_$_x0006_¢_x000C_AÃò\_x0017_õ_x000D_Aü[L=2_x000C_Að	¦_x0001_¼_x000B_A_x0001_ÊNà_x000B_A_x000D_(O_x000C_A_x0005_¬þi&amp;_x000B_ADé¿_x001C__x000D_A+yE_x0016_vµ_x000B_A[þ¸7_x000D_A	óx¯_x0004__x000C_AB6_x000C_ùG|_x000B_A_x000B_&gt;	èÌ__x000C_A0å¾a_x000E_÷_x000D_A2ô±ºú_x0008__x000D_AÏEëÂ_x0002__x0006_ÔÒ_x000D_AøÜ_x0002_¢_x000D_A_x0004_ì¨_x001B_2&amp;_x000B_Aë&lt;5_x0013_K_x000B_A_x0004__x001B_©À$_x000B_A¼âó£ßÁ_x000D_A^_x0003_XyÝ_x000C_A×ÌönÏ_x000D_A)°ÍæEß_x000C_Aöl_x0017_¾rä_x000D_AÓ(_x0012_ë%â_x000C_A_x0002_°Q(_x0005__x000D_A_x0007_òg¶_x001E_C_x000C_AÔ,Ò`M_x000C_A5_x001A_&lt;¸ä_x000B_AÙh"ª±g_x000E_AGXpõ@ _x000C_A&gt;%&gt;0?³_x000E_A2_x001B_Ô¸Ýq_x000E_A&lt;ÏMN=_x000C_Aü¯_x000E__x0014_Êª_x000E_A¢h¸´¨_x000B_AÍÌ_x0001_8_x000D_Ak_x0011__x0017__x000D_A_x0011_9ÄQ_x000B_Aeéâï_x001B__x0012__x000D_A&gt;fÞ_x000F_T4_x000C_A_x001A_Ã9úû_x000B_AÒ`õ\_x000C_A¢-cG_x000D_Aã¹_x001F_|øM_x000D_A´º_x0017__x0006_|_x000D_A_x0005__x0006_ÐrLÄ_x000C_AºªÀ_x0011_ï_x000B_A8*`êò_x0019__x000C_Aà(5¨óè_x000B_A|µâ0©_x000C_A^ñB_x001F_°_x000D_AøéþU_x000B_AófGÕë_x0006_AÆÞ¹xª_x0001__x000C_AÝûÜ Ù _x000C_A©&gt;ñ_x001E_gu_x000D_AÓÈÀLç_x000D_AÂÑ×é_x0014__x000C_AªéÔ3_x0015_@_x000E_ASN!×_x0006_î_x000D_A_x0003__x0002_Î}_x000B_A¬ä!f_x000C_AòÁ_x0006_»	@_x000C_A_x0008_­9®Â_x0003__x000B_A1Ö6R6ô_x000C_AS_ñr_x0014_G_x000D_Aì73EJ'_x000C_Aåû@b-Ü_x000B_Aev3K`_x000B_A_x0006_Ûþ³æ_x000B_AÖm»ÉÔ5_x000C_A¤¥Ý6_x000B_A`_x0003__x0010_wt_x000C_A_x001B_é{_x0004_íà_x000C_AÒ_x0018_EOA_x000B_A'¡ÀC»_x000B_A9¼É|_x0003__x0005_a_x000B_Asæ@_x0004_ÜO_x000D_Aaåÿ_x000D_0_x000D_Adö¿j_x000D_A_x0002__x0017__x0016_ò_x000C_Aæ?$ûA§_x000C_A¼SÑ!ÃS_x000B_Aþ(ÆuÙ_x000C_Aö_x000D_AîëÒ²Ø@_x000B_Aºý¤_x0014_Þ£_x000E_AÃUÄj6Ã_x000B_A×~~;_x0003__x000C_AN)Ë±eÞ_x000C_AHm_x0002_5s_x000C_AAsÞ*_x0001__x000B_A(¼dÊàÔ_x000E_A_x0019_ç_x0011_Õ&gt;ë_x000D_AbAPõr_x000D_Al![ö_x0001__x000C_A&lt;8Ì_x000C_Aø¢Ý à§_x000B_Aô.Ï_x0002_&amp;Ó_x000C_AæÔS2Þ_x000B_A&gt;¬9Õä_x000E_A _x0003_ÿNÛ_x000B_A_x0006_Ýê_x000B_A+®)8ÞG_x000C_AFÓ÷ò°Ñ_x000C_AÂüÇ&lt;_x0004_1_x000D_AÄZ_x001A_¤+0_x000C_A pfW"Û_x000F_A_x0001__x0006_nî­Ê_x000B_A¯_x0005_ó_x0011_¯w_x000C_A6å/Oð_x000B_A¨ÊHþV%_x000C_AmµåÖ­_x000C_A_x000F_ñÇëò_x0006__x000D_A7óx	Õ,_x000C_A_x0002_0!iß_x000B_A_x001B_g_x000D__l_x000D_A/zun,\_x000C_AMÚ]?§_x000B_A¨_x0012_Ñ_x0018_7V_x000C_A|aN¬¿S_x000C_Aå÷ìô:ñ_x000C_AÒ×L×_x0011__x000C_A_x000D_B¸_x000D_ _x000C_A	ÙdìQ_x000C_AFÌ:æk_x000D_AUH_x0004_}_x000C_3_x000B_Au_x001C_þÎRõ_x000B_Aï¶ÎB_x001F__x000F_Ad_x001D_2_x0014_ÞÈ_x000B_A±h ;6_x000D_Ab_x0007_[Ç!_x000D_A°ðOÇ³?_x000D_AÍ·ú¬_x0003__x000F_Ah­|ob_x0015__x000B_A8zlj_x000C_A\:zÿ:_x000B_Ay¼4ù(_x000C_AT]üt_x000D_A·¨i _x0003__x0004_ÏH_x000C_AªÉSµW_x000B_AÏiíóJY_x000F_Ac7R&lt;÷_x000C_ACyÜ«ä_x0016__x000B_Aûp&amp;í	_x001A__x000B_A`_x0013_cÛv_x000B_AãLúàô_x000D__x000C_AØ'É+H_x000C_A¨Þ¨Î¼®_x000E_AÁ}_x0004_ÿ7/_x000B_A(_x0002_oº$_x000E_A_x001B_?w5Ü¡_x000B_AU_x001E_Ê4%l_x000C_AtÛ¤d_x000B_A_x001E_Ã&gt;»Ùþ_x000C_Aÿ_x000B__x0001_Æ0Í_x000B_AÃà^lO_x000B_A_x000C_bëßÍ_x000C_A:Å,MÍ_x000E_Aá7¬sbë_x000B_A²×n´QM_x000C_AZü÷mø_x000D_AÊpRï«_x0018__x000C_Ad&amp;¿_x0008_ß%_x000E_AýÍgÈs_x000C_AÜ+Ø©_x000D_Aõ@t	_x001F__x000B_Aè³wúû8_x000B_ADØ÷_x0013__x000B_AØ¼:!_x000D_AwZ¢|:_x000B_A_x0002__x0005_4JÊ,_x0015__x000D_A#{ue_x0003__x000D_A°qIÆ_x000C_AaÓ¡_x0015_û_x000C__x000C_A4xÒÀJ_x000E_AìS1½;6_x000E_AF+liü_x000D_AN	`àä_x0005_AÔZ×_x0018_t_x000B_A&gt;8;A_x000D_AO_x0013_þ÷ü_x000D_AÚt]ê_x0005_AÕE*_x000D_ô_x0005_AªoR¡_x0010__x000C_AuoÌ_x000B_A-h0ª=#_x000D_Au_x001F_ñ_x001B_Êß_x000D_AàÒRTë_x000C_A1_x001D_a_x0006_Ä¬_x000D_Aýãï¢x_x001D__x000F_A#Ñ]__x000D_Aceä_x000D__x0004__x000C_A\²c_x0013_ì_x000C_Aúnð_x000D_A_x001D__x0015_~½_x001D__x000C_AÊÉ£fà_x000F_AéÆÌd8d_x000C_AÐã´ëá_x000C_AT:u_x0001_Ï_x000B_Aº_gÓ_x000B_A=~âÊÐ&gt;_x000B_ARnÒ_x0001__x0002_7_x000B_Aõì)l^_x000B_A«_x0015__ÇQ_x000B_A_x0019__x0016_OìÃ_x000C_A_x0015_ôÊ¡É_x000B_AÚ!Xu×_x000C_Aï_x001A_Cú_x000B_AjBêü_x0015__x000E_AØ­1ê_x000F__x000D_A`â_x000D_M_x0011__x000B_AÉa\ñã_x000B_A\wjÌq_x000E_Aû_x0008_`r_x0018__x000B_Aó_x001A_KÌûL_x000D_Aà_x0005_D`8\_x000D_A!_x001E_©§R_x000D_AÏ_x0010_Â_x000D_A__x001E_=w¹H_x000C_Aâ$ö_x000E__x000C_A	y¥{À_x000D_AbÛ_x0010__x0012_Ë~_x000D_A6úÀÅ:G_x000B_Aýç¸U_x000B_A;96Ôi_x000E_A`k$û_x000C_A_x0002_î_x001C_¶jC_x000F_A.6*u_x000B_ADÏ[Ñ_x001F__x0016__x000B_A²°§&gt;¦_x000D_A¤áæ)_x000D_Ae0ÄNÉ_x000C_AÈö_x0017_Á±a_x000B_A_x0006__x0012_'ïW&amp;{C_x000E_AzÎ_x001D_6W_x000C_ALÐs5u_x0010__x000C_AòÅ&amp;_x0001__x0010__x000D_AlFÇ{_x0007__x000E_Atxm²À_x000E_Aô_x001E_Ù_x0015_=_x000C_A'O3_x000D__x000B_An!!z¿_x000D_A_x000C_àË ²_x000B_AÅÃ¢_x0005__x0018__x000D_A_x0015_]ëY_x0010__x0002__x000D_AêFd_v_x000C_AÇ_x000B__x000F_Z8R_x000B_Aó_x000E_sô;_x0008__x000D_AÐþ_x001C_´_x0016_8_x000C_A*Y_x0011_îS7_x000B_A)UñÖû_x000C_AV_x000E_-à²k_x000B_A©K$:_x000B_A`ëó_x000F_A¤_x0012__Á_x0001_À_x000D_A$ÎúI_x000E_AXhôÁñõ_x000C_A¥gsõö_x0012_AQ¨è_x000D_	_x000B_A_x0003_æ¾&gt;¼_x000B_A'_x0004_ÿ?Í«_x000C_AGoÆ#/_x000E_A^ÆÈ±_x000D_A­ ã»kÎ_x000F_An6_x0006__x0001__x0002_ª_x000C_A¦47î+2_x000B_Aç_x0011_Ýæ_x000C_A_x000F_´âýYö_x000E_Aj¶`÷Y_x000D_A_x0017_¥ý_x000F_À_x000B_A_x0004__x0010_o_x000F__x000B_Ap;à|s¬_x000C_AëÒ1Æ_x000D_APý80U_x000B_AY4íÈ7_x000E_AY=ãz-õ_x000C_Aä}c÷:_x000E_AÙD	Ç_x0004_Ä_x000D_Ap_x001A_*É_x0002_þ_x000C_AhéÄ\w_x000C_Azè _x000D_Aº[ÁqE_x000C_A"@s;¾_x000C_AíËY_x000C_AÊD_x0016_ÏaÚ_x000B_Að_x0008_ byG_x000E_A_x000E_Ýe_x0005_mB_x000C_Aj_x0004_ý§_x000F__x000C_A}ðy_x000C_Aa_x001B_wK'ü_x000C_AÂ/!Í®ã_x000C_AG¹Æð &lt;_x000E_A2_x0014_qzã_x000C_AòÉôø%_x000D_AMøÆý;_x000D_APæ®aè_x001F__x000B_A_x0001__x0005_ãóÇGµ5_x000D_A|¢`n¨ä_x000E_A3_x0008_Ä#k_x000B_A5_x0004_'_x000F__x0004__x000D_AzF¸_x0001__x001E__x000E_Aäºú_x000C__x000D_A_x0002__x000C_Á8_x001D__x000C_AË(_x0003__x000D__x000C_A_x0002_]ÿh_x0014__x0011__x000D_A]Ö6NÚt_x000B_AH7±ÜQ_x000C_AÑlVZ_x000C_A¢zé_x000D_AXQ_x0018__x0008_ð_x000C_A_x0015_Ùl$&gt;_x000B_A+»ö']Þ_x000C_AmÛ¨á¢_x000C_AÄ_x0001_&gt;ê_x0001__x000C_AÔ:_x001F_m_x000E_A#dEæ_x0006__x000D_AùB8_x000B_©_x000E_A^|I_x0006_§_x000D_Aè+Tè5v_x000C_A;Iþì_x001D_-_x000C_A3 ª7Q_x000C_ABw~&gt;æ3_x000B_A*h&amp;X&lt;_x000B_AN×_x0006_6Ì_x000C_A}Ü$Îãm_x000C_A¯`-Ä_x000C_A8v[ûå_x000C_A]ò,_x0001__x0002_|_x000F_A³&gt;G+ö_x000B_AÀ©çR|_x000C_AÉ_x0001__x0016_K[_x000C_A_x0001_»Kkä_x000B_Aæ	|-_x0010_¹_x000E_A_x0010_¨m_x0005_Ø#_x000D_AT£ã¼È_x000C_A2ÙìÙ_x000D__x000E_AÆ«åqf_x000B_AÑÆÀJ_x000C_A_x000C_s-TÉ_x000B_AV4ä_x001B__x000C_A¾g%_x0012__x0008__x000C_A_x0011__x0017__x001F_ó ÿ_x000E_Aî_x001D_¼Í+_x000B_A¨&gt;id&lt;Ì_x000E_AEn¶4t_x000D_A_x0011_.»z_x0016__x000D_A/ÕD­_x0018__x000B_A_x000C_k¯Ï9_x000D_A¦ùtò2(_x000C_A_x001F_ø}dé_x0018__x000E_Aèk_x0004_&lt;áì_x000C_AEÄ}_x001B_SØ_x000B_Aèû)_x000D_³d_x000D_A_x0007__x000F_åÿ_x000D_A&amp;ÈpÜN_x0019__x000D_AlÜ³f6_x0019__x000D_AnÚ;O9w_x000D_AÉ\¿Wd_x000C_AZ_x0005_P_x000C_A_x0001__x0003_Ñ&amp;_x0005_3¬¹_x000B_AÊ_x0008_m'ã_x000C_A©_x0001_N»0_x000D_AÁlø_x000F_Qn_x000D_AMCRâµ_x000D_As_x000E_¾0)_x000C_A¤KB_x001D_"·_x000B_AÜòÕ­é_x000C_A_x0002_¯_x0012_ä_x000D_A¨glA_x000C_AÄd`@HI_x000D_A{¼_x0003__x000B__x000C_Ara3K_x000D_AûÉK³Þ_x000C_A&lt;¸_x000B_ÿù_x000B_A_x0018_Ò_x0016_ÞU_x001C__x000D_A_x000D_9_x0015_V~_x0002__x000C_A!ót_x001D__x000B__x000E_ALÒ_x001C__x0001_/j_x000C_A'@/n_x0001__x000B_AZ_x001E_I#_x0003__x000F_A²«ö_x0004__x000D_A±:övâ_x000C_A_x001C_ÜCÁÝC_x000E_A¬µô8|_x000C_Aè_x0005_Þ Ù_x0016__x000D_Aßè÷K_x000C_A"Û²_x0006_`_x000F_A¼_x0014_À»ñ_x000D_A_x000B_¡÷_x0004_MÇ_x000D_A¥÷YÄþ©_x000C_Abg´À_x0001__x0004_{_x000E_AJ=`)Ù_x0019__x000D_A_x000C_I_x000F_]}_x001A__x000E_AØ_x0004_ÀbËê_x000C_AÀÃ±_x0005_ í_x000B_A_x000D_ùò_x0008_½_x000E_A±ç¶±Ý_x000E_A_x0013_lý_x0003__x000C_A`ªyEOæ_x000C_Aj0Ì_x000E_Ê_x000C_A_x0015_å·-_x000C_A¾A(F~_x000E_A_x000D_X_x001C__x001D_ê_x000B_AK=¹x·_x000B__x000C_Ae_x0014_´ø_x0006_ç_x000B_AI_x0002_Z_x0011_Ë_x000E_A.ë¬hy_x000B_A"Ù_x0010__x001F__x0011__x0013__x000B_A¼_x001F__x0008_òoe_x000D_A°å{JZÅ_x000B_A¤(ÁÌ«½_x000C_Au_x0017_2_x000E_Aðm×=_x0015__x000C_A4]#_x000B_AÓøÖ·Å_x000B_AR_x000B_£ÙW_x000C_Ag_x0002_¥_x0001_PÒ_x000D_AÌìåvbÏ_x000C_A=` Æ|_x000B_AâàgcÑ_x000C_A_x0013_óÉ_x000D_A_x0002__x0004_|_x000B_A_x0003__x0005_Ltß _x0008__x001B__x000D_A¿T0yo3_x000C_Aå¥dä_x0015__x001F__x000D_A_x0018_=&amp;:_x0001__x0010_A|7_x0004_ï_x000B_A_x0003_c`/õK_x000B_AÉ!È¥_x000B_A7Åôá_x000D_A¬3å_x001F__x000F_AÖ«¾ï«_x000B_A¢´_~_x0003__x000D_AÑ¹HLy¨_x000B_ADz*_x001C_Oà_x000E_A_x0003__x000B_ ®Q?_x000E_A¶Nn_x0015_V_x000D_A_x0011__x000B_ö_x0019_$_x000C_AÙ®q±õÄ_x000B_Ax¦æÁá*_x000F_A ­Öñå_x000D_AÈ3_x001F_f¤©_x000D_Aù'$ém_x0005__x000C_A_x0016_eè_x001B_Ô_x000B_AG]_x001E_S¦_x000B_Aå¸ÎA_x000C_A//aú¾_x000C_A_/J¶_x0017_n_x000C_A_x000D_~_x0005_{_x0014_î_x000B_AÈÝ× _x0002_Ä_x000C_A9ñG°_x0006__x000C_AQ:}·LÛ_x000C_Af*É+ky_x000B_A¼ R_x0003_	R8_x000E_AòG|mÓ_x000C_A_x0013_1xg¶×_x000B_A¶,ã6Èé_x000D_AÕ_x0011_ÑX_x000B_AzûÑÚv_x000B_AÙ[_x0002_w_x0004_Ê_x000C_Aª$¦_x000B_A%á	&gt;®]_x000D_A_x0014_¿M¶é_x000E_AÔÑiq_x000B_A0ç_x000C__Ú_x000C_A_x001F_F_x000D_·r_x000D_AÄ_x0017_uçM_x0018__x000D_AHÅÀÞ_x000C_Ô_x000C_A_x0014__x0007_)f_x000E_A_x0015_v/_x001D_¾A_x000B_AükË¶_x000C_A{^_x0018__x000C_AF_°A_x000E_A8×/S_x0001__x000C_A¿tÜ_x001E_._x000D_Ahà­ç_x000C_A_x000C_Pi_x0008_J_x000D_Aìºë:¬_x000B_ANdE,;¥_x000C_AÞ4÷_x000B_A¶Ä)ª_x0008_Y_x000C_A2_x0002_#+Ò_x000E_AC_x0016_&gt;_x0006_&gt;_x000C_AîÔ_x0005_ëp_x000D_A_x0015_j3¾£-_x000D_A_x0003__x0004__x0012_º¥ºÂq_x000D_AI²&amp;ßùù_x000F_Aêý_x0002_i!¤_x000C_AÇ/OBX_x000C_Aù_ÐÜõ_x0004_APÿ_x0003_y4$_x000D_AqGBÔÃP_x000B_AAö_x000F_O_x0001_m_x000B_AÑ&amp;MÂ%_x000D_Añë¾äj_x000B_AÉq/c_x000D_ÿ_x000B_A [5Ë_x000C_A¬W_¸¿_x0011__x000B_A0vQfR6_x000C_AÒqG~û_x000D_ANDE_x000D_A¸£_x0008_ZM _x000D_AèqÙ_x0011_	_x000D_A®_x0004_Ô§:i_x000D_AÚ&gt;fÊÆ_x000C__x000B_AQ?IáU(_x000B_A\_x0016_yòú_x000C_A(÷òpª×_x000D_A`vËáº×_x000C_AC&lt;_&gt;Ì_x000D_A¾æ_x0017_Æ_x000B_A_x0016_ytÝ§l_x000C_A`ÝÙô_x000E_ACµ0*_x000C_Avº!)_x0010_&lt;_x000B_Aãã58_x000D_A_x001C_ÆÜ_x0001__x0002_7!_x000E_AÊúªO._x000C_AuÓ_x000D_ÂÁ_x000C_AÄF_x0014_¯_x000E_Ai¾!_x000C_A÷hì_x000D_(_x000F_AMùÊ¶v®_x000B_AEz_x0011_&amp;0_x000B_AÍ¦_x000C_	_x0003__x000C_A ý-F8ÿ_x000C_A¬¶ïZÙ'_x000C_ABmÝ_x0013__x000B_A_x0014_gY zÞ_x000B_A_x001F__x0006__x0018_ã\_x000D_AWýìÍ_x000C_Aµ_x001C_ÇIK_x001F__x000C_AäÕ_x000D_&amp;5_x000B_A_x0008_ëþ¯ë_x000B_A®ûÄtQY_x000D_ADÿ%ÕÅ_x0014__x000C_AJÍZQ_x0007__x000C_A,`À_x0010_^_x0003__x000C_A_x0001__x000B_Ë!P_x000C_AR±¯Æô·_x000C_AË_x000D_µ·äC_x000C_AE\½w04_x000D_A_x0008_Ä¼ô3]_x000E_AÓÿ_x0006_«_x000B_õ_x000C_A_x001B_* »jb_x000C_ACe3!_x000B_Aî_x001D_Ð1¹_x000C_A_x0006_*lçÞ_x000B_A_x0001__x0003_nk®_x000E_»ã_x000B_AÏ&amp;Â_ÃÙ_x000B_A_x0013_Md"¹_x000F_AÏJt6!ª_x000B_A¬{³_x000C_A9ÉbJ¶þ_x000B_AT_x0004_Mô=(_x000E_Ayä"5K_x000B_AË8w:MO_x000D_A_x0017_Ôi_x0007_IS_x000C_A_x0010_ú(cÿ_x000C_A9CÝööÝ_x000C_ArobO¿L_x000E_Aÿ_x0002_¤[ò_x000C_A­ÿ_x0012_Ñ_x000D_A"û°\ùh_x000B_Aé[Cp÷_x000C_AÏ_x0019__x000B_X9_x000B_A­Dò^U3_x000B_A íü3¼»_x000B_A_x000E__x0016_×Öù²_x000E_AjÁo¸E_x000B__x000C_A¯dN}Ø_x000C_AfüÉã_x0004_ì_x000C_A'ÇíÎæ:_x000C_A·È11&amp;[_x000C_AÎ(_x0003__x000C_A_x000B_c_x0010_Ì¾_x000B_A:{&amp;Bè[_x000E_AªÂ`¹gk_x000D_AØ@ñ_x001D__x000D_A+{y_x0003__x0005__x0003__x0006__x000C_AúÿÚmµ_x000D_A(©Á&gt;Kî_x000B_AÀ5_x0001_nû¬_x000B_AÄPU¯_x000E_Aå%_x0014_rFê_x000C_AE®_x000C_n_x000B_A|v.wQ_x000C_Aµ2o¥hó_x000B_APð$g_x0004_`_x000B_A"ÓsÊzi_x000B_A&amp;Ì°_x0013_×ú_x0005_A¡_x000F_*$_x001E__x000D_AÜ1_x001C_{b_x000B_A&amp;c_x000D_C^_x000B_AÕ¦QYÝð_x000B_A_x0011_D¹_x0011_%_x000E_A¦è×_x0016_l_x000B_A¯3JÒ¼æ_x000D_A2ýiB_x000C_Aµñ®Ó«@_x000D_AÃýõ;_x000D_A_x000C_Nº_x0002_%_x000D_A_x001D_¢wSø_x0002__x000C_A^9èw)_x000C_ALBð&lt;Å_x000D_A×xû_x0005_Eø_x000D_AÒCþH¤_x000F_AÒÃ¤NZþ_x000C_ANÉÏ_x000E_y_x000D_A_x001A_ØS!_x000F_A ñò]°,_x000D_A_x0001__x0005_@K¡6ôñ_x000E_Añ¥Oa_x000B_Aí_x001B_¡Ö_x000B_A©ÃXÿÛ_x000D_A¼_x0015__x0005_³T_x000D_Aívø_x000C_AXÓ|î_x000B_A¤-ûlF1_x000B_A_x0016_áýÜ¦U_x000E_A¿_x0014_]_x000B_AÜK$È[_x000E_A_x001E_Û°_x000B_A~¨U{_x000C_A_x000F_u"_x0010_¸B_x000C_AÌÙ©y0_x000B_AN_x0003_ìuÈ¨_x000C_A_x0002_ÅK_x0005_ìX_x000B_A.£ì¦Ü_x000C_A_x0002_Ñb½$l_x000F_AFv0·ï_x000D_A_x0004_³9·_x0017__x000D_ADÊ©!½_x000B_AZÜôÉ~g_x000B_AÂ_x000B__x000E_ö(ê_x000E_A7ò³+_x000D_A_x000E_ÌÉ _x000C_A_x0018__x0002_Ú ¥u_x000C_Aa¤éh¼_x0010__x000B_A5q_x001C_¡"¸_x000B_AáÀks_x000B_AK_x0012_áì_x000B_AíHó._x0001__x0004_À_x000C_A6eÓäCe_x000B_A·_x0014_&lt;qC_x000C__x000E_AÅ²}2Øf_x000B_ACeÓWBÈ_x000E_Aàæ)_x000F__x000E_Aó¤_x000D_A_x0005__x000D_1)2Ý_x000C_AÑØ«|l_x000B_A+g&lt;ë¹(_x000D_A/_x0004_._x000E_Òn_x000C_A8çÓU,_x000D_AMV¦Ê}k_x000B_ASþY_x0003_ÙI_x000C_A	1ÞöÇ°_x000E_AÙT+¤_x001B_"_x000C_A_x001B_Ó¡±ß_x000C__x000E_AõÂ_x000B_AÎ_Uÿ©)_x000C_AË_x0013_ßÆb_x000E_A_x001C_äd_x0016__x000E_AFð_x000E_AÿÔ_x0012_§mK_x000B_A"6EÞú_x000B_AJ¥Ô¡]Ã_x000B_AÑ_x000C_iÑÈç_x000B_A_x0002_µ	s_x0011__x000D_AÉê5ü	_x000D_AûM¬_x0012_²_x000C_A¦¼ÚÒdÌ_x000C_Að.¶²_x000D_A7Ü_x0001_b_x0008__x000D_A_x0003__x0007_=¨OàÙÄ_x000C_A_x001A_$¾ÎBj_x000B_A[hñßù_x000B_Aýö|Ò_x001F__x000D_A÷FvLb_x000E_A4õ&lt;l_x0012__x001C__x000D_AÀ¤¢ã_x000D_AýJ¦euk_x000C_ANö_x000E_äR_x000C_A_x000E_Æ_x001F_èßN_x000C_A¸ÅÞbE_x000C_A6Õ_x000B__x000C_Aî_x001F_ß´_x001F__x000C_A_x0011_ ëÿ_x0017_ú_x000C_A¶5G7×_x000B_ANµ}Ô_x000C__x000C_Aq_x0002_*`_x0013_!_x000C_Aû¹~ó_x000E_A¨á_x0018_:]_x0007__x000D_A.r_x0005__x000E_A_x0014_tF_x000C_AåDôóK°_x000C_AuÝ_x0002_úÍc_x000C_A·«Üs·_x000D_AÝúa-_x0017__x000E_A9¬_x0006__x001F_Hb_x000F_Aõî¸É)_x0001__x000C_A_x0005_7ºwõ_x000D_A£1w_x001C_Ï*_x000D_A_x0004_7áü_x000E_S_x000D_A J_x001C__x0007__x0006__x000E_A?é_x0001__x0002__x0003_¯q_x000C_A_x0019__x0010__x0001_[l_x000C_A_x0005__x0017__x000B_¢_x000B_A¡ñÛ_x0012_E_x000C_Aí6*a_x000E_AÃâí_x0018_ã_x000D_A_x0005_úÎ3B_x000E_A´ù%ËA?_x000C_Aí_x0018_&lt;²_x0008_È_x000D_Aaà/Î¼_x000C_ADy;^Ã_x000C_A©'+ÚÊ_x000C_A¹µ_x000B_e± _x000C_AÆÌÄ[¶ì_x000B_A°cEéµd_x000B_AþCWÆ~_x000C_Ai÷"ÙÉG_x000D_A_x000B_pý[æ_x0007__x000D_AVaÙ$]x_x000C_A Æ1írá_x000C_A³_x0003_4H§_x000B_A×â¸ik9_x000D_Aéj_x001D__x0003_½&gt;_x000D_Aß_x0017_ó¸_x000B_A]O_x000C_A,2¸ao_x000B_A_x0014_'M_x000C_A_x0006_UÏ±&lt;_x000B_A£ª)`¼â_x000B_ABÐ­±@k_x000C_AÌê`Gç4_x000D_Ac,qÆÉ_x000C_A_x0001__x0004_°ÊäG__x000B_AÄ_x001C_Ó&lt;7_x000B_AñÚÏg¿._x000D_A6]~ ~_x000B_AÌ@°ßc_x0003__x000E_A0Á{Ìä_x000C_Ao`ÞÁ_x000B__x000E_A©Ë©²+@_x000D_Aô_x000C_pjÁ_x000B_A_x001E__x0008_Ð£p¾_x000D_A¹µ3\+X_x000C_A/ðKÛ_x000D_Ac¶_m&lt;Õ_x000D_Aù"_x0004_²6½_x000C_A±È#h(_x000D_AÃ%íëô+_x000D_Aº^àg_x000C_A°_x000F_bàµ_x000C_A/È_x0011_{u2_x000C_AøýOÚì¼_x000B_A×êhU_x0002__x000C_AzÖ"÷Û_x000C_A¯uô¤¹è_x000B_AnLÍèL{_x000F_Azì4ä4â_x000B_Aå_x001C_Ñ¾xð_x000C_A*´°&lt;_x000D_APÛ_x000D_¼Q_x000E_A©pçû=í_x000C_A½¼¡¼._x000B_A-òÏ_x0012__x0011_Ú_x000D_Aóp¬¤_x0001__x0008_îÏ_x000B_A_x0013_&lt;þWs¢_x000E_AÈY'aó_x000C_A=ß_x0010_âÑ_x000B_Aww½Ìoæ_x000C_A³kOë¹¦_x000E_AâÆ{f_ý_x000B_A&gt;1	#r_x000C_AçO*¸_x001E__x000D_A_x001C_±ê+_x0004__x000C_A´îêª²_x000C_AëC_x000B_»ø&gt;_x000D_A!î_x0014_~_x000B_AÑp_x0004_?¿û_x0008_AF;m`]_x000D_A_x0008_øD_x0005__x000F_AÔ_x0003_¼ T_x000B_A¿X_x0011_v_x000C_AÜaç@íÐ_x000D_A-¦	Û_x0015_9_x000D_AS8tÒ_x001D_W_x000E_A¥òûúÕù_x0008_A¨_x0018_e_x0002_&lt;_x000C_Aái«"ÌC_x000D_AfnjÛ`._x000B_AÏh1_x0006_1·_x000C_AËcx6Ú¤_x000C_A°pNv¬_x0011__x000D_A2³8_x0003_§_x0007__x000D_A_x000C_PQ ¹^_x000C_Aã$_x000F_Yó_x000D_AõUÞE_x0004__x000B_A_x0001__x0007_ô¹å&amp;ò_x000B_A©]Î&lt;Ó/_x000C_AÏÞc¯_x001B__x000C_AÜñÝI!_x001D__x000D_AÓO.£_´_x000D_AUå_x0019_ÈFt_x000B_AYË_x0019__x000E_AQ_x0010_Ó5h_x001E__x000B_AãcÃv¼ß_x000B_AK:ÂM_x000F_Ap7wZãÛ_x000C_A_x0001_§üÈ­#_x000C_AçD_x000C_G_x000E__x000D_A«È±r&lt;_x000D_A_x0012_Vû÷Î_x000C_Av[_x0004_&lt;_x000B_Aß±÷N_x0011_Ð_x000C_A®O!Æß_x0007__x000F_A4ö_x000F_Ì_x001A__x000B_A*UF_x000D_AäÿT9b_x000E_AÔÜÕ_x0005_"¶_x000C_A _x0003_3qB_x000B_A ·Çá¦_x000C_AÀ]v)^_x000E_A&amp;_x0002_¶Bl_x001B__x000D_A_x0015_µrÙ_x000D_Amº_x000B_A#Fp©¸_x000C_A£4y_x0006_F_x000C_AZ« à&gt;_x000F_AÄ¼0À_x0001__x0007__x001F__x0005__x000C_Aëúå`_x000B_AZGÓÞd'_x000D_A5¶_x0003_×¡=_x000B_A_x000B_µ_x0016__x0006_#0_x000E_AnmÍ[*_x0001__x000C_A½/)i_x0015__x000D_A:FÒli_x000C_Aï=ÕgÀ_x000D_Aå_x0015_ÑtIü_x000B_A_x0007__x0019_;_x001E_L@_x000B_A_x0010__x0004_RT_x001B__x000C_AÑ7_x001A_Gõ_x0015__x000D_AH£zÊ.ã_x0007_A ;©#¶=_x000E_A 4ì¯¡_x001A__x000C_AS&gt;­¶6_x000D_AÔçnx»_x000C_A?·rÚý_x000D_A÷[&lt;æ_x000B_ABºkx×_x000D_A_x0002_è_x000D_ÍÑ_x000C_AÌ¶Ôzmä_x000E_Aö­l©_x0008__x000F_A!cÆc_x000B_Aø[ïïC_x0007__x000C_A hÓ÷_x000C_A©H­&gt;_x000F_å_x000B_A@/É_x000B_~_x000D_Aå¾?GÁ_x000F__x000B_AÁ9,¿ù_x000E_A;É©í_x000E_A_x0002__x0003_d	åÒÅ8_x000C_A&amp;â~ÉO_x000E_AÅàÕ_x0006__x000C_Aèæ3.ÛÞ_x000B_AYñ w_x001C__x000C_A/àâ¤æ_x000B_A­{0·Ø_x000B_AÅò_x0008_ ¥[_x0010_Aêð q¡_x000C_A×¤*Aãc_x000B_Aù3k_x001A_R_x000D_A¬AÞY;_x000D_AÁàW_x0016__x000B_AÙG_x0013_\£å_x000C_A	_x001B_ëïÚZ_x000B_A5R[ÒJ_x0012__x000D_A0LîÄ_x000D_AüÑÞãÀõ_x000B_A:4ZT_x0015_f_x000D_A_x0001_Ci2¥_x000B_Avë_x0008_°V_x000E_A_x000F_]ã·"_x000B_AÕ_x0012_½ÃóE_x000B_A½û«¶ _x000B_AÙzÂä_x0003__x000B_APbÚ_x000E_AòlÄ_x001F_ÒB_x000B_A´Ì¤±_x000C_È_x000B_A_x0019_@_x000B_Æ_x000C_A_x001C_5êsW_x000B_AEïÍx_x0005_Ä_x000E_A_x000E_~UM_x0002__x0003_H[_x000B_AîFLÄ_x001B__x0010_Aâ_x0005_êþÂ_x000B_An{5ÍÉ_x000E_AÊôåê_x001B__x000F_A¤Q¼&amp;_x0010_A'óAa_x0001__x000E_AP|DÖs_x000B_A=Sp~ó_x000C_Aê¡¢ôÞ]_x000B_AnUÆð_x000B_AÓêÊ_x0014_©_x000B_AfküèÂ_x000C_Aå_x0016_\ÊÈ_x000D_AÏÁ_x001F_Ü¤³_x000B_A]Ïg¸:_x000E_Afz_x0019_0ê_x000B_A_x0001_ÏøÔÍ_x0016__x000C_AF×&gt;7_x000C_A_x000B_ØÎx k_x000C_AÙ_x0015_Là_x000B_ALÒ»_x000F_¬_x000C_A¯£_x0017_N_x001A__x000C_A_x001F_AFáä_x000D_A$k_x0007_n7Î_x000C_A±Ê¿_x0007_ð_x000F_AóZeú_x000B_A÷Û*_x001B__x0002_y_x000B_A_x0015_`µ¥gE_x000D_AHóM_x000B_A pB~_x000D_Aè¯_x001D_È+*_x000D_A_x0003__x0004_Ka¹$_x0014_u_x000C_AG»_x0007_S_x0012_=_x000D_Aô?*G4j_x000D_AÆâFh_x001A__x000D_AcXÓ_x000D_Aþ_x000C_2 &gt;4_x000F_Aò³+³Îp_x000C_Aem_x0007_ôÕ_x000C_A¦^_x0011_e/_x000D_A¸Ów_x0006_[n_x000C_A_x0001_9©{Û·_x000E_AY¦#ïQ_x000D_A=å9zÜ__x000E_AI_x0006_;Ï_x0010__x000F_A0Üa20Ä_x000B_Aó@/ªÙ_x0002__x000D_Aº"±ê&amp;_x000C_A_x001D_[æ+Åh_x000C_AOWñÉÍ4_x000B_AÐ_x0004_A¹_x0006__x000D_AôBÚ~¥_x000D_Ash.Ñ_x000B_A¼#´à_x0015__x000D_A@q=/_x0014__x000C_A	V_x000D_ _x000B_A_x000F_×,Éø0_x000E_Aá|_x0007_×WF_x000E_AèßVÏ³_x000C_A­L9Bss_x000D_A¦Éý_x0011__x0014__x000E_A@èOò++_x000C_A_x0011__x0004_µ0_x0002__x0006_a_x0005__x000C_A_x000C_ÐYë¾Ä_x000B_A»©_x0017_Ìxr_x000D_AºQÉtv@_x000B_A_x001A_G1_x0005_O_x000B_A_x000F_PQ)Aq_x000C_Av_x001C__x000E_%_x000B_AËqÂ_x0005_©_x000C_AþÌòÔ¨¤_x000C_A¶t¯|_x000B_A§ãÝqs¹_x000B_A± _x0004_ùäÖ_x000B_A_x0013_óøêüi_x000B_AbKå~Q_x000B_AVòD_x000B_Ag^1_x000C__x0008__x000B_A_x001D_¢Ëº§_x000E_Aî_x001E_®B_x000C_A	&gt;·Aÿ_x0006_A=Ù0E®u_x000B_AÑ3_x001A_"_x000C_Ath¬E½z_x000C_AãéQâ_x0003_e_x000C_Ay&amp;÷_x0011_Õ_x0019__x000B_Aîp_x000C_9_x000E_AZï\+'_x000B_A_x0001_{_x001F_¿?8_x000C_AîîéÜO_x000B_A_x000E_¼ïÁD_x000C_A_x0006_´/_x0003__x001E_§_x000D_Aa_x0013_¼q¸_x000B_ACt	HZ_x000E_A_x0001__x0004_ÙÞó;à_x000B_A!í¹zþ`_x000E_A_x0002_&gt;âOdª_x000B_Ace¹9_x0011_c_x000D_AÈZ&gt;4Ðò_x000D_AO3ssÄ&lt;_x000C_AÙ´Y_x0006_U_x000C_A0¿0èZ_x000B_Aöqoñ_x000D_Avûý½Â¼_x000D_AÊÙ¦)_x000B_ð_x000D_A7P:_x0002__x0013_W_x000D_Acóô_x000B_A!b&gt;&amp;_x000B_±_x000D_A_x001D_®£Ä¥H_x000B_A_x0013_|_x0017_ù0Á_x000C_A¥~xùG_x000C_A=L__x0003__x000C_A\ð&lt;=_x000D_A!_x001F_¼_x000C_dP_x000B_Aj¸ö ¥ç_x000C_A{_x001E__x001F_iX_x000C_A`_x0013_Vë _x000B_A"_x0017_Ê_x000B_AMV`Ny$_x000D_Aþ_x001D_§Lú_x000B_AÚ_x0003_0_x000F_Þë_x000E_AhO½}@D_x000C_A&amp;,_x001C__x000D_Aú±Ê¹i_x000B__x000D_A{4¶Õ*Ó_x000D_A±.?_x0004__x0005_UÕ_x000B_AGÄ4·"ù_x000B_AÖÝÒÿ_x000B_Aq_x0010_&lt;._x001E_é_x000C_AÂXQa´_x000C_A6ÚN5¶_x000B_A&gt;U­_x0004_¶C_x000C_A¶Wâî¨_x0003__x000C_AðÔ«iR_x000C_A¾_x001D_¨+&lt;I_x000B_A_x000D_Ö¨â__x000D_AÓöc_x0017__x001F_Ç_x000B_AT_x0006__x0002_z_x000C_A3cÝàü_x000C_A(^}d_x000B_AÞÆÄÚåÕ_x000C_A_x000F__x000D_ôÃ¯_x000C_AjuÒ:_x000E_ô_x000B_AØB_x0001_Ö¿_x000B_A_x0019_zÊ5_x000B_A£_x0010_÷Â÷´_x000B_AÇË4Ery_x000C_Aáîs_x001A__x0002__x000C_AóÚÄW_x001B_f_x000B_AºÉ¯M³Õ_x000F_A»øÒp¤_x000B_Aã_x001F_½_x000B_AÄ½ËºÂ_x000E_A_x0004__x001C__x000F_ÒÎH_x000D_A¡û=P	_x000C_A_x0004_Ð1,)_x000B_A@Þû¤_x0010__x000D__x000C_A_x0001__x0003_q¤é_x000B_AÐ¯H@à&lt;_x000D_AÇ¢½¢_x000D_A*ÉyÖu¥_x000C_AJªþ&lt;T_x000B_A&gt;ÞdÈy_x000C_A_x001A__x000D__x0019_5'_x000E_Ap^ß3Ä_x000C_A*(\á_x0010_¸_x000D_AùÒa_x0011__x0006_ _x000C_A½¶^X_x000C_Aü²­)_x001F_b_x000C_ABÎ­ _x0005_7_x000C_APeô_x0019__x000C_A, ã]´_x000B_AÀðëp¯_x000C_A_x000B_VQ7ØH_x000E_A&lt;NÈ_x0002_KÂ_x000B_A_x000F_º¯Éo_x000B_APÈå».è_x000C_AÓ_x001F__x0008__x0013__x000C_A1¶N,Á8_x000C_A0O_¶_x000B_A©Ã~çmÇ_x000B_A¢W£¯_x000E_AfWi_x001D_Ã_x000D_A÷ê_x0017_x£_x000B_A¼î0O"Ñ_x000C_AjjÄ_x0010_Îø_x000B_A-éNõªÃ_x000B_A­ØH©_x000F_AO_x0007_0B_x0001__x0006_Rì_x000C_A_x000C_¿é_x000B_¾_x000D_At( h_x000C_A=]_x0019_|f_x000C_Aä?mMÃª_x000B_A+yjÕt_x000D_A¬È0_x000C_¹_x000C_AÁ6_x000B_×_x000C_A)_x0013_nÏ_x000E_AË?bJ_x000F_AØô,l_x000C_Aôoò+ÖÒ_x000C_AãªÉñe_x000C_A6S&gt;G5_x0007__x000C_A_x0011_=!r·-_x000C_A_x0018_²_x0006_ïR_x000B_Aüåo/&amp;¿_x000B_A¢ÆeOÔ_x000C_A_x0011_ïû|çY_x000B_AË8kclH_x000D_A¤·a/¦_x000C_A_x0005_@nE&gt;û_x000C_A%_x0018__x0011_wm_x000B_AâJw.æ?_x000B_A_x001D_áýè_x000E_Aôª~}Âî_x000D_A ?´kys_x000E_A·(e Î_x000E_A_x000F__x001C_Ì¬É«_x000D_A¿þ_x0002__x0003_q_x000B_A_x0004_+À"È_x000C_Aq¨_x0015__x000D_B_x000D_A_x0001__x0003_ù:A]óÆ_x000B_A&gt;{ÅàL(_x000C_A_x0012__x0017__x000D_Â`_x000D_AIì_x0015_´Å_x000D_AcØ¡g9±_x000B_AßÁ|dWp_x000E_A9_x001C_°_x000B_æ_x000B_AÝ{_x0008_=Ç[_x000B_AÆ§Ú_x000B_AÊÆ}Î#_x000C_AJzeÕ_x0012__x000E_AML_x0017__x000C_A":Ò_x001F__x0015_1_x000C_A ­_x0008_Ë[_x000E_AçÂow_x0006__x000F_A_x0012__x001D_%ç²_x000C_A_x0004_I{xa½_x000D_AÞ~ó;_x000F_A·_x001F_Åü_x001E__x000C_A¨Í_x0019_j_x000D_A_x0001_DxW{_x000C_AØaL×B_x000C_A&gt;ò[_x001C_b&amp;_x000D_A_x001F_:ª-_x0005__x000B_A_x000F_«f_x000E_¬_x001B__x000D_A9_x0004_V&lt;I_x000C_AÉy7~k_x0005__x000B_AzÏ_x0005__x000C__x000B_Aêà:Ì4_x001F__x000E_A_x0006_&gt;·2O_x0002__x000D_AP¶`A_x000C__x000C_AþYR,_x0001__x0003_^1_x000F_Aß8åÎòÀ_x000B_AV+M/ý_x000B_A#]_x001A_ÁÊt_x000C_Aõó_x001F_¨WØ_x000D_Aº¿ns_x001D_X_x000B_AR"Ú)ô_x000B_AúÛX×_x000C_AÔ_x001F_Op¢_x000B_A"ÜRm&lt;[_x000F_Ad_x0016_¼_x0017_ª_x001C__x000B_Ar_x0017_H_x001B__x000E_AäíºQ´Ü_x000E_A_x001E_üé©_x000C_A_x0017_ñÿh'_x000C_Aò4I,¾#_x000B_AiÒ_x0011_¾a_x000C_A__x0019_|êØ_x000B_AÎÕÅod®_x000C_AJC¿®_x000C_Aæãøk_x000E_Aå|ª²¢_x000C_Aß:-_x000D_A_x0001__x0016_]_x000E_A_x0002_#Ðù_x001F_«_x000B_A×SA9_x000C_A_x001B__x000E__x0002__x0013_2_x000D_Anµo_x000D_AèÝT«e_x000F_AÉ_x001D__x001C_Êjã_x000B_AÜ§T¡	_x000C_A¸Ùe¿_x001A__x000D_A_x0003__x0006_À©Ñ_x0007__x000C_Aý%4_x000C_A$­ãE_x0017__x000D_AÉWûMð_x0013__x000F_A_x0005_Lâ&amp;_x0002__x000B_AÍ8_x0001__x0004_Õ_x0019__x000E_A=-_x000B_5_x000D_A:pñz_x0001__x000D_A_x0015__x000B__x001A_Xm_x000C_A*_x001C_&lt;·_x000C_Af	íz_x0006_ê_x000C_A_x0006__x0008_91_x001C_T_x000F_AÈ¾_x001F_zk^_x000D_A\_x0004_vgÍ7_x000B_A»É4¾KÁ_x000D_Ai_x0004_4§Æè_x0006_A_x001F__x0001_ÝìËá_x000B_AÆ­x¾¶_x000D_A1R¾_x0017__x000B_Aô¸çâ°]_x000C_AÔæòþU=_x000B_Aeä¾W|_x000C_A´®p§_x000C_A_x0014_DInÈ_x000F_A~à²&gt;_x000C_A&gt;æ¢ÛØ_x000C_A³B)­_x000C_AxªCÆôY_x000C_AÛû_x0010_¤/¸_x000C_A¢¶»°_x001D__x000D_AFÜãxe{_x000D_A_x0013_?^~_x0001__x0002_}A_x000D_A_x0011_Q_x0019__x000F_AãÑ%üÏ_x000D_An_x0004__x000C_Àyµ_x000C_A`b#I¸_x000D_A_x001A_Ih_x001C_2i_x000F_AÅÃ¬L_x000F_Axë­_x000E__x0015_»_x000E_A1m·ó._x000C_AÈ^é±_x000C_Aé%Q¨U_x000D_AM9m8_x0007__x000D_A¸?G9ùë_x000B_AÎÀk«à±_x000B_A,_x000F_²»èK_x000E_A_x0014_L9¶_x0010__x000E_AÊ6b _x0019__x000C_Az'Vþ _x000B_A´~þ§£_x000C_A_x0016_g_x001D_5»_x000D_A7HpO_x0017_0_x000C_Aëÿ`EÏ_x000B_AåÐ¥$£_x000B_AôÛøA_x000F_Aæù±È_x000B_A1¥Á-[_x0018__x000C_AQæIn¹&gt;_x000C_A_x001B_e_x0012_íÎµ_x000B_Aö.&lt;TC_x000E_Aöa|ºÂ_x000C_A@®Ð4º_x000B_AhÎOwÍ9_x000C_A_x0001__x0005_Lßq&lt;1_x000C_Ap_x000B_X¨Õb_x000C_A9Ü_x0010_9®_x000C_Aí_x001A_î4é_x001D__x000E_A¼õ#2²_x000B_AÊÒ_x0017__x001E_³_x0016__x000E_A)}õjå_x000B_A_x0008_úR_x001D_¥Ð_x000B_Apr_x001F_¡ÄÒ_x000C_AíÐV _x000B_A¤_x000E_iû_x0015__x000C_A`Ô_x000F_j,_x000B_A_x0003_Lÿ±_x0017__x000E_A`5hÐ_x000C_AQØ+|ö_x000B_A»õg=_x000C_A¾ _x001B_.µ_x000E_Ag£8	º_x000C_AQmõì_x000D_AÑöÎ_x0019_Y_x000F__x000D_A_x000D_¤X¶ò_x0005_A_x001E__x000D_ñáý_x000D_Aö¢d_x0008_å_x0002__x000E_A_x0018_ZÄµÿ_x000B_A%©vAG_x000D_A_x0007_ì_x0004_þÑb_x000D_A0¡ø°µ _x000C_AïÇ·=_x0019_p_x000B_A_x0004_M9)_x000D_AÃr_x0018_¼i}_x000E_Aå-&gt;&lt;F_x000B_AÚ_HÁ_x0004__x0005_ÐÜ_x000B_A´0b¼à¬_x000C_A½=uJá_x000D_A-×	XbF_x000B_ARðBSdJ_x000C_AR_x000F_ÍkÄ­_x000E_Ae8Ô¯&lt;µ_x000C_A_x000F_¡X_x0003_ó|_x000C_A_x001B__x0017__x0017_ApE_x000E_A¶^V2s_x000D_A	S[_x001E_v_x000D_AöÁhzg_x000C_AÕ~!_x0012_`_x000C_A¥_x0010__x000F__x000B_®_x000D_A×½Ç{¤_x000E_A÷¼)_x001D_6_x000C__x000C_Añä_x0018_×»_x000D_A"ðí±­é_x000B_A4¹5Ùg_x000C_AÝÚäD&gt;_x000C_A_x0003_¹_x000F_&amp;{_x000D_An+@¾_x000B_AÎí_x0002_ì6Ò_x000C_A»ÆÏ¶_x000D_A: _x0003_Ü_x001C__x000B_A*ÞÐ_x001D_ßÇ_x000B_AÊ¥³mL_x000D_AàO_x0001_&lt;l_x0014__x000C_AL÷_x001B_õ_x001C_^_x000C_Ab_x0012__x001F_®Ç_x000C_A-_x0008__x0014_\¸þ_x000D_ADHgñKl_x000D_A_x0003__x0004_&amp;[OÈ_x001F__x000E_AÈ¦àö_x000C_A%2©¤è_x000D_Awèø_x0010_¯_x000D_A¿±Në¡_x001F__x000D_A_x0007_÷!ãÒÐ_x000C_A¢ÂLûq_x000C_AòUá_x000C_·¤_x000F_A_x001D_"øAt4_x000C_A¾_x0005_Oò/a_x000D_AÊ'_x000D__x001F__x000D_AØFsq_x000C_A/ò_x0006_Qä_x000B_A_x000D_2ÑVÚ#_x000E_A²'â{_x0019_§_x000B_AÌYRz!ë_x000B_A°_x001B_Ì2lN_x000C_Aú_x0001_ï_x0004_OT_x000D_AÏ]ý_x000E_A_x0016__x000B_×_x001A_²(_x000C_A¹_x0016__x0006_ÿp_x000B_A(È«_x000C_A_x001D_ñzCx_x000B_Aõt¹ú_x0012__x000C_A_x0017__x0005_kZ_x000E_AW;_x000F_ø_x0015__x000E_A	ú_x0002_K^I_x000C_AãXF]¡:_x000C_A2ãÚÖ_x000C_AØ_x001F_ÞÙ_x000E_Aó_x0004_&lt;_x0016__x001C_J_x000D_Au!æP_x0001__x0002_RÄ_x000B_A_x0001_ì_x001A_Ø³i_x000E_AøÑ÷#ß_x000C_AÂ¬Ù}-_x000C_Aþ_x0001_%¢bS_x000C_Av¿î_x001D_ír_x000C_Arü&amp;uo_x0011__x000F_A_x0004_ñNÇÅg_x000D_AÞn¹ò{@_x000E_AÆwgQñ»_x000B_Aàþ§ëîÚ_x000C_Ax_x0013_lZÜó_x000C_A/£Á_x000E_úá_x000E_AésÔënÜ_x000B_AV_x001B_»_x001D_2_x000F_A_x001D_~%É%ð_x000B_AnWEfV_x000D_A_x0008_ÄQLsq_x000D_A@&amp;_x0001_ç\_x000C_AÅ±* D¸_x000C_A_x0018_V_x0017_Sa_x000C_AW[&amp;C$_x000B_A_x001C_õú±ì_x0010__x000C_A{_x0017__x000C_ç¯_x000C_A"c¶aN_x000D_Ax§#½#"_x000D_A^Eþ$Òø_x000D_AU	_x0011_û?u_x000B_A_x0004_{¹Ý(æ_x000D_Aõâ'¢V_x000C_A÷¬¦ym¶_x000D_A6¯'èH@_x000C_A_x0001__x0003_	ègm`_x000C_A-®~Ý¶ô_x000B_AåEX(_x0016_;_x000D_AËb_x0017_Ï(_x000E_AlZr¢_x001F__x000C_Aj»ãd¾À_x000B_Aø«æ_x001E__x000E_AC_x001D_&lt;Y¾ó_x000D_AÊÓUE_x000B_ANÝA$Bæ_x000B_A2Ì`»&lt;ø_x000B_AßïÕu¿_x000E__x000E_A¦6_x0006__x000C_éª_x000D_A!_x000E__x000C_AÀ?__x000C_A¦Eöoè_x000F_Atsç_x000C_Aµ_x000C_e6_x001E__x000C_AtQ_x001C_¨u_x0018__x000F_A_x000C__x0010_«_x001E_°_x000B_A&amp;w_x0013_Û_x000B_Aíy_x001C_æÉ_x000D_A'6»RÝ_x000B_Aè_x0010__x000B_Aâ_x0011_Xç_x000C_A4_x0003_@Sz^_x000B_AAY:dü_x0003_A)ïöÄÞ_x000B_A&amp;RÇ_x0002_~_x0014__x000D_AQÊ8£_x001E_{_x000C_A,ß_x0018_´o_x000C_A+Ëàß_x0001__x0005_N_x000C_A_x0007_Êì¯F_x0015__x000B_A)_x0004_2_x000E_0_x000C_AÆ®d7_x000E_A_x0015_Ø#	¾_x000E_Aê_x0012_/W_x0012__x000B_AÅ_x0018_&gt;ãOÄ_x000D_AÕ['óÄÔ_x000C_ASii_x000E_T_x001D__x000E_A¼qäk¯N_x000D_Aº$Ï¾1_x000D_A_x0003_Cÿ¿î_x000C_A|_x0004_j=ý×_x000C_AV«î®è_x0016__x000D_A\_x001C_)_x0016_¦ÿ_x000D_A¡½¸'w_x000B_A\_x0002_Âk$=_x000C_A_x0018_¶×"J_x000C_Aï«1õq _x000E_AÿÖUn_x0013__x0018__x000B_AM_x001B_ydY'_x000E_Aò/_x0017__x000B_AÚö_´]/_x000C_AØ)d©r¹_x000D_A"Ô~DïW_x000E_AEG_x0002_Je_x000C_At=C.T!_x000C_A_x0002__x0011__x0015_¦O_x000C_AAÔ=I``_x000D_A:P:¨Hm_x000C_A´dõÈ¢_x000D_AüëpÎ_x000E_A_x0003__x0004_4Uþ°M_x000C_AX»a_x0003_{N_x000B_A3Wdµ_x000B_AÆK£&lt;¢ï_x000B_A_x0008_ç6ÇºR_x000C_AÞ_x0005_&gt;	¦n_x000C_A{7ÉÓ@i_x000C_A­sÉ_x0013_Ù_x000C_AüvWm'¤_x000B_ALý]³Ô£_x000D_A,a@ªp_x000B_Aö](4_x001B__x000B_Aø_x0012_ØÒö_x000D_Aéõ¶JT,_x000E_A¾À_x0001_AÏ¡_x000D_AÕQ8{_x000B_ABîìÎ_x000B_AÛ²sèß_x000B_A°À-_x000C__x000E__x000E_A_x000E_V!Zü}_x000B_Aü±¸_x0007_Ä_x000C_A«|®óò_x000C_AÅ_x0014_à[ÿ_x000B_Aÿä_x0017_'_x000C_AÃ®4_x000B_Ajv×¨°2_x000D_AÖö_x000C_¨Ëó_x0004_A1éI_x000B_AZQÂóK_x000C_Aa_x0002__x001F_]Y_x000B_Aÿ;ðÛ _x000C_Avl¸/_x0002__x0003_à_x0003_AË_x001C__x0015_³a_x0003__x000E_A×pâÉù_x000D_ASçA_x0017__x000C_A_x0019_ù¹¢ò+_x000B_Ar¸:¨__x0012__x000C_Aº¶-ß_x000E__x000C_A¦c_x000D_5þ_x000B_AÆú¹qI_x0019__x000B_A_x0003__x001F_Má"_x000D_A±_x001B_*ÕÕ_x000C_AáÑÿG·ñ_x000B_A±´Ùõ}[_x000C_AjÕt_x001E_©_x000C_AVÎG({_x001E__x000D_A¸ô1 "n_x000D_Ac{*Ü°K_x000D_A:2@`_x000B_AMO_x0004_ßtf_x000D_A	¾/Ï`_x000D_A;ñ°¸º_x000D__x000F_A+_x000F__x001E_&gt;õ_x000C_AüD¤O}_x000D_A_x001C_è@ñ9_x000B_A_x0012_­¿:_x001B_º_x000E_A/ª·?^¿_x000C_A_x001C_ÒÞía&amp;_x000C_AÝlL{¶_x000C_A¢àÇC#_x000C_AÄ_x0001_4±_x0015_;_x000C_AÙµÑ=â¢_x000B_AE_x000B_w÷_x0015__x000C_A_x0001__x0002_R¿_x0007__x0019_°0_x000C_A9÷_x0007_Ò_x000B_A__x0018_Æò_x0004__x000E_Açz4Ñ_x000E_A=yN_x0018_#¦_x000D_A;K¶_x000B_A_³Q_x001C__x000E_A.YIXGÇ_x000E_AsÎôº­"_x000C_An¾§¯ï9_x000D_AE,q_x0018__x000B_©_x000D_AL306_x000C_Aª$¶_x0017_õ_x000F_A_5_x0005_öÁ©_x000E_A¢Ont^_x000C_A_x0006_··_x0001_Ke_x000D_ADEöçWK_x000C_AQùÞH_x000C_A¿7_x000F_ ä_x000C_AqáZ_x0019_QÀ_x000B_A_x0012_ñÇ_x000D__x000C_A8é{üG_x000E_ATê_ýå_x000B_Aèùö$q_x0013__x000C_AðÊ9E_x000E_AÖ -w+~_x000D_AãöÈ`._x000C_AH}D&amp;©s_x000F_A_x0013_ÐKÁºs_x000C_A_x0002_JEÍ|_x0006__x000E_ALÝvkQ_x000D_Att´r_x0003__x0005_ø§_x000C_AÎl_x0017__x001F_è'_x000D_A÷Æõõ6S_x000B_AuødE_x0004__x000E_Aà_x0017_Zn:_x000D_AÎYK_x001F_:ü_x000E_AÅU_x0016__x0013__x000C_Adgß)_x000B_AìP¶Áué_x000D_A	7¬æØ_x000C_Aépt)äy_x000B_AóÛJÃË_x000D_A©-_x001C__x000C_AÙ6¯àB_x000B_AFÎ½_x000D_AËÌìÞQ_x0019__x000C_A_x0008_YM_x000D_Ê2_x000B_A×y'0àÈ_x000C_AÐGc_x000E_A²¸gVö`_x000C_A\b_x0017_é¦¿_x000B_Aª!¯OË_x000D_A¨j¶~n&gt;_x000B_Aàª_x0018_Å_x001B__x000B_A_x0018_FUÃ]_x000C_A_x000E_ü dY5_x000C_A­n:_x000D_Õ_x000B_A_x000C_³``mr_x000B_A_x0005_X-_x0002_º_x000B_AÂ´É_x001A__x0014_Â_x000B_A_x0001_õz·_x000B_AqV_x0008_Ör_x000C_A_x0003__x0005__x0017_.&lt;÷Î_x000B_AX#_x0001__x0005_Å_x000E_AË{_x0013_«e)_x000B_AðÚ_x0008_g_x000C_AI©_x000E__x000B_AL°7_x0015_±_x000B_Am&amp;´&gt;&gt;_x000F__x000C_A_x0008_öÝ£Ô_x000B_A»Úb_x000D_AÒfùX_x0013_ü_x000C_A*m¹}H&lt;_x000D_Ab°»+Ó_x000B_AZ_x0015_É°_x000D_A[Iø{E_x000B_A	_x0003_	WHí_x000D_AÍs¼/Iê_x000D_AåYºÝ_x000D_A¬\ì&lt;_x001C__x000B_A_x0016_Ií=êÐ_x000E_Am_x001E__x0011_Aî_x000C_Aw)_x001D__x001F_ú-_x000E_Aj³Ð¦Á_x000B_Aç_x0017_Àý«;_x000C_AÖ_x0011__x0004_ZÎ^_x000B_A.Ü³_x000E_ü_x000D__x000B_A0_x0005_N%¸Â_x000F_AÛ/g_x0002_R$_x000C_A_x0001__x0012_Ë_a»_x000C_A_x001C_Ä®_x0015_Ñî_x000E_AÐJ_¯_x0013__x000E_Aèã´Cêí_x000C_AÆbó_x0005__x0006_V_x0016__x000C_Ac'_x0001_Â¶_x000B_Aáû-äu_x000C_A_x0011_W" 1*_x000C_ANðoï[_x000C_AÜäÜ4&lt;_x0004__x000C_AÜ_x0005_ËëgX_x000B_AÔ:®%5_x000E_A&amp;,_x0004_UÍ_x000B_APÖa_x0014_c_x000B_Aß_x001C_½_x001E_½m_x000D_A_x0008_{"âþp_x000C_AÜïÁñòP_x000B_Az³(]_x000E_Ahl"S_x000D_A² ç_x000E_]_x000B_ATÓ_x001F_&gt;_x001C_E_x000C_AÝz_x001C_¢Î_x000D_AeÒ_x000E_Áô_x000E_A³_ÛM±_x000C_AÙTÊc&gt;_x000D_AÑ	¨x3_x000D_A3õzá_x0018__x000D_AØÕ_x0013_\²_x000C_Aÿþxûh_x000C_AøÐd_x0018_¶_x0013__x000D_A_x0011__x0002_å_x0004__x0005_{_x000B_AT_x0012_@^_x0003_µ_x000C_AÃG¡ ºÑ_x000D_A,1¨Ìqþ_x0006_AìËÌ_x000C_A(÷¶®ü_x000C_A_x0002__x0004_Ò_x0003_"°"w_x000C_Aô_x001F_Jçk@_x000D_A:Ø[å"_x0011__x000C_Að?þ_«_x000D_AMû«0Ù_x001D__x000C_A}¾!:r×_x000B_Aào_x000E_«_x000E_AÏfÐ}õc_x000D_A¸@_x0010_¨|Ë_x000B_AÒºQ_x0010__x0003_è_x000E_A³éc_x000C_ºµ_x000E_AàgPZ_x000C_A;èÍ?P	_x000F_AÒA][µM_x000C_AìÊ_x0003_æª_x000C_A{	_x001C_TçÓ_x000D_A¶_x0001_joþ_x000B_A_x0019_CÏíJ_x000F_A=+hhy_x0008__x000C_A6ò$Ï_x0014_å_x000C_AüS^Mt_x000C_AK00_x001B_!É_x000B_Aú&lt;¸·ò¬_x000D_A´_x0003_w1_x000B_A¤Ï_x000B_AÕþS!	_x000E_A_x000B_xã_x000B_A_x0011_è±_x000E_Q_x000D_A©Áú_x0014_é_x0006__x000C_AÖeÑTÐ_x000B_A¿&amp;B_x0013_æ_x000E_A¢¶2_x0001__x0002_?z_x000D_AX_x0013__x0016_b_x0004_µ_x000D_A]_x001D_l_x000C_A4_x0012_íÿ§­_x000C_A_x000D_ù_x0013__x0008_ÿ_x000B_Ap­_x0015__x0010_IÀ_x000C_Aªèï«*G_x000C_A_x0011_Áè8!_x000F_AKð"9$_x000C_A_x0008_F_x0014__x001F_úÙ_x000B_A%qL§e_x000B_A/i_x0011_î#á_x000D_A~?Ì*v_x000D_A7/K_x000E_i_x000D_AYª·à(_x000E_A®è_x001F_Ù_x0013__x000C_AI_x001E__x0001_Ê4Ý_x000D_A*ëoÇç_x000B_Aö½_x0017_Ù4_x000C_AÎç~Âcú_x000E_A%éÁÑî_x0014__x000E_A|Øß&amp;ó_x000B_AÂo¯S¯v_x000F_A¶û_x000C_¥wV_x000B_A_x0013_áQ¡_x000C_Aéè¨µê_x000D_A(?¦_x0005_sû_x000B_A¬~¸Bú_x000D_AÀ6mwå_x000B_A{l_X&lt;/_x000D_AiY×³¨_x000C_Ae2Óh¾k_x000E_A_x0003__x0004_ü»b_x0006_¾¦_x000C_A#æ_x0004_-_x0003__x000C_A&lt;Ð.Ñ_x0013_x_x000C_A_x0012_ê¾´èm_x000B_Ar£¢Ò_x0001__x000C_A!·âÕ±_x000E_Aûfk×$_x000B_AXv}_x000E_ð_x001C__x000C_A¹_x0002_Ï~,_x000C_A¹ÇwoË_x000C_ARQe¨ç£_x000B_A×ÃN"_x000E_A%ål_x0011__x000C_A!Ê_x0015_þ_x000B_A_x0002_&lt;Vü-ß_x000B_AD)A¿_x000C_A¤b¼ðÕ_x000B_Aw!xût_x000B_A¦Õ4ÎQ&lt;_x000C_A_x000B__x0007_Ã¬±_x000B_A_x0001_ïßðw¨_x000D_A±__x0010_Ï¾é_x000E_AWÑ¬ù%_x000F_A_x0014_ôÆõ_x000D_A;Q»Nw_x000B_A A£4ì_x000B_AËI_x001D_pÁ6_x000C_A}6oÁ·_x000B_A´ò_x001C_Ü¯_x000B_A}(5¶~_x000C_Aèw_x0014__x000E_Åy_x000D_AÐ__x0008_R_x0001__x0002_´­_x000B_AiÆÐàFB_x000D_AÛÀÊºL_x000D_A¯g4YC_x000D_AÓûÓ%L_x000C_A_x0015__x0013_´3_x000D_Aÿî¼Ó_x000B_Aq_x0008_ÕH_x000D_Aþ}ã_x000B_A¡Û0;4_x000E_A~c8&lt;1_x000C_A´ö½ç¢_x000D_A^gJÎi_x000D_AMeÐ_x000F_H_x000B_Aºqè_x0010_Û_x000C_AÏÊÅÝ©]_x000B_A«h©{_x000C_AY_x0001_«+_x000D_AMïP¤_x000D__x000C_ASUÇÑ)q_x000B_AB0J_x001C_m9_x000F_A¾µFlÇ_x000C_A_x0003_zÃûÐU_x000C_A×j_x0002_mU3_x000C_AÎ_x0002_+kd_x0008__x000E_AÊ¶½tÜ!_x000B_AâñRo`â_x000D_AÂ_x001D__x0006__x000E_Dq_x000D_Aóû_x0018_&amp;âñ_x000C_A_x0007_ g_x000C_Aq_x0014_i;_x000C_A&gt;;_x001E_ð_x000C_A_x0001__x0002__x0017_äðí ,_x000E_AeÀT_x0010_!Ý_x000C_AV_x0011_Á÷_x0007_L_x000D_Ao	GAà_x000D_AT¶P_x0014__x000B_A-æ¾Ác_x000D_A3_x0004_?â_x0017__x000C__x000D_A_x0018_ÏXcK_x000E_A¦ ¯%®_x000B_A_x0008__x0003_B»º_x000C_A]y±Ù_x000D_AQLñìA_x0019__x000E_AbÏo´_x001B__x000C_A_x000B_HS¤_x000B_AÿÄïÔâ_x000C_A´6¾5o_x000D_A oj_x000B_AÒ\_x0004_H/_x000C_A_x001B__x0003_Q5Öö_x000B_A_x0012__x0018_"«_x000B_A_x0016__x0012_¤á""_x0010_A²k¨Ä_x000E_AÂÙø«_x0012__x000E_AªÆæ_x0013__x0010_AZ	!½P_x000E_A2.õ_x000F__x000E_Aw=_x0013_×à_x000B_A_x0005_ôs¨L\_x000B_Aº§2ø_x001C__x0007__x0010_A­Ü²ÂÚ_x000D_Aá;_x000C_A_x001E_ØÕ«_x0002__x0003_CD_x000D_A_x000D_q_x000B__x0017__x000B__x000B_AÞ_x0018_Ù1Y_x000D_Ax_x001E_}%J_x000B_A_x000D_ôëÒDÅ_x000C_AßLI_x000E_«°_x000B_A_x0011_)©Õmn_x000E_A_x0017_&lt;éÀ°_x000C_A_x000D_×_x0018_©Ï_x000B_Aú`ÙHù_x000C_Ac¹_x0014_Ñ_x0005__x000C_A4MíýÙx_x000D_AF_x0008_{þ_x0005_B_x000C_A_x0010_ÚÖ±&amp;_x000D_AN¡Æ_x0007_s_x000B_ATÿ½¡ug_x000D_Añ¨í½9l_x000B_AÂ®±m_x000E_AþV×4_x000D_A=º!]$Ü_x000D_A#_x0001_Q¨o_x000C_AäKµ÷ó_x000B_Aáõ¥&amp;_x000E_A°Q&gt;!¯_x000B_A'¾Tb_x0013_3_x000D_A=&gt;Â¥áa_x000C_AÁ_x0002_à_x000D_;ù_x000D_A'Á·|Â_x000D_Avù÷_x000B_A-Âí_x001E_;R_x000C_A¶Ca:w_x000C_AØ_x0013_ÛþY_x000D_A_x0002__x0003_e»Y _x000D_AH_x001F_Îä4ñ_x000E_A´õçÌø_x000D_A_x001E_h-Ïb_x0006__x000D_A_zÈa¾ý_x000B_Aç_x0010_£vè_x000B_AÏebóN_x0017__x000C_Apëì3D_x001D__x000D_AaÌ[ð	¨_x000E_A¹_x0004_ù­_x000D_A_x000E_µYØË_x000C_A	6G"9é_x000B_A{_x001B_Ô\_x000D_AËó[__x000B_A_x0017_YëÊ_x000B_Aä¡_x0015_Í_x000B_A»wDà_x000C_A[¦g	X _x000C_A×»îí_x000B_A+)ë§H?_x000B_AzZ_x0002_W_x0004__x000D_AÌ0Û_x000C_h_x000B_Aö(Ôæ{_x000C_A³]&gt;D-_x000C_AòÜh:³_x000D_AÎN¡Ö_x0019_O_x000D_A½Â~_x0014_L_x000C_A·¨e_x0002_|a_x000D_A_x001C_²_x0004_E_x0001_þ_x000D_A­c_x001D_{ª¡_x000B_A«0z¯Ã§_x000D_Av!6_x0003__x0005_v'_x000F_Ac_x001E__x001A_Þð_x000B_Aid_x0001_ý¸_x000B_A³'R'L_x000B_Aàe&gt;iá_x000C_A¹M£º_x000C_Agë\X_x000C_Aº%ÛCÏ¤_x000B_A(S¥¢_x0003_w_x000C_Að6&lt;âu_x0006__x000C_A_x0017_³¾:Õt_x000E_A$³é_x0015_¡._x000F_A\ré©&gt;5_x000D_Au+}Â¦&amp;_x000C_AmQ_x0002_AÐ_x000B_A_x001A_ë_x000F_&lt;_x000C_AÞ{kß°Ò_x000B_AÜÍC³{_x000B_AÚÉr0Å_x000C_AS_x0002_F_x0011_ÛX_x000D_AË_x0002_Ö_x000E_A(¹_x000E_eª_x000B_ANÿ_x0005_0f_x000C_Aý¬:_x000C_A°c_x0010_;ê_x000B_A¬´9è_x0007__x000C__x000C_A¬ä¬SÒ_x000B_Aæ5"_x0018_¬_x000D_AN¥ÿé_x0004_¾_x000B_A_x0003_ÂO®4]_x000C_A	_x0005_²Á_x000E_Av-ð_x0006__x000F__x000C_A_x0001__x0002_Ø¦cµÃu_x000D_AÅÑ`×8_x000F__x0010_A,oÃ3Ã&lt;_x000E_A7l{B*Ø_x000E_A(bH_x000C_æC_x000D_Aü¢ÊÐ·L_x000C_Aæj&gt;eBU_x000C_A%¢¦y-Ô_x000D_A¿¾¯_x0017__x000E_U_x000D_AÃ_x001F_«Ìí¶_x000B_AHãä%Ìl_x000E_A'óLxe;_x000F_A×_x000B_7Æ^P_x000D_AåA_x0002__x0005_Û_x000B_Aà{^³_x000B_AR_x001B_ßåÕp_x000E_A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</t>
  </si>
  <si>
    <t>71fcfae8e41124100b89b4259ec02f65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RÔ ÇÊ(A®_x001D_F_x000F_"(A4j Ù_x0008_7)A_x0016_náXs)A~ [H_x000F_)A?åÍ+W¾(A½_x0006_ÙT½_x0014_)A0¸èfÔ'(AìÚ_x000B_kÅÝ(A+Ò_x0005_åI)AÞµ©&lt;Z(AY|_x0001_f5¿(AT#®kè)A_x000D_V_x0001_&lt;Ã(Ar?uYR)A _x001A_1¶_x001D_=)A$5»T_x0012_v)A_x0014_¹7Rx(AfãµöÇY'A_x0001__x0002__x0006_þm_x0008_´Æ'A¢NOÔ29(AÌ*æîñ+)AÇÕÆm_x0014_*A	âhÞ_x001F_ï(Aw_x0001_úÙ_x001A_)APÜqÕ\*Aá_x001C_¶îl¿(A~ÀæRÍ)AfT_x001B__x0003__x000B_(A¬Â¬_x0016_)A_x001E_.V­·)AÈàÊæ(Az|3Âm¿'AÄ°_x0014_%`(A2_x0005_'l(Aª&gt;j9ñ)A­L_x001D_F¬)AÞ-(wà(A¤_¯aY(AU_x0005_W=Ç(AdE)´_x001F_~)A¹_ï,g(A´_x0012_¯ZnÈ(ADnæ\Ãñ(Aü,Ì,j(A&gt;·ºÞ1(A&lt;¸bôz9(AI,³2µ*Aá£{Uß(A@¬á¾£&lt;)A_x0014__x000B_ôt_x0001__x0002_Ë(AT_x0007_{+)AtñðNíù(AD_x001B__x0010_7&gt;)A"ò%¸ú_x001A_*AÏ´_x0004_è°4(A¡ä_x0016_¢7(AüèäÉØG)AA1TçÒè(A_x000B__x0001__x0001__x000B__x0001__x0001__x000B__x0001__x0001__x000B__x0001__x0001__x000B__x0001__x0001__x000B__x0001__x0001__x000B__x0001__x0001__x000B__x0001__x0001__x000B__x0001__x0001__x000B__x0001__x0001__x000B__x0001__x0001__x000B__x0001__x0001__x000B__x0001__x0001__x000B__x0001__x0001__x000B__x0001__x0001__x000B__x0001__x0001__x000B__x0001__x0001__x000B__x0001__x0001__x000B__x0001__x0001__x000B__x0001__x0001__x000B__x0001__x0001__x000B__x0001__x0001__x000B__x0001__x0001__x000B__x0001__x0001__x000B__x0001__x0001__x000B__x0001__x0001__x000B__x0001__x0001__x000B__x0001__x0001__x000B__x0001__x0001__x000B__x0001__x0001__x000B__x0001__x0001_ _x000B__x0001__x0001_¡_x000B__x0001__x0001_¢_x000B__x0001__x0001_£_x000B__x0001__x0001_¤_x000B__x0001__x0001_¥_x000B__x0001__x0001_¦_x000B__x0001__x0001_§_x000B__x0001__x0001_¨_x000B__x0001__x0001_©_x000B__x0001__x0001_ª_x000B__x0001__x0001_«_x000B__x0001__x0001_¬_x000B__x0001__x0001_­_x000B__x0001__x0001_®_x000B__x0001__x0001__x0001__x0002_¯_x000B__x0001__x0001_°_x000B__x0001__x0001_±_x000B__x0001__x0001_²_x000B__x0001__x0001_³_x000B__x0001__x0001_´_x000B__x0001__x0001_µ_x000B__x0001__x0001_¶_x000B__x0001__x0001_·_x000B__x0001__x0001_¸_x000B__x0001__x0001_¹_x000B__x0001__x0001_º_x000B__x0001__x0001_»_x000B__x0001__x0001_¼_x000B__x0001__x0001_½_x000B__x0001__x0001_¾_x000B__x0001__x0001_¿_x000B__x0001__x0001_À_x000B__x0001__x0001_Á_x000B__x0001__x0001_Â_x000B__x0001__x0001_Ã_x000B__x0001__x0001_Ä_x000B__x0001__x0001_Å_x000B__x0001__x0001_Æ_x000B__x0001__x0001_Ç_x000B__x0001__x0001_È_x000B__x0001__x0001_É_x000B__x0001__x0001_Ê_x000B__x0001__x0001_Ë_x000B__x0001__x0001_Ì_x000B__x0001__x0001_Í_x000B__x0001__x0001_Î_x000B__x0001__x0001_Ï_x000B__x0001__x0001_Ð_x000B__x0001__x0001_Ñ_x000B__x0001__x0001_Ò_x000B__x0001__x0001_Ó_x000B__x0001__x0001_Ô_x000B__x0001__x0001_Õ_x000B__x0001__x0001_Ö_x000B__x0001__x0001_×_x000B__x0001__x0001_Ø_x000B__x0001__x0001_Ù_x000B__x0001__x0001_Ú_x000B__x0001__x0001_Û_x000B__x0001__x0001_Ü_x000B__x0001__x0001_Ý_x000B__x0001__x0001_Þ_x000B__x0001__x0001_ß_x000B__x0001__x0001_à_x000B__x0001__x0001_á_x000B__x0001__x0001_â_x000B__x0001__x0001_ã_x000B__x0001__x0001_ä_x000B__x0001__x0001_å_x000B__x0001__x0001_æ_x000B__x0001__x0001_ç_x000B__x0001__x0001_è_x000B__x0001__x0001_é_x000B__x0001__x0001_ê_x000B__x0001__x0001_ë_x000B__x0001__x0001_ì_x000B__x0001__x0001_í_x000B__x0001__x0001__x0001__x0002_î_x000B__x0001__x0001_ï_x000B__x0001__x0001_ð_x000B__x0001__x0001_ñ_x000B__x0001__x0001_ò_x000B__x0001__x0001_ó_x000B__x0001__x0001_ô_x000B__x0001__x0001_õ_x000B__x0001__x0001_ö_x000B__x0001__x0001_÷_x000B__x0001__x0001_ù_x000B__x0001__x0001_ýÿÿÿú_x000B__x0001__x0001_û_x000B__x0001__x0001_ü_x000B__x0001__x0001_ý_x000B__x0001__x0001_þ_x000B__x0001__x0001_ÿ_x000B__x0001__x0001__x0001__x000C__x0001__x0001__x001C_G6Tu(A»Ôr (A_x0010__ýFãæ(AdéÎa(Ah4ÿè¼(A~LP¸s+)AÀ!èÉè(AÈlåÓ¦Ú'AS,òwì(AñãrÊ+(A~_x0014_øk;Ë(A]ÇÉÙ«(AV)7ô/ÿ'A_x0002_ÕZÛ_x001E_(AÔÙÁ_x000B__x000B_j)AF_x0005_9K=Ý'AÜÿÃ_x0012_)A²­ _x001B_(AÁwmhÎ_x001C_)AÛk9gÇ0(An_x0001_~K(A_x001C_¡­A©¿(A_x0003__x0004__x0010_Üº8_x0002_*AÂâÊ_x0001__x0010_(AÁ_x0018_ö~Î(Açÿï_x001C_¸(AT_x0014_u_x0011_á¡(AgiurÂ÷(A3û_x001E__x001E_û(AeØùÞìw(Ap^_x001B_¾:6)A}gëÜÚ_x0014_(A8_x001D_¢å(AÏ_x0010__x001E__x000F_ùÄ(A=a_x001A_RH(A|=æo_x000B_])AÆcº_x0017_ì')AÒá5¥¬w)AÒ_x001B_ ëþ^)Am_x001A_)èé(A§d_x001B_Lg)Ab_x0006_Ùº'ATX_x0006_nÈ(A¨_x0002_B*)A³_x0014__x0011_sHÔ'AÒ»åüUQ*AvéNKù(A_x001F_äNó_x0017_K)A`£¥Gú(A_x001A_W(«ò(AÄ_x0013_8ð+'A&gt;{È_x0003_Gé'A4þìÇÁ(A_x0002__x0005_g(A:\@+ù(A_x0016_ô_d	(A_x0001__x0017_°ÙP(AÌ_x001D_¥ûmË(AÖÂ½pÂò(A­[_x0008_×_x0007_®(AñsÐ»þ(Ay )_x0011_)AW,Ä]/)AsùçK)Aþ_x0003_Jú_x0004_¿)A){òô_x0010_i)AâÐ	½(A_x001A_y_x0006_/®_x001B_)AL*`¼´'AbE¯wÏ(AXúR_x001A_À)ATîï13ï'A¿_x0006_:==_x0001_)Au³ÜC (A$¸MÄ_x001D_)Aü_x0013_&gt;è^)Aý:µø&gt;](A@òÊ*)Ah÷1£])A?¢é¨_x0007__x0014_)Aàüzç(AH&lt;ôËi(A_x000E_ýd¬)Aèè³i$)AAçNqÚG)A_x0001__x0003_093þ,d)A_x0015_Yêè+#)A$_x000C_È3_x0017_R'AÏy0Bµ'A(/_x001A_í'(A_x0016_¡Å_x0019__x001F__x0019_)AÌ¾_x001D_°_x0002_Î)A£^ (A¡_x0008_íüÎ_x0014_)Aý¸âk½)A¢·|¬)A_x0016_¢e)Aâ­È6¤_x0002_(AJ._x001D_e(Aàe¶ü|_x0013_)AbXV¹,Ù'AÞyõ4º(A_x0004_Ãj¡Z§)A&gt;äFÅ£A)Aè/hE(A_eò+*AC_x0012_¡Ù(£'AT¯9ä«Ø)A¦Ózð¹(ATÌþ_x001E_H(A¨,Ô½(A_x0015_QÊàvÕ(A_ÊÌÅ´(A´\ÑÕñ(AU¨éÍÄ(A¿ôâ·(A_x0004_ºæ_x0004__x0008_	)A¯§1_x0002_(A®øê_x0006_Í(AÕN¯åB(A£ö_x0007_xp)AuÎêÁ_x0004_")A(ùQ6R´(A=Nñ|Ö)A|Ã_x001B_;®)A3­x)A$×¼²(AUI¯HÆ(A_x0010_&gt;_x001F_ËPÄ)A¶&amp;å£¶Ð)A/2°°÷O(A!¦}_x0001_¢Ó(AÝ¨Ð¹ä¾(A_x001E_£_x0003_¥v'ARå¸_x0004_)AòÆÂ¬_x0018_y(AÕ_x0011_P¦_x000F_(Aþ_x000C__x0001_lå(AVL_x000F_k_x0007_ÿ(A_x0005_zió_x001E_(AúT&amp;ßõ9)AÕxh!_x0012_'AÊË¬_x001F__x0004_)AÔÃ_x000C_Ci(A¾jgò_x0007_Ó(A.C^!îî)Aäöß×y_x000C_(AHrîDÊD'A_x0001__x0002__x0013_ÖtÌp'Aä:ê»³(AhðZhýc(A_x000E_á_x0016__x0011_^(A*UÊÖ8)AàÀ_x0018_=0_x0016_(Aã±_x0005_ð­D)AÅcx[êX(A²BCñ×&amp;(Aëî'|]D)Aè÷¸£SX)A_x0008_äáÝg_x000D_*AP3G¢±:)A#[q0_x0013_â(A_x000E__x0001_dëý¤)A~îd²Í(AÏW½¢(AçíZÉ(AÐ~_x0013_/)A¸1Á=â'AvÌêt~(A¶T°îîV)A_x0006_§"¼5)A&gt;Op(AÒ§S¤(Aº?M_x0011_T(A_x000E_½_x000C_û(A_x0010_ì5¥,V)A;J§­(Ac~×æ_x0012_)A:ïåG_x0011_)AÖÍ_x000B__x0003__x0004_HP(AÍ_x000D_ÎÉñ(A¾ð+æìý(A%T_x0011_X¹)AÔ_x0010_PÉ_x001A_(ApB"7(Aê»çà_x0007_ 'A_x0012_1¶ÿeC(Aìå_x0011_ï¬«(A.;;okä)AäÊG;±(Aß+_x001F_½)A¶GpW·])A	_x0016_ô_x000E_C)A_x001F_eæIÈ(A:_x001D_Y©;!)A,1R*AæyÔ¾ËO)AîÁ\Éâ(Ak`#6Þ(A3D_x000C_3_x0005_V)A\æp!eÒ(AÖ/_x0002_í_x0014_Ò)AòÇ=ió)A_x000C_2_x000F_÷ºd(A'åñÊ(AôåE]ÐÛ(AZîÝ7(Aâ1º(A¾ý_x001A_Äf(A_x000E_'t@Ï9)A-_x0001_&gt;Û(A_x0003__x0004_f~_x0013_aä)Ao-´[_x0017_$)A_x000D_MÊö_x0005_(A*V×r+_x000F_(AÍó_x000D_Ø#'AU4AÄ_x001F_Z)AÈÁÝ8µ)An±tud)A®uÎH,(Aôm_x001C_Y(A_x0012_._x0019_ÎM(A¨¹_x0012_^Ó°(A&amp;_x000B_Æ¦?_x001D_)AeêÙkh(Aæ±Ï ¤¶'A_x0010__x0019_C@E(Aï²t_x0011_(Aõ£Ö'A¤ù¤_x0008_Z)A¸È(A_x0010_cU_x0002_)Aj_x0008_¢_x0017_éÑ(AItøËÊ)AåèØ-Ð(A_x0002_×_x001C_ÿÂ{)A_x0015_{R_x0001_*A¯ÕÛð#)ALüS×Ü(A_x000F__x000C_Ü_x0018_)A&gt;Pï i­(AFlÆïº(AºØ¼_x0003__x0006_¬_(AÆ÷&amp;/_x0005_X)A{h_x001C_-=+(AÜ&gt;W´_x000C_¼)Aý*Ó=u(Aþjã_x0013_Ó)A_x000D_o+_x0007_À(A-EÔÒ_x0017_)AKA_x001B_¢_x0005_)A\Öâ~ß'A¯]KïÜ¢(A*_x0017_±í­_x0010_(A_x0005_ÍfýM)AwÞÌ _´(AÜÁq^È°)Ae×YdY)A3¸__x0017_Bn)AÔ´Cºô'A_x001F_ÊÂ7(Aôßjå_x0013_(Aè"zý@)A3ûÌÚgl(AÈ_x000B__x000B_V_x0002_â(AÇ@t*_x0005_)A¾JcH_x0004__x0017_)A Êø·ow(A#Â _x001D_4(A¸5CKH)A%þW[(AÎÜ_x001D_UTs)A§ù!å_x000C_)Aõ_x0001_M÷t(A_x0001__x0002_|÷al(A_x0003_f_x0008_$?*A#Îs!!U)A¥ªP_x0012_(A¸´_x001B_))A6Ñ5î_x0018__x0018_(AÑnV1³(AZ áv*Z)A¦Ë_^±X)A*Ø=A§)A_x000B_Ó_x0016_ªèÑ(A_x0001__x0002_ÜI©(Aâ¯^xs_x001C_(A,§?_x0018_µx)Au_x000D_Ù_x001B_Á(A´À²*Lø(Aþ_x0008_õ¼îX)APA7Kº)A¤(àåúð)AúeGÕ&gt;U)AÁ·_x001B__x0018_0_x0017_*A¼ë*Ò§'A´xÝ_x000E_)A_x0007_[QÉ(Aéj)ã(Aøo' Y_x0005_(A¤A²îÐl(AãùãÞc)AÍâo3­)A!}&lt; _x000F_ÿ(A@­õîÚ(AH	Æ5_x0001__x0003_Ë¨(A_x0013_r)A_x001D__x0001_N}')A¸_x0006_ÒÂ8Q(A%`_x000B_ì_x0002_(AW_x0019_ôå(A_x0006_sÔ_x0012_)A%X(¾8(A£*)AýëV(Aç'Ö_x0005_g(A_x0008_õKú_x0017_³(AiïViù¶(A®9_x0019___x0002_+*AÀ³a,®(A_x0004_D-¬?)A_x000C_z_x0016_-M8(AÐ/»rV_x001E_)AéI£v)A"0_x0018_úh(A	Û_x0003_óÑ%(ANçñ5°B)AòÔ_x001C__x0003_ë¦(A_x000F_Wx÷Ç-(ARäc_x000E_6(Aë¤6Õk(A,í"×u_(A_x000B_ÀÄ)ú-(Aì/Ï_x001D_2j(AH2Ýð¼'A¾î^V)Aæº=_x001A_Û°)A_x0001__x0004_6±_:ø'Aq½É9_x001E_G*A_x000F_éÕ3í)AWr_x0012__x0015_jG(AÙ_x0016_wK (AiCíX_x0015_Ñ(AÇÍ_x0014__x0013_8ñ'Aá_x001F_~tÏâ(A$#&lt;²·(A_x000D_R_x0001_Y5)AT¾?¤(A_x0018_à,zµý)Aùs!{_x0003_Ç)AD_x0018_é3t)Aà ª©s*AÍ_x0018_×´(A_x0019_`Û¯{(A&lt;;Õ_x0006_à(AG_x0002_þr´µ(AÖ+p\$(AVTöÕE_x0017_)Aê÷&amp;±G~)AÕÆcç(A_x0008_@³3Ý«(A5".ÙÃª)A;Ã_x0008__x0010_åý(AòFè0iu)Aä'*L(Ai|_x0011_£.)Av¼O4£(AòÛ_x0008_)Al7´_x0002__x0006_ÅC(AiÛ&amp;'h(A_x0018_¸M:j(Aj_x001B_påk(A0éU~Í(AZv&gt;5ö_x000B_*A,ÞÙªO_x0013_)A[_x0014_ð!V(ATÕ7Q7)AÌ¾f _x001C_ý(AÆ ¨ÍM)AOÒs[_x0005_&gt;)A¾ÂÅ&lt;_x0001_)ArÓdî@«)A!_x0003_&amp;)AhXÛÙòÚ)A_x0014_R}ª(AøÓÙ¸1)A_x0001_&amp;F°þÞ(Aø&lt;,Iå3(AJãZizb'AÖ&lt;z¾ò)AÉ&amp;¡_x001F_¼(A¼ùÚO(A_x000F_{d.)(A_x0008_ï_x0004_äé'Aò©Cäò/(AÂð'ÈA)As\¥}\¸'A0ÕÆÇ)AÅ²£¤²)A&gt;à%Å_x001D_)A_x0003__x0004_Ì£u_x0019_Xo)A¥ÿ(-ìÚ(AS_O_x0010_B(Aû_x0015__x001D_7¯)A_x0002_ºÊ¾{¨(Ahá;ê(A1÷-_x0011__x000B_)A?X$¥_x001C_*A»õ÷Â`§(ADµ_x0001__x0004_(A _x0007_ýhÊ(A7_x000F_§_x001D_è )Aë×/Øï)AÞ$Tm~(AÚ_x0003_õ\Î½)Aè_x0011_f2)A]ÃoÆ.c)A »ÊÅG*AõÊ_x0012__x001A__x0019_ý(A:5¡{})A¢Ð'Ê'Ag³½D:_x0001_)A©$}$(AÖóÏãF_x001D_)AçFÚIªE)A_x0002_X«¢ë(AÚ_x0010_8|(AHßv­_x001D__x001A_)Ay«°h É(Aã»À¡³)AøH#pñ_(Al&amp;_x0001__x0002_Û)Aªïc1«(Aª_x0002_ßN¶&lt;)AÎgÔMïÊ(ASD©ö	t)A®øÿÅ"*Arãxh3*AÔf1!-Ð)A_x0008_C÷AÆÜ(AxµÅ®d)A_x0003_w:_x001E_R)A:À¼Ü(A¼Är½µ®(AAl_x0003_Í_x0001_@*A_x0014_U_x0016_¼¥)A(ÀqoÌ(Aä;å ª*AáèOâtþ(A¾×r­è(AÁné62)Aµ n_x001E_ïý(AÖ-ðÏ_x000F_)A­U_x001E_O(AKÞÂÛ)A_x0002_Ø_x0001__x000C__x000E_(AþfD_x0003_w)A¡g&gt;(Al°Ë/P(A_x000D_øÐ_x0001_U_x0019_*A)Ñ.Þ(Aýö3qD)A¦¥|+*A_x0001__x0002_»Â(ëÁ)A¯`Ü¡l`(A®ËRJ¢(A ð¦jP)AùÊïÈlÈ(AÇë¬iDy(Av_¼·×á(AÃR?_x000C_)A7¡(·Ó)AÇQ«E)AÚW=V)A_x0002_0}"â)Aåº_x0004_ose(A°_x0017_Õµ¡ì(Aß.­q)A_x000F_oNP÷(ALß8_x001C_*A¼Z_x0001_üà|(A¦_x0006_×ò(AúCd§_x001C_(AF¨M}h)Aº³¤n)AiÀbóºþ)A#_x001C_ð¹Äª(AX/bê`(A"ÁA×®F(A¨_x0016_Nez)A_x0002_É^W§(A¦_x000F_Jß¦Q)A}õ{ª7)AiÛ¥ÙLC)AP_x0012_gæ_x0004__x000E_©_x0019_)AåÓ_x000C_1m(AÄÇ¼_x000E_)A½*¢B}(A2"_x000D_ü_x0005_ß(ABöÈ_x0013_t_x0018_)AàïÚËÍ'Awx_uÉ_x0001_)A»°öw4)A_x0018__x0002_úøIm(A¢ÛqM%G(A~2_x0014_¡â:(A A²h0Á(Af¿ú©3À(A×u±j_x0006__x000F_)AÖÉrÈ_x0014_W(AþJ»[¾)A¨×	_x0003_ì)A%ðùP*_x0007_(Aï?_x000D_7#(AfyRåë(A| '.£)A_x0015_Íëïª'AT¡K5(A/7í¹)Ae2«Ó_x0013__x000B_)A!H'á;F)ABÔ'ï)AÌî_x000E_¥ï(AOqw6_x0003_¯)A_x0008_È­.Zñ(AJ_x0001_wOº(A_x0002__x0003_ ùàQ¿(A#)ñ'÷(Aêë_x0002_uz(A£|?£(A÷º%iú_x001A_)At_x0017_ß§r)A­5Ø=h(A!$_x0014__x0016_þ(AÑçë_x0008_ï(Aí×ó³_x001B__x000B_)A2&amp;Çþ_x001A_(A´	E)Aµe{I®)Aå_x0008_Â¿Pa(AB@_x0001_æ	[)A¨ÆïÃg}(Aý´Ì0&gt;(A=ý#'Y:(AwRäë(A_x0011_	áã®(A_x000E_Þÿæ_x000B_h)AËò)ûÔå'Avw;­¢)AÌ­Ù_x0003_¾ü)A¶,Àó(AÍ¶=))AýQ·&gt;*A"_x001E__x0003__x0005_²(Aÿ_x000D_zà±)Aì=ÁG'A(+»@)A&lt;ªJ_x0002__x0007_¢Ù)ATóò_x000E_{þ)A²_x0006_7_x0008__x0013_'Aò\à0ò)At#ÍY3)AÀédç.á(AèyÈÃ¨Á(A_x0008_éâÖ_x0018_*AFí_x0002_÷(A_x0019_¦_x0010_þ_x0004_)A_x0005_ Ù`:(AÍûKY¿V(AÊ_x0012_+¸(AµÝ]®@)Ajm57)A¤ÀnI(A¹&amp;UâS_x000B_)Aq$ZÌ(AÏm_x0004_¨¡(AR@_x0004_¢`Y)AI-_x0003_¦t*A _x0011_d)Am_x0005_UÌ_x000E_(AñÞ÷Úè(AóÊ_x000C_O\(A ³}|M_(A_x0016_!*_x0019_«(AC}ÚÀvf)ACïüË¼(A_x0019_÷_x0001__x0016_Ü(ARÞ_x001E_^£Ã(AÜ_x0008_mìÈ(A_x0005__x0006_ý£p¤Î_x0008_)AÂÃ}E´(AÖ3úHpú'A	B\{=)A½Ñë×v(A_x000C_'6|*(AH_x0016_@¨)AQ¤_x0011__x0001_)AL;ø-¦½)AìÁËkßÕ(A_x000C_AÍZ+(AH_x000B_Ëo(A_x000C__x0016_VÁD7*A+@P®(A_x0004__x0005_¼N5ò(A&lt;_x0003__x0002_þ_x0011_à)A\u_x0016_¯´W)A¬1¯ñ'Î(Afñn_x000C_)A3Ðò_x000C__x0005_E)A¢·_x001B__x001E_À­(AJº#«_x000B_*A÷[K;ñß(A&lt;Ã«Ê%)AÂ©kY)Ac÷ã.§(A-_x001E__x0004_³)A÷_x0015_è7)Ag|,ç)AÖÅÜ'AÜ*u/à'Aäÿ_x0001_Ë_x0001__x0002_'_x0015_)AMÂá5ò*AÊÊ`l_x001F_(A¶ê¸LÀ'A×a«¿¡(A_x0016__x001D_Ð¹(AY_x0012__x000F_Ú#)A_x001A_vª?)Aæ*I ä)A3òÃÂÿÈ(AåÌ _x000D_Y)A­_x001F_ÔYrp(A:°­/!)AzÒ_x001E_¾_x000E__x000E_)A×QZßG_x000E_(Agü½_x0018_û(AnAr±nÇ)A_x001D_OæÊ'AþÜ_x0005_o(A¢'þF_x0014_U*AV=GsZ(A8zyK³'A_x0004_×=U!)Aº° ¿³(AXxÂÚÛ(AÎ`¿tO²(A8 $Ã_x0017_=)AXÒå_x0006_$|)A_x000E_Ô73ß(Aº\!.Ñ(A_x001F_ºñP_x000B_)AgÉdÂo5)A_x0006__x0007_"&amp;s{wÉ)A¦p#ÿ}*Aàßô»/)AjMJ6oÑ)A_x001C_¹¨Pð1(Aps®_x0005_¾(A÷Ü_x0017_."i(A¨ Ã9¥)A_x0007_YÒì4t(AÇ_x0002__x0004_Á3_x0014_)A_x001C_Åªüí/(A6¿êÑ_x0015_1)Ajô,L(AG×¶ýQ(A_x0010__x0003_Qßà'A×E	)AY_x0016_ôã_x001C_(Al®Yì(A/Çm«¶(Au¥_x0010_Dt¦)AlèwV©(A_x0001_3_x0018_Y{E)AÀ&gt;èY(A×êQÕQ(Aþ®ºrs)A_x0003_ª_x0013_C)A²ç_x0007_Üç'AãÏ´Ò(Aù_x0013_'Öê(A÷_x0003_Ù\)AÎÐÒ8Ð(A\×_x0011_§_x0001__x0005_;Ê(A' å/(AZK-ñ_x0004_(A%hÑK(A8F¡g(A_x0017__x001A_©Pº(Ak_x0012_RøV(A_x001F__x0017_rT_x0007_¾'A1[xÞÛ'AÉõ:¾_x000B_)Ad#³¥è(AÈn^û¹)AÞs6ël(AÑÒ¼Tã(A.&gt;-Ê(A$@5H_x0003__x0017_(Aí9_x0014__x0013_e)Ar`_x000C_ß_x0006_	(Aý"Ã³_x0003_)Aøe&gt;½rî(Aò&gt;sù?)AUîÒí'A^8_x001D_¾")Aðí{_x001F_3)AÞsbóí'AÏ	$_x0015_ñÙ)AåTüFj¤)A¸d¯Úç(AMÑfV(A^qpî_x0002_)AxÒçæèq)AI9¹_x0005_wV)A_x0001__x0003_ïºé¨_x000F_)A¤B]'-Ñ(A^7WÖj)A¾_x000C__x0001__@)AÏÌÃH} (AC³3&amp;¥)A_x001C_géÕ%Ë)A_x0011_£¬_x0012_À(A"Ôv~ï)A#tá@E×(AàË6_x0019_ -)A	ÜÁÿOÊ(A_x000E_uÇ_x000D_|«'A_x001C_Å _x0004_)AíYe´Þ3(AæÖPS¬+(A_x0018_Ó%Í~â(Ai»2USW(AÌ}_x0007__x0011_®)Aa6«³ô6(AÎG_x0017_ûÌÇ(AûQ±ir{(A_x0002__x000E__x0002_÷_x000D_É'A·È!_x0013_½_x001C_)AO8lñm×'ARKäÂN)Aøã0£G(Aå_x0004_I£(A9l3]{)A_x0010_æ_x0003_=_x001A_µ)ALðk_x001E_:)Ah_x0014_,_x0001__x0002_ëË(AèGÔýj­(AÆ2Èþÿf)AÐ1æ2Ýø(A&gt;½_x000C_lÑ	(A[«?_x000C_àõ(AiÍØf\(A°&amp;¢75)A"¸_0ð(A|ó¶_x0012_J(AÈÖ®¥#)A_x0014_î0Q+(AÿÛ5_x001A_ø'Ad9_x0012__x0007_Â)AÃ8ih(Aq)K,Dn(A£ËQþè(AWøzë(A_x000C__x000B_ðòQY(AºÖÆZi)Ax_x001F_,ï4)AÖÌH+U2(A,Þ	FÇÆ(A__x001F_ÏÏ0i(AF=ò(A+ðÔïÍ)AµôTªk(A"ô6=)*Aþbó©_x0018_·(Aiß_x0007_e`(Aé_x0013__x0007_íu½)AQÜàSË(A_x0001__x0007_&amp;ªå5_x000F_(A_x000B_N,}t(A`cëÿù_x001E_)AïæäJ_x0014_(Aìéñ	Í(AÈ^}Ó(AÜÛUd_x001D_[)AOü¼ÓØ(Ar_x0019_@|´)Aÿÿ_x0004_ý*ö(A_x001B__x001D__x0011_(As_x0003_Ë4M(A&amp;]¾j)A¶9_x000E__x0002_ð)Aõh/9J6)Az±6C_x0019_)A_x001C_ðò+Ú(A§FÁ|:(AS_x0019_L¤¼)A_x000E_í_x0006_%¦'A_x000C_üdìÏ_x0007_)A¹\ºàÄÃ(A¦û¡_x001C__x001F_ *A&lt;w_x001F__x001C_)A?ÏË;â(A_x0007_Xå_x0019_'(AòR1_x0005_I)A_x0017_Ù_x0003_Ë(A*½î×Vé(A$_x0003_QüÖ(AÏépâ©B(AÅê¸È_x0001__x0006_¸_x001A_(AL_x000C_ö_x0019_)A_x0005_]g»N²(Ad©zÊè_x000B_(Aí¬¢ÎÉ(AØD-_x0007_)A2¿`Ü"¯(AÂu_x001A_wI(AÄýÁ)A_x0017_ç³ÔÌ(Atwñ'_x001A_})A×_x0003_îýr(A_x0004__x0012_ßNÙ;)Aâ!R-V¢)A^ò3Ò(A£Í_x000E__x0016_¶(AÎìÔ0C(AýhqKSì'Aö(4_x001A_¶Q(A¶7_x000E_Óè(AÚþT_x001B_h_x0010_(Aê§gú±&gt;)A_x000E_'ò£~)Aü_x0012_*E_x0004_ó'An_x0003__x0001_Ìùá)AÖ¸&amp;Üú'A(©ø¤ÿÙ(AÇÍI7RI(AV_x0018_ËäE_x0002_)A8AÇ_x0016_u)A	_x0014_a®_x0018_Ê(Aú9_x0012_]¾9)A_x0001__x0002_~,qõ(A´%_x0004_)Ò/)A_x000B_èz²pÏ)A­!à"Ü/)Ag{+Hv(AÔ _x0013_9F(AýÐ7_x0006_Îb*A_x0007_yË_x000D_®¢)Al=ZG¥(A© o_x0018_	a(AÈ?_x000C_T_¬(A¨¹ÃÚX(A_x0006_Q_x001D_,ðÄ(A_x0007_­j_x0010_*AZÍùw@)A/YWÕ¯)AàÌ´¬)AªßÑ`ÿÇ(A¦¸6¿´ï(A_x0004_jG1_x0018_§(Ai"AÜxÐ(Ahä_x0008_æ(A Ï8¯ù(AË_x0005_x£Q)A_x0006_¿d&gt;Ö'A¶Üf»Ó	(A}øÃCÜ£(A.ýò68)A_x0018__x0019_¶_x0018_ö5)A_x000F_WÁÒ¦(A%HëCÊ_x0016_)A	_x000D__x0001__x0003__x000F_	)A£ÃOÏ)AVbz\	_x001F_)As_x0001_:±®)AÆSÕ_x001A__x0019_ã(A"r%JÜ(AR_x0007__x000D_D_x0004_)AXÔ¹9_x0012_)A$ûÒë_x0012_)A~ç´[u(ANQ}y^a*Aß_x0002_5Ï%)AU Àsá(A|ôÀE$¢(At( :,m(AÙ&lt;lô(A-_x000D_U_x000F_(AOþG(AT_x001D_#_x0004_Ô=(AÒ¨Î.Ç=*Aó9Ý=iò)AÎ_x001A_mäÇû(A¯Ø7_x0008_*AF8ýÌM)A»_x0003_Y_x001D_`Ì(A_x000E_É4_x0003_^÷)A_x0003__x0012_pç$)A_x000B_­¶¶~O(Aä³ène(Amóy×²5)AäìÕàÆt)AÉ3RÓø (A_x0001__x0003__x001B_Í5·G*Aì_x001C_²d_x0003_)Aq~¯À~*AÊý_x000C_S(AÐ_x0002_úhps(A_x0005_J÷jk)Av3`óVk)Ah§x_x001B_9(A0ÁÑhÿ(AâñúY:)AíFuô_x0002_©(Al.ØA)AÀ±2tòà)AÒ¢0_x0006_5_x0007_)AÕïÅw*â(AÌ%Àr)Aü°»î«)AmQ ¾á'A;¡¾ì)A¼_x0004_Û_x001E__x000F_b)Ae_x000E_`îuÍ)A_x0001_²é_x0001_g4)AíØc¡_x000C_i)A[Ì¦_x0008_R(Aô=3(A¨¯³)A} ¬¡_x0016_Ù(Aý ÂPÑ¢)Atü_x0008__x0011_l(ALµ»tð(A_x0019_À¥ip6)AI¶x_x0001__x0003_ÑÀ(Aò	¡_x0015_Ç)A«g©©_x0010_*A_x001D_EÓ_x0002_ç)AX_x0012_Í_x0015_#)Aæ_x000B_AÆq(AB2h Ô)A"BTú#}(A7`A:)A_x0005_Ý)ª)A»¼|§âJ)AVæGXÆÁ(A±XCºÀ=)A_x0010__x0016_	§Ã(Aj1¾eK*A_x001C_K¼\º^(A®4úF:)APh4Âî(AÅ8'oJÊ(ATQA)A*ýl'Aÿß%ÏW)A÷	9)A@¦/2G(AÍº­¡_x0003_1(A_x0012_FÔgÌ(Ac&lt;_x0002_ïÇ(A­70wßC)AtzÁëA4)A63¨r3)A DÕ_x0015_~)Aô0_x0007_É(A_x0003__x0004_~V3|gÑ(A`¸w°`)A©~1))A{Õ"ü4¥(A}SÏ.(A`_x000C_yÍ÷(AÏ;ÔÈ`v)A0!_x0005__x0004_¨Ê(A·]¾ª)A¼D²°)*ADW­ù'A{Í_x0019_W_x0001_Ê(A(Ý%Þ_x001B_")A{°Ãb¯(A¾D_x0012_)h)A3+_,_x000F_ÿ)ANáË©Që(AÛpó_x0007_÷(AN_x0011_ñÁ_x001B_)AÞìFN(AÂlÎÌ_x0010_`(A}ä¤_x0008_`(A´._x001E_Ôúç'Ay_x0008_ÍØ(A~èÎá¦Ï(A^X_x0006_:_x0011_)Aî³nëÞm)A_x000D_£´Ýt)Au^¤"/y(A_x0002_yLàh(AËûe¤__x0006_)Ad_x000D_ãÐ_x0001__x0007_þp(A_x001E_R_x0003_üpÚ'A_x0004_x}3_x000E_Ï)AÖzeùê(AP_x0006_~s~H(A º×Ê°_x0006_(A2_x001A_Fz(A_x001E_C_x0002_{îr(A_x001E_Ô_x0014_w=)AP£f_x001A_)AÔ¡?Oh(Ab_x0015_û_x0019_Ê(A¬º³4)A)î{úÓÇ)A^ð_x0008_èl*AÍ!H_x001C_(AÄP¶_x0008__x0015_Ù(AB$_x000C_uì)A_x0011_"/ÉK)AºÖ1b+¨)Ae&amp;Ù(A²N9Èß')A¡ùÐ'ú(AìÑñjdÚ'A_x000F__x000B_Ä_x0002_w7)AÆ_x001A_ð~)Aü9æ_x0014__x0005_(AR	w\_x0018_©)AÓê_x000E_@í½(A:Ê4a¡ï'A_x0003_-¬ÿH_x0008_)At_x001A_ÀÕaß(A_x0001__x0002_J}¦w(Ai_x001C__x0016_	(A½ Ù_x0016_)AàhÉ_x0014_Õ)ASx\úà(A ^^XJ(A$ýRRÿÑ)A_x001A_~:gî)A~.õó))A&gt;º=_x0011__x0018_²)Ag_x001D_¹ë¯Ø)AÚð_x0008_î¶N)A_x001F_ú*÷ï'AÜp_x001A_ålè(A è_x0018_1F)Aí³N_x0016_Fd*A__x0007_ °)A×2_x000E_b¦g)A¤Üà7U!(A_x0014_HÌø!6(AEíc§·(A2ëÃÞ p*AÃ_x0002_§ó_x0003_)A_x001F_Åèã_x001A_(A_x001E_±_x0016__x0016_É´(A_x001F_JØ3I*A¿&lt;b¹Ô_x0010_)Aúº=`Þß(Aò²7Ô'*A]URªËÁ(Aâ¦GN(AX¼a"_x0002__x0003_;£(AÉhe)A\NÖ4f+(AË&amp;tÃ(A@iñü­ª)A_x0005_&gt;=7O)AÚ¢¡Nè(AÔ¨þõ[O)AÆ_x000E_Tô_x0003_(A|ãëg_x001D_C)AXt_x000E_ÏÀ(AT`_x000C_ñ¶Ë(A"xSA)AÊ  pÓ_x0011_)Aù_x000C_X"Ó(AÒ5w¤Ç(AJ;²¸)AÐÎËF¿(AUùPu)A vQj_x000C_(A_x0006_Ê_x0013_y_x001C__x0008_)A_x001A__x000D_|ZÂí(A^õdw()A MÊ¶eÉ)AGöÿ¶z_x000D_*A'ÌÑ_x0008_¿'(A_x0003_ð`®_x0010_(A|#9Øô§(A_x0007_íïkhÉ(Ahg¼R!Í(A-#aÖ_x0001_)Aø=Æe\)A_x0002__x0003_,³IsWT)AíØKQ}_x0006_)A&lt;Ã«"6Ò'Aæ_x000D_RÙx_x0015_)AóÎ*Ã)AÞU¹*)A,Z¯hÐ(A Ñ[Wq¾(A¶EÎ_x0001__x0003_)A6,_x001F__x0014_Q8(AFD¸AU(A_x0008_i9Ñ.)Ax(_x0004_9Q(Að2&amp;®,(A¿ç(î_x0001_})Aê¨	*_x000C_é(Ax@k_x001E_8)A®	ðð§(AUG_x0013_þ-â(AT¼âéf)A}ãi'Ù(A`«ä¥á/)A_x000B_Ërè«Ý(AÊ3Ó!_x0014_)A°è b+_)AæÃJh_x001A_)A´ì_x0013_ÄR(A:úÆ¬ÍB)Aþ¢Dñ(A qI|(A_x0017_@iå_x0010_)ACò_x0018_Ì_x0001__x0004_	&gt;)A`Çglî(A:jÐÁ¥j)A	^ðI_x0015_(A°"X_x001B_%Î)A'² Ôãn)A6_x0017_Z«í9(Ax¨«±_x0019_ÿ(A¦@×_x0003_G(A_x000E_Ù_x0001__x001E_»(A;[Ie×ì)AÈ$Äg_x001C_)Aß_x001A__x0005_¡H)ApO_x0015_/Ñ_x0016_)A_x0006_åyÀ))A.¦º)Mñ(A³¸bQ?)AÄÓ¸N(A_x0013_Ï_x000C_R+)AÃg7U` )Ap:´@:)A:ó9©\_x001A_*AÞ|Ñ3_x0018_|(A¬[_x000B_:è_x0001_)AÌ±_x0007_ò¥'A_¹`ý_x0002_)Aê_x000F_â(Aò_x0003_©_x001B__x0007_)AVGÞ´»K(AUÄß9¢ï(A _x0005_Kã*A_x0007__x0010__x0015_z§ê)A_x0003__x0004_®hÊ¢o(AlÖK¶åÊ(A»QH_x0002_¾_x0001_*A_x000C_ÿ¤O)Aü _x0011_z_x001B_'A.d`¨ùÑ)Aê_x001C_||JW)AkèËË6)A"©2«(A9ïXÃ&gt;(A_x0016_C_x0018_|ÂÀ(ARgÞ_x0003_½à)AÃÇØ_x001C_$(A­n?ê9)A_JßÆÍ©(AkDXý_x001F_)A¦;_x0008_÷_x000C_(A6´_x0002__x0013_(AÇãg)Ay!c¥¾­)A¼jÌLÎ(ATÉ£å(ATÁ¦)_x001E__x0017_)Aäí#:(A\¢ú¸_(AãI_x0005_0é(A_x0016_¬ Ã#(A_x001A__x001B__x001E__x0008_)A¤ø _x0013_(AQEc!à(ABË÷1jµ(Aµ'º_x0002__x0003_mQ)Aö­§9_x0001_)Aû_x0012_èFú)A_x001E_³=O_x0015_")A_x0019_×&gt;&lt;)A$sKÅî)A»eÀnM%)AèQ(A_x0005__x000E__x000C_)A_x000C__x0017__x000F_Ñ÷÷'A\_x000B_±ò(APN(ºæÁ(A_x0011__x001D_«_x001C_V_x001B_)A_x0002_¼_x0003_§Ì(AñP¥'AÌ£ðQà)ALÆ¤fá)A_x000D_Ü_x0014_"¤(A,G_x001C__x0010_'AÌ¼ý¬s)Ax_x000D_ð8)A-*´_x000C_Y)A¸[³ÉÒ(AFïãÆ(Ac!7y_x0011_ú(AoÓkÞ(AàØtê")AüÍ:VI)A_x0001_Ó_x000B_ü(A{P¬¯Ç	(Aêx+4ù_x001A_)A_x0017_ìõN=ç)A_x0001__x0002_ìïÄVÊ(Aê0)_x0003_)A_x001D_ßo8(A	F4¸¯)A¢¤O'v_x0019_)A%@²ß`(A_x0011_7ÇO(AK)×0Ç(A©_x0012_n¶ÓS(A_x0007_I :u)A4Ê{6R'Aö%×ÿ¤(A+C3te'Ac!-"{)AKýÊ#­(A¨u°¶~)A­Q¤Jüí'AH²Îx÷)A³ _x0002_µ(Aãw_x0001_!(A%Â¨»U¬(A½ù$TÁ¦(A×~U0&lt;)A´r_x001D__x0005_X·)Aç_x0001_ZÄ(AÓÊN¨¹Ù'AÈ2¦Û(AtJc W7)AXx¬*t*AcÀâÊp)AF(#Ù©¡(AÆ¤¹_x0001__x0002_v_x001E_*AË*gjµ(AÚäÿ¦Zñ(A¨?ÛUPW(A_x0016_CÏÞñ¦)A¿|J_x0018_ (AvÞÈ)A0w_x0017_óÛ)A´_x0011_&amp;e&lt; )Ah_x0019_7_x0008_¿õ(A3W÷D&lt;õ)A_x0002_¸¹Î'A^|ÔnßO(A6¤Kf_x0006_û(AõTM_x000C_E&gt;)A¬PÄ_x0004_Þ_x000B_)AÜ_x0001_&gt;Ìy(A_x0011_=Îÿ(A_x000B__x0016_Ù`ÿ(A¯Ív_x0004_)AJÐ½)¾_x0008_(AîæÃ¨(Aøe¿9¿(ALÏª4¿n)A3ÕÖé,)AØz_x0002__x0019_ò)Aæ¾ù¿_x000F_a(A_x0018_»Éí'*Aß°5TÀ·(APZÊ)Aàbâ$ò²(A¼g_x000D_5_x000E_ç(A_x0001__x0004_HØ(_x0017_Ü)A¾Y½_x0014_àÞ(A¾ãô)§(Aî_x0012_Â	¾(AXwAdÎ(A_x001D__x0003_F_x0004_M)AJH¸,*AN:Ìá_x0003__x001C_)Aâ°m×)A0_x000C_ÃgÉ$)AVÍ×9Jm(Aå§_x0015_c©¾(A_x0011_r_x0011_j )AÀÈå±þ_x0014_)AYBð`'AÈ«^kA½)AÕ_x0001_WÇ)Aêv_x0012__x0019_À/*ACWçôk)A8ëX_x0016_)AG©SÍ´_x0012_)Ar_x0005_*÷õX(A¼=-Bâ=)A®ãó4[A(Aqo\&lt;)AÈü&gt;_x0002_5(A°«=f¡)AÚîüv!u(ATæDªj)*A\ÎMt))AøêW²t*A³£_x0001__x0004_»ï'AÌg³_x0001_þþ(A0/ñÓöb(Aj®ý (A_x001C_òêôXc)A_x0008_¯s ù'Akç¥ÆI)AxL_x000E_Dëg)A(xùÿS(AfxæÞ_x001A_ü(A_x000F_»_x0011_ª(AíZ×(AT¿øtÁ(A.*Jtq(AM"|øÁ(AeÊÔuX)AÏëÝõ_x0012_)A¬l@&amp;Ò_x0006_)AÌë_x0016_5Öº)A(x¹jV(Aº_x0013_RÉÌ¡(AK¼'Ëëõ)Aä ïÞmB(A_x0004_Å£_x0006__x0016_(AZKùâªw'AðCÑ_x0019_oÇ)An,ºQ"¼(A_x0002_N²_·I)AY³!C³&amp;)Aùî_x001F_±¼(A_P_x0013_a_x0003__x0016_)A3Td_x001D__x0013_&gt;)A_x0003__x0005_û*o£ê(A2_x0006_±Ûú)AD7&gt;2ª(A_x0007_±_x000D_4_x0010__x0006_(A¹ÝGù5(AáDÌ+I)AyøW(Ä(A._x0011_qà(A¿Roð_x0018_)AÖko_x001E_)A@_x0019_ÃHç÷)A_x0004__x0001_pÌ·,)A_x000F_Hp?Ø(A_x0012_Úf i)A/,Wf_x0015_{(A0_x000E_-l_x0007_(AÈ²ü7\Û'A²ÈN4µ(A_x0002_¯õ®¢'AÚ]bûÛ(Aka_x0011_H(AÛ_x001F_zãÜÞ)AÆ¡K È(A_x001E_TÃ_x001A_G)A+û_x001E_`B[)A}CÐR(A"NìhÕÄ(A:7åÜ%&gt;(Au½g))A&lt;wÚ6(A§_x0005_ö5_x001B_(A_x001C_fÎ_x0003__x0004_3ú(AÀâ¾K(A_x0014_ã-ã'A_x000E_ç½4ø(A_x0002_¯V_x0017_fz)A_x001D_^_x001E_xd)A¼KN'&lt;V(AÚÎL+(AÄ¿¹D_x001F_*AÙB_x0015__x0001__x000F_)AÌ=\_x0017_Y(AÀt¯P¬_x0015_)AöÕj$(A§9L¯ú(AìÇ_üÛb(A_x0012_jTÞe)A¬Nt«5/*Aõ²+_x0010_Û(Aü._x0015_u¥(AtýéªÂ'A¿+ÑÌpS(AÖ¢Øð¬(AKð_x0007__x0005_m=(AÀ`_x000C_ç_x0016_(A_x001E_sybÈa)A_x001D_&amp;=_x0004_ (AT¦ËiÆN*At/_x0014_1ö(A°½mtå(A è&gt;á¼¾(AäÔ_x001A_ì_x0008_B)Aê_x001D_Ã¬*_x0014_)A</t>
  </si>
  <si>
    <t>e60a9e6c79a3a493c03dc0a75d72bbab_x0003__x0005_ç!É	)Aô'§Áw)A? ØòÁ#)A0_x001B_²'b)A"½:(A´{\_x0019_D)Az N_x0005_*)A_x0003_ùw[KC)A§Â_x0016_ä$)AGë¶hâ)A¾|û÷îA)AàV;x(Aj¨ÛÞp#)A¿.oOy.)A_x000E_ÙBÐ!(AÈý0êq)AZÑ¹_x000C_,_x0012_)Ah't.'B)A=_x000F__x0005_úª_x000D_)A_x001E_CÄ_x0004_)A _x000F_Úl£(AÞ_x0008_´µ_x000B_-*A®_x0006_ìá_x0008_)A _x000B__x001B__x000D_(A®ec'çÞ(Am'eÄÇ)A½±ÀR(Að»!óýÑ(AWr5çh)Aj¥_x0001__x0001__x0002_)Abø)FÍÊ'AÛ:_x0001__x0002__x0013_O(Aá¸_x0006_pÒ)Aä¬¹_x0018_*AÈ!_x0002__x0002_gé(AK»ô£_x0010_)AUÄw_x0005_q¦(Að_x0016_GQ)A'_x001F__x000D_¸þ(Ar(;bô_x0003_(AO+Ñ1_x0001_µ)A+á _x0006_²g)AÑå©±_x000C_*A3òà,_x000C_(A{_x0007_YÏ/)A+;Ü&gt;ÿ'AbÕÐ_x001B_)A_x0002_JÆ®)AÏã#é)A§_x0004_C¿è(A«äÍ¤t(A©_x001C_EëÛ(AÅ¦0_x000D__x0005_R)AHÐ_x001C_H=k(A`A¶Òm(A¶;U´_x0018_(A £b_x0005_)Ë(AÓª-_x001E__x000E_(A_x001A_S²»68)AÊR'_x001E_Ñ(A\a8­·)A#dKíc(AÐ÷cùï()A_x0004__x0006_¸f,¢hô(AÂÃN#ÞQ(AÜÛ×?×v)AÄ"hÛ×(Aõ_x0016__x0004__x0002_-(A$5\_x000F_½(A_x0001_b½®(A.ìN1 (AÂÛ9XÌ(A´`#´''(Aø=J¡,»(A-²{eµ(AX¢S`)A×O9_x0012_m(Arkq^_x0013_*A³b_x0019_Gi)A'µ¯_x0010_÷)A_x0006__x0008_Øù8Ñ(AöKëfÜù(A_x0016_®ÖÂ'AÑs~)AK/åéç¶(A_x0002_Èìû_x0003_(A_x0005_}Ïe)A6åi&gt;(A_x0004_®b¼¤ñ*A e;L)AÛÈ&lt;ïõ«(AX=AêC(AuåÄ£_x001F_^)Aê_x0007_º_x001D_å2)AO_x0001__x0004_rK*A¸7Åx(A4¬7_x000E__x0012_ì)AØtÖú`(AE¹_x0019_j¼é(A_x0017_¬g*v_x000B_)AR¨àTq«(AàlÌ@v(AhÂ¦:)A_x0014_¼_x000B_Ã_x0004_(A_x001C_ä_x0004_G(AµÈªÇ(Aô¾_x0016_úC_x0004_)Aw`_x001E_Â(A_x000C_Èß_x001A_ÉÂ(AåD._x0006_çû)A|ß&gt;ÉwT(AB}_ê-I(A P§_x0019_H)A2_x000F_åu·1)AÎ_âZ_x0011_(A_x000C_§ñ_x0002_÷É'AÆ_x0018_ýUÍS)AF"ÑI)A_x0012__x001D_ó_x000C_¬(A´8Â_x001F_ÆÇ(Aê_x0019_nÐ_x0003__x001A_)AÔdé§nû)A`Ã°÷¡)A_x0016_ègþ³j(Af_x0007_À(A¹çmÖ´â'A_x0002__x0003_(òR )A%ú¶KF½(AS¨±(A®ÑÐ9÷(Aº_x0001__x000D_òFà)Afú4ºÌÓ(An­±­á(A¤-¶_x0013_Kú(AÒP«r_x0015_Ñ)A_x001A_ä_x0005_öÌ_x0005_)A¤V2¯Vn)AìØ_x0006_çPò)A	Ò_x0013_Z_x0002_*Aû_x0019___x0017_)Aö¥ÿ!)AÐZMªT)A_x0008_v½òg(AÊ7q&gt;y)A&lt;J_x0002__x000C_/ä(AU3Î©ò(AS¹$õrK)A7å®&gt;Á¥)AN_x001D__x0019_*ò'(Aq_x0015_á_x000C_+)AjyÖ'N)AÆ_x0013_ë_x0005___x0006_)Aêíï=À(Aü_x000F_38ü'A·M½=_x0018_')AhÁ´ÆC(A§§_x0002_¥F`(A7_x001D_Ð_x0001__x0003_Çx)A®·÷ª´õ)A6­lÐ)Av¹,}û)A¼_x001C_+'Ô!)A4nr1mÍ(Aw³_x000C_tw(AkeôQ¦)Aüí_x001E_ºQØ(AKöéls(Aú¢àò_x001A_)A. _x0012_Ø0	(Aió_x000C_J¥)Az_x0012_ÈW	i)AgÖ_x0008_âêk(A`@Äç)A¦§*_x001D_(A_x0012_ìÒëç(A_x001D__x0008_3=rj*A_x001A__x001C_¼vÖ)AÉI_x000E_@)AýàE_x0017_³`*AD_x0016__x0006__x0005_)Az_x0017__x0002_þ_x0007__x0006_)ApÃ3ßT(A·5ôëÀ\(AÝhÏ¡_x0008_Û(A²­_x0014_oÉ×(AÕ_x0012_S3)AÌOiö'AB¹¹ÁÊ(A_x000F__x0006_£À0U*A_x0001__x0002_5ÇÁUZ£)AtÈ¯]x)Agê_x0015__x000C_@)A"_x0011_4ó4z(AP]e`´')Aõ%Gß{'A¡ÿBÆ(A å`Ðe)AôµÔ*á(A®_x0013__x0017__x000D_)A_x001B_éÝáØÚ(Aì_x001A_t)AÊª_x0017__x0012_ (AU5?ÚùO(A6¼²mr¤(AÐYIñ¬(AÂPsHM)A|Âp¬_x0001_*Azû¾-m(A ÉÙÎ¦2)A¤TÞW@)A~8Ëùþ(A_x0012_qw_x000F_¬)A'¹_x0004_¾ë(A0~ha)AÕ&lt;Þ¨Ö(AâóÁ_x001A_ä(A$w«_x000E__x000E_)Aa}ÄOÎ(A§PÇ_x0007_¿(ARFds²_x0015_)A&gt;_x000E_&gt;×_x0001__x0002_Ý¥'AÜà A_x0002_)A´_x0004_Cëûu)Aá§¨_x001B_}¦)AÌ`Ë_x001D_9*AY0K_x001E_Ù(A09¯³I÷(A&amp;#&lt;p'A:_x0004_¢¸J,(AU¿nó?)A°°JNþ'AX½qÁò¼'A@9&gt;`^.)A' Ô8T_x0011_)AÜÅà&lt;v(AÍ'â_x0012_'£(AlÀ_x0007_PVx)A«ùT¬¤'AìT3_x0016_.*)AKà^_x000E__x0011_z(AÿÂyWk)A_x0016_m.Æð(AêHÈ(AÎy(_x0010_½_x0002_(A_x0012__x000B__x000F_Äg)An_x000E_C_x0013_Â(A´qÆ]Å§)A»ØÛqÔY(A¶¡_x001D_ÞU5(AÃB_x0014__x0019_5(AÄcóD4)A½í_x001B_ò_x001C_p)A_x0001__x0002_ãË/ðP(AæÃÄQC(A/¿U_x0002__x0010_b(AUI±¤ø(A_x0012_4"Á(A1á_x0005_eÁ(AiÁ u»)A}7s&lt;'(A=$_x0006_0'(AÉæÉI_x0001_)A[&amp;¥$¢§(AR?{)ATh3ª-M)A0mê_x001B__x0012_)A®buï(A_x0005_³çÝÖ)Aíë_x0015_ù__x0007_)AõM_x001D_\1_x0007_*AéÖ¤_x001A__x001E_6)A$ú_x001A_~6T(A8 ÿ_x0003_8-)Aæ&gt;C`Js)A}Qã¸ð©)AÅ_x000C_$ \)A°6Ô(Aü_x0002_Ø2_x0017__x001C_)ADØHG_â(Aô8¦_x0006_*AXÝ"=U)AnR=O3)Aú¯HáZ)A_x000B_C¼_x0001__x0004_$ø)A¹z;Vìû'AYDö¤Ì)AzKgÏþ©'A~I_x0001_FÓ(A_x0005_IBêÐ_x001E_(AÖ2£_x0010_¦4)A_x0007_ì_x0010_WN0)AV¯Y8_x001E_)A_x0005_VaøÔ(A¢C°ÕË§(Aò4_x0014_û:2*AÄÞ^6(A_x001E_^ÀÝÏ(AoA_x0007__x000E__x000F_ð(Aÿo¢.¬(A[üA$ÝÑ'A_x0017_°ã6c)AUµ1Â(A³=,±2)A´iq²õ_x0002_)A1ÖRN)AÐ!Oþ!N(AàØA+ (A·WÐ_x0006__x0014_Q(A7a*|(AÖ'¼¦_x0010_(ABX§Ö_x001B_(A_x000E_¿t OS)A~ _x0003_tv(A^_x0013_Ï_x0001_\)A_x0016_¹Kh=Q(A_x0001__x0004_ÖÆxWË_x0010_)ATê_x001A_sí_x0018_(AWÔÏ$â(A1_x0014__x0005_3&gt;)AfÙÈ;ç_x0003_*An&amp;¦¿Ê^(AÃÕ_x0008_2R_x000F_)AÄâ¬¹Wó(A¬ÍÁ_x0015_Ã2(AÅpÆ_x000F_/(A_x001E__x0018_xïyÚ(A_x0004_íO_x0002_Õ_x0019_)AÖêËí&amp;(AÚf/_x001A_¼Æ)Aº@lg_x0003_)AI_x0019_nN÷)A'µõ~(AzI]U¿+)Aýð"Æ¹4(AJ»Hk_x0016_(ApIÇ_x0010_s)AÔBÌ²ËB)ARí)	)Aöÿ_x000F_N(A;_x0006_Bk)Ar;_x0013_tßð(A_x0016_ù_x001B_ZP_x0004_)A±ï¡I(Av¶ïó©(AaG_x0004_K§*A©J³ ;Z)A×.o_x0002__x0005_Õ(Aq¹ÏªÿF(ADÄ¯+«Y)A«&gt;Í_x0017_÷(Aã^&amp;Î_x0014_O(Adð÷_x0005_u(A_x0016__x0019_K_x000D_[)A"Fáâô)AUsébý(Aì&lt;Ã,8p)A_x0005_Ñzµ_x0013_)A|Þp_x0003__x0017_)AÔ³zJ)A_x0015__x0004_lC6X(A6 _x0001_UG5)AÎ	&lt;ü](A±"ok(T)A_x001B_äZí	*AQPA{3Ä(A·Bq-:(AýA³}*Y(A[í+Ô(A_x0006_öh:å(Azì_x000E_,_x001E__x0015_)A¶,øÖS)A­._x0015_¥_x001B_Ë(AL/ÓºY=(A-_x0005_à&amp;(A{*·_x001A_Ú(A_x0011_?÷«¬+)A;_x0015_Å·ò¯)A&lt;Ç_x001F_¦O@(A_x0001__x0002_Ëh&amp;³j(Ax$:_x000B_¾(A×BHu1)Aê_x0018_gB_x0018_)Aú_x0011_îW.Ö(A8_x0007__x0008_h_x0004_(AÌ_x0005_sÊ(Aôûÿ7Ã(A`äf`|ñ(AÄ5Âv3ÿ)Aè_x000F_ô_x000F__x0004_)AG0ú/Ë(A?z®`2Ò(Aë_x0008_WÕ½ù(AD_x0002_RcáÞ(AìQ&amp;CÈ(A _x000E_~'(A_x0016__x000D_íe·(AÏqÞ»)AWÌî÷Ð_x0010_)A¶ÉY3(AîÖm6öF(Aæx_x001A_ã,)A_x001F_;_x0008_²(A¶_x0001_xL\(AFêj,)AÌã3©Ð¹'A¨ôX)NË(A_x000C_%&amp;¿_x0010_)AV6XT(AHEût*?)AQ¨£_x0002__x0003_(AÀ§T¤)A¤¿X _x000F_d(A0île2)A¶WOèµ±)A/îÇÀ_x0001_)AP)©s)AæÖ_x000F_ñ^Í(A(­pªL)A°ZK_x0015_wK(Aë4â:öè(A®¥)GóÇ(A&lt;øï:)A®_x0002_­_x0015_Ùñ(AÁ¸lKü'Að_x0018__x0015__x0004_£)AUß¶3põ(A¨_x0019_:__x000E_)AêâkÐI*ArÆ!_x0019_«ü'A¬_x0002_Imú(Ae¢-ÒHT)A/_x0015_HsÓ'AÑÊübE)A¡_x000B_'÷öÞ)A,5Sp¶(A_x0011_O\([(A¾{Mñ]]'Að"¬ÌKe)A5o³(AÈKà´A(A¼_x001E__x0007_'. )A_x0005__x0006_°tî_x001E_:ñ(APÁ#´	à(A%XrSm(A«ZÊ$z)Aó&gt;eÄOm)AB°HCä.*A_x0006_CôÏ(A_x0017__x0015_ÁÏë(AÉUÓQIË(A8bðÎ(A_x0004_õ9²7*AÌ¡ïV*t(A·¨ó(AÊ«_x001C_ÿÆ_x0018_)AbÃÓ¯S)A¬"ÊO~Ý(AãÉê¯"(AºäE$À_x001B_*A _x0002__x001C_¶ Ç(A8Ô´\(A_x0008__x001A_ècËæ)AF_x001C_¼P}Ë'A»_x0008_Æ 8Û(AÇ\¢ëØ{(A_x0003_ä×Ó_x001E_)A`_x0016_åã(AÒ¬Î»¦(Aw_x0013_Q_x0001_*A(Áà:ûf(A_x0008__x0002_.UE(AW#µ`$_x001D_*AA¤_x000F__x0001__x0002_Zñ)A_x001A_È_x0019_Ú¤(Aõp_x001F_þK)A }ÐOl)A,&lt;K^_x001C_)A_x000F_B 'fb)A0WWHS)AÁèÀË©(AôS®N_x0008_)A¼j¬·")APõsÿ(Ar[Hô&lt;c(A9]*ù_x000C_)A*4OçD(AF«Õ]a)A¿=V_x0014_(AÄÕV¾ôÄ(AZX¤¼1(A_x0016_î_x0002_}GX(A&lt;ñ!wø(AiÂý^Æ°(A ÒÃW¸4)Aü	Y&gt;¿@(A|×¦)A_x0002_ÂMèím)A«d§Xf(A_x001B_äÓ}U(A_x0016__x000B_öã_x0019_[*AòÉ_x0011_Æs_x0003_)AP_x0003_¶] )A_x001C_1Ùf2'AáX_x0001__x0007_)A_x0001__x0006__x0007_2ß_x0019_U¨(AÚ^%Zç_x0006_)A|ù½û_x0008__x000C_)ALr4Ób´(AñÍ_x0012_IW(Aðß»_x0011__x0006_(A¦õæ%_x0003_)AÑÎÚ_x0010_*Aã'7_x0004__x0006__x0002_)A¿­Fk¢8)AÜO;W1(A¢s°]!_x0014_)A¸8HÌ3à(A£_x0003_Äá¿f(A³ä»_x0002_;)AÔ+Í%_x0007_)AZfÀO[`(A¤7(Ro(AøØ¶i(Aª_x001B_¤g±©(Aj|e§×	)AÎoÍ3__x0012_*A^é«jø(Aà5ûÎÁ)A^ÊJ$tÝ'AÔÀôåmf(AÂq\§Î_x000C_)A,ïºê&gt;)Ar&lt;·_x000C_*AW.+X_x0013_¼'A_x001D_rwy_x0005__x000B_)Aï¾p»_x0003__x0005_ê'AZT*³(Aß]÷ìñè(A_x0017_£½çÕ)AÂ7_x001E__x000B_¼è(Aò_x0008_T«¶_x000B_(AæãR¦_x0011_;)A®kígñý)Aª?Ã_x0012_s)Aòwª_x000D__x001D_Ð(AÙ_x0015__x0012_Á)A_x000C__x000F_vm-t)A_x000E_gÌ(AÒÐ#§(A_x0016_-±^(AÏÑ.Mq(Afà_x0001_ )A}Ê_x000B_'B(A_x0010_û_x000E_Ê_x001D_e(AÌÏ_x000D_²9(A&amp;U©±íÎ'AiöÀ`A®(AÄxaËB©(A#_x0018_ÒÛ¼Û(A_x0008_çÇ³$)AªáUæN4)Ak;ÔaØ)A_x0002_87qE(A®_x0013_±_x0004__x0003_ñ(AòøÎzA(AE©?|_x0014_x)A5_x0001__x0018_7¦(A_x0001__x0002_I4'(AoQ	_x001E_â(AýÔÖãß(AÖUÝ¢w(A8ìJYÔµ'AàæÁÝDo(Al!ù_x0016_)AeËº_x000F_*®(Aú?¹¡Ì(A8p2(A'ÄQý*l(Aã_x0017_	ª­_x000B_)Aëß+¼w(AÇÿ_x000D_U%Ë(Aïø1_x0002_ßq(AºÉ$¹ã«(A_x0018_¼G_x0007_(Al_x0002_ñ!(A9_x001A_=z_x000C_)A_x0015__x0019_Aé8)Avö¤_x001B_¿'AqÝÏVhÎ(A´Jqý(AV(eê°	)A_x000E_¢_x000C_À_x0019_×(Aë]üAô(A_x0015_ÏTy¶)Aú°§Aµ)A"t6_x0018_)A&gt;¿Ëxä¹(A§Ò Û'ApÐÿ_x0001__x0002_åö(A´Xm(A_x0008_Ù_x000E_±½ (A_x0018_O$O¢(A£¨ä¢'M)AK2ó&amp;D6)AÐßî[)AîYéú(A¸õìè"p)A_x0010__x0008_r;O)A®ún_x0017_(Aºÿt_x000C_¡ß*Aä_dËwI(AÂ}¸ÑÄ'AÌTÑ(Aü ¥u%)AÆr!lBñ(AÕ6ÚûR)As8=BÈÕ)A _x001C_~Öu)A¯/ñdg(Afck'_x0010_?)Aß¡_x000E_i_x001B_)A»cc_x0005__x0003_(A¢_x0001_«_x0006_-D)A«ä8_x001C_!)Aüp.¢¼)A_x000C_J?÷(AÀìãû_x0006_)A_x001A_s{VÂþ(A~©6È_)A¾_x000D_¹_x0012_L_x0014_)A_x0002__x0004_¶nP/«h)A_x0016_å	Ußb)Aho³_Lº(Ax+Ë(AÑÂ!K_x001D_³'A³!á )AÀ&amp;_x001C_Å(AØíÃêµå(A_x0011_ø{t_x000E_/)A_x001C_=Ó!Å(A_x0012_ÉÜ«¬(Aèú_x000E_¶:ò(Ai_x0011_óïVË(A½,Ì(Aª=¡¥_x0002_L)AÐC_x001A__x0003_5)A_x0006_ïVp(A_x0012_´_x0017_2½_x001C_)A×êäjð'ApãÒî(A²|GÍÜ_x001A_)AÖIq¾]ñ)A@áeãÜ(AÊ6´Vý)A|4¨eTÊ)A$lÁ©ª;(AÍ²u¹_x0001_D)A_x0011_ôýX÷_x0019_)A*°.©S(AFÀb_x001A_+(AoèØÕ)A_x0011_A7_x0003__x0006_Vé(AÑL_x0019_¡b_x0002_)AxAëOR)AoÆ×^BG)A¸"ÀÞ'A½iîË_x001D_)AræÊw_x0013_µ(Av0¬_'7)AÜÒúó_x0015_ª)AðUUÞO_x001C_)AI1ÿ1©!(A2ån_x0002_h)A­_x0008_c|_x0010_É(A8_x0004_ùf/(Aýü_x0002_¥_x001D_=)A \$5àò(A_x0004_&lt;_x0015_]äÞ(AeÕÅ$i)AKbL¸)A_x001E_,6À(A'Ý5_x0013_(AþùÙ3K_)A/íî`_x0005_(Aíuh`N(A'Îã_x001B_å)AØeë_x001C__x001E_j(As à_x0001_)A}äµ~_x0019_m(A@UùV#)A	;Û_x0012_)Að/mX(A×%+{)A_x0001__x0003_`fË_x001F_oA(Aü7º_x0005_Û(AÝNäÌ(A¢uÕ#í¶)AX¬ó§_x0002_ *ABPk_x001F__x0019_(A²É_x0012_8ûg)AÂlðô]­(A96(·{)Aí_x0003_ë_x0001_*A®4÷_x0018_)Aù5ÏP_x0013_^'A+ðo)ADÊ_x000E_ïGH(A¢©Äæ(A°c`_x0005_Å(A*¾}_x0017_ý(A÷_x0006_Ü§ÜÃ(AËÉvâ(A_Böwm(AY_iÙJF(A¶/Jõðè(A£QÙm#_x001F_(A$ÝR^_x001A_)A@_x0004_³Y)AÂ× ø(A_x001E_v_x0018_mP_x0003_)A_x0014_ìkK_x0018_(AWìèøñF)A_x0016_åÕ_x001A_Ì(AaFP_x0006_»_x0008_)AµÅ_x0019_I_x0001__x0002_Ôø'Aê_x0013_*E_x0002_)A«÷©®_x0004_N)A£_x0003_sþA)A¦È2WH´'Aµ_x000F_d_x000F_)A_x0002_ñ-æ(A¢_x000D_OìÝ(A_x0019__x001A_YWp_(A_x0002_épë(AAO&amp;Þÿ'A}'_x0016_)A_x0008_Æk_x001B_¾´(AÊÙÎÄ_)A_x0002_vÜð(A_x000C__x0004_á_x000C_Æg(A «W×(A_x0002_*à½W_x0007_)AûB9Nº(AÒ2qÉ)Axo_x000E_S&lt;G)A_x001E_­âMÔp(A_x001C_=Ý_x0013_[{(A_x0018_êÿzGj)A_x001F__x0006_æ_x000F_XX(Aëìr_x0015__x001C_)A¸_x0011__x000F_Ê_x001D_)A_x0018_Ðµds_x001C_)AN/ùIe(A;_x0013_Í(A0yZÇëg)Af*n@±(A_x0001__x0003_6_x001F_Ï2Áº(Aqß\»_'AÄ2O(A*zsû_x0011_À)AÕñi§§w(A8îZgøð'A_x001F_³ðfí)AWñ¾_x0012_(A#¹p_x0002_|À(AUåC_x0006_Yd(AÎÒÌâ)An¾¸¯o(A×ýÏã(A_x0018_é_x001E_ÿ_x0004_¸(Aò^Ù~RB)Aõë_x0001_4)Akû_x0007_{g_x001E_(AÒw£ÄÏl)A,2j_x0001_&amp;@)A_x001D_'*_x0012_SB(A.]°Ü_x0002_ò(A¸&lt;ïä_x000B_(A_x0008_Y|ÿm(A_x0018_L_x000C_7(A^ÐÆ¸Æ)A;ùùÜ~X)AÿR_x0012_Ú1ï(A¥·©\ãò(AHâÅØêÑ(Aöb£nu(A_x0002_(À3_x0006_'(AôÚÞã_x0002__x0003_¶Ø(A XÛêI(Ap_x001F_¹I¶)A_¹qïe«)AéUJÍ(ANLí_x0001_4(AHFxyº_x0008_(ARÛû^Æ(A§0à_x0001_/*A_x0001_ÚK.Pï(ARøøfÿZ(A&lt;È_x0012_â*®)A¯Ñ_x000E_9Æ(A`¬cÓ8\)A_x0008_áJ«Í7)A:5¹¿	m(Aîô_x0013__x0011_6H)A_x0003_:7¤&gt;(AL_x0008_!òk(A9qu3(Aèß_x0006_#F)AÜë'§(A5Ñ¶_x000D_)A¡K_x0003_,})AZÏ2_x000D_G(AâÆL1É(AdÉü_x0001_)A_x000E_ùþz}^(AÞÅ)¡_x0014_ò(Aýf"·_x0008_b)A	_x001A_G/(A`_x0010_õÙ¯6*A_x0002__x0004_Lÿí]Sü)AÀKÏ"Y)A£(£®|å)A_x0008_t_x001A_f·(A);£MR_x000E_(A_x0013__x000F_%³!Ò)AøÇ¾h«î)AÆ­ùCÝû(ApDÐBFK)AG ohLË(AmY	gù(A~m$0ã'Aøº¨³_x0012_·)Ar"ïè(AWô]^NL)A¤_x0016_½Hô@)Aç_x0001_f¸i+*A_x000D_ÔÀ_x0003_¨)A¨Þ_x000C_r(A_x001E_41_x0006_ÓÑ(AÖ*¯¿ã¨(AZÓçÎj)AäÃéì(A0_x0018__x0006_¿ïÛ(A¸B_x0004_(An:_x001F_I)A8§_b(AêÅüò½})A$_x0005_ËNÀc(AØt_x0018__x0008__x0016_2(A^HÕ¬Ü«)AÞþ-ì_x0004__x0006_5l(Aðî;áÎ_x001D_(A,§/r_x0005__x0001_(Aôg½¡0e)ATK²0_x0006_*A_x000F__x0005_qü_x0006_)Aâðcîx§'AEý¦5Õ)A" v_x001B_m)AÖ)Å	X)A0X(#_x0002_*A.âëÄ_x001E_¡(A_x001B_gâq+´)A_x0011_õ`ÌÅ=)A$e£­FÕ(AdÜ¦²(A¢_x0014_nþ(Ag=NÑ³¡)A_x000E_n_x0017_ÙÔ)AÈ_x0012__x0013__x001E_Èv(ADBvþîU)A_x0001_"_x0011_çV)A3Ý!_x0003_(AèI7	^ï(A_x001D_ÇçLÉÐ)AX¨_x001D_di(A;&lt;_x0006_YÅ(A§»Ú³_x0010__(AÏ-û¶óù(AlÅ:n­(A)4ê_x0001_i;)A_x0005_|þl&amp;L(A_x0001__x0003_ÙÿóðÎÐ'A¢ÔA%*¯(A_x0013_öêZ(A«|åí(AÔ¯0_x0016__x0004_*AGùovð'AÝ§&amp;ô_x0008_*AnÃF­_x0007_()A_x0008_¨çF±.)A2c&lt;ªy(A¼_x0011__x0018_ûj)A_x0004_caÑï_x0012_)AAÛØ_x0017_*A¤_x0006_Ö¹î#(A¦_x0006_®$í@)AO3_x0007_ü_x0019_y)Aø§÷&lt;&amp;B(Al"ô:ÿ(Að¯_x0017_vzI)Aõ9¦_x0002_)AÄUjá±)ATßs¿(A_x0012_Û¦_x001B_)A"Dæ@_x0012__x000D_*A{ð®¼:_x0011_)Ac_x001D_1)Aj%_x000E_Wð(Aªg¾¶³Å)A®_x0004_ltÛÔ(AA÷_x0018_8³ç(AÔ¿ml6\)A[-_x0002__x0003_æì(A_x0018_ñ+È_x0005__x0019_)Ao&amp;-½(A_x0011_Ýï»@Æ)A;_x0003_óI å'A­%u(Aù_x0011_µÁ²(A®&gt;]Z_x0018__x0011_)Ag(_x0013_Mþ"(Aîw_x0013_/_x000F__x0001_)A~¸uÊPh)A¥yÒz6(A_x0010__x001F_5Í¶(A:Tö«Á_x0005_(A]ö_x000F_(A ëëµ(h(ABä)Í_x0017_(AÏ=p¤)Aò_x0010_z"n_x0011_)Aº\,Âòv)A7åª´Ó(AÕ#&gt;s© (A^¿§ÊC,(AkóÅû(Ab_x0018_ß(A#tMN)A+¹ê6ä(AÜÙ&lt;à_x0002_)A_x0011_ê¾8_x001B_Ï(A_x000E_Ñ~É_x0003_(A6¥ò£_x0001_¤(A&lt;Sdo(A_x0001__x0003_}ò§{n_x0002_*A´É¹%_x0017_$(A4R9p(Ajêc¸Å)AíèU[(A_x001A__x0012_z¢Q«(AGzÆJË9)Aå_x0017__x0007_Hª(Aà_x000F_r·ã'A\Y°ö3)A`v0_x0016_*A_x001C_ÐÄ+_x000D_)AÎïôð×_x0008_)AòM_x001E_RÁ.)AjWÛsüµ(A5919*)Al8^ÀÛ(A8ëô_x000B_(A¼zõKÖ(Aôux7â_x000C_(Ab9yæ'AJÙl)AÒô`_x001B_øø(ACæùì?)A*ñ_x000B_Zöu)A(¨_x000C_|(A`åÑç(AN$ÐnÄ(AáÌµ/?*(A"Iwò§w(Aüµ³èb)APPhC_x0001__x0002__x001B_c(AVyÑ+{(A&lt;LÂ_x0001_[(AÑÐ¨S+)A¦paÔº)Aà_x0015_Pä»í(A_x0010_¶24üÛ)A$_x001D_8¬B(Aá_x0007_²7ß(Ap¡ºV½ú(AXír°/»(AÝÃñ?g)Ag´_x0007_Ï=(AîÃ®.Ó(AoZ(A¾ëË¢O_x001C_)A¼ü«QöÙ(A;i_x001E_*ËY)AB¼_x0016_0â'AÞ_x0011_`M9.(AÂõI._x0003__x0012_)AÁæI?{(AxLd+ç¶(Aáf¢_x001C_¯Ø(A_x0018_M©g_x000F_©(A_x001D_RE^_x000D_)AJ7¹wïE)A\_x0004_Ûöw[)AæêyÑ_x001A_Ê'A3°.ÚXr(AG_x0018_ùyi¹)A~·ÑÏ(¨(A_x0001__x0003_0/¤®ä_x0018_)AL_x001B_NÙB(A	_x0006_Ýu3(AÆ(Wü(AÛÛO×(A1½_x0005_+;u(A0[hzu3)AgãËùñ)AMWn)-)Aâèy§hÀ(Al±V	_x000D_(AåuÙÔ)A4sØh3)Aú_x0002__x0012_Ï	Ë)AÕH÷¡$)Aº·è(AR£ø	ò(A^^V±_(ADw^0'Aéír(Aêââ"Ï'Ab _x0007_)AfâD?wi(AÆVº(Aþßú]þñ(Ac}]_x001E_)AFñKµv(Aö&gt;qk)Aÿ^p¬(AÂuoFß(A©Íö°7s(Aö¢ `_x0001__x0002_Xâ(A!zæÑ|)A^&amp;Ýì´(AZ\:¢)A_x0007_ÛÁL_x0003_t(A°#¨ÇR)A_x0010_©Å®Y)A_x0005_8ºtk(AõlZ(A_x0016_üa§)A¤¸±-(Ê(AXÙóä¨)APkmÈmæ(A_x001E_c@_x0003_'A¸@j&gt;¯)AUöv±Êé(Aªý²ïá(A£öãPà(AÌÒù_x0005_¥)AFÜûþJ)AÀ_x000D_ñÙq(AL1ñëßª'A3Qûjê(A~Èµ_x0007__x0008_)AÌ2»UÜ(A\2çé(A_x0006_âè;&amp;*)A@_x001F_Þ_x0012_H(Aqø_x0016_þ4°)ASHÒN)AEà_x0016__x001D_(AÚÎy&lt;¦Ä)A_x0001__x0003_syî¹#(AzIf§(AV_x001C_Zuh2)Aî%¢ö9)A&gt;_x001D_õjø(A#A_x0004_8Ë¹(A¥3(	ï(A_x0016_Y_x0010_Y»G)Aaù=Ê_x0006_÷)Aåïd~+(AkKV§Ã¡(AÛ·_x000B_cc·'Ax!­ºO(Axö2L{(A_x000D_;YB)A.s±Ï_x0014__x0016_)Að¼ò'A_x0002__x001F_?¤ñÒ(A_x0017_¥Ê&amp;ÖP)A_x0019_Ö(Ax"·DÀ(A_x001D_÷/(Ap{ôN9)A&lt;mkn+9)A³Rr4|6)Ah_x001C_ocL(A#WõÈ(AbÍzü±)A_x001C_czJ8×(A¬Ý_x0013_¤0ñ(A°uÂ_x0016_!_x000C_)A_x000D_Ø_x001A__x0004__x0005__x0012_Ó(A2ÿ=_x0018_#­)AcõK¤Öï(Abù_x0010_z)A&amp;Ü×_x0003_¢B)A^¢ìj_x0017_)A_x0017_Á_x000B__x0001__x0003_)AÁ_x001F_¾_x0007_Ì(AQr_x0010_B_x0019_(AH_x001B__x0011_²_x000B_[(AP³zr(AFOÔÀi_x0004_)A¢åª_x0011_ã(AÌh&gt;äµé)A§#Ä7ê *Aº(×±_x000E_:(A_x000D__x0011_ 98Ê'A0vÁÏq¹)A©{mÓØ¤(AV_x001E_o{'A_x0013_±eU® )A]_x000D_oH(Aw_x0008__x000D_OÕ(A_x0002_Ï«__x0005_*A0_x000B_¨Å(A¾_x0002_t0_x0006_)A_x000E_ç39@£*AGí)ØÈ(A;_x0007_Eõþ(A^#áëK3)A4]ÓÃ¤)AE@ö_x001D_|¿(A_x0002__x0005_Þß·](AtÖ1»fæ'A=´0_x000C_5P)AÍ_x001C_»g(A~_x0008_&lt;Þ±)A_x0001_?Gn]_x001F_)A_x000E_wêu&amp;Ñ(AèJ)gvë(A¥Prg_x0004_(AÞ_x000F_çe&gt;_x001F_)A6%N#)AÁW3âÀ(AzÍu¥"¤(A}ó³pñ'Aê³JC_x0011_*AÛmÔß_x0006_9)A¬_x0013_oe(AM;ò¢-Ì(A*AÜw_x001C_Î(A/û_x001A_ãAø(AêäH_x0015_­(AêÕ+:'(A¶×__x001D_Ó(A`ªæt(A_x0008__x0010_ÂlÓM(A6C©;¤b(Avú_x0015_©$à(Ai_x0016_ue(A§û_x001F_74I(AãQ_x0003_ftÅ'AÆ_x001F_`0±_)AäcîÃ_x0002__x0003_È'Aº¾é[)AdzeWß(AU]Tz0)A¸¡_x001C_Å_x0010_ú(Ahqªfà(A_x0014_ô¹¢Ò(Ar²_x0018__x0010_;ý(A_x0006_qÏ¾à(Aµ+´¼_x0001_)AbbódGz)A¼ËåÚn_x0017_)AA_x0014_T±)A_x0016_J¢*î4)Ar":Ãã)A7n_x000B_:x)A:w¸6Ê³(A÷¸ëÍÀ'AJäþÔ_x000B_1)AøfsÏË(AØ&gt;ÂË°(A&amp;YHÓñ(A|°ÒPV_x0005_)APË,q8)A2Fç_x000F_(A²=Q°b)A_x0003_Ü_x000E_öÈ[(AG%Ïf&amp;è(A_x0002_´Ñp^(Ae_x0015_æ{²z'AqYkö)AJVbÊ!	(A_x0001__x0002__x0012__x0013_}"¶X)Aj¶á_x0016_(Aâa_x0002_3X(A&amp;û¿Ä»Ò(A 3Gø·)A_x001F__x0011_ë}_x0018_)A§5ò4&amp;ñ'A@2ZVêÃ)AODÍ _x001F_ù(A[ã£.¸(A_¢7&amp;_x000F_)Azû_x000E_	¦ÿ'AãeNØ?(AU³_x0019_ÛYB)A 2[úh (A#Ù¦Ì_x0015_(Adz_x0002_²¾(ABÃÅ4Ú(A:ûú0)A_x0002_f×¹k)A@¿4_x0015_(A¦»±_4R)AT¿*X(A8ù­»_x001A_(AaxhÁHS(AÛÂ_x0002_v(A]_x001E_ïìS)AÃñ_x0015__x0006_g_x001F_(AçÑ§¹-)Aò"#_x0011_õW(A[_x001D_5î_¥(AíéwÈ_x0003__x0004_«(A]qØ+ãH*AâdÒn/$*AÔlSæÌ_x0001_(A|_x0010_P(A÷zÚ*AC_x000B_üñù*A¶_x000F_iZ¥5+Aª"Ð®@)+Aö_x0001_Ã8 *Aµ_x0012_þã__x001E_+A9_x0017_f&lt;A +AJ[_x0011_´+Aã_x000E_Á×U-*A¨îÛz¼)A£YÕ+}Î*AJí×?9,A_x0017_raH*Az_x000F_]Q+A;òBNOd*A_x000B_kVâ÷+A?N_x0015_®ý¸*AºKh_x0007_~+A_x000D_9_x001B_ê«_x0002_+A?èOß_x0003_+A§_x0019_E_x000D_Üò*A&lt;Ì®Jü+A"_x0019_ÙÌ%Ö*AÃnÅL_x001E_e*Aaâú]x+AX_x0016_4C9_x0008_+A§W)*Ð+A_x0006__x0007_9CWv°*A(E¦«u+AAoÜK¤)A¼_x001B_#_x0010_R_x000F_+A_x0003_[_x0007_dKp*AOÅUh¼)AMVP_x0017__x0018_#*A_x0002_¾ýZ+A_x0016_å°_x0011_gú)AÁMoè±*A_x001F_@ifº,A _x0004_¿[_x0019_,A_x001A_ç|¸&amp;+A¬:_x0010_*A_x0010_fE®_x0003_+Aþó¶µÖ*AÖ0y¼º*An_x0004__x0011_¸*AÀ¯pN{_x0005_+A+â°ìË*A)§#X*A/cj_x000F_«*AVx´A+AØ¬U_x0001_"ï)A_x001B_8ú¾9+ACÇ/ÂÛ@+AÂÝ~ÕØ*A2Ì¥@*A*_x000D_gÅ_x000E_+AÕéªôÁ*A_x0002_iD_x001F_Ù_x000F_+A_x001F_HQ_x0003__x0005__x001D_=+AF_x001A__x0002_R¼_x0016_+A_x001B_CÇ*A_x001E_jÜ5|i+A_x0005_ÂÚÀ¥+AÈ_x0008_R¯´_x000D_+Aid#ýO_x0010_+A_x0014_ñ¦Ë³·+A$r1i_x000C_+Aá#5Xã*Aªµ¹u+AH±~_x0001_Î*A¤^;»,+A÷_x0004_c*A_x0012_H®óþ»+A]_x0016_|Ä­*A"½Gw*Ö*A_x000E_Äh$Æ*AâhëW_x0013_+Am_x0015_[ÖS*AÆÁ1ó½Q*A_x0002_ìÈï_x000D_e*AÂpöfã)Ay¼¤µÈ*A;±? »ª+ARoñn*A_x0008_HÎ/&gt;*A\_x000B_Z½ê)A_x0008_ª,õ$_x0005_+AK*ýTO*A# ³ü¶*AHÒ!.+A_x0002__x0004_Cß RÏ+AF¢éù=+Af_x0002_@§	+A&amp;_x0008_¡¢6+A¶çå_x000E_°)AO!Ù`«*AªfcF_x0014_+A$9Åv*A_x001F_yßÉ`*AyµU_x000B_Ã?*A@ÉM&amp;v+AM¶oÒ_x0004_,A\V¥S´*AÌ³_x0011_¥Î¢+Aõ_x001A_ä[_x000B_*Aê%Ìn_x0015_*AnùCÍE*A2D9&lt;DÁ+AÌyüÉ0+Aà¶	!vï*A\)k*A_x001C__x0012_vª»*A^"_x001E_µþ0*A:¶m­O+AO¢¤O_x0006_+AÌA»&amp;À*A_x0016_èùwÐ*As_x0002__x0003__x001D_¾*Aû_x0001_¡:*AVmN+A1_x001B_öA_x0019_*A*,,E_x0001__x0002__x001B_6*AÆL6­_x0010_*AýCÁ¤.¹+Aö"h_x000F_Eì*Aà¶_x0001_³aÍ+ATÞjy_x0007__x0015_+A_x001A_à_x0002_Lþ:*A¶¬?x©_x0007_+Aâ`õû~+A®&gt;°µÀ=+AÌPòEäx*Agðk_x0013_1b,A;Ör±?*ATDd(_x0004_e*A^%meÁi*A_x001C_]O±B*A¶_x0003_ØË)+A@ò/ÆqÙ+AÞ3_x0006_´_x0008_U+A_x0007_Mý_x0006_*A0~_x001F_j+AÎïHÃ_x001D_+A¶_x0008_[Yø*A¬±;wRF+A¸ÒÛ0Ñ*AßioAÍ++A­!+_x0015_^*AEÀ_x0006_x`*A®ºPzxf+ARË»W¨*Açê'í-´*AÆùC¢_x0013_*A_x0004__x0005_·ÜD8ä_x0003_+A_x0004__x001B_W`Qs*AZ3âÜôç+A_x0002_K£ÜQô*A_x0002_[ÿíz+AtqO_x0007_+A$\¶_x0019_*AÞES¸B+A_Î_x0019__x001C_j×*A2= sv_x0019_+Aá_x0011_Z._x0014_+AJL:Þf*ACA_x000B__x0003_d*Ap!ìÔ%Þ*AÇ}¯_x0013_+A_x0019_¯k÷Z_x0004_+A_x000E_¹¸¼Z*A_x000C_üòJ9#+A@b£à_x0013_ò)AîOR«Þ)AéssL¼+AÿG³E«î*A_x0016_F-ãÀ+*AS-¹}Uv+A_x0017_&lt;ÄºJ+AlÌÖz®'+A¶_x0017_Ñít*A{ÙãÜEM*A+±sÊPb*A_x0001_Ô#Ë+A_x001C_®û_x0019_ØV+A_x0017_`_x0017_®_x0003__x0005_R*AÖ-±:*A\þ_x000F_¨¤_x0018_+AYMó}¸Ä)Aj	 ô	+AhX_x0014_ñ*V*A_x0008_8_x001B_Jäh+A&amp;_x0005_£ä(*A_x0011__x0012_ëÏæ*A_x0002_|õ?*A¾³¬rÞN+A/@´([Ò*A_x001E_qcº¼R*Aðiad*A´\ÝË×u*ADÈÒäç_x0004_*AU_x001A_þÿÃ*Aç ¿2*Aò©	K_x0013_+Aâêåg·À+AÙ¾æÕ_x001C__x0004_*Aºqè_x000E_:&amp;+A¯r¼µÛ*Ay«_x000B_èd_x0019_+AtÒ»_x0019_Ñ*AU_x0002_×Ì=+A_x000B_L£&lt;+AVv_x0015_¸_x0001_+A:¶ï'ïr*AZô_x0004_k²*A¯y	Ç8+A\bä9+A_x0003__x0004__x0017_ì?_x000D_xd+AÞUl¸_x000B_è)AÉaÐCÎ.+A&lt;)(¶Úµ*A¼å^_x000B__x0007_¦*A_x0007_àO6G*AºQ|¸¼ÿ*Aì|_x0003_Y?*A¸W	_x0005_Õ·*A¼äÑR_x000F_+A$4¢Av*A·Î$%_x0002_*A­;7_x0001__x001F_o*A£ÏÀ_x000C_.á*AâYqÿim+Afu_x0018_#*A¾_x0015_½&amp;+AÕ[Ñ_x0014_4+Ao_x0005_ÉÁÉ*AMÐ9_x0012_*A_x0013_øç_x000D__x0003_*A_x000E_ðÊðäÒ*AÜÐïÅÁ´+AÈ·ÿÇj*A\#Ï_x000B_ø¡*A_x000C_Yv_x000D_&lt;+As_x0006_. ¾À)A_x000F_ÞQ@X,*AÚ_x0011_ÐÒ*AçÛ½ÛE*AÃ.~_x0005_*6,ArTúl_x0001__x0002_ÜÅ*A_x0011_,ç­_x0011_*AA´n¨ê"+A¼&amp;Ä¦x*A2kÒ_x0002__x0011_#+AæÄZHj*Aä_x0012_Ñ_x0005_^*AJôüÙ{*A¡_x0003_ÝÇ!:+A£µB?Æ_x0003_+A¾¸¨¡2+A_x001C_,ÑÊZ+ABB:È+*A$!ÄÄ*AcB_x0003_A,A;_x0019_r&gt;*AÁ	r_x000C_y*A¦c¯ã²+AN2]ëÃ*A0ê­ Bþ*Aßë¹°­*A&gt;@]ÕIê*At8_x000C__x0005_+A¾@Þ¹©)AR[¬A*_x0001_+Ae_x001D_E_x0003_¯Å*AÊQ&gt;&amp;*A%YTùF_x001E_+Anyàü)Ayã1«ÈÍ*A&amp;¿_x001F_'_x000D_*Aè_x0002_èv*A_x0002__x0003_¶S¨¨é²*AðÖ3ã_x000F_+A._x000C_l\Á_x001F_+Aî9BÏtS+AaÞó°¸Ú*A _x0012_M÷~õ+A_x0013_qÒjõâ*Au&gt;rø¥+A&lt;NýõÌQ+A_x0001__x0006_Ì­Ï´*A¾bì*A_x000E_0£à_x001C_+AZô´þ»Í*AoñGÒ0H*AÔóµ9_x0014_ö*A_x0016_MêoÅè+Ad_x0012_­'õ)AÖº{¨»!*A¼ÙÐ­ï*AYîJ-#*AzÉºv*AR&lt;#*AÊ©7*A§,$m	Ú*A¾8¥äÌ¥+AÌ&lt;Êz$*AîV|J_x001E_*Amº_x001D_ÂPÏ*A»»õLë++A_x0005_e_x0004_n*A_x0018_ÏWÚ_x0004__x0005_*ABCy_x0001__x0002_z±*AÍöÎ_Ám*A4@z_x0008_)±)A­Êª½*AHolöë*A{¿!Â*A4ñîÑMÙ*AùGFÓ*A_x000D_¨Øÿ*A#±öäÑ+AXTÀ«1u*AwÀ_x0007_QÖ*A®oÒk+A,bz.ßÙ+A_x000B_»jÓ+AÅ.öo_x001F_3+A\_x001F_[ïç_x0014_*ABUwÃ)+AP$]_x0011_GÓ)A^ E×_x0011_+Aüï1+y*AÀÂ´	)8+A_x001E_f(a*A¼_x001B_7N¹]+A­O÷6	+A\¦_x0006_F¿°+Ar_x0002__"_x0001_,*A²qåR+A_x001E_~/ìÍ*Als¸_x001F_*A_x0019_Ç÷çÂ)A¥Úê@A°*A_x0001__x0002_¦¥#_x0014_3+A_x0004_kù7*Aj_x000C_0ây+AÊ¢3ïÜ*ATÎÁ¹Uå*Atª_x0008_£ ç*A&amp;^U_x0019_*A!OÈn&gt;+Ap÷&lt;`lF+A\kVNµ*A_x0006_§îxr*A®â£áb_x000D_*A3ÎªÍ*A¸*eé*AïÐ5_+AÛã5!Â*AhúµQp*A¦%Æfç^*AY_x0004_wL_x0014_+A(_x0019_&amp;|]*AÑ_æë·)A_x000E_#Ü@é8*AëìÖÙ5*AÆ]Â ÔÄ*A«Q_x001E_º×*A:kÖE_x000D__x0017_+Aè§ð_x0013_+AAùïVu*A_x000E_®°KÛ*AX¾ Äÿt*ASÔÞ_x0011_º9+A#©¿_x0001__x0003_jí*A©±:²§*Ai"]ûJ½*A`s\_x0006_òf*A¤!¬ÁL+AKNYUN¸*AAÙìcæ+A§µ_x0004_÷³p+A-HDø_x0006_´*A1QKZE*A,Åâª¿ *A_x001C_t§nô+A^í¯Vé+AÜ©[ü&gt;+A(;Øéö*AÆV_x0007_+A_x001D_ó)Al&gt;	ÑP+A_x001E_ùq_x0010_L*A#¤_x0002_F¼*Aÿu_x0002_x*ADoÕó +A¼Æ0í°¨*Aè`T·r×)A¦_x0006_«(Í+ASA{FÏ*AR\Nðª*Ad§ª&lt;+AÜ_x001C_k1v+A_x0003_ã@¶+A¨µ*A|z¿J*A_x0001__x0002_u_x0015_×xº*A4¯²_x0001_*A¶SÀú_x000F_*A~'²*â*A7ñäc_x0018_Z+A2 Þì-*AI¥ja_x0014_+AÜØN_x0019__x0008_*Aâ·ÒS".*A¨Nñê_x0004_+Aì¦s_x001A_þ*AÛj'^b¨*AÂAð(Q*A0þv&amp;*A#Õ¬"Í*A]`B¿}æ*Aåô_x0016__x000D_*A$_x0015_ÑQ*Ð*AB¤ç|*APûqð]ú+Ac_x001D_0â¸þ*A_x001B_Äá]ýÀ)AÃm©k=*AaKêû*AØ_x0017_Ê_x001C__x001B__x0004_,A_x0006_Á¯»_x0010_P*Aû_x0006_è]~+A:8wÑ'ê+A®õÝÓ)AâÞþhü+Aê6ëº_x0001_ð*AnðIò_x000B__x000C_hÏ*A°_x000F_Ü¶'+Aq&amp;¸¤Ô*At:ÜEUZ+A_x0005_@èx_x0013_*A-_x0003_¤^_x0001_*A_x000E_´ä_x0018__x001D_,ARö«Z+A1eõÈ&lt;+A&amp;í+t *AG7ÿ%p+AÄ"|O	+AuóQc_x001A_3*A±oJ_x0011_*Aþ,_x0015_»5Y+A_x000F_iÀ_x0006_ü*AvÀÔí$+Aä,_x0005_Þ_x0002_µ*A­üv_x0019_*AºÚ)¦1}*A9W|_x000F_ßÂ*AZ'_x0019__x001D_À+A_x001D_`{_x0015_Û)A[/&lt;P_x0004_*Aê*_x001F_­¯L*Aùc0^Üú)A¥)_çÀ*AúeIý÷Y*AYòI+AL_x0013__x0008_ef*A_x001D_&gt;ò©)Aê¨_x0007_$+A_x0003__x0007__x0007__x001B_H_x0005__x000E_+AwË²Ö±*A`8Uåé)A_x000C_ö_x0004_]+AésAp²*A+ß_x000C__x000B_I+AøZgÔe¥)Aª&gt;7-d*A6´ìEÅ*AßîÕµª_x0001_+ASù|Yº_x0016_+ACÔê]o*A©©=«ó*AP¿«{Iæ*A_x0012_/|ª,D+A%_x0003_"vÑ*Aùj¡í_x0019_*AÌ©uæ2)A¦n»_x0008_ì*A6_x001A_G)µ*A:ÙãÔÊ*Aó÷-¡î_x0018_+AzVû+At/D¨Si*A_x001C_Ì_x000C__+A_x0006_9kü_x0016_Ñ*A_x0016_aiïí2*A=³(§d*AcwøF_x0002_+A¶Ébë©*AbI#"ã*AQ_ç_x001C__x0002__x0003_ ¡*A_x0001_ ·)_x000B_*Aâm O,r*A Ð_x001F_JC_x000B_+Aâ&amp;xmNÛ*AÂ!ßqç)A­¼ÈÃ_x0003_*AÊXÚ_x0012_+AÆtÍ8¬*ADäg{+Ak_x0017__x001C_è*A!ö»Ð_x0005_+A¬Û²_x001D_jb*A¢__x001A_pYÊ+A4gj*A_x0018_]wFø+AÈÊá_x001D_£+AÜüxf-ó*A¬_x000F_àNH+A¢º_x0012__x0011_+A_x0008_¥_x0013_K(ü*A_x001E_Kñ_x001F_Û_x001E_*AN¥fY_x0006_#*A6Õ`BN1+A.õiKD*AVÛÒ_x0002_Ú_x0016_+A_x000F__Öv_x0008_À*AAÃIì_x0013_*A®±F¼~¤*A([_x001F_?»ú*Av¬[_x0017_+AwqF¯Æ*A_x0001__x0002_(ðªqJ*AdNä_x0013_P*A_x0018__x000B_Å$]ü)A¬_x0012_Vü_x001A_©*Av'Ð8_x0018_å)AFÂcÇyL*A¾éP+AVÈp+A{_x0004_|uy*AOã¹º_x001F_I+A!ZÍ²ÆT*Aæ"GßÙ²*AQH,n»ê)A1û9|ád*AX_x0015_GN-*A_x000F_zè#*A'"3NâË*AÓûT0à*AÂB¹¸%x+A/&gt;3}*AºCqÜ+A44&amp;x*AÎP_x0006_Y±)AX+ì&amp;©*AîJ_x0014_!)*ABPí_x0013_Y+AHwÌÇmº+A_x001D_gà_x000D_C+Ad_x001D_wLXò)A¤À·ü*Al^uó*Q*AÊZÓy_x0002__x0005_KÓ+A4¾^Ê_x001A_l*A.?X¢ç_x000F_*Al	ü*AÍlúÚ~ã*A 0ø_x001F_&lt;*A_x0008_Ñä_x001D__x0018_ä)A_x0013_çÓ]¢*Aî_x000D_çsÌf+A}ì_x001A_ÞÃ©*AÈ§_x000B_~C*AôW_x0014_~Úì*A 0G¹ö*A7A"\6ÿ*A_x0005_,(Ó_x0003__x001A_*AéZ!1*AQ+L°_x001F_Î+Aøu{j*A5oRä*A_x0004__x0007_ð_x001E_Áâ*A3Ã,_x001C_Ìý*Aî£kî&gt;+A²G1Ù_x0008_*A_x0018_ÈzÍÏÛ*Aä-!vXá)Aóäx*AòÂ_x0008_+AÜ _x0005_«|*A_x001E_Z´*AÓ¹37*A_x0001_`JÜª_x0005_*AñÐ±8Êõ*A_x0002__x0006_%¿Ñ_x0014_)A:_x0018_¥8_x0005_*AÎº`¢+A_x0016_C&lt;N¿+Aî3(µÝ*AÖ²_x001C_¾ä*A_x001A_ð_x001A_&lt;*A&lt;&gt;^Áí)AÕåV_x000F_Î_x001A_+A_x0003_¼þ Q×*A_x0013_©_x0007__g»*Aµû_x0011_L_x0016_t+AðÍ¢v_x0013_*A	¶4|*AM¢;pE+A*¼I	[*A¿dàU+A_x000B_Øxáq*A_x001E__x0011__x000D__x0005_¯:+AE¬H_x0013_åì*A®_x0019_aÊ_x0004_*A{î&gt;¡+AÌ_x001D_ý+AhåôÞUÆ*AfÀ_x0001_ûþã*A´_x001F_%L'+AdÄS7`U+AJë+b*AH;g(¯*Aæ¿ªd_x0018_h+ARU_x001B_*AÃâ6¥_x0001__x0003_¥-+AÃph°H*A_x001E_¸+	=4+Ag+_x000D_+AaöÌ!),A_x0010_4_x0017_Ü*AzÓúð0_x0008_+AÜwQ0_x001A_+APRúÕh|*AFÔ¥AS+Aj&amp;`Eë)AÚÌ¤N3n+Aùêi%+A,_x001E__x0011_¡+ADàt_x001B_dÒ*AX \h+AÄ_x0018_UW+AAw ~;ë*AÌ&lt;f_x0008_X*AAE_x0014_pDp*AL_x0010_SBG_x0002_*Ayì[+A_x0014_a^V*A_x000B_'æ7|½*AY0h_x001B_8+A_x0002_B¿*A$_x0011_ÅU_x0001_+A®é_x000F__x000D_,Û)A_x000C_ò_x0018_µü*AsÚh!*A}_x0015_¯âö*AÖùpËå_x0004_*A_x0001__x0003_I×þÒ*AC³:h#¯*AïØ%N.¡*A±ëQRUu*A_x0016_dYZR¾+A±§ïÎýk)AYi\4õN,A_x0004_f}¦ú#+A¯¡¢U_x0003_*Asö_x0018_cÅ)AG»_x001F_â´*A®^_x0017_~f_x000C_*A/Aî&amp;iø*A&amp;µ_x000C_ã*A´&gt;ò¥x+A\ª05*A_x0008_ä_x001B_¥Ðk*AÀ¬;	f+A§Î_x001F_ó*AzÅeI¥&lt;*Aõt7*AðT4£_x0008_+AÊ_Ý_l/*Aw_x0002_Í_x0008_J*A_x000E_c3ÕN*A_x0012_eQ*AÍbDípÑ*A_x000C_ÒÒ_x000C_1*A¦n_x000D_í:ò)A6î_x000C_,s{+AÕóà*A_x0012_ß_x001F__x0001__x0003_L_x0008_*A§§à_x001F_Ü*Ao;¾Ï)A_x000D_	NZç)AêÅÃ¹Å*AÆé_x000D_¸ Ø*ACÉ_x0011_sÕ_x001D_+AL¾c;KÈ*AÜ_x000E_i´+A_x0013_ÛVKdO+A_x0015__x0015_¼ø_Æ*AhvðÄ(*Aù¡ÿ±!*A1ý,_x0018_W+A¤·²qtÃ*AÓådv+A¦_x0003_âyÏ+A_x0015_y³+A ë	"z+A!­M±*A´¥ñ#*Aì×vú+A1&amp;Pf¢G+ARÔj¸»*A¦_x001D_yÉÖ*AMÝ4µPx*A|vQ¿+A_x000E_¡_x001D_y+A«]h_x001D_*AµEÂ´*A_x0002_êZî_x000F_[+Aþ=ÿäÑ\*A_x0002__x0005_åsä½*Ap+A²ç_x0010__x0004_é)AÁ{_x0010_ÚmA*AÄHA_x0001__x0004_D+A¸/àf+A_x000D__x001C__x000C_Pa+Aji¹PÊ«*A8ì¥­«¾*A,iàðRU+A_x0004_Úá_x001F_*Amà´+A2=ÅPq*A&lt;ÃðwÀ*A·¦M[¦º*AÌHdµ_x001B_+A¨tÃ_x0003_+AÙHÛÒÖ*Aþ½ÔêY+A¶ì­Ä¢*A¿Ù_x001E__x0017_h+A_x000C_Úò_x0015_³*A¸à¿âF¡*AöL×ÕØ*A	_x0015_yÌ_x001C_*AÎ+×B	*A|y}_x0010__x0002_,A1,áà_x0010_+A¯2Õ"Í¨*AÆÁ3â_x001A_,AOaõpý½*Aâ]"r_x0001__x0002__x0018__x0017_+Ax'D_x0002__x0012_s*A	*=©õ°*A_x0014_µ_x0002_n,+A÷_x0001_ë)A-MRnÒ*AÞ½£N+A{oÌ D+A½ñ*vØ*AcöYvÑ+AãÙQÚH¢*Au_x001F_¸&lt;_x0014_+A_x0017_`ÝÃ*AïxxuN+AÂ_x000E_Á/Äi+AÎ?ú_x001C_â*A_x0001_\Îq_x001E_+A=ûéá¥_x001F_+AÅN²Á_x0006_*A_x0015_JR_x001E_³+AD_x0013_VOv+AtõÖ,s¸*Ad4_x001B__x0006_*A"y!_x0017_Ì*Au7ù*AZ¿h(u+A «_x0007__x001C_I+A~á+l+AÉ_x0012_¸ãRx,Að_x000E_¡7+AuÓ;¦*Aø_x0006_{·y*A_x0003__x0006_;-Â3â*AÃm³ã?*AFÒ_x000C_L_*A_x0019_f÷_x0018_e+A¬B!L_x0001_*Ap_x0012__x001D_ÈÄ(+Aq_x0015_ü_7+A&amp;5øÆ*AjÙÚ­Ï*AàãÃ)ä+A3_x0018__x0002_3_x001F_*AR¿_x001C_C_x0013_¾*A¡&gt;êï¯*Af·÷_x000C_N¼*Aïûñð+A_x000F_ö6£z+A$ÎÑÏH§*A¨ÝV`81+A_x0002_·_x001C_·rö*AwOú&amp;U°*A_x001E__x001B_vÉÜÞ*AsÙFQÔ@*A_x0004__x0019_1O*A¬_x0005_+²Ð)AäI_x001A_mÿ*AÍ	bÈ*ABGñ8r²*AÍMuå½*AS8ÒÁ_x001F_+An"+A_x001B_%_]W+AF0Ü&gt;_x0001__x0002__x0001__x001B_+AÍ^k59°*Au¾0èëÑ)A_x000C_À2,AlÌ3wì)A«wD0l_x0001_+AxÍ+Ë»ã*A*¤ê_x0011_Ø*Ah¸_x001F_ó,*A_x0010_x_x000F_ÇW²+AÉ_x0011_ö}¬=*A_x0019_¯DØ_x0012_*AðN_x000F_¼w²+Aîjô4c*Aê'2ú +A'|ØÎ/+A_x0016_Í~|ª)AÇèîM¸ )AúW¥E(Õ)A»¨&gt;Òþ¸*A¼ZÃÀv)A5_x000E_®ØTÓ*A)&gt;SOpô)A_x000B_ÿ_x0004_z+A8ç_x0018_züõ*Al_x0019_pôÝÑ*A-_x001F_óÂR*A nTÏÅ*A(3Ø_x0002_*Awbß¸.m+A¾[E\ø*AÀÁ_x001F_&amp;_x0004_+A_x0001__x0003_¹e«c*AÖê á*Asùçdµ*A_x000E_N!O*AF&amp;_x001F__x0004_ý)A_x001C_G9+_x0013_+AÄ¨óã_x0018_Á*AÝM_x0008_4¨*Abõk	»M,A ôõ3Hí*A±Åèómù)Añ_x001D_@Z¸*Aû_x0016_ Óê´*A&lt;wæÈ+A°_x000B_5eõÖ*A°0DðK_x001F_+A4¤í_x0002_Ñ)A4 ¶'+AÓWú,¨9*A|ç_x001F_wL¤*A@ó+^_x0011_+A3v¢q~)AÈ;ø"qØ)AÞô"äÞ_x001D_+A´c3à+A¶¶`_x0013__x0012_A+A0ÔÚòÓ*AÍ©¨_x0015_¬*AlÃ§3O_x0007_+A`,&amp;h&gt;o)Að/ö_x000C_Í*A_x0010_è_x0002__x0008_`?*A««°-_x001E_,Arö/*AñL_x0001_]_x0010_Ø*Al=óÀÿ*A¾x:Ò,*AÒ_x0007_Û÷&amp;ç*A_x0014__x0006_,l+AÆ¸´À7+A¥cV3f+A_x0002_Ç_x001F_k»Á*A&amp;ñN#/¾+AeûMnÂ*A¤!P:mR+Aám¬ÞY )A_x001C_°_x0012_\.d*AX7ÄbAþ)A`½¸m£*Añ,_x001A_?e_x001E_*A~[tvm¡*AqÏÓ Ç*A_x0015_öÅ@·*Aß[_x0012_©/_x0005_+AÒ_x0005__x0004_­-»*Ac_x0013_y_x0003_âY*A_x001A__x0004_×Ì£+AO_x0005_³Úµh+AVbÜ×ú*A~9O¼©#*A_x0014_æÌL÷*AÂB¨_x001C_5_x001C_*AÕ|è*A_x0002__x0004_ò_&lt;ó*A_x000C_Ñ5ÅÉ_x0018_+A&gt;7§û_x0002__x001D_*A)&amp;ñs¹¸*AÒnÜ_x000D_¾+A&lt;O´¶0+AR&amp;ÿ_x0007_[*AÅ²¼)c*A)_x001D_/Ö*A_x000C_P³ç*A9ª_x0013__x001D_*AÂVb *A4&gt;`	*A~&gt;¤¼0)+A¨ïà_x0012_7*A_x0016_+kå+AÜ;û¸*A_þ_ö*A_x0013__x0013_#n+AèÂLe5µ*A­Ýßü©÷+A)§_x0007_cu*Aõ'm¾_x0006_H+Aâ_x0003_¥¶*AlsRâñ'*AÃë_x000C_R\1+Aæ	Õîy{+AËT_x0007_&lt;ï)AÈ_x0001_ÁÊ+A_x001F_êÓÉ*AÑféFóê)Aß_x000D__x0001__x0003__x0006_+A®3Nûäý)AV&lt;8J*A«Ðd*Abè_x000D_Äâ*A²2Î_x001A_ÃQ+AO_x0005_"ÏRR+A²¬4g¦*A;XEòö*AúâÜ_*Ab¼¥]*AÏRi©+A7)Ê²E¢*Aï_x001F_ukÀÙ*ATðÙY9Ò*A9_x0011_Ï_x001E_P+Að»ÿ`¤×+A_x000B_rßc½*A_x0002_ÙÁ._W*Aæú_x000F__x000E_3*Ap'V]Í*A_x0017__x000E_½_x001B_Â*A_x0018_ýF4|	*A²Ñ7&lt;*AîOÿÑG­*A_x0006__x001A__x0010_Ù*A¤áèü)AÞæ_x0008_ÆK_x0012_+Amå²çø*AÇ@¬_x0016_ÌI+A,ÖUQ_x0013_ò*A_x0006_Bß3_x0007_+A_x0001__x0002_©	h_x000D_Ýº*Aà¯ó_x0002_C_x0007_+A³|À5¶*A)´n°»$+A¸RÝ_x0014_Â+A°ìU¡PÏ*A$´Ý÷¦*AZH×«V)Ahº-ÅCc*AüÀ_x0010_º^*AÉKDë"+AôEé_x000E_?,*A^_x0014_v¼wÝ+A.Î¸t¡ß+A¦r*_x001A_¥¡*A¼Ä£BO°*Aì¨ä	§b+A_x0011_®7ÉC+A¬ÃE´¥*Apü,è+A.®à_x0006__x001D_T*AÑM­Ãý*AÃìü9Á*A_x000C_|_x0002_Ýú*A¯OÕí *AÐÜ0nåõ*AÓà	C+ApBáû#õ*Aþ$_x0015_®î_x001F_+AþÞ}\*A_x0001_×wÕ*AÏj_x000E_c_x0002__x0003_®Ñ*A=fÖ;¤7*Af:h¹÷«*A_x0011_®4øÓï*A6ùë¤*Aé{_x001B_®*A÷Ê¡ÒN*A_u_x000D_eX+A_x0017_.°×*A&amp;Ä_x0018_J­O+ARëâ _x0003_?*A/1_x0012_3\*Ao8±å¨Ý)A§E)­/+A~²_x000C_$k§*Aè¦N#ã_x0018_*A(ÖV£8*AOrm:_x000C_/+Aâ_Jfà	+Ajý_x001F_(_x001F_+A¢ô_x001C_Ë¿*A_x0001_û¨Q{§*Aõ¢é«æ]*ApÿÞaÂp*AáKÈùu*Aç&gt;}Ü*A_x0017__x0002__x0001_:l_x000E_*Anvq$¡+AüKx*AÚP_x001C__x001A_«d*A^_x0010__x0010__x001B_*A_x0016_ÕÓ&amp;)A_x0003__x0008_Ø­Ü2+A&amp;Üad*+A®ÃÅ_x000D_ð·*AÈ·o¨"+A¦_x0002_L_x001E_Ú&lt;+Aý5;¹_x0013_*Azr*_x001E__x0002_+Aë½_x000C__x001A_Gh+A,Àw_x000D_BÓ)A_x0018_jxÜÃá*A¬ÃÅ¶j+AÄn_x001A_ôäÃ*Aâñ	 ®*A_x0016_á8±o*A_x0001_¨¥ß³*A&lt;y_x001C_oâ*A0Ê_&gt;¶*AüîÏíç)Aï:ì_x001B__x0016_°)Aç_x0006_á_x0018_æÀ*A õsø)+Alóêz*Ah_x001F_ÌËç)AÞ_x001A_ÿò7_x0006_+Aí}ëy+A¥¨8ÿÎ_x0016_+A_x0005__x0011_«_x0011_Rã*AYpÁ_x0004_+A"6§À¡i*A_x001D_áú°+Aêbû¡_x0007_*Ah¬_x0019__x0012__x0008_	®_x0018_+A_x0004_c§¤%_x001D_*A°þ èmú)AY÷×½hE+AF:]0_x0008_ä*Aµ6d°Ï*A¤Â0åÃ\*A_x000D_K_x0018_÷Û*AÌcJ!_x000D_*AÀÐ_x000B_×÷e*Aùnf_x001B_z*AÂ­ûóz»)AÈ³ØÌt.*ArK_x001B_ÿù-+Ad´;_x0003_lB*Aÿ~_x0005__x0001_*AB_x0011_À2¥r+Au`}kcÒ*Ag-8_x0007_7*A_x0002_É_x0017_xÅì)AÀ_x001B_¿8¬,*A+gÖjë*A¼Ô_$4_x0015_+A¬bgéÛ+A_x0019_ÃW^_x0014_+AÊ¯_x0005_u*A`%_x0006_;©B+Al_x0007_Ós¥_x0006_*A~ÔÜ´.ñ)Aí¿ÁÉ*AúJö(¿¼+A¡µ{Ç+A_x0001__x0003_ñ_x001C_NÂK×*A_x0007_&lt;ÊsX*Aè[L/2*AÙ;ý_x0004_çù*A ¿Ðìw,A µiÄª*Apº_x0011_üÛ+A`ºx}_x001F_¾*AÌôÆ³_x0012_*A-? _x001D_R_x0006_*A¯q$)_x0007_*AÞ_x001F_ÅÊ)A_x000F_Ëµ_x0017_8*A_x000C_éÍº_x0011_*A\ný!µ*AÕ_x001B_ñ[+AðôlÆ¢*A+÷i¸d+Aê(_x001F_rÙ+A&lt;+FøåÉ*AÝÉ¸oÚv*A¦»äYr+Aük_x0017_äJË*A¨_x0002_oö·*A»ýòÀ8*A&gt;Ê_x000C_¹­g*AvQðdeê*AæøªHø@+A3_x0005_hìâ*Aå_x0014_ÅN&lt;r*ACøk|V+Az²æ_x0017__x0002__x0003_%ÿ*A _x000E_ÓÓ+A_x0007__x0001_µ¡í*Aò¼æ¡	8+A_x0003_wVþC*AþÎö½_x001E_*AZ6vt*AA~|¦1_x0016_+AÆ_x0014_Þ_x0001_,*A_x0019_¿_x0008_xy¬*AêÑdÏ&lt;å*AXGõ©´*A"¾E_x0016_0Z*A_x0014_÷ÕÜE"*Aò*A:d`£_x0002_,AV2_x0008_½]~*Aü©ò6*AÌPjp *A_x0012_¶ÄÆéi)A_x0006__x001C_z5i+A_x0008_c!5_x0001_*A&gt;D=9B+A8_x000B_CÖÉ*Aièõ_x0004_÷i+A4ª_x0015_zÛG*AîGQÖ_x001A__x0003_*A:ÔÉ¾§5+APå_x0004_²¬*AXÓ_x0012__x0014_*A&lt;._x0007_:u+A$½¦«Å*A_x0006__x0007_Tèwl&lt;d+A¢(_x0012_ubï*AU}µ_x0007_*A,YC¼_x001A__x000B_+A$_x0012_Î_x000E_+AmÙ&lt;_x0016_?+A`SÓ_x001A_sD*AÚØr*A½ËLñ_x0018_+AØIã_x0003_Ø*AÈ_x0015_·=ä*A_x0006_µ@	Ax*AÕ_x0003_òÐéã*Aù¥$_x0016_(¸*A.ø¼_x0010_3*A_x0003__x0001_GÊ_x0008__x001E_+AäKnÄGc*Aâ{.6´C+A_x0004__x001E_ÈT+A_x0005_g~õ_÷*AÝV7*Av}oü:£*A&lt;_x0012_ 0&lt;'*AWärT_x0001_+A&gt;ó²	°*Aµ²Ð*:¥*AçE¼mi*Abó¢ù*AóÅÊ_x0002_/+Aý_x0003__x0019_ò_x000F_*A¢ñ%3ì?*A9º(T_x0007__x0008_©¬*A&gt;þ°)AÆ"ÓiÂ*AF&amp;S_x000E_³*A¸1e&lt;U_x0014_+A$§_x0003_Dýa*AÆ_x001D_]¢*AV7N84É)AÆ¤¾_x0013_ü_x0012_+AÒs²ãÕ)*AR_x001B_§ãÆ¹*AN]TÍw	*AÚ'Z_x0010_Ë_x0006_+A,Ô{n:+AÉhd9·³*A_x001C_D_x0002_Iìé*A¨ì6Q_x0013_+A¸l¾@(_x0004_+A_x000E_mðJoÛ*AÈÙÑ	+Aì¦ÄT*A`&gt;}mP¹+AoÎe?_x0005_*A{¸×§+Ak"_x0008_¯Ú+A¼ê¾4«*A¶Ì£ï*A`¬ÑÙy+A.¦ê&gt;Õ*A¿ÇZ¥G6*AZÒ_x0001_a¾*A_x0006_CßÜ_x000C_*A_x0001__x0003_þÓ«â+Ap¼jÛ%¹+Ax_x001C_¯ëJã*A¥}1E_x0018_H*A¶öN@xR+AãN¸_x0017_÷_x0005_+A_x001E_Qh"_x0003__x0012_+A¸,Ó Ø*AÇòït_x0005_Ú)A*F_x0012_ûÄ+AõÔñª+Aâd¹J\+AwàñnÉç+A%'Mô)AÕófýo*A£¡_x0002_,Ó)A)óÂë*Aÿè=a+A_x0010_ñ«¸ûÃ*AM´h¾´Ï*Aèí_x001A_äI®+A_x0012_]pK+A!Þ_x0008_8_x0013_ã*AV«Êâ_x0011_+A½ÃÕDÉ*A§DÄ î+A ©fÚ_x001F_+AC$Jåõ*A_x0012_Ë¤_x0018_U+A_x001C_¬W*AÒô/"*Ai:ö_x0002__x0006_h¾+A]øà *A_x0018__x0013_ü°",Aýï_x0004_^Û*A¶êÖØÈx*AîÅ_x0013_+A7Að¥_x0015_?+A,_x0001_éd_x0002_*Aã_x0016__x0003_Æªè*ApëóÔÔ+A_x0012_ÙZì*A {£Ö1t*AT&lt;{F_x0010_I+Aj:ñ÷¢Æ)A?/-4Í6*A_x0018_cßh¬,*A{ÿ?&lt;*A÷Þoò©*A_x0004__x0003_ÎvJ'+A	_x000D_²½ã*A}Ëþ5'*A±gÁ`_x0007_+Aä5ý_x0005__x0003_+A&amp;«nt(+A_x001E_6Mÿ´)A¼J£Ú,+A¡Î6¢*AxKÁn­¾*Aì_x000D_G4+A®._x0006_*AN=Þ´_x0012_Å*A7¿Ã_x000F_ß+A_x0001__x0007_6ÛîBZ+Aï #G·*A¡ûÚ)A\1JL8*AºùòØ.+A*ÅÞì:w*A!×_x0001_#4*AÖ_x000B_£_x0005_ *AÇHÈ_x0016_P]*Ae{_x0006_oFE+A­.H¨¡ì*A_x001D__x0015_¢îz+AèaF¡_x0008_+AYØ_x0018_c*AÀÿ9n$*Amý"_x001F__x000E_J*A5ËîÙ³)A_x001C_¾y¬|¶+A#{N3+A'¬6aÞ_x0003_+A;_x0001_õÄ_x0004_+AX)úËè)AMM$Ã÷B*A_x0018_Î:_x0002_Ý*A­_x001B_G_x0002_ô*AVóxßP_x0018_+A_x001C_×êê&gt;f+A8îKØ_x0011_+A{mË=*Aä­lË+A~	Ï_x0008__x0017_+AÞ¶[X_x0003__x0005_ô_x0016_+AÅF´9¢«)A0ä¹I:+A_x0005_3àI_x000B_G+AÏ«QS*AÚnAï|Ü*AÑÏ_x0016_E¦&amp;*ADÀ_x0001__x000E_u+A_x000B_Ôà_x0005_³³+A¡d_x0013_*AþµåYÖ*A_x0004_g³»)A_x000E_Ó×_x000B_2º*A{KØ6Æ³+AP¦=;V¡*A¾íDõYÃ*AMVH¢t*AÔvÒäÐá)AÿkUAuJ+A_x001C_*`Ì+A	sº¿0?*A9%Çý"_*A§ÂB°*AàÎìÙä)Aei­ÏÎ¿*Ad_x0012__x0002_°-_x0006_+A¤N¦_­æ*A_x0006_ðÅP1+A_x001E_._x000E__x0017_J*A5_x001B_l¾Ë)A_x001D_"h )AbÞ(ýÞ*A_x0003__x0006__x000C_I1ª¦¡*AEêÏ!d_x0016_*AÀàôJrÌ*Aé_x001C_nD+A×F'D}Ï*A_x0004_¦4å*A¼_x0008_ç¢9:*Aãð_x0002_©Ò*AVÂ¤Ð(*A»u0ç-¢+A*R0¯·è*AjGÞ¯Ez*A=È_x000B_E[*AÙ·°_x0018_É*A&amp;¥öÎiÜ*A­_x0004_¥&amp;âó)A_x0012_¡pfùR+AöuØ¡}C*AðÞ¿ªãÑ*AäpÝÌD%*AüX_x0007__¾ +AÄ9fiÈ*A¢ÁØõ_x0013_¶*AC_x0005_WÕ_x0001_,A¾Tê_x0011__x0019_ë*Aüi1Ä*AXÖ(oÙ_x000D_*AçkÉ_x0003__x000E_ô*A_x0013_Ï_x0013_`^+A_x000F_YTìÒM+A¢_x0019_K¯*AÈ|"¶_x0004__x0005_áï*A]ôrý½*AãÍl /_+ALTß¦Õ*A.z_dÒ(*A.%\òà_x0017_+A\4%_x0005_¬ù*A{R×VE+Ay ©Ó*A£¸ÏÙ!+A¼ úÜ¤ *A:&amp;ëü^*Aôý¾_x001C_;*AFÂ+!u*A_x0007_5ìYð)AÂL =·õ+A}wÃ¾#å)A¥&amp;aÛ8A*AÎì_x000C_®+AfÙüªÃÎ*AWo_x0018_6z(+AnT$9Ð_x001E_+A÷ñW¤êK*A__x001C__x0006__x0016_4ó*A'PP³ª)Aè¼&gt;/?+AÂÕã_x0001__x001F_ä*A_x0006_þ±ªÖ*A·Y$_x0018_)*AÓ=_x000F__x000F_µN*A~_x0002__x0003_¢*Ab¼§0aÐ*A_x0001__x0004_£4ÅÒ*A.ÀÉy:*Aç{_x0011_L§*A¬ëê)*Al Z¤Èç*Aö¢&lt;ò*A_x0012_Bnu_x0001_*A¶K_x0001_²¥Ò*AWºÃÞQ,AÑ©Ö_x0016_*A&gt;U©_x0008_½_x001F_*AV½\_x0011_¶I*A=_x0006__x0002_*:+A£¬§gÔ&amp;*Auk4è-Ì)AÀ²]Ë¤*A5lë_x001C_Ù+AªÅ._x0016_.K*Aª¸¹ì©+A_x0017_ºó¬£*Aè_x0012_ù´÷'*A_x001C_Ç¦_x0003_8+Av_x0014_Ì_x001C_)_x001F_*ATD_x000E_^¡_x000C_+Ab§æX_x0017_*AØá¹&amp;P+AÌz$Uü©*AÎsöÝ¹0+Aò,waa*A@ò­¢^M+A±´O¢*Ä*Aß=¹Æ_x0001__x0005_5^+A¨á_x0013_)*Ab_x0007_K/ *Aï_x0004_xÐö·+A&amp;¾&gt;Ó_x000C_Ø+A"¤_x000B_¸_x001D_ß*A_x000D_bº@*AZÒQmç)AA¢W|+A_x000B_Åím_x0003_9*A§qqÇd*AÊá_x001F_±*Ab_x001D_g_x0001_*Ab dl[¬*A_x0002_4_x000D_²A_x0013_+AÝ%ÒfÞb+AÎçqlý)A%¸_x000C_ÙW*A½6_x000B_+A_x000B_©Ã*AI_x0004_NÑ)AM9àÆl*A³wÛ9&lt;+Azñ_x001B_E8Ã*AM³2Q_x0002_H+ATÃÍ/Ö×*AT_x0005_¿æÆ*A~ü«Ä*AÀ2P=ï+Aµ7¾¾Æ*Ap[DB_x001A_À)AR_x0005_m}+A_x0001__x0005_³ÄæÚEù*AÔø_x0019_ta)A_x001E_oÜ}ù_x0015_+A_x0012_"ÛíÒ)A%_x000F_&lt;Ä)A ôºÝ*AâÆ¸®ëå*AXüª=yv*AóQÑéÂ*Aµ_x000C_$hV¼*A´ÿêY*A._x001C__x0003_af+A^M¸ÕÇ*A@ØSÓà)A_x001B_¸yâ©X+A¿_x000E_&gt;o?R*A@c¥&gt;º)A¯}_x0015_w*A²_x001D_Èî¥D*AÑàÚ}n*A_x0002_é¼®p*A}'±é_x0003_*A7L_x0012_W_x001E__x000B_+A¤ªº&amp;_x0006_*A è¸×å *AZ¬ä¡p_x001A_*A&lt;_x0004_L&lt;_x001F_»+AÝüó Û*A¸G`Í`y*A5O4è(+ATäµÝ+A_x0012_7M_x0002__x0002__x0003_3U+Aó&amp;X6'k*AÞ_x0018_í¦Õ*AcLreÍ*A2_x001D_ÃR_x0004_+At8o÷¿*AøQnë'Ô*AÃ ®LÁ0,AgFt)ÿü*AÅt{èè_x0003_+A_x001E_T__x000E_5+A_x0018__x001A_ÆoD+Aì7íùÓ)AÔÌ½+AÚ_x0005_	·*A+lË'Í*A_x000C_É_x0015__x000B_a*A¶5ÏYÕ*AOõ-Ò@ö)AR_x001A_^ÆÄ#*AãÐZã*AzAÕ_x000C_+A_x001A_òÄå_x0017__x0005_+A°TqÍ¨*A¸Òã|s+AýH¶h)+AqM_x0001__x000D_v½+AË$L½DM+Ap¡÷OVK+A_x001E_þ_x001E_.í*A[Æ¯ãaS+Aý_x0001__x0005_u½s*A_x0001__x0002_dá©í&lt;*A_x0010_ì_x0010_9*Am^êWm÷*A_x000C_¦ËM0*AÞ¡+ÁÎ+A_x0016_èò¥\+Aéú³Äç)A_x0014_ío}8a,Aec_x0002_ +A¡ý_x0004_¨ùÂ+Aê^_çT²*A&lt;ºX8þ*AD¡q_x001F__x0002_+A:0¦ÕBk*Aäè9Bû[*A¾'Û_x0004_ËÓ*AÃ_x0003_·]Í*A0AÑÓ *AíPö7º*A ­tÂ_x0014_1*AZ_x0012_l»M*AêÕ[ED+A¶Ì´\2Æ*AF;õS^Q*A5òt¥Ëù*AJ|T *Añ_x001D_Â£_x000B_â*A1ß´_x0017_ã¿*A&gt;ÕàO.]+API_x0014_Su+AÚã_x0002_wVÅ*AØâÓ_x0005__x0006_º¼*A12Úy¬*A±|¹húæ*AÕHj}_x0001_C*A_x0006_ÙAv» )AdtÜ¡¢_x001A_*AÊiLÃ*A_x001D_²`b&amp;,Aü¥óh}%+AD_}_x0014_ä¾*A_x0002_ÕzáÈÒ)Aè_x0003_Ì9F*Aêßç·*A[S¼©)*AìPq++AÃ¯@½Æ*A7m®ö*ADX,¹*Aø_x0015_?¯µ*+AÞ'¾_x0002_e+AXÖÇ\æ3+A.Ül	h*A¼&gt;_x001F_ï2ª)A®¯U·Ç*A_x001D_¶¬5 Ê+A°_x0008_+w@*A_x000E_Àá_x000D_ç­*A¿i õ»*AjçÙå*At_x0004_kiC_x000C_*AÿW!¨P¹+A Q~Pl#,A_x0002__x0004_¨¢Z©à*AGóMdÌ_x0002_+AÆj¡[_x0001_+AÈÖ_x0019_#_x0012_ÿ*A6Ñø¡ì_x0004_+AÃ_x000B_KÀ"Á*A4õ±t*A»ºÂE	*A®u·Ò*A:;f2%_x000B_+AF¤²L}*A`g¾Rö_x0002_,AÞ!@þëä*A«äºä¡*A[_x0008_¯¡G+Aþ2Çm*AØ__x0003_sS+AßñªÌ±*AÞ&lt;rª\*AnPñ«z+A_x0019_þ_x0011_+AòRáN¯)A³ª_x0004_\¦Ó*A¾74ù*AOUa*ã*A=PBâµç*AÖ¼R´*ñ*AÍ×¬vó*A¥L3Z*A/=f¥6+AÍíà_x0007_ìz+Að'$_x0001__x0002_P*A6_x0011_îÒän+Ah!°_x0007_,A¾×gX6*Ajæ/h	+A'2_x0003_,J*AHnÊ_x0002_ù*A_x0004_±p­._x0002_+A_x001F_?&lt;Ý_x0017_²*Abò·.?ì)A ¡_x0019__x0011_+ALsºöß_x001E_+A,_®k4 *Aþ_x001A_¾´_x0012_+AÌ×°Û(+AÓì?_x0008_+AAr"ý*AÌí:JõR+A&gt;T_x000F__x000E__x001C_Å*ARû_x001F__x001E_âB+A&lt;Ä%²Í+*A òþ#*AIÑ_x0012_5ïú)A»êx·«+Axû®c_f*Az¢ß_x000C_Ç+As8&lt;W_x0003_*A*.&amp;c*A¼§&lt;_x000D_+Ab¼3ª=ï)As+ÝÁ*AC¿ëY+A_x0008_	_x0006_hu¥F*A ÕÁmõ*AÑµVé_x0001_g*A¬½s+AÖÄãç©+A_x001C_]·{_x0003_+ADêóðL+AL¿{§_x0012_+Ao²e_x0019_P*AÒm;_x000B_]¢*Ad%N\*AÖ&gt;M_x0014_Aù*AÓò_x0006_Ë&lt;*AÐJd_x0019_/+Añ_x0016_ùÝ7,A×_x0002_nán*A´ÏX~¬*ALá¼Ü*Aßtd=+AH_x0013_Q_x0019_±°*AèHç_x0001_+AüÂ¡G/_x0004_+AYEµÊªð*AÓ7ìe_x0007_	+AÑãÂ¿_x000C_**A_x0015_õ ¡_x0007_+Aäæøç'*AÚ_x0001__x000F_:[9+AÅ5÷OÓB+AÈH"×¬X*A¨¼à_x000F_Óù+A_x0005_ç_x0018__x0004__x0005_-v*Ad/Ótf»*A)¨G_x0006_+A0#¨å=*A}DK¶*A!ÇÓË&amp;¦*Aß»h+A_x000B__x001D_ù6`÷*A_x001A_ïgÑ*AmÉå_x0015_Ä*Aè	Õ_x001E_*Aò_x0008_ð:)_x0001_*A%_x000F__x000D_îy_x0003_+A)+úo°*A_x0012_1Ê_x0018_!¸)Aüø¬jA*A_x0003_ûn´Á0+AgJ6RËÕ*AqÈºûî*A_x0004_Í_x0002_eþ*A{ûá_x0003_N+AÉ~øU*Aù1o_x0011_B+AL¿9Æè_x0013_*AÊyQe{¦*A±°à×e+A C­| *A´¥AuC_x000D_+An«_x000C_À0?*A)&gt;_x0004_ùú&lt;+AêGÕ1a*AX_x000E_ê¤3*A_x0007_	k:gØ*Aâ¤H_x0006_p*AêÚñB_x0004__x001D_+A&amp;HhF_x001A_a*AÝ-ë;´*A¦_q_x001B_vñ*A1ïÄ_x0001_q)AfâR_x0003_ß*AnL#-3Ó+A¯`_x0007__x0002_r+AÅ~u_x0005__x0007_*A£DyR©å)Ar4æQ]n*A*ñBHoÅ*Ah#þU¬*AåµQ_x0004_ü)AÊQ_x0008_ç*A¸Ò,Æ°+Atg_x0003__x0001_F,AØü_x0005_ã¿*Ap®Í$Á*AFà_x0017_ì	*A8;Ç¥Å*A(´,æ)A/ÈoZ"*AÌ¡Ò±¤*A¤ê_x0006_up*Ae_x0010_ú$}l)ATyÔ_x000B_Ð*Aºøå+r+AâB&gt;Ü¦"+AÎ%à^_x0001__x0002_?*A¦ÅÃñBÕ+A=WS_x0004_Cb+A2ÉOép_x0004_*AîuäÎG¼*A _x001A_}ÖÂ+A?~qFI«*AÜû0ü,*A¯`Þ£f+A5]y_x001B_*A_x0019_ æ_x0008_)b*AvÝ_êÈæ)A_x0011_L#õ)A_x000B_É?þb,A)­&lt;d5_x0018_+A23ÈV_x001F_*AzJÐ_x0002_ª9+A¸¦®ö+f*AûîV-p£*A_x0014_æ×ß¤#+Añ_x000D_°R|,AnÖ]Ï_x001D_*Aõ;BïM*A³upn_x0005_+A¬Çybè+A~ÜE5¯Ì*A8ÞVÀA*A_x0018_Ú|ÅÂ_x001F_+A__x0016_íW_x000F_+A._x001E__x000C__x0015_Ý*AØ_x0007_½iâ+AÃAD_x000E_±V+A_x0001__x0004__x0003_¥p^|+Ac»Rñ_x0010_*A2h2»]*A|O_x0018_º¯)A,i,ì¡+A&gt;E_x000B_Ûì=+A&lt;_x0003_=9*A_x001C_~Ò±±e*AazÿpêÝ*AóðÝ",A¢Í(¶'ù)A@Þ¡4ÃÜ*AuS¹_x0011_ï¥)AUÆµ¨ì)A~&lt;ÉÚd*AFimß!_x0005_*Ar?­¸g¬)A&lt;d.kgí*AÂÍ¦ô·¥*AéUÙûC*AeÌ#©°t*AÊÀÎ^+AxÞ¦ó_x0013_5*AñÐÆÅ*A_x001E__x000F_¡Ï*AæêikO+AHyn­S*AÞþoÙ_x0002_`+AÌù×©X*A&gt;V"tfd+AÚ;¶·&amp;+A:Òâº_x0002__x0003__x001F__x001A_*A_x0003_°ûRy*AÀ£_x0008_ÓÄ7+A_x0010_±_x001F_ER+A_x000C_oæ¯_x0002_+A¾q·T_x0012_*A¢'§ýx@+A6èÄà3ª*A+¿_x001A_«¯-+A4ö_x000E_MK_x0016_*AF4|_x001E_À*A¹Z	!_x0017__x0012_+AïÇ¹¹Õ*AÆ n0ö)AJ§vÑÝs+A|¶þÚr*Aa^Z¤¸*AE+î?P*A_x0016_ì_x0002__x001A_×*A~\©*A94V[Î*AGEV_x001D_*AuÅ/ã±+AT i	+A#D¬ø1/+AU_x0001_À"+A&gt;IRý]*AD#ü_x0019_*As¾lðå*A+nµ_x000D_þÄ*A½Ú_x0017_3_x0014_*A_x001B_rÿs&lt;+A_x0001__x0002_PL	§/*A_x0012_±¥Ï®*Aà³_x000C_üÏí*AHùyÏ@Ú)A÷SK_x0007_\_x0006_+AìLÙc0*AR1âk*Ã*AÌ_x0010__x001E_x*A_x001D_R¬Ø|*A_x0012_Óµj½*A¦9IÖ&amp;+AX_x0012_,_x0014_+AvþdÄ)A_x0012_t2ò_x001C_+A_x0004_ç-_x000B_k)APÓFº_x0003_W*Aoò_vW+A_x0006_rE°!S*A_x0015_"_x000E_Ú¿**A­_zy&lt;*A _x0012_¨&lt;HI*Abèàá[*A¬hä±´J*Aêøÿhc«*A}Ô_x0002__x001F_8y*Aóxkl*AO»ë_x0017__x000B_\*A_x0004_Uaú)Aj:U_x0017_y*A5ý¸£ô*AÂÎouhÇ)A[ë_x0019_Q_x0001__x0003_ç:+AÁs³©÷*A¤ó2Ëy*A³þïÂ@ô*A&lt;/7_x0017_*Aå_x0014_ÒU_x001E_Ò)AEJ8*A¥úé@_*AN0Q¸d\*AÀoÿ+8Ñ+A(Ê/+AMÇî:Õ¦*A\_x0002_ð4¥*A¦ßY(y*A¤¾~r6+A´g1¨_x001F_+A¨ýÿ8¿«*A¼Ôî_x0012__x0007_*AN_x0011_ÛòõO+AµÌyÌ_x0013__x001C_+A}-u¸*A&lt;Ä_x000C_c£*A0êëõ_x001D_+Aô«uíË)A&lt; ×R¹E*Ao0ô@}*AÙ_x001C_Ä¾ª*A_x0011_¸/eÝ*AlÒH_x0004_ÓH*A9Ék_x0002_B+Aî³àMG*A§_x0019__x0014_å_x000E_X*A_x0004__x0005_6³271*AþÜþÉnË*AC]¶ô#D*A_x0003_ës_x0019_ß)A_x0002_åÉ_x0003_Þ)A.G_x0004_Ý¸*AS5½*A7cÈ&lt;H)A¬_x0012_V_x0014_Þ*Aó¥.Ün*ABI¸8*A_x0006_%îï\³*A $_x0011__x0006_/ó*A¨WÝìzË*A³VÍç*Aã°_x0008_æ*Aþ._x001A__x0011_çª+Aâd/_x0001_ê*A_x000D_Ñf)µ)Ai_x000C_V_x001C_÷*A*ö#ù±)+A_x001F_±ya_x0003_Z*A:_x0008_¤P_x0010_¶*A0hBÇ*AÔRË|Ö*A}ÖZQ,_x0011_+A4_x0012_Ë_x0010_÷)A\8´_x000F_Q*AÃ_x0011_ù ß_x000F_*AÐ¿~;§+A%"_x000F_^¨8+Aþêñ×_x0001__x0003_Û*AÔ&amp;Ih°*A{0î_x0013_w+A×RF*A¾_x000E_]7vµ+AÚrÒ©î9*A_x0013_ñwh_x000E_+A/_x000D__x001E__x001D_w¸*ATcÍ^!ã+A$òºß+A´av¼j+Aè_x000B__x0003_+AlÔ(Ó*Ah_x0019__x0013__eR+ABÆïF-*A5s_x0016_Aàò*A_x0015__x0019_r_x0015_*A©_x0007_ÆÇü*A_x000D_åçÃ*AÅ@_x0017__x000E_*A¸ÕGöJ+A_x0006_e\,qå+Au_x0002_I&lt;|*Aõþçp@_x000F_+Aôýf*\é*Al¨¸$Eö*A ª 6_x0016_+A$ìZ_x0004_E±+A,Kl_x0003_+Aè`ä|7*A£gÙ_x0004_¹*AØí×í©é*A_x0003__x0007_¦ D:Ú)ALÞ%!Ó+AWm_x0001_^I+AE¿wÏ&gt;*AÌÐ0y+A_x0016_fµ¯*A®_x0006_¬1*AxÂ@¥Û_x000C_+A_x000F_{õ Ï*AJ,_x0011_êäá*Aý_x0017_°&amp;ã6+ATº¶Ãç:+A_x0005_Wup^Â*An¢F&gt;P*A~¹Á¤öñ*A`Ón*A_x0004_T[IÁ*Az8H?Ñ*AÎ\¨°à(+Ax|ºßs3*A:jÚfz'*AC.EÑç³+Akí_x0017_K_x001F_?+A #ÒE )A©?=_x0012_+A.r`(À*Abß!&lt;ü*Aó_x001A_u|¡´*A_x0002_[Oá_x0008_+A^P:Üm*AfÞdgºT+ARÞL÷_x0005__x0007_P_x0006_,A_x001A_ã_x0006_ù*A¸åY©_x001C_D+Ala	_x0017_ +AÐ^#&gt;^+A²X_x000B_ªìm+AýJ¸\Ø*AÀÝR¸_x0011_²*A|øÁáà*A_x000E__x0002_ck_x0001_Ô*AÚ_x0004_¯V¾?*Aå5¸À_x0019_+AªáµwV*A&amp;_x0003_\i¹*A¼z_x0002_z_x0001_Ò*A_x001E__x0004_j_x001D_"*A_x001B_¾n¬I+AZìõSQÂ*A_x0008_$w*A©¬µ¶§÷+AX_x0005_ÿ=³À*A?©_x0011_/ìø*A_x0005_Uo_x0015_*Aìßç1¿*A oI_x0002_¶+AÄb1k_x0019_]*AÛ*_x001C_»ÚM,AMMéÚ-,AÉçdvÛ+A~_x0001_'ÍÒG+A94Ñd_x001E_+AUñy¾å*A_x0001__x0002_ébÔ+A$&gt;èlüÀ*Aá)GýÃt*AÍ/õ*A_x0002_as¢Ç+A¨Û_x0012_¶ÃË*Aÿ¯°ºó)Ar_f_x001C_o¯*Aç/àP­+Aê_x0008_¨-pö)AÓÉpxåù*A£NÅB+A_x0001__x001A_B5_x0013_Ü*Amü&lt;_x001E_#*Ax8¼,R*Alß_x0014_KÕ*A¨±¼×Ê*AãþSÙ*AÚ²"'t+A_x0012__Qö*ApÝÏ_x0019__x0014_*A_x0014_?Ä_x0003_yö*Aí¶Ë²ð)A©_x0019_îË!*A¿¹Ã|_x0014_*A¤Î#½ý*Aj_x001C_§_x0015_G+Aè4Ä×,+ATJâ²b*AsÿýöÅ*A_x0012__x001F_¹ã*Aù¨åý_x0001__x0002_¡X+As_­*Aa¸©i©)A)×Ú²iã*Aºát_x000C_«+A(b&amp;_x0004_»&amp;*A=_x0016_{#S+AvvlZ/ä+Ag©*Aé°è._x0018_+AÄPjÁQ8*AÃ_x0003_g8È*A.wø_x0014_aÏ)A)_x000D_óh_x0019_s*A?uÃÕu+A÷aVöûµ*A6-~ï*A_x0010_E5IÞH*Aë?y$i+A]\ù¡*Aï¹_x0011_ÇîP+AaG6±Ä*A_x000F_pTËº_x001E_*A±¥HA+A§Õt6&gt;B*A=÷eÏ*A_x0005_pÄãq*AÍß´+AÐD»÷ø	+Aª=7êú*AAUæLR*Aª=¡(*A_x0002__x0003_"_x000B_þ.j±*AûR·bøc*A_x000D_L`_x000B_¥j*AÔ_x000D_Dµ"³*A²ÿKV$ *AØ¿bB§*A:.2g0Å+ACÐ4Ì*AyVLyøï*A0§ªS;)*A2ÖzÕä;*A_x001B_Æ9,A1âìà*A"í_x000F_C+AQ#P_x0013_6+A¢¨9+A©e ©1_x001A_*AÄÅ_x0016_â_x0008_*A2_x0002__x0001_C3T+ACmKð+A_x000D_Ç N³µ*AúJKÇA*AtªxúÔô*AµgØòû#*Aë=cÀ&lt;*A{Ã_x0004_¦)AMò×*AíÉËp_x001C_*AUºU_x000E_$*A)Ò5_x0013_*A"Ê_x001D_4«p*AX_x001F__x0008__x001F__x0002__x0004_%Í)Ad·_x0017_è_x001F_Ü*A#ì¸¨ÙO*A_x001A_éu_x000F_Ô+Aýï¯®j+A_x0006_¿ÆxÒ*A­ic±A+A_x000E__x_x001D_!Ë*AM_x0013_5ÊJ)A_x000F_øtÚl*AæÑ_x001D_zz*Aö\ðä_x001A_	+A8Û_x0006_ÙÓ³+AI}üöÚ_x000F_+Alk:_x0001_¥,AÑ¿¨n*Aî`²Æ\É+A_!Þ(e]*AP~kªJW*AASC3þ8*A³!Ès_x001B__x000D_+A_x0011__x001F_¤ÅV+Aø¦F÷âs*A_x0014__x0010_}V6*Aòëã¤äS+AòÿâQs*A_x0006_R»äÉÒ*A¥_x0016_SY*A°&lt;t_x0003_UE+Aß£RB+Aî'3dÎ²*AÂ§·_x000C_È)A_x0005__x0006_©_x000F_»°*A¤ãIE*Aâz#~`Â)A:?!-\+AU_x0010_EÃ¬+AÈ~½´Ö}+AE_x000E_Ô3c*AÇz²Ë_x0003_G+A:ÿ±_x0004_)A_x001C_!Gx_x000B_+Aå7Yã«E*Aýê_x001A_'ÑÏ+Aª¹1_x0003_+AªwìòvB*A_x0002_ÖjüÕ*AF_x001D_½§_x000C__x001F_+A_x0005_)N¨_x001F_*A°¼ët}C*AÈE/frÈ*Ae,Ì@A´*A@6']þÔ*A÷K"Îã*A_x0012__x0006_aï¢*AÇ4ÿ»+P+AÃéµæ)AÚÄ¨¹û*A_x001D__x001E_È *A$÷_x0016_xà6*AÒpLJ­¤*AÓy9æ¯*A±ÃÊÛ*A_x0008_z_x0001__x0001__x0003_/%*Aü¢XZ~+AÞg«¥´*A×xAÝß®*A#òì²P4+AÀ¤¡?e+AeÜ_x001B_íC+Ab£t@Õ¨*Anà_x001B__x0001_1á)AØ7_x0019_-*AtÑÜp5*A×_x001F_Ç_¬Ò)A_x0012_íñí_x0001_*AºaÓò$*AJC_x0005_®¿*A·ÀÎç*A_x0002_$Ã_x001E_þS*AGèãª/+A_x000B_@Ô*Gê)A_x0003_êñ½*Ag_x0001_y¤²*AØ_x0007_ÿ4+A«A+¤åT*Aå9ïîÁæ*Aüß_x0002_å|+A_x0011_÷Äà*A&lt;L	©+A0_x0002_µ·9C+A¬2¾z_x001B_*AÜÕ'J*AÉ]&amp;êW*AîÜø§õ*A_x0005__x0007_:9+Y¸*A&gt;ÀIÓK*AË¾+A@óNWS+AÐ¿æl´a*A¦PÁuõ&lt;*A_x0011_K2(¨*A_x0007_õ"âL*AÆ»_x0004_Ø_x0001_+Al_x0010_0Í *Aø_x001F_"°ZA*Aä$Måó1*AT§_x0007_T·_x0004_*A_x0006_Ö!hº*A;_x0006__x001F_§·x*A7_x0011_=Ì¸*A_x0010_gÕ_x001B_ª+AòtêöRO*AEM¬Ø_x0007_"+A¹Ý@XµH*Aj¥ñ_x0006_[Æ*AÛÞ_x0003_{½*Aéµo}Q+A2iôÖ}*AÑwâ&lt;U*AE¤CÈó;+Alì´Çð*A_x001E_$_x001D_]è±*AlÿuZh_x0002_+A_x0004_úgþÝ)A`éop$+A_x0017__x001E_µ_x0001__x000C__x000B_å)AÛ8_x0010_PÆ)*A_x001A_Í»eK°*AÉÇ_x0016_ÇáX+AÍ9_x001E_åP*AzÉE_x001A_þ_x000B_*A6_x001E_`ï|	*ABùþ_x0016_**A¬í_x0019__x000D_w¼)A_x0008__x0002_íÿ6*AÞñ0Î_x0012_*AJ_x0002_eÕÚ)Aj(_x0017_VS)AÊ_x000C__x000C_R`_x0006_*Afû­ãrx+A_x001C_k7§|*Ahn_x0004_¡_x0019_+A÷wfæX+A_x0005_çN%÷S+A«9_x000D__x001E_¡*A¶g»Û_x0007_I+AÀ6¾c_x0018_+A²Ò_x000C_ªr*AáÉ_x0011_&amp;h¿*A[WZM*A_x0006__x000C_vk;*A×_x0016_=+Aé_x0013_q´_x0001__x000E_*AXÉ-v!Ê*A_x0018_GôÂ[¶*AL_x001E_sÿç_x0003_,A¨¯ºxý*A_x0001__x0003_$'_x0001_qð_x0014_*AH¢_x0007_¼î*AÅ$q2+A±Ö%§)3*A_x001D_AVçX7+A²_x0012_u¹»*A¿¸_x0013_¶ÂX+A[æXâ]+A_x0002__x0014__x001B_xÿ°)AVZ¬à_x0014_Á*As9«_x0001_G*Abíÿ_x0013_+AP_x001D_q+A_x0005_±Wt×ë*AØhÒ»¿*A_x0017_s_x0006_3«)AD_x0002_mÂ_x000D_t*A$±Ô_x0011_o+AA"×ùôÙ)A_x0003_"xë|*Aà%ÊQ_x001E_*A¿X±Â8¥*Aìs©ÝÚÂ*Aä_x0010_|TLc+Aÿý£hJâ*A8`ú¼+A¢¾×ÙV¢*Ac×+Äê*AëîYæ)A_x0017_Ò+Z+A_x0008_¤ma*A _x0015_Ìb_x0004__x0005_æ|*Adfcvá)A¶¤ Þ§*AK&gt;£W+Aª`üV+A¸º²º8,*Aªéâ_x001D_ó)AÈá%õÁ*A¼ú_x000C_G*A`µJæY*AW)8/*Aðt_x001B_ÒlÆ*A3ùÞ´Ê)Arºiÿ)A?_x0019_KéÔ*Aî¿0'î+A?O´Ýñ)Aº$&gt;ñ-U+AVÙB£a_x0003_+A­Øö¡_x0011_"+Al±õ_x001B_*AÀ_x0002__x0014_Js4*A~ý?¡±*Aü«åþgù*AèL·_x0013_ÁÁ+A`_x0001_ù_x0019_ÔU+A ÊÛF]*AxÊpl§v*A1C§QÂ_x0004_+AîöÙÆW*Aüä_x0003_a°+A_x001E__x0015__x000C_¹¿&amp;*A_x0004__x0006__x0015_²#a6_x0001_+A7Òò}*AÊ_x001A_[Ã¯0+Aáû0j+A_x000B_ÿ\9M*Avi3x+A¢Ã1Ô*Af_x0015_Ump±*A_x0002_VÃeJS*Aø kpÚ*AGdð_x0019_ìß*AWXN"ö£+A!ÏëYìV*A´s©Fi	+A{Tgë_x0013_*A_x000C_AÅ_x0001_-+A'¹Æö4Y+Aj¤S_x001F_ÀÁ*AWÓÓrH*AþL_x0016_8}à*AºÈ_x0005__x001A_*A¨+Úz_x000B__x0007_*A,+_x0002_k1ñ)Aý`®K×@*A}Ó'\z*AZF_x001E_£j*Aþùr­m*Aî´Ee·*AÖ×¿ß*A`_x0003_bÞ "+Aü_x001B_ÏË_x0016_"*A9¬_x0008_`_x0003__x0004_¶¼*AF_x001D_Å_x0016_*Ae9_x0001_³*AQ_x0014_W_x0015_§÷)Aº«¸_x0017_+A_x000E_;Ý"_x000C_*A_x0007_fHº+A§ _x0003_¹³*A´Ez&amp;ð*AÊüÚ:æ-*AD_x0005_äÊ_x001A_¡*AúYr²Ú)A_x0002__x001C_)À%*A_x0019_5ûkw+ABªÑ]»%+Aô¬q~-ú*AØVt!xb*Aê_x0019_ÒZ(_*A.óèÞ_x0016_ +AôíÆ_x001D_!+AÄn_x0013_ê*A_x0003_}ÊJÝ*A&gt;§\&lt;y*AÝN^Ø!+AZF_x000F_Ïc+A~_x0014_å(g*AÂÃ²%Pî*AAÔ_x0006_Ä#ý*A´ÿ_x001E_«ÒÜ*A¿?_x0015_Æ*A2ï_x0012__x0006_èÔ*AÝ:)Hç¶*A_x0003__x0004_Ç&amp;QãO*AÆ_x000E_5zÙ*A8çÛ'+A#Æ§áàf*AHØ}\Ü)*A_x000B_³}û¹(*AÈlÞ_x0008_wL*AÎ0_x0018_ÛZU*Að_x0005__x0005_Åq3*Aï¨ü^ÄE+A×_x001E_ìq*A_þÓBGr+A69@c+A¨øÂ¥ï)A§ÔòÉ_x0019_*A_x0016_¦_x000D_2¥*A_x001E_[^Ëô*AyÓÕ_x0007_i*AV®ZÝ3,*AÝ÷çH_x0002_*A(¯Öqù)AbÏ~_x000B_º&amp;+AþÔ@ME*A©P.ÅF+A_x0001_I0DÉ)AÀÞãö_x0012_Ì)ARÎ\L!x*AÁx0CN+Ad9__x0014_4*AÍ¬0Ti)A	Qc5*A¬(,_x0003_	"M*Aa_x0017_§¿Ý_x0012_+A±¨7H¡)Aí à®+AÚ,¼5M*A_x0004_¥®¢S+A¡þ©6Î'*Ad¾!.Ï_x0006_+A9nIWù÷)Afbäó_x0013__x001F_+A^2QÄ'Õ+A*ï_x0004_,"³*A_x0016__x0002__x0006_´¸*AÉsÆ_x0008_+A_x001F__x001B_ì|Nh+AóEÊ_x0001_	*AÞ_x0016_öØïÀ)A»KË3{+A_x000E_ÞÓ_x0005_©*A¦ã_x001D_ñ'^*ALø+½X_x0011_+A_x0007__x001C_Ä=*A~p1_x000E_Æ_x001E_*An®_x000D_«)Aúö_x0014_g_x000E_+AËaôáÇ*A¶ttÎÝc*AÔÕ_g_x0018_+A§._x000B_~Å+AÛ_x0008_¡Åq*AtB&amp;"_x000D_ý*A_x001D__x0007__x0019_ÐÍÙ*A_x0001__x0002_J(åþ*A¡_x000B__x0005_Hhô)A_x000B_DõX+A¶m_x001D_÷ôÃ+AÈ_x0004_ËÝæ)ANiGL*A_x0013__x0004_«ºz+AEc§«#*A³HÔXð=,AYù¡2_x0010_+AÉ¡Ä3_x0010_N*AÝðú¯ê*A}Tô_x001B_«l*A_x001A_öþ}Î5+Ad»ºî_x0008_Å+A_x0016_8øåúí*Aå'oØµ*A_x0005_Ø°å_x001B__x0011_*AGÔ!D²¤+AêmãYË_x0012_*A_x0006_ÞïT, +AÜUp=I+A7¯bõ*A_x000F_kÐ_x0005_M*AÈCïý)A£÷Ñæ*A÷9d!Å8*A¾&lt;ÀðÄò*A_x001B_øb!:*AìdÙK"_x0019_+AY]0ò+A)Í+_x0001__x0003_zº*AþþÛòúé+AÊîV¹¾ÿ)Ahæ±oC+A¾b$*AÂY¬o_x0011_*AM_x0001_àÍX*A&lt;4_x0012__x0013_ÿI*A]m_x0008_#ù*AN _x0006_Â]·*AþCñ$+A £[¤YÜ*A_x0002_Zêã)A¾-õ_x0015_*AÔ#þÞ**A5³÷ï*Aêà~½±+A0öÓ^k*AP»	Bêª*Az¸·§²*AÒ±%_x0018_w*Aë¼*AZª¤ä*Ajj%û³*Aû=ÙÍþ{*AÚ ´²Ãñ*Apu_x0002_lÄ_+AêÕ¹Ó6Ó*A_x0001_Ak^\_x0010_+APùÒõMÄ)A_x0004_8Y[Û(+AÄ3Á¯t3*A_x0004__x0005_Î·û}+A_x0010_f_x0006_'pº*A¯C5jR_x0012_*A_x0016_TÎgs,+ALæ_x001B_¼IB*A ZÕØÍ­+AúI_x0017_9~+Aå",Ý_x0012_e+A8¥_x0012_ëE+A^ËìÐy+A_x0001_Ô_x0018_ºök+Aâ¡û¦ÖÆ)AtG ô¥5+AG0L_x0014_¦+A9¾Ñý*AkDFF¤*A*d(í_x0001_j*A&lt;¯Í*A2¡k|±)*AJö¬y·'*A_x0018_wg*+A/ _x0003_×²ü)A:/BçZé*AàãNò_x0012_)*Aæ_x0017_	Õáã*AÚ°æjT*AÌ_x000E_Û_x0002_¸*AU9	P	,AF_x0012_c*AÌ+1¹]+AÅº²£­*A_x0012_Á:¿_x0001__x0003_îõ*A4zýôæ+Aç_x0002_êâ*A_x0016_Î«?ï})A÷sSl"+AL=_x001F_$_x0017_µ*Aªoâ`È*AC×E4!_x0007_+AkDHUâß)A²^_x0003_&amp;X*Arg,¸÷Ê*Aµ©E_x0016_ð*Aká»ÜF7+A¬Ç_x0019_w_x000E_É*AÕiÚÎ_x001D_@,A¿ñcø[*A4_x0003_ªxüû)Alm»\_x001C_ø)AÜ4_x0011_T§I+Aà»sã=Å+Arô-Å=Â*AÓÜVí,*AFóñ_x001C__x0018_n*A}¶!7E_x0016_+A_x0010_Ë_x0017__x001F_ß.*AÿPÊ,+Ax"$Þ_x0013_+Aät .	*AhLÈ?d#+AßJe_x0019_á*A_x0004_òCB*AÓ_x0012_Í4*A_x0001__x0002_d-ýXª*A|#^ïP*AKº"_x0004_ÁÎ*A;_x000D_Û´ûò+AÐè\H*Aþa_x001F_#û)A_x0010_£­íÙ+A_x001C__x0010_ýQ¯È+AÐ&gt;,9_x000D_8*Aµ_x0003_º_x001F_µ+A_x001E_ü Æ_x001E_8*A_x000B__x000D_¤b·*A-_x0004_ÜX«Ò*Aþôk¯,+AìÌH]]!+A^_x001D_"¿&amp;G*ATòîµðm*AÁË-§*A´"[*+Aÿi_x001B_8Nó+A4ÎÛÕ*Aá|4_x0002_¤*A¶mÈ@f+A*äúù¢_x0012_*AóÝü'$&gt;*Aï&lt;pò=*A¦Öò{7*AÉÏó]*AZ_x001B__x0003_Î.&lt;*A_x001C_ã¥î´*A4Ø£*AÔ+_x0001__x0002_Ó_x0012_*A6./¦¦*Aù¼æ]k*Aö_x001F_Æ¥~+AO_x0018_Í*AX_x001E_:n_x0002_ö*AÖ`ðFb*AdÜ]Ý{*AÐ¸Iæ_a+AFÉ%ËÛ*A8#1/½*AþIC¸«J*AàæÏ_x0012_xp+AH5E6÷*A,Z2*A;µeö|*AG¸y9¯_x0001_+AÃÉòú_x000C_ý+Aedz]¶»*Aú,Æ*ADÇúßÐ_x000F_+AWBÒ_x0006_+A_x0012_Uq;®*A%_x0019_u_x000F_+A²DúN_x0011_Ì*AJPJ&amp;5¥+Ah$Ç(Ç,AªeÐê&lt;k+Ag2^åtÂ*Aøn¬\_*A$öÚÆ_x0006_è)AQÊ/yÚP*A_x0001__x0002_"ó_x001D_Ú_x0018_v+AÀ®_x001B_9úz*A_x0008__x0005_´aC*AS_x001D_ÌØt)Adpj­]*Aì¤']_x0017_+Ar[_x0008__x0011_*AñH{B_R*A45!ï±*AC1ß_x000F_+Apfù`à¿)AÃv?À_x001C_í*AäNNû_x0008_¹+A_x000E_×@Äµ"*A25svB_x001E_,A(¦Kµ*A°bÃi*Aå¶äîü|+AN%Áç_x001D_*A+B¡_x000B_=×*A&amp;±?pÅ*A´_x000D_SHjS*A¥_x001B__x001D__x0015_÷À+Aeº9 O:*A¨Ó÷1©ù+A@8_x0016_$É½*AòB_x0008_¨æ*A1ór^r,A@ÍêÏfP-AÖCÁÝN`,Abº_x0012_ðQ,A_x0001_Cfî_x0003__x0004_!+Ak_x0002_hX_x0010_-Aæ_x000C_òáÎ+ALò¹y,A_x0013_3ñ=±+A¾_x0015_;zG,A_x0014_¡$=Ë,AýÏfõ;·,A³#3Ñ+AB_x0001_~õ\'-AYPÖ!,AÑâÓ(,A_x0014_QÉÿN	,A~OÈ+-z,A_x0012_,æÜ8,A`¯Ãrê_x001F_,AÁe&lt;¥_x001C_Æ,A`W=]4Í,A_x0006_ÅÌ(`-AxÀ(¥C÷+AHLõC$-A=:O«õh+Aäv6À_x0005_-AyµÁbZ,AÀ?È:_x0002_,Aìò¨o[m,A,Ò"UÆ+AÀ_x0013_qí_x001C_G+A(_x0007_·Á¾·,AS[\+£+A³Ù-¡-ª,AnÑjQvï+A_x0002__x0003_r_x001E_R,ÞÊ*AÙF".]-AÑ4Â=Ïá+Ar_x0010_þ6+Ayæ^8³[,A!6_x000D__x0007_-A@_x0019_åû¤ç,A_x0006_&amp;I]_x0011_',A`Æ_x0015_²t,Ar·)âRÑ,A$_x0004_ý°g-A±j_x001B_oþ+ATÓ_x0001_ï¬*A_x0017_ï_x001F_Ëu,A_x0016__x000D_G-,A@!h_x0011_éè+A¸xÖ_x0019_Y-Aæ_x001E_*L®_x0002_-AEêº_x0011_Jt,Aá_x000F_e©·-A¢_x0010_ã±«,Aâå¸Ú$¢,A*¸ 3{¨,ApË±;,A«*í_x0015_ýu,A®¥ÕÑßÖ,AÄC£_x000C__x0017_Ã+AÀ4Öd$-A¨°i9/&gt;,Aä_x0017_fÉW-Aø.Ëd' -A_x000B_z¬_x0001__x0002_ëÐ+Am¦@yÏ,A¬ðî,Aß¶éZ¢²+AÓ\_x0013__x000B_fÎ,A(¤áÅ_x001E_Í-A3¿pnäá+AÖu¯³ª+A|_x0010__x0011_NUö+AðÎ_x0004_a0_x001C_-AX_x0017_AB,ApFôVls+A_x0006_×_x001D_rrú,AU]ä_x0012_;_x001A_,Aþ%OD_x0017__x000B_,A_x001A__x0010_Gx_x0014_,A©ù&gt;_x0012_°à,AÆ_x0018_Ú×_x001D_¥-Aâ_x0019_4i_x0019_Å,A¦áaÌ+AO¡GóÉ+A_x001D__x0004_7Bm+A×+iF-A_x0012_ï»Á+A_x0001_Ë_x0004_Ñ+A!Â@²Õ_x0014_,A×bK¼t,At	è¶ºÏ+AÉ@\ +AT7`_x0005_,A«Ái9-AI_x0016_*Î½-A</t>
  </si>
  <si>
    <t>193918dde70860b9f058ea7901f03bd9_x0002__x0005_½óW«Á;,A&lt;¬°aé_x0002_-AÚL)ò_x0004_,AØÖùLâ,Aïôde,A¯_x001A_J!_x0019_`,Aïb´½_x0008_-AÓiJ_x001B_I$-ADõ×}Iê,AÎ\_x000B_/¯ø+A_x001F__x0002_wn_x0018_-A½¼î¯*Æ+AÚ´_x0005__x001E__x0014_,A_x0017_7²UW,AÒRÞí@¤,A"üf_x0016_v_x0003_-A&amp;Å¤Á,Aä«_x001D_ñ8Z,A^¿_x000F_~´*,A_x0012_«výü@,A&lt;O(sG_x0013_,AÐÇH_x001B_^,Aù?Ohà`,A"¬_x0008_?,AÔuØ¿"-A,º=Æ	+Aº%aÃë,ASô-®&gt;-AèY_x0013__x000F_u_x0001_-AF$àljn,A¿Ynå\,AÞ¼«_x0002__x0006_#L,AíòÿBPy,A¶Ó_x0003_Y,A¢SRãÉ+AûÇ,g¼+AZbV_x000C_d^+Arúf_x0005_3-Að¦&lt;Ll,AÀ·,"ê,AÒ³Õuâ-A}uÖ_x001F__x0004_6,A@hJä+AR_x000E_§i,A"_x0003_*_x000F_w,AYe "__x0008_.AÉÙöF	ã+A'ÅJ¼!,At ÑjýU,AÅ¯_x000B_]¼+AjW3Ý_x001E_.Af!¹ëà{,AxMNã+Að¸«û,AÄmVeÉ,A`4_x0014_#-AdÌû_x001E_WÚ,Aþ:_x0001_×Ý+A$Úox+A¢7"_x0011_ÁÏ-ALlÕ_x000B_«3-A´0^ØqÔ+ABÅÚ6Ðø,A_x0001__x0002_^ÀÎÀ¿,A'v°_x0016_ÜT,A¾ôyêB,A~ÔÞë¥+AïÖâR¥×,A1_x000F_MÌ,A¼_x001D_)óW°+Akêµ8Q_x001A_,A1È¡+èÝ,A_x001C_ûd-,A\ý ¨_x0015_y+A_x0019_ë7_x0019__x0002_,AVAsói,AÆ¢2{?,AwÛUOÞ,A_x0007_H¢_x0002_ï-Aç+Gï,AOhêD_x0011_3-Aæ:àkô,AkóP/ø°-AêL2ô,AÒ_x0019_v«ï_x0008_,A_x0001_À9`K+A"ª÷5¡,AÜpk_x000C_?,AtwOÝ,A&lt;jM,A£Bò®«_x0006_.AÄ¦ê-H_x0001_,An*Ýmx·,AÂØ t¯£,AT¾q_x0001__x0002_¤w-A_x000E__x0010_½Ã,-A§°3ci-AD_x001A_	7+,AÌ-ìÏé_x0006_,AÏ¶,íÑ,A®_x0019_áÄøþ+A_x0019_iþ EÏ+A¤dÁ:V-Aâá_x0014_â_x0002_L,A¤mFEî,A¡_x0014_ô§qq+A2úÙªg-Asâ`[,A®-ñª½²+A$u)_x0006_sÙ,A¯¼ir+;+Ad¹½_x000D_{+A	_x000D_O_x000D_@î+AÌ"¯©ç,AÕ7Ey,AãèøBR,AZ5&gt;Í,A¿0¬ñ}U+Aôo'-Óò,ARg_x0006_R-AØ¶_x0003_Ò-.AJ¿5û8â+A%ÞxðÆ&lt;-Alùv9+Aé%A:,A6_x0002_8)_x0011_,A_x0001__x0002_ÚwÅ_x001C__x000B_,A0·_x0003__x0016_¥R,A÷Ó,¢µï*A«_x001C_5{_x000E_-At~¿@k,AeA¦C!-A*(±	¢+A|k_x0014__x0017_tM,AFÁô,AD)R_x0008_x,A9m8^\,A*¯@n3,AF½_x0003_Zvu+AÂ_x000C_ÁY§-Ai-vÜÌ+A_x0019_:ñÉ_x000C_-AY_x000B_2©.,A Nd!4½+A&lt;«ì4E-AXLjîOw+A+.¼xíh,A_x000E_Ò|åh ,AìÏÈJ,A´ô;­+A_x000E_³_x0003_I),Ax¢M%ëÙ+A&gt;÷¹ ·,A¸~áyoG,Aj§Y4W-A¦hïð!-A»w_x0007_À,AxðÃ_x0001__x0005_¸_x001A_-A4ÄL3_x0015_i,AI×rÿEk,ADp®Ø?¤,A_x001C_ rõÈ-,A_x0005_¥&lt;ý·+Aþ¥}g:-A#øÜ_x0010_hf-AÉÀ²V.@,A#c¥ ,A&gt;ÀW¯&lt;5-A¹ÊÍL,AèÕÏ¬+AÁ_x0003_÷¼¿.-AGÂ_x0018_OZÜ-AÞÊ÷5_x0004_)-AÃ]_x001D_ÉÐ,Aöà_x0019_ÄLN,Að±´;,AýKí¦M+AR"Ö_x0010_B-A_x0003_±_x0002_Ý+Aæ5CÛ¸é,A²9_x001C_MÃ_x000D_-A5÷=½_x001D_Ü+A_x0004_¥jçÌã+AwÒ¦¶-A&amp;_x001F_ç¼(Ô+Aw2g-A)úC\n+A¢_x0003__x0012_Dß+A]­_x0006_&lt;U¹+A_x0001__x0002_åyg{_x001E__x0016_-Aì&gt;Ï_x0007_ür,A~Ïº_x0001_ò_x000F_,Aü_x001E_|¤¬,AÐÁ&gt;Ò3:,AN_x0012__x0019_Z|,A±Ö"&amp;Î¾,AjÏYI¥,AüØÂUæ+AdãþE,A«KîÁ?-A°hç*_x000D_ò,AwS¾7@,A¸$~sc¥,A©Fí\_x0018_®,AçF_x001D_´_x0006_+A8_x0003_`_x0017_ô¼+A$°Ga_x001B_E,Ajüð3¼-Amä$ñÜ,A~_x001D_Ûf-A_x000F_*Ïð«è-A,Q_x0013_;_x001B_o,A	ÅUþ_x0004_È,Aôk_x0017_7É_x000F_-AE~&gt;ú+A_x0003_xt&amp;ä,AxD_x0015_¤J,AÚ_x0013_ÐJ,Aó_x001E_Þ7º,Aõ s-´+A®jj°_x0002_	.¢,A²+ÿïÝ+-Aø_x0003_Ãú+A¥Ã¥üµ_x0001_-AöQÝÿÊ+AÌs¿Ó¹_x0008_-Azw_x0003_¤_x0006_-AW`ÿ2=+Aè½UÛO-A_x0003_º_x000C_¦+AØ_x0005_\_x0004__x0007_,Ací}\`=,Aë¡§_x0012_,A_x0010_Ü21¥,AQÉîsÉÐ+Aî¦_x0015_\,A;:î$ê[-A&amp; MÁ#-AÄ%[»r)-A:¬X_x0018_b,A¯îS÷¥,AÚ7æÏ÷+AÎ]_x0019_³l},Añ»Ís³ç+A_x001D_'}p_x0007_,A2_x0008_u:4E,A_x001A_÷¦X_x0008_-AßAì»÷ê,A$__x001A_:Ê_x0017_-A Khr{¥+A¦´_x0019_LÜw+ARí-}Î,A_x0001__x0004_à¥x_x000B_aö+A¡Q¬e+A`_x001D_úhz,AÍÙøÕôv,A*S_x001A_l0,A_x0018_&gt;_x000F_TÊ+AÐ§äYË-AZô&gt;þ\,A'Ò+À_x0001_Ò,A_x0017_¦Â},Aià_x000E_Ì`=,AÚò3h,A_x000B__x000C_5&gt;º,AëjßÉ+AÍd_x0017_(%,A{77®_x0004_ã,AýkëéÎ»+AVÈ&gt;RGÍ,A/ÉÂn,Aë_x0003_£àq&lt;,AHj_x0011_år{,ATÄ=±ë,At¥_x0002_§ö,AcX»	ÛÏ,AS[öCòR,ADÒ3ÔTß+A0&amp;9 _x001B_º+A_x0001_[w_x000F_-Aß'.Á_x0002_/,A_x0018__x000B_úe*×,A°&amp;\¯ä_+AdØ]p_x0001__x0004_Þ1,Ag´¦,AGÅ¡3o+AÃ®Íÿ`¡+A²._x0019_Ê¨ÿ,A^v;&gt;36-A(¾åæ®+A­%"&lt;x-AÈ_x0003_q_x0018_b,Aª_x0018_*_x0016__x0005_-ARz÷õ_x0002_-Aáh_x001F_5_x0015_d,A &gt;ã.,AÈ	n_x0004_q+A~Q¬V+A÷@å¤Â+AË:D¢	,Aú+õx¬+Aæ¨¨ý×+Aâ®5®_x0004_,AÒ7)Ãl,A_x0006_ìxUK+AÖ_x000D_àÓñ_x0002_,AÏu?k,A}Èo¾,AÈ_x0002_%6a_x0014_,AçGCÄëö,Ag¬_x001E_¸9,Al0á+U£+A®æ_x0004_ûÇ+A_x0002_ls_x001A_,AxÐ[	ñ©,A_x0001__x0002_W_w%_x000F_-A&lt;äíQ-Ar_x0017_M	,A}ôÔsÈ%+A®¦·²t,Aâ_x0012__x000E_C·_x0007_,Aú`=&amp;o,A¥ë_x0005_]ö3+Apu¬.ö,AÆÃV_x000E_ÿ_x001F_,Aºp_x000E_^,A_x000B__x0007_v°ß+Aã_x0015_ÍR,AÛ&lt;3¸+A/¦~¶Ñ-Ap"(Èc_x001B_,AN¶_x001B_«Ò_x0011_,Aæð@A|,A,¥Ë÷¥,Ab`È¥ó_x0014_,AÃrl`,A¤Qt"8X,A«.¾!3,A_x001A_zúââx,AþñHt«,Aø_x0006_ÉÞ~Ý,Aè)i_x000C_î+AþÔT¥Ó,AfóÓæ7e.ALaÍ(+Ì+AdvV_x000E_D,AeðÓ_x0003__x0008_y,AFWc v,A,øÅ¾õ/,Ak_x0019__x0003_3Æ,A6AÊý?+AT$`ÆÝä,A_x0011_(mZÇ,Aëë_x0008__x0001_,A¡&gt;e­¬,A3-CÕR4,A0_x0015__x0006_Íc,A6{_x000F_öRh,AÛðÿj¬Y,A&amp;Ö2w¬,A_x0011__x000B_IJ¾[-AÀ«£(7+A_x0004_ë,AOv¨ïûû,A9(.Î_x0002_+Adr_x0007__x0002_Ý,AòVÎÍn,Aæ_x0015_T¥J_x0018_,AþÐ*,A³¬H_x001D_eÉ+Aq¥UÙÚ+Aùt	_x0007_-A¢_x001E__x0002_hs,A£zJË,A+2¨d2ñ,A2Cç+A¨c_x0005_+AÓ­^h?,A_x0001__x0002_PÓf_x000C_ß,ANy²÷_x001E_±,A*;_x0013_Ó­Å,A_x0012_ïZJoG+A_x0003__x0008_Ï­»+A_x0007_}×_x000B_a-Aæ-Z_x0008_lT,ABæîÝÚ,Aà~6¹+A¸Úô_x001F_à,A4¤¸Ë3=,A&amp;y1¯Ü¯+A%îÔ_x0008_.AM§Z+),A+î_x0004_¸èò+AgWr §¦,ACH'4_x0017_+A0$$½×,A!8_x0006_Ö¹+AtW-_&lt;z,AÂã|j4-A\nçNQØ+AõØû­±¸+Aü;!¿J~,A&amp;Û_x001B_V-A]ÓÌ5[-A*Û½á~_x001C_-A¦N¿&amp;m®+A¡s_x000C_d®¯,Aó¿iæÎ,Ad*Æ+AHD@_x0003__x0004_®^+AX¸Þú_x0019__x000F_,AÑÂ_x001E__x0011_-,A:]h_x0001_d.-A,Ãâ&gt;ç,A¦_x001B_»ù³*A_x0004_ÉÀG÷Þ,Ad_x0011_Ò8-Ax_x0015_ÕYÛ_x0015_,A_x001B_·n_x0006_h+A_x000B_Ëûú+A_x0011_Ëq,AvéFF$,A#¨u_x001A__x0002_-A_x0017_K_x0001_ôp-A°¨»ü©,AÔE|²_x0001_-AI_x0017_y_x0016_-AóÕP®_x001F_½,AqËÐm,A¤_x000C_¾î5+A6ÕÌ_x001F__x0018_Â+AyR²ãí,AJ¿§¿+ABe_x0001__x0011_Ë^,Að{:KLÃ+A B.-_x0004_Û,AÇw¬_x000D_D,A}Ér_x000E_-AELàÂî+Aþd_x0014_ÄÖ",ApdÍfä,A_x0001__x0004_:IiýVR,A¬WÁ×\+A¨ím'%,AÐüÀ/_x0012__x0002_,A4}_x001D_,AnÉèàªe,A¢_x0008_Nð´Þ+A|ó+)1+A¦_x0019_ÝÀ_x001F_Ú,A=BL9IQ-AÁ¾TÌ°-A$_´:||,A.§ëI_x0011_-Aªgi±ªp,A6_x0018_x¾ ,AÎ©î#O+Açuf_îK,Aa_x0001__x0015_®+A@K?;+AÀ_x0013_»´+A_x001E_sÄé;l,AÝªµ,ò¯,AB©_x000C__x0006_êE-AÉ½[ªh$-A_x0003__x000E_H£,Aþ_x0003_ó_x0017_-+AêµciÙb-A+0îÄrg,A_x0012_mSÈU,A#Í_x0016__x001F__x0011__x0006_,Aò÷må_x0006_ü+AäpÃÍ_x0001__x0002_º,A\Å±¹,A¤Q\_x001A_M-,A¸Ë _x0018_º_x0001_,ATh_x0010_Ì_x0016_-AìÅíJ.º,Aî`¿ø_x0015__x000F_,A ã7t+AøP	ó_Í,A3% Wã_x000F_,A`-_x0017_Y,A¾n1k!-AÔhØð_x001F_p,AþC¢©_x000B_,AÉrQõ\_,A@r_x0005_8ÿ+AX¾4ë5,Aá¡Tì),A¤Æ3_x001D_@_x001B_,AÍGÑ_x0015_+Aè!³·_x0013_,A `7_x0004_PÒ+AÒ_x0019_ÈdO,AíZ_x0004_%çe-Abè¢_x0015_½+A8_x000E_.gIB-Aÿ÷&lt;±w,AMY¶Ê¾+A_x001A_H»?_x000F_I,A°&lt;±b+Aì1ÖÀ,Aý¨«s`p,A_x000D__x000E_`_x0003_nù_x0016_,A_x0013_ÊnI=_x001A_-A_x0004_¯_x001D_×ø+A_x0006_T³_x0013_¨4,A­nM[Ok+AÄð¿e¶,AøT`ôC/+A@Õ;_x0008_Ú_x0004_,AnÍî	_x0007_¿,A¢ÿx_x0002__x0014__x0003_-AÐÀÿÁG+A_x0006_«Xm)-ASV`_x0003_Ù+A%½Èçða,Apö{*O´+A"b»_x0005_Z-Au«_x000D_o-AÀ|(1³,A¾_x0018__x0019_Ké{,A´_x0001_úNË,AÆÍ¥_x0013_M_x000B_-A_x0005_£2Û7,A_x001F_Ã%ur,AD_x0002_:4o+Aâ¶äÄÅþ,A_x000D_&gt; Úw,AÂJ_x000D_¨M,AÔªÏ_x0005_Ì+-A0(3[2-AæiÀByè+Aªâ4_x0003_J,A_x000C_~r*_x0001__x0004_ß_,A_x0013_¸'ù-AHnûä¬_x001B_,A·³_x0006_ã.,AÒh[1t+Aê{&lt;0à,A8Jÿ_x0002_Æ×+Azh%³Ø+A}L%Çß+Aâíø_x001A__x0006__x0012_-AøSY4m_x0018_,A÷ß³×_x0002_-Aï	Óx---A`ÀL7WÒ-A\$ãC?°+AúêÄMN,A_x000B_ßS_x001F_³,Aé`ë_x0011_O,AÔ~2Z-¹+AáZÕ÷§_x0017_,A_x0016_m{»bB+A\ó_x0003_Ýa,Ad_x0010_QW_x001D_,AX_x0014_-éÅ,A:(¢ä,,A_x0016_=ªÅ_x0012_­,A%ßþæ,Azg_x000E_,Fk,A`_x0006_auÓÖ+AZ2îu¡,A&amp;¢%Î~ä,A _x001A_Pâ:_x000D_-A_x0001__x0002_lM{AM-AÞFdê}_x0011_,AÒ_x000C_CO6,ABueüó+ADVÊÍC,Aìé[+AÃ_x0013_P2¦Ë,A,_x0002_Hó,AaÙDÝÂÅ,A´_x000C_Ä_x0010_U,AçÂnéHU,AáÞSý,AÊ"_x0005_çË,Ar·ñaÛ,AK	ßâô+A®ÙîSÙ+ARTÊà=-A²ï(¦½¦,AfvÁhï_x0006_,ARBL´%,A²¬_x0006_-Ö+AzZâã_x0002_ø+A_x000D_1%l|N,AÚr0f¾,A&amp;eê._x000F_p,A_x0013_íoÐ],Aú~à[_x001D_,A_x0014_;ºÑhÓ,AT±qÀ4+A_x000C__x0012_'«Q;,AõÓ_x001D_êØ+A&amp;Â_x0002__x0003__x0011__x001E_,AF_x000C_Þ3Ú,A&gt;_x001F_7q#P-A´ÅØ-AP_x000D_n1÷¦,Aß¦_x001D_?_x0014_°+AÐ7G+_x001C_-AÎ¸G~D~,A@_x0006_öv_x0003_¸,AÀ"úw»+A&lt;"CÃ2k,A²_x0001__x0002_*[-A£Æ×qÄÓ+A_x0014_t¤U18-AuyÇe7Å+AªÜÔ±ÃÖ+A_x000E_^»ÊÐl,Ae~,tªð,A`ý_x000E_É*{-AZÑ?âl§,ABó{SuL,A«¤®G©=,A®CÜX¨[,A,_x000B_ÝjO,A'oi_x000C_á,At¼TÄ@"-AHµk7,A&amp;¾Ò°Íñ,AÁ~t_x0004_õê+AÉÑN!q,A_x0002_·_x001A_-¸+AO_x001F_i__x0008_-A_x0004__x0007_%dº_x0002__x0010_5,Aa_x0006_w+A_x0003_xg¤vª,AÇ`û¥à-,AØÄÔþ_x001F_-AT_x0010_6-A*rø*¬,A®ÅCB,AÙÿ¢ü6,Au7«pim,A_x0017_è-_x0001_:,Aý_x0014_ëÆz8,A_x0007_l_x0008_ªËþ+Aa¨í³G,A´Î_x0015_õê+A_x0004_%øÚ¤+ArÜ,A»_x001D_q1,Ag'áùõ¿,A*_x0010_úÂ­,Aá¼7îúV,A_x001F_Õú,A_x0004_óÞþ=,A=~q_\W,A_x0015_\¯P_x0019_&lt;,Ar_x0015_1¥ -A(sÅ÷+AHëBó+AVXp_x0013_©ä+Aw_x0005_ñ_x0010_ù4,AtTÍ	AQ,AègØf_x0003__x0004_Ùû,A}²L®_x0018_,AûÄQ;,AHC(ª,¿,A_x001C_°Â&gt;¹Q,AÀrývE,At_ó+AÜÐô0Âs+A&gt;_x001F_ÉÉXI+A&gt;¶å "_x001E_+Ax/× õM,A,gñ+AFx&amp;tN,AHö«tÙº,A*_x0002_¢brk,Aª£_x0002_9gv,AÈD&amp;¤]¥-AÒ_x000E_¡³±&gt;,AÔIë ñF+AO#)£r3,AÀÆÌ"¨,AN%_x0004_õú+A*y6¹ha,A_x001C_~_x000C__x001E_[-AöuYéÏP,AÉÐùÃÐ,AÀ2×_x0016_~,Aæ°îÙ',A_x0004_Q·_x0001_¬+A¯cèÛ&gt;-Aº_x0008_U+k,A&gt;}Ý_x001B_Ç³,A_x0001__x0002_G7¹áÍO-A&amp;³yÆ6_x0017_+Aé·_x0017_t¦=,AÐ6ï_x0017_a+A&lt;m_x0007_Ë3,AW¯mC-A±_x0019_ï|Ä,A°!æ+AK®(gõ,AsfÎ7ð_x0012_+A«s¼-Aé2ToÅ+Aj_x0005_·`Â¶,A4p¸Øâ,A_x0005_L¡(ØÚ+A_x001E__x0005__x000C_­¡v,Ah®_x001B_ïi,AfM_x001A__x0017_3§,A_x0018_ÍõèKâ,A7_x0015_¯_x0005_X_x0018_-A4_x001A_ÍiMÍ,A_x0005_Mïh",A+h/3LÅ+Ae*Pý"+Aö"W,AS_4Àz,AßÅºZ&gt;h,A(²_x0015_D&amp;,Ae%Û¡d+A&lt;¯_x000C__x0001_Ñ,A5=,-õ+Afà_x0007_|_x0002__x0003_4ö+Aÿ ½sÉ|,A_x0003_¿ãBå+A¿9Êµr¡,Aô	_x0001_cU_x000B_,A¦G6¡À,AC°¶A*¤,A._x001F_b$-AÓJp@Qæ,A²Â¯nB£,AMo)_x0013_÷;,Aï!ò?A+Ay4ymà,A¨ðkÚG,AðuöVo·+AÄÉ±¹MÛ+AÂ&lt;[¬T,AnI._x0005_ý,AéÞì_x000B_ÝÌ,A&amp;BòÇí,A7;£_x0012_,Aó^Õk(_x0003_-AQ	Í$§,Aþ"õ&amp;Ü¼,A_x0004_G$=¥É+A_-^_x0015_5Û+A'_x0018_0°Ì,Aëà¿ë+ATG,A_x001D_kç¦,A_x0016_'`¹¥+Al"'¹v,A_x0007_	lbOìP,A@}@X_x0007_,AÌ_x000D_¾!Kà,A_x0003_gËh~N,A-5×Z-A­YY)_x001C_/,A_x001D_o_x0017_+A_x001E_óñ05½+A(ß·=_x000D__x0016_,AidE:åa,ACd×SÎH-A_x0007_á1_x0004_	9,A¤_x0008_Ó?³4,A%Ctô_x0010_-A_x0005_Â.É+AD@æß¶B,A_x0006_¨¼\Ù,A&lt;Ë9j´_x001B_-A¢_x0002_(çÌ_x0011_,A¾¿UA,A`ÿ¶,Aóãá_x001F_a,AÍÀoÑÎ+AÚ²Ã_x0008_ó,A_x0018_PÆ*é,AP_x0013__x0017_«·W-ApIà_x0001_±Ç+AQc:_x000F_I,A¼íõÒ^,A#4_x0017_YO£+A±¶_x001D_-ðÉ,Aùí²#_x0006__x0007_ä_x0018_,AóØHÞ_x0005_,ACÝ_x0017__x0018_¸_,A9&gt;_x0012_ø¬_x000C_-Af_x001D_Û¼ï,A-]ÖØ,AQ¸_x001E_æWj,AÞ_x000F_ÜÕù0,A_x0006_5ÆÍ,A_x000B_|q3_x0019_,Aqf_x0001_/"õ,A_x000D__x0018_±3J,Ad&gt;ºçð+A_x001C__x0019_ºÇe¹+AL¼Õ¦«,A_x0011__x000C_2_x0002__x0004_,A%¨_x001B_GmR+A½³_x000D__x0016_é,A¯ÏD^ä7,AÛ_x0003_/Óï&lt;+Al_x0008_	_x001A_,AÚ»_x000D__x0019_Ä+AQeý_x0015_â+Aí_x001D_ð ,A$Xâø,Af¦§azÔ,AæNî¥_x0007_.A(W½/á_,AT£_x001D_æ,AxÉôûs×,A0_x0001_ÍÓÐq+Aþ?`b,A_x0002__x0004_«9¢--AA%,v),AàzEÀF+AÔCBSC".Aè_x000C_R:Å|-A¶Q_x0014_´Qò+AN»Ízî_x001D_,Aj'Ïl_x001D_â,A¤«$¿ú+ANO­º},A'Æ_x0001_Ké+A_x001D_Ê#Gìb,AîÑO#+A_x001A_X×ÊTÛ+Aì_x001E_c ¸,AÑÐ!Åw,Aa[_x0001_Ã®Ã,A78_x000D_ý+A_x000C_ý°_x0012_?&lt;-Aý9&gt;-¤û,A$/_x000C_ÓØ_x001D_+A 2x_x0008_R,A&lt;b_x0006_êu+A_x0008__x0019__x0002__x001A_¨æ,Ax_x000C_±¥ª,A2Ú+¹g-ADùkÀ_x0019__x0002_-Aì¦Ô,A_x001D_sèß¹,A{_x000E_`Ï¨_x0003_,AèW_x0010_H,A_x0004_kÄH_x0001__x0002_Qg,Aih÷èpû+A_Pâ1_x0017_¢,AJ	d)\¯+A~_x0006_¤Zõ+APNj&amp;-AÖ÷_x0005_,A}D»]µK,Aöjæ³-@,Að4|I¿y,A_x0013_ä~´_x001D_ª-A'_x001A_à_x0006_-A_x0013__x001E_­{º,A®'_x001A_vB,A½_x0013_ÿ_x0016_5+A¨¯lÐªM,A_x0002__x0017_`_x000D__x000E_,A3êoôFW,A-l_x0004_ÒD,AØrñmXØ,A§_x001B_\_x000B_õ¼,AÊ­ané$,A¶6'Ñ¸î,A&amp;_x0008_9\_x001E_7,A_x001B_Ëµ_x001D_|A-AÂàN_x000B__x0008__x0019_-AF_x0004_¾Ï¶&gt;,At_x0016_ÅåG¾+Aó_x000D_)wå,Aß2Íè=6,Avr­»Üt+A¿Ù®Å+A_x0001__x0005_:À´Hã+A_x000C_SDç	 +A ÒúþFv,AÇñ±ëÃF,A1ãò_x0008_ìá,A_x000E_ô_x0012_×­_x0001_,A ÜQO"Å+AÁrn¡có,A ¼¥wNK,A_x0010__x000B_ô«_x001B_-A$_x000D_èI{_x000C_,A_x0008_À'K+A_x000D_Ä+_x0012_¡-A­_x0019_æ&lt;,Aðã	|{Ü,A_x0004_P_x0017_Î(_x001F_,AØv¸õzS-AÖ_x0001_MÞJ·,AÞ$sò3%,Aj_x0012_ä",AHÁD;ÐY-A_x001B_hUåúù+AÎ1µ_x001F_L+A_x0003_³uõ,A$¨_x001A_ëË,Aì%_x0007_[-AÚ¶J_x0005_C,AW_x0014_F0¡e,A\k6®+A(3É_x0001_Ó_x0002_,AÁs\_x0004_r,AV_x001A_Êî_x0001__x0002_S_,AÄo?&gt;`;,AcÎ|_x0016_yÈ+A_x001C__x0002_g\4&gt;,A_x0017_kÊS@ó,A¤3_x0017_ó;ê+AZ[³_x000F__x000B_-A_x0001_Ö1EÂ+AT¡ _x0013_IÀ+Aíý_x0017_ÇW,A('W_x001A_,A»Ä@D+AÉ+hò_x0016_H-A_x0010_ö_x0017__x0004_:u,AÂÙä05-Aúû _x0002__x0008_,Ap£;K,Aê§fCÕå,A²u×b[+Aã_x0002_ÿ_x000C_BÐ+AÅ_x0011_--AÀ_x0010_Ï ,A_x001B_«ém_x001F_©+A»NínJc-A­tÑ_x0004_G,AéÎðmG£,AC_x0004_ï_x001F_ÞÓ+A_x001C_ª%àg_x0015_,Aø_x0017_xÖU-A1D_x0012_q-Aä¨Ð_x0004_1§-A_x0003_éKÖ,A_x0003__x0004_ßÈ¬Ìa+A¶Õ_£+AKæ_x0007_9FU,A=³o}³,AÖ&amp;ÁæBw+A(¯ØH_x000E_,Aîà±jùö+A&lt;YÒzËï+A"_x0001_Ò_x0019_A×,A_x0005_BkA-A_x0016_å_x0004_Û_x001B_Ö+A±cy-5-AÂhÈõ+AUkñ;ÈA,ARîuÖL,AF_x0013_Ý_x0003_zÿ+A§½/ý­|,AlÖ_x001E_'òL,AÆï°+³t+AÓÓb{[_x001A_-AIÞï~w_x0001_,A_x001C_ûTN_x000C_-Aô_x001B__x0004_&amp;ú,AL_x0004_C_x0005_TC.A-3ÃÉ+AdD_x0002_&lt;(_x001D_-A"ì~£Ó,A_s_x001C__Ý_x0018_,Ah5fÜS,A_x0012_]¬,A$m4 _x001B_-AÓó)m_x0001__x0002_$Ç,A0_x0001_¸÷q;+A°´ë}òC,Atán2Í,A®0ßY½À+Aðg|_x0014_Q-AòßÉéÀÄ-Ay_x0017__x000E_,A¥#ÌÁèd+Añ£_x000B_Úè+A/tæ+þ ,A&amp;"v_x0012_9 +At_x0012__x001A__x0007_§&gt;,A`o	d,AùñKÚ&amp;-A»b¥ù¸©,A[Ú ùF +Aî·_x0012_8wÙ,AD&gt;_x000D_yê+AFæ_x000F__x0010_Ì_x0008_,Aï&lt;¸[9®,Aì1×^m¤,ArBnÛ},A~ëNÑG-Ai¨ê½ð§,ANe¥"µc,AJ_x001E_µKs,Aå¬;É+A¹½7l­_x0007_,AGTkdÛ&amp;-As©¥_x001E_C©,AkjÆO),A_x0003__x0004__x000E_í_x0002_6ø-A#Lp%z{,AÐ÷©ôúø,AÊ_x001F_6°_x001A_Ì,Aín_x0014_Dp:-A­_x0003_æªp+A$údu,A(Uo&gt;_x0001_w,AìmäoÇ+AÐ_x0003_qû|+A÷«Ðt§ù+A²Þ~MìF,A@Ö»åfê,AW«ß«ãÖ,A_x0004__x001C_&gt;ö¾,A`,|=F-A§¹s_x0015_6,Aâ  c,A_x001E_i_x0004_DfÂ,AÓ·_x0019_/|z+A4_x0002_kÓ_x0013_+A´7ï0¨_x001C_-Aux¸_x001C_BO,Aüæ°bW,A(;öTåí,A_x0014_ú|Ú&lt;,A_x0014_!³P4,ArB_x000C_oº,A?zâwq_x0010_,A_x0016_ÛÕ3,Aj½7ïá&gt;,AåÍl_x0005__x0006_××,AÏ¶¾EÝ,A&amp;Ýõ_x0018__x0019_-A}¾&amp;,A`_x0015_\q+A_x001E_9]_x000E_Û_x0008_,AHÑâ[È_x0003_,A_x0004_\ìI°,AÞßý°0_x001D_,A`ÑhDÚ,AÚ_x0015_Ð_x0002_+A_x0007_èÓ_x000D_#L,Aíñ=zÌÀ,AÿÐV_x0019_~^,A_x001A_»O±ð_,A¸_x0001_S¨(þ,A#*DÆ_x000F_,A_x0015_¯i¦&amp;9,A¿P³5+,A_x0002__x0015_14x¶+ApOº·,A¼"¼¾a]+AÂ#4B+AÞ_x0016_B_x0006_2_x000B_-A!Hñ|-AÞ_x0002_ã¥§+A?:¸:g,Aj_x0019_`È+Açú_x0019_ºy+AÒ10Q_x001B_+AN_x0002_¹¨,Aàiv1¥{+A_x0002__x0003_Z¢àu_x0001_@-Aæ_x0012_Ý_x001F_#l+A¸¤ÍTË-A+_x000C_¾=ÐY,AÖ^R",Af²_x0017_¤,A·Yh_x001C__x0002_¥,A|ü_x0016_ Â,A_x0013_`_x000E_u$+A[!o_x0006_Yæ,AqDâ0§µ-AJiö°í,Aµp(?«,A_x001D_N,AÎ ÷_x001E_¡_x000C_,A­©ün_x0002_,A&amp;+¼_x001B_%,A_x000C_~_x000D_dR,ApºÄîø+Afîh,AÆ`ÀÎØC,A_x0010_SÞ_x0012_få+A )Re¡F,AXkÔe4K,A_x001B_õ/Ö¥Ù+ARK1Ò,C,AëÖ¹S4y,AõAÙ-p_x0008_-AÂdý@B_x001D_-AÕcÕÞ,Al^ÖÓ³+A3®Çv_x0002__x0003_$æ,A_x001E__x0012_«¹H'-Aô!	â_x001D_¹+AÝÛSÛ+AN_x0002_mMo&amp;-ALº#&amp;Íe,Aþ®÷_x001E_3+A¡ªÕ_x0013_Vì+Aáõc?,A|{dÒå,AÒ)ØD÷õ,AÎeø¹,,A?_x000B_ÔN_x0008_+Aõêi!-AÐ´û6¯_x001A_-AW&lt;o@Û_x001A_,AkÚ,AÌðO¹:,A¤ á_x0016_0|,A~¾ª&amp;-A±: _x0010_,ª,A ä¿,Aç#MP¬+A.O;z¯ù,A_x000E__x0019_ù_x0001_÷+ATùí(¨_x000C_+A sè²g÷-Aña_x0012_'¢u,A%+¬	-Aìe_x0016_±ç+AÒô ÕeÄ,A_x0004__x001A_ë8_x0018_,A_x0004__x0005_E Øø,AH¨;ª¹¥+A)¿Ñö_x000F_=,A}Ó&lt;È¨+AÊBX6,A_x0002_Ý®_x0001_!j+AÄ_x0005_;,A3_x0004__x0013_nÇ,A_x001F_Tcö_x0016_.+Ac7Ïç®+Aô-©·,A	(È_x000C_Wi+AÀOm	=V,ATÓ®|Æm,Ab_x0011_º$m+A¸M_x0003_Nýõ+AÍò{Þb#,A_x0010__x0018_¤!Ãç,AóàÖlíE-A0&amp;tE,AHÙÄ^&lt;_x0019_-ADº:æ,Aüe&amp;_x0015__x0018_¼,Aq_x0003__x000B_B,A&lt;bÇ_x001A_Lî,A_x0008_ ÙJ2_x0013_-Av·_x000F_Ð,A¡áÒ_x0010_Gñ,A$GÝê_x001C_0,Aå¶Ã_x000F_ö{,AÖ¼miûó,AÄ½l/_x0002__x0003_«ò,Ax*ä­Æ,AÉÀ2_x000D_!º,A­wüÌîn,Aîí´-ý/-AÆ_x001B_[D-Alô¬WúM-AW_x0001__x0001_2+A"N_x0019_Ø	t,A*ÃÃ#_x001E_ú+A°_x0013_Ïë½_x0017_,AÐ¿_x0005_Ù+AinÐ£L6,A"íÃGí|+Al£r_x000C_Zÿ+A_x001B__x001F_?ão+Aÿ kå_x000C_.A®&lt;(à+Aê1oÐ+9-A²S´_x0015_Þ,A\ÃÙ³Y-A_x0012_¬H¬v/-Aé×Ál©È+A£ïaWGË,AX 	_x001B_ÖW-A&amp;4îÕ)=,Aì^!Èþ_x0007_,A×_x0002_åSô#,A4½Äü$-A²cuËÓ,A_x0017_Ùd#I-A_x0008_ÚËºÎ,A_x0002__x0003_'×Æ¾FA+AöE¤]Ò+A®X],AFjñÜ»×-A_x0010_§f÷ä,AzAÞ_x0015_M,AaQì_x001A_,AiZú³Êþ+A;WH_x0005_aÕ,A_x0019_ëÓ_x0008_/E,Að-e£,AÚM_x001F_7X,A&gt;ï_q·,A­Ó_x0013_©,A8®uãb,A?ÐùÖpÈ+Am_x001D_)¤#_x0007_,AÎûç+A G¢W3,A&lt;Q',A·ÄÆBéÔ+Aÿo²y.=,A"A_x0012_X_x000D_«,A}//é-AÀÑui,Aàù=^Á+AÜR_x0001__x0002_&gt;,Aòñ uªy,AM_x0008_}°Àj,A±%Ùê'ã,A â©È: +A×ç_x0013__x0001__x0002_f+Aº_x000F_7+Ä,A_x001A_G(n+AÃÏäÛY6,ALý¬ì:+AÚ- k_x001A_K,A_x0012_Æ]_x001C_-Ab£7Åé,A_° CuÐ+AT&amp;/ÐÉð+A\ð_x001E_ 2_x0007_-AÍ_x0005_Ùm/-A`?ûTL+A[Ç_x0004__x0010_]+Aæ½~_x0002_z,A@éÚ%­,A?´ó=ø+,AQ_x0008__x0016_ân+AÖ§_x0019_+Au¼S^»ù+Aþ3ûû£Ï,A¶ëõózw,A~úS@¶y,A&amp;²_x000B_cÑf,A½®P6&amp;8-AÛgÆN+A_x000C__x000F_]ôïÍ,AuÆV_x000B_æ,A$W¨M,AÉÖeÔ_x0013_|-AÁxHuZ-A_x0001_²¦_x0017_,A_x0002__x0005_o®_x0016_,A_x0018_äïÒW_x0004_-A?n_x0014_Y,1,Aýg9y¦,A¦5QÛ#,A^·/8Ä+ANþ_x001A_&amp;F,AAWmÙ_x001B_U,Aòÿ¿B9÷*AÀÜê_x0001_ßN,APú·tµÐ,AyIpâ_x0004_H,Awq_x0003_Þ+A_x001D_Y±m@k-A|ÇCù]_x0019_,A½!HÃ,AH _x0004_n_x0004_Î+A¼_x0016__x000D_èl-A_x0005_/_x0017__x0016_h-A_x0019_DU¡l-A:û@f®,Aü¯_x0012_®&lt;+Aü¯Où+A_x0010_J»©_x000C_,A£èá_x0006_f-A°µeÖý6,Aè&lt;I{W-AìV_x0002_ß_x0007_-AI_x0017_Á_x001F_±æ,A®_x001D_7_x0002_C©,AÜeè«Õ+A ¹j5_x0001__x0002_},A@J«+AÕ&amp;V,#h+AÐ_x0014_V÷Å&amp;+A5õ³³_x000B__x0006_,AØËH_x001B_0;-Aó±T°ª-A¦T_x0003_Çç,A^FIÐÝ,A_x001F_Ébê_x0014_,AUuÖÚ÷h-A¢ÑjÁ @+AÉgðµn×,A_x001C_]CëqÛ,A_x001B_üã_x0015__x000C__x0005_,A_x0012_P?_x0012_Í,A ôb@Ã+AW§¨x,ATðòÓß¯,AT	þ_x000D_ù,Açá»)Hù,A[÷À&gt;,AH­øl4,A_x0001_Ü¹r.Î-A÷ÕÚ.;,AmÈ!ñX\-A«Ö·/òF,Aä/¯Ä+Aìì9_x000B_È,AfAì8t!-AD²_x0015_ð*J-A,BPeà_x001D_-A_x0007__x000B__x0001_±ßºS_x000F_,AG-DEÕ+A·¶"º7-A_x0015_nÄ~ø_x000E_-A6õûsË,A?È°½ï,ApT_x0006_	T	-A(|³ß×-A.\©CÀ+A&amp;íñ§´(+Aö8_¡¬+AÀ_x000E_¦ÔY_x0010_,AØÈ_x0004_ØÝ+AÒéWâ.ô,AuHÊ©O¶,A&lt;F_x001D_p,Av_x0019_[üpv,AºÔ(kun,A¾EÎüz-Aìã&amp;U¡]-A_x0019_aÓ¡,A_x0010_\åæ3",AU_x000D_½7_x0012_à+A°jµ8-A¤\Ì_x0005_+AÎ_x0014_H^à+A¼¢¯Ïñ+A=£OlhV,A._x001D_jwþ-AcKêËI_x0008_,AG_x0003_L:-At_x0002_Ï_x0001__x0002_v¯-A_x000E_DÂ{µ,AñÏ7ïu_x0005_,AÏnDkÍM,A§P_x0012__x000E_^D,A_x001D_m¤¿õð+A®²_x001C_íûK-AO._x000E_Ö,AÃ@ÁÿWÇ,Av9GU=],A4ìHÿ_x0004_,A_x0014_Ù_x001D__x0015__x0010_;,AÖ'yu_x0014_¤,AT:_x001B__Òê+AfÁ_x0018_R/7,A_x0012_»]C,A*ËØé+Aö¶fHô,A´V½Àç_x0001_+A6F`,Ah_x0006_øÛè¡-A Bý,=Â+AÚå_x000E_FÔ,AØ"I,AG_x0008_+#¥ý,Aý@kV³ë,A´1¤.`_x000D_-AÓãZ_x000C_Z,A_x001B_Ã­ùù-Aì /®+L,A8_x000C_H[c-AËøÈ©þ,A_x0004__x0005_eÃä¬Þ×*A_x0018__x0014_|h;,A¸Ö_x0007_÷_x0011_,AÐ .B_x0005_-Ao¶?T_x0008__x000B_-A7ÐR$-A£nÂ,ê,A9(æ_x0010__x001E_D,A_x0010__x0011__x0015_ã~J,A«@¡¹M=,Aòà_x000B_±£+At*[®0ò+Ah&lt;@6+,A0ï&gt;õ+A²E_x001E_ê7,AUýh·&gt;µ,AHÄû(Ü-A±_x0002_¹é -AöÆª¹s,AÛâ@Ç7Ã,AÝ\FÀÆ,AM_x0003_ìxØ¹,AãÛcL¿+A6Jù_x0001_%¶,Ayµ»oÜñ,AÛ7Qx,AË;ÜÀwî-A(aÄ_x0003_g'-Aµ6{h_x0003_,A_x0019_,_x001D_DÝ}+Ar÷¶_x000F_ð,A_x001A_µ¿_x0004__x0005_t]+A¾&amp;»+A5Éªõ¡.-A&amp;®ÕñÇ+Aß,_x0004__x001F_©ï+A ½Ì]ÜÔ,AÿY{_x001E_BÕ,A²-Ô_x0011_-A_x000C_6fQ+AªõÌõ	$,A9_x0010_S%p,AVÁv -,A³Ö¬èg=,Aú_x000F_ônû,Az_x001E_(ÿ@,Aý_x001C_:Ñþ,AÆ_x0001_-Ì_x0003_-A¿U_x000B__x0001_, +A!½í		,A!¶aî~,AXz`-A ¶_x0012_¶ï+A¾lÇCQê+AÈoþlú,AWXò£¬G,Aà3):Ò×,AX;	e,A|P¿Nc,AäË0k+A¿hÞ«?,A|¡_x0001_8_x0002_-AR_x0010_8¥,A_x0001__x0003_ñMëÜÅæ+AOYlªæ:,A_x001E__x0016_îhñ,A|©Ù),_x0010_-AÃ_x001B_F{Ì:,A³¶n,A¢î|_x000C_i_x0006_,A}¥M§"/-A%ål_x0004_"¦,AØOfçH,ASÊ±_x0001_õ+A7/¼$Ø_x0014_-A°¥ÿ6À(,A¢²àú,AöduÔ,A_x0006_U_x0015_j+A*c_x0014_ðõÎ+A_x0006_Â¢nt,A.[]_x0002_0´+AîA_x001C__x0006_ê,AøDô¼d+A_x0003__x001A_3Î×,AqÓð¡¿+AU7Jik+A7&lt;¨ØïC,A5Ë ©8,A]$Ib)0-AºSíQ-A_x0011_g_x001A_^+Aþ	°¼N_x0018_-AÔxXd,AyÜC_x0001__x0002_ðf,Ad8SxP+Ae¦´°´T,ARtY:!s,A:èÉ|8ñ,AIã#zQÙ+A§2_êu¢,AöRh5½Ý+A2 ­æ"£+AHþ¤C¶,A_x0007__x001A_-h;,A±æ¿6_x001C_+A²T_x0015_ò+A÷_Þës,A`Ó_x0015_ÚV,A~_x0016_Øcn,A9¹j(È,AIA0,AÖ®¬ÿý,A[çëÒlx,AÁU@e_x0017__x0004_-AØÞÖ7,A^_x001D__x0002_?«,Aô_x0013_@_x0015_ã¥,AJ8¾Pñ+Ax½e_x0008_ò_x000D_-Ai-¸Ö_x000F_,AFÎÐ±,Azû5',A_x0001__x0012_Ie,AÜ²__x001C_¸-A_x0007_?ý_x0012_¹,A_x0001__x0006_G³_x0006_²_x0006_,A_x001A_M &lt;2{,AªZ__x0003_BÝ,AoCÝ+u³+A&gt;¦lt+A§Ï_x0008_µäá*AD«_x001D_;,A*ØKþr,A¡¦@_x0015_õ_x001D_,AØÏüT_x0008_ö+A_Ô¾E,Aë{û¦zP,Ao×Z4Pü,A_x0005_ö&lt;_x0008_\,AÍïóXK-A rS¢)8-A¨ðCá S+Aô_x001A_ZÔ,AÝ¤JUæ&lt;-A_x0004_s`_x0006__x001E_,ABô¶_x0013_y_x0014_-A_x001B_ £Ý+A_x001A_v&lt;f~é+Aù©G,AÈ_x0005_U ._x0010_,A_x0017__x0010_(æ¥,A8¦ogÄÆ,A_x000E_â_x0002_.,AñaÎ_x001F_¾Á,A_x000E__x001C_ý	_x001F_F,A3hõ3,Ar_x0011_|p_x0002__x0007_m",A/Yôs:¬,A&gt;_x0003_§ý_x0005_ð+Añ6ÕJ_x0015_,AnäcÍÃ,A³_x0013__x0010_í+A[_x0016__x0017__x001A_ð*A(._x000B_W_x001B_,Aì}]{,AÜ³&amp;?©+A£¡dÿ¾_x0004_,AæÂßMF,A1K1S-A_x0010_ÎÌ¢yà+A_x0002_ËÂ	æú+A0Ò_x0001_úÉ+A_x001B_é_x0001_9,AlHì}±q+Acø¬E­±,A"*`",A_x0017_Ð´¹^s,A-¤RG,AÀ X\_x0013_+Auë_x001C__x0010_,A¨ÞÞrÊ¨+A.Ï£Ëþ_x0012_,AÞ}ìa,Aß+_x000F_}U,A_x0007_ÔÁ_x000B__x0003__x0002_-AÄ_x0007_Vï,A_x001E_GÒ_x0006_ùX,A_x0010_õ:e,A_x0001__x0002_¶]·,APá-Að_x0012_auÆ,A´^càG=,A|ðHoÑä,AÒÆ_x0016_Àå'+A-êTm_x0016_û,AÑ6d_x001E_à+AÏ7´.iÓ+A_x0012_ÖýíÎ,AZrÞÈ,AP7`Ý_x000C_Ó+A8È_x000D_}.ã+AV4Æõ,ArxoãÚ,Aîìÿ»Îø,A_x0002_»\ò,A¥Lá°¿Á,A_x0004_ïh_x0008_ðÏ,AÏYôÂ+A_x0004_2ðÚ +AZôêÁ°,Au§sgï*,A¥y_x0012_mÏà+A/O_x0019_ ,A_x0003_Ä*éÓ,Aµ]]Ó¹+Ax&lt;µ&lt;ûÀ+Ad&lt;ÍÀ0+Aªø·{ýG-A¨_x001F_Å¦¾+AÎÔ_x0014_&amp;_x0001__x0004__x0003_-Aa5ªFZB,A%zþ^_x000C_&amp;-Abè|o,A_x0018_É£À+A~OÝøÓ+AYÐÉÞ+,A7]|ù#,AÚ©²´ÿ,A_x0010_ÂÖÑ¶æ,Aw4Ï:+Aoê_x001C__x001D_è-A´aÇ_x0008_'_x0017_-A»éRÕµ©+At*¡nÃÂ,AppüM¤,Ak6ÓÁhé-A¾ÓV½¸±+ABFîuO-A¨uHìt+Aüú6¿Å¯,AÇöýêÛM-Aú°Böm-AäÊ_x0007_©»,A_x0002_"C«ð},AÉ±xoù,AýDvü*p,A_v|©Óæ+A8Ð¢¦_x0005_,AcD_x000C_Ø+·+A:_x0001_X_x0004_¹+AÔ=hQF-A_x0002__x0003_ò¯4Õ,A¨Ù ¨E-A´HQÀÖ+AÒÖ_x000F__x0008_&lt;-APd¶é_x0017_,Ah2¶)),A÷ñø_x0010_,A!_x0011__x0018_U×,AªÒÒÎÿ¾,Aº¶Wý²ú+A[£KWº,A-*ÔS_x0004_«+AÑq¼Ua^,A ûtz,A__x0002_ZzC_x0013_-A_x001C_¢_x000F_ªÚ+AU9©|¸U-A÷__x0005_÷I,Az_x000E__x001B_÷d,AG8®o,Ac*GRà*A-_x0003_08v-AØêmÒ+Ac1Þ,AÜ.ÖJï,Añ¤M_x001D__x0001_ ,AM8NâPÂ,AÞ±3_x0005__x001B_4,A/¼æüq+AlÍYØ_x0019_­,A_x0006__x0016_éÏX-AF_x0003_~_x0019__x0004__x0006__x000B_C-A^ø8_x0019_=,AÁ_x0018_Û¬¸_x001B_-A_x000B_ðòî¹Æ,Aâ_x0005_¡°ú»+A8^å·M-ABÓ3;ýâ,AÀ_x0014_ÍÕz+A_x000C_¸zn·,A\_x0013_·Ë¬&gt;,AÕ³?rF-Alõ¡ÅV»,A¿ï_x001B_ô+A|áÓPõ+A#2É!þ,AÐ_x001E_OµE-A8o´M_x001B_-Avs÷Õ0,A	_x0002_µOhû+AÏá#ç¹v,A_x001E_t=^;,Al:¥_x0002__x000D_,Aâ¦¥Ê_x0012_,A_x0006_¸£¹±»,AÂ_x0001_Éz±+Aù¬e·,AÕ_x000D_*K²å+A¢_x0003_&gt;íkU,AÙ	üe,A_x000C_©%	Ñ,AU_x0005_&lt;,AÕ×á_x000C_³+A_x0003__x0005_ù_n_x000B_V,A±_x0011_êo©%,AèÂè8î_x0014_,Al*ïjOê,AA_x0006_¸äô+AL¥ÑdDå,A&gt;k_x0013_5î¾,Ak¼y£¬,A©öX+AÕ|_x0002_*_x0017_F,A¬ðG°¹ê,AÄwì+A§Î]æk±,A_x001C_èeN,A_x001C_Vujê+A	!öü`,AVJáð$N,AðûTL_x001B_-A8Á$è_x000B_,A²_x0019_×âl+Ab_x0007_Ì¡-AÔ.ìQå+A_x000E_dOcPÃ+A5~'_x0018_¬ÿ+AR(C4À,A_x0001_¥[fñ6,Af&gt;x¥+A_x0004_¿ã¶,AaYI _x0006_ª,A3	ñ_x001B_u,A°ýÂ,X(,AÝ_x0012_NK_x0001__x0005_ÝÀ+AÐ*ìªË¥+A'_x001F__x001B__x001F_Õ»+AiQ_x001B_wd_x0016_,Aj[_x0007_3_x0019_,A¸-.OZ|,A*£È+6+AñaZR¼,AW0_x0001_'~Ô,A¯_x0002_³®A,AÆ_x0012_µÀ¯Â+A_x0012_î|Ê,A$_x001B_Éÿ_x0011_»+AüîÔÍi,Aêä4@y,A_x001B__x0006__x0003__x001E_?-A_x0004_JÛH_x0019_--A!¼ø½ä·,Aò[O³Í+A_x001E_Ú{[.,AÕ®Ê_x001A__x001E_¸+Arë«ö_x0016_-A(ßE_x001C__x0015_w,Aî@ÉÉ,AgÕ_x0004_\",A`þ_x0011_ÈÊw,A3_x0018_+_x001A_ÿ,A§}:RZ,A &gt;ì\,A_x0007_ó8«ª,A,_x000D_Ò©b,AU$ÕÊ+A_x0001__x0003_q6!I-_x0016_,A`ßu_x0014_-A[_x0018_%Ä,AdÄô®+A:Ò)_x000D_åJ,AØLcnO,AÊ¥o¨6,A´Ç¨ðÕ,A ðÍø§í+AbÜ)Ú5P,AFÏxM&lt;,A }_x0016_=òº+A.°â_x0001_Ý+AØî¸jè+A_x001E_aÉ-±Õ,A	¨_x001B_2,AÄ&gt;sRT_x0015_,Aãì¼£ÜÂ+Aé^FA-ALÁy$s,Aè_x001E_¸_x0015_h-A@uÒ_x0013_¼+A_x000C__x0008_¥æ_x001A__x001B_,Aúõ_x0003__x0002_å,A¶W_x0003__!,A;C-®_x0019_+A9Éo_x0019__x000F_§,ABï7,AÜ~_x001C_ü,Ahão¾¿,AÄ÷.Ù¾},Aj;Û _x0001__x0004_v£+A]µWÝü,A^8q_x000E_æ+AÔ_x000B_~_x0014_Aù+AP_x0016_%1ì½+Av«HIz+,AÝWÔu_x001E_,A`_x000C_ _x001D_Ë+A_x001D_£_x0018__x0013_ÄJ,A),AØBùZ,Aû5¡ákB,AKh_x001F_'"-,A¨Î{_x0008_,A_x000F__x0018_ã`ÔG,Aâé+FJ+A_x0008_ÉR·,¹,AnÂ«]_x000E_,AÊîÓÇ,-A:¯.tË_x0002_,AíÀú_x0018_W!,A4NÁóÙ+A¢_x0014__x0003_S-,A,_x001B_QÙìñ,A_x0001_Ô|YÓó,Aj¶Bß+A_Ä];_x0014_ý,A_x0006_£Ùã_x0006_,Aáô_x000E_Ó*Aý æNØr,Agsð#_x0006_ñ,AÓ7_x0010__x000C_^[+A_x0001__x0004_òAu;Ô+Aè0ÔÇ:G-A ùW×ÿ+AÓì®N,AF_x001F_æée+Awxòà¸+A×8_x0003_.O_x001B_-A_x001F_Àow_x0012_,ADa×	_x001A_,A_x0002_Î½¿Å£,Aök&gt;Dm-A2_x001B_ )F_x0010_,AX6|â,Aô¢®S¤_x0012_,AJwC¹;_x0003_+AÎÆeë¯+Aæ¢_x0001__x001C_p9,Aò`_x0017_*_x001E_Ð,Afá_x0014_¨Ú+A¹Ü`_x0005_«+A\_x001D_Ê`1P,A³å_x0019_í[+A®_x001C_B_x0006_fw+AuEÐl,Aê=_x000C_9çn,A7_x0007_|iÇ_x0014_+AÒg_x0005_¶¡Z+AZg_x0018_À,AôO_x0003_Wm»,A²±W]9+AM÷K,Aw"Ñ¾_x0003__x0004_¨-AÉÙ,nhR,Aé§rî:Þ+AköÚ=h,AC{6ÿµë*Al~Ówé¦,AºáT_Þ+AîÜÃ_x0004_U),A¾}ìS_x0003_u-Au_x0007_¨~Xë,A_x000E_/_x0005_8_x0008__x0002_,AvÚ®/«g,Aí,|â_x0006_,A_x0010_Ægë+A£wó_x0001_©À+AyÞO_x000F_Go,AÚÁÔ[Í,A®	÷¥mã,A*})ûù,Ah®úÒU+-Aáyqt,Ae_x0006_¡³,Asòv;Î­,A|v._x0003_ëå+A0+_x0008_ÅaK,A»H³Af,A_x000D_'YZ*-AbX£1¦Â+A¶F£À_x0018__x000C_,AÀÿÔË_x0017_,A\«+À,AËð@_x0018_Ìv,A	_x000B_a_x000B__x0007_¬(0,A_x0013_ù_-Aîÿ_x000F_Ç_x0002_,AüÓ³·æÌ+Aö1E¬ª,A XN=£+AÜq'_x0012__x0006_Ü,A_x0010_;_x000C_=+AV4Âï{¦,Aö¼ªr,k,Afñ_x0004__x0005__x000D_^,A¹SBp¢,AÈnõGÉè+A _x0001_ò)bv+Ac}.ÿ%,A_x0018_¨_x0014_¡ºÖ+A£öÇ_x0007_§_x0001_,A¶ë|_x001D_È+AÅ_x0008_§"_x000C_ú,AÄjúé_x001F_.Aò¶¨_x000F__x0017_,AúdÎ_x000D_þô,AñØÉ#ß+Aô_»áh+A+æ\ ^O-A!¥j_x0013_-A-&lt;_x0005_+-A,_x0003_?E_x000E_-AÂKød[,Ab´ô,A¦Â¿ID,ADØ_x0004__x0005_¶Þ,AÈÓ&gt;+A£Døÿ`ú+As_x0008_/´5-A_x0002__x001E_KAÔç,A;i~èF.,A^ÙåäU-Aü_x0011_«¼­,AÏyíËît,A:'¶hwÏ,Ap_x0015__ìMm,Aªz7_x0014_¤,AW|®5,Ac_x001B__x0001_`]Ä,Ax0_x0014_©_x0006_,AÝc#ÉÎ,AV®t,Aº¦Cß_x001A_-A_x000E__x0017_¥C_x000E_à+Avnù,n7.A_x0003_Ó¸_x0017_e,AR'¥ç9-AÖ§­ì_x0006_-AíÓÀ_Ê.A«Ò]Ðè,AÒ_x001C_«Òd»,Ae¯Z_x0003_+A:k\5½*A:8ã±`5,A_ò_x001F_+A_x0001_rÅ~iá+AZÏh3ðh,A_x0001__x0006_]ßq_x0004__x0006_ .AÖZÅ]Õq,AÁJ#,AwôÐ_x001B_+Aô{²£zI,Aâ&amp;2¿Æ,AÑ«-e&amp;+A_x0002_ë±´­w,AÌg_x0017_Í{+A_x000F_À_x001C_r+AµòóMÇº,A~à_x0015_9:+A­r	k+AMß®³_x001D_,Ayív_x0005_3,Aºq¨ERg,A8GtAr,AA&lt;¾_x001A_[,AùYþá$-A"²hîñ,,AV_x001C_Ï·_+AºÔg¸7Þ,Aì_x0019_Lq+A`²ã¾,AH_x000C_V±1,AÌý_x0010_£2+A-¦²Þij,A_x0008_«Ó(^_x0012_,Aæ_x0017_îÕï_x0019_-AÄ#:{Ã_x0003_,Ah§_x0016_®_x000E_=,A_x000E__x0008_ß_x0002__x0004__x000C_,,AHúàOÛ3,AÂ_x0011_WÖ_x001A_L,A#5_x0003_Ò%,A@_x001F_Àb_x0008_ì+A_x0019_Ãw_x0010_Æ+AÝ'\aM-Aí½ïÀ¿é,Aî²,AÜ0\ðY¹,A®{¥^HÆ,A_x000E_SóM=,A±ÞÂ«ôO+A0_x0003_ôó,A´@ÒyÆÙ+A_x001D_J&amp;á_x0004_,A¼hIRzª+A.û_x0013_®¹Ò,A_x0014_tözÓx-A;W~Ñ_x000C_k-AT1i-#Î+AòÅù_x000F_8+A57à¾:·,AhS#_x0001_µ,AØD¯_x0015_î*AOO_x001B__x0006_T_x0017_,Ae¹Í?,Aè5-ª+,AD5Íù×_x000F_,A98Î9Á,A]:_6©ú,ABR?,A_x0001__x0003_Û#³,ApàÀÌ_x0015_-Aëtz¢0{,A_x000C_P7k-A_x0002_¸Î¦,Aj­_x000B__x000B_a_x0017_+Ayy¾Ó2T,AæÒ/Ï-,A_x0012_xl1_x0007_5-A¼Ï6_Jç,Aõ®³ó|,Aõ{k1aQ-AãÌûöM,Aw%÷øÐ+A«ÏcA,AÔ@½mý',A_x000B_µJ_x0007_ê¼,A_x001D_¶5À!-Aã]â*,Aºþ_x0001__x0019_{/,AØ&gt;Ïþw,A´ºM_x0013_ÁH+AjÇ1Â_x000C_ä+AjÞ_x0019_áü6,AËN? É+A:£,õ--Avv_åk&lt;,AÌû_x0014_ãÇ,Aë;ìÞ®±+AbæÎ_x0002__x0019_-A#VõEj,AàÞd_x0001__x0004_ÝX,A_x0018_ûËmÔ8+Aë8 _x0019_æ:,AZx_x000E_Ü2,A¿5ÃWµ+AÎxD¼_x001E_Z,A_x0006_L¿`_x0013_j,Ag_x000E_»Ýf+A_x0007__x0010_8Oä,A ?ÇhÑ+A¹6Iæì,Ajx«®k±+A{h_x0008_d^R,AôÑN2W,A0ß9±_x0017_	-AÙTÌ¿_x000E_©,ACH`B®+A"[uÃáÞ,AØð _x001C_n+A_x001A_³$cw,A¸ÒÕ Á,Aï|PñÍ_x0011_-Ao·ãªê+A)_x0008_Qh+A4°¿Å_x0003_-A,þÄ4b_x0003_-AlÆÈy¶,A_x0002__x0017_Í_x0006_,A_x000C_,Rò%	,A@ãÀo_x000B_Ú,A_x001C_a_x0010_-+Ad®#Å,A_x0002__x0003_¾!*µ ,A¶T¡ê_x0018_ý+AiJ3 Æ+A&gt;Ù|+A_x0006_Y_x0014_í,A¬¸è_x0006_-A2{ªC_x000F_Ý,Aö2v%%v,A_x0011_Àcë,A2=s,ä,AëãQÚ_x0011_v+A:|µbI_x001D_-AÓ,A=¥ÜÜýã+AV_x001A_U;è+Aaè5_x0003_-Apw_x0006_ø6O,An2á`_x0007_,ATo¬))7,Aoa_x001C_ßÞ,A%/±Bö,Aªgâ1´+Aòn¼J&gt;,AÜçoâ¤3,A_x0015_Y«,AP_x0003_¾d_x0005_@+AÎlï&amp;),AîÒPßÜ_x0013_,A_x001C_8Åó+,AÇ×Eµû,AÀù_x0001_n¨,AÆ8Ñ_x0003__x0004_Q_x0003_,ArWc#},AJuD~ÕW,Au³M¼U,Aý{M½{_x0010_,Aè£_x0008_×®-A|ø_x0016_(ô+A&amp;Ô_x0005_÷_x000E_,A¼öXËò¸+A©s?_x0003_ð©,A4_x0017_©à¡+AÇB_x0018_"ú+Aè,_x001A_Åü+AËè(­T£+A_x001A_ß§Ñ_x000F_±+Aû-Ô{^_x0013_-A©ïSBZQ,A4mÐ²õp,Aá_x0003_^P_x0016_E,A_x0004__x0003__x0003_kuè+AÌ_x0007_íI__x0001_,AÄá/Aü+A_x001B_&gt;ÄþNÎ,A&gt;rDÆ¹,AÃ¼ÝÉË,A/_x0002_Ç²ý+AD¶þÝN,ARÓ¬ÙØ+AàdÙp|,Aôº4ÊU"-A_x000E_Á]OçV,AT7ÎF9~+A_x0001__x0003_q_x001F__x0002_3ÔÊ+A§we­§,AÉõyº9c+A_x000C_bm_x0002_çÓ+Aµü¤x»+AP6ÊÚ=ã,A2^¬êã&amp;.A_x0012_;_x0014__x001B_¥&amp;,A¶ÞE),AÎsIsó,Aâ&lt;Õ_x0015__x0001_Ò+AÆ?c_x0006_-A¥_x0007_åop+AÖ_x0006_zÀf,AëI@å³,A5_x0018_{&lt;_x001C_-A_x0015_ód9_x0012_+AbDvÛ#-AÍ9áhÏµ+AôfM#_,AÔï_x0008_ü¦,Av1öF_x001B_ò,Aâm£dU_x0011_,Alå_x000E_,AbÓ¤³_x000B_-AefØjm,Az@$%_x0016_-A©äTÔõ,A~_x0004_½×Ò_x0007_+AÈ_x000D__x000F_Ö§,A}T#ÞóY+A´+¨G_x0008__x000D_-ô+A_x0001_ê'³.S,AÑMTÓ8+A_x0004_qçC+Aq-_x0006_D%u+A½ë9§,As_x000E_Hàk,Aút¨_x0003_\ ,Am°Å0_x0007_,A.¿&lt;_x0002__x001E_,AfZnúö7,AWQÜî_x000B_-AìÛ_x0005_Ñ,APåèY7_x0005_-AFËîÎÑ,AD=¥5_x001E_&gt;,AÔÃ^d­,AhJÔ5-Ax³&amp;«®-A+TL_x000C_:,Ad3q°_x0019_½,AÌìV¨[,A~èKDW®-AæÓHê1+A)	£_x001A_,A¼C;,Aæ;û/`,AìÔ®VBx,A:Ñyû+A¶3È&lt;,Aöy§ßQ,A¢	_x0006_Mþ&lt;,A_x0001__x0004_¤HëºÈ÷+AD¯p¯c;,A¸@¾}£,Aì¼×"¤½+A_x001C_!­×Ì+AE}Êø±+A/ïX¢`,AàÚ¶¼à_x0017_,AhÝ¿_x001B_'-AøèJûél+A_x001E_O2_x000F_,ABÏ®_!ù+Aßp§i±d,Aù¼À_x0003__x000C_R,A¬#q_x0005_-AUB	Ó`.A"_x0008__x0010__x0018_|-A_x0006_S³÷&gt;×,AzùrôU,A»_x0018_8_x0018_&gt;_x000E_,ApïwÑ*b,Aß=9´Ë),A&amp;B¬1,A,nÖªý_x001C_-AKSy_x0008_ ,AÒ4ÍØÛ,AGûO0,,A:Æ_x000C_2/ô+A_x0007__x0013_ ±,AW_x0007_Ó,AÈa1v_x0002_+AÇ`ÃÁ_x0001__x0002__x0011_a,A_x000C_ñåßÞ7,AîC¨lÛ-A_x0018_=êcv&gt;,A*¿zÁ_x000F_&gt;-A{__x000C_7,Aå¼GSY+AÖÏ$«ª,AYõÌºì+A6¯§÷_x000F_,AÚ$_x0017_ú¶_x0012_,AªÅþ^+APVJ%ÕÈ,A2|1;àh,AÎ?ÅÚM-Aè_x0017_õÛZ·,AO¯5_x001D__x0011_,AYÓûP7-A²wK.Ê_x0006_,A3¥Òª¸_x0017_,A?|03_x0011_,A/,pÀ&gt;+Aï£Ià£+A×f_x001A__x001D__x001F__x000B_,AS·_x0017_EIX-A9é^+-AÂ _x0014_ß9¡+AÓü+Aú[¸_x000C_,A²Ærù&amp;,Aö¿z_x000D_ÀC,A~M8_x0011_-A_x0001__x0002__x0018_$_x001C_¾h],AFái`¿+AÞW¨@_x0010_-A¹ÊËkJì+Ax^f)r,Ab³r!¹+A_x0014_Ù®&gt;,A_x0015__x0008_ñýg?,A£_x000F__x0007_ÐË,AÞ0Ë§_x0010_,A³ ï(_x001D_,Ah°F_x0008_Z+AyÊ",A_x0010_;Ç_x001B_òÒ+A_x0002_ö+-A,ð¶_x0013_-^-A_x0016_?lÈ)_x0017_,A_x000E_*ôkrß,A{ü ?å+A_x000E_T4N@R,A¥"ÊB}+Ar_x000D_¦Üc,AðzøÛÜ_x001B_,A;ÜBå²_x0007_,AäøA_x0008_K·,A&lt;_x001B_q¹]$,Aæõ_x0007_èj-A5_x0013__x0015_hdW-AO?ÔÈa,A@~{É£¸+Aê¥"í1Ð+A¡u_x0007_Q_x0003__x0004_8Ý+Azpï;åN,A2ÅA)G9,Aã§ñ&amp;NS,A°&gt;R}·c,A}OÚ#_x0002_:-Apï4m+AK$#3êÖ,A¬PP ãW,A_x0015_Ü{NùR+A}éz'+A_x0001_lSpÃÚ,A_x0002_dK$VT+A_x001C_cjõu,AmGù1¦_x000B_-A®_x0011_Yý{ì,Aù»_x0001_»æ#,Ax@ØÞå+AºE9_x0008_;,Aè0Jù@å+AC¶T_x0006_,A¶_x000D_=Q'Á,AØÂdÔj,A¶ÊvFP+A| Ëª«+A{_x001A_&lt;_x000C_ò_x0002_,AË¥ìmm,A Z_x001B_µè+AR°#n,Ahè&gt;_x0011_éõ+Aµã¢_x0002__x0003_,AdöKÕÇ+A_x0002__x0003_qî`Ôr_x0001_,A_x001B_Æ!èCö+Aò_x0019_aú_x0011_+AR_x000E__x0013_Â1,AívÜ ùQ-A_x0003_bl-É+Aæ;²$å+A±g_x0011_&gt;,A_x0015_ÏV.O,AÜÿ_x000F_|ò+A_x0001__x0019__x001D__x0008_-A3ÒÙ_x0011_X+Aàaú%t_x001C_-A2_x000D_yë-AÒøÙ_x001E_¡+A%*³@,AFûq÷d,AZ|_x001D_Ul,Ap»ö°_-AõÃ_x0005_Ñ+AHÙlù_x0008_,A¢(æµ¨_x0010_,A4Ìðn -A¾ËG_x001B__x0003__x000D_,AæE)l],A§¤C:_,AÏ _x0001_+AA¨_x001D_íÇ{+AñÞ_x001D_ÖñÈ+A'Ú¼lô_x001D_,A(÷E^X,A$_x0003_®q_x0001__x0006_O],A{´ÆÄø+AFïT_x001B__x0004_3,ALTO^,Aû.^kZ,A_m+ë¯è,Aª»À4-AN¾ÎD¥,A_x001B_¬?¸,Aú¹A¿ý_x0012_-AÎê.È]+A_x0010_¿Áá2u,AO¹ôõ­s-A%ö/}0,AFvm*g¾+A4µÂ¦+,A_x0004_üj_x001B_Õ,AqÂ|5Á+A)V_x0002_5R+A®æ|ä×7-A«V£w6,Aq6r·ÝÇ,A_x0002_ºW_x000F_¦5,AÒ_x0006_ew3,ALÆ_x0018_õ*-A_x0005_TDÊù,A_x0004_¬_x0008_µo,AÝµ²_x0003__x0011_ú,A3éIÀ+Aà"~Ïý+A_x0014_k_x0018_Y_x0005_ì+AÐ_x0005_p9A-A_x0001__x0005__x001A_¶Ü¢ñX-AR×3Àó+A_x000E_Ata$-AÂ_x0002__x000D_-A-N{,Ah½,#_x001D_Î+A_x000C__x001D_)­e,A¨ñä[_x0014_é+A_x0003_rÓ_x000B_z«+AE¦ÀèÖS-A¶:{V1d,A÷"8øø_x0015_,AµDêy	-AÉ_x000E_&gt;±ð+A_x0008_`nÞZ_x0003_+AmûÊ¿ûC-Aû¨HjË{,A'_x0017_·¿aÉ+A_x000E_(ÙÒ¬+AÍ5Xã*A2_x0018__x0011_y5¼+A¨ñ=,Aáb´Þý',Aöù`U,A@.'Ç_x0012_Z,A´ù_x000D__x0004_,A^þ«wgÒ,AÜS¢ÍV,A¥V( ¢,A´_x000D_²0ý*,A_x001C_°¾_x001E_m-A-ÂÞE_x0002__x0003_$V-A¬	Ò,AA_x0001_¯íºO-A.0¿#Ò¸+AòìODÕ,AýxÆæ~,A_x001D__x001C_JÑö_x0004_,A_x0006_!_x001C_£s,AÀ_x0005__x001E__x0008_õy,A_x001C_¿_x0015_XZ,AºÙô_x0017_-Á-AÛ_x001F_3ÙN+A­_x0017_ú)ßr,Av_x001B_¨|½`+A_x001E_ÔþFÈÀ,AíÞNî&amp;-Aã_x0008_¾ÍÊ,A[­_x0015_f+A_x001C__x000C_ñ_x0019_ëX+AÔº_x0010_»_x001B_+Aa_x0003_çc0½-AD&amp;,_x0007__x0003_ö,Aò_x001E_Syß+AÁG6PS,Aa_x0006_êÉ,A®¯ÞõÍ®+A_x0002_ºvwFK+AØãQu·_x001F_,A_x000F_ÒÝ²@Ë,ATÁØÌ¼,AôoÉt+A¿½_x000B_iq+A_x0002__x0003_3òÂ`,Asgw_x0017_¡-A¨¸Íf-A"_x0006_H'°_,A_x001C_ÙtK-ì+A¢½ù5ä+Av=d&amp;ûZ,AØå2C¢,A_x001C_è2»Zc-A9púaf,ADÅüì@p,AD#ÜK+A_x0013_KËÒ_x000F_-Ax¶Ã?,AJåv_x0001_*,A_x0005_+-þ,A_x0014_9î¬ÿ,Amzfâ,A4vÛ^u_x0015_-ADë)_x0004_X-A_x001A_£&amp;{ÿ+Aáfõô4,AF&amp;	,Afõ­®,AL_x000F_dY_x0001_&gt;-AC_x0004__x001A_ìùè+AÀn_x000B_ù_x0011_t,AáÌî_x000F_kJ+AÊ2&amp;x­,A_x0003__x000F_`÷_x0010_Â+A%²K4¨+A¢?ôü_x0001__x0005_Î,AÉ_x000F_#p+A¦_x0012_sU^,AÜy_x0002_&gt;Hu,A¸yä_è+A_x000B_ÚT&gt;R+ABR È3Ú+Aº^_x001E__x000F_uó,A]8õþ_x0013_,AmÚoíÎ+A_x000C_AÉ_x0016_ª-AÙò=a/v+AZ¨ó¤»+A¸æ6À_x001A_,A®Ô_wÉ¨+ApdÐD\,AÓ1_x0003_îÆë,At ÀYÞ+A'Ðæo,A÷î2ô,AcÚÁçÕ--AËºò³'-A¯_x0016_.Õ,Aô`þ[,Aþª0Æ-A²_x0008_RFæ,A$zÞÏÕo,AÖ_x0002__x0001_é?,A_x000C_{:ÏÓ_x0013_,A¡gæå+AnGL_x0004_f,A¨ìo	_x0002_Â,A_x0006__x0008_vö®_x0003_ÂÈ,A_x0011_Óª_x0006_¡_x0007_,A5éO_x0016_\,Aâ_x001C_}S¿,A_x001A_ü_x0004_YÈ_x0001_+AÔÍ7HÒ+Aíg Üì-Aâ§L_x0018__x0013_|,A@æòÙÌ_x000D_,A&amp;WúÀôp,Aòu_x000C_,AR	×{,A_x0004_rÈÜø,A_x000B_ì¾Õb,A,{IñÐ´,A_x0002_&lt;:}&lt;,Aækæ_x0003_ø+AAÿmÉ£+A	â÷¥ú8,A_x0003__x0015_RÛnÊ,Aæ¢Ì²G0,Aìà ×Et,A_x0016_~;Mf+At©oýó7-A5SB_x0007_&lt;+A½Gª_x0017_lm,A8_x0014_T_x0004_£,A Y&amp;=Û©+A`P_x001B__x0005_'-A×_x0013_TÐñþ,AËO^IGä+Aß·ÂÉ_x0004__x0005_W+A_x001F_Ý_x0010_K²O,A §±^¥¥,Aèa¤ÓRÓ+A*p_x000E_\Ôù+A_x0001_·WUÊ,A6ùFh_x0007_,A&lt;a¿@²+A._x0014_öÁA,AÚTø)_x0016_,AÿOð/Å+A_x001F_£¨Éb_x000D_,Añk$sø%-Ab_x0002_	´,A^u_x0012_Ã_x000E_Î+AâPW¡_x0008_,AZ78´lV,A_x0008_7Zª+AûGEmþ,A4ÙrËS,A`×·A@+Az_x0018_8_x001A_SË,Aü_x0019_Y_x0003_,A.¿¡úù,A_x000B_`ý~,A56y_x000F_+Agó°B_x0010_-AãaAÝö,AÂ@xÄ +A_x000F_¢Rg_x0017_,AÜ_x001F_\×Æ&lt;,AtÝ¶ç_x000E_w+A_x0001__x0002_X_x001C_//_x0007_³+A}aí,Â+A?£`_x0005_ñ+AT)ß_x001C_W+,AØRNl,A 1ê=+AxMúÆ+A8n_x0011_~,Aã, up-AEþKö_x001D_+APèAF3º,Aµ«,Öã_x000B_,A@Å"D@\,A&gt;^`_x0008_X&lt;+Aò%]¸ë½,A5~_x0018_l´,AÀKÚ_x0017__x0016_,A»0ågÇ+ApõUì{G.A=~Jql,A®¿Écû-AØOÐN$_x0014_-AjPh_x000B_¯.A=Fáý".A?ZzÞå,AÌ_Oý7-A&amp;+_x0013_Y_x0014__x001E_-Ar[7ã-A1_x0011_¹__x0015_.AG¤_x000C__x000E_î_x0005_.A¾°ø³[C-Ab_x000E_j/1è0-A°D`î.Aí1_x0014_»|¬.A¨ÅBÛG.A~º¬p_x0013_£.A_x001D_^¬_x0010_Âq-AEïqw­.A©:V-Aîoî}Êó-A_x000D_ÞOQð-A_x0001__x000C_//_x0002__x000C_//_x0003__x000C_//_x0004__x000C_//_x0005__x000C_//_x0006__x000C_//_x0007__x000C_//_x0008__x000C_//	_x000C_//1_x000C_//_x000B__x000C_//_x000C__x000C_//_x000D__x000C_//_x000E__x000C_//_x000F__x000C_//_x0010__x000C_//_x0011__x000C_//_x0012__x000C_//_x0013__x000C_//_x0014__x000C_//_x0015__x000C_//_x0016__x000C_//_x0017__x000C_//_x0018__x000C_//_x0019__x000C_//_x001A__x000C_//_x001B__x000C_//_x001C__x000C_//_x001D__x000C_//_x001E__x000C_//_x001F__x000C_// _x000C_//!_x000C_//"_x000C_//#_x000C_//$_x000C_//%_x000C_//&amp;_x000C_//'_x000C_//(_x000C_//)_x000C_//*_x000C_//+_x000C_//,_x000C_//_x0001__x0002_-_x000C__x0001__x0001_._x000C__x0001__x0001_/_x000C__x0001__x0001_0_x000C__x0001__x0001_1_x000C__x0001__x0001_2_x000C__x0001__x0001_3_x000C__x0001__x0001_4_x000C__x0001__x0001_5_x000C__x0001__x0001_6_x000C__x0001__x0001_7_x000C__x0001__x0001_8_x000C__x0001__x0001_9_x000C__x0001__x0001_:_x000C__x0001__x0001_;_x000C__x0001__x0001_&lt;_x000C__x0001__x0001_=_x000C__x0001__x0001_&gt;_x000C__x0001__x0001_?_x000C__x0001__x0001_@_x000C__x0001__x0001_A_x000C__x0001__x0001_B_x000C__x0001__x0001_C_x000C__x0001__x0001_D_x000C__x0001__x0001_E_x000C__x0001__x0001_F_x000C__x0001__x0001_G_x000C__x0001__x0001_H_x000C__x0001__x0001_I_x000C__x0001__x0001_J_x000C__x0001__x0001_K_x000C__x0001__x0001_L_x000C__x0001__x0001_M_x000C__x0001__x0001_N_x000C__x0001__x0001_O_x000C__x0001__x0001_P_x000C__x0001__x0001_Q_x000C__x0001__x0001_R_x000C__x0001__x0001_S_x000C__x0001__x0001_T_x000C__x0001__x0001_U_x000C__x0001__x0001_V_x000C__x0001__x0001_W_x000C__x0001__x0001_X_x000C__x0001__x0001_Y_x000C__x0001__x0001_Z_x000C__x0001__x0001_[_x000C__x0001__x0001_\_x000C__x0001__x0001_]_x000C__x0001__x0001_^_x000C__x0001__x0001___x000C__x0001__x0001_`_x000C__x0001__x0001_a_x000C__x0001__x0001_b_x000C__x0001__x0001_c_x000C__x0001__x0001_d_x000C__x0001__x0001_e_x000C__x0001__x0001_f_x000C__x0001__x0001_g_x000C__x0001__x0001_h_x000C__x0001__x0001_i_x000C__x0001__x0001_j_x000C__x0001__x0001_k_x000C__x0001__x0001__x0001__x0003_l_x000C__x0001__x0001_m_x000C__x0001__x0001_n_x000C__x0001__x0001_o_x000C__x0001__x0001_p_x000C__x0001__x0001_q_x000C__x0001__x0001_r_x000C__x0001__x0001_s_x000C__x0001__x0001_t_x000C__x0001__x0001_u_x000C__x0001__x0001_v_x000C__x0001__x0001_w_x000C__x0001__x0001_y_x000C__x0001__x0001_ýÿÿÿz_x000C__x0001__x0001_{_x000C__x0001__x0001_|_x000C__x0001__x0001_}_x000C__x0001__x0001_~_x000C__x0001__x0001__x000C__x0001__x0001__x000C__x0001__x0001_:¿ñ)êH.A_x001E_nëÑ-ADó_x0012_BC£-Avð&amp;Wß.AÍ¬NoU¼-Ar_x0004_Ðþß--AôtI!Ô.A_x0008__x0010_\`¯w-Aí¤j«_x0013_x/A|%_x0008__.AéÓvì¼-AJ_x0019_Ýõ%-A_x0004_xæ?°G.A_x0002_ÊBRK,A_x0014__x000B_T _x0003_.AÌÃö*4_.AxQZÏ©.Aû(_x001A_b-Au+è3Y_x000E_-AÎ\PD×ë-AÈî_x0005_ù_x0011_ä-A_x0003__x0004_ò÷üO,AL·_x000D_o_x0019_-A._x001C_§À_Ü-AÔúN¶éb-A3×_x001E__x000F_.AòsØ09-A*éW_x001A_Õ-A:`Ic3i.Aü?I¦,AqÔ&gt;Îèm.AÃè_x0003_ÓQJ.A&gt;Åi_x0004__x0001_.AÞëXs».AÐ»ìÿ_x0012_-A»Ó4_x000C_Å-A²E_x000D_r¬¯-AsÀ¾u-A/ÝÆM=,AÜïxçÓ-A#³`Øù,A»äPÃ_x0013_U-Aô_x0002_*"µh-ATõ_x0014_F%\/A¦RÞ®-AÌ×õ²QY-AÑ4ÒÒ-AÏ^)¾ú-AÒ$ßhw~,AÀÀ	5_x0001_.A^å_x0007_-A±_x000B_'/_x001D__x000E_.AÂ©­_x0003__x0006_¯l.AÝ+).æ,A¸_x0019_º&amp;¼`.Ap)¾/K.A1îæO-A#ÄÓ6-Aªû'_x000F_8-A_x0001_ê$ÿÂk-AB}8¦.A_x001A_èøÞ.AòÏ_x0001_A_x0004_.A­YNê.Aa_x0005_&lt;-AÚvþ»..A§®¼ÃÕ-A&amp;]ÅÍê,A¤y.Am_x0002_aÀõ,AkkÈ:2-AÀy2 mV-A0Öxx-AÞ%ò2³_x0012_-Aúñ ÷.Azv¹4_x0018_/A_x0006_ùW8¯¡-A_x0011__x0004_à}I.AöØCöV.AÂu_x0014_I-AQå×sS.AªÊÍ#ù-A_x0012_ÏºÅ-A9'_x0006_IÓ-A_x0001__x0003_HPZÈ-A&amp;äªpê?-A._x001C_B_x001E_Âã.Aoµ[ÆU~-AlëfñÕ-A_x001C_Ogþ_x0002_.AÂ^_x0002_Ø=?.A'_x0018_kp.A_x0019_8ÆëY.AìkTë´-AÍn!kë-A?YnÛÝ-A_x001A_³_x001C__x0007_&lt;m.A_x0004_¤£Ç¬Å.AôLÁöÈ8.AÙ%T_x0015_ò©-A_x0010_Ú 5K^.AèC6c_x000C_-A(æµF;á,A'F-Aî-_x001B_Íy.AÙ-Ð$T,A¤øfpçd.AømT×w.A6±b½r\.At_x000E_ày&gt;*.A ð_x0005_Þíj-A0Ê_x0006_OX-Aæ_x0018_-A2¦R;/-A"^©`.w.A@S;_x0002__x0006_Iî,A_x0010_Pv±o.A/_x0002_3$Q,A¨ôQhÐª,Aä_x0007_¢ëÝ}.A"w_x0005_-A¨ii¢Á_x0015_-AÊLÑ_x0012_I-Aºõ_x0018_Â_x000C_h-Aàß{0'	-A_îï\Âñ,A_x0004_Y_x000C_dÑ-AÀx_x001F_8î-AÉgm_x0012_+ó-A¦³ø_x0006_b.A_x001B_N°__x000B_Ê-Añ.Nø/Ayl)Z_x0001_-AÚªZê-AMôÔ¦Ó-A¤F&lt;ÿ-A£³Yx .A%¤¼&amp;zF.Aî_x001A_­Ó-AT_x000D_f»¹-A¡ØâÇ-A¤ÞßØ¾-A.þ@ýÒ,A7ÆÎX²-AÜ¾CÚN&gt;.At½_x000D_@_x0003_.A_x0014_Hx-A	_x000C__x0013_²æ©³1.A½g_x001D_r¯i-A_x000C_1KÑt-AÎVnÚ$-AÞ_x0007_ïlÌ¤-AE±_x0005_X\ò-A_x0006_Z¤_x0014_*-A_x001E_ÝUtâ-A_x001B_§_x0012_½Õ,AìýÝ¶_x0013_-A«¿A -A&amp;_x0003_¼_x0003_£,A ¼1LCA-A_x0001_L_x0012_?-AhÜ_x0005__x001A_WE.AÊ_x0015_muºè-A°âg,A·¬_x0001_ÌÑ,AÛÀ¶d_x000E_^.A2Y+«.A¨$½÷_x0018_|.Aöô_x001D_Ñ	_x000E_.AÆ_x0017_òÛi¼-A_x0004_´_x001F_õf¨-A L_x0019_x -Aè'_x0008_lWq-A bÎK-Ai(1§_x0002_.AþÀ_x000B_S¨o.Alñ#_x0007_Øu.AÅüM%Ór-A_x0006__x0007_P.AE¹4á`-Aõ_*8Ù©,AZCÐ_x001D_-A_x0003_Ógm¡7.Aâ_x0007__x001D__x0005_à,A_x0010_e1_x0013_°-Aaðç5o.A«À/ïùÓ,AWL_x000B_|-A_x000D_ù½Õ_x0015__x0005_-AÊ¹ß_x0010__x000E_Ü-AçÜ±FÇ-Aú2^[)-AÚ=_x001B_­ªè.Aóp°#_x000E_-AfWÜ_x001B__x0004_u.AÉMw_x0001_º¹-A_x0014__x001C_ðÊ-A¼¤ü6¼-AëÃ0\-A_x0002__x0003__x0007_gK-A5§kP2-A§her2..AË+|»_x0012_.A£:ÞÈ_x0004_-AÔ*Ï_x0017_³.AI|èL_x001C_.AÜ`_x0004_Ç(/A_x000C_í7_x0017_3Ð-A¸®_x0002_x.At*_x0019_ÂYY-A_x0001__x0002_&amp;Î¹ì«C-AÛxaèÆ?-A]_x001C_¿Èh-A_x0004_qR_x0013_ê -A(Ct_x0013_~.A²_x001A_oOf_x001B_.A6d+²)ü-Al½¬ÚÄ-AÃCuÕR.A\Uqû_x001E_.AJf+.A	¸Re~,-A¾Ð¸CÇ,Ac_x000C__x0002_³0-Aõmè³.AªCauêW.A_x001C_b_x001B_Ê¢È-Aø_x001D__x001D_ô¬R,AHøø&gt;4.AiåT#í-Aµ`¤î¬Î.Aùt®^¤N.AÌ_x0001_ÙÀc,A¢_x000D_{«b.A8!$³ðz.Aâ´&gt;¢`.AÈÇ¥NÎ-AÍ«À:S-AU_x0015_Si-ApÖ¬-{R-A_x0018_+¯åÎ¤,AêÁìö_x0002__x0005__x0008_Ì-Aâ%ßqåG.A¼_x000C_Q.ARBÎ_x000B_¨p.A¸oAÏÓ-ANR?ìÝp-Aå@_x001A_Æ¬è.A0~@_x0003_/A_x0016_0Áxô)-A»»sÐ.AÂl_x0014_±.©.A·ù%,.ADãÛCÖí.AØñaÍ]-A~_x0004_¡m_x000C__x000C_/A_x0012_mÉ¿_x0013_¼-Að×h_o.A_¡Å7¬-Az_x000F_Õ_x0017_«-Aµ¶´_x000F_Y_x001A_-A^ç_x0001_ìN_x0008_-Aª"-=¼Ï.A_x0015_ÍÀÊ_x0012_¹-A\¬oµ­x-A*Ç_x001A_¯1-AHº7fà,AU_x0010_cÁ!¸-A¤æX_x0002_Þ7-A¼¢_x0006_°l#-Aòê£éc-AÀÐæ£J_x000B_.AGðó.A_x0001__x0004_u_x000D_çØVR-AXI)¶.AÚËFÖ\g-Aûê«,Þ-A¶_x0011_0½ÖO-AtJ¾b-Al{Êc¤-A,-7½-A_x001C_xôGj-AÀSÂëï·,A[¼ë_x0010_y-Ao_x0017_â_q_x0002_-Aî/J£®.A_x0003__x000D__x0001_S7.A ,¡F_x0016_[.AÌZmX'3.Aç±2·,A4H¦.þ-A¼*¹tc_x0014_-Ah_x001B_Úg7.AycÆW§-A­¨ä_x001A_þ-A½êçÈ°±-AéÑá_x0012_-A¼í_x001F__x0018_.ApÈÊÎ-A3c s¸.ATY_x0016_c~-A£µ_x0007_ÏT.A ¦_x001A__x0018_h_x0019_/A:@_x0005_Ss-AÁÏñ_x0001__x0002_Ù¶,A_x0007_@g,_x0007_-A8¬÷#±j/Aþ³h¦ìÝ-A_x0012_èê®^ë-A£ä_x000F_o,AÐBïï&gt;|.A¢3`Ìó.A´ô#ð-A¢UUÒ:.AâaÜ_x001E_¬ò-A_x001E_b.Êk.A_pù$4$-AW:_x000E_yÒ`.A?âf	.Aãêøð.-Aà÷_x000C_ÎÁ§-Aê Á%×-Aý¡/Ï39-Ajv5£-AN=_x001E_*-.A*ÌÍMm-A¾[¢%K,AD(â§-A.X7"ÿ.AþÒðdsU-A _x0019__x0004_ÁÀ¾-Aïài¯³-A¼é«Ç-A?´Â»_x0012_X-At_x0004_¬_x0008__x0003_æ-AÑÕ_x0001__x0015_O.A_x0003__x0005_UÚÍ·Hu-Aª_x0004_Û_x0005_z_x0006_-A_x0015__x001B__ÿ_x001E_Ç.A_x0005_}Eé»e-A_x0014_W[e_x000E_-AÞ k	ís-AbÁ_x0019_*ÊÁ-A_x001B_QK_âQ-AÝ% á/Aj_x0001_çh¡.ARR)ü+.A@³Í£=/A_x0002__x001B_ö9-A6Ç_x001B_è_x001C_s.A_x0005_úqÑÄV.Aæ_x0015_è,A&amp;*±)Ð-A¬ÕOµãð.AúÔþçYc,A_x0014_oiÇ_x001D_b.A tüÅ@s-A_x0003__x0001_Ãü1_x0018_/A_x0014_`ûF8-AÔlJâ,ALÅ_x0019_:n%-AZÙÄ¾±-Aj¢ÇäM.AhÕÒ×æë-AÉ_x001C_}cOG.AîôL3·-A	$Ec2Ä-A_x0015_IR_x0003__x0004_fÎ-ATTa@Qä,As´a_x0014_-A_x001E__x000B_õ_x000D_£±.Aà8. .AtZ{U÷-A{¯[J2i-AÙÜ_x001E_½_x0006_:.AøOÐ9YW-Aø©?y.Ý,AJ_x001B_cXZ-A_x000B_õKm_x0001_-AZ#$1*.AÚII_x000E_-A¢_x000F_+oÇD-A8øS¾CA-A_x0005_¥+_x0015__x000F_í-An_x001E_5_x001F_µ.AO§_x0005_Ìfn-Añþ_x0019_VT-A%_x0016_9ê¬-AN°-H+w,AA¡³åå-A¶TØ_x0001_,A_x0002__x0011_Ú_x001D_Àþ-AOKÔa-A^Í©7{N.A#÷ã_x0001_/Afeìh§-A n_x000C_²-A`Ô½_x0012_Ë_x0016_.A&amp;x=µÊô,A_x0003__x000E_ø¼Ùðö.A_x0005__x0004_¶ï_x001E_#.Aó_x000C_y{-AeHP¸ -AÚf!½-Aï_x0016_°âq:.AAP¥ÉÙ(.A_x0006_TkÓ^.A{f_x0012__x0005__x000F__x0007_.AÊË&amp;_x000D_â-A_x0011_k1-Aõú%4ê,AÈYâHþ,AW_x000B_å!z-Añ0-³,AåG	æ_-AÔ_x001A_Ü_x0001_é6/A_x0018_kÜë_x0018_/A_x001A_|5_x0019__x0005_í.A¤_x0002__x001C_­¥E.A_x000C_aÐ_x0001_qÉ.Aþ _x0004_U .AÒõÅºl2.A­_x001A_êEÛ-Af­Ý_x0013_-Aù³ê´_x001E_é+A¦|¨ó-AÏ_x0006_»ÈA_x0014_.A_x0001_&gt;Ç_x001B_SH.A4V(T{_x001D_.Al_x000F_WÇÍ-A_x0008_e§_x0001__x0003_Ô.AH}å_x0008__x000C_-Aù_x0013_¬©T-AZÉî?.A2V_x0013_ÄÁ-A'·!AZ-Aî|¦ù[õ-A_x000E__x001F_ÌñÐ¢-AT_x0005_î­_x0017_H-Ap_x0011__x0008_©7ª,A"z.à%-AN_x0018_8Iî,A 0_x0011_'_x0018_è-A_x0014__x0005_M³l-AøY	Ur-Aâò__x000D_s_x0016_.AnaÛc¡.Aü_x001E_¦Ô¼7.AÞT_x0002_+-A_x001B_ò_x001E_H3-Ab`½ÁB.ApÕ¼Fc_x0003_-A»c_x0006_-æ_x0016_-Aüíl¡[/Aû7Ð_x0006_V&lt;.A:_x000D_¤ò,AÃÁ(5K-A_x000B_wÂþC-A_x001C_cÔ3R-Ar7_x0013_c·-Ae_x0018_ú-AòÉæô,A_x0001__x0002__x0013_Ã_x0017_È-AøûØýÎI.Aqº&amp;_x0001_-As_x0001_¿JÒ,AÚ|'h_x000B_.A¼( ëâ0-A¢EÅ´	³-AÅ&lt;½Â_x0016_¯-Agzï£_x0005_p-A9VRKí,AÑ_x000E__x000B_@7-AwzÞ88.AÌ!«â¡Ñ-AÜc_x001F_3®"-A¯ÁÙÇ¬^-AÂø&amp;Ò_x001C_P.Aç!Á_x0018__x001E_.A(MþÄùª-Ak¯_x0005__x0018_/O.AP-*ä-A-_x0001_Y¼-AÚ%ÍY&lt;=.A;Æ_x0014_£_D,A_2_x001D__x001A_Q-A×_x0016_ÊbÕà-A['.#Ý-Aí²_x0004_¿_x0017_Â,A_x0006_#N&lt;.A_x0008_Ä÷ð_x0010_N.AÅõ3ñ,Aj_x0010_ðÉ2.AÞÙ~M_x0001__x0002_àÖ-A÷çSmz.Aa×Ün80.Ap7T_x0007_J-AHÚÔº-Aµþ(k.A	9_x0004_³_x001C_Ô,AµFñê¹.Aâ7î_x0017__x0012_A-A._x0008_¢h9q/AúiÑÐ»-AFÉ _x0011_p.Aé}5â_x0018_~-Aý°*.AÚ &gt;_x0012_~.Ab*æÍÈõ,A_x000D_$Ã_x0019_º.AÞFë0mt.A¢_x001F_*K/E.A_x0001__x0002_âÇ`-A_x0017__x001C_êWY.AÐF_x0008_1p-A`/¸_x0006_.A)Nñfå,A°ï_x001E_'Î.A^&lt;(À-AÁ7úDs_x0011_.A~é¹à,AÎÝ&amp;¨p=-Aè`,AÌ±YÒ_x0019_W-AaJ_x0014_C/A_x0001__x0002_lñóï_x0014_-A_x001E_äìÑ_x001D_.A±){"0-AÖ¦_x001E_î;-AÔø§Û_x0008__x000B_-Ac1ø_x0012_».Aòàîj¶.AXð»£[Z-Aä/_x001C__x001A_ S-AÖn8y!_x0019_.A_x001F_ÂS®-A)&lt;¿;¹-A7_x0008_³^_x0006__-A¢]+Ý(-AP_x001B_I|­_x001A_,A§r¼ÿ	¼-AïcÒÕ_x0002_.A_}þo:-A@_x000B_/ª_x0013_à,Ab¬K_x000C_ñÝ-A{_x0011__x0001_å-A^dë%_x001F_Ë-A¹Rã=w©-AµÃ_x000D__x000F_¿-A_x0015_ê_x0003_×".A_x0008_9_x0006_å¯÷-A8lPYr-A@·|M/ï-Ay§"{v-A_x0004_ôØv.AÐÑ¶F»-A`y_x0001__x0002_OC.AÎZ_x001C_Ñü-A#*Ô¥òý,A_x0008_Víµú,A_x0003_"xt1h-A1_x0003_èø+.AEªjÑ&gt;.AU	§,AGp·5ÇV.A´Ó]ju,A_x0013_ÒpaÝ³-Aú)xåv.AP0ZåI-AHØ`x-AÔÒÉgZ¶,Aîéi5'.Aøü¦¥º-AOÎ_x0019_++H-A_x0005_áKT¾-A_x0011__x001F__x000C_},A³_x0017__x0006_é-AR#~äv-A_x001B_d@`«z,AkoÏ=-AaÆ&lt;zA.AÜg»_x001B_-AL'~5×þ.AëÔ_x001F_Ü_x001E_,AU_x000F_ªÞh-AÂªÿèb_x0008_-A_x000C__x001A_	#.AjîxèÐ¾-A_x0001__x0002_1¿wÉD.AÐ,wcss-AO´_x001A_ðPÔ-A8Iû_x0003_-A¤6ï,A_x001C_àgï_,AÐQÕw}-AjVÃ_x0003_-Ae&amp;{óÒ-Aç_x000F_'Õ_x001A_-A_x0004_¸UÆj.A­_x0008_ -A&gt;Û$_x001A_B-AsØ¯2µ$.A/×_x0016_Pö_x0006_-A¼_5'Ç¢-AäÍÒ+k-A_x0014_ÌGé-Ai_x001D_6_x000B_°O.A_x0017_ÝZ B,A×s¦¹o-Aæ)$¦!ÿ,AÀ_x001E_!h-A_x0005_Çä_x0010_ûÙ,A¤è³¨s(-AÝ¢_x0007_g-AÑQ®__x0008_ë,A_x0012_e¿«-Aüo_x0004_ª,A_x0002_¨Õ(µs.A=n"Í_x0013_½-A¹o·_x0002__x0001__x0002_ñ£.Ah-ý_&gt;_x0015_.A)«§&lt;-AXf`LD-A*_x001B_)_x0013_+l-A³°2¹@²,AÅ@{.A.õªÅ_x0002_O/A&amp;Mi­.AÖ6_x0004_:_x000E_ .AVJ[!.A_x001A__x0004_.Gû-A_x0008_-åÿ-A_x001B_ò@-m.AJétòý-AxÔðoo½-A°{¦Îm¼-AäÞ_x001F__x0016_ ¡-A»á_x001C_©)~-AìPNÊË_x001C_-Aú_x001C_,&gt;1-Aò3_x0012_©ã-A©¸¶_x0014_.Aw7¸­a.A aÓ\få-Ak_x0019_Ô¯ÔÎ-Aînz×½-AÄÇ_x000D_Àì,A~ãø_x0008_ô-A0«R!R#.Aþ\P_x001A_þ-A/`_x001D_#.A_x0003__x0005_*Ï-iy-Aö_x0002_¸nµ.AÄ*\ðË-A²ÞS|.AI_x0011_8ã@0-A _x0013_Õ¿_x0014_.A¹Z_x001E_Â -Aöv_x0004_p}-A¬¿'#ª2.Aà`ÂÖeX-A¨Ëuõ_x000C_ä,A`²íÀãÜ,AÚâÐ-l-A#ÝX_x0011_Ý-A%;³O-A3Ã ú»-Abâ¿Ñ.Apàx¾)í-AHÅØêG-Aù¢ZrsÝ.A¯eèï_x0003_í,AÈÆùÚ_|-Aÿ9_x0001_ß1.A)©_x000B_l]-Aì e_x0016_bË-A_x0015_²X¶_x001A_.A.z®Ò_x0016_.A´¹B_x000F_Ða-A²æ_x0005_ö_x0019_.AôÀ_x0014_{x-AåO_x0010_4ë-Aûç6_x0002__x0003_ .Aa¬jøL.ASkÊ&amp;Ì,A¶wNÂÒ-AÖóí£@¸-AÖúº_x000C__x0013_£-A_x0013_ÕO_x0019_wä,A8a¡opI,A_x0014_éÙÞ{-A_x001B_ØLh-AF±F#.Aÿöd$V_x0008_-A_x0011_0Mæ--AzäC×è0.AâåD~VÒ-AïöqÄö¹+AÅIIþ~]-A´¯N×©.Aþ½³øãa-Aª@á×-AvÜÕÓà,A_x000C_S&lt;G£g-A	Jêa	.A4_x000C_¦]W-A_x001C__x0017_|á_x0005__x0015_.A2g²øÍ.A]_x0001_$ü_x0010_.A_x000B__x0014_.Ð_x0013_-Akª~(s-A47_x001F_]-.A¾v_x001B_äÊ.A*G5Û|Ú.A_x0002__x0005_¿_x001D_I',A(y?_x0011_7.AÆÐE_x001C_X_x0019_,AÚI_x0001_U5ß-Aq1ìmÏ-AÈ_x0003_^þ_x0003_.Ap_x0002_"9+.A6cX8_x0013_P-A%_x0005_ß_x001D_¥§-AèM©A¹,AXÉ-A@ç_x0018_.§-AIÕBzÈ2.AF_x001E_O¦øç-AI_¯-AÜ&lt;_x0011_6¥_x0004_/Az_x000C_2_x0002_a-AÈÎ_x000B__x0007_/.A_x0007_Î¤á,AªÕ¹µªø-A@ò_&amp;_x0004_.A§lw#q-As%¯0ÏÏ.AÎY8ß_x0017_Ú-A[CÃâ$_x000C_-AN*O}7_x0008_.Aâ_x0007_@ÓÀ-A_=_x0002_´ _x0001_.A}¡Ñ_x001E_µ-A@_x0001__x001B_UYw-A£öñ_x0004_ËL-AG×±U_x0005__x0006_µ:-A"q¿ö,ArÂî_x001A_rX.AG&amp;µXÍ.AòÙi£_x0013_.A±[Xç.AØ~Ï6'.AÂå&lt;~¯¹,A;üT-Adå¾À,A_x000B_]_x0014_\--AXã+*-AêMnÈ^ì,AD_x0003_ehÕ.AÚRÄ±J.A)9_x0017_×-A}~è^-A,_x0016_ß¼9Ô.A\i¿PET.A»(g_x0001_V-A+_x000B_%xÛ4.A¦­_x000F__x000E_Ù,A¯\éJ¨R-Aë(_x0014_Qt8,AË¾è_x0007_}_x0006_.A_x0002__x0006_Òv²&amp;-A_x000E_÷lk®_x0012_,A&amp;6T8vû,Ar]Ý_x001B__x0004_.A¨0j.A_x001A_§ãOI«,AòYkÍÊ,A_x0001__x0002_&lt;.y@ë,A@'.pÄ]-Aô_x0001__x0008__x000C_"-AFÞç1%Ì-A O­_x0012__x001B_.Ax+Â·d-A§©hwæ\-A&amp;È&amp;	Ø-A~_x000B_:Ø_x0017_T-AÖèU{Ë_x0015_.AñÑÜÏdÝ-AÔ#ÿY^..AZ°¹Aëc-AîI_x001A_¬06-A¯Tó|õ,Ak_x001E_øB=ê-A´UÉ(_x0013_m-A2"Ö½Ò+.AðàÐæ_x001C_¬-Ah«ÁÅ.AçQkz_x0016_±-A¸´_x0012_gÅp-AÏÇ¸_x000C__x000D_µ-AÄUEÐ§-AÂ÷(Q¯-A_x0010__x001D_=æ9%-AÚw=j-A_x0014_éÆØ[-A_x001B_¨ÂDi_x000B_-A[?Þ{_x001D_V-Avù_zïi.A¬_x001D_Åö_x0001__x0002_4È-Ar_x0007_Øb-AD²®ª¥_x000F_.A¤´ôJ_x0007_$.AÆ¦WrÛ_x001E_.AZ¢_x001A_TÀ.AøõCB_x001D_,AUk}_x0019_Y.AÿÞL_x0013__x0015_,A¶$]j-AÍ¬Ö¾z_x0012_-AüV84WÖ-Aª[F,×-AyÕªß_x0018_×-A§|ÒÜ¾.A0S´-A_x000E__x0010_wØë¦-A­®æWe-A,	£îß-AÛ_x000F_8_â-.A_x000E_åM¥8-A8q^Em,AýÂó_x0004_´-A~­A°_x0004_.A®©GÖÓæ,Ayºi_-AFyQD-A|_x0012_kwS5.Aã'ä7À`.AÑR*-A«CNi=¢-AR/¶Xs.A_x0001__x0004_@TNû,A¢¶ó5-Aø¤àp³,A×d87.AåÀó¬k.AHJXÿ_x0005_.Aªø4_x0008_1-A6w¼_x0012__x001D_þ-AçË{q«^-ANi_x0012_$_x0005_,AsN=ð¨ò,Aª{².AzjHÖ_)-A"_x0003_£Ç³_x000E_/Aâ·`B2}-Aì_x0011_äÝÞ-ApGVb_x0004_Í-A1¼ï_x0017_=G-A¬g­U4R-AÄ~_x001B_^¾-Ahg¹?B-A}M_x001E_ñÍ8-A?OVs'.AÂ¾©Ê°_x001C_.AäLêf£,A_x0018_Ó_x0002_¶é¦-A_x0015__x001A_àÝ -A_x0018_v]ç-ADvAøÅ .Aì_x0007_ZÇ-AVØ_x0006_¿¸Ô-A{'_x0001__x0005_?q-A_x0014_»_x001F_4OO-A_x001D_0ÆÏ_x001C_Ð,A_x0005_s _x0008_Ì,AîAÁ	(Y.Aî_x000F_h_x0010_Ò¦-AD­Ý/&amp;.A _x0011_ÈiÚ·-AÛ#!ì:.AÙo^GhÃ.A³_x0016_T¥-AJÖRò$.A_x0012_9ó_x0004__x0013_-AZ0"«Kò-AÓ;TYªU.A(ÕýLJ2-Arq_x0003_Qð,A@}|t¢,Aèÿ\½!Û-A¹aÎ~_x0019_V-A=*ê&amp;j_x0014_.ATX_x0015_fÑ-A `+_x0002_é-Al9Õ_x0001__x0011_9.A­lvÉe´-AY®µ.Axu¨A-A^f"eü,AxáGâ_m-AWÌzÀF-A_x0002_g4á-A±J&gt;¤ª[-A_x0002__x0003_jxÊl_.AÞnK+á,A^î_x0002_µêæ,A_x0016_Õ¨Ïc-AcX=E_x001C_.A_x000B_ª`Áªy-A1_x0007_!ý.Asö ÏK-ARyO×M -A_x0001_íçê%z-A6[_x0013_-AÞUÉ_x001D_.A8_x0002_Ùf=z-Ac¹=ìÕ-AðýêÐ_x000D_/Aøª_x001B_:_x0015_-AÅ£æ{m_x001B_.AîÁyÕX.AðpÅvÊÏ-A=¼üÊp\/Aú[Á=÷%-A3,?}H-ALjå«]¹-AþÉÚs_x0016_7-AyC_\³ø-A×áÊµÎò-A\ä=_x000C_a-A{,Âbd.Aô{,ýÎ-A¼­³_x0012__x000D_-Aä`ßL¹û,AÓÕèï_x0004__x0005_×,AÓÜ³b-A¼~þ_¢&amp;-A_x0002_TäbFj-A_x001C_ 1N_x0002_&lt;-Ax_x0002_$n-A´Y7ü-AXh­å@.A4¢[$-A¾@¡­þÅ-AZê_x000B_yÝL-AÀ Ê¾ó,AÐx_x0005_5_x0003_?-A²ú¿&amp;µþ.A_x0006_Oâ¬Éê,ATSg°A.Aäüö[ß&gt;-A¤½4Ò-A¥_x0014__x000C_ó2q.Aôºó§_x001A_Ú-AýÃúÁD-A×,Là-A_x001A_%_x0003_ãmb-AiÐëÂ_x0010_B.A&gt;­üÎ.AÆª_x0002_* ,A^_x0011_þm_x0008_å-AMpñ-Aw_x0012_û_x000B_Bâ-A±_x0015_Ñ%-A_x0012_qF_x0013__x0017_/A_x0017__x0001_v£/A_x0003__x0007_Hm¾pfå-A8eÜïs?,A_x0014_c_x0010_%S±.A,-ÂÄL.Av#ðO_x000F_£.A­×¤æ¤O-A ùÑö,Ap6à	fá,Ak-«_x0007_ò_x0015_-A¥*¶v,-Aî¡3_x0008_Ë-Aýº_x0002__x000D__x0007_.AémKß_x0014_º.AÅãZé_x0013__x0012_.A_x001D_H_x0013_ä]-AKÚCíÐì,ATmß¬)².ANÙµÿ.AÈµS_x001A__x001E_.A_x001C_Lp]_x0018_£.Aw_x0001_ð&gt;ÿñ-Az|kþ­».AY)	°»+-A2±Bt-AÜ¿D_x0006_V_x0005_-A_x0004_q, Ã-AM_x001A_W¼,AH_x001C_5Á§g,A_x0013__x001C_V?÷·-Ae^Ã_x0015_D&amp;-A^c3XäE.Aw4_x0003__x001D__x0001__x0004_¶8-A­Q¨_x000F_n.AÂa_x0010_^üÅ-ABa._x0014_;-A´"ÝUÑq-A_x001A__x001C_H&gt;}Õ-A÷ià:_x001B_¸-A¤1ô|ä=-Af&lt;®J}è.AìdÓ3_x0016__x0002_-A]=Ç'F_x001A_.Af)E-AæÞp_x0002_Ö,AÌ­³²Õ-/A.Èÿ ¢&gt;-A,Â_x0019_)p-AÃªKÊZÉ-A_x0015_½_x000C_ä-*.Ap_x0003_{´n-Aj¦_x0016_R^.A_x0006_zr$#.A_x0007_´¨`Ò,Aº_x0013__x000D__x000D_.AÞ(n¶¿-AcÖ_x0001_ô¢.A½&amp;ù°Í,A¦u_x0005_^_-A6_x000E__x0004__x001F_,­,AÇð^[Ë-AÆ}Îç°_x0003_.A_x0002_-_x000F_%9E.A_x0006_@ª;DÎ-A_x0002__x0003__x0016_Á7_x0010_H-AßÔ Mt_x001C_-A4ÂÝøÏ.Ay_x0015_ãø¡,AõØü_x0019_æÒ-A1³µ¼C-A\ØÅL¦-AÆ_x0001_ÓS_x0017_-AÎÎ;Æ,AñH á-Ah;ºÃ_x0010_á,AÎGZA&gt;.A|Ï&lt;Ñ,A¦RóÖJ_x0014_-A´R¿.AS¿_x001C_Ê,.AIàaÑ.A_x0006_R_x0011_¤#¦-A¶8ÐçÇ,AØDôÚ²¹-A #Ú&amp;-Aî6b-AÁà.\_x001B_.A_x0018_eÒ ~É-Aå½Efn/Aþu»_x0010_&lt;Ë,AXÿ|5«i-A¾¿»Û#.A_x0014__x001E_Âí$/A'ö$äz.AÙ£hVaJ-AC÷_x0002__x0003_*-AÔ_x0008_ÿÇ-AsàÚcÞ{.AZK2Î]-A¨_x0007_Äüö-Ah×½óL&gt;.AÎåó«S.AÌ×Î_x0006_ð`.Aì¶'38-AMTä»,A_x0001_©_x0002__x001D_¾-A®!~i8-A¨÷_x0003_ÕdÆ-Aù'_x001B_.AÚòà_x000D_-Apà¸Âg³.AvÓv)À²-A_x000D_T&lt;¥-A_x0004_º]-AÍ__x0012_¦-AnÐÎh.Aq³VË_x0014_-AJ8G÷f-AJ²"«¢ã-AùcàI-AÆÛ_x000E_é_x0001__x001B_.AÕk_x0018_Tb-A¬9_x0011_²X .AíµimÿI-A!¢ËS.Aø(¨x½ç.Aóg_x0017_à-A_x0002__x0005_&amp;ÁXÜB&amp;.AL¿¶"}Ê,A_x001E_UÞûJ.AzÝ_x0001_+A%_x0004_]_x001E_.AU_x000E_&lt;Ì{_x000F_.AÔ³&amp; ï,AD²_x001A_²&amp;;-A°_x0001_ÿý!_x0018_-Aqÿ¢J(ô-Ax_x001E_ÏF^!-Aáó_x0019_ò,AøX_x0018_zøn.Arº¢áÍ,A¥Ræ_x0016_$.AßÒØ_x0007_.Au ¬Ó}-AIf_x0011_WÁ:.AdC¹_x0005_|´,ABcf©Ã³-A^ñ½½_x000D_.AHÀÝ¦ôÍ-AZß\&lt;JÉ-Aê_x001D_ÑH-A¼È_x0011_¨nU.A_x001E_M¢'t.A¤(ÊJw¡-AÓMÆ_x0004_.,AÖü_x0007__x001B_ ¾-Al.áÎ_x000E_ò-AÖ_x0003__x0002_[H4/AêX+_x0001__x0003_¼.AÊ~âvÌ&amp;.A_x0002_g-BÄ:-AzxÏ_x000F_æ,A"¶.@Cx-A%&amp;ee;S-Asdû5}*-A_x0001__x0019_Í_x0011_þ,A&lt;_x001C_Uì²å-Aäç_x0018_(_x0001__x0019_-AWxA)Ó-A_x001D_V_x001C_3_x0013_5.ANwB5 -Aü¾_x000D_8v-AÅ¦^&gt;u/-A_x001A_ûLç,A\_x000B_*ÔS.A_x0008_Üe-Ç-A5_x0001_!_x001E_Í-A&lt;Ïº,3å-AªeÅ#èÞ-A_x001A_IÆ±Éï-AûòÉ&lt;_x0004_H.AüÆ°_x000F_(-.AKh¸u.Aºø+µÂ-AêÞ -AÊ¾§HÞn-A&gt;_x000C_ç-AD9+4µ¶-Aëùà©°-A0'¾@ú!-A_x0002__x0003_%Fo[4D-A£Ð«Õ¬×-A¬ÊªR.A&lt; 6¦½_x0010_.A;¾Éù-AYeÄA-AOèò¡.AÆç¶Nº,AI³_x000D_³àÁ-AÝö-A¨muUF_x000D_-AWµY°ÿ.AÿÜ@ó_x0015_.A¤l_F½j-Aü_x0004_È&amp;Ü.A_x000E_Å²A-A/_x0017_zòR;.A	ðû:¨Ó-A·÷ÌüDð,AÉ\û V.AÜ`]Á-A_x0010_Ö"¤Ù-A._x0002_ú.AÛÍ	¢_.Aq àÇø,A¤ª°Ò}ÿ.AFæªá-A¢±ø¯-A³¯b7©_x0001_.AV%_x0017_ù×-A¬ÍR9.Azgû±_x0003__x0007_Ä.Ai×Ü¥¬_x0005_-A_x000D_Ì_x0011_ùFÒ-AèÉÉTÂ,A_x0012_[Kðý,Aì¶Ç_x0010_ó{.A#yYÉi_x0012_-A»Çwú-AÁ»êÎ_x0013_å-Aºìr_x000D_z.A8ðËù}G-A_x000E_Ì.Ë_x0012_v-AÇ×2ÖëÃ-AþÅÏîþ ,A£¯;_.A_x000E_õ:á«-A_x001D_qF_x001E_Öí-Aæh*_R~-A_x000D_ºSò_x0001_w-Az4 ùï,A-CµÈ¯_x0016_.Aà_x001A_ù,A)_x0002_ô~s-A_x001F_ù_x0006_`-A±_x0004_jþ,.A@´ÑAN'-A_x001A_« g-AèÊÄ'-A¤×=Dã-Aæô_x0012_I_x0018_-A3©]«ÏÃ-AÍ_x000E_g6Ë,A_x0001__x0004_CÁ_x0018_,.AÛ_x0003_f¯.A._x001B_]0¯n-A`$ÿÝíý,AüîU"°K-A3]ÿÚ÷-A,Y-¾à-Au_x0008_?m	.AC_x000F_m·9.AXÿÝÑ-Ab*­¶ôý,Aj/I}³.AZÉ`î_x0013_Ç.A®FÓ_x0005__x0017_/AåjÔ_x0008_(É-A"ã}Hû'.A;}ýª,AÀm_x0015_Åé-AG8Þ_x001F_.A}×îÕ-AÙgóµ½-AÀ·ÕGh3.Ak[_x0002_&amp;Øi-Ax%?D_x0013_.AM|ôsä-AG_x001E_6t_x0001__x0001_.A(Ó_x000F_âÌã-Afà«f9-A$_x0013_j_x0014_{.A¾-_x0007_-Axdnôn-AYv´_x0001__x0003_M.AN7_x000F_÷l,AVL¯¼².A k48©.Aæ_x0005_.p?Ö.AWdHII.A¶Lø_x001F_N.AÀ¹Õ_x0016_.A§ubl-A×(oóì-AþêK_x001A_-Anp«ç-A_x0015_Ç_x000D_!_x0007_-AØ_x0011_¡®_x0004_.AÜt¾.A0OÍäòý-A?ö	-AÊe_x0012_d-A ¤²Ï:,A_x0008_yò$_x0016__x0006_.A&gt;ô_x0014_®).AüÁ_x0002_ä_x001A_-AáÔtgë¡.AZh_x0016_Mk'-A@E@h&gt;.Aë[Æ&lt;¤.A(­&gt;L_x0003_-A*ÓÛ½¯ò-A*¦_x001C_TÜ,Aù1é1_x001C_.Aò_x0007_5ci-AË!@ÒÒ-A_x0001__x0002_å¦_x001D_Ýe-AÜÝÎ§è-A5Ä­#Ô4-AZÑðôHh-AÍâÈr8-A¤NPå-AùæßN-A0mÕY-A&amp;&lt;èÂß-Aøº_x0011_08Î,A_x0012_¢Z§f-A]§=Zr¾-A*(½J÷ê-AÚæÁ1þ-AèÓLoÂv-AÚ ÐtË-AQÛ&amp;_:~-A6ì¼FtH-A_W{/.A!-Ó7å_x0018_.Aè°{_x0011_á,AöIàÜ^¾-A_x0013_nR_x0001_¶w-AVaª·i-A_x001E_÷¢_x0003_B*.AC_x0017_²oH.AØ¼d_x001F_g-AùlY_x0015__x0002_Ø-A¶êÄä.AÎKrí÷,A¤[º_x001A_t9.At_x0016_ÍÃ_x0001__x0003_OÐ,A+_x000F_J äs,A_x0002_Éúv,AÆ]¼§§;-Aæ½_x0017_9.A8_x0012_C^¤"-A´yª"ã_x001C_-AÈ¤_x001F_A_x0004_.A_x001A_N½_x000C_¢Á.Aªy©åu-A_x0013_$_x0010_bÂ-AÕ´¸_x000E_/-A%J_x000E_Ü_x001A_-AQ_x0017_0J-AH¼)®5L.A&lt;²¬9r,A_x0012_¼ñ_x001C_&amp;.AÞ.x_x0013_"é,AX°¾3&gt; .AEÂ¯c?Q-AQÐÂîr\.Aù­_x000D_°_x0019_z.AiÇÜ[¬-AÄÀ-õÊ.A_x001C_¿_x0008_3Ú-Aâ²_x001F_Þ§_x000D_.AøQÈk-A_x000D_6(Ú¯Á-Aá÷¥Y_x0001_ÿ-A_x0001_¼;W.Ap:Ì[ -AÔb_x0002_Õ:_x0012_-A</t>
  </si>
  <si>
    <t>84855734069d6bd7aaaaadb88a4f1b83_x0001__x0002_?_x0017_ ;Ãô-A;_x0017_:_x001D__x0005_É,A0ÒÒ\n-AZ_x0017_S©_x0001__x0018_-Aí¸Sæ?.A_x0017_±È,AÅ_x000C_l_x0002_-Ay_x0002_¸_x0002_!_x001D_-A»I_¹_x001F_.AèN]t`-A\_x001F_ºN".AiQ­7áb-A!bF_x0010_h_x000D_-AEì®;µS.AFÂ´ø±~.AHa¦TiÝ,A¥Õe.-AÀ_r³§_-AHÌ&amp;p^-AÊÀt¬«-Aº@æ5D-AR8³Üi_x0010_-Aä%ü8k.A¢¼ËÒÿ".A_x001C_¶_x001F_ÁV³,A_x001E_H_x001B_É²-A_x001C_º_x0011_ÕÒ_x0016_-A©s»{_x001C_Ò-Ay_x001B_4_x0004_\-A`÷òóÐ-A ¼ÿ-A9O¯_x0001__x0002_r_x000C_-A­I_x0006_ºmD-Aþ¬rH-AB_x0017_üx_x0018_.A"O¯,A_x0016_|¶Èö-ADªÿ}-A_x000D_"þ_x0014_[,Aø%*_x0002_z1.AñÓ_x0011__x0004_ú-A_x0018_±ù-APÆ_x0008_¤_x0016_.AX5ù8L_x001C_-A7Ï_x001E_.A÷J_x0016_ÅGK.ARJ$ õ-A`å¥Q×\-A¾_x000E_%KÓ_x001B_.A.îèøð-A¯_x0001_L§ -AW-Ü®~%.A_x000E_j!íþ".Aªµÿ")-A_x0008_ç_x001C_¾58.Aäe¨z¤Ñ-A¶Á_x0004_»l.AË´_x0011_÷Ç§-A­_x0018_@2D+.A*_x0002__x0007_æa`.AÏK_x000D_=_x000B__x0012_/AÉ!_x0011_N9.AHñ_x0001_9_x0012_-A_x0005__x0008_Ñx	*_x001D_.A_x0006_bõ3-AâfÉ&lt;î_x0019_-Aíâ(ÎX-A_x0017_ü_x001D_§à).A&lt;Ë¡ÝÁa-AÌÅ_x0003_½$h-A@Ö}M.A#×uUíÅ,AXy¶»,A¸QÝ_x000C_w_x0001_-A 2_x000D_þ.Aä_x0016_` ôC.Abó¹$r_x0002_.A¸ªW`».Ad+{à-A_x0006_»ùk­_x000C_.A_x001A_jI³þV/A"9C¤B¤-A¹_x000E_Âí-AO%@²ð,A?_x0014__x0008_\-AX_x0002_9íô¦-A_x001F_`º?_x0018_À,A¨7@±â`,AÉ_x0007__x0006_^T"-ADÍï/·-AÜl#Ç	-Añ»_x0011__x0004_í-Aý¦Ér_x001C_.A Êu(L_x0013_/A±A_x0005_	Y]-AhÄ­6I=.A¶µu_x0007_.A%_x0003_Ãò¬¶-Aè¶_x0006_åß-AÄ#_x0011_Z®.ALÛôeô]-A.#æwÌ.A*å_x0008_µ&amp;/A:¡ËO_x0001_-A{¶ñ_x0005_û-A Öò3 -A m^Çâ­-A/Ys_x0015_ÿ-AÆØs§-³.Akÿ_x001E_o_-A_x000C__x0008_«¢Ú,A£5ñ£«-A_x001A_á_x0012_¾?A.A úíà_x0017_,A_x0002_ßXä_x000E_3-A_x000F_3_x0004_W_x001F_.A_x001F_T¡9Ì-Abñ_x001F_%KZ-A¡Mµtjj/A_x0006_Ê?F§.Aýpà5t-AÔ_x001E_o&amp;2Ç,Aa/ZcpN.AD%ËqG-A±_x0016_T¢áñ.A¸å/¼qô-A_x0003__x0004__x000D__x0012_.áï]-A_x0011_Ü_x001A_ cÉ-A8ã&gt;-eM.A&gt;pU_x000D_×ù-A'_x0013_ÿy_x0015_2-A_x0002__x0010_N5_x001D_.AÐoÙ¤£=-AJ_x0013_[_x000C_-AÐ'dqÃÕ.A¤Ã¾¼Ì.Aªû_x0013_{,AÛë_x0001_³.A!?_x0019_åP.AdL¨_x0004_7.A¿âxO_x0008_.A­oò¥-Aë_x0001_QiËC-A¤_x0019__x000F_ª_x0018_.AR§ÛÀn.A{*¹_x000E_x×-A¿ÆqÀÿ­.AFhªÖ_x000E_4.A 2z,õ-A$v_x001E_g-A¦½^ i-Az&gt;øTg×-Au&lt;¢ä:-A_x0014_k»(oõ,A®%¬±®,Aãµ¹ÉQ.A_x001F_*nÉ.Aþæï_x0002__x0004__x0008__x000F_.AÙ°|o-AÖWñ¡'.A_x0013_Ç4M&amp;_x0003_.AM_x0008_biÀ-AWÑ_x000C_Ðª.AÃ¥wÊ-AµîÊ_x0014_I-Aí'R_x0001_ÿ}.AV¨LÚÓ-A¤´"¥Û¥-A-x[_x001A_ã-A¢ÎÊ{Þ_x0017_.APlCU1¦.ATZG©ºO,A¡ÇñL	¾-Að÷«ñD7-A_x001B_:éù%=,A]x¤­¬Â-AÜî½_x000D_W-AeåN1´_x0010_.A_x0016_ðcnB~-A/+_x0003_§m7-Ar_x000C_¤~o-A!ÊS·,A¸_x0007_Ìx-Aø¬§Û#Û-A¥_x0005_,_Nð,A&gt;kC_x0019__x000D_/Aèj¿üåÜ,AgW«u$-AÝ]µ&amp;×?-A_x0001__x0003__x001D_^èÄa_x001D_.AIWçEh.AÖ+Z_x0002_H_x0018_-A_x0018_aóWÎ.AF¼îj-Aq¸$^h§.Aî_x000B__x0015_$.AF£rùÉ_x000B_.A[*	îþ-AoÖÈû,Aa_x0016_ë"8*.A¢lXµÉ-AÕ_x0011__x0013_Ñ^.AÐåùáS_x0015_.AÖ:æ9p`.Axp¹3Äò-AÊ_x0010_sÒÐ+-A_x001C__x0005_¶Í.A_x0004_.Õ þ-A_x0016_ýÀkÙÀ-Ab_x0005_+_x000E_aò-A_¿¦íøÇ-AéÑVÁZÀ-A6_x0004_§{-A]âsÒðâ-A÷åÉ²4­,A6U:-A_x0002_ðRy-AY$Þ-A§_x0018_s.AS_x001D_|°v.Aû¥Z_x0002__x0003_Ñ*-A\°¬Ú,-A8È4P\-A_x001A_Ä;X¸-An{;#ÍÄ-AùÎ_x0007_ÚÀJ-A_x0003_´æ²_x001C_"-A_x0011_2CØ-A&lt;×_x0016_îN.Ax6º.ç­-A½&gt;r1Ð.Aê¬)Ò-AÑ_x001C_w_x000E_Ñ-AmlÆè¾_x001B_.A.1Ñª¥ï-AsA6·_x001B_,Ai/S¾_x001D_¿-AÖWW¾®-A_x001C_zÍ1Ç-A_x000D_DÃ­Be.A±_x0018_fÃS/A_x0014_¬%è-A:ù\A©$-AÜÂ.AZ­°_x0003_ë_x000B_.A»8[Þô®,AÃ=¥þ­º-AIYfL-A_x0001_©#­-A/_x0006_xC).A^Iü_x0007_ø-A3íxæE{,A_x0001__x0003_êþp_x000E_ã-A_x001C_«ûZ£-A]µÇÜ_x0016_V-AYÈ_x001D_×'v-AvÔK ¹-A¬Ccìe«-A'F){[-A_x001F_Îx_x000D_Â,A¼æ_x001D_r_x000C_m-AîØÄû×-AÀV0Tð-AÞnÒ1ò.A_x001E_!ûÊöÎ,A_x0007_\&lt;Ûp-A¾¥awÊ«.AOÏ/ÿüÝ-A4½¢_x0003_Å_x0003_-AÅ~QxQ.A¡C.ï_x000C_.A¢;&amp;d-A_x0002_B çÞ.A¦+_x0011_V,AS7Â_x0015_­0-Ayo3ºk)-AÐê_x001D_6Ê-A_x0005_.5go±,Ad¬Ì4_x001D_-AX¹A	_x000C_û-A¯_x0003_æX5.A´¨Å_x0012_3_x000D_.A_x0003_Ú¹?¡Æ,A_£_x0002__x0005_Èu-AâgR±_x0001_.A_x0006_¶&amp;Ém´-AkCºã,A"_x001E_|-A}BÂ­&gt;8.AkÐ- x-Ao_x0015_'ú6-Aï_®8Á-A«Ýþ¾¼_x001C_.A¡_x000C_ÛåñÙ-ATä#_x0004_õ,Adþû -AöÊ_x0001_òd&lt;-AzÚj¦_x001C_.Aâµî_x000C_¢µ.A23ûÆ¸.AÒfÉÎ_x0004_ .AÆú&gt;_x0017_uf-AÛ|Ë_x0012__x0003_-APÑq3,A_x0014__x001D_l»Ì-A®¯_|_x0012_þ-A´LªBh-Aâ _x001F__x0016_¤$.AÐ©(9Î-AEmßgb-A*]·dR.AÏÿ_x0019_ø _x0008_-Aë_x000C_¹¾Q-Aªõ`D_x001B_.Al=·21-A_x0001__x0006_¤é_x0007__x0006_ÐÀ-A_x0002_þ!÷0/A´ |_x0010_FM.Aùì(£Å -ApÔK¸V-A_x0017_#&lt;3Î_x0014_.AÔ_x001E_ç_x0004_¡-AÇG ©-Aw½Q²_x000E_.A_x0011_´&lt;¼d.A=8vé.Ag&amp;¿`i-A_x000E_îð_x0005_.A_x0008__x0013_Ý_"_x0007_.Ah_x0001_­[Ç×-A_x0001_:Ê@²,A_x0011_okmÊç-AfÓ(õvN,AfÛ9ö-A=QL­ØT.A_x0014_5¢_x0016_î.A²§àÓòV-A°_x0003__x001D_Æº	.A_x0012_äl_x0011_.AW~O°_x0002_W-Ap4êä_x000C_-AÊ0£9.A\ræpuA-Aè/àÈ-A_x000E_ÇmT¢±-A&lt;!_x0017_Qü¿/A/æ_x0015_Ã_x0002__x0003_!«-A_x000B_sx_x0005_ÿ-A(ðOO.A#=ÕO-AL²_x000B__x000F_-AÛ_x001C_î&gt;_x001A_-A&lt;5} 7[-A_x0001_ul|«-AliwO,1-Aò,Óz_x0001_C-AÎàÑø Q-A+ËÖºb-A_x0006_¨ ®Ú-A¢èsõ#.A´- A¿-A¸H²/²¡,A×sµ,S.-A«?_x0011_ë.AØ1A¤¡J-A¦)oÛiµ/AGøNSQá-A_x0018_àVT.A¿ìùÙ	y-AzÍAÔ\-AÊYù @¾.A¾_x001F_Æ=Z.A!_x0007_Ç1_x000E_X.Aq_x0011__x0016_^a-AË&amp;Ê_x0014_/Ä.AD#_x0015_pð-Aî´Ø_x001D__x0007_V/Ad¨	+	T/A_x0001__x0002_Fºë¨©E-AJMÁaU.A¢«_x0018_±#.AG÷O{wu-A^­&gt;Ì¶-A§«7-Aÿ =üÐ_x0010_/A(fD_x0015_ö_x0015_.ATýÎ_x0001_þ,A_x001E__x0005_é_x0016_Vd-At¸ýKo-A%Qaê_x0004_-AÈ8ÑÛ8,A_x000F_Ã×÷GG-A¬ÀU_x0005__x000C_.A»&amp;|"7-AÀ°P®j,AÒ_x0016_Ø¨T-A´_x0014_C¶QÁ-AÅÐ¹ -9-AT_x0008_ H_x0008_-A*qãTT-Aûç_x0017_ðÇ-A(f9÷_x001E__x0013_-AI±q_x001C_ _x000F_-AÈ_x000D__x001B_HW-AaÿiÌÛ,Aêy_x000E__x0003_§ü-Ax_x001F_Ên8à,A_x0008_ãÆà¯-A¤_x0005__x000D_Jë-A67¼L_x0002__x0004_b,A_x001E_ªqo~Î-AYÛ®î&amp;-Aö_x0002_m¼ó-ATRl§_x001C_.A¸ØDpEÁ.A¾©_x0008_3»'.AÀ*¬ðÎ"-A_x0016_´ÓÌ@.A÷Í_x0005__x0019_Ð-A)_x0016_Eaz-Ap_x0011_¹,Aü%èF-A|4¬AÝ-AêÏÕ©&amp;r-A7ä-tz-A¾.^S.AkQ{ñ-A_x0015_2Cí-A2½a_x000F_-A_x0011_Ù±µòÏ,A&gt;iuÓ,A*¿x¹_x0018_-A&gt;2\\·_x0015_.AF_x0019_»Ø-A½Údº·A-Aª»ÓÜ2.ATR_x0016_P'Z.A¼J_x0003_Á-Aé_x0019_´_x0010_ï.AC_x001D_Ú-AvKÜ¶_x0001_-A_x0003__x0004_)Ï	D°-AÝx«Ì-AÚÃkÅ_x0014_2.A¨_x001A_Y=´Q.AH?_x0012_*_x0014_×-A5_x0002_Ñ|e«-AXuªTÝi.A³r_x0012_Ûó-Aû`Ûh0-Ah«¨+_x000D_-Au@G¦-AlÖé-A|_x001A__x000E_ò:-A,e_x0007_¼,n-A@^n{-A Á+¥.Ý-AÇ»_x0011_e[,Aè÷K£,AÇØô_x0007_-AÓRn59.Aâii_x0003__.AY@O8o.Adr8 ³-ArøpÑÌô-AÞ6a_x000F_³-AÜ_x000C_é61Ö,AE°û½.AÈnm_x0016_40.A&gt;ÌÜ_x0001_G-A&lt;_x0010_o$þ-A}_x0015_î_x001B_-AVÜ{_x0001__x0003__x001C_U.Aä &lt;Ü&amp;.A&amp;* _x001B_u­-AA²'ºÈ-AE&lt;36-AÙ71ØU^-A!eÛMÑ	.A_x000F_Ë,Ü-A«ÞG£_x0001_-AXÐ_x0012_#Îq-A»_x0006_H_x0006_k.AòÍAÀ"-Ao&gt;_x001C__x0014__x0016_`,AÎÇ¾@¶Â,A8rÜÑ-A¼+·-&gt;]-A]º_x0005_çi-A,ø¶X°ó-Aà_x0017_ÐJ7.A )­´Iá-A×GJ´|-A¢.Å½ÕÆ-Aº_x000B_Ë_x0005__x0008_®.Aâ^l¼pª.AI_x0005__x0001__x0002_¹-Az_x0015__-A-ß`Ê-Aäé_x0015_ÃÍ.A¿Ãµ -AgþÙç&gt;-AðKÕ5ÅÛ,Aæøsvà,A_x0001__x0005_^Àe_x001E_¦U.A58ÞU?.A_x0002_FQÜ-A1åÅí¤_x001B_.AòMT »ì-A_x0004_¾+²þ-A_x0002_iyÈ_x000D_-A~ö_x001C_fàê,A_x001F_Ö*Í=Ð-A_x001F_ÖàE_x000B_.A@t¢_x0012_äÈ-A_x0016_ß¤F-A#þ¤üLÇ,A"ÚµË-Ah±ÿr_x0016__x000D_.A¶­°5é-AGÝl÷-A¿«íL-AXÐÓ¿Uz-AóOw/Aí__x0002_òû,AP0u®L.AöZ±C§,AÎ ä[_x000F_S-AÇ_x0018_¼W_x001E_/A"_x0003_í¯ã-AÜÔýZú,AT;Y°-AÈÒI.A_x0015__x001F_±_x0015_fÔ-An/Ë¹WË-A_x0015_P_x000D__x0015__x0003__x0007_`;-A6_x0001_ò_x0015_5Ì-A­ÿý|/AtÝí_x000F_·.A_x000C_ÛVV&lt;­-Aó'l&gt;n-AÚ'1³¢-A¸Îf¸.A?wz|ì_x001E_-A-¬­Ûe,AT¤Ggv2-A²¸_x0014_)_x0018_d-Aÿ_x001E__x0004_1× .A_x0002_?¥DAó-AJ_x0006_ññña-A\Lî­,Ar¥ÀÝ]-AÄpìÊ-AÝ®_x0003__J¤.AX¨@c¹-AàÌÊï¹-AalhPl.A_x0017_èÃ]z-AK]_x000D__x000F_¨-Aä"8¦M.A2Ì~^;-Avþ4ò,A_x0003_ÿ@!ð-AU¶`_x000C_Ëß.AsN_x0010__x000E_K-A&lt;£»Yî_x000B_.A_x0005_Ð}_x0018_.A_x0002__x0005_~²_x0013_³*-Aeõ_x0015__x0017_É-ADô&lt;(-A»ØÀ{Ý-AÌ®ÿ:-AýÊz_x0005_.ANUD_x001E_ê,A¾·ì{9C.AîD¸ET/AxâoýO&amp;.A_x0002_´Þçb¦.Aô&lt;Û:Âè-Aî¡¹^-AÓÁ²_x0014_Y-A-_x0007_(_x0001_v_x0003_.A®b'_x001B_Ög.ATyºk@±-AÒ­Tþ,A]_x0002_ÔN-A±_x0013_¬Ã÷M-A_x0019_Èl|k|-A£=;r,Aà]67ò-AÜÖ_x0019__x0005_8-A¦öå%-A8	ES¯_x000D_.AÁ_x0005_nZ»,AørÄü-Aø^¢zÍ	.A¨!_x000B_a_x0002__x0004_.A*0w7E_x000D_.Ah7Ct_x0001__x0007_ÿ@.AXÛ_x001D_Ë,AË£,||-AÒ¡bLh&gt;.Aî+t.A¬3ÃP-AR¸gøx_x0014_-As@SÄÏM-AË2ÏC_x0006_.A_x001E_%p£è©,AAA8*Þ÷-AÎçt?Ç-A_x001A_ÄU×Ñ_x0002_.AÂMJR|Ê-A¤O_x0005_ÁB.AÕÁ_x0010_ÌÕ«,AÈj,)_x000B_.A¢ùKpå_x0008_/Aú%¬k-_x0018_.AtóÀ_x0002_&lt;.AMX_x0004_Ûp®,A¯·e"P_x001A_.Aøë_x001C_õ_x000C_/A]4öRß,A°x:É-Aõ®&gt;_x0012_n/AöãÃì,A_x0005_7":-A° jêf.A±Û-0.A|d¨îG¦,Aø_x0003_Å(Y.A_x0001__x0002_/_x000E_LÓý²-AþFSp_x0006_Ã-A, |ê-A:éS}|_x001A_-A_x001A_³Ï½Úm-A¨1 ¹9.AN÷æ7aÅ.Ac~tu¶,AMt»3X.A_x001B__x0015__x001A_±«,A$jñáâu-AJGG÷_x0014_-A¢z;±8.ARáÔ1¯r-AØ_x0006_YÊOÅ-A_x0019__x000E_ .A6ëøO4_x0014_.A4jX!N#/ArL©ë°Ü,A*¾F_x000F_[u.AS©;Ç%E-AH;Áu¾Ã-AòKêqsE-A`*á ¦J-Aª¨Þ_x0019_C.AÇÔ'©-ARÑI¼.Aá5ÇXºÈ.A_x0004_~pÊ}Â-AÆmúwÍ-A¨$ô0I/Að__x0001__x0002_P{.AüÕÒ¯_x001C_¤-A_x0018_2mÙ[w-AU\°ÅC.A8äWÒ/}.Aÿ?¹w_x0003_.A76W_x0012_Ú·-A_x000E_¨I:æ+Akz©i5.AÑÖ¶³z.Aü_x001B_Í$k-A¢ß'_x0015_CÎ,A&lt;ôÑ&amp;-AÚS¤ý¬Æ-A_x0002_0èO$-APÑgM×,AË_EÔwÍ,Aß _x0001__x0015_¡-A_x001C_pph_x0007_µ-Aþe_T.AÊÓ_x0017_)Jl.A_x0013__x001B_í.A *ä_x0001_}.Aèæµî]-A¼¶2_x0010_l-A¯¡ê-A÷]YW_x001C_-A_x0007_ÍF7Ý±,AO3ï]Ä#.A¯Ü¦´u.AC£_x001C_ÿÇ,AÓqmnç-A_x0003__x0007_%DÀp,AÉÃEX,A ½®i_x000B_3-Aäf5A§,Af__x0002_&gt;þê-A_x001B__x0005_µ_x001F__.A·!?_x001E_b-AÈ_x0010_ØÚ-A3:|ô_S-AeG®§K-A*}P¾ó-A_x0001_.¯-Aùå7c\.A°ÛNPWP.ATÍQ,AF1ë·øÈ-AþñTC?û-A&lt;X§Á-Ay_x0006__x000B_ò¤-A2­åQ%-AÈ_x0012__x0004__x0004__-AAe+2-Aým[áa.A¨_x0012_A_x0004_	÷-A_x0015_Øg$_x0014_-AT_x0006_»/÷¾-A!Ò	!Z-A_x0019__x0014_&gt;Å_x0016_-AÛ,@Ä_x0018_,Aj?ã_x001E_7.A0ËW_x0002_M%/A_x0005_"á_x0002__x0003__x0011_ê,ARK c.A_x000E_¿ã0Óú-A¬ä»¼48.AÄ_x0015_à*ÜÇ-AJÃ_x0002__x001E_.A&gt;øA_x0004_Ô-Aw_x0019_"ÛÅö-AÇáãjã-AÓ_x0010_Û_x0008_ÁÚ,A¦â_x0010_i_x001B_-A(©]}ÒG.AS"À5·ù-Af_x000B_Cµ)-AèMRúgí-AX_x0015_=Á_x0002_-A|íÛi.AÊõûr_x0012_-AÌÁÏü0õ,AO_x0019_¾A.AÈ½¸[_x000F_å,AE@"õè_x0014_.AsáÆ_x0014_×·-ANú_x001D_¯½-A_x0004_à_x000B_T-.AHÞÜáÁ-A°stÍïþ-AT%ÊUu]-A'%X©w_x0001_/A«u×Ü^.A¾ÕÛO*L.A_x001A__x000E_Fw_x0012_-A_x0004__x0005_¢=K¯-.AL(_x0008_ _x0015_h/AµáÅ«.-AjóTª|,.Adì_x0018__x000E_¨,A:nëªÓ*-Aã2/_x0003_-A;N(.A¼_x0002_Oyùñ,A_x0001_½nê¯.ALh*»-AÒ_x0014_P:·;.A¹ÂER_x000B_-AbþOq¼.Az4à©H¦,Aõhs«¾9.AÚ_x000B_Øb¨&gt;.A?@_x001E_½.AliõáÑÂ.Adra¦ñ,Aáç_x001C_ï,_x0015_.A&lt;²s¶@_x001A_-A_x0005_`iW-A_x001D_úN_x001D_(ì.A_Áñò,|-A£wÐQË#-Aüé®iñ-AêïÎUC-AòX]WÂ-AâýoUD*-Aì¼6_x001A_GÜ-AÂ¹ï_x0001__x0002__x000D_.AI/_Mk.ABy½z÷.AX'_x000B_Ä-A-º­p91.Aý_x001A_pÑm,A:_x0005_tiLé-AÊÔ_x0014_E1.A|9û_x0007_ë.Aá;kt-A*ë_x001F_÷0u.A÷þ»ÛÀ-Aö&amp;&gt;l­.Am1iè!m-AÆ_x000C_¢â._x0014_-Aù_x000E_Dt_x001D_-A|i®á-A cØÞúp-AR	3ã_x001F_.AÓì²¹17.AÀ_x0014_¨È_x0007_6-A")ËéÆ=.AÖ:^Ê_x0015_E-A_x001C_Ûp©p-AïºwþÜ-AF¸ú@.AÌ*ÉD+Ò.Aë_x001A_]ÝÄ4-ARÖ_x0017_Í-A¡I_x000F_-A¦âw_x0017_×p.ANîqÎd-A_x0003__x0005_ _x000C_ÐýÞð.A_x000B_Ñû Ü_x0011_.Aö~¾5_x0014_-A´w_x0001_ãð©,A0¡ú-A_x000E_B¥I9.A~VÇHi5.A°Òâ]áG.Al]ýéX.AÖ_x001E_ÒÕ_x0015_ö.Aòã_x000C_§¢-A{_x0003_yGd-Aég×U¾&amp;/AïkmO³.AR"÷`(ø,A_x000D_dRVhT-AÄ_x0006_äo7Ü,A¤( lõ-Aç\õA.A½_x001B_Ha-A§º_x0010_T¢-Aê_x0002_)ºìé-A`³Øç_x000D_Î-A7_x0001_¬êL-AØmóÝÂ).A(_x000C_óIT-A¢£lÛç,AÖØÍ,X	-A¨%pØé_x0004_.Ap¸_x000F_³^f-A~1.à8-Ah?¶Ç_x0001__x0002_òµ-AËÆ9_x0006_îô-A}þ¢­ú¹-A_x0003_uË­-AÌ]´A:-A7·H-Ô-AÏ\$.Aúÿ_x001E_#.As_x0016_S¬\-A_x001E_á=_x0008_I·-AÄL{_x0004_.AjÊ_x0017_\¥Ì-A¯=f&amp;Ý.A_x0018_}wE,A+Õ%e_x0001_o.AI?Z-Aà`#ß_x0008_-AüYf_x0010__x001D_¼-AÈêØ{C_x0019_.Aß­]sê-A½Ð¸ù¤².AÜ²÷¶+_x0005_-A¢°ËÁ0Ç-AB¬ñfy¹-AL_x0018__x0003_µû-ALPüÍb.A!PñäN=.A_x001A_RíZ"-Aël:6h.A¸3ÅEþ_x000D_-Ak¹õ#+C-A6Ë&amp;iÖ -A_x0004__x0005_ÒÐhd-A	I_x000C__x001D_äÀ.A%_x0016_ö_x0001_Ç`-Aæbñ¶¤.A_x001D_½¡_x0007_.A&amp;_x001B__x0007_¡o,ANðÃJ_x0018_-A_x0018_ßÏÞ_x001E_.A$Ê_x001E_®°`-Aø_x0003_Å_x0003_ðe-Aà_x0011_ÄÕ£ ,A§UVÑ;.AI_x000C__x001E_ªq_x0004_.Aè_x0019_GÉÊ8-AìQ_x001F_º-AC_x001E_n_x0004__x0002_.A_x0019_·1äó-AñjJ|_x0013_â-A'¼yú°-AjÕõ+¨Æ.Aj­Ã&amp;¬-A_x0003_ïR¥7_x0012_-Al_x0006_UmÙ¦.AU9L_x0013_Ô".A})%{«-A2«:_x001E_ý,AÕ_x000C_­¸Ô-A_x0013_}D*Ê -Aª*cºô-AZ_x001E_Èb/.A&gt;ï¦¶S4.A /&lt;_x0003__x0004_ZÚ-A_x0008_L¶a(ü-A&amp;¬íLþ-A_x001E_³¬QÄ2-AE(¶Ój-Ay_x0008_¹éÌ,A_x0004_N_x0003_¼.AÜ«Ì¬IÔ,A_x0003_ÇËªÒÊ-Ay½Âïèæ-AK·ò_x000F_%-Aà/Ð¸e-A=ÌÏºñ-A`rï,Gf-AEs&amp;Ê.Aµ_x0013_,Ok.AKº_x0005_ðú.A_x0017_WÈ` Ñ-A_x0016_]ãµí7/AqÅZëA.A{µs_x001B_¯ã-ApLÐlÄÜ,A¨ò_u}ñ-Að½å,Qþ,Aý 	_x001D_Î÷,ADÝ_x0017_eÕ-Aräm¿¢-A_x0001_PN-A~_x0005_»[_x0017_/Av_x0005__x0002_G².A7­(J-A®ßyô¹-A_x0001__x0003_I_x001F_Mîu-Aï&gt;.A2àSð_x000B_t,AB2%_x0002_Âà,AàñM_x0017__x000E_&gt;-A_x0008_íµ_x0006__x000E_-AÒÿK_x0013_4.Ar2©ä-AÞýÐIì_x0002_.AdyÉzÝ_x0013_-A4WÏWP-A_x000D__x0007_ø_x0008_.Aj_\È½"-AZ_x0014_¿1´/-A\®ÔÅ_x0018_;-Aý_x0013_ïlJ/AÃ_x0013_¬é¯§-Aèë_x0004_´½-Aüç\=ë{.A_x001D_oþÑ-A¦sV_x000E_&amp;.Aùñ3"/AÄÕÏÝóg-A_x0014_Ë@_x000E_.Aº&amp;w5Á9.AW_x0007_ÂIè.A.âUw¶_x000D_-A­¡Ä¦µ_x0019_-A_x001A_t#_x0018_.AÕQç_x001A_*ò-A&gt;?=ÑÔ\.AQµ_x0004_/_x0002__x0005__x001A_w-A;_x0002_jÑìU-A£l²_x001E_x³.AøêXmâ,AU¾Ì-AÞç_x0001_zZ_x0006_.AX_x0004_ìÌÆÚ-A_x0013_ByQ*.AzlÆÕ-A¥ðÄÁ^.A_x0019_Ùbx,AVëp_x000C_.AI²_x0003_3g.A_x001C_-È_x001E__x000E__.A_x0011_¨Q¥kØ-A6%:S*-AFHeZè-Asx×Nä-Aù_x0007_bÔS.A_x0012_¹	À_x001B_Û-AÊýJgÌ-AÇ×óéæ,A¸ÌjØ^Æ-A¼FD4&amp;_x0005_-A.Z_x0014_0y-Aªñy*Å´-Aù±æÓj§.AÌâççG.Ag÷òøIï,AÊ«ß_x000C__x0008_.A]{¨_x000C_Ún-Aýì_x0010_òà¼,A_x0001__x0003_µ©JÊ£-AªøÓÝËé,Af©_x000B_«*Â-Ar$_x0006_µ¼-AÖ¼= ¼¼-AüVxt¨D.Af_x0012_sò½À-A±-C^--AÙ_x0016_Ç ·y-AÇ_x0018_¼×êë-AÝm·_x0006_0-A©¬¿ò,Af`ko~5.AL?°1ío-AT-¿b¾.A_x0004_ä_x0002_ë*Y.AÎ(!Ñõ-A¢0Óúv#.A,la§-A_x0005__x001C__x001A__x001F_Q/A«©1hb-AS_x000D_lTëI.A_x000E_ÔÞÂéÍ.A_x0010_@H¶D.AÈ	ÙI-A¬Q¸-A_x001A_ÿ°_x0017_Ó,A0AUb_x000D_-A_.2.A|í{9öø.Ak¼ãÃèc,AÝ?ìÛ_x0002__x0006_Ý-A¶6_x001E_c_x000F__x0001_.A_x0014_CÐ¯m-A_x0012_É_x000F_v¾z-AÁ()¡×9-A_x001E_ÏþP_x0006_.Aâ8­dé,AàöQa¡-AAÊ_x0001_Ëc..Al£1ëy,A1_x0010_O4lÇ,Aô¤S_x001E__x0003__x000B_.A_x0017_'R)°J.A¤¾._x000E_kF.A.Díùú´-A_x0004_Ë§n¨_x0008_.AQO_x000C__x0016_.A_x000D_[_x0015_°_x0010_.AÙ¤ZHß_-A,_x0005_:%-A$S_x0011_¡.AþÂººm÷,A¥ó½#ô¶.A¾Aß_x001E_Û±,A_x001E_s_x0008__x000D__x001A_à-Aïét_x001D_D-AÎv æ_x0008_-A÷OèmÓ.Aj±_¥.Ayáx±v¯-A.%·_x001E_,A_x001C_V÷_x001F__x001A__x001A_.A_x0001__x0002_æb(rï".A]cP³A.Ab0ßÖ÷ª-A_x0001_8þ#_x0008_U.Aß|èÔÔ-AóAV¦=-Ac_x0006_bë*}-AB#þ8r_x001A_-A_x000D_/îT¨.AwX¢_x001D_WR.AäÿÊío-AÓ´¤Uh.A¯oÀ;_x0006_\-A8b5¸O,AMk6O&lt;W-A&lt;o_x000D_é(_x0012_-A(_x0016_²ÏÚ-A_x0007_°F65,Aéxb^ Å-Ajº|F4å-Aj&gt;Wà$-A¸	&gt;¥Ô_x0008_-A_x0002_^_x0018_-AJ_x0014_¾ó"-A~Á_x000E_Ü¹-A_x0008_EÓ_x001F_ã.At´KW.AE~í0.A«¥._x0011_³Ì-A¹_x0008_½=_x001B_.AöNÞèÛ-Ad_x000E_ì8_x0006__x0007_þ´-APï&lt;º]-Añ_x001B_ho]_x0010_-A9¬Gw-A_x001E_kZ,A{û_x0004_çå[.AT_x0019_rÓG.A_x0004_¥¦±.AH{ölnA.ART_x0003_ô_x001A_Ò,AÒLãí.A_x000E_IùÃ³_x0004_-A@t¹ÉÀñ-A8³¬îÏ.Aá_x0005_áÑUæ.Aíï\Í_x0007_ð,AH	Cë6Ç.A"µMo-A2è$Æ_x0019_p-Aîb$ä1-AÊ_x0002__x0019_Ë#ò,AÒL_x0002_W@.Aa¥ñzY¯-A_x000F_v:ý%_x0012_.A}TÊúg-A}_òúô.A/_x001B_ïº×Ë,Av_x0016_~6_x001F_­,AB(ºV.Af4Y0.ø,AÈ_x0013__x0001_ââ_x000E_.A&amp;YARû-A_x0001__x0002__x001B_Ï(_x0017_Ü_x0008_-ADè|.Æe-A¤Ã£øX_x0001_.Am·kp¸,Aè¤ü!d®-AH_x0002_&lt;áà-A_x0007__x0003_Õ®ó.A¡QË_x0018_,A¢_x0016_ûh@-A[M-AÛ÷¸.-Aà(9Äo-A_x001A_}d&gt;X.A9£©Øgç,A$öf_x0015__x0002_.A³_x0012_~ÿöø-AºæÜo"Ò.ALx_x000C_uzó-Ax«­O.A&gt;1ªy_x0014_.A²!_âÚ-A¿Z_x0010__x0008_ -AyEÆO.-AqP=ÆÔ!-A._x0008_h7	.Aü=QZ· .ADÇLº[.AU§¸6.Aé¥ÙX-Aë_x0016_uFçæ-Añª»þÂ-A¶IÎÓ_x0002__x0007_4Ä-A~(_x0007__x0001_A¶.A Q:Ô_x0001_.A_x0001_´D±-A H#ê-A²(	×-ANúi_x0007_û,A»èn« -A_x001A_½,A#è_x0012_¨-Añà_x0010_Z.AÂöÀ_Ýb.Aüèº¤H-A&amp;Z_x000F_wO-AÈC/ä[w/A_x0013_1"s.A&gt;*'ñ.A8tÀ¤¢-A_x0016_£5ê.A_x0012__x0017__x0018_²´J-A_x0019_Z·_x0019_¢-Aª¸_x0004_»G.AÚ¨½T-AÜMO¦b,AÙ*Æ_x0003_ª-A¼ôÜ_x0006_=_x0013_.A$äB_x0011_J-A_x0018_ý+ª/ñ-AÞ_x0005_Ü_x0003_°-A_x001E_å.Jÿ-A_x001B_Þå¶4.A·^_x001D_#_x001D_Y-A_x0002__x0003_¸æH3_x0019_ï-A]9û}¨.AÊó%R.Ak_x001B__x000B__x0016_äI-A_x0019_*ö_x000C_+/A}æ+j_x0004_.AÜÞ_x001B__x0015_Ø,A_x0001_Lt1Ï,A(GÛÐb-Aøïþì_x0007_¾.A6ÿr¬_x0011_-A_x0002__x0001_j°äê,A_x000C_~3|e¢-A^Á³:¨,A¼©npJ¶/A"	¯_x001E_ô.A´)P×_x0001_¢-A_x000F_É&amp;³/A_x0003_åºðÎ-ATÇÄ_x000F_dÿ.ANãëä,A_x0018_·_x000D_-#-AìGþ_x0010_o.Aµ_x0002_« T.A&gt;4Øßxu.AFyDe_x0002_°-A²û!Ý@-AP,gÂ.A3g_x000B_¹_x0010_,A^øËZ(.AûÎ¼ë¿©-A_x0004_ñ	*_x0003__x0004_P#-A_x001B__x0004_ÀÎïo-AêúÅ-AhCµ§P.A_x0008_¥b&gt;ú-A³F5è2ç-AX2¯6(Y.Aæ&amp;	Ful-A`Î,S_x0002_.AoÏ'ÃµF.AÀ¹?x,A²ûÈU_x000E_.A4SéOH-Aø$+3j-AÐüFñæ.A7_x000F_}#c¦-A&amp;8½qV.A?JÚÅ-Aä0¸*_x0007__x0007_-Afp6$_x0001_.A²_x001B__x0018_.~_x001A_.A½à_x000F_RX-A +aÎÏ_x0007_-ATR®N#.Al_x000B_Hö`.AtþÞ*?i-AD«ÍÄØ,A¼NÂäý/.AÐ_x001E_fð_x000F_.Af_x001F_¾&gt;2[-A_x0003_,îvòa-A±¹_x0013_ÿ-A_x0001__x0003_$ð#Õ-A"ÿ)/q!.AÚ_x001F_+Øn.AG©e&lt;Ð.Aðí_x0004_ï.A°àHn_x001D_^-Aò²wÓî*-A¦Æ ií(-A:{b[-A¬GÇ5I-A/gðÿg-AÔìñ½Ú-AÑQTN_-A/Ådø3Z-AÎ_x001F_@_x0017_¬-A_x0005_?÷'_x0019_þ-AÖGÜ}.A_x0003_k_x0007_é-.A@£YéV-Aæ_x0012_ëH«È-A7Ç,Ñ^5-A«Ð·.AÐV_x0007_ù_x0018_-A54÷Ö\ü,AOSe­-AÈ±æzùN/A®Ô_x000C__x0002_p-A8ÝeÅ*_x000F_.Aq¨@õ,A!³Th.A¸çp-A´_x0001_Ò_x0002__x0003_î[-AV_x0016_§HY-AFDÏAÇi-A_x001F__x001A_Ïñ9-A_x0005__x0011__x0005_Ñ-AqÄÛ4_x001B_/A1swé·-AÌÒ_x000E_}Û8-A± 	i'_x000D_-AØ_x001E_¹_x0001_ëJ.A_x0003__x0018_÷ÇÇ-A'!C"-Aª Æ`_x000E__x001B_.A¬ØAçOA-A©/N_x0014_.AÊ½_x0017_EýÂ-AùT$ò¤×-A­¡Í¥Q@-AÆ»;íàX-A­ÿ_x000E_^-v-A~ê.¹Û-An¸×¢²C.A[×_x001F_Qè-A8íÐ+_x000D_J-A¨ PqM-ARd»&amp;b-A_x001E__x0005_´»à.A_x0010_[C^¬.Aoíßíà-.Aá¹_x0005_.qW.AûÏëãd.AÿÐåM:W.A_x0002__x0003_Ëÿ_x0001_Í,A§ÜÿyÔ,A¢0_x0002_Ä3-A¶ÆGI®_x0010_-Arå¹_x000F__x0012_°-A 88°-Aµ«ó?ØO.ABF[_x0001_æ,A_x001D_w³Þ2.AHQ_x000E_¦.A,_x0013_üX_x0007_A-kÚ#)n_x0007_A2#=1§_x0007_A#ÝÖ2Z_x0007_A§©ÉÅ_x0007_A©ÞC	[_x0007_AA ª_x000B_¨_x0007_A}V\õo_x0007_AÓ¨9í_x001D_H_x0007_AkÂ¦_x001B_s_x0007_AùVY¡_x0007_AØ2z_x0002_Ï^_x0007_A¬g)Ç_x0007_A~¢\5_x0011_I_x0007_A¥ÎôW_x0007_A,zÑ_x0016__x0007_AáÞÏ®^_x0007_AÚ`í8_x0007_AJ_x0012_Whº_x0007_AeÐÌz0_x0007_AS'Ö_x0013___x0007_AEÍÚ_x0001__x0002__x0007_A!c1K¤_x0007_A2j$_x000F__x001D_h_x0007_A¢n7n;_x0007_AÐ_x0004_H_x0007_AÙ²L_x001A__x0007_AüXñ_x0005_úÂ_x0007_Aö4ø¼_x0007_A_x000E_Êóx_x0015__x0007_Aj_x0019_'+És_x0007_ANêÆ_x000B_Å&gt;_x0007_A©ÖøÏ_x0007_AêÙW#_x001F_G_x0007_AJ¥_x0018_~ß_x001D__x0007_A³)Ìjv_x0007_A¸C+o'$_x0007_AZÜIÄÄl_x0007_A&gt;8|ót_x0007_A_x000C_«Ä)ù4_x0007_AÄtûcS_x0007_AJ@*É9_x0007_A:_x0006_VK_x0007_Am(á¾_x0007_Az¸wr×l_x0007_A¶l_x0010__x000F_/®_x0007_AÁßÃ«_x0012_b_x0007_A!¨íE_x0007_A-Û[§_x0007_A_x0005_zÁä_x0007_A_x0008_Ô_b_x0007_ATkH}_x0017__x0007_ACj96/Ð_x0007_A_x0002__x0004_i_x001E_¯²|s_x0007_A¹{³¹_x0007_AÓÒgtg_x0007_AÓPÑ¾_x0007_A&amp;/eÉÙ§_x0007_Aø{_x001F__x0008_Vt_x0007_A_x000D_{Æúe_x0007_A·|_x001F_.¡d_x0007_AG_x0003_¿_x000F_#a_x0007_AVwS_x0007_A_x0019_*q§}_x0007_A_ÕEL_x0007_A²² 1TÂ_x0007_A´Þ³æ¨p_x0007_A_x0015_Òû'Þz_x0007_A9Òi_x0007_A%ï±b=_x0007_A9ñá7tµ_x0007_A_x0019_IóR_x0007_A}9p_x0007_A?$þ;_x0007_AV_x0014__x0017_._x0007_Agçk¬èo_x0007_A¦ó_x0011_M[_x0007_A_x001B_fyÔ{_x0007_A¨¾__x0007_A_x0004_iÉ£_x0007_A¿¼ú¹z_x0007_Aßï íÏ_x0007_Aáê_x0005_À$L_x0007_Aà¥TPæd_x0007_A_x0001_Ó_x0001__x0002_îh_x0007_AlÛ¥°ÿ&gt;_x0007_A5Ö¸~v#_x0007_A;q¼E_x0011__x0007_Aåaè¢¦H_x0007_Ao¹ØÔ=Q_x0007_AAðßþo_x0007_AöÉ÷øR_x0007_AL_x0015_mu¢ _x0007_A%_x0004_ny³_x0007_AéÕôÉ_x0007_AÎTGÓ|_x0007_AÜ_x0019_hX_x0007_Aì_x0017_ù¦î[_x0007_AÐ_x000F_ùÍ?_x0007_A_x001E_0Í_x0013_X_x0007_A8&lt;_x0008_¼_x0007_AÐ´È"_x001C__x0007_Aq åI_x001C_v_x0007_A_x0010_w¢Õ=_x0007_Arm.]®_x0007_AE_x001F_St]_x0007_A/B#E}_x0007_A5_x0006_o:{_x0007_A_x001B_)¨à°_x0007_Ak+÷_x0001__x0007_AUnÀ!ù_x0006_AÄt'µÓ_x0007_AJs·Ô7_x0007_A²}Þö¬_x0007_A«$;s_x001A_·_x0007_AW_x0019__x0018_E*x_x0007_A_x0002__x0003_å£­V+_x0007_Aõ`_x0001_nR%_x0007_AHÎêb_x0007_A&gt;ó£Æì__x0007_A0ª_x001C__x0007_AÚ=_x0002_kJv_x0007_Aã"tc_x0007_Af+.ëu_x0007_Apa¦°ÏH_x0007_A¥Åw&gt;_x0007_Aõ@(ô_x0012_¬_x0007_A^º[Çð_x0007_A7«Ì£!_x0007_A¿&gt;Völo_x0007_AO_x000C_J®_x0007_Aû_x0015_OÚÙ_x0007_Aá_x0008_×N_x0006_`_x0007_AðJoq~_x0007_A~ôJ¬¶_x0007_Ag¿ø1¼_x0007_Aæ©+_x0018__x001A__x0015__x0007_AÔ6usî)_x0007_A´õÎóS_x0007_A¯ÿÅY­_x0007_A^²§_x0007_AËúÄ_x001A_î]_x0007_AêXÛd_x0007_A-®_x000F__x0015_±T_x0007_A _x000E_ü3²_x0007_A¾vºßD_x0007_AÖÆÎÿ¦4_x0007_A&lt;Æýè_x0001__x0006_aX_x0007_A_x000E_´aì_x0007_A__x0010_Ü²þ_x0007_Aíä);{_x0007_AÈ3Çx #_x0007_A5ñ__x001F_~_x0007_A[¡_x0002_;ëM_x0007_A7¼KÈö7_x0007_A³p«S\_x0007_A£|_x0007_Aü{EÑ¦_x0007_A·T_x0015__x0007_Ï_x0007_A¹#y_x0010_ g_x0007_AÐõ÷¤}_x0007_AIÐÈÔbC_x0007_AZ¶qNë­_x0007_Aù_x0001_ï_x0008_*_x0007_Ap_x0005_±Æ»_x0007_Aèö÷&lt;_x0007_Aò§ñ&lt;ýK_x0007_A{)&gt;_x001B_w_x0007_Ai@_x0011__x0004_0¯_x0007_AsÓ)]±²_x0007_AKs»a_x0007_A§:Òµ¼_x0007_A{0g¿"_x0007_A '¹¸$?_x0007_A¬_x0003_c«_x0007_A*þ/ÿ_x0011_o_x0007_A EFõo½_x0007_AïlmrM3_x0007_A&lt;gêqk¤_x0007_A_x0001__x0005_GõpP¡l_x0007_A_x001A_j¢%äp_x0007_A_x0013_Ó_x001A_Ï±_x0007_Aí¿ßY&lt;_x0007_A;½&gt;HE_x0007_AÞã=x_x0007_AKÙf¦G_x0007_AQÅ­ãÛ__x0007_A¦+_x0002_þB_x0007_A4}cH·_x0007_A¡iíè"_x0007_AßEF¢QI_x0007_A_x0004_(_x0010_á_x0007_A_x001F_WT×"_x0007_AB\ÁïZ&amp;_x0007_Aä&lt;7~kÒ_x0007_AÐ9[¬0­_x0007_A"þbùs_x0007_AÀ7þ\ì³_x0007_A^óàeûg_x0007_Aàåö/ïª_x0007_Aõ1*v_x0007_A©~ìX0_x0007_A_x0003_5ç_x0003_j_x0007_AÇïw0y_x0007_A¹àXÔ_x000E__x0007_A5Pn¹,_x0007_A_x0003_ÉJD_x0007_A^f-ta_x0007_AÈ9w_x0013_¶_x0007_Au*%9_x0007_AÛSïè_x0001__x0003_|d_x0007_A|Ðö[èI_x0007_A?Ò_x0006_¾/U_x0007_A-_x0016_*_x0001__x0007_A_x0011_sTQx_x0007_Añnûh}_x0007_AáMm_x0001_X_x0007_A_x0001_ìÝ©U_x0007_Aá­ :Sf_x0007_A/ù_x000C_|_x0019_A_x0007_A¨«ìC_x0007_AmñjPÚp_x0007_A.»å_x0002_º_x0007_AÅ;øu_x0007_AZ%Ê¢_x001E__x0007_AÞà²_x000C_d¦_x0007_AUý3ó_x0007_A%ì_x0013_úÿG_x0007_AÁAy®_x0007_A~ëË¸©_x0007_A\íiöh_x0007_A¼e_x0011_a_x0007_AþýÑx)_x0007_AÐW_x0010_2_x0007_A®ÄFd_x0007_AV§À°ÿ_x0007_Aý_x000E_°_x0007_Ac­æ°F_x0007_Acz%Y&lt;_x0007_ATä{£_x0007_A_x001D__x0008_j´_x0014_j_x0007_A{7Mÿ£_x0007_A_x0004__x0005_²ö_x0016_kjw_x0007_A®îÒ_x0007_P¦_x0007_Aú_x0002_l_x001A_G_x0007_A¡«GîF_x0007_A_x0003_õsaÈ_x0007_A=u-_r§_x0007_A ½þýÀ«_x0007_A¿_x0016_gþä~_x0007_AR¦no\_x0007_A§ükwÃ_x0007_A{Xâ×Þ@_x0007_A¹ÝÞ:a_x0007_A x5h_x0007_A9L_x0017_µÆµ_x0007_A_x001B_xþo_x0013_¡_x0007_A_x0014_ñüõx_x0007_Aß¬P_x0012_^_x0007_AÕyc½·^_x0007_AØ%o_x0007_AÍ»45¤n_x0007_AáÓ£_x0007_A_x0013_%T\_x0007_Aí·7S_x001D_+_x0007_AB_x0001_¡¯_x0007_AÃË[ã;_x0007_Aqc_x0004_@_x0007_A_x000E_ÀÑp_x0007_AðS_x0003_èK_x0007_A=KìM¢_x0007_A8_x000C_ÅXLF_x0007_A_x0007__x0003_&gt;'=¯_x0007_Ax4ÛÀ_x0002__x0006__x001B__x0007_A_x001B_ÝiÀ-_x0007_A_x0005_Ë_x0017_uÑÑ_x0007_AÆGwS_x0019__x0007_A_x0015_¹?¿;_x0017__x0007_A0_x0003_öù'_x0007_A_x0001_Ý½èc_x0007_A{'_x0015__x0017_¢«_x0007_AÌ÷Ü`a_x0007_A//0_x0018_O:_x0007_A.7Â?xÌ_x0007_A.jÍ~_x0007_A_x0014_AÀ_x001B_£_x0007_Al_x001B_¢óG_x0007_A&gt;_x001B_×¨àI_x0007_Aå#û\(_x0007_Aº¶Ï3fÙ_x0007_AnYÉ_x0012_æ_x0007_AA]óÔ_x001D_ç_x0007_Aú`ºß×Q_x0007_AÔ_x000E_aÆP_x0007_A?ürc._x0007_A_x0007_«ÁÜi_x0007_AÈ_x0016_ä¶N_x0007_A_x0012_*Rs_x0004_´_x0007_A¿_x001C_Úâq_x0007_AõQcH_x0007_AÙö_x001B_q_x0007_AU x)%@_x0007_A_x000D_GqÀ4\_x0007_A_x001D__x000F_~Þl _x0007_Av_x000F_DÕ_x0007_A_x0001__x0006__x0017__x0010_×}`(_x0007_AîðW9·_x0007_AM¥_x0002_«Â_x0007_A1zmVzP_x0007_A_x0004_*R{_x0007_AÂ_x0007_A_x0007_AMç_x0019_·ü_x0007_A_x0014_ï¯~_x0007_A`TZ_x0005_2_x0007_An´_x001C_ñ_x0007_AYÀ¥¥û;_x0007_AV_x0005_ÍÞ7í_x0007_A+³Ùp_x0007_AÙ[&lt;_x0011__x0007_AR¤xz._x0007_AÚ;N|g_x0007_AÕ_x000B_[M_x0007_A.Û 5]_x0007_A_x000E_&lt;-x¼_x0002__x0007_A&amp;&amp;	O©_x0007_AçG_x0019_X7_x0014__x0007_A'Ì_x0008_zZ_x0007_Auw¯ê#_x0007_Ap»_x000C__x0003_©_x0007_A²ñG3J"_x0007_AGóõï_x000F_1_x0007_AØÅ®¾x_x0007_AL¿Î&amp;å_x0007_A Ë¨._x0005__x0007_A¸_x0019_³3ì_x0007_As&lt;»NG_x0007_A5È ¦_x0001__x0003_MZ_x0007_A°ÞÂ_x000F__x0007_AµûA__x0007_Ami_x000D_È±E_x0007_A¿ºÙpM_x0007_AØ~è0«_x0007_AmádÞß=_x0007_A¡_x0003_æjh_x0007_A´)m.Z¿_x0007_Aïzd	øB_x0007_A¯¤µÃ_x0007_AvùÐ+Ì;_x0007_A­J}ÿ÷_x0007_Am Uª_x0008_]_x0007_At&amp;§ÿ¯®_x0007_ApQv*_x0007_AK$[$_x0007_A¯ÏcÏ_x0007_A®|@_x0012_µ+_x0007_A _x0003_ÒÚs_x0007_A£°_x000C_^_x001B_e_x0007_A´«j,ý_x0006_AÂµIºâØ_x0006_A_x0002__x000C_øhfz_x0007_A_x0010__x0003__x0014_f*Ã_x0007_A¢ÙÞª_x0007_A_x001E__x000E_g¾¢_x0007_AÐE_ß_x0007_A¦¬Ô|_x0007_Aæ_x0015__x001E_Ú_x0007_A®P_x000B_Üë`_x0007_A^DÃ²Ü}_x0007_A_x0001__x0002_smYý`_x0007_A§³çÍ®!_x0007_AuM_x001C_Æ ¥_x0007_A_x0019_3®¾+_x0007_Aõ[¢µ,_x0007_A_x0014__x000E_¹«¢¨_x0007_A(2+ÿ?_x0007_A_x0010_CÒÉR_x0007_AºÉ¦w_x0007_Ai1M|sn_x0007_Aø_x001C_öñ¨¦_x0007_AÃ-&lt;±_x001B__x0007_Aú¦)ß_x0007_AùD*¨_x000F__x0007_A¡øZ}y_x0007_A_x0017__x0005_wd_x0007_Ar³HÏw_x0007_A?à_x0004_yk_x0007_Aò|Q(U_x0007_AFcUÌ0I_x0007_A[ü&gt;«_x0012_r_x0007_A*·Úã_x0007_A©«.@_x0015_p_x0007_AÆ^ßï_x0007_A¨FçN_x0007_AÝäJo_x0007_AÉeç´u_x0007_AàÇ¡ _x0007_A_x0006_¥Ê²S_x0007_A_x001A_û»N_x0007_AKähý¡z_x0007_A6&lt;©&gt;_x0001__x0002__x0007_AYt¡,w_x0007_A_x001E_¿U_x0007_A?_x001F_@6d_x0007_AU _x001D_W^/_x0007_Az!6&lt;C_x0007_At³v}E_x0007_A_x0002_\îêÍ_x0007_A$£OÎÉ_x0007_A Ù_x001D_ð[n_x0007_A½Ô9Ë}_x0007_A¬¼¶_x0004_²n_x0007_AJLP_x0005_Ë[_x0007_A_x0007_qlr]c_x0007_A37Å_x001B_®Õ_x0007_AÇ÷CJh_x0007_A»e~ëÒ_x0007_A1¸óÑ_x0007_A*m_x001F_fh)_x0007_AÜk¸Øâ6_x0007_ALÀ¦_x000F_E_x0007_AñÖ)=_x0007_AÄe­ý_x001C__x0007_A%¤±7t_x0007_A-u.]y_x0007_An¬VS_x0018_Ç_x0007_AüÈ0_x001A__x0010__x0008_Aï7ÜÐ_x000F__x0007_Av'°{¸_x0007_AËÆf_x0007_A¼Kð¶k_x0007_A;¸_x001E_/c_x0007_A_x0002__x0004_$Ç¯Å_x0015_&lt;_x0007_AâõJß7ª_x0007_A_x001D_'ô?f_x0007_ANW¢åÖS_x0007_Ac`Ëe_x0016__x0007_AA[0#nl_x0007_Aüã´¤J_x0007_A#øÑD¾/_x0007_AÙÒG_x0002_(Z_x0007_A£Lfr_x0006__x0007_Aa]ªÃk	_x0007_Ah*¿J0Ú_x0007_AeÏx_x0007_Aì7_x0006__x001F_?&lt;_x0007_Aò-_x0008_(ÿà_x0007_AÌ¾åYRu_x0007_AEÏm¹_x0007_AàpSÊ_x0018_~_x0007_A#×dËR·_x0007_AØ`_x0003_DnU_x0007_AZf'~ÚT_x0007_AÖ,@o«t_x0007_A¡Ò_x000F_â_x0001_;_x0007_A_x000C_Ñ]§9_x0007_A@Y_x000E_._x0007_AEÕ;²û¢_x0007_A¨ìvû¾Ð_x0007_A0W&amp;_x0007_AÅëfg¡w_x0007_A¬åæ¡Å _x0007_A@Å*«_x0007_A²Âow_x0002__x0004__x0010__x0007_AÝéI­_x0007_A_x0014_J_x000D__x000E_B_x0007_A7@B_x0016__x0007_A_x001C_R_x0011_æ§_x0007_A_x001E__x0004__x0019_­?h_x0007_A ;Ñd¸%_x0007_AÎâ§|à¥_x0007_AÙÎÅÌc_x0007_AÕÿúêä_x0007_A&amp;¹É_x000E_&amp;6_x0007_A_x000E_còji_x0007_AÃÿ¦Õ/Î_x0007_A´â'3é_x0007_AHtÕHM_x0007_A_x0018_uÜ¿Ü_x0007_As,sPN_x0007_AQ¹ÂÑ"Ø_x0007_AÈ(Èã¿¦_x0007_A ðp_x0002_&gt;F_x0007_Ax	__x0006_K_x0007_AÚEà_x0019_?_x0007_AÞa_x001D_:À¥_x0007_A\¤û Ë{_x0007_Aé\#­_x0007_A_.yHj~_x0007_AçÂ¸òE_x0007_A_x0002_{fZ$_x0007_Aù_x001C_î%Gb_x0007_AÓâ_x0001_EÛM_x0007_AÍ_x001B_@æê)_x0007_Aò_x0003__x0007_ZUe_x0007_A_x0001__x0003__x0015_çí_x000C_¡_x0007_A'©3_x0006_|_x0007_Ad]\4Çk_x0007_AG[ëôMz_x0007_A_x0006_ _x0010_UîC_x0007_AAOV_x0007_A¡Á_x0014_ä_x0001_`_x0007_AÓcX_x0006_U_x0007_Aæð$¼ût_x0007_AÑ"_x001A__x001F_¹_x0007_A_x0006_i£Ó6_x0007_A)^_x000B_a;_x0007_AÆ¾WÝ\_x0007_A©_x0008_5_x001F_j9_x0007_AM_x000E_T~KÎ_x0007_Arr_x000D_._x0007_A_x0003_q_x0014__x0014_Ó_x0007_Ac_É1S__x0007_A:I_,z}_x0007_A`¼ù²&amp;`_x0007_AÈ_x0017_Ñ2Ç_x0007_AM¾w®_x0007_Ac(*Ó_x0007_A_x0014_bþ_x0017_v¬_x0007_AèÅ_,»_x0007_AÈé;	_x0002__x0007_AdGÄê©_x0007_A?I+ÓL_x0007_A­þ^qñ´_x0007_AfÛ_x0008_\h©_x0007_AZÅ:`_x0007_AÁ?_x0013__x0001__x0008_n_x0007_A°9_x0005__x0007_APòèäCL_x0007_Abàã_x0002_`_x0007_AÇ±R$_x0007_AUþ_x000C__x000B_~_x0007_A_x0003_¾_x0004_k!_x0007_A: ÝÙÐs_x0007_AÒ_x0007__x0001_ÌÆ_x0007_AÃÝ6_x0006__x000C_j_x0007_Ad«VØA_x0007_A_x0001_!´Up_x0007_AÓÿ£Ùrw_x0007_A_x0019_û³S_x0007_AU {-o_x0007_A+ãRÎ&gt;i_x0007_AôçñXv_x0007_A;¶ÉÇ_x0007_AXwx8?_x0007_Aÿ_x000E_t_x0004__x0017_f_x0007_AS±H_x0007_A_x0014_Rc¯v_x0007_AKÎX_x0007_A½T&lt;E_k_x0007_A«Ì"Ô£R_x0007_A_x000E_Bãáöy_x0007_A_x001F__x0013_oÕª_x0007_A&lt;^¼­_x0015_3_x0007_A_x0018__x0011_}­_x0005_s_x0007_A+Jùüu_x0007_AaOG_x0007_AáØf6¬_x0007_A_x0002__x0004_9¤*ûÂ_x001A__x0007_A¸Àá Ò_x001F__x0007_Aê!ÖòZV_x0007_AèÑ\0l_x0007_AÛ©}_x001A_óX_x0007_A	·_x0006_&amp;¨_x0007_AÉÅ_x0008__x0005_Ã¿_x0007_Aw*_x0001_{¢_x0007_AÑß¬ÔóH_x0007_A_x000B_Ç¹,i_x0007_A£ßwu¬N_x0007_Ajÿ_x000E_Ù&lt;_x0007_AúD©u_x0007_A3ù)_x001C_æ_x0007_AáVKA_x0007_A5_x0012_ö_x000F_jv_x0007_AÆÖï»è_x0007_AR­j_x0003__x0013_v_x0007_AËÕ#g_x0007_AÅt¥$¤¸_x0007_AÀþ"½_x0007_A­Ðþ·r_x0007_AY¢_x000B_g¬v_x0007_A_x0014_e±±c_x0007_AO1Ðw_x0007_AçÝ_x0012__x001B_&amp;_x0007_A÷Ì6_x0007_A_x001F_·_x0010_ç¸K_x0007_AY_x000D_&amp;1]m_x0007_AUïÞ {_x0007_AávZÍY_x0007_Aì µÔ_x0004__x0005_&amp;__x0007_AÒ;_x0003_¶_x0007_AÕì_x0007_A"l&gt;ü7s_x0007_AÛ_x0016_Òùl4_x0007_A]¯­º_x0007_A_x001A_¹_x0002_q_x0007_A¡&amp;o¼0l_x0007_AgµèyÇ_x0007_A;«m:6_x0007_A=Ò_x001E_"_x0007_A9àÊ&amp;iR_x0007_A÷y¼[d_x0007_A?_x0011_O_x000E_­_x0007_Az²%S_x0007_AêQv_x001F_Ï·_x0007_A_x0006__x0015__x0001_v_x0007_A7à|¥_x0007_Aorý_x001F_ë_x0007_A_x0016_E48]_x0007_AnåÑ_x0007_A¬¡_x0014_?_x0007_AJ~5öÒY_x0007_A&amp;Pý©Q_x0007_AþÂ_q¥°_x0007_AL\_Uw_x0007_A_x001B_ØwÉu_x0007_A)¡/_x0008_é_x0007_A_x0006_¦3?¢_x0007_A~4mÍv_x001D__x0007_A6«fF`¼_x0007_A·_x0010_QoÍ_x0007_A_x0002__x0003_ç*Pj_x0007_A2ôfÌ_x0007_A#0hýÖ_x0007_A_x0002_!Ð!J_x0007_AY½_x0005_¬_x0007_A]äÊ¨@_x0007_A²ùüR_x0011__x0007_A\_x000D_lnI_x0007_AÖ¨© ~_x0007_A½_x0018_7_x0007_A«_x0001_ïéÅi_x0007_A¾-¡_x0003_¥_x0007_A_x0016_C_x0003_Úºp_x0007_AAÑFT?_x0007_A¸ÎT_x0014_t_x0007_A|L_x0007_A¸´ôX­z_x0007_A WNê_x0007_Aq~VË* _x0007_AÊ\ê^&amp;N_x0007_A¢ïÿÈ©_x0007_A|¹B}Ø_x0007_A^ &gt;ÍÝ(_x0007_A­£$#Æ_x0007_A_»NwÙ`_x0007_A_x0006_TÚòeO_x0007_ACâ8_x001D_e_x0007_A_x000D_*¶Ô_x0007_AëoòË«_x0007_A)`_x0004__x0004_Î_x0007_A%RíB_x000B__x0007_A ëÉ_x0002__x0003_^_x0007_AÇðÅ2_x0004__x0007_AÜ_x001D_Æ´&lt;_x0007_A_x0014__x000D_s,èF_x0007_Aã[xM¦_x0007_A_x0019_º0Û3_x0007_Ak­öä¢x_x0007_AÔ¤ø|_x0007_AÊ ^ù`_x0007_AÈ~_x0014__x0014_ b_x0007_AbåâBÏ[_x0007_AU~u[x_x0007_A7\_x000F__x0007_AøîÇ]_x0007_A4ý©ph_x0007_A_x0014__x0001_ao_x0007_A&amp;ûàÞ&lt;_x0007_A_x0017_ò'N'_x0007_A(_x0002__x0008_µk­_x0007_AÒ±_x0015_ü¬m_x0007_A_x0019_;ºs#W_x0007_Aï«xÑ«£_x0007_AÐppLV_x0007_AýúR_x0003_ x_x0007_AÕß]è__x0007_AWÌ_x000C_t_x0007_Af¨t3Ô³_x0007_Am_x001B_&gt;ò_x001D_®_x0007_A_x0006_]dNq_x0007_ASæ_x001D_É#¥_x0007_AÊ_x0011_5h_x0007_A9ÿÛ_x0011_À_x0007_A_x0004__x0006_n&amp;lÒkL_x0007_A_x0017_Äý$_x0007_A»¦·uf|_x0007_AKNÙãòp_x0007_A_x0001__x0005_Fã´i_x0007_A¢ÂÂ3_x0007_Aº:×E_x0007_A»³Ô_x0008_:_x0007_A+Å	O¾k_x0007_A$P&gt;tþ_x0007_A_x001F__x0005__x0003_LÙ5_x0007_A}_x0002_ú_x001D_õ_x0007_A%¢E#t_x0007_A6Ä5Yu_x0007_Aéw÷T_x0007_A+úïiY¤_x0007_A4]Û¿M_x0007_A3Ì_x0003_üV_x001F__x0007_A®Åo5Í_x0007_AªT=_x0007_AXpµý_x0007_A3_x0012_ºû_x0016_ _x0007_AG&gt;HT_x0007_Aî¬¤_x001E_,_x000E__x0007_Aß_x000C__x0007_Kk¯_x0007_Að_x0016_¦4Y_x0007_Aj¯n_x0018_c_x0007_AÈvÔ±O_x0007_A'äzô_x0007_Aª&gt;ì_x0013_J_x0007_AÝa?ç_x000F_}_x0007_Ac¨Ó_x0001__x0002_4¾_x0007_AãRto.O_x0007_AQ{?5~,_x0007_AÝ5ÄË_x0015_P_x0007_A×_x0013_ÊS_x0007_A7ðkQ_x0001_s_x0007_A_x0011_i_x0014_IdÃ_x0007_Am_x000C_èb{_x0007_AQMë_x0004_¥_x0007_Aý¬_x0003_­|_x0013__x0007_A1·_x001B_õ_x000F_R_x0007_A«]%&lt;_x0007_A¨n]hÄh_x0007_AOR_x000E_ìW_x0007_A[Å¬uéy_x0007_A U_x0019_ýï®_x0007_AþÕM#Îo_x0007_A^2_x001D_N2_x0007_A¿Ü_x001F_Í_x0007_Aè¥²ÑÖ_x0007_Aâ_x0001_Tí@_x0007_AØsA_x000E_9_x0007_AQw¬c¢_x0007_AaÁA»eh_x0007_AûR/Ó:_x0007_AÕ_x0010_þmðÕ_x0007_A;s_x000B_|-_x0007_Anô¼Jå_x0007_A_x001E__x001B_ä_x0016_±¯_x0007_A`6H|_x0007_A@_FfÔm_x0007_AâYXÃ¥_x0007_A_x0002__x0003__x001D_¦«¤6x_x0007_AÕ_x001E_÷ýúl_x0007_A¼_x0018_ÿ&lt;|_x0007_AfiYïÑ_x0007_A_x0011_\ºà_x0007_A=ÔqÍ°_x0007_A,&lt;K¬h_x0007_A_x001A__x0003_:ë9_x0007_AóØ_x0002__x0014_Å_x0007_AEþås`s_x0007_AN½3çt_x0007_AhlÉpæ_x0007_AÊPüù²_x0007_AB&gt;t1%¡_x0007_A!_x0001__x001B_NrÖ_x0007_A±óðd_x0007_AÁ©å°¹{_x0007_A¿iA&gt;¯I_x0007_A-»ÛÓM_x0007_Aÿ6-ÕÌ¯_x0007_A\¥ª\_x0007_AOmw_x0017_i_x0007_A$»üX_x0007_AÈ¿ &lt;	)_x0007_AkXÂI_x0014_Ä_x0007_Ay2:^_x0007_Ag_x0005_Ë^_x001E_L_x0007_AØ&gt;g§&amp;K_x0007_As$ÌR_x0007_A_x0006_y_x0010__x0007_AØ¯_x000D_¹t_x0007_A_x0004_3H_x0002__x0004_q_x0007_Añæ¢ºl_x0007_A²@Èej_x0007_AçÇÇ_x0012_+_x0007_A_x0016_V¨4Ü_x0007_AI_x0007_,mF_x0007_A&lt;_x0017_fjL}_x0007_AX³ÂLv_x0007_AQï[h¥|_x0007_AÄ_x0013_Àó8_x0007_A:_x0003_£Éi_x0007_AC©ÜT_x0007_A_x0001__x000B_ûht_x0007_A/eæy¢_x0007_AÞG_x0005_f _x0018__x0007_A3¶_x0010_ª_x0007_ANP8¥Ê_x0007_Aõ_x0013_+f{_x0007_A_x0007_ë¾_x000C_H_x0007_A1£¹Lzl_x0007_AZø'²xi_x0007_Ag_x000C__x0018_jY_x0007_AÒ?ú¥[_x0007_AA7²2^D_x0007_A6p}öA_x0007_AÉø½E`_x0007_AEI_x0007_AÁOµôÛÌ_x0007_Axu{¬:_x0007_A#L_x0016_ Ó_x001C__x0007_AVÂÃ«K_x0007_AA_x000F_Ñj_x0007_A_x0001__x0002_%ÊDö£}_x0007_Aþ1)Õ"_x0007_AÅj*_x0011_ö_x0007_A÷îú?&amp;p_x0007_AÁGJtN\_x0007_A¸_x000F_À¹_x0007_A ¯zu4_x0007_A_x0012_ªy_x0015_¯_x0007_Aì0Kè:5_x0007_A._x0016_Ó±Åh_x0007_Ab{%@­_x0007_AÚ-ô_x0007_A_x0016_þ.é_x0007_Ag_x0002_D9_x0001_w_x0007_AÂ2Z¢º}_x0007_AÓ_x000E_Ù¶ë¹_x0007_AVn8Q·R_x0007_A¦_x0018_Ds_x0007_AÃEè&amp;îc_x0007_AÄ:Xûö_x0007_A^ñOY_x0007_AÛóèf_x0017_Ã_x0007_AIZÃd_x0002__x0007_Aaå)rI4_x0007_A9dr_x0007_AÈ{öøºb_x0007_A®_x0015_¬_x001B_©_x0007_AäÜÃã?_x0007_A_x000E_^ö{_x0007_AvÂÑÁ}«_x0007_A±Ûªéaj_x0007_AôR_x0001__x0003__x0019__x0004__x0007_A§½Ã¹¹ª_x0007_A_x000F_t#_x0004__x0007_AÇÈ¬¼1_x0007_A÷~_x0017_b¬_x0007_AT%¹_x0013_3k_x0007_A~R¨È²C_x0007_Aÿ´o®_x0007_AÕ³|I_x0007_A)_x0006_þ~t_x0007_AÂ8´Å0_x0007_Ae3bHf_x0007_Ag_x0005_õIÙr_x0007_A]d%Õ_x0007_A_x0004__x001D_è_x000D_§_x0007_AhÝ[p_x0007_AûZÇÆH_x0007_AS®_x0002_y8v_x0007_A{°´Ø_x0007_AZ4§0¬_x0007_AzB&gt;á_x0007_AÈéÑóum_x0007_A$)_x0016_Þ#_x0007_AXSq_x0007_A_Y¨_x0012__x0019_V_x0007_Aù&amp;Ì;o_x0007_AO_x0013_loo²_x0007_A&lt;áÔ§`i_x0007_AwÏ_x0010_úGt_x0007_A^_x0014_xÆ_x0012_S_x0007_AäLJ|q_x0007_Amhý}_x0007_A_x0004_	Óí_x001B_»7_x0007_A¤HäùÎj_x0007_AÖÁÛr[_x0007_A_x000F_g·¹T_x0007_AÚÉbÞUî_x0006_Aúj_x000B_oãÎ_x0007_AN._x0007_dÝ_x0007_A	SW_x000E_\b_x0007_AR±_x001D_Î_x0007_Aã",_x0014_Ú_x0007_A/D5_x0014_2_x001E__x0007_A_x0017_g8qø%_x0007_A@ìP:_x0007_Aä?ÿ:,¦_x0007_A÷_x001E_N_x000B_g_x0007_A©æ`õt]_x0007_AÐÝcZ_x0007_AgBe;n_x0007_AåìRpm8_x0007_A;Ev¥_x0007_A_x0005_óü¾|z_x0007_AÉ~ï_x0002__x0001_y_x0007_A_x0008_`_x001C_¬g³_x0007_AÙþÿÙr_x0007_Aêz;£tQ_x0007_Aç¤LX[Z_x0007_A¤¹_x0012__x0007_A_x0003_x?¦_x0007_A_x0014__x0007_Dn_x001F_¼_x0007_AÃ¦Á¥´5_x0007_AP¡9_x0011_r_x0007_AoNB_x0001__x0002_D_x0007_AÀ=RÁa_x0007_AV_x0013_ýúã_x0007_AnL7ý­_x0007_AYÓ¾B£q_x0007_A¡÷í&amp;©_x0007_A¬_x000E_u¶Ê_x0007_A_x001A_'9ÓW_x0007_AÝq!Jï-_x0007_A´_x000B_§J^_x0007_AS_x0011_W_x0001_»y_x0007_Aßà8jír_x0007_A_x0013__x0006_Õ_x0007__x0007_A?º'e1J_x0007_AyQh_x000B_71_x0007_AÅD@-_x0007_A§_x000D__x0016_Ôv\_x0007_A_x001D_ÈIe=j_x0007_A:_x001C__ÚÑZ_x0007_A¬_x001C_Æ¯»_x0007_A¨O¢P+(_x0007_A^yÎZ_x0007_AÂ:b|®_x0007_AîØ_x0019_`_x0007_AEù_x0006_«Û_x0007_AÒtþH_x001F_µ_x0007_AÑ_x0015_fH;_x0007_A¬_x000D__ºîk_x0007_A&amp;®c._x0007_AR_x0005__x0018_"__x0007_AGÆ[þH_x0007_AÎq\ÖÉ^_x0007_A_x0004__x0008_ëåáÜ`_x0007_ANý¢_x0003_&gt;H_x0007_A_x000D_Ö$¾i_x0007_Aký.(_x0016__x0007_Aâ6X_x0007_A¤Ê,é³Ò_x0007_A£àp\B_x0007_A¥ú¯Óq_x0007_A*»úÄE{_x0007_Aè¤lm_x0014_s_x0007_AW0_x001B_Zk_x0007_A_x0002_©_x0010_ú_x0010_f_x0007_AÛ_x000C_s²9_x0007_At[y__x001E_|_x0007_AQÃ¥ø_x0007_A`/_x0006_Tµ_x0007_A/ÿvGè_x0007_A_x0008__x0008__x0012_O$^_x0007_Aý_x0006_@ ç_x0007_AZÿþ®_x0007_Aò½Ö&amp;c_x0007_Aì\2Jª_x0007_A_x0002_¢@Vhu_x0007_AÚrGëp±_x0007_A G_x0005_©«{_x0007_AÇàNêö©_x0007_Annd=Ñ_x0007_A	ük&lt;ÉR_x0007_AÏp_x0001_f_x0007_Aý_x0013_J_x000F_y_x0007_Av'µ_x0007_Aüw¯_x0002__x0004_â&amp;_x0007_A	_x000D_\_x0007_Ad´¶$¢_x0007_A_x0019_éêJ_x0007_AyÏ_x0008_-Z_x0007_A_x0016_ÁMs&lt;c_x0007_AÕÅÜÝ,R_x0007_A¨õðK_x0013__x0007_AA×Dhq_x0007_Ada25³_x0007_AH¥_x000C_zku_x0007_A_x000D_8_x0012_«Ó _x0007_A{ñ^$!_x0007_A¦Xvgd_x0007_Al_x0012_s"Å|_x0007_AúOQJ_x0007_A¢º_x0019_C;_x0007_AªÙÕGµZ_x0007_A_x001E_ÃÈí_x0016__x0007_A®:¶_x0007_A¾u°vôh_x0007_ATÕÓÒ _x0007_A°ëW_x0001_k_x0007_Aæ_x000B_y_¡_x0007_Ah¨ñãð_x0007_AÁù¬_x001C_x_x0007_AüÝ_x001B_Ùe_x0007_Ai_x0019_ÿ_x0007_AK¹ ÞN_x0007_AJ_x000B__x0004_k_x0007_AMä_x0003_K~_x0007_A_x0004_¢[ãwr_x0007_A_x0001__x0004_¥R³´_x001F_ä_x0006_Aøã[TL`_x0007_A	Kmî»s_x0007_A·_x001B_@u$k_x0007_A_x000E_·¼Lùs_x0007_A;é±³|_x0007_AzÎü_x0016_q_x0007_Aúà®ìc_x0007_A_x001F_Z}_x0007_Ax&amp;ü_x000E_,K_x0007_A JNë´_x0007_AEdÚI_x0007_AWX1Ë@_x0007_A@_x001A_Ôn_x0007_A\:SÉ1_x0007_A_x001B_Î×Çº_x0007_Aê¨ÜñÐ_x0007_AWô¤Í_x0013_[_x0007_A¾_x0002_©Þnr_x0007_A^@·ôÞJ_x0007_Aè¹½Ââ_x0007_A_x0012_ &amp;áÖ_x0007_A2s¦ùo_x0007_A6·àÐ_x0007_A×ÎÃ+_x0007_A5)_x0003_&gt;_x0007_AÑùbÒ'N_x0007_AýAZÝ¬j_x0007_A}Ð_x0006_Ä#_x0007_AÙ__x0017_Ív_x0007_A)[á@¶S_x0007_As_x0015_g_x0001__x0003_y_x0007_A_x0006_Ò_x000C_¯_x0007_A_x001C_õÔeO_x0007_AÀi'Öe_x0007_AÁû_x0019_ü}¿_x0007_A¾_x0004_­¹t_x0007_A_~l®,{_x0007_AºÉ2:²[_x0007_A³lÖU`_x0007_Aô¸ÛéZ_x0007_AýÎMÑ|_x0007_AÍm6_x0002__x0007_A´_x0007_ÏOÿ|_x0007_ABu_x000C_ú_x0007_A?_x0005_ãöU_x0007_A6#ì_x0018_K¥_x0007_At_x001A_Tm_x0007_A*Uµ	z_x0007_A1Z@CN_x0007_Aã6µÌ_x0007_AÑn*DÚ¤_x0007_AÃ_x0014_àG_x0008__x0007_A'ã(_x000D__x000B_»_x0007_Adþ¿Ï_x0007_A\ñëFÇQ_x0007_APú§Ðb3_x0007_A_x0005_5vz_x0007_Aíg@_x0017_s_x0007_AC~TËû_x0007_AñJÏW¸_x0007_A£liø`_x0007_A¦¿²_x0007_A_x0001__x0002_p§_x0014__x0007_Aßö={×_x0007_AxÕ9Cí_x0007_AkD^â_x0001_z_x0007_A2bHkg_x0007_A6¢_x000F_Ðµ_x0007_AYüN+D_x0007_A}¹_x0016_±_x0007_A_x001A_1_x0011_G_x0007_A­Ü2úÒ_x0007_AÃ_x000E_­ËÆX_x0007_AQþÓfD«_x0007_A¿4H9Y_x0007_A_x0006_Q³Ä_x0007_A]"®÷_x0019_g_x0007_AA@(Þ1£_x0007_AFEûyõ_x0006_Aé/ë©u_x0007_AÖ²_x001D_"&amp;_x0007_AîNG³z_x0007_AøT2¹_x0007__x0007_Au_x0007__x0006_ù\_x0007_AHä|_x000E_|_x0007_AµÖÖ|M]_x0007_Aù'ß_x001F_Ý*_x0007_AÒ²£ø_x0007_A¸eìÌmV_x0007_Aï_x0003_/±*_x0007_A_x0003_@%\_x0007_Aço¿_x0006_\_x0007_AåÁÒê¢_x0007_Aç_x000E__x0011_^_x0001__x0002_ïY_x0007_Ax2_EJ_x0007_ABÅ(U_x000C_ª_x0007_A¦ïÏ°¡_x0007_AI¢¸äôÌ_x0007_A?{O&gt;ðL_x0007_APºE«Öf_x0007_A_x0006_¤Êf_x0007_A_x0017_^gÆ|0_x0007_AFN.ú_x000D__x0007_A2_x0005_¯»©_x0007_AÍP©Ç_x0007_AìX1rü_x0007_A¾¹ähuI_x0007_AMÐÚ.»_x0007_Aõ_x000C_ì_x000E_-§_x0007_AEjWç?x_x0007_Au¦Âù_x001F_F_x0007_A~Û._x0006_àZ_x0007_A©ôÃ_x0001__x0007_Ar¥jro_x0007_AP«_x0004_ÎÎi_x0007_A%ÈTK_x0007_AÇ.æ°H_x0007_AfìÛÓx¨_x0007_AÝNs±_x0007_AJQ	ê_x000D__x0007_Aµ­OUÙ_x0007_Aqn¸Ncq_x0007_ANí¹9HT_x0007_Aé¦Å_x0013__x0012__x0007_AI?Iéu°_x0007_A_x0003__x0004_íã_x001C_%æ¾_x0007_A¥/k_x0007_Aw«xù6_x0007_A®ÉoÓ_x0007_A_x001E_3bvg_x0007_AkêcR_x0007_A[K_x0010_ÙO_x0007_A]ö£ðÉ_x0007_AÁå¢ªè_x0007_Aªw_x000E__x0019_;_x0007_A\_x0005_¼Y0s_x0007_A_x0005_1SÖ_x0005__x0007_A]	_x0002__x001C_(g_x0007_Aùy. A_x0007_A_x0007_üèÝ]_x0007_A¤z_x0006_u_x0007_A_x0001_$ò³_x0007_A_x0018_×ÃsÅ_x0007_AV3&gt;mG_x0007_A¸¹2¦S_x0007_AÜ=î_x0002_ª©_x0007_A_x000C__x0019__x0001_·êW_x0007_A_x001D_j-JH_x0007_A=l _x000B_ßo_x0007_AXd½G_x0007_AD¤ ªp_x0007_Aÿ¦ìµ°D_x0007_Av_x0019_õ«¡_x0007_A7_x001E_9´p_x0007_AÝô«	_x001A_m_x0007_AÁ_x001E_¥¶åu_x0007_A¬»_x0001__x0005_«Q_x0007_A¼ëä9_x0007_AÌ´Õ¾g¥_x0007_AÚ_x001A__x0002_Ë i_x0007_A¯x5k_x0007_Aq»÷_x0002_º|_x0007_AujBß«_x0007_A#O_ã_x0007_AÔ5«_x0007_AÇO&lt;u*,_x0007_AwÃuÈ_x0007_A3_x0002_0_x0013_ðf_x0007_AµG_x0012__x000F_K_x0007_AÃ"_x0001_+Ýu_x0007_AAxAQ±_x0007_AË$	°õ[_x0007_AÍRà6÷c_x0007_Aw_x0004_÷e!£_x0007_A«Ç_x0015_Æ4'_x0007_Ar;ÕÞXQ_x0007_AnQ8_x0003_¬_x0007_A.IM¹_x0007_AK³_x0010_E_x0007_Aí^¸û:M_x0007_AR¸O	,_x0007_A_x0010_Oéùb_x0007_Azö®x_x0007_AÚÆ7:t_x0007_A_x0011_7Õ_x0004_ÿ_x0007_Ah_x000C_È_x0004_Ê_x0007_A8#KY_x0007_A'ND=M+_x0007_A_x0004__x0005_ôìÒZ}_x0007_Aè2)wÄ_x0007_ABÏd_x0019__x0007_AÐ&lt;o²|D_x0007_AtÃq&amp;o_x0007_ALZ»_x0007_A*Î$6ª@_x0007_A¶¿t4;_x0007_A_x0003_ü_x0004_ï÷Z_x0007_AöÎíé_x0007_A²%_x001F_c6_x0007_A]ÆUZ¨_x0007_Aÿô³_x0017_5_x0007_A©t{·¡_x0007_A"ó_x0014_Çe_x0007_A÷+_x0015_öF¬_x0007_A_x001D_ýKBw_x0007_AÃSÉp_x000F__x0007_A*?Ì_x0007_Amþ"Ê`*_x0007_A= ±ýÝ_x0007_AÞ&amp;ÜcøË_x0007_Art5ùq_x0007_AÖ5&lt;	_x0007_Ax@Âòó_x0007_Aç_x0007__x001A__x0007_A¥\;xc_x0007_Aï_x0001__x0001_Z_x0007_A}*(_x0002_ÉW_x0007_AÞ_x0011_ÝJ_x0007_AåLC"_x0007_AdWÅ÷_x0002__x0004_H[_x0007_AfÈ¢t_x0005__x0007_A·Ë_x000D_õE§_x0007_A8\E#j_x0007_As­ñ!ñ°_x0007_A_x0002_Þ?$ß+_x0007_AÛ´enÉ_x0007_Ag1¢Æ_x0007_A_x0012_¯^ È¶_x0007_AL_x0017_}KEY_x0007_AÀ_x001A_Z_^_x0007_A×&lt;ÔÔa_x0007_Aw_x0003_LªÊO_x0007_A²~_x0006_q_x0007_A]{JÍKw_x0007_AHª_x0015__x0015_4_x0007_A_É_lë§_x0007_A/s^_x0007_A0å,_x001D_Ø:_x0007_A_x000D_Û}ó§_x0007_A_x0001_/_x000C__x0007_A8¸_x000B_çál_x0007_A_x0002_(`Þf_x0007_Az)_x0013_h_x0007_A×%*þw_x0007_Ao_x001B_IGL_x0007_A_x000B_{ï_x001B_Û_x0007_Ae?qÆÑ´_x0007_A'§L$x_x0007_A2êM_x0007_AÜW¢Ý²_x0007_A_x0011_&gt;­]^±_x0007_A_x0001__x0003_o&amp;dÔ_x0007_AÃïqd_x0007_A_x0012_ø_x0006_4m_x0007_AZ_x001E_ñs_x000C_d_x0007_AÉèÅ'ó_x0007_AA×ä¢´X_x0007_AMçt*?_x0007_A[À&lt;Ä_x0012__x0007_A3ôt _x0007__x0007_AE³Ð_x0004_Û¢_x0007_A2=ôRÜn_x0007_AÈâdnp_x0007_AËJ_x0017__x0007_AÙ1H0n:_x0007_A_x001D_ÙÕ_x000E_5_x0007_A_x001E_pÐ|»Í_x0007_Ai åàu_x0007_Aq_)Â_x0007_AÜ!#Eè¦_x0007_AëÕÆ_x0004__7_x0007_Aè×«ñm_x0007_A»Áf_x0007_AìÚM³l_x0007_A¶in_x0007_AáZj_x0007_A½_x000C_pO _x0007_AÈ_x001D_x|xe_x0007_A__x001A__x001C__x0015_¤_x0007_Aé_x0006_Øí_x0002_M_x0007_Aåý°#}_x0007_AXÖÅñ _x0007_Aç@nª_x0006_	]_x0007_Añ6Á_x0014__x0007_Aú_x0005_øõq_x0007_A ¯_x0003_4µ_x0007_A_x0019_Ä®à¦_x0007_A¶W:È)¤_x0007_A3Âg_x0007_AÐ¡ _x0006__x001A__x0007_A«P_x000D_i"_x0007_A@?î·_x001B__x0007_AN_x0005__x0018_ÔrF_x0007_Aã&amp;ýFäÒ_x0007_AHTÈ_x001B_Y_x0007_Aá&lt;×kÆw_x0007_AÈÅ´_x0003_ôe_x0007_A£¨_x0017_©_x0008_W_x0007_AÜó6GúG_x0007_A÷\!pI_x0007_A"wç°ø_x0007_Aü0_x0013_|ñ_x0007_Aqà[×x_x0007_Aà_x000C_J§?X_x0007_AÞ¹_x001E_¸_x0007_A¬Jß}_x0007_A#­ ªO_x0007_A6"õ_x0002_Jr_x0007_A_x0017__x0013_!¼a_x0007_AÜ_x0012_¸÷M_x0007_AÙty_x0007__x0007_AEº'&amp;P_x0007_A_x0001_áá_x0005_y{_x0007_A _x0004_Ü¨K_x0007_A_x0001__x0003_æ'®49S_x0007_Aú[øüw_x0007_AÎr*N_x0007_A_x0010_8®¢ÅN_x0007_AÚ]&lt;ß·j_x0007_AÁ&lt;]Zl_x0007_AA,ö+Æ_x0007_AÃfyÊ)a_x0007_Aúø_1w/_x0007_Aõî_x001D_ùt}_x0007_A_x001A_q_x0008_Úm_x0007_A4wI´_x0007_A(ßZE_x0007_AÕ¸ÊNa_x0007_AjkÃ`_x0007_AfU¤ÆV_x0007_ANÞh_x0002__x0007_AÅé·_x000E__x001A_y_x0007_A &gt;Ë_x001B__x0007_A_@û=_x0007_AÚ£]_x0006_áw_x0007_AYÂ&gt;Õ¹_x0007_AóJ¶1_x0007_Au_x0012_ÛÆØb_x0007_A±Ü±ç®_x0007_Aë`AAcG_x0007_AÏÑe_x000C_v`_x0007_AXx»U"f_x0007_A_x0006__7ä_x0007_A_x0013_swËæQ_x0007_ASß_x001E__9W_x0007_Aôî¹N_x0003__x0006_·_x0007_Aj?_x000C__x0018_:u_x0007_A§¥À­:®_x0007_AGH*KÞ¡_x0007_A{&lt;ÆÁã^_x0007_AºYï/_x0007_AHµÛntt_x0007_AÖd_x0010_Ù	T_x0007_A.Ñd_x0007_A_x0002_¾pÏ­_x000E__x0007_AFüÐër_x0007_Aèæb&gt;_x0007_A|³_x000D_$T_x0007_A&lt;ô:¨S~_x0007_A1`zòßÁ_x0007_A×g_x0007_A_x0004_¸ÒpK_x0007_AóhàÂp_x0007_A¨Øs]p_x0007_A4À	)Z_x0007_Aõk¤XÀ_x0007_AåmÑNT_x0007_AÄTkÂ&lt;_x0007_AKI9Þd_x0001__x0007_A_x0015_¯l&gt;5_x0007_Ab/²"È3_x0007_AÑ_x0008__x0011_Ç_x0005_¿_x0007_Al"ilª_x0007_AQòA °b_x0007_A"SÜæ_x001D__x0007_AÐ6 [_x001A_Q_x0007_ALÐðK4r_x0007_A_x0004__x0008_ÓÛDnBD_x0007_A_x0001_CîÍßU_x0007_AW_x0008_èb_x0007_A_x0015__x0003_»î¡/_x0007_AKO+Þz_x0007_A_x0005_@_x0011_È`¶_x0007_AÂë¢=_x0007_A÷´oÕX_x0007_Açäï@ _x0007_AÄôDv_x0007_AF¶{ff_x0007_Aöæ­y_x0014__x0007_Aq/) X_x0007_A_x001E_eQ_x0007_AóçIÔG_x0007_Aø´:í_x001D_R_x0007_A|3_x001A_ÐL½_x0007_AÒ_x0013_I¡^_x0007_A_x0002_¸áK_x0007_Aþ_x000C_CS5_x0007_A$óU_x0019_¹æ_x0007_AÊ*«ô£M_x0007_A_x000D_ªE__x0007_A=w_x001B__x000C_È2_x0007_A¯S)»\_x0007_A_x000B_ È° {_x0007_A¥ÙÏçÃm_x0007_AB_x0011_FÞ_x0011__x0007_A=´`!]_x0007_A_x001F_ÖÅA±Ö_x0007_Aëp®ºðn_x0007_AØL_x0006_K_x0002__x0004_y¼_x0007_A·__x000E_yO_x0007_AB_x0015_#_x0012_ny_x0007_A_x0002_Ö,#´±_x0007_AÔÑwÌàE_x0007_APÂ&gt;{~_x0007_AÑ:tÂÜV_x0007_A9($¡6_x0007_Aë:nÅ-_x0007_AÄqÌU¾_x0007_AÈF/é»_x0005__x0008_AmZÒ§_x0007_A5nª7_x0007_A_x0003_æ¹l0f_x0007_A_x0002_7ëe_x0007_A¾áõá.À_x0007_A_x0016_"½±_x000D_c_x0007_Aq_x0005__x0014_m_x0007_Ag_x0013_$î¥_x0007_A _x001A_Îv_x0007_A,	_x0011_5^~_x0007_A[Ng[Ï_x0007_A÷_x001D_\W_x0007_A9_x0015_þ'_x0005_a_x0007_Aè'HÛ¿_x0007_A´)u_x0007_A½+Ñs_x001C_)_x0007_A^º_x0001_ø_x0007_AzØ¤,r_x0007_A¢(÷b_x0016_g_x0007_A0ç¹_x0019_u_x0007_AFÃ0ô7_x0007_A_x0003__x0008_¼àù_x0001_¸_x0007_AWi­y_x0007_Aõä¢"~_x0007_A(ö^7§_x0019__x0007_A¤_x0002_g_x0007_AWæ½_x001E__x0007_A_x0004_3ß¿º_x0007_A_x001F_opU_x0007_A6T"_x0005_o_x0007_A¬¸ç=_x0007_A_x000F_ñcT_x0007_A\=9 _x0007_AÎffØ®_x0007_A*âàÈ·}_x0007_ACï_x001A_ì6L_x0007_A1?_x001B_´:_x0007_Aj_x0004_/Úv_x0007_Aÿãûº_x000E_°_x0007_AßYÕtËb_x0007_A£[sF¾=_x0007_A	{Vo_x0010_-_x0007_AJKw`ÌS_x0007_ADÛ´_x000B__x0002_ø_x0006_AðÄñ.9¨_x0007_A_x0015_ªÉÖD_x0007_A`IT_x0007_Aíl_x0007_AÜ)r^e_x0007_AÚ@_x000F_;@_x0007_A¢ª|ç_x0010__x0007_A!_x001B__x001A__x000C__x0007_AýÓ'Q_x0004__x0005_ñ¶_x0007_Aó£8Ê_x0007_A¢qÎ)K³_x0007_A¯_x0011_£.Ñ±_x0007_A?!8sÁ_x0007_Ab­_x0007_A¿$ß$øz_x0007_Ad_x0012_ªQÐl_x0007_AÁzb°Ã_x0007_AÙôú_x000F_k_x0007_A_x0001_~Ð,g´_x0007_Ae-_x000B_M__x0007_A:g_x001A__x000D_ø$_x0007_A+ÈÑ_x0005_·_x0007_A¿Ø¦7XT_x0007_A)hï_x001E__x0007_A_x000D_0¼d_x0007_A8`'_x001A__x0005_ _x0007_A_x001A__x000B__x0002_bCk_x0007_A¿_x0003_÷_x0013_Áw_x0007_A]êx°áq_x0007_AkÛÅa"â_x0007_Af¹¤A_x0007_ApÎ7&lt;\_x0007_A_x0001_É_x0016__x0007_A_x0016_k19_V_x0007_A_x0015_e.MËz_x0007_Anºé3Ãt_x0007_AùÅ¢_x0018_ÿ_x0007_ABCLÁ|b_x0007_A]ïÂ_x001C_°`_x0007_Ap$&gt;_x0012_M_x0007_A_x0002__x0003_mföþD_x0007_AmþöU_x000D_^_x0007_A#aR±¬_x0007_A¹_x0008__x0001_"_x001E_o_x0007_A8_x0019_ÚaJª_x0007_A¤{N!_x0007_Aæ_x000B_.ß__x0007_Aªªø:»_x0007_AC}¡ëO_x0007_A&amp; ÞQ_x0007_AêìüêF_x0007_AxÑúP_x0007_A_x001B__x0010_W_x001A_º©_x0007_A_x0001_âoQ1Ñ_x0007_A_x0017_d_x0008__x000D__x0007_A_x000D_»gséÅ_x0007_A'«'PÒ_x0007_A¦yCÁc_x0007_A_x0013_¡_x001C_¾¬M_x0007_AjØL$í¤_x0007_A­9_x000D_¯ÑI_x0007_A®Nu_x0013_ÿ_x0007_AÆZÈ¹Ë_x0007_A_x001E_0Aj± _x0007_AÎ_x0004_?êE²_x0007_AÒóÃ_x0007_A.SÎºfy_x0007_A_x0007__x000D__x0012_Ö_x0007_A¨ûÞ_x0019__x001E_:_x0007_AcF®ì_x0007_AåÿzÃ_x0017_S_x0007_A´äÚ_x0001__x0003_K°_x0007_AÀÁq_x0002_¿n_x0007_AeRl_x0007_AÓ¸3Ïñ_x0007_A «âÖB_x0007_AÖ÷ÿTÔx_x0007_A&gt;1Ú_x000D_%_x0007_Aøâò@Ó_x0007_AA¥'ÃÄE_x0007_A_x0008__x0019_rS_x0007_Aæ¬Õ*Vb_x0007_AHÞ_x0017_Á'_x0007_A#ÅVm¹_x0007_ABôà_x000B_n_x0007_AÖ~xf_x0007_AÇÈg²_x0007_A5åZ&gt;_x0007_A(_x000C_ _x0001_è_x0007_AXÅê?ZP_x0007_A§hÿë_x0007_AüÃ¤_`_x0007_A_x0007_FÒîb_x0007_Af±2_x001C__x0017_«_x0007_A\¯Àf5_x0007_A£4[IÀo_x0007_AÍ_x0003_Òâ£f_x0007_Aÿÿ*°ða_x0007_A_x0019_£p_x000E_Í_x0007_A#¦ìk±_x0007_A`ÑdW_x0007_AÚx·_x0011__x0005_Ä_x0007_A_x0013__x001A_Ö§¬¢_x0007_A_x0001__x0004_A7¤Ky[_x0007_Adó\rU_x0007_A_x0003_l_x0007_AP	¤"R£_x0007_Aõ¡Cð7p_x0007_AÞøÃgsW_x0007_AZ_x0003_C¡åw_x0007_Aõc&lt;0_x0007_AC×_x001F_öPi_x0007_A·ÊgþN_x0007_As«ÇÒÄ¼_x0007_A_x0011__x0013_VX_x0007_Ac_x000D_Ä\+_x0007_A_x0017_LÏÇQc_x0007_AÝ¾ª#x»_x0007_A%#_x0011_¢i_x0007_A¬q"µSy_x0007_AÈHV!	_x0007_A_x001B_AÇá_x0007_A´ã_x001E__x0013__x0007_AAû*¶Ë_x0007_AñN³r+j_x0007_A6óf³_x0007_A5bK_x0007_A_x001A_£7÷Ó_x0007_AÏ-åô ­_x0007_AÏ÷)_x001B__x0002_~_x0007_A¦E[ßö_x0007_A¤VÓ«T_x0007_AÞ_x0013_ç¢_x0007_A6¤ÀJ6_x0007_AÆ·Ó_x0001__x0002_	N_x0007_AªS\uÓp_x0007_A¸ÿ¸_x000D_9¶_x0007_AÎmMû_x0007_AM¸+XR_x0007_A¶½jö9_x0007_AW"f_x0008___x0007_AX;_Æ_x0007_A¬_x001F_Ýî-^_x0007_A,)_x0004_¸f_x0007_AY_x0014__x0007__x001B__x0007_A×¨¡®b_x0007_AãvÔØ¬_x0007_Aw:s÷£¤_x0007_AUì@_x0007_Aq6µ£Õ_x0006_Aà^ØÕÆ_x0007_AüÁxâÀ_x0007_Aö¥ø­Ï_x0007_A Â_x0005__x001E_¡_x0007_Au[ã_x000E_Fy_x0007_A5TÓØE_x0007_AËMë_x0006_){_x0007_AÿÑ_x0007_W_x0007_AñjM_x0007_A_x001C_ñSÆ³A_x0007_Aëf9,}_x0007_AÓ- _x0018_m_x0007_A@8þz¾_x0007_AR!Â'_x000F_É_x0007_A_x0008__x0013_÷ÈKe_x0007_A_À%óÄÅ_x0007_A_x0001__x0003_M_x0018_e(G_x0007_A06M=_x0012__x001F__x0007_A·_x0003_Â!_x001B_{_x0007_A¥5b1ºV_x0007_A`Aù_x0017_oE_x0007_AFÇ2øàY_x0007_A~d_x0013__x0005_W_x0007_A~(_x0003_üAm_x0007_AGèÎLD_x0007_A_x000F_®}çð_x0007_AéûÂ+¶_x0007_Aigª_x0006_]9_x0007_A}D(]_x0007_AP­ýç%u_x0007_A¥4RJY_x0007_AbàÊØ4:_x0007_A_x0012_¶_x0012_¥Óu_x0007_A©_x0003_$¤_x0007_A_x0018_)!±]_x0007_AA³Î»ùM_x0007_AÀÁHÆÔ_x0007_A7þ½ b_x0007_Að_x0008_ÞÉ_x001F__x0007_ACÎÒ¨@_x0007_AÔ«Üà_x0002_W_x0007_A.rF4Àº_x0007_AÌ±Ù3_x0007_A_x000B_î6B_x0007_A_x001A__x0001_tÐ¹_x0007_AÛöÒê`@_x0007_AS É¦U_x0007_Au'a_x0001__x0003__x000C__x001D__x0007_Aªõ9ð%Â_x0007_AàC_x0002_*½W_x0007_A`Ç_x0008_a§P_x0007_A'äEF®Z_x0007_A_x0012_qÂ_x001A_)_x0001__x0007_A[_x0011_a_x001E_g_x0007_Aa[¤Zì_x0007_AmmYû~_x0007_Ac¡©½._x0007_A _x0002_¾à­y_x0007_Aþ	Ä5_x0007_A_x001B_P©sîs_x0007_AALh_x001D_ãg_x0007_A híÝïV_x0007_A'CÂ_x0007_AXw_x0007_KÑv_x0007_A¨_x001B_ÛÇâ_x0007_A¶BøV_x0007_AÃ%²ñÐV_x0007_Aß_x0019_Bæq_x0007_A_x0017_&gt;áb_x0007_A°_x0014_ø]g_x0007_A¾«_x000F_!_x0007_AßÝ7ù}_x0007_Aø°ÇF_x0006_m_x0007_A¡_x0003_êiÈ_x0007_APèÈh_x000C_Ù_x0007_A_x0001_V(OOÁ_x0007_A_x0003_Ï_x0014_o&gt;_x0007_A³}Ù­¨_x0007_AGØÝä}_x0007_A_x0001__x0002_¡Ázj_x0007_AÅWÿ¡/A_x0007_A1:YG8_x0007_A¤s_x0003__x0005_"_x0007_Aè¡ýØÉT_x0007_A_x001F_ç/,ª_x0007_AEå«ðr_x0007_A¶³¨\ò_x0007_AÁ_x001A_4ò_x0006_AúîDãú_x0007_AÎÕ÷Ø_x0007_A§ú+"ºe_x0007_AWÉÆî£_x0007_A¤Yt¸_x0007_AfÒº6 _x0007_A$)tk_x0007_AÚ_x001E_ÂÏW_x0007_A+ïâ°»_x0007_A' Ïf_x0007_A»¬Î'ÇJ_x0007_AªÖsÁF_x0007_AxÀÞEÞ_x0007_A¨_x0004_±_x001B_¹F_x0007_At_x0007_x5Äj_x0007_AÛô_x000C_®_y_x0007_A_x0006_Hý¥_x0007_A_x001D__x0018_î¶q_x0007_A![ÆãA_x0007_Aó4_x0010_¤%_x001C__x0007_AÜ_x000E__¹u_x0007_A~ô_x0010_ó¯6_x0007_AnË»¢_x0002__x0003_{p_x0007_Ak\O	5_x0007_Aðà×_x0012_Y_x0007_APøf&gt;¡_x0007_A^%_x000D_NÊa_x0007_AZÎ±	¯?_x0007_AjS§"_x0007_AGê°_x000D__x0007_Aq&gt;óp _x001F__x0007_AÿMP,_x0014_=_x0007_AóÛ{_x0007_Aç]AsX_x0007_A¹_x0011__x0005_­le_x0007_AVÜÀM2_x001D__x0007_An°/	C_x0007_A	ÿpù 2_x0007_AÆ_x0012_£i8Û_x0007_A5H5Ê¢_x0007_Aæ_x001F_Q_x0019__x0007_A_x0006_"\}%m_x0007_A&amp;aõ_x0007_A}_x001B_w_x0007_A_x000B_PiüO_x0007_A_x0006_®HS£Y_x0007_Aµ`óÏa_x0007_AÔ0bù^_x0007_AÑÎh&amp;"X_x0007_Aâ@_x001E_Xß_x0007_AýºZ_x0007_A_x0001_{§wÅU_x0007_Aç_x0010_e_x0007_A"ð½_x0018__x0007_A_x0002__x0005_V3hX;~_x0007_A[qsá_x0007_A_x001B_y _x0008__x0007_A!Ã&amp;w_x0007_AX_x001A_+_x0003__x0007_A&lt;Tßgq_x0012__x0007_AnÜsNP_x0007_A×8ÜL_x0007_AêM_x0015__x0011_þ`_x0007_Aãi7«ôn_x0007_Af_x0016_0ä_x0007_AÏÅæ,4q_x0007_A_x001D__x001B_Ìo´L_x0007_A¬[_x0016_8_x0007_A+_x0016__x0018_W&amp;_x0007_ApþúÂA_x0007_A_x000F_ÏÑâa_x0007_A_x0011__x0014__x0001_;_x0007_A¼&lt;×_x000E_r_x0007_Aåý(ªÔ_x0006__x0007_AwÂ¼¤_x0017__x0007_AÊ$_x000D_!Ð©_x0007_A÷7ì+|_x0007_AÉ_x0002_kü|_x0007_A_x0005_Ë­¥C_x0007_A_x0018_Ø_x0004__x0007_AÎéOOs_x0007_AyÈ\_x001E_\_x0007_Aó_x000B_ñ_x0019_Õh_x0007_A_x0011_üW_x0005_x_x0007_A_x0003_$_x000D_s_x0007_A%ë_x0002__x0004_cL_x0007_AEÇ¾ö_x001D_Q_x0007_A_x0007__x001A_àÁ_x0007_A'±_x0016__x0011_¶¨_x0007_A&gt;µF_x0001_ûO_x0007_A_x0010_J¹_x0007_ls_x0007_A¶L³g,P_x0007_A í. k_x0007_AîÖ_x0004__x0007_A_x000F_µWré0_x0007_Aw_x001E_®1On_x0007_Amb_x0008_Ü)°_x0007_A)EO§_x001F_l_x0007_AË_x0011__x0002_Û_x0007_AbKR9çJ_x0007_A®ØU¥?_x0007_AÓ´N^£_x0007_Ae×²_x0015_O_x0007_A_x0001_j¹(Õz_x0007_A_x0014_@ÞÇ&amp;H_x0007_AÓ°M&lt;é_x0007_Al`_x0011_~e_x0007_A_x0017_cx¿:Ô_x0007_A×¶ý5M_x0007_AIP¶&lt;d_x0007_A$[{_x001E_®d_x0007_Aý´5_x000B__x0003_F_x0007_Aå§õ°6/_x0007_AøÁã M_x0007_ADùIJR¶_x0007_A&amp;/bZ_x001D_°_x0007_AïWÉEq_x0007_A_x0001__x0002_xõ?:[_x0007_A_x000F_®Âôk_x0007_A«mïSYs_x0007_A¤_x0004_û»Ó_x0007_A_x0001_á½_x000F_P=_x0007_A+Ã ©ÂÏ_x0007_A_x0006_°cA_x0007_Aëîg_x001F_Jt_x0007_AA4æª`_x0007_AWÍu°_x0007_A(«ÿx_x0012_O_x0007_Ap$^_x001A_¤_x0007_A_x0008_ÀI¾_x0007_AÙ\¤­_x0007_Aªd~M¢}_x0007_AüTÊµï^_x0007_Aa@EiE¼_x0007_AÈ,j­g_x0007_A£ÎÏÙj_x0007_A_x000B_§_x0007_A¾9Ð2]_x0007_AÅ2_x0016__x000D__x0007_A@?éídc_x0007_A@t"ù_x0007_ALf­Õî&lt;_x0007_AÐQÓ#Â_x0007_AºNÊÜF_x0007_AwÎZO_x0007_AZ_x0013_Ý5:µ_x0007_ACg_x0016_a_x0007_Aà@g{$_x0007_A_x001E__x0005_5_x000E__x0001__x0003_ûd_x0007_A¥)/Än&lt;_x0007_A«¡Z0_x0007_A_x000F_Û_x0007_A2BÏ_x0011_C_x0007_A/§¸_x001C_ÁC_x0007_A;?S5¨r_x0007_Av¢åP_x0007_Aråäj_x0007_Ay_MG_x0012_]_x0007_AÉ.zw¨V_x0007_A&gt;ró_x0007_A_x0002_´_x001D__x0011_Û_x0007_AZ÷ël_x0007_AÏ¶_x0007_A#^~¿k_x0007_AÂ	´Ã_x0007_Aç/ÊVS_x0007_AòG¸_x0002_(k_x0007_AýùðAé_x000B__x0007_A4ug¿_x0019_0_x0007_A_x001F_¦_x0014_Ã_x0016_2_x0007_A,A0Î­_x0007_A(¡_x001F__x0001_òl_x0007_Aç_x001B_Z\ÓR_x0007_Aµ¢²íe__x0007_APYÆÝt¦_x0007_AÞP:Ø$#_x0007_A8dBñ}_x0007_Ae_x001C_h¾f_x0007_A}7'_x0005_ú_x0007_Aù9ÞKö_x0007_A_x0002__x0004_ym_x0002_r_x0007_A4B_x0017_È~_x0007_AzHµÚJ_x0007_A{§vb_x0007_A¿©õ¸f_x0007_AfxÍQT_x0007_A@Z_x0014_qÐ_x0007_Atª]#E_x0007_A%_x0017_íû^_x0007_A20ã/_x0010__x0007_A¯9ì_x0010_)_x0007_A@_x0010_i_x0007_A¾ù#jÅ]_x0007_AêÜ_x000F_¤Úe_x0007_A_x000C_8_x0014_ho_x0007_A_x000F_Uý®t_x0007_Ao_x0013__x0015_°Tg_x0007_AÅ_x0019__x000D_iÌý_x0006_ARüYµ_x0007_AÜ_x0019__x001A_¢_x0007_A_x0016_÷þQm_x0007_A²e_x0005_B_«_x0007_A_x0004_¿_x0015_9_x0012_³_x0007_A'_x0001_¬8_x0007_AÅ62èý5_x0007_AA=×3_x0007_AEàUÅ{_x0007_A×%å ¾_x0007_Am_x0010_ç÷ÎE_x0007_AÓ}´­i_x0016__x0007_A°º_x0003_¯_x0001__x0007_A76Å_x0001__x0003_òw_x0007_A_x000E_-i=_x0007_A_x0003_ê_x0010_©&gt;_x0007_AÉ2µú&amp;_x0007_A?&gt;_x0010_¦N_x0007_A ñ=¸î¨_x0007_AöFP¥c_x0007_Ahã4_x0007_A@ðC´tk_x0007_Aþ_x001F_ûã_x0018__x0007_Ay»ì"á·_x0007_A³	Îc)q_x0007_A2z*_x0007_A5XIîx_x0007_A_x0007_]_x001C_ÒÅÁ_x0007_A·K_x0007_A_x0001_8ü.4_x0007_Aüä_x0010_ Q_x0007_Aû!fïÇ_x0007_AüÉý»(V_x0007_Acù&gt;¬gg_x0007_A\®0=B_x0007_AÞb³°¶_x0007_A_x000F_§_x0016_~_x0013__x0007_A_x0002_s÷Æá&amp;_x0007_A'òºªe_x0007_Aº)~Ø_x001A__x0007_A%b_x0004_¦lx_x0007_AÅÖ¥HÎþ_x0006_A_x0003__x0007_£\ _x0007_AQÖ_x001C_è«a_x0007_A_x000B_A8pw|_x0007_A_x0002__x0003_(¤#5sT_x0007_A"(²«Àã_x0007_A©_x0006_LÑ_x0007_Av0(óm_x0007_Au_x0005__x0016_2_x0007_Aô_x001A_¢%i_x0007_A	ÂÞ_x001A__x0018__x0007_AÑ|_x000C_º_x0017__x0007_A2_x0002_Ò¾?4_x0007_A^×¼_x0015_q¾_x0007_A_x000D_Ï_x000F_rúa_x0007_A&lt;ü	_x0002_q_x0007_A­=º_x000E_¼_x0007_AÕ×df£_x0007_AXøfØo`_x0007_A/o#¾Û´_x0007_A`.Jj_x0007_Aôª*'j_x0007_A2bå¨_x0007_Ad_x0007_A6j|/É_x0007_ARC)_x0001_¢s_x0007_A_x001F_S.þe_x0007_A_x0004_g_x0004_^Y_x0007_A?T_x0016_®É_x0007_A'9_x0007_Az_x001B_é_x000F__x0007_AÔßÑþU_x0007_AØEÚ.7Q_x0007_A®®5àj_x0007_Azi(_x0004_S[_x0007_A½Á_x0002_o_x0002__x0005_»¸_x0007_A»xWy_x0007_Aé_x0001__x0019_Ñ£_x0007_A_x0006_¹_x0004__x001A_«_x0007_A±æ_x001F_y±W_x0007_A¾êÕÌ¡_x0007_AÚÒ3_x0008_{_x0007_A_x0011_l_x001C__x0007_A/_x000C_`_x001C_?´_x0007_AOúè¼Z_x0007_Aÿ WË0_x0007_AK=øÞã_x0011__x0007_AY"w'¿d_x0007_AÇl_x0003_à´_x0007_AOZ¡cÃ_x0007_AãÕÒ?R_x0007_AïÑb÷ÿC_x0007_Aú:Õ_x0019_ª_x0011__x0007_AÖ`åoåî_x0007_AÌ·_x0010_ÅÀ_x0007_A_x0004__x0006_Á=_x000B__x0007_A_x001C_e¾gi_x0018__x0007_AWpìò;_x0007_A&lt;¬'gtC_x0007_AÒÝ¿5x_x0007_Aýì1_ª_x0007_A=gP¿_x0007_A9i 3O_x0007_A_x0006__x001C__x0002_÷nm_x0007_Aâ'_x0002_tª_x0007_Ab=Û5_x0007_A{_x0007__x0007_0]_x000F__x0007_A_x0001__x0008__x000C_]k_x0016_¬_x000D__x0007_AYÚ³Ê_x001A__x0007_A_x0010_6ªà:z_x0007_A2¡_x0004__x0018_N`_x0007_AÛv®xh_x0007_A5Rº7õ_x0007_A¬_x0011_27_x0007_ASgM\µ_x0007_AÊÖ¢L_x0007_ACç_x0003__x0007_A_x0002_¬v_x0011__x001B__x0007_A Ê&lt;¢*._x0007_Aõö_x0005_|©_x0007_A«ì&lt;"d_x0007_AªJ{lú_x0006_AfcÐ,_x0007_Aöî_x0003_N_x0007_AðÇ­pb_x0007_A_x0008_Ä8C£8_x0007_AÖÞ_x0012_ÿ_x000D_}_x0007_AÇÁ£ãS_x0007_A/×±l{_x0007_AU_x0005_Dk_x0007_A³MHzåv_x0007_A9JKp_x0007_A£ù_x0011_ÀS^_x0007_AòTCº_x0002_h_x0007_Aè¥gâåû_x0006_A_x001F_ù?ÒþI_x0007_A´!_x0013_ÇSq_x0007_A¹í,|Ê_x0007_A_x000F_Ì1_x0001__x0002__x0018__x0007_Aó;X`-´_x0007_AÚl3è&amp;d_x0007_A­Ï¾t1_x0007_AñcK­_x0007_Am7yÉ_x0007_Ai_x000C_h¬+ï_x0007_A:¸Á%}À_x0007_Aà"_x0012__x0018_09_x0007_A»ÿ~I£_x0007_A_x001B_r¹g_x0007_A_'¦ _x0007_AE&amp;©_x0003__x0011__x0007_A¦ûiÜ¸_x0007_Ab_x0016_åoØt_x0007_Aagö_x0007_A)îû9T_x0007_AK»9l_x0008_d_x0007_A#Ð«H_x001B_ò_x0006_AâÿõAE_x0007_AÛegY`_x0007_Al_x000C_}`}^_x0007_AbC´^_x001F__x0007_A~_x0016_hq_x0007_AX½ År_x0007_A/½3úíj_x0007_Aä«_x0010_Z_x000F_b_x0007_Aý|ð¨Rr_x0007_A£Óãån_x0007_A¬Àòuç_x0007_Aä@â·k_x0007_A_x0003_hÂn_x0007_A_x0002__x0003_Ïóm¥j_x0007_Aª¤_x000B_fç_x0007_A1_x001F_·a«_x0007_A_x0011__x001D_sÌï±_x0007_A{_x000C_N*EZ_x0007_A¹|Èý×_x0007_AÂ#_x001B_V$&gt;_x0007_A_x0016_e_x0001__x001D_ì\_x0007_Ajâþ~_x0007_AR1Õ_x0007_ADI7+ï_x0007_Aà_x001B_qøsÔ_x0007_A_x001B_ü_x0010_´2_x0007_Aì{óïR_x0007_AËÑ?ï~_x0007_AE_x000E_Í¤GI_x0007_A[+ÛµÈ_x0007_A_x0008_ðý&gt;ù_x0007_A^Ù$]Ê_x0007_Aû«Pg_x0007_A_x0015_Z4Ë_x0007_A$l_x0008_£k_x0007_A0·±ã_x0017_U_x0007_AÇ?Ñ8X_x0007_Akãó6DU_x0007_AÖE:Íc_x0007_Aá5ß¨@8_x0007_A_x0018_e_x0004_,_x0007_AµºçP¾_x0007_A_9[¥_x0007_A6_x0006_3ö_x0015__x0007_A°_x0010_$è_x0003__x0006_:¥_x0007_ACí_x0016_Ñ±_x0007_AbÀîð&gt;_x0007_AU(3¾+u_x0007_Aj_x0010_³`_x0007_Aöõ)s%_x0007_A®_x0007_ÇÚ _x0007_AVôy^_x0007_A_x000E_³ûÐp _x0007_Ac_x0011_ÓsWz_x0007_AlbÆ_x0016_É_x0007_A_x0008_Ç~_x0011_î_x0007_A1àbµB_x0007_A6!°ï_x0010_D_x0007_AOfòµõ_x0007_A_x001A_ qY_x0007_A_x0006_{È_x0011__x0004_V_x0007_A00pîQ_x0007_A¿Dà½cR_x0007_A[â;_x0019__x0007_¢_x0007_Aø_x0002_Æ`]_x0007_AB@_x0015__x0010_£_x0007_A_x0005_®_x001D_{w_x0007_APT	1º_x0007_A_x0018_!ùwÁD_x0007_A«­×\§_x0007_A}üñ/_x0007_AË`¯_x0015__x000C__x0007_AÔ¾ÒAA_x0007_A_x001E_Â_}½]_x0007_AGW2ÌV_x0007_A_x0001__x0015__x0018_2ö_x0007_A_x0002__x0004_ÌL`«"_x0007_AÚÎ`dgp_x0007_A1e:X_x0015_Z_x0007_A´ Á|V_x0007_A×Nê_x0007_A_x001A_6¦_x0007_A9rÃ4&gt;_x0007_A?Àº_x0003_ý_x0007_AñCà£MO_x0007_Aº'Ì_x0010__x0007_AsÆ¦_x0007_A_x001E_½ðrZë_x0007_Aët_x0006_¸_x0007_A|ÏÝ_x0007_AuúõL_x0007_AK ô4_x0007_A³b_x0007_A?#;Û4Å_x0007_AÉë¯y_x0007_Aö`ï­ûm_x0007_A%y&lt;cÆ1_x0007_AÓ_x000F_öV_x0002__x0008_AYôç^Dº_x0007_A$ÇO_x0004__x001C_-_x0007_AGÈC_x0002_3__x0007_AÞ	r¹	G_x0007_A_x0001_ÓS  _x0007_AÔ_x0008_¥_x0007_ACf}ð±__x0007_AµG¼\3_x0007_A_x0015_J&gt;_x0010_¥1_x0007_ACsÊ_x001D__x0001__x0003__x000D__x0007_Aò_x0007_?m=_x0007_AL`_x0008_cl_x0007_A~&lt;ºg&amp;_x0007_AN(å_x0012_þµ_x0007_AÔ0_x0006__x0018_È_x0007_A¢î¡LÈ¢_x0007_AËÕØ,Ó_x0007_AÃO2V|_x0007_A½%FA_x0007_AÞ?°+e_x0007_A_x0010_8Û§D_x0007_Aì¥y	Ê}_x0007_AËe)&gt;Du_x0007_Aà&lt;:©Az_x0007_A_x0005_ [_x0007_AzÝÐý+~_x0007_A_x000B_&lt;05æa_x0007_A¯C0J-_x0007_ASA]_x0006__x0007_Ax#_x0012_W¡_x0007_AnËgé_x0008__x0007_AQs×_x001F_Î\_x0007_A[;Â:_x0007_A´àõãt_x0007_AbÄ__x0004__x0008_A_x000B_òºaY_x0007_A0XBl'_x0007_A&lt;Ó¤P³_x0007_AKùá_x0007_A_x0004_7/ßi_x0007_AU;üh_x0002__x0003__x0007_A_x0001__x0004_i¥&amp;*_x0007_A_x000F__x0002_Ï:]__x0007_A\Æ|_x0014_q°_x0007_AÚj?Z6b_x0007_A®éÒ5P_x0007_Agý_x001D_åÀ_x0007_AXÎ*¿N_x0007_AbGlÂ;_x0007_AHº_x000B_¾zN_x0007_AÿÞè|_x0007_Aîo-_x0007_A¤lbÇc2_x0007_A÷çNIÇ_x0007_A_x001F_W³¥®s_x0007_A_x001C__x0002__x000C_ùd}_x0007_AAü_x001B_¡åP_x0007_Ap2©É$_x0007_AINÊ_x0012_î_x0007_A¥çÌ.g_x0007_A¾ß¹®ÂX_x0007_AGä(Ý~_x0007_AûÙ*_x000F_¤§_x0007_Ac¢ôèR_x0007_A-Pµñ;¦_x0007_Ar¿_x0002_ó_x0004_Q_x0007_AXZ8©_x0007_AC$l_x0007_A4ûbÛ¤e_x0007_APàI_x0007__x0007_Ap_x0003_ÎOo_x0007_AóãÈ_x0007_Aí6_x0002__x0003_á_x0007_AW&lt;#ñ²_x001E__x0007_A=-¦FG_x0007_Ah§¹w'C_x0007_A{Öß_x0004_u_x0007_A¸^é_x001F__x000E_²_x0007_AÔ_x0004_t´Ý_x0007_Aª§}â?W_x0007_AÂ(_x0012__x000F__x0007_AÁäHÌÙG_x0007_A^_x0017_åå£7_x0007_An8?YÕÄ_x0007_A9¸ik#_x0007_A2_x001E_t_x0001_]B_x0007_A?(wgY_x0007_A­üîÌ"_x0007_AÐ»õR_x0017__x0007_Aé_x001D_ÁS¹_x0007_A#Þ_x0007_A0A:´åx_x0007_AÖ+_x001B_ÆJU_x0007_AMÖ¤Ú]w_x0007_A«ÉkUü_x0007_ANv\µç_x0007_AýÆ_x0003_ãIa_x0007_A½Ìi/jK_x0007_A&amp;&amp;9ÜÅr_x0007_A@_x001F__x0017_E£®_x0007_A_x0012_Í_x0014_\_x0007_A*w3Ï"Y_x0007_Aòmb*ÕK_x0007_AØt°ÖF_x0007_A_x0001__x0005_tkýØ]_x0007_AÓ5®Q_x0007_AFû_x0002__x0001__x0003_p_x0007_AR¹·8\Ä_x0007_Aø1&amp;Ün_x0007_Ap|uG_x0007_A5Q¶_x0007_Aj÷x@_x0007_A×«'Ü;w_x0007_A¤_x0002_&lt;±_x0007_AB½Jw@à_x0007_A`}H{KS_x0007_AéT·!_x0007_AýÏ¡_x0017_&gt;_x0007_Ar¨ì^Ñ_x0007_A¦_x001B_T~O_x0007_A×:¶0_x0007_A&amp;RÄ2¼_x0007_ADnR~_x0007_A¯püþ¢ß_x0007_AsHQK_x0007_AÍËÖ×Ù_x001B__x0007_A¦¥	¸_x0007_A¢üùK_x0007_Ay_x0018_ä9:}_x0007_A×_x001A_~_x0012_n_x0007_A'ÊQ_x0003__x0007_A&gt;Æj¢@@_x0007_A_x000D_$_x0006_¯_x0008_Z_x0007_A³Ï¯_x0015__x0007_A#»_x0004__x0007_AÀ"_x0001__x0002_T_x0007_A´µ%Ï%ì_x0007_AX|ª)_x0007_A41_x0013_Ì_x001D_Æ_x0007_A-e_x0011_ó_x0007_A9_x0016_5$_x0007_Aï#/v¼~_x0007_A_x0015_ hÌ©¤_x0007_A&gt;µFËO1_x0007_AòvÚ{x_x0007_Aç(6×_x001B_r_x0007_AÄ÷á[_x0007_AäÑâO_x0007_AªDàò_x0015_V_x0007_AG&gt;¯@©_x0007_AmR_x0013__x0018_~M_x0007_A5×"°v_x0007_AØî8´h_x0007_AÀññæ _x0007_Ad_x0015_¾Ú_x000B_!_x0007_AÃÄÝô¶_x0007_AtÉp(sª_x0007_A'6_x000B_¸_x0007_Aý!Ñk_x0007_AN¡ïÕc_x0007_APÎä¾[_x0007_AS:VS½_x0007_A_x001A_ó·M¿_x0007_AÝVË7_x0013_¤_x0007_AzÉÁWB_x0007_Aù{À§vN_x0007_A&gt;_x001E_¦_x000F__x000B_Á_x0007_A_x0001__x0004_á­ °xj_x0007_A_x001F_!Å;l_x0007_Aç5_x0001_µ[_x0007_AüOLX­_x0007_A_x0001_(HK_x0007_AÅKAßäT_x0007_A_x0002_þ_x0019_Ð½_x0007_AAÃM_x0011_§_x0007_AevÐj½³_x0007_AÏ_x001B_úAf¯_x0007_A_x0013_µ×y_x0007_Aý;G]¥_x0007_Ag7cA&gt;_x0007_A*@KÅ§_x0007_A¢´îu_x0007_A"ÅÍ¡&amp;n_x0007_AQÐ'(_x0014__x0018__x0008_A=ÐôJA._x0007_A_x001E_úSU_x0007_A¡è@_x000B_,0_x0007_A »{_x000D_½_x0007_AØã_x000E__x0005_«_x0008__x0007_A#ÚüÃ_x0007_A{üíÈ.r_x0007_A_x0011__x0011__x001E_ÙO¡_x0007_AzÀ½3R_x001B__x0007_A_x0018__x0018__x0003__x0002_¼¤_x0007_Av÷xkT_x0007_ASMcx_x0007_A	â_x000B__x000F_iH_x0007_A_x0013__x0016_ëxÅ_x0007_Aiº_x0001__x0002_"[_x0007_A«_x0016_4ºÁm_x0007_A]üL_x001D__x0007_A_x0004_+´7&gt;!_x0007_A_x0002__x0012_½îÕ*_x0007_A _x001F_G+c_x0007_A=#Üò&gt;_x0007_AÒ_x0002__x0008_	i_x0007_A¿ógJ¨__x0007_APe\Ör3_x0007_Aò³T__J_x0007_A_x0006_ÎCác_x0007_APÇè¶ðz_x0007_AÐ^vyØ¡_x0007_A_x0016_F¥§Ïg_x0007_AÒ_x000B_ËÓÂv_x0007_A_x001D__x001D__x0008_Ù\_x0007_AÇôÑËc_x0007_AØè,Pk_x0007_A^«Jí½_x0007_A_x0002_ë7_x0013_`O_x0007_Aõ_x0013__x0012_ÔÄ_x0016__x0007_AB_x001E__x0018_¹W¾_x0007_Aü_x0005_÷.V_x0007_A1¥_x000F_Äq_x0007_AÔZ0D¶Ê_x0007_Aj.i&amp;_x0007_AGPç\_x0007_A?þ_x0012_Ì7y_x0007_A^Ê¶J¨_x0007_A;c![_x0007_AW#(n¥\_x0007_A_x0001__x0002_Ïªq_x0002_Ç¬_x0007_A Wª_x000E_J_x0007_AÁÖX	kP_x0007_A_x001B_ê.p_x0007_A BA±_x0007_AuRÅ«&lt;g_x0007_A0oÝëÜ_x0007_A¡V:)z_x0007_A_x0019_e_x0017__x0007_AáÒp#æ{_x0007_AiºS_x0007__x0007_A«ÃwR_x0007_A·H¦§_x0013__x0007_Aíg-g"Ý_x0007_A_x0014_§_x000C_§n_x0007_A&gt;(¡½Ú_x0007_Agªá_x000B__x0001_4_x0007_Aiöô½qJ_x0007_A¡3_x0004_+F_x0007_A«£&amp;7Y_x0007_AíµtÉ¯­_x0007_AÕhÉj´P_x0007_A/	_x0014_/_x0007_AO-_x0003_ä&lt;_x0007_A_x000E_ Wæ_x0015__x0007_A»;ðýJR_x0007_AöIB_x0007_A_x0013_óËKn?_x0007_AHô_x0017_úv_x0007_AöÌdæFP_x0007_AL_x000D_µÂo|_x0007_AMPåî_x0002__x0004_Q_x0007_AY%æ3Ü&gt;_x0007_AMþ_x001D_j_x0005_k_x0007_A£»¦Ð`_x0007_A¥Ì!SÒ4_x0007_A_x0004_t²_x000E_ã¯_x0007_A_x0013_¯ÚG~_x0007_Aa®Ïâk_x0007_A¢éðr _x0007_A¾M$yÉy_x0007_A_x000C_)rZ_x0007_A¼ü_x0016__x0007_9ê_x0007_ANÝ_x0005_:_x000F__x0007_A÷~§yú¡_x0007_AÕJÄ«°(_x0007_Aº­r_x0007_A»_x0012_D_x0016__x0007_A_x0016_mñëZ_x0007_AeëiÜ%[_x0007_ACnEíº_x0007_A+0NÅºI_x0007_A_x0018_TP÷f_x0007_AÑ¯iñ½_x0007_AH_x000F_~Äâ_x0007_A_x0003_mõÔ£Á_x0007_ADäµ½×L_x0007_A_x0007_à_x0001_õ_x0007_Aa¾_x0001_ÚÀ_x0007_A_x0017_b±;Ü_x0007_ATÌ:[_x0007_A.à*9h_x0007_AÏ _(Ïn_x0007_A_x0001__x0003_¤c_x0014_ì2_x0007_AÌHÞ_x0006_0º_x0007_A_x000E_¥oà_x0007_A_x0002__x0019_2Æ%I_x0007_AnÊa_x0001_é_x0007_A_x0001_	C_x0007_Aâ[q¡¡_x0007_AåáË_x000C_¹_x0007_A_x000D_ãêkr_x0007_AÕ_x0008_VØ¢´_x0007_AvÞI_x0007_Abç®0_x0007_Aï¦&lt;¼­q_x0007_Aü_x001B_x_x001A_W_x0007_Ai^Éõ@_x0007_A_x0017_m#{W_x0007_AJCkóöi_x0007_A"!ÇI,b_x0007_Aµ_x001A__x000F_cÂ5_x0007_AzcÇ2br_x0007_AogPs_x0007_AÁ|p_x0007_AÒY4*_x0007_A7&lt;Äof_x0007_Al¼eì&gt;_x0007_A9Y(_x0007_A8c?Ã¡_x0007_Aù¶Nø_x0002_t_x0007_A:ìá§)_x0007_AÞ_x001E_wxÉ_x0007_A_x001F_pôv|_x0007_AsÆ$_x0004__x0005_k_x0007_A_x001B_µ*;_x0018_¦_x0007_A¤ò_x0010_*ï_x0007_Av94_x0013_Ü_x0007_AÚ#]¨_x0012_l_x0007_AS¥÷!î._x0007_A7\_x000F_mý]_x0007_A_x0001_b~\C_x0007_AÉw©j_x0007_AÇü0._x000D_«_x0007_A_x0012_¤)¿0v_x0007_Aà_x0016__x0002_6|_x0007_AÂH?bè'_x0007_AÖÜk_x0004_1T_x0007_A_x0002_¤Ú¢uv_x0007_A	ûW*_x0007_Aé¸òQãÉ_x0007_A«GVr_x0005__x0007_A°FV_x0019_3_x0007_AUB{Ì»_x0007_A­_x000B_§&lt;_x0007_Aû&gt;_x001E_j_x0007_A_x0003_:z_x0006_hË_x0007_AKãC¡p·_x0007_AHC4Ö3z_x0007_A «J_x001B_#_x0007_AY°è_x0013_Â__x0007_AspÒ¿Æ__x0007_A±5û_x0011__x0007_A_x0004_%]_x0007_AF½¾þàh_x0007_AN.Ù8_x0011_w_x0007_A_x0003__x0004_tÖè_x0011_T_x0007_A_x0001_û¿hq_x0007_A&lt;F»Ï_x0015_"_x0007_A³²Ý"R_x0007_A_x0002_Ü¸cà_x0007_AËö 	L¢_x0007_AÎ_x0018_»_x0019_q_x0007_Ab±_x0010_~_x000E_Ì_x0007_A\Rµt_x0007_AÊ^S_x0012_{_x0007_A'6Ö|n_x0007_A_x0008__x001D_oØ{_x0007_A'ÅâÁQ_x0007_AO_x0013_2²×_x0007_Axÿ_x000E_ò_x0007_A×ó_x0005__x0012__x0007_t_x0007_At'5&lt;Î=_x0007_AåÍ[_x0014_z_x0007_A·_x000B_ÍÔAr_x0007_AS;e_x0007_Aæì!×Í¨_x0007_A.[¤±_x0007_A3ÃûdÙ_x0007_AÄhY®w_x0007_A3?Íí\_x0007_AMÑ®²Y_x0007_AÝí§_x0007_A5ß_x0017_{áÔ_x0007_A9,®Û×|_x0007_A·°&gt;×r_x0007_Aê/¦Àc¡_x0007_AB_x001F__x0001__x0003_ó_x0007_A±I³®"_x0007_AgfÖ¿_x0007_A?àEØåX_x0007_AÙ_x0016_Ü_x0007_A0Ã¥­`_x0007_AîßóÅJ_x0007_AÝÙÇ_x001D_p_x0007_A)~fÒka_x0007_AùW=%Hg_x0007_Aâ_x0017_à¸8_x0007_AF&lt;0_x0007_AüIj/`_x0007_A_x0018_÷A_x001C_,_x0007_AçW_x001F_:W_x0007_A³_x0018_Ø'l_x0007_A&gt;G_x0007_A»]Ñ°P_x0007_A|gÖy_x0007_AòÂ__x0007_A_x0017_U¸!ý_x0007_A_x0016_ÿª²¹_x0007_AmÙ_x001D_X_x0007_As_x0018_¤_x0002_³_x0007_AÐ¯I2åy_x0007_Aù_x0013_¿]_x0007_A_x0003_XÄJ_x0007_A/Þlo_x0007_A@(7ðã_x0007_AlCëk_x001A__x0014__x0007_A3r_x000D___x0007_A0£Öw+t_x0007_A_x0001__x0002_'ÀU¾_x000C_¸_x0007_Ad1ZíÀK_x0007_A·ù_x000F_C?_x0007_A$ð_x0001_#©ª_x0007_AjºÐ_x001B_¦m_x0007_AJ	_x0010_S]_x0007_AÒÏ_x001E_¼~_x0007_AECHn_x0007_A¥Ö/,û_x0007_A³&amp;Eû{_x0007_AyÂ_x0016_)*_x0007_A_x001A_Jv2_x0007_A(]Ð_x0005__x0007_Aéâ®ôH_x0007_AÂo*ÿjA_x0007_A½rÌB_x0007_Aù"_x0008_ÊC_x0007_AÉs_x000D_Ò_x0017_X_x0007_AqoWÄw_x0007_AûÜþ¥r_x0007_A_x001A_ $pím_x0007_AAybØ}_x0007_A_x0002_(zÅ'Ë_x0007_A_x0006_G#Md_x0007_AQÍ_x001A_7V_x0007_A_w©iq_x0007_A: _x0010_V_x0007_AÔÒõiLW_x0007_A²ýUy_x0007_AhBbÕ	R_x0007_AÊ_x0013_¢¾Ä_x0007_An9_x0002__x0003_ÒH_x0007_AÁbÓ_x0007_A_x0002__x001B_s,Þ._x0007_AèÎ_x0008_ªC_x0007_AJQP_x0019_$B_x0007_Aµì£_x000B_ÝU_x0007_ASÈ4Ä×a_x0007_AÂRëÙC_x0007_A8¯ã&gt;_x0007_Aé_x0015_®À_x0007_A­È«_x0015_¡Ý_x0007_AYÒÊWA_x0007_A_Jy\_x0006_e_x0007_AsÌ¡c_x0007_AÈÊCKc_x0007_AÍmè¶F7_x0007_Aj¶_x0011_Ã_x0007_A¥ _x000E_´ø_x0005__x0007_A_x0014_ymÐ8_x0007_A_x001F_úóÅMG_x0007_AßBr¤_x0007_AÌòzT¼o_x0007_A_x0014_¢¯jdN_x0007_AÎ¶&lt;B£_x0007_Agr½^_x0007_AË_x0017_v$½_x0007_A§6HDi_x0007_Ap0ÓFæ_x0006_AiÙÚÄ17_x0007_A3ïÚP_x0007_A_x0001_~×66_x0007_AùÕ¤µ¶c_x0007_A_x0001__x0003_ËZÞ_x0003_$y_x0007_ABvJo_x0007_AÒþPf[_x0007_AGØáà]_x0007_A}MvW0_x0007_A_x001A__x0002_ì´§_x0007_A_x000F_Á@åÅ_x0007_AÃTÌU_x0007_Az¨|ë«·_x0007_A´¼bíg_x0007_AGÈÆÓü¦_x0007_A_x0002__x0002_ð_x0007_A5QGÈq_x0007_Am_x0003_õB½z_x0007_A²_x000C_¡V©_x0007_A¶_x0001_D_x0019_Ll_x0007_A×_x001F__x0018_Çü_x0007_AÙ=®§V,_x0007_A¤_x0016_ÁG_x000D_A_x0007_Aso_x001B_x_x0007_Aè½_x001B_âß_x0007_Aj_x0005_àÑi^_x0007_Aþ"sÃÈ_x0007_AYU_x001B_uµY_x0007_A*_x0019_ì{_x0007_A%vÜcm_x0007_A¥±_x0019__x0005_¯_x0007_AqJÆ~"±_x0007_AN¾s_x0012_ò1_x0007_A]Á_x0019_Òd_x0007_A~³B_x0011_çD_x0007_Aq¶_x0001__x0005_çi_x0007_A_x000D_Ü_x0011_Aì_x0006_ATw_x000B_³1=_x0007_A_x000F_³_x0011_'åj_x0007_AäW_x0007__x0008_y_x0007_AËEIR_x0007_A_x0017_©p__x0007_A_x0004_1Ü¢_x0007_A%Îµî_x0007_Ar/PO_x0010_L_x0007_A"ôQ×¨_x0007_AÁá.ùH&amp;_x0007_Abp_x000E_F]_x0007_A¤KßÏ! _x0007_A_x0012_¾ö°_x0003_l_x0007_A_x0014_õ=e_x0007_AãÍÉ¿_x0006_v_x0007_AJàfÚÊ_x0007_A¤¬"_x0002_ ½_x0007_AÆz_x000C_æõ§_x0007_A¦ß?Âð_x000C__x0007_A3côÅÄL_x0007_A_x001D_o_x0005__x0019__x0007_AÕÀièR»_x0007_A`"éÚs_x0007_Aw0_x0004_[Æ_x0007_A,l&lt;uS_x0007_A¼k\¤Rh_x0007_A½ñ&lt;æ*h_x0007_AnÕdü´_x0007_AÉ'3T§W_x0007_AcïÌ^\_x0007_A</t>
  </si>
  <si>
    <t>f05128bb6c6512f0f9de13abcbd5b147_x0004_	ÿ_x000C_Å[¯o_x0007_AÝ_x0017_Í«_x000C_¢_x000F_Aºó =_x000F_A5¾Ùqß_x000F_AL_x000C_À)s _x000F_A[õM%ô_x000F_Aßõo«_x0003_ö_x000F_AvüN)_x0008_ _x000F_AAq;_x0001_¦_x000F_A_x000D__x000E_Y_x001C_¥ß_x000F_A_x0014_í³*ëÇ_x000F_A¢Î_x0018_^_x0003__x0010_A`MÇõX_x001C__x0010_Aº_x0005_0_x000F_Aã_x0011_è'U_x0002__x0010_AfÞæÆýÎ_x000F_AVý!R_x001F__x000F_AZd_x001D_Vªþ_x000F_AA3ôº_x0006_Û_x000F_A_x000B_F¶§/Æ_x000F_At`ÄËÕ«_x000F_Aàp_x0004_A_x0014_¶_x000F_A_x000C_¸_x0015__x000C_Ê_x000F_AbR_x0005_°¢_x000F_ADÔîß÷_x000F_A´W{o^É_x000F_Aö×tðÂ_x000F_Aï?3nµ´_x000F_A3(Þ{~_x000F_AjÅðø|ð_x000F_Aãb:¨z_x000F_Aº$Í¶_x0003__x0007_L¦_x000F_Ap©]úè_x000F_Ax_x0004_÷ ¹_x000F_AüzqD_x000F_A®"ïñf¤_x000F_Aó:8cú_x000F_AU*HÆÊ_x000F_A0_x001A_æ_x001B_°Ï_x000F_A_x0019_F_x000F__x0018_Ì_x000F_A§@Ï?_x0014__x0010_A_x0001_ò¸/Xç_x000F_A¡_x0017__x0005_½_x000B_¸_x000F_AÝyMÂ÷-_x000F_AF_x0013_YïÆÐ_x000F_Au_x0005_­Åf¼_x000F_AÝ E³_x000F_AM_x000B_æ#p_x0006__x0010_Aæfù~_x000F_AuGùnâ_x000F_Aü%ºOê_x000F_AZCt¬2q_x000F_AiÖm_x0002_ø_x000F_A2_x0003_ùºè_x000F_A0Ä_x0013_æÐ_x000F_Aµø»£{=_x000F_AVÊª_x0005__x0010_AÒ_x001E_Î_x0007_ð_x000F_AM3_x001E_¨_x000F_Aûú¿Å_x000F_AGÝÁp_x000F_A$&lt;mKôï_x000F_Aûvét¦_x000F_A_x0002__x0004_6_x0003__x0016__x000D__x0010__x0010_A¢]_x001D_}m¹_x000F_A_x0011_Ú_x000C___x0002_¢_x000F_AÈÈÂë_x000B__x0010_AÉó´_x0014_à_x000F_A_x000B_DRñ_x000F_AKÎi¯lË_x000F_A\Ò=±¿ö_x000F_A_x000D_	_x001E_s_x000F_A_x0010_Èà_x000F_Aÿ®Ø¦Wî_x000F_AÕVI®Ç_x000F_AøÝ]iâ_x000F_AMÓXÒ_x000F_A¯_x0006_'Æ_x000F_AéÅ¬/r_x000F_A%Ü_x0010_f_x000F_A*=ÙwÜ_x000F_A_x001D_iM÷Ëþ_x000F_Abo_x0001_¼7×_x000F_A_x0010_½ïô_x0016_ð_x000F_Aqq9n£_x000D__x0010_A³QJÊ¡_x000F_A_x000B_¿Ëî_x000F_A_x001F__x000E_+mA¨_x000F_AÔ_x0008_çá°_x000F_AYÏ)¯{_x000F_A\nFkPÎ_x000F_AgÄkó_x000E__x0010_AVâ*0_x000B_º_x000F_AÄå-)Ó_x0005__x0010_A¶Ñ_x0016__x0014__x0003__x0004_í£_x000F_Aý_x0019_ÏñBö_x000F_AãþÙ_x0010__x0008__x0010_A_x0016_^(Npî_x000F_A_x0010_I¨62_x000F_A:]1_x0001_¨¶_x000F_AÊ,| '_x0002__x0010_A-ªX¿§_x000F_A9ßs®(B_x000F_AÁÿ_x000E_ì_x000F_A'¹).¢_x000F_A§iÆ_x000B_.ê_x000F_AÅ_x0006_ç¹Î§_x000F_AéÌÅÈl_x000F_A_x0010_å­nüh_x000F_A}_x0004_ZºÓ_x0006__x0010_Aba¸Õ_x000F_A_x0005_î¼³_x000F_A»UB'!Ï_x000F_A.Äÿ.Ó_x000F_Aûoj¶Ã_x000F_A±s¼_x001A_°_x000F_Ao­%«_x0016__x0018__x0010_A¾âlÔ&amp;Í_x000F_A÷ ù¸U\_x000F_AV ºÃ_x000F_A¡°XFË_x000F_Ax«WÞÙ_x000F_Au&gt; ¢¤_x000F_Anåko_x000F_Ar*h`ª_x000F_AÖëÔe2­_x000F_A_x0002__x0003_"Ù_x0008_ÍØs_x000F_AÐ¢iS_x000F_A0;|ÏëÂ_x000F_Aq6_x0016_GÛÎ_x000F_A¤u´kF¿_x000F_Aç×ãxl_x000F_Aç³'h_x0006_Ù_x000F_AGöªIhÃ_x000F_AJ_x0017_­_x0014__x0010_AA*X{=½_x000F_AøYuþ}°_x000F_A­b_x0017_X_x0018_ú_x000F_ApÿáJ_x000F_Aá_x0001_kCö_x000F_A!_x0001_Ðæ_x000F_Ag¨¡ã.î_x000F_AS*¯ó¬_x000F_A©Õ_x000D_Ê¢Õ_x000F_A\_x0019_Eà%¾_x000F_A¾_x0017_!_x000F_Av¢þ»Ï_x000F_AÀF"_x001D__x000F_AvMæò_x000F_A´Á|ê¥_x001A__x0010_A_x0010_móÑ_x000F_AÒ¿DË_x000F_A_x0014_ªõ:Ú_x000F_AÚ$\]_x000F_A´£?_x0006__x0003__x0010_Aöô½X0Î_x000F_Avë_x000B_Ù¥_x0006__x0010_AÀÎ7ä_x0001__x0008__x0015__x000F_Aì_x001A_É5_x0006__x0010_Av´Lä_x000F_AW_x0005_çîÎ_x000F_AððË_x0013__x0001_Å_x000F_A÷R£_x000F_§_x000F_Aí N[_x000F__x0010_A_x000D__x001A_«ÐÆô_x000F_AY_x0008_wC»_x000F_AhÖþÒ_x000F_A¤ùðË_x0003__x0010_AôGË0ñÏ_x000F_A¥ ®_x0008__x0007__x0010_Ai×_x0001_q(_x0005__x0010_AÝláâh_x0007__x0010_AÞ l«ù_x000F_A{Ú_x001D_"_x0003__x0010_AnÜË¼Ë_x000F_AÞ&gt;k"¡¬_x000F_A9§Þmdõ_x000F_A_x001C_0Ù_x0013_Î_x000F_A_x000E_á_x0012_V_x0004__x0010_A;¸k_x0015_^°_x000F_AÃ§3»U_x000F_A´Æ_x001B_Ó_x000F_A_x0005__x001D_U@Ã_x000F_AJS§«Åk_x000F_Aø×x)2_x000F_Aõ9/Ð_x000F_A²m`_x0011__x000F_AMîëLþ_x000F_AÊuK-_x0002__x0010_A_x0002__x0003_NÁ°÷ý½_x000F_A¤¼"'%ú_x000F_A]¥W_x001E__x000C__x0010_A¦´_x001E_`í_x000F_A_x0018_f\À_x000D_°_x000F_A_x0003_á/¹Æ_x000F_AÌ[Êúà_x000F_AV_x0012_EÕÃ_x0012__x0010_AÏ©GB_x000F_A×ª³E{Ä_x000F_A_x0015_áÛ4;¾_x000F_A1_x0019_ÒÓ_x000F_A&amp;£eGÐÔ_x000F_A·ûçÅ_x000F_A_x000D_;¡\ó_x000F_Aû²,±_x000F_Að=âîì_x000F_AÆv5ê_x0010__x0010_AÂh9¥ÿ`_x000F_A6ÂÄ*Q_x000F_AK'Ì­_x001E_§_x000F_Aò 4Ä_x000F_A	_x0018__x0016_¥_x000F_A_x0011_OF¡?_x000F_A_x0001_zî_x0014_&lt;§_x000F_A`\ oÛ£_x000F_Aº_x000B_hESÉ_x000F_A©6ÓÂ_x0013_¸_x000F_Al¬¼¿_x000F_A[È9_x0018__x0011__x0010_Af¦Ì;Öû_x000F_A_x0017__x0005_Î_x0006__x0007_»¾_x000F_AL¨Uê_x0001__x0010_A¢F_x0013__x000F_A¡Û©q_x000F_A$±SsLÑ_x000F_AJx_x0018_Îo¯_x000F_AB_x0017_tl¬_x000F_Av¤»_x000F_A'4Çy_x000F_AF­VÀ²_x0015__x0010_Aþ»Ìf±Õ_x000F_AzK_x0006_æ_x000F_AR_x0001_ÜØ_x000F_AbdQknØ_x000F_A`è¿Ö_x000F_A_x0004_×Åî_x000F_A_x001C_nâßÏ×_x000F_A_x0018__x001E_¼ÿ¢_x000F_A_x001B_³P´_x000F_AÊò_x000F_O_x000F_A9eØ[¶_x000F_Að!a±Ñ¾_x000F_AÁôTµ_x000F_AÛ\{}ï_x000F_Aê÷ì£_x0019__x0002__x0010_A_x0010_Ci_x0004__x0010_AÐ»CZh_x000F_A_x0006_ÀµÏmÌ_x000F_A_x0005_È_x0008_Ïhp_x000F_Aõa_x0003_~_x000F_Ag	þª_x001B_Ç_x000F_A¿ë9ÎÈ_x000F_A_x0001__x0002_³_x000F_×W$°_x000F_A_x000D__x000F_HPì_x000F_AZúËgÅ_x000F_A%q_Ì_x000F_AÇÈ?9®_x000F_A`E©Ü$_x0001__x0010_Aõ_x000D_·ù_x0007__x000F_AäGÔ$8¡_x000F_A&lt;_x0010_tÇf_x000F_A~@ëÎ_x000F_AÐ1¯_x000F_A;_x0014_{×m;_x000F_AC2}Å_x000F_Af1ãðÚ_x0012__x0010_AñÙÓ¶á_x000F_A©Öáp¯_x000F_AÕ3_x001E_1_x000F_A@_x0012__x0007_t_x0013_­_x000F_Aè¨Í´à_x000F_A'ü#3_x000F_A_x0013_­Ú|¾_x000F_Aÿ¹^z´_x000F_AuÞÊ´_x000F_AR_x001F_åÈ_x001D__x0010_A4_x0001_"!_x000C__x0010_A¹kâ_x000F_ArýT+&gt;õ_x000F_AÝCÜÂ2Õ_x000F_AJ¹»òÈ_x000F_A~94õ¬Å_x000F_A_x0006_äòÔë_x000F_AÄðy_x0002__x0003_¿t_x000F_Af]e#A_x0003__x0010_A°Y_x0015_^_x000F_A_x001D__x0006_ü_x0006_0Ù_x000F_Ak_x001D_g_x000F_AìÓÑÃÙ_x000F_A[I_x0017_2_x001B_j_x000F_A¸M)bß_x000F_A+i0+ÿn_x000F_AdÙÄ_x0001_¤_x000F_A²ü_x001A_G¬Ù_x000F_AÊM×g!_x000F_Aó*ø¶{_x0012__x0010_AÄuº_x000E_Ë_x000F_A_x0001_0ªÉÛ_x000F_A`Ò=WÛ_x000F_Aò­Ýru_x000B__x0010_AW3òçH¶_x000F_A×ÆôÅ_x0003__x0010_A¡Á~zëÛ_x000F_Aø'ÊÊÞ_x000F_AÁn	¶¯q_x000F_A»É_x0018_iÊ_x000F_A\/Îµ_x000F_A±9'_x000F_A_x000E_ùX5:Ê_x000F_AaÈcÄ¸_x000F_ALÔþ+Â_x000F_ASyfÕü_x000F_AÄ íÓ_x0004_Ã_x000F_AD*§¹#§_x000F_A}ÌaÀ_x000F_A_x0001__x0006_i{_x0006_¤_x000F_AÕ&lt;Ì+_x000F_A_x0005_¼Tj¹_x000F_AµåeÖ_x000F_A/¦_x0019_Å_x000F_Aà_x001D_R_x0014_Ï_x000F_AºP0?9_x000F_A­_x0017_@Æ|á_x000F_AÏ_x0010_ãù_x0006__x0010_AB_x0001_¼­_x000F_A¬\_x0002_@¥_x000F_A»úUú­_x000F_A^¬pµÒû_x000F_AØb4I¸_x0004__x0010_A×ÞË _x0013_Ä_x000F_A_x0005_6)_x0012_Ô_x000F_AÅûí_x000D_BÐ_x000F_A9ºð_x0003_Må_x000F_A¶3u&lt;¶_x000F_A-Î_x001B_u©Â_x000F_AN¡vòÂw_x000F_A_x0015_Å_x0012_{º_x000F_Aõ!t_x0006_ý_x000F_AÈr'ÉºÐ_x000F_Aû]w-¤_x000F_A}	m%º_x000F_A_x001F_]&amp;s_x000F_A¨¬_x0001_ÞNÉ_x000F_A«À _x0001_eÈ_x000F_A½_x0008_@¾¯_x000F_Akøã_x001E_	_x0010_Aáw&lt;¿_x0001__x0004__x0008___x000F_A¾U?t_x001C__x0003__x0010_A_x0014__x0014_!_x0015_LÆ_x000F_A_x000B_5ûÐ{´_x000F_AUÅJ!~_x000F_Añõ|pT«_x000F_AÄx_x0008_xß_x0002__x0010_APAGD_x001D_ã_x000F_A_x0015_M_x000E_ÖÍ_x000F_A^µ_x0002_q_x0008__x000F_Aâé×÷x_x000F_A_x0001_	²SÁ_x000F_A*$ÁR·_x000F_A_x000D_W_x0008_'ä_x000F_AG#_x0015_4*x_x000F_AH%é^ß_x000F_AWhj_x000B__x0015_°_x000F_AÒ2å·_x0002__x0010_A¿Ô_x0006_î_x000F_Aïú×X_x0018__x0005__x0010_AËùÒ¶_x000F_AÓcùo_x000F_Akiùk_x0012__x0010_Aö.ËúçÑ_x000F_AÈåü\Úà_x000F_A_x000D_ª»Z_x001C_³_x000F_Aqë_x0018_DÙ_x000F_A_x0017_hDbÏ _x000F_AHÓïÁoZ_x000F_A' ¦¯_x000F_AV«ÇÚª_x000F_AJÉl[Bí_x000F_A_x0001__x0005_K_x000D_,_x000F_A´¼_x0019__x0017_%®_x000F_A:¢;H³_x000F_A|_x000D_v'ÙÔ_x000F_A5_x0003_~}¥_x0004__x0010_Az7ñ-tÁ_x000F_A/Æ¸__x000F_AØíF½­:_x000F_A_x0016_ÚFþ_x000F_AEd)_x0008__x0015__x0013__x0010_Aê?mäç_x000F_AEô*_x0002_`³_x000F_AÛc9ÕÃ_x000F_AÓ5t\§ê_x000F_A_x0010_Å_x0011__x001A_1·_x000F_AbpÞ»_x000F_Aº¯1_x001A_U×_x000F_AlÊÂ_x000F_A+«?ÖÈÌ_x000F_AIj_x000F_AZ_x0014_¾´jð_x000F_AâCõ;Ü_x000F_A¨£ýeóÑ_x000F_A²®Hª}_x000F_A¡_x0014_è_x0008_½_x000F_AM±u_x0012_Í_x000F_A7mr¶äë_x000F_AT35Ë	_x0010_A_x0014__x0014__x000D__x0008_Æ_x000F_A4iW¦e_x000F_AÕ¤«m_x000F_AN¦ô_x0001__x0004_÷Z_x000F_A#ZB_x001F_ê_x000F_A)ï÷$_x000F_A6n6¤ç_x000F_A¹Y´æ-_x000F_AÁ?Ä[Ç_x000F_A9rêZ_x0011__x0010_A«Í"°æ_x000F_A	_x0010_ÍãmL_x000F_A1|;æÀ³_x000F_A_x001A_ï_x0003__x000B__x0001__x0010_A+ãËe{_x000F_A_x0015_er}Î_x000F_A½"ÒaD_x0012__x0010_A_x0001_+Âfß°_x000F_A{©_x0001_°"å_x000F_AàÕ½fÏ_x000F_A²ÆÕ¹_x000F_A'&amp;Ðy0_x0002__x0010_AI/]x¯_x001F__x0010_AëVhò&amp;_x000F_Aäó_x0003_Á_x0005__x0010_A¡kÔ_x000F__x000F_A¹_x0007_DÑÅ _x000F_A¦ï_x001A__x001F_æ¿_x000F_ADª}Ú_x000F_AOÿ^Xwm_x000F_Aù_x0013_DØþ_x000F_At÷×®·_x000F_A+öº÷_x000F_Â_x000F_AP0÷ì_x0002__x0010_A®«lÎp_x000F_A_x0002__x0003_Ëñ'û_x000F_Aw0ààó³_x000F_Ac^O¹¼_x000F_A¶	t5r_x000F_A~n_x001D_ãÜá_x000F_AÈaáÿÜ_x000F_AT]_x0016_;K}_x000F_A5ux~À_x000F_Aê_x001F_&amp;¯»_x000F_A]Z½_x000E__x000F_A_x000B_·Dóu_x000F_AýqòÿÙ_x000F_A_x0018_Ç_x001A_ÀÞ_x000F_APièð°_x000F_A_x0018_K¤±_x000F_AUáÑ_x000D__x000D_v_x000F_ATm_x001F__x0012_9Ê_x000F_AùÖ(.Ú_x000F_A'M(ófÌ_x000F_A_x0012_³ñ½/¼_x000F_A9@ö_x001C_ìê_x000F_As¿ïM×¾_x000F_A«2_x0001_QÛº_x000F_AU*m×Óq_x000F_A¹2°O­ø_x000F_AÍ¼z8Ê®_x000F_AS_x0002_)À	Ñ_x000F_A0üs¯Î_x000F_A_x0007_Ø½_x0014_×_x000F_A°XiJ_x0014__x000F_Aû"Ð_x0016_^_x000F_A D_x0001__x0005__x001D_h_x000F_A«iX¯lÂ_x000F_A)ý_x0003_Ã_x0004__x0010_A]vi¥Æ_x000F_A_x0011_¡óË·ð_x000F_AUV ¥_x000F_AJò_x0019_å_x0016__x0010_A=_x0014_òUÍ_x000F_A_x000F__x0001_?ÊÒ_x000F_A_x0015_&gt;´ëÊ_x000F_AÁ8ìÿ£_x000F_A4ý\ú_x000F_A_x000D_ÂÂó´_x000F_AÒ_x0018__x0002_êæÞ_x000F_A_x001A_¿/Ñ_x0014_ñ_x000F_AÑ_x0011__x0008_]¡Û_x000F_A·ôÙ­ÆÎ_x000F_AMD1]çè_x000F_AâUu,%Ô_x000F_A_x0019_`ð_x0004_z_x0001__x0010_A2O_x0002_ø¾¬_x000F_AÁ¤Æ¤_x000C_í_x000F_Aïdïön_x000F_A|_x0005__x0015_ä_x000F_Aý¥ìj²_x000F_A¹{A_x0010_Ö_x000F_A_x0006_mÑ'9F_x000F_A;³_x0004_4_x0019_Â_x000F_AZ_x0017_Y¿óÕ_x000F_AÃjef7_x000F__x0010_AÜö|Ê¦_x000F_Al}vó_x000F_A_x0002__x0003_	r£Îý¿_x000F_Aj_x0003_ª¡_x000F_A÷_x0015__x0018_oY¼_x000F_Abõ_x0018_û/ô_x000F_AiÅ)_x0011_³_x000F_Aÿ_x000C_»_x0013_©Æ_x000F_AÛ¾_x0004_õ\	_x0010_AÂ¶_x0013_ó®_x000F_A'îVwÇ_x000F_A-%ò¦_x0007__x0010_A½#Ìa _x000F_AàÉõæ2²_x000F_AÆ%ÿm_x0003__x0010_AÕK1Ï³Þ_x000F_Ak°ìdy·_x000F_AI_x001A_áËÀî_x000F_AÔ	Æ³_x001B__x000F_Aj_x0010_Å¨_x000F_Aÿ_x0019_&amp;µî_x000F_A_x001F_&amp;Ã¨¡Ú_x000F_A"_x001D_9ø0_x0010__x0010_A	§_x000F_kë_x000F_A¿-eØ_x000F_AåëðÉ¹_x000F_Aã_x0019_Ø'Ü_x000F_Aú_x001B_(gÒ_x000F_Añ=çrå°_x000F_AÙ°_x000F_=Ô_x000F_A(t×Ñ_x000F_Aß_x0001_,,¶_x000F_Aa_x0016_r`Fâ_x000F_AÌ"_x001F_9_x0002__x0003__x000E_E_x000F_AoÏlªÂÃ_x000F_AÃ_x000C_[_x000F_A¶'[Ý_x000F_AÏÛµµèµ_x000F_A×ø.lpï_x000F_A{ÝlÐB_x000B__x0010_A_x0003_¹¢Ü_x001D__x000F_A{Û1_x0005_¡_x000F_A_x0015_ä3hè_x000F_AÀé_x0018_ýå_x000F_A©£áÿÌ_x000F_A_x001C_S_x0007__x000D_½_x000F_A1o8ì_x000F_A«Ï&lt;Ögü_x000F_A®¿ _x0002_Ïð_x000F_Aùß«P¾_x0002__x0010_AÀ)Ó	g_x000F_A"¶«o»_x000F_Aã?ÌìÞí_x000F_Az®oÅ_x000F_A_x0004_äòÏ±Á_x000F_ACµ_x001C_K_x000F_AgH_Ü_x000F_AÒ!éÛ«_x000F_A§òZm_x000D__x0010_A\¹á_x0007_d½_x000F_Ag Ñ_x0001_!«_x000F_Aúáþõ¾_x000F_A|_x0003__x000F__x0004_ b_x000F_A%ë P8_x000F_AÚUL_x000E__x000F_A_x0003__x0005_6[c)_x000F_A:íZ_x001B_æ_x000F_AÈ_x0019_®¶û	_x0010_A|^-¶_x000F_Aü|0Õî_x000F_AzOñó¥î_x000F_A_x000B_Ñ_x0005_I_x000F_A_x000F_ÅÏ_x0004__x0010_AG7t_x000F_A.tå)RÔ_x000F_A_x0003_Æ_x001C_zÑ_x000F_A_x0001_î=]Ç_x000F_AHÈÈRòÆ_x000F_A_x0017_yyc¨ð_x000F_AÊØ_x0008_Ft_x000F_Ax©ìIÆä_x000F_AÑú_x0006_&lt;Ë_x000F_AVÕö_x0006_mu_x000F_A#Æ)n_x000F_A$AMÚy_x000F_Aó}v¹®_x000F_ASý¨_x000F_A3Kð(Ã­_x000F_Aòª[Ò_x000F_A3yè_x001B__x001F_Ú_x000F_AY_x001F_Ûº_x0002__x0010_Aø_x001D_±`¸_x000F_ALx7PÐ_x000F_Aü5O!åU_x000F_AX:KÍy«_x000F_Aó«ÕÞÚ_x000F_Asz_x000C_ª_x0004__x0005__x000C__x000F_Anâ¼'DÓ_x000F_AÜ&amp;÷×¤_x000F_Ax+ÿ­U_x000F_Aµ~g$_x0001__x0010_AÍä=ûç_x000F_A_x0006__x0016_Ô	_x0017_´_x000F_A¨Í_x0008_O_x000C_Þ_x000F_AÅ]ZòÀ_x001B__x0010_A_x0002_àÎÊ|	_x0010_Awº\p_x000F_A¶Tè6Úê_x000F_A;tGæT­_x000F_A¯æ_x0015_Ñ^J_x000F_Aê_ËÍ%Æ_x000F_AV\ÑØü¬_x000F_A¦ÅoË?¯_x000F_A)ú}Ú_x000F__x000F_AX©·K}í_x000F_Aè _x001D_p_x000F_Ah¯û+]Ô_x000F_A¦|wöØ_x000F_A©Ô_x0004_î´_x000F_A"*VÀ_x000F_A®±Ë·_x0003__x0010_A#~ÎK_x000F_A§&lt;Ä8bo_x000F_AwX­iá_x000F_AW÷¿ô_x0003_(_x0010_A?	$_x001D_¿_x000F_Azº_x0019__M_x000F_A_x000F_i5õÝ_x000F_A_x0001__x0004__x000E_òêÔ_x000F_A!3©Ô_x000F_Ao'Zÿßï_x000F_A(ÂÓ3o±_x000F_A­í`}ë_x000F_AOMxÛ¨Z_x000F_Aø_x0001_¢_x000F_A1ÍÈ³ªª_x000F_AjÕX_x001F_É_x000F_A1^MmÁ_x0008__x0010_A6\_x0018__x0012_3j_x000F_AD_x0008_O×ö_x000F_AÔ_x0019_ÚÁ_x000F_A_x0008__x001B_=%Z¸_x000F_A3|2Ýê_x000F_A.kâUUÙ_x000F_A_x001B_/ãK[ý_x000F_AcKÝõå_x000F_AIXR_x0001_Ù_x000F_A¤½0ÉÇ_x000F_A:µbäýÅ_x000F_Asjmv*f_x000F_A¬ç_x000E_R%­_x000F_A_x000B_¸¼_x000F_A_x0001_¿_x001D_G_x0002__x0010_Aa_x0002_h~Â_x000F_AÞ]_x0003_rKÄ_x000F_APëÅ_x0002__x0010_A«ïZÛ_x000F_A|1$_Ì°_x000F_A²NR´u_x000F_Aâmüû_x0005__x0007_~t_x000F_A_x0006_J_x000F_A_x0015_4ñl¶_x000F_AhXÜ_x000F_A½_x0001__x000F_A©a_x0002_í$m_x000F_AÈHÕÑ¨_x000F_AÐÝÚ2§¢_x000F_A_x0012_Q}¹óÉ_x000F_A	B_x0017_ªd_x000F_AÏs_x0014_W_x0019_ä_x000F_A¡@Ý_x0014_Û_x000F_A¶8_x0002_ØÇñ_x000F_A_x001D_³:··_x0019__x0010_A¸êòÛ_x000F_AÀ¼â,_x000F_A5º¬?«_x000F_AÌ¥_x0004_":ò_x000F_A_x0018_èßëEï_x000F_A_x0013_Ý(\_x000F_AIlyv´_x000F_Aîqù_x000C_`_x000F_ARÂQE½¤_x000F_A"Åþ _x0011__x0010_A³Ò_x000B_üM_x000F_A)Y:Pl_x000F_AÁ_x0016_³U._x0010_A_x0001_ÍyÀB©_x000F_A\	fÔ\_x000F_Aeu2	_x0010_A_x0017__x0003_R_x0004_Õ_x000F_A:rÔ8åt_x000F_A_x0001__x0002_Z_x001F_nÞæ_x000F_A{´_x0001_Kê_x000F_Aù«ªAL_x000F_AntMi_x000E_¡_x000F_A#Jj_x0013_µ_x000F_Aíötµ_x000F_A«ô&lt;£_x000F_Agby_x0001_Ü_x000F_A½Ñ2²{_x000F_A4Úòí¶Ö_x000F_AQzæ_x0002_@Í_x000F_AHê¦U_x000F_AÿS4Ôã_x000F_A_x0014_¥o_x001E_ë_x000F_AùbR78Ä_x000F_Aµò¾	_x000D__x0006__x0010_A¨_x000B_í®Ø_x000F_Aj é£ò_x000F_A_x001D__x0003_ÖÜð_x000F_Af4Y&gt;óÜ_x000F_AbÌ_x001A_Ä½_x000F_A+ôHOCÉ_x000F_AGù^ÒÌ_x000F_AÝ3ýÜ¦À_x000F_Aæ¤ßOè_x000F_APé.¼Ä_x000F_Aâö¿½µ_x000F_A?^f½_x000F_A \ÝxÒ_x000F_A£Lo¼_x000F_A/¿Ý¶" _x000F_Aû_x0019__x0002__x0003_eµ_x000F_AJ±_x0006_Ô8Ö_x000F_A­ð_x0010_½ï_x000F_Aô¦ÍMª_x000F_AðÞ¹Ü_x000F_î_x000F_AãYå1À²_x000F_A_x0010_Ê+³_x000F_A _(¿X®_x000F_AÓüurg_x000F_A}ÙÞ_x000F_AÜ|_x0005_RÓ_x000F_A¡nÅÛqÚ_x000F_ANNtd!~_x000F_A1ùlñs_x000F_AyÑSp¶Ã_x000F_Ay­ a¾_x000F_Aü_x0013_%_x0014__x000F_A»ÒÙ_x000F_A\æî¡_x000F_A-_x000F_EáU_x000F_A¤( a_x000F_A#À[_x0008_nô_x000F_AU÷j_x000E_Å_x000F_Aè}qN_x000F_AÎ_x001C_y_x000F__x001B_®_x000F_A°Ô'¹9_x000F_A?ÝNÅÆ_x000F_A3ÕI°Õ_x0001__x0010_Aw_x0013_?i%¯_x000F_A:u[+5¬_x000F_An_x0001_ï_x001D__x000E__x000F_AlF7é_x000F_A_x0002__x0003_Â$Û,Ò_x000F_AØÔyëT´_x000F_AÖ÷bh¥_x000F_Ar_x0012_pÊ_x000F_A#àåÄå_x000F_Ayyb2¶_x000F_A,_x0008_-¡-Ç_x000F_ATuDâ~Û_x000F_AòF6¼ ±_x000F_AÊÝðÛ_x000F_Aþ3ø~ý_x0011__x0010_A9:@Þô¹_x000F_A¾@_x0008_:_x0001_J_x000F_AJ+óLÁá_x000F_A\y.èL´_x000F_A_x0017_Øèí_x000F_A+*¸äv_x000F_A_x0008_Ä×Û·_x001C__x0010_AöÚ¥B3û_x000F_A¾È=Ç¥_x000F_AlkQ­t_x000F_A§"ÿöí_x000F_A¢¥¶`UØ_x000F_Aí½÷Ç²_x000F_Ak_Öð_x000F_A_x000D_«&gt;;Mû_x000F_AC¶êRZ_x000F_AAã_x001F_£î¶_x000F_AY"_x0001_Æú_x000F_A_x000C_]$ª$»_x000F_A ¡°Jª_x0003__x0010_AsÍÀ_x000E__x0001__x0007_/ó_x000F_A/Dká©Ó_x000F_AU_x0014_½¿_x000F_AÓÓÉÐ_x000F_ANkå9û_x000F_Aò_x001C_8__x0016_¹_x000F_Aµyç±¼_x000F_A'hü&gt;éª_x000F_ArÐ_x001E_"_x000B__x0010_Aæ·ÚæÃ_x000F_AÅÕà»ªæ_x000F_A#_x0006_ÀØÇì_x000F_A÷@½9Õ_x000F_A	ÿ&gt;_x0005_Û_x0004__x000F_AêÎ_x001C_¤_x000F_AÎ¡_x000C_:ö¦_x000F_AL|ÒAÓz_x000F_A(iÖÔö_x000F_AÍ._x0001_Ø³_x000F_AxÁ-Ñ_x000F_A_x0002_ÞY&amp;x_x000C__x0010_Aj_x0005_¬·Ô¶_x000F_A_x000C_iÐ&amp;«_x000F_A¿ºÔùÐ_x000F_AÐå¡Øî_x000F_A ¬s9å _x000F_A_x0007_7	Ó×Ð_x000F_AîåZÌpÉ_x000F_Aå_x0012_É_x0003__x0011_¨_x000F_A-[_x0004_ùð_x000F_A@§&amp;_x000F_A_x0013_º#)¥_x000F_A_x0002__x0004_Û_x0018_ð5©_x000F_Aâµ3AÕÓ_x000F_A¯ûlm_x000F_A¯ûMsoº_x000F_Axc_x000B_)y_x000F_AÛ¯$NÙ	_x0010_AYÝ­*®_x000F_AK_x0006__x0010_A#«ø_x0002_¹_x000F_A@_x000F_}FUi_x000F_A&amp;_D_x0003_ñ_x000F_AøD_x000F_A]_x0012_2_x0001_ø_x000F_A_x0010_°ð_&amp;ã_x000F_Aî{´9&gt;Ï_x000F_Aê7I½Âÿ_x000F_AÔdÖ_x0018_p_x0017__x0010_A£x_x001B_9.Ã_x000F_AK?üt_x0012_õ_x000F_AÔXÕ5ÊÄ_x000F_AÑ¼íÆUþ_x000F_A_x0017_-\õz_x001B__x0010_A_x0005_eÑÈí_x000F_AÆ_x001C_Qã{_x000F_A_x001E_Ö©ÅX¾_x000F_AzbòÁ_x000F_A_x0003_!ùæ~_x000F_AÑÉ¶Nk¨_x000F_A_x0014_¦B©_x000F_Aq¹jáI¬_x000F_Aj(ûì±_x000F_A_x0014_ó]F_x0006__x0008_\k_x000F_A§ÙÞÈ`_x000F_A_x0007_+Ö¿®_x000F_A=_x0012_Â«h®_x000F_A¢_x001D_¾ë_x000F_A_x0002_´ä¹E_x0001__x0010_A¯6rC\_x000F_A)(&amp;_x0014_Çï_x000F_Ay_x0015_ú¤_x000F_A7)Ò_x000F_AO­ L_x0016_r_x000F_Aï_x0016_)KÜ®_x000F_A_x001C_Ïæ_x000D_Ñ_x000F_A¥Õ ãÄ_x000F_AiF½&amp;ñ_x0005__x0010_A®u8?_x000F_Aì¾dâ_x000F_A*ÕRï%_x000F_Aö^ó_x0001_Ì¬_x000F_A_x001A__x0008_§Òyä_x000F_A@n%Êãø_x000F_AWëLïé_x000F_A_x000E_!JæÀ_x000F_A_x001B_í8@¤Å_x000F_Aê½,_x0004__x000F_A©Xl&amp;_x000E__x000F_A!fW­8¿_x000F_AF_x0003_ój«_x000D__x0010_At_mÝrã_x000F_AÛ/6S_x0007_Ò_x000F_Ati+_x000C_â_x000F_AvÁHdÜ_x0007__x0010_A_x0003__x0004_Or2Cû_x000F_AéS¡_x0005_ü_x000F_AW_x000F_Zêó_x0002__x0010_A"~Óe¨¾_x000F_A¡ÌNëÚ_x000F_AÈ_x000F_ß_x000F_A_x0016__x0019_qVë_x000F_A½&lt;ß_x0006_Î¥_x000F_Aw_x0014_µ(öä_x000F_AP_x0015_æüWH_x000F_AÙ¶¥,µý_x000F_AíØ8Ê¤_x000F_A#É²&amp;ä_x000F_AÐí YØ_x000F_AR÷µxô¾_x000F_ACÉãF_x000F_A©¢_x0004_êÁ_x000F_Ac£Ñ_x0005_rÔ_x000F_A\Y_x001F_­_x000C__x0010_A/!B;¢·_x000F_A}éQÌ_x0001__x0010_A/_x0003_$;k_x000F_AÁïÅÉå_x0013__x0010_A¡Õ_x0006_g"·_x000F_A¼$:@×_x000F_A³¯ãaÚ_x000F_A`_x0001__x0002_wê»_x000F_AQü_x0006_ª³T_x000F_AÒX%O«_x000F_A?¥^Y_x000F_A_º#:ä_x000F_A´_x0001_³R_x0001__x0003_ÀÊ_x000F_A_x000F_½¦¤§«_x000F_A1tÌr÷î_x000F_AÎ_x0017__x0002_Yó_x000F_A*6U_x001A_,´_x000F_AÓ_x000E__x0004_2_x0018__x0010_AÅéÛHê_x000F_A:a_x001B_°È_x000F_AÐG_x001B_5_x000D__x001A__x0010_AM_x0003_^X&lt;Ï_x000F_A£9V_x000F_AÐR_x0001_ÚÃÔ_x000F_AZçþ@@_x0007__x0010_Amªß_x000F_A)_x0018_¡_x0006_Põ_x000F_AÍøÏxE¹_x000F_A_x0006_·®ì­_x000F_A!Í¼_x000F_ACÜcj·_x0018__x0010_A÷Ü¯_x0010_ó_x000F_Ad_x0012__x0005_Tð_x000F_A¤É¹_Ó_x000F_A_x0010_Åm.¨_x000F_Aâ¿­&amp;_x0007__x0010_AÀ*ä_x0010_c_x000F_A¼du6å·_x000F_AC´óK³_x000F_AwîV6*_x000F_AoPdÞë_x000F_AÛd%&gt;Û_x000F_A²cK;¤_x000F_AÊ_x0014_»k1ù_x000F_A_x0001__x0003_èxí_ß_x000F_A*KbBK©_x000F_Aý÷Ý8ó_x0004__x0010_A_x0012_¿ùA_x000F_Aáë'úDý_x000F_AÏ÷_x000F_Aúe_x0015_x×¿_x000F_AÛ_x000F_ýì_x000F_Aë-G*ÀÌ_x000F_Aß$Äkr_x000F_AKLlõû_x000F_AÎÿ§5ß]_x000F_AÇ__x0010_!(â_x000F_ATnÃ£	Î_x000F_AQáh3-¹_x000F_AÊç½Æ_x0008_Á_x000F_AíàDã&gt;_x000F_AnodQ_x000C_ï_x000F_Aòû[R_x000F_AÐIôw_x000F_AÅV+Q£Î_x000F_AOæ_x0014_§´º_x000F_AöM°/eÝ_x000F_A"¨2_x0002__x000F__x0010_Aç_x0011_­Ø_x000F_Aþ'W+_x001E__x000F_AL¢Â@õy_x000F_A­õfúr_x000F_A_x0015__x001B__x0013__x0002_;­_x000F_A_x0004__x000B_üÌE¿_x000F_AÙX+cÆ_x000F_AT§Ü_x0002__x0003_àý_x000F_A´h_x0004_ïU_x0005__x0010_AÐ_x0001__x0010_Dcø_x000F_AHM§_x0015_«_x000F_Aî)&lt;ïzÔ_x000F_AoMNÁ:_x0013__x0010_A³¯'v#_x000F_Aû¦µÿ¥×_x000F_A0_x0008_åÍ_x000F_AõÃ	¯?_x000F_AÄ]Û_x0014_tÕ_x000F_A.q±úEÌ_x000F_A_x0013_'HÆñ_x000F_AÓmý³á_x0007__x0010_A_x000C_ëÝÊý_x000F_Apf|£¥ä_x000F_A_x0003_µï¯¡_x000F_Aþ[Þ_x0002_Î©_x000F_A1&amp;_x0018_\£_x000F_A_x0006_¤Ä#¦_x000F_A¿ô©xþ®_x000F_AÁ»Eê_x001E__x0004__x0010_AVÓ_x0003__x0008__x0010_AÁ»â_x000F_A_x0010_ëÐ_x0014_Z¤_x000F_AL°øO¡ _x000F_A_x000E_`_x001D_¹_x000F_A±×ãÍß_x000F_A_x001C__x0002_Ùÿ¹_x000F_AÃýE'_è_x000F_Aµ?_x001D_"ó_x000F_AFB7%Å_x000F_A_x0001__x0003_\¹.É¥_x000F_A3´_x001E_Ì_x000F_A¹_x000E__x0004_4ó_x000B__x000F_A|Éü_x0001_iì_x000F_Aìº_x000C_	Î»_x000F_AË]j_x001A_þ_x000F_Aý_x001A_äç³_x000F_A`¼Ì¸_x000F_Aë¹2¾Ò_x000F_AT_x0014_Oo[ä_x000F_A\(b	ºÓ_x000F_AKöûµ¼_x000F_A_x0002_Aõ-_Ö_x000F_A×Øê~_x000F_A¢ªxÌ{_x000F_Ak`_x001B_ª°_x000F_AÒ_x001D_èú©_x000F_A_x0002_¼ÝûS_x000F_A¾ýw¶_x000F_Af_x000C_ÿ¬ü_x000F_Aèy½Î³_x000F_AÅc\Å¦_x000F_A_x0002_Q°1ý_x000F_A%/ÿã«k_x000F_A-F_x0004_Ríù_x000F_ANßÞH±_x000F_Aì_x0005_ráË_x000F_AO%ÉËN_x000F_A^Á_x0001_5©_x000F_A'Rç·«_x000F_Aé_x0004_ÇÅ¿È_x000F_Aúôâ_x0001__x0003_¯Ð_x000F_A}_x001D_zÊ_x000F_A_x0007__x001F_Ù_x001F_ÝÊ_x000F_A_x0014_³õ	¬_x000F_Aî&lt;Ëè¹_x000F_AýJ- S_x000F_A_x0015_6Â_x0014_Ò_x000F_AÄ-ÂãvË_x000F_A_x0007_(±á_x0014_£_x000F_A_x0007__x001A_T«Õò_x000F_A¤Ê;Á×_x0003__x0010_A&amp;ù§/ç_x000F_Añâ¸_x0002_Üi_x000F_A_x000C_8ú2È_x000F_A×,:&gt;;__x000F_A+_x001E_ÚÆy_x0010__x0010_AÄ_x001B_å&gt;î_x000F_AQ®ÍØe¾_x000F_AÆ_x0016_%Ï«_x000F_A_x0015_üÉW3_x000F_A_x000E_Ê!&lt;'_x000F_Ak¢U®«_x000F_AdW@b_x000F_A¿Vþ½º_x000F_AYÜ,Ý)m_x000F_AÝ"X0½_x000F_ApF¡_x0018__x0010_Aºn|Ä(_x0015__x0010_AC_x0005_ÿ_x0015_ÜÁ_x000F_A_x0016__x0006_&amp;ä_x0005__x0010_A¹­ïã_x000F_AfÚ«Ð_x0008__x0010_A_x0001__x0002_Á÷íF¢_x000F_A`ÌËã_x000F_A_x000D_ê ÷¨Á_x000F_Aòú¨Mjþ_x000F_AAÚÅÐ"|_x000F_AN$¨²x_x000F_A	³ÑÇ_x000F_A÷/Å_x000F_A£õ mÃ_x000F_A¢_x0019_J_x001D_Ã_x000F_AC_x0015_&lt;_x0010_²_x000F_AV=yï@_x000F_A÷_x0013_Æw_x0018_ë_x000F_AQÒj8DÅ_x000F_AK_x0002_5Ñ_x000F_AÁ[_x0015_ÊÖ_x000F_AgÊ|Ìç_x000F_A´ê_x0007_ ­_x000F_A_x0003_ýtó½_x000F_AoTÇ&lt;Iø_x000F_A/Dø_x000F_A9­£Évì_x000F_Añ;zÄ_x000D__x000F_AUga#_x000F_AWñ_à_x000F_A§9_x000D__x0014__x0010_AZ_x001E__x0014__x000F_AÒOï¨_x000F_Afe"J¦_x000F_AÛè²]­_x000F_AýVËÿ.÷_x000F_A-Ë¡_x0008_	Ý³_x000F_AÂJ8+0Á_x000F_AÈ_x0005_g«_x0002__x0010_A±Ñ_x001E_X8à_x000F_A_x001F_0­&gt;_x0007_¬_x000F_AÁ¨_x0004_X8u_x000F_AøRÂ?ù_x000F_A_x0014_Þ1_x0004__x0010_A¬°ãß§_x000F_A_x0018_©ÓbPK_x000F_A9i¦Ãà_x000F_Aåb_x0013__x001B_ÖÂ_x000F_A¹zÍ _x000F_A}_x0008_+¿×_x000F_A?¥¥_x000B_ò¥_x000F_ALH[ÒÍÿ_x000F_A4¼£"òè_x000F_A_x001B_ÕÕ±_x000F_A¥AüàîÃ_x000F_Aü_x0003_Ö²_x001D_¼_x000F_A2wa_x0007_	_x0010_AcØûð4_x0004__x0010_A80æ¯P_x0006__x0010_AØ$Ói¸_x000F_Ap7@Þ_x0010_l_x000F_Au¢ãF¨_x000F_A ìôPÜÉ_x000F_Aò0àQÝ_x000F_AECö­§_x000F_Aû_x0001_þîoª_x000F_A0 )Õ{É_x000F_A±àøD_x0001_Õ_x000F_A_x0003__x0005__x000B_u1º=ù_x000F_AÐê`P¤_x000F_Aÿ.#_÷ú_x000F_A\H,÷_x0005_Ð_x000F_A¨ï/G~c_x000F_AíRí¼ÊÅ_x000F_AC¤Ä5]_x000F_AöÂ$1Ó_x000F_A½ü&gt;bãÉ_x000F_A_x0002_ö/1_x000F_A_x0004_ÿ%­¬_x000F_AG_x0008_²·Ì_x000F_A`o¼_x0008_Ø_x000F_Af¾YMIs_x000F_Aý_x0011_R"èx_x000F_AJK)¢ë_x000F_A¤_x000C_~_x0017_1ã_x000F_AÂë)Á¶_x000F_AúKÏ_x000F_Ab_x0014__x000F_è_x000E__x0010_Aä.AHò}_x000F_A_x001C__x0015_îÿ_x0001_¶_x000F_Ayám¦Ò_x000F_Aê¸°V¤á_x000F_A_x0008__x000E_\½v_x000F_AdÈÌ#ÈË_x000F_AðWE_x0015_Ì¯_x000F_A&lt;ïØ¯i_x000F_A&amp;º°ªäÍ_x000F_A4]0vu_x000F_A OÏWò_x000F_AÕÈ_x0001__x0003_Þ_x000F_AD½¶_x001E_Ä_x000F_AÕqÙ¿ò_x000F_A_x0011_ÔÖ_x000F_A±ñ¤_x0016_»_x000F_AæÐ_x0005_Ö?²_x000F_A_x0004_#L²Ê_x000F_A_x0018_§Ç!©_x000F_Aþsé6ø _x000F_A£¸ªM_x0004__x0010_A_x0013_Ày¾³h_x000F_Ak·mT¿_x000F_AËÚß_x0019_²Ø_x000F_Aê_x0012_É;_x0010_Ó_x000F_AÈ5R_x0003_Ý_x000F_AþÆ_x001E_z®_x000F_AúhIM¿â_x000F_Agà	QV_x000F_Añ_x001F_§"_x0006__x0010_AEðèµµ_x000F_Au©9'¶_x000F_AHÞÆ&gt;ð_x000F_A_x0004_)ÅSÃ_x000F_A_x0008_¼n0í_x000F_A6n´z½ª_x000F_A_x0019_g"_x0007_´_x000F_A_x000E_Ò_x0001_èÙ_x000F_AÝõhÜX_x000F_A=üÄÈó_x000F_AÝK_x000D_?É_x0014__x0010_A_x0002_ü,N¼_x000F_Aq_x0002_&gt;xqÐ_x000F_A_x0004__x0006_®O_x0001_Ê_x000F_Aì¥8_x0008__x000F_An$OÆ_x0019_Ó_x000F_A_x0002_×_x0016_vù_x000F_A$íçÞ´_x000F_AöÂ©_x000B_»_x000F_AÿÕ{ïP#_x0010_AÛb_x001D_+ Ë_x000F_A7_x0008_k¯Â_x000F_AÄðÊ_x0003_U_x000F_Aã¸ü_x000F_Að\«É_x000F_AÒ0í½Ï_x000F_A$Tý}ê_x000F_AÆîÈÿAñ_x000F_Au­ÁSq_x0005__x0010_A§Di»d_x000F_A¸Ép#è_x000F_AW*ct_x000F_A-ãm·Û_x000F_A_x001A_­î-{_x000F_AD¡wöæh_x000F_A6Lqâ_x000F_ANÈº_x0017_u_x000F_A_x0003_¸m_x0012_w_x000F_Aöèî_x0017_ªx_x000F_AtßØtjà_x000F_AÏÜwùf_x000F_A!ÔÔgð_x000F_AÈ¨_x000B_/^_x0005__x0010_ARÇÿ_x000F_AQ_x0008_à_x0003__x0004_«_x0001__x0010_A1n!ie_x000F_A^«_x000D_ú=Á_x000F_A_x000E__x0007__x0002_L_x000F_Az wýÕ_x000F_A_x001A_2sÀÎ_x000F_A¸óà_x0003__x0010_Aåø_x001B_Dé_x000F_A5·î²_x000F_ASQ3ï_x000F_Apð_x0016_n_x001D__x0010_A~È_x0003_n	¨_x000F_A	¬2?e_x000F_AL¾,^Ù_x000F_AÉÐ-Grë_x000F_AáY§(¬Ì_x000F_AÁÉ3X_x000F_AÍ2,_x0013_»_x000F_Axæ#R0ë_x000F_AÕ¦x_x0001__x0010_A9_x0004__x0015_f_x000F_AÏâ?Öj_x000F_A}_x0014_JkÛ_x000F_A|µët]U_x000F_A=ÏZ©_x000F_Ad_x001D__Ã[_x000F_Aº(A%±Ú_x000F_Aq1_x001B_]_x000F_AGp­DÈ_x000F_Aá_x0006_x_x001A_²_x000F_A#_x0008_4~Å_x000F_Ag»îT*_x0006__x0010_A_x0001__x0002_VázhO_x000F_A_x001A_i_x0004_³Ý¯_x000F_A_x001A_§òÔ¸_x000F_A@èóÃ·_x000F_A×¡G2µ_x000F_AZIç_x000F_Að_x001F__x001F_`_x001B_É_x000F_AiìWe_x0019_¡_x000F_A§²_x000F_A_x0007_0ÐÁ|_x000F_A_x0016_¢fÚNÍ_x000F_AÀC~n4«_x000F_A¦ª3Ô°Ñ_x000F_Aù÷ÑS¿©_x000F_A&amp;]É]U§_x000F_AìÚ9_x000F_As®Ã¯Â¥_x000F_A¬T÷F_x001E__x0010_A¶âð_x0013_Ü_x000F_A¾£E\Î_x000F_Aþ¾£ÈOâ_x000F_AcK^_´_x0001__x0010_A4_x001B_OS±_x000F_Aýß¬ò_x000F_A¥&gt;¯3¸¾_x000F_Ax_x000C__x001D__x0007_¿_x0010__x0010_A!_x0013_Zª_x000F_AÛ_x0015_?5C½_x000F_A¸ÚU_x0002_à_x000F_AÙ ýóbX_x000F_A´Û0:Â_x000F_A_x000F_9 _x000B__x0004__x0006__x000F_A|eu¦X÷_x000F_A_x0003_RÝó2O_x000F_AáÃ¦ûæ_x000F_A¼êfOÕ_x000F_Ax_x0013_Û*¥»_x000F_A_x0003_»M_x001C_è_x000F_Aô Ù¸y_x000F_AEÓ_x0004_Ú_x000F_AËÁl¡ô_x000F_AÌ~£GBà_x000F_A_x0018_2¥gò_x000F_AÜ«×DÇ_x000F_AîÍ_x0002_zñ_x000F_A¾ï\_x0005_e|_x000F_A´8Ù²_x000F_AN=e°,V_x000F_Aâ¶Âj_x0013_t_x000F_Aa_x000D_¥Î4â_x000F_A-U¥_x0001_N_x000F_A	H2Í_x000F_Ag_x001C_°Ô&gt;Ç_x000F_A'+Î_x001F_­§_x000F_Aîy_x0007_~×¸_x000F_Aþ1×Kv°_x000F_AõÞä|_x0010__x0010_AÞñ_x0007_)¬_x000F_Aq½þ²_x000F_AêàGÂ_x000F_AÄÛ_x0013_I_x000F_AeH_x000B_ª_x000F_A¸+qµÔß_x000F_A_x0003__x0004_»Î§)ì_x000F_AI9Ò%YÇ_x000F_Ad_x0019_0¡¨_x000F__x0010_Aiôgj¼_x000F_A-¨_Çú_x000F_A//`»6æ_x000F_AåÐ_x0003_³lg_x000F_A¡_x001A__x000F_\lû_x000F_Am:QâXj_x000F_Aú}¸Ç(Û_x000F_AQ0_x0014_%P_x000F_Aë{Ësæ_x000F_AçT_x0015_&amp;£_x000F_AÉg?"§¯_x000F_A£C\Æ¶é_x000F_A _x0001_l_x0013_Ûp_x000F_A;}µ%¨_x000F_A_x0011_à«»»_x000F_ARK_x001D_&lt;Ü_x000F_AÃã¦Ö?Þ_x000F_AïA)~_x000F_A&gt;3úë:_x000F_A_x0015__x000F_&lt;ÅØ¡_x000F_Aø¥Àh	_x0010_AèÌ3rü_x000F_AÒÐ\Dè¾_x000F_AiÀ¥_x0014__x000F_A%Ó~8	×_x000F_Aß½V~Z_x0002__x0010_A&amp;K±1}¸_x000F_A]ºi´_x000F_A»Ö_x0017__x0001__x0002_&lt;·_x000F_A-Ì|Ì_x000F_Am²)ÀN_x0019__x0010_AèyÃR ¯_x000F_A°ºm3}é_x000F_AHC&amp;_x000F_A#_x001E_´_x0007_íL_x000F_AM"nà@ë_x000F_A 9PÌR _x000F_Aì°m­ù_x000F_A{E%$_x000F_A£äÖúÿÖ_x000F_Aý¾_x000F_Aê{í_x0003_Vï_x000F_A%0cLd_x0002__x0010_AÁ_x001C_	5CÔ_x000F_A[6_x000D_ýI_x000F_Aí{¼#ðÊ_x000F_AûÆV_x0004_S_x000F_A?_x000D_HÁ²_x000F_A_x0010_ñóáÛ_x000F_AÌ°g_x000F_AÎë_x000E__x0002_©_x000F_A@âð×_x0002_ó_x000F_Aú¼;{õ_x000F_Aøõdâ¦_x000F_A±_x0019_ßVBú_x000F_Aæí6ªA_x000F_AÓ7Ã]¶f_x000F_A×"£ì_x000F_A~©_x0012_C_x000F_A77:Ã_x000F_A_x0002__x0004_Â_úø+_x0010_ASÌäÏ_x000F_AX_x0007_3Ä_x0005__x0005__x0010_AÇ¬à_x0016_®¸_x000F_A/j|øë_x000F_AÂÌ_¶§_x0003__x0010_A0Dóê&amp;þ_x000F_AO¯@h_x000F_A7-9ôÕ_x000B__x0010_Awk8W¦®_x000F_AõÙ_x0015_Ku¿_x000F_A_x0014__x001B_/Í_x000F_A|¼ô}ß_x000C__x0010_A8ö^[âÒ_x000F_AÅ î¦ÜÏ_x000F_AÛçJa_x000F_Az»&lt;K»_x000F_Aî3vìý_x000F_AbeJÕ4_x0001__x0010_ArÐ"_x000D_¡È_x000F_AtÃqïkÕ_x000F_A¤æ_x0015_Ôîä_x000F_A_x0001_·_x0002_««_x000F_AEDOòj§_x000F_AYÆ» OÀ_x000F_AºÑ=é`_x000F_AÌ´vIãb_x000F_AÍÕ_x0019__x000F_A¨Ã*E&gt;_x000F_AfÅîë|_x000F_A³r_x0015_ð_x0002__x0010_Aº¡_x000C__x0003__x0004_Û×_x000F_APá{_x000F_A_x0007_Nì_x000E_îË_x000F_AK^_x0007_¥ðà_x000F_AÎ1È¨¶	_x0010_Ad©Ôº&lt;´_x000F_A3ÏmÇÑ_x000F_A_x001C_²ÎÐc_x000F_A.¤öq_x000F_ADlÎuÝÆ_x000F_AõødÐè_x000F_AÔðË\Õ_x000F_AÜpF_x0001_ã_x000F_A1|÷_x0019_ï_x000F_A:uY*äÓ_x000F_A+¥eá_x000F_AÙ×]_x001A_l_x000F_A»å_x000E_¿_x000F_A_x0017_Ð¯7=_x000F_AtÏÊÃÝ_x000F_A»ØüÓØ_x000F_Aæ±Ãs_x000F_A_x0013_Jw_x000D__x000F_AÙB´ð_x0001__x0010_Añ_x0016_6_x000B_´_x000F_AàÙ=tñ_x0008__x0010_A_x0016_Í_x001C__x0012__x0003__x000F_A_x0002_â_x0001_zg_x000F_AUÛY£ò_x000F_A,éÿ×_x000F_A_x001E_Ç'#ç_x000F_APC9àV_x000F_A_x0002__x0005_C/&lt;_x001B__x0007__x000F_Am§øùl_x000F_AbÈôdõ_x0003__x0010_AQ_x0016_G«f _x000F_Aö?1_x001C__x000F_A7Ú_x001C_j_x000F_AÜçB*_x000F_A^Á÷§u_x000F_AarÞU¾_x000F_A_x0019_­-ùÙ_x000F_AR8¬÷_x000F_Arýd×UÑ_x000F_Af¢9F&lt; _x000F_Aã_x0018_Ê´r_x000F_AYa,}*Ì_x000F_A¤hHwª_x000F_AX_x001C__x0017_ý_x000F_Aòä_x0006_Õ_x000F_AÚ0v_x0014_&amp;Ø_x000F_AXßyß_x000F_AT\üRÃ_x000F_A/_x001D__x0004_¨_x000F_Aö|f_x000F_AYf _x0014_á_x000F_AÞ-kÑ_x0002__x0001__x0010_A7õ_x000D_©9_x000F_Aäô£L¤_x000F_Ajs_x0016__V_x000F_A¶­¼7Ü_x000F__x0010_Al¤æ_x0014_Ú_x000F_A_x0011_É_x000F_A_x001D_nèy_x0001__x0003__x0016_Õ_x000F_A._x0016_=_x0004_u×_x000F_AL=ú$¤_x000F_AÂPFí_Ü_x000F_A_x0011_î¢ÚE_x000F_A¹_x0004_¬g_x000F_AMÆ«¤_x000F_A{_x0001_FÏ_x000F_A½_x0018_¾_x0016_â_x000F_AM_x0017_ÃP_x0013__x0010_A_x0003_¯uÝ_x000F_A_x001F_4Ârå_x000F_A0_x0002_±?*ß_x000F_Aµi#lm¸_x000F_AÞÊöï¬_x000F_AøhÈ_x000B__x0010_A½(Ë÷_x000F_A»Ö&gt;®_x000F_A&amp;Ø÷!_x0017_Ê_x000F_Aß"' _x000F_Añî²4g_x000F_A_@	v_x000F_A&amp;_x000C_kìß_x000F_A;Úþ$Þ_x000F_Ae?£ª§_x000F_Aôkåéj_x000F_A_x0015_¤©?ûê_x000F_AË´²\¶÷_x000F_A¿È_x000D__x0012_í_x000F_AÜázâÛ²_x000F_A_x0017_Ö¿_x0013_G%_x000F_A_x0018_bKÖ_x000F_A_x0005__x0008_è_x0012_·_x0004__x0015__x000F_A_x000E_d_x0010_Ã_x000F_A!f¾_x001A__x0005_ù_x000F_A:ö¢Sÿ_x000F_A° K?_x0001__x0010_A~_x0013_PPmÊ_x000F_AØ_x000F_=åõ°_x000F_A²ÞÚN_x000C__x0007__x0010_A¡Üb`(_x0010_Al$_x0001_åD·_x000F_A¿©ß[¶ã_x000F_AxÊî$õ£_x000F_AÒ£_x0008_Y ´_x000F_AÒk_x001F_¸_x000F_A7ËäkÜ_x000F_AÊ©_x0018_å_x000E__x0017__x0010_Açèe_x0007_Èª_x000F_Aj»@úù_x000F_A§Ãð_x0006_é¨_x000F_A©Sñ4Æ_x000F_A©ýÜ{Æ_x000F_AÅ6×ö_x0002__x000F_Aá_x000F_ÞÓQ_x000F_A_x0003_2njW³_x000F_AWtÖ_x0002_Ð_x000F_AÙYðÕ·_x000F_A~Ô¾uí©_x000F_A_x0005_×T_x000C_b_x000F_Ao­_x0012_×¼_x000F_AKáº²_x000F_AÞ­%~ìý_x000F_A0Äý_x0001__x0002__x0016__x0010_AÈÂwU¨_x000F_AÜV\5_x000F_A¹_x0019_3S_x000F_AúãQYz_x000F_Að¯ûþÁ_x000F_AíG©_x0013__x0010_Ac_x0015_Àê_x001A_Æ_x000F_AÇ_x0005_¡ò_x000F_Aë!_x000E__x000F_AÈtX´W_x000F_A_x0002_Ég±À´_x000F_AQç_x0017_B¸Â_x000F_AfÓj_x0011__x000F_Aä*Û[ýº_x000F_A_x0007_{Öp_x0003__x0010_AQüßTt_x000F_AáY8sÍ_x000F_A_x000C_Äþ¸í_x000F_A[ãDZÚ_x000F_A£xÿw¯_x000F_A¦ç_x000D__x000F_A´_x0001__x000E_«_x000F_A§TòØ_x000F_A;ùbÃÍ_x000F_A¸ne&amp;Ôé_x000F_A;Ø_x000F_þ_x001D_Õ_x000F_Are_x0019_´_x000F_AÞ9ñë¢_x000F_AöÙgþè_x000F_Aæ­µò³°_x000F_A_x000F__x0016_ÞØý_x000F_A_x0003__x0004_ô_x0008_c_x0015__x0010_AûR¦:µ£_x000F_Aá¨D_x0004_|à_x000F_AAâ]ÞÒÆ_x000F_Aé]§_x0014_ªÊ_x000F_A´Ä_x0010_¢v_x000F_A Ãpv¬_x000F_AÅüøÕ_x000F_Aö^Þ£Wí_x000F_A&gt;Â._x001F_À_x000F_A_x0007_«MÄ¢_x000F_A¸9Í¨_x000F_Aÿð_x0018__x0005_J_x000E__x0010_AÎ_x000B_ûUÛ_x000F_AE`¢'Hº_x000F_Am_5¶ß©_x000F_AÏïZa_x000B_³_x000F_A_x0014_b/«iÙ_x000F_AMa_x0012__x0011_d5_x000F_AJ_x0018_øÖÀ_x0007__x0010_A_x0004_F¬ë_x000F_A®ARj+Ë_x000F_AYUF_x001B_à_x000F_A×þT_x0001_a_x0007__x0010_A5ï"bÐÈ_x000F_Ax5_x001D__x0012_¡Ò_x000F_A[Iô_x0003__x0010_A?_x0002_±¥_x000F_±_x000F_A²s^_x0004_¯_x000F_A¶ôÕÿ_x001B__x0010_A)ÝjÂ_x000E__x0010_A7½r_x0005__x0007__x0001__x0008__x0010_AHx^ó©s_x000F_A¶mu÷çå_x000F_AC}.`¯Ë_x000F_AE(1¸Ü_x000F_A\þQLò_x000F_AÚà_x0008_¹vÈ_x000F_Að_x0013_º_x000F_A]0»ûÑ_x000F_Aìò_x0017_|¦_x000F_A`üt¿_x000F_AN_x000B_ª_x0008__x0010_A)'"½_x0003__x0010_A_x000C_ukÛ+_x000F_A¯§_x0018_Ù_x000F_AE§«ú_x000F_Agp³ÖÙ_x000F_AY_x0006_ÙZq_x000F_AèsQ$¿~_x000F_Ah ÆÉ_x000F_AÚã_x001E_Í_x000F_A_x0012_UcÂ_x000F__x0010_Aìÿ)®üÓ_x000F_Aôð_x0002_oå_x000F_AÎëYM¸_x000F_Aí*_x0003_Ä_x000F_A¤dû3\x_x000F_A!fÔ!·¢_x000F_A_x0015_5_x0005_N_x0004_¿_x000F_A_x0015_1_x001F_ï¤õ_x000F_AY­X_x0016_ÏÓ_x000F_AïnçqÈ_x000F_A_x0001__x0006_55_x0004__x0010_AI_x0019_[IÃÏ_x000F_ASt©mÇ_x000F_AåZki´_x000F_Ah¥ç}è«_x000F_AVÄß/SÐ_x000F_A[È¹._x0005__x0010_AÛC _x000F_A	bÀ÷TÀ_x000F_A_x000C_ºå Ñ_x000F_A_x001D_î_x0017_v_x000F_¤_x000F_A´÷_x001A_3í_x000F_AÊO9¢ï_x000F_A¡!_x0012_÷B_x0001__x0010_A¥O|_x0010_ì¡_x000F_A_x0015_'&gt;3_x000F_A2×kQjÑ_x000F_A_x0002_ò¢5çz_x000F_Am_x0012_Ü%_x0003_	_x0010_A¼¤°Ñmc_x000F_A_x0002_Õ"¾á\_x000F_A-Ý´V­_x000F_A°¨%8_x0003_Ø_x000F_A_x0002_#±}ñ_x000F_A)Ïc_x0015__x0010_ACÉi_x000F_Ä_x000F_A¦èPÌ4_x000F_A¶FíÕ_x000F_AÖ&amp;Áª_x000F_AJ_x000F_"ÙhÁ_x000F_A Ã_x000D__x0013_ _x0010_Au­5_x0002__x0004__x0002_e_x000F_A7ÍÒâ®_x000F_AÔW6§ø_x000F_A_x0005_è*©ç_x000F_AºoUºÛ_x000F_AY°[zÃ_x000F_A ­_x0016_)øq_x000F_A_x001F_ªû¦_x000F_AB#ÈY_x0017_G_x000F_A9IQ_x001C_(ü_x000F_A¹ßö]¥ã_x000F_Aü_x0013_sß_x001E__x0008__x0010_A¬YÎÊ_x0010_}_x000F_A³2b5ä÷_x000F_A6ÉÈÅÁa_x000F_A_x001E_Ý@ån®_x000F_A_x0011__x001D_Ê_x000C__x0001__x0010_A°ýAw!_x0004__x0010_A3hpÀ¸_x000F_A	¬§_x0007__x0002__x0010_AýýRë§_x000F_AOÕªû_x000F_AÁ"_x0010_,á_x000F_A¬ìu©¼_x000F_A§ø2_x001D_W²_x000F_AU_x0015__x0017_	ªÍ_x000F_A*XÁfÞ_x000F_A´ÿsIóã_x000F_Aq¿&amp;}Ë_x000F_A¢_x0005__x001F_U¦_x000F_AòQ_x0003_³i_x000F_A~_x000E__x0005__x000F_¦_x000F_A_x0002__x0003__x0001_	¦Þ_x000F_AøOv¡¤É_x000F_A£&amp;j_x0012_·Ú_x000F_AhÂBF©a_x000F_A;qî½÷_x000F_A_x000B__x0017__x0002_¦¤©_x000F_A9¢£_x0015_ç_x000F_Aó@W=Õ¦_x000F_Aáúò¯_x000F_A:_x001F__x001B_9½á_x000F_A	P_x0018_%_x0010_Ao¬ªÇÈÝ_x000F_Aß]|K*i_x000F_Aÿ*fÜ_x000F_A_x0001_Ì¤×¾±_x000F_Aæm¯Â£_x000F_A_x001A_ÔYßn_x000F_AT_x0005_%¢ôö_x000F_A_x0001__x000E_ÛÁÕ±_x000F_A_-Ð²SÂ_x000F_AS1dÒÎé_x000F_AO¤Û_x000F_A|ùYâÎ_x000F_A$þä\_x0018_k_x000F_A_x0004_pO­_x0005_ò_x000F_Að%ÉºEô_x000F_A	¡ü_x001F__x001A_¬_x000F_AéÏn_x001F__x000F_AË@®_x000F_®G_x000F_AF_x0005_ÂuÞ_x000F_A½Ó¨¿_x000F_A_x0014_N_x0011_ø_x0002__x0003_bÐ_x000F_A_x0015_JßÐ_x000F_AFD'l^_x000F_AÌÕ_x0018_¶o_x000F_A}ÿ¥*BÅ_x000F_A_x0001_C,ã-_x000F_Aî_x000B_kÖAª_x000F_AsJ_x0015_¦_x000F_AèA·ZjW_x000F_Aô,À¤©ó_x000F_Aís_x0015_¿u_x000F_AXø`4 _x000F_A'NOYî×_x000F_APúùÓ_x000F_ARÜ&gt;sd_x0006__x0010_AçHBsô¢_x000F_A6°qâÝ_x000F_AHà²ý¢Ó_x000F_AÐµ"¡_x0001_÷_x000F_Aµ´Fo+Ò_x000F_AxhíKëç_x000F_A¸_x000D_ãÐn_x000F_AÂåNÏÁ_x000F_Aã_x0013_aÎ_x000F_A_x001C_FÌÝ¬_x000F_AzÄÖ_x0018_d_x000F_Aøè·=m}_x000F_A×Í5_x001C_§Ý_x000F_Acè­_x000D_Þ_x000F_A'_x001B_ÂS_x0005_¥_x000F_Aón¶_x0017_$_x0010_AW=ÔÍØ_x000F_A_x0001__x0005__x000E_0¿¶Á_x000F_A×±D÷&amp;_x000F_Aá"×©oú_x000F_ACÌ2_x0004__x000F_AÃhy´¹_x000F_AÅnöã_x000F_Ajª«_x000F_A:¥¤©_x000F_A_x001C_çÊÞ_x0007__x0004__x0010_A5_x001E_Û_x0007_%÷_x000F_A_x001F_ÔÁt_x000F_Aº°ÈNp_x000F_A§e_x000F_Aru¦¨±ß_x000F_AuÅ}_Æ_x000F_A_x0016_nÿ_x0001__x0019__x0010_AÉÄGÈ_x000F_Ax_x000F_ûâv±_x000F_A"á_x0001_Thå_x000F_A·Øf_x000F_A&gt;cNDé_x000F_AÕyFÃÉ_x000F_AÏâ±ãRÌ_x000F_A½_x0004_uÓÇ_x000F_A_x0002__x0003_¡_x0019__x0012_¯_x000F_A×ÿîô5_x000F_A2©Þ_x0002__x000D__x0010_AâóÙ_x0011_&gt;¼_x000F_Al_x0016_vä!Ü_x000F_AÁ_x0012_®Òù_x000F_ASÝ¶ôDÂ_x000F_AÏ&gt;_x0001__x0002_Ùd_x000F_A_x0006_ú _x0012_µ_x000F_A|Öëe_x000F_A÷©OÆf_x000F_A_x0007_Ì_x001A_×u_x000F_AþIÊ5Û_x000F_A$~ ·Î_x000F_AíIrË½_x000F_AIÇe_x000D_Î_x000F_A_x0012_uzb¢_x000F_A_x000C_c_x000E_üË_x000F_Asôe÷×´_x000F_AýÁ×oÓ_x000F_Aÿ_x0006__x0001__x0010_Ab¨Laö_x000F_Aì_x0005_'Í¿_x000F_AÔò_x0011__x0003_à_x000F_Aá_x0018_¹ð_x000F_A#ñ_x0004_Fè_x000F_AàÈé^·ç_x000F_Aé_x0001_Ïf·_x000F_A |_x0016_ü_x000F_Aêè_x0016_Ãv_x000F_A_x0012_ÀAÆÉÈ_x000F_A¦Þglø_x000F_Açÿ;oy_x000F_AJ_x0012_æ(­_x000F_A÷lÿw_x000F_AÉPO=\Ê_x000F_A¢Ú¯}»_x000F_A©_x000B_a_x001C_÷_x000F_A õkºÜ_x000F_A_x0001__x0002_ÌÄA_x0008_è_x000F_Aí&gt;\q_x000F_AÃz_x000F_ë_x0001_Ò_x000F_Aø¢õÜÿÀ_x000F_AoHôr½_x000F_A_x001D__x001C_ã½_x000F_Aá§_x000E_f_x000B__x0010_Aýh¦0Àó_x000F_A|[DÄ_x000F_A_x000C_b+"½½_x000F_A=_x001D_-øÞ_x000F_AÛb¯õ^_x000F_AD_x0017_|Ì_x001E_º_x000F_A,x/ãØ_x000F_Añº_x0016_íàæ_x000F_ARº _x0006_N_x0003__x0010_A_x0017_ï_x0012_±_x000F_A_x001B_7ò1_x0004_W_x000F_A®·ßòY_x000F_AUkPÔ_x0016_Þ_x000F_AVö_x0016_cE_x000F_AÏÙ&gt;_x0005_èo_x000F_A]_x001F_Í~_x0015_å_x000F_A+X`ú`¬_x000F_Alm?Ðj_x000F_Aá'¨p¬_x000F_AÄ_x0003__x000F_AÊ:G_x0004_2|_x000F_A'ÊÎüðó_x000F_A_x0002_*_x0015_¼_x000F_A=±g0-_x000F_A|o_x0011__x0001__x0003_¶×_x000F_Aî°ÔH_x0010_þ_x000F_AÍÜ_x0006_i_x000F_ASc_]±_x000F_AP©ÄÂ¾_x000F_Aë8º5ò_x000F_AaÂ&lt;¯_x000F_Aæ*¿ä¶_x000F_AtÂ_x000B_Ð¿_x000F_A=öÆ_x000F_A®Øé_x000C_h«_x000F_AZÅÍÞâ_x000F_A_x0007_Nâb»_x000F_A?_x0006_©&gt;Æ_x000F_A¥ç_x0010_¶_x000F_AN_x001F_u¡Ì_x000F_ArE¸0î¿_x000F_AnÙÚâWh_x000F_A_x0015_o#~Æ_x000F_Aª_x0002_Å;°_x000F_AÏØÇ@_x000F_A¶óÃT_x0017__x000F_A¡RÙSgä_x000F_AR7Y£f_x000F_A¶§ýT'é_x000F_A¤nµø,Ð_x000F_A»h*M¹_x000F_A_x001B_áEä_x000F_A71_x000C_¹lÿ_x000F_A×r­Íð_x000F_A:Q³_x0001_µ_x000F_A$A_x0004_Ö5È_x000F_A_x0001__x0004__x001F_~vï&gt;_x000F_AâþE0@_x000F_AÓ3²^Ev_x000F_AAÚc_x0015_ì_x000F_Aµòý±ïª_x000F_AU%ù_x000F_Av?»_x000F_Aóî5¦^¶_x000F_A_x001D_/óÍ*_x0001__x0010_A_x0003__x000B_uùò_x000F_A|¥_x0015__x000F_AMã(ªÖ_x000F_A_x0004__x000F_$×êm_x000F_AHa~äË_x000F_A¹7lëÌ_x000F_Aóëoeêæ_x000F_A_x0002__x0012_ÿê_x001C_·_x000F_Ant&lt;_í_x000F_AÔ_x0016__x0018_µ[_x001A__x0010_AIªé&amp;ù_x000F_Adb­³R½_x000F_AñÜ{ÏÖ_x000F_AO `F,Ö_x000F_AZvýÇ¥_x000C__x0010_A_x0006_÷ZçÇ_x000F_A	Æâ*¤¥_x000F_A_x001D_V#¨À_x000F_A ~Æä¸_x000F_A_x0001_kË_x0002_{ÿ_x000F_Aoë²_x0011_ïÐ_x000F_Aèz_x0013_æ³Í_x000F_AI$_x0001__x0003_Øg_x000F_Ab-Ô2;è_x000F_Am_x001D__x0002_ÞS»_x000F_AfT_x001D__x001F_ø_x000F_ACbef_x000F_A[0´4_x000F_Ag_x0010_Hðd_x000F_A_x0010_mn«_x0010_À_x000F_AæL¹¢_x000F_A(	Îµ_x000F_A\+Ù:[,_x0010_AoÞ_x000F_Aåç^pAT_x000F_AC¾_x0007__x0008_ö_x000F_Aè5æ_x0001_ï_x000F_AJo9_x0006_q_x000F_Aâ~Ä;*Ó_x000F_A1fÇ5¤³_x000F_AèµXùY©_x000F_Aq,W _x000F_AÈ_x0015_óG_x000F_Av_x0014__x000C__x0018__x000F_A3_x0016_dV4Þ_x000F_A'#Á+#Ï_x000F_AS_x0016_Ð@y_x000F_ANc_x0018__x0011_ò_x000F_AUë_x001C_=¡µ_x000F_A­ý#«º_x000F_ACúÍ:ké_x000F_A\_x0002__x0019_Mæ_x000F_AÍ_x0018_â_x000F_Aÿb,Û_x000F_A_x0001__x0004_f+ÿðÊ_x000F_AÎ¤àÊº_x000F_Aa0D%ÙÅ_x000F_A¯_x000C_-{_x001A__x0006__x0010_AC/­$_x000F_AvoUûDá_x000F_AÙÜzS_x000F_AÓàÈ¡ïM_x000F_AsÐG,Ô_x000F_Ape_x0003_7N_x000F_Am_x001E_£WÕw_x000F_A&amp;÷k_ê_x000F_AÑòòâ_x000F_A2§_x001E_Ê¿_x000F_Ag-¢_x0003_2Ø_x000F_A+ìN_x0014__x0003_º_x000F_AâáÝ3]Ö_x000F_A_x0007_Ñ= Ô_x000F_AÕ_x0003_bÜ_x001B_½_x000F_Ai]_x0016_óØo_x000F_A_x0013_.íkV_x0013__x0010_A_x0014_hôf_x000F_AÇ¸J)q_x000F_A_x0016_O[:d¹_x000F_A3lF«_x000F_A;M#ÜÓ[_x000F_AØØø_x0004_Û©_x000F_A1éP|=K_x000F_Aû)_x0002_´_x000F_AYyD_x0008_·_x000F_AõXïý¶_x000F_A_x0007_1þ_x0002__x0003_g_x0008__x0010_AEÜ^ãe§_x000F_A·»-Øõ_x000F_A_x0012_Í_x0014_Ê 0_x000F_Aâc-_x000F_A73|Þÿ_x000F_AG½5_x000F_Aû`o" ª_x000F_A±_x000B__x001B_·&lt;ª_x000F_AM_x0002_v©_x000F_AÎê_x0016__x0018__x001E__x000D__x0010_A|¬&gt;§p_x000F_A_x0015_=äl3ø_x000F_AkÄæÖªÜ_x000F_AÆ_x000B_M_x0006_È_x000F_AÄ_x0004_Þ-_x000F_AÌ#Õ_x000F_AÆlÏ±_x001B_ò_x000F_AUò_x0018_W_x0019__x000F_Aê]éØ]Ä_x000F_A'-_x0001_½_x0011__x0010_Aµ.36_x000B_²_x000F_Að¯sûe_x000F_AÀÜÉá£_x000F_Aüè_x000B__x0017__x000E__x0010_Aº^_x0001__x000F_A	àÍ	?Ý_x000F_A|[djÈ_x000F_AöLiýÛ_x000F_A7¤=s__x000F_Ae´_x0017__x0007_ÏÜ_x000F_A× L%¥_x000F_A_x0003__x0005_N©!qôÅ_x000F_A3ùhåç¼_x000F_A½3¦_x0019_ý_x000F_Aô_x0014_ÝB_x000F_Ao_x000C_cs_x000F_AZ9,¸©Ò_x000F_AÚ×CwIö_x000F_AtD«ÂÂ_x000F_A¿«_x0017_M£_x000F_AîKK_x001B_ê_x0004__x0010_A=ÆÅVÊ_x000F_AçâH_x0013_Ð_x000F_A:v§©$v_x000F_Açéü:í_x000F_AiÆG¥_x001C_"_x0010_AèÁût·_x000F_A_x0002_¨&lt;fNÚ_x000F_AhÙE_x0003__x000F_AIÃÓ_x000D_5¦_x000F_A°T~_x0018__x0012__x0010_A_x0006_üðXæ_x000F_Aè¢|Ù_x0001__x000F_Aáq_x0002_P_x000F_AÖ¦00-Å_x000F_AÜ]»æp_x000F_A|ÒO"_x000B__x0010_A¦_x0013_7¨£_x000F_AÊe_x0017_Iô_x000F_ACÒ°£íÄ_x000F_A_x0001_ò_x001A_ö­_x000F_Afí_x0010_²uµ_x000F_A¸4#S_x0002__x0003_S¯_x000F_AðI_x0005_¤Ç_x000F_A$lÈÙf_x000F_Ah_x0006_Ãz_x000F_Aû.×çö§_x000F_A _Äâ_x000F_AÒúL_x000B_Ô²_x000F_A¦Ñí¬å_x000F_AÆ$/)ëÀ_x000F_A{¿Ý_x0019_¾_x000F_AHIvÛQd_x000F_AËlQ¿¨_x000F_AÉ¾¢_x0002_ê_x000F_Aô$|«â_x000F_A$ÚØz¼_x000F_A¤£8ý_x000D__x0010_AÀ«_x000B_ÈSã_x000F_ALÙÈæº_x0001__x0010_A¿[·ÔÀ_x000F_AoE_x000B_yÒ¯_x000F_A_x0012__x0011_$ÓÕ_x000F_A_x0003_jÿ»_x000F_A~_x0017_Á Eü_x000F_AÊDfú÷Ì_x000F_A_x0015_ãV[_x000F_A_x0016_ÏÀÀY_x000F_A`êY¸_x000F_Aµ_x0011_ÑçUË_x000F_AñÃFN|Ó_x000F_AÐÐî!ú _x0010_A_x0008_ðf*HY_x000F_Aª_x0005__x000F_X$Ã_x000F_A_x0003__x0004_¦þSDµ_x000F_AÅJ'6s¡_x000F_AÉui®_x000F_A:Ë_x0001_Kv_x0001__x0010_Ají_x0016_FÕ_x000F_AËq¨T¡_x000F_A`ô=_x000F_A_x0004_&amp;KÖ¼_x000F_A°ø±2\Þ_x000F_A_x001B_¡ÏË_x000F_AÂ_x0005_¨Â]Â_x000F_Az&lt;¿}-ª_x000F_A+IàAì_x000F_A_x000E_ç_x001E_PÊ_x000F_A¢ï_x0017_®¿_x000F_A¾¡©_x001E_N_x000F_A:_x001D_³M+æ_x000F_A3WÊ_x0011__x0002_©_x000F_Ag UÏ-_x000F_A¨ÜÆ_x0005_yÙ_x000F_AQÕYÁ/_x000F_A_x0017_8v¸òY_x000F_A_x0007_rá4Y¢_x000F_A 6_ÿ_x000D_ë_x000F_Aè»±_x0010_ÿ_x000F_A°¥Y_x000B_x_x000F_AÈ,jãD_x000F_A·ü:Ï`ã_x000F_A\_x0005_7!â_x0006__x0010_AÃóNÈq_x0008__x0010_AäÒEª_x000F_At_x001A_Â	_x000C__x001A_Ø_x000F_Ai#KÈ_x001E__x000F_A]ê_x001B_ÈÁ_x000F_AØ÷ÎxÖ_x000F_A_x000D_K_x000E_ò_x0013__x000F_AiK7µ_x000D_½_x000F_A?¡~Ñ|º_x000F_Ai_x0010_?&gt;¥é_x000F_A¹¢ËRÿ_x000F_A_x0005_6Ã_x0008__x000C_­_x000F_AyHÿ©É}_x000F_A.õ?p¬½_x000F_A_x0014_8(O_x000C_'_x0010_AP,S×SÈ_x000F_A_x0004__x000B_D_x0017_±_x000F_AÑW½[+_x000F_AmäO}ý_x000F_AK·þv_x0018_*_x0010_AÁØWÍÒ_x0003__x0010_AXoJ»Ðø_x000F_AuâRm_x0002__x0010_AU_x0014_Þ¥_x000F_A;/÷¬j_x000F_AÆÒÈYmÄ_x000F_A_x001A_Ïd_x000F_A·6i'KÜ_x000F_AY«_x0007__x0001_Â_x0006__x0010_A]é¶­¹_x000F_A¸0S_x000E_3_x000F_AÙæB_x0004_=_x0008__x0010_Ae§(_x001E_8_x000D__x0010_Am{£ÿÀä_x000F_A_x0001__x0002_ô`*í¸_x000F_A\­µnÍ_x000F_A®"æf_x0003__x0010_Aÿ-Ä§ÈÃ_x000F_A'p©	¶À_x000F_A§Ñ_x0002_çê_x000F_Ac2_x0012_ß_x000F_A;8ÿ_x0011__x000F_A¼DvÈÆà_x000F_A±ª0©ç¤_x000F_A~_x0008_%yìü_x000F_A;aJÎE_x000F_ARÌ_x000F_A°p_x000F_A®Sm¡ýÚ_x000F_A?·Çáa¯_x000F_A¹h¤&lt;f_x000C__x0010_A{uFm_x0017_{_x000F_A§}è¶ _x000F_AUõÓÃ_x000F_A)_x0016_¢ã_x001D__x000F_A®_x0016_MµÖµ_x000F_AÊ_x0011_QC÷_x000F_AH_x0002_óT_x000C__x0010_A=¯âøH_x000F_AÓeËbx_x000F_A_x001B_]_x0006_çÄã_x000F_A£ñaXÐÊ_x000F_AE`¨Z"Ê_x000F_A_x000E_­U_x0005_î_x000F_Ay[î­Z_x000F_AÊ|_x0001_t_x0002__x0005__x0011__x0010_AÐôc_x0011_èÖ_x000F_AW©µ³_x000F_A_x001F_T'Þqæ_x000F_AÔ£4N;_x000F_AnÑ_x0014__x0012___x0002__x0010_AP×þØõÆ_x000F_AÑáný_x001D__x000E__x0010_AÎmÄKú_x000F_AsëPÔ­_x000F_AeæÖ¯ö_x000F_Aõ&lt;&amp;fz_x000F_A_x0001_ÍÂ_x000F_A»g·è®¶_x000F_Añ­ëÂ°_x000F_AÍªrç_x000F_At³XÕÛ_x000F_A#Z2ó(¶_x000F_A_x0003_LõÝoÓ_x000F_Am_x0005__x0015_L_x0005__x0010_Ah1X_x001D_D£_x000F_A¢ýÓ;cç_x000F_Aù×j_x0006_ê_x000F_A[l·l_x000F_A(¥ÿþeé_x000F_AÚSn%ï_x000F_Aõ¶£_x0004_Ä_x000F_A_x001F_L,&lt;¸_x000F_A%ïmÜ¦@_x000F_AÅdP/VÓ_x000F_AHæ6Z|_x000F_ARkÂÀÑÄ_x000F_A_x0002__x0003_´Ðmm_x000F_AwÂEéì_x000F_APµÊã;Î_x000F_A®Øyí_x000F_A#}Î'¡_x000F_AFhçðcb_x000F_Aù©ê ×_x000F_AS_x0018_Ðm÷_x000F_Aå{T&lt;1¸_x000F_A_x0011_FGc{Ø_x000F_A­_x001E_/5ìõ_x000F_AñÅ¨N°_x000F_A02Íãô_x000F_A|ëÚË½_x000F_Aú(YÉ_x000F_A¢ô_x0014_L_x000F_A§Ô8àä_x000F_AxÿË_x001D_Â·_x000F_AxR´å·_x000F_AvH3`º_x000F_Ac¡eWÀµ_x000F_A;¡Î¢ ß_x000F_Aø\ÚÃà_x000F_AÆÕþÈ_x000F_A2èm_x0014__x0010_A_x0005_züå³Ç_x000F_AU.vbÿ_x000F_A¥_x001D_T%Î_x000F_A£{µg_x0001__x0010_Aä¶³Eo_x000F_AóQÝ_x001F_lÀ_x000F_Aui+_x0001__x0003_ª©_x000F_A{z)öQ_x000F_AmëÖ_x0013_Ñ_x000F_AºØ8_f_x000F_A:?J»_x000F_Ax°_x0007_ÜÉØ_x000F_A_x000F_1R~P_x000F_A5Ñc_x001F_b_x000F_AÖPÙm_x000F_AWÆ__x0004__x0016__x0010_A¾ÁI_x0002_û_x000F_AÝm83P_x000F_AmLhë_x0008__x000F_AÅ3Dð-»_x000F_A¨åiQ_x000F_AÎ§_x0003_Å_x000D_z_x000F_AMù0ã¡_x000F_AåaÞÂ8Ù_x000F_Aí!_x0016_ý_x0006__x0010_An_x0016_lMw×_x000F_Aq_x000F_bÈ¹â_x000F_A+éé_x001B_s·_x000F_A¥Ì{_x0007__x0010_A (ÞØhÆ_x000F_AQÓ_x0001_½_x000F_AÍÍ^^w_x000F_A©_x0017_½Q[_x0008__x0010_Aã,.õg_x0011__x0010_A%\ïî_x000F_Aã_x000D__x001A_¸-ö_x000F_A-E%Qº_x000F_A_x0002_ù^õm³_x000F_A_x0002_	î_x0006_Ùµ_x000F_A/}:Nîá_x000F_AÅZd_x000D__x0010_Aò*ö_x0005_Ç_x000F_A_x001C_r];Ò_x000F_Ap[?#ôÝ_x000F_Agü×_x0008_)_x000F_AÏò*ý_x000F_A0ã¨=¦_x000F_AVÈ|?Á_x000F_AEÛï_x0019_à_x000F_A²_x001A__x000B_q©_x000F_AÝCÓ	Ï_x000F_AÑ_x0017_{tè_x000F_A@©íW.¥_x000F_A(_x0001_2¨K_x001F__x0010_AZU_x0004_y%î_x000F_Açë7q~_x000F_AXwóD²_x000F_As¤" ÇÚ_x000F_A(®_x0008_PÃê_x000F_A_x0010_&lt;q´Øñ_x000F_A-EKØ"Ý_x000F_A_x0007_pM_x000E_á_x000F_AµÛ²§&lt;Ì_x000F_A_x0003__x0003_$_x000F_A_x0012__x0015_	³5°_x000F_ACHOÄæ_x000F_A_x0014_iÒD_x000F_AÜ&amp;¤ã­_x000F_A_x0004_­ ÕÎ_x000F_A_x0012_Iî_x0001__x0006_	Ì_x000F_A¿[ÂW?2_x0010_A_x0014_|[á_x000F_AòNj¨ó«_x000F_Aw¾C&lt;Ù_x0001__x0010_Au|-Á_x000F_Ac_x000D_A ©u_x000F_AS&gt;_x0005_Û _x000F_AØ\1_x0017__x001B_Ö_x000F_AH_x001A__x001C__x0013_Ú_x000F_A¿t,C_x0019_Ô_x000F_AU_x001D_ º_x000F_Aek_x0003__x0013_v¤_x000F_Aæ9_x0011_!_x0010_A°êüû_x0017_©_x000F_AÇËæE{_x000F_A¥¸¨ç[_x0017__x0010_A[.:ïm_x000F_AøEbôª_x000F_APB¤w ¸_x000F_AãvÀlÞ_x000F_A+"ñ_x000F_A¦_x000E_¢M_x001D__x000F_A"Jc3Yá_x000F_A_x0017_¨eÜ~n_x000F_A©_x0011_%æk_x000F_A´&lt;_x0002_«_x000F_AÁª?õüs_x000F_AxhtÍ"_x000F__x0010_Ao_x0004_G_x0002_¦¡_x000F_Aí_x0016_ZQR_x000F_ACt$²_x000F_A_x0003__x0006_ó_x0010_QP_x000F_A¢oï¦i£_x000F_Aû_x0018_ý3Èõ_x000F_A¬ú_x0010_ø_x000F_A¹%Vàã_x000F_Aªò·¨_x000F_A!ü[ß_x0002_w_x000F_A)O=r­_x000F_AÕß®_x001E__x0004__x0010_A_Ý*DØ_x000F_Aaê1Íër_x000F_AÃU_x0016_²Ý_x000F_Auë ËCµ_x000F_AâC7ü¼õ_x000F_A§7Òå_x000F_A;¢Õ«¥_x000F_A´@ôqB6_x000F_A_x0010_³wÇ«¥_x000F_A_x0001_XÚÆÀ_x000F_A52ïñð_x000F_AºfÖÙ¢_x000F_AÆ_x0014_"_x000C_4_x000F_AÝýË±uó_x000F_AÚ6»³¡_x000F_A¶_x001D__x0001_^_x0005_f_x000F_Ao¯Ñú_x000C_	_x0010_A_x000C_ð}u_x000F_AW®'{§_x000F_A_x0002_CîÖ_x000F_Aâf&gt;qÏ&lt;_x000F_A!a±oÞ_x000F_AFZ¡¡_x0003__x0005_)µ_x000F_AÖø¯&gt;6ß_x000F_A=Ë»._x0007__x0010_AqvÈJË¹_x000F_AÉEö#_x000F_A8M³£í½_x000F_A¯_x000B_;r¶ì_x000F_AÞ	ÐÄ_x000F_A/îK/¨_x000F_A&gt;ºb÷}{_x000F_Adÿa@®_x000F_At÷´5_x0019__x000F_A=|Ø_x0001_RÄ_x000F_AÓ_x000D_ysvÎ_x000F_AÀ=_x000B_´_x000F_ANµý_x0001__x0010_A!ÓLÝ7}_x000F_AéPkª_x000F_AJ(kâ_x0007_ø_x000F_AÏÿ+3å_x000F_AwVÇÖ&lt;á_x000F_ATÍH_x001F_z_x000F_AQR_x0002_¯Xa_x000F_A_x001D_½_x0018_À_x000F_A_x0004_¬_x0007_÷­ô_x000F_AºQòiv_x000F_A]ú"&amp;È_x000F_A4í6A³_x000F_A`XL¦_x0005__x000F_A¿³Rº)²_x000F_Ag%&amp;__x000F_AÅ³Y¥_x000F_A_x0001__x0002_áN_x000C_0$Ì_x000F_AdªfcÙ¹_x000F_AÕýô/A&amp;_x0010_A[ËË¥¨_x000F_A-ïî8_x000F_AÌ_x000C_b`_x000F_A É·jÒ_x000F_Aihöh©_x000E__x0010_A._x0001_¸³C{_x000F_AÁjª}`_x000F_A7D3¯:Ñ_x000F_Aã_x0012_.n4_x000F_A-6ÎsÚ_x000F_A¦4çR__x0010__x0010_AE¯À_x000F_A2ø#gbñ_x000F_A¨¸_x001E__x000F_Adt_x0005_ØFó_x000F_Aï³SñøÂ_x000F_A_x0013_6÷º_x000F_Aô|Ìvh×_x000F_Aõ\f·?_x000F_A_x000E_²B÷º_x000F_AzîßæKó_x000F_A¡Í_x000B_­@¾_x000F_A_x0003_ä¥¬Ü±_x000F_A_x0001_éÉ7Ï_x000F_AüêÐ_x0010_]±_x000F_AIDwÑx_x000F_A¯Â¥ÂKw_x000F_AKx#¬µ_x000F_AlL7é_x0004__x0005_¤_x000F_Abû\æ_x000F_Aâ¯A_x0002_°_x000F_A5{±ã_x000D_ä_x000F_Awû¹*An_x000F_A_x0003_`àv¹_x000F_AX3Ò&gt;{v_x000F_A·_x0012_¤Ãöþ_x000F_A_x0014_¢&amp;ÆHã_x000F_AEóñ'r_x000F_AÕaD§_x000F_AuéJ_x000F_AiK×E±_x0017__x0010_A_x000D__x001C_ _x0015_@¡_x000F_AÂ¢AÂ_x0019_È_x000F_AÇe	_x0003__x0010_Aä6i,a_x000F_A¥*¯ E_x000F_A_x001A_Kd_x0007_P~_x000F_AÕ_x0005_,±ÑÕ_x000F_A9á83Ö_x000F_A_x0014_)_x0014_åÜ_x000F_A_x000B__x001B_dKd²_x000F_Ai'm¢_x000F_Ao?[	ùt_x000F_AÏÒÏ·' _x000F_Aæ&amp;pt}_x000F_A#´Ëòç_x000F_AÜ:çW¯_x001E__x0010_AO£sîöô_x000F_A_x001E_õC_x0001_2_x001D__x0010_A¹_x0019__x0006_«ì·_x000F_A_x0001__x0004_fPÉò_x000F_A	&gt; 5_x0001__x0010_AïÁÍx_x000F_A«b7_x000C_¼_x000F_AððL_x0001_g_x000F_Aáx);_x000F_AK¹&amp;}_x000F_A_x0012_l&lt;üS¨_x000F_Aé5Õø"¸_x000F_AM0îÿ5º_x000F_A_x000B__x001B_±¶^Ë_x000F_AúX_x0013_é_x000F_A_x0015_7s[ú_x000F_A-_«ßÏ_x000C__x0010_Að¬+__x000F_A_x0014_Äêß_x000F_AÝé_x0018_Q_x0018__x000B__x0010_AØàé=ù_x000F_A¸S;¯þ°_x000F_A_x0008_L]Ñ~_x000F_A_x000B_G8`_x0003__x0010_AÙl²³Å¼_x000F_AYù%t2ð_x000F_A}_x001E_$_x001C_Ó_x000F__x0010_A?ÿb_x000F_A_x0011__x0005_Ñ_x0019__x001E_À_x000F_AÙ1R¬_x000F_A_x0002_Ý5É_x000F_AO_x0008_J×Ò_x000F_AöÁÌ÷¡_x000F_A¦wµ_x0015_oÂ_x000F_Aò^»-_x0002__x0006_É_x000F_AÛâ¬d_x000F_A_x001D_´´_x0011_F	_x0010_Aß_x0012__x0005__x001B__x0010_A«ö_x0016_Næ_x000F_A;[36_x0003__x0010_A¬¯­_x000C_ä¥_x000F_AenÑ"_x001A__x000F_AðO×'&amp;U_x000F_A|÷_x0001_¥¡ù_x000F_A+_x0012_cùÇ_x000F_A_x0003_Úsï¯_x000F_Au_x0005_'õRà_x000F_AÑ]Ä×'_x000F_A5UY_x0003_çÈ_x000F_A²W_ðî_x0019__x0010_As gN_x000C__x000F_AÀ~k¦_x000F_A*Gb)-_x000F_AYywÐâ_x000F_AK_x001D_ÚY_x000F_|_x000F_A_x001D_(ÿ_x000F_AÛµi\_x000F_A&amp;Úµ¸_x000D_µ_x000F_Ac»_x001D_'ñ_x000F_A²&amp;rn_x000F_Aºóü@àú_x000F_Aà¢_x000B_Ç_x000F_AÝ*5Fa¥_x000F_AdK_x001B__x001A__x000F_AºÕ_x0004_o_x000F_AO@wg_x0005__x0010_A_x0002__x0003_%C_x001E_Ì_x0005__x0015__x0010_A{*ÐD»n_x000F_A&lt;.Ì2É½_x000F_Aÿ_x0013_sÑçº_x000F_AEÉcô	Y_x000F_A_x000C_Ù_x0010__x000D_QÒ_x000F_Að*£[Y_x0002__x0010_AÓàx=¢_x000F_A`ëO Û^_x000F_AªëB_x000F_A_x0017_ú`*P_x000F_Aë_x0012_©_x0019_@_x000F_A_x0017_%Ý5n_x000F_Aó5fÞ_x000F_A:o_x001F_t5±_x000F_AîÚ7z_x000F_A_x0013__x0017_£m­_x000F_ADE_x0018_Ï_x000F_A7Ìüu¥_x000F_A~*t¾_x000F_AÜKæeÄ_x000F_Ai¨x_x001D__x0004__x000F_A_x000C_Þy\`Á_x000F_Ain¢¨_x0002__x0010_A	*éx_x000F_A³_x0001_I¤»Ñ_x000F_Aæ/x&lt;&gt;_x000F_AcÙl?|_x000F_APÀì¿_x000F_A°r^Ä_x000F_AX½_x0010_Äß_x000F_A'¾_x0004__x0005_oÍ_x000F_AÁå/´³¦_x000F_A÷_x0015_$_x0018_]_x000F_AKáfk_x000F_AG_x0008__x000D__x0002_Õ_x000F_A§_x0011__x0007_=ÿ»_x000F_A©S_x0019_ä_x0003__x0010_Aoãã+_x000F_A%?­_x001A_y_x000F_A_x001A_	eº_x000F_AX_x0012__x0019_$×_x000F_AìU_x0017_·±_x000F_A_x0017_^_x0006_©©å_x000F_AËdýú4_x000F_A_x0004_3ÇG½¼_x000F_Aª`7=Í_x000F_AÍöôN_Ú_x000F_AQv_x0017__x000E_hz_x000F_AHÝ6$ò»_x000F_AìBô_x001C_¨²_x000F_A4Éb4_x000F_AG` 8Sy_x000F_AUÍO§_x000F_A7_x0001_ïë¨ _x0010_A_x0013_(_x001A_2ÿ_x000F_A[ªE_x001F__x0001__x0010_A_x0018_rî{VÐ_x000F_AÎ¦+M4¹_x000F_A¿_x0007_LaÎ_x000D__x0010_Aø^ôIß_x000F_A_x001A_  5À_x000F_AQ_x0008_wäåÍ_x000F_A_x0002__x0003_!ªsn_x000F_AKì_x0012__x000F_Añ!_x0013_Ãyñ_x000F_Aå;%´_x000F_A_x0003_Re±­_x000F_A1µD`%G_x0010_A_x0018_Ä_x001A_bþá_x000F_Ay¥_x0019_Õ_x0011_Ç_x000F_AX¤®b|À_x000F_Ah\¯ù_x000D__x0001__x0010_A´Ñhö±_x000F_A±.dÇÇ_x000F_AvøãwÕ¬_x000F_Aïõüyz_x0016__x0010_AÂÈöf[d_x000F_AÎzÓ1A_x000F_AFÜÐÂzÏ_x000F_A{¬_x0018_\[¡_x000F_A	_x0019_ìf°_x000F_Aj¬á?Î/_x000F_A¡_x001E_­Û_x000F_AX^E(÷_x000F_AðGôö·_x000F_A_x0016_gæË_x000F_A_x000B_×âè_x000F_AÓ(ÏTÅ_x000F_A_x0008_=¦ý_x000F_AÀÄ;*aù_x000F_A_x0012_­EiO_x000F_AuTK{_x001D_Ñ_x000F_A_x0014_Ë_x001E_B»Ç_x000F_A_x001B_´8_x0019__x0002__x0003_Ì&gt;_x000F_A9((âø¸_x000F_A¬w-Ù|_x000F_A+·áU_x000F_AS_x0018_­_x0004_dô_x000F_Aöpü1n¨_x000F_A_x001D_Ñí!Ý_x000F_A°x3fÝ_x000F_A_x0004_ÛÉd¡_x000F_A$òâgê_x000F_A_x0001_w'Hð_x000F_AU_x0002_ÎòÍ_x000F_A²(¢Ð_x000F_Af8:_x0005__x0010_Aâå©D_x000B__x0010_A&amp;KQª¦_x000F_Al_x0008_Þ°_x000F_A~5^«_x000F_AÆ8ù²_x000F_AC_x001F__x0016_yh_x000F_A6!îûZÆ_x000F_AÉWô6`_x000F_AðfÉ·è_x000F_A«~JÎ_x000F_Aä£¨ÿ_x000F_ANéÀkºÔ_x000F_AÂí19#_x0010_Aè­Ú8_x0013__x000F_A_x0016_w£9§_x000F_Aêr`[LÝ_x000F_A!B(õi¿_x000F_A2ÙO_x000E_À_x000F_A_x0002_	_x0002_Èü&amp;!_x000F_A-?_x0004_Ë_x000F_Aù´¹u¿ñ_x000F_Aõ"ÉÛå_x000F_A½_x001C_/w_x000F_A_x0006__x0018_Ð_x0012_Á_x000F_AøvíkË¶_x000F_AÓóÖEå_x000F_Aû y£_x000F_A:ãrÄ_x000F_A_x0010_Ñ4£´_x000F_A_x0018_Ý:_x0015__x0006_®_x000F_A¶¤Î]ðØ_x000F_AôJÖå¼_x000F_A|Ð¢R_x000F_Aßæ¿êY_x0001__x0010_A_x0005_Dø3J®_x000F_A'_x0007_Z_x0015_ëñ_x000F_A³_x0011_¹Þ=^_x000F_AÜ%_x0003_½8_x000F_A_x0010__x0010_&amp;¸_x0017_Ì_x000F_AOj ë_x0008_É_x000F_A¤#_x000E_ç_x001C_Á_x000F_AN!{h/£_x000F_AS_x0006_ÖíÓ£_x000F_AlWÍòÒ_x000F_Aj¤Üñ»Ù_x000F_A%wa&amp;í_x000F_Aq_x001D_#¢_x000F_AD2a¢µ_x000F_A&amp;õÍbk_x000F_AÙôá_x0004__x0006_7_x000F_Añ§[6_x0016__x0010_AÝ_x001F_Ã7À_x000F_A?=ïz°Ä_x000F_AØ_x001C_äb¸_x000F_AíÔ_x001C_t#¿_x000F_A_x0006_/þî)ý_x000F_An_x000B_£_x000B_ô_x000F_A_x0003_åè_x000F_AÂ£vXQ¥_x000F_A_x001E_þmÈ`_x000F_An­vl_x0019_ù_x000F_Aª.ÆT`Ï_x000F_AýàGìó_x000F_Al%%88_x0010_A_x0015_ñ¶_x000C_¾_x000F_A).¬`_x000F_Aug/Ðv_x000E__x0010_A_x0001_s}Òß_x000F_A¤ÓDw_x0002__x0010_A¢$^"m_x0004__x0010_AGäè&lt;öµ_x000F_A®}*B'õ_x000F_A¯d[|_x000F_Ay_x0015_N/_x0012_A.£Ø_x001B_	¹_x0012_AÐÌõAÈÊ_x0011_AØùéë_x0005_¤_x0012_AÊÕZô&gt;6_x0012_A«CØ_x0012_AyÝiÙb_x0012_AÙXÃ!U_x0012_A_x0001__x0002_®»_Ø_x000D__x0013__x0012_As§%'#_x0012_A_x000D_ÛA ð_x0011_AÆbWæO_x0012_A_x0006_QN»ÊR_x0012_A[½+ÉZw_x0012_A¨¶H3½_x000D__x0013_AÎµù}_x0012_AÉ%µð4_x0012_Aîæs%j_x0012_AF],_x0002_|_x0012_Ak1Ñõ_x000E_÷_x0012_A;vÞÖ¦?_x0012_A£có_x0007_L_x0012_AM¯)Ö_x0014__x0012_A2Ù W?_x0012_Aþ¼¨¢_x0012_Aêº¶%_x0012_Aqj­yÛ_x0011_AZõçª=_x0012_A£\BåR_x0012_A_x001A_Pré_x001E__x0012_A2ÉJ¥£~_x0012_AMÂ©æ©Z_x0012_AO³_x0013_Yî_x0012_AÅ×E©xI_x0012_AP_x0014_'¯ü_x0011_A_x001D_ÃAL_x0012_Aÿ÷â²i_x0012_AéØn½`¼_x0012_AÙo_x0004__x000C_«_x0012_AcÖZå_x0001__x0002_¡_x0012_A+ëlj_x0012_A««Üi{_x0012_AöÝø^_x000C__x0012_A_x001A_DñáE\_x0012_ASÆv_x0004_¯_x0012_A_x0017_À¼_x0007_¡_x0012_AòBáwÖo_x0012_A_x0018_T«.ùO_x0012_A^%Ç©_x0014__x0012_A}ø__x000C_ôê_x0012_A$6%à_x000F_(_x0012_A_x000C__x0001__x0001__x000C__x0001__x0001__x000C__x0001__x0001__x000C__x0001__x0001__x000C__x0001__x0001__x000C__x0001__x0001__x000C__x0001__x0001__x000C__x0001__x0001__x000C__x0001__x0001__x000C__x0001__x0001__x000C__x0001__x0001__x000C__x0001__x0001__x000C__x0001__x0001__x000C__x0001__x0001__x000C__x0001__x0001__x000C__x0001__x0001__x000C__x0001__x0001__x000C__x0001__x0001__x000C__x0001__x0001__x000C__x0001__x0001__x000C__x0001__x0001__x000C__x0001__x0001__x000C__x0001__x0001__x000C__x0001__x0001__x000C__x0001__x0001__x000C__x0001__x0001__x000C__x0001__x0001__x000C__x0001__x0001__x000C__x0001__x0001__x000C__x0001__x0001__x000C__x0001__x0001_ _x000C__x0001__x0001_¡_x000C__x0001__x0001_¢_x000C__x0001__x0001_£_x000C__x0001__x0001_¤_x000C__x0001__x0001_¥_x000C__x0001__x0001_¦_x000C__x0001__x0001_§_x000C__x0001__x0001_¨_x000C__x0001__x0001__x0001__x0002_©_x000C__x0001__x0001_ª_x000C__x0001__x0001_«_x000C__x0001__x0001_¬_x000C__x0001__x0001_­_x000C__x0001__x0001_®_x000C__x0001__x0001_¯_x000C__x0001__x0001_°_x000C__x0001__x0001_±_x000C__x0001__x0001_²_x000C__x0001__x0001_³_x000C__x0001__x0001_´_x000C__x0001__x0001_µ_x000C__x0001__x0001_¶_x000C__x0001__x0001_·_x000C__x0001__x0001_¸_x000C__x0001__x0001_¹_x000C__x0001__x0001_º_x000C__x0001__x0001_»_x000C__x0001__x0001_¼_x000C__x0001__x0001_½_x000C__x0001__x0001_¾_x000C__x0001__x0001_¿_x000C__x0001__x0001_À_x000C__x0001__x0001_Á_x000C__x0001__x0001_Â_x000C__x0001__x0001_Ã_x000C__x0001__x0001_Ä_x000C__x0001__x0001_Å_x000C__x0001__x0001_Æ_x000C__x0001__x0001_Ç_x000C__x0001__x0001_È_x000C__x0001__x0001_É_x000C__x0001__x0001_Ê_x000C__x0001__x0001_Ë_x000C__x0001__x0001_Ì_x000C__x0001__x0001_Í_x000C__x0001__x0001_Î_x000C__x0001__x0001_Ï_x000C__x0001__x0001_Ð_x000C__x0001__x0001_Ñ_x000C__x0001__x0001_Ò_x000C__x0001__x0001_Ó_x000C__x0001__x0001_Ô_x000C__x0001__x0001_Õ_x000C__x0001__x0001_Ö_x000C__x0001__x0001_×_x000C__x0001__x0001_Ø_x000C__x0001__x0001_Ù_x000C__x0001__x0001_Ú_x000C__x0001__x0001_Û_x000C__x0001__x0001_Ü_x000C__x0001__x0001_Ý_x000C__x0001__x0001_Þ_x000C__x0001__x0001_ß_x000C__x0001__x0001_à_x000C__x0001__x0001_á_x000C__x0001__x0001_â_x000C__x0001__x0001_ã_x000C__x0001__x0001_ä_x000C__x0001__x0001_å_x000C__x0001__x0001_æ_x000C__x0001__x0001_ç_x000C__x0001__x0001__x0001__x0004_è_x000C__x0001__x0001_é_x000C__x0001__x0001_ê_x000C__x0001__x0001_ë_x000C__x0001__x0001_ì_x000C__x0001__x0001_í_x000C__x0001__x0001_î_x000C__x0001__x0001_ï_x000C__x0001__x0001_ð_x000C__x0001__x0001_ñ_x000C__x0001__x0001_ò_x000C__x0001__x0001_ó_x000C__x0001__x0001_ô_x000C__x0001__x0001_õ_x000C__x0001__x0001_ö_x000C__x0001__x0001_ø_x000C__x0001__x0001_ýÿÿÿù_x000C__x0001__x0001_ú_x000C__x0001__x0001_û_x000C__x0001__x0001_ü_x000C__x0001__x0001_ý_x000C__x0001__x0001_þ_x000C__x0001__x0001_ÿ_x000C__x0001__x0001__x0001__x000D__x0001__x0001__x0003_Á_x0007_H_x0004__x0012_AÝ_x001F_¢}Ñ_x0012_Aù4_x0013_ê«_x0012_AÐ;rä5ÿ_x0011_Aû|)ª_x0012_Aâ­@K~_x0012_AG%ð_x0012_AÈZoe"í_x0012_A_x0019_`}ãm_x0012_Aö_x0003_~_x0018__x001E__x0012_A°¶À_x0003_[_x0012_Aÿ¿ÔSÎ_x0012_A`¿ô_x0016__x001B_D_x0012_AaW*_x0002__x0012_A¹û_x0014_a½_x0012_Aèh°_x0012_Aë5ì8a_x0012_Ae	dô]_x0012_A_x0017_7E!5_x0012_A_x0002__x0003_F½FÙw_x0012_A]à´3ÓS_x0012_AjrXûL£_x0012_A_x0019_µmáM»_x0011_A_x0007_ºWí]__x0012_AÎÙ_x0001_Er_x0012_AÂ¼ìÕá_x0012_Aïo²¦_x000D__x0012_AzGG8À1_x0012_A_x001F_[i£_x0012_AÆË¹_x0002_)_x0012_Aô´²¡_x0012_AÉ~g_f§_x0012_AKÙ 	Ó'_x0012_A;Ñ¼N_x0012_A_x0004_Ãí_x0006_¿i_x0012_A7qó±_x0012_A´Å÷Gi0_x0013_AöÓíëPm_x0012_As_x0013_ÐÇÊ_x0012_AB_å÷¶_x0012_Aw_x000D_×Ó_x0003__x0012_A¶9;_x0019_Ð§_x0012_AÌØ5l¯o_x0012_AS2Áå/_x0012_A±öÆß'_x0013_Ax¯F¨Âs_x0012_A8Ø$ _x0008_ú_x0011_Asy¿_x000C_S_x0012_A(XN³þ_x0011_AH_x001B_¾U_x0012_ARí ã_x0002__x0004_Ò´_x0012_Ac(úÁ_x001D_!_x0012_A_x0014__x0013_¸Åì_x0012_A?µ_x001B_Ôu(_x0012_Aà_x0010_&gt;_x0002_%_x0012_AÁa_x0010_z_x0012_A° g1÷H_x0012_AøÝ¼Ó¨j_x0012_AµQ!a_x0012_AcÂM_x0008_w _x0012_AÓæ_x0010_nüV_x0012_Aì¬QyÂ©_x0012_A#_x001A_¦µ¿_x0012_A_x0003_4|#B¢_x0012_A_x001A_ßåÚä_x0012_Ab{èQ Õ_x0012_AÊ`»S±¡_x0012_AÚ~?±¯¸_x0012_AYp{©³_x0012_A_x000F__x0005_Ïnî_x0012_Aê_x000F_[ì_x000C__x0013_AoóvÍ¶¶_x0012_A­s¥Oeª_x0012_A¦_x000C_8!Þ?_x0012_Amïs_x0010_é_x0011_A«w¤×_x0019__x0012_A­©_x0001_ÛÇ_x0012_A²(°ÁÂ_x0012_AgÌûé_x0013_\_x0012_Açö_x0012_(\_x0012_AÑìT_x000B__x0013_A@æGí²_x0012_A_x0004__x0005_-ºÛ+êù_x0012_A¨"Jã!a_x0012_A_x0003_&gt;_x0016_XnØ_x0012_AJÜÃ jß_x0012_AøÐ`³;Ì_x0012_Af_x0007_©_x0002_g_x0012_A´É*ß¬_x0012_Aç_x000F_ð3Åy_x0012_A±!_x0010_4E_x0012_Aº_x0001_´è_x0010__x0012_A&amp;ÀnLF-_x0012_An¥îN_x0012_Aï³J\o_x0012_AÕÏ6n&gt;_x0012_Aâoo_x0012_AHoý:þû_x0011_A+t_x0013_C_x0012_An}í4_x001A__x0012_A.×1CÓ_x0012_A§èQÕR_x000C__x0012_AÁë$ë0_x0012_A­àµ:Y_x0012_ACNOØ_x0011_AM¯ùÛ_x0012_A²E6Ùs_x0012_A_x001C_?§Uÿ_x0012_A£ôH3xk_x0012_Aç]_x0006_²_x0012_AÕÜú^_x0012_Aás%+_x001C__x0012_A[j_x001B_HE_x0012_AáÁ_x0001__x0002__x0012_A-HbH¶_x0011_A_x001D_Èû¶`ä_x0012_AXîeÞ_x0012_AÐÁ¨=_x001A__x0012_A]?_x0011__x000B__x0012_Ae¢y8_x001C__x0013_A¦Ôèyê_x0011_AÐ?¡J)_x0012_Agå¬õ¢_x0012_A_x0005_6g8hA_x0012_AU_x001E_Ú_x0004_Æ\_x0012_Að\_x001A_Íú_x0012_Aw¼eO³_x0012_A¦¯°õ&lt;_x0012_A£ÍpcM_x0012_AíÝå_x001A_C_x0012_Aá Ê_x0013_§_x0012_A.WÙ£ËZ_x0012_A[^P_F¡_x0012_A.\°-_x0001_a_x0012_A¯_x001D__x000E__x0012_AP_x001E_^%_x0012_AÚqkB¤_x0012_AµÁrÚÍ_x0012_AâC_x0012_A·ÍgÃä_x0012_Asu§ÂÖ_x0012_Ag¼¿Á_x0012_AÁf«Ä;m_x0012_AE(_x000E_²_x0011_Aüõ_4°[_x0012_A_x0002__x0004_ðø_x0005__x001F_,_x0012_A¯X&lt;¦_x0012_A\§ð_x001B_[j_x0012_A8àâÐî_x0011_A¶°ì_x001A_u+_x0012_A\`ót´_x0007__x0012_Ar-¥Ï_x0012_A|ô±ÛÎ_x0012_AÁàwq_x001B_Í_x0012_A_x0004_µ®_x0012_AÀþ:~¡a_x0012_A\_x0019_u¾Ë_x0011_A_x000C_=ôç_x001A__x0012_A¹X¤_x0012_A´ò_x0001__x000B_f_x0012_AÒ%ß3a_x0012_AÆ6ëÿï_x0012_AHKë_x0001_x_x0012_A_x0003_¡4Âx_x0012_A&amp;X9¼_x0012_õ_x0012_A±{_x0016_BS_x0012_A_x0012_Â«g¥y_x0012_A¬_x000E_]»$_x0012_Ad|*÷±_x0012_A$_x000D_ßÉlq_x0012_Ab_x0016_	Å÷_x0011_A_x000D__x001A_©ª5#_x0012_ARá}_x000D_]y_x0012_AÒ¬Z_x0016_|¼_x0012_AIõÑè¼¯_x0012_A_x0019_^ÿ6_x0012_A_Ië0_x0002__x0005_zz_x0012_AÂßab__x001D__x0013_A¤)_x0002_8ï_x0012_Aº/ÅòÂ_x001F__x0012_Ai¥_x0003_Ö_x0012_AÂoóÖG_x0012_Aæl³fÑ_x0011_AD7ò;5_x0012_A§¶Î_x0005_²_x0012_A_x0004_³OÆY;_x0012_A~hE¤oU_x0012_A$¤¹N_x0012_A²ü_x0012_AêßGXB_x0012_AÇ¼þèÒ_x0006__x0012_A'_x000B_-÷_x0014_Ç_x0012_AäeS°~_x0012_A`!Ã#¦_x0012_A5yÞËtd_x0012_A%¸?BÉa_x0012_A1¸É)8q_x0012_A?^ÐÈÝ&lt;_x0012_Añ_x0017_!»TÆ_x0012_AAûðã_x0017__x0012_AiyÑ+çA_x0012_AÍURÌ1_x0012_AºàÝ_x0012_Aé}	~3É_x0012_A½õ°jæ_x0001__x0012_AÚL$I°U_x0012_A]Õ-_x000B__x0012_Afó _x001D_Ø_x0012_A_x0002__x0004_Í,S4&gt;_x0012_A£þÞ­_x0012_A¾(j ª%_x0012_AWËGõ§_x0006__x0012_A_x0003_&gt;_x0004_Ód_x0012_AÐsñ0_x000C_A_x0012_A¡_x0007_º_x0012_AR"»_x000D_y_x0012_AÑ_x0008_ÒæÚ3_x0012_A¸ú«vÖ_x0012_A_x001A_$Ë®ú÷_x0012_A,8Ö_x0007_¦_x0012_A-+B&gt;§ï_x0011_AË¡_x001B_N_x0012_AÑè*x)_x0012_A0söÏ%_x0012_Aþ_x0013_¨_x0004__x0013_A_x0018_Ñ_|!=_x0012_Að¯v7_x0007__x0012_A×R?^ýW_x0012_A3-_x001C_V_x0012_A_x0007_IêÃ_x0012_!_x0012_A¤ð¡¼Õ_x0012_A_x0004_ç_x000B_ê¯´_x0012_AÿÅ+Ñdp_x0012_A¬L	úY_x0012_AÜ\Ã_x000C__x001E_W_x0012_AÓüi_x001C_A­_x0012_A§_x0012_?_x001D__x0012_A_x0017_¯cß_x0001_t_x0012_A_x0018_è_x0011_&gt;K_x0012_AqBO_x000D__x0002__x0003_Ñ^_x0012_AomæzP_x0012_A@_x0019_=»D_x0012_AD_x001F_Ã]_x0012_Aÿ_x0006__x0003_¤_x0012_A°_x001E_IF_x0016__x0012_A_x0019_ý=³Bv_x0012_AÖ%ì[_x0011__x0012_AB_x000C_:U4¡_x0012_A:_x0002_Ì!0_x0012_A_.õGE_x0012_A@´'Ç¡_x0012_AÚr_x001A__x0008_Á°_x0012_A¼]Zât_x0012_AaA_x0001_õ_S_x0012_A_ rng_x0012_AÜøî_x0007_h_x0012_A_x000F_jíq_x0012_A_x0002_$ª_x000B_Ð_x0012_Am_x0007_K_x0015_È4_x0013_A]VS_x0010__x000E__x0013_Aã¼_x001C_x_x0012_A´ÅÙÇ}_x0012_AÎXG=__x0012_Aå_x0003__x001C_çÕ_x0012_AêZÅÌµj_x0012_A_x0018_ëú:_x0013_î_x0012_Aü2;Ê_x0003_9_x0012_A_x0017_¨úÁd_x0012_AOÂp~h_x0012_AÓµú¼._x0012_A?ãÄ¸_x001C__x0012_A_x0001__x0002__ZH½ww_x0012_A_x001D_FÀ¾Û_x0012_A	_x000E_ùÓ5Ë_x0012_A_x001F__x001D_¥sè&amp;_x0012_Ad-\òc\_x0012_A,¾Ñ-«p_x0012_A¡_x001D_qbì_x0012_AË_x0012_è%ëÙ_x0012_AGþ¬n{l_x0012_A&gt;¥yÛ_x0002_­_x0012_A_x0016_kCÕ7Õ_x0012_A_x0006_ë¦XMµ_x0012_A«?«9,ô_x0012_A´±Ep_x0001_¡_x0012_Aþ¾ÀÉe_x0012_A}ïSq_x001A_®_x0012_AëtJ­£ó_x0011_AÈc ]_x0003__x0013_Aúå_x000C_m_x0012_Aªµ½¹}_x0012_A=;ZQim_x0012_AFðö_x0012_A[_/Q;_x0012_A_x001C_]ÈÇÑ__x0012_A¶ê_x0011_P³¼_x0012_A"dÌD_x001C__x001E__x0012_A±ðÓâö_x0012_A](ôæ¯¹_x0011_A3ê3_x0010_À_x0018__x0012_A2¡cI_x0012_AÝ©Ç±_x0012_AL©]b_x0001__x0003_(û_x0012_Aíó_x0010_?(_x0012_Aaò=D÷#_x0012_A0_x0001_[*_x0012_Aîs_x000F_8HÁ_x0012_A_x000F_|U$1_x0012_AÍ´z¥Çr_x0012_AÑ+¼Õ9U_x0012_AQz9Èm£_x0012_Ar*r_x0012_AU´_x001E_;¢_x0012_AO_x0004_Ëê1_x0012_AªÙ¼sý(_x0013_AX¹%9º_x0012_AÍ"Ã]_x0012_AØp_x0006_ÃQ_x0002__x0013_A4tÃ½_x000D_i_x0012_AÞ½¶_x001B_N_x0012_A_x0011_ ¤öuá_x0012_Aýsl½_x0012_AÎ_x000B__x000C_µ³_x0012_A_x0015_Q»_x000E_4T_x0013_A6æÕ&lt;v_x0012_AOû{_x001C_Ñ_x0012_A-ÕÅ Ô»_x0012_A@ÅiìÚ_x0012_Aã^è_x0007_Ó²_x0012_A&lt;MÉäì_x0005__x0012_A_x0015_\ç2i¬_x0012_A_x0018_ö×_x001B_t_x0012_A'Ø­#_x0012_A,_x000F_£«S_x0012_A_x0001__x0004_¢é¾Ý_x0014__x0013_A'_x0001_À²¶_x0012_A¤/'×À_x0012_A([/£õ_x0012_AW\_x0008_õId_x0012_Aé_x0002_Ô_x001D__x0019__x0013_AÞe,0_x0012_A_x0018_³%ÞZ_x0012_A_x0013_K6äö`_x0012_A|ö_x0013_»_x0012_A_x0005_ÇCÙ_x0001__x0013_A_x0001_}ÉOh_x0017__x0012_AV,¼Cäª_x0012_A$_x0002_]ó A_x0012_A0i46-_x0012_A*_x000D_R _x0012_A_x0006_jëömï_x0012_A_x0013_UÎù_x0011_Aó±_x0003_o&gt;N_x0012_AÑÒçv_x0012_AXóU­¦_x0012_Ahì¶5t_x0012_AwT0Pß°_x0012_A|-t? Ö_x0011_A§, wD__x0012_A°Õb_x000C_ _x0012_A¯_x0015_Ó©ÁI_x0012_A&gt;ì9Ä_x0012_AvÙÕ_x0011_f_x0012_AòÜU¸J_x0012_AG_x0007_l_x0017_sè_x0011_AÀÄ_x0019_5_x0001__x0002__x0015__x001D__x0012_A~oU5e_x0012_A(Uì7¨'_x0012_AüKýªE._x0012_A_x0010__x0008_á_x001E_·_x0011_A_x001E_ê¯5e¤_x0012_Az"_x0006_ý_x0003_o_x0012_AQíd_x0011_AC(_x0012__x0013__x0011__x0012_A h_x001C_'_x0004_O_x0012_A ß_x0010_ÈÄ8_x0012_A%|_x0010_Æ½_x0012_AùÏªLú_x0012_A·(þ¼tr_x0012_A Ü5' ±_x0012_Aµ®_x0007_Tn_x0012_AÎ&amp;Á_x001E_Õ_x0012_AY¶_x0018_z_x0012_AÑ2Îzä_x0012_Aå÷¤£f_x0012_A8^v_x001C__x0006__x0012_AÝV8âZ«_x0012_ASû_x0014_Î¼_x0011_A4rÛ£X_x0012_AU_x001B_õ@2_x0012_A2_x001D_m^_x000F_?_x0012_A´ã²&lt;·_x0012_A×ËÜ_x0005_õ2_x0012_Aê¿ç_x0008_!_x0013_Aî_x0015_üi`_x0012_A_x0015_À~_x0003_,_x0012_Ag¯_x0016__x001C_&gt;_x0012_A_x0001__x0004__x0007_A³æ_x0012_A¼{î_x001F__x0003__x0012_A_²*_x0010__x0013_A&amp;,h_x0001_G_x0012_A_x0001_oÛ_x000C_Ï_x0012_A}-Y·«_x0012_AØ0dZk_x0012_AH!LàO_x0012_A¨h6çõã_x0012_AISVò__x0012_A«\_x0016_[rÿ_x0011_AG=[Æ_x000C__x0012_AÎX¥!m_x0012_Aªa_x0005_¼)ï_x0011_A_x0007_ªÖÚ?*_x0012_A0_x0018__x0013_0_x001B__x0012_A_x0004_æÄÜñ_x0012_Aú_x000B_Ì©b_x0012_A=î£Æ_x0012_A_x0002_\_x001D_·_x0012_AbÂOOã_x0012_AÊ`_x0006_©² _x0012_AcJÃù"_x0012_AqêD+xø_x0011_A'{§_x0001_&gt;_x0012_ANq\y_x0012_A&lt;$ ¨Ò¥_x0012_AÙ_x001A_Ì_x000D__x0012_A*_x001A_;e_x001A_Ð_x0011_Að~¥J¨ _x0012_Aåálñ_x001F_³_x0012_AÖ_x0005_ø_x0001__x0003_þ´_x0012_A_x001C_µBF_x0012_A&gt;S3_x0006_Þ_x0012_A_x001F_è$_x0012_AÅYýM`á_x0011_A ì8}	¼_x0012_A@3°D_x0012_AL¸ßGrE_x0012_Aî3=âß_x0012_AÕOÓü"_x0012_AÂÑÙIö_x0012_A|Mjø}_x0012_AÞÅÀØÄB_x0012_Aæ_x0007_3_x0002_r_x0012_A&amp;ÁÆV«_x0012_Aj_x001D_É2TÐ_x0012_ATÂyLÛ_x0012_ALw¢5Z_x0012_A_x000C_ú[07_x0012_A¸}¾ÛxF_x0012_AµuûD"_x0013_A»A_x000F_	HS_x0012_AãÉÒDd_x0012_Ap1ÿ3±_x0012_A-Ø©_x0017_¨­_x0012_AË"xZ+_x0012_A¥ R5_x0012_A-Åò/_x000B_Y_x0012_A9gâ¦&gt;_x0012_AÜÚpÆ03_x0012_A¸_x0005__x0019_=^_x0017__x0012_A+ñ¬ÿ4,_x0012_A_x0001__x0002_Z,Ó-f_x0012_A þJe_x0012_A&amp;Ìk_x0002_b_x001B__x0012_Aáz¬P&lt;_x0012_A·D_x000D_5&gt;_x0016__x0012_A_x0003__x0014_Àðu_x0012_A_x0006_ïÍÖÎ_x0010__x0012_AH½ÁÑt_x0012_Aa8@ãW0_x0012_Axy_x000D_&lt;²&lt;_x0012_Aö_x001C_ùs_x001D_ù_x0012_Aº¼ãÍ_x0012_A8°¤ËQ_x0012_Abg©_x0006_ß_x0012_AçiØ/aZ_x0012_AKÚ»Çî|_x0012_AÈÆõÞóË_x0012_A4tkÐI_x0012_Aì Ä\_x0002__x0013_AÓÓRÁíé_x0012_AO+ Yª_x0012_A_k	Ü_x0015__x0012_AowR'}_x0012_Av,9;LT_x0012_Aõ-_x0001_á Ù_x0012_A]©åK_x0012_Ai­Zï_x0012_ADTÎBþL_x0012_A@63©qP_x0012_A¼;D_x0018_í&gt;_x0012_AÆé_x0012_°_x0012_Aí*&lt;ñ_x0001__x0002__x0003_¶_x0012_Aº!30¹_x0015__x0013_A§ÀjÉk_x0013_A_x000E__x0016_Î°óZ_x0012_AmYéÓ_x0012_Aù¢Óù&lt;_x0012_An +Âþ)_x0012_AÃ_x001F__äJV_x0012_Aw×GeaD_x0012_AC~2RB_x0012_AfV¬_x000C_)_x0012_A3¤xô ,_x0012_ACJ_x0005_fV_x0012_Awiµ_x0012_Ao³É¬Î_x0012_AèIà_x0014__x0005__x0013_Aµ_x0003_;/¡_x0012_Aqê°_x0016__x0012_Aü+_x0005_h_x0012_A_x001D_¼c%ÎK_x0012_AI; ùV_x0012_A±¿_x0004_ýD_x0012_AØ×fx_x0013_Aó8¿ÀÔ_x0012_A{ù_x0019_	-B_x0012_A_x0008__x000B_ô&amp;$_x0012_AVóU·_x0012_A_x0018_«Ú¨ÒM_x0012_A;þp9*_x0012_A&amp;wÏ_x0012_AÌ»ï_x0011_ni_x0012_Ar£¥|_x0012_A_x0002__x0004__x001A_¬J¥t_x0012_A¤§w²k7_x0012_AË#Ú»ÌG_x0012_A_x0006_¼£ù_x0003__x0012_A_x0019_ëJõ^_x001A__x0012_AA_ªJ_x0012_AÌ_x001A_¿»¾o_x0012_Aíø_x0013_Áº#_x0012_A'¤¯«_x0012_s_x0012_Aí{ÀpPx_x0012_A»8_x0015_Ã]_x0012_As×Z×U_x0012_AÙdl·_x0012_Ar¤6n_x0001__x0012_A¨ã&amp;°`¦_x0012_AEÀ&gt;y=_x0012_A_x0007_ô_x0008_çò_x0012_A_x0006_¬µá5w_x0012_Aê¡t_x0007_ð¨_x0012_AAV_x001B_RØB_x0012_A*_x0007_¶½ß¤_x0012_A_x0016_@­øL{_x0012_A_x0004_äxÓ[@_x0012_A× ]^_x0012_AWßÙwH_x0012_A;/©_x0016_[_x0012_As_x0001_¯Ð_x001F__x0012_AeCP`JÈ_x0012_A¦Rp[	_x0013_A'K©__x0012_Aq#_x000E_T_x001F_×_x0012_AX_x001F__x001A__x001D__x0002__x0003_:_x0012_A÷Â?£_x0006__x0001__x0012_AVw)îÆ_x0008__x0012_A_,UÙ_x001E__x0012_ARÏW÷_x0012_AU_x0004_nÙ_x0016_R_x0012_A,%¼_x0015__x0003_°_x0012_AÊ{w_x0003_É·_x0012_A¶sÉç_x0012_b_x0012_AãÓõV_x0012_Aº³Ç&lt;_x0015__x0013_AF_x0018__x0001_ _x0013_AÑ_x000C_9}j_x0012_AÈ/v%_æ_x0011_ACò_x0013_jH_x0001__x0012_AjaþÃ_x0012_A4è`Øm_x0012_Aú®r7Rt_x0012_AFýÞJ_x0008__x0012_A£b_x000C_Õ_x0012_A¨]Yæ&lt;^_x0012_ADà_x0011_A½ì_x001F_!_x001B_+_x0012_AÌ$Ø¢ÎÓ_x0012_A_x000F_%b_x0019_y_x001F__x0012_Aw_x0018_dÅrÞ_x0012_Aa£^_x0006_	_x0002__x0012_A±Ù$À#w_x0012_AØ&amp;Oôª_x0012_AkJ.âg_x0012_ACûÐ_x001C__x0012_A_x000D_S_x0005__x000C_Ì_x0012_A_x0001__x0002_°¨Ø¾\_x0012_A_x0005_jC 1_x0012_A,ëYÛKc_x0012_A¨yV\_x001F_¶_x0012_AdN_x001D_¦º_x0012_AÓh{o(å_x0012_AtÚK(®_x0012_A&lt;ùk[Hí_x0011_Aú¶ù÷c_x0012_A¤=°¥aÄ_x0012_A_x0008_@Q1A_x0012_A~]ìÐö_x0012_Aø14_x0012_bn_x0012_A{6_x0003_U?_x0012_A~¨r:D_x0012_AÞ]Ûpç_x0011_A7M:Â=_x001E__x0012_A _x001B_õrb_x0012_A,Ñ_x0012_A_x0008__x0019_1ï_x0012_A(U^{N_x0013__x0012_A¨éÄ_x0012_AÏï(4Ð_x0011_Aß¯_x0016_U:_x0012_Aá_x0003_Ò_x0019__x000E_7_x0012_AdbñàÌ±_x0012_A%¸r_x001D__x0016__x0012_AÀ§qbÝ_x0012_A_x0005_Ú_x001F_¦_x0008_ö_x0012_Atãsò_x0011_AkUt¹/_x0012_A0õS_x0001__x0005_sÃ_x0012_A!êÞL_x0012_AÏÈv_x0018_C,_x0012_AÂÓ Ø_x0011_,_x0012_Ab(w,Ï_x0002__x0013_A)6UÂ_x0012_AòÚ¤ûý¤_x0011_AtûJ^Sâ_x0012_AìöS_x0003_Ù_x0012_Aå¿&gt;°_x0011_AäÊiåéy_x0012_AÀ|x°üS_x0012_AP×_x001B_µâ_x0012_Am6é¾g_x0012_A_x0013_GS'ïì_x0011_A¬ìc×_x0012_R_x0012_A	jÐë)Ô_x0011_AÛÛ_x0004_ÍÙ_x0012_A»ÀÈ_x0012_AãKíøÂ_x0012_A¶	sü_x0012_AñF¼_x0007__x0012_A#_x0015_G©_x0004__x0012_A£-§õv_x0012_A¹JÕå¼_x0012_AÎT_x0019_?ºí_x0012_A~8íÍ.¬_x0012_AcGOÆ5_x0012_AèízÝ}R_x0012_A|ÒÍ`_x0012_A_x0015_á Ì_x0012_Aòt_x0016__x0011_r_x0012_A_x0001__x0002_º²ÑGD_x0012_A?a!ÀÞ_x0012_AS;_x0017_0?_x0012_A¡	}ãÆ_x0012_A_x0006_bvq_x0012_AÀìhÿ#_x0012_AÆ_x0008_Êt _x0012_Aºkb»÷K_x0012_AñÛ_x0003_ó¼?_x0012_AûËØâg_x0012_A"_x001F_²q`O_x0012_A_x0001_y]èu_x0012_A$­%¨w_x0012_A"ÊÒ_x000E_v_x0012_AÑ¢B-¸_x0012_Aé»bUo´_x0012_A­U_x0011__x0012_A!_x0015_ÂU_x0012__x0012_A5~ªéÈÿ_x0011_AsäÍ_x0017_N_x0012_A+¥iFK_x0012_A]l_x000C_ _x0012_A¬óI_x0015__x0012_AAJøVÎ©_x0012_A_|¬£_x0012_AåBGO³:_x0012_A{ýÀÓÕó_x0012_A_x0015_&amp;'W=~_x0012_A½!g_x0012_A%]Cåçî_x0011_Ag.?ÃË_x0012_Ase$w_x0002__x0004_Êæ_x0012_A-ù½+6_x0012_A_x000D_y _x001A__x0012_A¢Óì;_x0012_A¢+Èm^_x0012_Ao²:5[Ã_x0012_AµWr/_x0012_AX¯Ü¹|4_x0012_AÁB)[Òô_x0012_AN_x0007_Þ_x0011_A_x000E_&amp;n4_x0012_AÎ_x0001_i»ò_x0016__x0012_AÅâº^/_x0012_A²¦+FÀ$_x0012_A¨mSJ_x0012_A_x0001__x0004__x000C_A_x0012_A4ì_x0010_W_x0012_AI¬­Lñ*_x0012_AX_x0012_¬_x000B_Dï_x0011_A_x0016_s¤_x001B__x0012_AW¤".V£_x0012_AìØ¤×Í)_x0012_AÄ_x0001_3æ¸_x0012_A?WÍS_x0012_A_x0003_n¶¤ ä_x0011_Aq_x0015_òÇ!_x0012_A_x001F_èeJ_x0012_A\ª-øH×_x0012_AílTG/Z_x0012_A_x000D_]a7YB_x0012_A+_x000B_þÄ_x0012_Aäõ_x001B_w_x0012_A_x0001__x0003_G_x0001_%bgR_x0012_A.J4Mª_x0012_A_x0011__x000D_I è_x0012_Aüqg³*_x000E__x0012_A§_x0018_QÉ­/_x0012_AFØ¥©Â_x0012_A2Ûj(d_x0012_A-]_x0014__x0012__x0013_AU4°þ_x0018_¤_x0012_A_x001D__x0008__x000B_oôÇ_x0012_Al_x0006_?¨K_x0012_A7ËÆ^é_x0012_AçE_x0002_ÚÑ/_x0012_A¹å°'is_x0012_AàñQ_x000E_¾ô_x0012_A_x000B_þC@Ãj_x0012_A|ÖÿhµZ_x0012_A×²_x0012_)u_x0012_Aë_x000E_õ&amp;V_x0012_Air]_x001E_ÃF_x0012_A´ø_x0014__x0015__x0012_A[	,1t_x0012_ACÍZÔc_x0012_Aõ2ø[Ä	_x0012_A_x0010_z§¸·_x0012_A_x0013_Éh_x0012_A_x001B_ö4ë¥â_x0012_Aê»_x0015_H_x0012_AÞ_x000E_ë(_x0004__x0012_AÜ$¢_x0007_!Ã_x0012_A_x0004_¢_x0008_s_x0012_A³àùÈ_x0003__x0004_÷_x0002__x0012_A8Ñ±_x0005_}_x0012_A-_x0019_Ûmi_x0012_AÏ¢_x001C_â_x0012_A?f_x0007__x001E__x0001_Ç_x0012_A¤äç\2_x0012_A2v0_x0012_zé_x0012_A_x0010__x001B_ç60._x0012_Aqþ6_x0012_Aßì«WóG_x0012_A§JvÊ·z_x0012_A¬ô.Ù¸_x0012_AÀ=_x0010_¼_x0012_AB4ç_x0002_ø9_x0012_A_x0007_$bÑ_x000D__x0012_AÏºÙY\U_x0012_A[Ì_x000D_&amp;&lt;@_x0012_Aó5^¯"_x0012_A ¬_x0019_¬¿_x0012_A_x001D_(_x0015__x000D_-_x0012_A¹ltÏ÷j_x0012_Aâ\CÓ_x0011_AQ_x001F_9¯=±_x0012_A_x000E_ûo±¾S_x0012_AÈ_x0008__x000D_#Ð9_x0012_Ac'_x0011_ºý_x001F__x0012_A{Ù_x001A_Û|_x0012_A_x001F_©_x001B_*$ñ_x0012_AýâO_x0012_Aä_x0004__x001D_~_x0012_AHU_x001F_w z_x0012_A_x0015_Ñ$ýç¶_x0012_A_x0005__x0006_7&lt;_x000D_Ô¦_x0012_AÚÄD§Z¥_x0012_A_x0006_0èØ»_x0012_AV_x0002_:L7_x0012_A?)_x001F_ÉÕ_x0012_AwFä$s_x0012_A_x0019_j_x0008_`_x0013___x0012_AÄ ²ÿøí_x0011_A_x0003_`_x0005_l³²_x0012_Aþ+cë_x0018_;_x0012_A;P_x0018__x0002_X_x0012_Aö0Cq²_x0012_AkB;}_x0012_AÂ·È¥Ò_x0012_Aví(ÿR^_x0012_AáTÏcúX_x0012_A_x0004_óy83ð_x0011_A9Á_x0018_2_x0012_ApÚü_x000C_S_x0012__x0012_A´_x0010_\#_x000C__x0012_A&lt;bí?À_x0012_AÑø_x0001_I_x0012_A³%¶®&amp;_x0012_AÆ×6e_x0012_AD¸W_x0012_A_x0002_äÜå_x0010_o_x0012_AUýTô÷_x0011_Ab#´_x0001__x0012_Ar_x000F_ýÖ_x0012_AcôâWâ_x0011_A+Õ±_x0014_Ô(_x0012_AA ï_x0001__x0003_÷_x0012_Aï=Ó¸¬I_x0012_AÃoj¦í0_x0012_AEÏD`÷ã_x0011_A³òÒY_x0012_A^_x0002_\h_x0012_A_x0002_DeCý]_x0012_ArñM§Y_x0012_Aw_x000E_ØýÃ_x0011_A_x000C_\U_x001D_Y_x0012_AÑP¹.e_x0012_AºB&lt;_x0012_Az$S5ÿ_x0019__x0012_AÉ±óæmc_x0012_A7CîÛ&amp;_x0019__x0012_AÄñ¦AÑè_x0011_Ax6Íú¨_x0012_Ac_x0004_¹¢î_x001D__x0012_A!¢Uf_x0004__x0013_A#W"¢_x0012_AÌ]3'ï¯_x0012_A©_x0017_ºy_x0012_A"ØHW$¢_x0012_AÉy2Â\ _x0012_AÕu&lt;Òóü_x0012_A[pd¹_x0012_Ak_x0007__x0010_1_x0012_A_x0008_m¥bC_x0012_A=3CÂw`_x0012_AFæi]_x001F__x0012_AÍ_x0002__x0017_µ¥_x0012_A½ÑÀ¿å_x0012_A_x0001__x0003_E¥,_x0019_·_x0012_ABò`&lt;Í_x0012_A7C·©Û¾_x0012_AM¤ú!Øè_x0011_A_x0002_#Ra_x0012_AoMr¦E_x0012_AãÓÜÃ`_x0004__x0012_A:_x0007_)_x0002_Ää_x0012_Am`^Ù_x000D_´_x0011_A_x001D_\¥ÎGO_x0012_A_x0012_o=Io_x0012_A_x000D_|_x0017_¶Z`_x0012_A¯ Ñi_x0012_A_x0006_Ú;dË_x0012_A!AaÛ)_x0012_A.l i©Ò_x0011_AuÅN°]~_x0012_AòLT_x0016__x001F__x0012_AÆ@l_x0008_àS_x0012_A_x001F_ÆìP@_x0012_A_x000D_+Bi~_x0012_A("ù*§_x0012_AîÖè[_x0010_¥_x0012_Abúe_x0001_fJ_x0012_Aì¡Íë'_x000D__x0013_AîÀ,¬TL_x0012_AÂÅxÃAÝ_x0012_A_x0017_e_x0007_Zhë_x0012_A×A_x0016__x0012_AâM_x0019__x001F_k_x0012_A_x0002_ßñ¦Yñ_x0011_A§`h°_x0007_	T_x0012_A_x0013__x0012__x0003_bÚ_x0012_A_x0005_UrQ1ì_x0011_AÛ_x001F_j_x001D__x0014_P_x0012_AQÔRÍz_x0012_A\_x0006__x0002_Õ_x0018_e_x0012_ARC)&lt;8T_x0012_AÃ_x0002_êD«_x0012_Añ/^k_x001D__x0012_Aæ_;_x0008_b_x0012_Aås±\Ó_x0012_Ad_x0005_C¦_x0012_Aé_x0013_8üyh_x0012_AÛ&amp;±_x0011_V_x0012_A_x001B_y_x0013_%ù_x0011_A"%_x0015_7ê:_x0012_Am_x000C_Õ#Y­_x0012_AIoü_x0001_)_x0012_AÍ&amp;Rß¢_x0012_A_ÄU§ùr_x0012_AØx¹_x0012_A_x0005_1]Ý«_x0012_AÀs²0_x0012_A_x000D_Ca=_x0012_A_x000D_N-y_x0012_A|~Oi¨Ç_x0012_A\"ïïó_x0011_A_x0018_i4© _x0012_Ab\)Cta_x0012_AÐØ_x0002_·ñÁ_x0012_A "÷·Ë_x0004__x0012_Agä]Uô_x0011_A_x0001__x0004_Wò¶_x000D_¦_x0012_Aëvöw_x0012_APQ»@Ã_x0012_A»¡_x001D__x001F_S_x0012_AÝÐ_x0001__x000F_=_x0012_A__x000F_ðõúo_x0012_AzNéP¬_x0012_AW½M½_x0012_AÈØ	Æ_x0012_A³(_x0001_c©_x0012__x0013_Aek_x0012_Ò_x001A_±_x0012_A3×\ Ö_x0012_A¼_x000C__x001B_3_x000F_Ö_x0012_AZ_x001C_ªn%_x0012_A$_x0001_f[_x0012_A=½=ËÆ+_x0012_Aq_x0006_$p_x0012_A	_x0007_uË_x0012_ApÛG_x0001_T_x0012_A_x0008_/éð_x0005__x0012_AÌv?_x0015_sN_x0012_AÁ¹8_x0013_v_x0012_A0îjE¢A_x0012_AàÕâgþA_x0012_A?Â_x0001_â_x0012_Aø¬§_x0015_×t_x0012_A@*,ÿ^²_x0012_AUm_x0019_âq_x0012_A?Ð?8#_x0013_A3ò´Fóà_x0011_Axàz_x0003_×_x0012_A_x0002_êhç_x0001__x0005_Z/_x0013_A\Vó[Û_x0012_A³_x001E_îãz_x0012_AíÿºL%_x0012_A_x0003_»_x001A_ÍA_x0012_ASPÅÈN÷_x0012_AÍô/eâ_x001D__x0012_Aõ[À_x0003_ê_x0011_Aàn_x001A_¯fÜ_x0012_A¹×6£UJ_x0012_A_x001B_#Ä¾_x0012_AVeTb_x0012_A_x000F_ßYÏØ9_x0012_A_x001E_Ìò,._x0013_A¥_x0018_q-&amp;}_x0012_AÐ TÉèl_x0012_A#LSª¡_x0012_A	~i6úá_x0011_AmQvº_x000F_¾_x0012_AHJ0Â_x000D__x0012_AÚ%ä-_x0003__x0012_A]¾Úf_x0006_Ú_x0011_AdFï¹0o_x0012_ARÀøÚ^_x0012_A°z_x0005_º7_x0012_A¬±ñ:Xq_x0012_AÌÞ_x001A_»_x001E_­_x0012_A_x0002_aVû_x0011_A_x0004_©ÖÚ_x0014_d_x0012_Ao'eYú_x0011_AoÒ`ZÄÑ_x0012_A_x0001_ö_x001F_u_x0004__x0004__x0013_A_x0001__x0003_¿»^B_x0012_AfuÂ(;&lt;_x0012_A_x0002__x0001_î+M_x0018__x0013_Aiäq®_x0012_Ai	DÛ"_x0012_Aµ[&gt;AZ_x0012_A/_x000C_fô%_x0012_A:_x000F_ Ô_x0012_Aã!R°¡¥_x0012_A_x0007__x0004_W_x0002_5_x0012_A@$_x001D_Y+	_x0012_A_x001C_)_x000D_c_x0012_AÆK_x0006_öªs_x0012_A_x001A__x001F_"Xk;_x0012_A¹²F_x001C_;"_x0012_A¹z}ãâ;_x0012_A_x001B_Uß_x001B__x0012_A¼;´8_x0012_AàZÇ?_x0014__x0012_AAï_x000C_¶%_x0012_AKd,3ïi_x0012_Aï_x0016__x001F_"{X_x0012_ANx¹]Æ×_x0012_A&amp;¹ß¡¨x_x0012_A(`&gt;_x0012_A(bâ_ä_x0012_AFj4ì_x0008__x0016__x0012_AÐ;HbÖ;_x0012_AJ_x0004_ jÆ_x0011_A_x0002_öî+_x0004_n_x0012_Aj½ÁÄ*_x0012_A§çYë_x0001__x0004_Þ[_x0012_A3ô¨MÏ_x0011_Aïjc4åZ_x0012_A_x001E_ÏS¾f_x0012_AN£-&amp;_x0012_AH	Ê_x0014_Iz_x0012_Aôg_x0015__x0008__x0014__x0012_A#õ#7_x0012_A_x0007_ï³_x000B_´2_x0012_AóRÉ7_x0012_A©ä&gt;)_x0012_A´Ð¤cÁW_x0012_Aw&amp;Æ8Ú_x0012_Atà±¥_x0012_AôL	ë_x0012_Aâ4nøC¾_x0012_A­`KuOÊ_x0012_A{£gY\$_x0012_A#EÐ_x0007_ÿ_x0012_A_x001B_rz_x0003_uí_x0012_A_x001F_äÝ&gt;öV_x0012_Aö._x001C__x0012_A9Ö¦#_x000B_@_x0012_Aä©mëi_x0002__x0012_A,¦Dç1_x0012_A2_x0018_¯Û³_x0012_Alk5¦yû_x0011_AøÑÎ	;_x0012_A^#{/_x0012_Aº¸±sH°_x0012_Aª_x000D_ä_x0003__x000B__x0004__x0013_AªAãlO¢_x0012_A_x0005_	ád_x0007_º¨G_x0012_AkÛ_x001A_®*_x0012_A_x0008_*+_x001E__x0013_AßÖ1[§ã_x0012_A(¨yÁÇÌ_x0012_A^_x000B_¢?Ç_x0012_A(_x001C__x001F_Q¿_x0012_A=_x0016_z _x0019__x0012_A_x0008__x0015__x0007_÷Ø&gt;_x0012_AáBhíÎ_x0012_Að¥ jÒ_x0012_A_x0006_8äÂ_x0005__x0012_AF¼­PÂ_x0012_AA'"|£_x0012_Ay¼_x0004_j¯m_x0012_A?ïÕØu_x0012_ArýÛÛ_x0012_A¥´@µ5A_x0012_A°îvq»_x0012_AÓãþ¢_x0012_ABx©¶_x001C_2_x0012_A'G±|_x001B__x0012_A?&lt;_x0002_²v_x0012_At(")©_x0012_A¬Ï[»_x0012_AwÂ0ëì·_x0012_ANIùé«_x0012_A²×9Wù_x0012_A_x0001_¤e`i&lt;_x0012_A_x0010__x0012_é4_x0018_	_x0012_Agp_x000B_¬Ãê_x0012_AÕ_x0003_w_x0017__x0001__x0002_`º_x0012_A1çJL¥_x0012_Aëx_x001A__x0014_ßJ_x0012_AS,¡Ìp_x0012_A_x0004_Îý¿_x0015__x0012_A Z £ó_x0012_A¶WÚÏXz_x0012_A)¾.JË_x0012_AÊ4*³{_x0012_AêÉ_x0013_¯6_x0012_AÔ]áHP_x0012_AVèQuJó_x0011_AI_x0008_·¤V»_x0012_A)ïÆì®w_x0012_A_x0018__x000D_A!_x0012_AêVBØ_x0012_Aï_x0011_û¬_x0010__x0011__x0012_As)n)_x0017__x0012_Au#rüF_x0011__x0013_AF_x0008_zäóÉ_x0011_AíÛ¹_x0006_¼ù_x0011_AÇÖø÷_x0015_ª_x0012_AÍ°­Ì_x0012_Ak_x001F_; @_x0012_A$vnâëÓ_x0012_AÞ£¡(	_x0013_AodÈ_x0012_ñÃ_x0012_A_x0003_Cém©_x0012_A&lt;_x000E__x0002_-tÿ_x0012_A_x0005_Ï:^Ñ _x0012_A_x001A_Z;r_x0012_Aéû[Ç_x0012_A_x0001__x0002__x0016_àNC_x0012_A_x0019_\iY_x0012_A*_x0010_æNg_x0012_Aù¼[9y_x0012_A_x000B_Å_x001F_tùê_x0011_A_x001C_uÑÉ_x0012_A_pÆÓ++_x0012_A¬%_x000D_¬_x0007_w_x0012_A_x0007_¯«iu×_x0011_Aäà"µ÷¹_x0012_Aùlý_x0014_JÄ_x0012_A³_x000C_[ª_x0012_AF-Î?_x0012_A_x0017_áZJÒû_x0012_A¨_x0007_BÊ_x0012_AÀÌ|K_x0012_AÅÃÌ_x0012__x0012_AÐH5u³_x001D__x0012_Acm_x001D_ÇP_x0012_AÎPyÒN_x0012_Ar_x0001__x0012_è½_x0012_AJ_x000D_3+É£_x0012_A)40g:_x0012_A'¢_x0010_ª÷_x0011_ARe·íf_x0012_A~w°¹X_x0012_A_x0015_¼ê¿_x0012_A$Y_x000C_¸®_x0012_AL÷ã_x0019__x0010_J_x0012_A/­_x0001_IÆ_x0012_A_x0010_²_x001E_c-_x0012_AÃÛPs_x0005__x0006_~å_x0012_Að&amp;Ó_x0019_°9_x0012_Ac_x001A_]l¬²_x0012_ACü¡M_x0013_A's*õì£_x0012_AÃXÊb_x0003__x0012_A_x000F_$Ëk¸_x0012_A _x001D_wR;Ò_x0012_A_x0002__x0005_Åf_x0012_A- 1â¿`_x0012_A¬)ÑØwÕ_x0011_A`W,JI8_x0012_AfÊ)_x0003__x0012_A7Dó¡U_x0012_AS?ãr_x0012_A»²%m&gt;W_x0012_AÍ=¥_x0018_Ý_x0012_Am¿Ð)jì_x0011_Aä_x0013_	u_x0012_A S(4_x0012_AfdÄæ_x0012_AT´_x001D_=ü_x0011_A_x0002__x0017_¬~ø°_x0012_A_ÄóÞ0Å_x0012_AN´ÎY_x0018_©_x0012_A_x0004_3_x001D_ØÛ_x0012_A52x6[_x0012_Aê_x0001__x0015_øÑ_x0011_A%_x0006_è}¨_x0012_AÈeK.gÑ_x0012_A_x001E__x0012__x001E_W`î_x0012_A(tÌ\E©_x0012_A_x0001__x0002_ü_x000F_Xæê_x0011_Añ.¡vdB_x0012_A²_x001B_ Ñ*_x0012_AËÃìº7¹_x0012_AåÒÄ_x0019__x0012_AÊ_x001B__x001E_Tí_x0011_A¿_x0015_drÒ_x0012_Aìg_x001E__x0012_A_x0013_·3½ôw_x0012_AmôÁÊ_x000E__x0012_AÑL©&amp;_x0012_A]d!ÊÏ_x0012_A_x000F_b§í^_x0012_AS_x0017_@&amp;_x0012_Au_x001B_ÄoãH_x0012_Añ¦Âµõe_x0012_AÏè§ýæ_x0012_Ayäì¯Ä=_x0012_AÄ¨:Æ¶_x0012_A_x000D_D±8o?_x0012_A¦&amp;n%!_x0014__x0013_Aß0²od_x0012_Aö_x001D_ÂÓ2_x0012_A_x0008_nâ_x000B_¸_x0012_Ai§íÎ_x0012_A_x000D_ÐKÖ_x0012_A_x001C_=Ñ®Ë_x0014__x0012_AB*ëÄ_x0012_Aö_x0008_y_x0006__x0012_A±ÆÒ_x0016_ä_x0012_A_x0016_ÿwúÁ@_x0012_AÃ_x001A_'ñ_x0002__x0003_äC_x0012_AÀ2üáw?_x0013_A_x0017_E_Çe_x0012_A^Æqd_x0013__x0013_An¬6+_x0010__x0012_A_x000F_jFMºÐ_x0012_AãÜÝÌhD_x0013_A²Ï_x0010_i3|_x0012_A¢n©Õ[l_x0012_AdcÐFXô_x0012_A»ËW×_x0012_r_x0012_Aê_x0002_d]`V_x0012_ApY_x0019_§*_x0012_A}_x0002_(ô|C_x0012_A6AÝ_x0001_$À_x0012_AãÑ;Pï_x0007__x0012_AÍTe*r!_x0013_A"£V{,Á_x0011_Aý_x0017_zþ!_x0012_A¨í_x001E_j »_x0012_Aí!ñÈ_x0012_AÏÚÄR_x0012_A,3V½¡_x0012_AË_x000E_º_x0003_l_x0012_A&lt;"_x0004_î©_x0012_Ah|j5ÊJ_x0012_AÈºEHw_x0012_AíÐ$Uã_x000C__x0012_Ajq%oÅ¨_x0012_Ax_x0006_¨=zn_x0012_AÅÅ¶×m_x0012_A_x001C_cVÒ»ª_x0012_A</t>
  </si>
  <si>
    <t>7a96fd01307a8471377fd4827feae05f_x0001__x0002_ÅPþð_x0012_A³¹i$0_x0012_A_x000D_Í3¯_x0012_Aâ_x000D_^G*E_x0012_ANËõ_x0012_A»o\2l_x0005__x0013_A9NÒîÑV_x0012_AºpûlÀ_x0012_A,_x0004_|_x0002__x0016__x0013_A!ÓãñE_x0012_Ad×Å¾_x0012_AÈÙ®æV_x0012_AL,Ó_x0007_i5_x0012_Ay-A¥ß_x0012_Ab;|5òx_x0012_A_x001A__x0011_²_x000F__x0012_Aö2Ð_x0005__x0012_AQju_x0007__x0012_AÈlÊ_x0002_¸__x0012_AÔÔ§Xö_x0011_Að¸_x0006_3_x0012_A¼´_x001E__x000C_H_x0012_Aéc6&lt;a¶_x0012_AeNg ÊU_x0012_Ah+Æ£Âg_x0012_AäO_x000D_)äè_x0012_AÛð_x0002_h_x0001__x0012_Aß_x000E_ýåæ_x0011_A9¾(v_x0019__x001C__x0012_A6_x000B_=_x0017__x0018__x0012_Aï³JíA _x0012_Aäö_x001A_ï_x0004__x0005_;S_x0012_A#¼Hë_x0011_A®M_x001D_æg_x0012_A I_x0011_¾à_x0012_Aêå_x0002_Ós_x0012_AJ·g_x001A_8Q_x0012_AeÖ_x000D__x000D_Zà_x0012_AÍÖ_x0006_ ]_x0012_AõAgÅn_x0012_A'WØ½:_x0012_A5t_x001F_Ó_x0012_A_x0014_¢¿_x0012_A_x000E_){-!_x0012_A_x0002_z»º~_x0012_AÈ_x001E_ªÕ_x0016__x0017__x0012_AÁÑåÊ[_x0013_A0é'Â_x001E_á_x0012_A_x0012_JÃz|Í_x0012_A&amp;Ô&amp;ö³_x0012_An1_x000E_C_x0014__x0003__x0013_A5Y\2	æ_x0012_A2ùçü&lt;1_x0012_AES(¿õÞ_x0012_A_x0003_\kÏX_x0012_A_x0003_!U_x0012_AÕ_x001C__x0014_³_x0012_AÈ3Øâ=_x0012_A_x0001__x000D_©MþM_x0012_A1_x001F_åÊw@_x0012_A'_x001C_¡æK_x0012_AÍ¤ëYj©_x0012_A·ý¿²~_x0006__x0013_A_x0001__x0002_@_x001E_UvÏ_x0012_ANç_x0005_ûJ_x0012_AÕÑõj+¨_x0012_A{ï^ù	³_x0012_A3¬ýÑ½A_x0012_A¤x&amp;q!ß_x0012_A=Â¥tÇ_x001B__x0013_A'«%Lrb_x0012_Aôeù_x000F_]_x0012_AÙê1`T_x0012_Al_x000B_^\@_x0012_AØn`é~_x0012_AS_x0001_Þ÷_x0012_AG6Ò_x0007_8x_x0012_Aº`w_x0012_AIu]÷_x0012_Añä_x001F_¯ç_x0012_A)ÃñÐ_x0012_AOcJ)Ü_x0012_A_x0010_§¨Ü+z_x0012_A(Ý~^§m_x0012_AYRúK?¦_x0012_AG2xÛüþ_x0011_AÂ -_x0010_¬¾_x0012_AHHn¼¬_x0013_AÒ³usç`_x0012_AH_x0002__x0012__x0012_AÖÅDcov_x0012_AÉ[_x001E_u_x0012_AÆÌKûÞ_x0011_A¥_x001C_õc7_x0018__x0012_Aº_x001F_Q_x0006__x0001__x0002_Nh_x0012_A_x0002_RùAÛà_x0012_A©Òj_x0017__x0005__x0012_A÷S_x001C_¬_x0012_AU,k\ð_x0012_AÒ,t`Q_x0012_AÞf_x001A_êbK_x0012_A@îk)µ_x0012_A_x001F_¢¿|­_x0012_A¼JÐ_x0002_h}_x0012_A±è_x0012_ï3I_x0012_AÑuÚu&amp;W_x0012_AXú}=oÎ_x0011_AÄÑÚÃC_x0012_A«7#°h_x0012_Aµ*åAm_x0012_Aä£U_x001B_N_x0012_AÖ*oJtZ_x0012_AC2°ü_x0011_Af°`ÊÀ¦_x0012_AöxkìäF_x0013_AÆ5Ìæp_x0012_AÜKÐU_x0012_AIl"Þl_x0012_A¯äX|ÍÃ_x0012_A 8¼dÈ_x0012_Aç80qù_x0012_Aª_x001C_«îÜÔ_x0012_A_x0015_ju@â-_x0012_Aèe_x001F_-¼_x0012_AÁÕh¡_x0003_4_x0012_AAà¼ÐÖ%_x0013_A_x0002__x0005_Îî_x0019_ñ; _x0012_A_x000D_7d[Q¸_x0012_AÊðþP_x000D__x0012_AËïÈ¼u!_x0012_Awø_x0017_¬ÚÚ_x0011_A_x000B_¢ýÔ#_x0012_A¡[Ç¼úÀ_x0012_A_x0010_°	es_x0011_AHç_x0012_Aº¢]bµÄ_x0012_AF¯HË$à_x0012_ASà_x001A__x0004_i²_x0012_A]ÚÛ!û+_x0013_A_x0006_Ó|_x0007_;}_x0012_A@_x000C_"_x0001__x0006_ý_x0011_Aè#Îñ×_x0011_AßJ_x001A_ÆËü_x0012_ACëå§_x0012_Aï_x000C_ü76_x0013__x0012_AU£Q¬éF_x0012_A;)_x0003_öv_x0012_Añ5t_ô¦_x0012_AP_x000F_DãÍ_x0012_A,kÀ1_x0012_AÞ :Ô&lt;l_x0012_AO_x000B_À_x001F_!´_x0012_AÓ_x001F_2#Â_x0012_A.sI©.X_x0012_A2D´y{;_x0012_AmÖRZp#_x0012_AP¾_x0010_¯_x0012_Aû´@a_x0005_	d_x0014__x0012_AY_x0015_®¹_x0012_AýjÀ¾_x0012_A_x0016__x000B_ìfo_x0012_ARù@¦_x0012_At_e~_x0006_G_x0012_A_x0003__x0012_ðXí«_x0011_As¿_x0008_å_x0012_A à\5d_x0012_A±}?ùÿd_x0012_Aû2xØBß_x0011_A{^Áù_x0004_d_x0012_A[géø_x000C_ù_x0011_Aý9ûdËì_x0012_A6®í«c_x0012_AÀR_x0015_5r_x0012_A@q¹©Î_x001A__x0012_AÔû´_x0010_~_x001E__x0012_Aß&amp;*_x0001_	Í_x0012_A_x0008_Ø!p_x0012_A_x0003__x0017_Bs_x0012_AÔ&amp;Ô~Ê_x0012_A8ßc¹Æ?_x0012_A(YzÀO_x0012_AÇÞô_x0006_IÞ_x0012_A#_x0007_§ÌùÈ_x0011_A¥ýâ"È_x0011_A_x001E_µ_x0010__x0014__x0002__x0013_AéÕK¦_x0012_AM_x000D_óP_x0012_Aä*n°_x0012_Aá×"a-_x001B__x0013_A_x0001__x0002__x0011__x0007_»-Ñ_x0012_A_x0018_1[;/é_x0012_AP­NòWÝ_x0011_A«ù_x0006_E3_x0012_Aygi¨_x0012_A6ËÒs_x0012_Aº_x0013_®+_x0002_´_x0012_Aä_¾_x0004_#[_x0012_A_x0012_²Y(åð_x0012_AOÄ´Á_x0012_A©:_x0011_»hL_x0012_AD§zä_x0007_p_x0012_AóÅóä'è_x0012_A¸GQ Ò_x0012_A)ïK&amp;È_x0012_A*ØPÓò_x0012_AQ	^&gt;j_x0012_AòÕÇ¼ø_x0012_AQYôr¦_x0012_A/&gt;é5R_x0012_A°§â_x0001__x0013_Aå®_x0010_Ä÷_x0012_APLÍHZ4_x0012_A´¶¬R®_x0012_AÔ_x0013_0v_x000E_8_x0012_A)p_x0005_b!_x0012_AS?UÉã§_x0012_AÁh¨\_x0012_AÒ°oÈ_x001C_7_x0012_AîÄ	8ßú_x0011_A5_x0013_ªâ_x0015__x0012_Anq,_x0001__x0002_RG_x0012_A TÒúÓÊ_x0012_A_x0014_Ó_x0002_4(%_x0012_A_x000C_¼MYãa_x0012_ALÚE~_x0012_Aõs_x0013_Ú´T_x0012_AÔ_x0018__x001D_©p_x0012_A¬|bÀ_x001F_i_x0012_A3ç_x0007__x0011_g_x0012_Al!Þ ?ª_x0012_Aã[QÆÎ_x0012_Ae_x0006_c_x0012_AwÎ )1_x0012_AU_x0008_ê¢_x001F_ç_x0011_AM­ïí__x0012_Alôü¯_x0012_A¼Òï_x0002_8_x0012_AFJ_x0003_íX¦_x0012_Aô7¤È=`_x0012_AÐp_x0011__x0007__x0013_AC$Ö_x0018_L_x0012_A»ñM_x0003__x0012_A_x001F_ùtÒ¹_x0012_A_x0001_ VÏ_x0013_g_x0012_A_x0019_ÂÝvº_x000E__x0012_A_x001A_¬üùÉ­_x0012_A*Þ_x000C_T_x001C__x0012_AQ*|rS_x0012_AÊî&lt;_x0014_À_x0012_A_x0018_à»	©_x0012_AS	_x001E__x0013_9_x0012_AÏm´qo3_x0012_A_x0001__x0002_ugt_x0017_;|_x0012_A²:Dêd]_x0012_A8É²íò&amp;_x0012_A_x000D_îe?J_x0012_AÆ_x0007_yc_x0012_A`k~y_x0012_AdÔÈWI_x0012_AO·2_x001D_þ_x000B__x0012_AJ]wI_x001E__x001A__x0012_Aî`'À0C_x0012_A_x000E_ ÌcY_x0012_A`\:m©à_x0012_A¼ð_x0001_(_x0012_AéOBPj_x0012_A{Df_x0019_}{_x0012_Aâá%_x0013_A¥f8-s­_x0012_AòsºÀÛ_x0012_AÁ_x000C__x000D__x000E_},_x0012_AÙeµöhÙ_x0012_A®ÙZF_x0012_A_x001F_ç (_x0012_A÷_x001D_Qè_x0002__x0012_A-¹Ã_x000C_Ët_x0012_A6Û_x001A_d/=_x0012_AÖY _x0019__x0012_AM_x0010_bàly_x0012_Aµ_x0008_[ßj_x0012_AÈ%Ø_x0007_v0_x0012_AªèY8½É_x0012_AÉò¹y~_x0012_A_x001A__x0013_S_x0001__x0002__x0011__x0012_A¿ùîiú¡_x0012_Azs_x0018_Æûÿ_x0012_Ar_x0017_Ýïb_x0012_A_x001C_«¾e#_x0015__x0012_AÊ"]&lt;_x0012_AE_x0015_:à¢_x0012_A_x000B_Ð{x$æ_x0011_A_x0017_êY±_x0017_U_x0012_AéòNÃT'_x0012_AoånÙY_x0012_A_x0015_`~DÎ_x0012_AðJ÷_x0003_D_x0012_A6;2_x0019_±_x0012_A¦%[ý_x0012_A_x0008_×_x0004_S_x0012_A"@Ïx¨}_x0012_A­Lq_x0012_Ad_x0007_Õjü_x0008__x0012_A¾_x000F_ä,ì_x0012_Anq°®_x000C_F_x0012_AOEÕå\±_x0012_AkÂãÚ_x0001_J_x0012_AKlwÜ;u_x0012_AD«1÷](_x0012_A²ÑNö@&amp;_x0012_Aðâq¹_x0012_AÀ§c`µ(_x0012_A¹_x0018_?p6_x0012_A&lt;&gt;v=_x001B__x0012_AVévp_x0012_Aùâ_x0011__x0012_#F_x0012_A_x0002__x0004__x000D_6Îlæ_x0012_A_x0019_7èk$¥_x0012_AÀ¤¬HA¯_x0012_Aà9=»;_x0012_A_x0002_Ì_Â_x0003__x0012_A_x001F_¦-þ_x0011_AÀyæs_x0012_A¢NvÆé_x0012_A\âx_x0008_¿_x0012_A_x0011_'ìÚÁ_x0012_A._x001A_ë_x001E_½_x0012_AKÏ_x0013_*_x0012_AÜT§Éç_x0012_A_x000B_Fb÷í¡_x0012_Aãv#&lt;_x0012_A·+¯e_x0012_Acya_x000C__x0019_£_x0012_AÈ_x000F__x001C_é_x0012_A_êïät_x0012_A|v5{_x0012_A¸í Ns_x0012_A¸_x0011_txê£_x0012_A_x0006_uöhH_x0012_A_x0013_¿Ú'}x_x0012_AÏÄ¨Æ`_x0012_AëD`O_x001A_x_x0012_A}²=5áÅ_x0011_Aãò_x001C_ÖÛ%_x0012_AÝðÑv_x0012_A¦­_x0005_á_x0001_|_x0012_A_x0015_Ïh_x0012_A_x000D_|È_x0002__x0003_Fr_x0012_A8FyL6_x0012_A'+küÒ_x0012_AÙÎ_x001B_=_x0012_Aç~(ptø_x0012_AÈÛ;Û¨`_x0012_AþoH~3_x0012_ALü³:[x_x0012_A­÷©ó'_x0012_Aæé½6M_x0012_A-ã»CÑµ_x0012_ACÇ²1*_x0012_A_x0005_Ú×6!y_x0012_A³¢_x0007_h_x0012_A0¦ `¢u_x0012_A` WJ_x000F__x0012_AÛå)µr_x0012_A_x000D__x0012__x000D_/Ñ_x0012_AÑÝáîÑ_x0012_A_x0011_ãÞú	K_x0012_A¢ÆE|_x0012_AÔJ[å{°_x0012_Aâì°_x000F__x0012_AoØv(_"_x0012_AyèýÝ)_x0012_AüP]_x0005_¥_x0012_Aä×¤&amp;²-_x0012_AÀË¢ß_x0016__x0012_A.Y£_x001D_\_x0012_A´@¨_x000D_ä$_x0012_A¾_x0014_ds_x0001__x0013_A«±¡ö¸ñ_x0012_A_x0003__x0004__x0014_±i_x0005_P_x0012_AÓÙá#V\_x0012_A³FÎÆßX_x0012_Apù!_x0014__x0007__x0012_A´s0bF¤_x0012_A6ü¹ã_x0012_AåÅh ¢L_x0012_AlZ_x000D_ñ}r_x0012_A_x001B_Oð?¡ú_x0011_AýW±e_x0001__x0012_A)D6`Ìk_x0012_ApÒQäuO_x0012_AÈÁµ#$_x001D__x0012_AX`Ü²w_x0012_Aÿ¢å_x000B_ìÉ_x0012_AÎ±£$´Á_x0012_AMgGF_x0012_Aùã`P6p_x0012_Aã^cª._x0012_AïÊDë®T_x0012_Aæ®_x0014_g1_x0012_AU@ºí_x0011_Z_x0012_AjQ_x0014_¦_x0012_A_x001F__x0002_åî{V_x0012_A¨_x001A_}TÙ_x0011_AEXä	_x000F__x0013_Aê¥_x0005__x0014__x0012__x0012_AE°?æÖö_x0011_A_x0016_ØÌ=ï×_x0012_AÿQ^2M_x0017__x0013_AÅ±óSG»_x0012_A_x0017_He¿_x0001__x0004__x0002__x0012_AN_x0013_jw¨_x0012_A_²Óâ?g_x0012_Anz_x0012_Aµ_x0010_aô¤_x0012_A_x0017_\G#_x0012_A]xÇÞuÁ_x0012_A_x0005_U¦Ô74_x0012_AZüïòâ_x0012_AARóäâ]_x0012_A_x0011_º!F=D_x0012_A4ý±íÜ_x0012_A®Ô¼lþ_x0011_A¸#Ef_x0012_AÃ¼nJ_x0012_AÕ_x0006_lÑÝ_x0011_ANÃÂãò_x0011_AI:y?_x001C_¯_x0012_A"_J¨_x0012_A=Ð¯_x0011_Á_x0003__x0012_AÍ2Jè~_x0012_Ax¾)ßo_x0012_A5×_x0003_à_x0012_A/§v_x0005_¶L_x0012_AªÛ_x0007__x0012_Ad	Uk_x0012_A­Ym¸B_x0012_A|a.|xÔ_x0012_A²?_x0003_Þs_x0012_At=Ý©_x0019__x0012_Aë^ÙU(_x0012_A3±_x0011__x0004_Y|_x0012_A_x0001__x0002_êJý®_x0003__x0012_A_x0011_Ä_x0005_ÃÆN_x0012_A_x0017_ÈPbz±_x0012_A_x0006__x000B_eßQ_x0012_ANÏ ½_x0003_à_x0011_AV_x001F_k_x001F_x§_x0012_Aù°í÷` _x0012_Aç&lt;uÈ  _x0012_A¾gqÚ_x0011_A©Ð¤_x0003_m_x0012_A0À¥÷_x0011_õ_x0011_AÔð¥Ô~_x0012_AÝø7îY_x0019__x0012_A°_x001B_4;Âø_x0011_AkâÜ\R_x0012_A­z9è¤_x0012_A¾QXöïz_x0012_AZéÒÙ_x0012_AÑ_x0002_y¼N_x0012_AfG9Fñk_x0012_A¤«®yûC_x0012_AVÇqMåv_x0012_A&amp;_x0005_Ô_x0004_äW_x0012_A|v¤Ó_x0010_æ_x0012_AV(î_x0012_A_x000F_w_x0017_r¶_x0012_Aà_x001A_yDÛp_x0012_A(£ß_x0016_L_x0012_A²Õ÷_x0005_B_x0012_A2J	õ5F_x0012_A§×ÄÞ®]_x0012_AEÝ_x0001__x0004_A_x0012_AÒ_x001D_ìÍ8Å_x0012_Aä_x0012__x0005_t[_x0012_Aè¿_x0004_Ãó_x0012_Ao_x0015_úÂb_x0012_Aö¨`µ_x0012_A§Q«X_x0013_w_x0012_A¸_x0003__x0015_{_x0006__x0012_AG²ûR%_x0012_Ar_x0003_vG_x0012_A´éÂs_x001C__x0012_Aø_x000B_Ò_x0007__x0012_A@lE_x001F_c_x0012_A_x0007__x0010_î_x001F__x0012_A°_x0003_2W_x0012_AVy_x001D__x0007_Áq_x0012_A@_x001A_ü_x0011_*"_x0012_A7G[×b_x0018__x0012_AÄDñh_x0017_&lt;_x0012_AÃ_x0001_±S_x001B__x0012_A·ÆÖí_x0011_A\x/¡´R_x0012_AIjÃ¨xo_x0012_A­ÆH¸ej_x0012_AàGæZ_x0012_Ai Û7kç_x0012_AfáømW_x0012_A_x000B_Vì_x0011_1²_x0012_A2Ã_x0002_'{g_x0012_A_x0013_£I²_x0012_A%_x000F_Oè_x0013__x0012_Ae"_x0008_5_x0012_A_x0006__x0007_ØzáJ×_x0012_A*e._x001B_7_x0012_Apv_x001B_Ñ]r_x0012_Aß?gÍç_x0011_Ay¼íÑ_x0004_®_x0012_A_x001B_U½_x001A_Z_x0012_A_x0019_&lt;80]|_x0012_AHW+_x001D_ùº_x0012_A pÐO_x001F__x0013_AJ2ÈIõ_x0011_A`SgürÆ_x0012_A_x0005__x001B_£	Ð_x0012_A©yýTåº_x0012_Aëoc_x0015_]_x0012_Aºù_Zøn_x0012_A÷ÜEs Å_x0011_A_x0002_^Ðé_x001E__x0001__x0013_A¸Ò_ _x0008__x0012_A{_x0005_1Ò_x0012_A_x001A_D|ÏÁã_x0011_AÀüj_x0014_²Ç_x0012_AÉêèâÉ_x0012_A/$Jä_x0011_AÙbº§F_x0012_AHÑ¥J_x0004_z_x0012_A¡Ñ±±LÌ_x0012_A_x0018__x000C_oï+_x0012_A®â°_x000E_Î¸_x0012_AS¦°î_x0012_A_x0003_¹¢_x0016__x0012_A}_x000D_¦r«_x0012_A_x0008_âÛ7_x0003__x0006_6G_x0012_A_x0001_j²_x001C_:_x0012_A¤X_x0013_&lt;	_x000F__x0012_AÄ_x0006_îUª_x0012_A(_x000B_öh»À_x0012_AfêÅt|_x0012_A_x0013_Ù#gÈ_x0012_A_x0001_¢Þ-^_x0012_A|;h&lt;_x0012_A¾AÀl_x0012_A:Ög­Ò¢_x0011_AåIöY¶[_x0012_A*½±_x0005__x0012_AQ@ÙCk_x0012_Au$i_x0014_*¬_x0012_AM_x0005_GËT+_x0012_A_x000E_+lSc_x0012_A [K£õb_x0012_A_x0006__x0018_^¾_x0012_A&gt;_x0002_Þ_x001C_M_x0012_A´Ú_x0016__x0016__x0004_¨_x0012_AQX"£_x0012_Aô(ä#Ðw_x0012_A6aÐ+Õ_x0012_A3Òs2_x0012_A¯áèNX_x0012_AW·l¡k_x0012_ACÞÞ¸c_x0012_A0°Z¯g_x0012_AÿÄ9Ã¹_x0012_At_x0004_¶A_x0012_A_x000F_ª-$:_x0012_A_x0004__x0005_YURdn_x0012_AúÙÂ¨v_x0012_AÞ¾=_x0003_8P_x0012_A ¶Ý_x0012_AÏ':J3ý_x0012_A_x0001_0·r_x0005__x0012_AÐ1iw|¤_x0012_A_x0003_	(L_x0006__x0013_A¥,Fø_x0011_A0¼g*ê_x0012_A|_x0014__x0011_Ñ_x0012_AHP~x\_x0012_Aoº!T»u_x0012_Ap}l$O_x0012_A¡3_x0012_æ|G_x0012_A_x0019_Iç{°V_x0012_A(_x0002_HNK_x0012_AËVp_x0013__x0012_AÐ÷ÎûµY_x0012_AíYì_x0012_A¤,&lt;B¬Q_x0012_AÎÂâ_x0003_rå_x0011_AÏ$Vï _x0012_A[rrCz¬_x0012_A_x0002_¸së¬_x0013__x0012_A²IA²n_x0012_A&gt;ÐMGïî_x0012_AZê_x000B__x001A_?á_x0012_Aý®_x0006_Ò_x0004__x0012_A+¨_x0013_KÜ_x0012_A6¸ Ú_x0012_A*ÖäÈ_x0001__x0002_w-_x0012_A!FZx¡_x0012_AËæ$t1_x0013_AçlKyàÇ_x0011_Aµ#;b_x0012_AT4Ù_x0012_ASYÍÏy_x0012_Aj9mºO}_x0012_AJ!N»q$_x0012_A9+@ÿ¬_x0012_AÆ*_x001A_Wéò_x0012_A	ï_x0007_ÿT_x0012_A¸c Ô4_x0012_Am_x0007_@zº_x0012_AZ_x0003__x0001_d!ã_x0011_Au Xân_x0012_A%`DÒë_x0011_A&lt;×b_x0012_A_x001A__x0011_²^ïU_x0012_Ae°s?Ð_x0012_AÑ:L7_x0012_Ax_x0005_SÖf_x0012_Aºñt»Â_x0001__x0012_A&amp;Buejõ_x0011_AJÂ2Þ_x0007__x0012_A2_x0006_Có@8_x0012_AÕæ_x0015_4_x0007__x0019__x0012_APô²8©_x0008__x0012_A®n¿Õ¿_x0012_A^ã¸â¹_x0012_Akµ²yEp_x0012_AÞÀíé3_x0012_A_x0001__x0002_N"xí©_x0012_AÉõàÞ_x0012_A-]îÛ_x0012_A´wzy_x0012_AÊÿ¸_x0007_0_x0012_Af!_x001F_F3Ô_x0012_APAj_x0012_Aq÷o)q_x0012_Aáã&amp;Rõ_x0012_A8Ønz_x0003_q_x0012_A~?_x001C_¬_x0012_AË§F_¯_x0012_A¸Ä=it_x0012_Aø&gt;?ïM_x0012_A_x0002_ô_x0011_AD'ÐÿºÅ_x0012_AHG`ù}_x0012_Apkëÿ5Y_x0012_A)_x0005_æP_x0012_A_x0019_x_x0010_É_x0012_AÒLÓÙ_x0012_A±V_x000D_iê_x0012_AXcÓMs_x0012_A_x001E_y4üÅ_x0012_A&gt;QÖ5l_x0012_A½êl#Í_x000B__x0012_AáU	_x0012_A´Îâî1Ï_x0012_AÔ@X¥_x0012_A£¦L²^_x0012_A_x0011_l_x001D_«V_x0012_Aâ`_x0001__x0003_±¬_x0012_Aí_x0005_Núß_x0011_A_x0002_¸_x0010_3O_x0012_Aº¸µoý_x0011_AÑjã³=t_x0012_AÖk§½4o_x0012_A_x001E_tè#¿õ_x0011_A¤}_x000E_â._x000D__x0012_A&amp;_x0019_8_x0007_²@_x0012_A,µ_x0012_ÎñP_x0012_AòðqÅ_x0012_AþXuÊSA_x0012_AÆÿæº]]_x0012_A|¯·¤o¢_x0012_A_x001F__x001E_É©_x0008_¯_x0012_AÌÝøù_x0012_AiïÔÂµ_x0012_AT_x0019_Hz%X_x0012_A{l_x001B_$qû_x0012_A_x0011_+üGº¢_x0012_AK&lt;µ_x0012_A{Òyð]_x0013_Aeæ9x_x0012_AhHb!4_x0012_Aéí@~ñ_x0012_As1Üæ_x0013__x0012_AtÅ&gt;Î_x0012_AòöÜnù}_x0012_A1ª_x001F_G/h_x0012_A*·_x0007_À¬_x0012_A_x0002_âjNtÉ_x0012_ABóx¥·Í_x0012_A_x0001__x0004__x0014_?zps_x0012_A_x0002_áÍÃ0/_x0012_AwlO_x0008__x0002__x0012_AeY_x000E_¹_x001D__x0011_Ar_x0018_Nüs_x0012_AêãfgªØ_x0011_AÎùHY¼J_x0012_Aô_½¦tJ_x0012_AÎn_x0004_._x0012_AãoÁ®Éx_x0012_Ad`.v´_x0012_Aa_x0010_´ÊÍ_x0011_Aw¯yV_x0012_Aë¥_x0003_Õ*Ü_x0011_AÝu8-'H_x0012_A´t_x000E_øju_x0012_A_x0011_H[Æ_x0012_A^V_x0011_ÝÇ_x0012_A¼_x000D_6m±×_x0012_A7¢ óe8_x0012_A2`c_x0003_°_x0012_AØzI¤_x0011__x0012_A¤þ ù0h_x0012_Ahf­:³_x0012_AÁ1#õ_x001E__x0012_A@{_x0013_Ù§_x0011_AOQ_x001F_Vë_x0012_A_x0002_¢_x0013_É_x0012_A_x001B_ûv!;_x0012_AÙ´xL_x0012_AWT(Âu_x0012_A0de,_x0001__x0002__x001F__x0012__x0012_Aç__x0011_Áò_x0011_A3×Z]|_x0018__x0012_Aí$ïª_x0007__x0013_ArZ¤_x0016__x0012_Akd+Ih_x0015__x0012_A7;A5&gt;9_x0012_A&amp;X²L9V_x0012_A¯_x0001_¯St_x0012_Aesßo_x0012_6_x0012_AÓû+à_x000B__x0012_Aæ_x0003_õS°,_x0012_A:$Á®Þ_x0012_Al`«_x0019_q¯_x0012_AWI_x001F_Ç+g_x0012_A1+pN_x0012_A_x0019_»&gt;)Q_x0012_A_x000C_@·îI_x0013_A¿blÞÅ_x0012_Ayô_x0010__x000C_q_x0012_AÕÓ_x0012__x0010_$¿_x0012_A'î5 ±_x0012_Aö,ïY&gt;_x0012_A|	_x0002_"_x0012_AÙ"_x0013_ÁÝ_x0012_A_x001B__x0003__x0015_Òïh_x0012_AÄj&amp;­QU_x0012_AjÔ5_x0015_e_x0012_A½_x0008_K­3_x000B__x0012_A_x001A_­Z.pX_x0012_AýA÷è ö_x0011_A_x0011__x0017_¡!Ú,_x0012_A_x0001__x0004_'Rs_x0012_AÊö&gt;;_x0012_AÔásÛN_x0011_A,~*_x0012_AßWæ¢ÇÁ_x0011_AGï:_x0012_A^wM×Ù_x0012_Aîò_x0011_Û´ñ_x0011_AT;=öÒ[_x0012_AdHjª[_x0012_AÊÐèß_x0011_A	È}Qå_x0012_Aä_x001B_3U§ÿ_x0012_Aø£6_x0016_¶_x0012_A_x0013_'3_x000C_£_x0012_A4ÈùÎè_x0012_AjÁ°RÉ&gt;_x0012_A&amp;_x0001_Ô+_x0013_Aªôî_x0003_M_x0012_AÅ+]_x0002__x001D_^_x0012_AWmÚ£jY_x0012_AIAñ|BH_x0012_AT_x000C_{Lµa_x0012_Aèd_x0008_ò/_x0012_A1í°\F_x0012_AZÙÖî_x0012_AF!_x0010_@Ø¦_x0012_AárTDó_x0012_AIÌ_x0018_ja_x0012_A1._x0014_þ_x0019_|_x0012_AnW4îý_x0012_A!Oô¿_x0003__x0004__x0003__x000E__x0012_Aó¾\T&gt;_x0012_As»ö/i_x0012_A~µ_x001D__x000E_ð_x0012_A_x001E_Èyn_x000B__x0012_AæLÜÜå_x000F__x0013_A´K_x001E_³_x0018_`_x0012_A|_x001D_ùãr_x0012_AÍW@{_x0012_Aü¤Ò`_x0010__x0012_A´ºgø©_x0012_AHâI_x001C_]_x0012_ABæB_x0002__x0019_Q_x0012_A_x0019_©ìÆÊ]_x0012_AÊ_x0001__x0004_b[_x0012_AìÀhÑ¨_x0012_A¦~×(8_x0005__x0012_A¸µí_x0008_Ë_x0017__x0012_ARÝðö_x0012_A¨×ì/H0_x0012_Aa¨Ê«k_x0012_AËÙ_x0005_©_x0012__x0012_AÛØ&amp;ËG_x0012_A6×fF®_x0012_Asø_x0002_¡û_x0011_A¯ÉisÓ³_x0012_Agô­¥íÛ_x0012_Aò¢_x0001_Oi'_x0012_AúBàõ=_x0012_Ay¼½_x0017_E_x0012_A_x0016_Þ¿=k_x0012_AÏ~þê@_x0012_A_x0003__x0004_%È×§_x0012_A_x0004_Ì¨~%g_x0012_A/Xr%5¿_x0012_Ax©_x0011_z¾_x0012_A$È_x0002_³_x0012_AÈóù_¤{_x0012_ARsRë_x0012_A_x0004_GÕe¼_x0012_A«ð!áM_x0012_A&lt;Ú_x000B_3GB_x0012_A_x000F_²tV9_x0012_A_x0001_\t_x0012_Aµù$ï_x0014__x0012_Aÿ=ÙÖI_x0012_AxÕm/"_x001F__x0012_A_x0014_3{_x0008_8_x0013_A÷_x001E_{Ä_x0012_AÍ0ø_x0012_AbVM´H_x0012_A	pj³_x0012_A_x000C_ð&lt;Ò_x000B__x0012_A_x001F_ré._x0012_Aí÷_x0007_Þ_x0012_A®_x001C_ä¹È_x0012_Aîñ¡RK³_x0012_AÓ¶_x0005__x001D__x0012_AÒ_x0017__x0016_´½q_x0012_AO@«[i_x0012_A-W¦ÆÔq_x0012_Aô}_x000D_H×¥_x0012_A uÙ¢_x001F_{_x0012_A#µ_x0014_+_x0005__x0006_õ5_x0012_Ae³pi_x0002__x0012_AQö9*_x0012_A²cÜUVH_x0012_ASjZNh_x0012_AJ¦;_x001E_J_x0012_Au_x0013_ð_x0001_ÉC_x0012_A^,äA_x0012_A_x000C__x0003__x0013_`h®_x0012_A¯_x000D_ßXE_x0012_A_x001B_/_x0012_Aë_x0010_ó#l_x0012_A9^¦PÉ_x0012_AÀ_x0004_á_x000C__x0012_AÃ_x000F_;_x0011_óÏ_x0012_Aãf_x0011_Qæ\_x0012_Au_x0010_là__x0012_A+%¶´LW_x0012_ASÊ2qé_x0012_AÝº°É@Ü_x0011_A_x0019_§4ÿ_x0012_ARáøF½_x0012_AéÆ	_x0007_.Ê_x0012_A)¤dY_x0012_Aî_x0010_lµ×F_x0012_A×OõXç_x000F__x0012_Au?m_x000E_j_x0012_AÛ_x001E_7m§§_x0012_AÐYúi_x0012_AhsÛP_x0012_A_x0015_hÃ_x0012_A_x000F_-êÊß_x0012_A_x0002__x0005_òð½W&amp;_x0012_A}W_x001E_\r_x0011_AD_x0015_ Æ_x0012_A_x0015_ê_x000C_ÊÞD_x0012_AË$=éâ_x0018__x0012_A¥ÆAßÐ._x0012_AZyýâé®_x0012_A£WÍ'VN_x0012_Aõö!ÙXþ_x0012_AÀ³_x001E_Ò»_x0012_AÖ_x000E_Z¿QÇ_x0012_A0£èñ_x0012_A_x0001_®2\;°_x0012_Aß@Ï?E¹_x0012_A@ÌX_x0004__x0012_A×&amp;_x001E_Vò_x0012_AÏ_x0003_Àrïd_x0012_AÍX8¬*_x0012_AÂrýæÐ_x0012_A&gt;É÷LÁ_x0012_AàåKru_x0012_A·t_x0002_Ëª_x0012_A_x0001_Fx#r_x0012_A&amp;_x000B_:ÿÂ_x0012_AñÊá+àb_x0012_A£_x0002_0Ð6Á_x0012_Aû@56B_x0013_A_x0001_¿Ê¡Ë_x0012_A¡ Õ_x0005___x0012_A_x001C_D·àë_x0012_Aèà_x0019_ä_x0001_Ë_x0012_A 3_x0001__x0003__x0013_Ù_x0012_Aùà²_x0017__x0019__x0012_Aÿvæsß)_x0012_A¯_x000E_¸³f_x0012_A)Ö%«®_x0012_A¹Ñ_x001A__x0016__x0012_A¤TÓÈð?_x0012_A7ºä&gt;%_x0012_AÎroÍÉ_x0012_A5Ï1.eñ_x0011_AÈ_x0002__x0002_EÇ_x001E__x0012_AI4½_x0011__x0012_Aù½µ_x001E_Ç6_x0012_Am\4}_x0012_AL+`3)x_x0012_A¦B"g._x0012_A$!_x0010_b{_x0012_AQ_x0013_?_x0012_A,&gt;Dº­_x0012_AÞ4cn_x001B_ü_x0012_AªÄx&gt;1_x0012_Aßñ6/n_x0012_A»"_x001E_f¹_x0012_A¢_x0006__x001A_Û_x0012_A&gt;D¯ãO_x0012_A­ÔÜ_x0011_A_x0001_=a_x0012_A_x001B_-Tfb_x0012_Ampw³O_x0012_A¦¿q_x0004_F`_x0012_A_x0015_O)£_x0012_AÖA±^_x0012_A_x0001__x0002__x001A_ûgâM	_x0012_A{_x0010_lG_x0008__x0013_AðrAn_x0012_AÖËäh_x0012_A_x0017_Uã_x001C_!K_x0012_AM_x0007_¬;&lt;_x0012_AV!_x0017_Â\_x0012_A_x0004_ûo­²Ø_x0012_A_x0005_¸3á£¤_x0012_AåB3¤_x0012_A­_x001F_?Ï­_x0011_A_x0005_@ºp:_x0007__x0012_A&gt;_x0002_ýO_x0012_A¹#*íI_x0012_AS"_x001D_ÑHY_x0012_Aê¶.ë~t_x0012_A÷AØ_x0001_èÝ_x0012_A[C¹u_x0012_Am|_x000E__x0002_&amp;8_x0012_A_x000E_f_x0007_Z_x0012_A¬º{4=ã_x0012_A-vcõ_x0012_Anà¤¯»_x0010__x0012_AR_x001C__x0008_¨_x001B_«_x0012_A_x0001_Céé6_x0012_AÍ_x001D_àß­_x0002__x0012_A©_x0006_%fÆ¿_x0012_A_x0007__x001A_N¤_x000E__x0012_AM²Ó_x0018_I_x0012_AV½º¨_x0012_Aÿà_x001B_Û(M_x0012_A_x0013_E_x001C_ê_x0001__x0002_n_x0012__x0012_AP²Vòµ_x0012_AtüHDÛ:_x0012_Ah£µHD_x0012_A3I_x0001_u_x0012_AÇDÖ}v_x0012_Aöl1Ç_x001F_v_x0012_A_x001A_´.e§g_x0012_ALg_x001A_äa9_x0012_A*ïJæþ_x0012_AâHÝ¸_x000F__x0012_A!_x001D__x001A_Å_x0012_A2ëCò«_x0012_AÊû_x0018_ýã|_x0012_A_x0015_GÞ_x000D_Ó¯_x0012_A¬ÝI_x0012_`_x0012_AmõÙJLÀ_x0011_Aûæ_x0007_ÈÛO_x0013_AÊÆF=*_x0011_AÐk_x000F_Q·Ü_x0012_A4|®t_x0012_AÆ¾_x0001_S¹_x000F__x0012_A¹^|_x0019__x0002_¿_x0012_Aí¢õ¢_x0018__x0012_AaØ¬z_x0012_A^_x0011_epÊ{_x0012_A×Ð8Ï_x0012_A^p_x001E_Í_x0012_A	_x0007_?_x0013__x0003__x0012_AµÛ°ÂÝY_x0012_AêÅd)G_x000E__x0012_A-¹£kû_x0019__x0013_A_x0002__x0005_áb+Ç_x0012_A3!_x0010_°ZÙ_x0012_AUçu_x0019_¨_x0012_Al?Öèì_x0012_A_x0015_|_x0012_aX_x0012_A_x000B_-y_x001A_¬Ö_x0011_Aæ_x000E_5oÕý_x0011_AÖºË,Ù}_x0012_A_x001F_}¬»Õ_x0012_Aã$ôÛÂ4_x0012_A$Úè_x0001__x0012_Ai#ý¡x_x0012_AåMó_x0003_&lt;_x0012_A@pM=À_x0012_Aç_x0005_»_x000E_÷U_x0012_Ad8_x0017_È¢«_x0012_AÊ(×_x001D_G_x0012_Aæ_x0013_ºù_x0012_AÙJ,§W_x0012_AÖýK_x0012_AÔ¹^_x0012_AaiX|u_x0012_A*Ñ¢FºÃ_x0012_Auâd¶Ï_x0012_A¤ùYdN_x0012_A_x0011_¯_x0007__x0013_A_x0007_óÚ©_x0015__x0012_A½Ú¼k_x0012_A_x001B__x0004_ïyâ_x0012_Amäu_x0010_F=_x0012_Adjëõb_x0012_A_x0010_é¹_x0001__x0002_!Ë_x0012_AÇkI±â_x0011_A_x001A_ñûïë_x0012_Aã#_x0014_;°_x0012_A6Y_x0003_8_x0011__x0012_A{ÉÜ_x0016_­-_x0012_A_x0013_»/k_x0012_AjØáuÌ_x0012_Ax_x001F_°@¹Æ_x0012_A_x0004__x0011_-Ê_x0017__x0013_Aì'ú_x0011_/b_x0012_AMÞó0Ü_x0012_A*_x0006_¼U­d_x0012_AI&amp;R_x000E__x0012_&gt;_x0013_A$5_x001C_³·_x0012_AFâ;fe_x0012_A2ðHÁ|_x0012_AÕñÏûÍ_x0012_AµdÚú_x0012_A¸ØaÎ_x0012_AÄ_x0014_ªý_x0011_AO`§_x001C_¦·_x0012_A_x001C_çzvX_x0012_A)_x001F_6B_x0003_{_x0012_A_x0014__x0001_ü11 _x0012_Aÿb$lº_x0012_A_x0015_³2¯x)_x0012_AÎÒÃ4Ib_x0012_A_x0008_±_x001A_Ûó¥_x0012_A/ÊÕ5_x0012_A1N_x0018_çñ_x001E__x0013_A_x0016_æ_x000D__x0019_µQ_x0012_A_x0002__x0008_÷_x001D__x0011_îè,_x0012_Að=ôaÄ3_x0012_Aj¨tx2_x0012_A»iî^´_x0012_A_x001A_*£Ö_x0005__x0013_A}_x0005_61n_x0012_A¡ [Ïf_x0012_AÀpDú]_x0012_A(#øBR_x0012_A|ô¿ï_x0003__x0013_Al|uþ½_x0012_AÊí_x0011_2l_x0016__x0012_AÅ_x0003_à_x0015__x0001_v_x0012_AåØÍ¡_x0012_AX"Ë¾2_x0012_A«¥é&lt;°þ_x0012_A_x0005_]ãqêm_x0012_Ah±Z«P_x0012_Aâð_x0012__x000D_éT_x0012_AÙ_x0005_D	¥M_x0012_At-Zê_x0012_A-N´ÿ_x001D__x001B__x0012_Ak_x0012_|:iå_x0011_AGñ(_x0006_Ê§_x0012_A º_x000C_í¸_x0011_Acö®w¥_x0012_AvÔ_x0004__x0012_Õ_x0011_A]Å:"_x000B_~_x0012_AÐiæ_x0012_Ax_x001A_=_x0007_7_x0012_AÌªëa_x0012_AT7á_x000B__x0001__x0003_._x0012_A­²_x0017_ßN_x0012_AãÓ7_x0004__x000C__x0012_A_x0018__x0017_®H.§_x0012_Aù_x0014_cÚj_x0012_A@_x0016_¬ì_x0012_A_x0001_h²t×_x0012_AOÉ_x0018_éÆd_x0012_A»Ð¥=i_x0012_Aã¤_x001D__x0012_A-_x001A__x001F_ÇL_x0012_A·M@~:_x0012_AU&gt;÷Bò_x0012_A_x0004_m_x000C_R½_x0011_A¤×%±Q_x000C__x0013_AÛ=$·Á_x0012_AB_x001A_­}_x0012_AðÃ5§_x000C_û_x0011_A°Ô_x0019_]Mq_x0012_A°Ä)²_x001E__x0012_A4ó3ãe_x0012_A_x0002_Úø_x0012_Ax¶_x0017_¦ð_x0011_A{,'_x001F_Y_x0012_A_x0014_Ç*²´_x0012_AQ,©ÍL§_x0012_A_x001C_°óÐ_x0012_Aoc&gt; _x0001__x0012_A?_x0006__x0002_¬ÕL_x0012_A¯+QO_x0010_ë_x0012_A±v^íM?_x0012_A¹è^Nã_x0012_A_x0003__x0004_,ÐRN[_x0012_An!_x0017_2½_x0012_A3ÐÊåÒ_x0012_AH±`.«_x0012_AZ¤ T_x0012_A¸cðÿ_x0010_{_x0012_A8ÄqjýY_x0012_A:CP@5_x0012_AìÊCïö[_x0012_A^Ë_x0006_l_x0010__x0013_Aé_x0011_y&lt;_x000C_¬_x0012_Ac¼-_x000E_&amp;_x0012_A4_x0007__x0003_T_x0012_AÅcÌ¡_x0012_A_x0001_^z}¿¼_x0012_A.¿_x001C_n_x0012_A`2R&lt;y_x0012_A^'6½$_x0012_A@ïNLñ7_x0012_A­¾»t·n_x0012_AõÒh§Y[_x0012_AR¾÷z _x0012_AÁä_x0005_Ó¶°_x0012_A_x0002_DíîùQ_x0012_A±#§´_x000E__x0013_A_x0016_ð¼5Vè_x0012_A	&gt;¡ä	_x0012_ATÒTï½_x0012_A_x0016_|³_x0012_AÇ_x001B_MÎÇ_x001B__x0012_A`©÷_x0012_A±gUé_x0001__x0002_ÃM_x0012_AUÜí_x0006_î_x0012_A´EpR;_x0013_A_x000B_Úäk_x0012_A_x0001_Ä5vÓ_x0002__x0012_AZPä °r_x0012_Aë!æ_x000B__x0013_AE³.62_x0012_AvB²c-]_x0012_AòÛÄb=_x0012_Am_x0008_ÚnÅ_x0012_AKÈ­xµµ_x0012_Aß¼(NÓ_x0012_AW_x0019_óP_x0012_AÏ¿&gt;#4L_x0012_A!çº_x0012_Aþ³¸Ck_x0012_AWÎóó_x0012_AªèÙ}CÂ_x0012_A@3À	Z¾_x0012_Aõ_x000B_r_x0004_A_x0012_A6pÇp_x0013_I_x0012_Aï{_Qyf_x0012_AuM_ù}_x0012_AD_x0017_9¬_x000D_Ú_x0012_A¶hõ$	Ê_x0012_A_x0007__x0013_[}\p_x0012_AóßWÞä_x0012_A	ÏÒç»Ø_x0012_A%_x0003_ö±3_x0012_A(aÔÂ_x0012_AåÂø'_x0012_A_x0001__x0003_IÐÉ_x0012_Mo_x0012_A+SfZÜÂ_x0011_Afn0_x0012_ATêC;Æ_x0013__x0012_A_x0001__x0012_=^v_x0012_A=vq£ñ_x0012_A¢_x000B_=_^Q_x0012_AÜêi¥ÆK_x0012_A_x0010__x0002__x0012_Zu_x0012_A"º¿SG#_x0012_A_x0018_¶_x0003_TM_x0012_A×_x001E_|_x001A_Ä_x0012_AÏJ,#_x0012_AõÁ_x0007__2_x0012_A45NÒá_x0012_AÝó"t(º_x0012_AO¸_x0002_î _x0012_A@%_x0012_ý_x0012_A1ú²ÃMC_x0012_A-x»À¨H_x0012_A&gt;Y)½::_x0012_Aödðó«|_x0012_Ano¿¢_x0012_Að×xó/_x0012_ALÇBL1c_x0012_A2µZuÕW_x0012_AÐ/2º[N_x0012_Ax-áCI_x0012_AëúS_x0012_ý_x0011_ALÀöþB_x0012_Aãà7k_x0019__x0013_AoÌ×_x0004__x0006__x000B_ñ_x0011_AE_x000B_MpçÌ_x0011_ACÅj_x0005_D÷_x0011_Aø[Î]q_x0012_A¬_x001A_OÐi_x0012_A.ÀÓ9j¡_x0012_A¬Á_x0010__x0015__x0012_Añ´ÔÞ6_x0012_A®y]÷Úc_x0012_A)ÓmËK¶_x0012_AäId_x001A_ñ}_x0012_A©¬_x0003_34µ_x0012_A¢c-_x000C_(_x0012_A¦d)ã\f_x0012_AÚS»=À_x0012_AdîU)_x0012_Aê;sÀÒ_x0012_AOL£+_x0012_A_x0002_R¡ãÕ	_x0012_Aw_x0017_&amp;Ô _x0012_AKJâYË$_x0013_A_x0001_½ð´Ô:_x0013_AËçG3H_x0012_AÃHÊ_x0017_ÑE_x0012_AÚ¡_x0002_%__x0012_A_x001C_mæ_x001C_iz_x0012_AMéµä¸_x0002__x0012_Aßé.Î²_x0012_A_x0008_nç÷Ë_x0012_A¡µô_x0001_»_x0012_A¶Ð_x0012_ePé_x0011_AÈ`[îÅ_x0012_A_x0002__x0003_Ù:Èg_x001A_'_x0012_AëáYÌÚ_x0012_Aö_x0016__x000D_¨e_x0012_A´ô;!_x0012_A¼î+»ä_x0012_A£È7êW_x0012_A_x001C_°8[Üþ_x0011_AÍ'_x0001__x000C_h_x0012_Awßa_x001E_ _x0012__x0013_A_x0011_7Ì·*_x0013_AÓY$ZQ_x0012_AYCð´_x0012_A:¬¶ÿ_x0005_j_x0012_A/bSk_x0012_A¤Ì5ÀfT_x0012_AÅ$GÀT*_x0012_AOðºnh_x0012_AÛ¼·°)_x0012_A6÷D=m_x0012_Aäe9_x0012_A]¾_x0001_Sø¸_x0012_AÎôþ¢@_x0012_A;îÛÓ:¿_x0011_AÊ_x0008_åqD_x0012_A«t®_x001D_b_x0012_AÒPüU¸e_x0012_AÞS¡Æm_x0012_AÕV^S_x001E__x0012_AJ%%	2_x0013_A51·hò_x0012_A3x½â%Ó_x0012_AÝ_x0001__x0002_²!_x0012_AL'_x001C__x000E_/_x0012_AÊD!Q_x0016__x0010__x0012_A¿¦öÞ8_x0012_A_x0008_¡_x0004_ØÖ_x0012_AHÿbdG_x0012_A_x0003_~`âx_x0012_A[¥s(ö_x0011_A=õhVe_x0012_AÄN_x000C_.ÇD_x0012_A1æç&amp;;³_x0011_ADä_x0001_VÝ©_x0011_AÙÚ(_x001B_¢ _x0012_AþÊä_Ó_x0012_A;á_x0004_íg,_x0012_AìÛ£ Þf_x0011_A·ÄÕo¡_x0015__x0012_A8Õî#_x0012_A©ÉMì_x0002_Î_x0012_A`ÿm1b_x0012_A¹_x0006_rÛ_x0011__x0012_AÌ±Lj_x0012_A_x001B__x001A_Ç·h_x0012_A4_x0007_0L_x0012_AÉ_x001D_¦ª_x0012_AwÌãí1_x0012_A÷¾Ï±6?_x0012_AÞ÷÷×D'_x0012_Al7&amp;ÇR½_x0012_Aä_x000E_÷_x000E_A7_x0013_Aa_x000C_5Áï_x0012_A,ÄB2_x001A__x0012_A_x0001__x0003_ö_x0005_ _x0011_z_x0012_ATÌ]î&amp;_x0013_A}÷_x0007__x0006_2_x0012_A_£1(k_x0012_A%Ö /Î_x0012_Aa&lt;±_x000F__x0011_A[­1´_x0012_Aîm_x0002_qQ_x0012_AÕ¡ñO!Ø_x0012_A®!à	ù_x0012_A_x0012_ó=Ô3G_x0012_AÌä3O_x0012_AÌoä(_x0012_A_x000B_;Vûá_x0012_A©`iÆ_x000D_Ì_x0011_A_x001C_ôµÿ_x0012_Aä½~¸_x0012_AÅ_x0010_µî¼_x0012_A´ª4Áº_x0012_Asi¬Ó²Y_x0012_Ak_x000C_òQá!_x0012_A3÷±1ô_x0011_A3eÙªé¿_x0012_AX_x0005_t_x001A_ E_x0012_AóØe_x0018_¢_x0012_Ae_x0019_¾g _x0012_Al_x0013_VcÔ_x0012_Aï]LáSÏ_x0012_A!ä¨å©À_x0012_Aáò/_x001E__x0013_»_x0012_Aó|_x0012_XL_x0012_A«[Þk_x0001__x0002_ùÓ_x0011_AQÚju_x0012_Aª¸!B]_x0012_A5Å_x0004_¨w&gt;_x0012_A,pûw__x0012_Aìj¼4_x0012__x0012_Aésµ¤_x0012_A¹N¡_x0012_AQ_x000F_óKÎ_x0012_AKÞLDÉH_x0012_A@_x0016__x0006_çÛÐ_x0012_AøOÎÊ#¡_x0012_A?OïÜ.f_x0012_Ak_x0002_¶._x0012_A©{fNÒE_x0012_Ao¹B ê_x0012_A©§¾9XP_x0012_AÞ+ßÅá±_x0012_AtéäÛR_x0012_A»GúíóÁ_x0012_AÃ]YÒJ9_x0012_A_x001F_³ÿ°P_x0012_AÂ=_x0001_k_x0012_A_x0007_Ù»î+_x0006__x0012_Aþ¦-_x001E__x0012_AÝ:ôãù-_x0012_At/\ù6y_x0012_Aú*©æÛ{_x0012_Aö¯Õ»¯Ñ_x0012_AW_x000C_%w[_x0012_A¬{_x0010_¦¿_x0012_A1AMÓ_x0012_A_x0001__x0002_jMÕkd_x0012_AÈ_x0012_ÄË0_x0012_Ar,ÌXÄ^_x0012_AÈ,¶C_x0012_A_x0017_Ôã®_x0012_At¾¬§8_x0012_A_x0004_ÃwW_x000F__x0012_AÔ4ý¿ú_x0012_A±h;_x001E_M_x0012_Aiûsû¿_x0012_A_x001C_	Dp_x0012_A_x0007_v9_x0013__x0012_AÏ^§*6_x0013_A&amp;Eúx¬ò_x0012_Aë©_x0007_×4_x0012_Añ÷nÜÚT_x0012_A_x0012_\u_x0007_ý_x0012_A_x000E__x0014_j¬`_x0012_A_x0003_`Äâ_x001F__x0008__x0013_A_x0001_MvZt_x0012_AÅ-Ì¨zª_x0012_AøÁ_x0010_¯l_x0012_AkÓý_x0013__x0012_AF_x0014_Cý\_x0012_As'æG_x0012_A?±_x000B_vvµ_x0012_AgµÉ_x000D_È~_x0012_AÔwðUf_x0012_A_x0003_vÂ_x0005__x0012_A\sçG_x0012_A_x000E__x001C_*_x001C_A¸_x0012_A_x000D__x001D_ û_x0003__x0006_Í+_x0012_AÅ-Íõ_x0004_Q_x0012_AËö_x0013_«ll_x0012_A Ö&amp;UÓÌ_x0012_A_x0001_=_x000E_÷{_x0012_A°Ä¦Úl_x0012_AAXÌå¬_x0012_A9Ï=m_x0012_AÄ¿Àtp_x0012_A&amp;B_x0002_ò_x0011_A6)ªl_x0012_A¹câ¸K_x0012_AO¹º_x0012_#_x0012_Aj2×R_x0005_Á_x0012_A]Þl_x0011_º_x0012_A«_x0003_¸Bî_x0012_A×n?¢\_x0015_A0Ç©pQ_x0015_ApB/=0_x0015_A©&amp;$xf_x0015_Aã_x000C_s*Ô_x0014_A$_x001B_â{_x0012__x0015_AÞÍþ;_x000B__x0015_AoÉh@ò_x000B__x0015_A}¦sð¢_x0014_Aï'ÂpÓ_x0014_Aç_x000F_,´©ì_x0014_AµfÿKV_x0014_A&lt;tp A_x0015_A{_x0017_îÜè_x0014_A_x001E_Ô)+H_x0015_A¶9V´`ú_x0014_A_x0001__x0002_%¼.k_x0014__x0015_A´*úÑ/_x0015_A_x0008__x0019_§)îÛ_x0014_A!¤13­Í_x0014_A_x0010_ÄSVí_x0015_Aá_x0005_=~_x0014_Al£~M×_x0014_A-}¯&amp;ÒC_x0015_Aî`" È×_x0014_A_x0018__x000E_ ¹ª_x0014_AÙëP_x000F_µB_x0015_A_x000E__x0004_p§ýí_x0014_A	°-f®_x0015_AgèS­"_x0015_AÕC_x0015_ÈO_x0010__x0015_A_x000E_ü)?³È_x0014_A¸_x001B_}¯ßÔ_x0014_AÏÎ_x001D_c¿È_x0014_Aâ{h§_x0014_A_x001C_¹Û !_x0015_AVÅÈ_x0014_A/eä{¸V_x0015_AI_x0019_Ýß_x0014_AuË_x0007_,E¡_x0015_Aò-ø&amp;Wë_x0014_Aß_x0014_Ð)vË_x0015_AÉeÒ_x0015_8ý_x0014_A'_x001C_³ º_x0015_A_x001E_A#_x0013__x0015_AìÌÆÙ_x0012_¥_x0014_A_x0015_*Cè:_x001D__x0015_AÖ_x0019_Ë_x0001__x0002_._x0015_Aç6rÓ7_x0015_Aù_x000C_FB7à_x0014_A_x000C_Ý\_x001D__x0002__x0016_A^cä6_x0006_A_x0015_AiA_x000D__P_x0014_AZhc'%Å_x0014_A}4_x000D__x0001_Ù_x0014_ATPºÊ¾_x0015_AC6véË_x0014_Ao_x0006_ÿ¸ú_x0014_A`__x0010_½Å_x0014_Aë+Æãù_x0014_AVìªÙg_x0015_Au²ÈÈgÜ_x0014_AèôºËjê_x0014_ATX_x0004_Ùê_x0014_A\_x0016_'Ú%_x0015_A_x001D_Ã_x0018_ËÁ_x0014_A@ÈÙW¹­_x0014_AÛÊÃ®§Ã_x0014_A'E-¬v_x0015_Aú_x001A_Òl(*_x0015_AÏ°¶åß-_x0015_A&amp;á15ç_x0014_A]T+-_x0015_AÁ/Q_x0003_µ³_x0014_AÜ,¦õo_x0014_AæIu©_x0005_#_x0015_Azcº_x001B_z_x0015_A_x0007_z_x001D__x000E__x0018__x001B__x0015_A0lwgn&lt;_x0014_A_x0004__x0007_q~_x0018_çù_x0014_AT_x0003_Ûä_x0010__x0015_AyºD¹'_x0015_A_x0019_Ô¨½kp_x0015_A"_x0003__x0005_äºè_x0014_AçìÝ_x000E_ù_x0014_A$_x0008_fýê_x0014_A`ÖlY*_x0015_A}Ä_x0013_&gt;&amp;_x0015_Aäéßx_x0015_A|Ö	nÔ±_x0015_Aif|_x0006_¤_x0001__x0016_AqòéyÜ¯_x0014_A¾ªá_x001D_­_x0014_Ar¾_x001F_e@_x0010__x0015_AÁ_x0013_ì[õ_x0013__x0015_A¤ÚP _x001D__x0015_AFÃ_x0007_­_x0014_Acv_x001A_U_x0015_A3þé_x0002_p6_x0015_A¶¾ô±_x001C__x0014_Aò ûuÕ%_x0015_AÂ/ïB~_x0015_AÀ.;_x000C_Y_x000D__x0015_AÅ¤Þd_x0012__x0006__x0015_AÛVÛ-hr_x0015_A§~O\Ë_x0014_Añï¹Kÿ_x0014_A¡Õ°ú1_x0015_AF_x0005_ÝiÔ&gt;_x0015_AñÊÅ_x0004_öð_x0014_AKÿ® _x0002__x0005_¦S_x0015_A//8G§_x0014_AQº¿«¨_x0015_At~&gt;_x0015_Añ\±¤_x001E_å_x0014_A£°_x0019__x0007_ä_x0015_AåVÎ_x0015_ø_x0014_AÛKÌâ_x0015_AMce_x0006_;_x0015_A_x000F_{{_x0004__x0015_A-ûÖ[Þ_x001A__x0015_A»~» v_x0015_A_x0010_{Öê&gt;_x000D__x0015_A!_x001A_Eë_x0014_AÚ·êL_x001D__x0015_ARY!o©_x0014_A*$îE	p_x0015_A\#_x0013_éî&lt;_x0015_Aà¾·~_x0014_AN~À#_x001A__x0015_Añ¿$éO_x0002__x0015_AéÜú³Ã_x0015_AînÜ\ë_x0017__x0015_AH}_x001F_Û=³_x0014_A_x0015_&gt;C_x0008_B_x0015_A_x0003_øÚº¨#_x0015_A·Ä!e½_x0014_AC_x000B_(¥__x0017__x0015_AµÍV²Á*_x0015_Ap~°_x0018_Z­_x0014_A*5_x0001_lÑb_x0015_AÛ\_x0006_7bâ_x0014_A_x0001__x0002_s_x001C_"_x001F_ÛÊ_x0014_A[7ì_x0001_¿_x0014_Aõ_x0010_òóç_x0014_Alu_x0007__x0015_A\¬lh_x001B_v_x0014_A_x0012_3_x001D_	 _x001E__x0015_AH_x0016_éY_x001D__x0015_AlÌb_x0015__x0015_A!Z9Ù½_x0014_Aèl(,UÊ_x0015_A¶Á8ù_x0014_A@xSÒ_x001B__x0015_AUTÓvE_x0015_AÀªPÁQ_x0015_Ay?ä½~_x0015_AÒ¡_x0011__x0001_¥K_x0015_A4_x0001_:vÜ_x0014_AÇ;óÐ_x000C__x0015_Aöz¨{»g_x0015_A´2_x000D_÷þM_x0015_AØZIZAg_x0015_Aw_x0013_j"_x0015_AëJX_x0019__x001C__x0015_A_x001F_à_x000B__x0007_l_x0014_AID+=º¾_x0014_A©Ê_x0005_Gq	_x0015_AYéÆFØn_x0015_A6èyÑÙ_x0014_AX_x0011__x0017_À_x0014_A¾½_x0003_)J¢_x0014_A¤_x0004_S _x0014_AË£½Ò_x0001__x0005_sL_x0015_AóÙÏB_x0015_A_x0002_9ßè_x0015_A&lt;;²_(_x0015_AùÜ¹O_x000B__x0015_Aõ\b_x0010__L_x0015_A»¡K_x000D_!÷_x0014_Aõ+_x0008_Ô¥O_x0015_A~^ìÜò´_x0014_Açj.©È"_x0015_A»oRý_x0014_AÌ_x001F_07kß_x0014_A`;¾_x001A_°H_x0015_Aam_x001F_ëËÛ_x0014_ArI,@_x0015_A|nw_x0004__x0013_*_x0015_AHúÔkÔ_x0006__x0015_AJRy¨Ï_x0014_A_x0008__x0014_Z	_x0015_AÖ6ð?¹_x0014_AUù_x0007_ÆG_x0015_A`y_x000F_°_x0010__x0015_AÆáK+Ý_x0015_Ad¥ÿ¾õ_x0015_AÆW×¢º_x0014_A=®ö[ì_x0014_AB¹Ê_x000F_Å_x0014_AAéCÝh_x0015_A_x0016_*@¦8_x0015_A_x000D_cî&gt;_x0011__x0013__x0015_A_x000E_Êßë}_x0003__x0015_AwßE¤-z_x0015_A_x0002__x0005__x0004_Æ.¾k4_x0015_A;#_x0003_ÔBî_x0014_AÝäñ_x0016_É_x0014_A_÷§eH_x0015_A__x0013_jí_x001F_ã_x0014_AN:BÕ&lt;_x0016__x0015_AQ,GûÂ_x0014_A_x000B_O_x001B_ºp*_x0015_A,ÚvÃ º_x0014_A®E3XðÔ_x0014_Aü_x0016_¥q¹_x0014_A_x0016_¯ß5ÏÌ_x0014_A²µ`_x0007__x0012_%_x0015_A_x0008_¥o*_x0001__x0015_A_x001C_$p\ËÞ_x0014_AÈwß_x0019_xñ_x0014_A_x001F__x0005_YSDé_x0014_Aíq_x0012_wæ_x0014_Aö²pTS_x0015_AÖ_x0007_ö¤*_x0015_AÑÓ_x001E_÷Q_x0015_Aÿ"¤zõæ_x0014_Aj_x0004_V&lt;_x000E_Ù_x0014_A_x0004_vR_x000F_@_x0015_A_x0001_=ªûëj_x0014_A_x001E_üù_x0019_YØ_x0014_AÍâþk_x0015_AEg¼à«ï_x0014_A|O\Ó=|_x0015_Aw_x0016_Öèá_x0014_A$_x0006_*_x000B__x0015_A_x000D_WÌI_x0001__x000B_Ó_x0005__x0015_AÛhj_x0012_Ä_x0015_AgÇo_x000F_'Ñ_x0014_AÜB]Ó_x0014_AòOò_x0015_Aõþ_x000E_ÀÑ_x0015_Ar«&gt;¤_x0015_A3Æµ_x0018_ó_x0014_A¾!#kS_x0015_AóÚFb5_x000F__x0015_Aô_x0011_,ä,f_x0015_A¿|_x000C_óxf_x0015_AÂ)eZ»Í_x0014_A÷üâÚ_x0018__x0015_A{&amp;_x000D_Þ×_x0015_AF\_x0012_-ø_x0014_AmB{v%s_x0015_AKYÜc_x000D__x0015_AI_Õ"»_x0014_AÅ÷úùí#_x0015_Aç{áÙîç_x0014_AjXJþs$_x0015_A¯ÒdyG	_x0015_Aÿöï_x000B__x0002__x0003__x0015_Aäiö6_x0015_A_x0005_ktÚ[k_x0015_AÙ@a_x0004_éR_x0015_Ajæö_x0016_X_x0015_Aþ_x001F_Qâ	_x0015_AO¦_x0002_J\_x0007__x0015_AøÁw_x0008_H_x0015_AìÐh_x0006_ö_x0014_A_x0002__x0003_0§]&lt;;_x0015_AæY:¡w_x000C__x0015_AGå_x0015__x0001_±W_x0015_A2Z/T¦ç_x0014_AXStð_x0014__x0015_AÎ_x000F_L4í_x0014_AÅ²_x001D_É_x0014_AR_x0013__x000B_'_x0015_A4vA÷q|_x0014_A_x0004_WÐ;_x0013__x0015_AbÀéú_x0014_AeHvÿë÷_x0014_A°Ñ_x0004_Ú8Ô_x0014_Aª¯cf_x000C__x0015_Ax¢5_x0014_?y_x0015_A_x0017__x0011_]ó_x0014_AyywÖ	_x0015_A_x0012_k4_x0012_:_x0015_ARð_x0019_³k_x0014_AT?_x001F_³×ð_x0014_A_x0005_)éÙ§_x0014_AeÜp\_x0014_Acã_x0007__©_x001C__x0015_AÑiÓ5_x0012__x0015_A"$¾Z«Ò_x0014_Aß^Ò^Ì¥_x0015_A_x001F_ÇéUZæ_x0014_AçY¬_x0011_´_x0015_AË$²ø³ø_x0014_A¢ÂHKù_x0014_A®}SÁd_x0015_AÏÖýù_x0001__x0003_"_x001F__x0015_Alµä!ÔØ_x0014_AÁFù5ûg_x0015_A#_x001E_çx'ì_x0014_Al­_x000B_#_x0015_AêéX×Ø_x0014_A_x001F_2ý;_x0015_Aújôþ"_x0015_A_x000C_2_x001C_O\_x0015_A¡Ëv_x0002_^F_x0015_AúÍ³;_x0006__x0015_A.|R¼ó4_x0015_A_x001E_õÂpý_x0014_A_x0001_C/_x0015_=__x0014_A[É³M!_x0015_Aú)]Ì_x0015_A_x0008_Cxò_x0014_A\uF_x0004__x0015_AT/OØeû_x0014_AgEé+u_x0014_A_x0012_÷1ïo_x0015_AÔÔ_x0019_'!O_x0014_A«ÃQkc7_x0015_Ad9R¤+î_x0014_A_x0011__x0006_Ù¢è_x0014_A+Ïï`Ð_x0014_A«Ù_x0010_5\_x0015_A_x000D_÷MO`_x0015_AÀ£WªÌí_x0014_AR_x001F_Åæ.&amp;_x0015_A{ãu_x001F__x0015_Ar©_x0017_Ð¡Ø_x0014_A_x0001__x0002_ùÄljðÅ_x0014_Aû_x001C_ô^åU_x0015_A·WDG_x0015_AvNWµ_x0008_`_x0015_AÚWúÚ³_x0014_A4|êìr~_x0015_A"ÇWçò_x0014_A&gt;4~ö_x0014_A_x0014_òù¢·n_x0015_A&gt;Äè_x001B__x0015_A_x0016_ß&gt;tW _x0015_A	_x0013_ÏZüÚ_x0014_Aú_x0017_aÿ_x0014_A'}_x0005_oà_x0011__x0015_A_x001F_æ¸zr_x0015_Aª¡Ð3Üü_x0014_A_x001B_¢;¼(_x0015_A_x0014_ò0X4h_x0015_AUJüñ×ä_x0014_A_x000D_à_x0016_t=_x001E__x0015_A³_x0005_@Rrt_x0015_ANC|æå_x0014_Aü_x001B_z©ð_x0014_Ak·~__x000F__x0015_ALk_x001F__x0015_AoEMÈ²7_x0015_AÆ8_x001C_Lu_x0006__x0015_A¼_x0008_XGM._x0015_AÀ&amp;_x0019_²¯_x0014_A#!ÜtÈ:_x0015_A­kÉ_x0014_A½µè_x0001__x0004__x0019_Ï_x0014_AÑ7_x0006_·ª_x0014_A_&gt;xâ_x0014_A¢_x000F_QÅób_x0015_A'Äl¸=3_x0015_AUJ_x0002_\°_x0015_A¼_x0015_$_x0005__x0015_Aq¤byNã_x0014_Aû×:9R_x0015_A­\h^_x0017_^_x0015_ADëÎþ _x0015_AK'È®ÀÓ_x0014_ARÌd_x0008__x0015_A~^÷_x0005__x0015_A÷'óî"ð_x0014_A×ºZ_x001B_ g_x0015_AEõb_x0007_,_x0015_A_x0003__x001E_³_x0004_?÷_x0014_A°Ò·EW`_x0015_A&lt;0:}6_x0014__x0015_Aÿò_x0006__x0005_ß_x0014_AsÜzí_x0014_A_x0008_°G;¤_x0014_AâÒ}é_x0003__x0015_Aa_x0019_cÀLQ_x0015_A	õ¬_x0010_·_x0012__x0015_AØøÚü_x0002_è_x0014_AH_x0018_#Ä_x001F__x0015_A&amp;Aõ¬¾_x0015_AÄ/t_x0017_û_x0014_Ar_x0007_×¢_x001B_f_x0014_A_x0016_Þ_x0016__@_x0015_A_x0001__x0004_*ÞO3hz_x0014_A]PÙñf_x0015_A²vAj}·_x0015_AËS¡Ã¶¼_x0014_A[@dG¸_x0014_AÅ²G·óÕ_x0014_AÊ6_x0001__x001C_c_x0015_ALÈ°Ó_x0014_Aù*ô_x001C_ _x0015_AíÀ~"»_x0003__x0015_A¥uNù5_x0011__x0015_A.bÚµì°_x0014_A¾ë¦&lt;Å,_x0015_Aá¨ãÙ#_x0015_A¶`_x001C_¥U±_x0014_AÈá¨¶½Û_x0014_Ak+ÖØâ_x0014_A]²ÆnÍ_x0014_A²Tã¦_x0014_A±,çK'_x0015_AR¹Æ¥ò_x0014_A_x000B_*ä+_x0015_A+ó¹u_x001A__x0015_A¯?1_x0004_¦_x0002__x0015_A+°2¬8f_x0015_AP_x001D_Îy3_x0014_A¼_x0001__x001F_¤d)_x0015_AÓÖ_x0016_e@×_x0014_AlºµuH_x0015_Ac¦&lt;XÉ_x0015_A]Íõñ_x0014_AC¦_x0014_]_x0001__x0002_ÞN_x0015_A_x001C__x000B_m6Êø_x0014_A_x0017_Î¬uË_x0014_A+F_x0016_øE_x0015_AC@ôÌ_x0014_A_x000F_aÚs £_x0014_A:_x001C_t¹_x0014_AlÿLÈ»ã_x0014_A_x0004_n!áäs_x0014_A»_x0019_rÑ _x0015_A=ñª/r_x0014_A¯Ìe._x0015_Aixváû_x0015_A7¢ìJï_x000C__x0015_Ak$FË¬_x0015_A0£_x0001_hÑ_x0014_A|m½_x0003_)_x0015_A1å_x0013__x001C_#_x001B__x0015_A_x001F_9²_x0015_©¥_x0014_Ai_x0012_è_x001B_¿_x0014_A._Þ©ð_x0014_AÇ_x001E_&lt;Ñ§M_x0015_AÚõèýß_x0014_A_x0011_º8Dì_x0014_A_x001B_¥@±_x0013__x0015__x0015_A°ÂÄ¤Ë_x0002__x0015_AÀáéÔ_x0015_Ag'rR_x0015_A_x0003_À_x001E_ã/ü_x0014_AøºgyÄ_x0014_A8¡Xxè_x0014_Apöâ_x0014_A_x0001__x0002__x0019_Fê_x0010_ _x0015_A ­Õ_x0013__x0015_AvT)Éî_x0014_A;,Âc°0_x0015_Aw_x0018_K_ã_x0014_AÈÄ]_x0019__x0015_AUú@¶ _x0015_A»ÉR|µÙ_x0014_A_x0010_ãÏlÔ|_x0015_AJø_x0019_æ_x0018__x0015_A÷åÔ±ÓL_x0015_A_x0013__x000D_eÝ_x000F_ð_x0014_AXVjÆ]¼_x0014_Aö"qòH_x0015_A­EÖ_x0014_Aû`_x001D_èA_x0015_A_x001E_e_x0017_ºq_x0014_A_x0012_ú=_x000D__x0014_AkmÄ)õÑ_x0014_AB_x0016_B/=_x0015_ABñtÎ_x0014_A¬©fW_x0015_A_x000F_Õ4_x001E_é_x0014_AËZrdÁ_x0014_AHÁåÌ_x000C__x0015_A´_x0001__x0017_b_x0015_Aug©_x0015_A?_x0015_Eÿù _x0015_Aü+/td²_x0014_Aï¨_x0002_pÑs_x0015_AVxï¾_x000F__x0015_AKØ7_x0001__x0004_(_x0015_A··¬NQF_x0014_AÓaê_x0007_._x0015_Ab(_x001D_;Ñ_x0014_A9T÷ã_x0014_AïÊc°á_x0014_A#wgÀ_x0003_J_x0015_AJ_x001E_O&gt;Äì_x0014_Aµ±m_x0017__x0012_÷_x0014_AÂ&lt;_x0010_¡ör_x0015_A_x001B_÷ûØCC_x0015_A_l£_x0015_AÇ~_x0016_Ðõ_x0003__x0015_Aº3&lt;51_x0015_ADA8´èÀ_x0014_A £k*g½_x0015_At×MuÑ_x0014_A·]¤ÛÍE_x0015_A_x0016_aÆ_x000C__x001A_0_x0015_AÃßbaÐ*_x0015_A:¤Èm_x0013_9_x0015_A«©Êá´_x0002__x0015_AÞ_x0008_ÿ".Ã_x0014_A8_x001D__x0006_Í_x0014_Aõl/¬5_x001F__x0015_A8(ñÁ+_x0015_A3ÅìôÉ_x0016__x0015_A¡ó:Ø(_x0015_A_x0008_À_x0011_G¶_x0014_A+;¸ _x0014_AuÙm"Ò_x0014_A¬×ûû_x0014_A_x0001__x0003_Gïµ®_x0013__x0015_AL©ÜÏC_x0015_A cì¹@0_x0015_A_x001D_oÒ~u|_x0015_A«Ø!_x0008__x0015_A:xÖÈR_x0015_AA_x0005_ÂM¯_x0014_Aö_x0007_åe._x0015_Aa_x001E_ W½¯_x0015_Aö­3Á_x000E_ë_x0014_A8_x0016_lÒ_x0014_Aø0&gt;+_x0015_AQïT÷&amp;«_x0014_A?ÿ_x000E_R¶_x000E__x0015_AØöLÉ_x000B__x0015_A®_x0017_ªæe_x0015_A_x0002_J`aâ¾_x0014_AÂÉmÖ·'_x0015_A¹EÿX)_x0015_AýI p_x0014_Aaj_x000F_,_x0015_AT_x0015_ª|Õ¨_x0014_AZÑ«W_x000D_¹_x0014_A¡ÜÛ_x0003_ñ³_x0014_Aù{9Wj_x0015_AiÊ¬ç_x001E__x0015_AL_x000E_ÀC_x0015_A_x0013_Id~É_x0014_AkCÙÚ#_x0015_A%øÒK_x0015_A¤¾Èw_x0015_A~°{$_x0001__x0003__x001E_'_x0015_A¬î_x0011_tO7_x0015_Aç¡E§û_x0014_Aû_x0006__x0016_RUÒ_x0014_A__x001A_OÄ¬å_x0014_A 7­cä_x0016__x0015_Ak9_x001D__x000E__x0005_&lt;_x0015_AË*_x0017_®b^_x0015_Al¨AÉ 7_x0015_A	ýçe°_x0014_A®_x0013__x000D_ÏJò_x0014_A¬yèÔ:-_x0015_Aû$%æ¡5_x0015_A_x0012_	2_x000E__x001A_õ_x0014_A_x0001_RÏ	_x0004_¼_x0014_Aêº_á¥D_x0015_AO_x0012_¤8ë¥_x0014_A&lt;ì_x0006_îô_x0014_A­«`ðô_x0014_ABó®_x0008_ê_x0014_AÏÇ9_x0015_A_x001A_¨}äkç_x0014_Al÷jy_x0014_A,^&lt;uµ_x0014_AR]ÙêIK_x0015_Añt_x0002_Ð1G_x0015_A7:º_x0018__x0015_A_x0007_@_x0005__x0012_ J_x0015_AYzqç5Ð_x0014_AØUÌ_x001B_º_x0015_A!ÞìÇKô_x0014_A±_x0003_==_x0015_A_x0004__x0007_ÒTÌe_x0015_Aû&amp;®fmî_x0015_AJcø,"_x0015_A\Ù_x0012_?P_x0015_A8XÅ±X3_x0015_AË_x0002__x0013_.&gt;}_x0014_AS¢®_x001F__x0015_Aj9°q®_x001E__x0015_A_x0010_ÿ®X_x0007_ã_x0014_A&amp;	t]_x0015_A¬_x0018_/%5_x0015_AáÝ¾3ì_x000E__x0015_Akþ2×:B_x0015_A_x0019__x0001__x0007_øF_x0015_A"'±lòK_x0015_AÚ6u6_x0018_-_x0015_Aÿ_x0019_©Ëvì_x0014_AÐEüê-ñ_x0014_A_x0002_6ß{_x0015_AX¦þØ£Ä_x0014_A_x0014_¬­¹_x0014_A2°®xP(_x0015_AùË_x0003_AßÃ_x0014_A_x000C_ÒUo¢_x0015_AI_x0006_».Ü_x0014_AÑÒÀSîp_x0015_AÿÒâ._x0015_ADÒW¡ú_x0014_AÿQ¹_x0006__x0015_AE¾Ñ_x0015_{/_x0015_A_x001E__x0005_´ñ_x0003_é_x0014_AÇe¿\_x0001__x0004_B_x0011__x0015_A&gt;ÛfL0_x0015_A_x0006_µ?_x0010__x0003__x0015_A.j¢g_x0010__x0014_Aø_x0016__x0016_K)_x0015_AY_x0015_Pï§_x0014_A#¡&gt;_O_x0002__x0015_A_x0018_À_x0014_|_x0015_AÚÝÈÌ_x0008__x0001__x0015_A_x0005_{&lt;_x0013_£¨_x0015_Ayp_x001F_ã_x0015_Aá»:¯_x0015_A _x001F_®MÚÚ_x0014_AóxKïò*_x0015_A&amp;È³0R:_x0015_A@IÌ_x001A_ÃZ_x0015_ALÚóY?r_x0015_AÑè~ =+_x0015_A»D£û_x000C__x0015_AÃÓ_x0019_X_x0014_AÊ²|Mµ_x0014_A.oxqúì_x0014_AÄ@_x0005_ÐM_x0015_A³÷71:_x001C__x0015_ACá^J2_x0015_A_x0014__x0004__x0006_¸ª¬_x0014_AB±D©_x001B_¦_x0014_AûQaÝ_x0014_AsÑyp_x0010__x0015_ACÅ0_x0015_AÐ_x001E_¶?8_x0015_A_x0013_H_x000B_~ç_x0014_A_x0003__x0004_øÖuËG_x001A__x0015_Ab_x0011_Ð_x001C__x0002__x0014_A_x001F_½.ËTè_x0014_A$à}á_x0015_AYn_x0001_¿¡_x0014_AZ±ª(_x0006__x0015_A¼ÌìTAÉ_x0014_A£¿|@ñp_x0014_A³&gt;f	ÅX_x0015_A.Ó`¬¾	_x0015_AºQ·ün§_x0014_A´Ò ò_x0014_A_x0003_ªÊô_x0014_A_x001A_à3_x000F__x0014_A_x000E_ªÞNvD_x0015_Aän?_x0006__x0005_V_x0015_Aì_x0003_Lñý_x0014_AÊÉ+*_x0015_AÚ_x001C__x000F_âKä_x0014_A÷DÃUmÛ_x0014_A8óÃÝLY_x0015_AvÏí_x0014_Ð_x0014_AkZpá;Ê_x0014_AY,5_x001C_áÂ_x0014_A_x001F__x0013_iPÏû_x0014_A!ç}ÜV_x0015_A·_x0016_à:Èñ_x0014_AUT_x001D_Và_x0014_A(R&gt;þ/_x0015_AåMf_x001C_ù_x0014_A._x001B_Ð_x0006__x0014_AõÒ_x0002__x0003_i_x000E__x0015_A ñÃJÓ_x0014_AV@h¦Ä[_x0015_A5·c_x0015_A3_x0014_Êpe_x0015_Aã_x001B__x0007__x001F_Õ_x0014_A¡ëêê_x0015_AÂ_x0001__x0019_ì_x0011_x_x0015_AD¡Z¾_x0014_A±¶Í}_x001E_ô_x0014_ADöRH_x0005_~_x0014_AÞ&lt;@#«_x0015_ASI©ä_x0015_AØôÂ._x001B__x0015_AìÊö_x0011_ï_x0014_A­X_x0014_m0,_x0015_A_x001C_¡rG_x0014_A^ ù`D_x0015_Aüèmà_x0002__x0014_A¾]_x000F_d_x0011__x0015_AÎE	_x000D__x0015_A²ÈvÛi_x0015_AØzDÌËè_x0014_AÐF_x001F_öÅ_x0015_AÈ ÷³_x000C__x0015_AC·Gý_x0014_AÙhËå=_x0005__x0015_Am4ÎR B_x0015_AúP_x0002_Íð,_x0015_A)2,)_x0005__x0015_Aú±R÷&gt;N_x0015_AÌ'_x000D_û _x0017__x0015_A_x0002__x0004_èReÊ±_x000D__x0015_A_x0015_(æ¼_x0014_AO_x0001_Ï=_x0015_A;Àá{¦ñ_x0014_A\NÿîI_x0015_Addu½_x000D_³_x0015_AHØQE`_x0013__x0015_Aè8k»{_x0015_AÑ9J_x0015_A+øà_x000E__x001A_ñ_x0014_AÈhÊU#_x0015_A¦g×_x0006_7_x0015_Aly'ác_x0014_Aµëq-&lt;w_x0015_A}càG^;_x0014_A_pÿU·_x0014_AÐ_x001E_w5ê_x0014_AÊ2:Ý¡_x000D__x0015_AàhY·D#_x0015_Alt¦É_x0011__x0015_AÉ$_x0001_h^_x0014_AbÂ »#_x0015_A{¡Z}Ý_x0014_ABF,)W_x0008__x0015_Aj¬s³C_x0015_Aú*ý×Ç_x0015_A_x0014__x0003_¹A¬_x0014_A_x0004__x000D__x000B_ú_x0002__x0015_Av!ð=¯·_x0014_A£_x0006_ÿÉO_x0015_AcP3·V_x0015_AröÎ_x0006__x0001__x0003_Ì_x001A__x0015_A|@_x0011_I_x0015_AOÅF_x000D__x0001_Î_x0014_Ah5°_x0001_ý_x0011__x0015_A^Á_x0019__x0011_åü_x0014_A(#&amp;rê_x0008__x0015_Aq_x001E_¹~fÕ_x0014_A¤_x001D_:kÅê_x0014_A£¤h%q_x0019__x0015_Ag_x001C_$qû`_x0015_A'â 	!_x0015_A³-Ê!-_x0015_AÝ	)'Ô_x0019__x0015_AÓÅåæÆ_x0014_A½Ðe&lt;_x0019__x0015_A{Þnú_x0014_AñHô!"M_x0015_Aaw_x0013_ý_x0013_6_x0015_AÐ)O_x0006_Ù¤_x0014_AÃó_x001A_l)_x0015_A7÷¦zY_x0015_A_x0011_65D_x0001__x0015_AÞXãöÙ_x0014_A#¤_x0007_zl_x0015_AÚ.E_x0014_à_x0014_Aú&lt;ºÚ+_x0015_Ay3_x001E_h y_x0015_Aý°IÏX_x0014_Ao_x001E_!XìÝ_x0014_Aa®;Ì8è_x0014_A=B3_x0014_lþ_x0014_AÆN_x0002_ãÙ®_x0014_A_x0002__x0004__x0003_³(U¹1_x0015_AÄ$¥!g_x0003__x0015_Ah§ßwM_x0015_A&amp;oTñ_x0014_AY_x0012_{FjÖ_x0014_AõùeàA_x0008__x0015_A_x0011_O½_x0014_A_x0012_=¼â_x001A_Ú_x0014_A_x000F_à_x001F_ôTV_x0015_Ay6_x0019_¼%Þ_x0014_Aºfæú¯_x0014_A©Î]t¢í_x0014_ANßóÆ½_x0014_Az¹oË_x0007__x0015_AÙÉ¦sL_x0015_A¹_x0007_=_x001B_^0_x0015_A`~_x0008_	û_x001B__x0015_AÕ¿«lG=_x0015_AÖG_x0011_¨×Ý_x0014_A©_x0014_ÅN_x001C_7_x0015_A½ìMJ_x0012_c_x0015_Aªk_x001B_7_x0001__x0015_A'¶Jþ_x0014_AÆxMBÝ_x0014_AC=Ëd_x000D_+_x0015_A_x0001_ïÙ_x001F_Ó_x0014_AûYh_x001D_í!_x0015_A_x0017_àª}6_x0015_AôdÀ½í_x0014_AûÝ&gt; _x0015_AK©b_x0006_ÇQ_x0015_A_b'G_x0001__x0002_í_x0014_AûK×¢_x0014_AÓE2t²_x0014_AñÈÁêªÚ_x0014_A_x000C__x001F_ìú_x0013_3_x0015_Aßø£qo:_x0015_A_x0006_ÚöEÈ_x0014_A×Gµ_x0014_A?_x000D__x0015_A8¢ü­+_x0015_AY_õ_x0007_Ö_x001E__x0015_A)$_V	_x000B__x0015_AvT:Û_x0014_A_x0002_}Ýé _x0015_AaýMË®_x0014_Aè £_x0017_®-_x0015_AµøÙ_x000E__x0015_Añc5¯N_x0015_AØÍÞ{ÁT_x0015_Au_x0010_iÏ_x001B_ò_x0014_Ac_x000E__x0002_&amp;¬@_x0015_A{_x0018__x0002_QOß_x0014_A7Q;"Í9_x0015_A²ì¼^é_x0014_A?ÕÄ±^_x001E__x0015_A_x001F_"_x001D_¤Ë_x0014_Ad1_x001D__x001F_äÞ_x0014_A³6Í_x0008_C§_x0015_A:F_x001B__x0013__x001A__x0015_AäðÏ¡_x0005_O_x0015_Aþ_x0007__x0013_²ÿ_x0014_A txö,u_x0015_A_x0006_	g9.µU_x0005__x0015_A_x000B_N	4Â_x0013__x0015_Ao	ûõ_x0014_AÕ[´Í°ô_x0014_AÝ(t¥×_x0014_A_x000C__x0014_yÏ-_x0015_A¹n¥í_x0002__x0015_AdïÈU5_x0015_Aþ¶õ+Qh_x0015_A_x0004_¸5âø_x0014_AÏRÏ$c_x0014_A¬_x000E_Ò_x0016_H_x0015_A&amp;Õ_x000F_×7_x000E__x0015_Aü©/?l³_x0014_Az_x0007__x0019_Ot_x0014_AÔq£RY_x0015_A4f)_x001F_hs_x0015_A#¨TdO_x0015_A6þ·%n_x0015_AÕQµÉ_x0001__x0015_A¡_x0007_cAo4_x0015_A¼¾`N?_x0015_A`0v8xÇ_x0014_A&amp;3_x0002_?$_x0015_Aâ_x000C_Äî¿6_x0015_AkãµÑ_x0014_A_x0008_$_x0003_ùv _x0015_AOoy_x001B_çÉ_x0014_Ah{çu¥_x0014_An·Ï8_x001D__x0004__x0015_AÆ_x0008_3¦÷_x0014_Aáú}_x0002__x0005_lÿ_x0014_Aÿ_x0015_Rì_x0007_Q_x0015_AºÙ %ë_x0014_A¯1Ç¹N_x0015_AíÿìO_x0015_A¢äLm_x0014_A^Òtí{_x0015_A_x0013_ 9vp_x0015_A_x0016_ù~e¥_x0015_A^ß_x0010_µØ_x0014_AëäK»+:_x0015_Aï@A]-_x0015_AÈå¹_x0002_*¦_x0015_AÃ£ ÐÕá_x0014_Aj(í«_x0002__x0015_AäôÅÎ_x0001__x0015_A¹f_x001B__x0007_Î_x0014_AÖ8zv%)_x0015_A§HL(pK_x0015_AhþBF_x0002__x0014_AHñV_ð-_x0015_AÇ!d'.±_x0014_A×áØ/Ï_x0014_A_x0018_(Onù_x0014_A_x0003_êÇÝ_x0014_A¼_x0010_^_x0001_v/_x0015_A¾³_x001C__x0003_p_x0014_AÆy_x0008_FØ;_x0015_AlS_x000E_Æ(ý_x0014_AÊâH}2Ë_x0014_AgtÃE_x0014_A¨_x001D_ß_x0004__x0011__x0015_A_x0001__x0002_M¼}b_x0015_Að_x0013_J¹«Ö_x0014_ANÕÜCj9_x0015_AªØDå_x0014_Aå_x0013_¡_x000D__x000C_m_x0015_A5ÖÍc¥_x001A__x0015_Aw§·,ô_x0015_A®_x001A_ué-ù_x0014_AøÐk_x0006_K_x0015_A«?ód&gt;_x0006__x0015_A+aú[_x000C__x0015_AÜ=Kû|¢_x0014_A¨ðv_x000E_gG_x0015_A×_x0006_5}Ìº_x0014_AºF_x000E__x000D__x0015_Aº_x001D_._x001D_¼_x0014_Aæb#oó_x0014_AA_x0014_û_x0018__x000F__x0015_A_x000E__x0013_Õa_x0015_AJÐ0_x001B_Sý_x0014_A_x000F_}Ôè!_x0015_A_x0003_ïýJ)_x0015_AWüÞÔ_x001E_6_x0014_A!8_x0012__x0015_A_x001D_ÆYüÐ_x0014_Aé[µ_x0019_Îð_x0014_A6Fo{Ò_x0014_AÄi_x001B_}5e_x0015_Aã¢&lt;_x0015_As¸µD×_x0014_AYÌÿÑH_x0015_AÖÍeT_x0002__x0003_C_x0014_A6òwx_x0015_AùMóó_x0012__x0015_Aaß ábz_x0015_AfTÛ_x0004_Î&gt;_x0015_A6®jô^_x0015_AîHàÄ_x0016__x0001__x0015_A8=P¯ýÜ_x0015_AR	 ¶E_x0015_AT$¹ _x0014_Aáq¼S!æ_x0014_A²oU¾D_x0015_AUF©u_x0014_AîÇË_x001A___x0015_A¹3Î47Ý_x0014_A0g?_x0002_kÄ_x0014_AèêNl×Ò_x0014_A£Ø¸Î'_x0015_AïRVä¯,_x0015_Aù¼¨¾O+_x0015_A5M)Ô¢,_x0015_A³ÎNN Ø_x0015_ACÿWo(B_x0015_A:_x0005_¤BY!_x0015_AþC³pV_x0015_A8ì[z_x001A__x0015_A,_x001E_ÿ_x000C_a&amp;_x0015_A_x0001_A¢RbG_x0015_Aê_x0005_-Ç_x0019__x0015_Aû_x0014_¾Æxõ_x0014_A\_x000C_'ÐÚ^_x0015_A_x0002_ä#_x0006_ÂÖ_x0014_A_x0002__x0003_ô_x0017_'qQ4_x0015_Aw_x001E_æ`§_x0018__x0015_Av%æUÆ_x0015_A_x000B_øND&lt;_x0015_Aá%)èÈ_x0014_AÝ&lt;í_x0011__x0019_&gt;_x0015_A_x000E_W*C_x001E_9_x0015_AVÛ¿¹_x0014_A{q_x001A_þAJ_x0015_A_x0019_^,õ«Ù_x0014_Aä_x0004_Á_x001C_bj_x0015_AÎaðQ3_x0015_Avìy_x0008_¸£_x0014_A¿Ï`zíT_x0015_Aî_x000F_£_x001B_Éþ_x0014_A=\û¾_x0015_AHM:&gt;_x0003_Æ_x0014_A´TMµü_x0014_A *:!_x001F__x0010__x0015_Aïÿ´W_x0015_Ae±_x000B_L²_x0014_Aè¤Àè_x0014_ANt/Ó_x001F__x0015_A_x000D_ÜÐ_x0001_Í_x0014_AÛGü8_x0015_Au&lt;ÂðO__x0015_Ak?Z¢Þ_x0014_A_x0014_áüC^_x0001__x0015_A§?M_x0015__x000D__x0015_Aäiè×µñ_x0014_A_x001B_ÆÙ	xÎ_x0014_AþK_x0016__x0001__x0002_2_x0015_A]aë_x0006_/_x0015_AÖÖû	_x0002_Z_x0015_Aº#¼_x0017_._x0015_Aïuyæ¬_x0015_Aò^ÇEü_x0014_AG¾B_x0005_o_x0014_A$þò bv_x0015_AÌ	ÍìHð_x0014_Aù'ÚðYu_x0015_A¼5WÆ_x0014_A½6ªä^_x0015_AJ_x0007_\®_x0005_À_x0015_AVâ_x0012__x000F__x001E__x0015_Aª«Jÿº]_x0015_AMÊt=¸_x0014_AnT_x0017_üq_x0015_A¡6Þ;¯_x0014_AÿÄ÷^(_x0015_AO×¿ w__x0015_AÏÁL_x0017_Ï3_x0015_A[£__x0015_A_x0018_§@Gj&gt;_x0015_Aa0úéÿ0_x0015_AÐAóe&lt;_x0015_Aw`ãèë_x0014_A7Qe_x001D_F_x0015_ANfB¸_x0019_Á_x0014_A1ÅB¼_x0014_Aèt×Ð_x0008__x0015_A1Ó{N{Þ_x0014_Aó%&gt;uÏ_x0014_A_x0003__x0004_Ï}`_x0015_A_x0002_0L_x0012_ý|_x0015_AÍ_x0014_¬éÿ{_x0014_Aû_x000B__x0002_û_x0014_A$¸_x0008_±ús_x0015_AS³~_x001D__x0015_AIÆ¹_x0012_Zå_x0014_AýÚã`Ð_x0015_A§¥®`Ê_x0014_AZåÚ	Þ_x0014_AnÜ÷VÝ}_x0015_A[á&gt;¾Ó_x0015_A_x0001_sÉyð_x0014_Ab~À³ú_x0014_AÑ êM+J_x0015_A_EX ÷Ç_x0014_AVÂÁÁÇ_x0014_AMZ_x0005_»÷_x0003__x0015_Aát|ñ_x0015_A^dl¦P_x0015_AÚyZ'_x0015_A$¼qÓL1_x0015_AÃÞl|h_x0017__x0015_Añ)"¨_x0014_A_x000C_ý"_x0007_*_x001E__x0015_Aq-¬-w0_x0015_A_x0010__x0011_9¤M_x0012__x0015_A¿áå%î_x0014_A_x001A_~_x000E_y_x0014_ARoÐ­®_x0014_A+÷Öðª_x0014_A³.eÝ_x0001__x0004__x000C__x001E__x0015_A&lt;_x000C_¥?ÎÏ_x0014_A	&gt;_x000D_ïI_x0003__x0015_A_x001D_mÒ,¯g_x0015_A_x000F_LNt_x0015_AÄ¾ù¶_x0014_A¦ôÙ_x0001_|ù_x0014_AòÙÕlç_x0002__x0015_AM_x000B_d_x0007__x0015_A áw_x0011__x0015_AkÇ5ÃWq_x0015_AèË:s»_x0014_A¬yÜ­m1_x0015_A°x_x000C_/Ä_x0014_AËíÆÃ_x0014_A_x0014_0q]ôm_x0015_A_x001B__x0014_Ê(¾æ_x0014_A_x001C_§m"¥]_x0015_AÙúLqmh_x0015_A_»¿iÞ_x0014_A_x001E_¹Ï|1þ_x0014_AÃIvÝk_x0015_A¨ùý¯_x0017__x0015_A_x0006_ÇÕ¦SÁ_x0014_A~_x000B__x0015_A­E__x0012_L]_x0015_AñÕèN_x0004_Í_x0014_AY_x0005_ÎF_x0015_AfY_x001C_õ]_x0015_AÄ9NlÈ_x0014_A&lt;_x0012_}°û_x0014_Al6ÏÐÛÐ_x0014_A_x0001__x0003_ñ_x001E_ûùØ_x0013__x0015_A_x0004_ÀÁ5k_x0015_Aï@\eÃ)_x0015_Aì_x0007_gÕí_x0014_A²+_x0001_ë3_x0015_A_x0004_A-CÆ_x0014_Am±¸_x0004__x001E_q_x0015_A_x000E_nî¸_x0014_A;2)|Z2_x0015_Aø_x0016_výÝ_x0002__x0015_AÍç/q¤_x0014_A	tÑZº_x0014_AÎÍ(V]ª_x0015_AP4"×v@_x0015_Aé¯Ï_x001E_ü_x0014_A6_x0010_,¾ç_x0014_A:r:Åó_x0014_A¼1|¶_x0014_Açô¶ÒÂ_x0014_Aÿ10ä\+_x0015_A_x001F_b_x001E_.ß_x0014_AáC_Iï_x0014_Ae ï_x0006__x0018__x0015_AVÂ	û¨_x0014_AW36Nû_x0014_AìbDµ_x0015_°_x0015_A.rª[,_x0015_AâI#x_x0015_AhP/ü_x001A__x0015_A¦ÄæHÄI_x0015_A8n_x0016_õ¿l_x0015_A_x001F_µÔÒ_x0003__x0005__x001D_â_x0014_Açn|oö_x0014_AT¨À _x0018__x0015_ABìz.Ö×_x0014_AÃí_x0010_°_x0001_L_x0015_AP&gt;Xym_x0013__x0015_Aÿ_x0019_n_x001E_©_x0014_AD±ÃÖå_x0014_AÕ)|J_x0014_ASÜÕ:_x0015_A]Á¢ùúy_x0014_Añ_x0003_}9Þý_x0014_AÛ²yÿ_x0014_AÉ_x0008__x0014_îúÛ_x0014_A_x001E_`ùlø_x0014_Apbíi2_x0015_AÅzÀ_x0015_A·kU.¿_x0007__x0015_AÜæå_x0010_ôó_x0014_A£_x0019_P_x0002_¿8_x0015_A£'À7º^_x0015_A_x001E__x0005_2èRi_x0015_AóÌ(ðÒë_x0014_A_x001B_Ê£ÒZÏ_x0014_A.W	D¹Ç_x0014_Av &lt;_x0019_l_x0015_A*åu&gt;ø_x0014_A_x001B_pûà_x0007__x0015_A_x000C__x0001_´LòÜ_x0014_Ah_x0016__x0002__x0004__x0015_A^¡fE¯_x0015_A+|ÜoG._x0015_A_x0001__x0002_oF=ù_x0014_Aäî"ã_x0001_W_x0015_A_x0012__x000D__øN{_x0015_Aòé²ó¶_x0015_A«_x0013__x001F__x0015_AÀa×F£_x0014_A«ï¨_x0006__x0015_A¨à§H©_x0014_Aóî^7é_x0014_AË_x001A_ÁXn_x0015_AO_x0005__x0016_Ïµ_x0014_AÞQ9­_x0015_A¦Sð_x0019_³_x0014_A8Kå_x000D_7[_x0015_AÇçÜå_x0012__x0014_AeÝÌ_x000F_É¹_x0014_A¾K_x001C_ë_x0014_AÕð_x000B_J_x0019__x0015_Aâ¿_x0013_6+b_x0015_A7åê=A_x0015_AzÏøö)Ø_x0014_AäÂû	_x0019__x0015_AG5_x001E_3rÙ_x0014_A)_x001E_@Ë_x0003__x0015_Aó,v¸®_x0015_A_x0010_è#±)_x0015_AH_x000C_F!_x001A_¾_x0014_A_x0017_(_x001E_ç_x0014_A_x001A_KÞkF_x0015_AÇý_x0004_×pä_x0014_AbGT(_x0018_L_x0015_A){ð1_x0003__x0005_Ò:_x0015_A¨ãn'_x0014_A_x0001_LÓÜÎ_x0015_AÐZo_x0014_º_x001B__x0015_AÎÊ°_x001F_4W_x0015_Aà¸_x0011_5S_x0015_A1aø_x0016__x0015_Aïå9Å=_x0015_AìWb'_x0014_Að°!¤­Z_x0015_AÄ_x0013_[_x0015_AÎ¯U_x0016_¾_x0014_A[k2²Ûæ_x0014_AM(_x000C_þJc_x0015_AàµäÛ($_x0015_AìST Q¬_x0014_A©dëæm¿_x0014_Aå@/¨Úy_x0015_An:ÈÚúB_x0015_AAÐ_x0008_¸¦_x0014_AÛQÐ§_x0015_A4âÓE­ó_x0014_ALÀ^_x0006_ç_x0014_Aß_x0004_üù¶U_x0015_A¾ÀI_x0005_}'_x0015_Au!Êü` _x0015_A_¢7¹_x000B_Ö_x0014_A%b_x000E_ñ_x0014_Aï_x001A_Rl&lt;ó_x0014_A÷·),_x0014__x0008__x0015_AdLq2_x0002__x0015_A_x0012_g«kßØ_x0014_A_x0002__x0004_ßÑ4[Þ_x0014_AcÂu"õî_x0014_AÂ_x0014_|_x000B__x001D__x0015_A_x0014_Púì*_x0015_AÐKw¼Õ_x0014_A³7_x001B_å_x0017_U_x0015_Aîë½0_x0015_Aþ]±¥ì«_x0015_A&lt;_x0004_-@Å_x0014_A[Hp_x000D_6_x0015_A_x0004_Hð­i_x0018__x0015_A´ÝfóÇ_x0015_A+§ï}Èã_x0014_A_òê$ _x0018__x0015_A4_x001E_°-_x0014_AEí¼eðþ_x0014_Aoù¦gÝ_x0014_AÔ.ñÛÕ_x0014_Aî(_x0013_æÍ_x0014_A³}+_x0019_û7_x0015_AêpÁ¸ê_x0006__x0015_Aõ_x001A_wJË²_x0014_Ag'Ñ_x0015_A÷ø_$]_x0015_A©¬®_x0003_E_x000C__x0015_A½dÁÂ_x0008__x0015_AáÌÆ_x0001_&lt;&lt;_x0015_A÷iP'._x0015_Au_x000C_Û2_x0015_A_x001C_÷«²Yd_x0015_Aù½_x001B_Ì_x000F_å_x0014_AÆÎí_x0001__x0002_II_x0015_AÑvúë_x0014_A¹(£î}_x0015_Ad½§{$_x0015_Ab_x0004_9ô¢%_x0015_A=í_x001C_àï_x0010__x0015_Aá»HHn`_x0014_A-Á[´ì_x0014_AÏ&gt;ÕZK_x001C__x0015_Aäå!Ö$C_x0015_A_x000C_ï³­A!_x0015_Aok1_O_x0015_A±_x0013__x0005_+×ø_x0015_A¦æJVäõ_x0014_A*ª7àH_x0015_A_x0004_ímµ_x001C__x0015_AÕ_x0001__x0018_`Æ_x0015_AdÒìñ±F_x0015_AÄ-ËZ»_x0014_A¯_x0007_Ã«Ý_x001F__x0015_AU_x000C_=¨F_x0015_AÀÂ{6}¨_x0014_A»6B¦_x0014_A¿æ[_x0014_u[_x0015_A,/X)fn_x0014_AÁñÙ _x0014_At_x0007_nÙ5û_x0014_AöxZO}_x0015_A^X_x0017_Â_x0014_AåD_x001B_#_x0004__x0015_Aù¢¡0i_x0015_AÕT\½'_x0014_A_x0002__x0006_rÝ,(?_x0015_Aø®NÓý_x0014_A±_x001C_j9_x0015_A§Ââ_x0001_´_x0002__x0015_AX(FÄ_x0014_A£Þù _x0014_AJbôÏK_x0014_A¾-_x0004_NåQ_x0015_A1§'\ò_x0014_AÀ6îÉÉ_x0014_A¢/£æh_x0015_Aä½'_x0015_Aú³cx_x000E_q_x0015_AK_x000F_Ýªl_x0015_A_x001F_bÃ^?_x0015_A@ML'Ï_x0014_A!¶l¡j_x0015_AvuíR¬é_x0015_A_x001E_ùä¨}_x0015_A¿7Ø,Kç_x0014_AÎàºº½|_x0015_AÍrûÁg¦_x0014_A_x0005_òf;À_x0014_A4ÕïÅ¸î_x0014_A_x0017_$ðà_x000B_¸_x0014_AalÞÂ¤_x0015_AÃ_x0003__x0010_þ´ù_x0014_Ad!z·Ã_x001E__x0015_AÔ_x000B_£÷_x0004__x0011__x0015_A"M#OÌó_x0014_Aëã#²óä_x0014_AkýÈ4_x0007__x0010_Å_x0001__x0015_A X_x000D_³_x0014_Ai_x0010_"1ö_x0014_AÚê'[_x0004__x000E__x0015_A1_x0003_&amp;X\é_x0014_AÑ£P_x0018_SÕ_x0014_A¸ÄD_x0011_ô_x000F__x0015_A·_x0008__x0006_Á"_x0016__x0015_Acr4_x0019_Ã_x0014_AÃð0á_x0014_AÑÃý&gt;$a_x0014_AYk²q®\_x0015_A£8-_x0017_ì_x0014_A*2¶4_x0015_Aw\²/»_x0014_A_x001E__x000C_â_x0014_A_x0006_]´¤1_x0014_A0«¡Lºc_x0014_AÓÝ¥¤àç_x0014_AEHõÁª3_x0015_A@0SÃ_x0014_A_x0002_OUdñ_x0014_Aî1ñí.j_x0015_AHëÿ±~ú_x0014_AK(©d_x0015_A9Ê	_x0012__x001C__x0015_AÔµ_x0015_0_x000D__x0015_AJ·V_x0011_åf_x0015_AÈýb_x0004__x0014_A´_x0012_¨_x0019_\_x0006__x0015_A_x0003__x000B_Òst1_x0015_AÆ_x0005_Ý_x0001__x0015_A_x0001__x0002_²Bz_x0008__x001A__x0015_A¢ê4îÆ_x001D__x0015_A.c_x0004_~Ð_x0014_AZ§îLµ`_x0015_AJk_x0002_(è_x0014_A"£ê_x0019_í_x0014_A®4/¹ð_x0014_AÈ_x0015_IÅT_x0014_Ah¥ÝÖz)_x0015_A4_x0005_.È_x0003__x0015_A+©,_x000F__x000F_b_x0015_A_x0018__x0003_¤w¹_x0015_AÖã2À_x0017__x0015_Asªßèè_x0014_A±ô_x0014_ôå_x0014_AôØÑB_x0015_At._x0005_öö_x0014_A(_x0018_ÏÑþD_x0015_AVçº_x000C__x0004_Õ_x0014_AæùG_x0012_hÀ_x0014_AJfp	·_x0014_AÖªò?ü_x0005__x0015_A_x001C_ sà_x0015_AÖ¤ÎàÙ_x0014_AD·2íÅý_x0014_A3ÐÐq_x0014_A¼_x000C_Q³6ò_x0014_Aãy_x0010__x0015_Acì:ðy®_x0014_A_x0016__x001F_­ö÷_x0014_AÌâ+_x0012_úµ_x0014_AÂ,_x0001__x0002__x0006_[_x0015_AìX#ó7ÿ_x0014_Aébàf¿;_x0015_A_x0018_ðØÂ$_x0015_A)(z¼_x001A__x0015_Ae}¤o_x0015_A2PPgÍx_x0015_AÖl(×_x0014_A_¢_x0002_ö_x0019__x0015_AÌIó'_x0015_A_x0010_2uÌ_x0014_Aæ_x000D_bÑ¬ë_x0014_Aàè"~_x0014_AÒa#D$_x0014_AíÀ\&lt;Ø_x0014_AÒïû°_x0015_AÄî}Võ_x0014_A÷²Á_x0014_Ë_x0014_AÊÆ'wù_x0014_AÍÉm`ÀA_x0015_A7µ÷Ý_x0014_A_x001F_$Ióû_x0014_A¯ïM0àÁ_x0014_AãØ_x001E_&lt;÷ö_x0014_A7;_x001C__x0015_Avr°_x0013__x0015_Ao_x0012_Áäþ_x0014_A¶°¶M_x0015_A¬4å_x001B__x0017__x0015_A_x0018_øD´_x0007__x0015_Aë_x0007_3íw_x0015_A"âAS_x0014__x0015_A_x0001__x0004__x0017_f_x0018_öC_x0015_AÌ:%O_x0014_o_x0015_A-_x0011_ékº_x0014_A¤*¶1gd_x0015_AÌlTÓuÀ_x0014_A¾2øÉ&lt;/_x0015_A´T©8mm_x0015_AO5¥¨_x0002_:_x0015_AéÝr/&gt;_x0015_A/8©wÙF_x0015_Aí»IÈ7_x0015_Aù=YÁ²_x0019__x0015_A ÐÎ_x0003_Â_x0014_AK±7_x0002_]_x0015__x0015_Aò¡_x0004_a_x001C__x0014_AqAµÈÒ@_x0015_A_x001A__x001B__x0014_ã_x0014_A _x000C_Å_x0011_Y_x0015_A°Y_x001D_ÝD_x0015_AK&lt;ÅRM_x0015_AóKï,W_x0015_Aüd_x0011_Ü_x0011_µ_x0015_AÝ+ë8_x0015_A9_x0004_8íê_x0014_AÇ_x0014_ÑAù8_x0015_AUñ_x0017_ø|_x0004__x0015_A°Ý[½ß_x0014_A&lt;_x0016_L_x000E__x0015_A´ _x0002__x0001_f_x0015_AõÊj@þþ_x0014_A}r$]»r_x0014_Abm_x0014_ý_x0003__x0004__x0017_Ä_x0015_Aá¯_x000D_zÚ_x0014_A2Ý=*_x0015_A50M._x0001_&amp;_x0015_AÁÍþ_x0006_#a_x0015_A-CD_x0014_AhîúÞCP_x0015_AB§ï_x0014_Aùl÷¨â_x0014_Ab ·à_x0014_A'#íS.d_x0015_AnÃÞ_x0001_0_x0003__x0015_AGÇ9ú_x0014_A_1Ýq¹?_x0015_Aäü_x0016_ï_x000E_;_x0015_A_x0010_`[B4_x0015_Aö_x001D_tÌ_x0014_A_x0003__x001E_gë_x000E_õ_x0014_A:¶¥D_x0017_µ_x0014_ARØ°	Ô´_x0014_Ao_x001F_&lt;üÿÏ_x0014_Aòq_x0004_Sñ_x0014_AhRðàÎ_x0014_A®¢º\#_x0015_A7vçò_x001C_ÿ_x0014_A÷þBâ_x0014_A[UÅS_x0015_Aé3_x001A_®_x0016_\_x0015_AÍ_x001E_F_x0005__x0014_Aø³_x001B_@Õ_x0014_Að_x001C_{Î_x000F__x0015_A_x0013__x000C_ûy_x0014__x0002__x0015_A_x0003__x0004__x001B__x001D_9_x000D__x0012_|_x0015_Aèök,_x0015_A´»Îg§6_x0015_A_x0017_ÿNz_x0008__x0015_A»_x0004_ezR_x0015_A§ûÂÂb_x001E__x0015_A|ñ2DÏ_x0014_A:Èf¹ã_x0014_ATâÇû)v_x0015_AÃr!lÏ_x0014_AÖ§2Ù_x0014_A_	§=Æ_x0014_AÿèÛØTí_x0014_A#äg_x0016_ø?_x0015_AG×ÛYT_x0015_A°çIä_x0015_A­_x0012_++_x0015_A_x0002_ó)u_x0015_AMî­kq\_x0014_ALMÅìÊù_x0014_AÌ¦Ç©³Ý_x0014_A÷¼Gèó_x0014_A_x000E_ã_x0012_k3_x0014_A,·{,Ì_x0014_Aed_x0001_F_x0014_A´;ï_x0007_[_x0014_Aî9U&gt;-_x0010__x0015_A&gt;_x001F_o a/_x0015_A,ÿÞÀ·u_x0015_A*N_x0007__x0015_A0%¨Uï:_x0015_A_x0014_©#_x0003__x0004_¤Å_x0014_A_x000C_ãÕ\_x0015_A²_x0002_÷í_x0014_A_x0001_¢Ð_x001E_È_x0005__x0015_A4{kß¸µ_x0014_AX¥Ôã©_x0014_A©£DZ_x0014_AT-Kí_x0014_A %Yä_x0014_AÆA¿¸9_x0015_AUßQùÿ_x0014_A¢AGþa_x0015_Aï_x0019__ÛE_x0015_AÍXûn?_x0015_A4/'ÙÌÑ_x0014_AÀ_x0003_ÈÖ¨Ê_x0014_Aª®£¡[_x0015_A3_x000E_{aw}_x0015_A.I_x000D_Ì¾_x0014_AØÀ)ù~_x0015_A %V_x0019_1_x0015_AÇ/Úkü_x0014_Aßh_x000C_x_x001A__x0014__x0015_AYV­9_x0015_Alâ^W_v_x0015_AfBºL²_x0008__x0015_A¸Ü« «_x0014_A O«Á®_x0014_AÙ]ËÇñ_x0015_Aiò_x0017__x0015__x0015_Aßw6¿¿_x0014_Ap¿£_x0014_A_x0003__x0004_sú_x0006__x000B_/M_x0015_AsT_`º_x0014_AéÐB?_x000C__x0002__x0015_A_aåî_x0004__x0015_A_x0012_i²ÏZ_x0015_AOÎS&amp;gØ_x0014_A;i«jÎ¶_x0014_AÇE¾«Ô"_x0015_A^¶â¹5_x0015_Ai|7Ï%_x0015_Aã~Iá_x001C_ý_x0014_A^ÚÙ&amp;Ë_x0014_AHÎ3÷«_x0012__x0015_A_x0001_éÜû_x0014_Aß'ùÖ0_x0015_ASÆâV_x000F__x0015_A_x0018_FÍÄ_x000C__x0015_AØ$Ä]m_x001D__x0015_A_x000C_ì_x0003_o¯_x0014_Aa_x001C_ÃÍÛ_x0010__x0015_AJ'_x0007_ß(¢_x0014_AKÔò£_x0014_A~Xtr;:_x0015_AS_x0002_¹We_x0015_A3EùëYä_x0014_A«%G_x0016_¼R_x0015_A²¼kî_x0014_A¿i;Yó_x0014_Aà­JÞmg_x0014_AqÑÃôü]_x0014_AØÆ²_x001C_¦ö_x0014_A©»l_x0002__x0003_Ñ,_x0015_A:_x000D_x3®&gt;_x0015_AUb¸Sª_x0014_AnãH¯¸w_x0015_ABjè{Ã9_x0015_A®: â¤»_x0014_A2B.{i_x0014_AÐ_x001F_/óTó_x0014_AØÞÔ£X_x0015_A_x0019_O°°ß_x0018__x0015_AV_x0015_µ6±_x0003__x0015_A``_x0004_º_x0014_A_x0015_2{Öþ­_x0015_A}Ú/$/_x0015_AZ¡	ý	_x0015_AÛ¡úópg_x0015_AéÚÂ°e_x0015_AÎÒ"9O$_x0014_A%'6ß)_x0015_AâY¼_x001F_s_x0015_A_x0010__x0019_H¿p_x0015_AüÍ¸º!_x0015_ARr_x001F_MR_x0015_A5{_x0003_ß±_x0015_A°¬ï÷;_x0015_AÛm¼_x0001_[þ_x0014_Aa©ÇäO_x0015_A-Ðà_x0016_ô_x0014_AH¢ÐÚOá_x0014_A'¾3éÐ_x0014_A.M_x0001_,_x0014_Aàùí¥Ù__x0015_A_x000C__x000E_P:t©_x0006_ó_x0014_AÚÓJª_x0003_Ó_x0014_AwZBð§Ô_x0014_A@á?_x0018_Y_x0015_A_x0003_Ãõ7¿_x0014__x0015_A3iï§n8_x0015_A¹Î	`;_x0018__x0015_A·å_x0014_à_x0014_Aø|_x000F_hý_x0014_AF¦u_x0014__x0015_A_x0011__x0005_yØ&gt;%_x0015_Aþ.E_x0007_Óï_x0014_AðgW«¨õ_x0014_A"_x0012_yU]Ù_x0014_AO¥½¶°_x0001__x0015_AgzÕ_x0008__x0005__x0015_A_x0004__x001F_ÍG-_x0015_Açx_x0019_x«_x0014_A_x0010_-É}_x0015_A¼_x0010__x000F_÷z_x0015_A_x0004_þ´ùG_x0015_A«_x0006_¹_x000E_89_x0015_AÑ_x0019__x000F_Ì_x001E_y_x0015_AÂ_x0005__x000B_=¹Ë_x0014_A¿x_x000D_ÿ_x000F__x0015_AÌü:_x0015_A&lt;èX\+_x0015_AéyU1_x0014_A´{_x001E__x0015_AÝ»Úg(_x0014__x0015_A_x0002_wí_x0014_A__x0005_Ùé_x0001__x0003__x0014_t_x0015_A·_x001A_áæ¥_x0015_AÛÖÙÓc_x0015_AËtÐ_x0018_]Í_x0014_A¿÷:Kª¸_x0014_AIGr])P_x0015_A¾Iè_x0013_4_x0015_A_x0008__x0005_yk&lt;_x0015_A|â_x0005_Í_x0014_AF_x001F_ç°&gt;_x0003__x0015_AÐ.®CP _x0015_A¦©Çßë_x0014_AØ i&amp;a_x0008__x0015_AÁ«	e_x0002__x0015_AéZãùñ_x001C__x0015_AhA_x0006_2(_x0015_A0Óöê,_x0014_AoX¾Úöc_x0015_AzhK#¶G_x0015_A6u¬ÕÖ_x0014_A_x0005_mñâ:n_x0015_A*V0&amp;_x0015_ARêàËï_x0014_AKÿÁ_x0014_A_x0019_Ò¢_x001F_ç_x0003__x0015_Ad_x001E_5­ü_x0014_AVGÜ:k_x0015_A^G?ç_x0005__x0015_A«è_x0015__x0003_8_x0015_Aï_x0018__x0016_ñ2ï_x0014_AvÇ_x0008_!b_x0015_A.·×tÁ_x0014_A_x0002__x0005__x0012_	Ø«¡_x0015_AHÎ_x001D_°`ð_x0014_ABei_x0007_?_x0015_Aã/+²_x001D_{_x0014_AÅqÄ¹Þ)_x0015_Aíí&gt;-÷_x0014_A_x000D_l|ËÃ_x0014_Aáhg)QÛ_x0014_A#ÙAõ_x0014_A$ÜM_x0016_5_x0015_AâWÈ	Îæ_x0014_A!G{_x0003__x0014_A¬%@i_x0004__x0015_Aàvq!¯ß_x0014_A8_x000B_Aû_x0013__x0014_A'èT_x001D_ï¸_x0014_Aä°BR*ï_x0014_Ai1ë¥_x0014_Aè,´¨Æ_x0014_AÕ_x0010_7ê_x0014_ABFµiU_x0015_A_x000C_ßî_x0008_I2_x0015_AÑËhÐ­_x0004__x0015_A7_x0015__x0001_ê­$_x0015_AÏ³^Í%£_x0015_A§}ËõN_x0007__x0015_A]Øh_x0019__x0015_A_x0007_TaÕ_x0001_l_x0015_A@öËóøï_x0014_A_x0007_âª¢æ_x0014_A1·Oñød_x0015_AÃ}ò _x0001__x0002_T÷_x0014_A*_x0010_÷b_x0015_AÑB_x001B_EO_x0015_Aÿ¯JUÜ_x0014_ANÿæ%b%_x0015_Aj	-_x0007_Ùõ_x0014_AÞp3+#_x0015_A_x0017_]Tk_x0014_A½;½&lt;_x0015_A/fiwö_x0014_AÑÏªrúÞ_x0014_A®ìFüuò_x0014_A¤8à{_x0002_½_x0014_A^%¨ê_x001F__x000D__x0015_AMíÑ6_x0015_AÐ*ôm¢I_x0015_Aª_x0019_?ÆLÑ_x0014_A}#ÇjV¡_x0014_AB_x000C_á7Ò|_x0014_Av=ÑÑe_x0014_A­§?éî_x0014_A^Ôõjë_x0014_A_x0017_î½_x0005_ªå_x0014_Aà¸Açk_x0002__x0015_A´ WÖ)´_x0014_A_x0003__x0018_Ü`_x0015_AöìË_x0018_WZ_x0015_Aæ9áY_x0015_A³:±ìBt_x0015_AÔ_x001A_X_x001D_¼_x0014_A_x0019_á{·_x0014_A&amp;Lðö_x0014__x0015_A_x0002__x0003_¬Ë±_x0017_0_x0015_Aøõ¦_x0015_Aé/K½_x0015__x0015_A`1¾Ê$_x0015_A/gIé_x0004__x0015_Añ*2_x0002_î3_x0015_A1±U	8_x0015_A_x0018_Ì©3dw_x0014_AU?X(¥_x0004__x0015_A åÆ_x0011_È_x0014_Ax¿Þ3"×_x0014_A¬¬³%1_x0015_A¬"ºÍÖV_x0015_A9ì&lt;/æ_x0001__x0015_AÃà_x0012_­M_x0014_A_x0011__x000C_r:Ó¬_x0014_A_x0011_ÂB_á_x0014_ARz~Z_x0014_!_x0015_A¨ê¯_x0004__x000C__x0015_Aòo_x0007_)_x0015_A_x0005_] ¢§(_x0015_A}Wìä_x000D__x0015_A@æL_x0014_Û_x0014_A:%-àÒ_x0014_AWÙhX_x0014_2_x0015_A)ÎHÉ¨m_x0015_Ae"ÈÀ]ô_x0014_AÃ¼h8Ò_x0014_A×õº|@_x0014_AZy÷à¬/_x0015_A&amp;",µ`_x0015_Aâe_x001E_Á_x0002__x0004_(Ú_x0014_A´\­_x0004_a	_x0015_AÌg _x001C__x0015_Aeò69lT_x0015_AÎà¸ÕL5_x0015_A_x001F_Ç¶Ãå_x0014_A`L_x000E_ÞÚ_x0014_A_x0011_Ã_x001E_Öå _x0015_AdÉ_x0010_æ-ÿ_x0014_A_x0007_ï rÖ_x0017__x0015_AÞvB~_x0015_A°&amp;ù_x000C_±_x0014_A×¦L¾_x0010__x0015_AI¯ÀeÐ³_x0015_A{_x001C_mó_x0010_i_x0015_A¨S4ab;_x0015_AäÎZ¹+½_x0014_A\1_{þ_x0014_AµèbÂ_x0014_AÉrd"B_x0015_A_¶WÒ4_x0015_AÂbÒýÙ£_x0015_Aâ_x0001_WÜuÆ_x0014_Aðò"Î%ä_x0014_AÕ_ç÷_X_x0015_ARÂ6þzy_x0015_AÙ_x0019__x0011_8;V_x0015_A_x000B_=±Öà_x0014_A@_x0003_Ó°i_x0015_A¼ÈYVø_x0014_A¡\ÔûlN_x0015_A_x001D_±_x000B_àô?_x0015_A_x0002__x0003_ÌEáP_x0016__x0015_A©dtnDæ_x0014_AZRÊfM_x0015_A_x0003_ûë._x0015_Aüm®Å_x0015_AM_x0007__x000E_%_x0003__x0015_A¾`Qk2L_x0015_A&lt;ux_x0015__x0004_7_x0015_Arkk`¹z_x0015_A_x0001_¦| ^_x0015_AAf0Ëü®_x0014_A¡¸n¸¾_x0018__x0015_A$Ô¤æí_x000B__x0015_AQ'_x0008_é{_x0014_A¸g&lt;dcQ_x0015_A_x000F_O_x001D_T9_x0015_A-!_x0001_{"_x0015_A©_x001F_0]B_x0015_A#®~ê¸_x0014_A_x001E_bkN6_x0015_A(:åØÓ_x0014_AÒÜ2¯_x0005__x0015_A¬_x0018_Ñ0Q_x0015_AºQ_x0017_À_x0015_¿_x0014_A_x000B_l­f÷_x0014_AÕ`_x000F_O¿_x0014_Ar_x001B__x0004_&amp;ö_x0014_AämJ¾H_x0015_AËÒh}ÎN_x0015_AäR_x0015_ÅÜÙ_x0015_A_x000F__x0013__x0007_èd_x0014_AÉó_x0001__x0002_º_x000C__x0015_Aº_x0019_®Å$Í_x0014_AÊzÞ_x0014__x0015_AaØÏfå_x0015_A_x0019_xJê_x0014_A®»_x0006_s_x001F_]_x0015_A÷²w{_x001C__x0015_AVZÊ0ß«_x0014_A¹_x001A_éA_x0003_,_x0015_A*6ÀÓ×o_x0015_AuÎÎÕW_x0015_AñçÀù_x0012__x0007__x0015_ADØ:_x0006_¶_x0014_AuÄ&lt;ôÈ_x0014_Aùx_x0007_ZD_x0015_A=_x0010_z=1_x0015_Aó_x0007_`âo]_x0015_A ä_x000B_Ç_x0014_A·*ë«Ç_x0014_AÎ5_x0015_Aµ)~pQ_x0011__x0015_AøVG_x0015_Aì2_x000B_ß_x001E_î_x0014_Alöß¥_x0015_A+T_x0001__x0015_A*[Dé®_x000B__x0015_A'ªnCÒq_x0014_A|_x000D_Gç¼J_x0015_A_x0002_æÖ_x0002_y_x0014_AÚ_x001E_E_x0008_éÑ_x0014_A¢_x000E_@_x0015_AÐè2V¢²_x0014_A_x0001__x0005_nÔÆ+]_x001B__x0015_A_x001E_ÈËµ_x0014_Ä_x0014_AfXí&lt;ê_x0014_A\RUl¤¦_x0015_A|³/_x000D_e_x0015_AA_x0018_tRPú_x0014_AÁ«fw8_x0015_AIfH °_x0014_A_x001D_Â_x0011_e!_x0015_AdW=½_x0014_A¯öÜò_x0015_AìÍÒVxa_x0015_AÉûZÓÛj_x0015_A_x0002_Öÿ_x0003_£9_x0015_A_x000E_*ÓCãö_x0014_AÖZÉ_x0007_ß_x0014_Ad_x000F__x0006_#_x0001__x0015_A _x0015_Ëp_x0015_ArÝÒ6OA_x0015_A(å»Á_x0014_AÁ¼Û_x0014_G_x0015_AÛÔp¸ì\_x0015_Aybx£_x0019_%_x0015_A_x0005_75h­_x0014_A_x0017_Gê_x0002__x0011__x0015_A ê]Ò_x0014_AL4_x0008_Ð_x0005__x0015_Aó_x001D_8é_x0004_n_x0015_Axy_x0019_«ÌB_x0015_A&gt;ÜÜu¤Ç_x0014_AüG9¬Ü_x0014_A°ë¡_x0001__x0002_I_x0015_AÌ¼Ö`_x001F__x0015_A4_x0017_§µ''_x0015_A[f«@U_x0015_AýwÛ.Ë_x0014_Aú_x0007_íSJö_x0014_AÃm_x0002_}÷_x0014_A«:»y·_x0014_A]?Ô_x0013_ê_x0014_A=wÊùé_x0014_A)O4µ®_x000E__x0015_A_x0016_J_x001B_7¹&amp;_x0015_Ab°wZÛ¡_x0014_AÇG_x0011_ßçï_x0014_A¢Á4%S_x0016__x0015_AÉ¥£ß_x001D__x0015_AiÎé_x001D_2Á_x0014_A¸t_x0013__x000F_?ô_x0014_A4Q_x001D__x0012__x0015_AUe;8ä_x0014_Aë9àÒþ_x0015__x0015_A§Hù5Z_x0014_Ahà|¼_x0015_AäÉ_x001E__x0004_mã_x0014_A_x0013__x0012_¢[4_x0014_A_x001C_¼U3d_x0010__x0015_AµMº E_x0015_AA¡_x000C_w-_x0015_AªÓ09ß_x0014_A_x0004_×Ö v_x0014_A2ËK_x0018__x0015_AÆ5àK_x0015_A_x0001__x0005_(éPØOì_x0014_Aw_x0014__x000B_çÔ_x0014_A2_x000B_f@'_x0015_AïÄh½R&amp;_x0015_A©3)r_x0015_AËeöð_x0005_ü_x0014_A}hµ_x000F_5_x0015_AzÐ_x0016_äã_x0014_A) C·_x0014_AÂ®@,A_x0015_Aô±_x0019__x000C_¬ _x0015_A_x0008__x0013_4_x0019_]ö_x0014_A²_x0010_ëþo_x0015_AÄñp^"_x0015_A×ÄßÑ§_x0008__x0015_A­Ë¯«_x0015_A$JíÑ_x0006_-_x0015_A;ð_x0013__x001E_p·_x0014_AGþÈ´_x001B__x0015_Am_x001B_là&amp;Ê_x0014_AÀq¼Üã_x0014_AÁj~_x0004_i_x0016__x0015_A6_x0014_tÀh_x0012__x0015_A»ýÉÃ_x0014_AAÚ¡_x0004_5å_x0014_A_x0002_Å-_x0013_ö_x0014_AI_x0013_+U8_x0003__x0015_A_x000C_¾oó_x0016__x0015_AJJãJd_x0014_A}ØmQ¬à_x0014_Aõ:e¯Í÷_x0014_Azºî_x0002__x0007_°_x0003__x0015_A|_x0019__x0003_-mJ_x0015_AÿvT:ª_x0014_A_x000B_oßL_x0001_	_x0015_AB,Z_Ü_x001C__x0015_Apézø_x0004__x0015_A¼Óp3ê_x0015__x0015_An0à0_x001D__x0015_A_x0019_¬÷â_x0015_A_x0010_ötwxü_x0014_AÕB_x0004_]þ_x0013__x0015_A*-à_x0006__x0015_AøÐç&gt;_x0015_ALÃ_x0018_Ð0m_x0015_AEÉ³h_x0015_A_x0015_Kx_¡&amp;_x0015_AgxEñ_x0014_Aæ_x0014_q¯Aè_x0014_AËRÎ¡BÈ_x0014_A!ÍPPíº_x0014_AÎ_x0001_,Tu¸_x0014_A_x000D_Ý_x001E_õÌY_x0015_A-5_x0014__x000B__x0015_AÌi¤Àû_x0014_A_x0005_ãe&lt;_x001B__x0015_A_x0007_Ð_x0018_KF_x0017__x0015_A2&lt;20`_x0015_Aã_x0013_(ð23_x0015_Aæ_x0005_*sÏt_x0015_AàZ:_x0010_Vã_x0014_Aû _x0011_´!_x0015_Aqrtÿ`m_x0015_A_x0002__x0003_ôKe_x0005_C_x0015_A;_x0006_¥Ý£¼_x0014_A]Ç5û¯A_x0015_A¸û)_x0015__x0015_AU3pÔàÿ_x0014_AÑ_x0006_·_x001B_D_x0015_Aª¯ÅZ!Ì_x0014_AlØ!_x0015_AÞã\_x0012__x0015_A§{d½@_x0015_A#àªT_x0015_A¿ìxTH§_x0014_A_x0011_àTÕÂb_x0015_AVÖsB_x0013_4_x0015_AoBÄÀQ_x0014_A·Ié_x0019__x0003_®_x0014_A_x0016_&amp;aëÃ_x0014_A	û\úÎ_x0014_AQv \Û_x0014_A´_x0008_cÄQ´_x0014_A,_x0002_ÂÃö_x0014_AA (d_x000D_j_x0015_A `_x0002_!Û_x0014_A8(_x0014_ _x0015__x0015_A/vl¸©_x0014_A%`lÕm_x000F__x0015_A$1T_x0014_5_x0015_AÈ_x001D_åÚ¹_x0014_A ò_x0001_ò0_x0015_Aò±º!&amp;_x000B__x0015_AãOÃ_x0007_¢_x0015_AèOö_x0001__x0004_õ"_x0015_Aîú_x0003_ÉÕ_x000B__x0015_AëbøÆª³_x0015_A7|4. Ù_x0014_A;0_x0011_{Ó_x001D__x0015_Aß¥5_x0008__x0015_A:ùX_x001E_K_x0015_A_x0013__x0011_B_x0017_þ_x0014_AÏ±Ì_x0014_AÐ´Yð_x0015_Añ¼}ó_x0014_AiÚrI_x0002__x0015_A²_x0016_©ê_x000F__x0015_A_x0005_½_x001B__x0010__x0004__x0015_AÅ_x0012__x0007_ò_x0014_Alo§¥TW_x0015_AX%¯¶TK_x0015_AØ_x001B_F=,_x0015_Aõ(õuP_x0015_A~4Ll(Ó_x0014_Aïáy¿a_x0015_A_x001C_'_x000E_Ï¥_x0015__x0015_A¦_x000C_ÑcKÇ_x0014_AÌy]5_x0003_(_x0015_A5þ!ä»_x0014_AC_x0008_j;|c_x0015_Aì@{äÙ_x0014_Aö®_x001A_gES_x0015_A6°Þ7ã2_x0015_AÎF$0(_x0019__x0015_AÔÁ0æ_x0014_A;·æ_x0015__x0015_A_x0001__x0002_,S´}½5_x0015_Aoæ~ßxB_x0015_A_x001C_Í%Â'V_x0015_A'ÝQ_x0001_æ_x0011__x0015_AXí)R)_x0015_AtñÍß\_x0015_A_x0013__x000C_ª76_x0015_Aà\Âñ1/_x0015_A»_x0016_ú_x0007_L_x0015_A×®$ÿ_x0012__x0015_A°v_x0018__x0005__x0015_A-Z_x001B_dñ&amp;_x0015_AÊÃg_x0018__x0015_A¤.V¬Ð_x000E__x0015_A_x000B_T_x000F_Ú²v_x0014_Aå_x001F_§º_x001F__x0015_A_x0008__x000D_í_x000E_öL_x0015_Agl_x001F_|N_x0015_AtÀ£Ëý_x0014_A¶))¼þÖ_x0014_AÉ?Tê_x0003_ú_x0014_A_x000F_	¯_x0007_æ_x0014_AÅßAf^_x0014_Aß_x000B_&lt;u_x0015_Ý_x0014_AãúÙá+_x000E__x0015_ACò»_x0019_ø&gt;_x0015_A«m'íh_x0014_A_x001C_¶ÒÃC_x0007__x0015_A_x0014_F_x0006_ÐÍ_x0015_AË»~*î±_x0014_Aþ_x001D_.3Ml_x0015_Ab2|¨_x0001__x0003_.2_x0015_A_x001C__x001F_&gt;_x000F__x0015_Aò®Tsê_x0015_A=ãºO¼C_x0015_A9H_x000C__x0005_;_x0015_Aµ£_x0003_ Ê_x0014_Au_x000E_ÜTê_x0014_Ap³âÆ_x0012__x0015_A\Úµã_x0013_"_x0015_A	ºÖ_x001F_¬_x0015_A_ærëS_x0015_A}$â_x000B__x0015_A_x000E_8CiÂ _x0015_A:©rç_x0006__x0015_A$$2»W_x0004__x0015_AµðµÝiÃ_x0014_A¯_x000E__x0011__Éò_x0014_A_x0011_2oc_x0015_A_x000F__x0019_E÷ä%_x0015_A@_x0010_¹%_x0015_Ay'Æ÷üý_x0014_AÕRÒ=±_x0014_AæºýÖá_x0006__x0015_AÈN¤tÅ·_x0014_Ao$®)H_x0014_A]_x0004_æh_x0002_S_x0015_AÊËñ½7Z_x0015_AtÌ_x0003_f$_x0015_A_x0001__x000D_Ù:Óô_x0014_A«öEOÛ_x0015__x0015_AÞÕa¸Áâ_x0014_AO¶Nä,E_x0015_A_x0001__x0007_P0@û_x0003_^_x0015_AÙ´i«k!_x0015_A¹wà)	_x0015_A_x000E_S`VÚ_x0014_Aùl%±«_x0014_AÇÍûd4®_x0014_A_x000B_\þ0nï_x0014_A+û+qTN_x0015_A_x0005_¬ß+(_x0015_AÚ3ñhA_x0015_A_x0004__x0001_9F)_x0015_A²ùØ_x001C_Ü_x0014_A®åqßG_x0015_Ao«$eP_x0015_A]ûß_x001E__x001A_Ê_x0014_AÄjü¸Ù1_x0015_AÞµÌÃm(_x0015_Ao#Kx_x0005_3_x0015_AæÄ­åÏ_x0014_A_x0016_Y¶|äù_x0014_AÎÑ_x000D_¸B_x0014_Aìu5ù_x0014_ALõæ²_x001D_(_x0015_An_x0008_qEÀ_x0015_AØ¤¿5_x0014_Ar²ÔÞZ_x0015_A§!y_x0014__x0015_A¤M§*úD_x0015_AXh&gt;_x0006_úÅ_x0015_AZ6Æëæ_x0014_A_x000D_Æif;_x0015_A_x0002_²|4_x0002__x0005_º_x0015_Alÿá`Ö_x0014_A@it¯ _x0014_AkÅ"à_x0014_A_x001B_sÐNöl_x0015_AÖtK,y_x0018__x0015_A_x0015_ÜLó_x0011_H_x0014_A+Ú[½q¾_x0014_A¤ø)¿L_x0015_AV}ú£â_x0012__x0015_A_x0010__x0010_µì¸k_x0015_Aé_x0019_·À_x0014_A¬Ùcè8_x0015_AÎÜ_x0019__x0003_²_x0014_AÝB_x0008_Þ¶ò_x0014_AÊ¶'.Å_x000D__x0015_A_x001E_¼_x001A__x0007_w_x0015_A_x0016_!;w ,_x0015_A,Â$ _x0015_AözÖùô_x0014_A3¼',è&lt;_x0015_A_x000B_Xs_x0014_AéÜµO_x0005__x0015_A±,ÜUÐ_x0004__x0015_Aóî0³o_x0014_AÞÛ'ç9_x0015_A±,R±&amp;;_x0015_ADºÉ	X_x0015_Albjy2_x0015_Açþ_x0003_Ô³:_x0015_Ad~_x000F_Æè¢_x0015_A_x0001_~ùº_x0011__x0015_A_x0002__x000F_ò&amp;è_x0003__x0014_A*_x000C__x000E_lÐP_x0015_Ae«ÈÞ&amp;_x0015_Að_x0005_D3_x0007__x0015_A_x000E_AÆ¥ù_x0014_Að^L&gt;ÉÆ_x0014_A_x0017__x0006_zµq_x0015_ACs_x000D_]_x000B__x0015_A_x0013_XÛ_x0017_¸_x0015_AÁ\Ù®2_x0015_AýôÒaL"_x0015_AQÀÏè×ß_x0014_A(ÿ¬		_x0015_Açk§¡.C_x0015_A_x0013_¸ôúð_x0015_AÛ]¹^Êà_x0014_AÖ_x001B_ð.ß¿_x0014_A_x0005_7Z·¡U_x0015_AD¸_x0018_õÎ½_x0015_AS_x0019_,J~_x0015_AÏ^ÕûX_x0015_Aß_x0004_ÆZ_x0018__x0016__x0015_A¡Z8O_x0015_AîÅô!_x0015_A¨iôÐ_x0008__x0015_A]#Ulx_x0001__x0015_AiØâ)û_x0014_AÅ.©_x0004_Øa_x0015_A_x0002_þ4)._x0014_A²cø_x001E_õ_x0014_AyànÃ^¨_x0014_AOv=_x000F__x0001__x0002_Õ_x0014_A·m³ÂÏ_x0014__x0015_A_x001F_ÑaÞu_x0015_A&amp;¸q_x000F_ü@_x0015_A_x0004_%_x0008_-S_x0015_A% ²Û_x0008_ _x0014_Aô{¦Ô_x0013_#_x0015_A&lt;_x0001_¡c_x0004__x0015_AØù'iÁ»_x0014_A?{\÷_x001F__x0015_A_x000E_êSQ-Ö_x0014_A¶þ4´;_x0015_AòrI¨_x0014_AøÉ·Oc_x001C__x0015_AK´EE_x0015_Aê_x0019_«f_x0014_AÎ_x001C_D3Ix_x0014_A3åMg_x0015_A§ZïUb_x0015_Ah¯5BS_x0014_A*_x0002_¬V_x0014_Aö_x001C_ûwªY_x0015_A_x0017_«_x0008_sÊö_x0014_Aó	S]MÚ_x0014_A´_x001A_å*Î_x0014_A²/_x001A_sÌ_x0014_Ao¿_x001F_Xq_x0004__x0015_A_x0001_~:øùÁ_x0015_Aü¹ïX_x0015_AÎ_x000B_6¢0_x0017__x0015_A_x0014_ð¼_x0014__x0011__x0014_A¿~±péø_x0014_A_x0002__x0004_É_x001A_ËÅd_x0014_AQå9«K¶_x0015_AÐçw¦gC_x0015_A_x0018_MUêÊ_x0014_AúxPÃ:)_x0015_AæU«iQM_x0014_A@aoe_x001A__x0015_Aùuù_x0002_Ø_x0014_A4rlÞÛÇ_x0014_A_x0004_ñ¾ú@_x001A__x0015_A)®Þì_x0014_AØE(_x0017__x0015_Am}_x000B_õ«1_x0015_A)_x000F_ñAX_x0015_Aþ_x0017_1ÿ¶I_x0015_AY/ècý#_x0015_A'ÚLÏÊ_x001C__x0015_AD&amp;£Î_x0014_Az¶ÂûÞ_x0014_A¯kd_x0012__x001A__x0015_Aõú5#*_x000C__x0015_AÓõNuUÌ_x0014_AÚîà_x0019_)¡_x0014_AçSê¡_x0015_A_x0008_µ7°î_x0014_A_x0003__x000D__x000C_£º._x0015_Aìý_x0004_ì_x0014_AøOJ­L__x0015_A_x0001_aa¡*À_x0014_A_x001F_Y_x0004_¿_x000E__x0010__x0015_Aù²ò:ø_x0014_Aêì§I_x0002__x0004_£F_x0015_A_x0004_&lt;5½¨_x0019__x0015_A:iS_x0014_A+-_x001D_2_x0015_ß_x0014_ApÁ¦ï-_x0015_A_x0004_0_x0003_;ÛW_x0015_Aé_x0005_eßªÐ_x0014_AõÀ8÷î_x0014_AÏTd±_x001F_?_x0015_A_x0001_Ö`QÅ_x0014_A"_x000C_2/7É_x0014_AXRx±Üé_x0014_Aö_x001C_ÀúF*_x0015_AOnE§_x0011__x0015_A_x000F__x0008_áFãé_x0014_A&gt;¹Ö¬j_x0015_A~(LèÄº_x0014_A_x000B_N}LH_x0015_A9_x001B_Ù^¬_x001D__x0015_A®¼K?$_x0015_AôjÔÕ]_x001C__x0015_AÍ_x001E_V·	$_x0015_A´àMH_x0012_N_x0015_Ap¬!Ît5_x0015_Aå?i¨e×_x0014_A\q.P_x0011_M_x0015_Aé_x0005_Òs¶_x0014_A_x001E_únH_x0014__x0015_Az«æ?_x0015_A&gt;ð,?_x0014_A_x0015_XeUá]_x0014_ASøj(%_x0015_A_x0001__x0003_gxD_x0006_ÿ¬_x0014_A`³'Gca_x0015_AÕ[p:°_x0014_ALÃ¥2_x000D_þ_x0014_A_x0005_äIej_x0014_AH÷j8·º_x0015_AûJ_x0007_ËÙ·_x0014_A!øf»_x0015_A0êGÓ]_x0015_A§½P_Ó	_x0015_ABöµ²÷_x0014_Aé_x0005_,ë_x0014_A4°¸á_x000D__x0015_Aq_x0002_Vª_x0015_AÊÕXmZs_x0015_A_x001D_\yµð[_x0015_A_x001B_ÂÞ_x0012_a_x0003__x0015_AÞ°b}Ü@_x0015_AµÖw_x0011_Z_x0014_AÎò"²__x0015_AKe{_x0002__x0015_Aà.®"_x0015_AÏ)_x0012_H¢_x0014_AÆóººEÜ_x0014_A_x0017_â.0Ô_x0015_A·Ù©æô	_x0015_A_x0013_cLá^_x0014_A_x0001_l_r_x0010_I_x0015_Aa9Jíît_x0015_A_x0007_ÞI©Ü_x0014_A"ê©CØ_x0014_AYnT_x0003__x0004_}x_x0015_AwÜ¨4_x0015_AË´_x0014_È²ä_x0014_AbL¥_x0001_íM_x0015_A÷#»üz_x0015_Aç¶zq_x0015_AÙ¨^Jb_x0015_Au¦Ã÷cí_x0014_A¹B_x000F_¬jé_x0014_A+M_x0014__x0013__x0006_Ø_x0014_A¡ÚDì&lt;@_x0015_A£½X¥Ð?_x0015_AÉ&lt;R_Ô_x0014_A_x0002_Ä¹ÎáÉ_x0014_A_x0002_Õ·_x0014_'Ý_x0014_Aw.6Êw_x0007__x0015_AØõ÷ Ó_x0014_AÓ__P*ú_x0014_A8-ä_x0004_f_x0015_Aýq¡­ü_x0014_Aé2b_x001D_Â_x0014_A[þ:_x0007_%_x000C__x0015_AxØ+¥¡_x0005__x0015_Aê%F_x000C_L_x0015_A°æ¡_x0016_Ö_x0015_AçØ÷ôA_x0015_Ab_x001F_ÛÁ_x001A_¶_x0014_Aq´ÕÂàl_x0014_Ar ¼g_x001B_4_x0015_A­Dª25_x0015_AÃÞï_x0014_Aþ÷_x0019_t(U_x0015_A_x0004__x0006_@úMhEp_x0015_Aú©Zù/_x0015_A¨ÂÏ&gt;|_x0014_A´º¸á_x0014_AÊUÚ¸Õ_x0014_A_x0007_Ñ7_x0015_AX_x0001__x000E__x0017__x0015_Aö~èq+_x0015_ANøT:³_x0014__x0015_Am_x0014_*áOî_x0014_AC	Îÿ_x0014_AÇ	_x0012_i´_x0014_A0J_x000C_ññ_x0018__x0015_AÍQ_x0002_O_x0011_«_x0014_AwÚ¬á»_x0006__x0015_Aq}¤¥MÎ_x0014_A+½ÃLÙÅ_x0014_A_x0005_Á_	ûJ_x0015_AÀNµ¤_x0014_AÒêbï²_x0014_AÔªÉ]â_x0014_AÛy³"&lt;_x0015_A=¢XT§_x0014_AJ6û!ç_x0014_Aw_x0003_¬vu_x0015_Aí©Q_x0015_Aåw,p7{_x0015_A:ÁJzgË_x0014_Aø3A_x0015_AÉ¾¼/T_x0001__x0015_A_x0006_ï_x000B_£=_x0015_A&lt;W_x0002_e_x0001__x0004_U_x0015_AªÞdao_x0015_Aâ&gt;ñ6_x0015_A_x0017_ÚÜzi_x0015_A8_x000B_Ø¦¿_x0014_ATµ ÀÌ_x0014_A0¶ÚÃa_x0014_A³È_x000D_8_x0014_A_x0011_Þ_x0014_A%¤Wfëà_x0014_Aî|rÃ]ï_x0014_AÿtÀ}_x0018__x001D__x0015_AàçÿJä­_x0014_A_x0013_÷;È_x0012__x000E__x0015_AåÎ¦Ãç_x0014_AXîÖ?_x0015_A`_Z*Ê_x0014_A¶éW1 _x0015_AìQ!L&lt;_x0015_A-ÝQñDð_x0014_A[½HôF_x0016__x0015_AMB!K_x0003_Ì_x0014_A_x0002_b_x0017_ËA&gt;_x0015_Alp{z_x0014_AEøAÐ÷$_x0015_AU4¢£_x0006__x0007__x0015_A°_x0011__x0002_$O_x0015_A	e¢Ñ&lt;_x0015_A`TÜ' I_x0015_AûøÀá7_x0015_AvQõÁP_x0015_A¨Â"_x0016_}_x0016__x0015_A_x0001__x0006_8_x0005__x0019_$u_x0014_AU9_x0017__x0002_Õq_x0015_A$_x0017__x001D_a$`_x0015_A_x0004_®×¥_x0014_AáÅ½ÿÌä_x0014_AÑÌ^_x0001__x0015_ADZ¸8:F_x0015_Ay -}_x0014_Aª_x0018_mÕ_x0014_A_x000C_Ô_x001F__x001E__x0011_=_x0015_A²[è/_x0015_A³o!Õ8_x0015_ApÇ³|R[_x0015_A^zwéxF_x0015_A»û:s_x0003_V_x0014_Awî¡-_x0015_A_x0007_ÐÚox¬_x0014_A_x0002_W&gt;_x0015_A_x0018_T_x000F_yº_x0015__x0015_Aß³©cTË_x0014_A°	ÞX^_x0003__x0015_AÔþ_x0002_ý_x000C__x0015_AÅKð»Â_x0014_AA¿ÿÏú_x0014_A(_x0012_+Çf_x0015_Aª]_x0002_dá_x0001__x0015_A¼Ó_x001B_5¥á_x0014_A§8püÓ_x0014_A_x000B_+ª¬ëÜ_x0014_A³AW»Áÿ_x0014_A ëëH_x001B__x0015_Aâ0_x0010_Í_x0002__x0006_*_x0015_AÆQ½RÒ_x0002__x0015_A_x0004_Åè¾|å_x0014_Atë_x000D_¼_x0016__x0015_A¸rçá$_x0015_AÁÏJp@^_x0015_AÝ_x0019_WÛïì_x0014_A Úß×_x001B__x0016_AÚ_x001A_v/h_x0014_A¡öu&amp;ã_x0014_Ak9§YP_x0015_AØX_x0002_DAÇ_x0014_A*_x000F__x0003_PPõ_x0014_A¸¹Ïæ¹þ_x0014_A*_x000E__x001B_¯Oó_x0014_ALcöOqá_x0014_Aåûª«Æ_x0014_A'3_x0004_{Kü_x0014_A»S¿[0a_x0015_A?ÁrÐm_x0015_Ap±yn_x0005__x0015_Aã©®¹_x0013_K_x0015_Aë2ø_x0014_AóÖÒvS_x0014_A%ÁYªý_x0014_AD3W_x000D_ _x0015_A_x0011_´ò_x0008_&gt;¾_x0014_Aa_x0001_87õ_x0014_A0øÈ&lt;ñ_x0015_A_x0007_"zN_x0010_Ô_x0014_AÖæò,_x0003__x0015_A1_x0004_&gt;i_x0015_A_x0002__x0003_gÁAî_x001D__x0015_AN_x001D_	_x000F__x0015_A:|_x0001__x001B_2_x0015_Af7Aü._x0015_A_x000F_%¤PT_x0015_AÍ¹\×äñ_x0014_A´#Õ+ßÄ_x0014_A÷-wá±´_x0014_A6ßÁ_x000B__x0017__x0012__x0015_A´ãIM_x0006__x0015_AF|_x0010_à_x0012_ø_x0014_AòÉÅd_x000D_P_x0015_AÚP&gt;_x0015_Atè_x001E_ßn#_x0015_A"iöm,i_x0015_Aýëëµl=_x0015_Açlî«_x0011_J_x0015_Aã_x000B_W¤Ö_x0014_A§4_x001B_Å1_x0015_AU ¶óú_x0015_A\ïïÇ_x0010_\_x0015_AáòòÉÌÝ_x0014_Aæ_x000F__x0015_^Î_x0014_A±_x0019_0_x0015_A4¤½«þ_x0014_AÝçWÆ#_x0015_Aã_x001E_ÎE7_x0015_AâÚ,È4_x0019__x0015_A:)±á_x0014_A_x0008_&gt;ùL_x001E__x0014_Aë`_x001F_sºÚ_x0014_A9d\_x0001__x0002_e_x0015_A©¾:&gt;_x0015_Aë;Òc~_x0014_AËæô~ã(_x0015_AYvûÕJ_x0015_Aíé¨ÉQ½_x0014_A85ãZ_x0014_Axqÿ~@D_x0015_Aaö£#°O_x0015_A¹Ø¨«_x0017_°_x0014_AÀ®Ñd5ë_x0014_AHäos¤_x0014_Au	õ^E_x0015_A9}Fyaß_x0015_AWHüeÉõ_x0014_Aä	_x0015__x001A_Â_x0015_A~©(_x0018__x0015_A·Û_x0019_YÛ_x0014_AÌig§îS_x0015_Ar²_x0004_*_x0015_A'wG0_x0015_A¿)ÌÁd_x0015_ABC_x0014_A_x0019_&lt;6Æ_x0017__x0015_A¯¯Å²|_x0013__x0015_A_x001E_#wØèô_x0014_APïß¢	_x0015_AW_x0007_´ÔÖ4_x0015_AÊÐ¨_x0017_ú_x0014_A7#_x0017_Rè=_x0015_AåèÆ¿_x0014_AÞøÒ¶}Ú_x0014_A_x0003__x0004_ï­ÜÙQ_x000E__x0015_A¼D_x0015_(Æé_x0014_A¤ï@	_x000E__x0015_AZ_x0010_Óúò_x0014_AÐùè¹Ä_x0014_Ac-_x0006_·_x001F__x0015_A_x0004_M_x0011_O¸/_x0015_Aû1!Ï_x001D_E_x0015_AêÛþ_x0016__x0015_A_x0003_H!~uÊ_x0014_A_x0019__x0019__x0015_AZ_x000C_Oº½_x0014_A¤6m_x0019_ G_x0015_AË=·3_x0015_Aèç*?¨_x0015_Aá_x000F_iÔ_x0014_A_x0015_B­_x0005_ý_x0014_A_x000B_»ÆxÑ_x0014_ANQ__x000F_á_x0014_A¸\_x000F_ö¿_x0014_AÐn=Ì._x0015_A_x000E_¡X¥_x0014_A(_x001A_ú_x0002_4_x0015_Aä_x000E_ñò_x0001__x0015_AQè"×ô_x0007__x0015_A¿mÇh!_x0015_A5t£Ü_x0013_á_x0014_A_x0015_@ÆÏ_w_x0015_AÌ6ãrS8_x0015_A7iì&amp;_x0015_Aø-¸_x0018_(_x0015_A^´Ã_x0001__x0002_ÅK_x0015_A-áã _x0005__x0014_ASíç"þ_x0014_AñÚT½¾{_x0014_A 72 T_x0015_AzÊ_x000D_£_x0014_AIcM÷_x0014_A3ô_x0016_&amp;_x0015_AYä(XS_x0015_AÆó_x0017_Ïø_x0014_Aëw4»_x0014_AdBô[ö_x0014_AYî2öÿ_x0014_A9ð®káÄ_x0015_A_x0016_	Ã2I_x0015_Aö_x0008_l21à_x0014_A_x0002__x0015_¥}_x000B__x0015_A_x001F__x0011_Ò¼`3_x0015_A_x0004_wã_x000D_yø_x0014_Aæÿ¥6T_x0015_AL³c°é_x0014_A|m_x0001_ÅÜ_x0014_A{3æ$Äü_x0014_Ab_x0010___x0004_ÁÔ_x0014_AßJ^Å_x0004__x0015_A(H_x0006_ÝÛ_x0017__x0015_AÚ_x001A__x0013_5ä_x0014_A«_x0011_LèÖ_x0014_A. ç«_x000F__x0015_AsjV_x0002__x0015_A|~Ã9_x0014_AX._x0012_èX_x0015_A</t>
  </si>
  <si>
    <t>a5e6bf4c1f6cf1f0d9595dbb0c33b18c_x0001__x0003__x0014_b^vi«_x0014_AÇÌD¥_x0014_AÝáú_x0017_úá_x0014_A¼ÿ_x001A_þS_x0015_A~kÃr_x0015_A_x001C__x001D_·m_x0002_F_x0015_Aà_x0012_!?Ù_x0014_Aü9Ü0_x0014_A$êðS_x000E__x0015_AÓ!É=H_x0015__x0015_Aäþ_x0010_%í_x0014_A]~ÄU_x0015_AÇa{&lt;_x0018_±_x0014_Aï_x0001_7aI_x0015_AÓ_x001E_­À6Þ_x0014_AßÎ»É\%_x0015_Aâí¡#X_x0015_A÷1|÷_x0016_R_x0015_A¼J!W_x0014_ASÄàìj_x0015_A½·l|_x0015_Aæÿg+6_x0015_An_x0014_~B_x0015_AÓ®zAC_x001F__x0015_Aß_x000C_GH£2_x0015_A«ê3_x000C__x0007_¬_x0014_A;-9{±_x0014_AiuÖÁ_x0004_ª_x0014_A½_x001C__x0004_Ôaû_x0014_AþÄÃ_x0019_â_x0014_Aª]YàT_x0015_AÁ¨½¶_x0003__x0004_YR_x0015_AP·b?¬°_x0014_AÓ·ã[_x0015_A¼¢ÔÝ5_x0015_A¤ð(á¿Î_x0014_Aï&gt;Ýv_x001B__x0015_A3\_x0010_æ4	_x0015_AaX´±iÅ_x0014_Ao°3G$_x0015_A!õKÕÿC_x0015_A»ìz _x0001_Å_x0014_AÙP_x0006_ïn_x0015_A_x0010_RD{XD_x0015_A×§G_x0012_Ô=_x0015_AQ:_x0019_³Úc_x0015_ADÈ,Ð_x0014_AÙ_x001A_3ýò_x0014_Aþ_x0002_¥_x0012_¨J_x0015_A_x0017_é¯n¶_x0015_A÷Ý/ÌÕ_x0014_A±_x0017_aD"_x0014_Ar_x001B_1£Ä2_x0015_AÊ_x0004_©Ã_x0014_Ç_x0014_AÁ¾¯_x0012_t_x0003__x0015_A¶H_x0010_Y_x0014_A_x0012_6Ë&amp;_x0015_AX_x0002_¾Ç¾_x0002__x0015_A_x000D_oÄqIB_x0015_A;FB¡:Z_x0015_A¨týéøÀ_x0014_A÷"ûQ6?_x0015_A2_x0018_[×_x001E__x0015_A_x0003__x0008_&lt;¤t'í2_x0015_A+ù!½ª_x0015_A;¤_x001C_¾_x001B__x0011__x0015_AÏ_x0002_Xqô_x0014_Ar­½¶_x000D_ä_x0014_ALõX¶Õ±_x0014_A¨a¸¨_x0014_A¼lMià_x0014_AZùÑÅàê_x0014_A1Ç_x0006_I_x0013__x0015_Aä¤ÃÖ	x_x0014_ACè!_x000B_¶©_x0015_A._x0005_ú,8_x0015_AùMËv_x0015_AXrþ_x001B_6'_x0015_AØÒ_x0016_×ó5_x0015_A¥_x001B_÷z_x0007_&gt;_x0015_AVEkëP_x0015_AmüR­y¡_x0014_AV®8Í_x0014_AU«V&gt;WÐ_x0014_AãsÈÿ_x0001_§_x0014_Aü_x000C_k0_x0017_"_x0015_AâÑEÿ_x001E__x0015_A_x0006_o|_x0001__x001B__x0015_AP¼X_x000B_®_x0006__x0015_A%j_x0017_°EÂ_x0014_Aée4Ì,=_x0015_Aá_x000C__x0004_½¨µ_x0015_A¹½Úô%_x0015_AtåzÒ_x0015_A¡\ÚÇ_x0003__x0004_¤_x001B__x0015_AÑùöÖcÂ_x0014_AfrJ,_x0015_A®::lÔ_x0015_AVº_x000E_×!_x000F__x0015_A«3vÅ½ô_x0014_AÈÁ_x0012_´_x0014_A&lt;G,å|m¨ÀdÕÚt_x0011_°¿À:Nñ_x000F_"	ÎÀüÞOè©»À_x0007_BqÀ¼Às_x0014_Z~_x001C_kÃÀkêuÙ	ÈÀ^pExnËÀ($yXêÎÀx¸\õ³ÀÉ©S;È_x001F_ÐÀpÆ40*ýÁÀ`3@e_x0004__x001B_À0Qt_x0008__x0016_¨À_x0012_Ùñ3ÍÀæ®ïZ_x0012_²À!n_x0001_×4ÃÀ_x0006_âôG_x0006_ÄÀX{É{ZÀ0oM ùÀ/2ÖÆ_ÐÀæ_x0002_ÿÀwÍÊÀaä?â,9ÌÀ6_x0015_VÇFÄÀ¾ÝçEfÉÀ_x0002__x0003_0O _x0001_%­Àlxô÷×ëÅÀæoãgÔLÌÀyÖ_x0006_2}ÈÀÐg¬¹Mæ¦À__x0013_ÑAKÎÀÊÏ°æ9QÅÀLPÕ ¡ÀØ_x0014__x0007_þ±À_x0018_¹½¬/&lt;ÀâA®å¼5ËÀp!SºH¸Àe0îA?÷ÀÀHwBB_x0019_ÌÀïÌÁQaÏÀL»^§ziµÀ4_x0002_ßéþSÆÀ_x0001_©5ºÊÀäHúØÏ¡ÀÐ_x000C_7®²ÐÀ\3_x001B_ý µÉÀ89õdÎÀêU"ÏfÍÀ®ð_x0012_j4ÁÀ_x0002_GÛ_x0002_Ý_x0011_ÊÀdC_x000E_E¼_x001B_§À{zNÁÀ ¬]~ÅÀTÛ@/m~ÍÀ¬Æe?J­ÀS_x0012_:ÓÇÀkö¥8_x0001__x0003_sÀÀ(Ü_x0005_ÝÎÀ_x0004_ÅÀOºÀ_x0001_ñBdÕ&lt;ÀXúP_x000F_Ù_x001D_£ÀZ¿?OÎÀ_x0001_%_x0004_g¾nÀÀÏ_x0003_å_x001B_vÂÀð.°ÝêG¤À&lt;_x0015_)QâºÀÜ_x001D_HÇFË¶À¨ªå%`ü¯ÀÔöp_x0019_½ÀÔ¬Åk,ÍÀÓ_x000B__x0013_ÕGµÐÀ8UüÔ)ã¦Àp%%?0ÊÀ«9|ÎÀòÜ¯5ßxÃÀïÒë9_x0001_¯ÃÀd}á¼ óµÀ_x0003__x0002_mÃÀ¨òMJÀÀªîF¿À±ø®_x0004_"ËÀ¨î ­_x000C_ÁÀ ø¨A¸À¾kõþÐ³À	¸0@ÅÀô%+ðxñ£À&amp;_x0007_eë_x0008_ÆÀþ_Q±_x0018_o¸À_x0003__x0005_H°Y_x0006__x001D_¦Ài%IQ_x001E_¹ÊÀI_x0017_BtëÀbJsfÎ²ÀäÖÝJ8ÊÀh_x0013_y¢:_x0015_¥Àä1k_x0011__x0007_ÌÀPËISYÁÀðR_ÖäÀHðf_x0017_ô·À¨yi_x0004_¬ÀT_x0015_sK´v©ÀC}q[½6ÎÀ$úØIª¬µÀÐÈÌ_x001A_m¤ÎÀ_x0006_5_x0001_¾£ËÀÍÐ_x0014_'ºÀX{GðI§ÀÆtÄ_x0014_2µÀÔ_x0002_X6ÆÀöXª_x0013__x0004__x0008_ÊÀ,åÉpÑwÁÀ¼ÔRVÀÀÀ'ÿ_x000F_	N_x001A_ÎÀ2Oì¢7²½ÀX_Õ_x0008_ Àz_x0017__x0018_ÅcXÇÀÐ_x0003_)o_x0003_ÖÂÀ`-ÿK¬ÐÅÀ¤,É¹J¥ÀèNîù2_x001A_À&amp;^ê^_x0001__x0004_ÀmÆÀóèôÐq_x0010_ÐÀäõ´=VH±À|ô*1_x0015_¢À Q0P®À¸ªz¾_x0008_¤ÐÀæ¢_x001A_Î^ÌÀ¦x2&gt;_x0015_³À&lt;_x0002_×uýÏÀ òòÀT,Àm ï_x0018_+ÁÀÌã8¥KÊÀ¸·of À_x0017_d5ÀFóá2#ªÁÀ¸`¬ù7®»ÀÛñìÝ_x0011_ÐÀ_x000E_Û_x0006_ºZT°À~èw_x0016_ëÊÀl_x000B__x000D_âjÍÀ¨stÓ:´Àè¶_x0008__x0019_ñ¶ÃÀÃÙµªZÎÀ¹W=ÂVÀÀ9ÔjÈÈÀ*Ì1¢ñÃÀàÎ±ÔÆÀ_x001D_?6º¹Àh³£ùÛÏÈÀÀ_x0006_ÉWE¢ÀraÌÄ_x0003_¿À(45JÃÀ_x0001__x0008_V_x000F_Éí2`ÃÀà@§_x0014_|ÍÀ$ÿÈ_x0001_ª:¸ÀÖq]ÕcÓÆÀÀ^_x0006_.{oÂÀæ_x001F_¦æù_x0002_ÍÀÒ¡·cÏÀä_x0014_¡Z_¬À6;1_x0017_ÐÀ_x001D_e}%HFÊÀ_x0014__x0001_øÚëV§À|F_x0010_Å_x0011__x0012_ËÀ:Î_x0018_®ÜKºÀ_x0006_Dpa/óËÀtÛ_x0016_½+â¶À¶5¶ÛÚ4ÍÀ¯¦+_x0019_wãÌÀ_x001E__x0005_f_x0004_þ¿ÊÀvì^_x0003_,²À0¿)%ËÀvù_x000B_í_x000D_³ÀÇ+iN¦ÄÀ è[ßù_x0005_À¢rÙÒ ¸Àð9ù­{·ÀÄ_x0004_²H^ÂÀ_x0010_&lt;M}Ç·À7p_x000F_ø²ÀèÌ_x0007_ð¼³ÀPr_x0008_d¼WÀBN*©³À{:Ç,_x0001__x0007_¤ÎÀ_x0001_p[9@(yÀ½Û[ñ&lt;_x0005_ÈÀàÝ¯"¶æÀBÐDý_x0005_·ÀROÃ×]w¶À$_x0003_§+¡_x0007_ÂÀÀªQóùMÀö,|_x0010_ûY¶À¯y_x0011_6ÉÀ`íu;_x000F__x0002_ÂÀîi]Ó#ÂÀ@&gt;_x0001_ uÀ_x0016_Ü¡UatÀÀÖæ§§°ºÀBGéãæ²Àâ_x001F_åæõ¶À_x0007_µp²ý·ÀNK+£eÇÀk_x0005_ÈÀÀÂ_x0006_5_x0015_÷ ÊÀðÂ8p_x0017_^À_x000C_ôJ_x0019__x0017_À©À _x0014_2ü®ÀÀH¬_x0004__x0015_âÅ¨À¦Ö=_x001A_@¸À_x000C__x0012_!_x0005__x000E_tºÀTÎ_x0011_ÿà³ÇÀhgí'ÛåÃÀÞ_x0014_¾+_x000B_2°À3i¯¶_x0002__x0010_ÐÀj´_x0013_	­fÎÀ_x0001__x0002_rèa¶ÜÌÀüöyUp¬À°Æ±÷³À_x0017_T\ÕËÀ@_x0012_¯1_x0013_S¹À_x0018_ÙRÿ)ÄÀLzm æFÍÀpßÉLÀ©ØoC¡µÀLS0ÓPÏÀ@_x000F__x0002_Ì´ØµÀÉ@8&gt;âXÊÀ|_x0003_Z&gt;u¼À~ÚìÎ³ÀÐ¸Øo´n£À8_x0010_JzÊÀïIä¾ÀÈºÖPnÃÀJñWÿÂÀÀ&gt;z-ËÀ_x0014_Øæ^ß£Ày_x000C_{WÁÀxV¤,³ÝÂÀ:F½_x0012__x0016_ÉÀê_x0017_öÕ»À lîÒ_x0008_»À]_x0013_ÚáÌÀïnaè_x001A_wËÀ¤½_x001A_"4£ÀÂ1¨¸ÃÀ_x000D_=é	x­ÅÀEÛ_x0003__x0005_[hÁÀ¿]ù-°À$5jÊÙ¾ÀLÉYx¯_x0007_®À4¢ü_x0011_ZcÈÀ_x000E_@OT$#²Àâ~ËÈÎÀÀÈ_x001B_cAsÀñpulÁÀzx¢¯û}¼ÀâàJÃ¦m¹À@î_x0012_+,÷ÀÀ_x0002__x0004__x0005_Àd_x0001_é_x0003__x0008_©ÎÀHúYßÊÀ¬S¦"*ÆÀö§D r_x0010_°Àvo»_x001B_¬¢¼À0y_x0012_°_x001B_ÆÀ£9©yRÀÀÊê2w¡ÑÃÀÌ8ÿ_x001B_¦¥À0Ê_x0011_®×ÀÀ÷4ÆzEyÁÀXß¿·_x001F_¤ÀDa§XÇÀÂ?»*»V¶ÀUâÞ_x001A__x0018_ÍÀ®á@t_x0012_PÂÀU³¸_x001A_ôÀÀ_x0003_ O_x0012_/%_x0016_À_x0014_nDý_x000D_K¬À_x0003__x0004_péø_x0015_#ÁÀê:eËÞ¹À)p«7ûÐÄÀ&lt;Ì:î½´À_x0003_IÙ_;öÀ¼r_x0016_¨_ËÀ&gt;Ñã0~ÀÅÀðÉ_x0001_¿_x001A_§¸ÀØéæ2|ÐÀ¼Nºo_x0006_äÂÀÈ4{Núw¢ÀÚK_x0002_ÿÆÀ¢;U¹À07dUìÎÀ_x0012__x000E_&gt;àÑ¿ÀSX5_x001B_SmÐÀ¯)Z^7åÌÀWÖ{=? ÇÀ)_x001A_ÈüÎIÄÀ`Ut_x000B_¸À`_ÖS%ã¡À&amp;_x0014_ÏuÆÀáï·_x000E_°±ÀºHM¡VÝ±ÀÊî3Øç´ÀÐªâ,_x0005_{À(pßÉ+·³Àb%ñV_x0014_ÅÎÀÐuYP1¤®ÀXÍw_x0003_!TÐÀðlÖ¨bÀò_x0018_;_x000E__x0003__x0006_W ¿ÀD?_x0008_ÆqÞµÀÈ5_x0016_ú¸ª¹ÀX?e°R¯À`J&gt;¥_x0012_À_x0014_â_x000E_,ÖÅÀ§_x001B__x001C_®ÐÀÜäÿ:?®À6_x001A_Ö_x0017_zÀÀËÁ¸ãêkÄÀNOPÀ:Í_x0002_)·ÀÆ_x0004_èæ^·¿ÀÛdd ïÀÀÚUýüµ_x0003_ÉÀaéW§_x0012_zÀ&amp;tpÔ_x0006_ÀÀj½ã(_x0001_¶Àú_x000E_¡z¾À_x000B_ØrÅÐÀæ!h»ÂÀn_x0012_dÕ¸ÉÀBÄ§?ïµÀ_x0019_Yc_x0019_íÀxì_x0016__x0005_l·ÀÄxÿæÉÀI~ eeÂÀÂ(/ûkÀèÌrô$¨À=_x0016_ÌfOÀÀ¨_x0016_¶¢q_x0004_©ÀLë4_x0015_½À_x0002__x0004_4÷¬0,_x0012_¦Àú&amp;êrÊÁÃÀÈ¸Þ]ÙËÀàH&gt;ü¨À_x0010_»âLüÙÅÀ\¨_x0001_ÏWýÉÀ¸Ìö§×°À_x001A_ÛôN_x000D_ÆÀðY_x0007_Nëþ¦ÀÌ½[	xÊÀðzáLN«Àè´©2y_x0006_³À×_x0011_o_x000E_é~ÐÀàê_x0010_VÛ®¨À_x000B_C«?±À¨ðøÀp}éö¢ÄÀgWÊîþÍÀ¨:_x0008_xÈèÀÀ_x0003_O_x0010__x0018_±ÍÀz´h'(¿ÀdlÔàv­ÀÞò·1L±ÀN;À®ÏÀ@s45»ÍÀèøÁq°¹Àp_x0005__x0019_xÐÀ¶Þ`_-ÂÀ	&amp;`&lt;í¬ÀuámÓùÌÀ%_x001E_{®°Àà_x0013_~_x0004__x0005_D_x001D_ÃÀUÁGwT=ÎÀRÇ,`_x001B_ÀÀ_x001C_ZäU_§À¤_x0005_3¹;VÇÀ_x0008_·ÖÛQ_x000E_ÅÀl¬YsðÌ¹À¶øîà`»ÀÎ¿ÕsÜ8ÏÀas¾êdÀÀDÊÎ_x0014_&gt;ü½À~ÊqvyÖÄÀ8{â&lt;9öÀT_x0003_D_x0019__x0014_¨Àd{KPóÄÀ_x0004_ÝõäÍ_x000F_¾À*eý-õ±À´òtcÐÀW_x001A_5z¥ÐÀó_x0002_ó_x0002_ÏÉÀ¤_x001A_÷Õ°À_x0004_\_x0012_{_x0001_ÎÀ×Á_x0018_ðõ»ÀÔÃ_x000E_}©À_x0002__x000E_v_x0005_2m´À,@_x0005_\¢{ÍÀþ2|]í±À½òÛ×ûgÐÀ_x000C_ñð6Ë(­ÀÿÚÉÚ_x0002_µÀH$÷ga_x0017_©Àbñ¶)ÂÀ_x0001__x0002_;$í6«ÊÀ8_x001D_?KóhÀ üM×øÀ^ªªïTÁÀð½pH2À1éF5ÍÀðì.·ÍÀðcÛö¨*°À¡fÈ_x0007_ýÌÀ_x001C_&lt;y2_x0001_N£Àð¥·{ò÷¹ÀpV_x0008_Ùù¢ÀG_~©ÀBÓß$ä¼ÀÞ_x001B__x0010_µãÖ¿À&amp;_x000F_2ÌÀ}_x001F__x000F_&lt;³ÄÀà_x001C_½_x0008_CþÀü®ÜøE[ÃÀ'TïWôÏÀÔ¼MÃ¿À_x0018_þÌ¢_x0005_&lt;ÐÀ%_x0018__x0001_gÏÀÔ_x000E__x000C_0ÆE´ÀÃýn_x0018_ÃÀL¬?C$µÀ8_x0011_Di'`À*î_x0017_%åÆÀ°ktÝyÅÀ°»_x0004_G|¨ÀÃjD_x001F_ÄÀüÇ!Q_x0002__x0003_ÉeÃÀ_x000C_h^Ã¹6ÁÀÞ_x0015__x0014_ñáiÉÀ_x0014_J6_x000F_®ÀT×"8_x0015_¶À_x0002_ÐAÓpÈÀ_x001C_7¾ðº	¨ÀnçmVx´À\Zbmo¦Àzxñ:¹×ÃÀ_x0007_Ym«bÁÀ¼_x001C_EìÀú/}çõ@´Àü( þêrÀÌ2DUcp½À&lt;P®J_x0008__x000E_ÃÀ¯ËÐïó[ÌÀ"µÂ_x001E_0±¾ÀËâ@5)ìÀÀUùùd_x0010_ÈÀ&gt;OúÊ_x001E_ð·À@Ø^Ø7@ÀÀ¦ÔÚ,¤»À\É×/_x0006_ÇÀ|.r_x0011_ÂÀ$A.¯´ §Àµýj_x001A_ÃÐÀò×*v¹»À¨_x0001_$J_x001B_j¥À*L¿"&lt;7²À¾Ý&lt;©ÈÀàOk_x0016_À_x0001__x0004_.R_x000E_VÂÀö_x0018_ï_x0003_wÃÀFÄ¸EpÃÀ8_PÌÀøÖ (ÉÀë´_x0012_¡"°À_x001A__x0012__x0012_x_x0011_Ù¸ÀÃ#R@ÒÉÀF£_x0013_FxÀ³X@Y_x0012_³ÉÀ_x001F_ï_x0012_PÄ¹À_x0012_¾Ã_x0017_OrÀÀzø¬ðwÉÀ`` Ã&gt;|ÆÀ@_x001A_V_x001F_eÀü_x0010__x0007__x0006_w&amp;ÀÀØ_x0007_Ù_x0006_ÏÀ_x0010_l;!_x001C_Ò²À-ùÌ×&gt;îÉÀL7l_x000D_¿À¿¹_&amp;|_x0005_ÂÀ_x001C_/wHÀÀK¹_x0013_)ØÂÀS_x0002_÷ÍðVÌÀíÅõ$¬,ÐÀ´×0îÎÀý×ûáqÀ®_x0006_§»°ËÀD6@×-'ËÀ§_x0016_LÇÀf¨ØDVîÌÀô^C_x0002__x0006__x0008_òÌÀXø[E¯©ÀÐPö©]|ÈÀµ*öhôÅÀ#'fïAÅÀ]	Pä_x001C_}ÅÀ gÛº¤¤ÀÐóû_x0015__x0002_@¯À|;ö_É£À`l¸Ü¢À)Û«uFZÌÀøÛ2ßÈÀx÷R¬È1ÀÀH_x0011_%,zé»ÀhWlà_x0003_¹À*nÅ¨XÐÀX_x0004_hÇÉ.ÀhÞjüÙ,¬À_x0012_Ä~h©Àäô_x0001__x000B_ïºÀîrF\ò&amp;¸À¢y+FÊ@ÂÀ4v_x0006_oqÐÀ_x0002_Ôî³o¼ÀD&gt;²ìpw­À ?PD_x001D_À`ñ_x0018_õµ4´Àè_x0003_Ô7¬µÀ_x000F__x0005_sòDÅÀtOïà!f´À_x001C_½«½Àq¿»\_x001A_6ÈÀ_x0001__x0002_¹_x001A_a_x0017_À_x000D_ÈÀ`²i_x0018_«ÆÀòBo_x0008_ÅÀ ºO»_x0015__x0001_Àëß1"øìÉÀ_x000B_Ü_x0013_ÎÀH­Ö9_x0008_?ÀP_x0002_Ñ_x0006_GlÀÄ_x001D_|Ð!ÁÀòû¿¶ÎÀF&gt;gâT¾ÀîY(&amp;Ü4ÇÀhÜïãíë®À~`ÆÀ_x001C_ñ_x0017_]&lt;©²À][ï_x0005_"ÄÀ¤GepPÿ³Àêg}Ü ¸ÀX£_x001F_MmÊÀNÙi_x0006_aºÀd¶îM¹·Àäw_x0001_z@QÌÀÌ]!çöÌÀÓ_x001F_À'Ë-ÐÀ0ªËEÀ_x0001_Ê¢rKÀö¥ÉWB¸½À®Q_x0011_¦Ê.±À_x0016_9SÀzÄÀ_x001A_4ø_x0015_ëAÏÀT¼9§YÅÀìN_x0001__x0002_LmÏÀí_x001C_q¥ÐÀp_x001E_%ì1¬ÎÀH©C%àÁÀ¸?³"3¾ÀñópÀLÂÀ,äC_x000C__x0010__x0012_ÅÀ2¿*E¶Àtãý­À`GëA,§À ÌxP_x0019_À¨_x000C_fôÞîÄÀîÉï_x001C_m_x001B_ÅÀÊef"O³´ÀH¬_x0019_÷8DÀ_x0010_Äüm[´Àl_x0010__x000F_Y5Ä®ÀÔE¼êY£ÀV'ÏuÍ_x0005_ÁÀØ%¯a ¨À_x001C_5ï.Ôë¼À_x0010_(jNòËÇÀ	Ó_x0016_åG²Àk_x000F_?ÜZÆÀ:É8_x001C_ªÀ°Ü__x0010_pËÀ´[cY5V­À$æ8_x000D_¢×ÊÀØàVs®À®çÛEe»ÄÀ&lt;¢_x000B_iN¤Àzaìüb³À_x0001__x0004__x000E_ÁÚ_x000C_Á ³À~K}_x0003_½ö¾À_x0018__x0008_}{åGÉÀØuù_x0001__x000C_äÀ»\÷2ÐÏÀLr/rÀÈÀPv~%¯-¾ÀüJÓ4;vÊÀ_x001D_=ÙrÛÞÉÀ.¥_x001B_â\c½À_x0008_|.ök÷À_x001E_ökrvÀ_x0017_×!_x000B_ï­À&gt;Ù_x0017__x0019_`Ë°À¼_x001B_«_x000E_¥_x0005_¡À_x0002_ér³ÄÀô¥ßñe_x0012_­ÀhyèE	7ÃÀjõ_x001F_¯_x000D_sÂÀÆwy;_x001B_}ÀÀ._x0013__x0016_®Í_x001E_ÍÀ¨lµ9Ð_x0015_ÀP_x001C_f_x0018_Áü¦À¾__x001A_«çHÂÀ-,ìÞnzÐÀ§ÙÀÒ_x0010_ôÂÀ·_x000D_qSeóÈÀ\o¼üü²ËÀòû_x000D_;;ÇÀÚCz±ûÉ¸À¤Âq%T¥©À(X_x001D_÷_x0002__x0003_³×«Àt¢L]c_x0005_ÐÀ`j3ñcÀ&amp;mw_x000E_G±¶Àl6é %©À­_x001C_	ÃÉÀVj¾wû-ÁÀÓå©ÂÁÁÀ_x000D_°¶Ä¯ÚÎÀ¡?_x000B_«i_x000D_ÊÀõÑ_x0012__x0005_ÅÀÆ%5_x001A_:ÂÀõHÂ¡ÅÀÊàz+¶ÐÀ&lt;"µÒÉÀ£»¨ öýÉÀ_x0008_½B_x001E_üºÀä¶FÎ.ºÎÀrÝö_x0011_ÑKÇÀ_x0008_ ã´þ£ÀNyqù¬X´ÀÆÓ_x0018_È§ëÍÀ¸¨ùö À_x0018_@¨;î¼ÈÀ_x0005_k]E:&lt;ÀÀ¤ö_x0010_(½À_x0002_}îü_x0007_PÀ +²Ú!)ÀÔôØÚ\ÐÀãh÷_x0001_ÆÀ0÷i ùðÀÞ7°zù_x0007_ºÀ_x0003__x0005_¶¬× ­_x0014_¹À_x000C_!ûß&amp;òÍÀpÍAu@ö¥ÀËÏËÀ_x0004__x000D_kñú¿ÀðV·{¶ÈÀt_x0001__x0016_UY_x0010_¤ÀÒ:Ø&amp;.'±À_x0003_Ø´6\dÀü_x000E_~ÍÒºÀ^ _	»ÈÀ_x0003_t°Ã_x0017_Ñ@ÀºýÏ_x0005__x0001_¡ÎÀºß!µ_x0008_¹Àb'v³,9ÀÀbÐ,GpÌÀ*Zðº_x001A__ÅÀÑä¤ÆÃÄÀg58¼'¸ÆÀ_x0003_É_x0004__x001B__x0017_?»Àk/rð³ÍÀ`òC«_x000C_ËÀ§,Ð_x0010_ÊÀ_x0018_ÜúRî²À¸ÆÌyÄÃÀf]_x0013_ 5ÅÀ³ý8#Ï/ÅÀ._x001A_O_x0011__x001E_¹¸ÀòxÊ¾^ÀÀO_x0002_°ÜÆ(ÅÀp_x0018_Ïße!ÍÀò¡ï×_x0002__x0003_Zv¹À_x0002_etgúÀö&gt;ß_x0019_WÎÀx`~_x0019_C­ÐÀÄh¶¤_x0004_+ÃÀ¨8NàÞ¤Àjµ úôÁÀà)ûc_x0008_ÍÀÀØ_x001D_ß_x0005_óR¡Àó$!_x0012_ÊÀ$ \_x000D_òJËÀÚâí_x000D__x0016_t¾Àñº©ðß×ÄÀ±ÆÉíÆïÊÀcÁE@°UÐÀ`{¦Ä_x0016_ÀþÇ_x000B_âÜÆÀ_x0006_ß~OzÆÀúé9ö_x001F_ÌÀªª@2_x000F_&lt;ÆÀ_x0010_ðh~ÍÀn}2§Úÿ¾ÀYZ2_x0014_ÐÀÀ¹9®_x0016_rÀÔ_x0012_7_x001E_$è¨ÀuÌãwSõÍÀ¤b1eIl²À_x0002__x001C_ÿ]9mÀÌáQ"xÓ£Àá¼öV0àÍÀ&amp;_x0001_fÓº«ÐÀ|h_x000D_è_x0011_Í«À_x0001__x0003_@í_x0012_QºmÀY©moå­ÇÀØý:	/óÁÀ-X3ò4ÊÀÀU³o¸ÅÀ=ñ_x0017_Ô_x0011_ ÌÀ¬\Q²Àü_x001B_,N_x0005_dÃÀj_x0003_ü\r§ÀuE!ÓuÍÀ:i~HY`ÈÀ_x0003_Â&amp;_x0017_¨¶À_x0018_)_x0006__x0018_ð²ÀðÙqm%3¶À_x0006_N³÷ÃÀÇ:^ÎB¨À_x0001_sGØ_x001B_DtÀ@´nS\ÊÀÄP¥_x000B_§À^k-Þ°¢¶ÀØ_x001C_c	È±³ÀLÜdg_x0004_Ò½ÀÅò_x0017_ª_x001B_ÁÀ6+bc³ÀÔt¨_x0002_úÆÀüõ®£iÆÀ_x000C_\£A´ÃÀ`¼`Ñ¦À£Ó_x000F_!ÊÀ_x000B_#Ó]ë ÐÀ_x000C__x0005_Ýå©­ÀwÇ_x0012__x0003__x0006_°õËÀãH_x0005_zöÂÀdYo_x0014_»¤À¨:I_x0019_-¯À-ÿd_x0015_ÇÀ_x0008_Ý1åÇÀøøÆ¼_x001D_J À4Åßtt¡ÀXçZr­ÀÎFïX:IÉÀñ_x0003_q=0*ÀÀn%f_x0002__x000C_ËÀhm_x001A_h y¬Àá6Ü_x000B__x0002_ÐÀÀÚ*2»À¸¬_x0017__x001B_ò À_x0003_«Cøø gÀ=_x001C_ñ)æ_x0007_ÐÀÈ±=Ó1¥Àà&amp;Z¤jÀ]:sO¼À°ùZKrßÀ:_x001C_F_x0004_ÃÎÀ_x0003_+µñLÀD;H_x0004_½À²äÚ_x0010_¶À_x0003_ dð¨(2ÀLÕ9*p]ºÀø*ç¡íÀD*Ý[HÊÀpÉæ¡À|o_x0001_nÇÀ_x000B__x000F_@_x000E_ÏÅ-Ø¥À_x0010_:É¯¡ªÀø_x0010_ò_x0013_ÓÎÀØB_x000E_	_¦ÃÀ@ó2ë_x0003__x000B_ÀÂ¿ùh_x0018_ÐÀ\Ü~u}ÊÀ_x0001_ÉÈÀ@Gu_x0012_I&amp;À(äkFÁ¸À_x000B_úÓ_x0005_Æ_À_x0006_êv_x0018_ÏÅÀ&lt;ö«_x000C_åÊÀ_x0019_3oÐÀ$_x0017_axPªÀ¢qx­ugËÀ`l_x0008_ô,ÎÀù_x001A_äþ_x0012_ÓÃÀì¯R¼üÙ³À:UÈ¿3tÉÀ_x000E_3c_x0015_UõÎÀhÎC_x0001__x0007_àÀ_x000E_èÅ_x0002_¼_x0011_·À_x000D_9O³èÍÀµ4]¶yÀðòË_x0015__x0002_ÐÀUeß;ì_x0004_ÎÀðÔ¸yÏÀ È_x000D_åS¬Àãò¿EOËÀ´]¨qra©ÀBî;_x0003__x0001__x0003_5nÀÀ"wið\ê³À_x000E_ÜRh²Àòræc_x0002_¡´Àðà_x0011_2[ Àu_x0010_¯@ÂÀr2É_x000D_ÎÀÐ¾_x001C_mþÎÀg'ç´ºÀ,mRñrÌ¿Àà;YÆ¾Àfu5[!ÈÍÀà_x000B_Æ_x0005__x000C_ÚÀþûb?_x0002_UÉÀ!³[{sÐÀèê_x0003_ÞÀ¹À~;&amp;M·À¹_x0004_oþ!ÎÀ¨ªå²¼ÀÔX%å_x0019_÷·ÀÉ®Y¥#¤ÈÀ~3ÀrÉ»ÀEHFå6[ËÀÞ'¬ýøÈÀÀC¢ÓäFÈÀ&gt;Åk~¿f¸À­ÜxâµÀÀu£GUuÀñHÜËÁÉÀßal{¡¶ÏÀ{ºa_x000D_nÈÀÌaX+ÁËÀ_x0003__x0006__x0019_ð]ËÀ@kÉ+1 ÀL­õ!%£¡Àð¾ã_x0011_ß_x0002_ÈÀªý°È_x0006_	±À_x0003_$nÔ6rEÀ@P%H´À ?¸n6jÎÀR24/ÎÀZ&gt;.ÌÀ9XbRÎÀÊ_x0018_0fÖÍÀ@¯_x001F_E_x000D_°rÀnF08a´ÀÀÇùL®¿·À.×_x0017_&lt;N_x001D_ÏÀÎ¢l_x0001_2ÐÀç_x000F_ìÇÀiH_x0005__x001E__x000E_ÉÀ_x001A__x001D_U_x0004_uÅÀ_x0006__x0016_´è_x0016_ËÀüìÂX´·ÀèJ¢«7 ²ÀfÐ_x0002_'3ÍÂÀø_x001D__x0013__x001E_;_x0018_À:/U8µÀNsrk_x001B_o¿ÀCmÎ@dpÀÌ¦3_x000D_am±À$mM¦+Î¢À2qÐ©**³ÀÑc{_x0001__x0002__x0019_=ÊÀö;¯ZòÅÀÄõêÕi½À_x0001_ã_x0007_ë6²À°?½_x0004_§ÌÀ8ø+ÁuZÀ¸20)9âÀP8j¤_x000B_¥À_5,»_x001B_uÃÀqá½ÙäÀÀ®\ëçÁÀ0Â_x000D__x0010_O_x001E_´ÀËDJR÷ÀÀ_x0015_îegá½ÀÀ&gt;K&gt;_x000D_é8»ÀFÞ_x0013_Õåõ´Àz_x000C_-Ñ2ÂÀê)®YÏÀÈf1GÀÚàv³6ÈÀP2b÷«ÀhÝ ÆN¼¢À¬=_x000E_þ{Þ¸Àäm6·À_x0004_z@Æ&lt;T¨ÀpÇu_x0015_ýÊÀü_x0013__x0015_à¥À»N°_x001D_á_x0018_ÅÀÔ&amp;¸.yó½À6DÔLäÃÀD+ëì;Å´À_x001A_fÙ[º×ÁÀ_x0002__x0003_ðÍ¾àH_x001B_«ÀÐÕb]Á_x001D_ÀävD7_x001B_ÃÀ³_Ó¹À_x001E__x0005_rrçÊÀ&gt;ÀØ_x0004_­íÈÀ\x²­¢À/ôVó·ÄÀèyçîÊr³À_x0002_ú®m_x0011_qxÀ`_x0018_èò'À´úºùË§ºÀ_x0016__x0017_oÏÀ\}»&amp;V_x001A_ÊÀÌx5_x0004_ ¯ÀÛAûúµÀ_x0016_ò:Nº_x0015_ÆÀþ~HvUºÀ`t_x0007_v§fÀÕt^4áÀÀ_x0014_b_x0002_a_x0002_­«ÀðÃÉä#Æ­ÀÊÆ±À¨«	_x0001_@ÏÀ¤_x0016_æ&amp;_x000C_³¨Àô¢!Ü,_x001F_ÉÀ@_x000F_'T7ºÀ åwíñXÀ0_x001F_¯æøµÀÀTæÈAÔ¯ÀÈ&lt;_x001E_Ë_x000D_T À0_x0001_ê\_x0002__x0007__x001A_ÂµÀ ¾+F½8¤ÀP ®_x000C_T_x0003_ÌÀ_x0006_]ú û³Àh}iÃÇÀ_x0010_/F-è/ªÀà¦ßõâ? ÀÄÍJî_x0018__x0016_ÈÀ@_x0018_TØ¶vÀ_x0002_Ü_x0003__x001B_àÑlÀÿ_x0010_×©¬À4OqA®3¤À_x001A_QÄþßÐÀ_x0012_}ûàf_x0003_ÇÀ¿dÇ¤CËÀV_x0005_ÛZîMÅÀö\#_x001D_	{ÂÀ_x0002_Ý¯6_x0001_YÀHe`ª1pÄÀÌá6ZD9ÐÀg_x0001_X&gt;ÐÀ"ãÚl(e¶À×ßa3ÎÀ,Ôæº¤­À_x0016_,:qM¾À~%þ1ôÉÀL""PÄ;·À@;(7¥h«À_x0004_e¼\Ý©À`Ü_ßûµÀàþIñÝÀ_x001A_ìé{©JÍÀ_x0001__x0002_ø¾_x0006_î5£Àø½_x000D_øÃËÀ_x0008_Ëµp¹HÇÀpoz­_x000B_À@{öêË*ÀÐêÎ¥4_x0006_°ÀÜ_x0016_ð&amp;Ó¾¼À_x0001_z_x001E_Lc÷ÉÀÿFj_x001E__x0001_¼À0^r@i³À_x0016_ëÞ­ò¾ÀØÎWm_x0008_¼À:þ6T&gt;ÀÀTÙ²3'_x0010_ÌÀ6_x0011_¡gÂÀÈ_x001C_:¦õñÎÀóyU"W³À!Gâ|_x0008_ÉÀð²bQËÀÃ;*Î{¹ÐÀ_x0018_õoÙÀ hºé_x000E_£À@Xr©+ÀèN0_x0016_ÀyëßrûÃÀ8ô-rìL¸Àò¿D0N¨·Àh?'áðÀ|1» }ËÀ@cé Æ¾ÀNzÊ9RÌÀ_x0001__x0001_~Ä_x0007__x0008_[ËÀ_x0004__x0006_¸¼ÏÀôDUËÀÎL=®#·ÀX¸ÆÇvÀTçNçÄÀà-_x001C__x0003_CÄÀrÍÃGÒ_x0012_ÁÀðóL±Ü±¡Àc!\Ý_x001C_ÄÀæ¡Ïw_x000E_VÄÀ_x0019_e0ì_x0010_À¢ÞÁfGÃÀ¼_x0002_YÛ_x0010_·ÂÀ6_x0001_ûºñ.ÇÀ_x000B_]=XÀà-ým¨$ÅÀh_x0005_LûìÉÀ.ÏØáÓHµÀ,2'æZ¨ÀP«ªý_x001F_ÝÊÀéê³bÐÀ\öíið×¢ÀÀ+_x0017_&gt;Á	¶Àx*uFQ_x0019_ÂÀ0©7iÇÌÀ©)kí§ÍÀ`_x000D_¿S=ü¹À¤@ÚJÂÀ_x0007_p&amp;§öI®Àz5_x0005_VCøÉÀÀ/û_x0011_]ëtÀ_x0002__x0003_èôùóÈÐÀ0ÔýBúÂÀ\$f3ÈÀ_x0010_ZCÄYµÀB®Ó¾ÏÀòî,_x001E_H2±ÀP´_x0016_gå¶ÀÏ3ä_x000E_¼ÀJ_x000C_áP?ÃÊÀ ?_x0019_pÀ¨ÛlàºÁÀêlÕ5³ÀêH;'_x0002_^ÏÀ %ô¯ÕÅÀå_x0013_ChÇÀi_x001D_KI/=ÐÀº__x0016_Èý_x0015_ËÀt5%¸#ÍÀEdlvP_x0001_ËÀVë_x001B_©N°À­£7xÇÀ|Ð[*þÄÀ,_à÷;³Àü_x0012_?¬ÒÈ¾À9Ä_x0004_¯_x000F_ÍÀ_x0010_''_x0018_À^í\&lt;ÊÌÀÔH_x0003__x0018_G°©À}m ÚsÀ^·¼°Àö_x0004_&lt;¤ _x0004_ËÀ[ub_x0010__x0001__x0002__x001A_ÙÉÀ_x000E__Ì¡zÄÀ ÑÙKIÄ¾Àr±Ea_x0010_k¿À@_x0002_0_x0015_ÞpÀÒþt·À_x0001__x0005_öæ¡ aÀR²iµ¿ÉÀ|ôñc_x001D_Ê Àx_x001F_GºÉéÉÀP	áÄo«ÀLPN²º^ÃÀÁþ_x0019_m¾£À2q_¤dÆÀ¦¶_x000B_x_x0018_}¿À2SäiÜµ°Àù}AëËÊÀ_x0008_Ü'÷E_x001C_¶À _x001B_kwêÈÀ N6ýÏÀÀ_x0001_tz3:ÄÀV«^Ï_x0017_ÎÀv@÷ü°ÀØ&gt;_x0011_Ø@BËÀ üÂ/_x000B_Þ²À_x0006__x001F_¶p_x000B_V²À_x0001__x0008_cßlÀ¦_x0004_þÜuCÎÀ¦­[ÃÀbÐ7p¿)ÈÀ8y¾_x0014_dÐÀøA5¨ßÀ_x0001__x0002_læ_x0018_¦ÀBèc0 ÃÀ_x0010_[3_x0019_ZÅÀÄÜV_x0010_nå¸ÀÐ£_x0015_@ÄÍÀßúG}ÊÀh±j¬Àþÿn_x000F_É4ÄÀ@Öä±Å?pÀÄÎ¶Ðc¬À:ç_x000D_tËÀiZØÎÀÓÑË(Â¦ÏÀ¥K¥[V¯ÄÀ_x0008_àõýùÆÀ_x0010_ÔkÏ¥Àüî¢_x0002_F«À_x0002_õ9?h-»ÀaÔ,rüËÀ_x000E_Ñ0_x000B_E_x0012_ÌÀì;#&amp;ÛÏÀ_x0004__x0010_@_x001D__ÆÀ®J]¡Ì_x0015_ÍÀll¢DaÅÀÔ_x0001_R´À_x001B_Y_x0005_7µ¨ÏÀns.xò¹ÀÐY¡ÀD_x000C__x001A_9ÐÀ¬_x0005_ÂpÀ´Wö*_x0012_ÄÀ_x0016_§zÇ_x0001__x0002_öÈÄÀ«ÊÜuÊÉÀj×_x0002_(¬³À*ïÈ(4­ÌÀ^&lt;_x001F_£á³À|ª_x0010_R_x000B__x001D_ÉÀz_x0008_KG!©ÃÀYó¢Ú	_x0013_ÀÀBöéµÀ@ÓVê_x0017_h~Àj~äÇ²À°céHñCÇÀCå=jÂÀ_x0008__x0007_ôÖ_x001B_·ÆÀ~õVÞËÀTzÍ¡¤À_x0006_å_x0015_Új_x0015_±Àpa-Ó+¥ÆÀ_x0016__x001F_&lt;+_x0017_{ÌÀ_x001C_µ?7ÐÀ_x000C_}_x0015_35§ÀÜ_x000F_1{;À$»_x0003_É]½Àú(_x000C_vÂÀT?_x000C_UZ¢ÀvÐ%wÑ_x000F_±ÀnÞÍbÂ#ÈÀ¹yÔ_x0015_ÈÀ%QùÖ_x0010_ËÀÂ/Ä%ñÆÀè!XþÉ÷ÆÀð¦_x001F_Ø_x000B_¬¥À_x0001__x0003_àLÇ@³ÅÐÀ@z|ò&lt;Àà1Ö¾sÌÆÀÔ²ZªMè«Àðð¡ÝÉÀ`	_x0007_C!?ÀY/;«0ÈÀÉáâÜÆÉÀR_x0017_ vb¸Àp_x001F_ù_x0003_À@Û­L)~ÀóÍòäs¡ÐÀðè­%°¥À_x001F__x0018_G) ÏÀ©xC_x001D_§fÁÀ_x001D_(ö¦Àû¤¾ýhÀÀÐ®_x0001_Zè¿À~G¢|àÆÀvP]d¸ÀYlq8_x0001_ÐÀDBÉ«@üªÀ_x0014_M1K:!ªÀ¿|l_x000B_î_x001E_ÎÀÆX_x0010_ä0ÐÀ_x0010_¦H¬_x0013_rÀ;Ëåù_x0002_À	NµÀÀ°5_x001F_£(À4§Iê.­ÀL(9!q¶ÀÈ"ÄU_x0001__x0003_LÇÏÀfÂh±¸Àl¥u_x0017_s¢ÀòµÝ	¯ÁÀm8ý0fÄÀ¼áÔ¢_x0017_~ÃÀRÕ\uÈ±À¼h²_x0018_cËÀ «è_x000C_?µÀ_x000C__x000C_³ÑW¿Àø-ÚÐ_x0017_`¹ÀD¡ÕQ³®ÀØ@¾àáÛÍÀ_x0001_7,±ÖWÀiÆ_x001F_EvÀÚ_x0010_d_x0019_ýÈÀ~­dÓï_x0019_ÈÀW9^_x0002_Y«À,_x001F_:ÆÊÀ¨ä_x001A_-õ¿À"sþ¦¡_x0008_ÁÀöÞè_x001F_â:ÈÀ H'ÜÕøÀV	Â_x001D_M³Àp &amp;ä¬:ÇÀÿ`âgßÄÀ8_x0001__x0019_ï_ÊÀTC%HÞªÀ¢É[_x0017_À»À ,Zl(_x0008_ÈÀÂ_x0013_ßÖ+´À%¶-¶QkËÀ_x0002__x0003_ ú_x0016_v_x001A_£Àn´÷¢ À_x000C_»²µ²G»À¨°¾_x000D_¡À`wèßµÀ_x001D_ÞDãlÅÀÔ§îôÂ¨½ÀDð)ïðËÀÀ©Ù-6_x001B_ÀVF¸ËT_x0011_ºÀô_x0008_ú"0Q½ÀÌ&gt;_x0016_Íôç±À¸/Æ_x0011_sÀ6K_x0017_ôÄÀk_x0002__x0001_!áËÀ&lt;¼¶_x0012_v³ÆÀ=?âBMÃÀÄê@ýº²ÀìðnÐÀm_x000D_Í¶?gÈÀ8¶_x0017__x001F_ÆÀ×¿Êç`ÐÀðÕüµ=%ÀÔ"_x0018_!_x0004_ÉÀlIK{ºQÇÀµL_x000C_¸_x0010_äÍÀ(ú8ÿ8_x0015_¯Àd_x0006_9ç%ÊÀ_x001C_xS8È¸ÀÀViAaÀç_x000D_ÆÔõÇÀ_x0002_·ò_x0016__x0003__x0005_;´UÀG8wú-²ÐÀ	ýn_x000F_ÓÏÀ_x0005_@^ìUÈÅÀdMCi_x0001_Ì±ÀßåØ_x0019_Ø0ÆÀ~" ^ìÂÀ84_x0004_Í¢ÇÀåE®Ç£ÆÀ¦í8ê[¸À8/_x0002_CÐÀðN/¡óø¼Àìè ¯;±Àxõ ê{¶µÀlÛÙo_x0014_7£Àï^?_x0011_FºÀ°ÂÕF_x000D__x0010_ÂÀÖ@X¸ÅÀà|A_x0010_4_x0010_ÄÀ5t¹#«À8q9ÿÖ·À_x0016__x0012__x000D_b_x000D_uÌÀ²GÇìøø¶À_x001E_ä;ý¿À+_x001C_¾_x0003_gÍÀìñ´_x000B_kºÀÚÏÓ¶WËÀ®_x000C_¶Ü*§ÌÀl_x000F_ðCèÂÀ_x001C_7æêQ²ÈÀ_x000B_z­§_x0016_]ÏÀ_x0002_HZ_x0003_&lt;ÁÀ_x0002__x0004_ò½¬î·Àt­¸p~ªÀøa_x000B_V_x001C_ÇÀÓtGL#øÈÀ_x0014_C0M.:ÎÀª&gt;âÃÂ_x0016_µÀ_x0001_5ë@)ÐÀÛ«ì_x0004_üÊÀZqHºÄV¹À¬º\N_x0003_¨ÊÀ*Å:ø_x0018_²Àp#Ù°¼wÅÀ_x0014_oJç1_¢À¶£`÷_x000E_¶Àì§ ÐÀp@ìÿk ÂÀN±: ?¹ÀÂS¢2ÓÀ¤î¿jÉ­¤Àxa_x001F_'y,ÃÀv_x000B_&lt;E!ñÈÀVÓçâ.sµÀ_x0018_@¬ïÚùÀÖÚ_x000E_²ÄºÀýûòòïÃÀ&gt;±l¡Ä·ÇÀx¥â¿À4}_x0006_åÏÀÝCs×§¿ÍÀ*Dë³NÇÀ(À|^_x0015_À_x001E_®-_x0001__x0002_?"ÅÀ_x0002_Õµò«À_x0013_D¼ÐÀèx_x0001_²¾'¦ÀP°¯CÂ/À_x0001__x001C_íO÷RÀ_x000D_v½Ã6ÏÀ_x0005_½H_x0004_ÐdÐÀa_x0010_M_x000D_ÏÀ_x001E_ÞñÂ_x0004__x0013_ÆÀê¼ª3 ·À¤ß^_x0002_Ð§À®&gt;ÝÅ¾/¸À_x0008_¾_x001C_©_x0005_áÎÀ^ÕTÇÚÄÀâ{¹ë4P½ÀÀ È+ZwÀõöwÖCÃÀ~C¸IG¼ÀèÕ\5k¢¾ÀpÅ¬Z_x000F_+¼ÀÊ`ôÌ°âÇÀÞF¹1bgÐÀ_x000C_­_x0005_×¢ÎÌÀÖæM÷ÐÀd(ÓÝä À,8}¨ÀÀê&amp;L*¡:ÅÀº\Í¼»JÐÀÅ¸í_x0012_RÐÀÐH½J¾À©³½_x000C_ÍÀ_x0001__x0002_ÀU|_rÅÀäÐ+4ªÀfÀã~\{´ÀNrú5¾µÀ_x0004_d±ÙT"¡À¤ä Ë¹À.ïpM_x0016_³À(j+_x001B__x0006_àÀ_x0004_ï_x001E_N~§Àl^Ç_x0016_¼æÈÀO(*_x000B_àãÁÀ¤sH_x001F_uÐ°À(@a_x001F__x001D_¬ÀxH§Õpd À_x0016_ÛòÂÇRµÀ_x0001_8n9º°À_x001D_xÑóÐÀ_x001E_¹6{3æËÀES_x0019_ÀÝÅÀìl¤Y¥ã¼ÀöÀ&amp;Ác.ÉÀNû¸Ä ÇÀd.í©ê_x001E_ÊÀº__x0007_Ó_x000E_ãÄÀòÀ_x0013_¤|ÄÀþ{ÜÍù_x0007_ÇÀ_x0010_ªúN_x001B_ÌÃÀ_x0001_y«Õ«KzÀ©æÔæ/6ËÀáDQÌ ëÏÀ?y_x001A_~ÂÀ â#_x0002__x0006_ÅÀ_x0010_4Êx³À_x000E_;8V¦¹À_x0004_Ä¡w¿ÀH!_x000F_bA²ÏÀöj*?­¾ÀüM4h_x000F_ªÀ_x0018_ÁßüýIÈÀ_x001E_Tú_x0012__x0014_Ì·ÀzÌúHoèÆÀ$Bâ`£_x001F_½À£:_x0005_OÝÃÀ_x000D_s_x001B_¾SvÐÀÀ9îØ]§Àg+ØBÞ®ÎÀ¨çâAËÐÀÉJ_x0006_Y0ËÍÀ´Ì?ºÀôzô«ÃÀXüÉ/_x0003_À_»Ä{ÀÀØ_x0001_ü´_x001D_¥À¡Pó]XÄÀpúÕ»¬öÇÀíGÝAÌÀäQd#(×¦ÀV;,_x000E_¸ÀoD¹m+	ÅÀ_x0010_)Õu`ËºÀ¤ßh ~ÔÉÀ _x0008_©©rÍÀt=Bí_x000F_à®À_x0002__x0003__x0018_×ï_x0015_t§¼Àæ_x0011_V_x001D_y»À¼üè_x0017_ß¢Àæ-©ÉÀ&lt;o&amp;{ÜÕÆÀÅì¨²gÏÀÉ4_x0017_Ë_x0007_/ÆÀìÈ+_x000E_¶3ÇÀèß~_x000F_!wÀüëúÿIkÐÀø9HÇ^ÀÜÒ!_x0005__x001B_ÊÀnêwF_x0017_ÄÀ_x0006_ÀB_x001F_ÆÀ¢üq_x000B_ÅÀø¶4GëÇÐÀ$²éÈÀ¬&gt;z~`Ä§À_x0014__x0011_JðªÀ4³t._x001B_;ËÀQ\»LËÃÀ_x0011_]F=_x000C_{À{B&amp;p[hÇÀÁ(ºÇhHÆÀÈÀ©ûÜ¼ÀX_x000C_)n_x0015_{ÎÀ_x0002_"0e_x000F_À@Ø_x0014_O®À½_x0001_®3ÇÀ_x000C_|^æ,w¦À¸µØ_x0014_#ÏÈÀ_x0008_¤®Å_x0001__x0004_­%ÃÀxmÞ¡h¶À,_x0016_%_x001D__x0002_IÅÀnÏ,Zø!±À_x0012_COk'ÐÀ_x0004_Ö§¹ÂÀhÜ_x0003_?ÑqÀ0ësi8sÀðW¼IÀ6{ÑÚ	WÍÀìg3ì_x0008_»À=Ã¤k²ÁÀ@ $¿À,#HÎæ2«À0¿ðÿ	¥À_x0008_¦§üµlÎÀ¨lV¶²ÀØåòc_x0002__x000C_À_x0014_¼,_x0013_â´À¦%:ýÈ3¿ÀN?Û_x000E_ô(ºÀÌvsÌîm À*¶_x0005_V)_x001B_µÀ£zD¾" ÐÀô_x0014_áÔ.¦Àùªû_*ÌÀ8V_x001A_åâËÀ;_x0005_ÆßÈvÎÀ´ô_x0007_Bºf°À_x0001_¢{=ÈÀgN÷c§ÐÀË/Ã_x0011_ óÃÀ_x0002__x0003_Ö&amp;¨F)»À°!VÞ¿Í¯Àg&gt;·	=¸ÐÀB_x000D_¤'_x0002__x0008_ËÀúÎ_x000D_¼öð³À_x0018__x0001_"R­_x0007_¼À òÈÕ4ÜÀr_x001B_O|ÚÄÀX?áÏ´ÅÀò+I^]_x0010_ÉÀ@UÒñ¼{À&lt;ô_x001D_¼e_ªÀ&lt;&gt;_x001E_õê´ÌÀ_x000C__x0006_÷A²À³Þ(á_x000D_âÏÀ½_x0016__x000C__x000F_»À®Ý_x0010_âÆÀö &lt;ÍÏÀI|8°ÝÖËÀÝv0ê_x001A_ÁÀ¸	½ä¶À½ía_x0007_a¡ÈÀXÝô·ÝéÀFÞðûýÂÀð¾Ê_x001E__x0018_·ÀD´é-öDµÀóËù|_x000D_ÐÀæ9­of·ÀZOÖÍ	ÐÀV'å¤ØÆÀÈdò_x0017_¾À_x0012_"ð._x0003__x0004__x000E__x0015_¼Àh@zkÏæÀHK_x0017_æ\ÅÀ_x001B_V_x000D_]°ÐÀ°Øû.QðÇÀ,IÉEyUÍÀ¾TÙ._x000F__x0001_ÃÀ_x0019_þù|ÐÀ_x0004__x0004_á9CµÀÀ_x0010__x001E_NÀ_x0004_Q]R¨ÐÀ_x000C_1ÔàFÐÀà&gt;­ýÒÚÀåW6 !?ÊÀ$ý¨@BÌÀÞ_x001D_1ßBÈÀÖ¤fª_x000C_·À\TºæùÃÀUX0_x0015_/ËÀ_x0008_É¬AbµÀ¢ü_x0014_YQÍ¼À¼)Ô7e_x000C_´Àª_x0002_ôë¡À¨»Ò%ÉäÎÀóðrtÈÀMÈÿÁÐÀ_x0004__x001C_Àþ®ÐÀz_x000F_Zÿ«@ÌÀ_x0004_2±cïãÄÀ_x0003_ÿÐWãÀó±lµ)ÈÀ&gt;àEÈAºÀ_x0001__x0003_\	u*¦±À¸½³@T_x001C_À_x0007_ü¤_x0010__x001D_ÌÀ_x0008_©M_x000F_uÄÀ#ÜAEÈÀÄ5s_x0017_ÁÀ¸BÍD½À_x0014_*AÇµeÀØ_x0005_JùÞÀT_x000B_n¼új­ÀÙ/¢,Ø_x0017_ÌÀ_x0008_³Oº^ßÀ._x001E_Ú÷®·À_x000D_»²h_x001A_ÌÀfm_x001F_Öêo¸ÀNæ[ËÓvµÀ¾avê_x0002_ÅÀKT^'nÅÀûðP_x001A_ÏÀ&amp;O&lt;&amp;QÃÀÅA_x000F_ÀºÀî@ÖÉh_x001F_°À_x001A_àìºn_x0017_ÐÀhÐåÖ_x000F_Ó®Àlo&amp;üÛ²ÀâøÚg^»À6JêæÅÀÐg¼¦¨úÀ,êm9^¾À¯®_x0015_èá§Àhã_x0015__x000C_ÇÀ_x0014_ü9_x001B__x0001__x0002_Xj¡À\µ_x0017_ÂÈÀÀþE§mÍÀ§EX_x0016_uÊÀöN=»¬À¤øDmà`²À1Ë­¡ãÉÀ2Êâ­õMÐÀÄAZ8+ÏÀhfè_x0004_w_x001E_ºÀZZ_x0014_åÉÀ@CeÌ(ÊÀÄ3ql_x0002_NÍÀ_x0018_ã_x001E_N¶ÀtNøÇè­Àýéè£ÅÀè0ÿT@ûËÀÀÍðt7À_x0008_æ!¿ã«²À6·±\ÈÀRrÀÀ³¾²À¢Ã÷7ÉÅÉÀ_x0010_©_x0018__x0008_gªÀÈò#~ÿ¶Àæªw@%´À»Ç1btÏÀÄ&gt;Î_x001A_HsÊÀ÷ÕÚv_x0018_EÇÀRV·ª½Ô¼À_x0012_×¯"_x0017_Þ·À;5_x000C__x0006_ÏÀ ê_x0010_gs³À_x0001_	È$~ n%¢À(*1_x0018_qP¸À4R-Sù§ÀÆ Í©¼_x000D_µÀ_x0001_ìB 3rÀ%øìC_x0003_±ÂÀ_x0002_ª(_x0014_?»ÀþÖesê§ÅÀ¿_x0004_k£_x0005_ÊÀí®_nÑ¸À«²ÒlDÏÀÎ=ÙmD/²Àq¨m¶hÅÀ*_x0005_O·ÅÀ¦:_x0004_íjÝÀÀ_x000C_µ_x0007_^§=ªÀsôÿûà²ÄÀÊ£Gdò¸À°Ó±'ÈÂÀ _x0018_èÀ_x0019_ºÀ_x0017_ _x001B_8Ü½À2_x0006_îý6_x001C_ÍÀÜ_x0010_O&lt;cÇÀ_x001C_â_gOÈÀ&gt;_x001B__x0008_ëÐÀ_x0004_mFí½Àò_x0013_K_x0014_ËÀ¤XkBY%ÄÀPx«·5þÀÞð_x0002_À5P³À_x0005_7;_x001E_JÐÀ=ÐÞ_x0001__x0003_,ÇÀá0QEÁÀ(u5¾_x0014_´À`r÷AÇÀÌ×ÁVì_x0013_»ÀõzÛ_x0014_¥ÉÀvèíÆÓtÈÀD¡SÚ§§À_x0004_¾,÷ºÐÀ3T~æ_x0001_ÎÀÈõFê_x0010__x000D_ËÀ_x0001_3-nO}ÀvN¸*P­ÈÀ|l_x001C_Ã_x0006_µÀHÛavâ}ºÀ@(?»À_x0001_¢°äcÀ_x001F_@½V©ÐÀê´á_x0002_X_x0003_µÀôÙ_x0017_B°À±êësÄÀ^|~ÅÁ±À_x0001_	6Ò¸dÀ_x0012_QF»ÆÀNüÀÉÀÐ_x0007_@´sÌÀ9æ×_x001F_ÕÌÀ_x0002_A_x001A_ô_x0002_yËÀpF_x0011_×_x000C_ù°À`Áý.	á¾ÀbMDC­À¡®¢OÃÅÀ_x0001__x0002_T}]ÁÀ?NeYÂÀøÒý¹­Àed¢ÚiÐÀ4`_x0016_RÄÀ7,B(=UÊÀ_x001E_ï«l_x001B_pÁÀ_x0016_o~J½ðÊÀØ7RI_x0019_s±ÀñY(æLÎÀP6B¤ÙÀ÷¹íYIDÀÀP/_x0008_:_x0011_¸ÀãMí9_x0002_ÌÀFIÚô!_x0018_ÃÀx_x0016_­,øÁÀ&lt;ànr"tÇÀ(Ìøí%À­Á'M_x000C_uÆÀâng;µ]ÁÀ íÁRwÀµ_x001F_^;áâÅÀ°&gt;BI8ZÂÀ$Nä¬_x001B_í»ÀÑØ¹_x0014__x0011_ÑÊÀ_x0016_JpM_x001E_ÅÀ@Ä®_x0006_?AÀä¬ûj¬ô©À_x000C_x2,M £À_x0011_,Ü	°ÀàÇÀßïÀ¤+ØÈ_x0006__x0008_æ_x001C_¡ÀìB²ÎÄÀÎ«õ_x0005_Ø_ÄÀëûÅìÎÀäá³uÐÀÆ_x000E_ýìÚ_x0016_ÄÀøé{h£üÅÀRÕÂÄÀ¨8È0ÏÀ,_x0004_wµ_x0008_%³Àï4÷ÿ¥À8_x0007_¤;QWÀ`4ðò \À!_x0013_Í¹ÌÀ6b¸A_x000E_ÌÀ¶aÚ¼åÀsf_x0011_1ÁÀf¥&lt;ÃÀû_x0005_ád¶©ÅÀ·u2Û_x0018_ÉÀ_x001D_ò_x001E__x000F_¼÷ÍÀ9*á½GÊÀ\+=ßºÀX&amp;&gt;7:PÀ_x0005_gn«ËÀÄÍaÂ_x0003_¾ÀªÉ_x0003_¾'_x0010_½ÀrAù¿W¶ËÀõ,0Ñ_ÐÀðeRÚ?_x0002_ªÀCØØÒ@ÐÀ`&gt;_x001A__x0011__x0001_à¿À_x0002__x0005_j¶¥ÚÀ_x0004_³l_x0008_×½¦ÀÔ_x0010_ì[¨°À°Ù7bÛ_x0010_ÁÀï_x0001_Ä©ÂÏÀU_x0008_o,AdÍÀ@ji_x0007_[=³À_x0002_yXØ8¦ÀÚT8R¢*ÊÀ_x001C_ÐÚrWñ¨À$xw¦_x001D_J¹À_x001C__x0007_q(ÍÀ_x0002_bßi|À_x0014_mlM_x0001_³À¤_x0019_Äiâ¹ÀqYht_x0002_ÁÀ4üª}ÀØ5¶r«¼ÀÌ´;_x0017_­¢À_x0010_¦_x0004__x001B_5°£À´Ò´Ü!o§À_x001C_]÷z²;ÌÀ_x0003_R´AOÁÀÔ_x0004_d.#¼À_x0006__x0010_½H8j»À_x0002_à3ò_WÀv|_x000E___x0001__x001D_ÐÀ_x000E_á¯_ÕÊÀvD_x001C_9£ÉÀñµy_x0017__¼ÀêÛ.³iÌÀ[`¶î_x0002__x0007_cßÇÀÆÌgÔsBÀÀr_x0012_V2_x0016_¿Àã¦ÇKÐÀT_x0004_Æ+a.ÀÀ{óT{_x0014_ÏÀ§ÈÿÌÈÁÀâ_x0004_Ñæx½À4LÀYl$ÀÀh,r9vªÀË]×ÙxÀ^0m_x0011_q_x0016_´À]_x0015_¨F+¶Ààc³_x0006_M_x0004_¡ÀWFtL_x0016_FÐÀ¨¨ÌÓäfÀÐÇÞ,wÀÀð%:­¢ÀP5_x0014_açy²À%ÒYU¹ÌÀ^ê°½_x0010__x000D_ÄÀP&gt;è\ìBÀôÞ_x0005_u¯TÀÀq¯9¹LpÎÀuÌU·»ÀHää-ÖÏªÀðø_x0008_ _x001F_ÞÈÀ_x0005__x000B_N&lt;Ö°ÊÀN ÈãíB¶ÀØ_x0003__x0001_å±ÀüIS:ÃÀÚPöÍ~P»À_x0001__x0003_\4â_x0014_ÁÁÀ_x001A__x0017_Òó5+ÅÀ,6é½ÒÌÀÂ_x0005_³¦÷~ÏÀßîNÜühÀ½aÌ©Àö"DæçÎÀ~_x0011_®ßw7¿À\&amp;q{¨ÀVgô6õ³¶ÀÌ-æ½À_x0001_øuº¯À_x000E_è&amp;!èØÈÀldWc·´À_x0008_Ô:ÙÀü_x001B_ÝF »À_x0010_à_x000D_b.ïÇÀTä¶_x0008_ñ_x0002_¸ÀÐÙïï°QÂÀ¶¦lµ]ÇÀ¶*¢ÁÍÀâÙo_?ÄÀ(Oj¹6¥ÀãU¹_x0014_¼ÊÀÜõ9Ë¼®ÀÜXumDê¯À~ú}8 ÌÀ4Ð/©Ú¯ÅÀ0°V_x000B_ÀiXAS»À,æc¿àÜ´À¨&amp;m_x0005__x0007_T]ÄÀ_x0003_ú_x0010_e¼íÅÀ_x0003_;Âä_x0004_YÈÀs2_x001E_gcÌÀXúXËÃ¿ÎÀ³i7@lÉÀ_x0002_5)ãh;ÄÀ_x001A_Eàâ®ÃÀäÇ,[¿À_x0018_Ýk9R¯À&lt;¶ _x0001_:©À0ÆAõÀp´,q²¯½À ½þ_x0004_Ä½À_x0004__x0010_¼Ó¨_x0015_ÊÀô_x0008_õ}[ÐÀÀ®_x0018_PÉÕÀ_x0008_í_x0017_É¤ÀT_x0014_·ÀÂÀ_x0017__x0013_³ÀðP¿ÀuDÐÀ_x0006_zBm·À_x0017_Jh"ÐÀu1I¶¦WÐÀÚL5«ßöÊÀÐzå®ï¢´À_x001B_Q%b_x0010_ÏÀÈBADPë¸Àa[¥êÇÀ^ï;_x0011_nþÁÀ$4fjÊÀ_x0006_ÚÕ°øÀÀ_x0001__x0004_Ú_x0014_/¨ÀÛ°À|=Gø½]µÀ¿KMÌÎÀzBAÏ^M¿ÀÔh¹À&lt;~II*uÎÀ_x000C__x0002_tf?¿À_x0001_«ýXç\¤À_x0001_ OÕiÀÝ&lt;¹Ò¹ÀÏ_x0010_¢éçÀÀ ß_x0017_×_x000C_À$áMúÅÀÙ)_x0004_&lt;ÏÀ_x0001_nQ_x000C_¨]À :Vy²À]Ã&lt;_x0005_J;ÍÀ:d^Þ»ÁÀ¨¡´y_x0018_À¨EÓ_x0017_¢`Àpz_x000F_ê¾ÃÀ¦_x0013_zGÛ¶ÁÀ:_x001B_¤+ÄÀ_x0019_zJe¥îÃÀx%o5'bÀl­_x0019_ÇäÁÀ¼N¯_x0003_(V±ÀÐ,w!¥OÐÀãYÞ Z_x000E_ÇÀö²_x0016_á½À2¤È.FÏÀ¬àd¿_x0003__x0007_'ËÀFV_x0004__x001B_SÏÀÚS¬Áq¯ÂÀ¶´Ó_x0004_±À`ÝO@:À¨k2NyÍÄÀ(&amp;7+ø_x001C_»ÀìKÜR2®Àín.°_x001C_4ÆÀ Èàu«ÇÀê(µÖ_x0012__x000C_ÐÀ"_x000D__x000B__x0006_ÃcÂÀÀ`Î4á¯À`lê_0uÉÀuXÁÜ»gÌÀnäOd"ÌÀÂÅÊ_x0001__x0012_ÃÀ4Ä_x0008_W¤ÀªÀÔ£_x0002_ÆÕÍÀxc_x0005_9¿ÂÀäJ]_x0015_Ç{¹Àg½~NÀ£ÊÀjs}yÇ7°À&amp;^K&lt;_x0016_À±Àx¢Õ¡~¿¦ÀâÓeâÄÌÀDB2)ÉÇÀhÃW,´×ÇÀúÔ_x001F_%ÐÀº_x000C_F3º{ÉÀ÷½ùÊ#ÎÀÀzß_x000F_û À_x0001__x0003__x000B_jWµVÞÍÀ¦üy_x0002__x000E_ÍÀúBâÞr?ÆÀÏø,bºyÇÀvþæ_x001F_ÆËÀ´ _x0003_êk?°À_x0001_&lt;&gt;øh59À»jFÕýÀÀJ_x0004_\9_x001A_ÃÀ#µÀÀ	_x0003_¡ÏÀÀÏz&gt;dñ¼Àì;_x001D__x0011__x0015_ÈÀÞ0s°Àôôb:¥ÀÍIÅ_x0012_ÍÀö¼¢ÀBÃëjÅÀ°_x0018_íÁ]¼¡À4çÌ~2³Àâç?öø_x0007_ÃÀ_x000E_&gt;_x0008_a-­ÆÀ_x0006__x0016_³¹À¨²!Ò	-ÇÀ çà(vY¥À±á¼Ù@ÁÀû9J£zÌÀ°óÅ;¬_x0011_©À!_x001A_pÌ%ÁÌÀXò®&amp;P&gt;ÅÀ¸=@£°À+*Ì^_x0002__x0004_|]ÍÀL¨&gt;ò_x0012_g­Àà	ôpüú¸ÀÈÈ2» áÃÀ;_x0006_#VbÎÀègÈ_x0018_ÆÀ_x0010_Ë_x0015_a_x001B_MÄÀ£¤é~_x0010_ ÁÀkç_x0012_6KêÌÀJ3»ÉÎÍÀR§«s{µÀTfD&amp;k_x0015_ÐÀÑá&gt;_x001E_'wÍÀäµµ-+p®Àªtø÷ðÀÀ_x0002_ÝC±yÀrõæZ²À8	nÔ^T¼ÀL_x0002_j_x001E__x001C_Þ±ÀÿÀé©ÉÀ_x001A_re_x000B_ü*µÀn¢J*nÍÀX_x0015_«ª_7À³_x0004__x0001__x0014__x0003_KÆÀÈòä_x0004_90¡Àa»_x0008_=«ÉÀzhÑñ:¨ÂÀ_x001A_sv-°ÍÀ8j]ãPÀfí­þÇ'ÁÀÃ?À·«ÀÀniÛY&gt;½À_x0004__x0006_Ô_x0001_#ÓÂÀ°Sõ©w_x001D_¨À¢_x0013__x001E_æÛÂÆÀì_x0002_#ÍÇÀ_x0007_Wp:ÕÀÀ'HñxE_x001C_ÐÀ@¬¹cÊÀx_x0001_cµáªÀJ_x001C_Ø']ÆÀ_x0011__x0012_l1ÃÀäG@ù¬À¤Æ_x0019_Ä@×¨ÀTTTC_x0005_¼ÅÀl¦Áí¥Àtæ2_x0005_ÅÀZÐb®®Ù´À8_x0001_ÛÕ	wÀàC_x001A_@	À_x0003_¾OyÅÆÀðxàÐ} ¦ÀàÅù_x0008_ì/ËÀLðÏÆ°E«À aQsyÀ¼_x0012_î©ãh¾À&gt;T_x0008__x0018_ÒU·À¤2_x001E_ï2´±ÀàfÝ_x0016__x001B_ËÀtì×ÁðÃ¶À¬öoÐ`ÀL_x0019_«F=]ÉÀ ,¹%8"ÀøÂã_x0002__x0001__x0004_aë½ÀX&amp;ï_x0014_À_x0004_ú¢gIÐÀÏ,_x001F_'à_x0003_ÁÀý_ìAifÊÀ_x000F_¢íaB\ÎÀ=¯Çä_x0012_ÈÈÀÊ_x0008_$n9/ÊÀgCÒXTAÍÀH§¾Í¹ÀXè±_x000E_L°Àyx&amp;_x000B_ÄÀ8.9ð[¡ËÀ_x000B_M_x0015__x000B_ü¿ÐÀTZèaüÀÀäñ%¨_x0005_Å«ÀÌ-)_x0003_'ÿÌÀ¨"~Ý_x001F_ ÀÍ_x0012_¬_x0011_ÞÌÀª? ¢_x000D__x0010_ÎÀ_x0001_åc1f4|ÀÜ£»L:¬Àjaai¿À6TÄ¹Ä_x0002_ºÀ¾õd­%ÆÀ«^	ìp_x0004_ÐÀì1_x0003_ÕQI¯ÀxÀõ_x0014_ÞF¦ÀÆ[uÓ®ÉÀ±{¤æÏÀjüú$ÉÀàl_x0001_âÊÀ_x0004__x0006_ñm7_x0004_7üÄÀ_x0004_ð¥	ëwWÀ×@Rq5÷ÄÀX\_x000B_LDÍÀ_x001A_¯7¿*%¿À¼M¤5_b³ÀÄ°x¼"´ÀöÏ"¡bS¿À_x0014_ñÎÇÑÍÀ(ã_x0017_SJ·À¨Ì;£Ð_x000C_À_x0002_áy?_x0017_Ë¶À(`ÝFË_x0006_²À0ò _x001F_6ÆÀRÀ;qºÀ§­v+j¯À~_x0008_érþÇÀT¼_x0018_Õ¬°Àd_x000E_c_x0006_þÐÀ¬É¡é_x0016_áÂÀð­tÃ¨iÈÀ_x0018_o_x0001_?dÀxx×Äè{ÐÀTMaÆ|R©À_x001F_8Tò_x0008_ÁÀ´G!5É½Àj×xâ_x0011_¶À.ó^ðîÂÀ_x0004_ÂÅÄ_x0008_oIÀ_x0002_` ¡8½ÀJn_x0013_î|ÄÀ_x0005_©R_x0003__x0002__x0003_T¼ÉÀÏP@ò÷ÎÀÈ_x0001_àdÝ¬À._x0006_:}ß¿À|_x0017_Ý_x0011_¹¼À*3_x000C_qûáÆÀ §èhè_x0018_ÀøuÄ0~¤ ÀR£_x001D_©kA¿ÀjÃæ_x0011_ÆÀkµ'_x000F_µÍÀ¢¤Cö°ÇÀ_x000C_¥kÄ _x001D_ÌÀb19Vd¡ÌÀÂ_x001F_PÑ/¹À_x0006_b{P¥ÍÀòVídkËÉÀ`v$u.ÏÀ0_x0005_uÛOÿ¡À(ß»s-_x0008_ÀÀBkT)ÃÀÀ@ôÃ ÄSÀ_x0004_#*B·ÈÀFõcÁÀê_x001C_2núMÉÀÂø_x0003_ÝÇ©¸Àj*RÈÀ_x0003_:¦Ï_x000B__x0018_ÈÀ_x000B_·þZÁÀ)´ 	ÉÀ²«ÅÃá¬Àüi/][ö¢À_x0001__x0003_¸k_x0006_Ö-¤¿À5àõ1êYÉÀøÿ¬6Ó Àð§aÚú±À`¶_`i¶Àõ«ÎEÂÀ6¼ú?ÃÀ fèoCÀÀÀ_x001E__x001C_üþ£À:_x0004_db_x0013_ÙºÀLý*èÅB¼À¢ÒT_x001C__x000E_ÀÀø«ßy¯bÍÀË_x000B_KH'LÅÀ_x0004_×Ø©~¯À,!à¾®d½ÀH_À[¦À®22FÎÀ_x0008_ã_x001C_ÜTY¾À_x0017_¡÷£ÌÊÀÎ_x0011_a.ÐÀÓ_x001E__x0007_©4ÐÀ.^£ÁÀ_x000D_:J_x001F_nÌÀ¤ðÐ&amp;äÀÀ_x0008_[ßÚ.ÌÀç_x001E_©ÉÀïDëë¿¬À6¥_x001C_ÖF:ÉÀàò_x0002_´ ÏÀ~Ü_x001D_ÃqRÍÀà:_x0017_ö_x0002__x0003_©q¤Àr_x0019_Í¯þúÇÀü«(%*ÏÀ	%_x0018_Iõ*ÐÀ_x000C_Våí_x001A_ðÂÀé}:¦Ë´ÀR]ÓòI ÆÀô9Å}_x001E_Ú¹Àæò_x0007_Ñ_x0014_hÆÀ¨_x0007__x0011__x0014__x001F_ËÀ~v_x0011_¥_x001C_ÿÃÀ8ïWï_x0008_{¥ÀhÖ×:¦ÐÀdË?Åñ²Àt.4_x0011_-3ÏÀè¾cs_x0018_Ã³ÀôjµwÈÀþÆ»Õ§ëÌÀ¦ô_x0006_U]çÏÀF&gt;¥¥wÒÈÀÜC_x001B_s¼ÀÊôV§ày¶Àâ2$ÅÌÀ.W_x001F_¹¹_x001A_ÐÀ¶[Ç¿R_x001B_¹À¥eNlôªÀ´°_x0001__x0010_=ò¿À"yÅk¯ÀÀ&amp;Þr_x0013_2½ÀÚ!_x001B_¢ØÏÀ¡ì_x000F_O©ÌÀØzüªÏÀ_x0001__x0003_`À·òÀÄt_x0013_]_x0018_áÁÀ@¥«(o¼ÀÂÒé&amp;_x0017_ÂÀ_x0010_ÊùZIÌÀ9÷_x001F_©XÉËÀ_x0010_#z»v9ÁÀF-_x0002__x0013_9v³À_x001A_®{_x0014_ó´ÀÒài¦ºÀ±ù&gt;$ÏÀÌ_x000F_Mÿ_x001E_b¿ÀTüzï°Àà¬ëE_x0018_oÀ\ÛVhÎÀRkÇyäaÄÀ_x0010_@þ9ºÀ`vÈºû´ÀX;í_x0019_ØNÉÀI¯OlbíÏÀÈ­¨_x0002__x0016_#ÀfJÔð]·ÀË¾_x0013_êÔÏÀéû_x0013_v¤ÂÀ_x0001_xTç LÀ_x0005__x000B_BGÒ¿ÀhS~ãÓ¾À|å_x0002_vmàÏÀ¸]2=_x0017_¾ÀdDc_x0014_V¸ÀA_x000C_ëÍ7ÈÆÀØß_x0014_þ_x0008_	U_x0006_¯Àf_x0011_âm·À_x0002_ál_x0003_»À i_x001A_AýÀÄ_x0014__x0011_ª«ÀN)cÖ.tÐÀ$À4\pÄÀ«#_x000F_o3öÃÀ_x0008_°n"àã_x001F_ÀÊâKqÁÀÄ©©ÅJÃÀÝ_x0019_itBÄÀÄ{¾ù§å·ÀÇ·SòN½ËÀf#_x0002_ìBÁÀ£_x0010__x0003_ÈÁ?ÉÀ_x0018_û)_x001E_{ÀðH_x001F__x0007_Q÷ÅÀ¼_x0017_÷_x001A_n°À&lt;wòÃ²²§À¤Xüçn¶ ÀÝ·_x0005__x0013_µ2ÊÀ_x0012_;òèaÂÀó¯_x001C_-¬0ÎÀ5î§_x0001_o2ÍÀí×_x0005_ú$~ÁÀTBaÜ_x0012_6ÐÀb¢ÛeñjÀÀô[_x0004_Ó_x0016_°ÀÐÇ_x000D_cï»ÀîP_x0002__x0018_Ý:¹À!s¥tÜÏÀ_x0002__x0005_ÊÀÕ2}¶ÄÀøñØ_	ÆÀv®¡ß7¾ÀÒ£[_x0011_ÇÀsÛ%%5íÍÀS§95NÁÀï=&amp;Ë¸PÐÀ¹9»_x000B_(ÌÀ*C¨_x0001_ÆÀ^Q_x0010_Dë³¼À+Ç_x000B_Q9/ÄÀ:àéµêÄÀ´_x0019__x0001_×çÇÀ`A_x000F_XvlÀnÀ^í¹ÀàOx,´À_x0006_Z_x001C_¶ä[ÍÀ_x0018_,æÀa_x0012_²p®ÊÀLÍßvB«ÁÀüZ*þ0À¨._x0003_ÀÀ_x000E_Zd7õv¸À_x0018_Ä_x0008_h2¸ÀÞ%`_x001D_|sËÀð¹_x0004_®`°À-ì_x0018_i«£ÀÀ!F_x0008_W½ÀÆ¯Q¯ ¹Àv]_x0019_¢_x001C_¾ÀÀ&amp;_x0006_»_x0004_kÀ6_x0005_í_x001D__x0001__x0002_o&amp;ÎÀÂ$9%ÓËÀütÔÜ¤À pÉq_x000C_ÆÁÀBÞúòµÀTl\÷+¼ÀI£¤ébÉÀ\u_x0008__x0001_²ÌÀ_x0008_îë_x000C_¹Û­ÀlVò2¾ÀP£2YD6ÂÀÏJ_x0002_»À_x0001_w·7áYÀ_x001E_Ð¯	_x0004_´ÀÈ_þÞgÉÀÜ_x001B_µû_x000D__x0019_ÀÀ_x0001_6H_x001B_þÞÀùÊ±ÏÀòÚ&lt;êøÏÀ_x0016_ó«&amp;&gt;¶Àu_x0001_è_x0013_¾À89*ô{°À_x0017__x001B_1qÏÀØ_x0010_RÕzÇÀâ8K³iÄÀÒ£õøOê°ÀÀ?ëe+óÊÀUÕ¼¹¾ÇÀ¤yÁ&gt;´À¼&amp;/*«ÇÀâ$ÚpüºÀÞã=,csÁÀ_x0001__x0002_âWG^_x001C_ÆÀl_x000D_§Èî­¦À_x0012_I¯µÈÀ7âÄû%JÎÀ~iò_x000D_ËrÇÀ_x0002__x000F__x001A_®o+ÎÀ`¼åYÐñ²Àp(½&amp;CÀÙ°¢_x0014__x0010_¬À_x0014_ë¡íN½¶ÀÌ¥JM_x0013_ÉÀ@ò¶QÏ©ÀûgxT_x0013_À&gt;¹¡&lt;_x001C_½ÀðuxÜä°ÀþÁ×F9ÍÀ@`¿ÎÌÀ»ÓÌl&lt;ÆÀ¬_x0008_^I±é§À`Só_x000F_ãÈÀÐùÓà¾üÀ¾'¡nÊÀ_x0014_;Zó­5¨ÀÖy¦+2_x0008_¸ÀABõÔ¦_x0019_ÇÀ_x0005_=ë_x0014_ËºÁÀrÍo,4ØÈÀ®kÁÄ½ÅÀ4sa/ÉÀØÓººÀÀ4v¦_x0017__x000B_Ñ·ÀÐT»Ã_x0002__x0003_MÐµÀ¯Ã"+ÊÀÄÀÈ*gxÌ`ÇÀv ^áã_x0004_ÄÀ_x0001_êu_x001E_­ÄÀüæÕãy«´ÀbCÑ6_x001B_Ö°ÀÂ#:`?qÀ´2xêÓÁÀ_x000C_n¬:_x001A_ÆÀ_x0004_KI_x0004_è`¥ÀÜmwN/·ÀÔ_x0016_Æ»4q»ÀÀ²LÚÙLÀ_x0002_Á#ÀÏ_x0013_`ÀirB_x0015_ÀÀ¤àÛ_x001D_ë:¼À@R¬T$}À_x0012_ÁtK&gt;ËÀèO_x0010_]ØµÊÀ_x0014_-_x0018_þ@ÇÀKBo£_x0003_kÀ£þ@gµÏÎÀÀx~9_x0013_1ÅÀÚpÆ`&amp;oÀÙ[_x000E_~	¹ÀÉ7|;ÛÀÀ±V_x0007_ÖÕ6ÅÀ¬°-î"y±À9Y_x0003_¾z¦ËÀ\Ò]»À_x0008_Od«¬À_x0003__x0005_x=ø`Ë¬ÀSQDUÆÏÀZØÇ9@ÎÀIÛÉ_x0008__x0002_ÏÀ¸ÑæôñÀ_x0006_â¯uÀ!yØ:EÌÀ|ö\SE_x0019_¼À@ÜÚh_x0013_§À}_x0003_ÑWX¦ÎÀüe_x000F_x_x0007_²ÀZ_x0002_á*n¶ÀðÓ{¨Ý ¾ÀP_x001C_»òm±À|e&gt;íº¾Àtû¿k¬Ô¡À°üÔoKnÀÎ:õÜ´DÉÀ_x0012_¾_x0007_&gt;BÇµÀê__x0007_s¯ÆÀ_x000C_]!:ÆÀ8í\lxc¾ÀJUâDsëºÀí6Æ6xYÀÀ^£:_x0001_ÌÀ_x0003_ÞÊ,ü&amp;PÀXïõZdÂÀTá5_x0004_ PÆÀ¨_x0004_P|[±À¼¨yóÓ»À±mþÄk_x001D_ÈÀÔtÒe_x0002_	_x000F_$ÇÀ_x0006_¯Û_x001F_ò&lt;ÉÀ°á_x0012_4_x001B__x0018_ÄÀ¸BbÍû|ÀJµi_x001A_×ÚÇÀ~êÅ7ño´ÀxTã_x0004_ÄÄÀ&amp;Þp]ÈÀ_x0008_&lt;ò--½À_x0004__x0014_._x001A_±Z¯ÀÆ_x000F_1í¡ÇÀùàîGÿÀÀÆ_x0011_ñ_x0001_¤"¶À²Æòr2¶À_x000D_¨ê$¥ïÎÀ&lt;{Jï¤ÀÿËLsµ|ÏÀ lR_x0003_ÀQ©UN¢ÍÀêSõ"DîºÀ£8Å&amp;ÃÀdÄ_x0005_ø°Àd¸;cÚ¶Àü_x0017_Ø_x0008_°KÏÀøi%%FÀÚ¥Uæo¹À.Ý_x0004_oòÆÀ_x001D_I~æ.ÍÀà_x0019__x0018_m_x0007_#ÆÀ(¸Ï_x0015_H¡Ànð(,ÄÀ£ÓòàU=ÍÀ_x0001__x0006_j$&gt;rIxÉÀÞÏøIÉ½À2;_x0002_Ù_x0017_\¼À0¬_x0012_¦_x0008_ÞÀrO_x001C_±ÅÄÇÀ_x0001_Jm	ºSÀ5_x0008_&gt;PwÂÀ_x001C_TóÏgÇÃÀ_x0001_bp¼OÀ.6íÑ)ËÀr_x0001_ímV_x0005_ÀÀha¤+ó_x001E_¬ÀP·Oê,À~ob'½ÎÀBí{»_x0015_½Àèz¢²8_x0004_ÐÀ_x0008_4ú	_+¹À^B_x0012__x0001_&gt;ÈÀ¬oT_x0016__x0008_ï¶À2_x001B_¯n@¾ÐÀÁ°¶¯ÕÎÀ(#_x001B_Ç»¥À_x0001__x0003_óôgÀDçåEåÔ±ÀPÙM_x0016_H¹À_x001C__x0016__x0016_Ãf±À&gt;_x0012_rôÖûÍÀÌ	½pÐÀ:_x0011_ª&lt;ÑÅÄÀÐDï©LA¡ÀUcB3_x0005_ÀLsú?_x0004__x0006_ÊêËÀ¦_p_x001D_oÆÀÚq5m_x0016_§ÇÀ&amp;Ò¾_x0005_R¿ÌÀ@_x000C__x0018_s)	ÍÀy7^,_x0003_ÆÀáú¹4=ÎÀ_x0002_ôå´ÎÀÚ·._x0011_ÀÚê_x0011_½÷¤³ÀX{ÊÀÀ0ÿqæ{cÀJ¦Ñ¾ÃÀ¢_î·AÐÀ`ÿ_x000D_ÛÝ.À_x0008_&lt;³_x001B__x0014_WÀb_x001F_C·]_x001F_ÀÀí	@sOÃÀâ_x001B_&amp;*ÂÂÀê¥Fñðù»ÀjÂ£ù_x0004_¹ÀfXB¸ÜÂÀI¹B[ÐÀ_x0002_ê+ÆB¾ÀûÐùz\ÈÀïã(OÌÀ_x0007_ÍVÉÀ_x000E_/cÏP¹ËÀ&amp;kU/âÈÀÎ-ûVV_x0001_½À_x000E__x0018_èçL¼ÀJYÁ_x0008_HÍÀ_x0001__x0002_&lt;eù^{°¯À_x0001_Û^ïñcÅÀ¸î­ªÀôÏéRÎ_x0019_ÍÀZSì*\°À_x0002_0N_x0007_þÎÀh®ýØÌÀNæ%J_x0019_¸À_x0003__x000B_ä¶²`ÁÀó¥_x001D_âUÅÀ_x0017_Ë _x0003_ô_x0013_ÃÀp`0 _x0002_y¡ÀðÍD®/ÂÀ&amp;)Oöe¸ÏÀÀL¾ZÚÃÀ_x0002_?}+_x0016_×¶À_x0008_N)_x0001_½ÇÀÛ_x000F__x001F_`þ®À¼W#_x000B_êAÊÀbéÞ_x0003_ÑËÀn÷üÞ_x0012_¸±À"d}^COÏÀ_x0001_òG¯E\Àë5Õ÷HÑÂÀ¶(I±k2ÄÀ&gt;HßË0%ÂÀÏ?!¸%ÇÀí{cëÇÀØpR¸3ÉÀX©s_x0012_ÀÒùüKÝ]ÀÀbf'	_x0001__x0003_¢ÃÀè=4ÑÑöºÀ_x000E_UW_x0013_ÍÁÀÔaã_x0002_m­ÍÀâhö_x000C_ÈÀìiãÆÀÄÌ·°)²À_x001E_©¶$ÐÆÀr»=©g'¹Àl	&gt; ðÏÀFú9Ü_x0003_6ÀÀÈ14Ýf9À-¨.X¼ÂÀ¶ÓKÇUÆÀÔLÂâÈ¥À\ð³cÞÅ±À_CC_x0003_ÂÀ^PÞ/IÁÀÇð_x0010_ÙÀÀXtÎ÷' À._x001E_¢®_x0010_¿ÀÚÃë´RÊÀ_x0001_+¢MÀÆÄÅX¸?¾ÀÐÂÓCy¤Àk_x0015_"·ò`ÎÀb_x0017_LepéÃÀ¼ 3*±q²À_x000B_ø&gt;_x000D_À_x0013_ÎÀà÷ó_x0015_w7Àøç6À`_x001A_)AçÚÀ_x0006__x000B__x0008_Ï_x000E_°ß+ÀR¶ík ÃÀ;}Ø_x0005_ÝÁÀhéüÎU¦À&amp;¼_x0003_~4ZÐÀ_x001C_»WkÐÀ.~³N»_x0018_±Àæ _x001C_2¡ÂÀRsç¤ºÀ_x001C_¬Ü_x0005_¹íËÀH_x000C_ò²{Î¤ÀæJ8å}·À¤â:w_x0007_«À®s^_x000D_g¹ÀÀÈÝ?e£À:ke2ÀÆÀ.tkþÔÁÀú %ÑTÈÀä_x0001_æJ|«ÀdÛÄÅ(ÇÀS_x000C_K²ËÏÀ¶+_x000C_(_x0019_/ºÀ@xU°°ÀË_x000C_yåIÏÀá¿	£ÃÌËÀZÚçíÈ¼ÀÇ%¯í_x0002_ÊÀ|_x000B_?_x0017_#¿½À×_x0018_Ñ_x0015__x0014_6ÌÀÇ(#_x0017_jÂÀ_x0004__x0001_b ~¨ÀÞGa_x0001__x0003_À¾À.&lt;dØ«À_x0002_©Ï_x0010_M2¶À{_x0013__x0005_ÊÐDÆÀzëHAQÑ´À2ô_x000B__x001A_(_x0002_¾À¸¬z_x0017_ðH³ÀÌ:¹[ÀMõÜT¼ÌÀ_x001C__x0018_6ç%ÉÀ_x0018_ôXº&amp;ÏÀÚ¸ËTMÆÀH$ÈWëC©ÀVþÄî&gt;è³À~AÏy&amp;_x0016_ÏÀþñÙö!ÈÀ0û_x0002__x0019_i¼ÀB2ñº"¹À_x0012_Ó§è	-ËÀäß¸¶ê©À§²ÕièÀA&amp;tëÙ:ÂÀ?·_x000D__x0016_ÅÀþ×âtºÀ._x0019_ôà¸ÀÅ¬é&amp;	ÏÀt`·_x0019_Î¨À×q{(_x0014_ÕÇÀÒ&lt;_x0003_@ËÂÀAaPE0¤ÁÀ_x001C__x0005_íêÎÁÀ_x0016_T|ªc/ÁÀ_x0002__x0003_H_x000D__x001E__x0006_~_x001E_ ÀL2_x001E_*_x000E_¢ÀL&gt;$ÿ`fÀ(P_x0010_ù:1£ÀàØÍoàÃ°ÀÎr_x0004_¤ÀîÞ«Æt¡ÉÀÔÑ0ÈÀ µÀÇmÏÀ½Éûí·üÏÀ°÷Ûì&gt;¹À_x000E_Ûà_x000F_=²ÀØ3§T_x001A_ÆÀ^_x0001_ûãÇíÆÀTJíÀ_x000D_°ÌÀ3ò°O³«ÍÀ &lt;åaÀÀÏìÓD¾ÊÅÀØiß»Hô¤ÀVy¸_x000D_Î»À$_x0017_xêÉ§ÄÀvi$°!_x0006_ÎÀO±§_x0010_ãÀÀ¡&amp;?¥_x0004_ÃÀÎÄìEUVÏÀ^_x0011_b»XoÉÀÌ_x0005_½bÞ´ÂÀpFí_x0013_[À*§ßIÃÂÀ'¼!íÀD_x001F_­Ê:_x0004_­ÀÄºr_x000D__x0002__x0005_¤ÇÀ2ú_x0004_Å6±ÀiLÝ	§"ÀÀDËn9Ú¿ÁÀ@J­ÔGËÀ_x0006_ûä$nÉÀ"dVN­¿À_x0002__x0005_F|ýýÀLâÝ+e_x000C_¾À_x0005_À+oÄè¾Àp_x0011_F\âÅÀÎþÖE3#ÐÀH2zeÊÀ_x0006_6_x001E_O÷_x0005_ÃÀZr{ê§fÀÀgÂÌWX«ÂÀìA¶µÐN²ÀhÝÄ_x0014_ íÁÀE&lt;h_x0016_EWÃÀA}o9OÊÀ_x0012_Ñ£õ6¼Àl:¥½Cß»À0Ð½_x001E_®ÀÖbQn[§ÁÀ_x0014_,%ò_x0005_ÀÀèeÜ7v»Àä_x0017_èÂ_x0003_Ä¯ÀhØ£N_x001A_$¾Àù_x0001_!dÅÀXaHípS¾À¢_x001C_z_x000E_ä_x0003_ÍÀàzC0¾ À_x0004__x0006_@ê_x0013_ ½À\ö_x0008_¸3¢À`Ó±_x0002_¼ÀnéaÌ[·ÀºAEÂ÷ÛÊÀ_x0003_·_x001B_GùÄÊÀÓ6WîÁÀ_x0017_°_x000B_ÏQûÂÀ_x001C_öL-Îï¢À_x0002_%vúÀgÊÀ_x0010_à3¢\®ÀÈ	 b!%¯ÀêC^S®À2¹zÅÜ»ÀÙ¹ÄXù,ÈÀq_x000B_)ÊÀàq¡_x001B_V¬ËÀ_x0001_uáQzÅÀõ_ù_x0019_)SÃÀ¤ørmÇÀ ¥ß¦Ù`ÉÀNªÜ«!d±Àúí«ó9QÄÀj#nê#?·Àffá 9_x001B_ÂÀ9_x0019_½B§ÈÀÀb_x0006_1þÆÀôªGw=¢À_x000F_(qSº¿À"_x0005_p.ÆºÀf½¡Þe»À0vO')ÔÀZÂ:_x0011_¥"ÅÀþ(%n\¼ÀØÄj°ZÀZüýÎ_x0019_·À+ØKS°ÀÀSÎ_x0004__x001D_ÀÀ«öv{ÀÌqí^K_x001D_¬À½_x001F_»_x001F_ÌÃÀ!DÀlÑ¹´^»ÀHVÕ»Ý_x001C_´À_x0001__x000D_''_x0002__x000D_''_x0003__x000D_''_x0004__x000D_''_x0005__x000D_''_x0006__x000D_''_x0007__x000D_''_x0008__x000D_''	_x000D_'')_x000D_''_x000B__x000D_''_x000C__x000D_''_x000D__x000D_''_x000E__x000D_''_x000F__x000D_''_x0010__x000D_''_x0011__x000D_''_x0012__x000D_''_x0013__x000D_''_x0014__x000D_''_x0015__x000D_''_x0016__x000D_''_x0017__x000D_''_x0018__x000D_''_x0019__x000D_''_x001A__x000D_''_x001B__x000D_''_x001C__x000D_''_x001D__x000D_''_x001E__x000D_''_x001F__x000D_'' _x000D_''!_x000D_''"_x000D_''#_x000D_''$_x000D_''%_x000D_''&amp;_x000D_''_x0001__x0002_'_x000D__x0001__x0001_(_x000D__x0001__x0001_)_x000D__x0001__x0001_*_x000D__x0001__x0001_+_x000D__x0001__x0001_,_x000D__x0001__x0001_-_x000D__x0001__x0001_._x000D__x0001__x0001_/_x000D__x0001__x0001_0_x000D__x0001__x0001_1_x000D__x0001__x0001_2_x000D__x0001__x0001_3_x000D__x0001__x0001_4_x000D__x0001__x0001_5_x000D__x0001__x0001_6_x000D__x0001__x0001_7_x000D__x0001__x0001_8_x000D__x0001__x0001_9_x000D__x0001__x0001_:_x000D__x0001__x0001_;_x000D__x0001__x0001_&lt;_x000D__x0001__x0001_=_x000D__x0001__x0001_&gt;_x000D__x0001__x0001_?_x000D__x0001__x0001_@_x000D__x0001__x0001_A_x000D__x0001__x0001_B_x000D__x0001__x0001_C_x000D__x0001__x0001_D_x000D__x0001__x0001_E_x000D__x0001__x0001_F_x000D__x0001__x0001_G_x000D__x0001__x0001_H_x000D__x0001__x0001_I_x000D__x0001__x0001_J_x000D__x0001__x0001_K_x000D__x0001__x0001_L_x000D__x0001__x0001_M_x000D__x0001__x0001_N_x000D__x0001__x0001_O_x000D__x0001__x0001_P_x000D__x0001__x0001_Q_x000D__x0001__x0001_R_x000D__x0001__x0001_S_x000D__x0001__x0001_T_x000D__x0001__x0001_U_x000D__x0001__x0001_V_x000D__x0001__x0001_W_x000D__x0001__x0001_X_x000D__x0001__x0001_Y_x000D__x0001__x0001_Z_x000D__x0001__x0001_[_x000D__x0001__x0001_\_x000D__x0001__x0001_]_x000D__x0001__x0001_^_x000D__x0001__x0001___x000D__x0001__x0001_`_x000D__x0001__x0001_a_x000D__x0001__x0001_b_x000D__x0001__x0001_c_x000D__x0001__x0001_d_x000D__x0001__x0001_e_x000D__x0001__x0001__x0001__x0002_f_x000D__x0001__x0001_g_x000D__x0001__x0001_h_x000D__x0001__x0001_i_x000D__x0001__x0001_j_x000D__x0001__x0001_k_x000D__x0001__x0001_l_x000D__x0001__x0001_m_x000D__x0001__x0001_n_x000D__x0001__x0001_o_x000D__x0001__x0001_p_x000D__x0001__x0001_q_x000D__x0001__x0001_r_x000D__x0001__x0001_s_x000D__x0001__x0001_t_x000D__x0001__x0001_u_x000D__x0001__x0001_v_x000D__x0001__x0001_x_x000D__x0001__x0001_ýÿÿÿy_x000D__x0001__x0001_z_x000D__x0001__x0001_{_x000D__x0001__x0001_|_x000D__x0001__x0001_}_x000D__x0001__x0001_~_x000D__x0001__x0001__x000D__x0001__x0001__x000D__x0001__x0001_Æµªm_x0013_¶ÀÀ\òÁønÀp;ª{_x0002_Ä¾À_x0019_ò¿uµ·À_x0011_ùÚr¦ÂÀ_x0018__x0014_EÙµòÀ÷í,N_x0001_6·ÀVb¥k&amp;âÁÀdU_x001A_¯¹Àø®_T&lt;æ³ÀÈ_x0017_(^eÀ`;L¯ÀP@LÜíÀ_x0016__x0007__x0011_-¹À¦%ªÌ¾«À½C¶Ðd«²ÀÀéçfa¡lÀÐÆ;ì-¯À_x0003__x0006_F|Bjµ1·À°88ë;À´_x0017_rð_x0003_¾Àwc$§ÀHÅ»û9_x0018_®ÀL¬â³À{FB&gt;äÃÀB¼¯e_x001A_Y½ÀS){jy¹ÀÞU½£ñÄÀ¸ÞYkq_x0016_²ÀlzQ­÷_x0002_°Àû¦¡múÄÀ%Ú_x001F_Þ¡°ÀV_x0013_­£çèÂÀ§ð&amp;ºvÀFº`ØÂÀ_x001D__x0005_&amp;$³~ÃÀLPMÁ¹À_x001B_!Ü·_x0008__x0003_³À`îâ_x0001_ßÀ	d_x000E_Ãe_x0017_´À,_x001E__x001D_w8°ÀÈÈ£G©À¢Ó=_x0003_ZµÀrõä_x0005_Ë¬À_x0004_òG××_x0010_¸À;¸U_x0004_0ÀÄÀÀâS	 Àõ¨RJé¼À¤'ÅÀÝ\ö_x0001__x0002_µ¢ÀZ:ÛÂ Ö¶À_x000D_t?$Ý¹À%_x0017__x0011_ºÀºÓ`¥Ã1½ÀG[ò_x0001_ÄÀ_x0011_$P`RÅÀñ@_x001F_*XÅÀ ßÒ_x0013_¬¤À_x0006_.ÑäR)·Àñ5_x000E__x0005_{À4\¨®öW¯À º¸s¬ÀZº@F_¼À·ÞÉ#¾À^_x001C_Eã%¦À:µónÃ4°À_x001C_R6ÕnÁÀìL¬	Òs¾À¨My]n_x0013_À_x0003_¬-_x000B_xMÁÀ÷ÇûòèµÀy_x0019_½P_x001C_µÀ`ÛGúN[À_x0012__x0005_Ø½S¨ÀK¡¯EèGÄÀw_x0015_H'_x0006_ÂÀó¸._x0017_uÄÀ§ÔK_x0014_&gt;·Àçf­ÁýsÂÀÌ­q_x0008__x001E__x0018_¹À,	Q	òsªÀ_x0004__x0008_f_x0013__x000F_.±t¼À}.½ü'h·À× ¸§«À±_x0017_øáxG°ÀèMÍÌ_x000F_|Àu»_x0004_,b&gt;¶À³O©¢Ý_x0008_ÅÀilx]#ºÀò_x0002__x001D_³lÐ¹ÀPêÍ½vÀ U_x0003_µªèÀT«t_x0010_®í¯Àxf¼¥^ªÀ¦×f_x0015_Y×ªÀÜ\Ý¶¢À´ÁcÒ	ÀÀ­Ñ¨ôT|ÁÀðJ*:UÀÙ(îH5ÃÀ$xÞô§ÀÌb&lt;ðå_x0005_´À_x0010_+Û_x0006_Æy¬À _x000E_ðý¼±À õþ_x0001_gÐsÀD&gt;2ù_x000B_¸À_x0007_{1Ëê#°ÀÀÿà&amp;Ú¸yÀ@_x0014_ÇÌ8_x0015_ÁÀ~\H-Äl¶Àp¾Vâã¹ÀbÅòCøÏ­ÀØ_x0016_ç_x0004__x0005_ ×ÀÀx	_x0017_²Z_x001D_²À&lt;_x0008_¸6_ Àð.T_x000F_àm¡ÀheP}¢&gt;¨À_x0001_SSkûÂÀÊ'(N_x0013_¸´À@¿ô^Â~ÀxYq·ËÀª[_x0019_¸_x0012__x0003_ªÀHvágá®Àò·_x001F__x000B__x0013_°ÀPTR®ëuÀ_x001E_dR:V´ÀÜ²bnW¢À)_x0011_Slò¿ÃÀð@_x0016_û9cÀÀWÈ:ñs²À2ÝG(TÔ®Àê6KW ¾À_x000E__x0002_90;v¸À_B_x000D_«à¸ÄÀôãöíÀÀÕÀ[GB_x000D_ÄÀj±Ä_x0013__x0012_³À¨»DU¬&gt;À$oGp¬ù¡Àü_x0006__x0001_·q´À¿|ùý²6ÄÀ`'µLñºÀÙ*­¸?°À_x0018_{@_x000C_ÄÀ_x0002__x0003_p| _x0014__x0011_Ä°Àè_x001B_m©;^¹ÀVÐÆ_x0004_U¯ÀH»P´4ÀÊ§¯$÷³À4_x0001_tÜ@µÀ_x0012_Êë6ÍA­À`âmÃtÓÀn¢xä?ÃÀÆoVhRÁÀª_x0011_èÃÃ·ÃÀ=_x0019_Å³À_x001A_az}©ÀäE3ìÿ¢ÀB_x0015_Ü0m{³ÀæÑ_x000D_§Àí¯w`°ÀJÀNò)¤¼À`/ÚJª Àà_x0011_Ó´[¡Àp÷Y±_x000B_µÀ_x0013_à½_x000D_¬³À6o¡½ÖºÀP_x0014_ã?aÀ]mãJÃÀÁç9ém_x000E_ÂÀi_x001B_R`°À_x000B_·j8ÅÀý&amp;_x0011_#ãÂÀ_x0013__x0002_DRR_ÂÀàFÒy_x0004_DwÀ@V_x0018__x0003_	,XÀ¯ _x000E_Þ¸ÀH¢Ì_x0014_GfÁÀm_x0018_j²À_x001A_ 1|ÀÀJ_x0001_ÇêhÁÀ_x0014__x0007_P_x000E_F¶À!_x001F__x0001_À_x0013_ÂÀYÆénºÀÔYY_x0010_¹ÄÀFÇå=­¼ÀwÓ¹6_x0005_6±À*²g¦_x0008_°Àò%ÜÁÀ@CÀëäïÇÈ ¼ÀÌ_x0014_ÙîÞ´½À_x0006_j_x0004_²±ÀKäÐYÒëÀÀÛä¨Ä_x001E_³ÀèCÃ,³Àèä¨!]¤À_x000E_×_x0019_°ÂÀkcK]!±À2U¼|nµÀ_x0002_²:&amp;íÑ°ÀásËu9ÂÀ~Õ¢Öû_x0011_«À`_x0007_éü_x000D_\À°«s&gt;U_x0015_ÀS_x0017_2V¹ÀÅd¾£ÄÀ_x0001__x0002_À=Üá`¿À_Ú'OÃÄÀØ¢Ð³_x0018_ÀøçàË_À,,M_x000E_äÀÀ% _x0012_õy½µÀä&amp;§ZkÀ_x0010_¥®ä»ÔÀzç_x0011_m·ÀÀY_x000C_yàîÁÀn_x001B_(0¿·À $%nLÊÀðÄ¥TBÀºúã¢³¥À_x000F_C	HÏ·À_x000C_â_x000F__x000E_Ú#¨Àa¾V_x0012_§u²Àåæb_x0005_³s·À3V_x0017_'h&lt;ÂÀ_x000C_X\àx¼Àô7}°k$¤Àø®ó»®;¿À_x0015_£Ô/T³À×h0×ÍÀÀmÐÍ#ÓÊÃÀð'dïoéÀ«E¼§î¹Àt±ñ_x0004_mùÄÀXC_ZhÃÀµõ¾ÍQÎÃÀRWý_x001D_0{½À!Í¤_x0016__x0001__x0005_Z^ÄÀÝzÕu°À_x0001_ù¼+_ÀP2_x0005_1³EÀhÌñZ_x001C__x0005_ÄÀ_x001B_æòw!¸À_x0016_¯ëÂ"²À)Òküe¾ÄÀ¸¨&lt;é£ÀØB¢mÁÀ`_x0011_ DNÀ¨È	¶²ÀF!	å_x000D_y±Àá_x001B__x0016_FÔ"¼ÀÄoõ\&lt;_x0016_¥À_x0019_XúÇ¯À¯ä#ò_x000D_2²À\½ [[J¯À2ÞF\ÐÀ*å.]©Ø·ÀÜú_x0017_±ê=¬Àx_x000D_ÂE_x0002_»À_x0012__x0004_Ò7T÷½ÀÀAó_x001D_!¦ÀÄ_x001C_71¦ÀR_x001E_­B)ÂÀ\÷0ý	ÂÀÌ_x0003__x000F_ÎÉ¢À¶~Hq¶ÀÔÔs¡ëq¹Àpt0_x0004_[H´À_x0018_Ü2åüÀ_x0002__x0003_#1¶Öl_x0001_ºÀ:_x000E__x000C_`yÂÀ I­/_x0014_¶ÀÏ_x0007_Åd¼´À=%Ë_x001E_"¿ÀOOÑà_x000B_¶À`Ù¼Ù_x0010_ÀGÔq_x0008_Õç°À_x0018_ME_x0018_èÚ´ÀJ3Ñ_x0013_Âå¼ÀR~_x000C_¢Ã´Àjþ_x001B_µæ²ÃÀº`	 O°ÀÀEÛMQwp°À¨îxú´«Àà¢_x0002_Àé®ÀÕ±_x0001_©_x0004_³ÀØcÔTub»ÀþWÇ­ î¬Àx]R_x0018_|_x0005_ÅÀºÓVrLÊ¹À_x0016_ÖªÚ_x0005_G¯Àö®_x0001_¾SÀÁÀ 	ÎÉ¡CÀÁû¿±°ºÀ_x0002__x001C_9ñrNÀgÅæÄÀ*_x0017_)_x001B_Dx­À[n_x0017_jæ¾À¾&gt;c_x001B_åòÄÀÈÅÇ!v§ÀïÔ_x000C_±_x0001__x0002_cCºÀOóy¥¹_x001E_ÅÀ­æEÂ_x0019_?»ÀÄa_x0001_4_x0017_ì»À×_x0012_R\.ÁÀ·(&amp;&gt;_x001B__x0008_ÁÀëò2ÉÂç·À0e»	ÍÀWK_x001E_ÁÀ@_x0018_Å3&amp;¸ÀØÿ¢¶&amp;®À\)¯ñç§ÀÀ`)À_x000D_¼À6ÒfâõèÂÀE'ûã_x000C_LÂÀÞDB·»¬±À_x0001_E\_x000B__x0002_þ¶À	2_x0011_·xÁÀ;´_x0007_?¾À@Ü}¬áWÀà$B_x0015_Q[xÀE_x0004_îS?¸ÀàJêlk5vÀHAp'|¸ÀP_x000F_ÓóÍÀÚx _x000D_ÃÀ`§²_x001E_&lt;&amp;ÀÕàÐÀ§ÀònyµÇ_x0012_»À´u¾ø²À`6/l_x0019_&lt;¡À¼ðæ×ÙÁÀ_x0001__x0002_À]ÓÎ¦ÀÀ¥à#_x000F__x001E_rÀ2);;_x001F__x0013_¿ÀNµåHÀÀMPÖZKM¶À{._x0010_özT½À Éºd_EÃÀD³EqÂÀÏ°õ¯íÂÀÁÂqËEßÁÀ_x001C_bq_x0002_§À'(î?J¾Àá]þ@´ÀÞ_x0017_4£/¬À_x0001_FyDRïÀ¥YUy_x0014_D¸Àl_x001A_4zz°¾À_x0018_Ö[Æ¯J¿À%ÆÆ`«¯¹ÀD"_x0015_@Vñ¶ÀÏ-8_x0012_ÍÁÀë_x0006_v_x000D_¦ÀP^ ýê¦À_x001C_ê_x000E_ÄO¥ÀÉòáAÂÀrÎl_x0016_&lt;¾À°ùKpÀÝukh­¶À,Ï®i:£À,_x000C__x0005__x000D_þ·ÀVÕ_x0010_(ñëªÀ_x0015__x0004_ÖÎ_x0001__x0002_ý¡ÀÀG¦ôX.ÅÀPÂ_x001F_·DmÀz_x0007_òC¹À!Ón/_x000C_ÅÀ%_x000B_Õ_x001D__x001E_·ÀP³`tG·À	ÕOå_x0015_·À¦­îÌ_x000B_½Àñ_x0008_&amp;rúÀÀ¾rßºµ¶ÄÀçzæY_x001F_£ÄÀú_x000C_G~t§À_x0010_+Û	â_x0008_À_x0018_SÕ_x001E_©À:¿_x0012_NMI«À_x0001_@ßKO=qÀþÙ¹_x001D_ºU«Àv­_x0001__x0018_£ÀºH1q×ÄÀ Ò@ê_x0010_¤À_x0010_Ò£Ë_x0006_­À ö3¦sÀ &lt;_x001B_ãýZ¥Àõ0RìÄÀñ5_x0011__x0004_¸ÀN_x000B_3qH©Àtîlh~÷ÀÀ_x0001_ws_x0015_&lt;ßPÀ½5_x0016_±*°ÀÊX_x001F_kä*§ÀòB×BøÄÀ_x0001__x0002_ÊPÌì1»À°Y_x0004__x0007_½­´ÀÁ¾jß_x0010_+ºÀR`_x000F__x0002_ªÀ ±Î¼PºÀÀz©½O$ó³ÀÎ_@_x0013_±ÀH¡8´¡À_x0011_W¿_x000C_&amp;Ö¹À`í9÷ÃU¦Àc_x0016__x0012_xEÁÀDÙ'urç¢À0_x001C__x0019_BgÀ´_x0005_Ó_x000E_³À dÜ3Õ\À(a_x0014_nkÀ¿_x001C_:_x001A_FÀ8°?_x000B_ÂÀ_x0002_G­WûÃÀ_x0011_NBLK±À_x0016_7_x001C_L*ÀÀÐ¢PiÀÀd~YTsÁÀÀå&amp;"|_x0007_~À_x0002__x0016_ì-_x000D_ÀÀ?_x0008_8Bth¹À`}nxCyÀpiNbBhÀDc$ñÙî³Àèë_x0001_@q$©À\£|Âjî¼Àwy~+_x0002__x0005_MdºÀv®J6_x0011_¯À¼²ÚC±À+4ç_x0017__x0011__x0004_ÂÀB×_x0017_»®ÄÀc-g³_x0011__x0005_ÁÀ¿ßÞ1'.´Àd^Æ Ê0¹Àz_x0001_©HäÌ¸À_x001C_W®,R¡©À.õå-­ÀØ_x0019_·ýÀ_x0010_´sW~§ÀkæÿÙ_x0002_:ÅÀÖ(Áo!ÀÀ_x0003__x0018_Ó%°²À¨KwÕç²ÀÀï¸2[þlÀí'Ý÷;ºÀ8¼w¾_x0005_´ÀûÚ£çÃ³Àu7æ+*cÄÀòOPÐ´Ã¶Àð_x0017_±_x000B_öËÀ$¿G8½l¹À{_x0001_ÿËyºÀkëåÔyÃÀ7ð9¬;ÅÀ_x0008_X Ü»¾¢À_x0002_ F_x001C_Ð;ñ¿@@_x0006_¶Gÿ¯ÀµëòûkÀ_x0001__x0002_`ÊÈR^À_x0011_ö~q}À_x0008_ùÜañ®Àç_x000C_êU_x0005_"ÅÀlÓ^Íí½ÀÎ_x0007_+á5»Àøª_x0007_×GØ¼À_x0018_µ­j.¦À8Å9:¬i Àñä_x000D_Ê ÅÄÀÏ×Æ¡_x000E_!ÄÀæÖÊê!l¹À°ó®)ÃÀb"û¾ñ[¾À¼_x001D_;úcÁÀ®Àg_x001B_Ò#®ÀbnI6f=´ÀïùzµÕ§ÀÍ2¯èLÒ¼ÀØéûxÀL_x0014_?³¡ÀòýQ¾À¨J_x0004_¯iáºÀlèþ±ÃÀ×_x0002_Rè©À½«ÌSzÄÀ úý=ÀÊ©µ²½²Àp*b¢T_x001D_À/Ø_x000C_&lt;ýþÃÀ_x0010_×pè0Àð¸[_x0002__x0004_ß0À_x001C_ë½ Û©Àâð_x0008_Újà«À,`Ý©´ú¢ÀtÆÿJmfÃÀ6Îa_x001B_GÃÀ¼&amp;)'bÿ¨Àq·D'ÄÀ½*éö­2¶À$Z0¡ÀÓ¬ù¿b&amp;²À_x0001__x0007_ÓÍ&lt;À}µ\p#ÁÀtZg¼Ãù´ÀÌê­6D¬À¾=_x0002__x0003_@`ÃÀ¤ý#²mÇ´À_x0012_q2âõ/³À@Î_x0013_¤LãÀäFäóyTÀÀÂ6_x0007_$ýÂÀô¾ù¤ÂS©À-C»;M¹ÀJ$Äò1ÀÀh¥³è²À .¹6yÀp$Û_x0011_1ÀÀ_x000D_ì¬äT~ÀÀn14F_x0017_ÁÀîÈ$r_x000B_P¦ÀXpºEý«¢ÀÈ¿¨¬&amp;÷­À_x0001__x0003_V_x000D_ýå_x001C_,ÁÀ¯,ÖÌ_x0008__x0001_ÂÀ ì_x0012_p_x001D_´{Àç _x0014_E_x001E_ßÂÀRí_x0004_SXú´À°VÛ¢_x0012_¤ÀnJ_x0001_üôÃÀu`×·ÀI85ç_x000B_\ÅÀ2xò´Î×¿ÀÆ_x0005_¤ùêÃÀ´_x000F_ËÇh#½ÀT`ß­ÀÃõ9dÌ«·ÀÕÓ·êÁÀ Á/Ã`¶£Àâîd[ò_x000D_ÂÀzö_x0007_{²À_x0002_àAÏá²À_x0001_Z ßa_x0003__À_x0014_d!	8³À"Q_x001D_ÔÖ&lt;ÅÀ_x0018_Qe_x0007__x0013_ßÃÀîô\áj¼À&amp;2hÍu±Àhg_x0013_-g¼¡À@pÑÚ-~|Àl}_x0008_J4±Àhêí@_x0017_ëÀ¾SìÞº³ÀÉ~%ªÀ_x0001_p_x0019_=_x0001__x0002_k=ÀÅ\Küp²À(y0iÀèÏ´ÃÀÕRE¬aºÀ Ù("ÀäR÷"vÂÀ,aú_x001D_cg´ÀùvðMÃÀåÜ]E½ÀÞ$ÇÚ_x000B_@§ÀrbY©æª©À_x0012_ùLÓÐ!ÂÀ&lt;F_x001E_É§¶ÀÍZI_x0008_à?¼À~_x0006_¶êcÀHÓ±#ÀÉ«Ö53ãÄÀ(¦®ÀÖw³Àã&lt;'½ô¢ÀZEæÿ¬¬ÀÀ8j¡YSSÀÊVÚÀ_x001C_©Àþ40¶À!ÛYîcª´Àd¯4{¦«ÁÀxü_x001E_ü ÀrèoØÝÁÃÀÀâY¬ý?ºÀÆe`_x000D__x001C_¹À¶åaYº¯À?©`×ÐºÀ_x0002__x0003__x001D_Ì¬«b½ÀhM_x000E_)·À_x0002_¶_x0011_q'@À0¹ß_x0015_ò¯ÀI/_x0007_jK»À\ó_x000C_Þn(ÅÀZh×öNÁÀO¯%µÀöºf.ÝºÀ³_x001B_/~¨¸À !_x001B__x0004_½òÀ_x001E_a5ãËÄ¸À_x0010_iC&lt;²ßÀ_x0012_Y§G]¾ÀD"¡_x0019_ÕÀÀ~=_x001E__x000F_)¾ÀÆÈ7_x0017_IÂÀ'¹xa´ÀÀËû­õå´Àn8±È=_x0015_ÂÀ_x0014__x000C_3	_x0006_¤À`Qý1ô°À_x0014_Ù-,sÀÀ(Ü_x0011_Y]_x000E_ÀÔ_x0002_TF¡À_x0002_±¼_x0012_ À,ÎÄ¾_x0001_È¸ÀàxI_x001E_Å[zÀí_x0010_"^yµÀRXjQ¥ °À_x0006_»lò_x000F_,ÀÀ¦`N_x0002__x0004_)§¶Àæ	?[ÿ@ÁÀ´úäç­ÏÀÀ³¹ÛÙ¯Æ³À8_x0015__x0002_§Î½ÀS¦à·ÊÂÀ_x001D__x001A_C_5¡ÀÊ_x000C_ÖC4ÀÀíOÜ+Í²À¸â(Íb¤Àöé-"_x0004_¹À_x0012_sýBmÈ¼ÀüTYLØÀÀP ¼%ÆwÀR¬¥¦§¶Àú©"R¶ÓÂÀàÍýVà£À@·fs/½hÀc÷}õÀÀþ¦]ä·½À¥|_x001A_¾ÅzÀKeÕ^±Àò_x0001_oa4ÂÀxß½ %xÀÜ_x001B_µÌ_x000B__x0003_ÂÀ§ÅLÝ¶À _x000D_AëHÍÀ*?ÈÎ%B°À¦_x0016_&amp;¾¹µÀ®}&gt;Râ¾À_x001D_ê?B!·À,Aév¡À_x0002__x0003_(öi~àÀÀHî¦ñÃÀDÚ=ÌcÈ½À_x000C_»¼=¡ÙªÀåj_x000F_N·À2_x001F_øº,®ÀÀjU;_x0014_À0£á÷_x001A_óÀà$_x0019__x0015_îwÀ¥E_x001E_-*&amp;ÃÀ_x0002_N¥k²À_x0004_º_x0004_å~ÀZ_x0019_0gi³À z¼C[³À}æ©c_x0017_ð²ÀPµx$f7ÀÀ¤u´_x0008__x0011_ÄÀ\ÙÖÃ[¸À==,²oµÀ{_x0007_ómajµÀB:_x000E_:ß¨À@îyÅerÀúÕ_x000C_Z¥ÀÀ´È-_x0004__x0016_p·À \¨Æ¢À_x0014_ oOÓì¤Àî$m_x0006_5_x0019_¿À©¥_x0001_ÃÀÈ%Zbó­À{ÉÈ[½À[sm~«À_x0015_Ëa_x0001__x0002_nAÀÀp&gt;Ëç¾À_x0001_'RFkgÀ­oIÖa_x0010_ÃÀeãëc¸À!Ê­iäÀYì!áÿ_±À`_x001F_oçÀaCk;áñÁÀ"_x001C_JèSºÀÝ8l&amp;é¶À0Ãos|5À	_x0007_¤¢»µ°ÀYÞp_x0006_ÒÀÀ$É_x001F_r-_¨ÀîåGÆ&lt;_x0010_±À$èlzHÅÀ+&amp;&gt;a²ÀÔ_x000C_É#»À¶f _x0012_ÿÀÀ_x001A_  B¨ÃÀ5_x0003_¿µ_x0017_¹À°_x0003_E×_x0007_ú¬À`Áº_x0002_Ì×Àª}Ô·ÌÉÂÀ0¢^_x0016_¥KÄÀ@"¹zËèÀjãÄÁÜÃÀèÜTîÒí¸Àq_x001B_q¶À2²^_x0001_ÌT°À_x0010_¥Á_x0001_L¬À_x0002__x0003_ Ê_x0001_×_x0006_ÃÀükô®ÓµÀ®_x000E__x000F__x0005_ÀÀÊ_x0004_{«_x001D_±À_x0002_ýÆx0À_x0005_wÛÃÀ_x0014_Þ£ÓcQÄÀ  _x001B_k|¡²ÀÈG»¨|À~9ö£Ê-¸À_x0018__x0016__x0003_WÄÀ&lt;_x0015_i;ËªÀ_x000B_e_x0005__x0019_.±À'NÁ]_x0013_´À­_x0017_76o ÂÀJ_x0014_ìýj_x001D_ÀÀ_x0002__x0001__x001A_ìq²eÀpY_x0013_]Ö«§À_x0006_1_x0017_b:¥ÀtÉðÞÄÂÀT§±&lt;ÊØ§ÀéÄ_x001A__x001E_h·ÀøUÑã¡Àb_x0013_TsM=±ÀfEJßr¤ÀÀ(Y_x0012_Æ6À]q¡û_x0008_ÅÀ_x0010_Ç{ï³Àt#+/õ,½ÀyâA-_x001E_¸À_x001D_@îxÀ_x000F_¸ÀuQÉ_x0001__x0005_WÚ±À_x0010_b.ë¦ÛÀGh_x000F_Æ$ÀÀxÒãËu@À_x0014_å±öõMÀÀX|Bõ²_x0018_ÀÂ¿¦µ_x0008_¾À@ï_x0003_@ÿÀ~G_x0011_$ßL´À_x001E_$MNdµÀ_¨ed_x0008_¢ÀÐG¥^õÄÀ¦snã_x001B_ç¥À_x001C_Õ_x000E_úeÄÀíÅ Þ»·ÀLç_x0006_Þ0¢®ÀxÞ­_x0001_à_x0010_»Àæ¤G%ò¨ÀÒÝ}Öc¾ÀjS&amp;r^³À_x000C_¬_x0013__x0004_®ÀR§_x000C_(ÁÀ_x0002_¤y)F§ÀL!°_x001B_¿ÀÇÖª(_x0014_Z¶ÀMÏürâG¿À^_x001D_oZÅÀãÓ×úúk°ÀÀô'Él¸ÀZ_x000D_×hæ_x001C_°À\ùx3Ê³ÀÒSJ_x000C_»À_x0001__x0002_ø8_x0010_¡ü®Ày_x0008__x0003_ä»À¼ð)5=&gt; À%ø¤Û}£ÀÂ¡ß¤±À¦©G"Zç·À~_x0007_ß¿æE»Àl_x0017_A¼	4ÃÀ_x0003_ã_x000F_R¡¶Àº£«Gð½À_x0018_ÞHNjÀÎß¹ÑóÂºÀ,_x001C_k+åÁÀ·ï%ý_x001B_´Àj`Æì÷ø¯À_x0001__x0013_5¢_x001F_ÀR'a^Ô´À u·ko7¹À²_x0001_ô_x0003_JÄÀ¥Ô,_x001D_'½À_x0003_k)+ÀÀÀ\i^æä»ÀÝ -Ç7X³À(Nàw1ÙÀ}0r_x0019_²G²À¤ûtCz_x0007_©À÷_x0018_Â_x0019_ÄÀ_x0004_PC©£­ÀÐÜ£[gÀ¸\²Þ?_x000F_´À_x0001_íhÞÍÙoÀ¶[¹ý_x0001__x0002_KÀÀ_x001B_Ü/_x0013__x0005_²¼À_x0004__x0005_¢_x000F_Ô Àð&lt;Uï_x0011_)À¸(þ*TÀ°1sÃÀðEÓÄÀ_x0001_º1®_ðAÀÀI¯_x0012_ù§Àº#Ë_x000F_Ð¦À*KIÃÀ_x0014_qç¹À_x0008_Ù@lVÀþAu´À_x0001_õ§¿¨|À3)_x0016_2;ÃÀB_x0002_Z_x000B_Ò&amp;ÁÀ_x000F_^ºF3µÀ_x0013_Ëý&gt;õ±À®A1~3eÀ_x0001_Ã.NnbÀª#¥Î_x001B_ÁÀÊC[#zÕ¦À(AX·fÇÀÀ±*P11+ÅÀiÌqÇ^»¼Àê¯,_x001B__x0012_«ÀTéÅàýà Àú,C&lt;_x000C_©ÀàÎ_x0002__x0006_´ÀÓÊ»rÇÔÀÀt¢3'Þ½À_x0001__x0002_h;[Ü{±£À4ßòQB"¯À¶÷ýAMÂÀ¾Ã-+_x001D_©Àb*öLý±ÀäË_x000F_ý3³»À ¿C.HúÀ&lt;_x000D__x0013_\eªÀp_x0010_Q_x0003_Ãû«ÀN©¥ðÌ¿Àí2_x0010_&amp;]´ÀÄ6¯4ÞÀ ×ç_x0012_Ç²xÀãiq§.ÄÀ^«f_x0015_ UÃÀ _x001A_µt±_x001B_ÀdCÝ_x001B_a¢¸À/_x001F__x0017_þÂÀö©SÆ¼À*1_x0010_åiÎ»ÀL{}&gt;í ÀKå_x000C_yR_x000F_²Àb`_x0004_öÄÀ0_x001C_ýÊ_x0008_ªÀàf¯Ó8ÀÀg(¼(_x0006_Â½À_x0008__x0011__x0011_I;¾À±_x0014_å°´ÀÁÏ\Rp_x0010_¹ÀðáJ_x0007_?£À&lt;l;*¤ÀlJH·_x0001__x0002__x001A_«À(ëP.ÀÖ_x0006_t_x000E_ÈA¾À»_x0004_¼E!ÀÀ@müÞÃ_x000E_jÀ±a0_x0018_±_x0012_ÀÀ¨S_x0018_9_x0005_PÁÀ¼ëDÄÔp¼À¨ë_x0004_Ü'yÀ|©Ua(«À,f±Àvß_x001F_h?aÁÀÀ¢ÀåBÀ_x0001_×¿Ê«yCÀØÙÈÖ¢À_x0018_ñÏ¥¬&amp;¼À_x0014_C W+Àp_x001D_KÐYÀ_x000C_ÔÅ_x0008_atÁÀ_x0003_#Ø´À_x0001_óÂ,_x0006_ÒÀÒW_x0006_{þÂÀàÏW8À(ÝNæu_x0013_À_x001A_ý¡Å/½À°m_x0004_ÂÖï´ÀA)ý+'óÃÀþÆ%òªÀ Ij9GÏÀ¼§¬Ô_x001F_½À\¸·Á¶À¨¼¬_x0002_³×À_x0001__x0002_ø_x001D_gÉ_x0010_ÒÀf¦°i©_x000F_·ÀÖ_x0007_?_x001E__x0007_ºÀÞàJ;ÀÀ½"P{W¿À²^®ÞÛÐÁÀ&amp;Û_x0012_GA¸À¥-_x0016_R´T·À_x001C_O+_x000B_Q¡À(_x0016__x000F_Ñã6¸ÀêP¶_x001E_W·ÀVÉA×·À_x0001__x001D_JÆ&lt;}ÀÐóTÂÀPõu3,_x0013_À_x0017_}·Õ«ø¼À¤AÅ{ØÃÀ/[ÕùxÃ·ÀH:Âf3¸À 1_x0011_eNeÀÁQÈ'pÏ²À#¡Eh_x0007_µÀØï¢´ç$¥ÀÐÔ©E_x0012_À_x001D_ß/³Àøþ	±ô*´Àà+_x000F_U·«ÄÀâ7­_x0001_±ÀÑÜ_x0006_ÃÀ¤_x0016_Ìß¾½Àêxü¾§QÂÀs£_x0019__x0001__x0002_°ªÀÀ;0«_x000C_ÀÐ¤Þ7Nx¤À@!pðÿ_x0018_uÀIjÃ@ËüÃÀê_x000C_ç:a¬À üìD_x001C_À_x0017_Óçt_x000F_ÁÀÊI¤&amp;´¨ÄÀ\_x0007_Í_x001B_a¢À¦dK{Ã®ÀÀ¾Ý?Ô À_x0016_=h	7©À_x000E_Oáó'ÂÀ¶¸åò,O­Àþ1Û_x0017_»ÀD_x0016_c~=ÄÀÏ_x0011_xZÊó¸ÀîØÒ¥õ,¬ÀÆyùM?ÂÀ~H_x000C_Uæ¸ªÀ_x0014_ÚH¿0ÄÀ(ÛÎAã¡ÀÐm"»_x0005_T¿ÀDÍC\ºÀÉôª_x001A__x0013_f²À_x001A_BÑ_x0004_ºÀ_x000E_	g«ENÃÀ_x0008_·î_x000E_ÝÔ±À_x0010__x0004__x000C_I_x0016_E¦À6_x0002_d§ÈÁÀ&lt;_x0005_ªñngÀÀ_x0003__x0004__x001E_ní2Ym´À_x0003__x0008_l(ZÀþtáô^_x001B_­Àv²Ý¾o´ÀÁ_x0007_EÀ¥Q¼ÀIÒPFT¬ÃÀ¿ûgÏ5¡ÄÀw| Ç_x0014_¼À}	|_x001A_³_x0001_ÁÀ\_x0006_»Ì_x0013_èÀÀã¼Ã6hdÀªkj¨DÄÀºVW;1´ÀÜ¶m$&amp;ã¿Àð_x000C_Ç_x0002_Ï}À_x0011__#Þ¹Àÿw3_x001C__x001E_ÃÀyöèð|ÂÀ`¿w¿ÑàuÀ_x0010_R_x0010_(_x0010_ÀàÔº_x0003_r´¢ÀJ¹_x0016_ò¡ÃÀÏÁöO½7½ÀËJÖm»ÄÀ`ÁfÅaNÀÅkªº_x001F_ÂÀp§Ow{'µÀ`JZ.ÝÀ_x0003__x0013_Å¥åvÀØ_x0004_	S¸ÄÀwãs^ü¹À¹àK_x0001__x0002_®"ÂÀØ¦&lt;_x001D_H[À_x001C_	¼¿_x0010_­À_x000F_ãõ_x0008_Á¼Àà_x001A_@±ÑÀd_x0018_î_x000B_N¨ÀÚâ¤ À»ÀÌºëaì¶¤À_x001E_Å`­Ý·ÀÛ¹ÜÆÙºÃÀ_x001B_DÉ8µêÃÀ_x0011_+$ð_x0016_¢²ÀP²¨/³£ÀïÂäIÊ¾À_x0014_ÏNÿ2§À_x0014__x0008_³ÈnÄÀÀ)uMK°ÀH_D¾´À´3&gt;ÃÀ¼_x0014_ú¥v¶ÀºÒ_x0017__x0002_F¼À,J	a§¿À¼C_x0012_íýg§À&gt;þw¿ÀÜ_x000F_¦xm½Àãc?DEÅÀhö¤ù4ïÃÀ:ëÁ@Ú¨Àüç®°Pl£Àíj^c;´À°¿_x001D__x0003_L À&gt;@WY­À_x0001__x0003_p;ß_x0008_ÄÀÜß_x0002__x001D_!±ÀXzuz_x0012_ÁÀ|}	_x0008_{»À|_x0004_µ®°R´ÀÿQ_x0008_zZÂÀ_x0006_ñÓô¥¦¦À`7µ·è6¿À ÉAxåÀ¼&gt;ùÐ^ÅÀ0·`_x0015_sÀæêt¶f¦À^d½X_¢ªÀÀó&gt;¶í_x000F_À¢à -ôµÀ_x001E_ôx2|¾ÀÐÌØ_x001D_¢À-j_x001F_°N¾À¬Õ4GÒÁÀ_x0001_@aØ%5ÀènÃ0&amp;á¢À÷&lt;áO9µÀðí&lt;D_x001F_ÁÀ l1Õ¥Àj&gt;´_x0003_$_x001D_ÃÀÐQZó¯%À051la_x000F_µÀú_x001F__x0001_Üî²À/g³fîò·À&lt;_x0001_Oì¿kÀ9Þa®^ÂÀ_x001A_½÷È_x0001__x0002_¦ú¶Àt ½_x000F_MÖ¼À Ë·-Ø_x0002_xÀà;wþÓ;»À§_x000E__x0017_rÃÀ¯P&gt;+@ÄÀYú¤«Ú¸¶ÀÝñÏíòéÀÀX»À_x0003_7_x0007_ ÀLàM¤?ÀÀØ±_x0007_2¸À3_x0004__x000D_..µÀÀ_x0011_þÞ7ÂÀPI_x001F_7_x000C_ À_x0012_õU§¾¸¾À_x000F_,5_x0016__x001C_µÀ¨9ÄÂ1õ°Àa¼Ü4ºÀü:îmm¤ÀÄðÕ¶2ÄÀ4ÓÍ/½+«ÀL_x0001_ªÁ_x0002_&amp;¡ÀÀ,ußqÀö_x0014_Ê}B¥¿À¬¦V·c_x0013_ÁÀ`®F_x0016_W½À_x0001_f¬{®ÀSo_x0017_¯KÀ_x0002__x001D__x0005_Ò¯ð¸À´´³â]©À¥_x0002_rv|d³À_x000C_"¥¬À_x0001__x0003_Þ_x000E_®ñ&lt;ÄÀd¤ïÃÀ_x000C_Ú*ÀºÀÐ_Å¯?_x0012_À¬Ö.ä\ÁÀ|ó¸L3ÄÀ&amp;"9_x000B_^lÀÀu_x0003_À¤§]ÄÀo5rË²ÀÀgI&amp;d³À¨æÈ9A¢ÀÏ._x000E_*ö´¶À8ÜþQ_x0013_1ÁÀÀ_x0007_Ùt^vtÀóïk_x0018_É=¾À6wÂÀ$ÄÀÔ×n¼÷¤ÀàÂrÒ¶À¨³PkÀ8c~)%_x0002_ÅÀ)»«_x0013_ÝèÄÀv[¿,c§ÀÀPÁÅ¯íÀÞGfþ¸bÂÀ2_x000B_-_x001B_x¾ÀÌ&lt;Qò"_x0007_¿ÀàÃ_x001C_iöÁÀç_x0011_KD_x001A_|±ÀwÕ¹_x0001_y½À o´yG9¤À_x0019_Th&amp;±µÀÜ¯¸_x0001__x0005_áö¼ÀY1ÍJ]¿À_x0012_AöèÖ_x0016_ÅÀ24#_x0012_3¼Ào_x0008_\$F¸À|D_x0010_ªJ¥Àºhþ;F®ÀâÄÞî÷c­ÀS_x0019_ìçr%ÂÀ¸pÌV_x001E_¬À±._x0008__x0003_ÀÀwrÃÀP_x0012__x0007_:ê§À0àú5_x000D_®À_x0002_Qr À_x0006_Y_x0016_\µÀlAÒHÁÀkVÝÂÐÀÀ®ñV÷ì[·À§_x0012_'_x0015_UG³ÀxSÛÜëàÀ§lÔgÃÀòµhU¶_x0019_§À56Ì=ü_x0004_ÁÀ¼&lt;_x0019_ÃÀv_x0005_ÀjH§»À_x0012_9N_'b¯À¥Ý)_x0017_gG½À_x0010_½²&lt;`²ÀþP-%Ä3¾À³SÅð¸ÀÀ)¨ý2]±À</t>
  </si>
  <si>
    <t>5e0c70be169ee0cf50abdd2b70bffa60_x0001__x0002__x0010_2_x000B_ÐÈÏÂÀ_x0014_ã~_x0017_mï¤À_x000F_ÿ_x0014_?oÃÀó=_x001D_Î¶À0w_x000D_+ÀÑýõ_x000D_$ÃÀ_x0013_ý¯$¦ÀS÷%~éÀôæGñ7¼À0ü@]ÀÌÿ©·_x000E_ÅÀ0Ý«:-²À¢h_x001B_n	¿À_x0014_ñÈûV¸ÀÀZ_x0018_~5ÀÀÞXK	¡¹Àà.ÛÉé_x000D_À_x001F_¼-S	ÃÀY_x001A_p;_x000E_SºÀÔ æ&amp;=ë¥Àgå1ÊÁÀXõÝ^_x001C_ÛÀ_x0001_ì¹í£àÀ¤t¢¡±%ÄÀ\èþêÀmÇ_x0014_y³ÀZ-¸&lt;¡½À°7À5³ÀRRìQ»À­!\¨·ÀÚP_x000B_ù¬Õ»À _x000F_¨_x0003__x0004__x0006_¨¨À_x0003_D¾_x0002_þ£À½_x0011_e_x0012_Ð¾ÀÚ~|êÀÚ³ÀäÎ_x001B_xé¿À §Û%Ù´À	Â²À¼Éc@_x0002_¿À_x0001_=^­ÛA³À_x000C_¢Q/óàÄÀ"#oB]z«ÀI_x0014_Ä_x0006_xÀÀÀì3Àä_x0011__x0015_¤+ÃÀ1O¦ÒÀ£1Öt_x0016_°ÀR£$SyÃÀþ	Ü½àB½À",Á_x0010_î¾°À¶Dü½~ÄÀ.ì©ò¯Àò;Ã§UÀ*ÿdô½¯ÀÀm÷$8§ÀÔ_x0012_ó?EÀÀOZ_x0006_ÃÀÊQ×¾ÀpKÀ_x001E_­¯À_x001B_¡ÚDý°Àr«KHª¨À6Å_x0004_Ò*¹À©hc6ÅÀ_x0001__x0002_ÔgÉÇ_x0007_ÀÀðß;_x0012_g_x0006_ÀGm"4ÐÚÁÀtl_x001A_¼À±xB_x001B_Ò¹À ÓJd	DÀ _x001D_*D_x0018_»À|þø_x0018_¯À2Ì´Îù¿À§¯PQZÄÀ²ù%Äu½À_x0018_ü_x0001_øZ^À÷_x001B_*ANÀÀgQ:Åä¶ÀHSBhPÀõ_x001E_E8_x0001_Ä±À_x0001_½ÐµwÀ*U3[k­À S&lt;ÅHÀÀLNí_x0014_V±À_x0001_ÃxÑèÀ°?ë2 ºÀ_x0011_£&lt;_x0016_öÂÀjRÙMùH¹ÀhíÂ_x0004__x0010_&gt;¦ÀÝê\9*²À¼¼¥g*£ÀaÃ¼x$¾Àh_x0013_9¬?h¡À0§VM)RÀW_x001E_âÞÀäÎJ_x0003__x0005_W+¡À¶_x0014_ÊlÉ²ÁÀì_x0010_v_x0008_2ÅÀ _x000E_müÇÂ À&lt;¾\U_x0002_½À-_x0018_·ü»À3GJ$_x0008_³ÂÀË_x001D__x001F_%]ÃÀ_x0004_xiñk:°À	'ZAË³Àµ_x000F_Yã_x001A_äÄÀ_x0001_íäÑ%P¶À*_x001F_µ³Ú_x0002_·À¶·ñ«M±ÀïÎ~0±Àu**è&amp;zÁÀFð8ÿ_x001B_µ¼À Ü±_x001D_ñÀmÕx_x001C_P&amp;´ÀðeðE_x0005_À_x0018_­_x0014__x0013_ùj¢Àuz^"kîÄÀ&lt;	_x0006_cñÀ_x0005_¼Á\Y4´À9W_±2aÀÀâ«R±÷_x000D_¾À`¸ï@:Àð°_x0019_¼¾À°È0*¨»»À_x0003_gYG_x000B_zÀÌJ¯úùÁÀè3éª:ÄÀ_x0001__x0002_~5eZO5ÂÀG,_x001E_Ì_x0011_wÃÀ¯_x0015_}W°ÀÛØ%Á_x0001__x0016_¶À@_x0005_Þ_x001A_ÃÏnÀ_x0018_É_x0008_ÜMÀD_x000F_eh¥_x0013_ Àõ~)vö^²À@æmøQª}Àvî¨$ÃÀÉ_x0006_Æ²À 7tªáAÀèEa_x001E_y_x001E_¨ÀPº¾'¡$À¹¨V_x0007_c`ÀÀ_x0017_ÊË58Ð¸Àä8í·¥ÃÀR½1D ^Àª_x0016_9g_x001E_«À ÖöÑÀdìãÌe©µÀK"=&amp;Ù¾À_x0002_+_x001D__x0002_­_x0011_ÂÀÐtö(Ý:À=;ÀsÊÄÀ°Ù)ÓÀ°«³Ìn2ÀtÛaQÇ_x0006_¯ÀÀB½ÊLÀP:¸_x0004_­_x001F_ºÀ²_x000D_	7eãµÀJè~_x0001__x0004_¤_x000D_¶ÀÏ*ð^JÅÀ4(DýÆ±¦Àõª|@ÅÀêDq6?¸ÂÀªBâ¸ÀÛò2U¥´À&gt;^Ð_x0017_p¬À$_x001F_bb½¦À!gz-háÂÀ_x001D_YB¯B²À _¬°©ÀÀö°ÔìÀà_x001E_ÉÑ»À÷§t-i_x001A_¶ÀÀuöCØÀCuFå,£ÂÀC_x0018_Ç_x001D_®»ºÀÏóâui^¸À`_x0003_KO»uÀ_x0001_5ÊåÀf©GõÝE¶Àxq_x0019_3ôÀÐÁiDEµÀ_x0002_?_x000E_`½Àªè_x0018_ROµÀüã©T¯_x0007_ÄÀÀ _x0012_ïµqÀßó»ýøsºÀ¯o_x0008_7µÀJ_x0012__x001A_q_x0003_ÄÀ_x001E_&lt;¾ÆÂÃÀÀ_x0003__x0004_d.°¤_x0013_\©ÀÞèÊä&amp;BÃÀ³Î!_x001C_ªê¹À·+_x000D_xã³ÀÍc©ºÀûÖ/ºÀ_x0005_VBÍ)ÁÀÔÄL_x000B_Ï·»À_x0003_&amp;8¿m÷À@ÈÅ@ò®À¦Å_x0012_*Æñ´À5â¹9³,ºÀÈTÃK_x0010_T¡ÀªÔ_x000D_Z?d¨À_x0014_/bì'ÁÀÎÁsÄm ¦À¸høûÄÀ_x000E_N_x0001_I§¥À+tV¹_x001A_ºÀXF_x0001__x001C_ÂÍ¼ÀD¼¯lAt£À&lt;Ñ,Rr_x0015_¿À&lt;:s4ÁÀ cj;ëÁÀ@¯ãÌ_x0014_¾À Ó²On¸À¨)6îÃÀ±ï_x0002_.CÝ»ÀLww7®S£À2duYK¾ÁÀW_x0019_Y¦ö_x0010_ÀÀøn_x0002__x0003_Â¾ÃÀuÛÑ ÄÀd&gt;;ý»ÀbÔK_x000F_û°À¼ÙÏ8q§À­i;_x0019_WÂÀ_x0004_g(~3½ÂÀÀaþä_x0001_Ànd	ÃÀ_x0011_ª_x0016_ÄÀ"Ú£QÄÀ0É_x0015_6eÀØ1h/_x0011_½À¯0fAÅÀ4Î¡z !ÃÀÛPt1î"ÁÀ_x0015_Øê'ù&lt;ÃÀkV	±ÃÀ_x0018__x001B_ô9W¢Àð¤ùØ«Àð_x000F_ì©%Àçsh_x0006_lÒÄÀÒê9¾À\PÜwJÉ°ÀºJ§;ÊÂ©À¦B$_x001F_%¥Àá_x000F__x001B_Ö"_x0015_³À±¤_x0006_7_x000D_¬À¤Â_x0001_Û_x0015_úÂÀ_x000C_0®_x000E_l¼ÀH_x000C_Ø¯¡ÀÖ2Ã¹¬«À_x0006__x0007_ÃVnÎMsÄÀMTÓMÅÀ¼ßÃ?_x0003_ÁÀ.oôãP¬Àª_x0012_R_x001E_Ì¯À^"\Br»ÀV,¤_x000F_±ÀøØ_x000D_)¦À	±Õ*Ð³À@­xjÔ%³ÀÐäãã&amp;_x0011_§À¨_x0001_,ß_x0005_É§Àx_x000D_V_x0014_¬Àú_x001C_è¹=ê«ÀS	É¦_x0014_¹À_x0006__x0011_pÛ_x0017__x000E_À´6Ý_x0002_ËÞÄÀðe;³h³Àð£9©_x001C_ÀðÉðù¹À@ßð?TøkÀî¿Áí_x000E_ÁÀø_x001E__x0019_Þnð«À&gt;£_x001C_và_x0004_«Àþ96mi«ÀÍ]¥Ê¨ÀÖ5!·©½Àc|õ3U·²ÀàºB ÀV#-ÿ½¸ÀæÔ¥¨K_x0014_·ÀpòIa_x0003__x0004_KÀÈâc~Ð¨ÂÀ|°(±À¥è3ÖP9ÁÀ`ÁG°´ÂÀ¾uÛýJ±À¤w¹GÄÀ µêúî¡À¥9þ¶pÀÀ_x001C_}_x0002_pM&lt;ÀÀäÛ_x0013_¡À5_x001D_ê_x0013_ARÃÀ`_x0002_·cÞó£À6;©â¶Àú¥ É_x000D_F¾ÀMá|;_x0001_¿À_x0003_|ÒzTÀ(èXàÏÀ_x0003_¶_x001D_WÜÀúa_x0005_Àà¿,m}ì£Àp­_x0004_!°¤À(_x0019_¼sÖËÀs1$»ùÃÀO}8;&gt;ÁÀ$A_x001B_³ºâ¯Àß_x0015_3ÝÎMºÀ@:Ó_x0019_ÀH#/Àr¿À¬gßMi¿«À©v°çô¶ÀN"Ñ%·±À_x0004__x0007_&amp;Ù4N0n»À:`Tl&lt;È¹Àhó G_x0001_À _x0019_\(m¾ÀçûüÖ¬&amp;¹À¤ü_x0003_;·À_x000C_ryee¶ÀØa*ø Àh¨_x0018_ÓùÀ§_x0008_ë_x0018__x0013_ÅÀèH_x001A_¼èò»À~zW¬.Ô©À_x0012__x0010_	_x0018_¶ãºÀ Ì2Ó1À«ö¸sAÂÀ"îr;µÀý3_x0016__x0011_¢µÀæPÁ+ã¸ÀÓô¤ª·ÁÀò¥lÒÂÀ_x0011_Ãî©ÃÀ_x0013_èùÌ(_x0005_²À±±_x0001_cÍû³ÀßÝ0Áú¾À uÕpË_x0013_¥À@{lìýVÀ_x001F__x001F_e_x0002_:a¹À¾JyPN½À/ÀJ°NnÄÀD*è§£Àu_x0006__x0005__x0011_u»Àlå³ù_x0001__x0003_Ji¬À_x0003_ÔI87d·À¢°[_x0001_LhªÀ_x0010_Ì_x0005__x0016_ÀX_x0002_D_x0016_LÀ_x0008_z'ýÀöÕ&gt;ÞÀ`Ã_x000B_&gt;ZÀ°ss_x0003_¿ÀtÍtwßµÀ0á_x001E_²ÁÀ)_x0012_º¬g´À _x000C_Ú©ÀÀ_x001E_ËÔ_É½®À*§_x001B_ÚÂÀä÷~«t½ÀRî÷ò7ÓÃÀÀÜò®_x001E_cÀTÆ_x000B_O°ÀMÑÂ²ò¾Àzr_x0006_0Û°Àø_x001C_;vns¯Àqð_x0002_Å_x0017_°ÀÊ_x001A_Wryç½À_x0016__DÓ¾¾Àí_x001D_PQ&amp;¶ÃÀd`_x001F_­dÀÀë_x0014_O¹vÄÀÐvÅå%¯Àè_x0019_ö¢Jþ¤ÀðkMß{Àxãq/+À_x0001__x0003__x000C_­¸«¸À_x0001_ÿ0ù#Àf¹_x0002_±Rë´ÀÑÂycôÂÀ zíùGÀh_x0008_dlâÀ|&amp;}_x0004_¡À§_x0011_õ}hã³Àiñ`kæÄÀ$m3uw_x000E_½À_x0004__x0008_W/hÂÀ³\s¾Ög»ÀdÙÖÐÝ;©À:._x0005_P¼RÄÀw³_x0002_ Ý²À_x0010_jí³M£À_x0010__x001C__x0019_2È{À©Ii_x0008_ËÄÀ_x0008_m1dð¤À¼S`,õæ§À!'§Q1ÁÀ_x0001_ì_x001D_Lîv[À_x001A_»r+cEÁÀ_x0008_N9_x0003__x000B_¥À\aÏ&gt;/ëÄÀào_x001F_Èp_x0014_£Àæ÷ ®½­À8ûD_x0010__x0012_l®ÀÀ&amp;ÀÀ@_x0007_ûB¨À¢ÿIX\hÄÀâw#_x0001__x0003_Ç_x000E_¼À_x0003_u_x0004__x0002_üªÀ_x0003_|ùo´³À_x0017_à?¹¡iÀÀîÂøÇ^õ¬ÀDðË½´Ñ¥À tLÏ_x001D_ÀÀÇ_x000D_¡É#+ÄÀÀ_x0008_ú§|vÀ`æ¾mZo À°_x000E_§%_À_x0003_ù³üÁ»§Àb_x0004_Á{5³À°Æ0_x0015__x0019_þ¼À:¸ÉnÈÀÀN3qúüºÀ_x0012_áEÊÇÃÀ´ÉKòú½Àíð_x0006_pp.¹À¨êü_x0018_YÁÀôCL:*}´ÀðF7ªsSÀ_x0001_Ñ+ÓõXÀF,í¶=_x000D_¶ÀÄ¼Èbç£Àk 8_x001D_ä¶ÀÃ__x0019_¸LàÁÀ°ò7»À¼^zÕ¢Àdðn_x000D_2_x001A_¸Àj$õZC¼À¶_x000C_ûòÀÀ_x0004__x0006__x0005_±_x0006_WTÚ¶ÀÚí@¾G_x001C_»ÀæÑP_x0007_ÌÚÀÀ±'Ç&lt;6Àe®´ÿà¼À¯Å!yoÙÄÀqÂ_x0012_´¡Àx¾_x001B_ÎT²À©Á_x001C_q¯ÌÂÀ"å«T,i©À$[_x0002_eC± À_x001C_G&gt;ýÁÀÑ»p_x000E_Ö8»À¼q&amp;û½O²ÀÐf·kAþÀØ_x0011_Pû£À¯A3»_x0002_èÁÀ~¶_x0007_¸ÀF_x0012_Ê_x0007_¦Ú«À_x001D_X¶!­À&gt;U{B¡`´À 03]mÃÀ_x0019__x000C_£éIÀ²ÀkNå&lt;ÁÀ°_x0001_Ù©0À_x0008_iX^[®ÀÜrc_x0003_i¶À¸*«YáÀõö^öWÄÀ`ÂÈ_x000C_0®Àeoxl°ÄÀ\z_x0002__x0003_ð~°À¦Ý_x000D_§&lt;ÀþþDÓW ¶ÀÔôO1õVÅÀ¼GLT_x000B__x0015_½À_x0008_2LÎ@¤À¡%wû§À_x0002_Õ_x000F_¢_x0005_Ã¹Àxnú_x000D_%Àb/K¬ÉÃÀ_x000B_WNkÈ±ÀÜ·Ï__x0015_ÃÀÆ+3¢ö»ÃÀàÙ¯.ÝÀwqÊ]	_x000F_ÄÀ³©è4#_x0006_ÀÀÀ_x0017_,­²ºÀB (W¾»À@d_x0006_À2_x0006_qyÐª¼À¾®¿±¦Ä»À_x001E_Ô¿_x0011__x001A_ä²À_x0010_ E¾C0À°_x0010__x001D_Ôì±À yÄDï_x0003_ÀÓâ:]ÌüÀÀÈè_x0008_#rZ´ÀÂòõ_x0001__x0005_¸À¼aïü½ÀjBáárÃÀ´ÆL0¤À` s{2¥À_x0001__x0002_N_x0002_~­#í¿À_x0016_èck¶ÀèÀö À·_x000E_SÐyQÀÀx_x001C_MH¶ºÀÐh½ _x001C_ÅÀ¾ëI_x001B_xÖÂÀ²ý\F'¿Àçß¶ _x0012_ç¸À´J£_x000D_¤°ÀéNtúnË»Àhbdó_x0016_öÀ@MÁ_x0003_VÑÀ3ÝZàøÀðRv®Àä_x0010_f;ô¾Àà_x001A_?bóå|Àªe_x0007_P}µÀ3k_x001B_pP³¸À_x001C_6F_x0008_¬JªÀ_x0014__x001A_ß+ß¿À_x000E_%ö¢±§À¦Ð¦ù¨ÀL embÄ½Àk	%ü_»À@Á~6µ_x0013_À_x0013_Q¦KÁÁÀ&lt;J_x001A_X_¦À^RFß³À8[%øg°À_x001B_ä--7²ÀÀ_x0014__x000C__x001B__x0002__x0003_2ÃÀJI§KÀÀB_x0008_¬,j¯°À_x0002_·ÑU$wMÀÈÑY_x0001_À¾i°¬·À+p$WÝ!¶À@5÷j¢çÀ_x0004_îv]_x001D_»£À(ùc±æ®¿À!;_x001D_'êfÂÀ¥Ë	5\ÀÀÐEÛ²ÂÀj¬Q/¬ö§ÀîC±3ÉºÀï_x0006_L	1)³À_x0001_:-*í}·À^Ã_x0007__x0017_ÂÀLff_x0006_Ý,¨À_x001C__x0015__x0014_£_x0001_Î¾ÀØ¼¢¥À`_x000D_ínå¤Àp^_x0002__x001E_.ëÀÍjuQ¸ËÀÀX5ÁG_x0001__x0004_§À__x0017_¥_x000D_¥_x0007_¼À0_x0013_äýl ±À¿È¯sÁÂÀ¨Wc»*ÄÀ_x0014__x0007_«·À_x0002__x0019_È¨_x001B_¿ÀBIÛh){ºÀ_x0002__x0003_pOÇ_x001C_rÂÀ´&gt;³Ä^D®À¹Ï_x0010_+@ÕÄÀ¸12&lt;ÀÐ^t_x000E__x0015_ÐÃÀ°[µ(ÀÀè× 4ÉÃÀ¼×ê=_x0012_¥ÀÁý¹dZÀÀ¤_x0003_|ÖÉ¦ÀHý,_x0007_gÀÐ×)Õp{ ÀðÖW°_x0018_7ÀhIÐO_x0014_9ÀÀÚW_x0001_÷ªÀh{êL=ËÀZø_x0019_nL«À_x0002__x001A_¡IµÐ2À-ÕcmÙ»Àh+í _x0003_l¦À_x0014_6DÍåªÂÀ${ZzÇ¤À_x0010__x000B__x0003_¬§äÀÀ_x000F_È_x0014_ÃåSÃÀSÊ&gt;_x0001__x0010_|ÃÀÞÆ_x0001_Y¸Àý®&lt;ñ¯ÄµÀ7¼C´6Ð´Àª9_x001B_Ë©Àxv³QìÀÄ_x0011__x001A_K_x0003_¯À J(È_x0002__x0005_n´À_x000D__x0011_A_x0008_æÂÀhµc_x000C_À[F¿GµÀòC#¾Û¬ÀøRY§Ó³À$ÞrCÛ÷ÃÀÄü^ÛF¢À_x0012_Ð_x0001_7´À1Ln_x000D_ÞåÁÀçxÍ3ö'¶ÀÔýÞÊ_x0019_¥¬À$µ¡Ï(p¢Àk_x001D_¸þî»À_x001C_Ç-Ry¶ÀØ_x001D_{æ9¤ Àpjvuµ¾À_x0012_¬IQÄÀFÞ_x000B_³S»Àý¾ínÞþÀÀú±óò_x001C_ï°Àú¬eÃ&lt;¶À³x)ÂÀÓÆcêÏ¿À+ó:½) ÀÄÃRÎZ¼À?M/ª$É¿À	1ÝJJ¸À#5ë¥ÀÀÐ_x0002_¿_x001A_çN¢ÀÀ_x0004_Þ[d·jÀ-u_x0003_1Ä&gt;±À_x0002__x0003_ ÿgü©X{ÀXöRíÁÀ@_x0005_Ü_x001C_÷Àæáº±¹À)çM_x0001_°ÂÀ_x0004_/Á;³ÁÀoÌb_x0002__x001E_ÂÀÅáÜ³À_x0015_«Ö­ÀÇ_x0011_£U§²ÀÊeåR*/ÀÀ¸_x0007__x001F_ÔÙÇ Àâ0_x000D_­À8Epò_x0015_À_x0002_¿G¶6þÀ_x001E__x0018_yïëºÀ`_x001B_ÇnÀrH½º÷¸ÀÜÊÊÖ²¼ÀÀr[_x0013_ß_x001B_ÂÀÈ=_x0007_I_x0005_ÄÀ{_x000D_Ð¨¹À$ F`77¥ÀöPÞ_x0011__x0014_ÞÀÀXF±Ìs_x001A_ÀÀä_x001E_Ù£/+¥ÀÊ:£Wû¿À@öwç»À_x0010_éf~ÀôD=Æ_x0019_ÃÀo&lt;_x001C_`KÁÀZ_x0001__x0002_dÅ¡À sªµ_x000D_ÉÄÀ	À_x000F_5çUÄÀ	_x0003_Cý_x001B_ÄÀ(-­_x0011_ì À\_x0016_Æ(Ií½Àz{_x0017_äÝ/¬ÀAaÜ_x0005_ßÀÀ-°c_x0018_	VµÀ_x0018_z82#ÀÀÐ_x001E_ü_x0006_Ð_x0016_À_x0007__x0001__x0002_ýóµÂÀÓ_x0016_Å"~ºÀÀÀe«ÒÙÀµ§%¿¿À$fÌÄÀÖ_x0008_þ×&amp;s¸ÀdÂÆÕÈß¦À¥\x¡_x001D_ÁÀpÎzt×®À&lt;ÔÉµÇÀl×Ðg±TÅÀTÁ_x0012_Ùèv¢Àð_x000D_ûN¿À_x0008_ÿÚ];_x0007_·À/iÊ_@7ÁÀÙqÀÀCi´A±ûÀÀ¤Ë´'&lt;üµÀ:_x0003_!¤åºÀ_x0004_C¢à0_x001D_ À4C_x001B_*¸À_x0004__x0006__x000F__x0006_¢ÔÔ°ÀÌ·k_x0004_dé±Àf~£nYKµÀ_x0004_ø©nY.Àîàtì¿À|_x0002_5mÂ¨À¥JM_x0007__x001E_²°ÀR¦?¸O¸ÀàÕñ==¯ÀøØ_x0001_Ð_x0011_`®ÀàcO&amp;_x000C_fÀ7Ó=_x0019_²À[H__x0013_ú_x0014_¹ÀxSÍàw.©ÀÖ~7ìÏ±ÀÄ§¡_x0007_}%ÅÀõç_x0017_°mTÄÀè,hgJþ¡ÀÐ_x001D__x0004_l;_x000E_ÀØM_Ñâ_x0005_À Zôº[åpÀ»Ò_x0006_ ³À¶_x0016_Wy@½À_x0003_ß«_x001F_dÁÀÐA_x0005_Fó-ÀìpÙuºÀãwëa6»ÀèD1¨_x0019_ÁÀD+O30s®À_$Ü_x0015_jÃÀeÀÆ ªDÅÀÿ_x0010__x0003__x0004_Lã´ÀåQò-1¢ÀêSvT×_x0007_»À_x0001_EU¹À&amp;_x0017_ä7nl·ÀìèÈ_x0011_¿f£À`bÎ_x0004_ä­ÀØöcj¬¬À_x0015_ÉX1ÂÀ¢:I+_x001F_´Àz[õh÷ÖÄÀÒ/bÔ-ªÀâüY§°À_x0002_ÝÀ_x0001_IÓ¿Àl¾Ê}®À§¿_x0003_Ùº9ÃÀè&lt;ñ_x0012_Ñ»©À¬ó¢.ÂÝÂÀ+ÊÎÖæºÀS#ôØwÀÓÖGÀ.ÄÀH[¤_x000B_¨U²À ¼_x0019_Ì¶_x0011_ÃÀ4zYÝ_x001D_öºÀÁ_x000C__x0003_¤¡ÀÌ/-Ï³Ào$_x0015_+ê×ÃÀ_x001C_õqÜ¨«»À_x001E_Ùß_x000E_¹_x0008_¶ÀjÕíxÅ¿ÀxX8cj¯Àvü	£·À_x0002__x0004_Ü_x001F__x0003_v±À|\ð_x0002_5®À~òüryQÀ3©)¤c°Àk_x0004_e_x0012_HîÂÀ_x000C_ªÃ(¯F¥À&lt;43ZN+¶À¨_x0013_«Ï?}ÀÀÍk»C_x0005__x0001_¸À1NÕ×õµÀQ[K.w¥ÀÀ¡Ñå³B_x0011_°À°ÿ(¼F£Àvø¶ÓÐ¸¿ÀxÈ8áµ¨À ÌØ_x000E_Ã ÀzxîÖ~ÅÃÀÔkv´@)»Àvì_x000C_uÄÀGOon_x001F_°ÀÓ¿Øª_x0018_ÃÀ_x0002_©4ØÀÃ_x001C__x001A_`ÄÂÀìg¬ÈÊu¥ÀõIX-_x0004__x001B_±À_x0002_ÕJ_x001E_kfÀ	æõÄBÁÀÀ¢ÇéÆÒ¡À_x0010_Ic"ê¨À2k_x0003_ó³¦À_x0002_unÊâÀDâ_x0002__x0004_¤Ä¥ÀfYIu~¦À·ý2¼¤°·À_x0008_ýÉÝüNÂÀ_x0008_ R`¤øÀL¤ÁöÁ¨Àìo7|Û¤ÀPÓ þ+À`ùH0À_x0002_irWÀÍE#ôzÎµÀä[_x000F_v_x000C_¼Àvk_x0007__x001C__x0012_UÁÀûo_x001D_~°¸ÀÐT#ÅP¤ÀÆÞ4Ðà½Àîm&gt;ø?­À_x0001_ïá1S²Àbo_x0013_r§Àé_x0010_ez_x0012_õÁÀ_x0002__x0003_&gt;|ëxÀV3aÏà·À ¿¡ÀKæÕð8±À_x0006_öÄVKÅÀ~É&lt;ÀÀà4±uåcÀSÑ9B_x001F_µÀAÁÿ&gt;Bh¾ÀZ9Bìt¹Àó¶§KÔ¸ÀÈÐ_x0008_õB¿À_x0001__x0002_ÓÂ s_x0013_@ÃÀ +x«_x001B_Ú¡Àxëõ±7^À_x0010_8mÀFð· ®Àò._x0013__x0013_(î¦Àh*àëÆ*¼Àq¤_x000D_RJ²À_x001A_¡dðÎÁÀ®!_M!¾ÀÈ£Oo¥)À,°sÐ_x0013_\ªÀò!Onñ_x0004_ÃÀ¶Ïr»âÿ¿À_x0001_ïZ¤Q8¶À0-&lt;c­ÁÀê{YòyÄÀÎÅo¿W§À§Çtâ{ÄÀ_x001E_37_x001E_Ö¾¼ÀB&gt;º_x001C_gëÂÀPG5OL_x0012_­À*Qhß_x001D_XÀÀÍµïýS²ÄÀø_x0012_CßÞ¬À9Nô·_x0018_µÀZ(¯ug¾¹Àt_x0016__x0002_&gt;­ÀkCùõÁË´À(ª¨[Û1À@_x000B_¾f@0ºÀ+_x0010_m§_x0003__x0005_ÐÅÁÀq|WòÂ°Àè?Ü,$À\+µÎÌÔÁÀ@JRþ ÀM_x0010_»f§ÂÀ_x001E_Ö_x001C_VÜ¿ÀÔñ±ªc¥Àà_x0001_ç÷è_x001B_À+_x0013_Û&gt;²_x000D_ÁÀÐæYÈÆs©À"*\¸_x000B_½¿À°M_x0007_îúÀÂÄ_x0004_xRÀÀP«Å4_x001A_À_x000E_üE{_x0010_e½Àú±"ÆÈÈ­Àt8NÀ`DEiÈ0xÀÎ¦°UbÁÀàÜbà¤Û¡À_x0005_ÿ5	³F¼ÀöÃd-}¨ÀpnÏKùÁÀ_x0002_fñLÛú©À×bÍû%|´Àq_x0013_Õ¶ÀÀÚ»¯û¾À÷_x0008_,yÝ¼Àö_x001B_d\Ûv°Àh&amp;öþZ¿Àðof_x0004_½À_x0001__x0003_ _x0014_ËüÛ¢À_x0014_/_x0002_V_x0012_¯¤ÀúF_x0006_|¢»ÀÆ#_x0001_{¶³À@Õ&lt;!pÓ²ÀjÂJò7¾À	¡0_x0018_r³ÀÀLÔEzÀ _x0004_&gt;8YÀÀ24iÛ_x0007_±ÀÀ_x0017_^éÏHÂÀ_x000C_0ÙÐ¥±À t4zr¸ÂÀpºäx©ÀY¯4ºïòÂÀy_x001E_ÞíÒ&lt;²À'r"_x0004_'¸À~Êù½FV¾ÀÀèg}NaÀ CuVIsÀ&lt;Gåã_x001D_ÂÀP¼G1çÄ²À^¥²À_x0013_p0#/µÀ_x0001_{ÑOdÃÀVjmÏN3ªÀdLï©Àyõ_x000C_&gt;zÂÀ _x0007_)aT|À~=×Vö¦À@_x0002__x0002___x0006_À_x0001_ÐV_x001A__x0002__x0003_Ð.?ÀÞºÉ_x0002_É¼ÀªX¸åÈ·À0âç¥È_x0016_ÄÀàP±7ÿÂÀÀº$( Ñ¤À&amp;_x000B_åç_x0018_ÂÀ`Ûu»&gt;ÍÀ§%_x0005__x0003__x0004_îÃÀ§ñaS0®ÃÀ È´_x001D_¶À_x0017_ð_x0012_æÃÀ´³kg_x0019_¡ÀëßK¼õò¿À_x0008_DãRÀý§)\ÍÄÀÜ/Gâ_x0015_ªÀ qr_x001A_î_x001B_¢Àø_x000F__x0016_-_x000B_À«ÌIçxí¶À·7&amp;ÃÀð_x0003_Ó µ2ÀcH­^_x0015_ºÀ)¿_x000B_&lt;ºJ¾Àx1LPN_x0017_ÃÀN_x0011_G_x001B_s¦À	cB_x0018__x0001_E´ÀP_x0008_!_x0018_À\o_x001C_õsbÃÀ®Ï(U!»ÀÜx0áô¥À@ÿ{_x0019_æ À_x0002__x0004_ìß·_x0006__x0004__x000D_°À_x001E_ÃÐ_x0005_ÁµÀ 8ûç_x0014_À Ø)¿úÖtÀVKFÓO³ÀÅ¦_x0004_|q½À(ÃÑx\iºÀ@_x001F_Ð2îÀÀ\¦p±*_x0003_¬À^$×)«_x0010_¾À­_x000E_@ÍT¸Àbs+mÑo±ÀÆ-|OS­À_x0004_¯_x0013_´ÃÀ_x0011_Û¾½µuÀÀ¾^{1¦zÀÀ_x0006_ó¥Â¡L¼À´_x0001_Ö­,ÅÀd|d_x001C_/ÃÀM_x001D_=G»|°Àm[_ðÁÌ°ÀÈä@æ-Î±À@Ï[¿5fÀGf©zz'ÀÀç_x000E__x0019__x000F__x0006_¹ÀD¶_x0003_5¤n¿ÀàJ&gt;'_x000F_ÃÀòÍ±äÌ²Àô+|ÁºÀ¼_x001F__x0007_$8lÂÀXÐ±¿j¥ÀuXQ³_x0002__x0004_|-ÃÀ X_x001C_$wÀ Øcßè_À_x001E_W|¾¼£´À*»ïT_x0015_µ±À_x000E__x0003_/¦Æã°Àco-?_x001B_ÅÀï3_x0008_c1_x0014_ÄÀ`&lt;«Å_x0013_ÀÀW·ûa_x0016_µÀ¨»Ð_x001D_^ÀbNwÿ¶pÁÀÀDØ!a_x0016_ÀÀâÛ`D²¶À_x000B_+¥_x000C_OD¹À¨­»t!ÀLÑ_x000C_`_x000D_¹ÀÅ(Ñkl?¹À)÷}ÀP¸À~tUM®µÀ N¿åª\uÀ£à_x000F_c»ðÃÀÖ94F¡¾Àh0pÂ.ÂÄÀn%­+jÂÀ&gt;§¸L_x000D_7ÃÀòý´Á_x0001_¶Àv£·ÿ$WÀàø_x0017_2º_x0012_À«C÷J=_x0001_´Àèp[Ù_x001C_ÄÀøÏ¬ùÀ_x0001__x000B_@×lwêÀÛ¶5ê0_x0018_ÄÀfE³ð±À_x0004_P¾_x000B_ùaÀ¼ºG_x0007_h~ÂÀ	_x0003_Ìì!DÂÀðÄ_x0005__ý¥ÀNnö½jÃÀhNM¡ý?À_x0001_FrAVÀ_x0001_pÊ(ÉIÀ6Î_x0018_ÁÀ_x0003__x0008_§_x0003_e¿À_x0004_`ì]3z¥À_x0001_ØõÙÈ~#À(*¨eX³À¢¦dZÿÁÀeyqÆØ-µÀÔ5g!ÂÀØO%A³mÀ¬_x001B_É½ZÒ£À¬Ôªã¾³ÀJÁµrS×µÀ`ºO°À¶b_x0018_¦½ÀâDwL0¿À_x0001_ÎI.×nÀ_x0008_S_x0004_Ô_x0002__x0006_¨À¦ßek£_x001E_ºÀÆ_x000D_µ»ç£¾Àr*7" ¼À_x0012_¹×Ö_x0002__x0003__x0013__x001A_³À_x0001_Eq²P_x0018_¼À2¶ßò¡kÄÀø\ïåìAªÀ"$i«Z¯À_x000C_TA©ÄÀ`ÆAùN.pÀ{Î (æ¥ÄÀPB¿UÀ«©G×ëc±ÀÐ©Õa¡¹Àh2A&amp;°_x000B_¡À6_x0004_õ{µÀ¦Å{Ìf¦¯Àìì§_x0014_¢À_x0002__x0008_6Q_x0014_RÀßóî©ÁÀ~;Ý_x000C_°»À t_x0010_#\_x0010_¢À°_x0018_åºÀmÞtÃÁÀV_~c_x0006_6¦ÀpëF+¼(À_x0014_¬à¾Z_x0018_¤ÀvYæ¢«Àú_x0015_S¼ÀH%ùâ¼À_x0018__x0016_÷{ÒþÄÀÉ¬Î=á¯À'ðêF}À`¢ÛêqnÀp%_x0001_àî¸ªÀ_x0004__x0006_s_x0010_*Èî·Àð[©(_x0010_´ÄÀ¼*×-nÀÀ_x0004_ µ	'_x0012_ÀìÆ¸_x000D_A9½ÀèHÓA_x0011_3ÀÀ_x0004_­_x001C_!_x0003_pÀ ¬BxgûÀ&gt;Sí_x0018_ÀÀ@°àÆç½ÀÀ¿~(Æ_x0002_Ù½Àð¤2gÀ+smÁÀOìxä£õ²À_x0008_ÿÒng½À¶3*h:À_x0014_¬h¸öp¨À_x0001__µþ8²À_x0003_Lm_x0007_ÅÀ ÐZ_x0005_£ËqÀ&gt;¦YfË·À~dØ)tÀw2çÅ¾®ÀÀ_x001B_}_x0013_«£P¹ÀK0w|·À_x000C_sñf_x000C_Õ¾À¬ÜÇJ?¿À Ð_x001E_-W_x0006_ÀOÎwôõ»ÀÂ!RÕ­ÌÀÀcb@ÀÀ_x0008_§Ç_x0001__x0002_~¼ÀX(_x0001_é_x0011__x0018_À°LÈwÒÀ³¶ò&gt;3«ÀØ_x0014_mß_x0016_f¤ÀöÕX)\µÀï½gaFÀÀ_x0001_PiÏÃ¬ÀÐ"ùoÿÀFÄ¸Ý:Ñ½ÀÖPëò©ÀÀ_x0018_4ÄÀZ0­½-¨À_x001C_®¤ºÀ_x0001_¬,ÜtiÀ_x0012_÷K·¥ÂÀ_x0018_7Ü]AgÀ_x0010_oóS_x0015_gµÀ_x001C_áG\µî¿Àè:Ôù_]ÀYÊÆ_x001B_T À d_x0004_]:_x000B_¹Àö§Íý#º¹ÀÈw_x0012_}Ù²À8ÝuZKÀÀc9mÖ`À GÜ_x0013_é½Àã7&gt;ÝaûÂÀ¥bü_x0006_´«¹À6ÕAÐ÷·ÀÅÆyh×_x0002_ÂÀ\Fì÷ëò¼À_x0001__x0004_ùì_x000B_	7¨³À35è^_x001E__x000C_±ÀÂÄ_x001D_Î_x0002_º°À+½÷h¼^·ÀP!jÆxµÀVb=dÞ´À_x000C_Æ"¼ÁÀþèTÙ×_­À¸¸Ç]Â_x0004_À)a)ôH9ÁÀÀÆcÀçÀ YíYaÛÀ[Ó¸\ÀÀä¤ k¡À_x0001_ÆË×±ÀæúÅ_x0018_ºÀBI_x000E_Ù¨±ÀC²ðwê¿¸À»o[Ì±½ÀDØaaÊ¯³À_x0014_Ó_x001E_½y_x0017_©Àb1BñÖÁÀ0&lt;&gt;«½ÀÞ._x0017_[VÃÀOùZG×jÁÀW$N_x0003_®¿¶ÀÒ%¤ÃÀ(È_x0006_ðA~ÀF±­_x0015_ZÁÀ!_x000C__x0010_èR¶ÀûÂtyJ³À~L+í_x0001__x0003_zX¬ÀB¿ÂÄP_x001D_¾À_x001E_Y»ãZÞ±À_x0014_C,QÅÒ»À"T;È,ÂÀÅÐÚÌ£À@K_x0018_AwÀ(ê_x000D_[?pÀa_x0011_¿_x000B_à_x000B_ÁÀ²L_x0014__x000D_Û'­Àó3Óe¥µÀê¹Ô`_x0002_¼Àh_x001B_OéÀÞ |EÄÀDCÒØ À_x0004_U$_x001F_¤ÀÁôù¹X_x0008_²À_x0007_ê$oãf¼À{§aÖ³Àlfå´_µÀØ_x001E_¥. ¨ÀhÊ[¨h¸À«]_x000E_;&lt;:¼À²mÞ?fTÀÝ¬ð;&amp;j±À`¬_x0003_öJÀBZï¹À±ÀÖ$zKÎ¥ÀsL%z¯|¼ÀõÇØ»mÂÀ¯h[¹Z°ÀöSs©Ë¶À_x0001__x0005_´vrÛH|ÄÀ°k¦YÃÀl^2Ù©Y»ÀØ;x(õºÀ5H_x001C_Ü_x0018_ÅÀð½2OÝ}®ÀÙl_x0004_Ý	w¿À,Ì¿NÄÀ°ÑÆR0ÃÀ ¯¿uC°À&gt;3O58ºÀÂóô"-³©À_x0003_¯Vúâ²ÀÀ_x0008_i_x0008_T¿KÀ¿#Òa\½À_x0001_öí96ÔmÀÂ¯ñÑ«­ÀuN$ü2­ÀÜE7{?_x000C_ÄÀ_x0007_ÙLXãVÁÀ_x0007_Ñ¶_x000D_ÀÀ_x001E_v®_x000B_{4¯Àô|X_x0012_Ñ´¯ÀA)méÚÂÀdVAr«ÀªZ³%«À_x0019_=nJºÀ_x001C__x0012_¥:fÖ½À¿:±#¥³Àx^©_x0004_ûÓ«À÷Ja&amp;GÁÀ_x0002_æÂ_x0015__x0001__x0002_4c¿ÀXÃ_x001D_u¸ÂÀÍÉ7@YèµÀ¨ÙHðl_x0011_À_x001D__x0001_¡ªÌ®À_x0001_%¡üKÀ0¬;XºÀ=_x0017_ëqFÂÀ_x001A__x0005_ò6S_x000C_¿ÀN¬®-9¸À\_x001A_Ý-¨¥Àx_x0008_`2!À81_x000B_'	Àp_x0012_¦õµâÀ°þK9XÀõE_x0002_ÂaÀI4=vÒÂÀ¤Bnw»Àf	ò=Ó¯ÀÂ_x0003_lé,¾ÀXÅ¹¸À)Ø±_x001D_o³ÀÈ1_x0011_^_x0005_¾À8ïwO2 À÷£¹©À¿_x001D_{FÐ_x0019_·ÀplÎ_x001C__x0004_®¾ÀàÔ@N?rÀ¼/§_x001D_ Àfqx`£ÁÀ"Â'_x0017_¬®À òc_x001A_ÈkÀ_x0002__x0003_¸,ßND·À _x0013_ë_x0006_¹¥ÀùøÃá_x0010_ÅÀ\_x0010_KÛ_x0010_ÀÀ(½XvÀ [à_x0015_lo¾À4$WÒµ­Àiú½úCÀÀæå_x0002__x0007__x0015_ÅÀ_x000C_Ö_x0011_W¤À.û_x0005_ïHT¼ÀTø¼Ë\N¿Àr0&amp;Î_x000D_®À¨1 &amp;ëÀ [tdZ¹ÀDåÍùÏ]ºÀÀ¥¾=âø{ÀNÛè~¹À¬_x000B_½¿åÀ~Ú_x0007_+_x000E_v¨À_x0008_Ànà´¯À0ÄlxÉ8ÀQûn_x0011_ø_x0013_²À_x0006_"_x0013__x0004_ÕI½À`1_x0005_l_x0008_©À_x0014_RÂÐ¨À°½_x0001_ü¹ Àì/õêuÃÀÐ­Ò«¥_x0011_ºÀ¦d_x0001_áJ»Àhä±Eß0ÀP+"_x0015__x0001__x0002_cqÀlÆ#HÕÃÀÞÏ^ÙÉ´À#.LM£§ÁÀM½ÔR©_x001C_½À.1_x0011_üGjÂÀ&gt;78÷ËÁÀ¦º_x001E_:§ÀpÍÅl_x000D_¨Àu_x0014__x0016_K)S±Àsiæá´¿ÀVzÍ®÷^ÁÀX8öC&amp;À¡T£ÊZ_x001A_¾ÀHQ_x0008_CQ»ÂÀt¥Ìv_x0007_¦À_x0010_½ï_x000D_ñ%Àð°­¦_x001D_ÄÀR_x000D_~d'·À¨éòàJ¿À_x000D_be_x0019__x0004_ÌÂÀK_x001A_ÙÆ¥y¹Àb-Wu\0ÂÀ0&gt;b_x0018_4¨ÀÌ8&lt;AÄÀv_x0016_5_x001D_JªÀTêê?ÿºÀ¨_x0014_ªâ©IÀÞ¤8hb¶Àª&lt;F_x000D_gÀ_x0008_kÙ_x0017_ÀCB3_x0002_û»À_x0002__x000B_ ý_x0004_ÚÆÂÀõ©ò	.¿À_x0001_¨ãu°°À_x0018_ª~Ü¦¾Àú_x0003__x0010_bCÑ¬À_x001E_QÞ)¿À¥_x001F_Ý¯[_x0014_¸À+æéì#ý²Àabâ5ãÃÀÁVN ¬ÂÀqg_x0005_2EVÂÀ!2®Ï_x0008_³ÀÐÀ,í4£Ààå*ÇÕ_x0002_¹À¹&amp;½ÀøYÜÁ«¬¿À,¿Ínàû¸À²Ý­å0e¼À@1_x0006_´ì_x0016_nÀkåÇU /°ÀèÇÕðnÂÀ`wD©±Æ¶ÀuèÃ­$ÚµÀ7E_x0007__x0008_µµÀÕæ~«;¹À¼vd&gt;½À¥_x0005_Õ¸ðµÀB×¬AÁÀ.._x0007_sæÁÀ)_x000E_ºû_x0014_¶Àõ7+&lt;ºÁÀàG¥U_x0001__x0003_?tÀ±7Ìº3y¿Àp5_x0013_1DE¤À_x000E_a^&amp;¾À¨ë#}(¢ÀPEðûCpÀÀakÇ·¬ÀF\¤úÉ@©ÀJ«rb_x0001_¶À$°_x001E_-Z¼ÀÚ_x0002_6pÁÀ&lt;¥(;,±À([wÂ_x0001_²ÀpL_x0002_úó·ÀðÍ_x000B_"¶¯ÀPéÜ´ýÀ¾mXb7¦ÁÀS_x0007_VÔ´ÀðûÃVZ²Àð¹ ¯ÀlþSiJ¡ÁÀ.åoÅ7ªÀ_x0003_³ðàV_x0017_¦Àª'Ç&lt;x7ÄÀ^_x0014_UÖ_x001F_ö¹Àdáµsaã±ÀýøÓºÀ"Ó_x0017_Åæ¬À©33ÎÐÄÀ@¹Ò·éÀ_x0010_éDÞÃ&lt;«Àt_x000F_¡IT®À_x0004__x0005_lræ9®Ã£À\/_x0013_ð8¢ÀÎU£3vÁÀ_x001A_EÐkµÁÀòDø	½À_x0004__x0003__x000B_T_x0010_LÀ_x0010_páÄ%À}¤YÑ[ÂÀ_x0010_JXL»Àÿ¾_x000F_wµÀ²Àä(L·ÀL×_x0002_Z&lt;i¿ÀbÇ*AÛ¾À_x0014_Îàóæ2ÅÀ_x001C__x0015_jä¼À¨|+»Àºi_x0018_ÇÙ¯ÁÀh¬wl½¤­À_x0019_×%ß³²ÀÀkÉz}r~À½v¡_x0013_Aü·ÀBZ&gt;­²»ÀÄXéÿE¸·ÀÕ5ÄZH¸À6OÏ·À0: À¹&amp;w¯­¶Àß_x0012_ìé$_x0001_ÅÀ^Î_x0019__x0011_N¨À¦_x001D_ûµ1¼ÀàvG½ÿÀt_x000C_(G_x0002__x0003__x0005_ÂªÀ|¢_x0004_Y¿ÀâK_x001F_A`À`:ÛÓU}¡À0¢&gt;_x0006_@ÀDÆy2±³À1àNTklÄÀø{_x0002_à_x0005_-¤ÀÎ9L/\ú±ÀïH$ß¥ÀàÆÝ$òF»À°ØJ_x0001_o À:HÖÌÄÀ&amp;ÅÔ_x0006_øOÅÀóûIÌ¤Ú¸ÀðS»ÉC¨£À¼._x0008__x0019_B[ÃÀ8*ÇÃs^£À_x001A_%I_x0007_ë°¬À5]_x0005_î¨à¹Àr {_x0005_ªÀ@7vÒïcÀ_x0013_ª®{¶ÀÂÐ_x0006__x001A_pÄÀÍ;_x001C_mHÃÀ(NÁ¸'ßÀý)/_x0013__x001A_Àg_x0017_	xL°ÀÐ²_ «¤ºÀØmExcÂÀ-J«ÓÔ,¿Àê9=®_x0004_µÀ_x0001__x0002_¾_x000F_(uãàÃÀÇ±_x000D_ñÁÀït_x0005_2Qß°À0éÖ´»­Àà¤+Ò¬ÝÀé_x0002_°;Þ¶¹À6vÇú¹+ªÀa!P®_x0007_y·À¬%©ÁrÀà¾öÈ³À_x000E_ oÒÑZ¶À$ÈØðÒ-»À0¯_x0003_J\	¤ÀÿI+þd_x000C_·ÀO_x001E_	_x0017_NQµÀ-yóÙÂÀºNyz_x0011_¡ÀÀ|¿¥ó_x001A_ì°Àü_x001B_¬/·À_x001B_Ø#¹ÀÃZÂ¾ÁÀ¸G¸©_x000C_ÃÀ_x0001_è$nu¿SÀÃuK&amp;°À_x0001_tî%ªW[ÀÔ?xTK_x0008_£À$û _x001F_?¯À_x000B_d_x001C_6pÀ_x001C_ ªÈgÄÀ±LZ¿À_x0001_4\ý_x0010_:À£Û¢&gt;_x0001__x0003_Â_x0008_´Àæ_x000D_7_x000C_Ë¾ÂÀ_x0001__x001A_ ë(qÀ·FPÒ_x0001_µÀ(ÂÔRZµÀà\ý_x0013_sÀÇüÖk´À_x0002_Òa©ÁÀFEäJ¿ÁÀ ¨YÀ_x000E_À¤ÀÙ_x000E_úÛÄÀf?Íx_«ÀþN_x000F_¨OªÀWû1k³ì³Àþ'6 _x0017_ªÀ_x000E_DÀ_x001F_ñÀÀ&lt;KÞ»%£Àh,Eg_x0018_±À°Y_x000C_.qÀ_x0015_rZVÌ«ÀHêR_x001C_E{À¼_x0014_¥Ù§ÛÁÀ&amp;ÅÜl_x0012__x0016_¨À_x0001_rÙv_x0004_ÖGÀI ëSHI±À4ï¿çäªÀ½µh²¬#ÃÀ¿fTOAðÂÀâÂ÷7T@¸À×_x0017_æ©À[_x0005_Y ¡zÄÀ²_x001A_úÏ®®À_x0001__x0005__x0010_Â&lt;ý{À_x001A_»åT§ÀMGÐI_x001E_ÌµÀb&gt;×l¦ØÁÀ1a_x0003_]æ±À@A2j;iÀ/XåMg_x000B_ºÀ(Í_x0015_=ÂÀ¸_x001F_.ÂÀà}Ù_x001A_ÀW±g_x0006_ðí¾À(_x0014__x0003_5ú&amp;À^~_x0013_µÀ_x0001_)_x0007_kDÀßå"aÔ+ÂÀàÀhcïZ ÀÝüD^÷ÂÀ¹kaÚÚ`ÄÀ_x001C_üY*0ü­À0&amp;_éÃÀæå_x000D__x0005_?³À_x0001_GM´§ZÀÖç_x001E_e_x000B_¸Àn_x000F_ÿ_x001C_íÃÀ_ÖÒ²¹ÀØÌÝç_x0004_ÁÀ5_x0002_Ta}½À:]j»ÄÀD6¿N_¨À*L_x001D_'ÂÀ`Eò=s«Àâ¨K_x0001__x0003__x001A_(¿ÀÁa_x0015_ªäÆµÀY8{ã¬9³ÀïU Ît¿Àf_x001C_ìü^§ªÀÎþ9Ñ»Ào_x0001__x001B__x000E_g¤ÄÀ_x0018_ÏÓñ4ªÀïs³XÓÂÀK2=_x0018_è¹ÄÀU¹-Z_x0008_LÀÀKlÞ_fÀÀ_x0011_Qã«_x000B_¶ÀÝÕK_x001F_T¿Àfï©à¦³ÀP ù{ ¡ÀÀæôÊ0A«¹À8ªÞÆRÂÀN_x0006_úX_x0007_0ÂÀªþË.¸ÀXÆ._x0003_½2À_x0006_£YÌT_x0017_±ÀèK5ÓÃÀMÅ.µÀìÙÛ«_x0016__x0014_ÃÀ_M_x0006_ì	ÄÀXg©h¯´ÀlL/TaÃÀn3QÔH3³À²Ù­ ãßÁÀ²¼»ã{äÀÀÖ8A_x0002_D®¿À_x0002__x0004_·«{|¼°ÀØd|_x0011_è­À¬7_x0013__x000F_K+ÄÀ_x0006_{S5·ÀµÓÕ7ÍÎ°À@Ý¾_x0015_[ÀqùhÖ_x001C_¾ÀZÓæKhÂÀÜ²h_x0011_æA«ÀÐ{÷A`°Ài§ìvÃµÀtIdCPþÃÀ_x0004_y_x000F_ñb´ÀP^_x0001_QÉÀhðÃÑ_x0010_-Àè~ÙÔY¢Àïmg_x0011_W½Àäè_x0015_¦T·À_x0002_§Gÿ_x001A__x0002_cÀØ+ÛX_x000D_À§_x0003_g_x0001__x001D_À¿Àèq_x0012_¹`H À¨7`GxÀµB[±ÀCÇS'&amp;_x0012_¸Àæ¦íìñ"ÁÀJÇIRs¸ÀPGn&lt;Àì_x0019_1[¾¡·ÀÈ@8_x0017_çºÀú`ZêºÀ.t4_x0001__x0002_éµ³À_x000C_ZÒø²ÀÀ_x0001_TE_x000E__x0012_é ÀÝ¡¯OI%ÁÀøíÉ}ö©¸Àl&amp;_x001D_mÁ_x001F_ À_x0001_ÔlO¡ÀL»Tg_x0010__x0010_°Àqv;_ÝÜºÀhJHïç¬À¦ó^|²wªÀÍË_x001E_*þÂÀ:ÎÂÅÆ_x0013_«À¬Ç(ÝK®³À_x000C_¡'wºÁÀPÚ{ÀÖî¡jp_x001E_¹À8A6ÀlÚþa©ô¢Ày%V©ÁÀî°ÓD¦©°Àà×_x0017_h¯ÀI#Ï¥_x001F_Y¹ÀrÓef±°ÀR%_x0004_ÖÀ ²L¦»õÀ÷Üq·ÂÀ2Ø³=&amp;zÃÀøß0iÀùÎ7Ù~-¹À¼RE_x0004_ù_x001E_ÀÀÕ\æ5¶À_x0001__x0002_l)û$ªÀX6µi_x0014_\¾À¶'×¸¬ÂÀwâ:ü4ÄÀ$_x0012_Õvë²Àäj_x001D_ýt_x0017_ ÀÓQ!òêÁÀC!U@1ºÀÀà*á*ºÀÑî_x001B_iCò»À_x0005_²gãîN¹ÀÉãÊ	ÉÁÀ¾µ(.pÃÀ_x0012_Éo&lt;,O¾À¬Ô¦qé_x000E_¹ÀZê,j° ©ÀÎHc¾_x0019_mÃÀ?9æÁ7ë¾À0b_x0001__x000E_Ý_x0001_»ÀýÚ&lt;_x0005_²ÀÈÝøØ·À3³hR°ÀØ¤ã_x000F_NÄÀAg[ìx¦À_x000B_¹ÝWXÀÀH#ø2S¯»À Þ¬±#_x000D_ÀH_x0012_9ô8fÀ_x001A_Y_x001D_Á§À_x000D_|¸îæY¹À=Å¬d]½ÀÛ%Ñ¨_x0001__x0005_DàÃÀÄáSüá®À) ø³À_x0001_~_x001C__x001A_ÈgMÀw(q¡¶h¶ÀzéTµþr©À_x0012_ïì+÷­®À¸ÑN_x001C__x001A_À°ÉØ!¬§Àý_x0018_½6ªÀÄ_x0013_ÆCUì¯ÀD_x0019_ÏF;º´ÀaýÐI_x000C__x000E_ÂÀ¢69Ã\Ñ¾Àü²éymÁÀB_x000C_ÂÀ_x001E_h"_x0008_¸ÀA4¡Û°À9kâêLÁÀBe£|Ê½À@IØ ê_x0002_À¾$à__x0003_À¨ÀI_x001B_Î^&gt;ßÁÀVmõK§±ÀH¨1ÑmÀN_x0019_0_x0004_¸ÀÎØ!¾ßîÀÀ_x0005_ç_x0011_ÿ_x001E_¿À§g~_x0005_ôÊ¶ÀÎö_x0014__x000C_·¸ÂÀæ9Ú´ºÀ8ÉLËøèÀ_x0002__x0005_t³$v¤¥µÀÀ|`)?6pÀ_x0004__x0016_¬¬ÀæÄ`«;«ÀxyÆ_x0011_µ¾À~ÊOÁ_x0010_ÄÀ_x0018_ÇF_x000D_ÞÂ£ÀLõ_x001C_u©/½ÀE_x0005_æÔCÆ»ÀÀøÎ DÀÀ,	~_x000F_K§Àz_x001D_OS6tÄÀA^Ö_x0004_DÂÀ_x0002_ðj_x000E_ª¾JÀH_x0018_?÷À_x0002_á6ë]À_x001E_ã[_x001E_ÄÀÌî³c2ºÀ_x0017_Àe!,½ÄÀBÆìIDÃ¯À.éHfåÁÀ_x0019__x0005_"o§y°ÀP9;;ðuÀóüCÑ¨°·ÀÿHüø_x0003_¾ÀôÄý_x0017_`F§ÀÂé ~ý_x0001_¥À x.@×À¸[}ÐÑÓÀ°õY_x001B_×|¾ÀªÒ-$Xµ£ÀT¹_x0001__x0006_ (¢À æf_x0013_¼ÂÀ_x0001_§6_x001D_9nÀÚkA3²À&lt;gLþ_x0017_°ÀHd!S,­ÀàD?¾¨8Àq_x0002_!Óÿ!·Àö"l:Í¼À_x000E_@vÀÕ¸À&amp;(¹0N_x000D_·ÀbðA´2©À_x0004__x0008_^+tá¬À¶TÐ_x0006_-ùµÀý´²Åä_x0013_ÀÀ_x0001_=_ÞÓ^ÀTü¯?öeµÀaËYaÖ§¶À¿l_x001E__x0019_»_x000C_½ÀÐÑK@àÀ2Â&amp;ÄÀÀ_x000D_¤_x0015_ª×ÃÀ _x000B_&amp;@]Ó½À\æG5ÀÀqq6¢Àà_x0018__x000C_¯Õ¡ÀÀ_x0013_Äñ_x0003_iÀ_x001B_|^V¶ÀÝ1c_x0008_7_x0004_ÄÀpÙb·j«¦À£Ó,®	ÂÀæ_x0005__x000E_°À_x0004_	_x001C_ðø_x0018_ÄÀ´þ÷vü¥ÀzhðV¾«ÂÀòìÓ³o¶À¹·6\v¥ÁÀh´Ò_x000B_pøÀÚ×E_x001E_Æ³À!_x001F__x0001_&gt;X²À¤A3_x0011_¦ð¼À_x0003_È(¦»À¶àÅeÁÀæZIÌ^_x0001_ÀÀ`ÊþtÎ;À5_x0002_jòuÄÀË¸_x001D__x0012_âùÃÀ¾»GT_x0015_¤ÀÒË½´µ©À°Z÷	_x0016_ïÀ8m[_x0010_ D¯Àh¡±b_x0001_«ÀfÒ_x0001_ZòÊÀÀ°.pìÅ_x0005_ÀÀKÝç_x001D_±©·ÀXÓ_x0007_øº_x0016_ÁÀ_x0004_üöøQn¬ÀØ@_x0006__x001E__x001B_½À¬_x0017_íÎê×¬ÀöU_x0008_AòQ½À^9e´ÀòÃbÔ?¥ÀÚð_x0010_G·Àäói%_x0001__x0002_·¢À(í~¤ÖnÀÀ_x0001_|¥Q±ÂÀ6=ÊFÞ½ÀpÇãå¸¼À|_x0003_$_x0014_ÁÀ*_x0002__x0008__x0008_5B£ÀQ_x000E_á¨TÂÀ¼*ï_x0012_=æ»ÀvñÔ4C·ÀøÉÅ×*_x001B_À~__x001A_]1±ÀpÅ_x0012_M9À.]]ëËî¼ÀpöÍR¤Àjmz9ÔV³ÀÔr¦UëÜ¿À_x0001_T_x0015_h)°ÀG«þD£_x0004_ÀÀpe³ý/¤¹À&amp;d¸NýÁÀµe|úiÇ·Àpq&lt;_cÄ Àùìóg.¦ÃÀW±x¦(¸ÀH8Õí		¹À0_x001A_PÀnï_x0013_8£ÃÀÞHµ¸³_x001B_ÂÀdýeø(½Àö(_x0010_nJ2ÄÀ _x000B_Á_x000C__x000B_a®À_x0003__x0004__x0003_wò+^dÀ_x0003__x0016_cY]¸À æUè_x001A_Ø¯ÀaUå\x²ÀËKmÌ÷ÇÃÀ&amp;Õè©Í$ÀÀ¯ñh#_x0012_ðÁÀ&amp;_x0002__x0003_ª%¶ÁÀ y_x0015_[À7ní}ú·ÀIn_x0006_3IÃÀ_x0018_9UP¾¾À8§VÑ¹À`_x0010_BCÀ¸°ÁOü=ÄÀ15x_x0002_µÀl¿Oò½_x0002_ÁÀ_x0018__x0010_iË@îÀÀM¤âUÀàè_x0008__x0001_/À_x0003_k­í:YÀTîD	.¼ÀFXcÙ!°À_x001D_Í·_x0011_|³À&amp;_x001E_Å ÄÀa.e	`K¶À\"§.¥ÂÀQD«o¸À¾¾7ó_x000C_¼ÀºX´é£ÀÀú»_x001F_°ÃÀä|DÌ_x0003__x0004_a©ÀÊm)\8o¨Àp)xÍGÂÀ¹_x001B_åY¬_x0008_¼À\_x0013_h¶¤ÝªÀí0üÈ_x0014_L¿ÀÈ¡ó,_x0014_ÀXË*½`Àÿ_x0008_Åé·ÁÀ_x0006_=_x0015__x0014__x0005_ùÁÀ©»P_x000D_ÎÁÀL_x001E_¦2_x0011_» À_x0001_P_x0004_@*·À|fRèk©ÂÀ±DP_x0003_HÂÀ¿_x0004_ßBC´À¯&lt;_¡¸_x0010_±ÀÒ_x0017_àÍ_x001D_}§Àð5¨G»ÀNT{_x0016_qÓ´À_x000E_]Kó8_x0013_¯ÀÉ¿´[D_x0015_ÄÀHY`7_x0014_p¾ÀÈ_x0010_T9¬wÀ,_x0006_¤¥¸¹À _x0005_Ð{½§À¬óq¸T¶ÀÔd1ø2Ñ¢Àà¯ao_x0010_½ÀbÖÏØ_x000D_p¦ÀP_x0002_Ò_x0019_õí²À¨ÝÔ_x0012_IaÀÀ_x0006__x0008_Ä¯Ë0_x0019_\¼À©+_x001F__x0005_ó,°À:Ð_x000B_Ò¢D¿À~úeP~_x0007_¦Àlº¸{u¬À_x0006_~_x0017_¢ÈkÀ8@aQ¿Àª@½i§¤ÀÀ_x001E_V-+_x001F_À2»d_x0015__x0011__x0012_½ÀÒ¬uâæ­ÄÀnâÔ§ÅÁ¶À_x0006_z£5{½À®îÅ_x001E__x0004_ºÀàÑ!½|³¤ÀWÓ_x0010_¢ÑÁÀdEZåCºÀ_x000D_WH©ºÀ_x0010_µã¼@XÀè_x0002_½_x000E_zÀG_x0012_+]?H¶ÀÇý Ó_x0003_ùÂÀ_x0005_G&amp;_x0003_6ÀÀr±Ýos{¿À8Ú_x0013_¯À_x0016_ÑÚ¦	¿À_x0006_ûìV£ÒQÀ_x001C__x000C_Ï~Çl¼À ³î_x001A_íÀ§#	öq_x0016_¸À_x0006_f_x0001_Ò©GÀxÀ&gt;¼_x0004__x0007__x000E_ÀR\y'`7¹À_x0004_DÉ¥_x0013_ÀpÖhKDÀ±ðÉsÃÀj_x0014_hCÞ§ÀÀ ü_x0019_Á¥À°0_x0002_¡dÂÀ½NföíÃÀh_x0001_±ÆîºÀ&lt;*_x0003_7Òr¶À-'_x0007_G¤À ¬¢ ©}À_x000C_a2 h ÀìÀ¥¾_x000B_Ä´ÀÀÄfÌ^_x001A_À6%_x000E_®ËÁÀÈDBÅ|ÀJÅ6_x0001_[»À_x0004__x0003_DYæÅfÀè|=øS_x0019_µÀªCînÈË¸À°b±Äl5À_x0006_zü«ä_x000B_ÄÀ|ÊhÀ_x0005_þ¿·Ïý°ÀicËUÏ³À@	;d·À_x0004_ß£"jÄÀCç',_x0007_¤²ÀÓÔJ·_x000F_Î²Àì_x000D_}_x000B_Ô=½À_x0001__x0002_Û_x0013_¾9_x0015_ÞµÀ_x000C_âÀ¡ÓµÀG7_x000C_(³À_x0018_¢rþ(åÀdÚåqäàÂÀ0£Û~2À¸ÓíÝ¥Ï·Àª_x0019__x000C_õà¼À¤VYÈ]%´Àèí¹À U_x0016_zÀÈ\_x0004_w^²ÀÑ©w¥ê¶À30	"$ÀÀ)_x000D__x000D_%ÀÈÉ¬ºÿÀ¾L;ÉÞSÀÀ°ZIùê0ÀcmtÅi¹ÀiV²ÇO¶À¦»=ÏÒ³ÀzÊ1e$¬À_x001E__x0019_@IáJ»À ýI_x000E_¡¸¨ÀaçFõqº½À:_x0005_ôp£À_x0010_w~u®ÁÀ_x0010_].Âæ­À@_x0015_ÏZÃ³uÀ*_x0004_ÓÛÓ½Àt_x0008_ÊþÃÀpÕu_x0001__x0004_{¨À&lt;_x000C_"ÜR¯À J¬ØÛ¤À_x001C_LCxÂÀ50*N°Àä-ì_x0014_7®À½_x001A_ãO?´ÀDC_x0002_0¹ªÁÀ_x0008_5_x0005_k&lt;ZÀ_x001F_}6_x001C_ÁÂÀÐ©-_x000B_§ÀØn_x0015_±g²Àg-³Í_x0011__x000F_ÃÀrþ.©3(´À¶Ãá: ¹ÁÀÎKihb°ÀÆÅªx¾­ÀÄw¶áAÄ°À0c}_x0003_øºÀ"âK_DÂÀÊÁX¿à³À¶£èþ9Ä¾ÀpiØ¼[ÀjüÎ_x0011__x001E_´ÂÀZ"¼^¶À_x0008__x001E_H_x001B_Xå½ÀdÅ©Ò¾ÀÜ Íq,aºÀa¬_x0001_ßQWÂÀ_x0010_Sæv½ÀD³Ýj6ºÀ&gt;)/¡À_x0002__x0004_è_x0003_@3¯ÀlàN*ÐÂÀàÖ_x0006_Ì_x0017_7½À¸sRÊÖf¸À _x0003__x001D_Ùëû½À;ß^¿\WµÀci·õéÂÀ~_x0017__x001F_&gt;¬À{ìn_x000B_÷]ÁÀPí" þVÀØ-Ö_x0014_þºÀ±qÈ¸À¡¢­/_ÄÀ «VÑ_x0001_À0yG¶®À¶·´¢ë·Àr_x0004_Û&gt;¼Àÿév ËµÀ[gõrÃÀ_x0014__x000B_Y_x0001_¼À©îZãS_x001D_´ÀQ;q,OåÃÀnñpµöð«À°æ$_x000B_gÀ`u¼ëïÀ_x0017_Âÿ_x000D_¾À_x000D_Oýû*¥Ààa#'bÁÀdÔ¸_x0002_ÂÀà±_x000E_h{iºÀFW¦½_x000B_ÂÀîs=_x0006__x0007_¦_x001A_©ÀK(¯Ã	Ò¶ÀÝ_x0018_|þu´À%_x001E_ý¦¬~ÀÀX²_x0004__x000B__x0008_ÀJ+_x0015__x0011_N:ÂÀ d'b_x0010_ÀyÚì_x0011_Ú¶À_x0006_¢Ï»ñéEÀp\_x0014_Ì³¼ÀÃ6HozC°À0ÎS¼]ÀÀàZÜ_x0006_¿»À][WF	çÁÀ ¬áPfÀÎ4f_x000C__x000D_ÜÁÀ_x0006_$'ÖàhEÀY¿_x001E_g®¸ÀÐh_x0001_!=õÀ¿}ú¬#öÁÀD:ë±Û©ÀT"ÌÁ´´ÂÀ.a©_x0010_«À£¸ïlª¨À7èÜj^_x0003_ÂÀÿN±_x0002_Ù1³À½/×rÝ¹Àí`	¬7¹±ÀöÏø_x0010_ÀÀÅú_x0018_¹Àè_x0002_C_x0005_ûÁÀö¤õê¾À_x0002__x0007_¨kÞ­ÀÂaUúö¾À1&gt;BniÀÀ N_x0003_¡ò\ À_x000E_M-¿Àìeµ¢j¢ÂÀê!÷×ä&lt;·À=è` ÏÄÀM_x0016_!&amp;ÔÃÀ.R^ÐÒ·Àü¿hbÀ¤ðé¿Þ²À²G¨÷±À áÀ_x0011_PÀEÎ{_x0012_(¾ÀNÿLY__x001C_ªÀä_x0013_½S1"¹Àð2÷Õ'À¬Õ#Q_x000F_£À¨?»L_x001E_,À5Á_x000D_¿àÀÀ\È_x000D_ 9²À OÀg¼ß}ÀUqgL_x000B__x0017_½À0Ü¼b_x0004__x0018_À@_x0001__x0013_í\]¥À\j_x0003_ËÓÕ Àüì²u'ÁÀr#ZÁ»À£ÆÁ¨_x0003_´À&gt;_x0006_G¡_x0005_«Àº7Ù_x0002__x0004_Ô§À`Ï=Íô_x0003_ÀÄ8ä)èÁÀ_x000F_2uàA´À_x001E__x0019_ïOùR»ÀXõú_x001D_ÃÀýZJ_x000E_~¼Àhº(cãjµÀèñÍ_x001B_O?»À(tWÊ¯Àê»Uð_x0006_K¥À»:ü¾%¶À_x000F_àù^zß·À"ûÆ	k«À×Æ_x000F_j,ó³À _x0006__x0001__x001F_&gt;nÄÀ¿é_x0010_£ÁÀ8_x001D_t;¼¡À`_x0012_§ÀÈíéô_x000C_Àè¡´Ê:ÄÀ&lt;Û³AÑU³À_x0010_f4ù&amp;Ù¨À_x0005_¯_x000B_ÎUÃÀ "ºÞ_x0007_À;e]½G¢ÀgKØ_x001C_«ÀøI_x0018__x0005_5Àó§xÑÚÂÀ_x0006_êïñt"ÁÀk;5=µ_x0014_¶ÀbÂ*!1ÀÀ_x0002__x0003_0ßr"_.ÀÁÂ0È4½À.ªÛëÃÀ0Û9OÕÀ0"Hn´ÀÈa_x0014_þkÀDoì_x0010_ÛÃÀ\)IA~µÀqM¸4)¶ÀVÜÀÊÂÀ©_x001C_¨Óó`ÁÀêÞ?Å^»ÀÁu»/©ÀàWFÃÀ±_x0013_ÔÀÀPô×c»À_x001E__x0015_¢OÚ±²À	g_x0017_¹À_x0008_ÆC_x001B__x0010_À¨¦_x0001_W'_x0001_¾À°o¥1®ÔÀðê_x000E_Q±`ÀÜ_x001C_+¡MNÁÀ8_x000C_À:mâÀñí&lt;4×·À_x0016__x0006__x0011_;ß×ªÀÒExE¦°ÀùcW/'ôºÀ[4Â_x000D__x0013_¿ÄÀ¨±eÕêÀÞª?%W¼Àü_x000D_½_x0001__x0003__x0014_¯PÀcÍ¶_x000F_2s´À_x0018_Øgò´ÃÀ½n_x0017_~õ±À_x0002_°$õqÀÀi_x000C__x0010_å§ÂÀó ¯_x001E_]³Àh[ßfv_x0011_Àjüýè_x0016_¨À&amp;_x000E_{õ'«½Àb£sÉ_x0016__x0008_¾À¤!c°ÀÚ_x001A_n_x0006_À&lt;_x0017_©/ÄÀÇ:URÁÀÞM·hg¹À_x000D_ÉÒ"aÂÀ£wÖ-çÂÀ°_x0018__x0018__x0001_ÁÀª¦öÝÃÀÎtp#À_x0011__x0007_¥8¬À2]Æ_x0008__x001C_®À~¿55_x0007_¤ÀÄòm¡ÀÂ_x0004_óÎ¦ÀÀ®®m_x000D_ÁÀ	V43õÃÀ_x001A_#17gWÁÀ #eo1ÁÀ²E"ÌØb½Àä¹À»À_x0002__x0004_@T_x0013_õMô­À .G~2_ Àz__x0016_×6Ò¹À}_x0013_iËH¼ÀVÆUò_x001D_,ÁÀHIx}(qÀü¬Ûô-cÃÀ9ºKáz¸À_x0002_¼3M«ùÀ_x0008_ªäsaµÀÈ7`Bÿt¿À_x0018_y_x0014_üTHÁÀp6RÌû«À)Z³i7µÀÛ)-!_x0003_ÂÀ@;_x0001_ ¶Àfy§Ñ_x001C_Ì¯Àon&lt;r·¼ÀZA¹OAµ¦Àè¶_x0012_½©À6_x0008_H_x001A_«ã¼À´¥áoñºÀ Ý_x0003_]wÀºÞfsÂÀ`[_x0005__x001F_4QuÀßM_x0016__x0014_uÀ_x0004_éÛ_x0005_\ØÀÀjÿqÉ¨ÀN%Áé_x001D_tÃÀbìóíÑá½ÀÙÌK!ÝµÀ-R_x0012_Í_x0001__x0003_äQÀÀE_x0018_¥$ý³À¨Å/þ_x0001_­¦ÀhÁ¾81ÚÀè_x0004_MWCÁÀÊáÞ¹ÀPGe¶ãQÂÀâ_x0006_ÕÖs-ÀÀ£ªµ#/JÄÀ_x001A_Q÷Ã_x001E_¦À_x0010_Õè_x0016_yÀ_x0001_pé.±Àâh¯Í_x001B_¶À¸_x0014_þÿ_x001E_z¾ÀÜæ:0ÃÀÓTj+_x0013_ÂÀä´øEÓ_x0007_´Àôi4ë)_x0007_¢ÀLñw~ËªÀiª`_x000F_îª±ÀÝ\jY#ÂÀp_x001B_Æ_x0001_qÂºÀÀÖ~í_x001C_ÈjÀèÊ&gt;h_x0005_Õ¥À8Æñ1ìxÁÀ©ï,2¼ÃÀòýæp]¯À_x0002_.CÂ"_x0017_¼ÀØàX0DÁÀ¿?ól,_x001B_²À_x0010_cÞ2òÀ ¤ÝÛÀÀ_x0001__x0002__x0017_áÍÅ_x0013_»ÀçOÙ½À ä·­	 À$ôÔ6%Å¤ÀàG_x000E_Qw_x0002_Àä+·¹_x000D_®¨À&amp;_x0017_ÚvÀÀh¶¾mü©ÀÈÛQÿÞw Àë&lt;ßü_x0007_ÁÀì©5_x0003_Àx¹À_x000C_½a­Ø¹ÀÎ"_x0007_]ü¸À¶P4}Oä¹À(aûi_x0019_Àj¬­ÏqdµÀ)äíx`¢ÄÀÑz:zO/¶À_x0001_Õo^# Àb_x0001_Àè¨À`Nªñ_x0011_«Àt¯_x001A_Z»¿À8~_x0014_"JÃÀ}÷_x0015_k¼#ÄÀPáq_x001F__x0018_eÀU1_x001D_DQûÃÀ(U_x0013_=Ùü£À0XÕ_x001D_Á?ºÀOãûdÑ²ÀÀ»&lt;ko_x000B_iÀ_x0001_¦_x001F__x0011_~À2K#J_x0001__x0002_-(ÀÀÉÏ¼?Rß°Àèª_x0015_õ¡pÂÀöz¡·_x001F_M¬ÀÛeåÌDè¸À·"±;áâÁÀ£¤ºXÂÀ ò­ÆÀ¾MWö ®ÀxuÁ¹x­ÀÈAjÞ5ÀXjÛ¡ÁÀð®çæ_x000C_À)µûÏp!¶ÀqHoó¡¾ÀqgÕÒ;¸·À´qRç8§À gÂÐí|ÀDL]Ü $¿ÀÝ'ÛÌ{Àl_x0010_%9Ã²Àxgðf×¤ÀûM_x0013_þ_x000C_ÁÀ°Oóý_x0005_çÀÆ4uGîV§À¨«_x0011_ãâ¹À¦R_x0012__x000C__x001D_»ÀI¢²²¿À0:NýþòÀ ¾¿0¯ëÀ| XÈ_x000E_AÄÀ¶¥Ï%rÏ¿À_x0001__x0002_è÷d=w¢ÀÈâ7¼ÀÐ!Ý_x0014_£À_x001B_¨_x000C_s_x000C_ÄÀÀãÿÿî ÀZ_x0008_¢ÙA¸À¡ì¾Û@¿¿ÀÀ_x0017_äìØÈiÀAã_x0004_Æ½À\_x0010__x0010_t©µÀöM_x000F_v_x0002_ÊÀÀ¬©3ªG¤ºÀº¤âÕ_x001A_´ÀzÁ_x0019_ìÄ´À_x0017__x001A_ÒXM°À _x0006__x0003_ú&lt;Ö¿À Þ&lt;úhÙzÀP_x0012_J,_x0004_ûÀ@59%o=À`64(çÀ_x0016_i¼_x0016_¸À=_x001A_g_x001E_°Ào_x001F__x001C_Ú[ß´ÀZ·'©ªÀ&gt;(U_x001E_¬À8æ´_x000C_¼À(m3VÀdÉ_x000B_4JÁÀÛI¯äú£ÂÀJ_x001E_ªÙt½ÀÐH;´òÀD^R_x0001__x0003_½ÂÀ4QæÝ·¶ÀàQéQÊ_x0001_£Àw=¼â²´À@{Yv?½Àn³}H$_x0004_¼À"n_x0017_åÀÀÀ@¥ÍhQªÀÍ÷¶6_x0012_-²À*æ,_x0006_ÄºÀ_x0016_·ü^"RÃÀ¦sE-_x001D_ò°ÀAÛ`3kõ´À²cKáU±À_x0013__x0014_É8tÀ@×_x000F__x0012_bÀ_x0016_+óçgvºÀÐ±®¢NLÀê_x0007_x­ÁÀ É@_x0013_£ý­À_x0001_ëµUbÀjúÐ$hî´ÀØÞì×NÀÌ:þ¨Û»À_x0001__x0008_;KÌzÀ(_x0013_ò_x000D_°À_x0004_ZÁb_x0002_É»À°øq(yµÀâBøp»×¿À4rÎQº¡Àç16C,_x0008_ÀÀ0 WÜDzÀ_x0002__x0004_&gt;m_x0018_MºÀX^*_x0005_aeÄÀÀ/F_x0016_N5ÀuBQ Õ®ÀmWtÖ¾ ³À_x0012_ooþHñ¾À_x0013_¥û¯_x0007_ÏÃÀ\h_x0015_zÍ«ÀèÝ8õ½î­Às¥yM;¯À_x000F_°uýyÁÀ5zq3XG¿ÀêwÃ;`©Àþf_x0006__x0015_±À¸¥r§ÀrÏÍË?_x0018_´À&gt; Ã_x0019_×¬§À_x0017_xÙ(sÃÁÀP¼aSðsÀ¿$ø÷C§ÁÀJ/_x001F_O¿Àè_x0003_­JËÀ6,_x0011_c_x0011__x0010_ÁÀb °_x001C_&gt;b¦ÀÐ_x0001_¸_x0016_¡\Àî_x001B__x001B_T´À4°º,M³À®þÉûÏ_x000D_¿ÀÀ2_x0014_M¶IªÀÔ8Æn¥`¢ÀÈ½Ð³BI°À_x0014_õñ_x0002__x0004__x0015_¯¬ÀÐñ_x0016_lÀòò°_x0006_÷¸À_x001A_'¡=:¶°À@ú@G_x0018_¤À&lt;XPýÂÀÀã_x0016_[ï_x0011_ÂÀ_x0010_¥a:è|ÄÀhJî³!â¡À_x0001__x001E_ùCº»³À_x0008_LÞsVÀ@E²Ý¥cÀ=¨WvSÙ²Àù=çìvTÁÀ\r&amp;àw_x0014_·À\àÄZ¡ÀÚ&lt;Ýê_x0003__x0005_¦Àx¾óLÿOÀ·°_x000B_ßkh¹ÀqIÉÅg¹ÀsN¬w³À6	ÀW!ÂÀìù_x0011_Ð.'©ÀßÐ¡C¦X°ÀWt¡ã¾°À0_x000E_sÅÀÎ×x½¤Àdám,ÚëÀÀ_x0004_a§«´ÀJÖù~_x000D_¯À_x0008_ý_x0015_¿¶¸À+³Í9ÄÀ_x0004__x000D_Pa5Ï_x0006_¨Àèl~ÇÖ¹¥Àp^«kÀZ_x0016_×_x001E_R¼À8õi{_x0003_JÀ_x001C_Fvä«À©e_x000C_ÂÖi²À?ä#úzÀ­_x001D_7PÒá·À¶_x001F__x001C_;ÁÀÚÍ-É±À_x001A_J²D`·ÀµëÇF´Àí©_x0014_HZ¡µÀóBd]ÃÂÀïÛÙùé³À|ÑZ:w_x0002_ºÀ¤U£&gt;'Ò£ÀþÊ_x000F_Ñ¼À@»Km÷¤À.Õ¢_x0007_þ¶Àx_x0013_éQ%¡Àn_x0001_æ	ÀÁÀuõÉ£ý¬À _x001A_S=ÐÀt_x0003_IEÄÀK_x000C__x0007_ýuÂÀÌÞ_x0005_j¯À´vH_x0008_r¥ÀÀMbºÔ±À$Ï_x0015_¶ówÀÀø,_x000B__x0001__x0006_9|Àà`\Ú%ÀèÁúH[÷À_x0001__x0013_0_x000C__x001D_Àó­Ö_x0014_\£ÀÀÙ:õ&lt;Ê¿À¨iB¾ÀZîó¡/·Àòã	_x0016__x0006_dºÀ¾CñÊ¾ÀJ³íRù{¼ÀJíÖãû®ÀXX:_x001E__x0018_ü¯À,_x0011_.&gt;_x001A_Ì°À[°XlîÁÀñ#%ò³ÁÀ_x0008_4¸*_x0002_¡À}x¤ö+&gt;µÀÌ#t_x0015_5¯ÀDZiÝ_x0004_C½Àú@¨[_x0013_kÃÀPüQ_x001A_±ÀÂI2f_x0003_[ÂÀLßÍ×\½À@_x0007_ NjÀä_x001C__x0005_¹5m»À 3»_x0016_.ÌÀptÂ³_x001B__x0008_¥Ààà_x0004_ö_x0006_«ÀN,&lt;ø_x0010_ø´À@ì%Þ_x001A_kÀç_x0014_J¿Þ¡À_x0002__x0005_Ð&lt;ÕOÖÔÁÀBzt_x0019_¶¹Àa_x001F_®opÀè8ª_x0018_¸¸Àª]_x000F_k¦)®ÀÎÌwæ_x0002_îªÀ_x0010_2Ýqt§½Àd_x000D_P_x000C_K¦ÀÒNð_x0008_§²À×Ý	%ÃÀfT)b_x001D_ÁÀö_x001D_pÄÐ¨ÃÀ»`rx³gÄÀ_èHÃ_x0006_'ÄÀLsJÜ(d¡À"_x000E_ð¡°À_x0002_è=hDhÀî¶_x0003_Ù¹¾ÀN¹¯Fj¿À_x0006_Ð)g&amp;bÂÀ%hß}o	·ÀP2_x0002_]ÍÀcEæV´²À"F_x000B_v:}ÂÀzòdÌÁÀ_x001B_¬Æ1ä¶À_P_x0001_üàºÀZÜEëíÀû,×Òm±Àm_x0004_HÓÏµÀ $7LÅÀ6E_x0002__x0003_tÂÀÓ1×_x0013__x0014_`¾ÀàÓg5_x0017_À"pV_x001C_«Àx_x000E_îÔÀ¼ÜV¾´À_x0010_®ú_x001E__x0003_[Àu¡Ïð¡GÀÀBú_x000E_~«ÀeÖ_x001A_ø_x0008_¬À¢_x0002_=v@ZÀÀ(Y_x0008__x0006_mMÀ_x0002_KÀb7À?¯ñ½·Àt_x0008_â¨_x0006_N¬ÀÒ4¾_x0018__x0008_s®À_x001C_I­9ã¡ÀR~är_x0016_À³À	T_x0001_%.V·À6T_x000D_üWÃÀÌÍ_x0015_ ±Àv_x001B_F6_x001A_#·À)¾m'_x0005__x0017_ÂÀ¢±_x0019_Þá,£À¿ÌîE_x0011_ãÃÀ`QF©Ò2®ÀÇùøþ(s±Àÿ QHâ"²ÀLª_x0019_­WÀb_x000B__x0014__x0017_æ¾Àz_x0014_.|]¶Àà2ýîY²À_x0001_	|`èF{´À_x0001_è_x0003__x0011_ë6À8Õ_x0004_3?øÀÀÐø_À^þ«=ÂÀ=f½ÀR^µùÂÀ®ghæ_x0017_¶Àâþ8_x0012_¶À_x001A_p_x001D_KÀÀ_x0008_§yd¶Ø­À@)¸wÉoÀÂ_x0006__x0016_Ç¯èÃÀöà_x0018_4ÃÀ YäW_x0002_ÀÖ¢C,|:²ÀøT·.³À_x000F_ÏuÔ¹ÀkÏ_x0006_/ÄÀtÉ? T*ÃÀ°¦¡ðï®ÀÝ·Zs,_x0007_¶ÀÛµý_x0005__x001B_-µÀÀ)Í&lt;_x001C_ÊÁÀu_x0004_úxü¼À¡°´[ê·Àø__x0007_ï7ÀË[ä_x000C_ë±À,_x0016_Z_x000D_°ÀÜ×3Î¸ÀUÒ7{_x0011_}ÃÀ¨ê6_x0001__x0003__x001D_eÀÀÀ[M°¾ÂyÀY_x001C_!J¡¿À)H_x000B_ì_x001A_ÁÀ$ÜÎ¾&amp;­ÀXPK¤0À¤Ïºâh´À$2C	5·À¾È¼GZÐ¯Àà-_x0012_]_x001D_âwÀ_x0010_ÎñÃH­À Ãå¸Àò)ÉVg;¹Àögf¿_x001B_ªÀaÅ_x0012_&lt;ÀÀã*_x0001_ÆÒ¸À_x0001_ÏÃÉo³À_x0001__x0018_ãv#BÀguKvLÙ´À::²G_x001C_³À1zç_x0014_ú¹À_x0007__x0002_³¸¤£À)®êò2Ä³ÀøYv'§_x0008_ÀE­ce µÀ#»2:ÂÀ,d®[ñ_x001E_¥ÀÖ7ºlØÃÀSèºS;±À´_x001F_©ßf­²À9åBv¸À_x0008_ÿSTW¾À_x0006_	¸?xCáÀD,_x0004__x0015_,ÀÀâjvÒºpÄÀ@j_x0018_ÀÆrwªùE¤ÀPv_\'£Ààu»ê»£ÀÀ­éàúé½ÀÙ;ª² ÁÀ._x0003_iÂs(¯À~c{r·ÀÒ-¤(·W²ÀPßDÀ{ÁÀ_x0006_¦ú_x0004_á¿RDë^åI¾ÀÂæAª­À\"ä	ÀN$0½ñ¨©Àã'_x000D_#ìÁÁÀîéÐtùxÃÀØ/ÞÙ	HÀlêtËè¡ÀV:L_x0013__x0011_|­Àä×µÙ:X¶À_Ò$æVaÀÆ_x0001_4Ã=@¹ÀàTX²ÏxÀ*ô_x0003__x000D__x0005_»À_x0014_²2z¹À_x0013__x0015__x0008_ÀÀî$di_x0002_¿À_x0007_%Ãz_x0001__x0003_¯ÃÀðæ~ÀÀüL¢ó¸,ÄÀÜ]äf_x0016_ À_x000C_ÍË U¢À_x0010_õgXBÀÀÊÎ¨¨eÄÀ_x001C_&amp;k°ÿ°À_x0001_Í(MÕ¦À(²#f_x000C_¾À_x0014_lIÜ¦Àñùyß²æ±À¨ÏOHaÀ0ùSÐ]ÀÀoT®ø·ÁÀ©2_x0012_|V_x001A_ÂÀH'VA4­À_x000B_×:Mqo²Àw`æ-ÛÄÀÎ°øºôÂÀøH	ÒÀ0ªÆw À´_x001E_ê_x000B_±µÀÔ¡ïÖüÃÀ"ÌcX¿±À§y_¨gAÂÀÏ+Å-ø²À_x0002_sòÁÀ_x0001_9ÊcÚ`QÀâ_x001A_ø¡U"´À¶_x0007_ÔGÔÂÀNæÂÀ_x0003__x0007_aWlmÙ°¶À`ÏCï{_x0016_¥ÀFxSÚÓÓ©ÀFÃ¢ÏÂÀÃÒ3äj_x000B_ÀÀ@0¸¢'¹Àæ7_x0001__x0014_M¯ÀHLh£Àð_x001E_ö¤ê©Àa_x000D_¾÷¬ÀÐ÷=_x000B_ä_x0005_ÃÀÉ×J»M¯°Àìõ¿·Å\ÀJé2_x0016_òÂÀ,_x0004_ã´À_x0003_pM_x000B__x0016__x001E_ÀHp'SXã§ÀÖ_x0017_ò¾ýÀÀ²ý|å+ÀÆ©Gî_x0013_~¿À¾[w¥Qà²À5_x0002_]F±Àl²ôâ§¢À_x0003__x0018__x001B_ÎÎç¤À]i¸~/°À;öñ_x000C_£³Àz³¯é'CªÀëG@»_ÃÀäÚ±&lt;÷é À¯_x0007_è0@¾ÀqÊ_x000E_ Ì_x0006_±ÀÐ(êI_x0002__x0006_qu°À{ögÎ[ÃÀYÌØK~ÌÀÀBBÇ·ý`ªÀ_x0010_3`OnîÀ|Uº_x0014_À¸²X21¿À­ÑRÄÂÀ.ÝRw¹ÌºÀ|l_x000D_:ê§ÀxX_x000C_ðhßÃÀöO¹(ÕAÃÀæ7]sS¤Àªz²k·½À@iCß iÀ[ÐÌo_x0001_¹À_x0007_ûÞ4·ÀÒ¤ç¤KÃÀ©_x0019___x0017_ÕÀÀ`jójo§ÀH4;jÀ_x0005_É_x0004__x0017_&amp;¥ÀIýøæÁÀ²»Ê«¿ÀÌ p©_x0002_§ÀnÌsFç»Àðþ`tA¦ÀRÀäÉôÀÀ_x0002_Ô_x0003_W_x0006_3ÀD¼_x0011_&amp;@£À_x000E_éJ{±~ºÀÅÈh¨d¹À_x0001__x0007__x0018__x0002_Ì3_x001E_#ÀSæ²§s{²ÀÈï£¡±ZÀ_x0001_gÙ¯§ÀnênÃ±­ÀÈ !_x0003_R_x001F_À±_x0002__x0003_¡¶¶À1Æê_x000E_¥7°À_x0001_¯'_x0003_5¯À®eÚ§¼À¯_x0005_g/»ÀtíHó_x0008_¬À_x0001_äÕïæ¿À´*úÐl}Àlã_x0002_S&amp;ÂÀ°}_x0006_#&gt;´ÀÆ_x0004_çw_x0003_²À|AÜ«ù®ÀÆ3þ_x0011_B»ÀùS®&amp;{Ã·À°H_x0008_Ïn_x0008_»ÀèXÍ=Ò_x0004_³ÀÞ"y_x001E_t§ÃÀOhØÏÞÙ¼ÀæèPÃH"ÂÀÊª*÷Ùl»À°MÉ¤¥ÀTHÄ$ÄÀALL_x0011_ÃÀ®û9lb¨»À2_x0016_?£b¾À_x0018_õó_x0004__x0005__x0012_¯ÀV%_x0015_®LÂÀ_x000B_³_x0012_¡_x000F_ºÀT:­ÔJÃ¡ÀÍ¶ 5ÜG³À_x001C_ÕÞ_x0002_Ë³Àz_x0008_ãW¡¬À##á_x001B__x0016_²Àúõ_x000C_Ñ8¼ÀîË_x0002_~FÄÀZ_x0012_Zõ_x001E_½À_x0008_làåÁÀ®¡9øÎÌ¨À_x000E_ö±ÕÆ¿ÀX3v_x001D_üÂÀÊ{ýEêªÀ_x0004_æ_x001D_ù_x0007_rÀ(7ñ(B¹À¤ÌI_x0019_ÄÀÆÞîÀ¸ÀÙ#_x0004_¨_x0003_¶ÀÏÕ_x001B_N_x0001_·À Ä5c_x0005_Àî¹.¼¯À6Ù:Ü±ÀK_x001F_uê- ÂÀt·_x0001_ºM£ÀüN)¼À_x0010_Öê¸DµÀÔú$_x0007_®¼¦À±÷ÌÂÀÝRý_x0007_RÀ_x0001__x0004__x0008_ÙEÄQ¾À%_x0013_õj¬-³ÀÒZ_x001A_ºD¾À¬òc_x000C__x0014_E±À¦Ç_T¢_x001F_ºÀóÑ_x001F_¢F»¸ÀÐÐ$òEÀ¸³éXt¤ ÀBÿÅ_x0008_ÄÀnè+_x0008_æ7«ÀpävÂOÀøoü½ýóªÀ_x0011_çåe`HÂÀ½LqüðÀÀ°»ñ÷ðÀ¸(£A_x0003_wÀ¨ñíÃ_x0017_Æ±ÀùÁeR`±À_x0002_	_x0014_Á±Î»ÀéÍU!àyÄÀ¸_x0006_PÆÀ¤_x001F_!.[_x001E_ÂÀÌÜ_x0017_è³±ÀÒr¸P_x001E_Ö½ÀbÌ_x001C_r¬ÀÀó&lt;À¸M¥¹À_x0007_½Å=F±À¤Ù70¤ºÀT«Ä|ÀÀ¨j§_x0006__x0008_©À_x0001_ð«_x000E__x0001__x0002_pÀ_x0003_yjÁúÈÂÀÀ_x001D_[ÇÂ`ÀÜ_x0002_5O_x001A_ÐÃÀ_x0001_Öä'_x000E_cÀ_x000E_IÐG¥~¯À ]Ià_x001C_³Àà~SÀ¾þ÷fæ´ÀV$¦»6-§ÀÿÐÁC½µÀà­_x0013_&gt;»£§À,¡å0LR Àu§ç ÀnF¹_x0003_y4¥Àz-²{£À~Ym«²ºÀñë²ïÝ­ÃÀ_x0001_ô_x0016_An&gt;+Àr3þ4Ài|VÿÂÀ_x0001_A/ÃµâsÀêæÌp._x0014_®À_x0001_S1ïÖq¹Àgóm¤À¸±¾ x_x0007_°ÀS!WÏQ±ÀÖÏë_x000D_¥ªÄÀf_x0019__x0012_.«ÀeØ!ë×¦´ÀX^N¤7Àr¬¦­À_x0003__x0007_L4?í­3¿À_x0004_[­_ä­ÀÆ¤_x0010__x0002__x0008_§ÀsS¤_x0010_56°ÀÔ_x0002_bSú° À=_x001B_[Ì§ÀYþr¢¤À|_x001E__x000C_¼°ÀÆ¬ãðà¦Àö?gus¯ÀÖ}c_x001D__x0006_3¸ÀH7_x0007_ê0ºÀ_x000D_FUµý¨¼À¸ÿ= %_x000E_ªÀ^_x001A_$Ë^¼½À71_x000F_Âä_x001C_¿À3¾_x0011_ÞÄjÂÀ_x0004_W)Ñò»À¨_x0013_f í¶ÀÀ@e´UÀ_x0001_]àf_x0012_7ÂÀotð'Ö·±ÀØW_x0002_àJÀrdÃu*¾À_x0012_Å&gt;PV_x0011_´Àò_x001F_Û¨ueÃÀLx7¹_x0015_¼ÀÀ¾Áf_x001F_¸À¶Óåíc_x0005_·ÀÒ-¥2_x0003_%«Àxh{îÀ_x0019__x0006_'ì_x0001__x0002_.)µÀ&gt;Íõÿ@®ÀhFXX³7¾À0_x0019_Ä_x000C_õ¼À:"ëkøÜ£À³`&lt;Éñ_x0016_·ÀÇ_x0018_­:ÂÀîû)uÑÎ¶À.[Ú¥gÃÀ*Öep°ÀÚ¼K!ô_x0019_¾À¹/_x0013_Uã´ÀTUw°Àø3¦Ég¥ÀõL8C¸ÀUA]Ô,(°ÀpNÂ¢ï´À_x0002_Qú_x000F_¬ÌÃÀQáTîÂÀª6ï»À/×ý¢Ú±Àvé²Éï¹À\(ª_ûô¡À_x0014_êÐ5iºÀ0|ß_x0011_Öì¦À-_x0001_N´¹Ã»ÀèD_x0015_é¦¬Àè	¨fÀ`1¬ÈN_x0019_»Àv1_x0001_Ìi9»Àäo*ñ¦&gt;ÂÀçmæafgÃÀ_x0002__x0004_hÒL_x001E_æEÀà_x0013__x0008__x0001_6c{À6®g¤ÀXXï_x001C__x0006_ü©À_x001C_IÒ}Èí½À`ºÜ¯ë¥À_x0002_fÌhB½À j§_x0019_k|À¸»\ôâÀ`¼ë|_x0017_qÀÆ£Û_x0010_æ_x0003_¹Àc_x000C_78¨_x0006_ÁÀÑ«Y_x0003_ÁÀâËz_x0012_´®ÀúrÆ_x000B_&amp;½ÀÜßI©¶À_x000C_ÄA_x0011_r]¼À;_x0006_¥¾CW±À*ázO_x0006_W«ÀTºù_x001A_´Ô²À_x0008_É7&lt;£ÀwÔ&gt;·ÀÆÆÃ»»ÀÊÐ!_x000B_¦u£À%6ÜÒºÀ¹¥cU¨ºÀXðü¢¡À:ß¼_x000B_Í¥À_x000B_³É{s»Àæ0AQÀÀB@^xV°ÀS³Í¦_x0001__x0003_µx»ÀmPï;¨¸ÀêIzeý¿À )QeÒÀ¬5_x000F_Ë;$¹ÀÔñû3ÁÀBLÇqcò±À_x0001__x000F_fÀÈl·¸Êm¿Àx0Ûð_x001B_¸Àh_x000C_­Æ_x0005_ÂÀÁ¨ï_x0013_ga¹ÀføehYÍ¸À¨7U¶WÀw(¬_x0006_°À¨]zé5ÀÀ0_x001D_ö2À{5ÂÃ²µÀÝ5Ñts(¹ÀG·_x0011_}ë_x0013_¾À_x000E_ß.ô04¦Àº_x000F_öÔ_x0016_ÀÀ¬)`.|Ë¦À_x0002_ÍVö¿KÂÀf~¸Û³µ»À_x0015_'_x001A_¸_x000C_ÂÀ=»_x0007_àã¥À_x001F_yy©±À,w[ì¬À[X°J_x0001_´ÀÒ_x000F_µÈ_x0015_³¹Àº«V_x001D__x0006_ÄÀ_x0006__x0007_ÉRÌ_x0004__x001B_ÄÀ1$*þ8´À_x0006__x0005_w¶ÀùG-2´ÀÀÒÿqP_x0017_eÀ`ÅÏ×ï¸À~Å_x0006_Ö_x0016_ÂÀëyfªë÷½À¤{oJ!¾À2M_x001B_u{¤À&lt;P¾ÀÀx_x0001__x001C_Z_x0004_¨¡À.S_x0003_ùÆÀÀÚäH« ÀÀ_x0003_Ú_x0016_é8ÁÀNv·³O¼À~R¼æ%¢»ÀtÑ_x0004_¬À5_x000D__x000E_ ÃÀ AgbL­ÀÀ¤ÇÐ÷¿À¢3n²ÿÃÀï»¡ÄÀ_x0008_WYÁ+Àêù£Ý_x001C__x0012_ÁÀri_x0008_ÞÂÀ#_x001E_óéÃÀÆ±K©ÁVÃÀJ{_x001A_ü¯Àe5oNîD²Àh_x000E__x0002_k0©ÀTåf_x0002__x0004_8I½ÀôHl_x001F_ÂÀ»_x0011_ëç4­À}K½z_x001A__x0019_ÀÀ_x0002_³+;Àlr5$-å²À_x0007_¾&gt;|Àýä¿_x0001_Ú{·À}ë¬ÙõÀÀqRãd_x0013_û²À 7­ÃkÀÀ_x0008_|­`_x000F_ÀRó_x0006__x0018_g¼ÀªH_x001D_+EJ«ÀXsÿ¸Qz£ÀÖjãd_x001E_]£À_x000B_SÚö¾ß¶À_x0015_ùG_x000C_²ÀtñsºÀ_x0008_:ëjy§ÀÚN_ÏÂÎ£ÀA_x0001_­_x001F_ÆÅ¼À»ÐÄÀ#XÒdÞ²Àð_x001B_kÀl_x0015_/ÂÀ_x001C__x0015_$/U°À:íãZb[ÄÀl_x0012__x0003_à=ÀÀìJS_/H¹ÀúîdÊ,K½Àh¬{¦O5 À_x0001__x0002_¢±ÜcÉ´ÀúBÂçp½À_x0017__x001C_HãyUÀÁúòöB¶ÀYàô!»À,a5JP­ÀÈ¼amMÀñ1Å_x000E_±f·ÀÔh_x0008_½_x0006_¤À@h_x0015_ÃÀ]ÇºË¿ÀNý_x001B_\"ÈºÀErWí8ÃÀNW_x0001_kS¶À Ð_x001B_¨ØÃtÀ¬*Cf À"&gt;ÌÊªø¨À_x0007_Lÿy=[±À¤Rë_x000D_0¸ÀÿÃ_x000E_ÁH·À±«Û2É³ÀÔ_x001C_Ò r\ÄÀ¬MZ¿2ÄÀ(Ré_x0010__x001B_¢À_x001C_øÏ{µÀu_x0017__x0001_tQ¸Àå^_x0008_C³ÀnbN1sÀÄ¤_x0014_£¾ÁÀëË2Î©^ÀÀPx¸óþî¿À¢_x000F_ÇÖ_x0001__x0003_ïÄÀ_x0008_øÊ|_x001E_ùÀàOvµæÀl-Â|tAÀÀîçä}»Å¹ÀÒ_x001D_dæìº¬ÀÞ_x0003__x0002_±_x001B_?²ÀâLÜÛ_x001A_À_x0001_Mù´ rÀÇØÈ\¨ÀèêÄø×5¨ÀÐNç$umÀ-â#ó¹Àe cwIÚ»ÀXÉ&amp;Ï¬À_x0007_&gt;_x0007_UN·À07DRJÀ_x0014_Í3ç~e±Àc?fÃô4ÂÀ7ÖK	Ê_x001A_ÁÀ_x0013_PË¸¶À{}Â@çÃÀ.¦&lt;&amp;a§À2JæN[A­À$ãµà¼©Àà:ñ\3vÀôI»rù§À@_x0007_A jÀÛ@h4ø'±À3=ß_x001D_u@³À;ð(XS²À$XdÀÀ_x0004__x0005_I&gt;ºÍg±ÀS_x0010_âÐv±À@v_x000C_$ªÀ_x0004_ñ!_x0002__x0004_@yÀlykwÐÔ³À Ç1@_x0001_ÀBì6Ü_x000D_®Àà.3Ûþ_x0003_­ÀÆ_x0014_Ö_x0014__x0001_¡ÀÐ§¯_x0010__x001C_+¿À_x000F_Jß¢À_x0004_ô b±xÀd_x0016__x0001_^Õ&lt;¤À_x0004_]}EëcÀ×u'_x0007_Ók·À°xûÀÀ_x0006_©p¸_x0008_c­Àö`_x0018_÷k£ÀÌÔ_x0002_;ÎÀBIÜ_x0014_­ì±À°-ÆlD À·eFv+ôÁÀV_x0018_eð]­À /È½ñÜÀÀ®mK_x001A__x0003_o¥À_x0004_­ìc¡lÀ_x001C_¤ñb_x0016_°ÀëÁ\ªÂÀj\¿ePÂÀÀÁ¿À`_x000F_£L¥Àä(}_x001D__x0001__x0002_¿&gt;ÄÀh¼È»63£ÀD4@wüE¢À_x0001_¢_x0010_¯²t ÀèH±©TÑÀ¸Ö?g£À¡_x0014_57¢ã±À)¦_x0018_´_x000C_h³À&gt;f_x0005_9·ÀøÙ=bª²À2×¿2{_x0012_µÀ·úüºA5µÀn¾a[_x001F__x001A_§Àú'¸Vw¨ÀN½±}/ÃÀÂeë3î{À_x0005_"_x001F_Äæ½À0â}É_x0005_ ÀñV´_ÂÀøÏçv_x0004_Àxä9Î¬¯ÀQÞök_x000E_µÀCn=±ÁÀh~Dp.ÁÀÖ)ç¾À(ÿDú÷%Àn_x001B_Çú¶¶¯À8Ð¢È¼À_x0008_, _x000C__x0018_&amp;°ÀOl¢-¯!ÄÀwXÇ÷B³À~¸lYÄÃÀ_x0001__x0004_@oÜ#RxÀÜ!1B´b¶ÀÀÊF7À_x0003_WÜð_x001D_ÀÀN_x0011__x0007_òÒ À^Êßõ_x0005_ü»ÀÞ­b+½_x0003_©ÀP_x0019_Nû2ºÀX_x001F_¨×ÂÀßZÞìÑ{»À ñ®ÚfÙ¢À	"_x0010_ý¨À2ðÙ_x0016_-Ô»À!¶Õ»²À{ùÔ óµÀ2_x0019_ÜwÖbÀÀfçuÔÆL¨À³u¯ÁÀÎTòlªÀ©E"¹n[ÁÀ}_x000C_Ñ_x0003_	_x000D_¹ÀêswhSä¯Àé_x0002__x0006_­ïÃÀ_x0010_©c_x000B_vLÀÒ5í1É2ÁÀ;ÙZò-½À%Ú_x0007_FLÃÀ_x0001_ gÏÒNÀb_x0012_Gvµ¥Àüï46å%¾À÷`_x0012_¬ÀB	Ö_x0001__x0005_¿ß¾À&gt;&amp;_x001B_Ë®ã°À_x0004_.¬£_x0001_Ó¿À°åÛú(ÄÀ&gt;`²øòÎÁÀß&amp;\_x0001_ÁÀ`ÉÞ_x0003_xxÀ_x0016__x0015__x000E_¹_x0013_ÂÀ,~Ú¯É¥À _x0016_Þ_x000F_ÓÀ8¬^_x001D_Ð_x001E_À21]£@·À_x0001__x001B__x001A_M_x001F_iÀðEY Àz(Òç§³¾Àf%	n*ÂÀÚªüà¾ºÀ_x0001_ÎÁ¾Ú_x0018_TÀHD·_x000E__x0006_°ÄÀÚq1"»ñ¶À8?ôÞrý¾ÀªÃ÷tÄZÃÀ=_x001E__x0003_Y_x001E__x001A_ÃÀ_x000C_Yj&gt;_x0019_©À£Ð¼â¼EÀÀË{ÇV@ÀÂæçNÞ¸ÀÈ_x0002_ô3~ÒÀDG ÷ÂÃÀ¨ô_x0003_Ã®7ÁÀ_x0001_c,¯åÀ@_x0010_]¾¾ZªÀ_x0001__x0002_P.äöÝÀ hòÁeÀð³ÌÍo?À3¾é§Cþ³À°rsT_x000B_ÃÀ0p©:&lt;Àg_x0001_ýx}1ÂÀb}Ú#ÂÀí²êÝi´À#2÷ª1ÇÂÀðó­^ÜÀhÎ³ÑaÀÀM'0÷ÀlKeE¸®ÀÀúg¥uv¾ÀbÌ2_x0015_4ÀÀâL*yJý¹À_x000E_íýI ²ÀÜ$_x0007_/x_x0001_ÃÀ=sA¡\ÀÀ'¬¬î£¼À$££l7°ÂÀL_x0006_DÔY¦ÀoæJÅkÀÀgûrØ±fÂÀg£âå_x0002_·À V[ÀúJ¬Î¢U®ÀCó­±Þ_x0011_ÄÀ¬_x0003_Æ¸w0ÀÀà&gt;J2_x0003_À_x0011_Nh_x0002__x0003__x0011_q´ÀØS|ùyAÀÅ_x000C__x0008_/R;¼ÀTÛPKsß¥À_x001C__x001E_VJA½À`ÐÐ¬fäÀ»çÉÐGÀNÐá'»Àñ_x0005_¾¡´À5ÑCÛb_x000E_ºÀ$Dèa,2©ÀøùB_x000E_ÄÀ_x0019_}_x001F_àÐ¶·À=_x001D_2ë¸À`æÏºK-¤À²Ç_x0013_ÏµÀöï£_x0007_¬«À	òW%ãÀÀ^º#Ìn©ÁÀdz_x0014_ÓWk¸Àh&gt;_x000E_Ä¿8 ÀÌ2à½ÀÀ_x0018_¦OvÄÀ9áëD¸À¢_x000D__x001A_Ë]©Àöé¹%+»Ày¯CJs~ÃÀbèÜ_x001E_Ä¥¹ÀØ®Á5»c¬À_x0002_U×8uÀ_x0002_Û¤·`¿ÀëÎ^_x0001_!	ÂÀ_x0003__x0005_Cb~f&amp;µÀ}^¿uÕì»ÀPu_x0015_¢ÍÀë$_x001C_$¾²À¬ÿØ_x0019_9»¢Àp,q5¸ÀBâ1õ¿«À`_x000B__x0002_BäÅ¢À;¥fµð_x0005_±À_x0004_[_x0010__x000F_ÄAÁÀËzÆ'âOÂÀpä¦SV_x0013_µÀÀ³_x001D_áJxÀ¦_x0002_Ê!±À_x0007_f_x001F_ûÙyÀ&amp;_x0001__x0013_d_x0014_­ÀGóJü®¾À_x001E_ñÎï"TÀÀ`Á£õm?|ÀÃFñÀ~âå;û_x0002_²À§zHÃ²ÀÕ_x0007_ë²×XÁÀ Õ"]fºÀáâL_x001D_JMÀÀ ßËRíÀ_x0010_ûy_x0015_iÖ­À¼sôÃÀ°âÓ_x0004__x0001_²ÀuÖ|,æ_x0002_ÃÀ_x0001_ó_x000C_Ú;ÐÀÀLeW_x0001__x0003_Ä, Àð_x0014_¿§}ëÀ©"±;_x0013_¦ÀòenÜÂÀ¨_x000D_Þ¾ÓH¡Àú_x0008_ZRHÕ¾ÀWø_x000C_ó/©ÀÀÖûé¦ÀÀ_x0018_ù_x0019_Dü_x0003_ÃÀ8.`Û]å¬À_x0013_µË1±¢ÀT_x001C_pºzÂÀÉ 5C\NÃÀnt]¦%ÄÀë¯Þ¹À0,¹YwçÀÀP³4_x0008_t"ÀÀ\_x0003_.°:â£À_x0017_S¦`¶ÄÀncûí¿ÀCë_x000B_ô9·À_x0002_È_x0019__x0008_üÀþñ¸U_x001E_ÿÁÀ§_x0006_ë5_x000C__x0003_ÁÀ´üxõÒÓ¶Àð_x001A_¼âÆE¥Àoë2wTµÀ ²Ù_x0008_yãÀl.½º9_x0007_¡ÀT5Li½ÀÀ _x0017_±JµöÀðK_x000C_hï±À_x0001__x0002_2üá;&amp;¨À`&amp;PðU¡À ×_x0001_ïû[À­Àµc_x000E_ÀÀ -e 'ÀËb'_ÖÀÀ%p¦Ê_x000D_¼ÀXFÈ¢ÁA©À0õ_x000D_À ô¨©ÀÜ¡U`ÆpºÀ¨¼+¤«s²Àl,_x0003__x001A_WÒ±ÀW¼|háGµÀ¿q©ï¸ü´Às[UïÂÀ ù(f`ÀÐkTÐ=À£öqìÕµÀ_x001D_üAz&gt;ÃÀ_x0001__x000E_Ô÷Ã~ÀjôX-_x001D_ÃÀQ?_x000B_Â_x0006_{±ÀèN4ßþÅ©ÀëßQÈI¼À£¡¼§oÀÀÔÞk*q±ÀÎL_x0018_Õ_x0008_À²·ä¾zá¸ÀûLµ/o®ºÀ¸3_x0001_&lt;_x0010_pÁÀr¢û_x0002__x0006_F_x0017_ÀH®ÏÉÀî_x000D__x0013_³Ì	¯Àdm_x001E_ÿ·ÀWÍù_x0005_ºú¶ÀÏ7vÚôÕ°À_x000D_Þ_x0001__x0014__/¿À_x0011__x0004_@_x0010_®´Àõ_x0015_SÄÀ¯Tx«ÐÆ²À¹Õ)ÛÁÀVÑ&gt;*¬ÀÔs'F©ÀRî_x0006_Í¹À ÚèG´KÀ_x0003_0K¢_x001E_åÂÀ|_x001F_UKØÂÀ*&lt;³Z*n¼À¬_x001A_B«ÚºÀ_x0014__x0008_"*ç¢À_x0008_¦;·_x0002_òÁÀP¨# ôÀì¯è_x0011_oëÀÀ`0ïVºÀ_x0002_bAæ¶eÀ°}þ&lt;ðµÀìP`Ï¼¼Àù àõ¿Àè,¥×.dÀÙ_x0004_u¸ÀÌ¿_x000D_µéL§ÀlÜäT8ÃÀ_x0003__x0004_¤Éá¨rÁÀ_x0003_Y_x000C_ùRÀ¸ò_x0002_ù(ìÁÀkeù-_x0006_W¾À8V_x0007_%_x001D_6ÁÀ;òwÞ¼¬À¨ð4d"À_x0003__x001A_*ººÀ "ê!À5x_x000F_ëÈ²Àvø¦$ÖÁÀT6Vfw9¿Àpý*dÁNÀT(Õjò¯ÀÈ"wB_x0014_¡ÀÐÛÿö}¥ÀtZÞÈ¬ÀN_x0013_=&lt;GGÁÀ÷ÑAöZÀ¨¬_x0001_&gt;#ö¶À¢,_x0018__x0007_$¤À¸Û!È­À¸D¬ÀX_x001B_Ê¦xÀVÅR±_x0012_¶ÀÎ®_x001B_S _x0007_¨À îÚfÃuuÀ+ãE(Ö_x0013_³À0·¶f$À¢¸#_x0019_l½ÀVÑ¾#-±À pFz_x0002__x0006_Ö³ÀÍè&lt;_x0010_¼À/ÿô_o·À^2_x000C_"ô¶À0L _x0016_Ö´Àóg_x0017_ÑªÀË^yNõ²À_x001E_R#i}éµÀus_x0011_¥Ýw¶À_x000B_xwñ~³À!%]z¸ßÀÀ@+uêáxÀæ_x0005_üB´§À_x001E_3S§_x0008_¬¥Às²vØe)ÁÀËÁ6ðè´Àág2a_x0018_ÀÀT%äST"®ÀpûÃ_x000C__x0017_¶«ÀC÷í·µ´À_x0002_§)Èí@À@[z`&gt;lÀØm¢Zz»¤ÀVQµØ9ÀÀQ_x0013_d¹OO½ÀôÕ_x0015_ö£Ö¼Àä_x0004_iÁ&lt;#¢ÀoZ_x0015_Öî¶À4²_x0012__x000D_ÔüµÀNì@_x0001_ä¿ÀT_x0003__x0003_&lt;;ÃÀ½Ï¨_x0014_¸ØÁÀ_x0001__x0003_Ú_x001D_^_x001D_¯·À!_x0011_BÕæ³ÀV_x001C_àÍ!Ý¶À\Ö"Å°&amp;¾Àà;Pº½ÀL_x0014_`O_x0010_¾Àh_x0004_E&amp;ÄQÀÀÌît_x0015_À$Tº¹À¸G×½=3¢À_x0018_únaÄ.ÁÀÿñi¾ÂÀêâE	ø¸ÀPºô¿ÃÀ_x0001__x0010_&gt;ÚYÀÀÀHmå~®m­À¯_x0016_øØ[_x001A_³À}_x0019_å+b4¼À_x0001__x001B_7_x0008__x000E__x0014_wÀù×È¹SQÃÀ Úí_x0010__x001A_¨ÀØ¨8_x0005_N±À_x000E_pkÕ®¶À¨_x001E_Ù°ñÀÀ@·µ¨rÑ¤ÀÄ±ÓQ°Þ À~_x0002_5_x0017_ÃÀà)Ô8rÀ+CíUÅÀÀÆ¢%_x001A_A¶À_x0001_«]}:RWÀÀóÞ-_x0002__x0003__x0016_¾ÀzIÒù;ºµÀ_x0003__x0014_j¯1_x0010_ªÀP;+;_x000D_rÀÀÑ_x001C_&lt;¡¸À_x0008_T]|®À64_x0015_|2¬À_x0002__x0007_4=ðþ¥À_x0004_#Þ`g¿À4_x0017_|BÀÀô_x0001_¤H_x0017_^³ÀÊ_x0010_Ó.&gt;ÃÀ-Ia;_x0006_ ³À±·_x0018_Fyë°À_x0005_:¬Àö½ÁÀp_x0008__x0003_õú@À_x000E_ódÍjÇºÀ¸_x0014_îÔ)§Àfÿó÷:¸ÀÜæÖË,ÃÀxu¤ü_x001E_2À,lu¬i¯½À+s_x000D__x001B__x000F_²ÀÕïûÛDÉ±ÀL_x0002_TÌÏ=¾Àç_x0011__x0002_!È·À|å jD_x000F_·À Ùs_x000B_Â0ÀÖ_x001A_	À^q³ÃÀà§_x0011_§»{Àòë}è¼À_x0001__x0004_g1_x000F_õkÄÀ¾ô)´eÁ®ÀfZ¤wé¿Àl}èm_x0002_¿À_x0010__x000B_Â(CðÀxÙO1_x0010_±À3âz_x0016_ßB»À_x0003_yy²mÃÀ_x0001_ÕåB×ÀCdb¸ÏÆ¸À55Þÿ_x0003_µÀÔ{NÓ¼;»À:jR{3¾À@Éâ_x0016_ïYÀOô&gt; KÃ³ÀÐ(._x0014_x\¡À_x0002_é´"¸ºÀ¦W¥"U·À=¢_x0001_â¦@°ÀH`_x0014_¦ÀôØw_x0018_óß¢À$ÛÑ_x0018_æ¤®À¨owXég»À¸Ñ¡z_x0002_Àú2hãªDÄÀÐ$qÿ~¶ÀÔ§ôÅ­°½À_x000B_lÓÏÀÀÎÝ5ØQ»À­=£·Í=¶Àð¯/­mÀ_x0012_&lt;a_x0002__x0003__x000C_¾ÀW!ë»L´À_x001C_Xðß«¾Àp*}l»À4°]\ÏO´À	_x0003__x001B_À)_x0001_ÀÀBèòôä¬¹À¢Ú/q§HÄÀ0_x0002_?o¦ÀÃ_x0015_^åðÕÃÀ0]©5QîÀ¨í_x0006_'ò1¾Àî+n_x000E_/¼ÀMÒ_x001A_=ÊÄÀæbñ­KÄÁÀh­ wÝ_x001A_«À_x0014__x0017_¨¸§¯ÀÚ^ÀG¢±ÀëB!3ó»ÀZ2ó¯É&amp;ºÀê8½Ql_x0001_ªÀ·Iyb§·À,HqÖ+ÂÀÙ_x0019_wie_x0015_¿À!â¬u¯ÁÀRDbU_x001D_¦¥Àe 	#ÃÀ`Å_x0006_0¯ÀÚßR©À_x000E_ûúFPO³ÀUkd,¡À4_x0019_ìÍ_x0016_¢À_x0003__x0005_èÂ4ë_x001B_q¢Àék_x0004_¼J²ÀÂÓðãg®ÀÃ_x001A_Ï_x0012_³mÁÀ_x0003_*ay_x0011_lÂÀ¼Â_x001C_,ØÄÀFíRb±yÀÀ_x0010_ÝõÜ?ôÀ,Ì#°Ôt³ÀOTÒ_x0002_¶ÀÀ×Ç'_x0004_öµÀâ	E©õa©ÀàãV*²ÀV©sdÀ_x0002_^$ÕNöÂÀ_x0008_Ë_x0004_£_x0014_ÂÀnW_x0019_7ôuÃÀÙ-sÑ-ÂÀÄÿb_x0004__x0015_8±Àðö±É:Àh _x000D_À&lt;ÃÀákO·BÄÀhòZÞìrÀs§¬®º~¸Àë6f$³-ÃÀî¥Ãþ²ÀK¢ÓÄhÁÀòZþÁ¦±À¥·=3w6¸Àôï pMªÀ`&amp;:Ð_x0001_ð À_x0018__x0018_õl_x0002__x0003__x001E_i¾À_x0007_Êjç¯`´ÀÄpåW_x0018_W»ÀÊÌ_x0015_ÂÀÊu&gt;µl_x001D_¼Àxð_x0001_~OÀÀ@²_x0017_²ßIoÀDä-¨¤¤¿À($âO_x0016_ÐÀ0!ÔmÀeÁÀ)$Hõ½°À¿D_x001B_ämµÀ@&lt;¼²_x0010_mÀÚ¹­,Ú_x001C_£À_x0003_`#¥÷²ÄÀ¤|_x0003_=	@ÀÀ_x0005_ÚÃj®±À@ãÒ@±_x0018_Àl»u|úÀÀ@E!Ø_x0017_4ÃÀÈT_x0019_¤_x0012_­ÀcËi³Àå8_x001E_&amp;_x000B_³Àà_x000F_å_x0002_4À}_x0019_¨1Ô_¸ÀÈ_x0018_îâú½À_x0002_-_x0002_l¥_Àx×_x0016_Ç_x0001_­À×¸Ýrxl°À"Ò3T¸Àæ·DÉ;§À¨¨.©­´ªÀ_x0005__x0006__x001E_`ðh«ÀÜó 1"À'f_x000D_×_x000E_»ÀNËÚN¡¦À¡¡AW_x001D_Àþ¯_x0006_C=ÁÀ¾çpDTQÁÀa&amp;)\_x0017_²À_']ëiºÀp5È¾TÀÿô¹r¢À_x0018_ÆäûÄÀÄ_x0002_XÜÿµÀ_x0015_Í_x000F_¨¥±À¿é_x000B_å°ÀX!_x0018__x001E__x001D_±ÀÑçÕfOxÄÀ`µºÕ_x0003_Àÿ¶/üV0¹À¼ð_x0001_?Éü±À@l0êiBzÀ`_x001B_ØìãÀx;ÊÐ¯À×þã¸×¸ÀÛ_x0017_Ë_x000E_;·µÀ_x0004_3_x0008__x0014_÷,¦ÀÐNä°_x0011_À_x0010__x0019_CtÁÀÚe&amp;k©ÀCVjR»¤ÄÀ@ï+É4bÄÀ_x0006_º@8_x0002__x0003_IÍ¾À~¶p_x001F__x0010_¿À Æo±ÀÀJâ_x0013_ÁÀØPµNö·À@þ1 ªÀà_x0001_§OÛºÄÀ_x0004_£^9_x000B_©À¬Wµ Q©Àp&gt;_x0015__x0004_kÁÀ_x000E_æã_x0001_°À_x001E_ïf£Ó¦À%];"ëÀÃÀÂ&lt;®L¸ÀÄÆ_x0004_%ÍÏ«Àã_x0010_®_x001E__x0006_®ÀP:²Ã_x0003_ÀÀL¹*6¥ÀÀoH_x000E_»J÷·Àª²û_x0018_Z«ÀIdðÆ®Q¿À4S_x0018_¸?*ÀÀÖrÌÔõF²À}¼üù+ÀÀ_x0014_Ñbe_x0010_]ÂÀØGã	;ºÀ¨[o/_x001C_©ÀÀHC(ÄvÀÉ_nÌþÃÀëÓë@{ ´ÀWrùXÄÀèèÕ+ÉÀ_x0006__x0008__x001A_æÉ`Z¬ÀÜ¦Sæ_x0007_¢ÀªßÝÎ|_x001D_·À,_x000F__x001E_~ìÃ±ÀTd_x0003_Î_x0004_£À_x0014_½}.e¾ÀÖ_x0005_5LÄÀ_x000D_EV_x0013_vÀÀEôÌê*´À_x0017_êuð_x0012_ÄÀð)=¦AºÀ_x0006_ðñ;|ÀHÄ_x0013_#c¦À`=ËÌ_x0001_Àðýò(_x000B__x0006_Àz'x_x0007_èÀÀ@_x001C_;l.ÓwÀ7ÜÔð}»À ïbn0gÀ¨L_x000D_ÙUÄÀ7Ø*xÅ­ÀÂN°¬_x000E_U¹ÀºÐ_x000E_Ñ{¶ÃÀ@Ç3ß"yÀEðåKÍtµÀ*ÿ8Á_x0015_¨ÀLFyìÛÃÀHãf¼ûèÀ@_x0014_ ù~\¿À w_x0002_µæ¦ÀË¥vÔ_x0011_¨¾Àè7¦ï_x0001__x0002_iÀM Wg:_x000E_±À_x0018_¢ì19ØµÀ@0%Íä~ÀÐ_x0007_«óÖÐÀH_x0013_y°é®À@ÓÄ)ljqÀ¦ÚðÖ5Ï´À¢}Ý»Àx$ÖEyÀ^îG_x0012_÷ÆÁÀÀÝ$&amp;d;À_x0008__x000E_)_x0010_GºÀ||íl_x000F_&lt;¢À )_x000F_¹lZÀÀ&amp;I¦;{ÀTºgp¨ÀâpSu_x0015_Â¹Àû"óçec²À_x000C_ÛYq_x001D_ò¤ÀR¹«k¿«À Y/ÎqÀ¹ôs&amp;ÙÂ½Ànp_x001E_º |ºÀ_x0014_Í2ÂÀÀ6KÇ´_~ÀÀZþ%Í©À ¶ä_x0001_q_x0014_ÀòRN-X¸À6`·í;¶ÀÉËYæ©À`Oãî¬À_x0002__x0003_PS¡ASÀçÑ{éËÑ°Àèí@ð}éÀ[9#8ÄÀbN_x001A_©ùq¼À7BM©_x0014_´ÀÚC²_x000F_Z_x0011_ÀÀ_x0007_*kÂÀNÊh#l¨À_x0018_A_x0012_'-À/ê}´À_x0002_Çq¾yCÀê\9¿%úÀÀàØÍ¸?wÀð£cÝÀ÷teI´À_x0002_¦e¯Ý;ÀN¹Om&amp;\·ÀþºP_x0001_-j¨À"JHÍ²Àª_x0007__x0011_µÀ@¢Ù¸_x000B_wÀðy_x000E_÷Ïó ÀËRÜyE«ÃÀòò[­S'ªÀÆÜv¹7ÀÒ;[5_x0010_WÀÀ 0À_,&lt;rÀçÓæ&lt;àñ·À_x0012_ÀnE!§À_x0002_¶u_x0004_=l¾ÀÒÍp_x0003__x0005_PI¾ÀHñä_x001B_yóÀ_x0007_qËþgô³Àmëê¢P²Àè~í_x0013_~¬¡À&lt;MJ~» ½À¾NÕ¤§¼À ¡Í_x0008_É¿ÀktmÑ×Ú¾ÀÒèd·Ê¾Àè.ç_x0017_ºÀ_x001E_ø¬ÀUË»§_x0003_È°ÀP*8nêw¡Àà«º_x0004__x0012_À_x0008_2qt¡«Àðé}ô`BÃÀ`ã´_x0015_úìÀ_x0003_Æ(Ð_x0011__x0005_vÀ_x0016_Ñ­`§­ªÀn_x0010_^LèÂÀÆ¯mÆºÀXÙ¥¨X£À7_x0002_'Ñ_x0001_³ÀÃí×-SÁÀ nQk¿$uÀ:&amp;mGÚ³À_x0019_ðÐ­@¶ÀÀ_x0014_m5É_x000D_¥À?4àÄÐÓÀÀWMÁ¸í¸ÀHt¼_x001C_ò£À_x0004__x0005_	1×^&gt;±À$ê)0ÃÀ»)s4ù:³ÀD¢³#)7¡ÀI@Un_x000F_ÃÀbÐÊ©±ÄÀTe_x0016__x0002_4¥¸À0¯Ú`*¿¢ÀµO±dò¸À÷Ç3ç»·À%/:_x001C_´³À à_x0018_&lt;_x0013_ÛÀPÐìOu_x001B_ÃÀ=ßÝ³%¾ÃÀú6X5nÂÀÀÜ¾qïÂÀp«~_x0018_°À¶ï=_x0001_L·À4pßE6¶À_x0004_+Ë¶À-ÅÈ2{UºÀ _x0013__x0016_Ä»ØrÀ¡°±ýõÃÀ®vú¡âÂÀ²`¿$ú»À÷ T¥[µÀå¿ô0_x0008_½À*_x001C_/&lt;_x0003_ÃÀrÐ!Â^®ÀôT:´ß³ÀÖÝ_x0016_OF_x001C_¦Àï«;@_x0001__x0003_L×ºÀà_x000B_ÖÇÚÀ8Z_x0001_¸¿4ÀËiü§Ý¾À_x0008_Fy×¿0À\6Ý	r©ÀË__x0013_í³ÀaMÇuÁÀDA8ër¬ À £/m5²À¸_x0004__x001F_Îå£À®Y»_x000F_%¼À$ße# 3±À@_x0002_;J?¡À¦ºo2xø¤À°cÂGÅÀ_x0008_XM_x0007__x0018_ÁÀK³gQ=¼À´&amp;iN3»Àã9Ø'v_x001A_°ÀÎÒHtÀÀFÕø6¨À{ÎØóö[À4_x000B_):öëÂÀýÞký½:°ÀÀd2òõ_ÄÀ$3Ñ_x0013_B­µÀÀ_x0008_cÔÚqnÀ_x0001_f_x0008_Æýt§ÀÊ&amp;3_x0003_çË½À_x0004_È*U_x0006_³ºÀ¸°ºzÀ_x0001__x0002_àÑ},_x0008_sÀ5ÿk:¿À@Ü0¨e§qÀHÈ5ö?ÀpnCï·¿Àh÷ðªÌÀ_x0003_°_x001F_oXø¼ÀÀ~ÜçÀmÂ&gt;¢ÀÀÎÐ"%À ÀIôÖ°_x000D_ÃÀðõÎ_x0011_ÿ_ÀÀ_x0010_Ñý_x0002_À_x0001_gìsq_x001D_¯ÀÌ1±DÂÀFÄ%_x0006_&gt;]ÁÀÔ_x001B_Uf¢ÃÀ_x001A_dþÖEP¦ÀÜùh~©À,i&gt;ÇØC¼À´H_x000C_óÀúÁÀ_x0008_RÂ_x0002_ò½À_x0015__x0016_ö¿ÄÀG¨ÔUw¿²À8³Ë?Cî¨À]âzÌá$±À_x000F__x001A__x0008_þ5óÃÀã_¬ik+¸À^äº³Ì¡ÀZ*|Ìê¢¨À[!4Ø¹ÃÀÄöäñ_x0001__x0002_ë³»À_x0004_JÈc÷°Àc_x0012_t"Q_x0004_¿ÀÒL¥Íva¤ÀØ+_x0019_ïÈ"ÀJV	ùak¬À_x0001_pïíLtÀ_x0014_?_x0005_Þ¸.²À½_x0018_]ª_x001F_	²ÀMâñ_x000B_ðñ²ÀóÃ»ú.ÁÀ`w_x000D_"o¢Àíùhs4ÉÃÀ¡XòËÝû·ÀH¾Ù Ù À_x0010_?[{À¶ü¦}¢V¥ÀÒ_x001C_=ÿ'¤ÀcÈÑ×@¿À8|Ìÿ¸ÙÀðcSnTíÀ´{_x0006_ÜßÏºÀl_x0007_ ¼_x0003__x0016_¹À!ÆÄ0X´À_x0004_	î:Æ¶ÀUIèç¹ÀÄ_x0010__x0017_V[æ·À(ô|ûæ!¡Àø_x001B_,{®ÅÀÉùÏJà»À K_x0011_çÒÁÀª_x0019_"	y·À</t>
  </si>
  <si>
    <t>c2ec829a375cda7adf12219e7813c60f_x0003__x0004_8¼èðy&gt;´À_x0018_v¡gmÀ­#P5¹À_x0011_\U_x0015_~6ÄÀËxúíêÃÀëßTßw¼ÀC1ø;_x0010_ÂÀÏ*	¾_x000E__x000E_´ÀÐE£¥À~p_x0004_ife¸À_x0003_ÖB§c§À_x0010_ÑXé#À_x0006_!JD_x0018_K®À@_x0002_³_x0016_ÔgÀò,Kb}i¦ÀB[ÌS¥À-_x001D__x000B_¤°À8°¬_x0001_ÀHÇÙøhÄÀx(Õ:_x0017_?Àçç_x0015_&amp;õTÄÀë_x0016_ë¥ÀÄ;À_x000F_¾ö¥À¶Ðäc¼À¦"j3sÂÀ_x0008_+6_x001A_79Àå6&lt;ÒCàµÀ_x0006_M¼ü½À0Ñïè_x0014_cÀn$é_x0005_'ÃÀhíG_x0005_ÀÀ]Bÿ_x0001__x0002_S&gt;µÀ_x000C_ÜQõ1´À}	Ââ¨\µÀHãÉïâ¿À²µM_x0006_ç±¸À.º&gt;Ôþ½ÀÒU_x000E_s ,¶À"¹_x0013_~#PµÀ¡y;ôÅ_x0013_¼Àà tm_x000F_Àiæ_x0004__x0013_ÁÄÀIA_x0012_Ï5_x001C_µÀL°|Ãæ_x001E_ªÀ_x000E_,Êx_x0007_ÃÀGU¥wì}·ÀÂ:%Þ¨À_x0007_l_x0008_¥_x0014_½Àð@èô/=À4Lðtí°À¬á|M{qÄÀ`(jfn¹À´¾ï_x0014_G$»ÀÀ#Áê^_x000E_ÀÛ=_x001F_Lgö¹À_x001F_çóÍ½¸À@ÿÑ_x0004_ÛÀ°¶D9¦ÀmËaÑ;@ÁÀþ'³Ôdi°ÀÐQc)óÀfÕ7ßE¨À_x001D_Nvf._x0004_½À_x0001__x0004_4a´ÂªÀ_x0005_¸Ïç&lt;t¾À@VgeÀ³¿p­¬ÁÀÆ_x0001_sµ#ºÀÀFâ\i]¤À¬_x0011_¹»í¢Àé0OÃ¼À_x0013_0½Ñ_x0013_¡¶ÀýF.w«³À ¼(Ý½ápÀö_x000B_ÜH_x000F_&lt;¦ÀN_x0005_L_x0002_¶¼ÀZRÉ1ÊÃÀ_x0018_Ý*_x0007_¥_x0010_À$tB ÀÆp\Î²À¤_x0010_-_x001B_Öz®À ¦«Ö¤À1¸bz«c³ÀÏ-ÊÀ_x0012_JÀÀÇTÿ%¸À_x0004_PèiÉ«À_x0004_÷õQ§ÄÀfå~?i_x001C_ÀÀÁÞ_x0002_^Àþ&lt;sÚÁÀé³*asªÀ8+?,À_x0003_ßM÷cZºÀÀPb}/fÀ&lt;Áè_x0004_	5ªÄÀ_x0010_;W_x001F_q,À_x000E__x001C_Wk¶À¿_x001B_Â_x0002_í°ÃÀªö½_x0005_¸V­Àh;ve·À	0_x001B_-Ã¾Àà~}ßºÀÊ_x0006_×ÝIô¦ÀàÐ5%_x0001_À_x000B_©@ðy¡Àa¤¤&lt;_x000F_³À_x0004_GL_x0019_EgÀ_x001A_ÌñRY­Àç®F¨z_x000D_»ÀíX)Ðw]°À zôv7_x000D_À°_x001C__x001C__x0014_¹_x0012_ºÀÌg3nánÀÎ_x001E__x000E_ÚTQÄÀ fë_x0012__x0001_BÀÀ?uxOô§À6w+-._x0011_¼ÀØ[	_x0008_µÀ_x0010_×_x0007_û¡À¬Ü¡´­i¢À_x0008_Â_x001A_*¬£ÀÀ$¶ÀÞ_x0003_ÃÄÀIË6DEÃÀ _x0014_*«úÀ]ÏR_x001E_ð¶À_x0001__x0004_¸Èo´W_x0016_À|Pc´÷ÃÀ@Hô¶ôsÀfR_x0010__x0006_±ÀU³#Á¼¶Àèz_x0013_§LtÀ.4_x000C_Ç&amp;¨ÀEÐ0º¤_x0008_³À@æ_x0002_3éJÀU~ü_x0013_r_x001F_¼À_x0018_õá(\M°À_x000F_­ ÁÀ_x0004_&lt;,ÜU¨Àd¶_x0013_w¯¼À_x0006_êOÑµµÄÀõ¤þ_x0018_½Àzcc_x0011_gì«À&lt;Õg`ü_x001B_­À³K¯çmìµÀRt¨W¼ÀªAé|¶À0æ¬üÀ_x0008_-¸=®NºÀ°_x0001__x0014_±¡À(&lt;_x000B_oz×Àfj}P6¤À_x0003_öà_x0015_V»ÃÀÎ¯}+ÿ½À-§ú÷L²ÀÇ¹ßVZù°À_x0018_ÛâÅÓÞ«ÀH_x001B_ÕÙ_x0004__x0006__x0018_¿¹À	_x001A_{o´ÿ¼Àöá3z»U¿À_x0004_¶Á3_x0006_§Àl_x000C_Ù³Àj÷¨ö½ÀD&amp;õ|¹Ì®À¬}¦ûö©À`[_x0001_ ÀvÀ:x¬jÜ¼À_x0004_Ýí÷RÄÀ¸Î7-_x0005_ØÀ,{¯úù¾À&lt;Æ_x0011_6SF»ÀJr²=ã®À.è×óy|ÀÀ:ÄÔãµÀ@4fË®À_x000D_kÍ°)ÃÀh{v³R_x0002_ÄÀ$¶K_x000D_Z´À _x0004__x0001__x001F_CÀ_x0011_*­ØQJµÀ OùäÉ¹ÀòC_x0019_pS#³À&lt;_x0014_æ&gt;d¿À_á.T7I¸ÀCà_x0012_;}ÀÚ_x0003_¯ë»ÀÝ©#ÄP"ÃÀ6Ñî_x0018__x0010__x001A_¿ÀÄFòÛ_x0015__x0012_¡À_x0002__x0003_ç±éùJ¹À¬Ä)j°O®Àp_x0001_=¤_x001A_À_x000D_#¾Î±ÀEÓAC;µÀ?+õ.S.·À`2_x001A__x0011_7sÀ_x0014_"«_x0010_T)³À	ND&gt;þ/µÀBA*qV_x0008_ºÀ_x001D_¦_x0013_W:_x001D_ºÀF7E_x0019_­ÀÄÌ½E$ö®Àwz?!{ÀvÂ~eP»ÃÀÀÙ	=MÀÀ_x0004_ þzkÀÈ÷½¦V_x0008_¿À·fÎÕçÀ°Àe_x001D_mXÉ¨ÄÀ.Øò_x0002__x0004_ÂÀíð&amp;_x001F_ÀÀ $ÇvÂÀ_x0001_ÖyV¸¶À©»#_x001F_îÌ´ÀêÑÈ²Þ¾ÀJElÖò;ÃÀD?»»½ÀhÝÒÚï°À[¶·3¸ÊÄÀ'IJfk0¶Àüxyd_x0001__x0003_h¹Àú_x0010__x000B_ÐÔHµÀ,µ;&amp;ß¼ À_x000F_å0í_x0013_½¼ÀÎ\aø7RÀð_x001F_R]J_x0011_À6ã(Su4ÄÀ¨á)mäI»À¥_x001B_ôÜ´À¼_x0001__x0019_ ³_µÀû[Ìûâ¹Àü  »÷ë¹À°]zîOÀ·c"_x0001_¼ÄÀ_x0018_³¡B¡_x0010_ÀÅÖ0FÀ²kò_x0004_qlÁÀØ°z4¢¤À&lt;_x0002_Í9º¿¦ÀºV_x000B__x0003_6ä¿ÀzTè5_x000C_¹ÀüæøC½ÀÕ¡ð©_x001D_ÃÀ_x0001_ ½=HòDÀ$V2·ÇºÀHaIØ¦£ÀÿwÊÜ_x001A__x001D_¶À Ê_x0017_tïÀ!#ÿ_x0012_ß¤ÁÀ`_x0004_¹©Þ`ÀÀÞ_x0004_ÿÚ÷©ÀÌ_x0013__x0003__x000F_P¶À_x0001__x0003_,¦_x0011_´ÀFÕHO_x001C_ ­ÀiÊÂ÷#ÅÀkdá{!·ÀO&lt;ÍÜó¸Àíf8ÝÀÀ è»ÞdùÀ*í»çê½À·Íc»]¶À&lt;x:ê¦&lt;ÁÀÛ:Ò²rµÀ_x0010_·¸XBÀ´_x0007_á¿O¡À_x0001_ØC(_x0003_)À««Èöê_ÁÀà/J8p5À9Òn¡´ÀÀ¥Ì_x0003_ËÕpÁÀ)4cëb¾Àrö~í­ÀRË_x001E_RU_x0004_¿À¸¢rýY;ÀÈ óªÀiÖ_x000E_ð¹gÃÀþd#¶:ÂÀ 4²_x0011_)À¨XÓöÄ¿ÀÝ:_x0010__x0002_FÂÀzÑ_x001D_¡çºÀ_x0001_`;AzNÀX±½a?½ÀÐâ|F_x0001__x0003_ü_x0005_ÀEM_x0018_¾J`´ÀëÙò¨ù³ÀØ£uzd|À®¹_x000D_I3½ÀZA§í&amp;ÂÀ6ekWÙ\´À_x001C_@¹Ü»ÄÀÜÐ2©¦Àµu_x000C_.u)³Àø[H_x0002_IÀ%Výà²o°ÀQÝºÆ=ZÄÀmìÄ_x0002_(mÀ´eY 	ÊºÀ¥d7¥ÃÀ(®_x0014_ÏO°ÀmgºdÃÀhb_x001A__x000F_§¶À?I½êÂÀDç_x001F_â ÀÀ A_x000D_(°À*__x001F__x0006_/­À_x0001_é¼_x0007__x0018_À¨28¿é¿»À@ßPé	Àqç/ñl;°À_x0001_Ìdú£_x0015_sÀêÞãf¾ÂÀïG_x000F_ÙãÃÀúûÃ·À®Ï_x001F__x0003_úW¼À_x0001__x0002_?-À_x0008_WÀÀý°L·Ô¹ÀëÚWM	`±À_x0004_Ç_x000F__x001A_&lt;½ÁÀg[áXßßÄÀ¶õmC_x000C_­Àv²ÁX¡»À _x0002_w·ÜÀÓm_x0016_¹ÄÃÀ1¢ª7kÂÀÃR0¯ÂÀæÕhºáÁÀ½ÿ_x0016_¾_x001A_°À,ÀæÖ¹ù¡Às_x001A_RQºÀ Oã_x0007_ÔÀð_®´	.À_x0012_{º_x0019_ºÀV½L~ýÃÀD@ÒÝ"z±À¨äÜKÐ}ÂÀnüoòêÊ½À]¹0] æ½ÀëÍÜË©¼ÀTÊñS_x0010_½À_x0010_ _x001A_l§ªÀÈJ¸ï¾À(Ì¼_x0001_ºÀ@I_x0001_À§¯ìÃÀ ó_x0019_Y²ÀñÔ_x001A_ç_x0002__x0006_:8½À_x001C_·~ïDÎ°Àf)_x001A_¯WÔÀÀø=»üâ·À,_"å`x£ÀÂ_x0016_Gzß¿ÀÝ¿¯ZrþµÀo_x0012_Èë_x0015_·ÀR_x0005_¹öiÀÀ_x0003_õ¡¡r¸Àº8)x6ÄÀrx¤_x0003_­À ñI_x0003__x0007_)±ÀÈ.Ýàº¨£À_x0018_Ò£	_x0002_?¡Àâ_x0002__x0001__x001C__x0004_ÁÀyÔ°s¬¸ÀÔøÍê-@ÄÀ8¯6u^äµÀk&lt;_x000D_TÏ»ÀýÚ0f²ÀÐcßS[_x001B_¼À4ºêÑÕ²ÀP[Ðqd·¢À`ÿ_x0016_Þ**·À_x001A_%ºîb¼ÀFÅ_x001A_wê¾À_x0015_ë_x000B_°_x0008_µÀXÁ1ò¾À_x000C_¾;^sNÂÀúgÿÈ»UÄÀ_x0001_FSÒ»À_x0001__x0002__x0001_ Êõ_x0013_ÄÀ0eÃ1çiÀ_x0010_¶oqÃÀ NÉ_x0003_ItÀ«÷¢Ç²À_x001D_u_x001C__x0008_lÀÔþ:ÝZ'¨ÀâX0{¼ÝµÀ^?ÛÅùsÁÀ_x0015_t/Ñ(xÄÀ_x0007_Û1g¨°À0 Tv_x001F_ØÀ:ÇKù_x001A_]¹À¡_x000E_YhÄÀ0_x0005_ëG_x0005_7Àv.Eå ²ÀØê&lt;ò4sÀ=ýZæÀÀ.¼B#_x0012_ÄÀ¦Gi~þ#¼Àb\K#mÄÀ¥Û´b¥¾¿À|jÁ^_x0019_£À ÊìR­À,kK²ñ@ÂÀL ñ·øÂÀ1"£à¼ÀMd,!¿ÀW:F¾kÁÀ\H#x%ÀÀP19È¿£À:Ï¯B_x0002__x0003_j¸ÀÀuÓÐßh_x001E_ºÀ´_x0011_Ò³¿Ài'_x0011_iÀz$ddfÂºÀpåâ­ÒËÀeDnêÃÀB²äj¯2«ÀTa0¥2*¥À_x0001_XÄWOû²ÀÜg_x000F_¸U=©ÀV4V:ó¢²Àj_x0018_(5ÂÀØõ¸ÀóQ´ÀöRÜ¶À_x001C_N_x0008_{_x0012_x¿À"[U&gt;?¹À`z½â{1À¼£Áß/MªÀD¾N&amp;Çg±À@{{VcÀÐ&gt;¨2¢ÀOÏÑçØ_x0001_´À_x0010_Kh_x0006_.À«ÀÁ¸2ÉÉ3±À`^bÀ¢_x0012_´vÞºÀÔE}U__x0003_½À¯Æª_x000C_ôóÀÀâò]$±ÀFíÞÉxr¼À@_x001C_ÊAF À_x0002__x0004_p4§æ¦]ÀÀækgð@¿À_x0006_[È¶9¨À\5e©¶î·À!Pç_x0016_º\¶À{avE	OºÀ@ià_x0014_]Àè.ö0Ëj¸ÀN3Ô®_x0008_­ÀÇXþ_x0001_+ÁÄÀÊZ_x0019_f¬ÀHI1·ÀÕMØØ¯­ÄÀ_x0008_G{6{#§À@n¹E'íÀKüÏ_x0001_´ÀmÕ^Ì0ÁÀÔü¾_x000B_0¹ÀÄß	ÿîÂÀ­s$_x000C_ëÁÀÀ_x000C_å!Ñ_x001E_¹Àö_x001C_Ùé_x0003_ÀÀÌ}ê¾]ÁÀ=RÖg[E²À$ß§ëV À_x0018_Æº_x0011_ÙÃÀ´b_x000B_óLÁÀÇÌ.'$g°À£Rþ§³~±ÀÄî_x001A_z¬ÁÀÀ"þ"=UÀÏ$_x0002__x0003__x0014__x0015_ÃÀüJ_x0001_AnS¼ÀÚ._x001D__x000B_Ê_x0013_­À­hß¡9èÁÀ\Ã#37ÀÀ çl¾À_x0018__x0014_Ç_x0007__x000B_ºÀmu_x001E__x000E_[ºÀ_x0010_Í§øbÀC_x001A_û³Q¯²À_x0011_×|dD»ÀüF_x0017_òÛ_x001E_ÃÀ"½¯ê6¸À¯æ±¾ºÀ6RfÈÉ_x001E_ÁÀ&lt;_x0010_î®©õ°À_x000E_s_x001A_nn1¿Àp_x000D_YÓÀiHÌ_ÀÀðq_x0008_ÇÀ0¬åjA·Àh·~¡FÀò$üf/³ÀÀ`ÃËáÇ_x0002_µÀtúcº°ÀQálâ.±ÂÀ¼_x0003_¿À¦´ÀHð´ÕùqÀà_x001A_§_x000F_41À5 ó)¡À¿+£_x001C_ØeÀøþõýg»À_x0001__x0002_ë¬Y_x0005_¶À8:è¼_x0005_ÄÀ°§´±ÝNÀ¬úïÝ&amp;²½À¬ÆYËÝ·À_x0002_à¸þ¢uÀÀ_x0006_'êj]±¾Àª¦(Ïr¶À_x001B_bPÇZ¾ÃÀ	_x000B_ø_x0006_ð6²ÀX&lt;}[³ÀXI"ÕàÀ_x0011__x0001__x001B_NJ°³Àt£ý¦e¾ÀÊr_x001B_°LOÀÀetCãï¨·ÀÑ^ë%Õ¶Àà_x000B_fmTÀÀZÉû÷"´À¢[ÔÄ¾À,J_x0011_ñudªÀ$_x000D_i1_x0012_V¬À&amp;¤§7±¿»ÀNb2ýRõ½À¾W_x0006_1_x000C_ÏºÀÚ×]ó±ÍÁÀ£ÜÈI%_x0018_µÀ³Ã¡JI_x0017_ÅÀâÛ&gt;ÆÍµÀów&lt;v_x001D_ÅÀ¸6à/{ÀÒy ß_x0005__x0006_9×°À.EÄ_x0004_Ù_x0016_ÀÀbkóhÛ¿À)ZË_x0001__x001A_üÃÀôãÌ{ùí¦À_x0015_Æ^æ%ÀÀZt _x0019_ÊzÂÀ_x0003_|\Qº&amp;ÀÀv4½_x0017_½ÀXXÙX:À6ÔD#3ù¹À:^ãQ¯À@Mx¦yÀï_x0013_Ã)õ²ÀÙ_x0008_»_x000B__x001C_²À_x0005_*ÍJ_x001B__x0003_;À_x001E_(ºDÑÀÀfò9ÈBÀÀ_x0004_°"_x0002__x0001_ÃÀL_Xâ_x0001_À¶À -«@1©wÀséö/&gt;Ö²À´f¾IÂÀp g¯@Ä¤À)LMb1¶Àú'_x001C_®Ó±À!¸«_x0003_Àö¥§+ÚµÁÀ@_x0015_Û_x001B__x0015__x0015_¼À_x0010_'ØI \Àp§$ÎÞ¹Àá]8Ì_x0006_|µÀ_x0001__x0002_gg0õý¼À}_x000F_÷ËÂÀ¦.Y©F0ÀÀú¸ë]_x0017_¸Àza8Ø)¸À_x0011_ÒùNfµÀÒ_x000C_à,¿À$¸×È_¾ÀüÉæ$_x0006_#£Àö$¨[gÃÀm£_x0017_&lt;_x0003_}¸À5KÖ¥¿,ÄÀ(¤_x001D_!ï½Àx?Öx\¯À¨¡ò_x0005_ªÀVV;ÙÙ_x001B_»À1_x000E_eäªÀTÔÙr¾é³À·_x001B__x001D_)_x0001_©¶Àü_x0013_¡#äÀÿ&amp;íÂÀÆþ|K]±À¸_x0016_Ê,ÌÀ7¯§Ç½©´ÀHÜî_x0001_ºÞÁÀ^òäù_x0014_ÄÀG3%Xpû¸ÀÀ ½  ½À pN_x0013_-ÅÀ,;æ5ë_x0014_´ÀæëÂ®¬ÀËÔx_x0002__x0003_ÐÒ§Àr'Hm_x0017_R«ÀQ÷"¾HÁÀhz5_x001F_.*¢À a¸_x0012_Ñ»«Àºî_x0015_Ô½ÀÀÖß	_x001A_©Àj_x0014_²¼¿ªÀ?_x000B_`_x0016_áÒÁÀZµ ÂÀÀ_x000D_YQ{ä{À.Ä{ªÀÀytè_x0001_%ÃÀØAý_x0010_À$_x001B_¤êµÀz^`NªÉ³ÀPú&amp;ø0_x0003_¢ÀÀ_x0018_âÕbÀz_x001D_Í*è_x0015_ÀÀ4Ý_x0007_¾_x0014_o¢À}¾shñ±À¨N_x001C__x001A_§Z®À¼)'X_x001B_µµÀ_x001E_Ò/Z&gt;«À°jDr¥rÀ_x0004__x000B_±},£À~Z$CýiºÀFó.ý_x0003_ÅÀ¯övdéW¶ÀPQpõ©ÂÀì_x0015_ãÓ¼Àæ!ß_x001B_ÖÃÀ_x0001__x0007_nUDÜC[¿ÀN6(¼r¦ÀÞ_x0003_i}ÈÀÀÚ.Ð_x0003_ÇÀÀï_x001C__x000F_F¨_x0012_ÁÀQ"¬í¥¸À_x000C_ioRc·ÀRÀN_x000C_sZ¬ÀÂ8K8e_x0007_ÀÀò6Ü»Ú¾À_x0001_Înv_x0006_º=À/u¦FKü±ÀIÜBz#ÜÄÀ¡3­ù[Ù·À_x0018_·D_x0007_	´À¸§óf~»À _x0008_r¼³¥ÀÃd_x000C__x001E_õ|ºÀ_x0001_¡2Æ_x001F__x0007_xÀúÊ¨;:@ÀÀðò¹ÀÀ+½_x0004_ïQsÀU ¸þåÃÀ-÷Îí_x0012_¼ÀCIÃ`¹ÀÉÆ¿_x0002__x0016_ÂÀ(6Þ\ÀÀa·ìÔS»·ÀnY_x0005_ZÙ\µÀÆ;ßA_x0013_Å¬Àø#4Æ_x0015_2ÀÙ P_x001A__x0001__x0002_oRÂÀ_x000C_½øJû_x0006_¯ÀSªZV_x0004_v¼ÀÐ+9'ù²ÀFNÈ'Ð´´À _x0004_KÛøÜÀwÖÒÝ7ÁÀ_x0007_$+5_x001C_t¹À.ÏÐE²¤¬À&amp;mªq²ÀúÜ~v^_x001F_¸À"bIX²Àç=bc[%ÄÀX42'6ºÀP³¬c£ÂÀ4_x0012_LAÞ_x0007_ÃÀ_x001E_#_x0003_N÷øªÀ_x0006_¼àÅå³¼Àð«&lt;CJ&gt;Àh_x0016_ªu"_x0014_°À¼_x0003_x÷§À _x000E_ÛS1Àé}ÑK&amp;÷ÄÀà;A¾ÝÊÀä_x0011_?½¯À¿_x0012__x0002_Øx_x0008_·ÀÜxK3_x001D_©Àm~Æt¦¿ÀB]£«ð·Àý½´_x0005_À(ÂÎb9½À_x000D_@®o±À_x0001__x0004__x0014_­dßân¤À_x0018_F_x0012_r4®À_x0001_âS#û_x0019_VÀí=,$_x0019_ñ»À?Nè±_x001D_N²Àô®ÍHÔ¢À²ÙÌU¿_x0003_½ÀÙÑ.¶°À¯ÄÍSû(ÀÀwØôØ¨À_x0018_JÑWðÄÀü	?_x0016__x0015__x0017_«À ;n¼SgvÀÚûíÙ^Å»Àûl/Ì¬@ÁÀî¿_x0004_¬N¸ÀÚã_x0018_Hp¸Àà9çF¡À¤uUÝé¢Àr&gt;ím7?»ÀÐB_x0006_ZXóÀÌ_x0016_9×_x0016_ªÄÀ(p÷&gt; rÂÀøQú_x0008_¾_x0002_²À_x0018_@c?AÀÒ\Ii&gt;_x001A_¹À0,_x0001_%ÄÀË!VLÑÄÀ8¡6_²ÀnÖeÅ±²ÀÜ7kãTb¬À}9¾è_x0001__x0003__óÃÀ_x0001__x000F_Ë=_x0013_ÔFÀ;3`nþa°Àù_x0010_Ë¿Àz_x0008_q¯ªÀ_x0003_7_x0004_Ú%¯À_x0010_Õ8 _x001F_ÎÁÀ(*=³ÅàÀ/¦éÀÀø»°mÂÀÆ_x001C_\~ï¨ÀÐJ+PøÿÀ&amp;7&gt;ØÂÀö_x0018_î;ò¥À9.o9eÀ'YWýú»ÀÔÆ_x0016__x001F_²â£À/ÑTËÀ¦_x001D_d0Ä¥ÀÉt8ónªÀá£ZNWÀ_x001C_ð&gt;_x000D_³ÀÎSÌ¶¾ÁÀ_x0003_èÎäR-µÀº§hMBH«À4ó3×þ°ÀÀ¸òÑg_x0002_Àé2à÷¶Àî0&lt;Å»E©ÀO;Þnn¿Àp±õ_x0018_êðÀh¸É½¼ÄÀ_x0001__x0002_ä´_x0007_ìMM¾À_x0010_O_x0013_A_x001C_¸À+O7ëPÀÀÈ;T_x0007_¾Ààî_x0018_Û_x0010_Q£À_x0018_}ê`~½À ßRÎZ§ÁÀ¢q¥_x0003_È&lt;ÀÀ®ÿ®ê·ÀÀìB_x0013_êÒÀX3Ff·³ÀßQ_x0005_9NæÃÀÂZâ¾C¦ÀhsÆ3µâÂÀe­Ò_x000D_2_x0004_°ÀjÊJÝÓ9¾À_x0015_§Çÿ_x0004_°À¼éië__x000D_ÃÀ_x0003_y Jìî´ÀJJ'ó_x0005_©À.{N¸ºÀõ×U_x000F_|ÄÀVì¦Ó_x0017_ª­Àº_x000C_ÿ*±À"Dã³eê¾À#£ë_x0015_ÁÀp¶#_x001F_À_x001A__x001C__x000B_Ùªû¿ÀôÛÁJ!¼©Àa¿_x0013_ìÄÀÀ_x0003__x0012_OÀº¡¼_x0002__x0003_\Ê¨ÀôÕ¼_x001F_âÁÀP&amp;ä|_x0004_w¡À¿?ª±ÀÀ_fiåvÀXuAþ&amp;£ÁÀ-üWñ½ÄÀ_x0002_!ùNo£sÀ°»ßî²À@ÝÂ(·À_x0018_\k®_x0014_ÂÀ2_x0005_ÆG¼À°GËÙnQµÀ_x000C_7ØüÀÀ_x0012_âFÐÃÀüð×Â¼Àø_x0003_´ÜÊ»¨ÀòÖA[L?¨À_x001A_&gt;ö;_x0003_¨ÀH{ØÊ©¾À4_{ð±©ÀèðÌvLnÀ_x001B_æg2ÎÄÀ|9`ýQ©ÁÀ_x0001__x000C_wÄÃ¹Àai×_x0016_¿mÀ@ësqzHaÀ`_x001D_òã%_x000B_ ÀHæÚt·À¸\_x0014_BìÛ¤À_x0008_ _x001D_mAl©À"3UcÒ_x0004_´À_x0001__x0002_ÈY_x0002_£Ò·À©E_x0012_(7¿Àµ1¦ûÀÀBh1¬¹À_x0001__x0006__x0012_Í¯I~ÀJÕ7ô%)©À¸ªÞ_x0010__x0007_øÀ0_x0011_)_x0003_gÀ_x0002__x0018_\C_x000B_¼ÀÌW¯,Å§ÀàO×Éu¦|Àac½®´_x0007_ÄÀAUÎÁ7ÀÀ³Âj_x001A_m½À_x0010_ç2¾Àïy*«ûÄÁÀ_x000E_w_x0007_¥ÂÀ\êøU´ÀGï¦°?ÀÀ¥=óÜ&gt;+´À¦½9_x001D_bûÄÀ8ÓðxÌÔÀ_x0016_l(_x0016_`Ø¶ÀÜ_x001C_i$ïÄÀiG´óf_x0011_ÂÀ8_x0004_K=?´Àr*rÛ¥Àp¾aÀ_x000B_F_x0001_ò_x001B_È±À ítZ&amp;uÀüIÊà&gt;¾À©}5\_x0003__x0008_2_x000C_²À²Å!QF ÃÀ8¯´\¤À5©_x001E_¦_x001A_hÀr_x0014_géN°®À'F?Là÷¿ÀB6_x0003__x0004_½_x000D_´ÀZÈ	m-ºÀ¡[Ü²À 5"ÔrÀ99¯_x0010_RÃÀ¦N%X9jªÀÃÃ_x0007__x001E_M¡À_x0014__x0011_\KiÃÀY`ÕÈÇ_x0005_ÂÀËé_x0017__x000E_#¹Àà¥®*i°À_x0002_âýëÔ½À(jäóÜ9ÃÀ­û_x0004_*Ó¹ÀLf.B_x000C_ê°À ¬$_x001A_³À0üNá_x0001_Ù½ÀÐ1ñåÿÀ±_x0005_j×9_x0006_²ÀîÏvÄÀP&lt;Òp" ÀØZó3³ÀÍiî`?@ÅÀ@_x001C_9·0Ü|À~]BÉÓÀÀ@_x0016_¡¹ì£ÀÀ_x0001__x0002_\EõÞ¥À-ÇÇ£ÚÃÀ_x0002_8,êÎ¯Àà0ößÀ ÏkK_x0002__x001F_¤ÀÅ_x000F_3éyâ¸ÀÄß_x001D_9iË¹Àö=ÅD÷ÂÀDYH_x001B_ ªÀx¢C×Òx½À©_x0005__x0014_Ñ~L¼À_x0003_çLÒÙz¶À_x000C_ý×P¾§Àþ»3¡­Àw_x0003_=MåÀÀè/o)8rÀfµ]CRÁÀ Øþx¤ÀÐ.Á¹l¤À&lt;_x0003_ï\_x0011_¯ÀjóGè^ÂÀ­Ô_x0015_cÜ¶ÄÀHqfW¡C¼Àh`;p:,±Àí:¢íI·À¢6m¶_x000E_³Àp	#næA À`«ªòÊ_x001C_¹ÀTÿ]¢À r_x001B_[_x0003_mqÀ_x001B_~¦r±ÁÀj¾ñ_x0004__x0008_æR¾ÀºXÆÃj$»Àl	=¨_x0016_ÄÀÎ6åV¬À_x000C__x0003_YÔ§§À_x0004_Q¢ÄÃÀÀ;t¢tupÀD_x000B_ðSè¹©ÀØ_x001B_·³}·À_ÉY¬ÀÀ_x0018_Å¨pt_x0006_§ÀF:Ç`V_x0003_»Àzú&gt;´å¬À&amp;*PW-.½À_x0001_UH3TX±ÀPC_x0005_Àô¸á¦rÃÀØI@Ï_x0014_»À@L_x0016__x0017_ý¢Àé¾&lt;Ì!ø³À»Ê3íw³ÀÀiiFMj³À_x0002_æ=ÚÉÁÁÀr_x001A_[?Îâ»ÀpNÏ%¹ À@õô_x0019_üÀ~ÁSÌ_x0012_ÕµÀ_x0018_Ò_x0001_{õ¢ÀmC~Î-´À_x0006_×Ð#n_x0007_¨À_x000C_RT6ìs­ÀÅÕªÃÀ_x0006__x0007_,&lt;µÀ_x001E__x000B_=oû_x001A_¶Àö¡À½Ä³ÀMöJÄÃµÀF¸D7W¨ÀHÝÏÁÀ_x0006_û}Ü	oÀqË_x0004__x0005_-°À_x0006_²I¤ºx»ÀìÈ/_x0005_î:¶À_x0010_Ï¶¢·fÀ_x0010_°Rû^ÇÄÀf^/TÑZ½À`ñýÚº~uÀHcUì_x0002_·Àòª¸âöTÀ ?×8¹zÀÖgVÉ5ì¨À8âå®âö ÀÏ_x0018_w_x001F_@Ô»Àöøá_x0004_¨Àd.õë:r³ÀX_x0003_ä¾ë ¤ÀÍ_x0016_ZÔÿ¹À`ë­L9À@rBÕ_x001D_¥À úpb\rÀþr{s©À­Ã¹Ý_x001B_ÖÄÀX,´i_x0001_¯À¸ÑÏ[©ÀÝh_x0013__x0001__x0008__x0010_Àßg_x0011__x001C_2´ÁÀ_x0018_8¶ølè®ÀX§3UÀæhÄB¿Àôid¾ÃM½À¦_x001F_^°Ë_x0016_¨ÀxHT^¦PÀ½_x0018__x001F_óò_x001D_ÀÀbT»Rà·À|VýZ".·ÀÀ·'_x0006_ÍÄÀ²,[.A¸À2«ÃP_x0001_«À²b_x0004_9í®ÀÀ_x001B_bVÉÄÀ I^Þ¡¡ÀpàIÂnÁÀJ_x0005_´WºÀÀ`¹d_x000C_àmÀrÙ²ÆÄ?·À°mü%¨ñ¸À_x0007_6¹3·a¶ÀÐqc8_x0003_À8_x0001_»½uÀ§ùÀÔv³À_x0001__x0014_3SqÀÀC·üFf¼´À8_x0006_UNr_x0002_ÀÀ b_x000C_míÄÀîü³7uûÀÀ_x0010_ÞÅç³À_x0006__x0007_z²¿2U·ÀNÔ	 E¦«À­«ºÊc²ÀIÕ9_x0010_'ÃÀN_x0001__x0017__x0011_¼T©ÀÜÑfóon¾ÀÊC1ÃÀ_x0015_û_x000D_;µÀÖÜáÎ-o®À ¼Þ^»ÚÀpÝ_x000E_ÜÀ`_x0010_u_x000D_&amp;¸ÀÔ4_x0001__x0005_¿t©ÀxÇ?óm¹À_x0002_t_x0014_ÌÀÀtGÊ=_x0014_ÀÀÜpÿ)æ À0´vyÞiÀZ¿¼q_x0014_&gt;ÅÀ_x0007_pÕ®±·À_x0006_²®U«_x0003_IÀ´­|Ô¹ÀiðÄó_x0004_ª½À_x0006_Â{ÅÒ,À_x001C_¦fÛ3´À4$yØQÀwËq*ô"¶ÀóN²_x0016_JÀÀp]F~¸ÀQäµ1´À_x001B_}nña	³Àr__x0001__x0002_/{¼À¶_x001C_¨Ã )½ÀTcDl	Û À4u{1-:¤Àp.gù_x0016_6À_x0008_I¨b-\ À_x0010__x000B_^_x0007_7Àçp(_x0001__x000E_2³ÀTÈÓX¿ªÀé^³îrUÂÀ_x0008_ÏX4_x000D_JÀ*ß¼âÒ¬ÀªÉ&lt;_x0018_±À_x0005_kÔQ°Àc§¬_x0012_,{µÀ¼ÆåÎ¼Ð¼ÀLÍ}0î¹¡À_x0001__x0011_õ§ÿd}À¾ZÍ·²ÀÆPiò­_x0015_µÀQf{3"²À¸äIâòÕÂÀ$_x0013_4*-½¹À/_x001C_Ç´]#ÁÀÐÆ_x001D_óä³À«¦ù°ÄÀ\ðµ_x000B_á¾±À`{qL¶ó²ÀÞpSK_x0010_z´ÀÌ3YÿH¾À 1TÁ_x0003_ìÀÈ_x0003_¯wl%¿À_x0003__x0005_~Ç±$Í½À»åXQýÀ_x0015__x0012_}lhQ·À_x0017_ËqC:¸À_x001C_åàÙzN¤Àè"rP9ÄÀä_x0011_¥£5_x0017_ÁÀÚXÈ¾(¯ÀÔÅ×ë|²ÀbXÚè.¨À_x0016_õeÀp	Ó4_x0012_À_x0004_Ì_x0006_*"!¿ÀWû9ýÁÀì_x0004_ 	'lÃÀwÓ×ÖÎ+ÃÀ½P½ì·Q²Àª_x000F__x0001_(»ÀCÊKZ»Àó6iÌèâ²À¢èÅgGºÀå¬_x0002_"ýï±À_x0006_:±_x0012__x0015__x000E_¶ÀH¹Í3+¼À®ä«K¥Àí^Í÷ß8·À_x0003_Ü(__x0002_$À¡0Ù-²ÀxU°Ì¤ÙÀôùïïÝµÀù_x0018_á%)v°À,±$Õ_x0001__x0002__x001B_ùµÀÖüvûÁÀQÑ£î¾?³Àò%_x001A_i¶J³À,h&amp;j_x0004_c·À(ïBÜA£¾À&amp;0êTÒ³À&lt;ñ¿_x0008_Q_x0004_ÁÀÚÝ]tÉÏ·À#_lOÒ·Àl !Ð_x001D__x0005_¼À_x001E_NdÀÀà&lt;ï¾ÀlB_x0012_±ºÀø#þIÍÀ&gt;e©_x000B_í±ÀU_x0003_a*ÁÀr®´Ã¸'¶ÀÇnr£À4_x0019_S_x0004_Vÿ½À_x0002__x000F_`_x0018_´ËÀÀ0FEÜh¡À_x0017__x0013_V_x0002_&amp;¼À&lt;Z_x0003_x)_x001D_¨ÀXÒ¬~=À;[P¹À_x0013_YßÝÖ_x000F_¼À"v÷#ä»À¦ÊD	_x000B_ºÀ©«H`À@ÆQÑÀ¸ÀB_x0015_wËÝ¥´À_x0001__x0003_HÌ_x0002_×oé¿À°©_x0003_pÑÃÀ¶¥ø´|ÉÃÀ,_x0002_°Ý@ Àf^_x001E_ä#_x0007_»À°_x0011__x001C_/;_x0017_Àv¹~¾D«»ÀÌáü_x0006_Ó±ÀÊ(æÍwªÀ`Ëá&gt;oÀ_x0010_s@÷_x0003_ß¢À_x0001_ÿ-û_x0005_YÀ@â§@TÃÀ@·%¯~nÀ_x001C_Î_x000B_/¨&gt;¹ÀH2bú_x000D_À_x0018_fõáÀÚxN_x0019__x0003_©µÀÞM¨+û_x001E_´À*p_x000C__x0001_BTµÀÌ½7®_x000D_®ÀÐúÀÒ3&lt;¢ÀM/Kí5À#vtV:°Àä/ôÑ¯ÀÇëÜ{ÁÀ­Ç×Z±ÀnE3#öÂÀ¼Ìóä×vÀìcò:¦ÀþRn¥,ØÄÀ:nÔ_x001F__x0003__x0007_ÀÀëÊ_x0010_ÊC³À6¯Âá±ÃÀú1Ë¦1¯Àr HïÕI­À»«_yÉµÀ\UbhS±ÀâÃ¤)±ÀßJf{k´ÄÀ_x000C_{ÖDýþ¤ÀÒ_x0002_U ÁÀH_x0004_nýÁ@ÀþºO°î5ÀÀ°eÃL}À«_x0018_(qw¬³ÀÀúDù_x0003_¢À`¶_x0006_P_x000F_4qÀ_x0010_,õÀ)C_x000E_´ÑµÀ#E_x0003_N_x0007_áÃÀcÄÜça9ÀÀ¡·_x0013_Õ]Q¹Àæ?"_x000D_ò½Àb)UzÃ_x0017_¯Àä÷ÏUÃýÂÀN_x0001_x?¶À\¼Íè° À5³+Wc­À_x0005_\rì_x001F_½ÀÒ:aS¨S¦À÷Ëìu_x0004_W·ÀìQæDi¦À_x0001__x0005_Xø_x000D__x0003_ôÀZ_x001F_µ¯K¨ÀhDÞÆ_x001D_ÂÀ_x0001_7_x001E_[EÀª;#ª÷Ä°À%û_x001E_¹¢ÀÙ½BIn°µÀø_;ÍÑ¢ÀÈr« «ûÀ,~b§µÀ_x0010_ò5mÌjÀ0¨:#ìG¢ÀbyAFÄÀÊà_x0001_¾ÕÁÀXïdý«_x0007_À_x0002_gÚe¹À_x0017_ìGKÿÈ·À_x0005_f_x001D__x0015_^ý¯Àë¿v¤.ÂÀ_x001A_x_x001C__x0012_õí¿À¸º_x000C_U´¤ÀÞ#_x000C_ÜçnµÀ8Ëôy_x0011_ºÀ1»&amp;0´\ÁÀ#âã¡¶ÀÉ\I÷X¶À0qæmÃÀ=Q·Òj9±ÀÁ£|Ú±Àxê_x0001_?ÞìªÀNÇQ¸£_x0004_¾ÀxÄEè_x0001__x0002_DMÀ&lt;E·_x0016__x0006_¤À:¬kíæÿ¨À³²£®ÁïÃÀ_x0008__x0014_ML8_x0015_±ÀP³kÊ:_x0015_¡ÀH¹_x001E_!DÈ¢À:f/$Ì¼ÀÌÔTcåæ¤À$¹#_x0010_ ¼À¦å¾ä4_x001A_ÄÀàôüi©zÀu_x0019__x001E_èú_x0002_±ÀñÒñKÓ¿À°	µ_x001E_6aÀÔ}uo§7ÄÀRûZú·À­_x0013_ÝÍ;eÃÀàÚté¾Y¹Àè§­&amp;_x000C_ÃÀðu_x000C_0_x0006_ÉÀR_x0005__x0017_$HsÄÀä*äVÁs¾À_x0004_ÉÊ_x000B_¤°ÀE¦zæZÀÔÔ¨~Ô ¡À_x001C_V)º¦ÀÛM_x000D_Ó¼é¸À½×Uv.¼ÀøaÐÿ¿À_x0002_ãhMâÀVÀR«_x0018_;¥À_x0001__x0003_ÌD*_x0017_.¿À¿AyÏÇªÀ@ñ¶;À_x0001_7¸_x0002_0ÀpýràÀ|e¸tµðÀÀ +'Êû)ÃÀõxk÷ùH½À_x0007_ÆC_x000D_³À)_x000B_//áµÀö:__x0015__x001D__x0018_»ÀÏ¥?jÐ-ÁÀÀá¼¥qÀª	g_x0017_©c§Àâ3ozÀX_x000F_"_x0011_G8¾ÀÐë²_x0017_è_x0012_À­n_x001D_æ§hºÀ§ÀÔÄÀ d_x000C_w¦¢À·zY_x0010_ñÁÀfÀn:­®À_x0019_ãºÃç µÀ°éî+;À-ã_x001C__x000D_pÃÄÀ_x0015_ÇÅþN·ÀÁ%iÆ_x0003_À_x0016_Vª2´ÀuQé°×ÁÀà_x001D_°sÀÐx_x001B_*÷¾Àg_x0002_&lt;_x0004__x0008_ÞÅ¡À'`Üáy_x000C_µÀóò¾ëý}¾À§ìYk¸ÀHaæ-_x001A__x001A_À¤ï_x000F_8ÄÙÁÀ_x0004__x0015__x0001_ÙÀ`8p6°¬¾À_x000E_Ô{_x0007_6_x000D_ÀÀ(_x000E_7%KÀ_x0014_ÿèßD"ÅÀ&gt;\"Â´ÀºÌô_x001D_}Ã¨À6¬XI»À_x0004__x0003__x0006__x001F_IÕ[ÀÀQäÓË×±À;9VðâÂÀPÑÓ_x0005_¬ÀÔrÜ_x0016_R¸Àµó² àéÄÀjzT?_x0019_²ÀW%F_x000B_#À³ÀTð±«8_x000F_ÀÀ$_x001D_Fð_x0007_p¶ÀÔD´naÏ¹Àr_x0014_/ç\«ÀBDþéC§Àb³hgÂÀËÔþ%ri°Àûõ_x0006__x0002_4ôÃÀXFú6d_x0017_¿ÀtRu^ËãÄÀ_x0001__x0005_Ï.ãÒºµ´À_x0001_*-?Ï_x0005_«À\eà;¡¾Àt_x001A__x0003_×âtÀCø_x0010_1]æÁÀP_x000D_&amp;ÙGÀî%ÜÈ(ØºÀ0g¿øW¾ÀÝ6&lt;«B_x0004_ÅÀð_x0001_ú8_x0006_]¾ÀG_x0001_B|ÂÀ_x0005_ýiq½ÀÀgu$ÆËÀ_x0012_É_x001D_Úº,ÀÀí×3_x001B_bs°À!&amp;té¡Àx-/Ób¤ÀKB_x0003_xò½²ÀûqàæS¶À¾kX_x000E_]Ê©ÀN_x0016_]îµÀA_x0016_¤Ó_x0007_ÀÀSÓ ©ÜÃÀQJ1¿WºÀ_x0015_ó=·ÀÀµmq_x0002_¼À68Ý]Ù_x001D_¿À'B³B_x0008_ÁÀWîqÌÂÀµjJ§À_x0014__x0004_«UþZ£À=g_x0005__x000F_Qÿ¥ÀÈëÜ¹q'À£`×~_x0005_ÅÀ"#·_x000E_ºÀàÃ_x0006_ð_x0005_ÿyÀÚ_x0003_h_x0006_«ÎÀÀF_x0007_é»À¯yÀÛ	£À¤Ñ!K)@±À?_x0006_Æª_x0008_xºÀ~O_x0008_H0ëÀÀM_x0004_üÇ'ÄÀ2§ÉBò?²À¡*'±ÁÁÀ®_x000C_Å:ï§À ÅÄìXõÀ_x0018_&lt;_x0018_¿_x001A_ÄÀA¦[8¥ÙÀÀ_x0005__x0002_Ùjv&amp;ÀØ°æ×Á_x000D_Ài?5_x0005_ó±±À&amp;_x0006_âMà_x0019_ÃÀ\_x0011_*ÍÐÁÀº¨Ä$?n»À _x0019_sùq¾µÀN_x0004_É­EjÂÀ0ò§R_x000B_@ÀRV|½Ó¹À&gt;@aÈF¹Àß_x0001_U_³ÛÂÀ_x0004_sÇ÷_x0001_¿Àø*ôq¯À_x0003__x0004_¨qÓ-À|_x0012_«_x001A_5¸À_x0006_2M_x0017_BÄÀNéDK_x0008_¼Àc­_x000F__x001F_¹À9_x001C_û_°Àzm/&gt;_x001C_Ý§ÀZGg¼¨íÀÀ$x¢Í±ÂÀ¥î=þ_x0018_g»À6ÍÛZ«¡¿Àð®_x001A_	¬ÀÄ_x0004_Ãx­¡ÀØ §	nYµÀð_x0008_t9S¹ÀÀC_x0017_Å$ùÀ_x0008__x0011_YI7ÀóG`_x0007_K=½À »LãûÿÀ²eþ¾R]½À§$Î_x0001_pV°À_x0006__x001C_ß"bºÀÈ{3à¦À_x0013_¨Ù_x0003_]_x0002_ÂÀº_x0014_ý_x0010_Cz°ÀàÒ_`@pÀ&lt;_x0006_ïÉ¾À_x0004_ãyÃÀnu¢Ý_x001A_¿·ÀºÃ/æ_x000F_tÀÀ8ÓP7§À_x0006_(Ã_x0005__x0006_[_x0014_§ÀW\Å?ÃÀ[X"V¾Àà_x0014_&gt;_x0002_À²âbqûóºÀìØÐZl³À6ÖÛ¸V¥ªÀÀRÓeçµÀÀØ_x0001__x000C__x001A_·À(Û)A¡©À_x000E_û&lt;ò¯ÀôÍª8RuÂÀ6gOSÎw¸Àcz×¾À%b±43°Àr_x0002_4n9AÅÀ×8_x0005_=K_x0012_¶Àr/C_x001C_«ÔºÀ_x0006_­°Ì_x0003_qÂÀÐGQ\_x001F_ÀÀ°í_x0017__x0010_À4_x001D_'ô  ¢À á³kð0¬ÀÌ_x000F_vÕl&gt;ºÀ®©_x000C_	Ñ´À]Ó_x0010_á3¿À_x0005_o9_x0004_&lt;ÄÀ_x000F_5n¿,ÂÀ\ý~Fw ÀUë¹_x0006__x001D_À½è_x001F_BäÃ¸Às\	_x001C_õ°À_x0001__x0004_¡ÅÐj]©ÀÔÌêëk¯¦À_x0007_å_x0005__x000D_äÀÀç2_x0007_¿£D°Àä`Oã_x0001_¾À_x0017_Mx_x0003__x0018_¦»À}7Ã¦ÂÀèñÊ¦ç¶Àðg®_x0012_À(s°§HÀpSË©¡À¼g_x0013_6r_x0002_¹À±³¨_x001D_?ñ¶À_x0004_âe_x0019_Í¶Àè_x001E_5b_x0013_­¯ÀÈpÕ_x0003_³ÔÀ_x000C_T¹¶._x0001_´Àû_x0005_rÜ_x000F_Í°À_x0008__x0008_&lt;v°»ÀÈJ´Ç¼¶¶Àv_x0015__x0018_sIí¸À­æõ'dOÁÀÎ_x0007_ì²L_x0016_¹Àf~£~ìÁÀ_x0010_,ïS´ZÀF¹-RêNÄÀ¨Ç@;dÀ_x000F_£¢·ÀÎg|Ug»ºÀP1~÷ëÀ8?ÿ}C»ÀØXÕä_x0002__x0003_«CÀJ"ÍüÂ.¦À_x0010_6~&lt;5¹À_x0008_Ãký_x0012_´À3R¾²_x0005_À&amp;bz£ë_x001A_ÂÀ]¨éðJ³À _x000F_+­Ò£À÷©cZR}ÃÀFÚ©_x0003_ÄÐ©ÀÈÚGng½ÀÒéH=ÃÀ_x001E_¯_x0016_._x0004_+ÁÀ%_x001C_\P'ã¼ÀUkU²&gt;³À^!)@dºÀÉiUxä¹Àw×ûs7¹Àt%S:ÀHËËÎ÷òÀ_x0011_x¦8°ÀÒ¢Å*O­Ààã®_x0013_¥tÀ×)_x0005_ÇÇ¶Àø_x0013_]¹*!«À¢®ï,V¯À_x0012_&lt;¨§­½ÀwqV8¼ª¹Àk%,_x0001_ÄÀ%WQ_x000E_ë·ÀJ1'8c_ÂÀU¤Ö§¨À_x0001__x0002_Á æhPÃÀÀj&amp;@£_x001D_tÀ&amp;M_x0012_£ÞµÀ_x001C_kD_x0019_´ÃÀpÄE§fÃÀ6u`;²ÃÀ_x0008__x0001_ÜßJ\ÀJ«øÄÆ+³À2\Ý®äùÀÀø_x0001__x001B_È/ÅÄÀ_x0001_l¦Ð_x001A_84À`_x001E_®B&gt;k À_x000F_61_x000C__x0017_¶ÀéÈ\lß2¿À0ì£_x0017__x0002_×Àð8CÐ_x001F_²¢À*¡Î.9ÁÀ(ó_x0005_VNÃÀ[sn»Î¶ÀÁ\õõ¥ºÀ@_x0011_h_x0014_ðÀXê!_x001E_É/¤Às÷Ç?®¶Àð¶G$À 5"M_x0010__x0005_}ÀN±×½°Àä¤Fñip¥ÀÀ¦m Y¥ÀÒ âÖtæ°ÀU÷2ß/3ÃÀ0_x0012__x0016_L9fÀpQÓO_x0001__x0002_ù±Àðü|1ì_x001C_À¥±y	·Ô·ÀÃkÒ´Òñ¹ÀéVa=rÀZèý,A,¹ÀÚ¼_x0017_3¦À#_x0018__x0010_¸S½À²Ìgéa¿Àºi|{ÊÂÀ«q@ÊÁÙ±À_x000C_H_x000D_ÖÃ_x000B_¾À{ÈªÚäÅÂÀ_x0001_saà¢©YÀÌ;;Õz§¯À_x0014_Êã¼Àj_x0011_fùý_«ÀÈqÇ¿_x0010_¹ÀrE­Ø¸À®_Q^®Àø@ÌÎ_x001C_{¹Àò	çBÁÀÅ_x0015_2y¹ÀÈÊ_x0014_ÛW¼À@ý&gt;g_x0018_boÀÐm9Ð ¾¡À.åô9³Àèkx®_x001D_ËÁÀ_x000E_Ø_x0010_´,©À ÞäfýÏ¥À_x000C_8Á«e`¡ÀÄ®!}&gt;ªÀ_x0003_	0_x0006_$lÓCÀXÜ[_x001E__x001C_ÀP©´ãY¢Àxä¯[¦§ÀÉ9_x0010_Ë²À_x0008_ö¹_x0008_d_x001F_À_x0005_qÿ¹¡ÒÃÀ¢¬_x0011_dk_x0007_ºÀGqÆ7µÀ­ûá_x0018_³°Àh7#_x001D_C¶À|Íâmè_x001C_µÀ:,_x001D_Ú³À_x0003_F±e_x001E_,ÀÀ¼S¯_x0018__x000B_¨ÃÀ_x0002_Rí@¼À¤æ9s_x0003_KÂÀÐuI¿sqÀ $$_x0013__x001A_¾ÀaÄ_x0001_=îE¶Àfè_x0014_}¼"µÀÆT_x0008_¬{©ÀîHdK} ®À_x001F_aiêÖN»À¢ï_êAµ¸À^JÉ3´ë«À_x001F_ËW_x0004_ÄÂÀÓ­_x0003_9HÖ³Àú_x000F_³Â»¾À¢^\RgÅÂÀlï_x001D_?SAµÀ	¶Æ·_x0002__x0005_k¸»À@_x0005_m`C°À0Ï¥JÏ»À cde¦°¼ÀLD»N§_x0008_¤À-1Úñ¶¸À¦_x0019_SÈÌÀÀhïÅ·t½Àý=üu:­À Ç¤®£4 Àxë¢¬ÝqÀí:Æ·_x000C_²ÀÜ+_x0001__x0010_Aÿ¸À¨µ«_x0001_yÞ½ÀJ_x0019_X	ÅuµÀ¼A§­ôC¤À(_x0002_¸&amp;_x0003_ú­À_x0014_ð_x000D_ÍÆ­ÀiÏ_x0001_p`_x0008_ÅÀ_x0012__x001D_á]üÃÀÈ_x0014_µg_|¬ÀäÜ%ZkÏ²À3Vò_x0001_[lÀ`¸Æ¦WÀ°×¬û_x0017_÷¤Àê½_x001D_âÊ¼Àj_x0005_ë#g_x0008_ÃÀ[_x000E_KcÁÀ8§b÷Ëã§ÀN_x000C__x001D_;Ï¾Àp_x0002_oQ4êÀ_x0016_Ik_x0004_2¬À_x0002__x0005_&gt;p_x0004_@Ü_x0017_ÃÀ4®½£]E¨Àt_x0010_ÜaÁÀæYêÑ3¢¼ÀH¹4*Ã_x000F_£À'.høCL¶À±6}}ÁÀÐí2Ý'À_x0018_ÖgçEY¿À_x0016_%_x0019_òât»À Õ0¨×ÈÀ.fãÔþÁÀúx¶_x0013__x000E_ÄÀµ+æv_x001E_Ã´À_x0002_bWbo_x0013_À ¯Äz;ÂÀË3§8®ÁÀv® ·Ù1·Àâ&amp;ãûY¦Àlo¸xæÀuÓ_x0006_eÉ¸Àì_gôxÁÀ_x0016_Ö¹0BÎÃÀ¿Á!{´À_x001E_½q4_x0008_ÂÀð½Ï,[_x0006_ÅÀ÷}ub©°À¬Ç_x0001_jµ¾À[_x0003_ö	°_x001F_±À*¨_x0007_óÃ¶ÀI¾T_x0002_©º¸ÀP¿þ _x0001__x0002_¿_x0013_ÀÀ_x0013_z|ÇÑÀôÌÝP_x0016_Æ®Àd]ÄØø_x000D_ÂÀhÀÿ_x0016__x0019_À0t_x000B_´?ÕÀy¢&amp;Ü¼­°Àpæ_x0015_Dû®ªÀ ìG_x0015_öe{À[(±ºö=¿ÀRR¦Ï¦Û¹ÀrX:ä¶­À&amp;³_»[ï²ÀU.ã-_x0005_¢´Àö±bþ¼D¿À_x0011_á"x·¢ÀÀ¾&lt;E#`ÃÀÀ¦&lt;P¤HÀxÛ8_x0007_µÀ_x000D__x000E_6P¹´¿À6¼#Yo¨ÀP:ïÀÐ&amp;Û­K¿À_x0007__x001D_ë¹ÃÀMâÉv_x0008_¶À¸ÏÑì_x000E_¯ÀÂë¥|DµÀ_x0010__x0019_.À¾ÀC/Èê±ÀdñZ/Úh¡ÀÌâKµ£ÀÔ8ÅÓ)_x0018_¤À_x0002__x0003_U_x0017_Z@_x0014_¢ÀÛÈ¤µµÉÂÀ_x0003_Ôq_x0016_ÇäÂÀE_x0007_C¦½À_x0004_fôxçKµÀ¹]_x0003__x000F_»±À_x0004_ívw¦À&lt;R`ÓÛ0²Àí[²uÀ·À_x000D_Ý£À_x0002_è*,1°Àë_x0001_(Dþ±À/]_x0013_ÞØRÁÀjVþÃQ¥Àì__x000B_®ÃÀ$­¡_x001B_ÿ°ÀF´JÜ_x0008_!¾ÀI!¢N_x0019_ÅÀ°²õtÍ_x0019_À_x0014_Z}ï¬À	¦i!ÁÀ_x001E_â²)¡³À_x0016_ô_x0011_$ÃÀxF@!ÀY¢|à¸ÀÇôÒxë¤ÀàóäÅFzÀÍ)bwæ·À4Å|:×­ÀØ3@_x0018_¤±Ààª9áÒ¥À`ÿ6R_x0002__x0004_À_x0003_yÀª8¬5_x001D__x001E_¼À}ÊwØµÃÀ%%¸&gt;ö½À%%[_x001D_S³ÀH_x0015__x000C_øû ¢Àç^ñ&gt;©pÀNÞNÆ6¼À`_x0006__x000B_^óÁÀn]K¯_x0004_ÂÀ!§ÀH¦ÄÀ|$äÛiÀÀÝêBÓ«	°ÀØÆdf¼À Þ_x001D_IÿºÀaÉ&lt;ûÄ§¼À¸W_x001B_¦ßÀ´_x000E_ý®l¤©À¬U.½¸¯ÃÀ wnÆþ«À8$Ü5.WÀ?â±w=ÂÀið_x0008_£YºÀØ:Ç_x0017_Í¨ÂÀ@&lt;¶íÀðcÖï_x0016_ÀÕ`_x0016_NÔÃÀÀº_x001F_çÀY`_x001A_n)jÀxç	F\ÀØ©~J_x0013_¥ÀÙ=E_x0001_Ô¦À_x0003__x0004_4_x0005__x001A_Òã©ÀnèùE\¨À}CøÕÂÀ¾_x0012_X¯é]¸À§¨Í`Å&lt;±ÀìL;R»Àd(Ö5Þ¡ÀwXÙ_x000C_&amp;ºÀ³éÃ_x0018__x0015_ÅÀ°ÏF×À@·v_x0016__x0010_¤xÀ¨öÏ;À \&gt;ÜeîÀ&amp;Kþ_x0014_/ÊÃÀ¬]Ñéüî³À_x0003_¹_x0004_*ç_x0015_aÀÐ^ºÈÏÀPj°Þ|¨ÀZ¼_x0001__x0011_À|§Àp±ã©éÀÌûùÀ{ÉÈoÂÀÃ±¸2_x0003_Q³À1ö._x0004_f_x0015_°À¦_x000F_¿Þå°À_x0003_¹8u_x001B_Àâ_x0005_£	ö_x0010_²ÀDÍ¶ÀÀdÌw'¯×¢À Ëê&gt;_x0011_ÂÀ !RÒ4yÀäÈ6_x0002__x0005_	^ÃÀdªt_x000E_¶_x001D_ÃÀÓ_x0007__x0014_ÂÀ µÖ¤À_x0007_~/!*¹À6ßceØ¿ÀÀÎþh^ÖY¼ÀwÑ_x0004_§ÀÙAß_x0008_A®´À&lt;ÚsAÀÕ¼À	S`üûb®À_x0006_9JbÔ¸Àf«_x0002_ÔpÄÀ_x0010_&lt;IXÌ·Àè_x0015_Z_x000F_·ÀQë_x0002_x_x0017_3ÂÀ$öE7¿À^_x0011_!_x0011__x0006_ÁÀ_x0005_ßx_x0011_rÀòShÔ¨^¯Àù¯_x0003_&lt;ç«ÀfqN_x001F_ÄÀ_x0004_ÿå ¬Àû»W,´¼²À«ÓËÔk·ÀÌP(_x0001_ÆðºÀ _x001C_=¾®&lt;À_x0005_[_x0008_áÀ«Iêg_x0019_î´À_x001C_q±_x0018_a ÀNÓ_x0013__x0004_(»ÀÀ¸Í2_x0004_§hÀ_x0001__x0002_\L¢µ;ô¦À0¯jO,¾À_x000E_¸òàÍG´Àæ_x001A__x000B_¿ºÀ_x000F_ÓÞ¬µ¹Àînöp0¾À°ü.å­À_x0001_Ë¡ÌÀ£._x001A__x001D_½fÂÀW.E_x000B__ÝÂÀPéu§3À`	Ý_x000B_ÄÀÊX_x001D_ g®¥À(_x0011_+:Ã_x0004_ÅÀ `¬²_x001E_;uÀ½uEýYè¼À_x0014__x0006_²_x0005_ø£Àr£«)ªÀÜ	ÙiÇæÂÀÈ¨\_x0004_:}ÀÀ_x0012_O_x0016_[PÁÀ_x000C_L4¹Gr¤À&amp;À*·«Àùã@ÏÀûP\ÉÌ¿À	_x000D_rPÞ_x001F_ÅÀå{_x001A_À± Àû_x001F__x001C__x0002_8´À2qqMÙü§À"/I:_x0012_H¯ÀØ@;u¾À~ÅÂ6_x0001__x0003_±V¿À§.¼&amp;bÄÀ_x001C_ÙH¥®ô£ÀRÍ$ñÊÙ©À²3ih&gt;|¹À²r÷(Ê¾À)ªÇ&gt;A²À_x0008_ì·Ê_x0002_¢À_x0014__x0004_¤÷_x000B_vÀ[Ð_x0013_ÜµfÄÀuðø@äÂÃÀ _x000F_ÂC½_x000F_ÁÀ6_x0004_ûÊ­À_x0010_SS|BºÀ÷ _x0004_ó¤·Àj+Ïïª¶Àx!)_x001E_oIÀÛåÝ~ÄÀ©ww×ÜÁÀ¦_x0014__x0004_íþÄ¯Àðý_x0011_s9vÀÐÉÉ_x0012_ë_x0015_½À¼`k4ôÁÀP´«qº»¤À0Ó /]ÀÄ_x0007_%¹y_¯À0ütò_x000B_+À÷HýÚT§À9°_x0005_'_x0012_ÃÀ_x0005_àBï¹À&lt;f»ÆCÃÀ_x0010_V3jÙ_x001E_À_x0001__x0002_$fÝÀ@÷xÒÈGÂÀü)é£#Ð¡À{SË_x000F_IÀfE×À¼ªÀ_x0001__x0017_$\1eVÀ  D~ÀÚ_x0001_&amp;¡j¥ÀRó×Àdq»ÀÃgÛÜ³ÁÁÀ°ðhê-ÌÀ@&gt;_x0013_³_x0002_ rÀv(ïÏ_x0003_ÃÀÀ_wÊG_x0006_`À8ÀùY¡¹ÄÀPÃ¼t½Àe_x001A_Nª§À_x0013_NÅ(ÁÀþi)ÄàÌÃÀi§®_x0001_Z¸ÂÀH8sw¬Àº¦EÈ#(¦À®f`_x001A_ôµÀÑW_x0017_ð*|³À_x001F_Ü_x0016__x0019_mÄÀè«FTX ÀFúÎ]åÑ«ÀCNW§L°À¢_x0004_ß)ÁÀÛ_x000F_#s6¶À¾_x0015_¦:ÉRÄÀ­ÄËó_x0001__x0002__x0003__x000D_ÄÀ¸Ç»À4_x0016__x001E_&gt;3£À÷0_x0003_£¢EÀÀXdk_x0011__x000B_¡ÀÒ¦{_x0006_¥LºÀ_x0007__x000E__x000C__x0002_è=»Àå#Ñ²AÖ¹ÀÚ ´GªÀ6qÓ#_x0017_À6U¸8m´ÀOÞ~v¢À_x001A_¶Vâÿª«ÀìKm¨7¥Àð	îà8ÀÿffÛ¹À_x0001_PÞQÇ_x0004__x0001_À_x0001_]¿ý_x001D_Àã»)ê²I·ÀÆ*£VA°¯À®gºçrã½À2P§G	ÂÀÃ!.Õµù±À§ªü;a,ÄÀ:b__x000C_/o­À_x0010_Åò_x001B_ò_x0014_³À±_x0003_hî_x0011_*ºÀ@{À5ÀÀPïwÚåºÀÓ	ñqÀttTÏå¤ ÀH_x0008_ßqéÀ_x0005__x0007_)ÒP­¾°À_x0018__x0006_ÁTHýÀ&gt;¯mã}¦ªÀ_x0008__x0012_\î_x0003_çÀÌ7_x0011_°^ÑÂÀXD=¼ÂÀ k_x0002_ýWªÀÊ_x0001_©oïþ»ÀêÄÎ*3û¦À_x0005_KJO:JÀªããLû±ÄÀx_x000B_I_x0006_çÀâ_x0002_eâ¯À_x0008_NnJÉ.¸À£Ùlë ÷ÁÀV_x000F_SÛ¦À"_x0016__5ÅÀ(Ê_x0005_ÆåS¡À"O6ªÍh´À_x000E_:_x0005_bsþ¶ÀÔ_x001C_IÝÖ)¿ÀÒYF¤_x0004_,ÂÀ®OØ=}SÁÀâ_x0018_@0¾ÀLUÊDeÀÀúYÛ_x000C__x0018_³Àû6ù«Þ¬ÃÀ _x0017_ÁÞ:ÓÀ_x0008__x0003_ñ_x0007__x0007_Ð À¬_x0004_t_x000D_1»ÀÅK_x000D_H_x0012_µÀ woÛ_x0001__x0007_ 1ÀâMÎqÇ_x0012_ÃÀù_x000F_QÉ¬]·ÀXÎ÷'MÀëí%WÂÀ{ØÆP­²À,Yd_x000D_Ó¤¤ÀÀ_x0008_	F»_x001A_wÀ28Ö@ú4»Àÿ}U!ÏÛÄÀ4_x0008_£ëÒ&gt;¼À8_x0018_/_x0010_oÈÀµg_x0001__x0016_®¿À_x0004_J.¨_x0002_¥À`uuý.À{î7ùë_x0007_ÁÀ_x0005_µëÍiüÄÀ	^z_x0019__x0003_4·ÀµQ_x001A_dZÁÀvjVäÆ ÂÀh_x000F__x000C_]|®ÀX	²:Ìå®ÀÒöÑ_x0007_Í_x0012_ÂÀÈ­¿µoÀÀ=çËE¬ÀÅ_x000B_(ûesºÀôxòù^_x0015_ªÀn#d`ÃÀèÂv_x0006_jÀÌ8G_x000B_»ÀJ·_x000B_õ_x0004_´ÂÀ@û_x0015__x001C_i¢À_x0002__x0003_3:F¼¶ÀÚüå¯B¯À	_x000D_K_x0014_T_x0012_ÀÀ`ûe9_x000B_ÀÏnÝ_x001D_²À)xÄw\©¿ÀÌ:aÕ_x0004_-ªÀnütMJ²Àtüßûó0ÀÀ_x0004_ÜM\Ó¸¾Àüûá/Î£À_x001F_&lt;WÏ³À%_x0013_¨_x0005_MéÂÀ!Q	_x0019_*¶À _x0019__x001F__x0004_Æ}À¨h_x001D_¦À¸_x0019_Eqôø¨Ànp´_x0013_ÂÀÐeª6NêÀ¥^t~§Ö´À`Jypè`ÀÆ_x001E__x0015__x0018_È®À¹+|%»_x000D_ÁÀÒ{å¦nô¥Àch_x0016_¡ÂÀ%?x=÷ÀÀÀrÿ_x001D_Q£À¤þmÊ.Ú¬À¬©ÖÉ Ào´××_x0012_¸ÀàÞFI ÀÀ_x0001_Òd_x0002__x0004__x001B_EÀN_x000B_¿ñ®_x0002_®À!_x0013_~Ë3ºÀÇâö¤À 5Ú÷_x0004_ÉÁÀ?e_x000C_º(§ÀØ|_x0016_SÑªÀdÎAu«ÀÚôè{¯À_x0008_	C½½ÀV2Vs_x0002_¥¸Àà®ù¤ÐÒ°À ¦ó¯q«À°ùõ6ùÀx®ï«_x001A_ÄÀ_x0005_[_x0003_»Àª_x0019_I»°o²À_x0013_Yó¤ÈZ°À`EPo·Àg|BÚé¾À;ó»a£ÀÃÀ°_x001D_!¢÷À3^ÆÎ¿Àö_x0012___x0013_¹¹À.#_x0017_é1µÀ/E©ØÌ_x001F_³À_x0010_@T¿xlÀ&amp;ÑÐDhE¦À_x0010_ñ_x001E__x0001_ªÛÀ¶o6_x001F_Y_x000D_½Àt%NýÊÓ½ÀPuõ'ÅÀ_x0003__x0006_ c:K³sÀÁz_x0011_ÃPGÄÀ^t_¸¨À­åSlô±À`_x0018_ö])À¢À_x001A_±j&amp;+_x001C_¬À*Eæ½_x0011_Ø¦À°b§n¨ÀÑh0DÂÀáÀ_x000B__x0005_÷´À_x000E_ö×ë_x001C_±ÀÎh_x0005_ø_x000D_²À$_x0016_ºJ ÂÀ\,¿VÃÀ·!	ÀrKÍóÉ«Àå_x0015_Âû½À»_x0003_°8¤Àv/OçÑp§ÀÜ_x000D_¡ºÀ_x0014_Tåzß_x0002_µÀP+ºyÁÀðm=O¯âÀD¡ºò_x000F__x0004_¢ÀðÁ­X?þ®ÀLà*_x001D_®ÀDÛ_x0010__x0006_i:£ÀÖ_x0001_Æý·»À`¤e_x0004_T_x0011_¦ÀÀç_x001D_½¨À6_x0003_E'ljµÀ¢|_x0001__x0002_?_x0008_¬À_x001D_é;_x001A_^»Ààî5_x0008_¶~Àâ_x0005__x001F_ºa{­ÀJßXÂÕöÀÀÜ¸¤Ëï Àçõg~mà¶À@©¨­"YmÀÈx_x0010_\ÇÛªÀ_x0003_Â8ªQ_x0001_¶À&amp;qÅF¤®Àú»à/ÄÀð_x0011_þúÀÅtò1¹À¯«_x000B_Vz¸Àðóf¿­ ÀÞ !z«Àw}r_x0016_Óy¾À _x001B_;l§ À0ô¨_x000E_+¿ÀÚ×ºÆÁGÃÀ4!¸Áj	ÀÀ«_x0013_x_x0011_õ[¸À#W)_x000B_ðÀ4ÚÒ_x0015_Öq¡À_x000C_RøÉA´ÀN¥m_Ç=®ÀÑ H¶û¾Àx5u©_Ó´Àr&gt;þ"O_x001D_³À1ÿ;¸ÿ;ÀÀÊLúW¢øÃÀ_x0001__x0003_ðê\¼(ÎÀ!KÀÝxÀÀçL=/R_x001E_½ÀÜf_x001D_è_x001F_ ÀRðèÏGÜ¼ÀÞIKÙÁÀ_x0012_¦­¥K ÀJQÓù«À`jU_x001B_Ã^­Àp«õBÀ_x0015_¸³À7jý=ÿÂÀO¢ %çÛÀÀr¦9À4Æ¹o_x001C_®ÀõÉiU_x001F_ÁÀ~'£ö_x0006_n±ÀÐµ_x000B__x0002_ÆíÀ³×Põ~´Ànd}üÒ$¬ÀÜ®T0[ÂÀ¨^Ô__x000B_,«ÀM3&lt;7_x0002_ÁÀ_x0014_ÊõÜ±TÄÀ _·µPÀa_x0019_n_x0014__x0011_È¼À÷_x000F_yÏÁ½ÀX+ÈOgoÀ`½}qOÀ_x0012__x0010_yÑÃÀÆ¤¬ìûà°ÀZÊÞ_x0002__x0003_ÂAÀÀsâY_x0013_ðÁÀ`æ:¼¶À` ý:vj¯ÀÞÍKü¼Àð»_x0011_(L1®ÀlØäûò©À¶!ùÖx­µÀl¬l¿¾°¨ÀQ*tL­»Àùé¥Ð_x0011_#·À±_x0003__x001D_äÂÀ)ç¢ÝL±Àx¢x!°s´À_x0010_Õs&gt;DXÀ_x0002_Ä­nÓªÀpmi_x000E__x0017_oÀ_x0002__x0017_ý &lt;CÀôíMY­À@_x000F_¸_x001E_C³À+¸ Eºl²ÀõD²p_x0001_³Àvê¯âfùÁÀtøø_x0001_:ÅÀÔâÆd¨¤¥À×_ø%ÁÀN(0xp»Àz_x001F_a7{ÄÀìÐºø£À_x0002_¯}_x0012__x001E_·±ÀP[¿ºýÀÎH1ÉÆ·³À_x0001__x0007__x0001__x0014_µAQ]jÀ¬5ã_x000F_p¦ÀÖ¹$UÚ«ÀmÁ_x0003_ ÄÀL_x0015_ÀÝ6ÂÀ41_þÅÃÀÀXçïâ&amp;SÀ_x0018_~+¤ÞéÃÀgíYIÙv¾Àö"D_x0007_jt¿À_x000C_³yÌÂf¼À¾_x0010_o§Je¸ÀËê_x0018_æ_x000B_·À/Å9ÓÂÀH£,Ú_x0004_´À~×&amp;]Ä_x001D_ÁÀD_x0002_u¥ÀTU&gt;	!;²Àz%&gt;_x0017_°ÀH&lt;(£nê¶À_x0010_«´¢õÄÀi¸On_x0001_ÂÀZõòõ¹ÀÏe-XÃÀ0N¾óÀ[øÏ6Ù À:¸úù_x001A_§ÀÀ- ©_x0008_ÆÃÀ8*_x0005_ª¦îÀÀ²_x0006_ª_x001D_ê%´Àîqã¿hF¸À_x001C_çØ_x001F__x0002__x0003_y_x0010_ À_x0002_tÌN_x001E_À_x0002_pNôßxÀGeÃ®ÂÀÐ++­ÅÀl_x000D_×¬&gt;¸Àø_x0003_ÆÅÍÿÀ$Eº¯B£À_x0018_&lt;ÐJOºÂÀ8Laò{À0¢h&gt;CfÀöäw+q:»À¶å_x0015_d¿À=gÒ2Òh·ÀÅ.LCF·ÀPÙÊpiÁÀnh¥t¯ÀÔ$]]ý³¶Àú_x0002_2ÄÀ°k_x0010_ÀÀÜëÖ_x0013_¬±ÀÜÃ_x0012_$i§À²*ñLëºÀÿüÄVþÄÀ8î0W_x001E_¾ÀÐ5_x0010__x001A_sXÀÀ¤d3i_x0012__¥ÀÐ_x000F__x0014_v_x0001_Â¿ÀvëÅª²ÀØ,²µ4©ÀtZ_x000B_°B²À­¦_x000D_±N¼À_x0001__x0002_þÄÇ×|¿À¢4X_x000D_M¿À°¢_x0010__x001C_\ªÀ#þYè¶À¸_x001F_;&amp;/0ÅÀ!rÚmÀÑ_x0011__x001D_/½Àüô0._x0008_®Àd%¡À[ê"í¥áÄÀ5ùct»½Àø¥çÌ,_x0015_Àøãl¸_x001D_3ÅÀ_x0001_$¸Ïü1ÀW0á_x000D_E_x0019_ÂÀ;ó%àÀÀâö:6¤-ÃÀÈk$zóÁÀ?ºÀ_x000C_¤]ÄÀ´ØMö)ÜºÀ_x0012_÷_x0006_¥På©À»3¡|À¯_x0007__x001A_²ÀèÄ­&lt;iÀâª!eÚ¥ÀàNâ'yòpÀòY_x000F_o«ÁÀ_x001E_8¨_x000C_íÃÀ_x0011__x0003_C_x0002_´²ÀÝ²Jj¦¹Àu÷¶,§æ±Àp_¡_x0003__x0006_(ùÀ`âW`ù_x0011_¿À Wë.=YÀzY«,HÀÀQ	ÔÀÍÄÀ÷Iü5mºÀ¼_x0006__x0002_ÙéoÀ$ÿåd¼IÁÀì,8\,ö´À_x0005__x0012__x000D_KöÂÂÀXà,ÿLÑ¬À@ÀZÝ;À(_x001C_¶|¼½À3zn§KaÁÀ|Î­Æ_x0016_¬ÀÊÁrNÄ½Àúhª,:	ÄÀ­_x0002_|"¶ÀæÆì$Ýê¼Àì.a&gt;*l´ÀVßx1 ¹À_x0006_â_x0001_Z[x¨ÀÔ¿ ±!ÄÀ#~ÍÚ_x001A__Ào¢V_x0004_¸Àî_x000D_Êf_x0005_ µÀ_x000E_Ø_x001E_ÖÄÀo Vïéç´À¸Ù_x0001_;ªÀÂ/^ó¡À¿ÖK;²hÀÿ_x0017_s"Îä¶À_x0001__x0005_lÀfÔÛT®Àã½m 1ÅÀ@Bw	cÀdr@&lt;7ì»À_x0018_Ékø¨"ÀÖ·á_x000C__x0004_¶À_x0008_ªÀÈ*1À²_x000C_/ÂÀUBÚñÂÀ_x0002_ñþ}:_x0013_¾ÀZËAC+oÃÀ¸ü4¢D`½ÀÆªÉaÃÀ¡_x0005__x0018__x000F_ÂÀ)£ª¨ÆÄÀ åXT_x000B_¥À§,Ä_x000E_ñ`¶ÀØ&amp;e_x0019__x0006_¦ÀR&gt;Å(ÃÀ}_x0003_å±µÀ§bb¬ÂÀ|We]Îu±À@'Ü)ÂÀbS àHó«Àµ_x000E_²¿ÄÀ_x0019_¼ö-ñ³À_x0012_b¿Â_x0004_o«À¤©©]7··À(á)LeõÀ@ÑeÛü_x000E_À_x001C_O´dC½À_x0001_J¸_x001C__x0001__x0004_öI0Àw_x0014_J_x000B_ÞÀÀÈß_x0019__x0017_ýÀÀ °_x0011_ ¸À­óò@_x0017_ñµÀ0¢¡_x000B_C_x001A_À_x000D_DåP½À÷U©çó¶À_x0001_p½0	ÉÀ_x0006_¯-ø&amp;®ÀfË2¼À,ÊðÆå^¾Àp_x0017_ö7ãÀV_x0019_áõÖÁ±ÀØ¤ggB«Àê_x001B_úO¨x´ÀHFÙ$qÀ5_x0005_Ñ³_x001B_ÀÀ¼©4ÍGP¢À2~æ_x001E_×U»À¤Ãÿ¦&lt;_x000E_°Àë(¹TºÀ®_x001C_+_x001A__x0002_¿¾À­/a_x001E_M´ÀÀ¨Í_x001D__x0003_cÀQ_x000C_$'_x000F_ÅÀÅq¿îvÁÀ yH½:V¸ÀÎÄ-*ÅÀð_x0013_Ù¿_x000F_!À`rÖÍç ÀJó_x0015_úðÝ¯À_x0001__x0007_À_x0004_æ[Î¨À¨#8_x0011_¸µÀ_x0001_«j6õ±ÀôÑç_x0003_¿'ÁÀ(Þ_x0013_Ü" ÀWk#8ã¶ÂÀ_x0006__x0017__x000B_ÞM¹À Ì|_x0006_ïªÀ¦xi¶£¯­À_x001E_fÂ_x0005_'ï¼À_x0002_[XvÆÅ²À7µ_x0012_OùÄÀfCÔsçÑ®Àm/À:ç ´ÀHõ£³VÀø@éÕ_x0018__x0012_ÀÿÀ'ú¼À _x0013_9D¤ÀÀ³O5]ºÀ_x0008_ôzÀ¸"ÀàrØ³8xÀp	è§¹åÀ_x001E_Ú8«áðÂÀH_x0014_põg_x000C_À q]íÊd´À`Ò7o:¡À/&amp;izF_x000F_¾À6ä%oßo¬ÀvQ{tÃÀÊ_x0002_ºÀÀAP×Ö_x0007_¸ÀP_x0013__x0005_Á_x0001__x0004_fÓÀì_x001A_:d`ÄÀpvã¹ÞÀåú²k¦ÚµÀPy_x0011_¿ÀÁi_x001B_Cö'µÀÓ_x001B_Ê9¦±¹À&lt;['}m4¨À_x0006_!ÜÃ_x0005_§À$¨¼`_¾ÀPoÖüoÀ3]ØZ!ÃÀ	_x000D__x0003_7Eû°Àð¯[Ù(¡·À©øxÕÝ¨ÀîR(&amp;¥Àz.t³À¸oeÕ1¸Àzê7_x0019_ÊÙ®ÀÈx+NdÏÀçèúU»Àn²ô6©LÃÀ@õ±i×fÀdü­|ÀÀ\&gt;{_x0016_2¡ÀhMë_x0002_ã´À ¶D©Ð	Àrþ;Èú·Àæ_x001E__x0018_bZÀ_x0001_­ô)x_x0015_«À_x0002_oùøóûºÀ$Û_x001F_ì_x001A_£À_x0002__x0003_	&gt;x.ý¹Àn)²½V_x0017_²ÀLâßµÀÂÀ 0_x0004_/ôÙÀé_x000E_ÃÀ}X_x0018_f#ÂÀ8Z11½À%ìCðõ·À?½_x001C_(6³Ààû´ì±&lt;ºÀ_x0010_!)Ê¶ÀòáÜà¼ÃÀcÊQ_x0017__x0007_Æ±À5ÁSÊà³ÀÓNªbí²ÀjLkbé_x0015_¦À+|¶_x0001_öZÃÀÐj_x001B_	Ú»Àõ40öÃÀ~Ín_x0006_X§Àª©¯gN¶Àe¢¹ÁÀèzVEá­À«¡&gt;%cÄÀtpUª@R¤ÀY_x0017_WÌcÀT.ml_x0010_²ÁÀîÌC~½ÃÀ ¬`_x0011__x0003_¿À ¥_x000E_y£ÖÀ_x0013_&amp;_x0013_@ð_x001C_ÄÀ0_x0004_Ù	_x0002__x0003_ÖÀÐÜõáfÀKY %¤¶ÀÈÀ½:dÞÂÀ¢¤õ)³_x0004_³À#±J²ý}¶À$¯À5ûÕ¿Àl6î;_x0007_7¯ÀP$	QÚ"Àò)_x0013_.¸ÀYã§#÷°À~_x0016__x000F_ú]Àd0_x0012_4¾À`uð;í½À7gq¼JÃÀªÃ_íÀÀ´ÀÃQ_x0018_92±ÀèÀ{ô÷ÀX_x0002_|ñ3ÀÀµÍ_x000D_yÃÀ_x0002_ÅöæÀq_x0014_ï_x0001_ªÀ_x001C_F_x0017_¦4LÄÀ@PÈ_x0019_bÀ_x0016_àG_x0007_ÁÀNq3ë¥À_x0002_m¬_x001E_mÀèY¢Ñ­ÀP_x001F_ú¬À_x0010_Æ¡¤ÑÖ¤À$®T »ÀðQÃDo©À_x0001__x0002_ÓØ`_x000B_Ú¼À¯´L_x0011_5ÁÀÊºeV_x0018_J´À_x0001_×¾ßÊ)@À¼¹íR À_x0010_xr_x001F_ ¸£ÀÌ=SA]6§À-_x001C_Nwg¥ÄÀ¾Áô)7ÅÀ,éC»]r¹À=±®)°ÀaÉõSÄÀ_x0018__x0018_a_x0006_ÝÀv_&lt;®À_x0018_E{w·sÀÐ¬_x0018__x0003_­º¿Àä_x001C_âØ6«À _x0010_¶8ô}À¨2	âK¬À;K_x0018_&amp;­µ³ÀÒè46Vç¨Àðsj=ÁÀ N-_D{ÀâàY«ÀöhGK¯K¸Àæ¹7_x0013_:Ï§ÀV_x0006_çÄ¹sÂÀ¹ gØ#ÄÀ(Q_x001A_Æ·À0¾t5_x001D_¥ÀåiR­µ_x001B_ÅÀ_x0018__x0016_n_x000E__x0001__x0008_`òÀ_x0003_¢:}¢vÀ¸_x0003_¹c34µÀ0_x0012_8_x001D_³MÀsù¸ý_x0002_'°Àt+/|É¦À0Ù_x0011_J¹À|øÿÎ¸®Àè÷_x0015_ë+#­ÀçF7ÍçÊ¸Àà(YÐ.ÉyÀ¿]¸º.a¾À_x000D__x0010_àÃÝÛÁÀö¥û_x0013_Þ»ÀÐ×nÖz_¼Àø©å	é£À¸©_x001B__x0005_ÿ_x0005_ÀðNçó§À _x0004_Î:_x001D_|ÀÀ_x0007__x0010_}£ÓjÀw)jóbÂÀÐÃòø	|À@ÙqÝ]¶wÀðöÛËe³ÀCóB6G°À_x0015__x000E__7_x0019_fÁÀø!m À-P &amp;IñÃÀ&amp;_x0008_øØ¸À_x0010_oJ/À_x0006_ÕÉ_x0006_ÒºÀþN_x0005_SÎÂÀ_x0002__x0004__x0018_þ7é0]À·u1·AMÄÀµö_x0002_%Ç¹À¬òdTOÂÀÑg_x001C_v®ÄÀ¥_x0003_»XØ.ÃÀnØ_x0002_ ;¼Àþ_x000C__x0007_K_x0011_ÅÀ¬ÈáLÐßÃÀÜ&lt;31¡ÀÄ1æf_x001D_ø»ÀÀ_x0001__x0019_ãkwÀ4v!¾_x0008_ÁÀ°_x0012_kÉ_x0008_lÀr?_x0006_[Vù¸ÀäñK`R½ÀÀaÕ4+3Ð¸À_x0010_i_x0011_VÀÀë¯¿ç©dÂÀìFH³¬À÷Ê§_x0013_{©ÀÀhÇp{À2_x0004_e_x0013_t§À¤³íC_x0018_¢À_x0016_±Õ÷O_x0012_ÁÀ0ë#_x000B_	¹À}ú_x001B_Þt½½ÀLÉWà_x000B_©Àhà1å¯¤À0/°ÆNÂÀR_x000E_q©Éÿ¼À2Î6_x0003__x0004_[õµÀ(¯êì_x001D_¦À¡¶ÉAúÂÀ ¤K3ÁÀº_x000D_\péÿÃÀ¹_x0011_ºpT_x000E_¸À_x0006_Ô¶Âw¥ÀÅÈ_x0006__x0002_ÀÀccÛxJÀÇÂp_x0019_r°ÄÀ¸u­_x0002_Å&gt;ÂÀt¿mîª_x001B_¢À/£/_x0013_\G¿Àvìyf¿`³ÀoÇÛ*8ÃÀ6¾_x0003_ª)a¸À_x000B_Î#HiÄÀ_x0001__x001D_{dÉ°Ààpî-XÄÀ],ö¾%²À(#|¬Ý_x0004_¸À_x001F__x0003_OÚ¶½Àp_x000D_s#¶ÃÀð¦·._x000C_¿ÀðçwCÄÀ_x001E_ôé$ÆãÀÀG:`ô_x0007_ÄÀtÙÁÕC¥À|1ÔP ¹¼À._x001F_Å9_x001C_ÃÀ£vJ_x000E_ØzÀÀxR_x0002_ÈÌL£À_x0002__x0004_ |p*àXÀïTQÄÀ¨_x0006_Ç&lt;RÀï~D&amp;³Àì_x001E__x0006_s¡+ÅÀr0_x000F_ê¡ÄÀ,¨_x000E_Ë¯9¦Àq\Êì)_x0003_¸À8ÂÇzj®ÀX\¦YÚÀ!æÕKÁÀ_x0010_E._x0016_AÀ;-TdóÂÀ¼&amp;DÀÀ_x0004_;_x0001_b»ÇµÀðq_x001C_öÏNÀÒ_x0003__x0008_BÃÀÐÿ=è3À8!@ô_x0016_«ºÀbÝ¯|¾¼Àb¯g\ÃÀà_x001A_ÁÛVU|ÀÞR©Ö_x000F_§ÃÀ¶43-¹¥À0×Á½¬Àê_x0013_w_x000B_v:´ÀCÈæxXÄÀ_x0002_ç_x001D_Êî{MÀý×H¤_x000E_è²À!ªð_x0002_w2ÁÀÚ¢yÝÜQ¿À`\I¯_x0002__x0004__x0012_+»À1è$¡ô¼À,4Tz$`¤ÀÇ¤ÝnwÂÀÐjÛ´´ÀH&gt;AÀ5æ#v_x0019_gÁÀÜPãÎlË¾ÀØkÅaÁi£Àå_x0015_ç}J_x001C_¾ÀÑÃï°JÄÀx_x0001__x001E_È_x001A_&amp;ÀÑ½ £[û¶À êP«à_x001A_À_x0004_Tm_x0002_Óp¼ÀPt[ç1½ÀZ,dÁêÁÀ/P_x0001__x0002__x0017_·ÀÙ_x001E_;ÀõÒt©z­ÁÀxti\ØPÀIo§VÁÀäDâW_x0017__x0005_ÃÀªCì"é~ÀûºûEÁÀV/5¯¿®À9_x001C_þKVú´À`OúM&lt;±ÀBñ`5_x0003_ÄÀáøË*Þ_x0016_ºÀÿ_x001B_Å_x0001_ØMÀÀ$f_x0005_8·²À_x0003__x0004_û&lt;q_x001A_ÀI\ãÏþ·À°t_x0016_\mÀäª¬¢_x000F_ôÄÀ":Sôr¸ÁÀ¤+äÛÀÀD_x001F_ÝÊ»ÀÎ(MÐzKÀÀçµºE=µÀ³©ËÄlÀÀ_x0013_ð_x0002__x0008_µÀ ^ú_x0012_â±À0SÒ¹_x0005_ÀÀLÙ'_x0003_ÁÀ_x0003_¢SÀ¥gÀª`_x0001_Çj¼ÀQB÷à°ÄÀCÇ]x¯·À;U_x001D_ÖYÂÀ8	N|_x0006_TÀ°!z_x0017__x001F__x0011_ÀÐ!o4©CÄÀÞ,õCÀð_x0017_T"çÀ,ÒÆº_x0013_ÅÀÎ¤­&lt;«A¾ÀÐË2É_x000B__x0015_¿ÀÙ9³Ñ^&amp;ÅÀ ÓíBîÀB7ZK¸Àæ&lt;!ße-¬À_x0018_¼ý_x0002__x0003_;¯¸À_x0002_ßÅÃbÀ°89£?7ÀÔ_x0010_¤ÀHÄù0e¦À_x0018_j&amp;!ªÀñ£tG¡Ó¾À7Qû[Ú°ÀÕ&lt;Å]BÂÀª¢¨Û@e©ÀNl0§ÚZ³À _x0019_e	«¡À2ÖPö»ß²ÀH;é&lt;59ÂÀ_x0002_ÉòîWVdÀ_x0002_N8zJ_x0003_À_x0018__x0016_l¯_x000D_~À!1!Ùïþ¿ÀKD?_x0019_´ÀÅ_x0012_®XWÁÀïcþË6ÃÀ+¯qTf¶À@_x001D_Èµìå¾ÀÈ_x0019_©3_x0004_ ÀÀ]kTÜ_x0006_eÀF­jNÒ&gt;­À_x000E_3ñuCwÃÀ_x0015_ÙaDx²À`ØJO_x0001_À[ó^_x001D__x000E_d±Àæo+)TÃÀB]?¿­À_x0004__x0005_â«_x000F_Õ2mÀÀô_x0014__x001C_H¶¤³À2kØ_x0002__x000E_ÅÀGt¬þ"ÀÀ\Ä_x0012_w¶ÀÜ+à_x0003_!¸À@Ø@að_x0015_ÀlÊ7_x001D_0 Àj@ª[ö%¾ÀcÀæFu¶À¬Â_x000D_Û)hÀÀXà	O9¥ÀÜÒë{F¾À"_x0012_¢þªô¬ÀS-_x000C__x0003_~¯ÀL_x001D_s_x0011_Ò_x0015_¾ÀÎ¥#Ú,¥ÀO£ÔÛ_x001E_?°ÀT	_x0006_î×¡À@çv_x0001__x000D_ÆÁÀà1{«¨ÀbJ=öÌ±À´ª¯_x0004_MÒ­À_x0013_¼ñfÀ_x0019__x0012_ð,_x0002_ZÁÀN_x0002_KH(È­À_x001B_2:Ì(æÄÀû~ô@_x0010_ÒÄÀ-ÏÆÁâ¿À_x001E_q	ï_x0010_Ý¸À|vnn_x0003_±À£ãÕ_x001E__x0003__x0007_Ø_x0019_ÀÀä0¯*ÄÀöhC_x000C_aÀÀcN&amp;Ñ ÀÀÖÜ¨¬XÖÀÀ_x0001_²«´Àôw|[P©À_x0002_Åcº_x0008_k¶ÀÑ_x0002_Â¤¹G±ÀZ.&gt;Y¥(²À@_x0017_._x0003_8_x001A_~À}Ùz¿ò¿ÀÂ¬ù¨P!ºÀ·_x001D_ÂÚÿ_x000E_ºÀ¯õP³ç.ÁÀ_x000C_\´,5³À7©!_x0005_ÕEÃÀ_x001D_¦Â_x0010_­ÄÀb#ÎÖ[ÄÀth×G_x0003_£Àpà¹_x0003_¼ÀPÃÝ_x0005_åÁÀ¬«90¡f£À­à&gt;_x0004_-ß´À_x0003_þ¤øºÀÜÍ²Ì¤À7ÿ½2ý=ÄÀ_x0007_ù£É,õÀÀ'â¸Æ|åÄÀ3^_x0005__x0006_Sà±Àõ©_x0006_þÙqÄÀ0 lÆí_x0011_ªÀ_x0001__x0004_q&lt;¸K¿vÃÀ«_x000F_bk	¬ÄÀ½Pn­Ù¨²À¦ÆÄ¢_x0018_ÁÀX÷N	î¯ÀÂd*á[µÀÁj~=¢Q±Àå¸_x0002_LÙ¹ÁÀlzC¡ÏáÂÀv)_x001E_æ	±Àdøq·°§À¤ÆöE±À|=ôU_x0015_^¦À4gÉBßÆºÀäù9_x0016_©Àà_x0006_ÞºuÀ©{	__x0010_ÃÀ`×_ø_x0001_e¨À_x0011__x0003_"D$½À@üG ¿Àî©¨"ÞºÀÒÒóÛÁ&lt;¬ÀÊH_x001A_v6ß±ÀPæhÌg¿À\æ0®¡ú ÀP=ú*_x001E__x0005_¡ÀêÅr¡&lt;ÅÀ¶Ùn_x000F__x0010_»ÀÂ_x0011_q_x0010_±ÀPþ_x0016_Ö_x001B_e½ÀèY*Æ?¢À¨Y'é_x0003__x0005_:µºÀ2?hË_x000D_c»À_x0012_Ë\©³Àñ¼_x0008_'¥_x001D_°ÀËQ·½³Àí_x001B_¦ÀÈ_x0006_¢f2ÂÀ(àj¤A£À9âó¬'Þ³À@¾_x0003_Ûc_x001A_À_x0004__x0001_Õ_x0002_¾$ÂÀô®{PØ~°À±¯úÎMÿÄÀ _x000E_Õq¿ÀÊñ_x0011_V·Àõ³ Wy_x001A_ÁÀÀÛf¡ÃÀÿÝí9|ÃÀ,Më^UYÀÀ_x000B_3&amp;ü_x001E_sÁÀ+¡ßq_x001F_ÂÀì@J2ôSÂÀÀîk_x000F_Ú.À_x0005_Pð_x0019_BÁÀ|:Ø¯}¡À_x0010_ð:_x001A_ZÀä[Ù_x000D_S¿¥Àð"´øhJ®À&gt;_x0002_¤/ºÀÁ_x0016_%R"°À_x001A_CIÀÈ´À¸ªXã_x0010__x001A_§À_x0001__x0002_[°² y·Àò_x0001_ÈicÀ_x0010_ÜI¿A À_x0001_ã_x0011_±_x0011_ÑÀ_x0001_|¨7)ëÂ@@ù¾¸ÉÓÀðh½îàÀÀ¤Xp_x0012_çÛÀìçù ¾À ôµÝ¿ÒÀ_x0001_,[Ü_x0012_Í@_x0001_+_x0007_"Uà´À ÝksËÞÀ_x0001_°ê_x000C_I ¦@ÀM$Ëh$ÁÀ@l	KåÀ@FÇ\W¤ÌÀ ÄåÝóÔÀà!z_x0005_gÞÀ L0Ü_x001A_ÑÞÀ_x0001_Á_x0008_¤@0ioÁ_x0005_Ú@@ÊÍà7Ì@_x0001_ÆCÃQ_x001A_Ï@l{ÓÀðQÆJ%èÀ¿_x0001_ªJjËÀÀú&amp;E:ÎÀ0[(ûP8ðÀQn¤ðö±ÀðC&gt;Ä³'äÀ_x0001_.@_x000D__x0001__x0004_nñ©À@]üXÛÀÐ¶p_x000E__x000F__x0001_áÀÀ×uA_x0002_µÅÀú1_x0008_oGÍ@_x0001_XÑsr_x0003_ÀôÒA_x0004_Æ°À°Ütü¤yåÀÀ__x0003__x0011_Â¥ãÀ_x0001_ÝQ@t\ËÀÀ9`Y5Á@_x0001_8¯_x001E_'À_x0001__x0006_¼8.ÜáÀy_x0006_éÍ	·@_x0001_pl'»À_x000D__x0001__x0001__x000D__x0001__x0001__x000D__x0001__x0001__x000D__x0001__x0001__x000D__x0001__x0001__x000D__x0001__x0001__x000D__x0001__x0001__x000D__x0001__x0001__x000D__x0001__x0001__x000D__x0001__x0001__x000D__x0001__x0001__x000D__x0001__x0001__x000D__x0001__x0001__x000D__x0001__x0001__x000D__x0001__x0001__x000D__x0001__x0001__x000D__x0001__x0001__x000D__x0001__x0001__x000D__x0001__x0001__x000D__x0001__x0001__x000D__x0001__x0001__x000D__x0001__x0001__x000D__x0001__x0001__x000D__x0001__x0001__x000D__x0001__x0001__x000D__x0001__x0001__x000D__x0001__x0001__x000D__x0001__x0001__x000D__x0001__x0001__x000D__x0001__x0001__x000D__x0001__x0001_ _x000D__x0001__x0001_¡_x000D__x0001__x0001_¢_x000D__x0001__x0001__x0001__x0002_£_x000D__x0001__x0001_¤_x000D__x0001__x0001_¥_x000D__x0001__x0001_¦_x000D__x0001__x0001_§_x000D__x0001__x0001_¨_x000D__x0001__x0001_©_x000D__x0001__x0001_ª_x000D__x0001__x0001_«_x000D__x0001__x0001_¬_x000D__x0001__x0001_­_x000D__x0001__x0001_®_x000D__x0001__x0001_¯_x000D__x0001__x0001_°_x000D__x0001__x0001_±_x000D__x0001__x0001_²_x000D__x0001__x0001_³_x000D__x0001__x0001_´_x000D__x0001__x0001_µ_x000D__x0001__x0001_¶_x000D__x0001__x0001_·_x000D__x0001__x0001_¸_x000D__x0001__x0001_¹_x000D__x0001__x0001_º_x000D__x0001__x0001_»_x000D__x0001__x0001_¼_x000D__x0001__x0001_½_x000D__x0001__x0001_¾_x000D__x0001__x0001_¿_x000D__x0001__x0001_À_x000D__x0001__x0001_Á_x000D__x0001__x0001_Â_x000D__x0001__x0001_Ã_x000D__x0001__x0001_Ä_x000D__x0001__x0001_Å_x000D__x0001__x0001_Æ_x000D__x0001__x0001_Ç_x000D__x0001__x0001_È_x000D__x0001__x0001_É_x000D__x0001__x0001_Ê_x000D__x0001__x0001_Ë_x000D__x0001__x0001_Ì_x000D__x0001__x0001_Í_x000D__x0001__x0001_Î_x000D__x0001__x0001_Ï_x000D__x0001__x0001_Ð_x000D__x0001__x0001_Ñ_x000D__x0001__x0001_Ò_x000D__x0001__x0001_Ó_x000D__x0001__x0001_Ô_x000D__x0001__x0001_Õ_x000D__x0001__x0001_Ö_x000D__x0001__x0001_×_x000D__x0001__x0001_Ø_x000D__x0001__x0001_Ù_x000D__x0001__x0001_Ú_x000D__x0001__x0001_Û_x000D__x0001__x0001_Ü_x000D__x0001__x0001_Ý_x000D__x0001__x0001_Þ_x000D__x0001__x0001_ß_x000D__x0001__x0001_à_x000D__x0001__x0001_á_x000D__x0001__x0001__x0001__x0003_â_x000D__x0001__x0001_ã_x000D__x0001__x0001_ä_x000D__x0001__x0001_å_x000D__x0001__x0001_æ_x000D__x0001__x0001_ç_x000D__x0001__x0001_è_x000D__x0001__x0001_é_x000D__x0001__x0001_ê_x000D__x0001__x0001_ë_x000D__x0001__x0001_ì_x000D__x0001__x0001_í_x000D__x0001__x0001_î_x000D__x0001__x0001_ï_x000D__x0001__x0001_ð_x000D__x0001__x0001_ñ_x000D__x0001__x0001_ò_x000D__x0001__x0001_ó_x000D__x0001__x0001_ô_x000D__x0001__x0001_õ_x000D__x0001__x0001_÷_x000D__x0001__x0001_ýÿÿÿø_x000D__x0001__x0001_ù_x000D__x0001__x0001_ú_x000D__x0001__x0001_û_x000D__x0001__x0001_ü_x000D__x0001__x0001_ý_x000D__x0001__x0001_þ_x000D__x0001__x0001_ÿ_x000D__x0001__x0001__x0001__x000E__x0001__x0001__x0001_+@_x000C_×À@_x0003_¼«h¥Â@ÀÇÏé¾óÄ@_x0001_]¶¬3¬Ì@`Ä³¾0ÆðÀÀÙ-_x0002_ü}ÎÀà_x001C_;%ìÕÀ ¢©òÏìÑÀ o/6Í×ÀÀ_x0012_ï_x001A_	¨ÑÀ`V_x0017_»5WÓÀ°hüÍ(;íÀ_x0016_!¢pÈÆ@§[ýsm²@à_x0012_ó¿~ÕÀà_x000E_¿ÁÜÐÀ_x0001__x0004_Ïn{£ÏÃÀ_x0001_&gt;é4_x0006_ÇÀ_x0013_\_x0019_Æ½À@òðú9ËÀx×_x0010_µÀ e«ÝÀ_x0001_á_x0015__}ÂÀ _x0010_ºE_x000B_%Ð@àÍ2óX_x001D_ÔÀÿÝì2¿@_x0001_J9Ü«À_x0001__x001C__x000D_ÐéRÀ»R}Ù¿@À8°_x001C_wÎ@É_x000B_] XÙÀÀ(IÁ°_x0017_Ó@&amp;_x0002_­ÒÀ_x001E_cäº@@hæËÞkÔÀí	Aoº@_x0001__x001B_ÖÄ§!¥@¥da±³Àð-$/êÀe³Gª_x0019_¸À_x0001_7cw¹À_x0006_ü[Æ¸ÀÀÒ.*ÓÄÀ@_x0019_^bÇÀ_x0001__x0008_ \_x0003__x0017_À_x0001_8ù½	Ë´À_x0001_oXû[¨ÒÀcO_x0001__x0002__x000D_°@`7N@_x0004_JÑÀ_x0001__x0004__x001D_:î¼À_x0001_Ï hi¸¥À_x0001_._x0016_¥Ù¿ØÀÀêåW¬kÞÀ ®c_x0016_§ãÀÀå½ßÏußÀ@_x0002_&gt;nÒÀ`G¥náÀ@Å²ß\5Û@_x0001_kù£i»Àº£ÐZÐÀ`ãÍ7E¨Ú@_x0001_váùÅãïÀÀ¡x³[çÕÀ`x*´ÞÀ@i`õ_x000F_ÍÀ_x0001_ø¬/_x0018_ËÀ¶Ýïå¥Û@àá_x001C_SºÔ@_x0001_U{pÑþ±À_x0001_î_x0014_	R @)EÓ¦?ÙÀÀöÑEK&amp;Ì@_x0001_µ_x0015__x000C_Mk³@T¹{ÑÔÃÀ`9i_x0008_/ÓÀÖ_x001C_Õ`.ËÀ@_x0006_èI§ÌÀÀ¹òuòÉÀ@_x000B_ë_x0007_ÿÛÀ_x0001__x0003_ yÛTöàÀ_x001B_¦7çÀ .Ó_x001E_8xÕÀ_x0001_ð¶uÉ À_x0001_õOì¼£ÚÀ`4Óñc/Û@ Ö1#EêÔÀlrºaÖäÀ Ü_x001B_PUöÓ@ô_x001D_Ý_x0011__x0008_ÚÀÀ¸ÇZÒÆÈÀ ÷h$wÕÀpÃ_x001B_ðÙ¬àÀ¥q_x0019_ñ_x0001_Â@À:_x001F_½ ØÀ Ì¿?ÿAÖÀ_x0001_°,=ÊÀàä}Á_x0001_ÔÀ_x0001_Xçþa_x0012_@P\jf_x0004_àÀ@_x0018_D0V&lt;ÖÀ ×ÙV_x0017__x0003_ÖÀ ]k_x0002_ßÀÀXÍÛ¦ÝÀðQ&amp;_x000E_réá@À_x0005_©çóHÜ@_x0001_Ñ_x0016_²?¡@ ¦GVVÖÀçÛxaCåÀ_x0001_à;=Å¬|À_x0001_Ë0nÛÍÀ óf4_x0001__x0002_è`åÀ°ÂØQìMáÀ`F_x0012_æ_x0010_ÝÀ`Î{-ÅÒ@ß_x001E_H_x0016_è¼@`G_x000F_õ_x000F_ÜÀ_x0001_©Ñ.ÛÛ@_x0001__x0001_`KT@¥_x0005_	gåÀ­ónÎÖÀ_x0001_æ_x000C_Ãª»Àà_x000E_t_x001E_éÀ_x0001_O0e_x000E_¸Ø@°»YÝNÇâÀ_x0001_/ÇÆ©À_x000C_¦ô]À@»e~¬ÎÀ_x0001_=Aé!w»À_x0001_Q°n_x000D_ÊÀ_x0001_ü«©ã|ÀÀâ§=	ªÁÀÀc VÚÇÀ_x000B_B_x0005_~ÕÀ_x0001_[\_x0019_AµÀ¨r_x001C_úÇÀ_x0001_$rØ@ÇR_x000D_:áÀ à÷]bÕÜÀ@_x0010__x001F_ tÓËÀ_x0001__x0010__x0005_xßÀð)*#^ çÀ ¿ÿûÝÀ_x0001__x0002_«Î4kBÍÀ_x0012_cË4tÉÀÐÙéK_x001F_ÚåÀDÞµ¿æÀ_x0001__x0010__x001B_}S À@ &amp;oæ·ËÀ_x001C_TÎ]g¹À_x0003_é´«'ß@_x0001_Ï|_x000B_G×ÍÀfºÿ'ÈÀ_x0001_øÿ~?ü¡@@C_x000B_ÛÓQÐÀ _¬JPz×À_x0001__x0011__x000E_s2®¿@@	±±ZcÝÀÀZ7¹Þ@_x0001_&amp;_x0004_è&gt;¯ÏÀ_x0001_bdc¸@ _x0002_2OEØÓÀ ºRî°êÀÀ/q_x0006_Ç@ ¼º¬¡ß@ _x0018_þoxGÞ@_x0001__x0008_¤]}ÈÀ_x0014_/¤Èu»@+R?Ãd±@ _x000C_]"&gt;_x0011_ÜÀ_x0001_SiØìÓ@ÀC¬_x000D_ÔÀÀõy_x001D_µÁ@_x0001_i¾_x0014_ÒJ°@ðÃ¼_x0003__x0004_Ù_x001D_ÝÀÀ¯y{¤ÖÀàÉP¿:êÀ@/pãáýÕÀY9:nYÂÀPü©!­þæÀ WOø¼ÑÐÀ_x0003_°¹½_x0001_}@_x0018_u{cÍÀàh_x0018_pv­ÔÀ7¨I²Ï@_x0003_mdzt®Àðz_x000E_çüáÀà@QãÔÀ_x0003_(Ú6)rÀ%äÅ¬W²À¤èU_x0001_»@@_x0002_Ä(#}ÊÀ`ÚBÜ7áÀ_x0003_ fv¶À@	~r¨_x001B_ÕÀ_x0003_Æ&gt;_x000E_ÍÀÿ' ÞW±@@#Á_x0014_U@ÓÀnY¯ìøÆÀÀÏíì¡âÀ_x0003_~µ¾¬²@¼`_x0003_ÔÂ´À@¡ÑZâ/Û@_x0018_$[[q½@_x0003_¼ 2_x0007_ÌÀPõÁy_x0019_cèÀ_x0001__x0003_@ñ^G&lt;_x0005_ÍÀ¤_x0015_Ú_x000E_ãÀÀà_x001A_W¡bàÀ`ÂI9·ÓÀ@bP/¤\ÐÀ $!¯.ÕÀàÌbïÀNBèÿßÀÀý_x0007_À1ÍÀ ÖÈ¼OØÔÀÀjF Y_x0010_ÕÀ_x0001__x0015_\í¬ºÀðÛ_x0019_U_x0002_åÀp_x000D_)ÊèHêÀ_x0001_¬_x0010_Q_x000F_À¯(&lt;i¿ÀÀ(RO¼ºÆÀ_x0001_µ_x0018_ø/_x0018_»@_x0001_w&lt;_x0011_é^ÂÀ_x0001_Â_x0011_µâü¦@_x0001_0kpdÙÀ_x0001_Ê_x000F_zÂöÑÀPvö{5æÀà§Ê+DÓ×À_x0001_O*É¤ØÑ@@?!=0,È@ÍtñÆîå@_x0001_ßKcBäÀà¼_x000B_è"TåÀ_x0001_?M¦jÛÀ_x0001_£Ã¤_x001F__x0005_°À_x0001_µ±_x0003__x0004_OË¦À_x0003_lÆ¢_À_x0003_NÂ[g3ÌÀ@_x001A__x0006__x0013_|üÌÀ_x0003_t_x0002_i¤k@_x0003__x001C_ª_x0008_1«Ô@_x0003_®låÈIÈ@_x0003_¢óT{_x0005_À`sÌtz»Ö@@ú=ÈSLáÀà¸M³,ÐÀÀ#ÍI¬fÝÀ_x0003_ÜÝ_x0001_CÐÀp}ÕG_x0017_áÀ§Ü3³À@Z_x0003_ÏÛÀÐ²kä_x0005__x0008_èÀ@|_x0011_g_x000B_×À`vaÔS²ÕÀ_x0010_[¡%àÀ¾k¿oÄÀ@+ôÓ«£ÌÀ_x0003_4»_x000D_ò@`7³' ·áÀ_x0003_®»f&lt;¿@`Û­táÀ_x0003_ÏðçN¦À _x0003_ÈÖßÀé,ë¢¤ÔÀ_x0018__x0002_.YâÀÀºÇ¡àÊÕÀÀÛºk¸Ñ@_x0004__x0006_@aó_x000B_¼lÇÀ_x0004_bºk´Í®@àZ_x0002_·ËIÚÀ_x0004_îü¾_x0007_Àð_x0014_ *SråÀð0(ÂuäÀ o_x0001_ÊÝÀ_x0004_äe¾½@_x0004_á1çÚ3°@wAàtÄ@à÷cÆØÀ_x000B_4_x0008_ÅNµ@@_x001C_7¡ÒÀ ïO¸ÓÀà_x000F_cµÔÀ_x0004_PHàsØÀÀÇÒ_x0010_énÒ@`IÒG¾ÛÀæVÃ@ÐÅ¢yoàÀ_x0004_W_x0014_¤Õ^ÛÀ_x0004_ep/¬`ÆÀ_x0004_FÇ©]À[ [*ëìÀ`_à³yõâÀ_x0004__x0003_`_x0016_#ºÀÀx_x0011__x000E_È7ØÀ_x0004_Y_x0005_çBs³@Köúa¿Àèßn_x001A_ÑàÀ@ÀÃoBÝÀü_x0013_¹_x0001__x0002_ÿßÀ@äÈHÉ¦ÓÀa_x0012_hÎª»À »Ö×¤Ð@@2ú«_x0002_äÀ_x0001_:="ÁaÀàèL¢_x000C_5×À¬g&amp;z}×À_x0001_ÝÂÕ9RéÀMl&gt;ÂrêÀ@rkõrÿÑÀ@`·#íÀ ýº?£iÛ@ÀC£_x001A_#òÚÀ_x0001_ÅK_jÁÀ_x0011_ããúKÀ@ _x0008_ýªuNÒ@_x0001__x0014_NÁXÞº@_x0001_dÈò´wãÀ`­lklÿæÀàéX×À_x0001_^ÐV±_x001B_¹À_x0001_ñêrÀÐ&amp;çv­âÀ@AF©(eÌÀ²#_x0019_44±@_x0001_£_x0007_ÐåÅ¿@þTc_x0013__x000B_¸À@_x001D_çu_x000F_ÚÀ_x0001__x0011__x000C_,&gt;»@Ù6ø¸ÜÀ_x0001_?ËWµÀ_x0001__x0003_@Ö_x000F_7(©ÂÀ_x0001_ã_x0014_ª£ü¯À÷I_x0012_}#»À_x0010_ßB1(ìÀ@vl¬ÅÀ_x0001_wê¹MÓÀ_x0001_A&gt;.ûw¹@`×OÍà7×À _x0005_ _x0003_ÃèÞÀ_x0001_¶íR¢z¼À_x0001_gð=.±®@À¡qÏë×À_x0001_@@TÙºÀ_x0001_Ô÷ÿî_x001C_·@ÀXeAqÎ@í@\ì¬¿@_x0001_Zlá_x0012_»@_x0001_Qvd|¬@_x0001_&amp;cq0_x001F_Á@ÀÕy"/Õ@`(]¾þàÀ@ÀE`.æÀàÈ,JeÖ@@1Q8EÓïÀÀ¹óG_~ÛÀ_x0001_Ô®Pý_x000C_ÀL_x0004_¹_x0001_ÁÀÀy9`aÐÀ &amp;_x0018_Ñ@/ªË¼À@ÍY_x0002_:ÍÀMî²_x0002__x0004_ÖÞÀÀFu'ÌúÁÀ@|mõ¾ÆìÀà"B_x0017__x001F_âÀ`F_x0005_mzÚÀ0¤óüï$ñÀ_x0002_òôPP_@0/	_x0019_Q½À Én óãÒÀ@É_x0014_õËµÌÀ_x0002__x000F_'AA_x0005_­@à_x0003_f¦òòØÀÀÇa"%ÒßÀ?y:Fµ@o=h,»ÀPJ}_x0012__x001B_çÀ@¦à««ÑÀ_x000D__x0001_8=_x0008_ÙÀ_x0002_ÍOS_x0019_c°À ZCäÃÒÀ_x0002_aéiÞ³¯À õü2Í4×ÀÝ½`U³@_x0002_e\_x001C_fÕ§À_x0002_bòÆÆÄµÀ_x0002_þFX_x0012_ù¢@¼CßÒ_x001C_¾À`ËÀKÑÔíÀà¤Æ÷?ÒÀ_x0002_X}ü*q¶@ðð¸ò#ãÀÀ!8ÏQ_x000B_ÊÀ_x0001__x0002_`u4~_x0001_ßÀ`½-ôlÚÀOè¦'èÊÀ`:À]_æÀPS_x0004_®Þ²âÀ ¾ÁnÇ_x0002_ëÀ_x0001_åËKz·À ¶Ï5c_x001B_ÖÀ_x0001_Ð_x0005_±¯×À9y-sÕ°@`Ø´K}×@ ¾._x0003_UãâÀÀ¤AVÖÄÀ_x0001_û_x0015__x0015_Éã®@ s_x000D_XÂ@ òÈàÐ@ÞzTDüÊ@ uäÜ½ÚÀ@ä8½6Î@`×Ó÷·ÍâÀÀà_x0016_o_x0005_äÀ tÑ9l_x000D_áÀà»èFÎ³âÀ_x0001_Â_x000C_ôP¹À_x0001_ô"I­Ú«@ÞÓ÷e&gt;äÀ_x0001_®9?ÉÀ@ÍÇÃmÃÀ _x001E_iùÛÀ0)àà,ëÀ_x0001_køâ´À`x_x0016__x0002__x0004_Ð@dî_x0011_»Ààxðv_x000F_ÓÀ°´ôãêÀ_x0002_ÉçùÀ_x0010_µïÓÓgâÀ DSmnáÀ ½ÒÝÀP«_x0011_ÇÒíÀ &amp;oÒÀà`_x000B_ÜÀ@é´'_x001F_ðÜ@jÈF)_x0014_ÛÀ]{£[°ÀÀÐ,aÓÉÀ_x0002_Ç»_NßÀÀuÃ_x0013_¹½ÈÀ_x0002__x0003__x0019_ëHú¶À [Î_x0008__x0012_ÕÀ@x%°lmÇÀPú¿_x0006_¯õâÀLV_x000B_b¼@ÐË´±âÀ_x0002_1Pl£@à;¾?fSßÀô4ÄmµÀ _x0010_Ãº°©ÜÀP|j_x0005_¸éÀÀ6¯4â_x0003_éÀîÑ2Z	ãÀJ¸É9ÑÀp_x0001_ `FàÀ_x0002__x0004_À_x000C_«&amp;Û_x000C_ÙÀÿÄ®ÄÀ	\¯ÎµÀà_x0003_ý_x000C_	zðÀ@zm_x000F_ËäÀ@NI_x0008_^RÏÀÀj}LÙóÀ_x0002_¸5Ý@ÄÀÀËëÛ~òËÀ Y;üQÖÀàÂ9ÂmÔÀ@ÈÔ&lt;DgÕÀ_x0002_6ïvz¯@0J¿DÚäÀ_x0002_Ðx&lt;³H»@_x0002_,obíãÀzAu¶RµÀ_x0002_ )¾XSÀ°øW¡KëÀ_x0002_Ã_x0015_s-ÑºÀ_x0002__x000E_ÍR4uÝÀø9TrmíÀ¬}ÔïéÀ_x0002_çÀÂrú§À_x0002_qÊi9ÁÀâàsôÚÀ_x0002_eo_x0018_ÏÀ_x0002_Ðy_x001D__x0006_Àô04_x001D_}ÆÀ _x0001__x0002_.OWÐÀ@ô_x0002_«âäÀÀ_x000F_l9_x0001__x0002_¡ÙÀ°³æBé-âÀ_x0001_\,dî_x001B_æÀ¥¨ú-*Á@NÛ¯ÔÀÀ_x0011__x001F_ÈAyãÀà9{È:ÐÀ_x0001_@t5á½æÀ_x0001__x000D_ÒÖ8¡À_x0001_KøÐ?_x000C_¢Àñ·_x001B_}·@å|bIäÀ_x0001_?^híàÀP_x001F__x000B_)\ÕçÀÀJ¶ÐWÆÀ'2(½³Àµ_x000E_ 2ÑÅ@`6ëEÃÒâÀ_x0001_XÉp·ÀÀ1'uÖÀ_x0001_ñsõÑÕÞÀ`§©4"ÐÀ`@ÜÕ¶lÜÀÿ 3Y»À_x0001__x0004_% øÔÀ_x0001_*EíÔÇ½Àg6i}=ÂÀ8ø]?ÆÀ jBô½×@À½·M]4ÅÀ@q_x0012_ {ÉÎÀ_x0001_Ï'_x0013_à¶@_x0001__x0006_@ã7"é±À_x0010_GQÅ¢±@_x0001__x0002_ôÀë¿À_x0001_m&gt;CÚé½Àpn×sxÕÀ_x0001_}^ó@_x0003_¢ÀpÃ ÓÛ_x001A_èÀp¢@çÐ¸ëÀ_x0001__x0005_ëìÈÍ@_x0001_`e,í¥ÀÀ±ÿzÓ&gt;ÓÀÀ£Q/òäÀÀñ2_x0001_âÔ@yÿOÑ_x000D_ÂÀ°]ãü±èÀ _x001E_Ïjø(ÓÀ0=ð;_x000E_àÀp_x0011_+_¸èÀS}Ï_x0016_ÜÊÀßÍ¡_x001D_æÀB9ÁÏÆÀ_x0001_E¦r§/ÊÀ_x0001_;§t~_x000C_ª@_x0001_oîNÎ¿À_x0001_µþNÓ @_x0006_D¸?ÄÀà±®ë_x0004_*ÔÀÀ]ÐíÝaãÀ_x0001_5S¼|ã£À_x0001_SµÉQÓÀ@üst¬ÒÀU;õ_x0001__x0002_iÝÏÀ_x0001_I%ðéÉ¬@ Ûgc«ãÓÀÐÜk _x001D_'âÀ_x0001_¸/'@ÀÌà_x0015__x000D_m×À_x0001_)Åî_«@_x0001_|3µ«@_x0001_0ÀÅøw@_x0001_\&lt;¼ëÎÀ@¸×þî_x000C_ÉÀÀÖB½ºËáÀÀ_x001C_À_x0005_/FÄ@ ÅD[ÓáÀ@,ª_x001A_ÒëÀ _x000C_S_x000B_"ÐÀ9¾&amp;gpÕÀ_x0016_õM#lìÀ_x0001_RÜ_x000F___x0005_@àY6^½çÀà¬T²³4Õ@ +_x000B_ë¥ÚÀð¤d¼?ãÀð_x0019_MZúæÀ îÖµªÀÝ@Pª_x0001__x0019_R_x000B_æÀÀQ}ÓÔÀÀ0®)7_x0002_ÓÀ_x0001_îòýkÒÀ óâÖMìÀ_x0001_q'P_x0013__x0007_ÆÀ`ì_x0017_ØÀ_x0002__x0003__x0002_&amp;5¶ ­@_x0002_À©ÐäIÀ_x0002_Wå/_x001F_2³À`Öý%?ë×ÀÖ_x001B_Ø #ØÀ_x0002_äC_x0010__x000C_ÇÄ@@pyþ:ÍÀ_x0002_ï|¯@ridë°µÀ_x0002__x0012_ûWAÛÀÀ¯ÏÝ3ìÀ %~­3FÛÀQ'upÓ@_x0002_û_x0012__x0011_¨$ÏÀ_x0002__|OkM¿@_x0002_µ_x001E_«=%¢@_x0002_t¤"±ØÅÀÐçñWA5áÀ_x0002__x000E_&lt;qáð¢ÀÛÇ¡µÒÀhæ_x0016_Ê·À_x0002_^_x0011_ÓuÈÀ )g÷µáÕÀ_x0002_ú×ÇÐÀºº´(¢º@`¹×¹_x0001_ûÐÀyÅh:t¶@_x0002_7+_x001A_­1«@ðõÃGu¸ãÀ â±_x0014_ÅÕÀ_x0002_-ñzüáÀ×PL_x0001__x0002_áuÒÀÀÊ©j_x0008_rË@_x0001_àu~sÔg@@z¸Ôÿ*êÀ@ñ¤\»ÀÉÀ L³^sÔÀ0&amp;_x0014_aëÀÀ_x0007_º%pßÀ_x0001_ÝFÁÝ~½À`%Ô·ÛÀà¨Ú_x001C_êÑÀÕÅ0^_x0004_½ÀÀç1[øÐñÀ_x0001_6¶A¿À`[rvÓÀ &amp;â$ÜÀ_x0001__x0003_*ñ~§ÀÀy9±_x0004_åÀ_x0001_Î2_x0007_7àÑÀÀ^_x001F_?NÞÀíLbØ%Õ@]&gt;#"É@À VÔ_x0001_ÓÀpMº_x000F_pðÀ@_x000B_×+ªdÉ@À_x000D_«JpÑ@_x0001_ 93¾¨ÀÀÁtzF1ÀÀ_x0001_ÝòYgÐÀ`UòóÒÛÀà¾PvòêÀ_x0001_q:â¸F´À_x0001__x0002_@Ú&amp;v42ÕÀ_x0001__x0005_}Ã]_x001A_¨@ÀQý_x001D_A¦ÛÀàÝÑòâÓÀY2vÌ@ l_x0008__x0007_ô×ÀP¼8_x0007_ûâÀ`_x0015_[¬@êÙ@_x0001_`,&amp;m¤s@ ¨]x_x0006_îÀÍ-:²_x000F_Â@@X[ñ_x001E_á@pÞz¡[àÀ_x0001__x0014_	 L­À_x0001_¥mñ/O¥À_x0001_õX£Ù¡­À _x000C_9ÉÜÕÀàEâÙ_x001C_âÀ ±1Ï®aÐÀr!Ðÿ_x001F_´À aÊ¬+îÚÀ_x0001_iAÙ$ÂÜÀÀ³_x0002_\ÇçâÀ°'"E_x0002_ñÀp:Ó~cæÀ0®_x0007_a,êÀ@wìÁë	Ï@AAçñµ@_x0001_H8ï´÷¦ÀPÂç	_x0003_içÀ_x0001_K_x0006_Ân%¨@ÀQ_x0005__x0006_§[ÖÀ§I_x0014_û_x001B_É@p_x000F_ÜG,àÀ_x0005_°+SrÜÊ@_x0005__x0008_2_x0004_¹@`ë9G_x0001_Õ@_x0005__x000B_&amp;Í.4ØÀ_x0005_ß_x000F_¿GÇ¢@_x0005_þþï_x0004_À@Ú_x0016__x0019_­ÊÀ@&amp;(q-åÀ_x0005_I_x0016_ç{¿À`Uÿ|~ÚÀ_x0005_-_x0002__x001F_}_x0006_ÅÀ_x0005__x000C_É_x0017_Ý³À âcD¼ÙÀð(õÑ¾åÀÀâé£°lÍ@ª|ÞËÀÀm©_x0003_ÀÀ i%ÛÀÀg_x0008_ÂÐÀÀä¥£JkÄÀ_x0005_HIñ87uÀ_x0005_AÅ_x0016_Ã3Î@@×ä¯ÉÀ_x0005_jè_x0014_¶@_x0005_âBïfJÀ_x0005_®«uþõÀÌ/}ñùØ@ õ¸_x001C_ÒdÒ@ X­_x000B_u_x001A_ÛÀ_x0002__x0003_À.Y±_x0017_(ÓÀà_x0002_ï°_x0016_ãÀ_x0002_F¿[Ó@_x0002_­¼;ü¯ÔÀÀ?êC_x000B_ÇÀ_x0002_ô6¿|«@àþsä	FÜÀ_x0002_0~ïÛnÆ@ ¾Ô_x0001_¢_x0018_ÐÀ w&lt;_x0019_M_x001A_ÔÀ ]cÏõÑÀ_x0002_¬91_x0001_XÄ@_x0002_~¿ÄÁ[ÛÀp+±q\3áÀ`SÜÖÍ»Ø@ÀéLY$JéÀ`*/J¾®æÀ@Ì_x001E_]á ËÀ_x0002_öRºÀ@ïñ£*ÅÀ_x001C_D¦gãÀ_x0002_wG=©ÜÀ Å_x001B_4ÕÀà×Ë¯XÑÀ°_x0016_Ö_x0001_nàÀÀB¿nÏàÀ_x0002_HÚÎMÀ _x0018_57æÀ `?_x0006_7IäÀ@ÙÇ:ÖÐÀÀØ÷cäÀ_x0002_vÀ_x0001__x0002_t¸À ]3Â*0×À 9åÏfÓÀÐ¯Ñzí_x0016_á@Àn¹³HÍÀ_x0001_	7[eÅ@_x0001_,NÙ^@Àû_x000E_ùæÑÀ_x0001_ÍÈSdú¡À0¯v1xãÀÀÂèëóÆ@_x0001_À[42 §À_x0001_ôå&amp;_x000D_r´ÀàöáÖzÚ@_x0017_jìÌÀ@_¼×Õ|Õ@_x0001_Õ#æ±rÞÀÀ_x0012_ÕTÞãÅ@_x0001_Ð_x000E_A_x0017_ª@°_x0011_r¢ÚãÀ@^UÃcÊåÀ´«B·¶àÀ_x0001_ªe zÑÀ_x0001_Ra·ÂÓ¥@ !_x0001_ÓËíÖÀ3c§§ÄÀÈ¾Ð*¾¾@_x0001_Ô_x0016_d¹ÁÀ_x0001_þ_x001A_¯Àà¾I,£¯ØÀÀÌ_x0014__x0017_¡ÒÀ_x0001_J3ÍaÀÀ_x0002__x0003_!"º)ÚÀ_x0002_8ðì2e~@ ¥2~¿Ñ@v~÷áÀ1&gt;±_x0003_4¹@_x0002__x001B_Vû¤À õ ?ñ_x0008_ÐÀ  ö_x0002_Ô5ÐÀ_x0002_¶ø_x0005_±0Â@àB _x0014_Â_äÀ_x0002_La©Î&lt;ÓÀÀ÷²'_x0011_ôÏ@C_x001D__wÈÀ_x0002_U_x0012_'ð ÀÀvÊ:°iÁÀðà«^_x0019_¹êÀ_x0002_×Û5_x000B_¢À_x0010_p«ÂèÀ@_x000F_ÓÐ!¡ÅÀ_x0002__x0002_&gt;`¿¶?ÀÀ_x0001_£r`ãÀ}¦-ç·À_x0002_¯!e¦Â@Gøh´Àà7_x0002_æÝÀ_x0002_æøê ß·@_x0002_ï|¼çÁ¡@Ày_x0012_¢Ý*ÂÀ y}IØÀ_x000E_:Ø_x0004_ÃÀàI3³3LçÀ`Foû_x0003__x0004_5bÕÀ_x0003_|¥0¿ä@_x0003_¢¬±_x0008_±@_x000E_'©ÏãÀ ??­±EêÀ@_x0002_¼_x0013_zÑÀ@S_x0008_ w¶ÌÀ@ßo®_¡ÀÀ_x0003_ï_x0014_ÖaÈ@på_x0003_»2àáÀà0¤_x0010__x0010_Ô@ÀJtÀMÖÀ"_x001C_Å5_x0016_ËÀ_x0010_J²2EèÀÀØ_x0001__x0017_Ñ ÑÀ@§A¯4ÅÀ-GmÏ@ÀÄµ|§¥ØÀ_x0003_:«4m­@à_x001E_ª7kÑÀT·j~ÒÀ_x0003_ñÆ3ÍJ¼@_x0003_ª0¤ª@ÀOÀI6/×À@¦	@/[ÁÀs·(3°@_x0015_g×öÊÀÀºõ¥ÿØÀ_x0003_öò_x0018_RÅÀ_x0003_kãÖdß§@_x0003_'_x001E_Tl¶áÀ_x0003_ç_x001D_ÂÕÎÀ_x0001__x0003_@)_x000B__x000D__x0008_ãÀ_x0001_xÔòá%ºÀà9D	êVáÀ@Ün¹ÿæÀ_x0001_2_x000D_ôUaÐÀ_x0001_TÜ-_x0006_@_x0001_3º÷V½@À \_x000B_	Ï@_x0001_8&gt;(m_x001A_@ÇÑu¬å´À_x0001_uFSÉ@_x0001_æÞ-ÛÀÀ\Q_x0003_áÀ@ù¸®Ú_x001F_Ï@,®´_x0001_ãÀ=õ*¾@@:÷üùæÆÀ_x0001_ô¦³I@ .F|0×Àso²ÜøàÀÀÍu_x001F_ëÍÀ`X.À_x001A_ßÀ_x0008_b_x0002_ËÀÀã_x001A_VÛÀ`¦_x000E_m0åÀ_x0010_ÜÔV×À_x0001_ ²WµÅÀJµãò¨¾À É_x0007_¹ÈïÀ_x0010_¥¶åÀÀJwâ'ÎÀ_x0001_FR_x0002__x0003__x0004__x001F_§@oâ¹_x0003_ÌÀõnnjÄ@_x0003_6Í£4·ÀÐéê½_x001C_íÀ@«Ã_x0015_þ×À ¬ØËí@æÀPHw_x001B_Á_x001A_çÀ¨²ç_x000C_tÐÀ_x0003_É»_x001C_ÔÎÀ_x0003_T'B[f@Þc_x0001__x001E_¼À`&amp;©bCWÒÀËwª8ÕÀà%Á6_x001C_×À_x0003__x001B_2~a_x0005_Ñ@ÝÇÞ²@½Îý¶Àðùëá¡àÀ@ùèbßÀÀC¢ï&gt;_x0007_ÂÀÀ_x0008_PÄÊÀ ×§²©3ÖÀàÏoãÀ@ä	²_x001F_ÛÀð¢A_x0002_açÀ_x0001_[_x0010_eËÀ_x0003_éaM_x000E_ú¸À@;××ØÀ`^C_x001B__x0001_×Àà_x000B_ï6Ì\ÛÀ_x0003__x0003_]wsEVÀ_x0001__x0004_ð/ù¿_x0003_ðÀ _x0003_=¥c_x001A_ÓÀ`/_x0003_ðMvÓÀ@T&amp;ý¨_x0011_ÉÀUA&gt;\±@ ûÎõa_x001A_ØÀ_x0001_õfnþÒÆÀ_x0001__x0001_H¹ÐÃÀ_x0001_ÕmÒ=À0ÖªqéÀÐpö\ª`èÀ_x0001_e¸â÷ÆÀ°É·ÄØèÀ `=Êß£ÜÀ`ÿ+Ý?ÓÀ`c¾OöçÀ¯·D"ÍÀ_x0001_I,«_x001E_Ä@_x0001__x0002_¸ÓOYÀ`ð_x0010_7_x0006_ ÓÀàÞl±9_x0013_ãÀÀ¹)¯TÄ@`cü3?ðêÀ_x0001_Ý£c_x0012_-ÖÀ æ_x0014_ßñÀ_x0001_h_x0002__x0007_6ê@Í°_x0014_W±À°Þ\9äÀÀ),¼_x000D_Î×À_x0001_n _x0018_E@_x0001_pUL±ÇÀ í4A_x0003__x0005_îëÔÀ@? å_x0004__x001C_ÇÀ`_x0003_4_x0001_öøàÀPxxÕ_x0007_5êÀ_x0003_çì_x0015_ÔÀÌ_x0017_Ê¾_x0007_ÆÀàF_x0001_zU&gt;áÀp`.h_x0007__x0019_äÀQ8F_x000B_ëÐ@`¸_x0018_v_x0002_râÀ z`²ÜÀÐJQüâÀ_x0003_t¬¼kµØÀàLÛ_x0008_ÙÀ_x0003_l·i-@_x0003_ÜH_x0015_I­À__x0012_ÝîjáÀ_x0003_m¶3ç¸ÀàåÚ+üÙæÀÑ_x0016_$ê¶À@¸_x0013__x0004_O$ÃÀ0§_x0007_¬¾àÀXÃ'._x001C_½Ààñ`¬3çÀ_x0003_([¤iëÀ_x0003__x001A_l_x0015_X_x000C_ëÀ_x0003_ë¦sñÈÀ_x0003_:;PË¹ÀÐõQK"^ãÀ_x0003_×©ÏG°@o`ÊN½ÑÀ`_x0012__x0019_Ôí_x0019_áÀ_x0003__x0006_@Øq_x0003_ÆÏÝÀ@ÏÂ[õ_x0001_ÑÀà¬ã®_x0014_ä×À_x0003__x001C__x0005_ETù¼Ààÿ_x0010_Ô¿ îÀ=ù'_x001C_å³À_x0003__x0010__x001C_ôÕÀ@^WUªËÀ_x0003_+ÉY±ÐÀ _x0018_EÊñwÙÀ Ös¼«Û@@1.¼îØÀ@|Ü+HÅßÀGKÅãBÁ@_x0003_èHù_x0011_@î_x001D_gÀÀ_x0003_¨_x0011_&amp;ÀÀàÁ_x0002_È?EØÀ_x0013_§ËØkÌÀàÑ 8_x0018_·ÜÀà½ðÒ²áÀ_x0003__x000B_H_x0012_­¬¬À_x0003_C¯¸w¼À ¤èó¦×À_x0003_²=wø×ÀÆê(`·À_x0003_»yÿ_x0018_ÚÂÀÀ_x0004_$ÙA[ÆÀ_x0010_}¬Í`-äÀ_x000E_*î´Àp-_x0010_º6âÀPpò]_x0001__x0004__x0003_ÁéÀ_x0001_pª_S&amp;É@Ì5&gt;°À ÙÅeÛÀÀ_x0016_®»_ÆÀ ¸kÁÆÜÀ_x0010_CÜòæÀ_x0001_H_x0012_Â±C×À?_¤ùìÎÀ_x0001_0û-îuÚÀ_x0001_nLÖÇ@í@ï/±@ÂR"wº@'_x0010_ËÃ×@_x0001_àK_x000B_¨À_x0001_³²,_x001F_Ç¢À­S_x0014_¾6áÀ om!_x000F_TâÀà_x0003_HL_x001B_ÜÀ_x0001_÷¶_x000C_pU¨@_x0001_è_x0002_C£¦À@\~Uý8ÔÀ_x0001_mÅµ@_x0001_ìwÿÂ@pXkñâÀ ÕY»ÄrÖÀ_x0002_G´´_x0012_°À_x0001_~Lx^¢@_x0001_B_x0005_^Å:«@_x0001_-­lG,°@_x0001_¦_x000E_?d×ÀÐ7ûç1_x001A_äÀ</t>
  </si>
  <si>
    <t>b126a09c33006637f558954f3b7d5b96_x0005__x0006__x0005_fr&amp;Ï½@Äp¬_x001E_&lt;ÕÀàÎs°êÛÀ`_x0013_K½_x0008_êÀpÎ¨_x0016_íÀÀ«â©_x001A_ðÄÀ_x0005_\Îöê·¾ÀÐ+_x0007_xÜÃäÀ_x0005_W_x0002_=¶ÙÀ 4_x0004_'i-çÀ6j_x0003_ÓG¹À qü¦}×À_x0005_ñ _x001C__x000E_Z·À@DN)×@àz_x0015_^±_x0003_ÝÀ gtyäÀ_x0005_uÌ_x0012_§bÊ@_x0010__x0007_S3_x0001_RâÀ_x0005_U^JÀ_x0005_Ç©RÅ@_x0005_.WU%ÉÀîõ;Ì{ÎÀ@LÛxìoÀÀ_x0005_rR¾	¶@@_x0019_M«_x0018_ñÎÀPÝú/åÀÀ_x000C_ggz ÂÀ_x0005_FÂ_x000B_~Æ@ð_x0013_ÀQñéÀþ*æ_x000B_ìÀà_x001D_»_x0012__x001F_ðßÀj_x0002__x0003_¶âÀ_x0002_?ãMcçÀ`¢aH,ÓÀ ß_x0013_ÔIÊÓ@_x0002_¼_ä_x0001_mÔÀ p;¾ÛÀFÿÒÂñÀ_x0010_¤ÍËk¿åÀàÑ£k_x0010_ÚÀÀÅÚÿofÎ@_x0002_X¬_x000C_ü2Í@z._x001A_9ôµÀ@]"úà_x0008_îÀPÅk°ç_x0002_åÀèz-t·@Òð¹ÇÃÀÀ« ;ëÀÀ_x001B_¨)A_x0015_ÊÀ_x0019_¡SÀÀ UL_x0016_üUêÀãÇ_x000E_´À;°´þÔ¸@@cµû"ÃÀ@?ÅX&gt;_x0013_ÚÀÇ$­¢n¹@ _x0007_t&lt;iÙÓÀ°Ñ ³ãàÀ MKmQ_x0012_âÀÀ&amp;qÖ^ØÆÀÀt/C_x0001_ÛÀ`«&gt;L³Ñ@P±Ü^ÞÀ_x0001__x0002__x0001_´~\hp§ÀV_x0016_ÑÀ@EI¬?ßÀºMJòÐÀ@q·_x0002_åOÉÀ@;_x001D_+µÄÀ°ÔÍÀíAèÀÀäÿekgÁÀ@aÏ«NÞÀÀ@Ù&lt;_x0011_ÆÊ@ ±ê=øÑÀ_x0001_#wÈÅPÉÀ¬)mÛÀ`°8_x0019__x001C_çÀ ·ÒãÚ.éÀ_x0001_´ _x0013_`¥Ï@ÀÉÒ&amp;z+Õ@_x0001__x0014_!/_x000F_ÈÀ .»XçªÐÀ@_x0011_9àyEÊÀÀâØ_x0013_ÏÀQæ&lt;3âÀ°¥_x0018_I @àÀ_x0001_{~þ{´ÍÀ wÔ%t¤×@3©*FÌÀ_x0001_ub&lt;¶âÀ`ùÿ»0ºÕÀ Ã¬[ÑÀ_x0001_N â÷À Ë[_x0006_Ç_x0007_ÛÀÌË_x001C__x0001__x0004_ñÀ@w	l¼ÐÃÀ`?ù_x001C_¾;ÔÀ_x0001__x001C_Lêý¡À@«XÓ_x0016_Ã@à_x0001_÷©ÀÜÀ@½êÍ_x0003__x0015_ÐÀPJÑÐæÀ_x0001__x001F_«$PmÎÀ_x0001_­*^xÞ´À`iÑaÒÿáÀ_x0001_Ï&gt;!½À@Um_x0018_,6ÕÀ ¹_x000D_±VÔÀ_x001A__x0015_°aÖÀ_x0001_V_x0008_L³4àÀ áð¸ÐÀ_x0001_vAêSX¥@ _x0005_+_x0002_rÐÀ_x0001_I¾.T¸ÄÀô¶É øºÀ@Çvk©ËÊÀ`_x0010_FÒÀ@r¢öØÀÀê§|YãÀ_x0001_Iú¢_x000B_À@_x0019_1AJéÀÀÛ!ýãÀ_x0001_	Ì@«ùª@À°¯4®ÁÀ_x0001_À_x0018_a7ø¨@s_x000F_°»­ÏÀ_x0004__x0005_@9¡_x0012_/¾æÀÀ_x0005_e(çÑÀ`3_x000C__x0014_yàØÀ NåÎÙÀ@*_x0004_ÚÏÀ_x0004_6\5ÐÔÀ`¾@pØÀ_x0004_°¨@  ½´uÛÀ_x0004_ _x0002_!ö3ÑÀàíÏ_x0003_Â×åÀc_x001D_tPKïÀ_x0004_JKø@Àô8Åt-ÈÀ`_x0007_A_x000E_N	Ñ@à_x0004_ÒÐ_x000F_ÐÀ@O_x000F_,ÍÀ [®_x001B__x0015__x000B_ÓÀ_x0004_c8Øê¾@_x0004_Ã=×.q×ÀÐe¡·{ñÀ rëÌ¢åÀ_x0004__x000B_EÓ£À_x0004_ÂI}ëª»À_x0004__x0012__x001C_SäëÀ@Ù íÓâÀ_x0004_K_x0017_ÔlÝ@à´@Û	èÀ _x000C_c_x0002_ØÀðP_x0001_ ¨XàÀ@ëþ¿Ñ_x001D_ÇÀ_x0004_Ä­ª_x0001__x0002_N&lt;®@ _x0008_ÏÒÀÖ©ú(éÀÀ·ëÉ@ Ef¾¶yÙÀ_x0001_4åuÊ_x001A_À DÅ_x0005_ ÜÀ@sÛ5SÅ@Àp1éÄ@Ð1_x0002_SfàÀ°¿_x0008_¬Í	èÀ@g_x001A_N_x001C_ÄÀ_x0001_ ¦µK¨@_x0001__x000D_7îrÒÀ:öµ_x001E_´½@_x0001_¬Óæ=1À_x0001_?ã6¬@_x0001_þaãRË@ _x001F_|p¾¹ÐÀ g?¡_x0005_Õ@ÀA_x0014_ÍÕÀ_x0001_é_x0002_oÒ_x0014_ºÀ_x0001_®ó¢ùØÀ@+_x0008_­ªÄÀp&lt;«dcØëÀÀ{hòMnÓÀàþ¦`ÈâÀ_x0010_ð´_x000B__x0001_ÁåÀ@ATf_x0008_ÌÒÀô ¶&lt;¤ÅÀ_x0001_M&gt;AvÈÀÀzâq×@_x0001__x0003__x0001__x0008__x000F_üqÀw_x000E__x0015_;'ÆÀ@rÄÌÿÎÀ@â°ëÎÇÀ°K{µª×à@êáI§2æÀP?m½èÀ_x0001_µ_x0002_XQ§«@ ½H´_x000F_Ù@@$_x001F_ åÀ ýÿÇR:ÝÀ_x0001__x001B_©*_x000F_âÀäüü1eÏÀ_x0001_&gt;ªÞ_x000E_ÀÀ_x0001_Ü&amp;8_x0012_ÍÀ_x0001_ée·XgÇÀp^V£&lt;åÀ ·3T]cÝÀÇD¤ÖëÉÀÀè· NÁ@Àz¬ü,?ÕÀ_x0001_XàüäÀ_x0001_Áx&lt;YÇÀ_x0001__x000B_¼/¬ÊÀ@szÕÐ_x0014_Ç@p_x0014_¿3_x000C_áÀ_x0001_1½¥^ÌÀ@_x0006_È;³Â@_x0001_)HbÇT¢@À_x000B_NÛÍÀ_x0001_+KÚÏí§Ààhe»_x0001__x0002__x001A_àÀþìËÀRå@_x0001_\Õ	xóÀÐ^eÿ.à@_x0001_8"@"ØÀË_x0013_SÍÄµÀp_x0018_ïÓ~áÀØ_x001E_: "Õ@_x0001_&lt;KñúãÀ_x0001_9Êx~EµÀ_x0001_L'`á´@_x0001_N¯ó_x000D_ÂÀ_x0001__x001C_%_x0001_{Á@Àj?J_x0005_ÉÙÀP7Ö_x0004_BÙåÀ`_x0013__x0002_ÚxÐÀÀØ_x0002_»ÖÓÅ@@ZÔO¼ÉÀ _x001A_(]£ÓÀ_x0010_dÊªÛðÀ°¤8ÔìâÀ@"0FÄÀÀÔ¦­]aêÀ;Ï_x0018__x0019_°À`*²j_x0018_ÂÐÀ_x0001_td'Ào¥À`hkMÖKßÀ@_x0004_=_x0014_iaÊ@%ûuLèÀà`º_x000B_åÀ_x0010_öÚ_x0001_éOåÀ@óË#ÀÀ_x0002__x0003_ÀÐ_x0013_q3^ëÀ`[Íâ1ìÔ@_x0002_uV@YÆ À@WÀÚnÉÄÀÀBºFÑÀ3°_x0014_ÌÀ_x0002_({áüÀùPÔ_x0018_Ø»ÀÀ'\Û«ÖÀÐ_x001C__x0013_&lt;ïâÀ_x0002_û_x0001__x0005__x001D_Ó@_x0002_¦Ëy_x0012__x0018_µÀú®[¯ÆÀ v=à¾_x001F_äÀ_x0002_2WÜ_x0012_nÖÀ0"ØéÀ_x0002_yE9:Àp_x000B_Ì4)éðÀ_x0002_åX^8·À`é§VéàÀ_x0002_Ä7ÜäÀî_x0018_ô_x0019__x0006_¹À ,_x001E_;h_x001C_êÀÀDä!&gt;ÉÀ_x0002_9lÐíª­À_x0002__x0007_ú¨Ý~¤À_x0002_®t_x001B_ª¿®Àà¦á_x001D_Y2ÞÀ?«®®iéÀ_x0002_kÆQúqÒÀ_x0010_ìiTeSäÀ`¨Q	_x0004__x0007_ÑÙÀ_x0004_J¹êÓÚÀ¡ú¦_x0012_ÏÀ`±k{"ÏÔÀÀ|Ðø~IÙÀ_x0004_´ªr_x001C_ÀÔ@_x0004_j¯g_x0006_çÀÀê'hçãÀp_x0019_,µ[äìÀà&lt;Ë4páÀ_x0004_+ Ñ°^ØÀÀï_x001E_NÇÚÀ_x0004__x0004_ ÄU©_x0003_À`eyR_x0015_ÝÀ_x0004_uü8FbÇ@_x0004_i©_x0002__x0001__x000D_ßÀD!ÀJmÇ@°&amp;P_x0005_UÙáÀ_x0004_#%¢í©@_x0010_Î_x001A_x÷èÀ_x0004_ã_x0016_'LÌÔÀ_x0015_7ÓÝ¢ïÀ`o»_x0001_©}Ò@pÆ=ýÇÀ_x0004_A)Zî*±@_x0004__x0014_¢;0ÜËÀ_x0004__x0017_æÕ¾¥×À@úÆÞn×@`óÐy~¶ÙÀ@Ì{_x001F_ÙaÚÀ_x0004_{ò_x0014_=v¯À`fÁcÕÀ_x0004__x0005_þð_x0015_¶ÖÀÀ_x0004_oH&lt;_x0002__x001F_¥@@èüöqÈÀ4IµÀ_x0004__x000E_¡¤_x0003_¸ÀÀ{ç_x000D_ÿCàÀ_x0004_q_x0011_Ä-cÐÀ aaN-ÑÒÀ_x0004_B_x0016_î3/ãÀ_x0004_x-_x000D_É±@ 	_x0018_viRÐÀ@½Ï£]äÀÀE×-«É@d_x0017_b±@½A)±Ù@©!±&amp;äÀ Â,Lé_x0011_ÐÀ 2.3ÙÀ`&gt;Ì73ÌÛÀ_x0004_\ï_x0010_}ê¿À_x0004_DÉ¼ÙæÐÀ_x0004_âiv ÕÀ@ß¹G=_x0016_ÔÀ_x0010_~ß®°PëÀ×$¥r³³ÀÀ´_x0013_Å²Â@¥ôÉÎ_x000E_Ê@@ªòþ9ëÔÀ _x0001_ÔNêÐÀÀ-qS²À@éËP+çÖÀ È_x0001__x0002_ÜÚÀ`oÜ_x0006_÷·æÀ(ª5_x001E_ÁÕÀ_x0007_ª°ö»À0£J_x0015_+ãÀ_x0001_0"=Dq@_x0001_ëõ5ý»@ úÉà_x001A_Û@Þ)±&gt;gÎÀàë¸è_x0010__x0006_Ü@_x0001_&gt;Qàå_x0013_ÆÀÀ½î3¼;À@y§|æÀ_x0001_ùf_x0012_&amp;¥À@\zx_x001A__x0015_×ÀPüÄãÏâÀ_x0001_,z.q|Àò-_x0001_¶ã²À_x0001_þ_x0017_¯¹µ@@K®%A!ßÀ@ça©¸É@À_x0008_Å_x0012__x0019_ÄÉ@@T	q_x001E_ÓÀ@ü_x001A_­²Ç@À_x000C__x0005__x001E_ÿÒ@@T#_x000E_´¦ÓÀ ooÝÞÀS_x001B_÷Ä"åÀ_x0001_N¡HKí»@_x0001_P¿_x0010_µ#s@ u_x0019_ìÀ_x0001_Ö _x0010_íÍÀ_x0001__x0002__x0001_0_OA_x0011_«ÀÀÔß_x0007_ÞÊÀ_x000C__x0016_}_x0017_Å@ÀÃ't`ØÀ_x0001_&amp;_x0005_þó»À0æ_x000E_ãÀPÛ_x000F__x0007_Í²éÀ_x0001_ HxL8ÎÀ_x0001_Ù_x001D_¤»³À_x0001_ð¹4]òË@_x0001_òÿe/#À_x000E_L_x0007_bÎÀÀ$¿ùs}Ë@ûÚj_x0018_^Â@ð:·.:BáÀ_x0001_£Þ_x0017_­¿@°AÌ_x0008_È?ìÀ`Î³S1ÔÀ_x0001__x0001__x001A_º-{ÓÀ=_x0005_aËÀ nN_x0003_0ÓÀàæá_x0008__x0008_ÙÀ@§_x001E_oîÞÀj¹ÚÀF½_x0005__x001F_]ÐÀ_x000E_÷z;KâÀ_x0001_ôÄ½yÅÀ`Ý¸3:ÔÀ mÆo_×Ààz*XD^ÞÀÀ_x000D_%Ü3ÜÀ`\¥Ó_x0001__x0002__x001F__x0010_ãÀ¹2_x0006_ÔÔÀ_x0001_M_x000D_Bæ_x0007_ÄÀ_x0001_w_x0015_Ux×À@tÃ3ËàÀ@îjT-yÆ@`Ò²QC&gt;ÛÀ Z"0N)ÒÀðv_x001E_?,àÀ Ò_x0004_;ðùÙÀÀ_x0012_ÁQ9/ÈÀ_x0001__x0019__x0015_e_x000F_ÇÀ°6äÇ_x0017_ßçÀ õTQ_x001C_ÊÔÀ$õÎØ´Î@@ü¬,´uÃÀ0¦Ý¯æáÀÝ_x000F_¸a²@À~Ø¨ðÓÀà_x0014_Tæ_x0002_CÝÀ`l|_x001B_ÙÀ 'ìÙËÕ@_x0001_ _x0017_²_x0001_p@°¢ç_x0007_'bçÀÐ;_x001C_oaæÀ@v5_x0007_|oÐÀ@kñoúÌÅÀ_x0001_J¨î.¨À0H0âÀ`ûñSþÒÀ_x0001_Ù£§³@Ðà`z8£ãÀ_x0001__x0002_ i_x0011_åøÕÀðf!_x0017_éÀà_x000B_ï_x001F_(òÓ@`®üIÏ×À`½á_x0004_:¬×@ÀEzLÂF×À túá_x001E_®èÀp¬¬ÜäÀ_x0001_gèä¯À_x0001_Ø°­_x001C_ÅÀ@U"§ÇÂÀ`§Û_x0003_ñÕÀÕ_x0011_©ïb¶@c¢2;ÂÀÀFC_x0007_mÈË@VÈÜô¹À@­"Åk¶ÁÀ`_x000D_Ú+³ÛÀ ÝØ°fÑÀpn;(ïôåÀÀ¯}r­ëÀ@_x0001_¤&gt;=ÓÀ_x0001_u_x0012__x0017_¨&gt;¹ÀÀ_x0010_TkÂGÆ@ ÛñÐô_x0006_ÚÀ@9Øþ~ÉÀ_x0001_dFáµw@_x0001_²ÖÉR¶À_x0001_îÇæ´ÏÄÀíËFd¾@`&lt;8YSÒÀ@_x0005_x_x0001__x0003__x0004_Ñ@_x0001_ÕÔ*ÁÀ_x0001_¹h£æ^«ÀP4_x000D_¿§áÀpø_x001B__x0014__x000B_´ÀPº_x001A_ø_x001B_íÀ°£_x000C__x0005_/æÀðöûÁÚãÀ!_x001D_*s_x0003_¸À_x0001_ª´ïy$ÚÀ %ªmoêÔ@_x0001_0¨· ´ÜÀ_x0001_BòîÃÀ@hlIefÂ@LØU_x001C_ïÛÀÀUýð=Â@ÀîY7ó¬òÀoWÝ=ØÀ@7Â_x0001_ÂÀ_x0001_jp¦ã_x001C_@À6Óø¯oÕÀ@Ä´éNÝÀàcÃ_x000C_AÀïÀ_x0001_dãzÀ Í«áL±çÀµòè¢¹ÀÀ zýÛ^ÎÀ@°ò¦ÁÑ×À5¨àµÀ_x001E_$Êe_ÅÀ@ê_x000D_&amp;ÕÀ_x0001_m_x0002_Ò{1¢@_x0001__x0002_À8ØK-ÁÃ@ oíð­ÒÀÀÂPs®ÖÀÐ_x000B_d.²Àì{øã²À@ª=çÌ®äÀ_x0001_¶ÛÍP¯@Àw©_x000D__x0005_Ã@[4~ØÀÀÍ½P_x000B_ÑÀÀÒ!çÑÓÁ@sÂ¸tÏ@ â"gbÚÀ¼yÍPÖÀ@_x000F_ìºÀÆÊÀùÈ¯¥ÌÀ xê	_x001E_#ÒÀàûqíÿæéÀ-¬ù·WâÀ_x0011_»³ë¸À@¶	îíéÉÀ¼v%0Ì@&gt;^·I¨ÝÀá_x0008__x000B_è¸À_x0001_hÄ_x0002_¯§À`_x000F__x0007_þÕÐÀ#ÑnÌ%èÀ`Èûn½ÀÀëö'6ÇÀ_x001A_ß-ì_x0002_ØÀàß_x000E_õHæÀ «_x000E_È_x0001__x0007_]f×À g_x0002_9èáÀàµFºÏëÀP;¥­MèÀÐ¤£ÄûãÀ`øS_x000D__x0017_'ÓÀà[xU4¢ßÀ_x0001__x000D_B©9§¤À _x000B__x000E_ØVÚÀ'_x0010_¥µÊÀÀ&gt;Zé&gt;ÐÀ`á¥Ê_x0016__ÛÀ°uDÊÝãÀ_x0001_}_x001E_õ_x000F__x0006_¬@À÷_x0008_/öÕÀD¬A­hÜÀe¯_x001A_ôÑÀ_x0001_æKñÑ_x001F_¶À@}ãÕ_x0013_É@ÀI;J^,ÎÀwq"}7Á@_x0001_8Ù	¸@ _x0005_§pÙÀ_x0001__x0003__x0002_Ü&amp;êÀ _x000E_:µä_x0012_ãÀÐv­«_x001F_éÀ µvlÛÀ_x0001_H_x0004_Å_x000B_ÉÀ Âÿ*!¼@P-=_x001D__x0015_làÀ4^)_x0007_ÆÀ_x0001_tö;Y§À_x0001__x0004_`Ô\\ÜÀ_x0001_òV_x0002_Ç@aà0aVàÀÀ3D_x000B_íáÛÀ_x0001_Î_x0014_Ü·À_x0001_«èºÒvÛÀ@Év_x0006_Ò@@´¥ª§ÃÀ_x0010_W_x0011_&gt;8ñÀ@ÇIBriÞÀ /_x0013_b	_x0002_ÝÀ ï&lt;ÖëRðÀåë_x0016_|ÙÀ@ºHi½ÙÀÀ·°¼J_x0016_Å@_x0001_ £!$2ZÀ`gr[1åÒÀÀ=Û3îÂÀàÚ«¢-nÛÀã½Zø/³@9_x001F_j_x001F_"¹Àð(D_x0002_ßTëÀð%BÔqÑàÀé¨_x0015_ÒWÙÀ@Ü_x000E_[¬ÛÀ_x0001_t0_x0017_#¥À Oü_x001D__x0003_ÚÀÆ»¤ñºÚ@_x0001_Áè }¼À`xø8tÝÀ_x0001__x001F_S_x001B_[ÃÀÀIO_x0001__x0002_-°ØÀ_x0001_	@ $Q¹À_x0010__x001C_Ò{xàÀIë_x0002_¹þÐ@NÏºúÞ°@_x0001__Y_x000F_£À_x0001_Ûö_ö(ÇÀµ#ÓXuÔÀ°lþïßëÀ_x0001_¸i_x0006_ÿÅ¢Àà4kººÚÀ_x0001__x0012_È_x0015_¶Ï×À iP±SÑÀ0¾ß_x000F__x0003_øâÀ_x0001_Øwæ4¯ÊÀ É-_x0002_ÜâÀ_x0001_¿¦êÅÀ_x0001__x0006_Ï¯UÍÀà*ýè7_x001C_ÛÀ_x0018_ÓÇ½èÁÀÀ!_x001F_+ÃÀab_x000F_7ÙÀ`_x000C_o®îÛ@_x0001_®,FÖÎÀ nJ)_x001D_åÀØ7äPdæÀà7_x000D_[ïÀ, :×´ÀY~k_x0018_kÖÀ`ïúÁÌÙ@Eg_x001D__x0008_Ç@~"_x000B_ÓÙÀ_x0003__x0005_`M}"EaÕ@àÎ:_x0004_ÒÚ@àÞ´Dç_x0008_ÒÀ_x0003_ð8:±×ÒÀ_x0003_&lt;ß£É@_x0003_T&gt;G_x0002_Ü@ÀÿÕ Q_x0005_ãÀ á_x000E_Õ_x0001_¸Ñ@XR"ô\ßÀ_x0003_&amp;/°ÁÀà²	_x000D_~ØÀ¦¨ëeEÉÀ@m_x0019_m_x001E__x0001_ÒÀÀxÆ_x0016_1ÓÌ@LiñABÜÀ_x0003_¶õð^§À tsÛÕªàÀ{_x0011_Í_x0012_oÃ@_x0012_â&gt;È@&amp;4_x0005_I½À@×¨úöTßÀ`ßxðØÀ_x0003_ràd·@_x0003_ZDá±@]ã_x000C_`Â@E)ðØÁÀ A¯XiÐÀ_x0003_Úí_x0007_ÀPÅ»â%åÀ_x0003_Ñ³$¡@*°Tt_x0002_µ@ _x0011_?*_x0004__x0005_ÜûÖÀ_x0004_dn¡_¼À@,OO»_x001E_ÛÀ ^ÌÚÓÀ_x0004_Å3%ê_x0003_ØÀ`p"]ÔÔÀ _x0016_çZêÌãÀn4\_x000B_kÕÀp^­(É¯éÀ º+¡,tÐÀ_x0004_â_x0016_¾À ~)hÛÀP¹`rºáÀ =qÃóLãÀ0_x0004_]´_x0001_ãÀÀiÜ¯¹ÍÀ!j¼xbÚÀ@LË¡VÓÀ 3w¢ÐbìÀ@ré:5ÖÀ_x0003_â_x0014_¿@×À 6_x001D_ìÈûàÀ0)~_x0002_BéÀ@MY5_x000C_Â@@¬çS©«áÀ_x0004_Ì©_x001D_Yà@_x0004__x000F_5ðEyÀÀ@áðµÀ@à_x001D__x001E__x000E_Ñ£ÓÀÀÅ¦2òÔÀ`?&amp;Ô_x000D_lÖÀ@¶09AÄÀ_x0001__x0002__x0001__x0017_pï£á @ñ_x0019_4í£ëÀ_x0001_§V­_x0005_Î@ÀL_x0013_?7ÆÀ_x0001_@t[ÑxÔÀ_x0008_Ã¾À_x0001_òÍËóÏ@°HàÃæ;âÀ@ðFÂãúËÀÀ¢z_x0010_ÙÀÀª°}Pþ×À¨RLÁ_x0014_ÒÀ_x0001_-½g_x000F_¦À_x0001_|øæN_x000E_¦À_x0001_FwÔe«À î¼ðÌ¿À`V ü_x0001_¢Ñ@_x0001__x000D_°ø§¦À 0uIÇâÀ_x0001__x0014__x0014_hKÀÀ:ÝÍ_x0012_ÖÀ_x0001_u_x0012_Ù©@ _x0006_°²½¹ØÀÒ'ìÓºÍ@»ýåwÂÀ`_x001F_fLÛÀ_x0010_:Ta¬êÀ_x0001_¶6ð¨@ _x0015__x001E_Ð{_x000F_×À@¡XÞZ{ÍÀ:3fÜÃ@À2ì_x000E__x0004__x0005_¼¤Î@(3¡¶À@Ãß¡»@ÞÀ_x0004_1_x0017_²ª¸@àó5×ÄáÀ_x000E_K2_x0003_ÔÔÀðêê	,ûêÀ_x0004_@Æ5õ¾À d"	×À_x000C_,ÐÀ²@À÷uvvË@ ü·(E0áÀ å¸j_x0015_àÀrðøQÓÀw¢J½@_x0004_ÍÎ£àÀ`_x0002_þ¿HÒÀ@è  qÍÀÀþVÞõ­Ç@È²ß³ÀÐÕB¾²_x0004_óÀÀ_x0005_7û³_x0016_ÖÀ@(_x000C_@îÏÀ_x0004_V;=ÀÀlæ¥YÙÀ£5­ÌÀ_x0004_V_x0018_n!À_x0004_.»¡ýÀpWHFp&lt;àÀ ßðR»PâÀÀ»À1§ÊÀ _x0001_Ø(=_x000C_ßÀ_x0001__x0002__x0001_ágÁ_x001A_[ÏÀ_x0001_dôzhÒËÀðçë¡á[àÀ_x0013_©w_x000E__x0017_±@À_x0005_Ê±±ýÕÀ_x0001_cÌ_x0012_Ïm­À½ ¤¡áÀÐ]»£RìÀ`_x000B_ðsÒWÑÀ_x0001_´X/pì¹@_x0001_ü6è_x000D_}·À_x0001_?ENÞ½ÀTÎ}¢I¸À H-YEÝÀà=_x0019_ïs¿àÀ_x0001__x0013_ÂÎùJÍÀ_x0001_'Ye_x0013_Vª@@s­_x0006_=Ð@_x0001__x0016_³%üËÀÀÍ^Ê_x0017_ÒÀ_x0001_ª;ñE~àÀÀÅ?_x0006_·_x0006_Å@_x0001_÷B},²À_x0001__x001D_Õ¸@Ä«À`y=¨ÚÀÀ]º`wîÐÀ_x0001_úÑ ]»ÄÀ_x0001_Ø©íCù@@Öó3ÇÀ_x0001_maûøÉÀ`^[.Ê©ÑÀp_x001D_&gt;_x0005__x0006_dåÀ`¨_x000B_´úæÑÀàLÀd_x0019_ÒÀ_x0005_³·²À`ûà{ÉÐÐÀ`ÿX-Æ×ÀÀZÓm7ïÓÀøÑ_x0001_³½@@_x0002_`q_x0003_ÂÀðfE_x0004_¥èÀu_x0002_±ÞÑÀ_x0005_¸_x0018__x000F_~·Ï@_x0005_¡a_x001C_p¦À@§Úð&amp;wÛÀ_x0005_àË#F1Y@p1_x0015_@´@à÷\íÝßÀ`I8@À`Ð@&gt;f¥JàÁÀ5THKëÒÀ_x0005_þDøÎ{®@@[ahÇºÕÀ_x0005_#KF¾ÉÀ_x001E_7¬ã%áÀ_x0005_(iwþ©À@Ñc7eÔÀàY[b·âÀ_x0005_ý8iÓÀ`HàTÕ×À_x0005_BäÀJ¶À 0N,ÕÓÀ¡Î¼;J±@_x0003__x0004_êÿ½ÉÇÓÀÀòJ¹_x0006_÷ÐÀÀ&gt;øJ¤àÀ_x0003_6·ã_x0004_XÒÀÀ?_x0006_ßÿÂ@`ý-½ªáÀ_x0003_y­r7ôÈÀ@·°Õ®DÇÀÿqc_x001C_íÀ@J?¢M_x001B_Ä@¼(U¶_x0002_ÉÀÀÖYD÷ÒÀÀ§ÙB×@ ¤6ØçÚÀ@¾á¹}RéÀ_x0003_ZÖ1¯À_x0003_ðöç:@_x0003_6ÓÉíß@ _x001D_¢i-»×À_x0003_Ãý~+ÃÀ_x0003_¼£ø¥@`H£ïÒÝÀ@/_x0007_HÞMÁÀ_x0003_9]j_x000D_¾À_x0003_ïÉÌm«@À_x0014_RZ´ÙÀ ¨ñx«_x0001_ÜÀ_x0003_s_x001A_3È¹çÀàc_x001E_GóÔÀ@OÀÁÂÀ_x0003_À¢Óö\ºÀ_x0003_Ñ_x0004__x0001__x0002_ì_x0007_ÁÀ0È_x0013_j_x0019_ÊéÀ_x0001_nQXÉ:µ@ Ðø¤ÉÕÀÀ­Z@ßÀÀì_x0010_hE1ÜÀ_x0001_Z®³KïÉÀ_x0001__x0016_´_x001F_s_x0017_Ã@ñRD©4èÀ_x0001_£9ÀÈÀÝÍ{ÆÀ@pâ_x0012_LþèÀ@!%_x0004_È@_x0001__x0005_P6p_x0002_¹Àµ\ø®[¼ÀàyÈ¹¿êÑÀ ÈD¹ð¤ÖÀ_x0001_VqÄáq»À m_x001C_tlHçÀ_x0001_V=_x000C_ÓX²@_x0001_âAwý_x0013_¢@p_x0005_ÁBéÀ _x0019_3_x0017__x0015__x0015_éÀ_x0001_z¢_x0010_Å¾À`m_x0003_Hv_x0003_ÕÀ_x0010_3_x0012_WZÑäÀ@_x001D_lÈé_x0004_ÍÀ r_x000D_èFßÀ°ªF_x0001_5éàÀ_x0001_$á_x0017_ÈTÀ`Q_x001A_Ú(bØÀàº;_x0008__x0015_ØÀ_x0001__x0002__x0001_3_x001D__x001E_¨À@2Õ.°Æ@_x0001_º]ÍÀ_x0001_ôÈû·³@;ÅâÍ_áÀ_x0001_4¤É_x0015_¨Ñ@_x0001_ÒiVr?¹À_x0001_P\úÃª@@ñÆ_x000F_°ªÆ@À0_x000B__x0001_|dÉÀ@ã_x000C_P¡ÈÀ_x0011_pOØÀ_x0001_N5]g£ÀÐK¥Ë&amp;_x0002_åÀ¼%ÅIÁàÀ`Aã_x0017_¹Àìe_x0017__x0013_½@`Së_x000E_ÌïÀî#¯glÊÀà\JFÝÀp}#æà@û_x0019_½,ØÀ_x0001_¢÷ß#ÀÀ_x0004_&lt;á_x0010_ÒÀ_x0001_T%x_x0008_ÈÀ_x0001_é):ÑpÑÀ_x0001_Th¯_x001A_¤@Ä¾g¦p¸ÀàdÈñS%ÕÀ@§y4_x001F_éÀ_x0001__x0010_!²DvØÀ ­0!_x0002__x0007_É&gt;ÖÀºö_x0018_IÌ@_x0012_¢µ_x0003_oÖÀ_x0002_ÐÎF_x0002_ÏµÀ_x0002_ã§?À@à]7ßFÛÀÀ_x0012_¦_x001F_ÏÀ_x0002_z­_x0004_ ¦@L*ïÐÃÀ_x0002_U&gt;ÛªÀ_x0002__x0017_Ú=v^©Àlä7¾ÕÀÀz_x0005__x0018_uÚêÀ&lt;k_x0018_4ÁÀ bÊ_x0002_¨æÀêÑþÊ@_x0002_Ì_x0006_g]ü®@@óz$_x000D_×À@Y«º­÷ÔÀPr_x0010_l_x001A_íÀ_x0002_¼y³ÿÌ@_x0002_y_x0001_´óÒÀÝ;LÉÌ@ÀK-Q|²ÊÀ_x0002_o_x000F_ÃÃ¿ÀÐMøÞD_x001D_æÀ[_x000D_¼å_x0016_ÔÀ`3j).¯Ó@_x0010_æ%dOàÀ`{r_x001B_µüèÀ_x0002_!/Ó9ãÀø'u"V³À_x0001__x0003_pÈC¡ÉQâÀ`T¢3_x0001_±ÝÀ_x0001_©;co²@_x0001_î_îiá®À_x0001_Ç_x001B__x0007_´@@]:_x001F__x0015_¤À@à_x0007_,ùÔ÷ÞÀ_x0001_Î_x001D_³@_x0001_u\ÍEk»@_x0002_p?½±@@_x0018_«ü0ÔÛ@_x0001__x001F_±7`3½ÀÅw_x0015_ïPÄÀ1C¬rP¾À 6SÕÛÀ M@á_x0011_"ÓÀ²)HE_x0003_ãÀ_x0001_4z'/A¥À½Kõ·ÎÔÀ_x0001_Nx_x0010__x0013_:¸@À_x0011_µrÌ:áÀ_x0001_Ððð_x0003_¸qÀ_x0001_ã§~x_x000F_®@=îxü¥ÒÀ ý&amp;(;ÖÀ_x0001__x000F_JÝgµ¦@à	Óa·ãÜ@_x0001_q*_x0017_T³@ÀxDöZËÀõ06Ö¹À_x0001_}³Q­vÔÀ_x0008_Y'_x0003__x0004__x001C__x0002_¸@üßÎá±@à±_x000B_)ÒÀ@YwC·À_x0003_¢*£×ÌÀ_x0003_iç_x0012_z À_x0003_vTC_x0001_|À_x0003_N´_x0015_¨òÀÀ_x0003_|5¤¥@ rCyê ÖÀ`2ÞçéïÛÀÀgØµ·cÙ@ÀN­òQêÂÀxø¬tÀ¶À _x001D_7_x0018_}ÐÀ@Þ_x0001_ÜiÐÀ_x001F_ÃÄ¼¶Àðjý@äÀ@_x001B__x000D_º_x000E_)ßÀà=È;ÛÀ_x0003_Ô&amp;Þ»ÀÌOößÊ@`_x001F_P_x000F_:ÐÀ_x0003_$SHm´À_x0003_µ44%_x0004_ÁÀ_x0003_áÿ_x0010_¤(¯À Ü_x001E_ÐáÀ@¶v`&lt;ÚÀPR{ßÖàÀÀÝ_x0019_³HÍÀÀÚ	2_x000E_ØÀà' ½O@äÀ_x0001__x0002__x0001_U¨j¼È@ Ðo²8óÀ&amp;glº@Dj¾òÅ@ ½·¾!ÀÓÀàý°§5ÚÀ@°:õ&gt;ÑÆÀ_x0001_bÓ_x0010__x000C_ÐÔÀ°I_x0017_ïÕÅäÀàÁ-å©ÙÀ_x0001_ÿ_x001C_r¦è·@_x0008_2ÑÞ	àÀ_x0001_¾Â²¦ÑÀ_x0001_L³Q¹äÐ@_x0001__x0003_VyæÓÀ þ2^ôÛÀðbÍuIväÀ_x0001__x000E_È¥,À_x0001_þpæ_x0003_.æÀÑí£t¾ÊÀ`ÌÎÕ{ÛÀÀ«9_x000D_ìËÀ0+êE_x0002_áÀ@_x001C_¢T_x0012_ÜÀ_x0001_PóÏÓé¤À_x0001__x0005_°½_x001B__x000E_ºÀ@è)àÙ@°_x0015_ý'ãÀÀÎ¶_x0013_¼¡ÐÀ KL5\|ÐÀà)¡_x001A__x0014_ÑÀ@É#ê_x0001__x0006_LDÒÀwµîÃÀ 0¨ë)dÔÀK_x0004__x0002_®ÅÀ_x0001_à°ïC¼À@	5ï*âÀà_o ÐùÜÀ_x0001__x0010_¢ä_«À`§é_x0015_IèÚÀÀ_x000C_ïàöÌ@_x0001_û_x001A_ÏÏ_x0005_ÁÀ`ý_x0016_@øÑÀ0ìíRÁéÀ@_x001A__x001E__x0007_ÐÀ_x0001_3;+_x0005_?ëÀ00_x0018_³ùâÀ_x0001_~x^	Æ¶@àÐ_x001E_G:ÖÀÀÂã_x0003__x000E_ÔÇÀ_x0001_@Â/ÝÄ@_x0001_TgcÆ@ÀMÝÂ&gt;ÈáÀ]¢-âìÊÀËX°î¬ÇÀÀ]ÐæÖÀ_x0010_ _x000E_TÒYàÀ_x0001_míqXèÕ@_x0001_/_x0010_ _x001A_ZÌÀ_x0001__x001C_Ç6YØÀ@§|A¾ÝÀ°ùÚÉFâÀ@I%?«ÍÀ_x0002__x0003_à_x0001_K©8¸Ð@eNÒ»ÞÀ_x0002_F_x001E_­o:ÊÀ@ÃT1æÄ@_x0002_íï'ÝÜÀÀëXt6ÑÀ_x0002_ã,_x000F_ÍÜÂÀ &gt;q_x0010_^_x0015_ÞÀ_x001C_ÿ_x001D_äçÀ_x0002_fÙ¤¸.¤À¥w«=_x0012_¼@ÀªI_x001B_-ÙÀ)c4_x000E_Ã@*E{À@`¹Q1À7ãÀ_x0002_ÄÖÌ¯@ ÝF2XÐÀ_x0002__x0002__x0003__x000F_?@`ÿ»¼£yØÀ@ÌIck_x000D_ÜÀn­ÓªÂ@°dÙpâÀ_x0002_æ*U÷@_x0002_(^"âÀ_x0002_4°&gt;+Àø®åÀ{95YæÀJÈt_x0018_Ñ@ Exª _x0012_ÕÀ@9ùr(0ÐÀÐýÄè^½áÀà_x0008__x0002_[_x0001__x0002_\êÀ_x0006_s^`×ÀÀ_x001F_ÜËôåã@àºJtrÛÀ_x0001_ÙôìÚ¶@ /#êÓÐÀ_x000B_Fæ·_x000B_ÌÀ`76ù_x001B_WÓÀ_x0001_._x000B_Í=y«À_x0001_)ö£6iµÀz|Gu`°À_x0001_fä_x000B_ÀÀ_x001D__x0012_óQÂÀÀ_x001C__x0008_*Ï·Æ@tE_x0018_î×ÀÐY¦d¸wàÀÀºV_x001F_:_x0006_ÈÀn_x001D_q~¶ÃÀ_x0001_j#þw±@°6ýO]ïàÀ_x0001_`¨¿¼¨ÀÀ/_x001E_·AhÏÀ_x0001__x001C_þE j¸@_x0001_ÃÕ*LÔÀà¤¤_x000B_ÜÀ_x0001_s¦ÎÀ ïò-à¯Õ@`[¡þ:sÕÀ¬Ù)1ËÀ@×åUÑÀ_x0001_z_x0019_4_x000B_À_x000E_y`lÓÀ_x0004__x0005__x0004_#_x0013_þ+½Á@`P¸¼_x0006_î×À_x0004_¸%Ø_x0017_@@R_x0019_ÊKÜÀ_x0004_äÈA»@_x0004_ ôK_x0019_ö´À_x0004_Vø»À £Î®ÑÀ.!Rp9¿ÀÀ_x0002__x0001_üJMâÀà_x000E_¹oÔâÒÀ_x0004_p6l!À_x0004_|:_x001A_;ª@pÞt_x0018_+ãÀz_x0017_b_x0018_µ@`æ¹ãñWÛÀ_x0003_ç×_x000D_ÚÀa0_x0001_#]ÝÀ9îáÓ«¼@_x0004_ß-ßI_x0012_ÇÀ`Ø°ïZýØÀ_x0004_xI_x001D_BúÀ_x0004_ËöÁéÃÀ@_x0008_2	B_x0008_å@n!µð_´À°_x0019_l,£çÀ_x0004__x0018_û'ª¢q@@ökÙ Î@íÔé·EãÀ@¤ëtGË@À_x0012_{ÌÂÀ_x0004_ òy_x0001__x0002_ÂDX@`Ü¸O¡ÞÀ_x0001_ÇÁ_x0018_¸@_x0001_ëÏ$ÉÀ_x0001_ôÊê@ í._x0010_×ÀFvOü»ÖÀ@0Uý2Å@àÀmáËÀÞÀàu9 üØÀ_x0001_;ÓÃrÈ@ 	__x0003_×ÀÀø7_x0010_]HÄ@_x0001_r¥hÔ¯¨À_x0001_Æ¿]¼Ì@Ð1_x0019_çóèÀÀÓ¸*üØÀàk|_x0013_ÐÀ_x0001_å²O_x0017_×À_x000D__x000C_tÆÀ_x0001__x000E_?_x0011_!ó¦À_x0001__x0002_R_x000C_´@1LN¦Å»À_x0001_ïÊ'á@ÐÇ!¾×ÄãÀ@YBÕãÀ_x0001_ªß_x0016__x0007_ÊÀ_x0001_¼_x0017__x0016__x000F_ù¬À[_x0011_n¹@þó¯¹&lt;ºÀ0=swÝ²éÀ _x0013_ÓÜÖÀ_x0002__x0003__x0002_n²_x0010_Î£@°Cæ_x001C_äÀÃ_x0017_~ªSÈÀ@@Ï¥ÖÙÀ 8y]VÖÀ_x0002_æÃL_x000B_©À _x0003_oÜw&amp;ÙÀwÍº_x0017_IÁ@_x0002__x0016_ð+§"À_x0002_Û·5NxÈÀàMgÇ·üÛÀ_x0002_Ðq_x000C_a}@ sÞ'éLÔÀ`n$_x0005_£OæÀÀ¥U_x0010_Ë@YKñmÃ²@`_x001A__x0008_téÕÀ_x0002_k! ·t@À£_x000D_ÁÔÀ@6c_x0001_·¬ÖÀÀ;9´±Å@à_x0004__x000F__x0019_o«êÀ¿øàiêÀ_x0002_¾=.³ÚØÀ]éÅ_x0001__x001E_æÀCd3ÑãÊÀÀ0n[qÕÇ@_x0010_ò_x0011__x001E__x0006_}çÀ_x000F_N'_x0002_éÀ~ý@máÏÀ`®sãÀjÞÀ,Q_x0001__x0002_÷à¾ÀÀJªÀ¢ÁÇÀ_x0001_OHå=_x0015_×@ ;Å_x0015__x0011_"áÀ`QÁÿ¥ÒÀ ÷:%¤àÀ F§SªÊßÀà§_x0012_Ñ_x001B_ìÀ@²è_x0003_éßÀ_x0001_÷WQZ¸Àà%zLQÂÒÀ_x0001_.?ièÑ¾À`ý_x0017_¯iàÀ_x0005_2quÃºÀÈ9þÙþÀÀ_x0001__x0008_úy_x0008_ À_x0010_£äÑUËàÀ_x0001_0Û¬7¸@ H}O_x0016_QäÀRì_x0019_ëð¼@_x0001__x0018_÷mV&amp;@ 7_x0011_ÃÍ_x0013_æÀ_x0001_2¥d»¡@_x0001__x0008_Á5MºÈ@@¹sØ_x0011_$Ó@`ó_x000D_/ÞÀ_x0010_D*_x0010_ÞZçÀàÇ(_x0004_#_x000B_ÓÀÀiGÔs×@ðásu@©èÀ J/ÚòPÜÀÀk_x0007_)«ØÀ_x0002__x0003_ ,1P_x000C_réÀ_x0002__x001D_C"âå¶ÀBÓé_x000F_ÖæÀ_x0002__x0006_	²ßÀ`&amp;-b9æÔÀ&amp;æ ÂÀÀ{6væaÊÀ_x0010_ _x001E__x0016_¾æÀ²¹sçÀ_x0002_$SÝ_x000C_¡ÀÐæ}ßÇäÀ`ñ_x0003_j&lt;qáÀ_x0002_ÖÈ&lt; ¬À@äæ_x0016_$ÎÀÐ¹§_x0018_3êÀîÑ¨xëÂ@_x0002_cÆMØ'¹À_x0002_Vå	läµ@_x0002_&amp;C_x001B_ÆÚÀ9RÚ´@Àqkj_x001B_®ØÀ_x0002_ÖRþ_x0003_ì¤À`°_x0016_?Â±Ñ@Ãò_x0010_GºÀ_x0002_}Ä_x001C_ò¢@`¾£_x001F_ëÒÀÀu&gt;i£hæÀ@_x0001_p_x000B_Ì@p-(9äêÀ`µ¹ÝqÙÀ@6_x000D_úÏÀ_x0002__x000F_&lt;._x0005_	:_x000B_½@ _x0008_HÀkÌ×À ùèÈßÚÀ@ííÃ=ýìÀ``:\&amp;Ð@ ÿ(_x0019__x0002_êÚÀX^pþeãÀ_x0005_Eê_x000E_øÆ@`g WÕÀ !wýÝÀà&lt;d_x0007_GÒÀðW«_x000D_ÖåÀ_x0005_|ùÈ]´À æ_x0006_Ú_x001B_ÜÀúª\_x0004_¥ìÀÀó~_x0003_ÝÉÀ@w»¤_x0015_gÝÀÀ*ÚÂÌÀ@^ªLpäÀ`·Mç_x000B_ÐÀ`.û_x001E_(DÑÀ1í°ðôÜÀ@&lt;zEÚ2ÄÀ`_x0013_Ó_x0006_ßÀ_x0005_ûk4ÆÂÀ@vÓKãÀCñ1Ç@_x0005_X«#£À_x0005_41"î_x0003_¬ÀÀßÚÉÉÐÀÀ_x0006_Nü_x0001_È@À[`b_x0003_ÐÀ_x0001__x0002_°x9ß_x0018_åÀ_x0001_wÖÌò¡ÀáãìYË¹ÀGª\­òÍ@_x0001_¾_x000D_Þ.9ªÀ_x0001_TËÌ_x0001_À_x0001_1®æ»µ@ÐX0±'/ãÀ &gt;RÊÔÖÓÀþñõ_x0014_xâÀ!±ÛGÊÀ_x0001_ïí	Û¢@:ÉãïÁ°@_x001F_=eÂÀ~ JÒ9ÌÀ ^ÍR;ÔÀ_x0001_5õi¨Ààñ¿Y9ÎÑÀÀ_x0002_p_x0012_=_x0010_ÊÀÌ_x001C_ÄØ.Æ@_x0001_°qgzÀ@ý°B±ÀÀPè¬¥.êÀ@¼íË@-_x0004__x000F_%´·@s£áuäÀ_x0001_äjÂoÃÀ_x0015_hÀµÀ`$?VèTÒÀ_x0001_ø¶Ss×À_x0001__ºiåÍ@À_x000C_3¤_x0001__x0004_³_x000D_ÚÀ@n]suíÀ_x0001_â¨%LöÊÀÀb_x0014_4ÛÀÀ_x001F__x0012_s_x0012_%ÖÀÀ"é_x000B_ÂÅÀôÂ_x001D_àÀÀäE_x000F_7MÃÀ_x0001_´ò_x000B_þÀ@_x0008_Û_x0010_|ÑÀ@ñizELÁ@jí9@_x0003_Ù@@ÑÍ_x001E_©×ßÀóå_x0004_·KÇÀ_x0001_%ûQB´ÚÀà0á}êÜÀ8_F_x000C_¤¹À_x0001_f´êZ4®@_x0001__x0007_Òe·À÷¼ê©T±@@_x000B_\Â°ÄÀ_x0010_Ý½ô(QâÀ_x0001_¥1ô(7­ÀÉ^F%e²À@Â?ÊPÃ@ XòÊ~ÚÀ`ÁJw¿ÞÀ_x0001_åw_x0014_ØÀÐÁ_x0002_5ëÀÀÉúE_x0016_FÉ@ÀæÕ5_x0014_ÇÀÀJZNÂÃÍÀ_x0001__x0002_$RCÛ_x0019_³Àà&lt;$tßÚÀÀØ&gt;ÚþÁ@¼Ü_µá½À_x0001_nEL@õ¯@`¤tmåÜÀ¼ëáÐÀ@{'þ@ÜÀ_x0018_8oj³Ç@ÀyÔSÓÂ@@¶Å__x0014__x0004_ÈÀ_x0001__x0012_¯	è½À@2%úW_x0012_ÌÀ_x0001_¡c_x0011_ÖÊÀ_x0001_	Bâ_x0011_0¹Àp&amp;º._x0010_üáÀv3»ÄÙÀ_x0001_À)Nã_x0015_ßÀàõÔeµÔ@À_x000F_7í0Ä@0h_x0004__x001F_¯åÀ_x0001_:iÍÇT©Àpý_x000B_¤³ÉÀöÏ(âB½@_x0001_H{¨Njw@Ð2§°ÁËÀ@q¦ñ_x0018__x001C_ÏÀ_x0001__x0006_$K:©À`í_x0017_-ÓÀ°ã(åä'êÀ ÖÂJ_x001E_ÓÀ¬X~_x0002__x0003_ÎµÌÀ ák¦3_x001D_Ô@PÈòä4åÀ_x0002_uI__x001E_úÒÀàÑ@_x000F_­âÀ@m¤0#ÙÀ´	_x000B_³ÈÀÌ__x0016_ôÉÀ_x0002_ 1ªc©@_x0002_;.×@_x0002_-mÕ.ð¡À`ÞÁ2ðÞ@h$]ÎÀ_x0002_FlÆ«,°À_x0002_8hú4À`dÇiEhÔÀàØ¾»¾ÓÀ_x0002__x0008_Õiu_x0015_¥@;?I³ÂáÀ_x0002_dFM|²À¶ Â#¢ÆÀ_x0002_ _x001F_K:ý@@À)Ú_x000D_|ÊÀ`éÄ	_x0014_àÀùU=ã_x0015_´ÀÀ67äDváÀ_x0002_¾«_x0006__x0015_³@Ð=´_x000D_|ÿáÀ@?¼B=ËÚÀ_x0002_¦ä_x0002_Õ¨@_x0002_Kø_x0001_RÀpû¨³èãÀ_x0001__x0003_I¦Ñ_x0002_«²À`M&amp;U_x0018_õâÀ@_x001E_±_#_x001A_ÊÀ@/Ä_x0017_BÅä@_x0001_~:£SâÀ@¬ÓÁÑÀ_x0001_Bò Q_x001D_¶À_x0001_ú_x000F_&lt;P`ÑÀ0=Ù¿_x001F_&amp;æÀ ;(2UÚÀô¢;6±@ kñA×ØÒ@àaM_x0012_ãÂÀà_x0003_[¦zÓÀó16^ÀÍÀà&amp;ØèYÐÀ ô+m8RÞÀÄ2_x0019__x0005_C±@_x0010_GOÈß:áÀÐE_x001B_öLWáÀ_x0001_±i\X²´À`â×'°éÀ_x0001_(4ô¡@_x0001_Fº¾	µÀ ª³_x001F_eoÝÀÀfóñ18ÓÀÀ½1±,ÖÀàFh_x0006_ÇRÐÀà\_x000E_J®ÕÀ`*Û;g_x001E_áÀPÞeÚdçÀÀ´Èå_x0002__x0003_v_x0001_Á@À_x000E_h_x001B_DÇÀ@gÏÄ®ß@@xÂüiPÉ@_x0002_;ç´_x0003_³À[¾¸ÔÜÙÀ_x0002_ÖOÝÐÐÕÀ_x0002_%u_x000F_£Ô@@ÆK«4ÑÀ_x0002_^ÚÈJÞÀÀaôeßÁÀ{;ÿÞÅÀ@'ÃÆÀÀ Ô³ÊyÕÀ`þEJ|ÆÙÀ@q_x0015__x0003_X&amp;×À_x0002_¸=Ôz@_x0002_Z«ÃÀØO&amp;KnàÀ@ÁÊv«sÎÀ_x0002_À®»1	ÓÀÀ_x0012_ñ1_x001E_ÈÀ/kµÒº¿À 9ÓOãâÀ&lt;_x0008_Ñ¥RÅÀ°uñè&lt;_x001B_áÀàa_x001C_A­ÖÀÀòÜ$þÉÒÀÀxq_x0007_ý_x000F_ÖÀ_x0002__ÕÜ³ËÀÀÿ¯ÅbÄÀ_x0002_Øø@_x0002__x0005__x0002_ÈQËóG @@0ÿÊþÔÀ Ô_x0003_f)ÐÀ _x001E_w²ÿ{éÀ@_x000D_J°sïÀÀT_x0017_h¨Í@àñ®_x001B_Ð×@Àe"d4áÀ_x0002_ùC³w¡ÀÀäÎ_x0003_ÏØ@Àb_x0011_ûåë×À@Ý_x001D__x0003__x0004__x0006_Ê@@óu¤T_x0011_ÂÀ¥&gt;_x000F__x0017_=êÀ	Ö_x0004_»µÀ@9Æ_x0001_æ£ËÀpc?ÍäóÀ_x0002_ÿÅÏ!ÒÀ`Ye;&amp;ÐÀ`c¥4&amp;_x001D_ÖÀp_x0008_'@_x001C__x001D_âÀ?_x0016_§mÆÀ_x0002_ìþC_x001F_¤@_x0002__x0004_µ×ð_x0011_Ê@`Õ´ ZôÚÀ_x0002_)O_x000C_¨À°RÜ|3þáÀà[ÉoÎ.ÓÀ.E¤,¼ÄÀà³¨Â/ÔÀÇ]_x0016_À@_x0002_*_x000B__x0002__x0004_m}ÝÀ_x0002_[/k_x0011_ÖÚÀÀç}_x0003__x0002_nÍÀÀ%u_x000D_á_x0004_ËÀ@R¼}ö_x0001_Ñ@°ó%ÉVçÀÀ_x001B_Ø·ÏEÑÀÀÑrv¯_x0002_Ã@ hE_x001F_ÈÑÀ@=Ñ_x0004_DËÀ ç,ÐÀ_x0002_ XMøòÀ_x0002_pAVw@Û6¶s0²À_x0002_£_x001B_Ó½À_x0002_Û_x0013_²¨å»@_x0002_§g3æ¦À _x0004_RÐ±ÐÀ_x0002_ ·#]_x0011_À2½_x0004_Â@À~ÜK£Õ@ÀÕ\j\ØÀ`²D*Þ@_x0010_¨«_x0007__x0002_ØÀ_x0002__x000F_¹6 À`è6SÌõÞÀ_x0002_¢b_x000F__x0014_]ÐÀç¯ 'vÔÀ`e¨_x0018_§BÐÀÀöÙ~ïÊÀÀlUaÙÖÏÀ`¹_x0015__x0018_ãÀ_x0002__x0003_°+Ã²i©àÀÀ­ÈDxSÍÀ ¹ÚæcáÀ`-a¥ØÀ_x0010_Ì_x0002_j	rëÀPãàc·;áÀ@ÒÞý_x0001_ÂÀÀÝ_x001D_ÅUØ@À6_x001C_¡üÑÀà©_x0002_ÌrÌÑÀ_x0002_Ê_x0005_¶LÆÀ@_x0005_e_x001A_Þ:ÌÀ ËCæ,_x0011_ÐÀ`dK¢òîÜÀåíõÍÇ@ IåZQÜÀ_x0003_ÿöÒ²@@C³¿ðÎÀ_x0002_¤hSD@@ïÓÄNÚ@_x0010__x0019_P§x+ãÀ_x0002_"õ,_x000E_IÅ@£_x0014_µk|ÜÀÀzæÜ_x0017_ÉÀÀ_x0002__x0007_]_x001C_@&gt;­@°CëQ(ÃÀ`Ðåùì¿âÀÀpPåUÊÀÀ:ïbÐÃ@`º#çÈåÀÀ_x0001_½_x000E_´SØÀÈ_x000D__x000D__x0003__x0004_y_x001E_ÃÀ@g?w¾×À@ð_x0002_W Ò@vèÊ´¸È@ ËaénNÛÀ_x0003__x0017_9_x0017_«£À_x0003__x0003__x0019__x0001_Xw²@ýgs\¹À_x0003__x0005_«ÅÇÑÀà_ÙA_x0018_ÜÀ _x000D_M_x0008_âÀÙ_x001B__x0018__x0015_Ø½À@åµ_x0014_´ÐÚÀ_x0003_F!¼!¹@BßcÓ@_x0003_²ÌIh_x0001_½@_x0003_â«_x0019_b«@ ò_x0003_·_x0013_UÛÀ[¦_x001B_ âÌ@@þGc©DÞÀ&lt;_x000B_Ç)i·@@ÑmQÝ¤ÁÀ_x0003__x0002_þ¨àe¹ÀÐ·¹\_x0008_5ìÀ°8XÚ;éÀ_x0003_ïÐ_x000C_øîÀ@_x0003_ßçffd«À_x0003_F-*·À@Ó-¤)_x0007_ÒÀ`hYùûÜàÀJá¾JÔÀ_x0003_2;1È_x001E_»@_x0001__x0002_MSröÞÀ_x0001_@¥_x0004_××À :=6_x0004__x001E_æÀ_x0001_Ðy&amp;ëÀøJÑ_x000D_ÛË@dâØ?2ÓÀ`JýÝÄàíÀ_x0001_ð`_x0003_û5qÀÀ®ºà_x0014_àÀ_x0001_Ê¾_x0016_X¥À_x0001_ï£9i\éÀ@ú(¢yÓÀ`;ìCÌáÀÀIOSÿIÕÀ@W'àÐÀ_x0001__*Z]×À`_x0006_]ZL^êÀ_x0004_ù£_x0011_3ÇÀ_x0001_ÌÆ8V¥À _x001B_ýÂâÀm¸IT¥ÚÀ`C±}»-åÀ1_x001F_]_x0014_IÌÀ@x_x000D_AâÀÀKØHªvÚ@_x0001_·È0"×À_x0001_¡_x0005_§'ÃÀ_x0001_÷X8ÛÑ@_x0012_Ä_x0015_Ü¹À@@ëÞg_x000D_±áÀ_x0001_¯R_x0015_IvÍ@_x0001__x001B_¨_x0002__x0003_ÈºÌÀÀOuBê­óÀ ò#_x001B_jîÀÀ¾grÓØÀ_x0002__x001F__x0017_ðÛ´À_x0002_©N7ÔÀ_x0002_°Wø¹À_x0002_c`âi_x0005_ÌÀ%sIyJËÀÀ_x001F_jx~ÐÀ_x0002_ø_x000C_?_x000F_pÒÀ_x0002_6Ó½ðõ£À._x0008_À¦¼ÉÀÀ}_æÈÚÀX£Á!¡Ó@ÀÃ6lÚ$ÚÀ_x0002_i_x001B_"°QßÀ&amp;=u±ÕÀ_x0002_¶Üù²ÀÀ¢é5ÕÚÀ_x0002_QïS^øÒÀ_x0002_:Wß%ÕÀ@YY«èÞÀÀBu&lt;_x0008_ÕÀØô×¾pÅÀÀ9ã)âÀ@Z/~åÀ_x0002_¨_x0002_LÑÀ@¶_x001F_ nvÙÀ`ªcÙ_x0007_XçÀ@ò_x0005_@ðÆÖÀÀ²ÒÄ_x0001_ÒÀ_x0001__x0003_`sB3E;áÀ_x0001_ÔqMnÈÀ@ÇFÎ7ÓÀ_x0001_èQG&gt;À@E%º½èÀ_x0001_%ôûÔµÅÀ_x0008_(]é_x001C_ÖÀ_x0001_Ý_x001A_·_x001C_ÐÀÀ.ÆW-_x0018_ØÀ_x0001_gMl±@_x0001_ÎFöé¬®@_x0001_)o_x0005_ÄµÀ/×_x0018_ óÅ@_x0001_b#wÌÇÀx·ÌõäÀ_x0001__x0013_TT /ÄÀ_x0001__x000F_¡6¼@_x0001_L_x0011_ú_x0004_ûÇ@_x0001_`Ö&lt;_x0005_ÑÕÀ_x0001_~;ösm¡À¢_x001D_ôÅÈÀÀïÖnbbâÀà®bô8@çÀ_x0001_k£´÷áÀÀ9áÓ÷rØÀü" j×À°Nÿ°áÓ@_x0001_Öc_x0013__x0002_ÎÀõC4Á×À_x0001__x0011_&gt;}_x0003_{»À_x0001_8ñôN¨À_x0001_@m_x0002__x0004_ï*À ,j°ÚäÀÄV¼äAéÀ_x0002_xÉ×±À_x0002_*üihÉãÀ_x0002_}_x001D_À¼¶À_x0002__x001E_f_x000C_¼_x0010_±@_x0002_SÃÜWÀÀP¾_x0011_æÀÀHrÃãßÀÀ	­ëÿñÕÀ_x0002__x001E_æ´ ÁÀ._x0018_ò¨3ÅÀ_x0002_ÒZYæQ½@@_x000B_%_x0001_ÆáÀ_x0002_oÎ_x0007_½0ÑÀâ_x0017_`æ2ÈÀ@ôl_x001E_'ÐÀIÓÒ5¬ÇÀ_x0002_å¥í&amp;ÃÀ ç"æÀMê:ÁÀ_x0002_ÂÙIÖ«@_x0002__x0004_:Àý²@ ºÚNOäÀÀqRf_x0007_ÒÀ úb:3ÁåÀ|J³í¹×À_x0002_êØÑ_x0018__x0010_¹@@|9Ö_x0014_×À`&gt;ªs_x0010_?äÀ_x0003_T_x001D_ÝÀ_x0006__x0007__x0006_ÖÇ'5¾Àà_x0004_¢£äæîÀ_x0006_È0(Ò,À_x0006_÷ÿ"ÿºÀ_x0006_iÁß_x0016_?·À_x0006__x001C_¸[%ÀÀ\¦ª_x0002_ÛÀ Ä-_x0019_ÇéÀ+_x0001_,O¨âÀþ_x0015_øTÅÀ AâÀ`½â_x0006_âÀ@uÉ§_x001F_{ÑÀ@_x0008_ã­²ÝÀ@c~¸ÛÑÀ_x0006_Â	²ÝâÖÀ_x0006_Ü_x0019_IµÊÀ_x0006_ÜÕT~)´À_x0006__x0004_Öµ_x0005_7ÝÀ_x0006_ò%à_x0003_b¸Àé_x001E_­ÊÀ_x0006_+Yf¥¢¹@Àæå¶_x0017_ÛÀ_x0006_éª»¾±À@,_x0010_ø_x0006_ÿçÀêõÊùNÑÀ@Ü_x0014_Ì0äÀ`{s¸kæÀ_x0006_,_x000C__x000E__x0018_4ÀÀð@ä×ÜÀÀM?¸åÐÀhéü_x0001__x0002_qßÀÀ_x0018_Éf_x0015_ëÙÀ_x0001_û_x0011_x° À_x0001_Û\_x0008_û°À@Þtò4×À Ñ{_x0001_ÔÀ@!@¯]ÔÀ_x0001__x000F_"_x001D_|É³À@ôG]µ­ÜÀ_x0001__x000C_+íÞÀ@_x0001_M¤¸TÃ@À'sp_x000B_áæÀ@®`XòöÔÀ_x0001_+ªÞ#¢@À·¹_x000D_&lt;làÀ ý®6æ_x001B_âÀ@ÁÛ­«ýÜÀ_x0001_Z¡û_x000B_¡¤À_x0001_Èó*Ë4@_x0001_ _x0015_ÃÝÐ@_x0001_ûf¿#zèÀÀ²_x001D__x000D_×ÚÀ_x0001_ê _x0015_)%¬@_x0001_Wêj¸À¿ÀÀÖÁd_x001B__x001B_ÕÀ³&lt;_x0001_Ô@_x0001_,_x001D_è&lt;¯ÒÀ_x0001_uF/f§»ÀÀ¸Ü¨äÀ_x0001_FªPøQÁÀ_x0001_,Ì9T¯ÌÀ_x0001_»°säÑ¹À_x0001__x0003_À_x0001_ô_x001E_ºUÝÀ=_x001B_Í_x001E_çÎÀ_x0001__x0008_¾Ëü @_x0001_(S0e@_x0001_êQ¡_x000C_¦À_x0001_Xß~¥äÌ@¬º)WÉÀ_x0001_ìM:ß¨@Àj_x0012__x0016_çºÚÀà1÷a#ÅäÀ_x0001_ìQ3Z5¯@@_x001B_~ÛÀ_x0001_¶¾ÇÀt_x001D_OÔùÕÀ_x0015__x0016_íK-ÇÀ_x0001_vðÃÝÀc4ÆK¢ÜÀ@¯ú(_x001C__ØÀ_x0001__x0001_¦ðe_x0002_@_x0001_¦_x000C_t¨ÇÀÀ r¿N¸ÜÀ@naoÝÀ -_x0014_¤_x001E_ÞÀ_x0001_ªQ_x001D_Å=Á@ _x000C_Q_x0015_þæàÀÀ	î'B_x0001_ÐÀ_x0001_·²Ë¸tÆÀ_x0001_§	R¿@ÀUpµØÀ_x0001_Æ _x0006_ï¼@FÓ4ìIÏÀ@7_x0017_Ú_x0002__x0003_ÑFÚÀ_x0002_à_x0012_}v[À_x0002__x0002_#Û_x0012_=Ç@_x0002_á7ªrqÇÀ@Sr1	ÅÖÀ@LZC¥ àÀ_x0002_*QÒ_x0001__x000D_¦À pôãÀ¥T_x0006_µÝÀÀ4¼u·´ÔÀ_x0002_ó_x001E_d_x0001_´@_x0002_ZöF¸ºÀ_x0019__x000F_­ÑÀ Z_x001D_×äÀ_x0002_Ô_x0015_QPôÀ_x0002__x0011_çÍô_x001E_·À_x0002_p·í}¾ÚÀ_x0002_û·$ÖÌ@_x0002_ÜfÇµ@H&gt;-xÆÀ_x0002_þD_x001B_º@@rÒîÓùëÀ_x0002_eµ&gt;áÎÀ_x0002_/OrÜJÇ@Àîe%ÞÉÔÀ_x0002_`_x0003__x0005_auÀ@]&gt;t}¬ÔÀOÓ_x000C_ÃBÁÀ_x0002__x0018_ÂÅn_x0004_¬@_x0002_et2³À@_x000B_ým¤àÀ@­z[JQÜÀ_x0001__x0002_n_x0017_è_x001C_ÕÀÀ/_x001F__x000B_ßÀ_x0001_¶èõ_x0012__x0010_¸@_x0008_p] ÂÂÀ Íáì¢ïÀ_x0001_]+èÄ@_x0001_MSàÀÀ¬_x0012_àìÉçÀ5Ös­ÃÀh^ÍìÒÀÁPý:_x000E_ÈÀÀ­®GiÓÀÀ_x0008_[C_x0016_Ë×Àj_x0019_È_x0003__x001D_Õ@Àã_x0002_¬ØÀ_x0001_oËLx+ÇÀ_x0001_&lt;8Vq~±@Ào_x0018_N&gt;ÛÀ-_x0014_6ÞÄ@_x0001_RåÂÍÏÀ_x0001_P¯Á_x001B_³@_x0001__x0010_tø"À_x0001__x000E_	i[ ÀÀÀ½r_x0018__x000D_ÚÀÀÙCãjÚÀ_x0001_ÃÑ_x001D_~hÜÀÀyÝÕsÓÀ_x0001_Ô²Ò`êÀ@»4XÑÀ ãÚ;·áÀPpw7âÀ_x0016_"¶_x0001__x0003_0ØÂÀ;ÉÕ_x001F_oÑÀKy	- ÖÀ_x0001_d¿¶OÃÒÀ_x0001_°dt`zrÀÀ±:½ÒÀÀü÷­ÛéÀ_x0001_í)5_x0006_Ç@`Z&amp;Ä@@ÁZÊ$ÑÀOú_x0002_`ÂÀ_x0001__x0002_Ê_x0011_ë¿À¯ÑöÇÊÀ_x0001_\|J5BÅÀÀ¯¹·F_x000F_ÐÀË¨8Ô¬äÀ¦_x0006_ÏlßÅ@-_x001C_ ,À@v_x000C_0§uÎÀ\¬s×À_x0001__x0013_4_x0017_@ÇÀw¸Æ@cL_x001C_·ÒÀ_x0001_´¿uè@@ÖËdg Ó@_x0001_¹8tüÅ»Àò-Ë³ÉÀ_x0001_£ñð_x0016_ÃÀ±Ì_x001D_+ÎÀ³_x0012__x0007_¶ÆÀ@¯_x0004_¸|_x0004_ÔÀ w?ß_x001E_$âÀ_x0001__x0002__x0001_p¬Ù@_x0001__x001F_)·_x0004_ÌÀ _x001D_u¡[äÀ@Ðß»«&amp;êÀ _x000F_â9ÅâàÀÀ\_x001C_`_x0019_^ÚÀ_x0001_¸zíc²@@5qKkØÙÀ@ãîûeëÑ@_x000E__x001A_Qa_x0017_ÔÀ_x0001_ä\_x001A_ûÀÀeª¼tÞÀ_x0001_X/¶ÆúÀ@DQí{ÀÝÀ@_x0007_Òò_x0010_þÑÀÀÚE²øçÀ_x0001_²Õ_x0015_ó_x0008_ @àOE²Â_x000E_ãÀþ&gt;W6ÓÀ_x0001_)y$Y»ÀÀðþûá{Ð@_x0001_Ç¡_x000F_ê÷¼ÀÀäõªóßÀ_x0001__x0001__x0001_iÚ@@V}üª×âÀ_x0001_ÞAê_x0010_ÍÀ_x0001_4Á]e×À_x0001_ÖÀÔ"ÎÀ_x000E_Ï_x000E_îYÆÀ@@ttTàÀÇÏþÉ_x0013_ÛÀâ=×_x0001__x0003_©tÆÀ_x0001_ûô]_x0014_²À±ú&lt;X_x0013_Å@Gã_x0016_¬ÁÀ_x0001_PU»×ÊÀÀ_x0012_´¯cÝÀ_x0001__x0012_çaÌ¢À_x0001_Ù'_x0013_A³À_x0001_6®£ª@@â½´¬$ÙÀ_x0001_È&gt;n¡¢Àñ Îó§Ë@_x0001_*R(*_x0010_·@_x0001_¿ßw¯@_x000B_É&gt;_x0018_ÄÀ_x0001_*Þ_x0011_pÉÀÀ©vÜnüÚÀ_x0001_dkî-×ÔÀ_x0001_`d¾À_x0001_4ß[ÕÒÀ_x0001_v_x000C_b_x000C_Â½ÀZ_x001C_þ¨×ÀþàÄ_x0016_ËÀ_x0001_w?&amp;]ÅÍÀ_x0001_}½ÃÔ_x001A_ÈÀ_x0001_ÂæÌ¢EºÀBÅt_x000D__x001E_ÝÀ_x0001__x0011__x001B__x0002_¯ËÀ _x0012__x000D_e,áÀÀÁä±fÖÞÀ@/Èü.¨ÒÀ_x0001_\³_x000C_L§@_x0001__x0004__x0001_Ä_x001A_ÖM_x0001_ÀîÏÒ_x000E_¦çÀ _x0013_'_x0015_ñwãÀ_x0001_ôåÄûßÀÀNJIÎÓÀÀòí	áÀÀÒI_x001D_ëmÜ@_x0001_ù .ÎÛÀ_x0001_È:ÕçÀ_x0001_²ÆÌ lÄÀÙþé²ÂÀ _x0010_4³*_x0008_äÀ_x0001_Pý¹¢ÏÏÀ_|GsÏÎ@ÞyvÞÀéÀ_x0001_ö«±_x001E_ÆÀ_x0001__x0003__x0011__x0011_ê7ÌÀ_x0001__x0001_ÚÄ-ÜÀîö_x001E_³äÀ@ä_x000E_#ÿçÀ_x0001_Ôå¿iªÀ_x0001_àV_x0012_²}À_x0001_Dýf_x000D_ÎÀ_x0001_`ª!ÁÛ@Gg_x0005_¿ÇÀÕÎûÏÀ `_x0013_"/âÀ´,¬1Ç@ÀzK½&gt;¬×À_x0001_rV@ÕÆ@_x0001__x0005_'ur_x001F_¿@`ð_x0002_,_x0003__x0004_¶åÀ_x0003_ïÌÊ_x001F_²À_x0003_ùEP¼À_x0003__x0003_³_x0019_²[gÀ_x0003__x0010__x001B_l|@¸ÃU²tÇÀÀê/@M)ÕÀ_x0003_ _x0015_~5Â@õ¦c¹ßÑÀÈ_x001C_!ÅÀà_x0005_d«ÐÙêÀ_x0003_r=_x0001_xÐØÀ_x0003_Ø_x001C_FçÉ@@»GkÖ`ÑÀ9`2Ù)ÂÀ_x0003_Ef_x0002__x0019_ÉéÀ_x0003_PÞ¤Vû@_x0003_£^è¶àÀàù­_x000E_EëÀ@Ç_x0004_¼_x0012_ÈÛ@À1ëÀ@îÍÉ¤ ÒÀ_x0003_I_x0007_u´_x0001_ÌÀáÍQßÀ@ô_x0008_DC×À»ôÚÂßÀ+_x0005_ÏÇÀ_x0004_¦É@à_x001A_¬(PëÀ_x0003_Ä,£µßÀáÊyc_x0007_ßÀ_x0003_jèC:S¦À_x0004__x0008_&amp;ÆNCSÜÀÀzàLcÑÀ_x0004_WÁ[zi°@t©_x001A_â_x0003_Æ@_x0004__x000C_¹_x0014_}SÝÀ_x0004_Û_x0002__x000F_àkÕÀÀL¾dÜÀï#Ô|ÌÀ_x0004__x0005_5q_x000C_¶@_x0004_èì¸_x0007_°¤@_x0004_c{_x0015_ø+ÆÀ HN_x001F_¸lçÀ_x0012__x0019_¦±fÌ@_x0004__x000D__x0005_Û0ËÀ_x0004_ØþH£(@_x0004__x0004_wV_x000E__x0004_Æ@µ¶]fËÀ_x0004_V_x0014_½QÎº@ ô_x001A_^_x0001_àÀ_x0004_sqV¶À@5¸@íÚ@À_x0012_ìBõ_x0006_ÙÀ_x0004_8mïKvÓÀ_x0004_4_x0010_;ü×±À_x0004_æ£3ìÊ@à2l U&gt;äÀ_x0004_Z/éÍ#ÊÀxòkâÀÀ}{ª Ñ@óA5_x0017_ÀÀ_x0004_ÝàòïÊÀ@î³_x0001__x0003__x000F_ÃÓÀÀ_x000B_@!ÖÀ_x0001_ØaùÄt¢À@/­Ñ_x001C_GÒÀíésÄÓÀ_x0001_!TûÔ}áÀ]JhHÄÀû¶"sVÆ@@gà¢Ö@+úí_x0014_ÏÀCßHiÄÀó\ÿx@ÉÀÀ©_x0014_åªÚÀuÝé	täÀ_x0001_yDma_x0018_±À_x0001_ÙØæbàÀ@Ó&amp;²pÐÀ_x0001__x0001_|·g3_x0010_@_x0001__x0018_B´_x0014_|@àÕ_x000C_ai´âÀ_x0001_øèÇC²¢À_x0001_ÇKå%õÓÀ_x0001__x000E_¿_x001A_å´À_x0001_&lt;._x0002_¥V¢@_x0001_,_x0018_å®¢ÀÒ²¼}çÙÀéc?5ÈÀ_x0001_ØE§|äÅ@_x0001__x001E__x0012_§_x0017_´@_x0001_û_x0012_[9hÛÀ_x0004_äÏï§ÈÀ`ØÛÁ|äÀ_x0002__x0003__x0002_LÖo¦ÐÀ@c·­&gt;ÑÀ_x0002__x0006_þ«Ñe°ÀÀï"?+1æÀ_x0002_8É~&lt;ë°ÀíÕê;ëÀ@"_x0017_z æÀ¶)_x001C_ÇqÙÀ@R@³CäÚÀA[	z_x001B_ÙÀ&amp;_x000B_mÂÝÔÀ_x0002_t1'_x001E_Ê@_x0002_F®Qá¼@À/¿[:ãÜÀ_x0002_·ð|_x0012_×¶ÀÀsÆÞ½¼ÖÀÍ¸ñ7iÄÀ_x0007_qõm-ÅÀìy/ÃÀÀ&amp;Rq7ÒÀ@_x001A_¿ãØÀ_x0013_©XÃÓÀ_x0002_TÅðÿÑªÀ_x0002_üµÔdq¯ÀZwÒzÊ@_x001D_OddÂÀ_x0002_ßgò_x0001_ÈÅ@_x0002_äë-_x0014_Ç@_x0002__x0006_ÜË_x0018_ÝÀ@ÇMú³xßÀ_x0002_}¿\×ÅÀ@å}_x0001__x0004_÷_x0018_ÝÀ_x0001_P_x0007_}Ò@_x0001___x0001_H{ÊÀ@+M\l¯Ð@_x0001__x001C_]Ö®¤¤À_x0001__x0002_é!) À_x0001_ò_x0018_{O·À¿M_x000E_öÇÀÀ_x001E_aÑPÑÀ_x0001_=Ù§Ò¿ãÀ_x0001_ñ&lt;_x001B__x0019_ß¹À`S÷Ó¤àÀ_x0001_N~_x0016_ß¼Àjn³~¼Ö@ªá_x000E_¤ÁÀ_x0001_Í×_x0015_Y³@ _x0003_d3«WâÀ_x0001__x0001_¸÷}_x0003_æÀ_x000D_6Ä_x0011_ÖÀº_x000F_Z:Ì@_x0001_°_x0003_'Ò¸À_x0001_À£¤QUg@ øk#rkéÀ_x0001_$óÛ_x000B_[³À_x0001_Øµ_x0016_LÁ@©2Cö_x001A_ÃÀÀwË_x0002_ÑÐÀ_x0001_`Ã¬øgÀ_x0001_÷(Õ_x0002_¿@¶Ö_x000B__x001E_(ÄÀ ÑÉ/ÊãÀ_x0001__h_x0011_[¾À_x0001__x0002__x0001_}W_x0019_|®¼@¤LB_x0004_ÚÀÍ^¼&lt;°ÌÀ@$_x000D_Næ_x001F_ÖÀ_x0001_,ð3TÆ@_x0001_©b_x0002_|3·À ^E³ôáèÀ_x0001_?àæ@¹À_x0001_À¤I:^À_x0001_6½ÐÒÀ2rýÍ³ÓÀ ¦_x001F_Aá_x0008_àÀ_x0001_[.~\¿@_x0001__x001D_)_x000F_ÃÀ_x0012_tìp_x0019_Í@_x0001_py_x001E_ÍÊºÀ Ä_E_x000C_ÎáÀ_x0001__x001C_SÊãÂÀ­'ºÎÂÀ_x0001_L(Ë@_x0001_%S_x0005_­ÃÂ@_x0001_}s_x0018_ÑÀ@(Zßk]×@_x0001_LFV®IÎ@`z×í´¡äÀfáÅ=åÀÀHÙ9_x001D__x0011_ÓÀkº_x0013_~uÏÀ_x0001_EZk_x0016_ë¸@8½{`ÑÆ@À¹Òñ2ÞÀ-Ôm_x0002__x0003__x0010_IÑÀ_x0002_p£;YÈÀÀf{½-áÀ_x0002__x0014_®^¾À_x0002_¨{aÈªÀ`_x001A_3K_x001C_äÀ_x0002_x_x0015_½@À©v9ÐßÀ_x0002_`8fd§ÀÀo1_x000C_[àÀÀÓÁ#±/ÐÀ_x0002_l1§zDÌ@@±_x0002_«í\äÀ_x0002_¸èa36áÀ_x0002_«ÇÀ@g §MÐÀ¼q3ÖÀ ¸_x0001_=gáÀ_x0002__x0019_c_x001B_ú³À_x0002_%_x001E__x0010__x0017_³À@\_x0002_dÍ¶áÀ_x0014_f;nÍÊÀ@î.D_x000C_âÀ_x0002_Ì_x0006_ÿ_x0001_¸ÀÀ¥ãKÿ ßÀ@©·Á$ç×À`Ovgß)îÀ_x0002_3ÔVì¸Àx«_x0008_¶×À_x0002_¾¢_x001E_QßáÀ_x0002_t¹Ã©À_x0002_ù_x001D__x001C_0üÜÀ_x0001__x0002__x0001_¥ã9_FÐ@À¥_x0007_Y&lt;ÞÀ_x0001_$²]äÝÀ j¬äÀ_x0001_ÿì_x0015_QËÀ`Ã5+sãÀ`0ùãÀ_x0001_XPß¨ÐÀ_x0001_x¸¡__x0004_®@g°"=_x0018_ÀÀ_x0001_é+ü	Á@j!W|æÝÀ_x0001_ô÷jA®À@,ãe¸lÒÀÀV³_x0007_KFáÀ_x0001_äÂØ°»ÀÀcÇR)¹ÙÀ´_x0007__x0017__ÙÌ@_x0001_óºËçèµÀ_x0001_0+_x000B_ø»¯@À_x0004_»A´£ÐÀk¢w±{À@ãVºXÞÌÀ±»Q_x0015_ÈÀ_x0001__x0008_pçÓí¾À_x0001_ÀÐm_x0004_2@`JÀhMåÀ@=ÓMKÚ@à»Û.îÀ_x0013_þÄÚÓÀ_x0001_þbéµ_x001B_Ì@Àð_x001C__x0001__x0003_à·Ð@P_x0017_o¨_x0007_ÅÀ_x0001_ÆÂü_x001D_ã¼@@¿Î×À±BsëËÉÀ@Ý&lt;/*æÀ_x0001_õÊ_x000D_{¹º@_x0001_NYÊ0¬¼ÀàXGÛØãÀÅ)¤`«ÒÀ_x0001_@×E¾©@_x0001_±E?@@xeP#ÕÀø¯¯ißÆ@_x0001_4ÙNw£@_x0001_ÖOà®@_x000E_¶{¼ÞÀÀÀxºÔÔÀ_x0001_^ËÔZ¨@ÀUwöèÑ@@1_x000B_º_x000E_äÀ_x0005__x0018_%qûÃÀ¥[	"úÃ@@fÈ&lt;Ä_x0007_ÑÀ@æP|0Ô@_x0001_:3uêÌ@·gÄÀ@e,Î_x001B_ÓÀÀñÀ»´ÔÀ_x0001_~¾R_x0010_ÆÀ@_x001A__x0017_n¤[èÀ@Nif_x0002_ÚÀ_x0002__x0003_!¾_x0002_ÉÀ_x0002_°YÝ6&amp;@_x0002__x001A_kÁ_x0002_ö¹@_x0002_/®/TEâÀ_x0002_3Úc_x0002_ ÅÀlF¸rjáÀ`m´Üç_x0001_èÀÀIH)§æÀ ·ªÌúâÀ_x0002_ËA6xºÀÞÞÜÃÀÀýV×?äÀ@_¶TÚÀ_x0002__x0005_Â_x000B_tíÌÀ_x0002_Fþ|Ùv¯À_x0002_À°=yÀàÎ_x0005_`-âÀ ÑYØÁºáÀ&gt;«nÇÀ_x0002_YõËÖ×ÐÀÀ¬'KÛÀ_x0002__x0017_©_x0005_¯@À¿¹`WÒÀ`sl*¶úàÀ¦&lt;KõÒÎ@_x0002_Z_x0010_¯Þ¨@ê^_x0003_vÍßÀ_x0002_¬ÌÄaÀâÀ@÷PÍbÜÀ_x0002_ü­¦JÈÀ_x0002_öQý£2ÄÀnËø_x0006__x0007_*GàÀ_x0006_äÚÃ9hÂÀà_x0004_­OÌ#ãÀ_x0006__x0010_¿lÜu@IÉgfÍÀÀl¿DÑÀÀkÖE§_x000C_ÖÀ@_x0011_/æ*xØÀØî²¨FÒÀ_x0006_½[hlëßÀ®_x001B_dPÁÀ_x0006_}méé/ßÀ_x0006_Ý£_x001B_Õ"ÀÀ¡È_x0011__x0011_ËÀ_x0006_m¸¦ÈÑÀ_x0006_~ç$-_x001F_¦@_x0006_xü^«Ê@_x0006_o"Kß_x0003_ëÀ¯Ò¼QÖÀ_x0006__x0007__x0013_l´ÎÇÀ _x0005__x0004_è¿ùìÀ_x0006_xëcvÈÀÀ&amp;_x001B_g/YÛÀ_x0006__x000E__x0001_Z @_x0008_®ºÑ_x0013_ÍÀ-u6:äÀ_x0006_"q@_x0004_§Ê@á¶Ç9ÍÀ_x001B_&gt;ß#5ßÀ T_x0002_YáÀH]j¿ÍÀ ws\¦éÀ_x0005_	_x0005_þi¾/¼ÀÀeë»a_x0002_ÝÀ}g¢ÍmÆÀ þ_x0010_o4áÀ@]\0ÄúâÀÀv.tbÑÀÿ$QØÀ@0y8ÕÀ_x0005_Û`	_x0007_f¾@Z_x000F__¥ÁâÀ@_x0019_5a|¤àÀ@_x0006_²~ÿµÑÀ_x0005__x0004_³ö_x001E_¾À_x0005_j[_x0008_PÐÀº`9ÇÏÀ_x0005_úWïÇöâÀà¯¸+_x0007_ràÀ_x0005_3.Õ/_x001F_áÀPF8_x000F_`&lt;ñÀÂ&lt;|_x0010_¸ÛÀ_x0005_ý_x0016_ÿ»ÏºÀ_x0005__x001F_ãÌÀÎª¥?ÌÀ_x0005__x0005_ÖP9P@_x0005_nù%=K©Àà¯j_x000E_ÚrâÀ_x0005_ØG_x0019_öÂ@@q×¾_x0003_ÙÀÀ®_x0012_IÚ@ÞÀ_x0005_ãô&lt;æÌÀ_x0005_ËP_x0003_eÒÀ _x0001_&gt;_x0003__x0006_·UêÀ_x0003_M_x0019_ä¥.¿ÀVN_x0014_,VÎÀ_x0003_uÐµÀ_x0003__x0007_êÃéªÃÀ^/QEOäÀ`]ÿBáÀ_x0003_Tò½¦¿À¨kyÖÚØÀ_x0003_ª¼ÀOÏÀ_x0003_Xa4ßÂÀ@Õõ_x0019_Û@ÔÀ_x0003_|²ùs{À_x0003_ö_x0005_ä)B@ê_x0004_¥cÍ@°ºF^/ÐÀ_x0003_3FãºÀaßÄLÂÀ_x0003__x0006_h×8ÕÉÀÀ_x0018_+»ãÀ ÚêÙîæÀ _x0004__x0001_ÔªàÀÀôwó_x0002_0ÚÀ_x0003_®hà½è´À@m¼§	Ð@@Ô×çîÀ_x0003__x000C__x0019_ïÊ@_x0003_Ç¸Þ_x001C_ÛÀ_x0003_ö"á4ÈÀ_x0003_À j_x001E_³ÌÀ_x0003__x000F__x0018_ù½	°@_x0003_¥k»ÓéÀ_x0002__x0003__x0002_pM_x0014_1xÀ_x0002_ÐM¯Ñ_x0012_@  â»=ãÀ_x0002_ÍíMËb±Àp*$ßÀ@$Ò¼/ÜÀÀnxòÕÚ@@Ô¢Lã@_x0002_uº_x0016__x000C_Ç@_x0002_Jª(_x0004_bÍÀzl-ÎxÏ@ÌA+¬-ÇÀ_x0002_£bÒXË@àÉz·9eâÀ_x0002_;ýOåÖÀ_x0002_p{)iyØÀ_x0002_9#SªH¹À4ë_x000B__x0002_wÁÀ_x0002_yyËq»@ûY_x000C__x0001_àÀe×;_x0014_;ÊÀÀ_x0007_*÷¨IÓÀ_x0002_0¢¼£¨À:K]eÇÀ¯é_ÞiÀÀ_x0002_pàÊ}À¶ÔzîÜÎ@@qoO&gt;_x0014_ÕÀn$F)¡ÏÀ_x0002_¼_x0004__x0005__x001E_aÊÀrq¶¬ªîÀ_x0002_¶¯¶_x0001__x0002_ß_x0017_ÒÀ=·óEÂ@Xg^cíÃÀ^é_x000B_Â5ÎÀ@ò4h½ÖâÀÀÿáxÑÀ_x0001__x0019_ë¤2×ÀÀ¬¨l_x001F_Ð@zþ_x0019__x0014_zàÀ_x0001_ÀüÚ¾FWÀ_x0001_¹Dáó_x0019_¸ÀÀÏm0ÇÑÀö£çæÃÖ@%?!Î@@j_x0012__x000C_ÞåÖÀ`±Á_x0015_'UãÀ@Ç;¿&gt;æÛÀ@ÂÎ7&gt;ÓÀ_x0001_Èô© ÄÀ»toßÏÀÀ7¿[#Ø@ælL&lt;ûÍÀ_x0001_ÂØSZÃ­@ SíTÀ»ëÀôútÂÀÀu6_x0012__x0018_ìÑÀ_x0001_½oâú_x0013_ÚÀ._x0008_ÞÕÅÀÀÚ0\QÖÀÀg^ñ"@åÀ@ óKaïÚÀ`elV/àÀ_x0001__x0002_@¬_x001F_§e_x000E_ÔÀ çk+¯ÍäÀµ'9µûÆÀ@;B$ÚÀçì_x0001_K®Ð@_x0001_~¼ó»§À_x0001_OÆ^ÅÁ@_x0001__x0016_îºÈ¼À_x0001_À_x0005_	Jk£@_x0001__x001C__x0014_²_x0016_]ËÀÀdØ»aÑÀë	_x000C_ÀdÆÀ_x0001_!÷Î_ÝÀ_x0001__'æ\_x0018_ÑÀ_x0001_0&gt;S_x0017__x0019_@_x0001_Ü_x0007_8µ±ãÀ@G_x0012__x000E__x0019_CåÀ_x0001_ÀWC3EÐÀ_x0001_ìJR~@Fm_x000C_?×À_x0001__x001C_²/kÂ@Û(8SÎÀ_x0001_·_¦ÊJ@@mWB×À_x0001_,_x001B_ö_x000C_U¢@_x0001_º_U&lt;«ÅÀä6	_x0016__x0017_æÀÀX-¹àÀ_x0001_-ÜõÇ¸À_x0001_Å_x0015__x0002_bÀ_x0001__x0003__x0016_ÿwÒÀ_x0001_¾Ý_x000F__x0004__x0007_éºÀ_x0004__x0019_Ö©òZÂ@_x0004_$[ð$êÂÀ¹«õ_x0006_Ã@@Uþ{ØÀ_x0004_+æødMÀ _x0003__x0005_%äÀ_x0004_¼c:g°À@8_x0002_^6ÕÀp¨ëãÀ_x0004__x0001_÷_x0014_ço¾ÀpviëÀ_x0004_ùrOéÁ¶ÀÀ9YWØÀ_x0004_´.\m·°À_x0004_"ôû _x000D_·@@Ò_x0010_ÙâÝÀ`Ñ_x0016_ïãÀÝ;	{Ú@ Z°#båÀ_x0004_=¸lt[ÒÀJÊKÞÖÌ@kèÄE_x001F_ÕÀ_x0007_L¥Ñ_x001D_Î@_x0004_\ò_x0004_|ª@_x0004_Oþ_x000B_ÏÀÀ_x0004__x001B_#N ÌÀ@grÏK_x0007_ÛÀÀ×¨ïùáÀ6æ·7]ÈÀ@FÿÈéØÀ_x0004_&gt;;P;}±À_x0003__x0004__x0003__x0006_UÔ¬@Àõ_x0006_wæÚæÀ_x0003_EÞ¶kLÍÀ_x0003__ÒhÅÀ_x0003_xÌ:¿_x0005_ÉÀÀXP__x0012_WßÀàí_x0003_ànéÀ@Ì#¸_x0014_»ÑÀ_x0003_ºh£V¡À_x0003_a¨a=æ¿@eÎ_x001E_=(ÏÀ_x0003_ÌòµLËÀ_x0003_.h_x000D_¸Ï@_x0003_Ãuuì¸@D­°ÊÀ_x0003_'_x0002__x0005_0ÉÀ_x0003_áU®ý&lt;À@@å_x0015_ÑÕÀ#K8ÆÀ_x0003_f_x0017_b&gt;_x0006_×À_x0003_Ù_x0016_Sß_x001C_ÐÀ@e_x0002_¯"ÔÀ»Â&lt;OéÅÀÀÃº2ÏëÑÀa"íiÊÀ3²½9nÞÀÀhk_x0006_Ø,ãÀ,_x0001_)²SÌÀ_x0003_õ­`´À_x0003_ØòsðÙ@_x0003_§_xl¤ºÀ_x0003_Ø_x0016__x0001__x0005_å_x0003_¼À@c]a¶ØÀ_x0001_ê¯cÂ@_x0001_Qº0^håÀ D_x0002_Ï%èÀ_x0001_7Ï&gt;o_x0019_»À_x0001_èÄ_x001D_¦ÃÀ :~(G­äÀJ:+ÿ×ÀÇ5lÿÆÀ`ÕåÆdçÀ_x0001__x000C_Sh%´¯À@ûóÃ_x0014_ÓÀ_x0001_Z}½cóÀÀ_x0001_ãmâ~EÐÀ_x0001_èøCkÀÎÖÇµTÚÀu)zããÀ_x0001_|ö²rMÍÀÀe0SeÖÀ_x0001_u_x0004_ÏgB±@_x0001_®_x001D_ðÕÀØîbEÇÀ_x0001_þù5ß_x000F_£@_x0001_4GZÉÚÉÀ@ünltxØÀ_x0001_ª¸_x0007_ª+ÁÀ_x0001_ÝñàaÀÀ_x0001_:¡]_x0008_¼¦@À½KâÀ@_x000D__x0008_DÏÑÀ@£_x0005__x001B_º]ÜÀ_x0003__x0006__x0003_ V9÷À_x0003_éx_x001F__x0015_¾À_x0003_ ÇþhéÏ@´_x0004_Y_x0005_2ßÀ_x0003_~_x001C_mWÄÀ_x0003_³C_x000F_QYÈ@_x0003_@?Pö½@_x0003_ú+(ÓÝÙÀ@º.d°ØÀ_x0003_¼¢¹ÅuÖÀ_x0003_*oz&amp;ÎÀ_x0003_]ùë®À_x0003__x0012_ig&amp;_x0001_ À_x0003_xx_x0008_úµÀ_x0003__x0010_{ê_x0002_¯ÀI_x0007__x0017_±ÏÀEtìÎNÁ@`4Q7$âÀ9I8ÁÀ_x0003_&lt;2/_x0018__x0005_@_x0003__x0019_ëì+±Á@_x0003__x0006_V_x000F_ïêÞ@à¯gtàÀ`Æú_x0012_låÀhå%°_x000D_ÏÀ@¢;r`dÚÀà&gt;_x0010__x0014_KàÀ_x0003_o_x0001_àaÔ¸@ØÜ®6XØÀ¨)ËaáÀ@W`ß×Ö@ÀÐÖ _x0001__x0002_ÐÀ`KÆ_x001E_§áÀ_x0001_ÈÕ+É0ÂÀ_x0001__x0005_¹¾}ÎÀ_x0001_Î_x000D_&lt;iø¿À^ &amp;HÇÀ_x0001_êáÔz;ÃÀ@ïÜibÐÀÅÎË¹cÌ@ï¬{_x0013_3Ï@_x0001_0±«_x001D_¾ÒÀ_x0001_âËÎYÚÀ_x0001_°;_x0007_,ûÀ_x0001_¢x_x001C_@Ç@_x0001__x0015_/{îìÑÀ@gPå©0àÀ_x0014_rÇ_x0002_hÜÀ_x0001_]T±lÔÀ_x0001__x0013_4cÓÀ_x0001_¸#Ì 0@_x0001_D_x0014_]æÀ_x0001_xÄ_x000F_CÕ¼ÀÀØªµ×ëÜÀ_x0001_\_x001E_püA²@ÇX0BÃ@Àm_x0010_!ÉíßÀúL_x001D__x000B_ÖÀÕ_x001B_ØÀ&amp;ÉÀ_x0001_@5_ïÀåyNÀÞÐÀ_x0001_Á¸!ãeÂÀ_x0001__x0008_TÙHz@_x0001__x0002__x0001__x0001_¨@U~À_x0001_ü 9Ó×@_x0001_Õ6_x0018_7O´@.fÿ_x0013_ØÀ_x0001_hâ¾µ¯À_x0001_t6ÂU Ààg$Úß_x001E_âÀ_x0001_©.ÓËÏÀ=ã_x001D_9ØÁ@_x0001_f'Çy¾@_x0001_S_x001B_¦§¸@_x0001_o_x001F_CÒÀ@e	©6	ÙÀ`ê_x0007_O ãÀüF._x0004_sÜÀ_x0001_Ð£åpÀ@Å´ (ÞÀ_x0001_Gbá(MÀ@_x0001_µí4·¼@ÌoL9ÎÀ5Ñ&lt;_x001B_äÀ iTÁ|ªäÀÀð]K?ÿÐÀ_x0001__x000C_Ú&gt;HO¬À_x0001_ð_x0018_	Ac¬@@Ås`ÖÀàn]¤7ñÀ_x0001_Á4jì@ÍÀ d_x0001_×_x0017_âÀ_x0001_ÞAG	ÀÀÒg_x0007_ÿÇ@_x0001_'_x001B__x0001__x0002_Ð:¾@6X¼«Å@N_x0006_LºÑÖ@_x0001_nNÊÝ¥ÀK¯2È@Þò×¿ÉÀ`uQ¹cãÀ_x0001_ójê	þÊÀà»Ø)ádàÀ`_x000C_E¢çÀ@Ù'æØâÔÀ_x0001__x0018_â79ÀÀ:08ä_x000F_ßÀÀ¸'äº[ÑÀ_x0001__x0008_ØªpGÍÀ_x0001_´bÙ×_x001B_¤À_x0001_¼ª{}@ØÊIÇÈÀ@[±CÝÀG_x000F__x000E_?ÆÀ_x0001_ÀÑ.#rUÀÁéÌuÌÞÀ_x000E__x000C_òy_x0010_ÑÀ_x001C_~ÁåÀ@_x0012_úpQÔÀÀ"æ:ûÚÀ_x0001_~ï£À_x0001_ªcÄ_x0005__x0007_¿@_x0001_W¶'ç1ÀÀ_x0001_³¤_x0017__x001F_ÖÀ¼l¶}Ê@ÃgCEÂÂÀ_x0001__x0004__x0001_£1@ÌÀ_x0001_¨.dÊUÊÀ_x0001_fÔçÄå£À_x0001_GA^'¸@_x0001_ð_x000F_Z_x0010_µ¡ÀàüM¬ÒëÀ_x0001_ð£zÝÖ©À_x0001_¡Q3uEÅ@_x0001_Ð¾{×Ç¹@@f§Ø°Ø@_x0001_ÝÐ]7pãÀd¿´Å@ã_x0006_¦Á¢ÚÀ_x0001_»8LâÌÀ_x0001_^òì_x0003_àÀ_x0001__x0010_¾_x0010_&lt;_@_x0001_Þvøñ_x000E_½@_x000C_n_x0002_É¥ØÀÀêýCîÆÀ_x0001_!pºµÀ_x0001_Ý]ÀÈ_x0015_ßÀÀwÇ_x0008_ÃÀ`X_x001D_hÝáÀõ* õíÍÀ_x0001_'_x001C_¨¯@@|_x0017_ÍzÕÀ_x0001_sïáèNÔÀNHþÞßÀ_x0001_!@Ôµ@_x0001_Â_x0013_åê_x0018_¹ÀÀ¹*¾ÜváÀÀ75°_x0006__x0007_éRÐÀg@v_x000E_ÕÀ_x0006_X_x0019__x0006_48@V_x0004_Åq¢ÖÀ}60ÖXËÀ_x0006_2ñ_x000B_|_x0003_¸@_x0006_ãÄE LÞÀ_x0006_ò®6ù«¦@_x0006_¾êÊÕßÀÀID_~DÜÀ¶óiÔÀ_x0006__x0016_³q!±ÀMð`/ÆÀ_x0006_¸Q7{­@YOð·ÎÀ¢?h_ÇÀ_x0006__x0005_G¼iÉÀ_x0006_`÷_x0008_ÌlyÀ_x0006_ók¢°9×ÀÀL qQ¥ÞÀ;RÏæ)É@_x0006_r_x0005_"êN£@0ÄSé_x0002_ÊÀ!¦XÓ@_x0006_(xè&amp;_x0001_ÌÀw°P©ÅÀ@_x0010_*ô ×À_x0006_À_x000C_¸Q@_x0006_Í©ÁÿÈÀ_x0006_cÄfDºÉ@_x0006_Ø_x0014_`×_x0002_ÕÀ_x0006_&amp;ÐÐÌ´@_x0001__x0007_c_x001D_ßGÌÀ_x0001_g¶bØûÁ@èLüÖÀ¸IøØÀ_x0001__x0005_Ô-yÌÀV&gt;KËÀ@c,ê9)ÚÀ_x0001_¦$_x0003_WMÔÀ@¨Í¼»ÖÀ{£¿Ö«ÔÀ_x0001_ö_x0001_Vw ÀÀdk-õçÀ_x0001_z0­ÁÏ@@mö0_x0019_äÀ eJZ_x0004_ØçÀ_x0001_¡u	È¨À-._x000B_±ÇÕÀÀÁ¦t'ãÀ_x0001_è(9¯¼À_x0001__x0018_:«^^ @c?_x0012_0ºÆÀ_x0012_ýbî'Î@ 7ã@ðÂæÀ _x0002_)~¦_x001A_èÀÀ_x0006_ok_x001A_ÑÀ_x0001_~ÙúþÆ¥À@g¤_x000D_àÛÀ@÷¿×íÝÐÀ_x001C_f_x0007__x0005_ªÓÀ@ïÜ-ÄÕÀÀ_x0014_j SÒ@@_x000F_K/_x0002__x0003_+çÀ_x001B_J¸ø®äÀ@?GrâÀ@ûê_x0014_3 éÀ_x0002_be|H»@_x0002_þÙÍ_x0001_©ÀÀ%ð}Lí×@_x0002_Ü_x0004_ôkmºÀ`.dß.ãÀ®wøáÛÆÀßW¨ê^ÇÀ@),©¦çÀ@!lh)_x0011_åÀÀÞ{csÎØÀ_x0002_F¯ÀuB×À_x0002_±bx´_x0016_ÂÀÀì:_x000C__x0007_êäÀÀã2TgÚÀ_x0002_4Ú;_x001F_¤À_x0002_¹XS_x0016__x001E_ßÀ_x0002_DnTbÀù;3_x001F_ÄÀ_x0002__x0014__x001A_çÀ_x0014_a_x0003_ÛÇÀ`_x000B_ös¨ÔëÀÀ_x001A_\KYÖÀ_x0002_­Û/²À ªVåèAäÀ Á-_á_x0018_àÀ_x0002_]Ët¡¼Ì@­ê²¬ÉÀ`úí=xVåÀ_x0002__x0003_Æ«6ûCÑÀ_x0002_L_x0003_8À_x0002_È¦;Ä_x000D_ÚÀ_x0002_ÔÊÍÂCØ@_x0002_;_x000B_ÛÐ @_x0002_Rù!µ@_x0002_5_x001F_¸Ä°¾@_x0002__©èF~³À@ö5]¥_x0013_ÙÀ@4Üw±ÑÀ_x0002_7¶À$ÂÂÀ_x0002_ ¥_ÑÃÖÀ)_x0006_»ÔÔÀ@I_x0001_7_x0004__x0004_ßÀ@AÓ´Ò@à}£ù)SàÀ_x0018_@ìÈÀ_x0002_¬_x001D_à¯FÃÀ®!¨Ä4àÀ_x0002_Ç&gt;È+¸@_x0002__x0017__x0001_°)ÃÀ tÑ;{|çÀ`P_x000F_fæáÀ_x0002_sãñßºÀ@_x000C_³_x0010_EÍÐ@_x0002_° Ð³qÀÀõN}HIÙÀ_x0002_Â¹ß÷/°@_x0002__x000B_ ¸º@_x0002_ü_x001E_U_x000D_³À_x0002__x001A_Ç&lt;_x000D_¡À_x0002__x0007_v`_x0003__x0005__x0014_ßÀ_x0015_e¾ÔÕÀÀ_x0002_Ô¦°äÀ_x0003_r¦Å!gÛÀ_x0003_°Ýî«À_x0003_ë_x0014_Ö_x0007_cÏÀ_x0003_ê_x0008__x001D_{¶@@È_x0002_yNÕ@ ùÇð/çÀ_x0003__x0002_zBéÜÀÀmÙân_x0004_×À^"ó_¹ÐÀÐ_x0003_"_x000C_±Ê@_x0003_V "À@_x0003_ð_x0012_é.ÊÀ@kóÔ_x0006_ÖÀ@V:_x0010_ÏÛÀ Ö:_x000E_QêàÀÀN	U¼¸ÔÀ_x0003__x0014_À7Þª¬@_x0003_Æ²A´^éÀ]ýÑÀxÁ_x0013_&lt;ÛÀ@òÝ`¡ÒÑ@_x0003_tS_x0017_iÝÀßæ&gt;ÒUáÀ_x0003_ñT¦ºo¸À@V_x0015__x000B_ð_x0001_ÑÀ_x0003_ª=¡_x001D_¨@GÝw\ÝÀ_x0003_Ã|0æÀl.³È@_x0001__x0003_19w°µÂÀv$;Z6Ò@Yí_x0005_+@ÄÀà£u36:çÀ¹9_x000C_ý[ÅÀ¯¨ä_x0001_¾ÅÀ_x0001_;×í´À_x0001_r_x0011_7ÆÆ@à_x0013_LªùÎáÀþ\îlnåÀ_x0001__x0016_S0w­@_x0001_Óð\²À_x0001_¤]_x000C_ùw·À¯_x0011_¥^òÌ@¶±ÈÛ_x0007_ÅÀÀ¾ýd_x0002_AÙÀ@e²Ú+ÕÀ_x0014_8ßÝÀ_x0001_ÐEÌ/_x001E_°À@Bu;ß1Ñ@ÀäÛs_x0015_Ú@_x001F_¤ÖÕÑÀ_x0001__x0007_`_x000D__x001F__x001C_¼À_x0001_¤åpö*¨@_x0001_ø/^¡.ÈÀ@_x0015__x000F_ãÝÀ4Ç6q_x0004_ÆÀ=&amp;VÿÒÀ_x0001_¬_x0012_ø®@_x0001_Çù-6V¹À_x0001_5i°þ-Á@à(âC_x0002__x0004_G&lt;ãÀÀhºÈývÒÀ_x0002_|g_x0001__x0016_Ó¢À_x0002_ïOV_x0010_±@_x0002__x000F_ÿ?ÝÆÀÀü©à_x001D_ÖÀ_x0002_Íçp_x0006__x0013_À@ ¢Òæ¦àÀ_x0002_hb1@ÀMä8odÓÀ_x0002_ÜGð$¶@ÀÛµJRÖÀ_x0002_ðæ2èÏÀ_x0002_m÷$¼+ºÀÀu"®aìÀÕµÌ²ÂÏÀ_x0015_¨ÊÞÆÀ_x0002_p_x001B_ª±@À4¤_x0018_ÓÀ_x0002_þz2Ó_x001F_ÝÀSjÎ4GÝÀ_x0002_Óõ]ÐÀÒ_x000F_pÏÀ_x0003_)_x001A_l(ÄÀ}_x0019_v»ÛÀCÐ_x0010__x0013__x0010_ÓÀ_x0002_ï5&lt;¸S±@À¯ü+#ÖÀ@©·|ÞVÒÀ_x0002_fDæô_x0015_ÙÀ_x0002_¢&amp;P_x0011__x000C_ÏÀ³_x0016__x000F_LçÜÀ_x0002__x0003__x0002_ppÇê¡@_x0002_û_x0015__x0006_!!°@_x0002_µ¦¡_x0001_5²@_x0002__x001D_øpf½ÀM_x0012_vÍÐ@ ¸_x001C__x000B_ÜÈçÀÀ¡_x001A_ØÖ+Ð@_x0002_ä1]xÀ 3^`âÀ_x0002_?RC6ÁÀ_x0002__x0014_±­r	ÖÀ_x0002_ù±á¨ÔÀ_x0002__x0016_ÇÃëª@_x0002_vxÑ_x0006_ÏÀÀn_x000E__x0019_ß Ñ@Èe1áÀ£ù£EßÔÀ_x0002__x0002__x0016__x0013_Ã6%@_x0002__x000B_Í8D¿@_x0002_x_x0002_s@_x0002__x0007_QÍ,ÁÀÀ¦y$~ÐÀ_x0002_·¢Ý¼À_x0002_sðÃÌ¬@_x0002_ã[ÔWÀÀ_x0002_®»P£¼ÀÀª8¡_x001F_ÔÀ_x001F_Ì*_x0006_1ÅÀ_x0005_øU#æÌ@_x0002_ÂôIóÉÀÀ!_x001F_W@_x0006_îÀ_x0002_í_x0003__x0001__x0002_¸®ÂÀ_x0001_+_x0014_ï_x000F_fÀ@_x0001_ É¢ £µ@©Õ£çeãÀ_x0001_V#¦_x0013_ @ÀJKý_x0004__x0013_Ð@_x0001_P7_x0018_Æ0ÇÀ_x0001_°v_Ø&lt;êÀ_x0001_0míYÂÀÀÃï&lt;©åÀ_x0001_åøa3ÄÀ_x0001_PhoÔõº@_x0001_ØµûßÀ_x0001_è°×Å@@_x001B_]÷ÿÛÀ z¶x}ÆÀ TP+"âÀ+_x0007_×ÑÀ@.·yÇÖÀ_x0001_³_x0002_?j¶·À_x0010_ù_x0019__x0013_ßÀ¦íÜÇËÀ_x0001_m2pyâÀ_x0001_ÂK­_x001B_¼À_x0001__x0016__x001E_OÎ²@@_x001D_1_x001E_næÀ õ4ÜZõæÀ}P¢¥mÌÀ_x0001_ÙL+ÞºÏÀúh&amp;³Ò@_x0011_÷_x0008_MâÀ_x0001_4i´Ý¿@_x0002__x0004__x0002_£~]ç´À_x0002_lmKÚºÀ_x0002_æJÒß­À_x0002_åÑ»sÍÀ@d_x0003_ù/ÓÀ_x0002_]_x001F_·xßÀÀPnÐÖ@_x0002_~_x001E_já¹@ÀÑÛ2¡_x0003_ÚÀ	x¡zÉÀ@QÛæwÿÓ@_x0002_@Í¬µº@ ?¸4¾=áÀ_x0002_Y¶©;ÒÀ _x0004_L´2sáÀ@3¶¯ÓÀ·6wËWÎÀÀì£Ô;ÄÒÀ`´_x0004__x0001_®uìÀ÷_x000E_ ÓMÀÀ5}¬ÆÖ@`_x0018_¨_x0008_áÀ ncmCÖÀÀ_x000E_Âú_x000D_Õ@_x0002_Üw&gt;fßÕÀ_x0002_p&lt;h7Ë@@¤r£­ÉÑ@K5l_x0011__x001B_ÑÀ@ ÖoKuÑÀ_x0002_|_x0017_úÀ/_x001D_0ÐuÎÀ_x0002_â	©_x0001__x0002_ÃÀ_x0001__x001D_äë¢@ l¥øðaáÀ6_x0001_ÅIÑÀÀ÷¹Ü¦Ò@_x0001_ÿv_x001A_éâÀ_x0001_¨8©_²@@è&amp;÷_x0018_AÕ@_x0001_GÒoz.·À_x0001_0âBÜè@ag _x001C_ÞÀÀ_x0001_pAgg·@_x0001_q_x0001_­ÙJ¾À_x0001_uÏ_x0017_ªÌÔÀ_x0001_ÿ_x0016_4ðöÊ@_x0001_cïàs°Àä¶ÎÖÄ@`â_x0016_;äÀWp¨àÐÀ_x0001_rä_x0005_¾¦¡À }fÙÀÀ__x0013_",ÁêÀ _x0005_ñÔâÀ_x0001_©_x0005_=À_x0001_¿ÉÈwÂÀb¼ð°ÅÀÀqÎ­ÈÖÀìwC&amp;ÕÇÀç&amp;7pÓÀÀ¤x_x0013__x000D_uîÀ@VOå1_x001C_ÙÀÀ_ªsè_x0017_ÛÀ_x0003__x0004_@_x0005_ í_x001B_ßÀÀ=ËÄ£×áÀ_x0003_p[/¥»@_x0003_C}_x0011_K^æÀ@ùÉ=¹ÑÀ_x0003_4=À&lt;úËÀZd¸ñÆÀ«ýq_x0006_ÔÌÀW_x001E_~òæË@_x0003_äKÉüÜ@_x0003_·FÝ	ÊÀ` [[¼ãÀ]À8_x000B_±ÐÀÞø_x000F_DÌÀ ¯2XýâÀ@_x0008_=_x0011_ähÖÀ ?Y{[åÀ ]#¸£_x0002_àÀã&lt;àÀ_x0003_ÈN9÷ÐÀÀ|ïU¼ÜÀ_x0003__x001A_I_x001A_Ïõ¬@_x0003__x0018_*³,¸@ï-ù-©Á@_x0003__x0005_c_x0001_ø_x0007_ÛÀ_x0003_X{µ#1Àís_x000B_ÏAåÀÀG0üÊ}áÀHi)ÁåÑ@ Ë¶_x0006_°òðÀ_x0003_×dJÎÙÀ`_x0015_(_x0001__x0003_ÿgæÀÀ_x0010_M·9ÐÀI­ÇFCØÀ@Åó5Ü×À_x0001__x0001_|2=a@_x0001_²nu²@Þ!Î÷ËÀ_x0001__x001E__x001C_U_x0019_t¥À_x0001_Ðä[_x0013_¯À_x0001_ç_x000E_Âò_x0006_ÑÀ_x0018_á.ygÇ@_x0001_Àa\ÁVÀ@²ú_x0011__x001E_áÀÀÕª|ÃáÒÀ_x0001_¬À4^6¸@@_x0012_lóä8ÖÀ_x0001__x001D_Ruq³@_x0001_Hlòê_x001F_ÉÀ@}jÿÒÀ@´¤Û_x001B__x0002_ßÀ Á´)±ãÀ_x0001_©_ÜÉ¼Ààrd_x001C_ùÍÀ_x0003_Í"»ËÀ_x0001_Zì¬ÌGÓÀ_x0001_ÀwFÀ_x0001_KPêÐ@Î²#Ê@_x0001__x001B_ÙøA4ÊÀ Mcâ)îÀ_x0001_D	 DÈÚÀtöH_x001A_ÀÀ_x0002__x0003_%àÂóbÎ@_x0002_³]QÕ_x0016_ÉÀ_x0002_^Á%éùÅÀ_x0002_+pã29È@À'¯FÄÚÞÀmZéÀÐÀ_x0002_ºÿ^ÙTÛÀ_x0002_¸Ô=ÄÀt§vú_x000B_ÛÀÀ¹_x001B_1`ßÀÀa¥QaØÀ_x0002_|$_x0018_ÀÀ@_x001A_ _x0004_BÞ@_x0002_ññÙ§¾À_x0002_¨B_x0017_çÀ_x0002_vñá¥O¶@_x001F_ß¤¥ÈÀ_x0002_¥ÑÀ_x0019_ÓÒÀÐ@ûB×À_x0002_9²ÚîjÁ@_x0002_Ë?_x001C_ý²èÀ _x0001__x000E_&lt;_x0018_ìÀ­_x001A_¿eÉÀ@)}`¡ÜÀ@÷MLmÛÀÀä"é2_x000C_×À@hEµÒÀ_x0002_3=sø_x0014_ÇÀ_x0002_ÄÈ_x0003_7l¯À_x0002_iPê@¼ÀgÜ/äOÌÀ@ç³_x0001__x0002_ZÕÚÀ_x0001_ CÈäáÀ@À]wèÀ_x0001_yhPÔÀ_x0001_éfkÂÀÀStÝÈÜÀ_x0016_åÄ¡ÄÀ@L¡ugÞÀ_x0001_¿ß_x001D_;hÁÀ6ÁÑ&lt;ÂÀ`ôC_x001E__x001F_ãÀ_x0017_á_x0017_FåÀ_x0010_\Ý§ãÓ@_x0001_Ê¯%ÂþÈÀ@ô_x000D__x001F__x001C__x001B_ÔÀ_x0001_­~ó¾ÖÀ÷æÄßÔÀAU_x0008_éÔÀ_x0001_û·UÎÀ_x0001_`±RÇi@_x0001__x0018_È@r§ÖÀ i_x0008__x000B__x0015_äÀ_x0001_?_x0019_É:ÅÀ@vûñOâÀ ä_x0013_hHíÀ_x0001_»Y¢ÄÊÀ@ÀRâwðÝÀ_x0001_½÷ä·@ÀÌ6líÕÀ_x0011_Û¸uÚÀ_x0001__x0017_È_x0017_ÅÀ@_x0001_ðÑ@_x0002__x0003__x0002_|Ô¬3ç×ÀÀ´c_x0006_ÛÀkD_x0008_QtÇÀ_x0002_/½:_x001F_×ÀÀwè¼óÜÀ´g_x0017_=ÓÀÀØi_x0002_n×ÀÀë/,ÝÀÆm_x0003_ÁÀ_x0002_Ä_x000B_Í­ÇÝÀ_x0002__x0007_l93¤Â@_x0002_z_x0001_ÚF÷Å@8¥_x0011_`_x001C_Ä@ÀTl_x000B_)ãÀ_x0002_ÐF_x0001_¹­ÀÀ%NóùèåÀ8D+Æ@_x0002_ä_x001D_ù«G¯ÀÀ¶#Ø¶ÞÀ3Ð`DÇ@_x0002_&gt;|bÐÀ@¼ _x001E_à_x001E_ÞÀ_x0002_t _x000F_Ôä¡@À¥å¢ògÓÀ_x0002__x001D_AQJ°À_x0002_OBÒêÜÀ_x0002_°´bhæÀ@ÒÛxÃ&gt;ÚÀ_x0002_1A+ÝÀ_x0002_7A+Z=ØÀ_x0002_Ýb+^¦À_x0002_AF(_x0003_	 ±À_x0003_T_x001B__x001E_@_x0001_vÞ_x0005_ÇÀ_x0003_u_x0011__à_x0003_µ@_x000C_AÞíæÙÀ -_x001F_¨ÓôîÀ_x0003_'¦u_x0005_÷ºÀ_x0003_ÙL3ñ_x0018_ÆÀ@è·*«ÑÀ_x0003_£ù«îpàÀ_x0003_[.3_x0008_ïÐÀÀûïÝ§³ÙÀ_x0003_\÷à??ÓÀc²E¤[ÚÀ_x0003_ÅUÑÕÀ_x0003_Â_x000B__x0014_v±@@æ¦dÙÀ §+_x001F_ËÀ@ÀBË_x000E_NxÞÀÀ&gt;_x000C_v,àÀ_x0003_0F­ü@@"cEÃ_x0014_êÀ_x0003_µ-+³ÁÀÊ]4oÞÀÀÀ?B_x0006__x0002_ÖÀV`;¹(ÁÀ_x0003_sþ³_x0012_ªÌÀ¾ïÍ*iÆÀ@_x0010_µ¸N_x0004_ßÀ_x0003_¹Y_x0013_¿_x0007_ÍÀ@ÿ0{nÒÀ@u_x001B_qÒÀ_x0002__x0003__x0002_Ê[Hæ ÊÀBï³Ç@_x0002_=5_x0013_ÕÀ_x0002_àãß²ÐÀÑ²âÈ@_x0002__7î~°@_x0002_¦K_x0018_vÞÔÀ_x0002_ö¦j*5ÈÀ@®ù_x000D_±ÖÀ_x0002_MÚ_»½¼À_x000C__x0005_è2ÛÀ_x0002_²þ_x0005_Ñs¢À_x0002_UKÆ¡ÜÀ_x0002_ñ PÖÇ@Ö7½SËÀÏ­ÈL¬ÞÀ_x0002_6;N	¾«@_x0002_zÁóå_x0014_×À_x0002_âFb¦¿¢À@3®_x000F__x0013_ÛÀ_x0002_¦[§²9ÂÀ_x0002__x001D_d¢ãï»@_x0002__x0006_=eËÀ_x0002_hMö_x000F_ÉÀ@?Éâ8ÔÀ_x0002_¢~]À_x0002_i_x0001_	¿À_x0002_9G·N_x0013_ÑÀs=_x001C_má@@Õ_x000D_iYòÒÀ -uËäÀ`ønì_x0001__x0002_voãÀ_x0001_ÕM_x0006_Ð@_x0001__x0016_àáoóÓ@_x0001_ß³B]uÀ_x0001_¼ÈV²ÌÀ_x0001__x001C_Ê¦¹À_x0001_ý_x001A_ã_x0014_[¿@_x0001_ÄS_x001D_©ÄÀ_x0001_ÉÛz_x0001_èÀ kd&lt;1EðÀ_x0001_zÄ! k¼À¤uì ÐÀ_x0001_â'58_x0006_­@_x0001__x0008_dÉáÆÀ_x0001_s(ÕÇ_x0004_½@_x0001_ð×=i&gt;Â@l&amp;_x0004_ÉÀ_x0001_Àgh³a@À]¼kþñÚ@_x0001_z@fÀÂÀ@ï_x0001_V7ÝÀ_x0001_Zïªn4ÖÀ_x0001_ý-¨ ¸À@+)ßçÀ_x0001_nlM_x0006_ãÀ_x0001_XhÑZ_x0018_Â@_x0001_û_x000F_¬ÐÀ`Â^¬uüæÀ_x0001_íYÙÉÀ_x0001_ju­-~Å@_x0001__x0006_a_x000F_eãÀ_x0001__x0007_?42{À@_x0001__x0002__x0001_¤ÅGTÀ_x0001__.F:üÍ@Â_x0012_9ÍÌ@pnÃ_x001D_ ñÀ@ÜÝÒT×À(LªÉ@êA;¹_x001F_ÛÀ_x0001_\_x0012_,{³À_x0001_ß+ÇÀÅîN¹ÛÀÀyjöñÀ_x0001_\òy°@_x0001_ô¸;§ @4ÅåÌÎÀ_x0001_9f$_x001C_éÀ6RÎç)ÈÀ_x0001_XC#a_x0018_@_x0001_²ú³`VÙÀ_x0001__x0006_-'ÄÒÀ_x0001_©ùqÊÀ`*MEäëÀÀÚÈ_x0004_ÁQÞÀ`ºH'{áÀ_x0001_/¥¥ÂÕ½@_x0001_Ì®_x000B_,®@_x0001_ÝYek{Ô@_x0001_ÍÆË2çÀ´K«MÛÀ_x0001__x0017_èÏ_x0002_ÇÀ_x0001_é¡ß£§@_x0001_Ðº£ÓÀà²_x0002__x0003__x0013_ëÀ_x0002_÷Å6(Ï@_x0002_¾mÑ.¿ËÀÀU{ä§Ú@Â_x0006_ý3xÈ@_x0002_¬²{F½©À_x0002_/Ën7­Å@Àç¸aÒÙÕ@ÀÕ¤Ò^÷×À_x0002_ÿ04^gÅÀ_x0002__x0017_dô¡À_x0002_LófõÃÀà·è&amp;&gt;tâÀ_x0002_¡ZóÀ_x0002_ß_x001D_ºÀ_x0002_²ifÃ²»À_x0002_øÑüþEÙÀ_x0002_µ_x0001__x0019_Y²@_x0002_:Áö_x0004_áÀ_x0002_6Ä)_x0002_ºÀÀ%¤_x0004_:ÞÀ_x0002_K*÷6ÕÀ_x0002_9®©x±@_x0002_ìïÝò¹ÀÀ)7¨;ÄÙÀà5á1suâÀ_x0002_QúµyÒÀÊw&gt;ª?Ì@ Ù"_nàÀ_x0002_d3Yi¶À_x0002__x000D_,­û&amp;ÖÀ´^-JÉ@_x0001__x0002__x0001_ð&amp;=_x0015_WÓÀÀ_x000D_Eõ_x0015_×Àç)Ü?_x0006_ÒÀ_x0001_§Ñ¶é_x0016_Î@_x0001_ïÞÉ-gâÀ_x0001_`BvÕ·p@_x0001_3_x0019_bmoÃÀ_x0001_Î¡Ù_x0003_Ü®@À_x0008_:_x001B_$ÐÀ@zÈ_x0007__x0012_ÑÀ_x0001_pul¸0ÈÀ"._x0004_¦Î@_x0001_oÄmäÀ@æûQòÙÀ_x0001_ý½ÏÖÀ_x0008_¥ØÀ_x0001_M³±ô°¹À[»4¶®Ê@ÀÕ6=tÒÀ_x0005__x000C_'«ÅÀ_x0001_SU;ÙuÃ@Àl-Zð&gt;áÀ_x0001_æ[¼_x0014_ý·@_x0001_È´¦´¿À@Çþ&lt;¼ÑÀ§Åh&lt;_x0003_Ð@_x0001_²_x0013_V¿hÛÀ_x0001_ÎKÁc»@_x0001_ma_x0005_KÙÌÀ_x0001_©ÔhI?°À_x0001_þXN{Á©À@*Ò_x0002__x0003_ÆÓÑÀ_x0002_5ÄBV^×ÀÀ!¨¼_x001B__x001C_ÚÀÀ¢_x0013_¼]»Ð@R¥_x0001__x000D_v×ÀÀÕÝ½9_x0006_Ô@_x0002_8ÉXæþÀü_x0015_]üâÀ_x0002_`	hoÀ_x0002_J_x0015_R_·@_x0002_ Æ	}Ù@_x0002_þtÿ¾ª@_x0002_k_x0001_RÐê°@_x0002_Tû±º@_x0011_á§_x0018_.ÉÀ_x0002_È¸»&gt;¾À_x0002_Ìî°_x0013_¿À_x0002__x001D_µ­¥²Àe~$h_x0004_Ã@_x0002_{É²$¨À@	¦üíMÐÀ_x0002_V*_x0008_áÈ@@ÉZ÷NkÝÀ_x0002_Å_x000D_£/ÑÀ_x0002__x0002_øWOÀ@îÏIÃ«ÕÀºjð(Ð@@ØØ1¤¬Ù@_x0002_*eæ`®À_x0002_×Ñ_x0013_Ì¶À_x0002__x0014__x0002_ï×@à«_x0015__x0011_æÀ_x0001__x0002_@OI_x001B_ôÙÀ_x0001_qÎÞM¢ÉÀÊâ»":ËÀ_x0001_´U¶¿À@XÌª¶ÖÀÀØãîRÚÀ_x0001_ë5#a©À_x0001_ ²_x0012_L:ÅÀ uhôLvàÀ@³`¼\u×Àxá_x000C_ÑÂÀ_x0001_üáa¯À_x0001_¸_x000E_UÝÞÀÀ´6_x000F_»tÓ@_x0001__x001E_eÚ»ª@_x0001_c·%°ÇÀ_x0001_p#SóºÀ_x0001_s_x0008_¶úÔÀ_x0001_k_x0017_wûµ@_x0001_øþI`ÛÀ_x0001_ü4õ¬À_x0001_°}¨)^À_x0001_}Qc¼@äÜ°uËÀ_x0001_(£ãú@Às_x0010__x001F_Ô@_x0001_G£.uÈ@_x0001__x000D__x001F_weÇÀ_x0001_5¬È_x0007_ÆÀ ;ùÎ¸åà@_x0001__x001A_bûÐ_x0019_ÕÀ_x0001_ædu_x0005__x0007_4q¥À_x0005__x0001_øb¤¼¾@_x0005_®PJ`_x000F_ËÀô_x001F_äû7ÓÀ@_x0015_£Ó¦ÐÀÆÎ»º¦ÐÀQãE_x0011_,ÍÀ !_x0015_dµäÀ@ËãhÕÀÀ_x0017__x0013_Ó@º_x000F_vcMÒÀ_x0005_Ò_x0007_ä_x0006_mÜÀ_x0005_ê,HÆ°À_x0005_l·§P¶À_x0005_6ó_x0014__x0016_±À_x0005_Z_x000E__x0002_VÃÀ_x0005_¿³¿ÙÀ+y²_x0001_Ï@_x0014__x0011_,_x0003_®ÅÀ_x0005__x001F_É|Ì@_x0005_®íT_x0011_KæÀ@_x0004_TÝÀ@"0ÚÀA×ÀÝk_x000B_· ÂÀÀ)®øË³âÀ+f*ÄÀà\¡*WæÀ_x0005_Øý:ÌÀÀHç÷ÙÀÀ9_x0001_ÊÝMÑÀ _x0010_	çÀ_x0005_[Ò_x0013_RâÀ_x0005__x0006_ ¦Õ¨_x001F_áÀ@¸._x0013_IÕÀ.Ôò¬WÅÀÇÅ£ßÀ_x0005_¾Ä9_x001D_¦@ªÓÁ ä×À_x0005_¸_x0003_¿_x0014_nÄÀ_x0005__x000C_éÇ%CÓÀDuÆÀ_x0005_Éÿ_x0014_yØ¾ÀàG1_x0001__x001C_áÀ º-aEèÀ_x0005_OÕ&lt;-ã¹ÀBR+ãsÕÀ_x0005_Z_x000B__x0005_ ØÀó|~jÓÍÀÀ¬@?ÒÚÀ`òôcøUåÀ@¥_x0002_C®ÙÀ_x0005_úÛ"Â·@_x0005__x0015_Rú_x0015_À_x0005_(ý7}èÇÀÀ¤yTd_Õ@ÀAi½âÀ@ÍÇZ_x0001_úÛÀ_x0005_pÔ7Æ@ QÜÉGnáÀ_x0005_AåÔùÄÀ_x0005_Þ}L×nÊ@ÀÝß¼ØÀ_x0004_X=ÕÀ@´8_x0001__x0002_AÂÔÀÀè_x0014_D_x000B_ÝÀ6eo{ÞÀ_x0001_mÚ3]zÆÀ¤ã_x0011_n³ÃÀnûãö_x0019_ËÀ_x0001__x0004_AJS¥À;_x0016_ÄÀÀëH_x001D_úÔÑÀ@#ìîk_x000B_ÕÀ_x0001_é`1xÓ¸@_x0001_hØô_x001E_v±@`ó¸¬ãÀ_x0001_Ó3smzØÀ_x0001_Î~d³jÓ@`_x001B_6Õâ áÀ_x0001_f¯_x0011__x000D_¤À_x0001_:-2ªz«À@sd_x0005_¹ÐÀÀq3:8ÒÀ_x0001_TÁîÀ@%j5÷àÀ`Ø{ëÀ@¯Õ!8]ÐÀà(_x000E_4àÀ_x0001_ËU}©ØÀ_x0001_÷@VâÀ ¨JäàÀFºR¼ÍÀé ±ÁÀ@|¥`_ÓÀ_x0001_Öþ_x0010_î¶ÉÀ_x0001__x0002__x0001_L_x0011_yC¦Àj_x001B_XÛªÔÀ_x0001_°Æêª@Ê_x001D_wÓÆÀÀEÖð_x0004_vÒÀ_x0001_nù·8s¬ÀÀ,ÀhÞÀKU×ïÈÀc5áäÈÀÀ$_pèÀäP'ÒÀ@hª_x0007_lùÐÀ°¸F×ÃÀ_x0001_ç#½ÚÊÀÀQ_x0001_üæÀ_x0001_|wµqí«@ µ¾,XïÀ`ª&lt;_¹ÁìÀ M,4åèÀ_x0001__x000B_&gt;$_x0018_gÝÀÀëX´à`ÚÀôý&lt;ªíÓÀ`_x0001_${âÀÁ(BgúÄÀ_x0001_|'_x0008__x0013_ÓÀ_x0001_3+¨Ø/¿ÀÀUíÞ_x0001_æÀ\üÌ_x0004_=ÄÀ@;SAÂ(×@(º5ÊÀ_x001B__x0008_w_x0004_äÀ_x0001_B~_x001A__x0001__x0003_4±Ç@¾n¶eÖÀ_x0001_É²¢÷zÛÀÝ/Ì_x0011_GÑÀ_x0001__x0004_ÙWvÉ°@_x0001_Ä¤jz¯@_x0001__x000B_¼`ÒgÒÀG_x000E_øÇÀÀU(/T^ÑÀà'Géw\áÀ_x0001_/ÆQ"f×ÀA²{ZTÄ@@-³»óöÔÀ_x0019_ç_x0019_ãË@_x0001__x0002_ëÜaô¿@_x0001_ZeE_x0012_f¯@í%;ÎÀ_x0001_Çä_x0006_H¯ÚÀ_x0001_oA_x0019_ØtØÀ_x0001_ð_x0002__x0002_g¼À_x0001_X_x000C_lÌ²À_x0001__x001F_J_x0013__x001B_ ËÀàÂK_x000D_áÀ@Þßg-2ÑÀ_x0001__x001E_ú_x001D_§Fà@ÀbfDiÅÖÀ@86¥næÀ_x0001_Ä°ÿ³&amp;£@9$£CåÀ_x0001_Èÿ¿_x0014_éÀ_x0001_ô_ç5µÀÀþÆ_x000F_	ÁÒÀ_x0004_	_x0004_fFó(_x0016_Ã@_x000B_øWºÄÀ_x0004_æ;ýä|Ó@_x0004__x0007_T?CgÁÀ_x0005_Á_x0006_ßÀ_x0004_y´DÓ¨»À_x0004_&gt;RY÷!ÙÀ_x0004_¥fgR·@ üÄ]×âÀ_x0004_õvÏÓç³ÀÀ_x001D_Ï®3_x0005_âÀ_x0004_ÑDìOÀÀ_x0004_³çÓ_x001A_Fº@À ZPß°àÀ_x0004_@_x000B_D_x001E_À_x0004_%¨+_x001A_ú´À_x0004__x0015_-&amp;½Àà_âB_x0001_éÀL¼ó­b×À@ç©fb;ÐÀ_x0004_,ä[ÈÉÀ@_x0004_0ifýí@_x0004_+rÞ_x0013_uÌÀ_x0004__x000F_â_x0008__x0012_jÁÀ_x0004_ê¬î º¢@¬H)s_x001A_ÆÀ_x0004_æÃOnÄÀ_x0004__x0001_/Â©ËÀ Á³y_x0003_èÀO_x0002_µÊÀÀ1Mw_x001B_ØÀ_x0004_hXó_x0002__x0006__x0014_õ@_x0002_TzâÞ@àQ²_x0014_½DîÀó2] ÏÀ`æSí«_x000B_àÀ_x0002_ó\rÊßÝÀÀÿ9¿oÎÞÀ_x0002_àG_x0014_õo¿@_x0002__x0016__x0004_J*_x000D_Â@@3Ó»ßÀ"]á.âÀ_x0002_ºyNñËÀ_x0002_Á_x0004_¡Óá¾ÀÀ@×ú^þÓÀ_x0002_Ý_x0001_@BÂ@ýo·¾@À@@fÏäzÖ@@]_x0019_æZÑÀ_x0002_¦_x0014_{-nµÀ_x0002_jÃ£ÕÌÀÏq_x0015_!Á@_x0002__x0006_ç£¢Àw_x0006_íÔ@Q&lt;t7aÎÀ_x0002_Üéz_x0002__¦À_x0002_D_x0003_üÛçÀÀ«ÞÀÀ_x0005_v½ÒÀ¨&gt;ÓãÛÀ³åXÒÀ@_x0017_)\¥VÝ@_x0002_¶¹eV¹±À_x0003__x0008__x0003_ª&gt;I²¶®À_x0003_á2]ÖÀ_x0003_Ùö_x0007_ºÑãÀ_x0003_Ù¨¹åÈÑÀ_x0003_×;KòÀ_x0003_8]lÙ7@`áÌá_x001F_èÀ_x0003__x000C_Yî_x0004_¹«@_x0003_l_¿@_x0003_`³e±@k9Â ÉØÀÀx_x000C_ _x0014_áÀ_x0003_¸U»_x0006_òÀ_x0003_&gt;¦ý»²@_x0003_¦Á	ÞÀ_x0003_XZØ_x0006_îªÀ_x0003_w¶FnÖÀ_x0003_Än ñC¬ÀÀt¡_x0001_ØÀDßÀ_x0003_²ÕAÍÁÀ_x0003_Ú?_x000E_Õ@_x0003_Õ_x0005_1ß0ÇÀ[ÔA­²ÊÀ_x0003_'-·_x0002_Î@ ëÄùn'âÀ`ÆMþ]ãÀ È_x0012_¯¥däÀ_x0003_ã__x000C_¾À@ñ´nØÀ_x0003_µ¼×XuÖ@@òÅØ_x0003__x0008_'3ÜÀ_x0003_z¶û«»§@``FH®æÀé_x0007_Å×À_x0003_jS_x0002_´@@Ç&amp;í@ÑÀ_x0003_.Ç!ÞÀ_x0003_4Á/co@_x0003_@58¸@µ&amp;×_x0004_BÊÀ_x0003_!ûgÝÏÎÀNv§_x0005_ÿÔÀ_x0003_¡bßJºÅÀø¼èÄfÁÀ_x0003_º#{ÞÀÀé	uWÐ@@_x0007_Þ¹ë@ÚÀ_x0003_êYg0¹@_x0003_µK½À @_x0003_zÖ´__x000F_ÁÀ	_x0016_sKÉÀ_x0003__x0007__x0014_dð³ÀÅ_x0006_3áÈ@Àe¾_x000B_t_x000D_åÀ/wÝòHÈÀã_x0001_+VÄÀÀz7_x001C_rö×ÀàüW_x001D_ÌËàÀ_x0019__x0007__x001D_ãÀ_x0003__x000F_VËÑ¼À_x0003_ðgE_x0012_VÔ@_x0003_¾±âE·@_x0001__x0007__x0001_P÷J_x0004_ý@ÜîCÓ@_x0001_E®c=ï¶@_x0001_Þ¶Ä@À	ø+0ÓÀ@-£á¬ÓÒÀ_x0001_Î·©î³ÀÀ2ä_x000E__x0017_qÞÀ ¯_x0015_&amp;Í@_x0001_µÝDù¸À_x0010_Pá³ÏÀàåð_x0006_å}àÀ_x0001_=%[®@_x0005_ôoÐÀ x¿ä|ÜãÀ]%£3ÅÀ_x0001__x0005_o[_x0002_äÀ Q{UfLàÀ_x0001__x0001_ÆÞ1ó[@_x0001_Õ4¾(ÆÀ_x0001_(_x0006_è)ÀÀ¹wÚª´ÒÀ_x0001_âh&amp;UÉÀ_x0001_"¯þIÀ ¿ÜHçÀCõ_x0017_]¾áÀ_x0001__x0003_0_x0018_³À_x0001__x0010_°Á_x0010_Ù~@_x0001_ ±_x0016_Á²»À_x0001_{0ª_x001C_þ½@²0ÎzÓÀ`Ð_x0018__x0002__x0003__x0018_ÆÀ_x0002_Óns½@_x0002_PÕu&gt;Á@_x0002_´ßk{¨@0i7_x0016_àÈÀ_x0002_`ñôNm@_x0002_0_x0006_½ç¿À`Ðß+äÀ_x0002_ $ªj~x@Å2±q_x000B_ÔÀ_x0002_T¬ "t@_x0002_b&gt;_x0005_[×ÉÀÀP¤ÉHÔÀ 'AãÕFáÀ_x0002_ù´Á=Ë»À_x0002_`vÁ.À_x0002_&amp;_x0002_Ä´/âÀ_x0002_|ô¤¡»¾À¡ÚËÐÀÀ´R$_x0001_aÐÀ_x0002_`¸¼Ê@BFtpÜÀf&lt;õ[Ò@_x0002_âÆ³âÔ¸@_x001A_¤Ô_x0003_¨ÏÀ_x0002_ÂJ®jÞÀ_x0002_rä	·¯@_x0002_±_x0004_&amp;°1²@_x0002_&lt;Åñ+¥@_x0002_Ðñëé@_x001F_¨?ÖË@_x0002_¸x,ÚÌ@_x0001__x0003_l¨'@Ä@aV_x0007_ZTÑ@_x0001_ÄïÑvvÜ@3Ã!$À@TçË¯äÀ_x0001_ØeSaä À@ C	ÖÀÀ(ÉO_x0007_ÃÜÀ`&lt;ÖùÉ£àÀ_x0001_jg?ÈÀ`_x001E_§äÏâÀ@B¯Ì]ÒÀ`*«+ÅÀðÒ`µ3ÌÀ_x0001_&lt;_x001A_NèN¢@£©~!ÅÀAE3 àÀo_x0004_·ÆÁ@_x0001_&amp;éÚÏËÀb_x0012_¸6}ÅÀ@Y+ìÀ_x0001_q§1_x0011_ÉËÀ_x0001_C_x0001_\#È@_x000B_HÏòÌÀ_x0001_ôö_x0011_:ÕØÀ_x0001__x000B_WÝ5 ²@@ðÈô_x0008_ºÝÀ_x0001_»¿ÁîÇÀ@DÏB$_x001F_àÀ_x0001_¡²Å_x001B_âÀ_x0001_)(_x0002_þQÓ@uÛ~_x0002__x0004_0QÅÀ_x0002_X_x001B_¿À©ØÀ Y=éIcàÀÀ_x001D_Gë_x001F_ ÕÀ_x000E_u_x001F_r¸ÐÀ@þ_x0012__!bÙ@Ó NÚ_x0003_ÈÀ`L{#§ÜäÀ@Ï_x0018_°zbÔ@V'q!ËÀ_x0002_Æ3Æ¡4´@_x0002_,­_x0013__x0008__x0011_ÀÀ_x0002_äI_x0016_ÍÌÀ@¡å_x0008_ßÀ_x0002_º_x0019_ËÀ@mp±|NâÀ_x0002_~_x000C_Á/ÆÉÀ_x0002_à=ØÅqr@À4_x0001_ñPÒ@_x0002_¬ª_x001F_f°ÛÀ_x0002__x0002_Î¿pÀ_x0002_6È¿=¾À_x0002_@«QèåÓ@_x0002_ì4_x0018_ºMÆÀÏ¦§ô#âÀ@_x0012_ÓÚ°âÀ_x0002_y_x0017_5^ÿµ@_x0002_¶Þ&lt;^Á@ué©æ¾ÄÀfê__x0001_ÄÀ_x0002_ãºª2»À_x0002__x0005__x0002__x000C_+e°=À_x0002_X°_x0017_óoÐÀº¿K_x0018_Å@À®Û'tÕ@_x0002_cß_x0011_ô½ÄÀ@¿&lt;^ËäÀ*×lD¦É@_x0002__x0018_4_x000B_¸_x0001_àÀ:_x0003_-=ØÀÀÕ¡ô\ÓÀÑÁ¤·À@_x0002_0Ó!1¾ @Í_x0017__x0007_PÑÈÀ_x0002_Ë}5KÔÀ nªÖæÀÀ_x001E_ï¨TÞÀ_x0002__x000E_r §³À_x0002_þÂª_x001C_Æ£À°EXHêÐÀ¶&amp;_x0015_&gt;ÀÀ f,ÒnåÀ_x0002_|@z(±¡@@º_x0007__x0007_r_x001E_×À_x0002_n`çÿÚ¬À_x0003_}\«ÚÀÀ²_x0010_ÎrÞÀ_x0002__x0004_×ÅÐfÀ _x0013_îàº¯åÀ_x0002__x000C_®_x000D_+EÀ_x0002__x0002_®ñ*·À_x0002_÷âåÔ@ÀaF_x0017__x0001__x0002_Ç¦ÐÀ_x0001_PÊ ×ÈÀ`_x000C_.îsPåÀ_x0001_ÄeòÏ±@À_x0018_pB@(ÑÀ_x0001_C3_x0012_!#Ì@@m¡Á&amp;XßÀ_x0001_ûÑb§¼ßÀ_x0001_¢ïÈAÏÌÀ_x0001_r	ãa½À¦_x0007_:_x000C_ÓÀ_x0001__x0017_UXCÇ¶À_x0001_éÝ½L§@_x0001_À_x0004_b¢jÃ@_x0001_`|ÊtigÀ_x0001_Öô_x0014_òÉ¡@_x0001__x0001_Ôq¬'@_x0001_ ö_x001E_._x000C_xÀ_x0001_G,è·ÎÀ@m&amp;_x0008_eÐÀÆuY:ØÕÀ_x0001_kºÝ_x0002_³@_x0001_æ:~½êÊÀ_x0001_Rï£´G·À_x0001_Î_x001D_a¤¾Àdçeâ/È@²8Ù_x0019_ÚÀ_x0001__x000F__x0010_Æs´ÀìaG\BçÀ_x0001_wñH©¼ÀÀ1]¯âÑÀ_x0001__x001C__x0012_¢@</t>
  </si>
  <si>
    <t>de5be32039f38858fd68e2f25fe3d406_x0001__x0003__x0001_Äm@³_x001D_ÇÀ°Tç_x0006_Á@cßý-°Â@_x0001_btIÄÝÀ_x0001_Ý*¨.ØÀ}*p_x0016_ÏÀ_x0001_vc%ÿ{´À_x0001_í_x0012_&gt;e¿ÀàAy[UØåÀ_x0001__x0013_»Ô_x000D_/ßÀáÚ_x001C_ãæÕÀ_x0001_°ÝuLÍÀ_x0001_(|¥3À_x0001_px7_x0002_â×À_x0001_3³_x001C_õáÀ_x0001_TÙ_x001E_Û;@T¸Â#ÒÀÍ{r_x0013_×À_x0016_¤m®vÍÀ5âu£ÁÀ/F%_x001A_ÑÀÀOx£ÆÀ_x0001_.&lt;_x0012_¢à´@¾]AÍ7ÀÀ·S¬Ë-ÜÀ_x0001_æ{;Á¢@_x0001__x000D_­µ@_x0001_Ü_x0012_Fø @_x0001__x0010_©_x001C_OX|@_x0001_@Ç}_x001D_¦VÀtJÈ=&lt;Ã@$ª_x0001__x0003_¿ÜØÀ_x0001_AÏ³`ÄÁÀà\*äÚ;áÀ`è±_x000D_àÀ_x0001_GñuBÐ@/¨)!_x0018_Í@À_x0012_ð­QÐÀÀ¹"_x001B_*9ÑÀ_x0001_À­ÓíIoÀ_x0001_ØÐX¤@_x0001_¸òxG	Ã@Ð+_x0003_KÌ@_x0001_À î¯âÖÀ_x0001__x0004_	é¢Å¬ÀÀ©V×Î»áÀHý(u½Ç@­X¼Î@_x0001_7°¯ô3½À«A_x0002_àÀ_x0001_HrHC±@+£÷DÉÛ@_x0001_ê¬w{wÂÀ_x0001__x0012_Qµ±´À_x0001_Ãw_x001A_ÜÀÀ;.y_x0004_×@ _x001A_$ íÞäÀ_x0001_jw|)7¥À«V âÀ_x0001_`_x000E_Ül @@Ö¯_x0005_ÑÀâTZöÉ@À6Åcè ÔÀ_x0001__x0002_m_DýåÀ_x0001_B¼À_x0001_+7ª_x0014_±À\çÜ³ØÀ`»Å_x0003_ºâÀ_x0001_,=_x000C_Pn¼@_x0011__x0005_+_x0008_GÖ@ Pho¥®âÀ_x0001__x0014__x000F_m.ÃÀ_x0001_KÎáQ@Àr¡WV/ÖÀ~¦¶ëÍÃÀ_x0001_Ðòu,_x0002_®@Àãõ_x0012_4_x0006_Ü@_x0001_Ax¹_x0011_íØÀ_x0001_'Pg÷aÇÀ_x0001_h[K_x0002_@_x0001_(O¿_x001B_yäÀ j×âýÕáÀ_x0001_Bz_x0010_·À_x0001_·¡t·'ÏÀÀIzî!âÒÀ_x0001_Ë%¥¹ÀR_x0016_:?ÖÁ@@]_x0011_Å_x001F_àÀ ¦_x0003_À¦éÀÙÖ8_x0007_É@_x001E_`_x0013_ßÁÀ _x0011_ÛP*âÀ_x0001_Ä_x000B_O_x000C_H¾@_x0010_%8_x001D_y_x001F_ðÀÀ÷_x0019_ü_x0002__x0003__x001E_&lt;ÔÀ_x0002_¤Z±@_x0002_×c¾ÉÀ_x0002_ßëòï6°À@Ï¬#´êÜÀÀ_x000E_ÑoäÀ_x0002_Â+F_x001C_ÐÀ_x0002_^é¨Ëé À_x0002_¸·Cs¾@ 0_x0001__x000E_~?èÀ_x0002_	_x0018__x0002__x000B_|Å@¯¬íäÖÀrc§N¾ÚÀ?/@4ÔÀ_x0002_ÜÔ9ï³@_x0002__x0019_Ê(·½@&lt;%_x001E_&lt;ÂÀ_x0002_s_x0010__x000D_]¿@@I¼ÈàÔÀ_x0002_3£ó_x0017_Z²@@ÞIÃk&gt;ÚÀ`C3»â¶èÀ_x0002_%lÄÃÀàvæÅ8®èÀ_x0002_áYrÕíÎ@@_x000F_Ú¼ûµÜÀ_x0002_èÊ*üÆÀ7âàg_x000B_Í@_x0002_ëÕlKµÀ_x0002_Éïú&amp;[°@@¿lj_x0014_ÔÀ_x0002_\Ã_x0017_ÅÀ_x0001__x0003_@°?É_x0010__x000F_ßÀ_x0001_Ä5-Á*ÊÀ_x0001_W_x0005_hÎäÎ@_x0001_:bÿæ½À_x0001_M_x001A__x001F_¥º@@ÿ¥öSÐÀ øíÂuãÀ_x0001__x0002__x0019_½é¿À_x0002_Ú_x0008_K.ÆÀ_x0001_Ê_x0004_v.´ÁÀ_x0001_9»b½ÀÎLe¥XÈÀ_x0001_ªU_x000F__x0016_±À_x0001_Ìr_x0017_C^¹À_x0001_YÌí%?±ÀÀt]Sâ´ÓÀqMãÝÀ@+pÍÚÓÀ_x0001_v¶|z½×À_x0001_h¤ÿ½SÖ@_x0001_/k7À×À_x0001__x0002_!¸Óµ@_x0001_õÖoÕÓáÀµ»åe_x000F_ÊÀ_x0001_jÚ}.ßÈ@À¬_x001F_K°;ßÀ_x0001__x0018_KK_x0011_@_x0001_ËØtÒÅäÀÀ{R5_x0015_ãÀ OÏú#ùáÀ@è%e~ÚÀ_x0001_Ü_x001A_¥_x0003__x0004_	§áÀl@f0NßÀH_x001F_fðkÍ@"2ËÐÞÀÀÛó_x0011_ãÀ_x0003_26k`5ØÀ_x0003_`Üh_x0011_ÆÀ_x0003_ðÍÊ³çÀ_x0003_ð5ë­§À_x0003_$_x0007_®Î3Â@_x0003_æ#_x0015_O&gt;Ä@à_x0018_N´å²áÀ_x0003_ÎÑÕ»@_x0003_|ç\&amp;2ÍÀ_x0003_Ï6-Ð·@À,ÈÚ&gt;JÐÀ_x0003_(ú|&gt;_x0001_°À_x0003_vò;xxÏÀ _x0012_4ø{ëÀ_x0003_äÅi;$ªÀ _x001D_øÊ_x0012_làÀ_x0003__-4uÄÀ,_x001E_+ÎCÚÀ`ôÁÁ_x0010_äÀ_x0003_ý3æx_x001D_ÉÀ_x0003_ØïÇH,Ø@@T$Ïò&lt;ÖÀ Õñ½GÎÀ÷y_x0002__x000C_ðÑÀrÎèkÒÀ_x0003_ÄQ_x000C_Ä@lq¯ïÃÀ_x0002__x0005__x0002__x0019__x0017_ðK[ÓÀ@ÅvS_x000B_ÔÀ@ÔáDëf×ÀÀ F_x0004_p]ÓÀ_x0002_WlöâîÀ_x0002_ünÀæ|å&gt;vÊ@_x0002_³þÚÅù²@À±	ºÁ¿ÖÀ rà_x001D__x0016_ãÀËzÊÀ_x0002__x0010_ýÕ_x0003_á¨@_x0002_ _x0018_¶&lt;p@_x0002_Bã¬¬ÖÀ_x0002__x0007_Kç+°@@áÊ*ØÀ_x000F_FÚÙÀ_x0002__x000C_fAj·@_x0002_çù®½ÂÚÀ&lt;|É½¨ÉÀ_x0002_à"4ø²@¿_x0018_%ÆÀ_x0002_Óðq_x0018_ÊÀ_x0002_Øôé½AÀ_x0002_SÞc:ÌÀÀ7DÂ&gt;êåÀ_x0002_)Þ_x0011__x0001__x0005_±@k_x001B_¡_x001C_Ê@às1¤*_x0002_åÀàü$ór8æÀ_x0002_:ð§Ê_x0012_ª@@_x001E_Y_x0001__x0002_¢ÛèÀ_x0001_4_x0008_«60À_x0001_ÖY¶_x0014_¸ÂÀ@_x001C_2_x0013_ÓÀ@ºwäÛÀ@'¶_x0001_ßÀ_x0001_DÎp¢À_x0001_õ÷¶­´À_x0001_bæØZ&lt;¼À_x0001_ÇéTê_x0014_åÀ ã_x001E_{ïméÀÐv²÷ÎÎÀ_x0001_MöF"_x000C_¶ÀÀý_x0011_L»kÜÀ_x0001_²_x000F_pµ_x000D_¼@_x0001_ËA_x0014__x0018_U¹@_x0001_÷2&amp;_x0005_¥@_x0001_z&gt;«æº@_x0001_ÿ²±Pã³@_x0001_(¤XB¦À@_x0016_ÓB9xÑÀ	¶Ê&gt;_x0014_ÄÀ_x0001_)?e¸@å¶=N_x000F_ÉÀ(©­ÆÀ@ÖáÔ(àÀ_x0001_G2§Pæ½À@_x0013_qÃMÃÙÀ_x0001_þGòü'¬À_x0001__x0018_k¸Àà¹Èlö)âÀ?m³4òÐÀ_x0001__x0003_Ào½ NAÐÀ_x0001_tSà³À_x0001_'­s&amp;`áÀÀµ|nÌóÐÀ_x0001_1:Ô°TÀ@_x0001_=Z*w¼À@_x001B_G	 ÑÀ _x0002_ÖAfëÀ_x0001_6_x0012_êkãÆÀÀB¤eÐÀ@ýmÚëÙØÀ@+_x000E_GÔÀçÍ_x000F__x0003_ÆÀÀ&lt;uÐá_x001E_ÔÀEàø6lÓÀ Îá_x0012_æÀà_x001B_j_x0010_ªôÀÀ)+ó¦CÞÀ_x0001_¶å_x001D_¸5ÎÀ_x0001_DòÉÀ_x0001__x0018_&gt;Ñn¦Ç@_x0001_p&gt;8`p@ÀÅÃòÞÀ_x0001_@µÄ²z@_x0001_I_x0012_ÓÀ±@_x0001_«ï_x000E_&gt;Þ@_x0001_´Ìf³ºÀ@Cg_x0019_õÇÙÀ_x0001_¬M×e¯@_x0001__x001C_äJ_x000F_hÀ_x0001_abi¨ÓÆÀÀõ_x0003__x0005_O¡ÕÀÀæ6ÇË,Ð@@ðÍ´ÇÀÖÀ`Ì_x000E_N&lt;åÀ_x0003_?W#%Ê@à_x0014_.WyëÀ-¡Ü_x0003_ÅÀDÆÑ_x0001_ÀÀ@{Øþi_x001B_çÀ_x0003_?)_x0006_~»@_ìáÁ ÓÀz[_x0015_Ú_ÊÀ_x0003_¬?¿À`zèv½åÀ_x0003_«ü÷S½¸@_x0003_&amp;1ÚêêÀ­åLç;ÄÀ_x0003_T	/É_x0003_¿ÀÀî«_x000D_åÖÀ@Ô_x000F__x000E_ÛçÀ_x0003_Oî:@w_x000B_/«YÌÀ¢_x0014__x0019_ÇÝÑ@_x0003_Yk/&amp;äÀUxs_x000C_;Ä@@+©sðÑÀÀ¨äÉÑ@À_x0002_¸¾9éØÀ_x0003_[R.¼ÐÀ_x0003_[_x000E_«C÷ÙÀ_x0003__x0016__x0018_)m{µ@À_x0004_Õ¾KPâÀ_x0001__x0002_AâaÓÑÀ_x0001_ûÎWð	¼À_x0001_ç_x001B_á!ó¶@Àæ_x001C_ê½ÒÀ_x0001_TGÃ_¶À_x0001_â[Ù[ÂÀÆ «}´ÔÀ_x0001_îúÛÀ@¾_x000B__x0008_öãÀ_x0001__x0001_sZÉªs@`Ói òäÀ_x0012_§/½Ø@ÀM¶Z!ØÀ_x0001_@³_x000E_h¸À_x0001_Ì]9æ.¬@_x0001__x001D_a#» ÃÀ_x0001_]Ì«9@D_x0014_W_x0019_Õ@@­¹pß_x0013_ÜÀå|«È@_x0001_,_x0004_ëAFÇÀ_x0001_FæÅ?'¡@_x0001_Â9Gÿâ@%1½ÙëæÀ_x0001_rk¬Ò¡ÀÀðSu_x0019_Ø@_x0001_cêWîÆÀ_x0001_&lt;_x001F__x001A_çkàÀ_x0001_Õ®ï§ÙÀÉ_x0014_VðÂÀ_x0001_:þj_x001A_ðÉÀµg/_x0002__x0004__x001F_NÞÀ_x0002_c	"îçÀ_x0002_  _x0013_±ü°À û_x0014_¼_x0015_ä@_x0002_eÉþPÔÀ@vKìôúÐÀ_x0002_Ò¬T¸ç¸@@¹$Ä={éÀ_x0002__x0008_ÈßÞÀ]_x0001__x000B_êÂÀ_x0002_Ra_x0016_îÀ_x0002_;æÅGÞÀ@ä/üìàÀÀ]ö(¨ÜÀÀ|MúÑÀ_x0002_ÊÒ_x0003_¸ÖÀõ_x0015_}àWßÀ_x0002__x0008__x000E_ûD[¤@ ÓþðßpãÀ_x0002_Æ&amp;·/ö¹ÀàmT`¹DéÀ ®¨µäÀ_x0002_Ø´ñÀ@ÀªâòÇÙÀ_x0002_úî²­ZÓÀ_x0002_æõ)@è¿@À_x0005_í®lØÀÀSÊHîÀ_x0002_»,y_x001D_¿É@_x0002__x0007_uÃOáÉ@_x0002_­_x0005_ÍÂ0½À@°hMÊäÀ_x0001__x0003__x0001_°G÷û¨ÀÀ×b_x0007_ê]Ð@_x0001_Ã'ãÀ-#ÜäÀÀ_x0001_ä_x0012_Â&amp;°À9@.ÈÀÀr¤M¼`ÛÀ_x0001_'¢/Õ_x001C_êÀ@ê$ùÛÀÄ¦Ï_x0014_Å@_x0001_@_x001A_¿U"¬À_x0001_c¦ûûÈ@àÞ £H§çÀ_x0001_Ú_x000B_dS¡À_x0001_x¼¡FÕÀ_x0001_Q_x000F_ÏÁ±ÀÀ_x001A_ÇaÑÀ_x0001_ÿhÓ÷»@_x0001_P_x0002_U_x0004_òsÀ_x0001_f_x0004_Ò_x001B_â®À %ÛlÖâÀ ¡ÚíÀ_x0001_¤o\_x0015_Ö@@«3¼äÔÛÀ_x0001_lë!ÀÅÀ_x0001_õÒË6ØÀ@­`.|xÑÀ_x0001_4Ai23ÂÀ 'l6_x0018_àÀ Æ_x001F__x001F_ÛâÀ@p()ÆØÀ_x0001__x001A_Ñó_x0002__x0004_,ö°@@_x0006_´!DâÀ_x0002__x0002_sÊôÊÀ@¦ÿTQyÐÀk-þÊÀ_x0002_Þ$áö_x0015_ØÀ ¨ÏöiÙáÀÀ¸_x001C_%àÀ_x0002_6_x0001_}÷ÏÀ_x0002_÷Z²6X·ÀÊéífÈÀ_x0002_½²_x000B_.ñ½À@5_x0007_ÀúÑÀ_x0002_øÅPÓÀ´n¼ÿ4ÕÀ_x0002_jDL-äÀ_x001D_vaMÔÏ@_x0002_£ßpê¹ÃÀ@?qÑ½âÀÀ×MV ÞÀ@³ÝÞÈF×À_x0002__x0002_ÞC^zÎÀ_x0002_¾TïÀÀ@K_x0003_Û·ßÀ@+_x0015__x001B_puÔÀ_x0002_íy_x001E_ý·À_x0002_÷Uì5Á@ün¨äÎË@3-ÖAåÀÀøz/ÖÀ@_x0003_*Ñ­ßÞÀ°_x0013__x0015_"YÉñÀ_x0003__x0004__x0003_×m©R¾ÁÀ_x0003_Jç_x000D_~¡@_x0003_ß­Õ¤_x0004_ÅÀ_x0003__x0001_«ÍÔÀ L:ÞÈðÀ_x0003_àoÜa_x000B_hÀ_x0003_]nÄ«õ°À¯Ù*iËÀ@_x0004_X_x0010_·Ñ@_x0003_¸_x0008_|D_x001D_ðÀ_x0019_Ì(ç_x0014_ÁÀ_x0003_°_x0016_è|À_x0003__x0002_&amp;(_x0015_UÚÀ_x0003_^º_x001E_ùÚÏÀ`tÛí«æÀLc¹yÑÀ_x0003_g|Ù~´À_x0003_ûf¾]Â@à¯K	|ºìÀ_x0003_ÁO_x001D_qäÀ_x0003_Z÷§ÆÑ§À@4c`_x000F_%ßÀÀä¡×á_ÑÀð_x0008_m.)ÉÀ@Ãú+ÈÓÀáÇ_x0010_ß_x001D_Ù@À@¦wÿTáÀ@Ã÷_x001F_à_x0015_àÀ_x0003_CWj_x001C_Aµ@_x0003_X¢âý,ÊÀ _x0018_ÂDß_x0005_åÀ_x0003_:&amp;ý_x0001__x0003_ªÈÀaÑeÙÕ@À[Cýº_x0004_ÔÀ_x0001_sìì_x000B_ØÍÀ_x0001_!Êg_x0014_AºÀ¡5ÅÒSâÀ_x0010_rf¸ÁDñÀ@_x0014_O9ÔáÞÀ`îúÆbàÀÀ}E¢¹ÙÀ@6ÀØ'ðÀ_x0001_¦®70¤ÕÀ_x0001_CâàßaÆÀ_x0001_§,)_x0013_qÚ@_x0001_È¦bGÕÀ_x0001_PÁ_x000B_J_x0010_ÏÀ`½Ö_x0007_5_x000C_áÀÀüáù ñÕÀ D;mDðÀ_x0001_ ÍÊñ½À@-oÃÞÀ_x0001_T_x001B_%w_x001A_ÖÀÀ_x0002_É_x001D_ÿ}éÀ@P-5ÞÀ@_x0003_Û«ÆèÀ_x0012_}ïÖåÈÀ_x0001_èÛÖNÀÀ_x001C__#~ÞÀ_x0001_®Lu_x0006_«@4/C(CÉ@ [ilEÙäÀ_x0008_¥û_x000B_üÊÀ_x0002__x0004__x0002_uVØnVãÀÒÐ_x0015_=_x0012_Á@, ®·ëÀ_x0002_Ãû¾ÇÀÀ_x0015_C_x0003_Ô@%®ïÃÖÀ_x0002_A	óoøÓ@½|_x0005_ÞÊ@_x0002_0¤6ävÀà_x001A_ð$²IãÀ_x0002_Ü%ÁÎAÑÀ_x0011__x0017_ÜÑÀ_x0002_¶³~áÜÀ@_x0018_%~£¥Õ@À_x000B_¦_x001C__x000D_ÎÞÀ_x0002_2j_x0001_æÀRûfØ)òÀ_x0002_&lt;z4_x0002_4¹@ò»_x0013_×¼ßÀ½M¾Þ@N°_x0002_$`ÉÀ_x0002_G§hhÇÀm_x0007_&lt;ÇÀ_x0002_`±µ9jÀÀ`~O6¢#â@àÎ_x0003_7vèÀfÇ_x0010_~ÓÀ_x0002_¹_x000F_Z¾_x000C_áÀ)fgÀ@_x0002_AÜd+ÇÀÀR_x0012__x0019_=uÒÀ_x0002_Rî×_x0002__x0004_a¶ÉÀú?hìËÀ½Ízº_x0002_ÁÀ_x0002_¾?¬¿Ð@ ¿ã¢:ìÀ_x0002_$bð÷!¢À òC¤,ÐáÀ_x0002_¸®rÒ¢@_x0002_ü4_x001C_àb®@«K_x0003__x001D__x0006_èÀ@4^r?ÒÐ@_x0007_D_x001F__x0015_	ÃÀ_x0002_PA±_x0001__x000E_¿À²MÑ¤ÊÀ_x0002_Ïö4¾@_x0002_5zÓ¯ËÀ_x0002__x000F_f# º@_x001C_ÙÉÒÀ_x0002_`ºD°À b'ìxéÀ@&amp;v_x0004_&lt;1äÀ@û$_x001E_ÝÀÔÀà©ú¨êÃàÀÀ`V°ÛôÒÀ_x0002_#×æ¼ÍÀ@Cw=]nÓÀ_x0018_('_x0017_ÌÀÀG¨Rh9Ñ@ Oãóû¿âÀÀzë£åÀ_x0002_ü_x0002_ï&amp;Ó¦ÀuØÞ~"ÕÀ_x0001__x0002_ j·ó[ãÀ_x0001__x001D__x0017_V§±À_x0001_xèç¡³À@'ïæ$æÀ Ä/ZïÀÀ4#1­fÞÀ_x0001_ Ì¢ýÝÀ_x0001_,_x0005_±_x0018_ÍÀîê_x000C_ÂÀ_x0001_È_x0001_±W«@à7êùÏäÀ_x0001_&gt;/_x0014__x000E_@_x0001_Õ5:6ÜÚÀÀ¥.ÿ0ãÀ®°ñÛ¡Ä@_x0001_H¨ÖF¬ÀÀ[zøUìÀ_x0001_5í.Ø'±@à[rcòoêÀo;%.yÖ@_x0001_ÇGÝÀ_x0001_fCNÊ@_x0001__x0006_Ö_x000E_käÀÝ­0ÊÀ_x0001_dÌ`@À¾_x0014__x001A_ÚÛÖÀ_x0001__x0010_T~ÖXÀ_x0001_¤_Í}±ÕÀà_x0014_T_x001B_±àÀxôíÆÈÀ_x0001_ðîú_x0017_tÀ_x0001_ñ#ö_x0001__x0003_ÏOµÀ;·°_x001E_äÀ_x0001_Ý?_x000B_ÛMÙÀ_x0001__x001C_cE°I¬À_x0001_'LÙM_x0003_ÖÀ_x0001_ò;Aâ¥ßÀ_x0004_µ_x000D_mªÝ@eV/gÉ@_x0001_O³_x0008_·_x001C_¾À`´JäëÀ_x0001__x000B_Ã{°_x0017_áÀÀ3«ÐKèçÀà÷_x0012_DxÏòÀ_x0001_Cîa_ÖÀà²ùáBàÀ »#_x000C_c^äÀ_x0001_tdÑ_x0015_l¬À_x0001_R_x0002_l_x001E_óäÀ_x0001__x0013_aÂ¹!ÂÀ¢_x001E__x0014_þÜÀ@¢lÕ#_x0015_ÖÀ_x0001__x000F_7IÊ@À\ÚdWÕÀÀÉÃ_x0018_v1ßÀ_x0001_ÚÞbÚ¢Ñ@ ÙÙÍcàÀ_x0001_`ë_x0010_µì²À_x0001_rrÖ_x0007_âÀ Üý]_x0016_àÀ@ÅÂáwÕ@à2°8hÿãÀ_x0001_(eÍpª@_x0001__x0002_Àlx_x0016_^ÀÚÀ_x0001_0H.ôôºÀ_x0001_*Ä??þÆÀ ß¥Ë_x000B_àÀ_x0001__x0014_¹JÁî©@ÁaCNÙÀ Æ^/2mæÀ \W¡&gt;käÀ@© ÷0åÀ_x0001_R¹v­(¢ÀÀw0]ÚÀ_x0001_x_x0017_ÎGÏÀÀÌ¢×aÓÀ_x0001_ÐV_x001C_ó;À_x0001_)#_x0013_¹%ÃÀ_x0001_]w¾¿ãÇÀ`h_x001F__x000B_#¡áÀÀ_x000E__x0010__x0014__x0002_&lt;ßÀÀ}E[ÝÀ_x0001_TJ0ô`¯@_¬sf¯Û@¨y&lt;UÎÀ_x0001_°_x0001_² @mì-ñÙÉ@@\ì_x000E_½×À_x0002_¨Ð"bÍÀ_x0001_Ä_x001F_"­À_x0001_g¹ô_x001B_»@@jN_x001A_´¹êÀÐÞ%_x001D__x0014_ÐÀ@%æké·ÙÀ@HNM_x0001__x0002_Ý~ÕÀ_x0001_E@±áÌÀ_x0001_û%ÍDLÜÀ@~hàü×ÀÕ¬_x0005_Ê@_x0001_pÕ8gÕÀ`h3ÐqnàÀë¹|tuÃ@ 3Çh_x0002__x001D_âÀ¡*_x0014_¿MÊÀ_x0001_\,ïM-¸À@_x000E_8Ì_x000B_ÛÀ_x0001_èªp;¡ÜÀÀÜá_x0006_¶ÌáÀÀç_x001F_Ê»[äÀ7öÓ[ÑÀ_x0001_K;"ÀÀ_x0001_")_x0004_P§£@À¶·íÛ_x001E_ãÀ_x0001_öË_x001D_ÂÀ_x0001_R"ó½ÓÀ	ÿ'ä0Å@_x0001_¡¥¤^·ÀÀÉZ14_x0016_ÚÀÔ²ÝÓ@_x0001__x0012_ë_x0002_qI´À sÚkºâÀ`&amp;¦BréÀ_x0001_Ð.7_x0015_Ö@ÀÕ§®eçÀ_x0001_õ_x000E_ÎhÝÀà¢êÖÚäÀ_x0001__x0003__x0001_Ç¿3bÜÀ¤P_x0004_eÏÀ_x0001_8ñUôÍÀ_x0001_ÿ_x0018_Dh»@_x0001__x0001_'1Ý@_x0001__x000E_8T"â¬@_x0001_Àã_x0012_¦Èn@_x0001_0ì_x001A_²_x0013_Ä@_x0001_b¢Ør¬À/¼dV¸ÌÀ%2|v:ÀÀôÆ_x001B_Ó@_x0001__x0010__x0014_¨ë|@Àâ×fÓÖÀ@¯_x0015_éVØÀ_x0001_@m|_x001F__x0012_ËÀÀüßD§_x0015_×ÀÀM`_x001D__x000C_ÅÒÀ_x0001_6_x001D_y#Ä@	Y(1µÈ@_x0001_V_x001C_ìâ%ÎÀ_x0001_ÿd^J|×À 0zd_x0002_	ãÀ_x0011_OÃûrãÀ_x0001_·ýlv¼@ÀêÐ÷ ­×@_x0001_µ_x0012_¬óÈÀ_x0001__x0001_%p½ª@_x0001_P¾Ý¯À@å8±IÔ@àXH~åxàÀ_x0001_(_x000D_?_x0001__x0005__x0011_]«@À5A}êNÒÀ_x0001_Oú°_x0017_oÀ_x0001__x0013_ßx~ÎÀ_x0001__x0003_Îpã°@ È_x0001_ç_x0014_IîÀ_x0001__x001C_ÞyÓ°À_x0001_4|Ãª_x000D_ÊÀ@æËlJòÑÀ?¿ç»rÜÀ_x0001_è_x0018_¨¢ÀìÇ÷_x0004_ÖÒÀÀýC¯Â_x000D_ÐÀ@Ñ]VÓÀÀíMî_x0002_UÙÀBñúÅÀ@ôîp§ÂÛÀ_x0001_¹_x0004__x0003_ÈÀ_x0001_ªv®}úÚÀP_x0005_¨I#YôÀ_x0001_E3{_x0017_¹@À_x000C_IB@ÓÀ_x0001_ÀÂrcÕÀ_x0001_l_x0007_1_x001C_ÁÀ;35$ÁÀÄøßbàÀ_x0001_®_x0002_÷&lt;Æ@ _x0004_1øáÀ_x0001_P_x000B__x000E_ßÀÝÞ¦f¦ÂÀ_x001F_:í_x000F_2ÚÀ_x0001_V*/Í°À_x0004__x0006_þ÷ÑÀ_x0004_óû5J×ÀéúhEYÈÀê_x0005_¯§ÁÀ`íÆ|måÀ_x000E_ößÛ@ZI_x001D_¹{ÉÀ_x0004_÷_x0002__x000F_¦ÝÀ@\üÈÐ@::T&gt;èâÀÜRÌðÍÀT®$iìÆÀ@` átÖÀ_x0004_0=G?ªÀ_x0004_í_x0014_®WvÂ@Àv(tðFàÀ_x0004_ _x000B_ç¥1ÂÀ_x0004__x0003_ë_x0018_ÊÉÏÀ@È!TRãÀ_x0004_4¶³_x0011_÷@_x0004_½ß¶3_x0013_Å@_x0004_\_x0013_Ñ q£@_x001D_cÖÀ@gí³_x0012_ÚÚÀÀó:¾öÚÀ_x0004_!&amp;ïÙ@_x0004_«LÜôä»@ ktgæVæÀ_x0004_²y_x0019_}=³À_x0001_ý'ÀÐÝÀ&lt;ÖÛÌ@@Æ¥_x001F__x0001__x0002_í]ÚÀ_x0001__x0018_è;DÌÀ_x001C_è_x001B_Ê@_x0010_³M_x0019_°ÉñÀ_x0001__x0017_V_x000D__x0004_ÆÀ_x0001_.'×\$¸@_x0001_Ä¼J_x001C_,ÚÀÒaÜd_x0015_À@ÀC_x001C_q«øàÀ_x0001_ËË_x0017_kz´@_x0001__x0001_æ¾ÖÀ ÷_x0003_#ãÀ_x0001_ýRDÅ²¹@_x0001__x000E_É»s:¢ÀEI5àNÏÀ`îDZ¾ãÀ Å¯_x001D_ëÍçÀàÙb&gt;Ä¿äÀÀ_x0014_qÛRÑ@À_x0017__x001C_vWéÕÀi6×ÄÞÀøfûª­Ä@@PÍ{Ø@_x0001_! n_x0008_À_x0001_`^ó_x0016_g@ ÅøÒ¨áÀúeÑÉÜÀ ¶·_x000E_Z|è@@¨&lt;S_x001C_ÜÀÀ_x001A_·~¸oáÀ_x0001_Â_x0014_«iL´ÀÀ_x0013_lL_x001B__x0015_Ú@_x0002__x0003__x0002__x0010__x001B_B_x0016_¼À_x0002_´ë_x0001_ÓnÀÀ_x0002_©Dû½¼ÀÀQ_x001D_åÀ §Ët_x0006_ìÀ_x0002_*^ÞKÓÀ UÈð#&amp;âÀM_x001C_ç×ZãÀ@2_x0005_Ò¡ØÀ@4æ(ÓÑÀ_x0002_±_x001F_ù=_x0014_Ñ@_x0002_"íÒEWÀ _x0002_Ý6æÀ_x0002_ìäþ¸Ë@Úþº_x0007_ÔÀm,:Á@J7ß_x0012_ÝÀNï'µ_x0004_ÕÀ`èl£{hãÀ[^«ÿ×Ã@_x0002_à½QOcqÀÀ%wïêÜÀ_x0002_zê_æÃ¿Àåî_x0001__x0015_JÀ@J¸6e2ÀÀ¯Ûÿ$­ÆÀôánª\ÙÀY_x0001_¸¼ÅÀ_x0002_ØË°¬_x0002_À_x0002_d2ñdîË@@ªà¬ËÕÀÀ°No_x0001__x0002_[ÏæÀ É"!2|æÀ:9×M	ÅÀ_x0001_;$º_x0011_ßÀ_x0001_0)õÑºÀ_x0001_^_x0010_4ý©ÀÒ({òEÈ@À²=½ñþÔÀ_x0001_¼Éi¸À_x0001__x001D_û&amp;ï¿@_x0001_l4 }¡@_x0001__x000F_ÙfQÍÀ_x0001__x0005__x000B_Å_x001B_×À öàQ«åÀ@äÓ@}àãÀ`]4Ì_x0003_ÕäÀ_x0001_Û_x001B_o®Í@_x0001_~Eý_x000E__x0015_äÀL¡&lt;ÿ}ÅÀW{jÓÕÀ_x0001_ì_x001F_õI@_x0001__x0005_ùÉÞÀÀ@vÕÚºÜÀ"¡_x001C_ËÛÀ_x0001_òùÊ(µÀ_x0001_h®sã_x001C_À ±,.òµàÀ_x0001_¡ªµ`~ØÀ_x0001_8rÏ_x0001_w@@ÊÒ~°2Ð@_x0001_~±·ÜøØÀ_x0001_päX/¯À_x0001__x0003__x0001_MÏLºÀÀz8Mm¡èÀB¯_x0002__x000C_ÍÀd_x0015_PX[ÓÀ¶W8+ÅÀKe þÂÀ_x0001_Äu^FäÌÀ@ïÆ©XþÖÀ_x0001_°CÀ_x0001_±_x0011__x001E_&lt;½@_x0001_Múé¦_x000D_´À_x0001_d_x001B_8y_x0006_µ@_x0001_%ÍVµÀ_x0001_jà[ÔyêÀ_x0001_ä¿3(¡@ x¢ì`åÀ_x0001_mve_x0016_ËÀ_x0001__x0014_H@°À@ã1HºÇÀ@pUü/¡Õ@_x0001_¹d×»hÜÀ_x0001_*_x0011_D¼xÜÀ_x0001_âú_x0003_¶À 4=ðfÉçÀ_x0001_ á_x000E_ñVº@_x0001_ÔÛ´àô@@|Ä?Sr×@ÀE{©_x001C_ÔÀ_x0012_\=n.Ó@_x0001__x0018_#©:@@D_x0003_o4ÙÀà´°O_x0001__x0003_råÀ@å¬X¥Ò@À_x001E_U*ÆäÀ_x0001_î}×~_x0019_¥À@_x0006__x0002_6_x000C_ûØÀ_x0001_Ý_x0007__x0015_)xÀ@NÒxf8àÀ_x0001_õP°âÀ@Ñ	_x001A_[ÙÀt.=ØÀ@Á´N&gt;(×ÀÀD_x0014_,`ÉÙÀ¿:l_x001F_ËÀ©øDÏÀ@N_x000D_n_x0008_0Ú@yº\ôbàÀ*,tÔÔÀ³8ÿ÷ÃÀÀI®_x0018_å­éÀ_x0001_5ý¾ôÆÝÀ_x0001_ôOêý¥À_x001D_Ã¤ÊÀ_x0001_Â¯_x001D__x0018_wÎÀ YH;d_x0018_èÀP¡à¥+ÃÀ_x0001_ô6¬$*À_x0001_2ôßû³Ï@ÀÌAAï1ÛÀ_x0001_l]O_x001B_¹À_x0001_Ä ãÿ_x0007_À_x0001__x0018_ëvÍàÀ ,_x001B_4aäÀ_x0002__x0004__x0002_÷Õ3&lt;¹@@Á4êübÝÀ k¾ÈæÀgàÊðÀ_x0002_\ña¡ÿ£ÀCA_x0003_ÏÀwûÜY"ØÀ_x0002_È_x0001_¹KÄÀ_x0015_Ëbõ_x000D_Æ@_x0002_R_x0003_Ù¦iµ@a¼_x0017_Ú@_x0002_»_x0018_uùÌÀ_x0002__x0002_î_x000E_dí¯À@?öÐÀ_x0002_tl]yZ¸À_x0002_¨=_x000E_³¦ÁÀ.ÌTV7âÀ_x0002_¥_a$ÞÊÀ_x0002_p_x000D_cÛ¢À_x0002_½±)ÛÀÀ;(a*äÀ |åhäÀ_x0002__x0005_W"3àÀ_x0002_àñ&gt;ÜÀæÌ_x0016_÷ÄÀ@(§ÅÑ/Ñ@_x0002_\¦Û¯ÀÀâácçVÐ@À_x000D__x000B_×ÿâÀà?,YQäÀ_x0002_ÍàZ`ÉÀZ?_x0001__x0003_ÑÑÀ¿nÏÀÝ4ÓÇ³ÙÀ¸_x0016_ày×ÀÀ_x0015_Ë®Ð©ÚÀ_x0014_z%IÇÀ_x0001_ A¼4xe@@;j²KÊÞÀ_x0001__x000C_7qÑÀ_x0001_HE_x0004_	µ@_x0001_¹,»ø ÔÀ_x0001_4ó_x001A_lg@_x0001__x0019__x000B_o¶ÀªÊI¥$ÌÀÀà1ñã_x0016_ÒÀìåÏ£$ÇÀØâ¿QÜÑÀÝxÂÜºÀÀàdÛùpTáÀ_x0001_zoyxÎ@_x0001_,Î´À_x0001__x0001_áô¸HÀ_x0001_Ç°(ÀÀ_x0001_-eúÖÀßÀ@?`ämçÀ`»_x0017_RËæÀJ_x000E_ónÛÀµÍÌ§Æ@@ù¸.¦ÒêÀû:©·_x0017_ÒÀÀ"=_x0003_%ÖÀ_x0001__x0001__x0011_´_x0002_°@_x0002__x0003__x0002__x0010_P%PAÃÀ_x0002_T±öäÀ_x0002_!¦½µ¸@@¼ÄÓû_x0002_âÀ_x001E_awJ_x0006_Ä@_x0002_Ð~®ÿu@À¬¸+ÔÀÀà[k¨âÀ`hºgí êÀ_x0010__x0007_Ú_x0003_ÍÀ_x0002_ìé6dèÂÀ_x0002_,¤_x0016_æµ@_x0013_*×%âÆÀ1¢w©úÈÀ é_x0001_ô±ráÀÀÚ´½äÀ_x0002_Lr_x001B_*ÁÀÀÅÀ¢1ðàÀ_x0002__x0008_¡_x0018_À_x0002_¿%|oÃÚÀ4_x001F_ûlÃ@¥él'ÝÝÀ_x0002_ì°_x0005__x0015_À_x001B_®Æ@nL*·5ÛÀ_x0002_¤_x0016__x001C__x0015_Ò²À6Æ;_,âÀ É_x0006_(_x0008__x001C_áÀÆ1ð_x0013_ÓÀ2ñHÊÀ½OÆ³_x001B_ÌÀ_x0002_5_x0001__x0004_©ñÌÀ@D_x000C_áÑÒÕÀ_x0001_BóñÀ_x0001_ilTÇù³@_x0001_Ù_x0007_Ð_x0012_/ÁÀ_x0001__x0014_?¼_x001C_½@@ãêÑ@ÀÕ_x0002__x000D_ÖøÙÀ_x0001_R¦&amp;|ÂÀÀnöÆXT×À_x0001_}ãðß_x0004_ÒÀ`J_x000F_ýÀÀãówöÉÀ_x0001_ìT_x000E__x0002_¿À~d*2ÀÀ_x0001_X"¡g_x0016_ÌÀ_x0001_gd_x0003_àcíÀ_x0001_¾Þ_x0001_±ª@_x0001_üDB½_x0017_½@is_x0002__x0019_ÍÀ@Àg]¦&lt;ÄÀ{àÍÀ¼Wr¿ÙÀ_x0001_þ Ñ_x001D__x0005_ÊÀ_x0001_5Ê£JÄÀ_x0001_!£ë1tØÀ´_x0007_5_x001C_ÔÀ@ö¥IëÛÖÀK¯ñQÁ@_x0006__x0001__x0019_2¨Ò@_x0001_âÅc$×@À·FiYfÙ@_x0003__x0004_ÀÉ_x0003_lÂÔÀ_x0003_¾I}EEÊ@è¶¨ÊÀÀ9ÐoÇ5ÚÀaMØÀ_x0003_Y_x0008_¡ÚnÌÀ_x0003_ì²i_x000B_íÀ_x0003_-©¥ÛÌÀÀ:PR)Ñ@_x0003_¯_x0011_:·ºÀ_x0003_»kÉ_x0011_ËÔÀ_x0003_ÃjÙ_x0006_@_x0003_E7ËWËÀÅ®ºrèÀ_x0003__x0012_7oÅÀ_x0003_;å»r¥ØÀÇ_x001E_¯_x000F_ÎÀ@8ÓÈ_x0016_ÂÚÀ_x0003_7ð_x0006_^ºÈ@_x0003__x0015_àÉ$xîÀ_x0001_Ë¦Ð0ÎÀ_x0003_r¬29_ÐÀ _x0014_ÄXtÀçÀÀåÄôÊ¸Ý@_x0003_°_x000E_kF¸À_x0003_ö`Ä=Ë@_x0003_³íÄ ¨ÀåámÉìÀ.þ96ÞÀ_x0003_Í_x0003_¨Å¢Ò@àü0°9åÀ&amp;_x0002__x0007__x0002__x0003_þsâ@À_x0003_ð|23ìÀwH­Á@_x0002_$Jx°ÖÀ@³]ÍèãÀ_x0002_@«Ã.zl@_x0002_×fá°KÊÀ_x0002__x001A_:ÐI·ÀÀöY¯ÓÀ_x0002_Ga¸HÛÀ`_x0003_«_x0010_àÀ	MhTàÞÀ_x0002_¸\â_x0007_d@_x0002_`3nP¼@_x0002_dñåÂBÑ@_x0002_½¶Õ`ÔÀ@ßKÎ_x0002_âÒÀWNb&lt;wÅÀxÌ_x0005__x0014_óÎÀ_x0002_&lt;áM_x0011_½Ð@@jújþâÀ_x0002_Ðv¶î®À_x0002_ð^_x0014_¾w@Àfy_x0016_A×À_x0002_°ZDz@ÀÝ_x0006_KFSÓÀ_x0002_0_x001A_Âþ±À@døK_x0007_áÀ_x0002_ÔòoÍÀ-_x0001_(é.æÀ_x000F_JhnÜàÀ@_x001B_³êJIÕÀ_x0003__x0004__x0003_(\@·c@N#!U"Á@_x001F__x0011_vò×À_x0003_SOYÆÀ_x0003_HC»_x0016_Â¢@_x0003_Òs²Bª@_x0003__x0004_$­fÌÀÀ'Ú_x0019_ç²àÀ_x0003_|ü°l_x0004_ÚÀ_x001C_Rö-ØÀ_x0003_­¢Lï!µÀàë_x0006_÷L1áÀ@ù1 Ad×À_x0003_ ¶C¿ßÀ_x0003_ü=Y_x0002_»@_x0003_+2-F·@À?éªOáßÀ_x0003_Ðaê&lt;À_x0003_d¥CkM×ÀÎ ZóÁÀ_x0003_ùÎ}øÆ@À_x0001_£mÓÀ_x0003_LìãëÔÀ_x0003_à/ÇK¥@@4Á_x0018_tïÝÀ_x0003_ñqÈÀ _x0008_ûÜ_x001A_AãÀ_x0003_¤Ç^F­À_x0003_ÿK=L­Í@tðÓÇ@_x0003_&amp;½&lt;j¾À_x0003_Ý¦v_x0002__x0004__x000D_´ÐÀÀð9	üVàÀ_x0002_2æ|ÿ[¾À_x0002_ZïDÛ_x0006_´À_x0002_dG_x0018_wIáÀ_x0002_Ø»(·Á@_x0002_ü#_x0002_¡ÅÀÀcýL_x001D_ÔÀÀ¬_x000F__x0018_KNÚÀÏx_x0006_sÃÀ_x0002__x000E_KÊ\¼ÍÀ G _x001D_ãÀ_x0008_dÝû_x0001_ÏÀ_x0002_ÕZ*_x0002_ À_x0002_qéÎÀ@ÿ/D?4ãÀà½¨¦Ï"âÀ_x0002__x0002_´½ßÀ_x0002__x0017_a°HýÐÀ_x0002_ÃÍ_x0003_ÊÀ_x0002_OÊ_x0007_e_x001F_Ä@Ñw_x001C_gÞÀ_x0002_@o&amp;_x0011_ÔYÀÀ&amp; 54×À_x0002_¬dÔ_x0004_¬ÒÀ`Æ c=íäÀ@KùÏáMäÀ_x0002_1_x000C_ý_x0012_ØÀ/_x000D_ê7¾ÀÀ_x0002_'m-&amp;´ÅÀdD_x000D_ê×Àú¯¿GpÌÀ_x0001__x0002_ »ðnþDåÀ_x0001_äýõXí­@_x0001_»(¶_x000E_l·@_x0001_m¦-ùÇ@_x0008_õ¨¸ZÙÀ_x0001_hBg$5¢À8ÝæééÄ@_x0001_ ì_x0011_NßÀ_x0001_pjì­¬|@ÀDcHæ	Ù@_x0001_ .¸ö}@_x0001_ØV§¸P±@_x0001_ øË_Ê¢@_x0001__©Ìm½ÄÀ@Âôy_x0007_ØÀÀpSÅwÞÀPGlNðÀÀèË_x0013_©ÓÀÀÁÁ¯´ÙÓÀ O@ôxdâÀ_x0001_x9n?Y¼@À¯ª²ÔÀ@ê_x001B_ØúôäÀ_x0001_D|5T°@_x0001_rÌ[íÖ@ z÷.XóÀÀzr:G*äÀ_x0001_vÜXÓº@_x0001_ÔëÖ_x000C_ÁÀ_x0001__x000D_YÔúßÀ_x0001_Hº}%J§À_x0001_Xª_x000C__x0001__x0005__x0002_yÓÀ_x0001_(¥ÅRÀ¢@m&gt;1û;ÎÀ_x0001_î_x0003__x000F_²@_x0001_è_x0004_ÎªÀ_x0001_Ü_x001A_ÿ¼¿×À_x0001_håeÀÇÀ_x001D_3¹¿ÓÀ_x0001__x001C_®6ãY£@`iR±©æÀ@Ü¡Î¸ÜÀ_x0001_¡5_x0016_aÛ@_x0001_5__x0012_õFÉÀïù%äÎ@_x0001_§BúâÀÀÊ?_x0017_HÑÀ@_x0017__x0013_M¿,çÀÀ}^´üàÀ@*s_x0017_îÚÀ³_x0018_^%ÄÀ_x0001_Ã`òáñ»ÀX_x0002_ÊCxËÀ_x0001_è^NCÉÍÀ_x0012_ÇCLÇÂ@_x000C_5SþnÏÀ_x0001_Ä©®R_©@_x0001_Ä§Å_x0017_¸À1·ípäÀ_x0001_ít×3²À ¦iÙ_x0015_ÉÀ`_x0004_ÕßäËÀÀK%È¦GØÀ_x0002__x0004_ D_x0008_.êÀç`£1©àÀ:ÁXÚÀ_x0002_ÚÈX_x000F_bËÀÀ_x0006_&lt;PLÖ@ÎDc!_x0002_ÏÀ_x0002_Jf?O§@_x0002_ÉÊl07ÎÀ_x0002_,Ëg_x0007_ÍÀ@[ÇöÝÀÀ_x0014_ë/ÉÌÖÀ_x0002_\FûÀ@H¶&lt;h"ÜÀ_x0002_lËÆ_ºÀ@_x0001_mEúæåÀ _x0016_:&amp;r_x0003_àÀ_x0002_nêZ´í¢À_x0002_T_x0004_9ò?À@¥cTëÚÀAi¸íeÅÀ_x0002_ÇnbÆÄ@_x0002_÷'Fª°À_x0002_L¨Zæ·@Ü¢_x001C__x000F__x0013_Ñ@ÏkºìhÞÀ_x0002__x001B_¨ú²lÑÀ÷_x0003__x0005_éáÀ_x0002_¬= Þb¾ÀÅ_x0011__x0019_È@ ã_x001E_ÈãÀõ÷¤lEÆÀ|e_x0001__x0002_1_x0004_ÜÀ\_x0014_I&gt;ZÇÀ@ã¼_x0013_î6Õ@@;_x0013_hìÀÀ_x0010_ÃÓ½N×ÀÀâá·ÚÀ_x0001__x0004_@äÇ£ÊÀ@Ò\_x001E_ÈçäÀ@ í¿ÿÿÓÀ_x0001_Õê»²À_x0001__x0004__x001D_*ñ3¿À`¼ÛÛ~êÀ_x0001_ÊrX]¯@¹_x0018_rdÉ@_x0001_@¼D=ZÃÀ_x0001_N[_x000B_]²ØÀ_x001B_üÕçÀ'©K¼ËÀ@_x0003__x001E_«S¹ÒÀ_x0001_Õxl¯@\æ®$Â@æ_x0005_·ËÎÀ_x0001_¬Jõ_x001D_Î·À_x0001__x001E_Õa_x001C_ÙËÀ_x0001_¹ûÁ,ô½À_x0001_ïj:Á¾ÀÀ?æÓHàÜÀ_x0013_M7ø¸ËÀO0áÀ_x0001_ÙÁµ=_x0002_Ê@_x0001__x0001_*2Û~¯@_x0001_]Àì_x0007_ÄÀ_x0001__x0005_Àm?_x0018_äÝÀ@/é0Ò@_x0001_ËäÉN¹åÀ_x0001_ó²~Ê¼À@L_x0018__x001B_¶êÀ@öld_x0011_WÔÀsýø_x001E_ÇÀÀ*#$_x0003_ÖÝÀ_x0001__x0019_t¾@sÑ@_x0001_5c_Z_x0019_Ä@_x0001_Ë_x0008_pÒáèÀ@Úñ·_x000D_¬ÑÀ_x0001_Rn/ý¬@_x0001_B}]_x001A_çÀ_x0001_nFìÍÁÀ?î_x000E_ÕUØÀ_x0001_&lt;_x0013_çMÔÀ_x0001__x001B_µÐ{_x0012_µÀ_x0001_åÊ É_x0005_èÀà½_x0017_®âæÀ`}rï&gt;gçÀ@Bë0ÓÀ_x0001_;_x0012_-r&amp;Ñ@@3º¶}«Ð@_x0001_![kÐÀ_x0001__(î_x0008_ÇÀÀsì&gt;/äÐ@À5ÄµSÔÀ_x0001_ðMBU_x0002_®@_x0001_u¹_x0016_Ó¶ÀÀ·½_x0004_ÉÓÀ@÷Å_x0001__x0002_7åÀ_x0001_Q@ì#'Æ@ _x0006_)ÅráÀ_x0001_û2-&amp;À@#HÃGÀÀIFfbÛÀ_x0001__x0008__x0001_ÑÀÕ ÀP{1ÙEÔÀÀ2ä&gt;q_ÕÀ_x0001_ñæªö8Í@_x0001_ÉÐ9u_x0013_ÜÀ_x0001__x0001__x0012_. Û¾À_x0001_ªÇ}÷åÀ_x0001_!ÄÜÈÐÀ _x0003_"xÑöðÀ_x0001_p&gt;þÉ@ÍFªûRÚÀàJúPàÀ_x0001_"³_x0013_y_x0006_½À_x0001_÷_x0005_Ú_x0011_´À_x0001_=;ÈuÉÀçd!9ßÀ@a°Lî_x0002_ÞÀ ãï_x001F_ÐÂ@_x0001_ ®+_x0006_ÌÀ²_x001C_ÕØ?ÝÀ_x0001_Ö_x0007_wÄ³@`î_x0016__x001F_fUíÀ@Ø_x0013__x0002_B^ïÀÃß!¤ÓßÀ_x0001_*?÷ uÍ@_x0001_'¥ëÀ_x0003__x0004_Ý×mÿèØÀð~±£Â@_x0013__x0003_øüÏÀ_x0003_,W_x0017_÷ÓÀ_x0003_Ç__x0013_­àÀ`ÿ_x001F_¯àÀ_x0003_ËºÀ/µ@_x0003_¨ÂììÛÀ_x0003__x001C_|º°Z@_x0003_jM,p0½À_x0003_¬+ýØÑÀÀ_x0014__x0004_,ÚÀ@ßan0FÔÀ wî§±_x0017_æÀÀ/xw_x000F_ÑÀ_x0003_6®dnÎÀK+_x0002_&lt;£ÒÀ_x001C_¦HtfÀ@_x0003_ê2_x0002_½¾Ààå&gt;_x0010_©åÀÀÊª²_x001F_ßÀ_x0003_Àüm_x0002_5P@à&gt;îrîÀ@ö&amp;íÈKÔÀ`_x0002_=}IãÀÀëÀ@IßÀ ÆÿrtýâÀ»]_x0016__x000F_ÉÁ@P.ï¯·ÍÀ@¸±¸ÛèÕÀ_x0003_j@5¨_x0010_Ã@_x0003_c_x0012__x0001__x0002__x0003_¾¿½@_x0002_H-_x000F_²À6G_x001E__x0002_ÄÀ_x0002_®?ÓxößÀ@_x000C__x001D_Ü_x001D_³ÒÀÀq_x0017_}XàÚÀÀâzÎ_x0007_=æÀ_x0002_¤}_x001B_Ý¨À_x0002__x0001_"z@ÕÀ_x0005_Òñr¼ÐÀL04Î@ÀËô__x000F_îÓ@ÀÅâwsÜÀ_x0002_ÎBYðÁÀ_x0002_ÏGÁ_x0014_uÒÀ_x0002_2+ÿ¤ÞÀ_x0002_¼R¢eÕÀ@)_x0011_¯Ó_x0002_ÒÀ ÍRráâÀ_x0002__x001E__{tÅÀ'-ù/ÇÀÀs®RÍ×À_x0002_4½cxÔÞÀàÀú|ØBáÀàå~hâÀ_x0002_ò_x001F_â°ÔºÀ@_x001E_É_x0002_k,Ñ@_x0002_ ­ÞPØl@_x0002_@	_x0004_t_x001C_`@a&gt;âÓÀ_x0002_t-2Æ¢À@_x0013_úù_x0014_ÜÀ_x0002__x0004_À_x0014_a[¶mÚ@_x0002_äà_x0016_Ø_x0008_ºÀ_x0002_lï_x0008_¶¢ÙÀ-_x0012_#øðÓÀ_x0002_Fêø_x0011_éÓÀ õ_x0004_uØãÀ_x0002_¾Ù´â_x0002_ÎÀ_x0002_Ì_x0016__x0003_ØáÎÀ¶µÉùÃÁÀ_x0002_W,´f'Ã@@ØÊ_x000D__x0013_ÐÀÀ_x0002_kÌ_x0001_8Ø@_x0002_õé¤EÏ@`ÚÛð²bäÀ _x000F_Ùñ¦ÔçÀÀ¼Ù_x0016_ÂÐ@8Î_x000F__x001F_ÆÀØd@_x000B_Á@_x0002_&amp;â8_x0008_Ð@À¶ÌêÙ@Ý@_x0002_h_x000E_Ó3MÚÀßCîÔ@`­ø_x0019_ïçÀÀ¹cJØ@ è-¤õñÀêr_çÑÃÀ_x0002_µt%Ò¹¸ÀÀ_x0004_bÝÀ_x0002_ÛG_x001C_OÙÀ@)_x0002_TÜóÕÀ_x0002_­ç½Jº@àás_x0001__x0003_ÃQàÀ _x0016_álszëÀ§_x0014_ÑRwÝÀ_x0001_äd¼äÍÀ_x0001_øHF8"ÕÀ_x0001_Ö£D¡@_x0001_D{WÀ_x0001_,_x0012_Im.£À}:­)bÇÀ_x0001_#Tí9ÞÉÀ_x0001_YO_x001C_¬[¿À_x0006_ï¶ÅÀ_x0001_Àææ"¬PÀ_x0001__x0014_«}\ÔÀ_x0001_x_x0015_Ì´_x0001_À_x0001_¶n =¶À.úEëÉÀÀÒ_x000B_n{_x001C_ÕÀ_x0001_Ûk´_x0018_TãÀ`V²ãÀÀ½_x0014_ºyÖÀ_x0001_TE{7µ§@À_x0002_9"_âÀ@{¨¶QèÀ_x0001_nÄ1Êl¿@_x0001_çx¿@À&gt;&gt;[RÀàÀ_x0001_äÂ_x0016_ÆÀ@æôï	Ò@_x0013_¨QqÛÄ@_x0001_ô®þ@Àj_x001B_Aê×À_x0001__x0003_#i{ãÀ5_x001B_¯²ÓÆÀ@d_x0016_ùÖ@ EÓ2ÿ_x000C_âÀ_x0001_Øõ.íÝäÀ_x0001_Æ_x0016_ì¥¹À_x0005_cFbaÁÀ`MªF"ÉÀ_x0001__x0019_ëowÓÀÀ]¡_x0019_øåÀ_x0003__x0007__x000B__x000C_ÙÀÀöEÅ9ØÀ_x0001_óvjÃÈ@ ·ÞvWwãÀ_x0001_ _x0003_A_x001E_rÀ_x0001_ÂHU,_x000F_Þ@0%_x0008_g4òÀ@=mP_x0015_ÙÀÞÌ_¥÷âÀ_x0001_¬_x0015_?_x001E_#Ã@ Ãöë_x000B_áÀ_x0001_Ð_x0005_Ò¨µÀ zTåÀNO 5Ï@¯_x000E_4_x0016_ðÇÀ_x0001_8_x000F_í_x0002__x0014_»À_x0001_à5òÙ±ºÀ_x0001_:_ï_x0008_¿@Àß¢b4ÒÀ º_x000E_¸Z¾àÀ_x0001_9òþ¾»@_x0001_ø_x000E__x0002__x0004_óm¼@ÀRò÷ÂÕÀ_x0002_l[=Tµ@)SKL¯ÈÀ_x0002_F××ZÎÀ@0_x0017_ÄñÐ@_x0002_v°y÷W°@_x0002__x0011_©-h~ÃÀ_x0002__x001A_ÝW_x0001_ÚÀ_x0002_æ}_x0007_Ê{éÀ_x0002_S`f ±ÀÎUrÉPÜÀ ¿q(ÇáÀ@ß(¶­ßÀfîÈèpÃÀ`º6§VàÀ 8ÒúJ©áÀÀg¡36_x000D_ÞÀÀ+Ô¤Ð0ÞÀ_x0002__x0016_ãZ;_x0007_®À_x0002_²"´þeÂÀ@âÔÀ_x000B_àÀÀü_x000D_S~ÞÀ_x0002_I' _x0003__x001F_ÝÀ@®·,ÌÌ×ÀÆ"e×ÊÀÀ0·ÂãÀÀ_x0005_ÊfwòêÀ_x0002_ "h_x001E_åÀÛÜTÙ@§pØÀ_x0002_HYrÎ§¤À_x0001__x0003_ðÒÍ+ÄÀ_x0001_&lt;ú_x0006_B_x000D_¿À_x0001_Óuæ_x001D_Ä¾ÀM³=&amp;_Ç@_x0001_¨@@6GÑ³Ø@_x0001_íøð_x001A_òÀ_x0001_f$¸¤£À ©­_x0014_æÀ_x0001__©_x001C_¹ÀÄÀ@ùrãðäÀ`_x0013_ HÂTäÀ_x0001_2D Ã¾@@-ÎÀ/eÖÀ_x0001_Oî_x001F_°ÅâÀ_x0001_¦TïÉÀ_x0001__x0010_m»_x0019__x0002_À_x0001_ÒCÕ[µÀ ñ©Ü_x000D_½èÀè_x001D__x0016_èÌÀ_x0001_q@SÁ£áÀ@_x001C_°¡YeÒÀ@WD æ¢Ø@_x0001_tpÇ£ð¤@_x0001_e%üÒÑÀ *_x0016_uzëÀÀ©AöÓÙÀÀ±5 qÛÀ_x0001_f-fö¨À_x0001_@&amp;gönÀÀJ[àÀ)_x0001__x0003_8ÄÀÆ]Z\_x0015_ÓÀAèÃ[&lt;ÁÀÀià_x0019_®5ßÀÀãDÜ[ÆÛÀ¿_x0001__x000F_=íÇÀ_x0001_l3¢@_x0001_$Põ8~À_x0001_h@_x0002_½§À_x0001__x0016_0ÎZêÆÀÀ©IÝ¼`ØÀ_x0001__x0012_®_x0018__x000B__x0006_´ÀÀkZö"üÕÀÂUú7mßÀ S"o°:èÀñXàFÔÀ_x0001__x0015_ê°cÏÈ@_x0001_¡ôÎÝêÎÀ_x0001__x001D_=$¤ÛÎÀ4á_x0014_ËÉÀ_x0001_ñÊdÚëÙÀ@yã*Ð@ÆÌ_x001D_Á@`»_x0003_^_x0008_°àÀ_x0001__x000B_äGP`À_x0001_ÛñkÊÀÀÁï Ü@ÀrÑÕBÏÐÀ`°¤Õ0KçÀ_x0001_õºR0"ÍÀ_x0001_iêæî¿À_x0001_Á§¯(¸À_x0002__x0003_à=6wãÀ_x0002_È$ê²õãÀ.u£Ñ@_x0002_µ_x0002_¤+_x0010_Ê@Ì@ÜË_x0012_ÒÀ@_x0010_ßÆdÜÀ_x0002_7¥9Ü¾¾À_x0002_±O_x0013_D_x001F_Ç@_x0002_ö¸P,¾@c_x0015_SsÇÀ_x0002_k&gt;ßÀÀa°G[ÚÀ_x0002_òqíUÐÀQ)fôÃÀ_x0002_1¿éÀèÀ_x0002_Ëv;1Þ×@À6_x000C_?}ÜÀ@_x0001_õÅêÀ@_x000C_y7&amp;2ÖÀ X	ßêåèÀÀÄ¹I0"èÀg_x001F_~ÕÀ_x0002_üP&gt;g«@ÀìÙÕ×À/ïQÂÂÀÀ1=_x000F_MuÜÀ_x0002_îy/¬À_x0002__x0004_Ìª(Ä¤@Ü_x0018_-_x001A_ÐÀ_x0002__x000B__x0005_7ÈÀ_x0002_a))'ß@À_x0014_Z{_x0001__x0002_i=ÑÀ Yèm£záÀõÛ"ôËÀ_x0001_2öm_x000B_!¡@0ÛøcçÀ_x0001_È®ÆZg¥@À\9X ÑØÀ_x0001__x0011__x001E_@Ç¶@@VÆ¿_x0001_çÀÀ*}únåÀ_x0001_|k_x0018__x000B_èÀ_x0001__x0019_ZÁÿWÇÀÀ&gt;ß¤Ü¨Õ@_x0001_ãa¸þÄÀ_x0001__x0004_ê_x000F_tâÀà§f_x000D_ÍæÀ÷3_x0012_t*ÊÀ Dï_x0016_çÀ_x0001_Ùí_x001F_YäÀÀÄ gÆâÀ@ëÿC_x0011__x0008_ÛÀ_x0001_4_x0012_óÒP½@_x0001_zã=_x001C_ÒÀ_x0001__x0005_sz_x001C_Ï@_x0001__x0004_eZ_x001D_&amp;º@fÔ;[ÈÞ@òaÓ×üÁÀko±UãÀP}5Í_x001F_éÀ_x0001_Ôé_x0006_&gt;ÊÀ_x0001_ÿ_x0019_ðëÖÀ_x0001_}®+ñ0¾À_x0004__x0007_`ç0üàÀ_x0004_gï08AÎ@ÀhP_x0010_ÞÀ@ÐwÁªìáÀ_x0004__x0014__x001F_¸ÿ¡À`Ä*801äÀfÇÉ»Ê@_x0004_ÕßJ?ÇÀò÷eóÎÀ@ðX_x0001_/æÀ ju&lt;/áÀ_x0004_cÁY`ËÀ_x0004_IMÛ_x000B_s·À`9Z¹³_x0011_ìÀÀá_x0016_ôÀÀ@ñ÷/UÎèÀ3_x0006_r_x000E_ÌÀ_x0004_¡H¿U,¼@_x0004_ºóxÚÀ»ã_x000F_yéäÀÀ*Ì_x0003_æÀ_x0004_H¾ÍªOàÀ_x0004_ÀÔ6ô#À_x0004_Ö«¸ÐÄ¯ÀàPm&lt;ÛÉàÀÀ_x0019__x0015__x0005_ÀbãÀ_x0004_¦3FÂÐÀ©	lñVÛÀ &amp;áH_x0005_åÀÀq_x0002_d+ÍêÀ_x0004__x0006_Åg=Ï@Ç`x_x0001__x0002__x001B_îÕ@_x0001_d-Ná_x000E_Ç@_x0001__x0006_Ø%é¶À_x0001_ô,Ûk¯Ò@à1Ü¡8âÀRWE_x0015_ÉÔÀÀ_x0011_Ò¨ÜÀ_x0001_¡±JÉÈÍÀ_x0001_/»øÝÌÀ &gt;{ûÁJåÀ`4xZòäÀ@·#	ÞÙÀ_x0001_KR&gt;N_x0002_¼À_x0001_ö?a#®@ rjcÉ¿çÀºÉw"Î@_x0001__x001C_.§ÎU¬@¤}î´ÃÀ_x0001_§}©Øv¹À@_x0002_ÀWÎgãÀ_x0017_h_x0001_°ÍÀàD_x000C_³`åÀÀâ_x000F_W&gt;5êÀè_x001E_Ôä|ÞÀÏæ5ôÏÀ_x000F_µñ)_x000C_ÐÀuP5_x0019_òÍÀ_x0001_ ·½_x001F_À@ `6_x0010_ùâÀ_x0001_?À½&gt;ßÀ_x0001_ð_x0005_ï@ØÀÀ_x0008_ü9.ÖÀ_x0001__x0002__x0001_ %ö_x001C_ÅbÀÁAÝu}ËÀ@¨;âNØÀ_x0001_p§ÄÅÝÀ_x0001_5aÖ¸À_x0001_}`£m_x0002_ÑÀ_x0001_IÑFÎÆ@@ß_x000B_åÙlâÀ_x001D_J±JÜ@@8X_x0005__x001D_ÑÀÀÊÓKÞñïÀ_x0001_ùl¬ ñº@_x0001_L²´r%ÞÀ@ÏìÍÝÀ }*¤äÀ@þ;&gt;SÙÀ ¦_x0007_RrVäÀ_x0001_Ý_x001C_ÇN»À0}_x0005__x0017_ñÀg F¤ôÅÀ á_x0012_²åÀ?D\)]ÚÀ`?_x0019_ûã@_x0001__x0012_A+ZÍÀ_x0001__x000C__x0016_å©ÀÀf _x0002_äÀBº_x0019_HcÝÀ üf\_x001B_®çÀz{³¨8ÛÀmíºÁÀ_x0001_ëª¥ÑÅÀ_x000B_d_x0001__x0004__x001F_ÂÀ_x0001_¦_x001D_â_x0008_¢@_x0001_Ý;ÀÀ_x0001_À=³·À_x0001_À~_x0003__x0008_J¤@zýYhÈÀÀMÀ-â¦ÒÀ O)_x0003_ ìÀ _x001A_5_x001F_N_x0013_íÀ_x0001_ßK_x0016__ÇÀ@B"×±ÚÀ5ÇTÖÀ@ÇÞ`ZàÀ_x0001_²\¶î¶»@»QìÃ ÛÀà±Ù2àÀÄ1£_x0010_ÊÀ@ÿblëÀ`R@R_x0013_óâÀ_x0001__x0019_*ÁÒÃ¿@ÓM_x0002_È@À²W÷UËàÀÀõ®_x001E__x000B_Ó@ºÌ_x0003_×vÍ@_x0001_²=¿T|ßÀ_x0001_`H_x001A_¨@_x0001_Øß))@_x0001_®WQ§\ÛÀ_x0001_ïs·n_x0016_ØÀ@ü«uüwßÀ_x0001__x0014_§ÜaÅÑ@_x0001_ÔÖÌÜjÀ_x0001__x0004_ÖìuÃÐÀ_x0001_T!!?I¥À_x0001_9¿ÊM¡ÆÀuV_x0003_AßÀ_x0001__x000E_é_x001D_ËÀ^]áM¸ÝÀ¾_x0001__x0008_	ßÀ_x0001_Cá9Ü¶@·ýçûÈÀ_x0001__x000D_="6h×Àôu éÀ_x0001_\_x0015_U_x000D_	@_x0001_ C§_x001F__x0015_µÀ_x0001_»à%!!ÑÀ_x0001_º_x0010_©ÖÜ³À@/ÍVØ_x001A_ÚÀzh9£ÑÀT.Î¸OÂÀ_x0001_(}IFÔ@_x001C__x001F_!LâÅÀÀcå4n*ãÀ_x0001__x0002_ÍÀ_x0001_,_x000B_jæ¯µÀ_x0001_^_x001A__x0004_þÌ´À@-®TÕÜÒÀ ÀÉâÏ÷âÀÀûôZ_x0001_#ÐÀ_x0001_û[{ÔÀ_x0001__x0002_C_x0004_´§@él,_x001C_7áÀd_x0017_JùÞÀ_x0001_$nÐ_x0003__x0004_¬X À_x0003__x001A_3H_x0012_G¥@ 4¤cÁàÀñ ¸ïÁÀ@HäîYQáÀ@hÉátsÜÀ_x0003_ßöÀ_x000B_Î@_x0003_ø_x0006__x0005_	_x0011_À_x0003_s_x001D__x001C_!QÊÀµ¬_x001F_Þ&gt;Æ@DKÀ£ÁàÀ_x0003_¥_x0007_§b´È@àGZÍããÀ_x0003_íÑ³Ù¼º@úí¯nÇ@_x0003_/Ê._x0014_º¼ÀÀ_x0001_&gt;/¥ÑÀ@îeàáÀÀ_x0005_iÄyAáÀÇ;Ü³Ì@_x000C_±&gt;_x001D_·áÀ¬s5¢ÏÀi³_x000C__x0005_4ÁÀ_x0003_|ãPÓ@_x0003_ôy[_x0001_ÍÀ_x0003_ Ë_x0019__x0011_"ÔÀ Mõ@3àÀ_x0003__x0018_&gt;¦Â_x000F_@å÷ñ½ËÀ_x0003_¶ïs&amp;¯À_x0018_¢0_x0003_÷È@ÀUëò_x0002_ÖÀ_x0001__x0002_·WNåØÀ_x0001_£$UõûÓ@_x0001_0dÁdÖ·À_x0001_[|:&gt;;ÜÀ_x0001__x0003_g$±_x000C_ÓÀ_x0001__x000C_ªLÛÜÀ_x0001_9CÆØ_x001C_àÀó!¡eWÀÀ@%_x0002_è_x000D_.ÒÀ_x0001_Aÿ_x0018_eÒÀØ­_x000C_BãÀ±ë¥_x0015_$ÁÀ@Y_x001A__x000E_ÜÀ_x0001_TÀd´×À_x0001_pîì_x001F_í@_x0001_¼Z²ÕÝÀ_x0001__x0010_ñ³¯À&gt;A§_x0006_EÑÀ_x0001_¬Dbb1ÃÀ_x0001_LÈì5&gt;ÅÀ`*i_x0016_#ëÀ@²!_x0018_*SÞÀ_x0001_c.ö¾¸ÀPK¦BØÀ@®+ÞÀÌCè`ÀÅ@_x0001_é&lt;36S¼@p_x0008_³üá@_x0001_Ï_x000C_7QÞÀÀ$x°")ÐÀ_x0001_Pz6a·À_x0001_þR8_x0001__x0003_øø·À_x001B_|1|_x001E_ÌÀ_x0001_¤ðX¾ËÀ`Åï ãÀ6à7W@ÅÀ`D&gt;Ú-çÀ`×ÁNðâÀ¢ó¹gÐ@_x0001__x001B_íêÐÀ_x0001_Ý/.æÀPê:IÉÀ _x0007_;Ë÷äÀ_x0001_#L4¤ð¿@_x0001_àå_x0002_ýÀ_x0001_hÊ_x0011__x0012__x0003_ÜÀ_x0001__x001C_\ìÀ_x0001_ÿ{ÊãyÒÀ@RØ6T_x0017_àÀ_x0001_Ü_x001C_ô_x0001__x0019_½À_x0001_¡PiÚ{×À_x0001_°ï_x000B_%þÀ94_x0005_T^ÃÀ_x0001__x0007_®ü¹À Èi9±ÚàÀ_x0001_HÍ¯À_x0001_4._x0001_s¯@@Lz_x0004_ªvÖÀ_x0001_4b #À@U¬a-Çå@ànàSÛÆÀ_x0001_ÕH|§eÖÀ_x0001_Ìî²Ð¿@_x0001__x0004__x0001_8IØ¥&lt;»À_x0001_?ÐJz¸À`ùëDçÀ_x0001_ØIÌ_x0018_@_x0001_°l_x0004_ðF@_x0001__x0019_kó_x001F_ùÂ@_x0001__x001D_y3æÂÀó0_À·Ä@_x0001_y±×&amp;ßÀ_x0014_-_x0017_|ÆÀÖ%HÇÀ_x0017__x0002_/_x000F_ÇÀ_x0001_zs.{ß@_x0001_dkå®©ÀÈ_x0003_aÚ±Ì@_x0001__x000E_(CñÌÅÀÓæØZÒÀ_x0001_Nò tî¨Ààj'X_x001A_äÀ@8ÀZÖÀ_x0001_Îÿ¸Uy§À_x0001_[e ØÀÀz_x001B_ûRNßÀ_x0001_É­U|-ëÀ_x0001_\²_x0002__x0018__x000B_ÕÀ¹þ^÷{ÀÀ_x0001_çª_x001B__x001B_GÞÀõ(ÇLQÜ@JåvhäÀ_x0001_ü_x001F_qb@_x0001_ªäv&lt;ö³À@_x0018_8__x0002__x0004_¢!ÕÀ@;î$&amp;¢âÀ_x0002_táûÞº@_x0002_2¡òÒ¢@ ¿ípj_x0007_ãÀÀP@«ëóÑÀæ_x0003_µ»ÞÀ_x0002_D1fE´ÙÀ@H)Ý_x0011_ÓÀ_x0002__x0001_ä¶±SÒÀ_x0002_ä-öú	@_x0002__x0011_Þ×º@»_x0001_Æ~ÌÀ_x0002_Ì·qÅÀ_x0002_pd£-¶@_x0002_µCøÚÞÀ_x0002_°êÆKéËÀ_x0002_tZ]do¹@_x0002__x0007_ç'-´@ÀRÂ-µIÓ@_x0002_=9Îw§êÀ_x0002_G6AÀ@@B»áÞÚÀ_x0002__x001F_fäU_x0008_ÀÀ _x000B_=n_x0019_JæÀÆ^ ÇÀPtEµ_x000E_Ð@_x0002_În?¡À_x0002_Îm}úò§À_x0002_õ_x0008_Ð@@Ö¯_x0013_üGáÀ@f4_x000F_ìäÜÀ_x0004__x0006_@0K_x0013_v×@à_x001E_'½ÊâÀ ÑCÝ·äÀHô¯ªÔ@@_x0010_Øõ_x0001_©ÝÀr»EµÕÀ _x0012_WçíÀ&amp;76­Ä@`,ée¹èÀ&gt;_x0001_RÆ@_x0005__x0014_J|_x0005_ÜÀsU¾A×âÀ éT_x0002_[õæÀÜ(u?½ÛÀ5ÑöÍáÉÀ¶_x000D_WA_x000C_ßÀ@ÔÃÔÀ_x0004_¦_x0004__x0012_V&lt;­@_x0004_Ü_x0003_t[¥À_x0004_%¾í_x000F_N´@_x0004_§0iÏ­Ð@ xëmÙåÀ@LáîØÀ`[Âó¤§æÀ_x0004_5_x0014_P#·@`"ïªåÀ_x0004_ÚhG¿R¿À_x0004_âíÄ5_x000B_ÆÀ_x0004__x000F_[÷zs½ÀÀÆóÐÎÁâÀÀä©³ÞÀ_x0004_U¿_x0002__x0005__x0002_´@_x0002_._x0014_Nõ6ÐÀ_x0002_TÕf_x0003__x0006_@_x0002_s_x0007_*\²À@cÌv_x001D_×ÕÀ_x0002_.Põ5ÎáÀ_x0002__x000B_èypñÇ@À¾ÚÆÖçÀ_x0002_¦½§¢ÍÀ_x0002_ûÐ$O¼ÌÀ_x0002_x_¢`_x0004_½À c_x0012_¯Úã@¹]HrçÀ_x0005_³öbÊ@@ÞíÉ~_x0013_ÓÀ_x0002_u¼·ÛÀ_x0002_hVr¥¤ÀoÝõc_x0003_ÛÀð3bð|ÇÀ_x0013_nÚ|ðÍ@"_x0001_­ØÀàn_x0003_5k=äÀÀ¯ÞÙ¼àæÀ_x0002_õo¥M¿À`þ|³´áÀÀ&lt;âöBhØÀÖ0¤èÑÀ@Àqg0èÀ@i~I¹ÜÕÀ_x0002_yW_x000F_À»@T¸_x000C_ÎÀ_x0002_2¨û÷ÉÀ_x0001__x0002_÷_x000C__x000D__x0008_¥æÀ@\'ZäÀ_x0001_ö&gt;§UÙ©@_x0001__x001E__x0003_/}±ÀÀ3_x0015_Õ@ÕÀàC_x000D_ óþæÀ`²õ_x000E_áZäÀ_x0001_.ªY©ü¨ÀF$Ä@@_x001A_ùIJãØÀ_x0001_èÔÒ_x0012_¶À_x0001_àP#`_x0017_×À_x0001__x000C__x0017_|_x001C_¦@À[¾zEÛÀ_x0001_â~8Á@_x0001_F_x0014_¨lÎÀ_x0001__x0001_ËT@JÆDÄÀ@ÇÈ7O_x001F_ÖÀÀH&amp;r(_ÜÀ@"_x0019_§õ_x0002_ÐÀ_x0001_M&amp;¾	7¹@_x0001_ø:$_x001B_G¤À_x0001_·^Ê&gt;ÂÀ_x0001_z_x000E_»	­ÀÀCÞ°ßÀ¹Þäú\À@Àu©;!ûÛÀÀ_x0010_yUc¼ÞÀÀC_x000E_ü_x0005_}ÖÀ_x0001_?÷_x000B_pîÁ@_x0001_bXÉ_x0001__x0006_¦&gt;ÄÀ`_x001A_Åw_x000B_(âÀ_x0001_è1¦»@_x0001_à|~QþÉÀ_x0001_ðÖn¸ÊÀ_x0001_/gJ_x0003_º@_x0001_#ázá£ÉÀ_x0001_¸7$÷ÆÀ Ð´6_x0001_àÀ_x0001_!_x0014__x0004__x0008_Ò×À_x0001_É|W.`Ð@@fçø¨ïÀ_x0001_ÒL_x0002_/P @_x0001_v|_x0010_Æ²@_x0001_v®_x000D_¡À_x0001_´¼_x000C_/ßÀsËÑÏÀ_x0001_ò?·@@G`GÒÀ_x0001_Åq¾þjÓÀÀùlåÓÀ_x0001_x&gt;·¯Þ«À_x0001_(®ä&lt;,¢À-_x000C__x000D_ Å@_x0001_*_x001A_q'+Í@_x0001_FxªRÄ´À_x0001_¸¯ÀÀ_x0001_f½ßWÈÀ@]ÙgVÒ@àTíâQqãÀ@=Ø_x0005_ØÀ6óÅWÂÀ_x0001__x0002__x0001_»*_x0012_¸ºÀc^Ì	ÂÀG-k.Á@_x0015_Y«OÊÀYðs_x001F__x000E_ÇÀ_x0001_ö)æåÀ@¾¶ä-äÀ·0«SÒÀòí«jÒÄ@_x0001_Ð @À_x0001_ Ð÷HÂ@`.c¨|_x0011_àÀ_x0001_c5!ÏÍÀ@c_x001E_¹ÕëÛÀ_x0001_}%Ü&gt;p¾@~_x0019_XÙRÂÀ`_x000C_&lt;ð|âÀò.ª#ÆÀ_x0001__x001B_Ñ»PKÃÀ_x0001_iI#×ÛÀ@åàñÎÔÀ_x0001__x0014_fA«_x0017_@_x0001_v`ë!k¹Àà­®¶§çÀÀO&lt;ÊëÒÀ,ÉK¡©É@_x0001_þ_x000C_®°ÛÀ_x0001_;3_x0019__x0011_k·À_x0001_YcïÓ¥ÉÀÞú_x000E__x0013_úØÀ_x0001_¨Lo²ÀÒä¨_x0001__x0002_	âÃÀ_x0001_÷_x001A__x001B_¸ÂÀ_x0001__x0002_«f½¸@_x0001_µ8ÿ¸@_x0001_¸og_x001B_Î@Àò@ÙwoÝÀÀ_x001B_vëaKÑÀ_x0001_L§_x0019_E¶@_x0001_Ì°ÄÚ´@`øÚKáÀ_x0001_ïÆN@UÒÀÀ_x000C_¿_x0014_U§æÀ_x0001_Þú[S³@_x0001_¹½¸U¸À9sÏâÀ_x0001_&lt;î?&lt;Æ@ÀìàÜê¨Ö@_x0001__x0016_õ üÔÀ_x0001__x0018_Wc_x000E__x000E_À_x0001_æ´-ÐÀÀÿn!fÕÀ_x0001_ó"æíÑÀ//¨Ã¡Å@àË_x001F_Ú_x001B_0áÀ_x0001_À*_x000C_@_x0001_ÈoÖ_x0013_0­À_x0001_Õ¶RÎ¹@^]m_x0017_ÅÀ._x0019_»¢ÈÀ_x0001_º æï³@ÀçñüÖÒÀ@$2ff×À_x0002__x0004_ÌYÖÎÉÀÀÒ_x0004_/¡ÓÀ_x0002_tv$_x0014_´À_x0002__x0010_ÂßÌÜÓÀ_x0016_*_x000C_­ÃÀ_x0002__x0006_¡_x0011_Õ_x0005_Ô@ÀÒ¥_x000C_2ù×À_x0002_¢_x001F_¾d¢@@ã	äqqçÀ_x0002__x0014_J_x001C_YT«À_x0002_qe (»ÂÀ_x0002_Þ_8	~±@_x0002_ÊZ×ÁÀu÷ùÞsàÀà{hCãÀ_x0002_Jù½C«À ©{_x000D_åáÀ_x0002_EÁB¹_x0012_¼À@t(Øæ@_x0002_!yt¦ªÐÀ`.Ù_x0015_{åÀ_x0002_*ì06Ï@_x0002_×w_x0005_Æ`º@_x0013_¤å5åÀMáøÂÀ_x0002_s_x0001__x0003_Â¼¹À4õ£¯_x001C_Ñ@@-à8Ò@`589v_x0008_áÀ±~ÂÀ_x0002_s8:ñ¸@Í _x0003__x0004_È¤ËÀÀv_x0007__x0016_ÍäÀ_x0003_ÈË/æ¬À@	3#"âÀ_x0003_R+_x0013_wª´ÀÀ§6º&lt;Ú@_x0003__x0014_2ýªâ½@_x0003__x0016_Û_x0018_÷ÂÀávºÚÀ_x0003_Ø_ç&amp;_x001E_«À_x0003_bµ®ýÁ@_x0016_Í5·×À_x0003_;´ä×_x001A_±@_x0003_B8üNlÂ@(ÿpìñÚÀ_x0003_éñ9gÕÀ@vF_x0002_Æß@_x0003_Olï¿@_x0016_8`Ê&lt;ÕÀ_x0003_Y_x0001_ÏI~ÞÀ[´_x0005_!À@_x0003__x0006_´_x000C__x001D_ÅÀ é¿9.|îÀ_x0003_uñaûªÖÀ_x0003__x0003_²ø_x0012_Ó¯ÀÖ`rÒÀ ÷«/kjã@ÀÆõR^ÚÀ_x0003_$¾QâáÈ@_x0003_ä_x0019_ØµÀ _x0010_]¬5ãÀ_x0006_Q$_x0018_ÜÀ_x0002__x0005__x0002_ß)&lt;Zh@_x0002__x0004_´kÓ0ÉÀ_x0002_üÎ_x0005__x001B_@®À_x0002_Úß»ªÀÀÚPì®Ð@@ñØæ_x000C__x000B_ÓÀ_x0002__x001E_Ïá5ÎÀ #_x0001_TàÀ@÷Væ»×À·Ác_x000F_OæÀ@0P'ÕÒÀecûçsÛÀ_x0008_øÒuPÑÀ_x0002_U/Ó_x0015_|°À_x0002_7_x001F__x0006_ÏÀ_x0002_p}¥¯tÌÀ Æ_x000B_~IèÀ_x0002__x001D_LÜÝu·@_x0002_Ïï_x0018_é¹@_x0002__x001F_ª_x000D_°À@txzòfÝÀ_x0002_ÝKå_x000B_ÐÀjéqIÁÀP_x0005_¡yÔéÀ_x0002_xhÍ_x0003_?¯@_x0002_Ë1a¢ÿÍ@bD{`¸ÊÀ_x0002_¦oM_x001C_l¯@@¥8öäBßÀ3_x0003_Y_x0002_Ð@À¾%ÈÒÀ_x0002_æïd_x0001__x0002_í·ÆÀ»,ó	ÓÀ_x0001_`ZÄÁ_x001B_ÊÀ_x0001_í«¯«@_x0001__x0019_ÇÂéÍ@©8±ÈÀ_x0001_BFî#­À_x0001_¼_x0008_(P4@_x0001_]$rpèº@_x0001_Yü¯2ÞÀ ^¸K+¶óÀ_x0001_'_x0006_HÇß»À@=^¦_x000F_áÀ_x0001_ên;îd©À_x0001_l©ù»Í@àwÄDÑÈæÀÀ+_x001A_&gt;ì¯äÀÀ_x001F_,·_x0003_+èÀ@ô$_x001F__x0014_âÀ_x0016_¯3îdÆÀ_x0001_$|2JÍÀ_x0001_ÄÖÏ_x0010_ûºÀ@u|±^ßÀ@ÈtTcÝÙ@_x0001_PâÉãÀ`±òwâãÀÀ6´°:ÛÀ_x0001_p¤_x000B_ìA{@l/?O­åÀåÐª_x0001__x0004_ÉÀ÷ù¹ÖÁÔÀÀFJ±_x0003__x0001_ÛÀ_x0001__x0002__x0001_ÀøÄäºÀçú_x001C_ÂÖÀ¤-{#ÇÀ¿(ÅÚæÓÀ_x0001_á³½À@ÿ*¤jçàÀ_x0001_O_x000B_SÓÀÀ£@FJòáÀ_x0001_i*	Ù_x000C_·ÀÀÏý_x000E_ÿ®ñÀ°VÍÄÖÀ_x0001_Ãóù.åÀàXu_x0005__x0015_àÀ êáy_x0006_÷ÀÀ1*¡Ã¥ÛÀslz*_x000E_ÔÀiÎuÂJÇ@ ª¼v¤å@_x000F__x0014_ygÅÀ@_x0014__x0008_ ¯÷Õ@_x0001__x000C_W_x0007_t¯À_x0001_¡«ô&gt;¾ÊÀ@_x0006_ÆãñÀ@Z_x000B_±lÝÀ@4°Ò[ÐÀÀ©¬pÔ@E´Õ/NÌÀÀÍ!_x001A_ØÀ  ÙBãGâ@wÀpg8ÜÀ@_x0008__x0007_°bÒ@ÀÍÍu_x0003__x0004_Ø"Ò@À²TyÿÝÀÀÅò¶Ø@ª³q_x0006_gÍ@_x0003_«_x0001__x0002_M6ÎÀ_x0003_ØD_x000C_0ÅÀn_x0007_òcÉÀÀýÈ_x001A__x001E_òÑÀ_x0003_Å_x000D_Äý{ÎÀV_x0019_8cÝÀ_x0003_DøzºÀ38ê=Ð@@ÔÌj¼ÜÀÞ×ek_x0011_É@´Si%#ÊÀëäO_x0006_îÆÀ_x0003_Uü_x001F_¨µ@²q_x000D_­ÅÀ_x0003_v¢¾¡ÃÀ`÷ãB­_x001F_åÀ_x0003_ /µµÀ_x0003_P@áµÀ_x0003_(ÇóÁÀ_x0003_ '`~·À_x0003_Æ$_x0003__x001A_µÀmÝõÀÀ_x0003_øIöø@_x0003_¿ø¬ç®À@ÞÃ¡_x0016_çÀàba±¼áÀ@ß¶_x001C_}ÖÀ@S_x0018_èßÀ_x0003__x0004__x0003__x0002_0_x001E_¾ßÀ_x0003_¼ýN¸­²À¸ßÐ°+Ø@@!·bµ_x000E_ØÀ_x0003_0;ÜË®À_x0003_JavÊ¼@_x0003_0cë»@@Þò[ÙÔÀ ø_x0011_§ÚÕíÀz_x0019_G¶ÃçÀ_x0003__x000B__x0018_NáÆ¹@@Õ_x000C_Þ¹×@_x0003_TàEÞÀ}ó_x000F_6_x0011_ÓÀ ~¹¨_x0017_ã@_x0003_Àì/_x001C_²À_x0003__x001D__x0001_Ò£aÑÀ_x0003_£ëC¹ÅÀ_x0003__x001B_Ì	´@@E.{;×À_x0003_WÞ¦/ÝÀ_x0003_ú&amp;Öø¬ÕÀ@Gþú¤L×À`7Ã_x0008_QãÀ_x0003_¶Ó!+oÏÀ@ Q	ãÇèÀ@ìS¬°_x000C_ÛÀ@_x0013__x0014_;Ó´Ú@ÃR£;kÐÀ_x0003_u¯Ëo·À §ÜÈ|ãÀ·ø_x000E__x0001__x0002__x000B_ÃÝÀ_x0001_¢}skÑÀà¿:ê£(âÀIÝ¿¯ÄÀ_x0001_ð_x000D_/Ã,@_x0001_éµ_x0012_Î_x0001_ÐÀ_x0001_âéhû_x001F_£@_x0001_/Y¶p;ßÀ_x0001_újV{ãÀ_x0001_IZ×Ñz»À_x0008_F·¯ÆÀ_x001B_r§ÿÎÀàì½Äm#á@_x0001__x0016_^_x001E_»³±@_x0001_¦§&amp;¯}ÃÀ_x0001_`_x0002_Ê-VÀÀT_x0012_ªrïæÀ_x0001_¦rù½È£À_x0001_Õ_x001A_,eÀÀ_x0001_ÌZN±²@àËíãÐËãÀt°*½ØÍÀ`ð\e_x000C_ÇÀÞ÷\EÕ@_x0001_ßmåÅ_x0002_ÑÀ_x0001_ ðü~¦ÀÀfÔµë#Ô@ÀÐjX¤ÕÀ_x0001_Ç|Á!%ÄÀ_x0011_cë¡@Ò@_x0001_-Ñ_x0010_£àÊÀ_x0001_ËýïûÉ@_x0001__x0006_@ 9PÛÀ_x0001_Dï^½@£×¦uåÒÀ_x0001_õ_x0013_Òx_x001D_ÏÀ /ÝÉxäÀ@ò_x000E_I-×À_x0001_ZL}n¥@~Ö·ÍßÀ_x0001_¢_x0005_¯âÂ½@p_x0004_;@ôÒÀvãE_x0006_ÆÀ ûT¢ãÀ_x0001_,a°²$ÀÔ_x0003_GôÅ@à_x0014_%¢|áÀ_x0006_·ùñ_x0010_ÞÀ_x0001_ÝyÛ_x0019_ÜÀ@3BZéÔÀ³õ_x0011_Ã#ÁÀ`kº£VçÀÖÜ5R8À@À@;8E²ÔÀÀ_x0001_ÎçÅÒÀ£R@ö{ÁÀ_x0001_|{j5£À_x0001_ÏuDêÉ@@AHd ðÒÀÙÚ=_x0002_âÀ`®ooªáÀ_x0001_Ä§¡j0ÖÀ_x0001_záNÄÚÀ`°N²_x0003__x0004_·5áÀ_x0003_¡Â½_x000D__x0019_¸@À_x0002_¸w]=ÚÀ@ôÛ!ÜÒÓÀ_x0003_à_x000C_7»@_x0003_`£øC¸@àH_x0013_RîQäÀ_x0014_­EjÎÀ_x0003_x¯ëM¹@_x0003_¦%ØoÂÀ@j_x0011_ë|ÛÀÀ_x0010_åb©ØÀ_x0003__x0012__x0010_¯[é À_x0003_WÞs²ÀaI¤ÈÀ_x0003_èÛ_x0003_=ÙÀÁ¤(¸`Í@FÙ_x000B__x001E_­ÃÀ_x0003_!ñc7@_x0003_'Ê#_x0001_ÆÀ@RHû1ßÀ@ðÙ6öºÔÀ_x0003_ ,ÞÚ+«Àâ: fØÀ_x0003__x000B_ó´qÀÀ_x0003_W¾¦°ÐÀ_x0003_Çýt¼ÅÀÀ@xk¬bçÀ_x0003_Ì_x0018_ø0_x001C_¤@_x0003_Pÿ_x0002_Yi@_x0003__x001F_&lt;dtÀ@@rZ{[ÒÀ_x0001__x0002__x0001_`¸÷Zg°@_x0001__x0004_Öüj¹À_x0001_äbá¯f@Àè1Ö]½Ó@_x0001_f`"ðÈ@_x0001_¤úRUÌÞÀ_x0001_äCÌÅÀÀaEÂNõÐÀ_x0001_EÃ_x000B_¸À_x0001_Þá*_x0006_Ú³À_x0001_x`ßÚ[µÀ_x0001_¸RsQ6@_x000E_[B_x000E_×À@_x001D_&lt;þÈCÝÀÀðn¦_x0015_AÔÀ_x0001__x0010_müe¤@_x0001_ø¿Ä_x001C_«ÉÀ_x0001__&lt;ãÝÂ@_x0001_Ç}_x000E_cÇÀ yÖUÑ&amp;äÀ_x0001__x0002__	^£¥À@;£_x0019_Ò@_x0001_*Dc_x0001_1¢À_x0001_O_x0018_OÙÀ@ð±Y%Ü@_x0001_ Å{Õ_x000C_ÀT®#hæÍ@Àe¹3&lt;ßÀàl	n/òÀ_x0001_¾_x0007_0ÄÀ_x0001_ÖzÊ»À@¿Õ__x0001__x0002_iÄÒÀ_x0001_P»hÌ·±@àý^àäÀ_x0001_áÉÌ&lt;Ó@_x0001_X«j_x001A_ØÀ_x0001_{mMÜÀà?^k´àÀ_x0001_7®ýh·@`_x0013_û M_x0013_åÀ_x0001_Á°®5êÏ@_x0001_"â,ßÀ}}h=ÉÀÀ/"ø¬ÛáÀ_x0001_5pÌeÂÀ_x0001_¬Þsº°¯@ Ø^dÖåÀ_x0001_»#£[¤´Àà_x0012_ÂYiãÀÀ_x001E__x0005_©ÒÀC_x0016_¤o'ß@@3UC(ÝÀ@ôZ_x0006_Ñ@_x0001_ù_x0012_ËÔÀ_x0001_0_x0008_¬ÍÀ_x0001_2_x0013_b	&amp;¢À_x0001_¿È6MÅÒ@_x0001_­_x000E_m_x000D__x0018_º@@._x000B_êùHÔÀ_x0001_n_x0010_/ÍÚÀ_x0001__x0015__x0019__x000B_ªµÀ_x0001__x000B_»¾Ð"¼@_x0001_6¾¬5ý©À_x0001__x0002__x0001_¢_x001F_ÝÈÊÀ_x0013_é¼sãÀ_x0001_@º$TÝÀÎ@_x0002_ÞâÀ@É;÷ÚÀø¿ZtÆÀÀ_x000E_ÏÄñØÀ JòzZ$åÀ`^s&amp;_x000D_íÀ_x0001_¬_x001B_²É_x0010_ÃÀ_x0001_k_x0017_§ª)ßÀ_x0001_¶þxUÕÀ ¾Y6_x000D_îÀ_x0001_Ù¨_x001C_+Ú@_x0001_hÿÿ¿¸À_x0001_ÖMQ+ÑÀ_x0001_]Ûè¥ÕÀÀÿevâÖÀ_x0001_+P5ý'ÁÀÞÃq_x0016_ÄÀ_x0001_¯ÓkÔë¿ÀÀÐ×/ò_x0001_ÐÀ_x0001_ :"ës@ð_x0008_^ÐÀ_x0013_IÎ_x0005_)ÛÀ_x0001_í71eTÏ@_x0001_gÿ_x000C_¨æ´À_x0001__x0007_R:í¡±@_x0001__x0017_ÿ-ÆÀ_x0001_lÈØ\ïÀ@_x001E_ìl_x0019_UåÀß¦_x0001__x0003_ëÏ@_x0001_û·nw½À_x0001_ÿÊmHpÇÀ_x0001__x0001_ö_x001F_âÅÀ_x0001_í²_x000D__x001B_ÆÍÀ £}åê_x0004_âÀ@_x001A_&amp;ºøÀ`ý_x001D_Ç6ùêÀ_x0001_4ëÛÖßÀ_x0001__x001F__x0002__x0001_;ÄÀ	Å_x0010_H¨ÃÀ@²¡ùÝÓÀS3ÎjSÊÀ_x0001__x0018__x0004__x0006_¸Àà±¦Æ¯äÀ_x0001_-éÔBeºÀÀ!f) ÞÀÀF_x001B_«ÔCØÀ0~0QÙÃÀþ¹´ÑÀk_x0005_gU¾ÍÀ_x0001_µBêx£º@É)ñÌÀ_x0001_îØ_x0016_òÛÐÀà²Õ_x001B_'uêÀ_x0001_TIõ²Àày_x0007_²J_x001B_äÀ_x0001_'`¬²_x001F_ÊÀ\És_x0005_Ñ@òcä_x0011__x0018_âÀ_x0001_Pòbëw@_x0001_j$_x000E_¢¯À_x0001__x0002__x0001_ñÙ*Îu¸À_x0001_dK»»Ñ@ÀRQA{)áÀ·õ8pzØÀWïÃáÀ_x000D_òùÃÖÀ_x0001_t­øP±À@î@£ûPãÀË»b]ÉÀ_x0001_ä_x001B_¸û_x000C_¿À_x0001__x000C__x000F_qIt¹ÀÀ5#ô_x000F_1Ö@_x0001_yM.Ð@_x0001_¥ÖÛ&lt;-ÏÀàX_x001F__x000D_°?æÀ}_x0010_.¥FàÀ_x0001_¨ygÅ@_x0001_ÿª~ºØ@À_x0011_PF{ÊÙÀ_x0001__x0001_ê_x0015_äÃÀ_x0001_oý'²¾À@G|9MäåÀ¨4_x001F_v&amp;ÐÀ_x0001_Ö}t±gÄ@` Ï2ÞªäÀ_x0001_BàÐX·@_x0001_²@¢þÑÀ_x0001_(__x001E_V@_x0001_wÚkÕÀ_x0001_±[;sÊÀÀøA_x001F_áÀ_x0001__x0010_ÿ¦_x0001__x0002_ô[¹À_x0001_Ø_x0016__x000B_.ÀEÙr¹Ö@_x0001_ýÛ#ÏÀ_x0001_`,øÔ°@_x0001_v¢À_x0004_íÀ µ_x0004_éàÀ±4w³ÍÀ¥+G\ãÀ_x0001_êMwÁÆ­@_x0001_`¬ kÀÄæÒk]Ò@_x0001_%_x0004_þ_x000F__x0013_ÈÀ_x0001_Gé½âÂÀ_x0001_rñ¦}²ÀïYÌ°ÐÀ_x0001_¥_x000B_êøÂÀ­_x0001_B«_x0017_éÀ-´X;êÀD_x001C_}¼ÎÀÀ4`!T&gt;Ò@_x0001_ö&gt;_x0010_â_x001C_À@_x0001_9¿¿ßD´À_x0001_!¤gç¯ºÀë¸ó]ñÇÀ_x0001_bä{ÓÈÀ@7h_x0010_«nÓÀ@êÖ_x0010_ÌãèÀ_x0001_¾Ç²Ì@Y_x0013_ÏûtßÀÀÒÓÐ·ÖÐÀÀ_x0013_?Åé×@_x0001__x0002_@)6£Ø@À_x000F_²N_x0004_ÞÀêSÂ@À½S~ÔÐÀðC|òàÀà_x0005__x0003__x000C_fÜàÀ¥¾FbÒÉÀ_x0001__x0001_*ì°À_x0013_	¸Õ$ÄÀ_x0001_fB3¡À_x0001_:©MéºÀ@_x001F__x0001_ÔÚÀBéÎÀ@ß¯K,=×@_x0012_ÛD¯fÎ@_x0001_R¼ÄCþ½À_x0001_QPßÊÀÊì@Ú#ÆÀ@â×÷ü_x0002_áÀ_x0001_!ÀÏ5_x0007_Ä@_x0001_¯H6&gt;ä¿À_x0001_ª3ë3[À@_x0001_Ö	Ê_x001F_«@_x0001_¬s®N_x001E_¿À_x0001__x0007_(DçÉ@,ùËÀ@_x0007_F¸³ëÀÎï qgÄ@_x0001_U_x001E_ïþ¦@_x0001__x0003_k_x0006_0½ÀÀç_x0014_5tÚÀ_x0001_CN_x0001__x0002_*Rz@ó9f!_x0015_ßÀ_x0001__x0005_Ç_x001F_c_x0017_Ç@ /t_x0007_îaäÀ@gaP_x0007_»íÀ_x0001_x'G½_x0008_²@@´_½tÕÀ_x0001_éó_x0010_ËÍÀ_x0001__x001D_Þ&lt;¼¤ÕÀ@zF =ßìÀ_x0001__x001C_8yÃ@_x0001__x0008_òì_x000B_]°À_x0001_¶ãc`¢µÀ@ð\¹riÞÀ_x0001_°¡î'¬À#iÔÿÍÀ_x0001_³º_wuÍÀ_x0001_Û\ÿ½@_x0001_óBàåÆ@é´&lt;»_x0011_Ä@_x0001_CÏÕú2ÀÀæ5¡ÕÀªpÅÀ_x0001_äOHbÀ_x0001_´÷ü¾T§ÀÀnBf©×À_x0001_Q|ïU_x0018_²À_x0001_lç7©^ÖÀ 2 ÇýàÀÀ&gt;E$í×À@jP§1ÓÀÀkËb÷âÀ_x0002__x0004_À»&lt;pÐ@À_zM_x0019_ÒÀàJ¹_x0003_À:èÀ@"Ý!¬ÐÀ_x0002_ ÂîÅÎu@_x0002_Ew\_x001B_ÄÀ@EÁ£1ÛÀ_x0002_Ézt_x¶À_x0002_åí'6Å@À_´²åÀ_x0002_êò|oÂÎÀÀÁ8]µÛÀ_x0002_ÖzÔòaÁÀ_x0002_HKèo¾À@_x0017_·GåºâÀ@7ÈçvFÚÀÀPáÄJ·ÔÀ_x0002__x0019_Å_x0006_½ÝÞÀÁÎ±ëDÁ@_x0002_@_x001C_Axv@_x0002_þó¸üÖ«@ Eß_x000B_éÝäÀ _x0005_¯Z¸äÀ_x0002_ã­Ð_x0001_ÌÀ@?!tæàÀ!¶æt¥×À_x0002_oÙke¸À_x0002_J_x001E_z¡³@I_x0004_/¿ÌÀ_x0002_;H_x000E_é¹À_x0002_ò_x000E_²_x001D_ÓÎ@ xüF_x0001__x0002__x0003_õáÀ_x0001_y_x0002_~ÆÕÁÀ_x0001_?%î¼À êZX_x0011_àÀ_x0001_~_x0008_QªV¹@Àq_x0004__x0005__x000E_×@ÀQ{*6täÀ@UFÙS­ØÀ_x0001_päÜ"À_x0001_âg_x0017_gs©@`1À_x0008_ôvà@_x0001_o_x0019_E_x0019_Å@@di_x001F_ÙÀ@!-5Î?ÓÀ Í\_x000D_âÀ_x0001_ÑuÀN_x0012_ÃÀ_x0001_¾Ïo;ªÀ@_x0007_ÖOD1ÖÀ_x0001__x001E_}hÕÏÀé´HÍÑÀ_x0001_Û_x0018_!f9¼Àà?²d_x0004_êÀ@âadéÀÀ_x0018__x0017_SÓÀ`TÅ9ïçÀ_x0001_	[_x001A_·¾@@2îñjÐ×ÀÀçÏÅsÔÀ_x0001__x001E_ò_x001F__x0010__x0004_¤@_x0001_¼¥±ÑÀGÐ1uiÓÀ_x0001_ ÜäªÀ_x0001__x0004__x0001_ç¾4KìÀ{eO¯È@À¸&lt;©¹ÛÀÀ¾ A7_x0004_Ô@_x0001_ÆDjÜÀ`sÙxHåÀ_x0001_}Ç0_x0005_¼ÑÀ@®&lt;q!Ó@À&gt;Ò­dÕ@_x0001_^¨|ºÈ@_x0001__x0002_O_x000E_?êÀ@¹ßêOMáÀ_x0001_ÜZ_x001C_¾@áÙB_x0002_ÕÀóÂ¶äÓÀÀ_x000F_æéÑNØ@_x0001_6ïÓ_x0003_âÓ@_x0001_v­_x000C_úA·ÀÍl¨OßÀË_x0001_à_x0014_ØÀ_x0001_:B¦Õ@_x0001_à$¹À72ØÀ K¬y×hìÀÓ_x000C_×_x0014_çÀ_x0001__x0017_áöhhÊÀ_x0001_Õ_x001E_¶±@_x0001_wÙït?¼@À´L_x000E_ÕÀ_x0001_x1þÓÎÀ@D2lõéÀ_x0001_$È_x0003__x0004_÷«À_x0003__x0007_7_x001C_-âËÀ_x0003_YE_x0006_~2Å@À*´ÐìÚÀ_x0003__x000E_Ë9ø±@$}`¹£ÃÀàJ¥Í_x001E_äÀ`_x000D_ò_x0016_HáÀ_x0003_v³³t_x0014_ÐÀ@{_x001B_ýÜÀ ÍÄ(pÁáÀ_x0003_/=_x0018__x0012_ÆÀ_x0003_ªÍ«ÅÀ@¸_x0005__x000B_&lt;pÑÀ_x0003_­ü«ÇØÀ_x0003_?bÄêåÀ_x0003_®U&amp;iÑ¦@_x0003_µ%ö_x001D_$ÑÀ@Ö?×¿Ù@¾û_x0007_ÎEÖÀ_x0003_*l-y_x0001_Ï@_x0003_¿_x0002_ÒW¼@_x0003_º°¾_x0016_âÀ!Â`Ç@_x0003_Q$±ÓwÄÀÀhù¿=ÕÀ_x0003_Ôb_x0001_ÂÀ@ÙÚm_x0004_Â@_x0003_¬¹_x0005_&gt;À@à~»_x0015_X&gt;åÀ»¯_x0014__x001B_Æ@_x0003__x000C_áÐ·l²@_x0003__x0004_à_x001B_j­ÍeëÀ´es¹éÂ@_x0003_Ð3Ixâ@_x0003_tý¿TÀ­gî`Á@@Õ]S¤_x0011_ÓÀ(|_x001F_úáÀ_x0003__x0011_wZ¬6È@_x001D_ùÉ­±ÖÀ±ÿÕFãÀ À&lt;±dqåÀÀö¸ÙSæÀÀP5_x0015_éÉÖÀ´÷ÒÌÇÀÅ_x0008_$SýèÀ_x0001_åD:»ÞÀ@Æ»]+çÑÀ_x0003_è8yÎÀ_x0003_¦lÒr´À_x0003_h_x0005_ùµ@ÀfÝ¥×ÀÊ_x0014__x000D_áÀdl68áÀ_x0003_IBQo1ÂÀ_x0003_[ýO_x0017_°ÀÀ&amp;Å_x001E_	ÑÀ@»_x0004_'ÖÚ@_x0003_z,LëS½@à_x0002_q£ðÀèíÍWÌÀ/VÝ@£ÇÀbuG_x0001__x0003_kßÒÀ_x0001_¸o9è³ÀÀþÑ_x001E_JQÖÀ¥ÙÛÀ_x0001_Æ_x001D__x001F_KÇÑÀÀÉÏq4'ÜÀ_x0001_[3¯c¬À_x0001_Ðc²&amp;@_x0001_çþ}ö_x0017_Ä@wIELmÂÀ_x0001_AÆ\ÝÀ_x0001_Ð.Y0_x000B_ÀwÄ_x0001_Ù_ÓÀ_x0001_F£¸_x0002_Ó@ vzE_x000E_æÀ_x0001_÷gä-_x000E_Ì@_x0001_Êèm[¼À_x0001_®|àóÖÀ_x0001_ øFô¤Á@À?62_x0007_ãÀÀ #Ü*ÁâÀ_x0001_2ß_x0015_´K¿À_x0001_ÉÈH³ÍÂ@_x0001_ÖìV_x000D__ÈÀ²¢`ÊÖÀ_x0001_v©Ý¯®@_x0001_TÚ÷ð¨@@Ó@õßÛÀ_x0001_ø¢ÜiE@_x0001_XÇ÷n´·@_x0001_¨Ì)'°À_x0001_÷ê²À_x0001__x0002__x0001_Ò_x000F_¿ ®@_x0001_HíÅá@À_x000B_¹W»}æÀÀ_x0015_"uØéÜÀ_x0001_ä1_x0002_IÀ_x0001_ÿ^¶ÊÀ_x0001_­ï*ÄÖÏÀ_x0001_W`a¹@@ÆWyÝÀ_x0001_û_x001F_ShÉÀ3­¾_Ë@QP_x001E_RåàÀ_x0001__x001E_esí²³À_x0001_¶w_x0017_ù×À_x0001_æé_x001A_ëàÉÀ_x0001_r'GÒÒÊ@À×R_x0015__x001F_sáÀ@ó0:ãÀÀ$Ã_x001C_ÆÕ@_x0001_¯&lt;×Æ_x000D_²À_x0001_õ|´É£ÂÀÝ®­tÏ@¸]i_x0013_7Æ@_x0001_¸/t	«À_x0001__x0003_HfZµ·@_x0001_¥hÀ_x0001_1?PªÒÀ_x0016_6?töÊ@_x0001_ _x0014__x0010_^¶@_x0001_®1ùÓÀ_x0001_l*óóëÀÀ_x0012_§w!#Á×@!_x0019__x000C_Ä¥_x0003_ÙÀ!©@(ÄI´@/_x0017_ÄU"ÒÀÀ=µ¦¨iØ@@Ç_x0002_ ¿ÔÀä{×L¡ÕÀÀ[±ö#ÙÖÀ!_x0002_=)ª@ÀJ¾lEeãÀ@·4£×Ñ@!oË¯_x0012_ÔÀ!)Ë=_x0015_é°À!AêfnçÀ¯é_x0019_¨ÙÀ_x0018_»ù¡Å@_x0001__x000E_!!_x0002__x000E_!!_x0003__x000E_!!_x0004__x000E_!!_x0005__x000E_!!_x0006__x000E_!!_x0007__x000E_!!_x0008__x000E_!!	_x000E_!!#_x000E_!!_x000B__x000E_!!_x000C__x000E_!!_x000D__x000E_!!_x000E__x000E_!!_x000F__x000E_!!_x0010__x000E_!!_x0011__x000E_!!_x0012__x000E_!!_x0013__x000E_!!_x0014__x000E_!!_x0015__x000E_!!_x0016__x000E_!!_x0017__x000E_!!_x0018__x000E_!!_x0019__x000E_!!_x001A__x000E_!!_x001B__x000E_!!_x001C__x000E_!!_x001D__x000E_!!_x001E__x000E_!!_x001F__x000E_!! _x000E_!!_x0001__x0002_!_x000E__x0001__x0001_"_x000E__x0001__x0001_#_x000E__x0001__x0001_$_x000E__x0001__x0001_%_x000E__x0001__x0001_&amp;_x000E__x0001__x0001_'_x000E__x0001__x0001_(_x000E__x0001__x0001_)_x000E__x0001__x0001_*_x000E__x0001__x0001_+_x000E__x0001__x0001_,_x000E__x0001__x0001_-_x000E__x0001__x0001_._x000E__x0001__x0001_/_x000E__x0001__x0001_0_x000E__x0001__x0001_1_x000E__x0001__x0001_2_x000E__x0001__x0001_3_x000E__x0001__x0001_4_x000E__x0001__x0001_5_x000E__x0001__x0001_6_x000E__x0001__x0001_7_x000E__x0001__x0001_8_x000E__x0001__x0001_9_x000E__x0001__x0001_:_x000E__x0001__x0001_;_x000E__x0001__x0001_&lt;_x000E__x0001__x0001_=_x000E__x0001__x0001_&gt;_x000E__x0001__x0001_?_x000E__x0001__x0001_@_x000E__x0001__x0001_A_x000E__x0001__x0001_B_x000E__x0001__x0001_C_x000E__x0001__x0001_D_x000E__x0001__x0001_E_x000E__x0001__x0001_F_x000E__x0001__x0001_G_x000E__x0001__x0001_H_x000E__x0001__x0001_I_x000E__x0001__x0001_J_x000E__x0001__x0001_K_x000E__x0001__x0001_L_x000E__x0001__x0001_M_x000E__x0001__x0001_N_x000E__x0001__x0001_O_x000E__x0001__x0001_P_x000E__x0001__x0001_Q_x000E__x0001__x0001_R_x000E__x0001__x0001_S_x000E__x0001__x0001_T_x000E__x0001__x0001_U_x000E__x0001__x0001_V_x000E__x0001__x0001_W_x000E__x0001__x0001_X_x000E__x0001__x0001_Y_x000E__x0001__x0001_Z_x000E__x0001__x0001_[_x000E__x0001__x0001_\_x000E__x0001__x0001_]_x000E__x0001__x0001_^_x000E__x0001__x0001___x000E__x0001__x0001__x0001__x0002_`_x000E__x0001__x0001_a_x000E__x0001__x0001_b_x000E__x0001__x0001_c_x000E__x0001__x0001_d_x000E__x0001__x0001_e_x000E__x0001__x0001_f_x000E__x0001__x0001_g_x000E__x0001__x0001_h_x000E__x0001__x0001_i_x000E__x0001__x0001_j_x000E__x0001__x0001_k_x000E__x0001__x0001_l_x000E__x0001__x0001_m_x000E__x0001__x0001_n_x000E__x0001__x0001_o_x000E__x0001__x0001_p_x000E__x0001__x0001_q_x000E__x0001__x0001_r_x000E__x0001__x0001_s_x000E__x0001__x0001_t_x000E__x0001__x0001_u_x000E__x0001__x0001_w_x000E__x0001__x0001_ýÿÿÿx_x000E__x0001__x0001_y_x000E__x0001__x0001_z_x000E__x0001__x0001_{_x000E__x0001__x0001_|_x000E__x0001__x0001_}_x000E__x0001__x0001_~_x000E__x0001__x0001__x000E__x0001__x0001__x000E__x0001__x0001__x0001_+ßh£º@_x0001_ØµnÙÎ@_x0001_tÓÃ¢ÊÀ{_x001E_6çÜÀ@2kK&amp;KÐÀ_x0001__x0001_«ð~_x000F_ªÀ_x0001_¾	\t¼@`äì_x0019_ãÀ`Î&gt;ÌàäÀ@èõ½²ÁäÀ i.ÂïtäÀ_x0001_ªK¯½Õ¢À_x0001_@Üc¦_x000F_äÀ@d_x000D_ØXÐÀU¬I¹ÑÀ_x0001__x000B_À_x0005_er?ÐÀ`&amp;ÈîäÀ_x0003_~__x001B_ñÒÀ_x0001_1IâðÀ _x0010_OøêÀOÖròEÊÀ_x0001__x0008_P_x0011_¥è¼ÀÀè!Ä2îãÀ_x0001_&amp;³õa¾µÀp	èòµ¢ñÀ`VyÉÄUáÀj]¯QÐÍÀ_x0001_E_x000F_Úññ¸@_x0001_ l_x0015_AÞÀf#ÚÀXà@ÀÈ_x000C_¡PÇßÀ_x0001_ðØS÷ÚÝÀ`ÂåNg}êÀ_x0001_¿iWJ9¼À_x0001_à£_x0004_ÕÀ_x0001_Ë¢3ÙÀ¹¡J_x0006_mÝÀÀX_x0012_­óhÔ@_x0001_n~3_x0015_æ­À@_x001C_ôô×oØÀ_x0001_Ðdq £ÀÀ_x0011_¬¬J ÙÀ_x0001_Ô_x0007_3.¡@ [leÐàÀCF¹_x0002_äÀ _x0018_ÒÉlà@*&lt;_x0003__x0004__x001E_mÛÀÀø_x0015_x_x0001_ÝÀ_x0003_&lt;&gt;_x0008_VààÀ`_x000E_&amp;_x000E_Ì×ãÀ_x0003_¬5_x0002_\ÅÀ²òÈäÂÀ^_x001A_*B¿ÇÀVEÒ_x000D_ÁÀ@Áy¶dþá@_x0003_Àþ1´ÓÀ_x0003_ì¦Ãî±À@_x0003_{_x0008_N¥ÏÁÀ_x0003_RSg¬@ÀO_x000D_G%'ðÀ_x0003_´Ôw®¶À_x0003_e"nã¹ÀÇa_x0018_¬IÑÀ_x0003_ó¶¾gÚÀ@û_x0011_;'Ý@Ày%_x0011_IÝÀ_x0003_YüÄºÀ_x0018_wMìÌÉÀÀ[yh°6áÀ_x0003_À_x0006_Æu|@`Zr_x000D_ÆãàÀ_x0003__x000E_åKòÏÀ²asÀÀ_x0003_$&lt;!®À_x0003_ôû_x0002_O@_x0003_Î´Ó\ÍÀ Ø,_x0015_åÀ`£U_x001F_¢0éÀ_x0002__x0007_ÀÙA!&amp;ûÙÀ@(Xzâ2åÀ0gQT_x000F_ÁÀàÉpø_x001E_âÀnç£g×À_x0002_~_x0006__x0017_ºÀÀÈæÀEºáÀ_x0002_%t_x0019_ðUÇ@_x0002_°é¶%@_x0002_:rö¹¡@_x0002_V_x000C_gû&lt;ÉÀ_x0004_=¼Z'Ë@üÈ,ëÀ@ýB¾¨$ïÀ_x0002_àö~e@@ÿlg«0ãÀ`_x0017_~&gt;âÀ_x0002_MðôD¡@À£BÞKáÀÀ²ÉÞÀÀ"Ý_x001D__x001C__x001F_ÐÀ_x0002_ÚÜ_°ÉÎÀÈà¡Å_x0017_ÐÀ_x0002_ü²:[®Àª_x001A_}ëÀ_x0002_Í¯UV¾À_x0002_qìoµÀ_x0002_½_x0001_##ÙßÀ?_x0005_#7µâÀ_x0003_Üg_x0005_àÀ_x0002_á$õ¸äÀ_x0002_Q7Ç_x0002__x0003_ÅSËÀ@gÉp|ØÀ_x0002_Å^ÎÆWÂÀ|p_x0005_ç_x001E_ãÀ ý~0kµçÀÀBÒ_x0006_¡ÑäÀ_x0002_ÑSX_x0005_?ÀÀÀ®ñ_x000F_};ÝÀ_x0002_ÎáÝòñÃ@_x0002_µ_x0019_ìÍBÖ@_x0002__x0003_Ì_x0017_·´ÎÀ_x0002_ñÈM\æÀ_x0002_ùl³ÎÞ@_x0002_ÌãiÇPäÀÀÅv4[®äÀ_x0002_¥î_x0013_é¹äÀÀÅèÂs·ØÀ_x0002__x0002_þ_M_aÀ_x0002_Ö[¬²À_x0002_:ìùÁØ¸@_x0002_¸_x001C_¥2£ÀØû§âÀ÷ÌäH¾Å@@¤_x0016_¨_x0014_µàÀ@¦ û_x0004_µÓ@_x0002_ô_x0001_ÙP_x0010_×@=Ê%ÄãÀ_x0002_v_x0011_8oÀ_x0002_°cDTØ½@_x0002_Ddõ$@_x0002_ê»¤_x0004_¯@h~­.çÂ@_x0003__x0004__x0003_×á_x0013_NöÃ@ÀNb½_x0016_	ÕÀOãMËÀE,c½àÀ_x0003_ÙTì«_x0004_áÀ£zÜrÍÀ_x0003_7_x001C__óÀ]5JÛÄÀ_x0003__x0012_]xeyÝÀ@_x0006_P¾ÔÖÀ_x0003_¡×/à*×À_x0003_ºuHè£ÞÀ@M8N\áÀ_x0003_&lt;³µ°ËÀ_x0003_^½ 2öÎÀ_x0004_y©glÁÀ¨ùjÃÀÀ#0dÅ×@_x0003_&gt;_x0008_ØR~¼À@¬¤_x001D_)ßÀ_x0003_vµßVãèÀ_x0003_RPVZ¦À@Â¿Qb_x0017_×À_x0003_©|©ï]±@_x0003_xo6Im@_x0003_2óHS£@_x0003_	áË.ÐÀ_x0003_PEïè&gt;ÙÀ_x0003__x0018__x0002_Nã©@_x0003_¶:÷è·§À_x0003_ÔRÆ_x0003_øµ@_x0003__x0001_u`_x0002__x0003_ów²À_x0002_î_x0001__x001F_¡ÔÀ_x0002_« Ø_x0012_Ù@_x0002_ÇþF2¸À_x0002__x0004_³._x0018_L¸@_x0002_'ptÕ_x0019_ÝÀ_x0002__x0017_V_x0001_ØÔÀZÐÚz~ß@_x0002__x000E_ÝCüÃ@@:4cjäÀ@F£¨_x001D_äÀ@_x001C_1_x0013_)9ÞÀâ_x0006_PÍåÜÀ÷ò6SÑÄÀú ­¹_x0011_ÔÀ_x0002_ôl	-ÁÀ_x0002_Þüç¸_x001E_ÂÀÜ_x001B_pgËÀb_x0012_¯_pËÀ_x0002_@ÚS^àÀà#hÚáDâÀ_x0002_z]-|*ÐÀÀ¸§Ýø5àÀ_x0002_ ¡åñ³o@µ_x001B_FtÕÕ@_x0002_ "Ú¿Ý@ÀVBa_ÝÀ_x000C_P=&gt;Ñ@_x0002__x001A_¹L~ÀÀ hM-B_x0002_ãÀ_x0002_6Ü¯æÑ@_x0002_Ø_x001D_«X¼À_x0001__x0002__x0001__x000E__x0004_ð_x001C_î¾@Ô_x0011__x0004_âgÓÀ·ñbcXÏÀQåp_x000B_Ç@ ¤í_x001F_ãèÀ_x0001_&lt;B/À@Àòý&gt;_x0011_äÀ_x0001_ð¾Qê_x0011_ÐÀ_x0015_üöp#ÍÀ_x0001_m}ûæÂÀ_x0001_¨vª_x000F_±À_x0001_ûÍªí@_x0001_°Àå__x0007_¥À_x0001_/ÿ{_x0010_ÞÀ_x0001_%U±ätáÀùËU	£À@R_x0018_çÌÄåÀ_x0001_U=~înáÀ ËÞ|¸êÀFOXXöÌÀÀ,X1ì/èÀ_x0001_ÜÁ_x001B_À_x0001_ºÿÈÆÀ_x0001_:w_x0012_w²@_x0001__x001A_ý8ü£À_x0001_ó«À¿ÀÀ_x0013_£ÂçÀ_x0001_ÅæJRÕÀ¤JoÖÀÀÅç ~ÕÀ_x001A_²æ¢èÀ@Õ_x0007__x0001__x0002_&gt;ãÀ`ù¨þ6âÀ_x0001_ÈßdRðÀÀ_x001D_7;GÈÐ@_x0001__x001C_ëUuL»À`Òã¨iæÀ@_x000F_¾Ð_x0013_àÀ_x0001_475bÈÀ_x0001_6_x000D_Ô@@6_x0001__x000B_ËFæÀ x÷oÖÀàz5ÛéÀ@°Ç÷ßÀÀõÙÚÚ@X_x001B_yrúÝÀàPÜ£¤ãÀ²8 ßÀÅIº_x0005_$ËÀ_x0001_´ «À_x0001__x0002_g·7¿À_x0001_ÂÝ¿ö¥À_x0001_/FªÿÌ@ñæþÓÀÀ*ÞuÛÀ`1_x0015_Úb_x001D_åÀ ,\l¦¥âÀÀ¢P_x0019_²½ÕÀ_x0001_ 	ðy ÀÀeÖöîÀ@:TÌ£èÀ_x0001_YE~u²@à¶Ç_x0016_F_x000D_äÀ_x0002__x0004_àI#¤]âÀà_x0014_:_x001B_%%äÀ@-Uö-ëäÀ_x0002_ÛKÇ_x0007_§ÆÀ _x001A__x0005_ìDëÀ@_x0003_E¶êÑÀ_x0002__x0003_ôÙ&lt;áÀH_x001D_ðj«ÆÀMÞHèÈÎÀ_x0002__x000F_øãÓe¾@â_x000C_6G;Â@Ôóy|èÀ_x0002_]ïµU?¶À_x0002_¼_x000C__x001F_!4¢À_x0002__x001E__x000E_ï«Í°@ÛÈ¡Ï@@Õs_x000B_bÓÀ_x0002_R_x001E_éK§À_x0002_zÊ4Âq°@ÚÇ_x0013_!àÄÀÀLÂu~ÖÀÀÞIz¯éÀ_x0002__x0010_Mw¬@ "QPæÀ_x0002_uià`ËÀ_x0002__x000E__°_4ØÀ_x0002__x000C_Yü(À_x0002_3¿¨ô6ÍÀ_x0002__x0014__x0001_§É²°À$ÇªmBÖÀ_x0002_6ý¤_x0010_ª@¯b{_x0002__x0004_·_x0016_Ä@_x0002_¿_x0003_ÓØq·À_x0002_4¼9¥¯@ }j_x0018_÷æÀàT_x0001_)_x000D_áÀ_x0002_,QWâÀ_x0002_Û¸wLØÀ@Â_x0018_yV·Û@9EÊxóØÀ_x0002_BÆÃSë´À_x0002_!tË_ ÝÀ_x0002_ö!=_x000B_ÃÀ_x0002__x0005_YÁAÓÀ_x0002_$ü_x0011_n¦¬À_x0002_ÔÙ#ÿ)ËÀ@R_x001A_ÜÀ_x0002_¬sÝÿ­ÅÀ ãK¹ \âÀ_x0002_÷]_x0012_¾æ»À`¢_x001C_Ç:ãÀ AÑ_x0004_øîÀ_x0002_&amp;³}ÌÁÀÀuPM_x000C__x000C_Õ@_x0002_ìt_]Ã@Àº_x001A_ÑÉ}ñÀÑ}_x0011_vWÅÀ@#ñÓ_x0018_GÐÀHÉïâ²Ø@ÀBS,_x000F_"çÀ@ø$rLèÀ_x0002_¡M2ßLÊÀ %û]ÎáÀ_x0002__x0004__x0002_j#f4ëÎÀ@Ð7ùâÀ_x0002_PpÈÜ@@¶O_x001C_EàÀÀW±B¤_x000E_×À_x0002__x001E__x0003__x0016_&gt;!¿@_x0002_ÓÑ( TÏÀ@n9_x001F__x0019_tÑÀ_x0002_7VÒT5¹À|6_x0012__x0010_{ÏÀ@Qâ_x0016_xßÀoawT+ÇÀÀB_x001D_|ßdÜ@åú)¾¹ÄÀ &amp;cÁeíÀ_x0002_@â,û_x000F_²@_x0002__x001F__x001B__x001E_¾DÊÀ@1ó¶úÒÀRmWAÙÀ_x0002_`dw)ÀêÕ Û~ÖÀ@sÚ0_x0006_ÙåÀ_x0002_àï_x0001__x0018_ßÀ_x0002_·Hµ)s@ ý30­GäÀ_x0002_LÑ_x0003__x000E_È@_x0002_P,:_x0017_Ó¾@_x0002_ÜÓaûè ÀÂ¹Ä,ùÔÀ_x0002_üG _x0003_¡À0«$²WìõÀ	ç?_x0002__x0003_o+äÀVXÙNÙÀÀV³U¯ðÀ_x0002_Ð2	T­À %âËW&lt;âÀ{_x0003__x0008_»cÜÀ_x0019_IÙµÁ@_x0002_7ßv;ÜµÀàÿÒTwéÀ@%æ=sIÛ@ @qOÀáÀ_x0002_?ì®d·ÀB_x0005_¬nðÀÈ}8PfÃÀ_x0013_FÊ@_x0002_&gt;_x0019_Ë2_x0015_¶@_x0002_Âlôú­À ?Å_x000D_àüæÀ_x0002_cE_x0003_ÕÀÀ.é:ÜÖàÀ_x0002_ê:þ_x0008_ÏÀ@Íj_x0018_×DÑÀ@z¤Ø_x000D_¹ÖÀÀñLÎôÞÑ@_x0002__x001C_¼&gt;W£@ Xopü`çÀ@oq_x000E_­_x0013_ÜÀ_x0002_y_x0005__x001B_ÞÀ¼qõ÷ÐÀÀñT®_x0001_ÜÀ_x0002_©_x0001_y¯@_x0002_]"Æ¦¯Ó@_x0002__x0004_´ýÏ©mÆÀ_x0002__x001C_@oOCÄ@_x0002_W§·ØÚÀ_x0002__x0003_¸ÚðõÆÀ_x0002_z+_x001C__x001E_ ¢À_x0002_P_x0018__x0007_ÿÃ@Àb_x0007_ÿ_x0018_ÓÀÕ_x001B_V.êÀ_x0002_ÊA^_x0010__x001B_¬@_x0002_;¶3Sµ@_x0002_[]`#ÂÀ@=)e©ÎÝ@ë3_x0011_^PÌÀ_x0002_Ê_x0008__x0006_¬ÜÑ@@éöbÌÚÀ_x0002_z¡&amp;ò¦À KóêFâÀÐ(m&amp;yçñÀ@ÙRO_x0001_uÓÀ_x0002__x0008__x001F_¿WºÀø.3÷ÝÀûí¥_x0014_mÁ@_x0002_}cÑ+çÀàaï'H'ãÀ_x0002__x0002__x0008_¸z£3@_x0002_Hþè+@0g5¯ÃÀ@íl¬CÔÀ@_x001D_uaÛÀ@óà	ÂÜÀ_x0002_ìGD=ÔÀ_x0002_4uv_x0001__x0003_ÅîÀA«%_x000F_À@_x0001_²¬1_x0003_Ø@_x0001_t|=4ÇÀ@_x0001__x0007_Úz_x000F_¬@[ºôÜÑ@_x0001_z_x0007_õ-ÁÀà*ôòíÀ`ðíN_x0004__x0016_öÀ@fGBã_x0013_éÀ_x0001_bµÆÜÀí.nÔlèÀÀªV©âÀ_x0001_¦Ô9_x0019_ÕÀ{îæÔÀ_x0001_0­ô´_x0012_«@ _x001D_¼b¦ä@ûZ_x0002_H_x0007_ÑÀ@âÄj»cÙÀàÔOôÁ¬âÀ@k_x0017_W&amp;´ÞÀÀéd4ÂÓÀ ùÓ_x0015_ÊãÀ_x0001_¯kÝÞ¥Î@_x0001_(_x0008_Ë2_x0010_©@_x0001_ÕÇ_x001A_,âÀ@`-_x0008_ÒÐÀ_x0001_,_x0012_±³À@VP×À_x0001__x0011_ú5WÄÀ_x0001_HÆíº¨@|¹û_x0005_QÔ@_x0001__x0002__x0001_×Jì-°À_x0001_u&lt;ö±Ë@@Hî_x0001_*"ßÀÞªÅÇÅÎÀ_x0001__x0012_[!YÜÆÀ_x0001_Ç_x0013__x0019_w*ÚÀAÛ#Ñ¢ãÀà!iôK·àÀ_x0001__x0014_,S®&lt;·@_x0001_\GÖÐÛ¬@ÜewñÖÀ@t?Ç4Ò@_x0001__x000F_(_x0008_R0Ë@ \ßÁöñÀ­!,7ÙÀ@ÕÈ_x000D_ª]Ð@_x0001_Ý&amp;Á¼»À_x0001_ù_x000B_X'¤@_x0001_&amp;.p_x001A_ÏÀ_x0001_îl­°-ÒÀÀ_x0004_ô?ÇÈØÀ_x0001_[Ëi_x0003_n½@_x0001_:ëÎf¦À@©ï_x0013_¡äÀ~Ô&amp;_x0004_ÁÀ@_x0002_û:jÔ@ê­ðnaÐÀ_x0001_àç_©À_x0001_¼_x0004_x_x0011_ÆÀ_x0001_ ¤=&gt;_x0008_ËÀ_x0001_¡_x0015__x0014_Þ°À_x0001_t&amp;®_x0001__x0004_âË@_x0001_uâ_x0006_aµ@À®.¹cÔÝÀ@å0,ËøÚÀ_x0001_®D_x0012_ð9¦@÷Ð_x0003_ä ËÀ_x0001_ÖÞ{'_x001E_ÞÀ@;§$FºßÀ_x0001_&gt;_x001E_·D)§Ààx_x0013_r$çÀ7`Õ¨AÅÀ_x0001_Á®óSæÐÀÉqøÝÀ_x0001_ù`ª_x0002_ëÞ@_x0001_ßà²@¬ÀÀ!z_x0018_×_x000C_ÖÀ_x0001_ÞÊ8wÑÀ_x0001_µ¹W Ù@ O¤pÎ_x0004_âÀ,íAÙ_x0018_ÞÀ_x0001_þïd!mË@ ³x×/(àÀÀkl³_x0014_ÐÀ@ÿ_x001E_&lt;R_x0002_ßÀ_x0001_¡µQQØÔÀ_x0001_hU£!´ÀðÚÏÀÀÔ§¿æÀ_x0001_ÁB{õ)Ä@ ¯7IxèÀ_x0001__x000B_|y"²ÀpÕê/ºÊòÀ_x0001__x0003__x0001_¬ïÜÐ®¹ÀÀ´Ç1íÃäÀÀÏ_x000F_HäÉÒÀ_x0001_Ù|_x0015__x000F_×À bÌ_x0012__x000C_åÀ_x0001_t¯'Æ@À¯xðHWâÀàÿ_x0005_½*äÀ]à%_x0016_IâÀ_x0001_sm_x0002_Öë³Ààáz&gt;%àÀ_x0001__x000B_é_x0011_¤ÈÀÀ$B°_x001A_ßÀ@ð¡æÜ@ 1_x000E_8óëÀ­þ§øÇÀ_x0001_(t_x000D_aÖÀªF ñ­É@_x0001_ÃR_nµÀ@=ßoÄ-Ù@_x0001__è=þ¶À _x0011_Û1§ÇîÀ_x0001_ó%Õ4¾@ Í&gt;ñv³áÀ_x0001_dax_x000D_{­À_x0001_(_x001B_ä´¥À_x0001_mÈlW¼@ Q&gt;\ÜíèÀ 2ëúËâÀ_x0001_8ñMÖ@_x0001_ä4­o®À@¸L_x0001__x0003_¸«ÚÀ_x0001__ôÏÀÀ¡]I_x0010__x001F_ÔÀ_x0001_3)0#²@PVZGÁ@@T¥¬_x0002_ã@_x0001_³ÑäÐÀ_x001D_¾q¥ÛÀ_x0001_58u2¢·@_x0001_¾MÂKmË@)Ô-_x0016_ÎÀ_x0001_aó³ÐÌÀÀN_x001F_ÐÀ_x0018__x000B__x001F_SaÀÀÀ9ÂøèéÓÀÀòæ®:ÕÀ_x0001_ZÚ(_x0010_ÊÀ_x0001_¬j£ÀMË"Ü×À_x0001__x0017_ÚdÊß³À_x0001_wÇçÀUÚ_x0017_ë ÎÀ_x0001_´L{e¢ÙÀÀOLY}ZÛÀ_x0001_j/§Å·@_x0001_r_x0001_ÜêÔÁ@_x0001__x000B_àã`iÌÀaØÃ&lt;èâÀRÊî_x0016_yâÀ_x0001_¹mx~Ê@ê±óàÀ_x0001_.3¢Ý@_x0003__x0004_Ê¢OF÷ÏÀÀx©_x0001__x0019_èÀ_x0003__x0019_ :SÒµ@_x0003_7¸_x001A_âñ¹À"ãuÄ@Àh¹[@ àÀ_x0003_Éöz^ÏÀ_x0003__x0010__x001A_åvÀäÍoÑÀ_x0003_?n¦ñÖ@_x0003_ZÕpèQ£À_x0003__x0003_'a9À@e·ÂK3Ô@_x0003__x0015__x0002_·¨ºÀpÖ±òÙÀ_x0003__x000C__x0001_Q²@à_x001E_e6_x0011_/èÀ_x0003_µ_x0018_¢~wÈ@_x0003_ÏP_x0017__x001F_^µÀ_x0003_éÊ*¤p¹@ ¼WÇvãÀ_x0003_ÄwBæ_x0005_ÊÀ`_x001B_ÐÌ{\âÀ_x0003_:mufÊÀKA¦_x0008_ÓÀ_x0003_öðÐ|¿À@º&gt;TëvÒ@ÌÐeØ@Ó@_x0003_·p±0@³_x0010_Á}ÏÀ_x0003_°þÁÀ0µ_x0004__x0007_&gt;ºÁ@_x0004_~¼_x0002_æÀ_x0004_ÀÜ¿"~@ÀÐZý_x001C_ÕÀ`o1#"äÀ_x0004_E_x001C_®Û»À_x0004_\Ö@DÍ»ÀÄ_x000F_0c_x0017_ÂÀÀiV¦0KÜÀ`!ÔM_x0003_ÇàÀÀ/ÏVäÜ@_x0004_P,_x0006_®ý´À_x0004__x000D_qMé_x0003_°@_x0004_t_x000F_µÉÄ@@_x0001_¹_x0004_ÎÖ@_x0004_q´Ð_x001E_µ@_x0004_­@&gt;=ìµÀÍèåìÃ@_x0016_yd_x0016_ÄÀÀ$°ùa2Õ@_x0004_®ôõ_x0011_ßÀ_x0004_1P¹Â»À_x0004_Ï'«_x0011_6äÀ`ìJi[]áÀ_x0004_¼_x000D_:_x000D_a±À_x0004_ÎÇ¨j¢À_x0004_Ûýý_x0017_ºÀ@Öý²,Ô@À_x0005_À1+áÀpôötÙóÀ_x000D__x0003_ARôàÀ@¬Òÿ¹ÉÞÀ_x0002__x0006_wÕý~ÜÀ_x0002_|º;#ÍÀ@_x0008__x0003_oÙÀ _x000E_UçúãÀ_x0002_MÅÙ_x000C_3ÏÀ_x0002_e	._x001E_ÌÀþD0¿¢ÆÀ_x0002__x0016_^¸Å$Á@_x0002_Ä_x0001__x0001_^ÉÀ_x0002_6:bþ¥À_x0002_.	M_x0013_¿@&lt;. Q&amp;ÂÀÀÌ©ÖÀ &amp;ûûïÚàÀ_x0002_t±V_x000C_¼ÖÀFÙý=]ÂÀF!³ÃÀ_x0002_(_x0001_l+_x001F_Û@@_x0011_^1)xÙÀÌjyQÞÀKñðì_x0017_ÃÀ_x0002_yóê_x0004_æÙÀ_x0002_/@½-¯À@Pö_x0005__x0015_èÀ_x0002_`84)|p@à=QààÀ_x0002_à*Ô£o@@îC_x0015_)ÚÛÀ_x0002_Có_x0001_V§ÐÀÙÏ¸qÎÀÀjÒ©ÕÀ_x0002__x0005_hR_x0002__x0003_«_x0018_ÆÀ_x0002_è_x0007_ú*x@ÌE«_x001B_Î@_x0002_®MáMõ£À_x0002_àíó­9¢@Õ®m ÍÀ@T_x0011_i;IØÀ`b_x0018_	*rãÀÀnÂ¹ßrÑÀ_x0002_lMºÜ_x001F_ À¹_x000E_d]æÀ_x0002_BhéÈe·@_x0002_!í®°@àÇ_x0003_Z_x0015_áÀ_x0002_PE_x0018_&gt;v@ÀàøxgÙÀ	;T_x0012__x0006_ÝÀà"r0áÀ_x0002_ çX¬n@ç¢_x0005_«ÍÀ_x0002_±ù_x0019__x0008_±À_x0002_¿Cz&amp;5ÙÀà_x0019_|Ý/åÀ _x0018_c.ÐàÀ_x0002_uÀ®_x0018_¿¾@@|uÝÚzÑÀ@2¡ã-ÑÀTÕ{µÇÀôZ³_x0016__x0001_É@ ÈM_x0015_K®á@_x0002_K~_x0004_þpÂÀ%ÇfþPÄÀ_x0003__x0005__x0003_Gå}ûÝÀ_x0003__x0018_`4é_x0012_À_x0003_#_x000B_»¢±À@zÀñInàÀÀúC8ÕÀ Ý|_x0004_kç@_x0003__x0017_A¦Á»@@&amp;/ÙêÀ_x0003_GjH½Å@ã_x0015_SrÍÀ@_x0004_A_x000B_Ð@_x0003_±h7~ µÀÀuJô	ÞÀ_x0003_4LC÷½@_x0003_ÑC_x001B_+ÁÑÀ@ÑÓfÄêÀKeÿèÖÀ_x0003_gÓ+»·@_x0003_ ÙtÅjÃÀ@«_x000C_ë{càÀ_x0003_{5ÙäÀ@Q2oþêÀ_x000C_¤_x0017_,_x0010_×@@Ñ_x0001_,áÀ_x0003_Ì_x0002_ÛÝ@@EðL¥wÔÀ_x0003_l_x0002_ÁÜÀ@÷ þü ÕÀ_x0003_Ò_x0001_K_x001A_­ØÀ_x0003_@Ø±E`wÀÏåÃsØÇÀ_x0003_Ñ'u_x0001__x0002_äÔ@_x0001_F®²s¿ÀèÇÔ8ÃÎÀ@`,R©ßÀ`Ë:Å_QàÀ_x0001_ª_x0015__x0019_øXÇÀ @5´¡ëÀ_x0001_Hê¥«´@ _x0015_ÎàÀ_x0001_ÜÇ"Ò@@ ò`rØÀ_x0001_CÃ¾ßÀ_x0001_Pñ¨ï@ù,ê[ïÀÀ_x0003__x0016_TK`ÜÀ_x0001_4Á·Ñ¶@ÀN_x000F_i/wØÀ@BÖR¦ÜÓÀ_x0001__x000E_]_x0013_5_x0019_×À@ç}ü¤tÐÀ_x0001_%Ë_x0019_áÏÀJ¸yÆ@_x0001_pë_x001F_ÖÎ@Fêí_x001C_±Â@àÎ»Î ãÀÀ_x001F_"ÊªæÀ@Tk~¢_x0014_×À@øBì_x001E_êÀ m+½&gt;áÀ_(ÔÚÍ@_x0001_N!_x001D_YÃ³@ÀÇ[¡éWÔ@_x0003__x0004__x0003_zS_x0003__x0003_ÂÀ_x0003_Öã·á³¤ÀQ¥5åÀ@_x0003_u·e_x001E_¾èÀRVjðÞÀ_x0003_âe;ËÀ_x0003_¼¤.ð¢ÀÝNï	èÀ_x0003_^þ_x000E_þlàÀ_x0003_Úëä ³­ÀG_x0019_®auàÀ×+ù_x001F_ãÊ@_x0003_©1¶__x0004_¹@À­v­3ÄÛ@hP=_x0012_¹ÚÀ_x0003_Ûïõ_x000E_¾@à©vý\Öá@cE0É@úfÎçØÀ5Ðà_x000F_nàÀ_x0003_ÊÎ&lt;	Ë@ê_x0004_ÆK_x000C_Â@_x0003_±¡ö5TÉ@_x0003_¸E6À_x0003_rÔi_x0002_ËÀ£_x0016_Ô_x0002_ÉÀ_x0003_nÇöôêÌÀ_x0003_â~_?³@_x0003__x0003_ ÓaÌtÀ@_x0001_Í±ÅLÔÀ_x0003_Ûùs]ºÀL;	_x0001__x0002_ÖÀ_x0001__x0001_ë _x0011_TÂÀà_x0010_Å:_x0019_eãÀ_x0001_n©_x000F_Ïb¬À_x0001__x001D_{÷Õ³@¥_x0003_nÚ#Ä@À_x000C_ðY_x001A__x001D_ÓÀäõÚÉÒÀ@ö$ù_x0008_ÛÀ_x0001_8ï`_x000C_ÌÀ@©=Þ¶ÓäÀ_x0001_Hí´ó¡ÐÀ_x0001_ ä ¹»À_x0001_"SÛQÃÀ@Äáª³×ÒÀO[ÞgÈÀ_x0001_Û_x001B_¸5­¹@_x0001_à¯(ýéÀ%£_x0006_`ÂÀ÷]ª¹È@_x0001_8¼~_x000F_G¦@ÀÈüEGéÀkÜÑÀ]â`RÊÀ@r8[ÇVØÀbC_x001A_ ßÀÆÜå_x0001_ÚÀ@3Ë»qäÀÀ­I/Ø@@9_x0012_2LßÀ_x0001_öF¥À]Ý@_x0001_}4&lt;£_x0005_ÄÀ_x0002__x0005__x0002_Ø_x0010_F_x0004_}°@_x0002_iéÜØÀ@P{ ÓÀº_x0006_ô4ÕÀ¬\#çâÀ_x0002__x0007__x0005_±ÓÀ_x0002_°_x0008_ÐÙ_x000B_ÁÀ_x0002_àLnæ¡À_x0002_zLµµ8ÇÀÀLt}}áÀ_x0002_"ÖÏ¸À_x0002_Í_x0013__x0014_+KÔ@	{K#5ÍÀÀésê_x0014_gÚÀ_x0002_ÄíÿÜ±@ëi¼ÔÆÀ_x0002_¸ìe@)¸À_x0002_®Rî-àÀàÅ+]_x0004_áÀ_x0002_þ¨½0_x0004_±ÀÛ_x0015_¿_x001B_­ÑÀ_x0010_&lt;_x0003_úÿàÀ@ÁâTxÔ@_x0002_ØÇE·@@½tnÀäÒ@_x0005_é¸_x0001_¯ÝÀ1Y6ApãÀ_x0002_U0W:ÙÀEJÉlÆÀ@±k_x0002_8ÙÀ_x0002_aÂ/¨@àN¥P_x0002__x0004_©Àà@_x0002_¿Xö_x0006_³@ þ_x0014_DÖëÀ_x0002__x0012_hãëÆ@ÀneÛ£nìÀg!äd_x000D_ÅÀ_x0002_&lt;pwÏÝÀÀv_x001A_z¨ÐÀ_x0002_m{°À_x0002_jÍ@M*·À_x0002_I_x0007_­D§ÁÀ_x0002_æt1|]¡@_x0002_P1ÈOZ@@¡*¢5ÐÀ_x0002_Lö._ÐÝÀyùWrÛ@_x0002_CY«º»À.31ÓÅÀ_x0002_¹PøZïÇÀÜ_x000D_µÍÞÀ_x0002_úñ_x0016_y¹À_x0002_ør-}9ÓÀ_x0002_woêÚ¼À_x0002_ªx/Þ_x000B_ª@_x0017_~CÜZÐ@_x0002_ïR5_x000C__x0003_Ì@ÀbP[w_x0017_æÀãK_x0004_h¡ÁÀ *¾Äa_x0017_àÀ_x0002_ÉAùÇÀ_x0002__x0001__x000B_×_x0012_àÀà@¦èÀ_x0003__x0008_ÀW_x000D_ÎÕÀí_x0019_·_x0015_HÚÀ_x0003_Z·I_x0001_²@-¾=d¨ÕÀ_x0003_ø¿+èÞÀTRV&amp;Ã@_x0003_®ü_x0001_,í½@_x0003_©QA_x0016_Û@_x0003_5_x0010__x000B_åÏÀ_x0003__x001C_.K_x0019_`ÀÔ_x000E_N _x0007_×ÀÀ_x001F_ûW4ÕÀ@Ï9ÓÄÚÀÀc_x0002_`j_x001C_ÚÀî¦jÄÖÀ_x0003__x000E_+G_x0005_géÀsî?WòÏ@`làÇ@_x0003_IP¥_x0008_â±À_x0003__x0006_±a_x001E_§©@ÀkÅL:ÒÀûb_x0004_)ÉÀ@DñB+åÀÀ¿/#îiÑ@1ÉÒAFÃ@èxlØ¾Ã@_x0003_È}ò_x0016_tãÀ_x0003_r|0¸À@ågõ_x0008__x000F_ïÀ*$7X×ÅÀØæuJÈÀ_x0003_üH_x0003__x0001__x0002__x0011_À±fÈ_x000E_SÄÀ6É_x0003__x0006_åÀ_x0001_=»Íq\±À_x0001_?uÍ½¶À_x0001_b5ÊgÀîÀ:[aÉ@ Çz_x0006_´áÀ Õ÷@áÀ_x0016_À¦_x0016_ÒÀ@¼_x001A_ØíÀ_x0001_lD7_x001E_t§À_x0001_,vêªÀ@©_x0011__x0007_ßÓÀ_x0001_À5½ÂP±ÀÀ7_x0001_åíáÀ_x0001_ÏpÃLdÙÀ_x0001_ÚáòäF³À d_x0001_.§_x0013_åÀ@°h³r/ÕÀ_x0001_0*¦H3@_x0001_ö8ÀG!±@]òËõÆ@_x0001_Á_x0012_ìÖ¹À_x0001_öJ_x0004_~¢À_x0001__x001C_ÚÚ·³¦@_x0001__x000D_T¼f¹À_x0001_» èéÈÀ_x0001_äÀ¬_x0007_ÉÀ _x0018_%-ÚäÀ_x0001_V1»^¿@_x0001_2wÍÀ</t>
  </si>
  <si>
    <t>62c87e935ec15145f46d8b7850936600_x0001__x0004__x0001_%¾h1Ü´À_x0001_¦»_x000E_RYË@_x0001_Òçð¯_x000E_¨À_x0001_J×ø_x001B_êÀ_x0001__x0008_`_x0014_Ú±@ÕC+_x0003_ÝÀ_x0001_àv_x0004__x0017_c²@_x0001_Åñ_x0011_êÅÀ`³­íHwäÀ@øõØÀ_x0001__x0001__x000E__x0017_öÞ*@@_x0003_BâÒÀ_x0001_fuÑð½»À`Ø§_x0018_³äÀ §¤_x0006_¼øçÀÀ½!bæöÖ@oiÐÀ_x0001_ðö«ÍBtÀ_x0001_`)kÕÀ_x0001_VY°@_x0014_.ñ¡lìÀà_x0002__x000E_*\½ñÀ_x0003_ î(æÓÀ_x0001_%À_x001C_ß@Ø_x001C_ªåÀ_x0001_A¾_6ZèÀ@jÄÈ;èÀ_x0001_oÙ¨¼¶À_x0001__x001D_²MÉ´@_x0001_àÄV_x0001_@_x0001_Pq	©\²@À»_x0001__x0003_ìÐ@_x0001_ð°©rÛÀ_x0001_á_x001D_¢±_x0004_ØÀ_x0001_O¢ÞfìÀÀDVÑ+ÕÀ_x0001_®_x0017_³¨ÆÀ_x0001_é¾Î®é±À_x0001_ò %XZçÀ`_x0008__x0008_|éÀ@_x0015__x001D_9ÓíØÀàw_x0001_#­§æÀ_x0001__x0016_QAépÈÀà!Jn¼;íÀ_x0001_,yÈôQÀ_x0001_ï;§C2¿À_x0001_L;M.¶@_x0001_Ë·h'FÎÀÀ:_x0015_ÂÞpÑ@À=[rëÕ@hêÂ_x0014_ÈÀ_x0001_¬3ï[¥@&amp;þQz_x000F_ØÀ_x0001_Ìh2/Y»@®¬Ü_x000C_@æÀÌ_x0001_,[ÀÁÀ_x0001_e_x0002_î_x0003_°@_x0001__x000B_ß£HÏÀÀ_x0019_e_x0005__x0011_ÛÀ_x0001_lÆAW©À_x0001_TóxÀàl_x001D_¹_x001F_ßîÀ_x0001_­3b}V´@_x0004__x0006_ê°,3ÓÀ_x0004_ Bx&amp;ÈÊÀWDç@Í@ u¿úîÀ_x0004_¦ý±À¸}YØÔÀ_x0004_m6xûôÉÀ@_x000B_öÓÖÀuç9üËÀPÐmËÿßÀÀ¤1iØÔÀî_x0004_z{ÍÆ@ÀÅC`4ÝÀ@ºãß#_x0010_ÓÀàI_x0019_qSâÀ_x0004_"Öýª7Ë@_x0004_@80¾ÀÀÏ_x0010_ØóÆÔ@4_x0002__x0017_:_x0008_ÊÀ8X^MÐ×À@Y_x0001__x0001_FÉàÀÀ~8ÔÀ_x0004__x0014_Ù¦Ö¬@ÌI_x001F_aÅ@ _x001C_å³1åÀÀ¡ð|_x0005_üÔ@_x0004_Pb_x001C_U}ÑÀ_x0004__x0010_ßÛ&amp;¯ÀÀFRÖÔÀ_x0004_$!µ@Æ_x0003_92Ó@Ü|x_x0001__x0003_]_x001F_×À_x0004_¤à"Á@àíÇË9TáÀ_x0001_Æ/ÓIÑ@_x0001_[8Ïã_x0019_°@ uå}m3áÀÀR\oÜßÀ`Ú{_x0017_6sæÀ_x0001__x0012__x0001_'¼ÒªÀ_x0001_îîôÉ@Àl¶ÇUKÑÀ_x0001_@ 1y­À.æù_x000E_ÙÕÀ_x0001_\_x0004_ó½³ÕÀÀ¹KE[QÓÀ ì¨_x001D__x000B_xòÀ_x0001_m_x000D_ÓFcÇ@_x0001_øs×_x0001_,§À ¨_x0018_A¨)àÀ0&amp;_x0002_ £ðÀ`?ø½NjáÀ_x0001_gg1_x0019_T¿À_x0001_.v_x0014_?_x0011_ª@_x0001_qL*ÇÀÀ[±§_x0016_#åÀ_x0001_¦FëâÌ­ÀÀî&lt;?_x000B_!ÓÀàV·¶bäÀ_x0001_Om÷ àÀ`ïä´$YâÀ_x0001_h_x0002_øÈXÇÀ@E_x0013_~_x001C_Û×@_x0001__x0002_@o_x0008_£ÔÀ_x0001_à¤_x0002_Yß¤@_x0001_©ÑN_x001C_êÍÀ@¹{ÜÕÞÀ_x0001__x0005_]îµpÏ@_x0001_´_x0012_%ÜýâÀ_x0001_b_x0017_Ö¨ÛÀ_x0001_ª¼°ê½À_x0001_Ý_x0010__x000C_¤ÈÀ_x0001_®²ÜÙ*ÈÀ_x0001_EF: ²àÀ_x0001_o²Ôw&lt;ÃÀ_x0001_Ø~Ï @À@_x0001_­_x000E_`×ÑÀ_x0001_Íö_x0016_âÇÀ,ý/ØÀ_x0001_ðÁg_x000D_J@3ömîèÕÀ_x0001_ÅÑ_x0013_G@ Gïp±äÀ ÊÏ_x0008_ëÀ@=®Ûú_x0001_ÙÀK©ç5üÞÀA_x000B_öÌ_x0019_Â@ÀDk.¬láÀ@p_x0012_æJÔë@@éé_x0005_?(ÕÀ_x0001_RËcZ£×ÀÀ_x0011_Ð_x0010_Ó@_x0001_dXy9§À_x0001_¶_x0016_¥´©@ÔÍI_x0002__x0003_¼ÊÀ_x0002_0ífsô@@P5]_x0018_Ú@Û__x0001_7æÀÀì=axjÙ@À ­ÇÄÞÀ@Ù[~aÒÀ_x0002__x0018_÷h_x000B_)ÀÀZ@[ÙÀ_x0002_&gt;1W¶Ñ@ÀÌ $mÝÀ@V÷_x0015_û_x000C_ÖÀ@4ÈB«ÐÐÀ@_x0006_X_x000B_·gÖÀ_x0002_wÈe5ÒÀÀ@ÎkcAäÀ_x0002_~ÉkÎáÀ¸jñµÃÀáZfá§ã@@¬3&gt;[ÒÀÓBÏÀÀÍqi0îÀ_x0002_	Û}ÁåÀ@ðÆÁ_x0008_ÚÀ_x0002_nyÐ®±À_x0002_7m_x0013__x0005_ÜÉ@_x0002_xç\[À_x001F__x0015_¬»ÁÀ_x0002_Êh#ºÀ_x0002_«­±ÀÀ=_x0008_Ï4ÙÀ@0ü_x0012__x001F_&lt;Ñ@_x0001__x0002_@@ÛÙÚ_x0017_ÐÀfÇÉ ¾ÜÀ_x0001_*"*_ÿµÀÆ_x0014_DÅÀ_x0001_±Ñ´@_x0001__x0010_Ù_x000B_¥@_x0001_'xûÏýÚÀ@_x0001_aU3_x0013_ÒÀ_x0001_¼_x000C_&lt;@_x0001__x000F_èÅOEÏÀ_x001E_Ù|ËÀBgAØÀ`uI	_x000D_åÀ`Aÿk&amp;FâÀ@Kç¿_x0011_¸ßÀ_x0001_i_x000C__x001E_·°ÔÀ\g¢!_x0014_ÂÀ_x0001_~FÙ¸n¶À_x0001_Ï_x0005_¦_x0015_ÕÏÀ¨Æã_x000B_òÈÀ_x0001_-6óð+¼ÀVm*_x0010_Æ@_x0001_ _x0016_æ_x0006__x000C_v@Àd³ªURÔÀ_x0001_Ô{e*RâÀÀ]ú¬ÓbÛÀ_x0001_._x0017__x0007_2´@_x0001_DÃY_x001E_¡ÂÀà3_x001E_2KæÀèj+&amp;¬Á@_x0001_æ¥K*Þ×À_x0001_7H_x0001__x0004_O\¸À_x0001__x000B_0×­¶@_x0001_ÂA§5@çÀ_x0001_jH±} àÀ&amp;ÞÖùÇÀ`L_x0014_øoåÀ_x0001_î_x0014_â²±À@QúçzZáÀ@_x001F_&amp;Ø¾ÐÀ_x0001_Óå§Í@`ªwBàÀÀi$l®bÖÀ4_x0001_YËÊÀ 8_x0003_[¥äÀ_x0001_S©Ð¿^èÀ_x0001_Z_x0014__x0002_©_x0017_Ê@Ó@!ç«ìÀ@:H¬_x001A_)ÖÀ@j½âEÐÀ@ú&gt;ø[×À@_x0013_®]zsÑÀ`÷nY6HâÀ@_x0006_ç_x000F_}ËçÀ_x0001_úbþèÓ¨@_x0001_·v?RÍÀ_x0001_NÏ_x0008_ü×@_x0001_Óâ_x000C_ÏÓÈ@Àê\_x0016_­_x0011_áÀ_x0001_b¿¿XÊ¦@_x0010_¶"ÜÈÀ5__x0010__x0019_ÈÀ_x0001_8t_x000B_¤~äÀ_x0006__x0007__x0006_c_x001C_ ÂL¼À¸*¥gÍÀ3ì£_x000E_ÕÇÀ&lt;2ÈÏ@_x0006_ÿö~eàÀ@uxj$ØÀ@_x000E_"Ç²ÔÀ-Î_x0001_i{ÂÀ_x0006_:v]h_x0007_¹@ÿê_x0016_È@_x0006__x0017_ø=æÔÀH}6çAÇ@_x0006_ü`4îùª@_x0006_ _x0008_¶÷·À@Æâ8g·ãÀ×bJ®dÊ@rN}ùóËÀ_x0006_Q¯ûç·ÀÀ_x0003_ØÖÀ_x0006_Knä_x0004_°@_x0006_$C2ÈÑÀ_x0006_ü·!ÕöÉ@ ÛÃ¢èÀà_x0007__x0001_×_x000B__x0002_çÀ_x0006_8$[Ö÷@_x0006_¼_x0006_9_x0005_Î@_x0006_VªÂY£À@ëÔÌýÜÀ@X£H_x0002_&amp;ÖÀ_x0006_TW¼×KÜÀ _x000B_¹¨­àÀ_x0006_ÆJ_x0001__x0003_^_x0002_®ÀtÃéÑ2Ã@_x000D_èéQæÀà_x0014_ly_x000D_éÀ ob_x0016_ÈëÀÀLf:»ß×À ¶_x0010_;äçÀÀ_x0016_lçFÑ@_x0001__ _x001A_ÛÀ²:vÛÀãô1MÝÀ¤ÆzþÊÀ_x0001_ÄÇ Á_x001C_ÚÀzW_x0016_ÄÀ`Y)MJæàÀ_x0001_!P¿w¥ÍÀd&gt;Ø³×ÎÀÀqJ5ìrØÀ¤ÐëØpÈ@@=â4(¸ÜÀ_x0001__x0002_S½dÄ·À¥_x0012__x0006_äYÁÀ lHO}.äÀæb³ögÚ@À_x0003_ÉcìÀ_x0001_UñrE¸ÝÀÀ_x0016_WIr_x0001_êÀ@_x001E__x001D_»ô_x0010_âÀ`_x0008_a	2óãÀ@`_x001A_øÆ´åÀ_x0001_Rüµ[Ô§À_x0001_Ð_x001B_5ÈÀ_x0001__x0007_@úKÄÈ_x0004_Ñ@Àùì¡_x0018_ãÜÀ_x0001__x0005_%¬B_x0010_Ê@_x0001_\fJÔÀsí5lHèÀ_x0001_­?::kÔÀHX¬»ÇÐÀ_x0001_&lt;Î_x0002_3¿ÀÍ_x001D_/á@_x0001_Qûh_x000F_ÑÀ &amp;´LÈIàÀßò®.ÂÀ L/&amp;~²èÀ_x0001_J_x0016_O¼@`9_x001B_»[âÀ_x0001__x0019_¾_x0018_ø%åÀ_x0001_Ï_x001F_fùUºÀ@HX_x0011_#ÕÀ_x0001_ æî]Û@ÑåNÂ·äÀ_x0001__x001C_õª,¨À )_x0004__x000C_ÒÔÀ_x0001__Î}M_x001A_·À_x0001_2å©ùÕÐÀ_x0001_Z_x0006_E¶@_x0001__x0008_@Ïn@_x0001_¢ÇÈ~_x000F_¿@ëº~À§ÍÀ_x0001_j3ÒH·¬À_x0001__x0003_9_x000F_ÀÛOéÅìÔÀje_x0001__x0004_XÍ@_x0001_/ã°À_x0001_ÖÛjd¸ÀSpa_x0003__x0011_ËÀÀ_x000B_¹_²ÐÀv_x0003_fâÇÀ1XßEÇÀ_x0001_Ö_x000B__x0014_²À_x0001__x0008_»_x0011_{ÀÀTTÌ_x0011_ûÝÀ_x0001_¤Ü_x0018_¬)ÒÀÀ®_x0007__x0002__x0003_oÙ@_x0001_°(uÛÑÀ&amp;1_x001E_¬ÇÀ_x0001_Fô¹+ª@@ó_x0018_©_x0008_§ÖÀ_x0001_OSÉxöâÀ_x0001_ÔÝ= À_x0001_ì9_x0008_¬ÜÀÀõNùÖÞëÀ@3Ñ¦÷ÉÕ@àóÃ_x0007_°}äÀ@*ã¡-ÂÐ@À¢ªòkQÙ@_x0001__x001D_iHÄÇÔ@_x0001__x0018_$ëYÀ_x0001_¤a_x0005_È&lt;àÀ_x0001_]§½ã½@_x0001__x0011_µ¾ µ@F°þ	¼àÀà§b­PèÀ_x0001_tJäF¬À_x0002__x0003_k/O9ÉÀ6¥v\Â@_x0002_óÒÌ ±@«ÔÊí_x0001_ÅÀ c½I3!âÀ@¨Ì©_x001C__x0003_Ò@@&gt;1ît×ØÀ_x0002_Ì¡Vä§É@@_x001C_±ÄÓÖÀ_x0002_ 8í®8ÀÀ¡¥ºè_x0019_àÀÀF¿ÑðÆåÀ_x0002_CN·_´¾À ÔDõvîæÀ_x0002_ð±©vÀ\N÷FÎ×À_x0002_ÝÊw_x001D_ÌÀ_x0002_ÉòöÿÑ½À_x0002_Y§b¤_x0003_ÓÀ}_x0001_µvØÞÀ_x0002_jÆ¿òà¿À_x0002_Ø`Yè@À3)=à7ÓÀÀ­àÀ&gt;Ð@_x0002_~(",U®@_x0002__x0002__x000B_ô¨À b§_x0017__x0015_àÀ_x0002_Dú¯0ÜÂ@_x0002_pi|²jÌÀ_x0002_Ð^h_x000F_^wÀÀ!_x0014_eâÀ¥_x000F__x0001__x0002_§ÊÀ@½¶½ÚÀ_x0001_àHê6á´À_x0001_üz·_x001B_a@¤_x000F_a^DÙÀ ·oÿáÀÀ¡Íÿ6Õ@_x0001_Ï*8B\Ä@_x0001_NÈÎðz°@_x0001_!\­d_x000C_ËÀ_x0001_Ü Ä}ÇÀ_x0001_|í¹»@@õ£GÓ@ \Ò:ÛäÀ_x0001_¨äw_x0007_xÐÀ_x0005_x_x0010_¢_x0003_Í@Cô&gt;ã½ËÀ_x0001_¯s.ý_½@_x0001_¢0§³ÒÀ_x0001_ÖÙgçµÀ=h8ÒÀ¨ç®¤nÈÀ_x0001_GEö¼@_x0001__x0014_w.³À_x0001_ä_x0003_î}ç©À@É¯J@}áÀÀÉÌAeÑ@gç~0:ÉÀ_x0001_õ_x000F_yÀ_x0001__x000E_LSwDÙ@n_x0003_$H»ÜÀÖæH@×À_x0001__x0004__x0001_ñç_x001B_³ÈÀ_x0001_j_x0013_áTãßÀ_x0001_¦±¦@_x0001_Ï¯äÛÀ Eþ»àÀ_x0001_;(t^ÄÆÀ_x0001__x0008_=j_x0008_DÀ@qÑÉßÀ_x0001__x0017_¯åaÁ¼À_x0001_+åqç£ËÀ_x001A_K¼_x0016_ÆÒÀXÓ®EàÀ_x0001_7,×Y´ËÀ ,LU'_x0006_âÀ@qþS3ã×À )dé'åÀ_x0001_-_x0005_z&gt;ÎÀ@Ê_x000B__x000E_§rÜÀ_x0001_çsóÑkãÀ Ka_x0017_PïÀ_x0001__x0011_eáëßÀ_x0001_°_x000D__x0003_ü«@_x0001_°I»ÍÞÀ_x0001_I¥hÕ¼@ÀÏ2XÒ@@UByNÐÀÀ_x0011_ÖK!×Àßë_x0008_ÄÀ_x0001__x001C_ôÈ_x0002_¿ÀÀ_x000F_ÿ1_x0013_áÀ_x0001_ë©Í_x0004_WÖ@@ÃÑK_x0001__x0003_Î`Õ@_x0001__x0007_»_x001D_ È@`üVY_x0012_¥äÀáÈÙäÜÀ_x0001_·Pq_x0010_ÂÙÀ_x0001_UkØÿPéÀ_x0001_Ê´ÏÀ_x0001_á_x0002_À¹£ÚÀð-æoù òÀKt¤{yÅÀ_x0001__x0010_¹Ýj1ÂÀ_x0001_HëÅ³Ç@_x0001_¢ä'n	¦À_x0001_§úuî§ÀÀëÆ­fä×@_x0001_d5í¦Þ@_x0001_GU§¶@@pÓ÷_x000F_=ÓÀ_x0001_÷dFA½À_x0001_$ôë ¨¡ÀÀMá?ÓÚÀÀbu{ïÀ_x0001_^ÊñÀ@_x0001_¡êÖ¨iÖÀÀÙ©2=µÙÀÎ_x001E_z`rÆÀáiQß¤ÑÀåÇ&amp;lhçÀ_x0001_£Âk_x001B_¨³À`Ó_x0012_êÀ_x0001__x000D_ÃÙ;ñÀ·_x000D_vúÈÀ_x0001__x0002_7Ù@_x000F_zÎÀ_x0001_þ«_x0005_ó,ÉÀ_x0001_1*üwØÀ_x0001_]÷øè_x0013_ÐÀ`®÷G_x0013_LæÀ_x0001_ì&lt;_x000C_îÉ®ÀÀtmà,¶Ñ@_x0001_+tÙÍÀ ØV/ÕâÀ@zYèªÐ@_x0001_fd_x001F_b@_x0001_ù¤_x001F__x000C_hßÀ_x0001_^ýFèd§À_x0001_N_x000E_vÃ§@Ð;_x0008_||ñÀ_x0001_kU9çÀ_x0001_~8Õ6°@_x0001_»0uÑ@@!_x0012_ÇÜÀ_x0001_@ÙÏ)ãk@`Rã_x000C_ö¨èÀ_x0001_æ:ÉÙñ×À_x0001_ëíñNÆÀ@-a_x001E_{û×À_x0001_FíR°çãÀÀ¸:_x001F__x0002_ÓÀ_x0001_+»_x001E_iJ·ÀÀ¤5Z_x001E_ÿÛÀ_x0001_hâÓòÙÀdF¥AÇÂ@@Ï=÷¼ðãÀ_x0001_k,ó_x0001__x0003_TÚàÀ_x0013_A_x000E_80Ý@À³(ý6®ãÀ@_x000E_le_x0004_âÀ×µÃûßÀ_x0001__x0011_7ÉÞÀ_x0001_Ý2pMÎÀ_x0001_(_x001D_·À _x0010_É¢ÑãÀ ò_x0007_áÀÀý]ïÓÀàQt6tnëÀÀXp´_x001F_ÔÀÀä·á_x0008_EÞÀ_x0001_´XæCs±À_x0001_|_x0003_nÿ"@µý'£_x001C_×À_x0001_¸&gt;Y3ªÀ_x0001_-ä_x001F__x0017_5º@@ø1BÒ@@æ³&amp;ÖP×À º_x0010__x000D_«IçÀ5É÷ßÀ¥e´ì3ÁÀnYÒ_x0002_ãÀ_x0001__x001B_¤åÐÀËß4à_x0014_ÕÀ ëóRãÀ¿ö/l­ÒÀ_x0001_wStµÀ_x0001_zxñ*åÀ_x0001_ÇÖ¤^_x001D_ÄÀ_x0002__x0004__x0002_Jw{.Æ²À@L_x001B_Å\«ÕÀ_x0002_î&lt;_x0005_üòßÀ@DÏ?¨eéÀ åHJhªà@_x0002_)5kO²À_x0002_c¬=_x0001_	´@àlÊUtã@_x0002_L3qü ÎÀ_x0002_ÌAEF#®ÀÀ	½&amp;öÞÀ_x0002_î_x001D__x0003_ý;»À°¸],«Â@¤ +.ÂÀ@IêsØ7Ö@_x0002_ªò×_x001E_T²@_x000B_ì¢À×À_x0002_$ãØg@@G÷á\éÀ¡Ç_x0019_OÐÃ@_x0002_ÌïB_x001D_iÀ_x0002_0Ôç§ÀÀî7ò"_x0019_ÔÀ_x0002_Iv]	îÔÀ_x0002_Dàs¨¨@ W¸f_x001E__x0001_èÀ_x0002_C|h9äÏÀà_x0008_&amp;[ÀoäÀ`l6µâÀÀ_x000F__x0019_ªÈÝÀÀìu_x000B__x0011_oÔÀÙa_x0002__x0004_Lj×@Àwý_x0003_TÚÀÀ_x0006_ÌâdaÖÀâ_x001C_z_x0004_åÀ@°GÏv	ÝÀøõkz_x0014_ÝÀ_x0002_ k\ÚÀ_x0002_p_x0001_ûwê¬Àà?)v×ñêÀ É_x0008__x0003__x0014_XàÀÀ_x0011_fVtÎÙÀ_x0002_8kd]Ý¤À_x0002_ T¼ÿÒÀ@yÊ7_x000C__x0012_ÛÀZJJ_x0016_~ÒÀÀ¡Âä×Y×À_x0002_@Ûî½^È@ÀC0NVÖÀ_x0002_$T_x001B_¾_x0001_ÊÀ_x0002_z1WM_x0007_´À`_?XÄfæÀà¼Ìþè_x0002_ãÀ_x0002_cî9j³@_x0002_âN_x0005_Á¦@_x0002_À§À@Ý_x0014_Pt²ÐÀÀÌBùÆ^ÑÀ_x0002_U&gt;i_x0013_2»@_x0002_bs_x0016_v8§@_x0002_%ãräÒÀ_x0002_»=_x000D_RâÀ#öÝçßÇÀ_x0001__x0003__x0001_ð¯têÀ_x0001_T_x001D_I×ËÀ_x0001_»N_x0010_#_x0010_ËÀÀe_x000C_(¿ÙÀ@_x001B_Ä¶WÙÀ`ÿÎ-gã@_x0001_Rü_x0001_ñÇÀ_x0001_Ý_x0004_÷_x0015_ÇÀ_x0001_Ëó¤¡wÍÀ@¸9î&amp;°ÞÀUÁ«FäñÀ_x0001_d="_x0007_ìËÀ_x0001_@_x0019_ò"@éd¡¤§æÀ@¶SÈû ÙÀ¡jãÆ@þZëÖÀ_x0001_f²ëß¿À/eíU_x0017_ÁÀ`r_x0014__x0002_9àÀ_x0001_ô)#¶úØÀ@^vï¸à@ÄOk_x0004_}ÓÀÀë­&amp;¢ÓÐÀ_x0001_pÇÄ´@_x0001__x0004__x000D_âtÉÀÀ»Ü@Í~ÙÀ_x0001_C[_x0004_¨ÏÐÀ_x0001_¦Í3Z_x000E_°À@V,Ñ"Ó@_x0001_wÐ~ø"¼À_x0001_¿Á8_x0002__x0005_&amp;ÕÀ@Õç_x0005__x000B__x001E_×À Rþ«\WèÀ@ÐèÎY4Ñ@@n_x0015_@gSÐÀ _x0001_IÐçÀ'_x000B_;_x0003__x0004_ÎÀG n_x001F__x0002_È@ nþNMãÀÀw_x0003_&gt;Å_x0005_ÖÀ_x0002__x0010_Ìiã{@ y+ñÕÄéÀ_x0001_p¤H_x0016_Õ@_x0002_±Ñw¬_x001D_¿@_x0002_É4QÑ3¶ÀÈ-?YÔÀÀk¹`_x000F_YØ@_x0002_àW4¦i@ØWÔø:ÓÀ_x0002_fKÕßÀÀLRliàÀ_x0002_ª^uÈ@_x0002_,íÕ¸Ø¸À _x001C_zùáÀÀn_x0011_Q_x001D_ÚÀÀúÆãOÐ@ÀÚt&amp;ÿÒÀÁZR_x0014_ÞÀjÒE¢mËÀ£8·¼©Ê@ßXÓ7_x0007_ÉÀüÙ{ÜÀ_x0001__x0005_Ànô}+ÐÀ_x0001__x0002_Q?_x000E_Ì@_x0001__x000B_ê_x0005_ÖvÀ@_x0001_ÔÇi_x001A_8ÀÀÀA_x0004_x±÷åÀ@¼A¼AáÀÀüÊ2ãäÀÀA£×ã_x0004_âÀ_x0001_ É8a»@_x0001_Çn Ç@?_x0013_×ÝGÚ@_x0001__x0011_R×ô`¾À_x0001_Z-XÇÌÀ_x0001__x0015_Û_x0011_ÒmºÀiçÛYÛÀ_x0001_Å¡ïÙÏÀ_x0001_NØ;²À ¡Ò¸ÉãÀ_x0001_@_x0008__x000C_Q_@_x0001_0â¾.í¢@_x0001_¼ZÓz¾âÀ_x0001__x001E__x0010__x0008_+ÒÀ_x0001_V-L:ÎÀ`¢%¹ÃïÀ_x0001_2Ò±~äÀ_x0001_¯CCÒ·À_x0001_ª]é»Ï¹À_x0001_ô_x0003_KêÛÙÀæ7´ÿÉÀ_x0001_p_x000C__x0003_ÙÛÐÀ}JÓ©ÿÓÀ ÏM_x001C__x0002__x0003_ò?äÀ`Ùw ÉèÀ_x0002__x001B_HÚ_x000B_ ÃÀ Zk_x0001_±TãÀ_x000C_=á®çÙÀËèå¤bÓÀ_x0002_lyðÓØ@7_x0001_I ÚÐÀ_x0002_Å4_x0017__x0011_Ø@@0Û%^ÑÀa,õ§_x001D_ÚÀOQheäÀ_x0002_ä°¦IÇ@À47xÁÓÀÀcÒüþ_x001E_ÚÀ_x0002__x0016_RmºØ©@_x0002_$!©	ÿË@@&gt;&lt;f¥nÚÀ_x0002__x0017_ CÔ·°@@OQìpTØÀÀJ^ó,bÒÀàP}+õÀ_x0002_m_x001B__x0004__x0011_ÃÌÀr_x001C_³ÌÁÀÀJIÀ÷ÚÀ_x0002_¨¢Bê¨À_x0002_õõt²_x0008_¿@_x0002_Hg¥"«À_x0002_|ñ²ßn@_x000E__x0015_&gt;ÉOÃÀ_x0002_i_x0006_4eõ±@_x0002_ø°U¡´À_x0001__x0003__x0001__x001F_Qöð_x0011_¸À_x0001_õt)!£@ñÎYDÁÀ@_x001E_|ú_x001F_ÖÀ_x0001_1øé¨ÅÀÀî³_x001A__x0003_Ð@_x0001__x0016_aR8_x0018_·À@Õ5Ku*êÀ_x0001_ßÛJ²@ t_x000E_&gt;/}òÀ_x0001_`à/ÝÓÀ½)_x001A_ÇãÀ_x0001_¹4_x000F_õ¾µÀ_x0001_¦ïÐÁ&amp;ÄÀ ãiX)`êÀ_x0001_ê.W¤!áÀ Ë_x000C_[XVàÀ_x0001_­°êþC±À ½¾­_x0004_IçÀ_x0001_vdáÝYÜÀ _x001E_ðíÀ_x0001_Ðô9óïÀ_x0001_ÏZµ_x001B_1È@@ÌÎ_x0017_áÀ aKw_x0004_AäÀ_x0001_dÖ+{À_x0001_¸_x0005_L£)ËÀ_x0001_ÂaÄcÓÀP_x0002_ÝäyðÀ_x0001_QE8_x000E_àÝÀ_x0001_OÃfEÏ¼@_x0001_:Ø'_x0002__x0005__x000F_¦Àã*s5rÄÀ_x0002_[fÊ­ÑÉ@ r»ÅÇjâ@_x0002_b_x0004_AíÂÀ_x0002_q&lt;mÑÀ_x0002_ `¼_x0007_À_x001E__x000B_Ä,_x0015_Ç@_x0002__x001E__x000B_W¤Æ¥ÀÀóÁRáÕÀ_x0002_jüP´@_x0002_p&gt;x_x0011_TÂ@_x0011_6ÇÐÂ@Àô@·ÛÀ_x0002_YQ_x000F_6ôÁ@_x0002_¾kHRÛ·À_x0002_Ð#d¡@_x0002_@)_x0002__x0014_Ð@À¦q_x0008__x0018_@ÙÀ_x0002_Ëèk-_x000F_Ã@_x0014__x0001_5fKÍÀ_x0002_"_x0018_p´ÏÀ_x0002__x0007__x0014_¾_x001B_Ô@,là~ÐÀ_x0002_´3wo°@_x0002_lÒU_x0019_ÝÀ@:¿¶ÐÞÀà¶/ØåÀ _x0015_5qw&lt;àÀ_x0002_HÌ_x0011__x0003_Àw_x001A_J_x001F_ÎáÀ_x0007_Y®¶ÊÐÀ_x0001__x0004__x0001__x000F_p_x0015_&amp;.ÌÀÀA_kÒ@_x0007_dÈÌ_x0018_ÐÀÀ_x0017_#»õþÐÀ_x0001_Â_x001F_³À_x0001_îJó·À@Gy?áÀï_x0014_ÅC.ÈÀ@ï_x0005_ÛÜÀ_x001A_+»¶ÂÀÁsË@_x0015_Å@_x0001__x0003_³x_x0001_æÌ@ø_x0014_ÝßË@BÅªL×À_x0001_[;ÇAµÀ_x0001__x0002_ª`S_x0016_±@@ØaíMÞÀ,&lt;BhVßÀ_x0005_eDrÏÀ@Ç°0fæÀ_x0001_xÈøÙÌÀ_x0001_:ïn²¦@@Â{¸$RÐÀ§Àc¤ØÀ,½û ÍÀ ÀÅâÀÓ,¯=ÃÉÀ_x0001_mW ÂÀ_x0012_luIêÀT(IüYÓÀ_x0001_äùS3¯À_x0001_ÜÃ8_x0001__x0002_XÁ@_x0001_X9! &lt;ÃÀÀ0{oåX×À_x0001_&lt;¢ú"	£À_x0001_rOe_x0003_ÚÇÀ½são{ÅÀ_x0001_ÛhÕqÍÅÀÄ?{Páá@_x0001_ÿH_x000D_¶Ë@_x0001_EQsjý³@_x0005_M³xßÀ@ÊÈùâ áÀÀv_x0004_ÂzñâÀrûlD&lt;ÚÀÀ¹W@ØÀÀMè1HÑÀ_x0001_«Ã_x001F__x001F_Æ@ 7__x000F_	^èÀà×£·làÀ_x0001_¤´Å:ÄÀZî_x0004_ÄÀ_x0001_ð(_x001C_Ä_x000E_À@X4Á_x001A_ÔÔÀ_x0001__x0018_VJ¡ÕÀ@$¬@O7ÓÀ_x0001_bO¿¤+ÉÀ_x0001_nÅãä¢À_x0001_äù_x000D_H @äG]¼ÙÀàÑ¯ªàÀ_x0001__x0010_ÌÀ²@_x0001_îÕ±·_x000C_ªÀ_x0001__x0005_à©HÑ³$åÀ_x0001_\?­-Ë@À_x0004_j@ÙØ@_x0001_¬µöÛ'Õ@±T_x0005_Ï_x0013_ÜÀV_x0001__x000D_ÓwÃÀ_x0001_ó)/QðÀÀ_x0019_©Ö×ÀÀäuMw_x001A_ÞÀ@ ÎÔ2ÒÀ©±¹;_x0011_ÅÀ_x001A_s2dÓÀ@ "àoçÀàeøËË^äÀ_x0001_%_x0015_dÓÂÊÀ~9êüfËÀM_x0003_eH_x0001_ÀÀ³è²_x0012_PãÀ¸/qÐÀ_x0001__x001E_ð¯»@_x0001_:ßô_x000C_µ@_x0001_¡ b¶¹@À_x0002_Ò¤_x0004_ãÀ_x0001_:_x001E_mÞÀ_x0001_k9û{ÒÀ@9rEGáÀb_x0003__x000E_É9ÔÀ_x0001_^të{ÃÖÀ_x0001_×øË\¾@_x0001_;¤I Ä@_x0001_sBÄÈpÆÀ_x0001_e_x0004_Ó_x0001__x0002_!¹ÙÀÙ3u_x0019_UÃÀ_x0001_kã_x001E_ØÀj_x0007_Tx_x0011_Ð@!Â.HvÓÀÀTcìÜÀ_x000F_¶	#ÄÀ@=;°_x001E_ÁÀ_x0001_Z¶îÂÀÎî%Ä)ÁÀ NÅ×ÑîÀ3{_x001D_¸òÍ@à)rª	ãÀ_x000C_Iä_x0016_XÔ@_x0001_ÀèôJiÀ B_x001B_£ëÀ@ëÀ¤¯àÀ_x0001__x0014_;_x0013_mÊ@_x0001__x0003_²¶@ÀÀV_x001E_ÎjÝÀÀS¬×GÙÀ_x0001_aWËñÕÀ_x0001_&lt;þ¶_x001E_V¤@_x0001_Ý­§´_x001E_ÂÀÿº^§òÀ_x0001__x001F_âD@_x0004_êÀ_x0001_æ·]_x0017_4ËÀ_x0001_ë(_x000D_¸Ö¶À_x0001_DfºÄÂÀ_x0001_á&amp;Po_x0015_æÀ_x0001__x0001_oféNXÀ_x0001_;ü_x0008__x000F_Ø@_x0001__x0002__x0001_P{_x0001_À_x0001_y¦væ)º@_x0001__x0019_îÔ`ÙÀ¨²ØÀ¾3õûÃÀøzfRÒ@_x0001_¹§PvVÂÀ_x0001_Jlx2 ÓÀ ÊÉ?ÃuãÀÀÐk_x0008_ö_x001E_ÜÀ_x001F_65ÏÀ@xÍ8_x001E_ËÞÀx=Ù¤ÅÅÀ_x0005_pÇeÄÀÀL_x0001_¨¹BÜÀ_x0001_4tï°À_x0001__x0019_\íc¼·@_x0001__x0006_gå3¢Ààk*Õ_x001B_çÀ_x0001_h6£À@Ý_x000E_·ýÜÀàÌ3QçÀóUìg_x000B_Ë@_x0001_Í´´s¯¾À_x0001_tV£tü¼@@~$_V¥ÒÀ*®_x0019_­ÊÀ_x0001_(SNÏÀØüµ_x0002_)Ð@`Pycà+âÀàAØ¾EïÀ_x0001_ë¸8_x0002__x0003_¼ÐÚÀ¯ÕªEèÀ×À_x0012_ÛÀ_x0002_Z_x0010_1è@_x0002_I"IÕ"¹À_x000F_ÍGÙÀÀò_x0007_¯C	çÀþª°_x0002_ØÀ_x0002_î1ÑÈ¨¤@_x0002_È©{_x0003_0@_x0002_)° W­@ûiÀÀÀ{"_x0013_F_x0008_Ý@_x0002_È%_x0003_¢À_x0002_÷`í·@_x0002_ìs~é´À@_x0017_UW#7ÙÀ_x0002__x0002__x001C_xmÐ@ÖÕ¸íjÀÀ@_x0007_]y@8ÛÀÀA_x000D_e¡ñÙÀ_x0002__x0012_kâ*¡ÖÀDG_x001F_ÂäÀÀù¦D©Ó@_x0002__x0012_n¨¸À_x0002_É_x000E_wèMäÀ úQ_x0001__x0010_æÀ_x0002_ÚRg&amp;¡@_x0002_\µ%ç@_x0002_0K´I@_x0002_"ê_+¾ÓÀÔH[¶È@_x0004__x0005_@2_x000B_:ÀÓÀýýÌK ÏÀ_x0004_­nC©ÙÀ_x0012_u	ÖÀÀ~e_x0012_âÀÛÇ.+7×@öxçÀ@é_x0008_ÎeBíÀ_x0004_)rÞÚÅÀà$8LBáÀ_x0004__x0005_B_x0012_ä_x0012_Ú@@»_x0011_ÀÛÀïö_x000D_@øëÀaï/Ì@@Ëg:yÔÀp9¸*æ)óÀÇ¬?TÚ@_x0004__x0004_1_x0016_@@@[É%¨ÞÀ`_x001B_T_x0015_ôâÀõ­_x0002_TÖ@@sAÅßýßÀ¢Ç×sÉÀ_x0004_Q_x000D_Ï_x0003_=ÌÀ³ò¾ÃûÖÀ_x0004__x000C_&amp;_x0005__x0008_@_x0004_gUjê·ÀÀ/C·4æÀ@¬_x0006_óæÀÍ_x0001_M2Ç@`gwô§TâÀY'_x0001__x0002__x001D_ÇÊ@_x0001_!pÀnÀ_x0001__x0001_ÀT}óo@ Þ¬_x0006_páÀ_x0001_,6(_x000D_¤À_x0001_ìnÅÀ`¢âH:©äÀÀáV_x0014__x001F_:×ÀÀÔâ?_x0019_0ìÀ_x0017_yõy&lt;Â@ _x000D_Ö°ÆäÀ_x0001_ÈÅæê­À_x0001_3¤³GÔÀ_x0001_É_x001F_4ýøº@_x0001_XÙò5^ÁÀ RóÔ9àÀ_x0001__x0016__x001E__x000D_É¿ÀÀ5#__x0017_$èÀ@~ùÞ4%ãÀ_x0001_¶R¼óvÑÀ{gçAÉÀ 2¾_x0008_'ðÀñ_x000B_g_æÀ_x0001_©=_x0004_@ÕÏÀ_x0001_ø_x0004__x001C_õTÀ@ó_x001D_V@ÇâÀ ì^X_x0016_=ãÀ@L#_x0018_§æÀoÉ_x001C_Ò;ÒÀ j%_x0005_\_x0016_ä@9kâ_x0007_.âÀ ¯9RUèÀ_x0001__x0005__x0001__x000C_ð_x001C__x000B__x0004_«À_x0001_zdpVâÁ@_x0001_ÇQ-_x0010_6ÍÀ»÷ÉI%ÔÀ_x0001_pýnU@Àý_x0001_¶_x0014_Ð@Vþ@_x000E_dÄ@^þ!nÎÀ_x0001_ô_x001F__x001D_bi©ÀÀ_x001B_ÛgMàÀÀ±J²_x000F_7äÀ@(:¹ûTìÀà°T3qZáÀ¶vyÀÀ_x0001_òú!'«À_x0001_ ý(_x0003_À_x0001_VmÙNsÐ@À¨ÜhwnÔ@_x0001__x0013_±8Ó]ÞÀÀbçi_x0019_åÀ_x0001__x0004_%ÃÞ@M_x0018_5_x0017_ÊÑÀ18zGÑ@_x0001_ËB_x000D_IrÙ@_x0001_83«ÞVÀ@_x000E__x0016_¢§Ð@_x0001_ÎvË_x0002_!×À`ôÊâ_x0016_õèÀ_x0001_Ò6Û=£µÀÀ_x001E_e&lt;&amp;_x0019_ÓÀ_x0001_`½6³@ú_x000E_¹_x0001__x0003_ÇÅÀ­_x0019_B|øÙÀóý	ÓÂÀ Áò+»èÀ@_x0016_¢líèáÀÀ_x000C_§DèÜ@Àv¾~ÑàÕÀÀ_x0011_¶Ê1_x0007_ÚÀ_x0001_¿6§_x0005_ú¸À'à^.ÑÆÀZâÁÅ@@.Æf/ÓÀ_x0001_`_x0008_âä±@`R,1¸ãÀ_x0004_æÈË_x0019_ÑÀÆ_x0006_Ü±âÂ@_x0001_µ¾_x001B_ÄÀ_x0001_I÷e_x001B_°@_x0001_ÃúäA	È@_x0001_r'ð±Ï@ÀÍ1ª5òáÀð£í^M«ðÀ_x0001_8Êå]xÄ@Às¤/Ñ¾äÀ_x0001_F½w ÐÀ_x0001_µHRÝÀ@°¤^p_x001E_ÖÀÀß_x001B_®oÛÀÀ_x000B_¤_x0002_ÒÀÀ_x0017_L_x0008__x0006_~×À_x0001_w,zÆÁÀ_x0016_¢_x0010_ý_x0014_Î@_x0001__x0002_è×ªÆ Ã@½]ßÀ_x0001_WkÖy_x0014_×À_x0001_ºê÷0ô³À@qå*8ÓÀ#zN¿çÆ@_x000B_ã§²ãÀÀbñØÌÒÀfèîÚÂ@ËAÝßßÀ_x0001_åª`0Ë@ ¿2K:ÞÀ_x0001_Ëño¯ïÀÀ_x0001_´ðvÂÀ%Wg"ÐÀ_x0001_Ð*Y³%@2ä,x4ÙÀZë_x0017_¡DÅÀàÅÌyéèÀ_x0001_Ø´S±áÀÀ+"ºNãÀW_x0019_º÷ÀÈÀà4i¶éÀ@ÛëØCîÀ_x0001_Àp´«dpÀ_x0001_&amp; ÃãÀ@oê¨ìæÓ@_x0001_{	ÙTµ@_x0001_¿	o±Î@ @ÀléÀ2Ñ@ÄÍ@3_x000B__x0002__x000B_)ÔâÀ_x0002_{ß_x0011_ÀÀÀ_x000D_õ.0ãÀ_x0002_8æÈ_x000F_ä»@_x0002_»!-{ìÀ8KÒâÜ@ÀK¼oÝÀ@?$`×Ààö4óÔäÀ _x0007__x000D_ì_x0015_çæÀ_x0002_ÆÌZ7À@@pÈîÆOØÀ_x0002__x001B_{´8_x0010_Â@bS¡_x0011_ÇÀW_x0014__x0004_|ÕëÀ_x0002_@L|ù&gt;S@Qî4k_x000C_Á@@}åÏ÷_x0004_ÕÀ_x0002__x0011_$¶@ÀeÑ{ÓÀ_x0002_d·.{¨°@Àæ¥ÄzÙÀ _x0001_ÎÙYåÀ ´ú¦Ä_x0008_äÀpuëVìgðÀZÊ	"¬ÃÀ@Êõ½wÙÀ_x0002__x0005__x001C_CáÑ@@ý\_x0006_J6ÔÀà&gt;i_x001C_^IáÀàÙ_x0003_¡HåÀ_x0002__x0002_ïp%N@_x0001__x0002_ _x0007_L^ÅåÀ_x0001_St¯`ÎÀ`_x0004_Å ðNîÀ_x0001_/qn|ªµÀ_x0001_e¦´@_x0001_¾Ù_x0014_©@_x0017_ûk?ìÔÀ_x0001_1&lt;ÐHÕ¼À@·»àÀ_x0001_ÊòÍ\¹ßÀ_x0001_õÔgo_x0007_·@àZÉÐ,ÍâÀ_x0001__x0017_¦ÑX¢ÆÀÀwÂbÔÀ@áþC`_x0011_ÕÀº_x0017_ñ¤gçÀk-)êÀ_x0001_ØÏ9wÀ­ÂH._x0011_ÏÀ_x0001_Y=@Ø(»À`U.jñTâÀøÈËÀ ëdMnäÀ_x0001_WªÜÇÔÀ_x0001_É*y2Ê@Àióýà@ì*&gt;tÛÀ`q·ââäÀ#!èlXáÀÀ|N+_x0013_äÀ_x0001_yKhÛÀ`ÑGK_x0002__x0007_Ô=ìÀL7_x0005__x0001_ÑÀ_x0002__x0014_éY©À`§	c¾µìÀ@¦Ä¯º_x0007_ãÀ_x0002_Âr|²·²@_x0002_VÍ®9z¥@_x0002_ÜèÓñýË@jÒ_x000F__x0005_DÚÀ@óð¼_x0019_ÐÀ_x0002_Â_x001A_]KÊ°@À_&gt;ëÜÑÀ@_x0003__x0008_à8MÞÀ_x0002_d_PÙÂÀ_x0002_&amp;úôg0À@_x0002_å=K´_x0018_âÀ_x0002_È@°àñ@_x0012_Èt$Æ@_x0002_Ñò_x0011__x0004_¹@_x0010__x0002_ö¾å×À_x0002_ ­Äu}@_x0002_D_x0002_T_x0019_5ÌÀ_x000C__x0016_Ó_x001E_ÓÀ_x0002_÷_x001D_ã*ÙÙÀ_x0002_ìL_x0004__x000D_±²À_x0006_[vSËÀ_x0002_zX_x001E_è£@_x0002_neï_x0010_¦ÙÀÀMá#1ÞÀ_x0002_ë_x001F_@_x0013_ÛÀ_x0002__x0002_|Y~"\@_x0002_g0_x001A_$»À_x0001__x0006_@Ñ½ÍÄ®ØÀ_x0001_ýÁí_x0003_&gt;ÆÀ_x0001_Y#¹jçÀ_x0001_ Q_x0013_ýoØ@ »WËâÀ_x0001__x0017_üE_x000C_Ú¶À_x0001_¡ï_x0018_÷½@~_x001B_p`×À_x0001_^A_x0004_à"ÚÀÀ¡ö;!D×ÀÀÀêW_x0014_çÀ_x0001_z\»8Ã@@%[_x0005__x000D_ÐÀÖ¬|ýËÏÀ_x0001_åYQ_x0018_ÖÀh¾àÀÀíÔÖ%ÜÀ_x0001_Ø[~ò¡À_x0001_`å_x000C_$;ÞÀ_x0001_ð`}\{À_x0001_ûzý%¢´@_x0001__x0012_	_x0003_ÙÓÀ_x0001_°Â_x000E_+@` 1vg_x000E_êÀ_x0001_Úeú%À@øSi$èÀ_x0010_FQÂ_x001B_ÛÀ@HÇµgß@_x0001_.F_x0010_äµ@_x0001_H%ÜÀÜ&lt;HCûÁÀ_x0001__x0002__x0003_¤_x0002__x0003_ó?­@@Dc7_x0007_ÁÒ@ 8åíÍ_äÀ_x0002_á(ÎÀ_x0002_¸-lI¿¾@_x0002_·¢.Î§ÇÀ_x0002__x001C_=_x000F_ø_x0018_ÚÀPmArìÔÀ_x0002_:êçÔÔÀ¶¦_x0014_ØñÍÀ_x0002_»_x000E_ÀÿåÀÀ)@Ú9_x000F_ÑÀ_x0002_1×ÌÀ§²@@ùÍ	&amp;èÀOq¥bØÀ_x0002_8VålXÉÀ_x0002_S_x001B_Çü_x000C_Ã@@;íå_x000C_óÖÀ_x0002_§ÙRèh¿ÀÀëù8ÖÀ_x0002__x0017_ÙÀ@4_Þ_x0018_ÙÀ_x0002_Î~¦äÜÀÀ!7_x0014_ÔÀD¦º|ÁÀ_x0002_(Q_x0001__x0010_µ@_x0002_èaÂå`©ÀùZ%kNÉ@à·å_x001B_t2âÀ_x0002_YZz_x000D_ Ç@_x0002_ß-AºÆÀÀÀ]ú5ÏÞÀ_x0003__x0006__x0003_(òlÒ¿Ê@@ÈvU_x0010_ôÔÀÀ1d_x0001_C_x0016_ÝÀ_x0003_äPª_x0004_ÀÀ_x000C_îièÀÀoá§càÀ`N{³ÌUãÀÀÄ_x0004_´{¾ÚÀ '_x001A_9DòÀ PÿH)áÀ@gå,çªÑÀ_x0003_È_x0006_ÿµ_x001E_Ì@_x0005_EÏéËÀ_x0003_Ö_x0015_¹Å¼¤@_x0003_Q1_x0004_Uy»@À`cgK³ÐÀ_x0003_ÉBÀ_x0003_/W(Û&gt;ÄÀ ­Îm	_x0006_ñÀ`­_x0008_$áXäÀ_x0003_]5.L¢@ò_x001A_"Í×ÍÀ_x0002_+ß_x000F_~ÎÀ_x0016_YàÀÉ_x0003_[#Ù@_x0003_Aà§'&gt;°@_x0003_¹Â~±Àq)ÈÅ@À¬TÑ=ãÀ_x0003__x000E_I9öØÀ³Ê_x0011_ÊÚÀ_x0003_ö÷G_x0001__x0002_Þw À_x0001_íI#³À@»_x0003_5ÙÀ_x0001_n{/½²@_x0001__x0008_$¹_x0019_¨À_x0001_¦5`_x0016__x0017_¨@Oýï=öëÀ_x0001_Ç1GÂ¼À_x0001_2þÓ_x001E_ÁÀàÚA4´ÐàÀ@_x0013_£ÆllÑÀÀ_x000C_8.Á÷äÀpA"í4bñÀ_x0001__x0010_LY&amp;'À°T£ÒàâÀ Lð¹áÀ l_x0001__x0019_ÂäêÀ_x0001_¨è¢HºÀ_x0001_n_x0013_ÄÕÂÀ¦¶tÚÀ_x0001_/H(ÕÀ@eøhçÚÀ_x0001__x0015__x001B_Ò|_x0003_ÀÀ_x0001_:º-_x001A_¼À`XÃå¾_x000E_äÀûïë_x0012_þÈ@ÀèÞGpÖÀ_x0001__x0003__x000F_âÚ	ÞÀ_x0001_ÐHMÂ	¶À¿K)p)ÙÀ_x0001_/ÎPÆÀà+ûõâÀ_x0001__x0003_@__x0017_ºÔ@@6³_x001B_)+ÜÀû:	¤ãÀÀ·³õ1àÀ@V_x001D_Bé"ÓÀ_x0001_²_x000B_XÌ¼@©cWÔÀ_x0001_ô¢ÞOlÂÀÀt¬}ßÀI_x001B_²"ÆÀ¯a,UÌÅÀ2^6Ã@_x0001_'0y_x0013_ÉÀ_x0001_åC³ê9Â@_x0001_óÚx)$¹À_x0003_º_x001E__x0008_ÚÕÀ@{r-ë8åÀÀÕÎÚ° ÚÀ_x0001_pÝ_x001D_{À_x0001_ÏÐÖàÀ?½_x0002_JÉÀ_x0001_VÛÏÓ@_x0001__x0005_»@¦SÀÀ_x0001_3?nÎ¿@_x0001_7Ù_x001E_-ÌÀ@_x0011_ÆÄîöÖÀ@½k_zÙÀàÕ_(Ð§àÀ@ú+,ì7ÑÀ_x0001__x0018_óy­@_x0001_¶^²¡@ãÙ¶_x0001__x0002_¼.ÂÀ_x0001_xà¹ðt£@_x0001_i_x0004_}LËà@À_x0007__x0006_Æ_x0016_×À_x0001_`ßÈFÀ°òG.èáÀÀÍhÉg_x0003_ØÀ_x0001_×&lt;dXÙÀù_x0013_MÀÜ×ÀÀÅ¦þ_x0015_xÔÀÀ_x0008_õ[êÅëÀÀ+G_x0018_°ÛÐÀ`ö)ÅYáÀ(_x0010_F)æÀ_x0001_«"SäÀ_x0001_Ü Ñÿ¸@_x0001_¢Î¿hËÀÀQ_x0001__x000E_Õ@ðäH3ÀÀ`¹0¤Ù¬àÀ eÕVÓîÀ_x0001_E/¢_x0018_Ö@_x001C_áÞ¬ÓÀ@ësMÙÀ_x0001_¼ÔJ¨	½À_x0001_N`ñ£_x001B_ÃÀè_x000F_ #2À@U[­ÜáÀ_x0001__x0003_ô£ÑBÀ@_x0001_sËðï³ÀÀ_x0003_×¨9EÝÀÀ A²ÿQÞ@_x0002__x0003__x0002_è~®à±Î@E_x001F_RÆÀöÅÔÜÀ@&lt;ïâÀCX_x001C__x001F__x0019_ËÀ_x0002_y»=f­ÞÀYV_x0018_¯GäÀ@_x0002_K¸ëMÙÀ_x0002_·*ýÞ³@_x0002_îêá·ÎÀÀ._x0002_ÉáÀ;«Å@_x0002__x001D_Ù¾Ç_x0008_çÀÀ½_x000F_WLTÛ@_x0002_ëNõtöÓÀ_x0002_DN©V°À_x0002_ñj¢Æ@àÎj_x0015_2JãÀ !é.±åÀ_x0002_m_x000E_z~JÀÀÀÔÄe8UÜ@_x000D_ÑEô-ÒÀ_x0002_Ç¸ÜsªÕÀ_x0002__x001D_®/ÞÙÀ@Kè_x0001_·ZÐÀ Ú	_x0005_áÀK§_x0012_ÊÀ_x0002__x001B_¸F_x0003_G°ÀÙ;v.ÅÀ_x0002_@ _x001D_F½l@Àc`äÀàw·_x0012__x0001__x0002_õ÷áÀ@IY_x0013_TáÖÀ_x0001_Â7%çÔÀ_x0001__x0013_f£X¸²@@! ö'Ñ@_x0001_d_x0007_§ó«¥@_x0001__x000B_k^ý_x000D_¹@@®±éTìÕÀ Hè¥&lt;mã@@{¿ùÅèÑÀ_x0001_Q×K^_x000E_ÇÀ_x0001_¼W¹[³À_x0001_DYª4¥¢@À_x001A_#Û:ÑÀòJá_x000E_Â@á_x0016_42	ÖÀ=m_x001A_aèÀ_x0001_úP_x001F_º~ØÀå÷L.ØÀWÛ_x001C_×À@h$¾gÑÀÀA_x001B__x0017_	ÔÀQÐÖØÀ_x0001_3æQc@Á_x000F_:È@@ERqglÑÀ@(	 _x001F_ÀÔ@¶Z_x0018_ÁÃßÀ@_ª_x001B_àÀ 20_x001E_Á$çÀÀ#p¯_x0012_áÀ_x0001_X+sUuÊ@_x0002__x0004_@Û5uÃJàÀ_x0002_Mè\Â8Â@_x0002_+³._x001F_áÙÀ`±PgÏæÀà/wt]DèÀ_x0002_êú¥ÒÚ«@_x0002_àið@èÀ_x0002_Ð×54#À_x0002_Ø_x0002_®&amp;ÍÀ_x0002_C_x0003_´½_x001B_ÉÀ_x0002_yI`ã¡@_x0002_×g®GÚÀ_x0002__øD ËÀd_x0001_¼ÎÞÀ_x0010__x001A_Ò^ÔÁÀ@ÑÑêÿØëÀ@èYÆ6Ö@_x0002_)&lt;H_x0008_)²@@ú±¬_x0002_ÞÀ_x0002_ÉÚd¡È@_x0002_&gt;ì:abàÀÀ_x0008_ÚJÔÀ_x0002_÷ö¡WhÁ@_x0002_T¢è¡«@_x0002_£n_x0012_¥&gt;ÕÀ\:©ªÐ@yx|ü&lt;ÎÀ_x0002_Ù#t&gt;6¿À`í	ÔFGåÀ­_x0007_qË@_x0002_ö}ñ¸@_x0002__x0011_ª_x0002__x0004_H/¶@_x0002_&lt;_x0006_+Ò±@_x0002_b_x0012_÷_x001B_¸À_x0002__x000C__x000F_Ù_x0011_àÀ(_x000C_pÅÎ@_x0002_Pj_x0016_¶§ÎÀÀóây%_x0015_ÚÀ@B×ØùíÀ=_x0016_àP[ÔÀ_x0014_S_x0006_õÕæÀ£Éþ×À_x0002_þ ÷øÈÀ_x0002__x0003_à[s_x0001_´À_x0002_¨ø_x0002__x0013__x0006_¦@_x0002_ugGõF¼@ãJ0FsÝÀâÏ¤ÇÂÐÀ&gt;[±ãÀ{«_x0005_¼_x0006_áÀ_x0002_p?b¯À@üKZâ×À@Ê_x000F_¶ýÖÀúÖ_x0005_Ë_x001B_ÃÀÀF)ôçÀ_x0002_]ÕÂiaÐÀ_x0002_ÀmÚÄ¾b@_x0007_W¦ÍÀ_x000F__x0003__x0019_àÎÀ_x0002_À\ì3ë¼@_x0002__x000B_®_x0010_ô_x0011_ÂÀê¹Å ùÖ@h7îüÎÀ_x0002__x0003_êÒ_x0018_íäÀà_x000B_&lt;UHèäÀ¨bÄ_x0012_ÜÇÀ_x0002_z_x0003_b`§À0\@àJ_x000F_òÀM¯»_x001A_åÜÀ (!'ÝæÀøµK?NÍÀ°lB_x000E_ðÀ_x0002__x000E_Ñ_x000B_ÏX¡@_x0002_¨Ü»À_x0002_ÊQ_x000E_@èàÀ_x0002_L[_x0010_·ªÀ_x0002_À÷sÝ@~æ_x0003_]:ÈÀ_x0002__x0013_­ñ¦ÓÀ_x0002_¢K¶°ÚÀÀÀrçÏÐÀ_x0002_"aÍÖÄÀ_x0002_XÀ_x0008_¥ÝÂÀ_x0002__x0017__x0011_5ÞÀ_x0002_jË_x000D_¾ÌÀ¡_x0001_-1°ÙÀì_x0001_/=ÖäÀ@8Ù$é_x000B_âÀÒæðç°ÀÀ`&amp;_x0005_M4ëÀ@ ä_x001E_X¥ÒÀÀrãÌª	Õ@_x0002_ìÊ°s=Ê@_x0002_®{G°£@à¦þc_x0005_	¡QäÀ_x0005_³·_x0017_*¾@_x0005_ò¦&amp;]¼@_x0005_4­³6¯À@	Rf§î×@_x0005_F~_x0003__x0007_ôÀ _x0006_O¬´téÀýÊÊ­àÖÀ`a¼~JòÀ_x0005_öïÍöÑÀ Ï95êÀ_x0005_´*Û¬m¿@_x0005_|³K°@ tµéÂ½æÀàUQ$&lt;áÀ î3_x0015_©-âÀ¥`ñ_x0018__x0002_ÏÀ_x0005_Uo.¾@ÌêfØ_x0001_êÀ_x0005_6ÿÎºcÔ@Àwyä_x0016_ÛÀXti`ÒÌÀ_x0005_È_x0004_ò=b½@_x0005_÷´\ y»À_x0005_üO4_x0008_¡À@ÃzÊ_x000E_àÀ_x0005_¨Z_x0005_ÊÍÀ_x0005_ôÃä5òÇÀ`¿H½yàÀ_x0005_i¢QÅºÀÕ_x000B_åÿPÙÀ@_ä_x000C_åzàÀ_x0004__x0006_À_x000D_&lt;'½Û@	ÓÅ¯ÀÀ_x0004_ø_x0019_H±À_x0004_þÌcÙ_x000E_ÆÀ@¥Ù¶_x0002_éÀÙlÆÑÀ@_x0015_ê÷?EÝÀ_x0004_©ÈØÀD¿:aÊ@_x0004_Cë ­á×ÀË¯Êí=ÞÀ_x0004_~«üÝ_x001F_¬ÀÀCt-l}Ò@Àn_x0014_;ÛkÝÀ`®_x0001_³÷âÀ_x0004_ÐY¢òb¢À_x0004_P,?o{¤@À9ÒDßáÀà|ôÀ®_x0014_äÀ_x0004_ záju@_x0004__x0010__x0003_m_x0005_@*4%hÏÀ_x0004_²z'ß¼ÓÀ_x0004_©gq ÔÀ_x0016_£;_x0011_OãÀÀËÎ_x000B_UèÀG_x0013_v1èÀ_x0004_&gt;&gt;©À_x0004__x001A_/@À_x0017_k_x001F__x000D_Ç@_x0004_àï_x000F_wÅ@_x0004__x0004_;_x0006__x0001__x0002_ÙïÀ_x0001__x001E_\ÔR0ª@_x0001_L8/J#ÊÀ_x0001_ö_x0019_xêºÀ_x0001_¸.s3Ä@¼ÌÖD	ÏÀÀ÷	ÂrÖÀ_x0001_wÏ6ÿ¢åÀàSà¡ÞèÀ_x0001_`Î.«~@_x0001_l¨J_x0008_ñÅÀ_x0001__x0010_®Ö+ÀàÿIÒ|êÀ_x0001_XøÄZ¯@_x0008_¼ÂÔ@_x0001_³]@_x0015_ÎÀ n+{íÀ¡ªäÝÈÀt2Í_x001D_fÏÀ_x0001_¾._u_x000C_º@`k_x0004_1WâÀ_x0001_H;9¹À_x0001_"ú ¼ãÅÀ_x0001__x0010_í_x001C_ôÀ_x0001_ò´ýSí£À_x0001_ÀçDéË@sZÄ_x000B_ÕÀ0EÌç/­ðÀ_x0001__x0012_rWt¬ÑÀ_x0001_ò_x001E_ãnl±@_x0001_Þ¸_x000C__x0006_Æ@_x001E_ÿä_x0004_ÛÀ_x0002__x0003__x0002_¯ýÂÀ_x0002_ûèî¬µÀÀ_x0010_]gÜÀ_x0002_&lt;V_x0017_4X®@_x0002_1êöÓÀøWI-óÙÀ5¥HÙÀ_x0002_Bê_x000C_á¡¢À_x0002_ùÊÜ}µÀ_x0002_ösZ§¬À_x0002_º,NGgÓÀà_x0001_)µñÈáÀ$_x0013__x0008_`_x0008_ÅÀ_x0002_8ºØÉ/¿@_x0002_`_x0002_BÓ@_x0002_*t_x0015_ ¶@ÀNoÔ_x0019_ãÀ©_x001F_ÜØ-åÀ@±PIé1ÚÀ*£ÂOãÀÀ	Gfø_x0004_ÜÀ`_x0015_Â´	=äÀ_x0002_W=Äg@_x0002__x000F_j4{³Ã@5¹õ_x001B__x000F_ÀÀ_x0002_î!»@Êy1_x001F_ÄÀ?;õ-+ÏÀà_æ´_x001B_'èÀ_x0002_ì±axÈ@àgà²àÀ`_x0005_W_x0003__x0006__x0008_åÀ×çF_x0013__x001D_§_x0006_Aâ_x001A_dªH	AZ±_x0007_Í&amp;_x000B_AVc²?_x000C_AF_x0010_ûR¥_x0008_A@Zó+Â_x0008_AÕsh_x000B_A;_x0002_ò]¦_x0008_A_x001F_ßYÞ_x0016_	A$Mbû6)_x000B_A1&gt;½ö~¨_x000B_AtY_x0005_â«	Agëqõù_x0006_A_x000F__x000D__x0001_pÍF	A_x000F_%é3m_x000C_AôÊà $)_x000D_A/å_x0018_ßö_x000D_AóyÒj_x0006_AÊä¾_x0002_þ`	AÙ_x001B__x0005_A_x0008_AÜfèK_x0006_AúÖºl3î	Ai\_x0001_¿.o_x000C_A(æAñ _x000C_A/ðþÈ_x0008__x0006_Aúe¬\ñ_x000C_A¬*_x000B_A(Îçè_x000B_Aw¯ÍY_x0008_A_x0004_2MÀ;_x000C_A÷íå~Þ_x000E_A_x0001__x0002_PJÉ!S_x000C_AyQ*_x0010_¨^	AÚä1ái	A_x0016_ÈC_x0003_ïò_x0008_Aeu¨o®_x000D_AØ¤æY¡!_x000B_Aíg¼KÒû	AK8_x0011_ë$_x000B_AÌ»ÕN	Aã6aú80_x000E_A¿µ ªñÛ	AWfðÆf	A[9ô_x000F_J_x000B_Aî: ^ù	Aö iÏ&gt;	A1¦Ô&amp;_x0014_ê_x0002_AE_x000C__x0012_65b_x000E_AH_x0018_È_x000C_¼e_x000B_Aú§:_x001B_·_x001B__x000C_A.½;_x000B_A$L¢ü7s_x000B_A:'Ò	yh_x0002_AòAÄbcP_x0002_A¦vÊ&amp;Ã`_x0002_A¼²lh&gt;_x000B_AO¤Ü_x0019_­_x0002_AYÿõ9	AE_x000B_°ÂÌ_x0010_	A-V_x000E_8_x000B_AL_x0015_ÿ_x000F_ì	Aa£P®b4_x000C_Avc_x000F_Ý_x0003__x0004_¿	AüÅºNs	A°¾w£_x0004_A_x000D_6Ú_x000B_A¾_x001B__x001D_ßA	Aí	p_x000C__x000B_Aói¯q\_x0004_ARa»éæ¯_x000B_AÄþÉæÿ	A_x0005__x0001_~ë&amp;I_x0008_AÞa2Éß_x0008_A_x0006_¤qfý_x000D_AÍ¨Ò_x0008_A_x0018__x0017_ºdÃ|_x000B_AÆü(j_x0004_A_x0018_MV¡r_x000B_A_x0018_G½\_x0004_A+óè2	Akg33_x0012__x000C_Aáò/Ì"Ö_x000C_A_x0002_ýµÃ_x000B_AßCXÓÚT_x000B_A¿=·øð¾	A_x0018__x001B__x0003_´ÙQ_x0004_AòÎ"Î_x000B_A»E_x0015_í½_x001C__x0004_ADwf¢e_x000B_AEïWi±/_x000B_A¸£¼_x000D_È._x0004_A¢_x0015_í3èc_x000D_A5ßû_x001C_ç	AxÀ`JáE_x0004_A_x0002__x0003_¸ÊÃ£µ_x000C_A]_x000E_Mä$±	AVK*_x0001_Ð_x0003_A.¹û¥_x000D_A°±E_x000B_ò	A_x001A_þë_x000E_ÌO_x000E_A"_x000B__x0013__x0006__x001E_)_x0008_A¶kXr_x0015__x000B_AÌ_x0019_¾á_x001F_8_x000D_A^òTg	A!|[¡|_x000C_A@_x0010_	da	A_x0011_y5ÌÕØ_x000D_AúLM} ª_x0003_Açéñ"4_x0003_A¶Õ«àæ_x0007_AÄ%GQq_x000C__x0003_A9­Õ_x0006_à	A2û^ë|_x000B_A_x0013_ØÔ+_x000F_ý_x000B_A	ö_x0015_+'¹	A±0_x0010__x0002__x000C_	Ad(WþÐ7_x0003_AÉý@yè_x000B_AÑ¯~_x0003_AõÌ_x0002_éªô	A­0$ W_x000C_AoEá$´_x000D__x000C_A¦Iîh«_x000B_AÖ_x001C_i_x0016_D_x0003_A_x0012_iYJ_x000C_A _x001B__x001B__x0007__x0010_¹_x0015_	A¡ßæ³!¨_x000D_A&lt;£ió=	ATµzí_x0010_A¤_x0007_*ô2_x000D_A_x0001__x0006_®~Ö_x0008_AE®B_x001D_º_x0010_AQ¤z_x000E__x0010_A	tY`´_x0010_AÈ8ô&lt;_x000F__x000E_Af_x001F_@_x000D__x0010_Aï%ò´[_x0002__x0010_AÜ¶þìzD_x000E_A¤ýOËt_x0010_AÀò_x0011_î_x000C_A¢WUE¾_x000B_AÝ_x0005_®ó:À_x000B_Aù­ª;	_x0010_AWgGõù_x000C_A_x001F_~,R¸_x000B_A,;øçº_x0010_A&gt;_x0002_+au^_x0008_AÌEKXP	ARðb±k_x0008_Ar;àûc¤_x000B_A%rÛWãY_x000D_A¼¼C#+_x000B_A-òÅ¸*»	A_x001D__x0004_/b¨Ì_x0010_A·'(ú_x0003__x000C_ApMc_x0006__x0019_:_x000B_A%Ô_x001E_iÛ	A_x0002__x0003_ÔÑ1pC]	ANqk¾ï±_x000B_A_x001A_ñçª_x0007_	A¨ÔÌ_x0004_Þ	A_x001E__x0014_¨B%+_x000C_AèQ_x0008_ZÔò	A_x0001_p3L_x000C_AáîGÕ5_x000C_Ai1^Ý_x001A_	A_x001A__x000D_Ð3þ_x000C_Ab¥ÇwÑ_x000B_A+?Zº_x0008_A°©ÇÞ_x0005__x000C_A_x001F__x001D_¾@_x000B_AÆFèÈ	Aw_x0019_{½m	AÜ1Pf_x001E_!_x000B_Aû_x000C_i_·_x0003_Aòã1má_x0008_AÐ_x000D_¢2{_x0014__x0003_A®_x000C_ÀW	AN&lt;ç°o	Ad_x0008_^¦_x000C_AlóÙ+«_x0012__x000B_AÉ~YÝ¿©_x0003_A*épè _x000D__x000D_A'_x0017_Ú_x0010_®c_x000B_A2Sº°`_x000C_AääC$_x000C_AG2÷ºK1_x000C_Af_x0003_A¼?_x000B_ALø·ÿ_x0001__x0002_G_x0011__x000F_A²$¥_x0016_ R_x0002_A÷_x000C_Ú_x000C_?_x000E__x000D_AýH/PÝÖ_x000B_A¹¿¿JD_x0008_A_x0019__x000C_Õ7	AGÉÙ_x000D__x001B_	A9Öæ:	A¯Hfý_x0002_AoOo5Ûí_x0008_AÖQÌ2Ö	AYÃÂþø_x000B_AzPã|-_x000E__x0002_As_x0008_f!_x000C_Ad_x000B_ì¾ÛH_x0002_A(Q¢N_x0002_A^ëÇ_x000E__x001D_X_x000C_A¡âêó_x000E__x0002_A	æ_x0010_^_x0003_	A.kãm®\_x0008_A²êªä	A¦1ÞT³Î	A¹AO(jV_x0002_Aµ?_x0018__x0012_F&lt;_x000C_A¶ ÔÙF±_x0008_AZ_x0017_=T	Aoô*¿_x001F_­_x0002_AÑ·Ó8!_x0006__x000B_AjÉ¹r9ï_x000B_AD_x0007__x0012_­_x000B_A@²¿_x000D_A¿S#S+Y_x000C_A_x0004__x0005_f½¢_x0005_AB8wÙ8?	A,ðö_x0005_A_x000C_wôúvi_x0008_AùF÷¢ç_x0008_A2X3h-ë	Ap8¬¬Ä_x0007_A#T_x0006_ö¿_x0011__x0005_AoJ Í_x0013__x000B_An_x0001_D_zê_x000C_AãÀm_x001E_ý_x0012_	ABî	·B£_x0008_Aï«ä!é_x0008_A_x0004_ä_x000B_A_x0010_½«_x000B_At²mîÛâ_x000B_A¯¹J+ª_x000B_A¼BÍ_x001D_._x0005_AQFMs6ð	AÐûF|_x000B_AJ_x0019_v_x0007__x0005_A_x0003_×ÀÆò¼_x000D_Aó%_x0006__x0007_A_x0008_Áw°½	AÒõ6÷K	A_x001F_ÄOVSp	AÚÓTn&amp;	A_x0002_únGC³_x000E_AäÿÇ²_x000B_A;H­d_x000B_A¿±y!_x000D__x0019__x000D_A2ðþô_x0003__x0005__x0019_à_x000D_A½g_x0003_Ëbº_x0005_A!a'è!×_x000B_A/z(e!û_x000D_A¬_x0011_`Þ*¤_x0005_AûÆ"x&amp;:_x0008_AäPE_x0015__x001E__x0017__x0005_A[¨_x0007__x001C__x001E_Ì_x0005_ASVi_x001F_Â_x0005_A èö\_x000B_Aðâ¨î_x000E_AÊÇîm	A®9ä_x0018_m_x000B_A&gt;=_x000C_¡_x000D_AF_x0004_¡_x001C__x0004__x000B_A{+_x0018__x001D__x0003__x000C_AÑ_x0004_,_x0005_A_x0003_ÜEÕÄ0_x000B_AÒÈá¶Â5_x000D_A_x000E_F_x0002_9¨Å_x000C_AèLÁõ ¯_x000B_A_x001C_¬5_x0015_ W	AK×ùÄT _x0008_A_x0013_ì,§|_x0008_AMlIEù_x000C_AQg±m_x000D_A2Iö©nÀ_x000D_AðfÔéWE_x000B_A?#:¦J¯	A ü(H_x0005_A__x0001_¾_x000E__x000C_A_x0005_I_x0014_R_x0001__x000C_A_x0001__x0002_÷oH3pW_x0002_Am&gt;_x0006_;_x001A__x0002_AÍñøè_x0014_	AÜ£yMçS_x000C_Aºo_x001B_ÈFÚ	A6»ÄaÍÍ_x0002_Auá]Et	Aæ-_x000B_7PJ	AbÆ]L_x0002_Aë_x0011__x0002_LÑ_x000D_A.2ã_x001D_-	A°/L_x001A_:_x000D_AòÖY±Ä_x000B_AýÒé×å¶	AWU¬E_x000D_	A%B{ýX«_x000C_A,Í\_x0003__x0002_Aá_x0017_ç=	AÍÂ;_x000C_@_x001E__x0002_A8¶_x0003_¢µ_x000D_AøÅU6¹þ_x0008_A|.uÊ_x001B__x000E_Aò@ª°Èt	A¾o_x0004_Ê8_x000E_A_x0015__x0005_®»ì_x000B_AN"&amp;#_x000D_A_x0018__x0004__x000B_Aúuvj$ê_x0008_AÚÀ)éX_x0002_Aölzè_x0007_AêY¾ÝI¶_x000D_AÏlyÑ_x0004__x0011_î _x0011_A_x001F_ê¯#âÜ_x000D_Aw_x000B_ñS1_x0003__x000C_AòxíóY_x000C_A_x0018_²E}Ûÿ_x0007_A&gt;_x0002_-¹_x0011_A$Ú_x000D__ß_x0008__x000B_A_x001C_KËßg_x000D_AS+_x0001_Å._x001F__x0008_A_x0006__x0007_b£¬¥_x0011_A'JFÉ_x0010__x000C_AÚÀAÕñt_x0011_AÌ~ObN_x000C_A¸'ÄÃ±%_x000B_AÏ³Ïù_x000D_AÆgì_x0002__x0005_@_x000B_AÅ?¦_x001F_	A¹gQE!¼_x000C_ATLq7ßÏ_x000B_A_x0016_Ë_x001C_Ð_x000D_J_x0011_A"F¤_x0018__x000E__x001A__x000E_Að«qT_x0002__x000E_Aî&lt;"K_x0003_)_x000C_ABÁ? _x0019__x000F_AÿIM¯)º_x0008_AL_x0014_j_x0019_ô_x0008_A_x0016_&gt;ì	¹_x000B_AëÇZ_x001E_zð_x000B_Aèi ÔT_x001E__x000C_AÎê_x0003_á¦_x000C_A^y"¬,_x000C_Að×¾_x0008_A_x0001__x0003_|iHëØ_x000C_AÎ£×ëb_x000F_	AÎ2b	A_x0006_·_x000C_§h_x0003_AW.Üs«X_x000D_A@ù^©_x0010_Ü_x000C_AÎ_x0004_4á_x0017_*_x000B_A®A¡M_x0011_r_x000E_AÎøÚvO3_x0008_Añ¤ÃRö_x0003_Ao+LÔ 	Aü|Mê_x0008_»_x0003_Aq _x001F_*_x0008_A_x0002_Ì_x0008_GX|	A6þKàØ_x000D__x000C_Aä{8ý_x0001__x000D_A_x0004_GÎ©¬_x000B_A_x0004_«øúú _x000C_AXBèÛ·	Af_x0006_¥ÉÅÐ_x000E_AÄ5Î¤_x000B_Aäuu	Aü]U_x0014_À_x0008_A³{é_x0014_¤_x000B_AÆÕóê;Ê_x0003_Ad(Ê¶³_x000B_AîYó_x000B_A@ÇÖ{_x000B__x0015__x000C_A_x0002_}¨`	Aàl¼Dï_x0003_Af_x0004_Ý&lt;V	A@¡P_x0002__x0003_tù_x000B_A§úw_x0008_A_x0005_5ßëÕ_x0003_A¤_x000C__x0006_Ðþ_x000B_A=Æ_x0017_òGP_x000B_A#C +~M_x0003_AÖ1À_x0003_y_x000B__x0003_Aë_x0017_añ_x0004__x000B_A_x000B_Ô_x000B_¦þ%_x0008_A1ÙKÕ|¡_x0003_A±¼4hÂ_x0003_AîÌ_x001E_0³r_x0003_AÝã§_x000B_AïT_x001B_0Ci	A[°ï¸_x001C__x001A__x0003_AÙõ¦_x0017_	A±Kè°_x0018_º	ACýD(_x0001_	A_x001D_Tgól_x000E_Aqå*C_x0008_A q'8_x000C_AB3Ý_x0001_¿§_x0003_AdØ_x001E__x000B_A Ï¢_x0004_Ó_x000B_A_x0008_u_x0018_êçO_x000C_AH_x000D_;2K	AAÊ&lt;§	A_x001D_M_x0001_Qö	A²øº|_x001A_B_x000C_A]ku¨_x0004_	A	"_x000E_&gt;*_x000B_AY?æè§I_x000C_A_x0005__x0006_r#Èqõ_x000B_AÐ2°&lt;_x000D_AÈù¶&amp;wm_x0006_A¶_x0001_¯®_x001B_B_x000B_AÞTÑ_x0001__x0006_AOkòµ9_x0011_	A_x0002_ò _x0014_G¿_x0008_AkÃíÖº_x000B_APù,I_x001D__x0006_Ar´ÌÔ_x0016_]_x0006_A_x0015_2¶~¬d_x0006_A°ÝëÖY_x000B_A_x0014_~û_x0007_k_x000E_AO¿ú¬_x0007_ð_x000B_A4å`_x0004_xð_x000D_AÜs_x0006_{_x000E_#_x000C_AAäñç^_x0002_	At_x001F_ÎfµC_x000C_Atþ¼_x0015_¶_x0007__x0006_ANqª_x0010__x0019_R	AÌ»Æs0&amp;_x0006_A²òµ3ís	AùÎìs1á	A*Cc_x0007_¦_x000E_A!8Ûl¥°_x0006_A±æzÓË_x0007_AÆ&amp;_x000D_#_x000B_AÅþ×ª_x0011_(_x000C_AÑÐtÅÌ _x000B_A`é+_x0019_ê_x000B_AKn_x001A_c©Ú	AVX_x0003_"_x0001__x0002_ì¯_x000D_A_x0012_}Ý´s_x000D_An_x0012_W,¨_x000E_A&gt;cq+Ü_x000D_Aü×÷_x0017__x000C_AÂ9sZ_x001A__x000C_	AÎx2¢B_x0002_AÏTq_x0008_É_x0007_A³_x0012_9Ë_x000D_AeAK¬Ñ_x0008_Aã__x001E_'_x000B_AeÉ~h	\_x0008_Añ-§]z	AJ§î=&lt;_x0008_AÍ}/æ6M_x000B_AIfÐ_x0008_Aµ9¥C·_x000D_AÖØc_x0008_n_x000C_A'·è]1_x000E_A/LþT¹Þ_x000C_ANêSíòÝ_x0002_AhÍÓËj±_x000B_AB¹oãVÂ_x000C_AàY}$®	AÜ30ÌRû_x000C_AÅ_x000F_YA_x001D__x000C_A×_x0017_êUg_x000C_AíúHàÞ	AÜòÙø3/_x0008_AÂ³y_x0001_¯¸	AxPÝ_x0016_[_x0017__x000B_A_x000F_Ï_x000B_Æ&lt;Ø_x000C_A_x0002__x0003_­~y _x0002_v_x0003_A_x0004_Q²Áé_x000D_A_x0010_¡9w_x000C__x000B_AwúGÑ-µ_x000B_A&gt;d_x0010_æµ_x000D_AxFLþû_x0003_A¤*°X_x000C_AÅ0áðm_x0013_	AÃÏH_x001D__x0003_A²Y_x0014_û#_x0008_A@A æ\ã	AqÝË?ì¾_x000B_A£âý¶1_x0003_A_x001E_2_x001F_7_x001B_	AÊÜÐÇ²_x000B_AV(_x001C__x001C_ãr_x0003_A_x001B_KYS+_x000B_A7È&amp;0_x0008_AWa°¯_x0016__x000E_AïÉ*_x001C_H_x0013__x0003_AÜÌy^Õâ	AG£,_x000B_AÂ"¯U«ú_x000B_AÝL¾-P_x000C_Að_x001B_×_x0018_ü_x000B_A¤¥_x000B_EO¹_x000E_AêÛÔ9_x0006_%	AíÕ(+Î_x000B_AFð_x0001_)x;_x000C_A@úåâ	A\ÛÔ¿ZX_x000B_A!_x000D_à¯_x0001__x0002_¢þ_x000D_Ab°_x000B_:ó_x000B_AÃ_x000F_]U7U_x0002_AvÂr{Ï­_x000E_Aþ¯'_x0013_|_x000C_Aêk_x000E_àyÓ_x0002_AÉ_x000C_&gt;zí_x0002_AA4^äÌ_x0007_A·}ÈÔá	A"éþ_Æ	AD_x0001_Ëq_x000D_AÕ_x001A_=&gt;ì_x0007_AìÄ_x0007_	M_x000C_AC_x0008_¡_x001F_ `_x0002_AQ_x000D_Í¯¼¿_x000C_Aw_3S_x0016__x0013__x000D_AÞ¥­_x001C_b_x000C_A_x001F_¹[^þ¢_x000D_A_x0018_sÐÌ_x0010__x0016__x000D_A@¸óÂu_x000C_A¯Pg´û	A_x0008_²k_x001D_A	Ar¯ï_x0018_#z_x000C_Anjl12ð_x0002_A©E,!»&amp;_x0002_A¨A_x001A_Óõ_x000C_AuÜ½üD_x000C_A¯øb^_x000E_A­Ø_x000F_e_x000B_A÷+\Ðþ_x001E__x000C_AÖnÂ­_x0006__x000D_A_x0014_ù.(¨_x0007__x000B_A_x0001__x0002_ÏKD·DÄ_x000C_AlQý_x000D_N_x0002_Aüô_x0016_/0_x000C_A[âÖÁ_x000D_A«ÊÐ±æ_x0008_A_x0010__x001D_÷H_x000B_AÀßy_x0010_a_x0008_A_x0016_jp#_x000C_AZ´Trq_x000C_A\ðUêª_x000D_Ab@_x001D_sf5_x000C_A&lt;ßôO_x0008_AtÅ_x0004_ªÀH	A_x0011_¸[Ïþ_x000D_AÎn±û¾ª	A_x001A_Óáß´5	A_x0018_f,_å_x000C_AlR_x0015_¼ß_x000E__x000C_Aåjä_x0007_µ_x000C_A_x001D_§LÉc	Aa±_x0013_­ü	Aß=Þéz2_x000B_AOùß½_x000B_AoK¬µJ	A¬ _x001E_ýÃ1	A³_x0010_B&amp;u×_x0002_A)è¡U_x000E_Aê$¸_x0016_	A¢¢vEC	ASrM_x001F_MÈ_x0002_Atûà_õ_x0002_AM_x0001__x0003_B¦_x000B_AçÿªÚ+_x000B_A¨ÏÐ¿"e_x000B_A:ç_x0016__x001A_ßL_x000C_A¶57_x0004_mÐ_x000C_Aæ_x0012_¬@ë_x0007_	A¸(P:­x	Aà_x000B_no_x0002__x000D_Aw\âßõ_x0003_AÞ_x001C_QLäö_x0008_A3_x0003_Û_x0012_I_x0003_A_x0010_ða½_x000B_A©*mêý3_x000B_ALÌM6Ëë_x000B_Acbøz=ò_x000D_A@Ìä¥_x000C_A¶8³ñ_x001F__x000B_A¯+U4ç_x000B_Aa_x000C_¡©QÌ_x0008_A)-úðz	AæÝ¼ù_x0011__x0003_Aò¯ðØÖy_x0003_A0+Ts½Ð	A71¤­&gt;»_x000B_AX«Â|U	A_x0012_ðQÏÒ_x0015__x0008_A{_x0007_5/H_x000B_A¸õ_x0003_ºQ_x000B_A_x0008_OOo_x0007_Aî¬¸ðÚ-_x000B_A@ø_x001E_Ùh_x000D_AF_x000D_f#ÿ_x0003_A_x0002__x0006_°zc+­	AJ1_x0015_Nª_x000C_A_x000F_´Í_x0011_îS_x0008_AYëF¶_x000B_y_x0006_AJL_x001D_¾Äá_x0008_A_x0018_Ú{G%_x000B_A_x0004_EO?Q6_x000D_AÓ¨Y;Å_x000B_AE®ä2³_x0008_A_x0007_}]?_x001F_,_x000C_AÈÄûãU_x000C_A&lt;_x0012_Â_x001F__x001F_F_x000B_A[TvÔ_x000B_A_x0002_Æ÷_x001B__x000D_Aí¹Y²_x0016_¡_x0007_A6ö.²_x000C_Aî¬q_x001C_#_x001D_	A³¤1ßµ_x000B_ATÏ_x0003__x0005__x000C_AäÜ«r¼_x000C_Ao¢´_x000F_Á_x000F__x0008_AÖÿw~ö]_x000B_A~ÐÍWÏx_x000C_AGóHyÄ_x0006_A$&lt;z_x0014_9_x0006_AßK§¾D_x000D_A^/ê_x0004_Gå	AÁÙ§i´_x000B_A"_x0001__x0003_;6!_x0008_Au_x0006_¡ÿ_x0008_A_x0011_Çù_x0003_£_x001B__x000B_Aú[9_x0001__x0004_Zf_x000B_Aâe]Ü_x000D_A5tù0®¿_x0004_A";Ûkâª_x000B_Al_x0018_Ä8d_x001E__x0004_AÜ_x0003_å}R_x000B_Apd?¨¿_x0011__x000C_AðVÝZÓã_x000D_AëôPu_x000D_AOp¬rhG_x0004_A4ÇZ_x0003_ïú_x0004_AÿP$s_x0003_o	A¸kH%p¥_x000B_A	_x0002_~Y_x000B_A²_x001D_û&gt;¤_x000D_AeT9 rG_x000D_A_x0006_¤³ó_x0012_«_x0004_AkIE-4r_x000C_A¹§¦Jç_x0011__x0004_AÑ¹Ë_x001E__x000B_A3ÅÏí_x0014_/_x0004_AmÎ_?¼_x0004_A_x0019_'Äc_x0007_w_x000E_AÊü_x000C_ó5d	A`5Puæ	AÍ8mJ_x000B_Aõx_x001C_t´	A,Æ_x000B_3Fd_x000D_ApÆõò_x000E__x000B_	A¹bÎ_x0003_ÎY_x0004_A@Ù2ÍÎ_x0008_AÞÇ_x000F_=ÛG_x000B_A_x0001__x0002_ïTWnÛ _x0008_Ag_x000E__x001A_sS_x000B_Aª»(:Ú_x000B_A_x0018__x0019_»9K_x0002_A²¹=._x0016_£_x000C_AúØôäñà_x0002_AÜ9ÚÞ_x0015_Á_x000D_A_x0010_èhSôõ	An_x000C_Ð0 _x000C_AN;V©×_x000B_A_x000E_v9²_x000B_A1ÏLÔI:_x000C_A${XÀf_x000B_A²K_x000C_óqQ_x000B_A!=ò_x0005_d_x000B_AHbVS¡E_x000C_A_x0005_!ÆÉxû_x0008_A«¡¿:±_x0018_	Aó_x001E_Nø»_x0002_As_x001C_Ô52ì_x000B_AÎíÄ¯Z	A¹K7_x0008_A_x0014_èátm	A¯å.ö¡Ã	AÊxpÐöô_x000C_AC²ùÝ_x001F_ø_x000B_AB"¢se_x000C_AèÜ_x0001_!½M_x000B_AR#ãÅ© _x000C_As8mø\ß_x0002_Aé_x0013_Võ_x000B_g_x000B_AkT_x000C_K_x0001__x0002_ñT	A_x000F_Ý%_x0017_._x0002_AED%­nò_x000B_Au_x000B_W_x0007_è	A.(Ãî±	AvM÷á!Á_x0002_A½Àê_x000C_¤_x000D_AãHd»	AÜo"?{_x0007_Az×C{_x0008_A_x0001_áMgàë_x0002_Ahk«C'Æ	AdãÆ)áØ	A0Ý}_x000D_A_x0008__x000F_ä¹=O_x0008_A½:W_x0004_Xî_x000B_A¸Mõ¤i_x000B_Ac¢ø¬OÁ	AøOÃBÉ_x000C__x0002_AÜþÝÙ8A_x000B_A¾_x0012_ñ_x001D__x000B_Aêõ'â_x0004_f_x000D_ACãú=_x0008__x000D_Asñø¯_x0002_AlV³Òz	AÁÔo¢¦	A½_x0003_®@¸í_x000D_A#o&lt;_x001C_aq_x0002_As7_x001A_µø¦_x000B_AàûEj)@_x0002_AõC%_x0013_Ê_x000C_AìHÎë_x001F_Ñ_x0008_A_x0001__x000D_2uÉ×J_x0008_Ao_x000D_¼FÝ_x000D_ARõ&gt;¦_x000D_A_x0002_yªÜTS	Açyª_x000D_3_x0016__x000B_AwÜ=Ú_x000C_A_x001D_ßÌPé_x000B_AW¹¥9`(	Aì_x0003_ÑÏy	AH1 ìW_x000D_AðøK¨#j_x0008_Að³_x000E__x0005_´_x000E_A`T[¡rq_x000B_AÅ_x0013_Õêûü_x0008_AT­îÐ	A_x0018_õâ_x000B_Aè_x001D_	 *?_x000B_A¸ö_x000C_{UE	AùùN_x000D_A_x000C_«%_x0011__x000C_AN© _x000D_A_x001D_n_x0004_YÔÕ	AA½öÊ:_x0006__x000D_A¸ã²«_x000D_A_x000D_·{-þ_x0007_A3°/_x001D_ø¥_x0007_A8ìÆm_x0008_A_x0013_C nËå_x000B_AS Ý»Æ¹_x000D_AoG_x001A_|Ã	AP	_x000B_²	AªúFF_x0002__x0004_á_x0004_Aô_x0001__x001E__x0006_±É_x0008_A,ÜT_x0008_Atz³~	AsHíýÏ_x0007_A_x0016_(ÂÓN_x000D_Aø7"a(_x000B_AÓÚäÜù_x0004_AÀh¸º-X_x0004_Aiò_x000E_ÄFk_x0004_AáoÍ6¯_x0013__x000B_A_x0015_ïûÂBØ_x0007_AJ ;sKU_x000B_A_x0014_*B½_x000D_AÈ}AáâÆ_x000B_A1Ó(_x0011_Uf_x0004_A²_x0003_Ù-`_x000B_Ap¾®_x0003__x000C_A_x001D_03øÂ;	AØ¸9x_x0019__x000B_AÔªðe	AQHN¥Ké_x0004_A(DË+c_x000C_A_x0007_~_x001D_¡Å)	AJ}ÅØ»p_x000C_AstÿÌ«_x000B_AÒ?ØtH_x0004_A¦&amp;N_x0004_Xå_x0004_A_lÅ_x0006_Ì_x001D__x000C_ANÌ[w_x0008_A\tÜ¸©+_x000D_AòkYbx_x0008_A_x0001__x0006_nÜÊ__x0011_Ç_x000C_Aå·_x0012_Nî_x0006_Aþ_x0004_I_x001A_6Y	AÈ%Í_x001E_¥a_x000B_AH_x0003_¢I_x0019__x0006_AF¨¬_x000B_Á_x000B_A--_x000B_¼{	AÈè{w-_x0008_AÏÕXTXÏ_x0008_Aqèòq_x0008_AT½;x	/_x000C_AZ_x0019_fã_x0008_AJ¡F_x001A_ç_x0006__x0006_A»á_x0002_Ö1q_x0006_AÍòø¦_x0008_Aø®_x0013_%&lt;_x000B_A¹¢_x0018__x0006__x000B_Az_x0008_Ì$/Û_x000C_A=Jâ_x0017_bË	AüXÁLÉ_x0006_A8Í¬_x0007_]ù_x000E_A~Ûb_x000D__x0005_b_x000B_A®ûÚ£_x000D__x0008_A_x0006_ÿi=A_x000C_Aw_x001E__x001A_cr_x0008_ATó-_x0001_,È_x000B_A%­÷ðØe	AÞ#_x0014_ï@_x0006_AuffäÄ÷	AEy:ªóq	A_x001B__«1è_x0008_A×_x0003_*à_x0001__x0003_~_x0014__x000E_AàÂ·øg	AB]qób_x0002__x0003_A_x0003_	R'_x0003_Avg_x0001_[ö_x000B_AÈÏ0_x000C__x001B_Ë_x0008_A¦fåJ-_x000C_A;_x001D_«TÀ_x000C_AõC_x0003__x0015_¿	_x0003_A|fùFä_x000B_AÑ«øÂEÐ_x0008_A)ám[_x000B_A·_°ÆèÈ_x000D_A(TÛ±_x0016_6_x0008_AðR£_x000D_A_x0014_ÂuJßL_x000D_A²~³­ÕÖ_x0003_AÚÙÖÿÛ_x0003_Aýû¬P_x0007__x000C_At¶áh@_x0008_AÔl_x000F_¸i_x0003_AÜv)öÐ_x000B_A¯&gt;,_x0003_A_x0013_ÖÏ_x000C_DÍ	A´_x0014_øYR _x000B_A_x0016_Ü-òMk_x000C_ACmVtg*_x000B_Aü£,_x0008_6_x000B_Atv{tAÂ_x000B_Acô_x0005_H;_x0003_A°jx_x000B_7_x000B_AÈ^'®9¦_x000D_A_x0002__x0004__x0011_ñ³&gt;_x000B_Ad_x0003__x0019_I$_x000C_A°µöÚMÛ_x000B_Aß??Êî_x0002__x0004_A_x0001_m#VB	_x000C_AAî_x001F_WU¾_x000C_AÏ}¢_x0008_aì_x0008_A¨@­É_x000B_AÄPêí_x000B_AR_x0016__x0019_³i_x0019__x000C_Aûf__x000C_4_x000B_Aº6ì`Â_x000D_AÍT+Ð±	Aû_x001F_Z%_x0004_A_x0003_CPÇ	A_x001F_ãb_x000D__x0006_	AúËK_x001E_ó8_x000B_AKö _x000E_Êú	AW×Å_$Ò_x000C_A_x0005__x000F_/þ_x000D__x000B_A\-ÞHy	AôúuÃ`_x0008_Ah_x0019_ÔÆ_x0012_¿_x0004_AÌxTb[Z_x000B_AàT÷þ_x000B_AY"­_x0004__x001A__x000C_A²«©_x0006_ú_x000B_A5·Ç_x0018_ÒÚ_x000B_AÍ_x0001__x000D_ËO{_x000B_A±Á_x001B_R_x0010_e	A_x0001_ö¾(_x0007_o_x0004_AñF_x0002__x0003__x001C_v_x000B_Aü_x001B_·¹µ_x0003_An4uÔ°_x000D__x0003_A"§Æé0_x0003_A´¥Úe4õ_x0007_Aà+_x001F_o_x000E_Ø_x0003_Aô¥¦"AR_x0008_ATÜ 1¤ª_x0008_AñI¯°Äo_x000B_A_x001B_!í½_x0001_}_x000D_A/K_x001F_	AñF«eI_x0003_Aú³Ù\_x0010_V	AMS_x0004_ÝÏ_x000D_A_x0001_~d_x000E_ÐW_x0003_AuT`eüÁ_x0003_Aqóâ6?_x000E_AéÏX+±y_x0007_A._x0007_ìÿ_x000B_AÐ,þ_x0003__x0014__x000D_A\hî_x000B_¬_x000C_Ah·]Ëã_x000C_Aÿ»¸¦_x000B_A¡zÛíÀ_x0003_A`Å3·ù"_x0008_AJ8ªtÖ*_x000F_Aw_x0003_eIZ_x0003_AQ_x000D_:R;D	A®ðëW_x0008_A¯_x0004_Î­_x0007_A_x000D__x0010_¹_x0013_ú_x001B_	A¸Å5_x0012_q_x000B_A_x0002__x0003_v$ñ_x0013_ü_x000C_A8õPÑ`n_x000C_AÝ­^_x0003_è_x000D_AíuÛ^ðò_x000C_A{Ý6Ýó	ACqæÂ+Ñ_x000C_AÈÓ#ë@[_x000B_AMæQV«_x000C_Ac/Ç_x0005_v_x000B_Ax'ÎgVG	AMF8êÌÌ_x000B_A_x001E_+Z_x0003_AÐû¿I¢	A|_x0004_64ø	AÔÌëw	AWãi\_x0003_A¾dn0_x0013_)	A_x0010_ä_x001E_fzQ_x000D_A_x0018_R8}_x0006_	Ar¬ÅTÂÜ_x0003_AiYm_x0015_û_x000B_A_x0001_àÿá_x0011_ _x0003_A0&gt;¤k4_x0003_A7­_x001D_Ï÷è	A¦_x001C__x001F_ù³G_x000C_A¥[z¹_x0003_A_x0003_¶`ùË&lt;_x000C_A jòwÔ_x0008_AØñG;K_x000B__x000C_AÁÚg_x0012__x000E_A_x0016_]_x0018_=_x0003_A¯_x001D__x0005_û_x0003__x0004_ÍO_x0004_Aö°h©Ø-_x0004_A_x0007_2Á_x0008_¸_x0004_Ag\ÿÄ	AS_x0013__x0008_*0_x0001__x000C_AÜ´í_x0017_e_x0004_AÆ{E©_x000C__x000E_A_x000F_ÚÌí_x000B__x000B_AÄìÐÔ_x0004_Aþðº¾_x001C_p_x000C_A_x000B_¾^o_x000B_AÊ#fáÆ	AS_x001C_»Þà_x000B_AÂyÉîÌÂ_x000B_A_x000C__x001B__x0010_asÔ	ASþµ¥_x0004_Atç_x000B__x0008_¥	A_x000E_X_x001B__x001B__x000E_ _x000D_Ao´plÖV_x000B_A_x0010__x0017_V·t·_x000B_AÅë_x0003_¢jx_x000B_A;ö+á@æ_x000D_Aäª¢`Q_x0004_A`)÷_x0015_-_x0004_A_x0002_Iî_x000C_ò_x000D_A_x000F_Û	_x0010__x0003_Î_x000D_A%Ñó_x0010_ýp	A^__x001F__x000D__x0002__x000B_AåÙîBÄf_x000C_AÏa¬ë_x001D__x000B_Aæ$ÚØÇ_x000C_A¦£_x000E_¸_x0001_Á_x000C_A_x0002__x0004_ÇPU_x000F__x000B_Aæ«#a_x001D__x0004_AlS_x0007_Ë{_x000B_AS1_x0016_×_x000E__x000D_A8a_x001E_j_x0007_A_x0008_fòFfÌ_x000C_AáJØ³pþ_x0004_A^¯?É1_x000B_A_x0019_´èÁ_x000C_AáM1ûÏ8_x0004_Aó[_x0018__x0018_	A¦_x0001_&amp;Áã_x0004_A._x0015_§Àx_x000D_AdQcà$í_x0004_A_x000C_½íbø_x000C_A~­Â_x001F_2Þ_x0008_A Qõ#ª	A&lt;zÙ_x001F_Ü_x000C_Aº!ÉqD_x000B_A_x0004__x0001__x001D_Ëª¬_x000C_A÷^û±&amp;}_x000D_AÌÅ9ùB_x000B_AaÞµé_x0003_ª_x000C_Aw,b_x0004_AX\(Ò,_x000C_AÎZ_x0012_}½î_x0008_AASÆl¯_x0002__x000D_A_x0019__x0008_`e=©_x000D_Ar¢ì&lt;r_x000D_AP_x0015__x0001_n3[_x0004_A_x0016_Lmö8_x000B_Aßê,_x0004__x0006_/_x000B_AÛz^=ù_x000D_AÑo¼`C_x0012__x0008_Ad­xÚ_x000B_AÇëY3¡_x000C_A&lt;_x0001_âl©+_x0006_AÀVXv_x0006_A)_x0001_¢_x0006_Ò	Am&gt;´_x0005_¥&lt;_x000B_AõÊ¨_x0008_A`_x001D_³_x0002__x000C_Aò=Yûh_x0019_	A»Y V2_x0006_A_x000F_¦&gt;ß_x0010_¶_x000C_Aj³;_x0010_ù)_x0006_ArK¹ð_x000E__x000B_A_x0010_é^Í4_x0003__x000B_A¤®ËÖßº_x000C_AòÓÖÝ	A-_x0011_3®	AtÖª¡E_x000E_A5#¹Ã¯û_x0006_AÂ]¢º_x0001_Ö_x000B_A µ©=_x0011__x0017_	AOù}ûu_x0008_AþpÂQl_x000C_A6]'»_x0008_A½²_x0018_¯©H_x000D_AP`Ø×¥:_x000D_AEDF8	A³ _x0001_`À²_x000C_A_x000D_11D_x000D_A_x0002__x0005_[g¼mÈ_x000C_A_x0018__x0014_¬6¨_x0005_Ad9_x0006_wk½_x000E_A_x0002_én©Ì_x000B_AæVfo(_x0005_A'HüÑú	A'òìX	AÆ_x000C_Éo§_x0005_Aà/;)_x0005_Aé_x0001_¿£_x0019_n_x0008_A¡YÿÈD	AÒÍÕÅ _x001D__x000B_AEK@óé_x000B_AB!×Ë_x0005__x0003__x000B_AgaY+û_x0015__x000C_A÷v£ì_x0005_AVëWÂ`x_x0005_A\]á÷_x0003__x000E_ArÌ_x000E_¥uâ_x0005_A_x0004__x0019_Q%+	A±Î©X¦_x000B_AjµiÂÿ_x0008_Aª5_x0018_ÁÝ8	AüÞ¯Å¨_x0007_AéD_x0014_ÞUz_x0005_A¾_x0014_=ª_x000C_AåLlfÀt_x0005_A¬_x001A_·_x000D_AìY\×5J_x0005_AÌÙÖ£l	A&lt;*_x000C_;ö	AömJ`_x000F__x0013_(Õ_x000E_Ad_x0005_îøé_x000E_A{q&gt;_x0013_A_x000F_ñ¦"1_x000D__x000B_A;X	_x0001__x000B_Að¹ß_x0011_&lt;½_x000B_A1¢¯9û_x000C_AQ­»Ùí_x000B_A¢:Ib¡(_x000B_AG_x0012__x0002_·&gt;©_x0013_A/=2L_x0008_AÀç_x0015_C¢_x000C_Aê_x0010_ò¡É_x000C_A©Ñëä_x0008_ù_x0007_A°òQ¿s_x000B_A~[_x000D_)^_x000B_A3_!_x0001_F_x0008_Aô×¸_x0017_É_x0013_A"ÖÉæ_x000B_A)_x001B__x0014_{_x0005_`_x0013_A&gt;ù_x000D__x0015_ì&amp;_x0008_A_x0012_L_x0006_vIç	AEÿ²_x0003__x0012_Û_x000D_A UHj·O_x000B_A0²½_x0011__x000B_Aýûú©t_x000D_A_x000E_8m_x001A_Õk_x000D_AW_x001C__x0004_¥à_x0008_A_x0017__x0003_ÇÖQ_x000C_AØP©_x001F_¡¥_x000B_AøfM1_x000C_AHL_x0007__x0017_µ_x0008_A_x0001__x0003_ø(3¹9_x0003_A¢Rj[ö_x000C_AÌÃc9±ö_x000B_AHpå_x000B_A1¤ê:Af_x000D_AÇ±l_x001A_£_x000B_Aßïóæß/	Að%°s*Q_x000B_A_x0019_mâ_x000D_A`_x001A_._x001A__x000B_AöÝldÈâ_x0008_A&gt;h5Ç¾	A¸&lt;ÑîúV_x000D_A_x0016_Ç_x001D__x000B_Al³Ö_x0006_©_x0008_Au5@¼«_x000D_A¤¡µ¢&gt;?_x0008_Ad;_x0017_ñû_x0008_AÇ#FM	A°Rü_;_x000C_AÕ_x001E_f_x001F__x0002__x0008_A2_x0019_½|_x0003_?_x000C_A²Nú_x0014_·Ó_x000C_A_x0002_í4t_x0003__x0016__x0003_A@NZ]_x000B_A*_x001D_u{_x0003_AÈ',Rò&lt;_x0008_AÆ¶ "7_x000C_A$|éFÂþ_x0003_A­_x0011_º£Bä_x0008_A¬©rÀ`_x000B_A_x000C__x001C_j_x0002__x0004__x0010__x0007__x0004_A/WßÂî}_x000C_Af³_x0003_ßÆÿ_x000D_A$i'#K_x000E_AáWµTGË	A|°_x001C_ó._x000C_AÏù±±l_x0004_AÓP²_U_x000C_A&amp;ÕsC_x000D_A	÷	_x0018_ïß_x000B_A¦§ïÙ_x000D_A_x001C_ç¸?­é_x000D_AËa_x0001_r®_x0008_A_x001F_È ÚJ·_x0007_AP_x000D_À|	Ai-¿VËÁ	A:ÐAñ£	AwG/L_x000B_A£²Çc(_x000B_A»Ø3¡q-_x000E_AgÉø²_x000D_A%y ¹B?_x0004_A¦Õ_x0015_º¼_x000B_A:´ÿE_x0016__x001E__x000D_A_x000B_dýBß_x000B_AtÞ§û_x0001_*_x000C_A ß¸äy_x000C_A_x0004_A_x000B_9}_x000B_Aßf}Ø_x0017__x0004_AÂ{ç_x001B_@_x000D_A_x000F_p¯©s_x0017__x000D_A^ÉtLÑ_x000C_A_x0002__x0003_[§b¨p_x0008_Aî_ÀÔ_x000B_Þ_x000B_AØQ7]oL	A2ë¨¿_x000C_A³«zpî	A_x0018_ç*2_x0003_AâP¼"_x000E_A_x000B_µ$öC$_x000B_AÛ BuÉ_x000B_A_x0017_½Æ_x0008_AÖ±¾X_x000B_A"_x0011_7"Æ_x000D_A2Ø£z+	AL`«_x0003_A_x000C_ß8x³_x0003_AÝ*Y_x0017_)Þ_x0003_AªCî_x0008_$_x0003_A{þB45_x000B_Ah_x001C_@ª_x0005_	A_x0016_£_x000B_ó&amp;Z_x000C_Aºy_x0011_vià_x000B_AÐÕnÍ-O_x000B_AÀ´!6ã_x000D_A¡©°)_x0001__x000B_A»vOáÃá_x0007_AZ#Ü.h_x000B_A2&gt;[îc_x0003_AxÖx_x0003_Aº_x0015_!»_x000D_A_x001C_`,ü°,	AhD_x001F_Gdº_x000B_AÎC{à_x0008__x0010_Þ_x001C__x000C_Aàã6_x000B_ _x0001__x000D_A¨üeÓ_x0014__x0010_A_x0003__x001C_³_x000F__x000D_AXfK©Yà_x0010_AîFâêWÇ_x0010_Aá_x000D__x0001_[N_x0010_AF_x0012_Ï/¦ _x0010_A¨_x000E_Ü_x0014_,Ô_x000C_A@_x0007_ç:dK_x000C_AÂJDÜ	A_x000E_Y`ZoÝ_x0007_AÊ_x0004_þ_x0002__x000B_A³1_x0013_#½	AãÊ+Ñ¤_x000C_A0«ÉÜÄ	A·_x001E__x0006_õã_x0007_A{}P72_x000D_A¼ùÉHý_x000E_A"f=+_x0005__x000B__x000C_A|ÀïV_x0010_AW_x001C_+¸µ_x000E_AÃ_x001A_1êÓó_x000B_A±wvq	Ab_x001F__x0012_`Ë_x000E_Aòê(+ìw_x000B_A»_x0006_«6¬-_x000D_A"&gt;ñàÈ_x000C_A;KÛ³Uô	Asâ@RVÕ_x0010_Aôp¼úç_x000C_A­ðN×	A_x0004__x000F_Ø¨Â_x000C_A_x0008_Äº_x0016_hë_x0008_A+2_x0017_×Â_x000F_A£eÞ³ó+_x000F_A¬u_x000E_îa_x0018__x000B_AãÛ|§\A_x000B_AìR_x0006__x000B_¾ÿ_x000B_A¨m_x0011_õ±_x000F_AÜO_x0012__x001F_V_x001C__x000B_A§_x0016_MzÑë_x000C_A_x0003_,ûM	AAô~=	AÍlêØü	A-ògtÍw_x000F_Aí$µüÕ_x000B_Am_x0013_Ý_x001F_F	A(aË­_x001B__x000F_A_x0006_%5i½_x000F_A_x001A_L¸Äâ_x000C_AºC2éö_x000B_AwF.(_x000D_A_x0002__x0003_ßçUÃ_x000E_AD±_x0016__x0001__x000D_AÒR_x000E_õÐ_x000D_A_x0018_3t.è_x000D_A¾_x0005_ ÀD_x000E_	A_x0018_pêäà­_x000C_AB3_x001F_&amp;ò4_x0007_A&gt;¨¼_¼	Ar_x000F_àÎ_x0012__x000F_A¾Fm0Ð²_x000F_A_x0005___x0001__x0006_C_x0004__x0006_Aü×Á7	A(ôåD_x000C_A_x0012_ß/æ_x0012__x000C_A¼2rÒ¦_x0006_AÜyr_x0003_î_x0007_A(¥_x001B_|N	A_x0012_^8Vý_x0015_	A_x001E_p	*2Ä_x000B_A#¨M_x0004_#	A§f_x001E_czÐ_x000B_A_x0010_Lê"3:_x0006_AºRo_x0002_Ok_x000B_AtÀ(¤ì_x001A__x000C_AMD*·´_x0006_AýÛðoD_x0006_AöÕ®_x000F__x0018__x0006_AÁV87_x000D_A_x0002_©hÛ_x0011__x000E_AÃ.¥½9Q_x0006_A_x0017_^_x0001_¬êØ_x000B_A/_x0018_f_x000E_w_x0008_A¦_x0002_C2çè_x0006_Ab_x000C__x0005_pÍ_x000B_Aëù´ì7}_x0006_Ac_x0004_&lt;B_x001A_	Av_x000F_i)y_x0006_A_x0008_eL_x0018_		AvðË`T_x000D_Aq_x0005_~(å_x0008_A¾n×_x0016_úZ_x0006_Añá©È×ö_x0007_A_x0001__x0004_êåÅô_x000B_A_x0017_©9ÌË_x000B_	A_x0013__x001F_*qc]_x000C_A8i_x0016_FcS_x0004_Atji_x000D_X_x000C_A²sNÌ_x0018__x000C_A)p{_x0012_Z	A_x0016_¡Å¬_x0004_AJý	_x0002_õ_x000D_A_x0012_(°?¼	AA¨3ÅÈ_x000B_AÊ{U3_x001C__x0004_Au_x0003_ê_x0001_¸+_x0008_Aëïgíò_x0004_Asö+?_x0004_Aç*E_x0014_ýÜ_x000B_A_x0016_¿Ð3­[_x000B_A_x001C_¢qÈî_x000B_A_x0013_¼pt-_x000E_A¦*Æî,_x000B_A+Yr@©ç_x000B_AWå_x001C_	A&lt;&amp;Aj_x000D_A_x000E_ýíºt_x0008_A-´^!_x000D_AWqsÇ	_x000C_AH¤Ùm_x000B_A_x000C_8+_x000D_3å	A ÀeMH_x000E_A\ÇVÓeõ_x0008_A%!_x0015_y_x000C_	_x0004_A_x001C_0L¡_x0002__x0004_v_x000D_A_x001F_¨¬·_x001E_©_x000C_AËmØ_x0007_¢_x000B_Af¯ìô¬	A¯kÑû?ó_x000B_A§ß²_x0003_I=_x000C_Abe¦ÿvð_x0004_A_x0001_pèt¯R_x0004_A6&gt;3_x001B_ëT_x0008_Aë_x0014__x001B_)_x0004_A_x0017_`3§_x000C_A_x0016_ ÎÛ&amp;_x000D_A&amp;_x0002_ÜW_x000B_A+²!¢WI	APzlLx_x000E_A!ÓÂR\_x000B_Ads&gt;£_x0015_¹_x000D_AËZvìÚÒ	AñB#°`ê	AÚ_x001A__x000B_÷_x0004_AÒJ­}O{_x0004_A*ø\_x001A_3	AõÇ&lt;[y_x000B_AÃc¢5&amp;_x000B_AÂR_x001A_)Í³_x000C_AF|cÐ_x000C__x000C_A_x000E_wÆP\ 	AâêZ_x000C__x0014__x0004_A×º~Ð_x0004_Aì&gt;ãbo_x0004_A_x0010_àd§Î_x0004_A~v_x0006_Ø7_x0015__x0004_A_x000F__x0013__x001A_É_x0004_%ÿ_x000B_Aq´µë_x0007_AÔP¦°_x0003__x000D_AÆ_x0006_~_x0002_w_x000C_A4Á¶_x0019__x000C_A,|ÞxN_x000C_AôÕ_x0018__x0010__x0001_M_x000B_Ahy±´Ø_x0013_A21&gt;_x0015_Ô_x0008_AK·³}_x0013_A_x0002_t}]`_x0013_AX½)©+³	AÚê_Q_x0011_õ_x0008_AüÑôr¶_x0013_AÕ_x0004__x001D_|º	A·r&amp;¡âj_x000D_AËë´D_x0012__x0013_AU&gt;Ãí))_x000C_A§_x000C__x0015_=_x0013_AåG-t©_x000B_AäwÑúü¶_x0013_A£zVÃt_x000B_AÑk_x000D_+%_x0013_A_x0002_UÜ 	A_x001A_Âª	á_x0010__x000C_A qìK'!_x000E_AD½u¶s	A}éâ!W_x0005__x000B_A6W§új¯_x000C_AD9é^£Q_x0008_AvÒTñì_x000B_A)-'_x0004__x0006_{^_x0006_A	L´­i_x0008_A_x0005_QÚ_x0018_¬_x0006_AÜ¾Æ`_x0002_õ_x000D_A1©x¶u_x0018__x000D_A(t¾_x0001_å_x000D_A¡_x000F_×Ju#	A_x000E_Í­ø_x0011_	A| _qS_x000E_AIe¦ èK_x000B_A÷'Óx_x000B__x000B_A=åyÅèe_x0008_AÈÛlVª_x000D_AÌÝQFã_x000B_A_x0015__1"oÒ_x000B_AÌ¸KO²_x0006_A]Ýý÷tÜ_x0008_A´Ñäî_x000B_Å_x0006_Aj_x001A_ Ý2_x000C_ACq}¿E_x000B_A 4håñ_x000C_AyÙþ_x000E_½_x000C_Av_x0018_[\Ûè_x0008_AÔ ÖÀÑÔ	A»Ü._x0003__x000D_ASczé_x0002__x000C__x0006_A-_x0010_Ï°¼_x0006_AÑ¿f®¿_x000D_A&amp;%Âs_x000C_A_x001E_x«ð_x000C_A_x000B_ÓÙ3Í_x000C_AÃ_x001F_O_x0016_8þ_x0008_A_x0003__x0005_a©w$_x0005_A_x001C_.Ò_x0003_í_x0008_A¡_x0010_ýÛ&gt;_x0014__x0008_AÕùz1G[	A_x0004_­t³\Q	A_x0001_«¶L7¨	A©9ð°ý_x0005_ATÄÂ#h_x0013__x000C_A_x0006_¿óB_x000D_A_x0002_R;Ý[__x000B_AYdÔDw_x000B_A_x001F__x0011_+ÄÃ_x000B_AÜAtîñ'	A{À_o4	A ö|xÕê_x0007_AÅ_x000E_O_x0003_¨B	Aº_x0011_?f÷	AªÄÝ¿[n_x0005_AWÙ´Ç_x001E_ø_x0008_Aò»9Uù	AÃ 	_x0008_Arä^ö²÷_x000B_A_x0017__x0008_{¹E_x000D_A _x0017_]?í_x000C_A¿ù	AÊii[/_x000B_Avæ|Nc_x000E_A£&gt;17_x000B_A_x001A_æú_x000C_	Alá _x000D_Õ*_x000D_AnÀ¯-ñ_x0008_A§¹n_x0001__x0002_0O_x000C_A*ª3_x0010_?X_x000B_A$Ô_x0005_é\_x000D_AcYÃ_x0005_Ô_x000D_Aóö_x0001_iÍ	A?P«üÑ4_x000B_A&lt;Óýæ_x0019_V_x0008_A_x000D_hxÑÄï_x0002_A·Ò|`À&amp;_x000C_A,_x000F_Ùñ	A_x000E_guÏ	AnSH²Øü_x0002_AH_x0005_÷ÁµF_x000B_AYP_x000B_A¾_x0005_à_x000B_b_x0018__x0002_AxR_x0003_W_x000C_Aª¤SÎz_x000B_A_x000B_×_x000D_`é3_x000D_AI^èMÜ_x001C__x000B_A{4Ìh¾ß_x000D_A_x0017_³#r_x000C_AdÙkì_x001A_._x000C_A0î¬¯D±_x000C_A_x0002_¨Ozo_x0008_A`Ê_x0016_)s_x000B_A¸p&lt;8_x0002_A¼_x0002_aÅî_x000C_Aüx¡C+_x000C_A?¾+W	AÁ_x0004_­Jä_x0002_A¬Oª²K_x000B_AJ½_x000B_sih_x000B_A_x0001__x0004_ç¤x_x0008__x000C_AX_x0007__x0014_è_x0010__x0004_A_x0014_¯_x0006_`Q°_x000B_Aß_x0002_ôË(_x0019__x000B_AÞéZr­_x0013__x000D_A½ZÀ_x000C_Ä_x000C_A4Ãf_x0013_Xk	A_x0001_(_x0019_i}__x000B_A§_x0015_³(üÊ_x000B_A_x0006_b¿á 	Aº_x0001_5]×_x000F_	At¤(0±p_x000B_AîL@"&amp;_x000D_A&lt;,»	_x0004_AÔ_x0005_|u/q_x000C_A	5ð,9º_x000D_Aô\M®È	A!_x0005_§F{Þ_x0007_A7ìôèã	A*§(KÚÕ_x000C_Aö,}W_x000D_A´_x0003_äGjÿ_x0004_A@í_x0007_þMp_x000B_AÈ_x0011_Àeð	AÃ_x001B_I_x0001__x000B_A¯.R;_x001E__x000B_A_x000D_z¼Ý	AçÌï_x001B__x000D_í_x000B_AÊ{!á3_x000C_AtN¶RÓ_x000D_A¬_x0010_Y&amp;2_x000B_AØ!Â_x0002__x0003_Ü³_x0008_A_x0012__x000D_©n/_x0003_A¼_x001B__x0001_¢9_x000C_Ax_x0008_ÐnÜ`_x000B_AÍ=tú_x000C_Aò_x001D_ãB?¸_x000C_Ax²Å_x0019_Å[_x0003_APå²$_x000E_A¶W_x0014_JÞü_x000C_A4¯$Ýí[_x000D_AÑßðxW_x000C_A¥c_x0004_Ò_x001E__x0008_A_x0004_úE_x000F_f_x000C_A§&gt;´®_x0003_ArOi&lt;_x0003_AåZ4H¼_x0008_A\,ß¡=Ó_x000C_A_x0002__x0016_W[rñ_x0003_AR _x0017_Ä_x000B_¢_x0003_AÀ_x001C_8U ò_x0008_A_x001D_O_øê_x0003_A1/-mÚÍ	A_x001B_÷ÃÊó_x000C_A~H"dîÊ_x0008_A_x0012_ò_x0017__x000B_AHæ÷x^Ã_x0003_Ao_x000E__x0018_æ£»_x0003_A_x000C_j_x001B__x0008_AÏÓ_x0018_LÒÖ	AºýäÝã·_x0008_AÔqão_x0003_AóG_x0017_êÞ_x000C_A_x0001__x0002_ã_x0002_`D¡b_x000B_A_x0016_Jç·_x000B_Aõ9ãÇüë_x000C_AÃÙ_x0008_S_x000C_Aºä_x001D__x0008__x000F_	AÜË,UM¦	AÐ#@÷_x0008_Auoc¤._x000C_A_x0002_×Õ_x000B_A_x001C_õ¨	A0|1Ê¥	A_x0017_B;Hb_x0002_A%Îù _x000E_A-ûÑ{_x000C_A¦nìÀ_x001C_Á_x000B_A_x0005_1è_x0011_ê	A(&lt;!sÜ_x000B_A _x0017_/Hë_x000D_A_x000E_û_x000B_Lû_x000B_A_x001B__x0011_hG"	A?þ®æ_x0011__x000D_AÈ_x0014_J_x0016_^]_x0007_A¿¼_x000C_û!t_x0002_A	ýMl_x0004_W_x000B_Aç$Ï²_x0014__x000B_A&lt;í9G1_x000B_AßÅ_x001B__x0012_µ_x0006__x000C_Aæ_x0018_Ä${`_x000D_A+¾¯_x0017_7_x0008_AÍåª±z_x000C_Aú_x0008__x0002__x000C_A£4v_x0001__x0003_7¯_x0003_A³&amp; 2_x000C__x000D_AÑH'^_x000C_A°_x001C_Dûa_x0008_AäZÎ[Å_x0008_AètÆ!I&gt;_x000C_A´ÐÑçä_x000B_A[ú;}P_x000B_A_x0002_Hf8!Ô_x0003_A[_x001C_ÄoÏÏ	AtÖec5w_x000B_A"kÅg$c	Aç¨Ïc¨Û_x000B_AU!{náø_x0003_AT_x000B__x0002__}I_x000F_ATÎ1_x0012_Ðá_x000B_AûeÑkÑ_x0003_Alb_W_x000E__x000B_AÞwà_x0001_§	Aq*ÐÕzy_x000D_AÂm­C_x001D_l	AÇ_x0008_Ç_x0017_Zq_x000D_A¨_x000F_eü¹_x000C_APÒmÞ_x000B_A&lt;íp_x0010_Û_x0003_ATÓª_x000D_éÝ_x0008_AH7_x001C__x0003_AQÀ0Á_x001E_F_x000C_A_x0002__x0006_^ruÄ_x0003_A ¹xÙ/Ù_x000B_AXâÞ_x000E_AÆÿþ!PÏ_x000C_A_x0001__x0002__x0018_{¯#Ë_x000C_A:£,l\_x000C_AQm}_x0003_ýK_x000D_AÞ_x0008_Ø_x0002_A_x0017__x0015_Ö­§_x000B__x000E_A_x000D_Q_x0008__x001B_F_x0002_AB:'_x0004_7u_x000C_AÛçÑv)_x000D_A_x0019_Dæoî_x000D_A6æA=K		A$úäU×_x0002_Ac@¤_x0010__x0015_d_x000B_Añee³~_x000D_A_x0003_}ý¥Á_x0002_AÖküqù_x0008_AJïBxpú_x0002_A_x000E__x0007_(¾_x000F__x0002_Ax:µUý_x000B_A_x0016_ÌMJ¿_x000C_A_x0006_·«_x0015_|_x001C__x000D_A_x0005_øNÁ_x0019__x000D_Au:¨Ã_x000D_A·_x0004_û&gt;/l_x000B_AVI_x0005_Ï	_x001D__x000D_A*ÙÑ5o¡	A·[)ª_x000C_Aü_x000B__x000B_×Hõ	Aõ_x0017_^h_x0008_u_x000B_Af£-Û_x0008_A©C_x0017_£Ñj	AB_x001C_úí_x001A__x000C_A½Ö_x000F__x0001__x0002_µ_x000B_A½!­çf_x0002_A_x0013_³Ö.«:_x000E_ADÅUÊê_x0002_AdT[Ü¼Ï_x000C_A­«¸â"²_x000D_AÞÂÕ«È_x000B_Añõrÿ_x0002_AæÒ²»^@_x000D_A:}IîDø_x0002_Aì+"_x0016_U	Anç_x001D__x001A_]	Ag ¨_x0012_J_x0008_AÜ)âkc_x000C_A´9r[©	Aß_x001C_ºí_x001D_Ö_x000D_A½ð,eôu	Ar_x0016_ó),	A(P_x0011_é_x001A_ß_x000B_Ai¬VéÌ;_x000F_A(í_x0010_pW_x000D_Aªê	dv_x000B_AÌlÚ £ç_x0002_Ahè?\V_x000D_AÀzôÚ_x0011_»_x0008_A~¼ZÄ#b_x000D_A¡ñÛb_x000D_#_x0002_A¤'úmKù_x0008_A$ò_x000D_î#è_x0002_Ax¤W%(A_x000D_AÄO¤Ý_x000D_Aæ·åÄ_x0017__x0008_A_x0001__x0004_«L]ÀPj_x000B_AÙ÷N_x0018_Ù_x0004_A_x001E_Å¨§2c_x0004_AÉäöar"_x000B_A­Z_x001B_¼Ú_x000D_A¾_x0003_X'·_x000B_AÊMUb¥û	AºsS!_x0004_A¾_x000E_+Ç²[	An´ûÀ;_x000B_A+_x001A__x001A_àÝS_x0004_Aîl+½Ã×_x0004_A«Ýÿ¯_x0015__x000C_A¦_x0019_vT=­_x000C_A¶-_x0017_ùR®_x0004_A_x0012_ë_x0013_À_x0004_A¬7Öø-	AÌï)R9´_x000B_Ak=K-7_x0004_An#ò°x_x000B_AÓx&amp;vNô_x0004_AÞìø2P_x000E_A_x0002__x0015_:áÛÿ_x0004_A_x0015_'$]°_x0008_A_x0005_&lt;_x0008_am_x000B_Af£;ãzï	A_x0016_&gt;@7=×_x0008_AÕÈv¯Æ_x000E__x000B_AT`Xö­_x0008_AÑÎ*Å_x0016__x0004_Aôà 3â5_x0004_AÈ`7_x0004__x0005_ú_x0007__x000C_A2_x0003__x001D__x001F_ï4_x000C_A¯è_x0008_²	AA,Å9_x000B_AÿÚ_x001D_ÿ±°_x0007_AÐ·f2_x0003_§_x000C_A_x0011_Á®_x0001__x000B_AV_x001F__x0006__x0007_$_x000C_ABÚÃ¿«_x000C_Aiî_x000B_¶ _x0008_A:nËé	Axzß_x000B_A&amp;Ç»3ìR_x000D_An#Í@x_x000C_Ao#ã)_x000B_A?àã{¶	AEÑ_x001B_Ì]_x0005_Aö¯_x000E_Uy_x000B_A]$_x0016_¾_x0014__x000D_Af4"·_x000F_	A¡Á+ñ_x0004_	A8PsßoÏ_x000B_A_x0002_¸Ò¾ÍÇ_x0005_AÈ_x001A_ös¿_x000B_A*Ñf¸&amp;õ_x0005_Aå{R_x000C_A©!æú	A._x001D_JåL_x0005_A&lt;üG¼_x001E_;_x000D_AÝCæ¿P	ABK·ff_x000C_A{/höÓ_x000B_A_x0001__x0003_ëBÀUé0	AXAÊ^Ö^_x0003_A?ã_x001E_^_x000F_k_x000C_Arw¥DÁ£_x000C_A ÷3_x000E_ADnÌ©Îø_x000C_A¯ÝàÕùÓ_x0008_AØzSÿæµ_x0003_A_9¼_x0010_æn_x000B_A¸Åi´K _x0003_A=íHØ{_x0003_A»lÃ_x000F__x000D__x000B_A¬ÞÎ_x0010_àÂ_x000C_A_x0017_JÓïi_x000B_A{G_x001E__x000D_A{i5\ID_x000B_A zò½Ø%_x000D_AJìr°Z_x000C_AÀ¬ømS_x000B__x000D_Aâ_x0013_-ÆÂ	Aüþ_x0016_Y&amp;Ö_x0003_A_x0012_I*´_x0012_ö_x0008_Ahmôs_x001E_¾	A&gt;\rðÏ_x0013__x0008_AÝYÍøi_x000C_Ar&lt;ÂåP_x000E_AúÙ]_x0002_Ó_x000B_AÊ´l_x0008_e_x001C__x000C_A_x000D_¹èñç	A?µÝ¤Ìe_x000E_AÐa_x0010__x000B_A__x0010_~_x0003__x0004_ê×	AwJ_x001E_ðe_x000C_Aø£!_x0001__x0004_A_x001A_o_x0004_T_x0017_Ó_x0007_A)? ®Þ_x000B_AÇ_x000E_|Î	A+a¼Ùz	AP_x000B__x001F_OÒ	AmQ_x0016_¶_x000B_AL¸_x0013_¯l_x0008_AìUá_x0002_ñÙ	Aòvãô¬p_x0004_Aö5[_x0003_|_x0004_AÜ(_x001C_.o_	A¦ªÅÔ_x0004_A×¢_\_x0008__x000B_A·GÚ_x0006__	Aóÿc¿ÍÔ_x000B_AÉð5OFT_x000B_A_x0002__x0010_à'-_x000B_A2ø¼y_x0004_Ú_x0004_Aýã°_x000B_A_x000D_ï_x0008_Áø_x000B_AÐòdC(ô_x000C_AVzHîÙ_x0008_AÞjÓ_x0003__x000B_A_x001D_]Ùfª_x000B_Aö&amp;¹)È_x0008_A±% ô²ó_x0004_AÔÒ¼öá		A+Ø_x000E_Í)Ö_x000B_Al_x000C_'÷§È_x0008_A_x0001__x0003_qV?á_x000C_Aª_x0015_Ñ9_x0002_Ê_x0003_A&gt;£_x000B_A øf_x0017_H	Aà'ývè_x000C_A:ó´O4ã_x0003_Ao/_x0015__x0015_ë_x0008_AzV/Ù_x0014__x000C_AõÚ_x0004_I_x0014__x0017__x000B_AÜÓÐLá_x000B_A¶×r0Ñ_x0003_AZ¶½Et£	A"_x001B_txÞ2_x000B_A_x001B_x,ÐìB_x000E_AR»û««;_x000C_AwÁt_x000C_AR²Ò»Ô_x000C_A~DÅ¡9_x000B_A 1ò[µ	A$]Vo_x000C_Y_x0008_A'*X^Ñ5_x000E_A ê6_x000B_AîÞy_x000F_w_x0003_AÕ_x0011_ÁU©:_x000C_Am_x0013_ó*d_x0003_Aíã)D¯_x000C__x000C_A*£2È_x001B__x0003_Aåýá_x0004__x000D_AMËè!A_x000C_AÂÃ¥&lt;_x001C_	AF_x0006_ö4h_x0018__x000C_A\z+_x0003__x0014_ß_x0008_A9cÊà_x000C_AS!;"C_x0014_A]èÅÁ@_x000C_A×7¿`ï_x000E_A®Èð¨P_x000C_A_x001F_æ_x0012_à_x0008_A956â/Æ_x0008_A(Mh«_x0006_E_x000B_A_x0012_¡9_x0014_A0ãË!R©_x0007_A_x0002_î_x000F_PÌ_x000B_A_x000F_Ú¡_x0010__x000B_Aj£,Û·®	A°Ô»½_x0015_e_x0008_AêÑ_x0004_OÙj_x0014_A_x0014__x001D_8ly¡_x000B_A»`÷eùr_x000C_Ad{Ä|À_x0008_A´¢ÊùX2	Aj5YÉ^'_x000C_AÈ_x0005_k©6_x000C_AbÓã_x001B__x0014_A_x0019_Pñh_x000F__x0014_A_x0005__x0005_ò6­ï_x0008_A;ìRô_x0013__x000C_A»úöC._x000B_AÈá_x0011_i_x0014_Aþ_x0005_&gt;º_x000F_U_x000D_ATÑ»G_x0008_A$³Þ[}N_x000B_Aµ_x0001_#dK_x000B_A_x0001__x0002_ôùýn_x000C_A¥_x000D_Fräë	Ar³ET¢_x0008_A&gt;&gt;®øz_x0002_AX§¼e_x0014__x000B_Aó~_x0004__x000E_AD1pW)é_x000C_AkÒÈò÷o	AÂ/ÄVß&amp;	A¨e"`Í_x000B_AéÈ¹]Ú_x0002_A¢®ÈÌ¨_x0002_A­5ñÙÚ_x0008_A¶_x0003_9;;	A²hÐûz_x0007__x0008_ApÕ_x0005_sA_x000B_A&amp;#ÝFÜ_x000B_A`]æ°Ã_x0002_AÁ_x000C_KEs_x0002_Aµ\åJ_x000C_A_x0015_ô-m¯_x000B_ApÎÙ4»_x001A__x000B_A{ùÚ°_x000C_A_x001D_Ý	Wæã_x0002_AÇ¡_x001E__x000B_AFÔ7èQ_x000B_A1&lt;«BÄ_x000D_A_x001B__x001C__x000B_(*	A\_x000E__x001A_&lt;_x000C_AÑÿ$õÇ_x0015__x0002_A)_x0005_êæó _x000D_A_x0010_Åoí_x0001__x0002_¾ê	AÎ«áÚvñ_x0007_AùåÁ[_x0011__x000B_AôH¾_þ	Aò³ë_x0003__x000B_AÝCñ_x0003_¤(_x000E_AY/_x001E_L{M_x0008_ABõ^ÃÁ_x000B_AöwÛ×U_x000E_A0JÑ	Â	A_x0014_/Þh °_x0002_Ax_x0008_Õ_x000D_«_x001F__x000B_AþàÛ¶æÜ_x0008_A-î/r_-_x0002_A¼ú­´_x000B__x0008_A4ÜeÜ6_x0002_A´WGw_x000C_Aþ:ÚJ5Á_x0008_AIRþ: ø	A_x0018_G´éew	A5j&gt;ì[_x000B_A@ÁõA¯	Aã¸òmLü_x000B_A_x0018_qõRV_x000B_Ah_x001A_D_x001F_ñ_x0002_AN_x0014_üPâh_x000B_Aò¯dÑó_x000F__x000C_A_x001D__x0001_Ö+È_x0011__x000D_AÒÉâàm_x0002_AW]¸Ì0_x000D__x000D_A_x0004__x0015_Ï_x0015_T"_x0002_A_x0016_vg~_x000C_A_x0001__x0003_¡9z-²½_x000B_Am_x000B_¬þ)_x000D_AòEø_x001D_	Aª¦µÐ_x0003_Aük5^_x0017_ý_x000C_AeÃ:øßZ_x000B_Aoþéúó_x0003_AÈ¦¨H1È_x000D_A5ãG:_x0008_AäÑ¤W8_x000C_A7?ïfE__x0003_A«ký«é©_x000B_A:¯F+-_x000C_A~Ó_x0001_Ö*	AWxUIOÏ_x0003_Aî¾_x0004_Ã±ª_x0003_AqñCO_x0003_A_x001E_ü_x0002_aØ¥_x000C_A_x001E_ú åïÿ_x000C_AÄ¨ú-á	A¼æ¦÷å_x0003_A|E¾a}_x000C_A¬RD¼_x0003_A6¬_x000D_A_x0015_Úp^÷ß_x000C_A?_x0007__x0018_"½_x0008_A&lt;ãMtmæ_x000C_A_x000D_oí5é_x000C_A6p_x001F__x0005_¿	A|¶.&gt;Eg_x0008_A7åfoâ_x000B_AÑJ_x0002__x0003_b_x0008_A_x0005__x001E_,¿Y_x000E_A%ÞT_x000D__x000C_Ì	AfÉN.b	AÝ_x001E_Ë³	AMÈÃL_x0008_A:%¯ü_x0019__x000B_A_x0001_e_x0012_·÷_x0012__x000B_Atý±_x000E_Qb_x000B_A_x0008_ê&amp;¾_x0003_Aôç_x000F_8i_x000E_A[.l5å#_x000B_A°éÇÚå_x0003_Agß_x001A_zÌ	Aô@¢oi_x000D_AïãPUH_x000C_A#ðÃ_x000C_Arke5_x0001__x0008_A%WGÞ_x000C_AÊM1_x0008_«_x0008_AÐÊ._x000F_M¥_x0003_Aü ~À_x001B_+_x0003_A@Kl_x0004_Øy_x000B_ARøÊ_x0007_¶Ä_x0003_AMZÊ[{ù_x0003_A&gt;ýOË&lt;	Aê_g_x001B_X_x0016__x000B_A[á_x0008_aÑ	A.÷B_x000C_ATzcFÌ_x0008_Aæ_x0005__x0014_K_x0003__x000B_A¡°çü_x0017_	A_x0001__x0004_»K×F9~_x0008_As[_x0001_#6	Ax»	 è_x0008__x000C_AS´cÑö_x000B_A[ç'&gt;y_x0008_AhÉ¨C_x000B_A_x000F_é_x0018_Þ?_x000C_Aãü7vï_x0007__x000B_AÍR_x001F_Aç_x000C_A_x001B__x001B_ieÓ	AV_x0016_ÃÔ8_x000C_A_x0008__x0002_6F¨Æ_x0008_A_x0010_§²ê_x001D_}	A®ßX	Aì_x0003_Ô^_x000B_AäTS_x0005_{_x000D_Aè"_x0006_9	A¨m0ÿË._x000D_AäØÚR ú_x0008_A9%C_x0016_K_x0008_A)_x001C_9	A_x0012_äy__x000D_AÇ_x000F_$&gt;Ò_x0004_A_x001E_µà_x001B_Ç_x0008_A´1Ñ¸&gt;_x000B_AæmÙjÞ__x000C_AÉëS!_x000F_._x000B_AP_x0003_áÑ¹_x000C_Aöñ3HS3_x000B_A&gt;îº_x0011_µí	AK&gt;_x000F_¶	AJ)µ_x0001__x0002_¾;_x0002_Au¢é_x0002_AqNóJðv_x0002_A&gt;M_x0007__x001D_ì!_x000C_A_x0002_&lt;ÓêJ_x000B_Av_¬23_x0002_A_x001D_àªÔ[_x000C_Am_Ì©'_x0002_AÍïòEÙ	A_x001A_àQ&amp;ò&lt;_x000D_A"Yp¨_x0001_._x000D_Aà Ë_x000B_Aõö`ÄÕ_x000B_AØFl_x000E_	¸_x000D_AB?Ç_x001D_ò%_x000C_Au_x000B_fæð	A_x0010_S³nq:_x000B_AÀ_x000F_¸ß0g_x0002_AïBc_x0016__x001B_ì_x0002_A5³ùç"_x0015__x000B_AClÂdF³_x000B_AbçøÂÙ_x0002_A×IRç´_x0002_ASõµ_x0015_éÃ_x0008_A#×\_x000C_¯_x0002_A¼ÉÈJ%à_x0002_A_x001B_Sü*0f_x0002_A¤ÐÐ[ï_x0002_Aî¾ñ`§¨_x0002_AÓ¹±cü_x0008_A_x0002_É)*«_x000C_A_x000D_SO}RO_x0002_A_x0006__x000F_1/ÁB_x000B_A_x000B_ý÷3&gt;_x000F_As2²¤Õ	AûÙi_x0018_FÃ_x0008_AÕ »q¯'_x000B_AÛÈõÝI_x000B_AÀÑ+|ÿõ_x000B_A*º-­\	AÜQÀæ_x000C_+_x000C_A.zÕÇá _x000B_AhæJr¢_x000B_A_x000D_©|_x0017_&gt;_x000C_AT\³ã_x0002__x000F_AÄ_x0016_ed_x000B_AÀå¦_x0008_	_x000D_AH&gt;¬¹tÝ_x000C_A£U\´Æ_x000B_A_x0010_hQ_x0001_ú_x0007_Aú¼îØH_x000F_AË#¶ÞG_x000F_AÀwdÅ_x000B_Aâ8²ÕëÎ_x000B_AoUTé_x0005__x000C_Aå_x0003_«x.	ABgÓø©_x0010__x000D_A6¹·_x000F___x000C_AÛÜ_x0004_mé1_x000C_A"áRUù'_x000B_A(`sº_x0006__x0014_	A,liu;X_x000E_Aü§¾»_x0011_ø_x000F_A}_x0014_W«_x0003__x000F_ñ_x0007_AxY×V_x0003__x000F_A¬°4_x0005__x000B_A\­_x0004__x0002_0_x000D_A*_x000D_¬¢*-_x000E_AôKcÞ¨_x000B_AÌ2Á&lt;Ë7_x000C_A¨M_x000B_å2_x000F_A±4²N;Z_x000D_A_x0016_­_röb_x000D_A©½òv!·_x0008_ABD/_x0011_Cr_x000B_Aìê""_x000F_AkZ«f` _x000D_Af$«_x0018__x000B_AËS':+Q_x000D_A`wÓ}_x0019_ë_x000B_A|_x0018_Aª_x0003__x000C_AlàÔ¼V±_x000D_A_x0011__x0006_ÏlÀ_x000F_A¬©MoaÇ_x000B_A÷³_x0011_Nw_x000F_A'ÏcÄ_x0014_Õ_x0008_A:`÷+d_x0008_A_x0019_/Cü_x000F_A_x0018_Ò_x0001_b»Û_x000F_A¥NäÖá_x000F_AÜ-_x0007_ÁI_x000D_AÊ5£\"_x000D_A Õ_x0017_¿ò¡	A*¨,àæ_x000F_A'6	¥_x000F_A_x0002__x0004__x001A_u_x0015_ÍÝ_x000B_A+ñ®Gÿ²_x000C_AEu_x0006_á_x000C_Aáªßéñr	Aö¨_x0007_²_x0007__x000D_AG!©²_x0008_Aîö¨_x0003__x000C_AX.Ûo0±_x0004_AÁUùÑ_x001D_&amp;_x000E_AzîÞó_x0008_A_x0003_+pý_x001F__x000C_AõµþÛ:æ_x000C_AltµØr_x001C__x0008_Ab_x0015_gy_x0015_ò_x0004_AÚ¯Ë¬s_x000B_Aõ_x0003_#D+Ù_x0007_AÐÅ=£¹_x000B_Aþ_x000C_ÚBrÉ_x000E_A_x0013_rñÿ«_x000B_A_x0014_ÃtÂ%_x000C_AjCóÁa_x000B_Axá?MÂ¬	A_x001C_áâ_x0014_Ü	ATÔÖd&amp;	ANý4&gt;_x0008_A^_x0013_k,_x0016_S_x000D_A{Fé´_x000C_A:dÃÛ_x0004_A¸¡lÉ¦O	A¡sb_x0012_Mh_x000C_Aa1_x0001_4÷_x0004_A*u_x000F__x0001__x0005__x000B_	A{V8ÌJ_x000D_A/_x001A__x0003_;_x0005_AF._x0005_È(_x0005_A_x001A__x0013_g=Ä}_x000B_A~a?_£_x0005_AC_x0018__x001A_k_x000B_A2²Å Ã	AÒâ^_x0003_7&amp;_x0005_AÄÁ»AxÉ	A£hØH_x000B__x000B_A'Æ¤çù*_x000E_AÔzF_x0015_[_x0005__x0008_A_x0010_$ì¼:_x000B_A´Î µ_x0005_A_x001C_ø¡~àg_x000B_AÎvzÖ×_x0017__x000E_A_x001E_1¡-î_x0005_AV2å3r_x0005_Arkz³ì_x0002__x0008_A~;À§"_x000B_ArDôD%	A_x001F_{CÐZB_x0005_A@_x001C_X¿ir_x000D_A|Ô¥þ	AoDïë_x0005_AÍÉÄJm_x000D_A´&gt;_x0004_êà_x0005_A_x0014_alÒs_x000C_A·jì_x0014_/	A."¢_x0008_A_x0019_ªíÐ	_x000D_A_x0001__x0002_ç;~_x0002__x0002_A&amp;,@_x000B_Ø_x0008_AëçvWÎ_x0002_Ae[ÊN_x000B_A_x0008_s+%Ù_x0008_AäÈ;I­	A_x0006_;	lí_x000B_A÷vö°B_x0002_A¬G_x0002__x001D_F_x000C_AlîBV¨	A§/4'Ýï_x000C_A_x000B_È_x0007_q_x0016__x000D_A6|yÀ?	AðKÎ¢VÃ_x000B_A")©_x001E_	A".&lt;?/	A9¥_x0001_ó_x0011__x000B_A-)®¯¿_x000B_A8ëÏ4	Aµ_x0016_: Ô	AüÂ%p¶h_x000C_AVLµ3	A93G`_x000C_!	AHÒ_x0001_¯0×_x000C_A¤ _x0017_ê¬_x000D_AC`jÔ#_x0002_A_x0018_Üà_x001C_ë	A_x000E_3éb×¶_x000C_Aã@ju	ARê«ß	Aõ_x0005_¾'Ëg_x0002_A,_x001F_g_x0001__x0003__x000C__x000C_AÛ_x000B_·_x000F_S	A_x0010_ªÝ¿½_x0003_A@©Z5Ad_x000C_A}$»M_x000E_AM°ªÅSo_x000C_A_x001A_J2N_x000C_A%o_x001F_E2_x000C_AÇ_x0001_¼b_x0003_A#D5ÜÀ_x000B_A6Í»ëM_x0008__x000E_Ay§È_x000E__x001B_0_x0003_AØ÷Ç§;ú	A8_x0013_RZòÒ_x0008_A§_x000E_¥4Çs_x0003_A@ÓºÃÅ_x000F__x000C_A ÊCY_x0017__x000C_AnØ4_x0003__x000D_A_x0014_t§T(0_x000B_AÎ_x0013_b^Ø	Asµ_x0002_¥'	A¹0!f	AÈºMSÝË_x000C_A]2_x0011_Ë#(_x0003_AÁrËN1	Aè;_x0005__x001A_j_x001E__x000E_A_x0010__x000D_*_x000F_E_x0003_A¤ñeºFj	AOq'r1_x0003_A9ft·n_x000D_Aj_x0001__x001B_ _x000B_Aþr í_x0019_À_x0003_A_x0003__x0005_ÿG$_x000B_¸{_x000D_AI1AnL_x0005_A +ÈnX	Aõ¢2T_x0011_â	A_x0018_þ%S_x000B_A²óJcÖ_x0005_Aû×üe	Aê× N×6_x000B_Aëòî_x0019_êD_x0008_ALhø^&amp;©	A %@_x0011_êÑ_x000B_AÿÎ9_x0010_4_x000E_Aä_x0014__x0014_¹_x000C_ApOÖ&amp;:	AúÖ_x0001_ÆQ;_x000B_AL?ËÐÖ_x000D_AòÍ­_x0001_£â_x0005_Aú;r}	A¸ÃüÄ_x0004__x0005_AÊ_x000C_U_x001A_í	A®.éj_x001A_ï_x000C_A¸¼LPQ_x000C_ASí¿	A£±f_x0002_í¬_x0005_A_x0011_+P_x0014_Û	AÊ]_x0016_}üî_x0005_A(¬°Øõ]_x000E_A«¶FºÞ_x0005_AtÑñ'_x000C_Aª^_x000F_"æJ_x000D_A_x0010__x000D_Í«J_x0005_AüÅ_x0011__x0001__x0004_6g	ABg\æß;_x000E_AËÒùÎô_x000B_A=ì'_x000C_A­T×ÙÍ_x0008_ArZ|ôä:_x0004_AÎýeÑt|_x0004_A:V§Î_x0006_a_x0004_A3b_x000D__x0004_µ_x0007_AYæ³_x0013__x0002__x000C_A¸Fdb¹_x000B_AÊOo#ß_x0008_Aõ´y.Í_x0004_Ac_x0018__x0017_;_x000B_A^ ú±·_x0004_A-d£ÒÓñ_x000B_A_x001C_hÚ9_x001F__x000C_AF\U%ù1_x0008_A_x0012_¬õ.i_x000C_Atbr4	«_x000C_A³ùÚîá_x000C_A´_x000D_÷:_x001B__x0011__x000E_A/xï_x000E_Tr	A_x0019_¶½Xl_x0004_Ag_x0019_u!_x000B_AY7§tw_x000D_A_x0003_ñ»ñ%a_x000D_AÐ_x000F_å_x0011_ûx_x000C_A÷ïK{iÅ	A_x0015__x0012_ÙUv_x000D_Aw6aÊ	A`0¬_x000D_A</t>
  </si>
  <si>
    <t>8e11077391ac9aa52650e1fdbabe29d3_x0003__x0005_sï½Ä]°	AûRìJZp_x0005_A·6hu_x000B_A]`SºD_x0019__x000E_AÛ_x0004_³Îô#_x000D_Am_x000E__x0001_öý	A¥©)/ w	A\}Òzº!_x0005_AÓ`&amp;7Î_x000C_AnÃ·_x000C_A5Km 	A]TÙ_x000C_vý	AC_x0002_tA_x0006_¤_x000C_Aë£X§Lo_x0008_Aþ_x001D_¬ÒF_x000D_A?¦úp	_x000B_Ax_x000C_îñó	Aæ§ú®_x000C_A_x0008_ZdÊ_x0005_AÀè#_x0011__x0005_A_x0010__x0019__x0003__x0007_A¡ÂZÒ#Ø_x000B_AÊØ2O_x0016__x000B_A_x0008_æ_x0008_ü_H_x000B_AQ´kå_x0013_o_x0008_Añ+é¹g»_x000C_AübYG_x000B_Aò{¿FÆ_x0005_A_x0012_,_x001E_ã_x000C_AéüÊy_x0005_A$I_x001B__x001E_^Æ_x000C_AÖ­+À_x0001__x0004_ÕÅ_x000B_AÌr·a²A_x0004_A|\­eWÍ_x0004_A_x0016_	_x001D_7_x0007__x000C_A,´la7õ_x000D_Aj)ãä_x000C_A_x001A_ÅÄ*_x0002_	A¼&gt;þ_x001A_¨_x000B_A_x0013_áÛ&amp;³	Ab{ÜA	A_x0013_¹ò].È	AZ?Ð¥_x000D_]_x000C_A_x001B_sSu_x000B_AÔÁ_x0003_Z_x001B__x000C_A4ô_x0008_u	A_x000F_¬_x001A_GY_x0004_AýL_x000C__x0006_n_x000C_A_x0019_ú¤Ê_x0004_AVw7z_x0008_Adh?o_x0008_AÞï­Ua_x000C_Aq_x0016_^n{	ANæe¨_x000C_A_x000F_®×ðÍ_x000F_AÕ_x0013_Ê¯_x0008_A,_x0008_¸à_x001E__x000D_AÎúÕõO_x000D_A&amp;f$ÉT_x0010__x000B_A$Â,_x0002_2_x000D_AµFÿj_x000E_AVüâä	/_x000B_A_x001A_¡µ^=_x0005__x000F_A_x0002__x0003_wI×a_x0003_AvGH¡_x001F_{_x000E_A_x0010_óóô+_x0003_A\TÏu­À	A~~_x0001__x001E__x000C__x000C_A¢¹&lt;_x0003_A_x0008_´_x0005__x0004__x0015_T_x0003_Ab`¼¥éÍ_x000C_ArXnN_x0004__x000C_Ah&lt;naÛ8_x000B_A_x000E_kVw5_x000B_AqÅÉ«®&gt;_x000D_A?_x0013__x001D_LÄ_x0012__x0003_Aù&lt;[èc¸_x0003_Aä_x000D__x000C_ªÌ_x000D_AÿDpCt_x000C_AÐ_x000F_Ã@ò_x0003_AN? ±¤Å_x0003_A_x0015_Dkhù_x001A__x000D_A^_x0006_ê ò_x000B_AZ*ÏÍ­_x000B_AàåÃ0ÇU_x000B_A_x001B_|1_x0002_O_x0008_A¬×Ñå_x0003_Aû_x0004_Éª_x001F__x0007__x000B_AþJ¯\j_x000C_A_x0014_øx¾8_x000B_AR_x0004_Wb)_x000B_AX_x0017_×)ó_x0003_A_x001F_Pv¾@å_x0008_AédMÝQ¢	Aý3Ê@_x0002__x0010_¶¾_x0010_ATM¤	A¸öõÂ_x0007_AÍ_x001E_ÔÐ_x000F__x000B_AÊî1_x0017__x000C_A_x000E_q®_x000C__x001B__x000B_A_x0004_üÃf_x000C_A¿°_x0001_â_x0010_A_x0005_zçÚ·_x000B_A[iYW;±	A¼ê­¢¼_x0016__x000C_AG+³p­_x0008_AélLÐ~_x0010_A5#_x0013_Ó=_x000B_AR_x0015_5ÅT_x0010_Aê¹/_x000E_l_x000B_APb_x0013_¤Æä_x0010_AÛÁ:ú_x0006__x0008__x0010_A¨ç['ôÿ	A_x001A_	_x0019__x000C_A{¾uJ¼_x0008_A_x001B_¯?&lt;_x0010_A)%ßë_x001E__x0010_AÄÐF_x0008_AÞ_x0003_¹¼mt_x000B_AÆG»á}_x0010_Aq"	A_x0005_"ä_x000D_ý_x0007_A±R_x001D_¥÷_x000C_A_x0015_ÝÀ%?_x001F__x000B_Aóá_x001C_ÞN_x000D_Aä&lt;ö_x0013_rc_x000B_A_x0001__x0002_Ô7_x0011_[óo_x000D_A_x0003_kÌ_x0016_Bî_x0002_AW0_x000E_¯_x001A_M_x000D_Aý_x0016_Ç_x000B_éý_x0002_AÊBVYV_x000C_AñvæÅåð_x000B_A´¨d¢3_x0008_A6ý_x001D_U_x0002_AÒXFv_x0002_AºtöÍP_x0002_AÜãÛ_x000E__x0015__x000D_A_x0011_wþá_x0006_Ó_x0002_A¬ÝÙÌ_x0019__x0008_ABÖýþ&gt;_x0008_A_x0014_YO_x0008_¬_x0008_A,1^ËD=_x000B_Aù2èc¹	Akuw3å5_x000B_AR_x001B_Ò»_x000B_A:ë2½@	A°Ð¶~Ò_x0002_AÎ¥÷âEn_x000B_AI¹AT_x000B_Aö_x000E_cÿ³_x0002_Az{úfË_x0002_AÁ£À³_x0002_A2}H_x000D_A=9à`_x001E_d_x0002_AZõýçR_x000B_AwÅ"	]_x000D_AqÜ_x001D_UÇ¢	ATYÍ _x0001__x0006__x001E_-_x000D_A·!_x0012_lÁF_x0006_Axû_x0014_Sm×_x000C_Aãì?	÷_x0006_AL{ê_x001E_uÙ_x000C_A¨ÙÌ_x001E_$	Aø&gt;ÌSÌæ	A_x0007_UkU_x0006_A_x0008_5³ëÃl_x000C_A;òônë_x0006_A½-_x0015_&lt;	¶_x0008_AÐ_x001E__x001F_8Ø_x0003_	A_x0007_z4¬_x001D_£_x000B_AÅÉþ;ùç_x0006_A+h_x000C_d_x000C_Aù¨²à£å_x0008_Ac÷I_x001C__x000B_A¶J_Ét_x000E_A_x0016_ë_x000D_¢cï_x0008_A_x0019_ül_x000C__x000B_A[©_x0016_L_x0005__x0006_AüÌÍèÒ]	A!?:_x000B_A`M	"X¢_x000D_AÒË	Án=_x000B_AhÖR÷d*_x000C_A_x001E__x0002_ÛÓNC_x000C_AL&gt;¡J_x0017_	A:Ô_x0016_àâÚ_x0006_A_x0018__x0004_Ö_x0010_)«	A½(÷´"_x0006_Aoä.Á_x000C_A_x0001__x0005_©È[Ò±_x000C_Aµ¯&amp;çVA_x0005_A«|Ëû4_x0005_AÔ-âÞ8_x0005_AcìèF"Ê_x000B_A\×o¢×_x0007_AIDÞE¾ô_x0005_Av×_x0002_keZ_x0008_A±FG]S´_x000D_AÈ_x0004_+óôß	AÓ´ÉÈ´	A£¾ß_x000C_A56=8K_x0010__x0005_AìTJü	_x0019__x0005_A¼¸ºçºq_x000C_A_x001B_B#þ_x001B__x0005_A]TØ_x0008_A¤G`Ze_x0007_Aöv%_x0008_Aé_x0008_¤ó0u_x000D_A4_x0005_vì	AV¦"g /_x000C_A­lgÉ¢_x0005_Aßú[öÄ_x000C_AÐi4¥ß[_x000C_AîðK\æö_x000C_A'÷ºáß±_x0005_Aã!5_x001F_G_x000C_Ac_x0003_]fB^_x0005_AùÝS²ßÐ_x000D_AU³_x000D_Ø¯Ë_x0005_Aà¤_x0001__x0002_nt_x0008_A{¾¡Kb_x000C_Ah±~¯_x0001_0_x000D_A¾ÒÑ°¶u_x0002_AÜ_x0019_Mn_x0010_°_x000C_AíZÇ#õ	_x000B_A_x000E_¨_x001F_@o_x0002_AvÙ¢_x0016_cC_x000B_AQD8ï?Õ_x0007_A\_x0016_^ï·û_x0008_AøÿT_x0019_FS	A?'®_x000B_A²_x000E_²Ì_x0002_AëÎ[&amp;4æ_x000B_Aïj-Úð_x0008_AöNgE}	_x000E_AÎ_x0018_Ã_x000D_Aöî¹Å0_x000C_A·È2õÆ¼_x000C_AgàBcÃæ_x0002_AV_x0012_=w_x000B_AÞ_x0015_çg¨ý_x000B_A¢é(_x0015__x000E_A&lt;êÞkÊö_x0002_ALçrG~_x000B_AOç;_x0002_4_x000D_AÌ${_x0002_ATÃ_x0004_¿î3_x000C_A·éi _x001B__x0002_ABz¢}_¹_x0008_A_7ûú_x000F_Ê	A_x0007_~:Ø&lt;Ã	A_x0001__x0004_ÂJúÑH_x000C_A·/tþ_x000C_Ax_x001D_p_x0001__x0017_¼_x000B_A±Rñ(h_x0008_AL¥¥ðý_x000B_AÅ«_x0014_Ô$_x000D_A«­D[_x000C_A÷°_x000D_ ñ _x0004_A&gt;u½%!	AÕP|_x001C_¸^_x000D_A¢&amp;|&lt;#_x000B_A_x0019_à&amp;¤ær_x0008_A¦9B(?µ_x0008_A2q_x0003_VC	A{ ¬-&gt;_x000E_A_x0012_(5dæ	A ×ðò_x000F_C_x0004_A©p2sv_x000C_A^¨_x0010_6=_x0006__x000D_AýTñþû_x000C_ADÒÕ6©Ä	A8Ù«xs_x000C_ApÑ±@Ý_x000D_A}_x000E_g_x000D_AüGØ_x0002_ô_x0006__x000B_A§_x000B_}E5_x0004_Aó$ÝÔK_x000C_AÕÖ/¹_x001B_¼_x0007_A¡ñ_x000B_Rã_x0004_AbÖZË_x000B_A°7.w_x0002__x0004_Aâ'RF_x0001__x000F_Îã_x000B_AÉ`¸Á_x000C_A×³_x001D_	_x0005__x0008_Au0e5C¤_x0008_A~Ï_x0018_á_x0012__x000C_A¯«±_x0008_Tï	AÞO+_x0003_Ã_x0008_A·ç`_x0019_5x	A´^°_x0002_ß	A´ìf2_x000B_Av@ãuV¾_x000D_AB_x0006_½0Ì_x000F_A¼_x000D_ºz­8_x000D_A8â"dÿå_x000E_AxS_x0016_»©_x001F__x000F_A(×éç3_x000F_Aþ#_x001E_&gt;^S_x000B_A_+]¯ãm_x000F_Aº _x0017_B{_x000B_AU_x0007_)lG_x0008_Aê_x0007_¢ì.÷	A?¡¬Îj_x000B_AíÔ_x0004_{*_x000F_A_x001A_d7_x001A_º6_x000C_A¦Á[Î_x0006__x000E_A.~y°¤_x000F_Aàr_x0016_ù|Ý_x000C_A0Ý_x0015__x0010_?Ý	Aüb·2_x001F__x000D_AÌË1pö_x000F_AgÊÈ_x000F_AAvã½_x0008_A_x0001__x0002_mýJÜ	AerU¾e&gt;_x000D_A~2O¥/Ä	AÓ·¡÷U_x0002_A2zË_x000C_AF8_x0007__x0016__x000B_A|ó_ÝÌß_x0002_A²fìà&gt;_x0002_A°æ~_x000B_Aßn3Æ	_x0006__x000B_Aá_x001E_=9_x0004__x0002_Aïä_x0002_¼Ã}	A9öJ_x0012_Hz_x000B_A¸ýv_"_x000C_A_x000D_Z0_x0002_AFû¸zFn	Afb}_x0008_Aù_x0003_ûÜ/_x000B_Az_x0010_Þd¥__x0008_A_x0001_&lt;.Æ°¨_x000C_Afug"¥_x0008_A t	Ý_x0002_AºäJ_x0008_@_x0002_ATE¸Þå_x000B_A¼_x001B_Kh_x0002_A_x0003_¬ªå_x001F__x000E_AæbEs_x000C_I_x000C_AÌ­_x000C_ÓÅ_x0002_A_x0002_HØ¾_x000D_A_x000C_æò,n_x000E_AH?yCJ_x000B_A_x001E_L½)_x0001__x0002_ßÙ_x000B_Avw_x000B_ê_x000C_AF´´	SR	ANx|Í_x0019_Ç_x0002_Aúéh	Ar!_x0002_´_x0002_A[¯~£_x000E_7	AüËºøk_x0002_AÊ_x000D_G_x0018_Ñ_x0002_A?¨_x0006_ò_x0014_æ	An	t_x0006__x0012_%_x000C_AMCµp/À_x0007_AÕ]µ:m_x0002_AÁÜPØJ_x0002_AúÜ_,_x001D_Ê_x000D_Au&lt;åuA¬	A!B¬­¸_x0008_A´Ú,ª_x000C_Ad°÷_x000F_¨_x0008_AÌuE_x000C_^_x000C_A{ÓÇøT:_x0002_A²Üéf_x0002_A\7x,`_x000C_AÙ_x0015_Úï_x000B_A¬´_x001C_æÎ	A²EKË_x001B__x0008_AÇ@®lâ½_x000C_AK'óî·	A&amp;-®ßó	A&lt;3E¼_x0005__x000D_A_x0006_ÃÝgdE_x0002_A%ÿÙ&amp;le_x0002_A_x0001__x0003__x000F_k;T_x000C_A-ûêoò	AÈdý	AR¹_x000F_:¢_x0008_A^ré	_x0003_AÂ_x001B_Ü³Ï_x0003_A)·v_x000B_AJ_x0010_´_x000B_A¹I_x0017_ã_x000C_A+7¿t	°	Ay8òÀ_x0003_Aûô µª6_x0003_Aé_x001A_¢_x001E__x000C__x0008_AýÃ_x0004_|_x0012__x0005__x000C_A_x0011_SÙ5·_x0005__x0003_AHô`_x0002_À	A)ú×¶T_x0008_A¶M´_x000E_¡v	AçÕGãê_x000B_A'Rä×_x000C_A;ùi_É_x000C_Aw¾^¢¥&lt;	Aå_x0001_íý­_x000B_A_x000F_ñ£Ð3_x0006__x0003_A¹Ñ7ª_x0003_AU¥IÍ&lt;¬_x000D_AëÒ}Iíi_x000B_A¶xÔÉÐe_x0003_A&amp;ªÙÞ_x001C_K	A¥_x000D_±ìE­	AÈ8,£¼_x000F_A_x0018_¡F¦_x0002__x0005_½4	A_x000D_6_x0008_)j_x0005_A¿_x000C_Çzu_x000B_Al´À_x001A__x001D__x000D_Aç5R&gt;Ø	A8ë½açî_x000B_Ap¾Aä{i_x000C_A_x0018_*=_x0005__x000E_A3»Ü_x0015_¨_x000B_A¤ö¬ÏÏ_x0004__x000F_Aæ_x0012_Ì®_x0010_Ü_x0005_A2&lt;ë¶_x000B_A~'fSl(	AgÆ¨°_x000D__x000D_Aþ&amp;s `_x000B_A¯_x0011_Læ5_x0002__x000C_A~$_x0011_xU_x000D_A_x0008_v%:¥_x001C__x0005_A_x000B_·v_x0015_º_x0005_A_x001D_[8×_x0005_A ®¯ê7_x000C_A_x0001__x000C_2¥c_x0008_AÜXE_x000E_A¨öë¬Ù_x0005_	AÝ¢&amp;»m_x0008_AÑ_x0004_sþJ_x0005_Alr§1$_x000C_Aç_x0003_ùXïg_x0008_A g_x0016_Àwµ_x000C_Aøå~ô_x000E_AhêmÝÏ_x000C_AO@rH_x000B_A_x0005__x000F_#9 3^_x000C_AÃs^À÷'_x000B_A»tq*¼5_x000F_Av°z·1_x000C_Ahd{Ýø&lt;_x000B_A®z_x0007_¢Q_x0007__x000C_Ar21Qk_x000C_AÌïõ_x0004__x0017__x000B_AY©ñK_x001F_+_x000B_Aumÿé¤_x000F_AêÑÐ¶B	Aæ{Ã{e_x000F_AccKfº_x000D_A_x0008_û?6_x0007_»_x000C_AE¼×ád_x000F_AÈ_x0006_8}v_x0005__x000F_AS4ãqÌ_x000F_AÀ8¸_x000C_AÓÿ_x0015_Ø_x000B_A,_x0012_þÊd_x000F_Aj°óí±_x0016__x000F_A_x0016_í~ê_x000C_AÅHµÇ5_x000E_A~¡_x0001_è _x0014__x000B_A£&lt;ea4_x000D_A&gt;q¥_x000B_¤_x000E_A_x0015__x0014__x000C_Y_x000F_A÷õ»Ôí_x000B_A_x0002_._x0016_«ãM_x000E_AhF_x0008_A$_x0007_°ÝÄ·_x000B_A-_x000F_~_x0003__x0003__x0004_dÖ_x0004_A_x0001_2¹$_x0004_A_x000C_gL/_x000C_AãX¾Û_x000E_Ó_x000B_A_x0004_u¬¼º_x0004_A_x001C__x0002_Êß(_x0016__x000C_A_x0010_ìö/®	AZ_x0001_@¤§Ù	A_x0002_}3[!¸	A\Èºô	Adu _x0007__x000B__x000D_AU_x001C_8÷_x000E_A_x001E_)Ôâ¨_x000B_AÅé_x0004_düØ_x0004_AN-òéÖ9	A?¦9I_x0017_C_x000B_A+ekXê_x0004_AúdÜ¯_x0004_{_x000B_A¬_x0013_@CÕ_x0015__x000D_A¦·Ù²Á_x000D_An;K\e_x0017__x000E_A_x000F_zý·øÅ_x0004_AÌ¡v[?_x0016__x000B_A-}_x0007_ÿ¤_x0008_AµªõÃ~_x0004_A±-d|_x0003__x000D_A[M»©J_x0004_A,ñ_x0018_B_x0017_ð	AúùD¦mº_x0008_AËjºò_x000E_Aê_x001A_ÚY%_x000D_AÝ_x001C__x000F__x0005_¨v_x000B_A_x0003__x0005_&lt;}R_x001C_M_x000B_A+r)½ls_x000B_ALâqHa®	Aÿt1'_x0011__x000B_A´ï_&gt;ç_x000C_A_x0010_kô_x0011_æñ_x000B_A1ô¯.A_x000C_AÕ¹bjÈ_x000B_AR)¿xG_x000B_Aa-_x000B__x0018_0¤	A0ãæ0=Y_x0005_A´_uÿ_x000B_A_x0019_µfZ¸2_x0008_A_x0002_úaFö_x0005_AªöÈ_x001F__x0008_²_x000C_Ad88(_x0013__x000B_A %oîE_x000C_AÜ¥yéÚ½_x000B_AR_x0019_-ÚÕ	A_µöÉ_x0018__x000B_Añ ¥h_x000D_A&gt;t;^·ï_x0008_A_x000B__x0013_àø._x000D_A·ß¶å_x000B_AÏ#Ú¡û_x0008_AkºV[	AB	_x0001_D3_x000B_A°_x0004_XÝÁ_x001C__x000B_A¤vðÉÐÛ_x0005_ALR(ÙYD_x000D_A-{fð	Ag¨Ì._x0003__x0004_J_x000B_A_x001F_¤%_x001C_6_x0008_An}ªC`	A}Qö~Ã_x000B_A×§B+_x000E_A_x000C_/Æ_x000B_A_x001A_Q&amp;uû_x000B_A"v3å_x000C_A)9%Ùpa_x000D_A#¦âSì	A$_x0015_bCHU_x000C_AxW^Wö_x000D_A61A÷_x0001__x000D_A1Í=_x0004_A2¼}EÚÓ_x0008_A*ª1{_x000B_Aw_x0002_Ð¾i*_x0004_A¬_x001A_Âõúæ_x000D_Aû %¹Ï_x0004_AS_x0008__x0015_Ü_x0004_Au_x001A_\¼_x0004_A(²Ï/_x0015__x000B_Aã_x000C_Ú»_x000F__x000B_A_x0006_9y÷¯_x000C_AÌá«ê_x000E_AWã_x000E_Å	A £qKz_x000D_AP¤oÆØ_x0013__x0004_AÊkñÀöU_x000B_A³kr=LÖ_x000D_Aøñ¹iW	AÎf:-÷¸_x000B_A_x0001__x0002_Ðb£íQM_x0008_A±ôâaÿF_x000D_A¶v_x0006_ÜÛÀ_x000B_AöûôüóÆ_x000B_AØ©É_x001B_â_x000D_A_x0017_¯¸ç	AYÊ »Â_x0007_Aa"_x000F_ñ»_x000E__x000D_A¾·Ä_x000E_Õ_x0018__x000E_A´Aq"Ï	AnÚ®&lt;+_x000B_Aöûìó_x000B_AIL?o©_x001F__x000D_Añ@_x0004_®£	AD`°m_x0016_	AÜÒ°Lä	A8ï_x0013_ü^'_x000E_AXþ_x001F_ì®_x000B_A_x0013__x0003_¸æ¾	A÷â&gt;Ëy_x0002_A_x001A_;ÿV1%_x000C_A_x0015_Qé[ßk_x0008_Aën³¦$_x001F__x000B_AÕ_x0012__x000B_åÉ_x000B_AV9A&gt;£_x000B_Aë¡çt._x0002_AU_x0016_M_x0008_TÖ_x000C_A}Tv²U_x000B_Ax_x0013_êê_x000B__x000E_A_x0013_ÿïÌð_x0002_A&lt;æ_c»_x0007_Al¥2A_x0005__x0006_#´	AØÄ²3_x001E_°	Aßú~_x0008_AwÕH_x0012__x0006_AÅAì&gt;!	A_x000D_ìÊåÚ_x0015__x000C_AÂå_VÓ_x000B_A³U		µ_x0008_A&lt;½5öt	A_x001E_tâP{Ñ_x0006_AÎeKôÕ_x0006_AB·.j¨_x000C__x000B_Aië?K_x0017__x000D_A"»{_x0002_ù_x000B_AJÖVò_x0010_M_x000C_AV_x0019__x001D__x0004_%_x0006_A©!_x0005_çþ_x0008_A4Õ_x0003__x0003_û_x000C_A¼B_x0019_Á_x000B_AAZä_²×	Au¿îyx_x0008_AHæ´w°_x000C_A¼J¾ü2®_x0006_AÛ_x0001_¥_x0006_Aìîá_x0003_Æ_x000B_A{_x0018_öõ	_x000C_A_x0006_%»_x0002_ó	AÃúkÂð_x000B_A*5:ü7_x000D_AøãRhí'	Ay_x0003_u_x0006_A÷¡OÔä_x0007_A_x0002__x0004__x0013_@(.ÑC_x000C_AVª_x001D_ãP_x000D_ASØZy_x000B_AN:_x0018_«_x000B_Açy?å¤_x000B_A_x0012_ädTI	A_x001A_ýORS_x0004_AyQìçL_x0001__x0004_Ajmm_x001A__x0004_A½´_x001E_î_x000C_A?ª_x0006_Ú\_x000C_AV'ÜWí_x0014_	AóKu_x0018__x000C_AÁe®_x001E_9Ê	A¦îK,È_x0004_Aß.û_x0008_Au&lt;_x0003_Ûø_x0007_A§úïdÄú_x000B_A±£6ñ;_x000C_Aµ_x000C_q[`_x0008_Ab/_x000C_ò²Ç_x0004_Aýg÷Ó¢_x0004__x000B_A«Ôi ·_x000D_A&amp;L&gt;¾_x0004_A=_x001D_{¦d_x0008_A¬-f·è_x000C_A&gt;_x0019_þVãZ_x000C_Ai½CB_x000B_Al·ÿý_Í_x000D_Aù¹Pnk_x0004_AÜx«oíõ_x0004_AZ{ài_x0001__x0002_Y5_x0002_A;à(O_x0011_~_x000E_A_x0015_×Éó¹_x0007_Au_x0014_ç~Nà_x0002_A¥ _x0016_¾¦_x000D_AO¼I_x0017_;Q_x0002_A_x0008_Yès_x000C_Aéaúd_x000B_A6ÉÏi0Ç_x000C_Aµäº=uy_x0002_A¬_x0002_&lt;ª±_x0007_Aó×vnæ×_x000B_A_x0018__x000C_CÄw¬_x000B_AoùJd_x0016_á	AÏ­ÂE_x000C_ALÿd	A_x0017_çÓÍ&gt;	AýKaË	AV_x0013_P_x0003__x000B_AgxÕ_x0010_ý_x0002_A_x0004_ÉKÏ_x001C__x0002_A¶	Ó]ÆÈ_x000B_Aç¹W&amp;dy_x000E_A._x0007_×©æµ_x000B_AÁæA_x001A_ _x000C_A:¬d%"4_x000B_A3ÐO_x000C_AA[=T	_x0002_AãÔTÞ_x0014__x0018__x000B_A¢ÁI_x0006_ùQ_x0002_AQ·_x001F_¯?_x0002_A__x001A_T.¶_x000B_A_x0004__x0005_êÐóÈ!	A`¥IÛ+\	Aá&lt;~°®_x000D_Aêì_x0008_jK[_x0008_AÙ	­Ï;_x0008_AÀ_x0003_O_x0004_W	_x000D_A±¾ZoÍ_x0005_A¨ñ²ýA§_x0005_AL,_x0014__x0001_©_x0005_A÷_x0015_Û_x0010__x001F__x0005_AAÃì_x001B__x000F__x000E_An7æq_x000E_A&amp;C§_x000C__x001B__x0002__x0005_A_x001A__x000D_3eû	A-Vî)²£_x0005_A\Î]VÕµ	Aç=yý_x0010__x0005_A{_x0005_%&gt;	AjµÑ_x001D_¥_x000C_A-³½·N	A¦°ø4&amp;4_x0008_A[/_x0017__x000B__x000C_A&amp;]/ä¦_x001A__x000B_A¡_x000F__x001D_Ý_x000C_A«_x0001_Ù¶Ó_x000C_A9¦Ûu_x001A__x0017__x000C_ABþ­É&gt;ë_x000B_A_x0018_Ét.B_x000B_A2¤Ú´	AÓ ªª2_x0005_A¢oÃÁ_x0002_ _x000D_A®ÿ_x0015_ó_x0002__x0007_¦£_x000D_A6Ã_x001D_&amp;ß_x000D_A`ÞªR_x000B_A_Èã¨_x0008_\_x000B_A4Qà_x0006_dÔ_x0007_AV,IzÉ	A5jÎÒ%±_x000D_A¤_x0006_Íü¹	Aß0_x0011_	_x000E_Av´_x0008__x0001_ì_x0018__x000B_AßÕ©_x000B_A¼óã_x001E_Ì_x000B_A±XÒ&lt;'_x000B_AnG~-åÒ	AömÂu`_x000D_A+ö×	A´_x0013_ü_x0018_Ô	A@¾V_x0004_\_x0018__x0008_AÌÀyÐÓ9_x000B_A½aÀ7BÛ_x000B_AQêfIÑ_x0007_AÀJ+¤e¨_x000C_AUXJ_x000D_þ_x0012__x0007_A_x0007__x001A_/ì]_x000B_Aò_x0012_wfý_x0007_AÒÓkjKh_x0007_AØª_x001A_j±ý_x000E_AtEö¤_x0014_\_x000C_A_x0007_´k¤C_x0008_AÙGY»_x0005__x0003_	A;Ëò(aB	A|C&lt;ïH_x0007_A_x0001__x0003_iË,._x0003_A(_x0001_©_x0005__x000C_A%/Ëüpú_x0003_A±3³_x000B_Aùæ¥ÁÞ{_x0003_A_x001E_ÃÿL_x0003_A`ç19ü_x000B_A¢Í¬ÝCn	AZÈ_x0014_[æ_x0003_A½ÔcðK_x000B_Aò=LØ_x0015_²_x000B_A³VÀÌf%_x000B_Apº_x0019_77_x000C_AVc%d­_x000B_A\2_x0001_D´_x0003_AÈÂlNà	AYÅ_x0002_èØr_x0003_AÊ'Îu_x000B_Au\Ø(_x000D_AY»_x0012__x000B_A_x000E_Oô£_x0014_J_x0003_A_x000C_ÿìZ&amp;	A¤ñJ_x0010_Z _x000E_Abz(¾×b_x0003_An¨"mò¿_x000B_A´_x0007_þéú«_x000B_A_x0001_à°÷­~_x0003_Atûäü	AÐiLãê&lt;_x0003_A`-!E_x0010_&amp;_x000E_A_x0012_ä®E¢_x000B_A_x001E_C]_x0001__x0011_&lt;O_x000C_A,½_x0017_È_x000C_§_x0011_Aë=&lt;4Ù_x0010__x000F_AÜ²_x001F__x0013_è_x0007_Aa'Sç_x000C_AÿØö_x001F_³Ò_x0008_Aõ_x0001_¨ØÄ	A|Ä.n©	ABm_x001E_?Ö_x000B_A »·¿g¯_x0011_AÙ¡_x000D__x0002__x0008_A]¶nj¤_x0010__x000B_A_x0018_N_x001D_:T_x000B_A_x0002_´0Óíû_x000C_A_x0010_Uï_x0019_[=_x000F_AzéÝÃ_x001A_ÿ_x000B_A_x001B__x0004_¬_x0016_á_x0011_A_x0003_·Ï`Äl	AÏy^_x0013_´Ö_x0008_Aä_x0003_{_x000B_AÄ}vQd_x0011_A_x0005_¾µ3x%	A_x0015_§ÿwÍA_x000B_AÖ_x0019_Q_x0008_*_x000D_A¾î³IL_x0008_A»"ñ_x0001_Ì_x000B_Aá²+£o	AÎr_x0006_e_x000E_Ô_x000B_ACt¡K¥_x000D_A\_x000D_¹_x0006_u_x001C_	A÷ÙZ$t5_x000C_A:_x0006_o|_x0002__x0008_A_x0002__x000F_#sôù"_x001A__x000F_A#ÂK@¯_x000D_AQð*Eµ_x0015_	AÃbmJª__x000B_A_x0014_²¦¸Ú_x0007__x000C_A¾Ö_x0018_Æh_x0003_	A_x0008_}öh}D_x000E_A5['½	AF_x0017_$ß_x001A_	A{_x001F_¼:È	ALÕ6Pê"_x000F_AÉÏºPbT_x000E_AÜg½8óS	A[.ÝME_x000D_A&gt;_x0010_Ëz6_x000E_AG4_x0006_æ_x0008_A¶ÊRï_x0007__x000D_Aø»qÉ_x0007_¹_x000C_A³îÃ_x0008__x000F_Am&lt;Coü_x000B_AQä²êG_x000C_AV4Ó_x0005_%_x000B_A¨ê)5_x000B_A_x001E__x0012__x0001__x000C_Q	AËùpÊ_x0018_u_x000B_A- )ÊoÁ_x000C_A_x0010_ë_x000F__x0001_4"_x000D_AYÄ_x0004_S_x000F_A_x001A__x0003_Ç_x000F__x001B__x000D_AÏH§.H_x000C_ALÙ._x0001_w_x000F_Am~eM_x0001__x0004_	AÑÙø_x0007__x0004_A2÷ê)_x000C_A²ô_x000F_Rt	A¢|ópö	A?´M_x0001_ÑJ_x0008_AÕ_x0011_N\.	ABÌó-|7_x000C_Af_x001C__x0006_¡_x000C_A¨9ÿ@_x001F_F	A±¨Oñ g_x000B_A¥Ã·Ë)_x0004_A_x0008_î(]_x000D_O	AÙp·ÓW_x000D_Aæ§Vdý_x0008_AX_x000B__x000B_ëò_x000B_AaàV8Ð	A°&amp;/__x001C_ã	A0×_x0019__x0001_¹_x000B_Aþðûv_x000D_AëÛß8ÿ_x0004_Av®2sSB_x0004_AÛ_x0016_I§®î_x000D_Aj_x001A_{êZ	AÚîö9É_x0004_A-_x0016_`!àc	A&amp;5,´Ê_x001C__x0008_A,|ä_x0017_ï_x0003__x000B_ABU*îar_x000B_A_x0015_ýÕ_x001B__x0004_AÒ^Ø_x0001__x000B_Aa¶(_x0002__x0008_=_x000C_A_x0002__x0003_826Ù_x001F__x000B_Aâ=@ÃIs_x000B_A@k{_x0002_ßD_x000C_At_x0012_{.øj_x000B_A	¾ûjá;_x0003_A_x0016_+×IZë_x0003_Aî^{&lt;Ê_x0003_Aä'4#Á_x000D__x000C_A_x001E_°rÈÎ¹_x0003_A÷;W¼_x000C_AÊ_x001F_n_x0001_è_x000B_AT_x001A_y×B_x000C_AÖKad._x000C_AÖ_x0004__x001A_2KV_x0003_A­&lt;Ëä¨_x0008_AÕòLä_x0007__x000D_Aîé_x000D__x001C_Å}	Aº_x0006_QÈ,_x000D_AÄüÉ¡_x0003_AKvÒ	_x0008_Awkíýð_x001D__x0008_A¯sG«ë	A_x0006_GÑ½_x000C_A#_x000F_Ï7pÎ_x0008_A_x000C__x0005_&lt;G[;	A.f%Ò{	AwÔvbgz_x0003_A%Aî_x0003_Õ_x000B_A¡ZÉî,È_x000C_A&lt;gW÷_x0003_¦_x000B_A¦Ö_x0006__²_x0003_AÏ,Ò_x0001__x0002_a_x000D_A_x0019_F[å¢_x000B_A²½k_x0015_Í_x000B_A®\T_x000B_Aù_x001F_î8ÍB_x000B_A·m Ù_x0014_ê_x0002_A)(ÎF_P_x000D_APoò_x001D_ª_x0016_	A_x001F_+Ó¢»Ä_x0008_A_x001D_¹lé[¶_x0007_AÝJ±þ_x000B_An®ÓP*_x0008_Añ_x0003_èX,_x000B_A«Ío_x0010_R_x000C_AdÙÂ¤DÕ_x0002_Arù¥zz¿_x000B_A:L_x001F_F³_x0012__x000B_A¤·_x0007_÷_x000B_AÇÍ_x0018__x0005_H	A_x001D_íT~õ_x0002__x0002_AãÎçM_x0007_A|«~jØÖ	AÓêÜ_x000B_AÕW)[uÏ_x0008_A_x0014__x001F_Y_x0017_¼_x001E__x0002_AMÈH&gt;þ_x0008__x000C_AJpz´®_x000C_AaZÜÝ_x000C_A~Þï_x0010_£_x000C_A¢_x000D__x0008_ìN_x0008_A_x0002_ld§¹º_x000B_AU_x000D_§	|Î_x0002_A_x0004__x0005_M9Û¥'_x0008_Ah._x0018_åF_x0012__x000B_AþñJà	Av½_x0001_À=Ý_x000C_Aù}~e_x0005_ANcu®ØK_x0005_AôÓ_x0012_Ý5º_x000B_AÌ7ÚöU_x000C_A´_x0008_ºý	AÝÐ¬ç_x0008_A]pDÜß_x0008__x000B_AçI#B_x0005_A½óÊ_x0017_2Â_x000C_Aþd£v_x0001_ë_x0005_AÉé_x0016__x0013__x000B_AVm_x0019_³L	AÑt_x0008_í_x0008__x001E__x0005_A_x000C__x000F__x001D_R_x0005_AX_x001A_¾_x0011_¸Ë_x000D_A+CUóÉ;_x000B_A}°Z_x0008_AT_x0010_³_x0002_Ý+_x0005_A_x0016_	A×_x0006_}á_x000B_AÖ_x000E__x0005_ARfS_x000C_{	AW_x0003_-@Ó½_x000C_A_x0019_COj²ô_x0008_AÁgç_x000E_9¶	A©­Ø çß_x0005_Aå¦_x0004__x0008_G¬	A_x0018_ì_x0006_P_x0001__x0005_·ý_x000D_A_x0003_Lµ_x0005_At´µ_nâ_x000B_AÌ_x0015_¬Z_x0013_h_x000E_A-¥ûQa_x0005_A_x0013_R_x0002_Ø|	AÚ _x0001_gÚ_x0005_A'F_x000F_ß(R_x000B_AËì×d1_x000B_A¯èúnRU	A¢ôØ_x0011_ù_x0005_AÓÞ]è@=	AÛVÀa6_x0005_AÊV£¢;ö_x000C_A_x0014__x0006_Òüô_x0005_A!_x0012_A5O_x0005_Aî(Á_x0004_+È_x0008_ARMØÀµ_x0002__x000B_AqïöÚL_x000C_A_x001C_%¦+_x0003_Î_x0007_Aöð&gt;Bå	A ûVvN_x000D_A_x000D_ä=Joê_x000C_A_x001B_ä_x0014_e8_x000B_AdÐZ=__x0005_A_x0013_Æø.	A¦&amp;Í_x0017_d	AðLå#Î_x000D_A_x0014_=ìvE_x000B_A:á(_x0003_e_x0005_A~Ö³E_x0006__x000D_A@(_x001E_Á_x0005__x000C__x0005_A_x0001__x0002_ò½iB×T_x0008_AÚ_x0010_%±O._x000D_A°xÐ³|A	Ao2Ê/_x0011__x001F__x000E_A7êÆ_x0007_í_x0002_A_x001E_c_x0015__x0008_$_x0003__x000D_A_x0008_e_x0014_&gt;ô_x000B_AÞ¦ZÁ]Á_x000B_As&gt;¦R_x001D_á_x0002_AøÅOM4_x000C_AsoòÀ{_x0008_A¬öý~V_x000D_Aîh]98e_x000D_A_x0012_//!äà_x000E_Añ¤ö÷_x0002_A¥[§N®	Añ£ð!ª_x000B_A\Ö´H_x000B__x000B_AFtAó_x0007_h_x000B_A_x0006__x0019_&amp;v_x000C_A_x0010_ZZÔ_x000D_Aï"_x0018_ì_x0003__x0002__x000B_A6%ë_x0016_«&lt;_x000D_AR¿1ø c	AÀ¬_x0002_à1_x000D_A*Dâva_x000E_Að®Ê;Xz	A~zP­¯K_x000D_AdØÚ·Á4_x0008_A_x001C__x000E_¸dæÂ_x000B_AW2_x0011_\^_x0001__x000E_AKáNi_x0002__x0004_Ç&amp;_x000D_A&amp;hÄ£Z_x000B_A!É|_x0001__x000D_A¬Fì@bÐ_x000D_A±(ÏgÝ_x0004_A_x0014_æûñ"_x000B_A@¡gj.u	Aò2j\	AÃÞTÔèA_x000D_A_x0001_CQÞÞï	Aö³y?Á_x0004_Aê]_x0018_sMå_x000C_A¾Dû³9Â	ASv¼#ÏW_x000C_AfI_x001C_hç_x0008_A¬«:r_x000C_	A6²È_x0010_uÀ	AÆ_x000C_'_x0011_Ö_x0019__x000C_AMã_x0015_-8_x0008_A^O_x0013_4Ñ_x0008_A!#_x001E__x0007_OÕ_x000C_AÈO¿C_x000B_AB!6ªþÄ_x000B_A×¢Û$¼!_x000C_AÊ«_x0006__x0004__x0011_¶_x0008_AÀs£üµ+_x000E_A.F@_x0004_A4Õßzé/_x0008_A¢/äÍ_x0003_ß_x0008_AÇÇOBN(_x000B_Aù1Í_x000D__x0004_AZNd¢a	A_x0001__x0002_®xºçy_x000C_A¹_x0013_êÉw_x000D_A56tÑD_x0008_AòX,Æ_x0002_A_x0016_Ó&gt;G¹"_x000C_A_x0006_°ó'_x0015__x0002_A_x0011_Aj_x0013_	A'_x0008__x0011_Í_x0008_A_x000E_y_x001B_·5Ä_x000B_A_x0013_vK4_x0002_A~íoz_x001E_½_x0002_A|¯À*õ¡	AÕ_x0012_=_x0002_ÿ_x0002_AF×`_x000E__x0003_¹_x0002_Að_x0002_tqD_x000B_A¨ß.Où@	A_x0005__x0004_Ò_x000E_AÐ^ A1_x0002_Avù/_x0013__x0007__x0002_AÐSÎ-m¤_x000B_A_L`0ï_x000F__x0008_Aàis)Ò	A»ã_x0013__x001A_Ûï_x000B_A_x0013_©¤¶Ø	AB_x0011_ÚHO{_x0002_AÈïa?_x000C_A_x001C_÷8üó_x000C_AB¯{0_x000C_AA'¢qV_x000C_A7®óÌ×f_x0008_A_x0010_#pÀ}	An¬_x000D_ª_x0004__x000F_~¸_x000C_AÙ¿Ò_x0014_;	A`îg _x000B_Al{±_x0001_Hþ_x000C_ATÞjÞ°Ü_x000D_A¤«ä»%¼_x000B_Aü³_ÍXÄ_x000F_A_x0017_ÑWãñ	Aað¦n¥_x0005__x000B_AÉ¬·Q_x000D_AÆï¤Ø_x001E__x000B_Anz+O$0_x000F_A_x0014_$Ò°ä_x000B_AøØ£,_x0003__x000C_A_x0007_É8_x001D_a/_x000C_A_x0003_N_x000E_^¥E	A+4F%_x000B_A*Ú#_x0013_®_x000C_A_x0002_á«Û©Ü	AX2?q¡D_x000F_A¨_x0006__x000B_Y_x000E_AV°.ª1	AØSCÊÙ_x000F_Ah-3a_x000C_AÖÓ¹_x0013_æÌ_x000C_A/Cx;_x000C_AGµâ_x0004_Ð_x000B_AKÿ"Vöõ	AöÉ_x0006_È¹8_x000C_A_x0001_©8Ãé_x0008_AT_x0005_iltm_x000D_A_x0006__x000E_T¬_x0002__x000F_A_x0003__x0006_J&gt;E^ _x0006_AØ§ [6Î_x0006_A^è_x0003__x0004_)v_x000D_Ak¥éÏ_x000B_A_x0008_^¶X _x0006_A¸¡JJ}_x000D_Aâ_x0019_æà&amp;O_x000B_AN×8L_x0013__x000E_Að¥]a_x000B_A_x0002_Ö$«!_x000D_AJè{R^¬_x0006_Aâ Ô_x0017_Á4_x000B_Aþ}k4_x0019_	Ab³._x001C_T¤_x000D_A,í¦A_x000C_AË_x001B_±Ï¶Ñ_x000B_Aý)å¢W _x000D_A²æÏ_x0018_ð_x0008_A_x0013_õ#ò_x0001_Å_x0006_AX0á]_x0006_Al_x000E_¡e._x0016__x000D_Asø_x0013_h_x000D_A&amp;8N/¡_x0008_A:°uv_x0006_Aw:M]_x0001_o_x000C_AìZ:7{ý_x000C_A8_x000E_ÕøM_x000B_Aô¼è_x001C_Hm_x000C_A«â_x0005_øX_x000B_AhúMV_x001E___x000C_Aà]wÄB_x0006_A«],_x0007__x0010_$Ï_x000B_Aî³Ú¡_x000D_A_x000F_ÑÏð_x0013_Í_x0008_Amá_x0008__x000D_A¨¥y³ÀÈ_x000D_A\i=¢_x0010_AÈUÀùù_x000D_AÔ_x001E_v`_x0001__x000C_A_x0004_M[ND	A_x0014_Á+7of	A£¶_x001F__x0015_ï¬_x0010_A_x001F_k_x000F_ctM_x0010_A¼_«µ¤_x001B__x000E_AÕ¨cã`_x000B_AkA&lt;ãÎ÷_x000C_AØ_x0005__x0007_ÝùÂ_x000E_Axÿ|ùÕ		Amü^Ö_x0011__x0010_AÝ_x001D_(¦¯	A	à_x000C_Ð"·	AÄÆGsã1_x0010_A_x0008__x0012_e`«_x0010_AçÍ_x0006_ë_x001E__x0010_AîC_x0004_in]_x0010_A$Øè&gt;_x000C_AæOe#_x000E_AçKïW_x0019_»_x000B_ApÿkH_x0003_»_x0010_A_x0008_IzÌ³_x000D_A_x0002_¡&lt;HÀ_x000B_Ayÿï¦qÙ_x000C_AÝçLÒâ	A_x0004__x0005_×7ÜæÿÚ_x000C_A_x000E_ð_x0007_0U_x000E_AÌP I¯_x000C_A_x0002_È\;Á_x000B_A&amp;6à_x001E_­_x000C_AÒ (X³V_x0005_Aa(ep0È_x000B_AT_x001A_K­SÁ_x0005_A´Î4Ú@_x0008_A¡~DÌÙ_x0002__x0005_A¿½#K_x0008_A&amp;WË_x0003_&lt;ä_x000B_AÿòÞAf	A5þôLû_x0005_AúÓöã&amp;_x0005_AíD/.q,_x000B_A_x0011_¼â»I_x000B_Aq­Â"¥_x000E_ANÓM©ã_x001B_	A_x0011_%Zr{_x001F__x000B_Aê_x000D_ñ7	A¨Û_x0015_Rý_x0019__x000E_AÍî	]3é_x0007_A_x0014_Ûùy_x0010__x000B_A$Ïé	A_x0001_¹ªj I_x000B_AöL[_Q	A8h_x0005_0Ç _x000D_A¥@Muò	Aã)í	AÂhè±_x000D_Ë_x0005_A$[Êk_x0002__x000F_lK_x000F_Al£_x0001_¹_x000B__x000D__x000D_Ahï¸_x0003__x000F_AY ýä!¥_x0007_Au£&amp;ÖH_x0007_A_x0017_ì%³&gt;_x0008_Aæ%Ák§â_x0008_A¤ÜH_x0007_sR_x000F_A¿_x0012__x0004_ý_x0004__x000B_A_x001C___x0002__x001D_Ð_x0008_A­_x001D_ø¤³_x000C_AgÅ _x001A__x000B_Aãywªgt_x000F_A¹_x0014_¯³ª6	A·¶K{G_x000F_A[²E_x001F_¿_x000F_AØ²ÌÉÍ_x000E_A:®D¹Ëì	A~ð6_x0007_W	A8«ÛF.ö_x0008_A%nØsÕ_x000B_A;è²Úm_x000B_AÀ.Þ1_x000B_AÐ_x0002__x001C_@Âð_x0008_Aîa_x0016_@º)_x000C_Ar.èÝx	A«í	_x001C_úY	A_x001A_Ú_x0016_Pp_x000E_A_x0006_±xð¼	AÙö_x0004__x0005_0	Aäµ/_x0014_K_x000B_A£R|$_x001D__x000B_A_x0004__x0012_­ApùÂF_x000B_A±RØø¨_x000C_Aê;|,_x0007__x000B_AÛ6¹_x0017_E_x0008_A_x000C_¨Ö[D_x001B__x000C_Aq¾õ«ë_x0007_AàfH^æ|	AY÷ÉZqy_x000C_A;F_x0005_*Y_x0007_A¾X*z_x0008_A_x0018_ÐÊ¯jÌ_x000C_AKMÜ´_x0001__x000C_Ar24:åÍ_x000C_A,A Ëü_x0014__x000D_A_x0003_8_x000E_´î_x000B_AjWh_x0005_D_x000C_A»¢ñX_x0008_AH÷Qçy_x000B_A9OY¢_x0012_AÍéÉv_x000E_Axs°É²)	Aºíq_x000E_¡T_x0012_Aj_x000F_:JØÄ_x000C_Aýú¶r_x000D_½_x0008_A·Â³åßË_x0012_A}_x0002_¹_x001E_²C_x000B_A_x000F__x000E_9^_x000F__x0011__x0012_AB v3æ_x000D_A`²_x001E__x0016__x0010_Q_x000B_AõîÈ%#à_x000D_A¦»~_x0003_|_x0006__x000B_A,5Ë_x0004__x0005_R_x000E_ANLQ7_x0002__x0001_	A&amp;P(í¿z_x000C_A8¨_x0014__x0013_¬_x0008_Aià§Ã_x0017__x0005_A¬é_x0012_8F_x0005_AºÅâ_9_x0005_A´|; §_x0005_A_x001D_)}Ti0_x000C_A½zavÎ_x000B_A×_x000F_çko_x000C_A0x*n_x001D_	A}î?_x000C_Ì_x000D_A_x0003_uéì_x000C_AF¶ÑÌé_x000C_AÃ1k×*y	A¦ëÝ_x0017__x000C_AíVró}_x0005_Abç[Q_x000C_A_P¸·U_x000C_AÛèª_x001A_	u_x0005_A¨¸&amp;»! _x0008_A-a[E_x0005_A®Aýg_x0012_8_x000B_A8*Ý_x000D_Aÿ&lt;æ,m_x000B_A6_x0014_^&amp;¤_x0008_AXrK~	_x000D_AÖ_x000C__x0016_â´_x000D_A_x0003_¹´²-_x000B_A _x001E_Ö:=_x000B_Aä*Ó_x0005_A_x0001__x0002_2zK¹:_x000B_AÙåziZ	Aý_x0003_ÕîÝ_x000D__x000D_A IRè_x000B_A)ÍVµç_x000B_AH&amp;_x0011_9Å_x000C_AÏê_x001E_ÄÒ?_x000B_A!_x001A_Üóf_x000D_A_x0011__x0001_ûnü_x0008_Aàe_x0013_c_x000C_AÂ¦P_x0012_Uú_x0002_A"8_®Í¦_x000B_A0F5h«}_x000B_AJXuÉé&amp;_x000C_A_x0004_'}_x0008_AVÉ¶uÍ_x000C_AØ°+)4Ç_x000B_Aai;¦#	A^f&amp;U2_x000C_A_x000C_«_x0011_-ä_x0008_AKu&amp;=Ð_x0002_A(¼ûOÌ_x000B_AvIõ¸_x0014__x000C_AGë_x000C_ß©_x0002_AñØíüy_x001E__x0002_AÈ_x0015__x0014_d ._x000B_AÁcdZ¬±_x000D_A|xµ½£É_x0002_A_x000C_&amp;/«	A?þ_x0017__x0016_KÆ_x000D_An'TÆ	_x000C_Alá_x0001__x0004__x000C_á_x000B_A@_x0014_Q¢±Î_x000C_A_x000F_~0&lt;&amp;_x000C_AlÍüÂ_x000C_A&lt;úUºð_x0004_AzfÓÛ_x0019_É_x0008_AKK7½?&lt;_x0004_A_x001E__x001E_eÀ#5_x000C_Aî¨_x0014_Ð_x0012_ó_x000C_ANX©_x0011_¯	A|A'_x0003_1	AÛ¹RÊ®q	AåL*ij³	AU,ì4¬_x0008_AÚìK_x000E_o_x0004_AþMiEÙ_x000B_A	m¾D_x0005_D_x000B_AGdRC]_x000B_A!R/Ú_x000D_AÕ±ºË8o	Ay`Û1J_x000B_A®õZ­o_x0019__x000B_A_x0002_I±ãö__x000E_A4¦=ÚR_x000D_AãO&gt;cÈ#_x0004_A:EäNn(_x000C_A_x0001_2bxn	A_x0015_òR_x0005__x0004_A6úÑ¿§_x000B__x000C_A¤+-^_x0014__x0004_A_x0005_ºni_x000B_AÆ"N_x0016__x000F_A_x0001__x0002_É¸P*_x000C_AIì³õf_x000B_A_x0010_´è=Pò_x000C_AdJ9Kw³_x0002_AÒg&gt;"ã_x000E_AÊ*·A_x0002_AÌ³Â&lt;Ì_x0002_Aìó½÷_x000B_A`_x0001_	«_x0002_Aùô±[_x000B_Aþî^	AæjKôï_x0002_AÜ&lt;²wð _x000B_AÎ¸A'_x000C_AÜÌ_x001B_6_x000B_AØÍB|ÿ_x000B_AÊÇP_x0008_U_x0002_AG_x001B_wË_x0018_z_x0002_A&gt;_x000E_P1N_x000B_A×n~P*_x0008_AÒ_x000C_wd#_x0016__x0002_AEr§@Ò=_x0002_A _x001C_3`_x000E__x000B_AíÅ!gHs_x000C_AIdg/³_x0002_AÞÖKGlß_x000C_A_x0016_·_x0016_$çÔ	AÝ½Ç,._x000C_AÒûN=_x000D__x0002_Aù¿²w@_x0002_A_x0010_BÄÝ_x0008_Aà_x000E_Æ_x001B__x0002__x0003_?._x000E_Aú:YÜâ_x000B_AÝY@ð	A=ö!ð!¼_x0003_AúbW_x001E_É_x0003_AO76Ó_x0017__x000C_AÖdòwn´_x000C_Anë_x001B_¹îø_x0003_AJ~ö_x000F_c_x000B_A­³p_x0018_?_x0003_Avr_x001D_7¿_x000C__x000C_A' ÞM_x0004__x0003_A:ÐkÒ]_x000C_AzªRg¾_x0008_A¹Z^Piã_x000D_A¸F*&gt;\_x000B_AÓ:_x0001_]_x0003_Aµ±½j!a_x0008_A¢8ivw_x0007_Aÿ-bîé_x000D_A¾_x0006_ÉÒ_x001D__x000C_AÊ_x0008_x_x001E__x0003__x0012__x000C_A«;$1:¾_x000C_A¢Ê_x0013_'Ý_x000F__x0003_A_x0012_aà5'	A(4³x_x0003_A¾oJ_x000D_A_x0002_»=¥òO	A/íw_x0008_Aª!6%	_x000B_A.wo×b_x000C_A X¤óÖ_x000B_A_x0001__x0002_Ê½k_x0010_Qå_x000B_Aê/H/Õ_x0002_A_x0006_¥¤Ñë6	A+ÆbªA_x000C_A­õ¡_x0007_A­-ã®_x0008_A¨_j©ê^_x000C_A.4x¯_x0002_A}ÁácAL_x0002_A-¤§×W_x0002_Aìk¼¿5_x000D_A_x001F_í Q'p_x000B_Aï_x001F__x000E_¾_x0002_Au_x001C_dÔPï_x000B_A2k	Scî_x0002_Aýg`Å¬»_x0002_A_x0002_»½k£_x000C_AlQ©£ëè_x0008_AdrÓLæÒ_x000C_A_x0005__x001E_Ú;f_x0008_Ac_x000D_)~	AÆÛ7ÒÞ_x000C_A_E%hHj	Aî¯p¹ü._x000B_A:Ô½_Û	ALÓù_x0014_Ô[_x000D_AÀ_x0019_)fo_x000F_	A®"%õ9÷_x0007_A÷_x000D_è¬¸ _x000B_A÷[0;_x0002_AJøuÝ4þ_x0002_Aa D_x0003__x0004_£|_x000B_A±ÿ_x0004_¿NV	A'Íý9S_x000C__x000B_A|&gt;¥èÝ¨_x000D_A_x0014_dmð_x000B_AíØÖ_x000F_jx_x000B_AüMGkWv_x000B_A_Ï_x0005_u½	Aµ_x001A_ûb¦_x000C_A¼°#&lt;ÅH_x000C_A _x0014_¥_x001F__x0014__x000E_AçºáÔ_x0012__x000C_AØð"_x0005__x0001__x000B_A_x001B_D¸Ö_x0015_C_x000D_A+_x0017_è_x0006__x001A_Ã	Amì~È] 	Aíñìí`ü_x0004_A¢Ñ_x0010__x001F_Ì!_x000E_A²_x0017_Íð%_x0013__x000C_A,ìºRþ©_x000C_A:ü_x0014_A_x001D_&amp;	A¾úù_x0014_"_x0004_AÍ Ý:_x0003__x000B_AÎJ¯*_x0007__x000E_A_x000C_ÎÃiu_x0004_AL+·ÎhC_x000C_Aâê_x0002_	¿	AnA	AÁóJ_x0008_A0µýó_x0008_AÀÝx_x001F_ZY	Am´ÿè_x0004_A_x0001__x0007_meÏ¡Wm	A_x0004__x0005_èÚ_x000B_Aò®ê¶_x000B_AÐëÔ]°_x0004__x0007_A®éü_x0006_RÇ_x0007_Ab&gt;UÖ_x001D__x000D_At¼Ýâ0_x0007_A¤_x000D_´Ò	A1uÅÐp©_x0007_Ao_x001B_S0_x000B_ARptÜíÌ_x0007_Aã_x0007_ ¬O	A	C±sÍ¥_x0008_AöûO+í*_x000C_AÕø·â¡_x0002__x000D_AÏùFlC_x0007_A&gt;Ü¶&amp;Ç_x0008_Ajè#ÐF_x000C_A¬iþ&amp;qw_x0007_Aì&amp;î_x000C_A÷`ré¢Ø_x000B_AYm=þ_x0011__x000D_AéSâ_x0005_äY_x000B_AöÌëÙrÜ_x0008_Ag'Gw7_x000B_Aæ±ó#õp_x000B_A~S´_x0002_ù	AÊËù°p_x000C_AÉ¹¾	=_x0003__x000C_Av.p_x0007_A²üV_x000D_ix	AÓ'À_x001F__x0002__x0005__x001A__x0016__x0008_A¾_x0004_CÅ-s_x0005_AÿÙË¿;Å_x000B_AplèuÓ_x0005_A¬V¼ñ9T	Ax¬ð_x000B_AÛ&amp;S'Æ_x0007_A`ÄXé_x000B_A¹WûÝ=,	AÝN^_x0010_Þ_x0005_A_x0010_	_x0018_«$e_x000C_Ay£X_x0018_*_x000B_Aò3]è	A_x001B__x0014_+3gl_x0008_AöÐH_x001D_[_x000C_A.½·_x0001__x0016_Ë	AfM_x001A_+6_x000B_A£¥vn&amp;_x000D_A_x0003_½Ä_x0010_#_x0005_AÕÁ{_x000D_ASòªÖÅ_x000C_A_Á G#+	AzUF¤3_x000C_A÷_x0012__x000B_#À_x0014__x000C_Aõÿ_x000E_nBR_x000D_AZ_x0006_xñ_x0005_Aã:¯Ô°Í_x000B_AþØÁ`_x0005__x000C_AQrØÚZÆ_x0005_AØ?Á/¬_x000C_A§â¶	AÛ^_x000E__x000E__x000C_A_x0002__x0003_2±½9BÂ_x000B_AóQ_x0001_iFê	AUfÆç©j_x000C_AÒÓ¾_x0019_uÙ_x0003_AHUrâÖ_x000C_AÁ_x0014__x0014_éÎ(_x000B_APµ²µíf_x000B_AkÈX 	A¿_x0012_ß	S	Aðê_x001F_-	A¬_x0011__x001E__x000C_A_x000F_\_x000E_T_x000F__x0003_AwûT¸f_x0003_An´|ao_x0008_A¼QP_x001E_~^_x0003_AY}1ÀY_x000C_A4XÕ)¯"	A&gt;ï+_x0001_d_x000C_A8_x001D_Ìh_x0011_Ñ_x000C_ABÍ_x001F_[ë_x0008_ADßký`_x0003_Aüà¸t3_x0014__x000C_A[_x0019_õà_x0008_ú_x000B_AíQÆý­²_x0008_AÌ+êr_x0008_A.Î&gt;ìS_x0008_A{Ô©z_x0003_A_x000E_îÏ&amp;ª_x0004_	Al¡T_x001B_	AýTøt_x000B__x0003_A:ß_x000B_D_x0014_4	Aøe._x0006__x0007_¹_x0018__x000D_AÝi}vµÃ	AY+â¨Ð%_x000C_Aà%9Äsp_x000B_A²b`ÉÂX_x000C_ADh¡Fe_x000B_AÝ0k\_x000C_AS8ðÒA_x0008_Al_x000D__x0011_Õã_x000C_Aßõå¡_x0011__x0008_Aæ_x0017__x0002_ü&amp;W_x000D_AFV_x0007__x0001_È_x000F__x000D_Aø?L§_x0013_L_x000B_AAß¶Úáh_x0007_A¶(-Ø_x001D__x0004__x000C_Aú-%Kz_x0007_Aà:[Ã_x0007_AñÃÙ¨ª_x000B_AÚÉ_x001B_þ_x0017__x0008_A_x0003__x0016_½U¦_x000C_Að_x0018_?¢_x001C__x000C_AËqUH4_x000D_A¬YCy_x0007_û_x0007_Aqènÿ_x0014_9_x000C_A£è4÷óÖ_x000B_ATWí_x001F_Ñ	Ap_x0005_û%_x0008_AQéS_x000E_	Aª°ø_x0003_Ä_x000D_A«Ô{w_x000C_:_x000D_AÈ80ä`_x000C_A_x0014_@úü8_x000E_A_x0001__x0004_âAí·|¼_x0008_AVsçio_x0004_A_x0005_ ûef_x0004_Aý\«9c_x0004_AH_x0008_ÅÞ_x0005_è_x000C_Ab&amp;_x0014__x001F_å	A_x001A_I»ÚÞ_x000B_Aì÷ë_x0012_\_x000D_Aa_x0016__x001E_6_x001E__x000C_AZ_x001B__x0007_p_x0004_A5{p½_x0004_Aù_x0012_k}Ñ	_x000B_AÎB_x0010_§5_x000D_A¸!UÙF¾_x000B_A_lãW_x0008__x0004_A)}`%í_x000C_A_x0017_~&gt;òõ_x0007_Adqò¨1_x0004_A_x0013__x0013_(«u~_x000D_A_x0003_Úmµ	AßÝ_x0001__x0019__x000D_A´gº_x0002_Óª_x000C_As~&amp;_x000B_A	E¦¦¶_x000C_Ak¹2ÿ8T_x000C_AÜ'eíà_x000B__x000B_ANÔ ý5ù_x000B_A&gt;3î²T_x000C_Aºiü\Q5_x000B_A_x0001__x0014_@,	A r·_x0005_,X_x000B_A6'iµ_x0002__x0004_0	Ay_x0003_»«%_x0008_	AÇg_x0017_Ýñ_x0008_A²w_x000D_Øjr_x0004_Aê9|«k	A¦	_x001D_ÌÈî_x0004_AçÌÿ"ø#_x000C_AtpãÕÇ¸_x000B_Aµs"X2º_x0004_AËÝH&gt;¹_x0004_A¢ó1é}_x000C_A3e_x001F_ñä	AG+_x0001_6sâ_x0004_Apqª_x001C_Sâ	AG}²_x0013_VF_x000B_AQé÷´_x000B_Ac)¼±	Aø_x0019_0ø_x0004_AáECç¬½_x000D_A_x001F__x0019_mÄAÆ_x000B_AkhÝõ_x0012_T_x000B_AkúPø©_x0008_A îIè#q_x0004_A.Fü _x000C_A_wq0~_x0004_AÄx_x0004_Aõ«:Ø_x0010__x0004_A44éäÃ_x0004_Ak_öCq	AåÛAd"_x000B_AÇëÝ_x0008_!Ä_x000C_A_x0016_ò¨¼_x000B_A_x0004__x0006__x001D_éÙq)	Aëª_x000D_ÅL_x000F__x0008_Aè_x0014_1pÛ	A	_x000E_Þôë_x001E_	A	aÈ_x0003_ÛÉ_x000C_Am[Nô²_x000C_Aà"_x0001_"_x000C_A_x000E_Tb(_x000D__x000B_AJ(_x0015_?´_x0008_AC_x0002_rÜr_x000B_Ag_x001E_¾0DÐ_x000B_A\¹p*5_x0006__x000D_A¢ÕÙb_x000D_AË×q_x0001__x000D_A1wÊ²_x000B_AÑ¤¾¤iA_x0006_AØè._x0010_Hã_x000B_A7ýÇÊ_x0006_A_x0005_C5í_x000B_A6U_x001D_nl¨	Acplo_x0019_}_x000C_Ad Ýîþ!_x000B_A_x0012_múìPÈ_x0006_Aüí,àÑc_x0006_A ¼B£þ7_x0006_AíëÝhô¯_x000E_A°RZ~g_x000C_AÖ®èiÁ_x0008_A	¼b©_x0003__x0006_A0Ñoõ_x0008_AJïLà²_x0008_A_x0007_Ä¾é_x0002__x0003_$Ê_x000C_Apõücúb_x000B_A´_x001C_îj_x000B_A_x001A_óMÎÀ7_x000B_AIÍ®j_x0008_Aðõ&amp;k_x000B_A_x0005_x³_x0004_«1_x000E_Ah[_x0004_V_x0008_Aïõ`ÉI»_x0003_Ag{_x0006_Ü¡_x0003_A6Nj2	A_x0008_&amp;êðÿ_x001B__x000B_A_x0013_îMÇ³_x0005__x000B_Ah_x0008_Ê¨w_x0003_A¼_x0005_«F½_x000C_Ar©!ë _x0003_A¯ËÆz_x0007__x0008_AæÏL^=q_x0008_A_x0010_eÌ}Ø_x000D_Ai_x0019_Þ\K_x000C_AêõÎ­×|	A¾"ÝÏv_x000C_AÜé «ª_x000E_A¾À_x0003__x0005__x000D_A_x0010_Ïu³UÀ_x000C_AjJå_x0006_c_x001A__x0003_A}â¥_x001E_V_x0008_A_x0004_m)!	Aó.³]¹¾_x000C_A,w%_x000C_AÓ´_x0001_Ó`q_x0003_A;XqF'_x0003_A_x0003__x0004_DQÒ¡9j_x000B_Aé÷ë©_x0006_&gt;_x000D_AÈ_x001C__x000C_ï_x0004_A×Of_x000E_h_x000C_ALï	©þ_x0004_A_x0001__º$Ã¦_x000B_AßaÂá_x0004_Aº_x001D_8¶	AUô+Bþµ_x000D_Aö_x001D_=ï_x0002_[_x0004_Aà`J_x000F_Á_x000E_Aû*_x0019_i	APneEä?	A_x0015_wyOÀW	A£´tÔ_x000C_AíË#Îû_x000B_AÆ¢ÆÖ®_x0004_Añ&lt;_x0018_¶&lt;]_x0007_A_¨©Z_x0014__x000B_A@_x000D_?.Ñ_x000B_A'_x001F_J_x001B_¼°	Ay_x000B_¶lu#_x000D_A¢ê±/_x0014_	Aå»çk[q_x000C_AªÆd_x0011__x000B_AË_x0001_øE_x0019_^_x000B_AãH`æ© _x000C_ARK_x0003_5xM	A0|ð÷_x0012_ÿ_x0008_Aòù_x000D_' ñ_x0004_Alk kx­_x0004_Aí_x001D_ck_x0001__x0003_\b	A_x0004_pª,(_x0008_Af­kpÚY_x000E_Au*]"_x000B_Afü×îu	A_x0004_6Yúì_x000C_A_x0002_ò_x0011_(l_x000C_AþXH0$_x000B_A_x0016_R~_x000C_AW!wÔ_x000E__x000C_A|_x0002_£hcT_x000D_Amt_x0014_ýå_x0008_A|E	](_x0003_AûrÓ´÷_x0008_AKò8õº_x0006__x000B_AO!_x0011__x000D_ó	A_x000C_¡]ÛÚ	A_x000E_­8'þ5	A\mF_x0004_Ç@_x000B_A»|¼ºs_x0003_A]7±Ôët_x0008_AHÛ4J_x0004_õ	Aõº|¿¼_x0007__x000B_A-Ã_x0010_N&lt;°_x0003_Ap³_x0015__x0011_÷_x000C_A\òrRÛ¬_x0008_A_x0014_m:D+â_x000C_AM9ë&gt;_x0008__x000E_AØ_x0002_ßl_x000C_g	A[3Þ	AÂ-h!	AÐ_x000B_Õpï_x000C_A_x0002__x0006_YÀáz	A×_x0017_Å_x001D_	AâN³¾¢d_x000C_AQC¤¦_x000B_AÁÀ_x001F_j	A½ì-_x0013_ÐI_x000D_A 9\?_x0006_A¯0¥e=_x0006_AÊýo_x000F_ó,_x000D_A(9ú_x0013_ç_x000C__x000C_AÀÙÚrf_x000D_Aê(Þa_x0010__x000C_Aó8_x001A_¡yq_x000B_A&lt;÷¿Q_x001B_Ë_x000E_A]Qýp´_x0003__x000D_AìáÂ.$_x0008_A	ÿøt_x000B_AJûCÌe_x000B_Ajk_x0015_(¤_x000C_A_x000D_rmrÂ_x000B_A_AÄ¥_x0007_AG_x0019_´a¹_x000D_Aþ¼È_x000F_J_x000D_AD;ÇJ9_x0006_A¾­-0;_x000D_AË_x0011_&amp;~°Ê_x0008_AµP_x0004_å;±_x000B_A4ÖÊ©°_x0006_AÖh«_x0005__x0017_S_x000B_AàÇ"_x0017__x0006_Ap1f_x000E__x0011_	AÖà_x0001__x0001__x0002_PU_x0002_Aª_x001F_3¹Ý_x000B_AFÖðîÖ·_x000C_A»B#ésª_x0007_Aì qKËÅ_x0008_AÜ_x000E__x0011_dï¯_x000B_A$_x001A_Ú^zA_x000B_A_x0005_8_r_x0008_AP_x0003_ò°¬_x0002_Ay	ËW¯_x000C_Aªµ·{í_x0002_A×È©_x0004__x000C_AÆ"4i?_x000F__x000B_A;eE(º_x0018_	AZ«_x0002_ý_x001C_£_x0002_AÃ .¼_x000D_Aï_x000F_Ï'ÀÛ_x000B_A}Bï_x0005_¥à_x0008_Aºþ&amp;Jä_x000D_Aº_x001A_ýÍ_x0002_A ÞÇ½¹ë_x0008_Aÿ)_x000C_Û_x0002_ARÎG®s	A_x001C_Õ=Á_x001D_Q_x0008_A÷_x000E_&lt;_x0001_L_x000B_AWuZJK_x000C_A;_x001A_Pö_x0002_AðÐ_x0012_ë®C_x000D_Av¼K2_x000B_Aÿ¯Æ]2	Aª\tW_x0007__x0018__x000C_A_x0008_¡ç¨´_x001D__x000B_A_x0002__x0003__x001C_ÅN]¯_x000B__x0008_AAiÿ_x001D_ç_x000B_A_x0005_í 5_x000C_Ak{j×N	AÒOXçø[_x0003_A­_x0001_]üÅ_x001B__x000B_Ac»³×_x0008_Aî_x0004_ÖNÐá	A!õÏ)_x000B_A2ÎhDd½_x000D_AyêËÏbø	Aî¨8K_x0017__x000B_A¹ÃH&amp;	A´bü_x000E_KÞ_x000D_A_x0004_GO	A*äúÝ´_x0003_A&lt;_x0006_£\ý_x000C_A,ÿ_x001C_P_x000C_AãÚ0£¤_x0001__x000B_A_x0003__x0006_7nÍ_x000B_A$ ³g_x001E__x000C_AÝêe©û	A;¸Ba¼u_x000C_AÂG_x0005__x0001_ÿX_x000C_AQV ò8_x000B_Ao/ËaÝ_x000C_AZ%_x0011_g~_x000B_A2¸_x0011_÷è_x0003_Aë'Çäùù_x000B_AK_x0015_Þ_6_x000C_AW_x000D_òO)	A#ê;4_x0001__x0003_ëÛ_x000C_A_x0013_Ã±b _x0008_AXÀ'HZ¿_x000C_ADáçß#_x000B_AÜîi\Ì(_x000C_A0Ïs ú	A,_x0006_¹gíÞ_x0007_Aí_x0015_æGü£_x000B_A{ü;Ã°®_x000B_AÊ_x000D_®8l¦_x0003_Apä+ÉCÆ	A_x0005_µ_x0017__x0001__x000C_Aô[_x000D_Ï_x000B_A_x000F_I»,0_x000D_A"_x0011_L2zS_x000D_AZàqnn¡_x000B_AbrHQh_x000D_A×uÄ{_x0002_¬_x000C_A°1Y±	Aèî_x001B_d#_x000C_A¯¸_x000B__x0007_Ö_x0007_AQ_x001C_Ç6xb_x000C_AöV_x0013_H_x0003_Aî@ÿëÊL_x000D_A~ô_x000B_s7_x000D_A9_x0015_uI 	Adý0ÞN_x000D_Aju8_/J_x000C_A«¼_x0017__x000D_A(f5X\×_x000C_AÓ«ø+tß_x000B_A?_x001C__x000E_A_x0017_	A_x0001__x0006_@u¥IC_x0006_Ad&lt;`	_x0006_A®_x0005_ò_x0002__x0016__x0006_A,[b9W_x000C_A´æ_x0019_å&gt;·_x0006_AÿS_x000D_p­_x000C_A,nIXòK	Aq¤_x0001_V_x000B_AÙU8| Ã_x000D_AÆdZ@\_x001D__x0006_A_x0017_LÈ8cæ	AZÙ&gt;9Ëô_x000B_A°NFaÐ_x0007_AùóÕ¥«L_x000B_A°]u_x0018__x000C_A__x0013_Ê¿ÿ¥	AÉæ_x0004_Ï$_x000D_A¢?èú_x0011_Ý_x000B_AÊ7B7_x000D__x000B_Ay,_x0002_;_x000B_AzGËjø|_x000B_Aç_x0010_ÿêE½_x000B_AE_x0005_cÁ_x001D_s_x0007_A¯S5_x000B_É_x000B_A¾;±l³_x0003__x000B_Aþañ_x000F_·|_x000D_Aú_x0008_:®_x000B_A!bà_x0002_	A¶°_x000C_ìe	A_x0001_fùû­ö_x000B_Ad,®L_x001F_¬	A$4_x0005_=_x0004__x0005_øç_x0008_AÓÈ-%à_x000B_A_x0001__x001A_ß)ó_x000B_AøpåÉ_x000B_A_x0011_&lt;ôI	A/ÅÀÂ_x0005_L_x000C_Aú÷!b©_x000B_AzöØCFz_x000B_Aév_x0011_WcP_x000B_A}nÔ¼	Açx_x0001_¡Çð_x0005_AÖKùä)_x000D_AËõeÅ	AÆR¶_x0005_A¹ûFýë°_x000B_AofÍò1_x000C_A0í6_x0013__x0012_f_x000B_A!Ý|_x0005_r_x0005_Av_x0002_èÙ²t_x000E_A#Õ}"_x0005_AÇ¨ôgVý_x000B_A4#@_x0010__x0005__x000D_A=Æïìi_x000D_A:~6C/_x000B_ASA#D_x0003__x0014__x000B_A^OQaR@_x000B_AG¦&lt;7_x0005_A[_x0002_ò¨+_x000C_AÞ_x0001_whÅµ_x000C_AÑ0baÃ_x0008_Advv×_x000D_A°]_x0002_»À_x000C_A_x0001__x0006_Ç,S_x001A_#3_x0006_AKð¹fùò_x0006_Aî¢¯ä	_x0006_A_x0001_;UºI_x000C_Aä«qI[_x000D_A$ä_x0011_ÃÝÜ_x0006_A_x000B_h*Óã_x0006_Aì¹ýt«_x0005__x000C_AòµÔÙ_x0008_Aü3Û&lt;ã_x0006_Aî¸_x0004__x0007_þ	Aî´g]_x0006_n_x000D_AÊM*_x000D_A$ÜB`l_x000D_AÛUØ9,^_x000C_A·_x0003_Ù_x0003__x0006_A­ _x000E_qT_x000D_A¾Ôýjt_x000C_A_x0012_î¦Úq_x000B_A¦SZ_x000B_A ²N¬í_x000B_AÉ_x0001_îñÅv_x0008_A0Î[A&lt;j_x0006_A_x0002_ø_x0019__x0006_A{¼Ð_x0003_b&lt;_x000B_A¦QÊ8:_x000C_A,ÈReZ	_x0006_A_x001A_@_x0011_%­	A±`=,_x0006_A0Û_x0016_6'Q_x000C_A_x0014_&gt;	2_x0013_ø	A_x0018_@_x0001__x0002_ä¾_x000B_AtDÏùùè_x000B_ANAö$_x000C_A#Ø_x0001_u'_x000B_A_x0013_®Ofl	A_x0008_º_x000B__x0013_ðæ	Aqæ·_x000C_;_x000D_A¤ê_x000B_¼	AÅ"_x0010_üt¤_x0002_A©óÛC5	Aæñ=¼#_x000E_AÙÏ«_x0002_AÚÖ6«6È_x000D_A_x0001_¢éÄì¸	AÆÄp_Ð	AÀî¦§_x000D__x000B_Ahn k=	APBXY_x0004_E_x000D_A·Bi§¢ð_x000C_AüºêÞ{±_x0002_A(·Ó9_x000C_A]_x0007__x0008_Vâ_x0002_A5{õmZ_x000C_Aò"h_x001B_¥É	A?É_x000F_pöK_x000E_A1ê_x0006_Ô_x0003__x000C_Aô_x0005_÷'Ú/_x000C_AÕ+~á¼º_x0008_A£ë1û3_x000C_Aé@ú?y_x0002_Az¤Ãä_x0002_A&lt;Kz£_x0002_A_x0001__x0004__x0006_`"E_x0010__x000D_AÜv/äJ_x000E_ADíis:X_x000C_A#})-"_x000E__x000B_A#ÌÓ!H_x000B_A,Àxæ_x000C_A'»4Û:_x0004_A_x001D_h¯û¾N_x000C_A9ÃéOÛ_x0004_Ar_x0003_ãKÐ	AºAÓø°_x0004_AP_x0014_B:|_x0004_A+K^_x0006__x000C_A|ôLª¶	A~&gt;°·_x000B_A·&lt;_x0018_Ú_x000D_AÀÄmî6_x000B_AÄ.]Ò_x000E_AôN@%%_x000B_An@?¡_x000F__x0008__x000B_AL~Ø_x0008_h_x000C_A_x001F_pgO_x0015_µ_x000C_A%n¸¥_x0004_A&gt;r0_x0002__x0016__x000B_A0f+üÊì_x000D_AÎÂk;üÑ_x000C_A6_x001D_ºÚEa_x000B_AÄíG³ýü	AsÉ1_x0011_5N_x000C_A(_x001D_²lxÙ_x0007_Aâ;_x000C_'Ö_x000B_AJk×_x0003__x0006_áØ_x000C_A8¯6±´_x0008_A Ï$ßh_x0008_A£^_x001E_z[Ë_x000C_A _x0018_+ÿÿ_x0001__x000B_A_x001E_Ê6ß/½_x000C_A_x0010_9&amp;($Ò_x000B_AµÝkÛíÇ_x000C_A:8ö_x0004__x0019__x0006_AçM1_x0002__x000D_A;uöãdJ	AÒ°¾ÇUà_x000B_A_x001D_g\£l`_x000C_Aüí_x0001_«°Ø_x0008_A«_x0007__x000D_AÔ_x0015_,¥Êa_x000B_AåÍ_x0007_N_x0005__x000D_Aâ[ñÍ_	A_x0007_´*¥3T_x0006_A;Æ®,_x000C_A_x0016_¶Ñ¢÷_x001A__x0006_A¬¾àÎÀ*_x000B_Ab__x0006_®®\_x000B_A]&amp;²X'r_x000D_Ano|h|_x000C_A¾Íí®9_x0008_A6¯zH_x000F_¥_x000B_A@ºfx_x0002_ß_x000B_A»JÑ¡_x000C_A_x001B_Ó­_x000B_A_x0002_Í¾MÅ	A&amp;,hpx_x0006_A_x0001__x0002_Ä¡_x0017_ßR	A_x000B_	_x0001_úV_x0002_A_x001B_ðÓx	Í	AAU_x0015_wÈ_x0011__x000B_AÆóHûa_x001E__x000D_A¾d#ëÛ#_x000E_AÄ	&gt;_x000D__x0008__x000C_A_x0014_¯/	A¦®Ði±	Akd[~{Á	A¿î\)Àæ_x0008_AÙ?°QZ"_x0008_A¾.ÿëÿd_x0002_A¯_x001E_.»¿_x0002_AP2ºt­_x0007_A â+hL÷	AäéÄû_x000D_A«_x001C_ã_x000C_³_x001D__x000E_A_x000D_úDm_x000B_A_x001E_øÞX¥{_x000C_A!2`1Eá_x000C_AíxãUÜ_x0002_A_x0002_²ï³_x000B_AZÞ_x001C_~©_x000B_AÚ69§ÏÓ_x0002_Azh&amp;À_x0002_AK"ôµj_x000B_Aá`|¿¢_x0008_Aí´o_x0005_	A½_x0016_rÊ_x0007_AÓÁÅß_x0012_l	A~¡}_x0001__x0003_X}_x000E_A_x000D_.S}îe_x000B_AYpÝ¤¦	Ae¤¡Ð_x0008_ß_x0003_AZ×Ûg»_x0003__x0003_A_x0003_uÐô_x0016__x0003_A¨ ~°Y×_x000B_A^Í¦_x0007_JØ_x000E_A|Gµâ½_x0011_	Ao_x001B_9k2×	A_x0006_|T9ÖÇ_x000B_ATDñ¡_x001B__x000F_AEùk§Õì_x0008_Aå¬;H	AÒ_x0015_ø½_x000B__x000F__x000C_A\@H`Á_x0003_A¶Åìk5_x0011__x000C_AîÅ(\_x000E_Aw=ã-_x0019_y_x000D_A_x0008_Ù·õýþ_x000C_A¶-QÇÂ	A¶¹&amp;z;_x0008_AÎ½a(SÎ	ABtÙ_x0008_N_x0003_A*ëK²±_x0008_AgÕjpb_x0003_Au§_x0002__x0007_Ë/_x000B_Au*dÒÿ_x0005__x000C_Anõpx¤`_x000F_AtÒ)ûù_x0003_ATÍ×©TÑ	Ac_x0017_qí_x0008_A_x0001__x0003_v_x0008__x001C_WË_x0008_A@¶ýSò_x0008_A\r_x0002_ú_x0005__x0008_AñQÿÖ_x0007_^_x0008_A6·Ö'·_x000B_ATÓ+\	AÈho_N¿_x0008_AP_x0013__x0018_0·_x0008_A_x001E__x0003_Ý,ø_x000D_Ac±ûw_x001F_	A]À¹_x001C_Yå_x0008_A_x0014_Ò¡Ñ _x0003_AY?"Ï§_x000D_AN©íHP_x0003_AÚ7Å@S_x000C_A_x0013_jäT¶_x0003_AP_x0013_·Ém_x000C_A¸7ó)ÿ_x000C_Al×_x0006_Ò&lt;J_x0008_A_x000E_-Üþ,Ð_x0003_AÑ_x000C_`¨_x000B_AB«=rZ°_x000B_Aº_x001B_]ïó¹_x000C_A³^_x000D_3¯,_x0008_A_x001E_÷Y¾l_x0003_A'ÓxU_x000B_A_x0002_ª£&gt;8ô_x0003_Ao¼_x001C_F"l_x000B_A¶¬'__x0011_&amp;_x000B_A®v|Ys	A±y_x0010_¤_x000B__x000B_AÆ¶ P_x0001__x0002_­,_x0002_A_x0001_ÿÃûö_x000F__x000C_A`ãF¢·ì_x0002_A._x0018_éùb_x000B_A¡·±ãÙ_x000B_APw¤ÞøH_x000B_A^26n_x000C_Ay ½_x001E_ _x000B_A}Ñbö_x001F_4_x0002_AâÍvTHÒ_x000D_A·î_x000B_Û¯Z_x000B_A~LØÞÎà_x000C_A`_x001C_úæøî_x000C_AÖî)_x0018_(_x0013__x0008_AZu_x0019__x0015_7Û_x0007_A^q_x0003_ú_x0002_AÞ.DÎon_x0002_Ae_x0018_!ú_x001F_w_x0008_A½_x0017_ÈVù_x000D_A_x001A_z´ ª	AÜço&lt;¾Ë_x0002_AÉÝß:ÙÝ_x000B_A_x0015_k¢ÝIÛ_x0008_AãsÆ~UG	AâÆg_x0013__x0001_^	A&lt;5x_x0011_=M_x0002_AG_x001F__x001A_YÏö_x0008_AB,¥jk_x0002_Ad×lP_x0018_	A³)²_x0014_Gº	AÐP4_x0013_¿_x000B_Ak JF _x0008_A_x0002__x0003__UÖ_x0003__x0008_«_x000D_A/\a´Á_x0007_A¯Ð(L¿	Ai±0t&amp;_x000B_Ac	-®9_x000B_A¼HSÔ_x0004__x0008_A_x0001_$nÝÇ¤	AËèR+ê_x0008_Ax_x0001_ÎéèT	A^l¬?¶Æ_x0008_Aè®_x0004_Ä_x0003_AXfw_x001E_æ_x000C_A©ñS_x0004__x0003_A PíßJ_x000B_A_x001E_²¾/	AÊ(l¶Y_x0008__x000B_A°cnã_x0003_ACä±N%_x0008_ATRÊÊ»	A¯µTo_x000B_Aôºh_x000C_\ç_x0007_A¡º¤Âí_x000D_AW"d_x001D_£_x0008_AyE	'M__x0008_ARvÕDm_x0003_AýØÀ,î	AptpS*:_x0003_An_x0019_êßÃÃ_x000B_A¹&gt;ðòx_x000D_A_x001B_N_x0013_öþ	ADúëâmé_x000B_A@¥øë_x0001__x0004_f4_x0004_A£çêF_x000E_Arhi_x0008_&amp;Ô_x000C_AE&gt;è)_x0002__x000C_A_x000E__x0017_üÃå	AIÅÌÇÿ_x0002__x000E_A_x001A_kPß_x0016_:_x000C_A_x001E_£ðÔ@{	A&gt;_x001B_É³ã_x000B_A_x0003_ÑU·{ð	A(wÇ¶_x0008_A_x001A_S4jEå_x0004_AÛ_x000C_M/_x0004_AI_x0018_æ¡hÿ	A¤Æ8ÞÚ_x000B_AÛ»nÀ}§	Aþ$³ ú_x000C_AKÇEF:_x0004_A/JN_x0019_w	A±_x0008_Pì_x0004_A_x0010_/§å£x_x000C_A0	lEã­_x0008_AÖÍè]Ç	ARXH_x001C__x000B_A¡Ü_x000B_àï_x0004_A·_x0012_d;^	A{[ç'_x0011__x0008_A[´R¯_x000B_A_x001B_½ÃÇu_x0004_A_x000B__x000E_¢_x001C_X_x0004_AD_x0018_¬Æ	ALrN$-_x0004_A_x0004__x0007_D¯n'_x0006_â	A_x001A_[ÁÍð_x000C_A_x001E_|Ð&amp;Çü_x0007_AràÑó2Å_x000C_AQ_x0011_ûÚ{Å_x0007_AÔ_x001E_Ý?ä|_x0008_A_x0008_åÌ_x001D_(ä_x000C_A?p_x0005_7jæ_x000C_AS~@_x000B_A_x0006_½þh_x000E_Õ	Az¢|Þ_x000B_AB|Û§&gt;_x0007_A_x0010_EpÃ_x0019__x000D_Aµwo0_x0012__x0007_AjüCEµ_x000B_A¤_x0003__x000D_ì_x0019_	AÉ_x0016_â}/_x000D_A0ÎlqÂ_x000C_A_x0008_Î=ú_x001E_¿_x000D_A_x0014_'_x0007_9@_x000C_A¬åf9@_x000E_AÎS¦YF_x0002__x000B_A'1W2_x000D_AÈP®S_x0011_q	A|£2	AHF ¿_x0011__x000C_A~!Á_x0015_1`_x000D_Aøèhe?_x000B_AëDëßÂ&lt;_x000E_AòÏù[Ó	Aõ_x0001_yýí_x000C_A_x001F_èô_x0001__x0004_Fñ_x000D_A_x001E__x0005_)-_x0004_A©­:F_x001E__x000B_AÑ´q¸÷å_x0004_A¤²üF_x000C_Aäq'²¢&gt;_x000D_AÖ¼&amp;]¨_x0004_A_Áá_x001E_ê_x000B_A~hC~»_x0013__x000D_ASÆ ñò_x0004_AÇ.ØwDÞ_x000C_A3j+0_x0004_A=kÈW¨m_x0004_Axtu_x0007_þö_x0004_Aín_x001E_F_x000D_A&amp;@±JÊõ_x000C_Al,{'_x0004_A\Z«d_x001A_d_x000D_Aî¸Õu	A½¬v27_x000B_	A^múrf_x0019__x000C_A@'¿²ý_x000B_A^_x0001_i~?ï_x0004_A8I_x0019_Ït_x000D_A¬_x0014_Ó²ñ_x0004_AË_x0003_ò&lt;_x001E_Ä_x0008_A_x0016_ªgcMo_x000D_AhHÂ#N_x000B_A_x0004_æEú?_x000B_AEJ,_x0018_É_x000C_A3/oaÜO_x000B_A_x0001__x0002__x0011_/W_x000B_A_x0001__x0003_?Ã_x000E_, ã	AD_x000E_!ül_x000C_AÀÊóf_x000B_A_x001A_¡å2Uã_x0008_A_x0003_õýÉô_x0003_A/X×õ_x000B_A'p5/Ê_x0003_A4_x0014_&lt;_x001E_ò	Aby²Rº_x000C_A0CnåMË_x000B_Aõcë;=ý_x0007_A&lt;_x000C__x0014_ @Ï_x000C_A@ÿÅ_x001D_P_x0003_A_x001B_ïe¤À_x0003_A·|ºf7_x0003_A¤¶ºå_x0003_A5º«_x0007_í_x000B_AâÑÇÝ?_x000D_ADò´ûô_x000D_A_x001C_:`_x000E_Ë_x000C_AÊü&amp;ØK_x000D_AXá¶"nä_x000C_AÊ	5Ë!â_x000B_A_x0004__x0010__x0014_­µ_x0003_AÆ·Ïn"í_x000B_A³[_x0018_3_x000B_A3Î_x0003_=_x000D_A!+¢ÌÐ[_x0003_AÉMÁ|_x0018__x0003_A_x0014__©_x0006__x000D_A#M_x0011_ \?	A_x0002_ÍmQ_x0002__x0006_hH_x000C_A"ðp®¥o_x0006_A2{_x0007__x000B_G_x000C_A¥àÒ¡	A{B3¯w_x000C_Aÿ_x0001_Jï¸³	AH_x001E_w*1_x001C__x000C_AzªÉó¶=_x000B_AXÓ|ÍD­_x000B_A©&amp;îWûD_x000B_A}äð1¢î_x0007_A¶çÒ¸e_x000C_A7]\YÌQ_x0006_AO}õEt,_x000F_Aàô_x0019_ÁTÁ_x000D_Aµ_x0003_ëo\Ô_x000D_AHw¢¸â_x000C_AÊ_x0004_Ô_x0006_AÄ9ÿ_x001C_ò=_x0006_A`J'8®¶_x000C_A_x001A_OV_x000C_A_x0010_WéK«	AKÝl_x0005__x0006_A¹U3õ2·_x000E_A:¦;.qª_x000C_Aßÿ_x0003_W_x0007__x0008_A*Q_x000E_Þ%¡_x0006_Aï]_x0005_#`_x000D_A_x001A_º÷_x0014_Ø_x0008_A×_x001B_«J0,_x000C_AÑv´_x001B_q_x000C_Auã/6Ü_x000B_A_x0010__x0012_çËÖ#5_x0012_Aî_x000F_¹×OÜ	Ag_x000C_3´]_x000D_A!\_x000B__x0006_t_x000B_A.Øæa¸H_x0012_A±[ç~Ø_x0019__x000B_A¾_x000E_¼Iì_x000B_Al_x000D_á	A­_Þ_x0004_s=_x000C_A¿ÅB_x0016_+z_x0008_AzSä_x0001_ô_x0008_AÈ£_x0011_d)E_x0012_Aç&gt;lgT_x0012_AÈjU«k._x000B_A)_x0002_v,Ê_x000D_Ad_x0003_,3¡	A2£yP_x0005_	Aîiç_x0003_Û_x000C_AÖÚñoP_x0008__x000D_Ah_x000E_øä¬n_x000B_A&lt;^^æ¥¿_x0008_A£Î9Û~ù_x0012_Ae_x0012_N?jñ_x000D_ALÙ_x0016_Þ#à_x0008_A}øYíïM_x000C_A_x000E_°_x001E_ÍÅM_x000D_AÒì_x001B_­_x001F_ù_x000C_AÛ_x0016_"Ýa»_x000B_A_x0019_ÊÊ_x0004_7_x0012_AÊä¢&lt;ü	Aù Áþ_x0007_Aþ_x0018_ÿ_x0002__x0005__x0004_å_x0005_A._x0008_ÝfÆ_x000C_Aä_x001A_6qõ	ABäZ$Jw_x000C_A¾Ñ=Þa_x0008_AÕ¤¥²Â+_x000D_AÖ_x0011_E)R¸_x000B_Ah­_x0002_Ø^_x000B_A_x0010_/_x0006_ñ_x0008__x000B_AgA½Üý'_x0005_A1rr*&lt;_x000B_Aäÿ_x0012_©_x000B_	AQ_x0007__x001B__x0016_]_x0008_ApU&lt;°(_x0010__x0005_AS@$Ü_x0001__x000E_AýÄ&gt;A-_x000C_APýè_x000D_A$=5)_x000B_A©_x000C_â@W_x0008_AH£Ê'ÁG_x0005_Ag;_x001C_Í#®_x000B_AQ[¦_x0016__x000C_AÚgá?ºó_x0005_Ah Ã¼)_x000B_A_x0019_ukä_x0011_Z_x0005_AïQ-&gt;ªS_x000C_Axklç_x0005_AÚ_x0003_$á_x0002__x001D__x000C_A=a_x001A_7Z_x0005_Aþ§_x0002__x001F_@_x0005_A¦æ_x000F_¯_x000D_O_x000E_A©ps'¦Z_x0005_A_x0002__x0003_%Sª_x0013_)_x000D_AÒ"PH·þ_x0003_AØ¯órê_	A²WvÉF@	AB£_x001A_6Z_x0008_A_x0014_o_m_x001C__x000D_AÉE!_x001E_:t_x000D_A ÃdñT_x000B_A¦|F¬é_x0003_Aw,°_x0016_«_x000C_Am_x001B_¹éÓ	A/²à_x000F_Ú_x000B_A8úÑg	Aë&gt;ìÛ_x000D_A`&amp;#õ*_x0003_A_x001E_8_x0007_7&lt;_x000C_AÝ|¥§F_x0003_A_x001E_;r_x0017_ö_x000B_As_x0001_«_x0008_A&lt;oò,Æí	A±_x001E__x0012_Î¡	A%¦_x0001_©t_x000C_Aëû0y0·_x000C_A5N'ñ÷_x000C__x0003_AÎ³Ã;Ý5_x000C_AæMdpùH_x000D_AçÚf_x0001_~Þ_x0008_A¸Î»ò_x000B_A9{g_x0003_AW_x001B_~zÊ_x000B_AªK¾/_x000E__x000E_A	c_x0018__x0003__x0004_&gt;_x000C_A=IÅÓ¬_x000E_AUÓ¾$YQ_x000B_Am×Î_x0010_]A_x000E_A!ßC_x0004__x0012__x0004_A`U¿_x0004_AÈsû»¢_x000C_A¡u_x001B__x0001_Fþ_x000B_A_x0016_÷|Bj_x000C_A_x000F_ 2K	A`ÜJ_x0011_	A_x0017_ÚJzf´_x000E_A_x0016_Kõ`Äê	A:å_x0002_·ÿ_x0004_A_x0003__x0016__x0008_ó	Aæ._x0007_fº_x000D_A[¦;Tò_x0015__x000E_A¦3©öû_x0004_AÁ×¨ÿ_x0008_A_x0016__x0012_Ì-~±_x000B_A³Ây_x001E_*ä	A_x001C_rÃ¶sú_x0007_A_x0015_ó±u'_x001A__x000C_A	ÖC_x000F_c_x000C_A¿_x0003_	_x0013_÷ü_x000C_AñÿÍ^_x000B_AµWDå_x0001_õ_x000C_Aç_x0001_ÒAØ_x0011__x0008_A m_x001F__x000C_AN£ªôï²_x000B_A:!àí9ÿ_x000D_A$¿(õû¸_x000D_A_x0001__x0004_7Rõ_±Ó_x0008_A;_x0003__x0001_w¤ß_x0004_A;æÂ¼Ø×_x000C_A²NvGn_x000B_A´óé_x0018_ÀÖ_x0004_A|ÌJþÌ_x001B__x000C_AAý:ìÙ¢	AÅñP¾_x0018__x0004_AÎrÑ»¥	Añ®_x0017__x001D_a	Ais_x000D_#È_x000B_A_x001D__x001A_¦_x0016_L_x0010_	A¹^PX	A_x0010_°jQ©_x0008_AsÜ_x0001_Å_x0004_AfVd«Ë_x0013__x000C_A¾_x0006_Ï/¬Ï_x0004_AÛ{,Ì§	AN_x0005_C_x0004_A_x0011__x0019_Î_x0004__x000C_A_x0002_ó`µ£Ô_x000B_Aµï]	Ö_x001A__x000D_A;ª.ºÔ_x0004_A_x0015_e"¹Fw_x000B_A÷9ìT\­_x000D_Ax0!_x0018_ÏÍ	AV!_x0018__x0013__x0019_Þ_x0007_Ag	&gt;#_x001C_"_x0008_A.2,Õ0`_x0004_Az7Tã_x0007_A_x0007_W_x0018_ÑQ	Aº_x0003__x0004_2)_x0004_AßöÑÒ°r	A/Þ?þ_x0004__x0005__x000C_A§UÄHJ		A_x0018_;½ý_x0003__x000C__x000D_A&gt;ì±õÝ	AÞ8_x000E_Ð&lt;_x0008_A	&amp;ëúï_x0004_AñfÌ._x000B_A_x0008_y5Ùg_x0004_Aõ¿:Ø_x0004_AìÕpTÚ_x000C_AáL_x001F_ÇÞ_x0004_A¬_x0008_³ÊÎ	A_x0014_ÄºsÞ_x0004_AúB¯ûu	A_x0008_¡%f_x000C_A[*_x0018_ÙÃ_x0001_	APïï4i_x0015__x000B_Aà_x0010_#õ Z_x000B_A(úÀw!_x0004_A6_x0004_¬È¤c_x000C_A5ôêOØu_x000C_A_x001D_v úV_x000B_AG¦k(t3_x0004_A³È_x0005_£_x000B_Aî_x0002_uí9ß	AÐ_x0017__x0012__x0008__x000C_A¤I_x0013__x000C_AÂh7¶_\_x0004_AÉ_x001A_Øw_x000B_Auï`îí_x0008_A_x0004__x0005__x001B_~Íº_x001B_	AïÒõl_x0005_AG_x0012_Ââ_x0005_Aªê_x001E__x0011__x0011_¼_x000E_AØÁNo¬#_x000B_A_x0003_Fí3_x000B_A"éQÎY8	A,®_x0001_CÄ	A_x001F_)J_x001C_&gt;_x000B_AøÈÖ_x001A_ä§_x000C_Aqeëð¦_x0008_A_x001B_»* =À	Aãæ¥@ÚQ_x000B_Azä78_x000E__x0005_Aym_x0015__x0005_A 8KÐW_x0005_Ad7©µ0f	A¾HÎ%÷_x000B_ArZL_x0017_dÂ_x0008_A8_x0013__x0014_É_x0008_A~ÛyÇJ_x000C_A_x0008_0_x0018_¦G_x0015__x000C_Aân_x0017_V_x001D_	A|ó_x0002_Á¹M	AìJñ_x0003_y6_x0008_AHVv_x0018_öM_x0005_A¾E½h¤_x0008_AwìÜ8	Aã;±Ï	A¥_x001F_&gt;_x0001__x0005_AF°:--_	AR_x0018_\_x0002__x0003_üE_x0003_Aq'-&amp;&lt;x_x000C_Aæ&amp;]¿nw	A¨ãBk$¸_x0003_A4± »_x000C_A&lt;	eÐn_x0013__x000D_A_x0003_»Ìª¿ç_x0003_A*ñÊê¨"_x0003_A8_x0005_æ¼)_x000B_A¼v¨«£æ_x000B_Az,ÏÌ_x000B_AÓ_x0013_Nýz_x000B_A±_x0006__x0013_Êh	A_x0019_ßÁ_x0002_àL_x000C_AÀA_x000C_Ùl_x000B_Adßëáí_x0003_A5Yt_x0011_Næ_x000B_A_x0014_½ÿ¿8_x000D_Aß\èex_x0003_AZÎÈa¦ù_x0008_AÙäÏbW&amp;_x0003_A_x0003_zf_x0001_ã_x000C_A½ÒAU_x000B_A¨_x0008_\9Q&gt;_x000C_A¼à¥#Y_x000B_Ap_x0005__x0001_1û_x000C_A_x001A__x0002_á	Y_x0003_A»_x0018_èÉ×R_x0008_AgþÓÓ÷¨	A_x0003_¸'· V_x000B_AZ_x0014_/_x0003_AàÄûr_x000D_A_x0001__x0003__x001C_øw~2~_x000B_Aþá_x0017_)C§_x0008_A_x0015_ËÿäP_x0008_Acs%H&gt;_x000B_AWt_x0011_a_x0012__x000D_A ¿ø+Ö	A¦Ô,JSb_x000B_AËª_x0014_7_x000C_®	ATCë_x000D_AUCÿHÎ_x001F__x000C_AbÜß_x000E__x000B_Aò´K¤	±_x000C_AËÇC2@J_x000F_A_x0019_«=ÙO_x0003_A"¨¨¸h_x001B__x0003_Aü_x000D_â¾bÌ_x0008_AãûÿÔ__x000B_AÝÙÖ_x0018_fÞ	Aç_x001A_Û_x0003_A§Ë¦_x0014_ý¹	AÇ_x0003_¥ô³_x0003_AMàº0_x000D__x000D_A`_x0002_¶³zc_x000E_Aiìã{I_x0003_A_x000C_Öu­a¯_x0008_A®¦_x000F_¿_x0011_x_x000B_A_x0006__x000B_òEó0_x0008_Ac_x0018_¸óq:	A­ÏY_x000B_A.px_x000C_W_x000B_A^_x0011__x001F_ë¬Õ	AÕë_x000C_±_x0001__x0003__x001D_H_x0008_Aê×_x000E_¿u:_x000B_Ay£rµÄ_x000D_ACËDéñ	A _x0019_*_x0002_&lt;_x000B_AòB_x0015_H)¨_x000B_AI÷-á®_x0008_AøÐ_x0013_üW_x0008__x0008_A](oº³C	AìnrZÙ@_x0003_AÀE;@_x0005_ö_x0003_Ahç_x0016_G";_x000B_AãÓ2_x001C_Ìñ_x000C_AhþÔr}:_x000C_Axa}Ó=_x0008_AìY5*à_x000C_AJ_x0001_Ô\À_x0008_AÅjN_x0003_*_x000E_A¶/±)w_x0003_A&lt;k_x001F__x000D_Aeg ÎÑ_x0008_A¨³_x0015_Pu_x000D_A_x000B_7ÕéE_x000D_Aè nø_x001B__x0003_A/×_x0006_V_x000D_AÇ_x001A_Ô=_x000E_	AYa|°Æ _x0003_AC_x0012_ÿÁ@_x000C_Az;Ð÷Ì¥_x000B_A¼_x0003_ÕÈ_x000C_A_x0012_ZõÜ_x000C_A³sòàïs	A_x0001__x0002_ÊdÔl_x000B_A°_x0011_.Û8_x0002_A4Wpð'_x000D_Aàðj_x0013__x000C_Aæ°å-}_x0002_A6Ö_x0010_Q	Ï_x0002_AÉÖ_f«þ	A²bi×x_x000B_ATÁÕHá_x0008_A¬»¥Ò_x0006__x0002_A²_x0003_9ó*	A­?Ã_x001A__x000C_AÀîFK¹X_x000D_AG¾È\õ_x0008_AßÂ²Ýo_x000C_A³jò_x0016_i_x000C_AD']CáA_x000C_A¿:0æ_x0018_é	A_x001E__x000F_ºÑ_x001C__x000B_AÊXZ¥_x0005__x0002_A_x000D_«Z_x001A_öF_x000B_ABûóB½ú_x0008_AÎÕP_x0016_¬Î_x000D_A_x0016__x000F_ôbÕH	A_x000E__x001A_ÏQ¶f_x000E_A_x0014_s*%$	A_x0010_;BÒ¥_x0002_A&lt;¡h³C_x000C__x0002_A!³aû~_x000B_An_x001C_µ_x0018_Ä_x000D_	A_·_x000B_/c2_x0002_A_x000E__x001D_b?_x0001__x0003_Ý¢_x000D_A!Qþi©Ñ_x000C_AÊÙ(í_x0008_7_x000D_Aª3÷W_x0003__x000B_Aüy£Ö|_x0003_AJ_x001D_&amp;_x0011_È_x000E_A_x000B__x0012_æÈc_x000B_A;b15_x000C__x000C_AÈ¨_x0002__x0004_h_x000B_AÞ¶_x0012_\è_x0003_A?ç´»#_x000D_AÚ;»&gt;«__x000C_AÈëòzÂë_x000B_A3bÎyú_x000C_A:h_x001D_Üo_x000D_A]t1ô_x000C_A_x001A_ûÖ³òy	AîO_x0018_3_x000E_	A_x0005_cT_x0011__x001F_p	A+¿_x0010_¤Í_x0003_Aïy.×Ó¼_x0003_AæbXmÄO_x000D_AáF_x0013__x0005_h_x000F__x0003_A+@S_x0012_Îm_x0003_AÖ¶UJCó_x0008_Aí_x0003_eÎÑ_x0008_A	Þ_x001C_BZ¸_x0003_Aó4¬Äu_x0008_A_x000C__x0001_ý	!ç_x0003_AðL_x001C_._x000D_¿_x0003_AIo	V _x000C_AâÙìDà±_x000C_A_x0003__x0005__x0004_lSìè_x000C__x0008_A·Pà_x0011_Ì	AöÑüîj	AÖèô  Õ_x0008_Aãå£:·«_x000B_Aæó_x000E_eà_x0012_	Aðxêå_x0002_h	AÑC'N_x0002_	A¨_x0017_qYu{_x000C_A?òÚÈX_x0005_Aô_x001E_Í¶©ì_x000B_Aõ4V_x000C_Pñ_x0007_AJ&gt;¥²N¸_x0008_AÅLÜ _x0006_Ñ_x000B_AKÈ_x000C_g_x000D_AZpVVv	A'_x000F_CÖØ_x0006_	AÂ_x0002_Þùü,_x000B_A__x0014_ÔÌ	A÷ÅL¤£ù	A_x000E__x001F_²uB9	AEË-*_x000D_-_x000E_A·_x0001_Ih\	Aj_x000E_jîk¢_x0005_A©fÆ_x0005_AX»Û_x0002_xj_x000D_A_x000B_1îþk_x0005_A^_x0016_-_x0016_Âp_x000D_AÂÓ)|æ_x000D_A£p½	A¼C9e_x000C_A¼¼	`_x0001__x0003__x001B__x000C_Aíh_x0007_¼Â_x0003_Ax_x000B_Gs&amp;ë	AÂ²Z%Ý	Aïã	_x0004__x0003_AÕf _x001D_$_x0003_A%²&amp;pS_x000B_Aç|5_x0017_¥	A _x001E_éð9¾	Ai ïó_x0011_]	AB?E_x0018_ó_x0007_A0%&lt;ÀG_x001D__x000B_A/Ï±)ò_x0003_A³:j	ù_x0008_AKüYªl_x000E_A¸ñÙÜ^_x000D_ATÊ9;p_x000C_Az_x0010__x000B_	_x0018_X_x000B_A:ÐÔa£_x000C_A¯zcÓF	AH_x0011_#g)_x0003_A_x0018_*_x0002_zS _x000C_Aqzæ@_x000D_A_x000D_hØÏ¹_x0008_AìI±fýþ	A_x001E_Éy4¸3_x000D_A~_x0014_Ñã±_x0003_AEãBl²_x000D_AÉ _x000B__x0012_bµ_x0003_A¹Ç;¸	AEPcn`_x0003_A_x000C_y\_x0008_ø_x0003_A_x0001__x0002_ÿCÉaoª_x000D_A_x001E_zéÑ_x0002_AÞ_x0015__x0017_û¡_x0008_Aè_x0007_øFo_x000B_A`QTzÛ_x0006__x0002_AºzNQÔ3_x000E_AÙ]5É	A8_x0001_ß_x001B_Ç	A¡NÅ'Ë_x000B_Aúv_x000F_ õ_x000B_ANàBAMN	Aþ_x000B_âæMí_x0008_Ag»q¼_x000E_3	A?d¿Æô2_x000C_AAÂQøåÚ_x0002_AÆÒ/_x001E_èÿ_x0008_AH_x0008_ý_x001F_è_x000B_Auu_x0018_û_x0012_Ü_x000E_A$¸§È·¶_x0002_A¢­Å'_x000C_AÉ±Oä^_x0002_A¼ºö_¯k_x000D_AT±Í4ø_x000B_AFÕëÃPâ_x0008_Aú¶þa_x0002_AÊWf_x001C_Sô	AGOæ/&gt;1_x000B_A3oÌií	A[Sñ´_x000C_AV_x000C_ðc_x000B_A¼Âg1þ_x0008_A_x001A_×uâ_x0001__x0005_Ïu_x000B_A¹ëì_x0003_D	A&lt;M_x000D_P+_x000B_A_x000B_bCä@5_x000D_AýÃ£_x001D_ö²	ANÿÒ?d_x000B_A_x000C__x0012__x0002_zÚ_x0008_A@_x0007__x001A_4îC_x0005_Aõ Å¿¯»_x0008_A_x0010_ÄDÉÒ_x000B_A2öS_x0013__x0005_A$ê£Ø¨²_x0005_A_x001E_Öv/_x0002_®_x0005_Av½¸¢kO_x000B_A7ÈÀ_x000F_/Ù	A_x001D_3Öp¿a_x000C_AbIªV*Ü_x0008_As^,ù	AiâW½	i_x000B_AæùS­RY_x000D_ANp_x000B_Aø_x0005__x0010_ëé	A_x000B_à_x0004_%é_x0010__x000D_A5¨«ñMª	A¸_x0012_N_x000C_As_x0007_GÚc_x000D_A_x000C_×_Ú_x0007__x000B_AxÆ&gt;!_x000B_A²¼ÅùO_x0004__x000E_A¤_x0001_8ä\_x000D_Añ8Ç$_x0007_ù	A0Q9ÞÍø_x000C_A_x0003__x0005__x0010_Â_x0016__x0017_ä_x000D_A;kØ_x000B_Aò&gt;¢	A 0	_x001A_6#_x0005_A)ç_x0019__x0019__x0014_§_x000C_AIëkWåo_x0008_A'©A_x001E_+Ú	A_x0003_NüZ21_x000D_A"V¸Q_x001F_O_x0005_A_x0004__x0017_Þq_x000C_AÊ_x000F_ò_x0001_Z_x0005_Ad?ÄHgZ_x000D_A_x001B_ü®_x0002_Á	A2xÇª	AØú_x001E_¿C%_x0005_ATÇÆg$	A_x0004_YÆ¿&gt;Ø_x000B_A¤à_x0011_Ö_x001A__x0008_Aî1)ÑÑë_x0005_AÌd³_x0016_+_x001B__x000B_AÁµ^_x0014_g_x000C_A_x001A__x0007_Á-_x0016_	AÖÇ_x000B_ÙÉ¡_x000B_Aü÷èÌh_x0005_A^¯W8_Î_x000B_A_x0006_ öóT¨_x0005_Al«_x0012_Ý_x001D__x0006_	Aêìø¾3ñ	Ay_x000D_;	A¦×_x0004_ß	AÐ·¾y_x0014_T_x0005_A#ú½&amp;_x0001__x0013_Ç_x0007_	A_x0010_0	7üò_x000D_A+Ê&amp;~xÒ_x0013_A^,_x001D_µô_x0013_ARØ÷ä°_x0008_AU'ôBßî	A@®ì_x0010_è_x0010__x000E_A/¯ºN·_x0013_A_x0014__x0018__x0016_´U_x000D_	Aê×Òþ!_x000C_A_x0005__x0011_E¥q_x0006__x000E_AÚ(à_x001C__x0002_k_x0013_AI¬¬L)[_x000B_AQ´=Ø_x0013_A_x000F_ái	A¯ñÞ{M_x0013_Afº´ñ_x0016__x0018__x0013_A_x0013_Ì¨ç	Aó¹ß_x0008_Ú=_x000C_A}ì-_x0013_A:ÊKNÉ_x0007_Ap_x0018_'_x0016_¤_x0004__x000B_A_x000B_nÿ_x0012_k_x000E_A¤_x0005_OH&lt;	A±ºSË_x0003__x0011_	AbÉc¶9_x000E_Aehu_x0012_g_x000C_AÍçPx×-_x0008_A_x0015_Ì B_x000E_AÇWøgVî_x000B_A¶³Uõ_x0017__x000B_AÃïçU÷_x000C_A_x0005__x0006_À\](îz_x0006_A_x001D_vÏh6_x000B_A71÷'Ó_x0007_A_x0006_4t$(_x0005__x0006_AGÅëÉº	A_x0003__x0001_Çd_x000B_Añ_x0004_«yG_x000D_AE0Þ ´ê_x000B_A_x0011_\Õdë_x000C_A_x0005_ý_x0015_8\o_x000C_A±_x000D__x0015_ÇGP_x0008_A;ëu¼)+_x0006_AÒÀå_x0003_Ø_x0008_A#ËÙ_x001E_Þl_x0006_AE1p_x0019__x001F__x0006_A_x0008_ý'L_x0006_Aty6Ô+_x000B_AL"R4l\_x000B_A¶µ.iÏÈ	Aw9ºf}_x0006_A&amp;7_x000B_øE_x000B_A_x000E__x0014__x0001_ª¡R_x000C_A@·`&lt;¸ú	A`Û¥ó·§_x000B_A_x000F_X&lt;å_x0006_A5&gt;YZ¡__x0006_Aóè¹ìtA_x000D_A]IóáÐ_x000B_Asñ¹_x0002_£ø_x0008_A'@þá©_x0008_A=3!± 2_x000E_A/]DÔ_x0001__x0010_ßr_x000C_AS-	AÕã:K0_x000B_AÎqÈ#}_x000C_A'[ùd¥_x000C_Aéý_x001D__x0007_×_x0010_AçÒ_x0013_ÃÊt_x0010_A¥_x0003_A22_x000B_A³õ«;&lt;_x000B_Aï_x0014_ª¤ßÁ_x0010_AÆmÐ&lt;	Aä+ù_x001E_,_x0008_AE]_x001E__x000C_A"_x0001_ÖIm_x000E_AÞ´¼o-_x000C_A¤zÊ_x0010_Aih«øJ_x0003__x0010_A~sUT¶Ô_x0008_A_x0003_¬oV_x0004_÷	A2d_x0008_»_x0002__x000C_A@ïÂ_x0010_A«ÈA|_x000B_A_x0002_qü=U_x0008_Aºà_x0015_0ji_x0010_A:²_x0002_ð	_x000D_AVç{_x001D_[ï	AÅxn_x0006_æ¼_x000B_A_x0005_Þ{3_x001B_°_x000C_Aèd_x0013_«_x000F__x000C_Auâ*æk+	A_x0012_k(Ò&gt;_x000E_AÞ« cÇÑ_x000D_A_x0001__x0007__x000B_:©_x0013_ï_x0008_Axî_x000C_"À_x000D_A±ÄûN²	AÚönÙÔ _x000C_A_x0012__x000B_Å}´_x000B_AJÐì#áÊ	A¤_x0008_×­×_x0007_AÖT_x0002_¦P_x000C_AIæ§1õ_x0007_AR_x000C_%VW_x000E_A½4ñÑ_x0008_A8_x0006_SWµ_x000D_Aô7òR¦ñ_x000B_A_x001A_N_x0015_`_x0005_m_x000B_AÆWÈâ_x000B_A`ìuì _x000F_A°öØ*(_x000E_AYòE_x0006_{_x000B_A_x0014_¬¸C_x0007_AÖ_x0014__x000B_ÿþ_x000D_A_x000B_Í®\_x000C_A1÷ñ_x0004_H_x000D_AÓ§¬_x0003_2_x0007_A_x0018_º×L`_x000E_A~0Õ+_x000F_A_x0014_ÏÆ£_x000D_AL_x0010_EÔ_x000C_ASxÁ_x001F__x000E_AL_x001C_gÃ|q_x000B_A®89S_x000C_AMßß½î_x000C_Aý3D$_x0003__x0004_Ð°_x000E_Aa_x000F_¸Ê_x001B__x000E_A­÷_x0008_À_x0015_&gt;_x000E_AvI­_x0002_t¾_x000E_A43_x0003_û¿_x0010__x000E_A_x0019__x001C_ »=¢_x000D_AÒØz­¾à_x000C_A#y´À_x0006__x000E_A-Å_x0001_¯1_x000B_AIL²Ñ_x000C_A_x000D_!òA_x0014__x000C_AA6­_x001D_Ë_x000B_ADýñ_x0018__x000E_AòÓ}_x000B_A	t\@¾_x0004_A_x0004_ÁVÞ(Y_x000B_AÏò_x0013_¨_x000B_A%ðèÄÎ_x0012__x000F_A_x000E__x0003__x0003__x000E__x0003__x0003__x000E__x0003__x0003__x000E__x0003__x0003__x000E__x0003__x0003__x000E__x0003__x0003__x000E__x0003__x0003__x000E__x0003__x0003__x000E__x0003__x0003__x000E__x0003__x0003__x000E__x0003__x0003__x000E__x0003__x0003__x000E__x0003__x0003__x000E__x0003__x0003__x000E__x0003__x0003__x000E__x0003__x0003__x000E__x0003__x0003__x000E__x0003__x0003__x000E__x0003__x0003__x000E__x0003__x0003__x000E__x0003__x0003__x000E__x0003__x0003__x000E__x0003__x0003__x000E__x0003__x0003__x000E__x0003__x0003__x000E__x0003__x0003__x000E__x0003__x0003__x000E__x0003__x0003__x0001__x0002__x000E__x0001__x0001__x000E__x0001__x0001__x000E__x0001__x0001_ _x000E__x0001__x0001_¡_x000E__x0001__x0001_¢_x000E__x0001__x0001_£_x000E__x0001__x0001_¤_x000E__x0001__x0001_¥_x000E__x0001__x0001_¦_x000E__x0001__x0001_§_x000E__x0001__x0001_¨_x000E__x0001__x0001_©_x000E__x0001__x0001_ª_x000E__x0001__x0001_«_x000E__x0001__x0001_¬_x000E__x0001__x0001_­_x000E__x0001__x0001_®_x000E__x0001__x0001_¯_x000E__x0001__x0001_°_x000E__x0001__x0001_±_x000E__x0001__x0001_²_x000E__x0001__x0001_³_x000E__x0001__x0001_´_x000E__x0001__x0001_µ_x000E__x0001__x0001_¶_x000E__x0001__x0001_·_x000E__x0001__x0001_¸_x000E__x0001__x0001_¹_x000E__x0001__x0001_º_x000E__x0001__x0001_»_x000E__x0001__x0001_¼_x000E__x0001__x0001_½_x000E__x0001__x0001_¾_x000E__x0001__x0001_¿_x000E__x0001__x0001_À_x000E__x0001__x0001_Á_x000E__x0001__x0001_Â_x000E__x0001__x0001_Ã_x000E__x0001__x0001_Ä_x000E__x0001__x0001_Å_x000E__x0001__x0001_Æ_x000E__x0001__x0001_Ç_x000E__x0001__x0001_È_x000E__x0001__x0001_É_x000E__x0001__x0001_Ê_x000E__x0001__x0001_Ë_x000E__x0001__x0001_Ì_x000E__x0001__x0001_Í_x000E__x0001__x0001_Î_x000E__x0001__x0001_Ï_x000E__x0001__x0001_Ð_x000E__x0001__x0001_Ñ_x000E__x0001__x0001_Ò_x000E__x0001__x0001_Ó_x000E__x0001__x0001_Ô_x000E__x0001__x0001_Õ_x000E__x0001__x0001_Ö_x000E__x0001__x0001_×_x000E__x0001__x0001_Ø_x000E__x0001__x0001_Ù_x000E__x0001__x0001_Ú_x000E__x0001__x0001_Û_x000E__x0001__x0001__x0001__x0002_Ü_x000E__x0001__x0001_Ý_x000E__x0001__x0001_Þ_x000E__x0001__x0001_ß_x000E__x0001__x0001_à_x000E__x0001__x0001_á_x000E__x0001__x0001_â_x000E__x0001__x0001_ã_x000E__x0001__x0001_ä_x000E__x0001__x0001_å_x000E__x0001__x0001_æ_x000E__x0001__x0001_ç_x000E__x0001__x0001_è_x000E__x0001__x0001_é_x000E__x0001__x0001_ê_x000E__x0001__x0001_ë_x000E__x0001__x0001_ì_x000E__x0001__x0001_í_x000E__x0001__x0001_î_x000E__x0001__x0001_ï_x000E__x0001__x0001_ð_x000E__x0001__x0001_ñ_x000E__x0001__x0001_ò_x000E__x0001__x0001_ó_x000E__x0001__x0001_ô_x000E__x0001__x0001_õ_x000E__x0001__x0001_÷_x000E__x0001__x0001_ýÿÿÿø_x000E__x0001__x0001_ù_x000E__x0001__x0001_ú_x000E__x0001__x0001_û_x000E__x0001__x0001_ü_x000E__x0001__x0001_ý_x000E__x0001__x0001_þ_x000E__x0001__x0001_ÿ_x000E__x0001__x0001__x0001__x000F__x0001__x0001_&amp;_x001E__c_x000C_Aá§ûÒö`_x0002_Aï_x000C_¸&amp;_x000B__x0010_At!w&lt;ñ_x000B_A_x0015_I÷J_x0006_r_x0002_AEuè_x000E_Aú_x0002_m~ë¶_x000F_A@_x0011_µn_x000F_AÔ_x0008_{3Ô@_x000E_A«)¯D_x0008__x000B_AÞ_x0003_êì&gt;è_x000E_Ay Æi|_x0010_A¼Iê»8h_x000E_A_x0001__x0004_¤ØÍ_x000D_Jó	A¼Óã_x0015_±â_x000C_A&gt;É¦ÇÖ_x000B_Aù8-ÙãÍ_x000D_A_x0016_`]àíù_x000D_AGøfF_x001C_n_x000F_A_x000C_°{ß°Ú_x000C_Az_x0002_Ì¶Ö_x0010_Aü_x001C_36$_x000E_Ai»_x0003_Y¦½_x000E_AñC­I(_x000D_AÓ- 3ÅR_x000E_A_x001B_£Ï5ªú_x000E_Aë²ã¬ª_x000D_A·"à^a_x000D_AÍZ_x0014_v)a_x000D_Aü_x0006_}Q?_x000D_A¥ÇfÞ5F_x0010_A=ÿ/}ÿ_x000F_A¸êH_x0007_%_x0004_AÒ_x001F_¹_x0016__x001C__x000C_Aê0(W[_x001E__x000B_AmD¼&lt;_x0011_´_x000C_AU7ºzU_x000E_AÈ¶ÃÀÉD_x0010_A Ø_x0002_'2)_x000D_A|ºkn«_x0004_AtÅ¡YÞ½_x000C_As¾YäÑ}_x0010_A¾{Mg¸_x000E_A+JV7_x0004_AmBoã_x0004__x0008_¾d_x000E_AÙ_x001B_· }_x000C_A²_x0008_÷//_x000E_Acì§Üå'_x000B_Ag_x0013_!ÃÈ_x001B__x000E_Ar°u_x0007_¼_x000D_AñãUjå_x000D_A-Ø_x000B_Â·_x000B_A@_x0008__x0005_ÎàF_x000E_A_x0019_-eNCÔ_x000B_A_x0018__x0013_V¿±»_x000C_A_x0003_MiþÖ	A0RªîU&amp;_x000D_AÓBb?CI_x000C_A9÷Ò_x000C_AÊëñ[ÁS_x000C_A ¢_x001C_òÊ_x0007__x0008_AÝ?Í_x0006_¥_x000C_A_x000B_Ô	~_x0008__x000E_Aèv_x0007_"§_x000E_A(÷pÛâ_x000E_A)ß|äNT_x000F_Av_x001D__x001D_Ré_x0001__x000D_A_x000D_ËTiý­_x000C_A_x0017_j_¸õ,_x000C_A_x001C_ðÁ\(_x0008_AàRG_x0002_t_x000D_A¨w/¡±_x000E_Aæ/£\_x0012_½_x000E_Ae Ë=_x000B_AèÄ_x0013_Çß_x000F_Asùâv|_x000C_A_x0001__x0011_M«³5=R_x000E_Ai_x0005_löq¶_x000E_AÓ¸?=_x000E_APå±«_x000E_AèNÉH}ø_x000C_AyrTf_x000B_AäË±D·,_x000D_Af^G	_x0006__x000B_AN;ÈAO_x000C_A_x001E_rÆQ'_x0010_A¿ÅNÙ_x000D_A_x0010__x0007__x0002_ /_x000B_A¼y Õkã_x000D_A¡¤_x0004_Õ_x001E__x000C_AÓ,·Ù0_x000E_AÞÒ{0ù;_x000E_AU0_x0006_]À´_x000D_A_x0008_Í_x000B_q¨_x0003__x000D_AÅ*V@U_x001A__x0010_Aº+Åô&amp;ö_x000B_Aæ¨[f_x000C_AuöQõ %_x000D_AP+yàY_x000B_Aõ!×Í§4_x000B_AkèW·²&lt;_x000B_A_x000F_´	Dñ_x000F_Ayµ_x0007_»+_x000E_A©&amp;·G'-_x000B_A_x001E_S_x0001_@Ê¹_x0010_AQín_x001E_©*_x000D_Aþüu_x000F_ó_x000B_Aêû`_x0001__x0004_(_x0011__x000D_A±w_x0002_p)_x0003__x000B_A**ª~_x0010_AA&gt;'_x0019__x000C_A¡Ñv_x000C_As}¥æ-_x0010_A¢à¯^fÁ_x000B_A_x000B_ë:t¨K_x0010_Aq_x0003__x001D_¾¾_x000C_AR§lTÅ_x000C_A$ /W_x000F_A]Ó³Ò_x000B_Aªùç_x001E__x0001_D_x000E_AÇåSçG_x000E_Aú¼Tì~ë_x0004_A¯£ÿ¢_x000C_AcL	3QC_x0010_AÆßÎ_._x000D_A¼àÛI*_x000B_AÄeP&gt;7á_x000D_A,_¯:_x000D_A´àK_x0013_Þ±_x000D_AQÍãþ¾_x001A__x000F_A9Ö¥IZ_x0010__x0004_Ab_x000B_«ÆÇ_x001D__x0010_A#_x0015_Êò_x000E_AeÖJ®õ_x000B_Ajøw_x000C_Ar¿V_x0004_v_x000E_A_x001B_v·_x000C_A¥$!ÅI_x000B_A_x000F_¦U1Ñ_x000E_A_x0003__x0005_ÿa	ãò*_x000C_A¼þ`¤E_x000F_A²nø½2_x000E_Ay_x0005_T|_x000D_A^Õ¡I¾÷_x000E_A¨zzc·_x000E_Aä_x001F_òF}_x000D_A_x001B_Z½§._x000E_AKµþ$ì_x000E_AD¨A»ÈD_x000F_A]ùÌ-H¿_x000B_AT_x0017_ýþÇó_x000E_A_x0002_q®D_x000E_A*bªÓ)_x000E_A#á`òK_x000E_A_x0003_*D_x0010_Ü&lt;_x000E_A­%x3__x0011__x000B_A ÿávqÙ_x000C_A0TÉaa_x001E__x0010_A_x001B_UCÃ"_x000F_A_x0006_ÍQnnN_x000C_AOc{%#_x0001__x0010_A_x0018_&amp;,é_x000D_A^SMè_x0015_k_x000B_A_x0016_¤@_x000D_ArþØè¥_x0004__x000C_A¥? ÚÍw_x000C_AÖûH¸¶_x0003__x0010_AmF_x001D__x0014__x000D_AÒÀçk¤_x000E_A³ À4ç_x0005_AE+_x001E__x0005__x0007_Æ_x0013__x000F_A¯=æâ{¦_x000B_A¹_x0003__x0012_ßÏ_x0007_A_x0008_&lt;ò_x0006_û«_x000F_A®f.[.	AF¶iõd^_x0007_AzS_x0010_pB_x000D_A²¿&gt;ù_x000F_A¥æî6u³_x000E_A"c§_x001E__x000E_O_x000C_A³õÈ·°z_x000C_A|üNAux_x000C_AyÜò¿r­_x000F_AËU@¢_x0010_AZU²­W_x0010_A÷0*Ú_x000C_A¾ß_x0014_ø¡_x000D_Aùù[TG_x000B_Af_x0016_~]_x0001_@_x000B_Af}_x0008_Æðû_x000D_A06ð§0_x000C_A&lt;&lt;_x0019_eYZ_x000C_AâD_x0002_!]8	A_x0015_WG©Þ_x000D_A¢¤&gt;.Ä_x000B_Aææ.;(_x000E_A!_x0004_ê!N_x000D_AÅXmß·w_x000D_AîÖ?Æ5_x0010_Aî§Eª_x000B_A"bC&amp;Ú_x000C_AìÊ1®_x000C_A_x0001__x0002_&lt;¥'±°®_x0002_A:zmM_x0011_M_x0010_A OT_x0013__x000C_H_x000B_ArTü_ïò_x000E_AÏ_x001B__x000B__x0008_ó_x000B_A_x001F_Ù&amp;6_x0001_}_x000C_AµÔ¿âp_x0010_Ah°_x000E_¶_x0003_Å_x000B_AÂë1CMC_x000E_Aâ_x0011_Å½'_x000C_AË¸ÆcØ_x000B_A_x0016_\¬n¾_x0002_A°Âe¾Î_x0012__x000D_AÛ#_x0010_xË^_x000E_AÈ_x001E_dÔÚ_x000D_A+Âs~o_x000B_AZ_x0012_¸3t_x000F_Aæ3O¼}õ_x000F_AÞ_x000E_IF	î_x000D_A³¼s_x0005_ Î_x000E_A¯Lßtv_x000D_ArOz_x0008__x000F_AciNï3½_x000D_AP;_x0019_O+_x000C_AGá_x0002_Ôx_x000F__x000C_A¢OV_x0010_A)a¿_x000D_A`(J=_x000B_Ä_x000E_Ai\zà_x000D_A/ÔS;_x000E_AßJ_x001D_7&amp;_x000C_AòÞpt_x0001__x0003_;5_x000C_AÞÚ_x0002_s_x0004__x000E_AÌV}öÁ_x000F_A£7cä\b_x000F_Aîc_x0005_}_x000D_Aùs(oÌÂ_x000D_A#(¾_x0012_R_x000D__x0003_AÙ¬]¸_x0008__x000C_A^$Ä0FÙ_x000E_Aîw^¡_x000C_AØ8º&lt;	_x000D_AxLG _x001E_«_x000E_AåÎ%ßõ_x000C_AÉ¼êß_x000B_è_x0003_A_x000F_(¶ýju_x000F_AÕ_x000C_è/)_x000B_A?vm7aÝ_x000F_A%"3×Þ_x000C_AMEýÄ6ç_x000B_A÷´¬_x0017_t_x000C_APñ_x0013_ËC%_x000E_A\ýé_x001D_WS_x0010_A6§=Ø´_x0003_AÛe%_x000E_ADÔû&gt;´_x000D_Aý°_x001B_&amp;¢_x0017__x000D_AEÜ	ùã_x000E_AäZ¾æ_x000F_Azî3_x000B__x0019__x0003_A¾°GÑL_x000D_Aû0Ý_x000F_A´^Òº'_x000D_A_x0006__x0012__x0014_8	_x0006_³_x000D_A_x0013_v_x0001__x001E_²c_x000B_AcS_x001A_t.è_x000C_A²#þ_x000E_s¦_x0012_AcÖ_x0002_ä_x000B_A#ì_x0011_o_x000C_AUÉ»t-_x000F_A «©å#_x000E_Aáì*ÃÌC_x000F_A_x001A_F»oÍÈ_x000F_A_x0013_%Êð_x000D_â_x000C_Ahv·Mç%_x0010_A[¬å«_x000F_A1_x0005__x0011_{	_x0012_AyÔO##Ý_x000E_A¢©_x000D_P_x0016__x000B_A_x0017_o!_x000B_­_x000B__x000C_Aä¢_x0004_/ì_x000D_AN_x001C_rØW_x000B_Av_x0013_öBõÇ_x0012_A_x0002_¬%_x0005_,ê_x000E_Ak{!,Bã_x0012_A²t_x001D_IRH_x000E_A(_x0007_._x0015__x000B_._x000D_Aãûôæ_x0008__x000F_AéÛ_x0003_4Z_x000E_A(W!êþ¦_x0012_Aæø&gt;kw_x000D_AþÈu_x0017__x0018_ù_x0012_A_x0011_%¢_x0011_ÓÜ_x000D_A:ºjý_x0004__x000F_AVôr_x0003__x0004_9M_x0004_A÷U	¡.°_x000D_A_x0011_Æ_x0005_1²_x000D_A*Dï_x0002_{_x000E_Aåé)_x001B_µ?_x000E_A¡_x0007_Ué¹_x000C_AÇý5_x000E_ApÜÈÿ_x000D_Aàýß*½Ê_x000C_A1»*Õº_x0004__x000D_Abµ,p)&gt;_x000F_Ad&lt;úÉI_x000C_A¢Ò.z9_x000B_Ap`Ør_x0004_A2=_x0010_ï_x000F_A²G3|_x000F_+_x000F_AÒã_x0016__x0014_p_x0011__x000E_Acô_x001A_Xº&gt;_x000B_A_x0001_qdM_x000C_AÆm@Þ»_x000E_A&amp;$ó:_x000D_Aë%ìØüd_x000C_A[ig_x0014_ï_x000C_Ap½Çû_x000D_A	_x0014_h_x0010_èV_x000C_A­=¾_x0001__x0015__x000C_A°_x0013_²éä_x000E_AÄB_x0011__x000C_Akié1_x0004__x000F_Ac¤0ë\_x000E_AðÑðJ_x000F_2_x000D_A%1ìd_x0007_&amp;_x000D_A_x0001__x0005_xM¢øæ_x000E_Aè½µ0_x0005_­_x000B_A_x0015_WJê_x0006_H_x0005_AÌí_x0017_bø_x000F_ATsp_x0016_µ_x0005_A¡o8_x001D__x000F_A¼æZ1ñ_x001B__x000D_Ap`o_x0016_¹_x000B_AûØ5Ô_x0005_A¹!fë_x0004_ú_x000E_AFkb¦ùT_x000D_A!ÐT(ç¬_x000E_AÔ¦_x0008__x0012_\?_x000B_AÎ_x0004_´°ÅË_x000C_Aç³_x0003__x000B_A"§vJñ__x000D_A_x0013_ÌF't_x000E_Aò»_x0006_é}_x000E_AOÊ£eï_x0005_A6¾£_x001A__x000D_AÆkõP%_x000F_Aöª_x0017_3_x0011__x000B_AÓY_x0003__x0013_öô	A¿~ß|6_x000D_A_x001F_*¬_x001A_U_x000F_A¡dû%l_x000C_A_x0002_Ëe;0_x0010_A²êî§ã_x000F_Ay[R¥_x000D_A¾{1è_x000B_A8*êíÖ_x000D_AðÊ`ö_x0002__x0003_Iì_x000D_AÏç9j4c_x000B_A´·f´_x0003_AÙ2¡é6_x001A__x000B_A£â"_x001E_ý_x000B_A_x001F_*ÍtÐ_x0003_A&gt;++òc°_x000B_AWæïÝ_x000F__x000B_A_x0019_¼_x0005_8/_x000C_Aä'i;3_x000B_A£ä^Q_x000C_A=Êä]§_x000D_A:?è)+Ì_x000D_AØ6{_x000B_AV;Ó_x0011_ûg_x0010_AðÖß_x001A_îÃ_x000E_A0_x000E_ùÁ_x0003_A_x0011_t_x0015_¢_x0001__x000C_A_x0017_¬¬_x000C_AÄÚg7sà_x000E_A#{Ñ½ë_x0017__x0010_AAÿt1ë_x000F_A:_x0010__x000F_ôá_x0003_A" R.V_x0003_AX©_x000D_AoãB_x0018_þO_x000F_A_x001F__x0012_~#Ý_x000B_A0ú¹ë|5_x0003_AFe)Ü;~_x000C_AÜ!}Ãü_x000B_Ao_x000C_­u6_x000E_ASê_x0013_¹ð_x0003_A_x0003__x0004_3[ùÖNÍ_x000E_A_x001A_,¾_x001E__x000C_ß_x000C_AhÐÈ_x0010_Aép_x000C_AyÕmpi_x001A__x000C_A~M:¥_x0006__x000C_A$Y½ õ_x000E_AÑpC}_x000C_AÞÎº_x000E_A¥1:_x000B_f_x000C_Aòkñ½Gæ_x000D_A_x0008_F_x0001_\ö_x000D__x000E_A4ä¯¹_x0014__x000C_A_x0010__x0016_3_x0002_ÐF_x000D_A]Ð&amp;À_x001E__x000D_A?7l_x0017_#_x000D_A&lt;×Ðÿ¿_x000F_A!xÐc75_x000B_A_x0012__x0018_ ¤÷_x000B_A²_x0019_Ä_x000B__x0012__x000C_A\iW_x0004_ZÉ_x000B_A±Þ_x0013_?A_x000B_Al_x001B_q_x000C_p_x000D_A¨*®(_x000C_A9_x0011_¬_x0002__x000E_A`ÉÆ¦³_x0005__x000F_A@ÔH¿'_x000B__x000C_Aìmªr¯S_x0010_A÷N$Ð_x0001_é_x000C_AmØò&amp;_x0017__x000C_Aæn¹®oj_x000D_A_x0004_òÒí_x0001__x0003_)±_x0003_A_x0018_^ÆoKv_x000D_AÞH__x001E_Ï£_x000E_A_x0016_~ÅÚT´	A_x001C_0»?Ñ_x000E__x000E_AT)¿d_x0015__x000F_A)^)ú_x000E__x000B_A_x0006_.ò$_x000C__x000F_At_x0008__x0003_u_x000C_A_x0001_ã+4×_x000D_AcÐr±ì/_x000F_A_x000C_nÆd5;_x000D_A__x000F_Ð¸]_x000D_Aácd¥&amp;_x0002__x000F_A*Õò(¯_x000B_A¨uÞ0;_x000E_A(¬R[R¦_x0010_A°q_x0014__x0011_æÞ_x0003_AÉ®ÁÓ_x001D__x000C_AÀ¬#7¹_x000D_AKæ&gt;Þ¨_x000C__x000D_AX?a_F7_x000E_AØHsÖ_x0019_M_x000C_Aø\v!_x0016_o_x0003_A¼ÂÜ-#_x0003_Ai `Nâ_x000E_A,/q~:g_x000E_AÞJ&lt;ÎÖb_x000E_A$ºÍ»_x001A_Í_x0003_AÂ°¤Aû±_x000E_As%_x0013_iP_x000C_AôÐ|}_x001B_Y_x0003_A_x0001__x0002__x0006_Ý$)×ô_x000F_Aw_x000D__x0016_&gt;_x000C_A»	¤:¿_x000C_A_x001A_Àè]	_x0010_AVÕÒ¼0@_x000C_AFX¸d_x000F_AuàCS_x001F__x000C_A¡_x0005__x0017_!q_x000E_Akm¡èi½_x0010_A _x0005_¹_x001D__x000D_AÂP\_x0016_ë_x000B_A©vZ_x000D_AèWnÌÌ_x000F_AÅËC_x0015_î_x000F_Adj_x0017_TB_x0010_A&gt;|pÔdr_x000B_AhTÙcº_x000D_A2¶ ¹øö_x000C_A_x0016_ëÛªqØ_x0002_A_x0001_2\@_x000B_A¡Á_x0005_è5ê_x000B_A_x0014__x0004_Llð_x000C_AÍ{MgÏ_x000D_AI_x0007__x001F_ÅÃ_x000D_AxçGêf_x0002_AxxÉ_x0011__x000E_AØÏÅ+_x0010_Aq_x000B_A_x0016_©_x0012_°Pâ	A¯ßð£F[_x000E_A¯_x0015__x0010_ ;L_x000D_AÚÅ_x0002__x0001__x0006_=,_x000C_A&lt;_x001A_ã_x0005_+?_x000F_ADia¤£_x000F_Am@_x000F_¹²4_x000E_AiÍ½ÉnÎ_x000C_AiA/¹Ï,_x000F_A´ÐÚØoÛ_x000D_AO_x0002_3ý¶_x000E_Anò¬æ_x0004_E_x000B_A×_x0015__x001A_«Öæ_x0006_AâF_x0019_ùà_x000E_A)¸õi_x000B_Adæ¬ÿ %_x000B_A_x0012_w[ªÆå_x0006_AQ_x0011_\7åÉ_x000D_AóÆ_x001E_²p_x0006__x000F_A8Þ)?t_x000E_Aðªap¬_x000C_Aça,N¥©_x000C_AÕ_x0014_sH²_x0007__x000F_A¥X`¶ó_x001F__x000C_Ae_x000B_Sõ¿_x000B_A¬_x0006_\¢M©_x000D_AJÌL¹_x0016__x000C_A_x000F_êj_x0003__x001F_i_x000C_AÝc_x0018__x0005_õ_x0006_AÞ2óY_x000B_A_x000C_ê³_x0006_A_x0019_úÿkD_x0004__x000C_A-ÙÚ+9_x000F_A¾Z£Ëj_x0007__x000D_A+ÕE9´_x000E_A_x0001__x0003_l&amp;gè_x000F_Aã®8×t_x000F_AúÕS_x001E_x±_x000B_AÍæH»	A¥_x0010__x000F_	_x0006_¡_x000E_A[ *	AÙe@ïl_x000B_A«_x0005_A,_x000B_AEÇøµÄ_x0003_A+o)_x0008_Òú_x000F_A62S_x0010_AW(7_x000F_AÈ1ÛnÌ7_x000F_A8ýÏs®ç	A@f_x000E_d_x0014__x0001__x000F_A&gt;HSøÙ¿_x000E_A-ÜúË{w_x000E_An;°¯HG_x000C_AYUÑ5Ý_x000D_Aÿw|²_x000E_A_x0019_ÝY©_x0003__x000F_AU°IÍ0Ñ_x000B_A_x0007_/à­Q_x0003_Ah__x001B_zö'_x000D_Av_x0002_öt_x000F_Ø_x000E_A^_x000F_û_¸!_x000C_A&lt;}_x0007_¨ù/_x000C_A4vµÊq]_x000D_AnÇ&gt;×dÃ_x000B_A.Ñt§Z_x000D_A7ökÎõ_x000D_Aâj_x001C_7_x0005__x0006_|»_x000B_A0Î®kÿ_x000C_AÙ(ÊðD,_x000F_A#.Ê_x000E_AäË:rê_x000D_AÚ_x0002_ß_x0017_C_x000D_A0¶¥çY_x000C_Aä»_x000C_@=_x0004__x000B_AU_x0008_jà¸D_x000D_Aer9I±_x000C_Af_x0011_Ò_x0001_«_x000D_A%Ý¤n_x0019_i_x000F_A4_x001F_Ky´Ê_x000D_A_x001B_JAò£_x000D_A­_x0019_Ñ_x0018_â_x000D_AgÒ_x0015__x000C_AÖ½·_x001A_/_x000E_Aj &amp;/U_x000C_Ag«(ì_x000D_?_x000D_A;¹õÂ_x000E_AU±¢_x0015_­_x000D_A_x0018_Mÿþ_x0010_AQó\@_x001B__x000C_A_x000F_y=cX$_x000D_AÚÐ,[_x0003__x0006_AX´g _x000E_A·ÆU_x000E_	AØ?_x001D_ò_x0006_¨_x000D_A*¬ªÛD_x000C_A³¯_x0008_Ô_x0014__x0010_AH#_x001D_15~	A_x0017__x000F_¤ÉG¡_x000E_A_x0002__x0003__x0001_I^_x001E_V_x0003_A&amp;Õ¥F³_x000E_A(_x0010_W_x0013__x000B_A.©sN_x000F__x0010_AñÕÇ¥Ñ_x001A__x0010_AQ8_x001E_ä_x001D_Ú_x000E_A¸%	ë_x001D__x000B_AÈéà7Dñ_x000E_A9S,H_x0016__x000F_A%¾×c¹_x001E__x000C_A94/F_x000F_Aw_x000D_CCL_x000B_A_x0015_¥ü·8J_x0010_A²*í[Û_x000D_A`YXÇq_x000C_AoÊzf#_x001E__x000F_A!Z_x0010_âk_x000D_A¬ìaJj_x0003_Ah¼Ô?rK_x000C_A6$«S_x0004_z_x000D_AÏ¾_x001B_Æ½o_x000F_AlZ_x0015_&gt;&gt;O_x000E_A@ÀA,rJ_x000B_AÑ¹æ,_x0003_AH~Ï@v_x001A__x000D_Aë$Ëñô_x0003_A6PÊö_x000B_A_x0011_n×ü8_x000D_A$ "5_x000F_A'E_x000E_õfÏ_x000C_A×Ó*_x0019_q_x000F_Av!3±_x0001__x0002_ö _x000C_A_x001B_ vî_x0018__x0010_Aî_x0004_¡ÿçï_x0002_A_x0008_½¥\ë_x000D_A¾tHÿ Ï_x000D_A_x0005_.l ê_x0018__x000C_AåQ¬_x000C_AK+T7_x000D_AkÔ_x000D_Ýÿ	AÌ&lt;?'¼Ì_x000D_AË.¼_x000F_­h_x000D_A¶(Ëª*¾_x000E_A3ºÏ!ã_x000B_AÓjHÞ°C_x000F_AÀå _x001D_=._x000F_AB­c2_x000D_A_x0019_îêj#_x000D_ABv1úN_x000D_AÛü]¼j^_x000E_A_x0014_R_x001A_1Á_x000E_AÀ+Z}¼|_x000E_AxÄ;íÔ_x000C_Aùãm	ª_x000B_AWa_x000F_sÓ	A¨u_x0016_ÜÆ_x000C_A_x0004_0	Óòg_x000C_A»_x0019_õkr_x000C_AF0RÉ_x001E_Y_x000E_A¶ô5_x0012_bî_x000C_AÕ_x001B__x0014_n_x0012_ð_x000F_AxPÂWq·_x000D_AÔÍ_x0001_v&gt;_x0010_A_x0002__x0003_æ$Cõ_x0014_ª_x000E_AfÑºÒS_x000F_A¾_x0015_¸[,_x000E_Aò_x000E_è_x0002_O_x000B_Aò ß«ð_x000D_A&gt;+VÐ_x0019__x000D_AEU5|Ù"_x000C_A_x001C_[Z|¤Ç_x000D_A_x000E_$¬0_x001B__x0003_A._x0008_HÀ_x0013__x000C_A@gy«_x000C__x0010_Aèá_x0011_÷ºr_x000F_A2´fä_x000F_A;h«_x0007_²â_x0003_Av	òþ_x001A_t_x000B_AM_x001B_\!m_x000B_A±7FO_x000B_AÄØÈHr_x000D_A àÿ¨«_x000B_Axà,¡_x000B_A_x0019_s_x0004__x000C_S_x000E_A_x0001_¼+ÓÌÖ_x000E_AcÀòÿW_x0010_AD4xÁ¨_x000C_A&gt;è_x0012_Bz®_x000B_A8ºT0#G_x0010_AvÍ_x001A_§ðª_x000C_AEVÞ²Ú	_x000F_Ayóèª_x000B_A°ÈG\_x0017__x000D_A(_x000E_:V?_x000F_AÃÑm_x0001__x0004_ò_x000C_AÑhõ×H_x000F_A¢K_x0016_Ô:_x000C_AØMþÒO_x0018__x000B_A\¤O_x0014_L_x000C_Asyf:\._x000E_A3Û¼ä t_x000F_A³±ª|¶_x000C_AÓÿÇA_$_x000E_A­°Ö_x001C__x0012__x0003__x000C_AQÛRµr_x000C_AÐö)Sz_x000D_AöÃü)^r_x000E_A/z©¹±__x0010_A_x0004_G³þ¦Í_x000C_AúuyS_x0014_ª_x000D_A·0_x001E_ê_x000D_ASv_x0003_PûE_x000E_AÇ0~-_x000C_Aêï²b!¢_x000E_A|°Îï±Ñ_x0004_A#~Ü·{%_x000C_AL³¸¬)_x000F_Abå4®/_x000C_A&lt;!_x0018_;_x000D_AÔ_x0003_5¬_x001F_f_x0010_AÖgõÅõb_x000D_A_x0002_óG_x000E_¯_x000D_A¦@cT&gt;Ö_x000D_A©Ð&gt;\_x000C_A¦Æ-_x0014_J_x000C_Aü5½Z_x001F_i_x000B_A_x0005_	¬»L*VP_x000B_Aöf·_x0019__x0018_µ_x000C_Awi/'¸ã_x000E_A_x000F_ÀcC´_x0012_	A_x0001_Êþ¸,£_x000E_AM82_x000B_*_x001E__x000D_Aó;Øú_x000D_A_x0005__x0006_/3e¼_x000E_A_x0016__x000D_äò_x000C_A_x001E_Ï_x0011_W_x0019_Å_x000D_AË`?m¢¡_x000D_AK_x0007_(øÿ_x000B_A=_x0018_»_x0008_¦A_x000C_A_x0010_ZB¬_x000B__x000F_A0:&amp;»_x000B_*_x000B_AaH_x001C_3¶§_x000E_A¥0-)çó_x000D_A_x0017_55ôÀ_x000C_A¶&gt;t_x0002_Y_x000D_A¿ÙEûw_x000F_A4_x0011_&gt;­_x0004__x0008__x000E_AÌ¹iÙsv	A_x0014__x0003_ªÌE_x0016__x000E_A#FY_x0010_4_x000D_A9_x0011_½JÛ_x000E_AcÿñPÆÓ_x000E_A4_x0002_ú_x001D_$_x000B_A:&amp;éÇh[	A_x0010_kËqxn_x000B_A\^¶ôx_x001E__x000E_A·EC;_x001E_	Aáyº2_x0004__x0007_±È_x000D_A¥_x0011_*{öH_x000D_A&amp;_x0001_æYGë_x000E_AX­ð_x000E__x0002__x000E_A[ñ±q_x000E_Al _x0013__x0013__x0007_N_x000E_A¢_x000B_Öå	A¸æ+Ãpq_x000D_AÛ-}¿h_x000E_Aa_x001F_g³_x000C_Aº¨Ý_x0005__x000C_A(­_x000E_A½´@ê_x001C__x000F_A6Z½bè_x000E_A_x0001_BMøô_x0013__x000E_AÔ/ËÇ_x0006__x0006__x0010_AHÔ¬Øªù_x000B_A_x0002__x0014_Â_x000F_A X7ó¶Ú_x000F_AÌm&amp;æü_x0008__x000F_AÆ_x0011__x0014_ºb¾_x000C_Avç&gt;ª²E_x0007_A"vy&amp;Ý_x0003__x000E_AÂ_x001B_/ÈáB_x0007_AEMAP1Ü_x000B_Aý.®_x0017_±_x000F_Ah.zP¤@_x000F_Aº¬^¹_x000B_A%__x0011__x0013_Ì_x000E_A~/çb_x0007_AãÌ_x0016_Qõ!_x000E_A_x000D_c_x0015_u´_x000B_A_x0001__x0002_ØðGÙ3Â_x000D_A¨ïæ¹+_x000D_APPÅ_x001D_B_x000B_AÓú]ç'à_x000C_A_x0006_vÉ_x0002_F_x000E_A¨qC5.H_x0010_A¾Ûy¶_x001F__x000E_A¾_x000C_á,ù{_x000E_A^,±_x0018_ä_x000C__x000F_A)ÝÖÚÓ_x000D_AÂÈUõM_x0001__x000D_A_x000D_²©ï_x0002_A¼Ð_x0018_Y_x0016__x0010_A_x0008__x0002_Wô_x000D_Aæ8KÜfÑ_x000C_A¤HÖ¢IÙ_x000B_A_x001D_õâ_x001E_»_x0002_AF?_x0010_n_x000E_A¬ÃÒÎb_x000B_A¡c2_x0008_K_x0002_A_x0006_²ïë=_x000D_A_x001B_y°7v_x0012__x000B_A¨è3Öc_x000E_A;M_x000F_Ä0_x000B_A_x000C__x001B_lè¸Ò_x000D_A_x0001__x0013_þzu&lt;_x000E_Aúc_°#_x0010_A4ÄNe_x0010_w_x000E_Aj¢±¯Ã:_x000F_AnØåa_x001A_ _x000E_Aê©,íäa_x0002_A_x0005_EFJ_x0003__x0008_Qû_x000E_AH¸_x000B__x001F__x0015__x000C_AÊ^Rò_x000E__x000E_AòL!ñ)_x000C_A"_x0013_õ_x000B_A»&lt;C¤&lt;_x000F_A&lt;ø®_x0001__x001A_ç_x000E_A_x001B_¶ÖU¶_x000F_A²×¤ÜJ&lt;_x000C_A,_x000C_BÅå_x0019__x000F_AÀ_x0005_}_x000E_A_x0004_A_x0002_C+_x000E_A_x0005_]O:ðZ_x000C_Akg³¼«l_x000D_AwÙ5×ª_x000F_Aß_x0002_kå³_x0002__x000C_A¢ýÁ@_x000D_AM_x001E_WÃM1_x000D_A¯x&lt;ú×	AÀ!]ð_x000E_AC&amp;3/ùG_x000C_A·òáÄtx_x000B_A_x001E__x001E_Z,¤_x000E__x000C_A4.0á_x000D_Ap¸©Í_x001F__x000F_Aä_x0007_}·fQ_x000E_A_x0006_­}%_x0007__x000C_A¸¯¬¸a_x000E_A/L_x0010__õz_x000E_AÌ{.?:_x000E_ALÂ|²Y_x000F_A_x001F_ÔTÏ:_x000E_A</t>
  </si>
  <si>
    <t>cc1663d1654db648d779e3fea7c22c05_x0003__x0007_sð_x0010__x000B__x0001__x000C_Ag&amp;ì¯%_x000F_A^³g_x000C_j_x000C_AFã_x0005_&lt;%ë_x000D_Afq2S¢_x000D_Aë_x0011_þÉ@_x0006__x000F_A_x0013_0_x0004_uc_x000E_AVÁ&amp;âhu_x000B_A¦`eåj_x000C_A_x0016_©@N&amp;_x000F_AºÌ`Ì_x0007_A[ÒÈOj_x000E_A{Û)_x0010_AaEHèv_x0012__x0010_A,Ïõªi_x000C_A:éÎËØ_x000C_Af_x0002_gN_x0013__x000E_A®È_x0010_}Í_x000D_A¶x_x0001_7_x0016__x000E_Aìí_x0018_¦_x000C_Aj©lR6ò_x000D_AçrÿßÅB_x000C_Aâ[×_x000E_A§_x001B_:¤_x000D_Aäµë_x001C__x000E_A)øÏÝ_x000E_Any¸ó_x000C_Q_x000E_AÞ_x0014_¥Ip$_x000D_AÉpÏø_x0008__x0006__x000E_A.Ú&gt;&gt;Hv_x000F_Asì%Ê«_x000D_AºÒii_x0004__x0006__x0003__x000C_A_x0019_£ÙÜñ&gt;_x0006_AWó¯«_x0018_z_x000D_AÛÀãÆ_x0006_Aý_x0005_Jò_x0006_AüõÉ	cæ_x000E_AØÖ_x0004_÷È§_x000B_A%_x000F_½¶/°	A±_x001F_6m_x001C__x000C_A`ù_x0017_éjÚ_x0006_A;áÓ/'_x000C__x000B_AÞÇÓô_x000E_A´$!dqÁ_x000D_A5_x001D__x0015_)*a_x000C_A_x0006_&amp;Ì;è_x0002__x000F_Aêq_x0001_²_x000E_{_x000D_A&amp;ú-&gt;U8_x000D_A¬ß_x0010_üÈÇ_x000D_A^Ï2c§	A_x0008_C&lt;KÅ_x000D_AèëíêY_x000E_A2ZÖA{a_x000C_AÄW¯|~s_x0006_AKYXÓü_x0010_A_x001B_Á»Ã9 _x000D_AÖfåc¬"_x000C_A.UÎèÅ_x0006_Aã¸Ú_x0017_éJ_x000D_AÖW1í_x000C_A:öj)â_x000F_A^Ë_x0017_p²@_x000B_Aâ_x0005_ÔÜû_x000E_A_x0006__x0011_Ý_x0015_qÊ_x001A__x000F__x000C_AZ¸äóX_x0007__x000B_A~Ú¶ô_x0003__x000F_A:@á¾_x000B_AÊ+_x0017_*O_x0008__x000E_AÂ_x0007_Ìî_x0019_F_x000D_A®w_x0001_Åd_x000F_AfJºèO_x0014__x0010_Adz?_x000C_ó_x0011_A¡&lt;kõ_x000D__x000C_A _x001B__x0005__x0002_V_x000B_Aþ¾@­â_x000D_AÜÜ×LR_x0010_Aøü¬Å_x001F__x000F_A1_x0004_:FÖ_x000F_A_x0018_Wæ=^³_x000D_AÝ}qj5_x000F_A©|_x000D_þGô_x000C_AO2Í4_x000C_A_x000C_&gt;_x0016__x000B_A¥ó¶¨?y_x000B_AØ÷À3yp_x000C_AY§BÔ_x000B_A:i_x0019_æ_x000C__x001F__x000B_Aw´5*ÚÑ_x000D_A¥=þÿÆ_x0011_AFé4Õï_x000D_Aê¶î×{á_x000E_A"_x0018_*U5_x000E_Aäp¸Î	y_x000E_A_x0011_t_x0003_à_x001E_Ç_x0010_AÝÎÕ×_x0001__x0003_Ø_x0015__x000D_Az_x0001_wdñ_x000C_Aî_x0013__x0005_¶	Aâj_x000C_ý,ö_x000C_AV?,'Á_x0001__x000E_AèÛûM_x0019_Æ_x000D_A\@_x0013_û,_x000D__x000D_AÐ|áAc9_x000E_Akî?ÿØº_x000B_AÁ_x000D_Ip_x001B_x_x000B_A¥ø9ûö#_x000F_A2/Ýé½Þ_x000B_Ay_x0018_¡`g_x000D_AyÝô_x0010_A¤µHÜC_x000F_ABÀ¤6ú{_x000C_Ai¢_x0005_4ç_x000D_At\¤_x0013_Ïl_x0003_AS=ÈÍ×_x001A__x000B_A_x0001_UKRI_x000B_AÝj§Åò_x000D_AFI{_x001C_|¼	AÊä#JN_x000D_A4ÀmòM=_x000D_A¹ÂÅÙ-_x0002__x0010_A¼ûgG¸²_x000C_AÿwØ_x0012_Á_x000B_A_x0007_7}Xf_x000E_AlkYDàç_x000F_ADÉ±_x000D_Aú+ª¾_x000D_A_x0008_í½m·X_x0003_A_x0003__x0004_ñ_x0012_Ìj_x0016_"_x0010_AUèÒd_x000D_A&amp;'Â¼ç·_x000D_Aéû+J_x000E_A_x0010_%õAÅ_x000F_A\/¤ºz_x000F__x000D_AY_x0017_K3=_x000D_Aêo_x0016_pJ_x000D_Aõ.1&gt;!_x000F_APFi4¶Ý_x000E_A_x000C_ òí_x0004_A?Kñq®_x000C_AÀØz"V_x000D_AÝä%ö_x0001_¥_x000F_A_x0002_-J4ù_x000D_AÏiú_x000F__x000C_AmÛy'_x001D_µ_x0004_A¬°_x0017_=_x000B_ALsÌ/T_x000D_A¯_x0018_oðt_x000D_AMÊÚ2F_x000C_A´_x0002_÷¹_x0013_w_x000D_A{Ö_x000B_N]_x000D_AÏþEoUz_x000E_AHm¥Üï_x0019__x000C_A$û	ò_x000F_A2»¢M_x0012_v_x000D_Aü­ñ_x0018_õü_x0004_A­÷]äiÀ_x000D_A¾_x0015_×[_x001B__x000E_AÔa_x0018_~ßk_x000B_A®D_x0015__x0003__x0005_/_x0003__x0010_A¹-q_x0011_ü6_x000F_Ah©¼vah_x000F_AáîEDp_x000E_AÀ_x0018_FýL_x000D_AÛð]²_x000E__x0010_AùhÆ_x000E_á_x000C_A_x0001_*d_x0012_Ä._x000C_A¤bS_x0010_P7_x0010_A_x001E_©B´õ_x000E_AqVCT/_x0014__x0005_A°_x0010_E2çy_x000F_A'4[V_x000C_A!^jÜ_x0007_(_x000F_A#z~âyM_x000D_Aq_x0017__x0004_{Ñ)_x000B_Aî«;ÌÏ_x000D_AxzP_x0018_t_x0010_A_x001D_X_x0010_Ó_x000E_A`+ñ_x0013__x0013_Ë_x000E_AÄ,·Ü=þ_x000B_AÖ_x0002_´È!_x000B_AyÕ"¤_x0016__x000C_A";¶_x0012_zÆ_x000F_A&lt;¡c_x000D_A¢;_x0005_á_x000D_A_x0017_Ù» _x001A__x000C_AS0e^T_x000B_A8PpBFò_x000C_A_x0015_Ð_x0008_Ì_x000F_AÐj_x000B_A¦ËÊ_x000E__x000F_A_x0001__x0006_u±.\_x0006_A´_x0017__x000F_úT6_x000C_A_x001D__x0002_6NÐ_x000C_A°-à£Ö_x0003__x000B_AéR_x001E_fp_x000F_AÂkÙû$÷_x000E_Au&amp;k%_x0004__x000D_AU¢rÁ&gt;A_x000E_AYaA%n_x000E_A9Ü,±Éc_x0010_AÄwö¡µ_x000B_AQëÅ_x000E__x0010_AÂÛZ_x0012__x000E_A2uÃ¤Ün_x000D_AÆ_x000B__x000F_TÅà_x000E_Aíº£âò_x0008__x000D_AâQÆ_x000D_ÀÄ_x000C_AW_x000D_6ô¢_x000D_AwÎÛn³5_x0010_A-¸¸_x000D_A&amp;iúþá_x0006_Aÿ_x000D_O]ªü_x000D_Aî1jÖ³_x0002__x000E_AÇIÏÊ¹_x0006_AO¸_x000E__x001B__x0003_&amp;_x0010_AØ]ìrÐ]_x0010_AS_x0016_CÆøº_x000C_A_x0003_©#®Üð	A_x000F_^b½_x0005__x000C_A&gt;Ú_x0010_]_x0012_e_x000B_A±bÚ·Õ_x000C_A4È1Z_x0002__x0003_øL_x000B_Ab_x0016_\_x0001_Üü_x000C_AÆÂý³l_x000F_A0é¼Ä°s_x000C_AÓ2CØ}]_x000B_A#È²Â_x0010_AÔ6·_x0003_T_x000C_AÚ{ô³_x0017__x000E__x000B_AEÎý~ùl_x000D_A_x0012__x0010_szó½_x000B_A2¬;»Xu_x000B_AæìßS_x0008__x0004__x0010_Aæ_x0012_µÀ¤_x000C_Ao=_x001F__x001C__x000B_A(Wï_x000C_Aø¢Ól\¸_x000B_A_x0008_hçUG_x0004__x0003_Aò_x001D_Jÿ_x0012_K_x0010_AOì_x0014__x000E_8'_x000E_A_x001A_Ñ±:ví_x000C_A_x0004_áª¢j_x0010_A_x0016__x0006__x0010_«â®_x000B_A3Üf´z_x000F_A¶ÿ51&gt;m_x000C_AÄÇ ¨_x000E_ALÍ_x0005__x0012_yÛ_x000C_A:×¤}ñÒ_x000E_AUÐÉ_x0014__x000B_AÑ&lt;ÝH®~_x000C_A^×ÿ_x0006_æ__x0003_AÄ_x001D_¨¶d_x000C_A_x0016_É_x0015_Úûh_x000B_A_x0002__x0003_-j6âÔ_x000D_AìQOO"_x000F__x000D_AÕ¢s£&lt;!_x000C_AÈ&gt;Ù_x0001_î;_x0010_Aâäs Ù_x000B_A$Þ¬R;?_x000F_A{_x0017_'ê×Ð_x000D_Aú9xóë]_x000C_A÷.D'n	Aêgi±?É_x000C_Aþ¤¨¡òh_x000D_AÜ"y³±_x000B_A_x0010_¼é_x0005_å_x000F_Aÿvv_x000D_Pó_x000C_A&lt;0÷Ë_x0005__x000F_A_x0016_ú?ÇE_x0016__x000D_AÀ?újÊp_x000B_A·O~_x000D_AàeIåx¶_x000D_A&lt;r_x0002_)D_x0010_A_x0017_8,Ée_x000C_Al'¤=_x000F_A´£"øùï_x000C_A&gt;Ê_x001D_Ö_x000B_A¼}åT_x000D_ALfÍà_x000B_AVOxr_x000B_A¤u_x0013_RÎÆ_x000D_A¬$_x000C_èRÉ_x000D_A¶sµ1zû	AÄÛÛ_x000B_Aî¾gû_x0002__x0007_¦_x000E_AÄ¼÷Ì_x0015_b_x000F_A/|á®V_x000D_AØjK_x0011_é?_x000D_Aãá_x0005_gó_x000D_As68$HÙ_x000C_A6KcmNÂ_x000E_Azv _x000F__x0001__x000B_A_x0004_#:Aø_x000E_A»_x0004_ÍfZ´_x000B_AÂHºÌÜM	A4_x0002_Ò_x0014__x0012__x0010_A_x000D_;ÆÇH_x0010_A.ÒrP[N_x000D_A_x0001_tcÂ&amp;ï_x000D_A&gt;_x0002__x001F_I'_x000B_AÎ_x000C_b_x000B_Q_x0007_A_x0001__x0006_?(ÍH_x0007_AÊ®+_x0003_Øº_x000F_A¢Ó½f_x0007_AUl`"¤¬_x000D_Aé/È¥]	AD¿CÊk_x000F_AïûèÝ_x000D_A_x0018_ÿ_x000D_;wP_x000E_A½__x000D_A¦_x000D_þLcÔ_x000E_A,Ê|_x001C__x0008_d_x000C_Aú.m%ÞÝ_x000B_A_x001C_q¢´_x000D_AV¬n¤_x001C__x0010_AÊ+¤9_x001D__x000E_A_x0003__x0004_¶ï_x0008_ºcÑ_x000F_A_x0006_ë_x0002_Ë¼_x000F_AøGNä_x000B_A#å£Òs_x000C_AÃms¬B_x0004_A?x¦Á°_x000B_AaIrßÎ_x000C_AòÑ°ÝÈ÷_x000D_A_x0018_X×s_x000C_AJ¬Pú_x0004_A.àUÕ_x000B_Aí_x0015_8ýÒ_x000C_A_x000C_¯ãY²_x0004_A_x001D__x0008_I4PA_x000D_A¬_x0011_¾Yå_x000B_A&lt;yföu_x000E_A±§¢x¨_x000D_A}_x001B_Î÷è_x000F_A_x001F_ïÝÚ_x000B_A_x0010_IX¯_x000D_Ah¸T¬L_x000E_A1`á_x001B__x000C_Ao]ªgÞ_x000B_A,m_x0001__x0005_-_x0010_AîÁYu-_x000E_AN(Õ!__x000B_AþD!Z_x0018_s_x000D_Aª±_x0005_x_x000D_A_x0015_XÃ%_x0015_à_x000D_Aæ_x001F__x0011_?_x000C__x000D_A`ÆÚ,7_x000E_ATqó_x0011__x0001__x0003_Z¢	A0_x0013_c8ªx_x000E_A~eQ[_x0010_AÛÿ?Ö_x000C_AwÜjè_x0019__x000E_Aá_x001F_Ðã_x000E_A2dd¤ã_x000D_AHCrEç_x000D_Að$8%±_x000D__x000E_A3¢mj_x000C_Aþºáÿ_x0017_4_x0003_A_x0004_ªýL1_x0010_AAÄ_x0015_b_x000B_A6úîlé»_x0003_A1ÊçÖÉ_x001C__x0010_A*F_noÆ_x000D_A_x001A__x0002_F_x0007__x0002_r_x000F_Aë£$AØf_x000B_A¶å#üS7_x000C_A¤¸RD&amp;_x001A__x000E_A'¶æ1£ù_x000D_A_x0016_=Yõ^_x000B_A_x000B_MÙtd_x000D_AÒ_x001E_N¬¢_x000C_A¶_x001C_µ/¦ä_x000D_ADõ#SËú_x000B_AÔcw&amp;ý_x000C_AÔlD_x0002_kü_x000F_AûþÏ/l_x0003_A_x000D_¢_x001B_ÿ}_x0003_AÐtn_x0003_AïuL¯ph_x000B_A_x0004__x0005_35_x0002_à"y_x000D_AN_x0005_(âó_x0005_A_x0017_x¤×_x000C_Aï&gt;§CÛñ_x000C_A_x000C_º_x0013_¬/s	A_x0007__x0010_t_x000F_AR_x001E_Û¤e$_x0010_A@_x000C_$_x001E_"_x000C_AR|«e_x000E_A©ÿ)µ"N_x0010_AÆßÅu©_x000F_AþÌÎ_x0015_å_x000C_A;µ)âµ_x000F_A#_x0002_èãÿÇ_x0010_AêY­_x000C_!_x000D_AF_x0016_mYÌ_x000E_A×_x0019_úE_x000C_AÊI_x0002_ôv_x000C_A}ãZ,ý_x000E_AÈÃÚçïÃ_x000F_A_x001C_[ðè.É_x000E_A;J_x0012_K¶_x000E_AÆ³'½h_x000C_A_x0003_[GØ_x0003_X_x000E_A,wÚÍÝ_x001E__x0010_A¯Hç_x000F_Ç_x000F_Aoá:îÉ	A_x000C_q_x0005_ _x000B_AÙ}!õÖ!_x000D_A®_x0001__x000E_n#í_x000B_AÒ&amp;~è_x000B_A_x001A_Õ¬s_x0001__x0002_Êh_x0002_Ax-ÕH_x000B_A.ó ÷Ý_x000C_A$(ölº_x0002_A¥#Á_x0018_º_x000F_A¿{CºÂd_x0002_A«¼Q¤_x000F_A FÎÂ_x000C_AòñÛç_x0010_þ_x000E_AgªßxÏ_x000F_A_x0005_ygÙ$à_x0002_A@_x000E__x0016_Zx_x000D_A~1[E¼»_x000D_AÖ=ðÝ_x000D_AÖ_x001B_û-nÕ_x000D_ASï£j¼_x000D_Aú_x0011__x0015_¦_x000E_AF¿¦_x000E_¸º_x000E_A2ÚK­_x001C__x000D_A&gt;tÃ_x0016__x000D_Aæâ_x0002_5_x000B__x000B_A_x000D_v-3Tg_x0002_AÍü_x0003_Z Á_x000D_A9_x0005_ÍôáÙ_x000F_A_x001E_t¹%_x0017_=_x0010_A_x000F_îmò_x000D_AC¾_x0008_4C_x000B_A;ÇK£¤û_x000D_AM^Ó¬Á*_x0010_A&amp;®ñûØ_x001F__x0010_AÐ¿_x001E_&gt;¿_x000F_AT¡OWéÉ_x000C_A_x0002__x0003_*)¢»÷_x000F_AòÐÎjRa_x0010_Að¿EeR_x000C_A_x0001__x000C_K9û_x0016__x0003_Ai×KæZ¦_x000C_AcJ_x001E__x0017__x000E_Ç_x000B_A_x0002_Yì¯i4_x000D_A_x0014_T§Uã£_x000B_Aëj/tÁR_x000D_AÇ¨gæßý_x000C_Að­nI¡Å_x000B_AAü;øP_x000C__x000C_AæÝ¬xp_x000F_AöÝþ8_x000B_A¶«}_x0017_ã×_x000B_Aä65ÞÑE_x000E_Aj_x0016_.y¼_x000C_AÁ~ßÒ__x000B_A&amp;¸!ÛS_x000D_A¡_x0013_l¿e7_x000B_AùÔX»Îª_x000D_A~¤³òÿÇ_x000B_AD:*_U_x000E_Aòïx_x0004_ _x0003_A_x001C_±_x0001_Ï#·_x000C_Ax²¨ií_x000D_A_x0003_%üÙ_x0008__x000C_A_x0017_KÍ¸_x0003_AÉb,#¬û_x000B_A"O~_x0012__x000E_A,_x0017_Xm_x000F_A_x0003__x0003_¹ë_x0001__x0003_4ÿ_x000B_AQðh6|_x0003_AT_x0019_0ùþ_x000E_A»¡_x0004_,?_x000C_A(öÉ_x000B_A[_x001D_¦·ï_x000B_A§ZüKÄ[_x000B_AÓø4Í$_x000B_A°µXâQ_x000D_A×s­»®I_x000E_Aý8·ÄRc_x000C_A_x0004_m¿&amp;~/_x000F_A¢X\á¶Ó_x000F_A_x0002_KS³_x0003_AV	Îá_x000B_APJïrFÐ_x000E_APRÖJ_x001F__x000D_A_x0014_¹%æ_x000F_AðèR9_x0010_AÐi|Luj_x000B_A´Å_x0001_._x0008__x000F_AÛ_x000F__Ì?_x0010_Aî`êÏDÊ_x000E_A=J)¶~_x000B_A_x001D_ù&lt;G´³_x000B_AÇ_x0003_¬ÄÇ9_x000B_AêwÌÂÊ&amp;_x000C_A_x0001__x000F_~+ÿ_x0017__x000C_A=_x0018_5,BQ	AøûeüU_x000C_AÊkæÊ _x000F_A«;_x000F_HÍ_x000C_A_x0004__x0005_Y³w2§_x000B_A_x0013_ÑE_x0004_-[_x0010_A|r¯­_x000E_v_x000B_A¸ÊÒ_x0017__x0015__x000D_AåÆøõ@Â_x000C_AÜÙXá`_x0010_A;Öx³8_x0010_AR×ðþ[N_x000E_A«ÅÊÝ_x0001_8_x000C_A²\þlé_x0005_AvEDòãÌ_x000B_Aðh/9õ_x001E__x000D_AdúÑs0_x000F_AVs_d\_x000D_A_x001A_»Ïâ_x0010__x0010_AÌÌ$_x001B_*Å_x000B_APÚëé¨°_x000F_Að]døÃ_x000B_AÒ;Ke÷K_x000D_A£*ZiW_x000D_A\_x001C_Ø&amp;_x000D_AmÔCÊ_x0002__x001D__x000B_AÂUP_x000C__x0002__x000B_Aì_x001B_í!~_x000C_AÒ=_x000F_b|¿_x000E_A&lt;{!4Ð_x000F_A9JÍ_x000D__x0008_n_x000C_AøRAePR_x000D_A þT[¯_x000D_An¸e_x0003__x000F_A¨¬&gt;l_x000B_AIäù_x0002__x0005__x0003_W_x000F_A_x0011_É°_x0002_·"_x0010_A_x001C_T¢,þ_x0005_AòÇ¾)I_x000F_A¶_x0019_ÔR_x0005_AÌ sP*_x000D_Al6ÛQa_x000B_AÉIæ-»ù_x000C_AmûL&lt;_x0012_Z_x0010_A_x0005_8[Ç_x000B_AY	_x0017_Ág_x000D_Ayw_x0018_ _x0010_A:_x001F_@_x0016_aé_x000F_Aë,õí¤_x0011__x0010_A¨_x000F_^sË_x000D_A»_x001D_!_x0016_ô_x000C_Asò©qæ&gt;_x000C_A	%(J_x000F_A­Ñ_x0002_|²_x000F_AÁ_x001B_ôàk_x000E_Aç_x0004_W_x0005_¢_x000D_A%öÛÊC_x000C_A_x0008_UÛ¤w_x000F_AZé¶tN{_x000E_Að(ú_x0001_Iu_x000D_A_x0013_Õzr1_x000E_AÚ8_x0019_Áío_x000D_Aå+Az/_x0010_AäñL@V_x000B_A_x0007__x0002_bÙNi	A()´Ðpú_x000B_AXä;dW_x000C_A_x0001__x0004_ß_x0003_Ý9:_x000C_AQ_u_x0003_j_x000F_Aøìò¾,[_x000C_A_x0002_7ãZc_x000F_AîóÛ_x0008_×A_x000F_AÿöwYØ_x000F_A_x0017_Þm8:_x0010_A,ÄZß_x000B__x0010_A_Æ.Ðt_x001B__x000B_A(_x0018_¼¨DT_x000E_AòÁ@_x0013__x0013_ÿ_x000C_A_3Ò_x000E_A_x0016__x001F_èñ_x0004_A_x001A_dAÍ%o_x000B_AÃñÿ-_x000C_Ayo°_x000D_An_x000E_ôÏ±_x0010_AËÌ)·_x000B__x000D_A,äû2_x0010_A:ý_x0011_µù´_x0010_A[Õwß_x000C_A_x0012__x0013_Ü9{_x0004_AUBñ_x0010_}__x000C_A?Ñ[ýæ_x000C_A_x0012_R_x000B_I)_x000D_AG|_x0003_¤i_x0010_A°¦(ÕÆ_x000E_A}Z£ÿ_x000E_AáF[ON_x000F_AÒ«_x001B_O_x000D_A]súÑ_x0008_6_x000B_AÜ_x000D_L_x0003__x0005_3_x000E__x000F_A8ð_x0007_T_x0005_AÜÀ"Rh_x000C_AïÄm_x0017_b_x000E_A¬_x0017_{Å}º	A{t_x0007_Ù_x000F__x000E_A\&gt;éÞôø	AM5I}½X_x000C_AØíUç_x000F_AöO_x0002_DmO_x0005_A°-ÄÞÂ_x0004__x000D_A¾Í2ÓRi_x000E_AÏ2&lt;_x000C_i_x0007__x0010_Agù_x0001_ÿ¤_x000E_A¼³V£_x000F_Axæo,¶_x000C_AdpG\_x000F_A0R`_x0003_^M_x000B_A?ºo×_x000F_AH~ó½¤_x000E_A°åÙkÕ	Aj±b¯_x0019_D_x000D_A_x0003_©oBùM_x000B_A_x000E_A'òy_x000E_Al@á_x0002__x000F_AIÇS_x0008__x0010_AK	Ü9d_x000E_A¬¿ìðÅs_x000D_Ag-Â_·_x000E__x000D_Aø_x001D_uäÛç_x000D_Aè_x0004__x0003_Z"_x0005_A._x000E_&amp;:!À_x0005_A_x0001__x0007_&amp;_x0003_ï}»H_x000C_A_x0004__x0011_ÒMH_x000C__x000B_AZ±9¥Þ_x000E_At_x0007_G#m2_x000E_A*_x0017__x001D_SÎ_x000D_ASôe+m¿_x0010_A_x0012__x0006_wÔÄ _x000D_Ay¸ëþÅß_x000E_A:ëÜ_x001E_ºH_x000E_AI28_x0002__x000E_A\´«÷_x000C_Aô_x000B_ÇYnË_x000F_A_x0016_`_x0001_+-K_x000F_AÄV¢¢@®_x000F_AÝ¸E\¼b_x0010_ACÆk°°_x000E_A{Îl_x0003_:_x001D__x000C_Aàü¨´x_x0007_AÛåh¹à_x000B_Aa_x0016_èÅ¾Þ	AúJ_x0005__x000D_AK_x0007_A_x0013_"æj/_x0010_AD°û_x0010_Þ`_x000B_A8_x0018_õó_x0010__x000C_A4·ôTÉ¢_x000F_A+¬DH¬_x0010_A»ëíOo_x000E_A0hÎ` _x000B_A[PP_x0015__x0005_Á_x0007_Arå®_x0015_Ä_x000C_Aí_x001F_L_x000D_Ü÷_x000B_ACny·_x0002__x0004_6Ç_x000C_A¼¥êÂië_x000F_Atz	_x0004__x0012_Ö_x000D_A_x0003__x001F_^D%&lt;_x000B_A{wÆñã3_x0010_A$N2¢/·_x000B_A_x0010__x001D_ÒcWE_x000C_A_x001C__x0007_{U_x000E_A«A_x0019_#z*_x000E_A+ºï_x0019_êæ_x000D_Aäm_x0016_V_x000C_²_x000C_A\´76_x000B_ø_x000C_Aª"mó¶_x000D_A_x0018_ÌÕ*G8_x000E_AbGhJ?_x000E_AJæÚ_x000C_AIÞê_x0006__x000B_AÀ\«_x0001__x0007_¾_x000D_A 	JÛå_x000D_A³×KÐÓ_x000D_Aá_x0003_ÏÓØQ_x000C_AD_x0014_ûðjm_x000D_Al§$¼¿_x000D_Aqý¾â&amp;_x000F_AÝßæÎ;_x000C_A¤ëØéùY_x000D_AÞx£/²_x000B_A_x0007__x001A_¤_x001D_º_x000E_A*î%´ÒN_x000F_A_x0011_.«eCG_x000D_AèÞWlÌ_x000B_A_x0006_ø;_x0010_A_x0002__x0003_lDÐÊOî_x0003_Aì)Èlº_x000C_AèâT¿þ;_x000D_A%ÌIZ_x000B_A¤ÿ]ÈÍM_x0003_AÔWgñ_x001D_v_x000C_A¹o_x0011_ªÇ	A_x0018_°xGµ0_x000D_Aá_x000C_q¦¨­_x000B_Ayäú_x0006_Ç_x000D_A¿Û á_x0007__x000C_A5ÿá:W_x0001__x000B_A¾/·µÝº_x000D_A_x001E_¸´æÇ_x000C_Aã;9õ_x001E__x000E_A`lSÛ?_x000D_AoÛdË_x0001_C_x000C_A@q4[¡_x000F_A÷ÉÃ¸ðÜ_x000F_A&amp;_x000D_c£íX_x000E_AüeIÏú0_x000C_A*Â_x001E_ì_x000B_Aªª'@_x0019__x000C_AÍÑ]_x000E_µ_x000F_ALÿ_x000E_7h_x0002__x000E_ALC_x0012__x001C_M_x0010__x000F_AÃ_x0002_S$­_x000C_AÈÌ.l¡_x0011__x000E_An0½NÕ_x000E_AÌ×¸öþx_x000D_A²~«Ùn_x000B__x000B_A½_x001B__x001E__x0001__x0003_²__x000C_A@ºK2_x0013__x000F_AÓc_x0013__x000C_AðR&lt;¦Gô_x000B_AøY¼_x000E_Ù;_x000F_A¢fQGvu_x000C_A¾nùKÜ_x000E_AÂ`b_x000B_A_x0006_o?*O_x0010__x0010_A"_x0007_î _x0002__x000C_A°lÕ´¸ê_x000B_ATîµ_x0008_Ýi_x000D_A' !×µÑ_x000B_AÍàÒ°_x000E_AÑb_x0016_f_x000D_A@_x001F_k_x000D_¯_x0012__x000C_AÀz_x000E_é*`_x000B_Aºç_x0019_ôàT_x000E_Avw¶_x0006__x0010_AÿÞ~ú_x0001_õ_x000D_A\N2µ_x000C_A&lt;Fÿµ_x000C_AB@{Û_x000E_Aê:×P_x0015__x000B_A¬Ppº»:_x000B_AÁ_x001E_HPÍ_x000B__x0003_Aqkr+_x0008__x000D_A_x0006_ Ô_x000C_A_x0014__x000D_¶-h+_x000D_Aaù²ÜÛ_x000C_Aüàñ_x000D_þí_x000B_Ar_x001C_£dX_x000C_A_x0001__x0003_ºwï¦¹_x000C_AµÈ©J_x0007__x000C_AØ!»&gt;¦_x000E_AÌÒ_x0007_!û_x0014__x000E_A9À&amp;_x000D_½_x000B_A_x0002_[±k«_x0017__x0010_AY­3_x0006_Ó_x0017__x000F_A_x0008_[ýòÃ¡_x000C_Aý_x0011_fÁ_x000E_A)º´9_x000D_AG/êÏ_x000F_$_x0003_Aj¦êN9×_x000C_A_x0008_hA£{_x0002__x000B_Aý§?£þ_x000F_A_x0016_äs""µ_x000D_A==yÖè	A9£Í[1_x000E_A=ÆsP_x000F_AóJNÚT¬_x000E_Aªb_x0016_+_x0004_B_x000C_Akq_x000E_)xË_x000C_A®_x0010__x0006_'cS_x000C_Ah_x000E_XvÙ¾	A_x0001_8_x0006_X	_x000E_Aöz8$Çü	A¤þNzju_x0003_A2þFq_x000C_A¬ôÇÉ/$_x000F_A}è_x001D_ÿ_x0003_A'H,E&gt;_x000D_A¾6&lt;Å_¦_x000D_A|¨¯_x0003__x0004_ß­_x000E_AçÒ_x000E_à¾_x000B_AêçÚ_x0003__x0004_Ax=tÍØ_x000D_AJJÙT_x001C_g_x000D_AØ=ÌLÈ^_x000B_A	dý³=_x000D_Af¿±ÆïÅ_x000E_A÷'-_x0007_]¤_x000B_Aè=¢_;[_x0004_AÌÉCT_x0004_A0_x0015_Nå	_x000C_A_x001E_H_x0006__x0002_]_x0012__x000C_A-*=ù_x000B_Av_1Äê_x000E_A	²â×B_x000B_A[m0Ü£_x0010_A¤à_x001B_Îh_x0010_A÷ÊÉn¿_x000C_AP·&amp;_x0005__x000D_Aybmq_x0010__x000E_Aë_x0001_¢szÈ_x000E_Avÿµëp_x000D__x0010_Aáó¾5_x000C_AX_x0016_^{À_x000E_AM;&gt;]_x000B_A¤8æ_x000F_ARd6Í[_x000D_Aí3¡(|_x0006__x0004_A_x001E_6%®_x000D_ArDÕ_x0019__x000F_Ü_x000D_AÁ¥_x0015_R²À	A_x0001__x0003_:[_x0002_¹í_x0017__x000D_AóëY+s_x000E_A;õñHäõ_x000D_AF`@Q_x0010_ADóL_x0019_p©_x000C_A\°n¡^_x000F_A_x001C_Q_x0006_&amp;ù_x000C_AÙaO²_x000D_A±urF«_x000B_AJ@Ó_x001D_ÖU_x000D_AlV_x001F__x0008__x000D_A_x0006_ó¸ú_x0003_AÆÉõÚÔ_x000D_AH,_x0018_Â`_x000D_A.|/B&amp;_x000B_AB&amp;¿?Ûç_x000C_A.	_x0015_vÃ1_x000C_Aà_x0007_|0UÎ_x000E_AÇñãÿ#Â_x000C_A_x0004_Öå]_x000F_A@ÙuÔ_x000B_A']Üþþ_x000E_AnM0qyú_x000C_Aê_x001C_üÁ?_x000C_A_x0005_*_x0003_°¤¹_x000D_AN×­aÐr_x000D_A¼_vt#_x000C_A!_x001F_Å_x0002_ã_x0004__x000E_A\*/% }_x000B_A89Æò7|_x000B_AâÒÑ_x0004_#}_x000F_An]Ú_x0004__x0005_T9_x000D_AÌÐäd_x000C_A`5¬óÿ_x000B_A_x0010_ýqÈfF_x000D_A&gt;¿G_x0010_AÞë§D!_x000D_Ao_x001C_Í¢É§_x000F_Að'½ôM_x000B_A¾gØù&amp;_x000C_AÓWËA_x0010_A?ÅãMo¦_x000F_A®NöÏ_x000E_A¾±ñ_x001F_¡î_x000D_A\3_x000D_ó_x000F_A,&gt;æÈ8C_x000E_A_x0001_È ó£_x000C_AÔgÑ?û_x000C_AºL±*_x000C_ArÈ_x0005_Aðüg°\_x000E_AîúÕ&amp;ß_x0005_A(¡Ä_x000D_á_x000C_A¼_x0002__x0018__x000D_Ave´DÜ_x0010_A_x0003_Iiþj_x000C_Aü©0Ð^_x000C_AÀ`¥[µ_x000B_A¸ÞUDÜ_x0015__x000E_AØ=_x000D_&amp;ß_x000D_AX¹h¬wè_x000C_A_x0016_Qk(_x0010_A¶^_x0012_!_x0011_\_x000B_A_x0001__x0002_«(_x000F_©cî_x000B_AgKÙ¾_x000C_Aê Ûïôg_x000F_Aâ!4Ìlt_x000C_AzLB|ä$_x0010_Aï_x000E_¶(p_x000B_AVõ¾\_x000D_AÒ³¾àð÷_x000D_A[Ó_x001E_Ôy	Aù_x001E_´ø×_x000C_AZð_x000F__x000B_#_x000B_AÐXuwJ_x000C_AFbÇVÝ«_x0010_AêÙ¹6¶d_x000D_Aðdfë¤_x000D_A+vânß_x0002_A_x0002__x001A__x0007_)_x0018__x000B_AU8R5,­_x000D_AlÕ_x0008_A_x0005_V_x000E_A½ô_x0010_Õ_x000F_A©·Q_x001B_p_x000D_A¿6{_x000F_A·Û,ÿñ_x000D_A_´Nàj¨_x000B_A_x000D__x000F_"É½_x000F_A_x0005_T1åJ_x0011__x000F_A`²»yQ_x0002_ANúe_x000F__x0012_Ú_x000D_A55_x0011_é¨1_x000F_A`kTòÊ,_x0010_A){ÜZAo_x000D_Aø_x001D_k&lt;_x0002__x0005_é_x000C_A·Û&amp;_x0003__x0005_AØÏ_x000E_X©'_x000E_AdÊM0·¨_x000F_A_x0008_ºÐè3Û_x000F_AÕ2_x0001_îñ_x000B_A­º`_x000F_úØ_x000B_A°/H:_x0012__x0017__x000E_AI¼_x0004_Éå_x000E_Aüv·rÏ_x000C_A.s}¿ê_x0005_A CI_x000B_1¨_x000E_A_x0004_+V&lt;/_x0005_An_x0005_J _x0017__x000E_A¾_x0010_ðð9:_x000D_A\ý_x0018_N¦_x0016__x0010_A_x0004_KÐ_x0018_¦K_x000F_AB¤_x001F_@_x0010_A`áB_x0007_`Ã_x000D_A_ÍtÊ_x000C_AÑ_x000D_Y&amp;_x000E_A_x0017_iäºBC_x000B_A5P¨²_x0005__x000C_A²LÉd24_x0010_AÉû£Ê_x000D_A®¡Zì7_x0010_AÂy"ü¡_x000E__x0010_AöYt¹«È_x000B_A·dCÆÍ	AÂ§w³_x0002__x000E_AwI_x0014_år_x000B_Ai_x0005_üz¡y_x0005_A_x0001__x0004__x0002__x0017_$@_x000F_Aó+e_x0010__x000B_Au_x0002__x001B_TÓ]_x000E_Aübø_G_x000C_ArQô´ò_x0001__x000D_A²_x001B_©ñKd_x000F_A¬'pë)_x000F_A_x0015__x0006_¸ø#ø_x0004_A_x001C_ûØÕÔò_x000C_A°2áú¤_x000B_A¥__x000C_#0_x000B_Að¿_x0016_^X_x000B_AS_x0017_AÙ7_x000D_A»Ü8çim_x000E_AúÜm&amp;æ_x000C_A	dGé"_x0003__x000D_A_x0010_&lt;4¯._x0010_AbË¢´ _x000C_AüÀc¢_x0018__x000B_AaxA;lÛ_x0004_AªcÕÚ%_x001D__x000D_A}ºÅÙR_x000C_A6´_x000D_z¯ô_x000B_A_x001D__x0002_²¥#$_x000C_Ac_x001E_ÉÙû_x000B_Aü_x0011_ª_x0008_4_x000C_A©¿ð.h_x000D_Aqz_x0017_à¯_x000E_Aä§Æ£G2_x000D_A×sÃ9­_x0004_Aa_x001D_¹°ê_x000C_A£ÍO_x0002__x0003_Ë_x0003_A_x0014_2£ùÏ_x0007__x000D_APs_x0007_¬_x000D_AÛë"|¡¢_x000E_AÎÈ&amp;;_x0017__x000D_ANûq)ñ_x0003__x000E_A_x0012_ûZ:__x000D_A4`_x0007_á&amp;e_x000D_AÙ_x000E_¼K_x0010__x000C_A·R«·3_x000F_A¾ëpl_x0002_Ï_x000B_AÚC_x001F_Ó0_x0019__x000F_AÅÅ_x0019_ð_x0003_A.³W_x001F_k_x0005__x000E_A_x0010_?ý\ó_x000F_AÞã56X_x000E_Aö|,4åN_x000E_A{ä]ÇÁ_x000B_A±ràtúë_x000B_AKç¬½¸_x0013__x000B_Aðß_x0002__x001D__x000C_A"&amp;	_x0001_x_x000D_ApÖ!/Ñ_x000D_AV¢¹7?	AÉðòó_x000B_Aì_x0001__x000B_=Pî_x000E_Aú¡_x0006_ç_x0013__x000D_A_x0004_^±_x0003_\æ_x000E_Aª¬Z_x0008__x000B_A_x0018_&amp;=¡_x0010_±_x000D_A¢¾ð/J_x000E_Aî%1`_x000C_A_x0001__x0002__x0015_üôléÜ_x0002_AOÑ2ô~_x000D_AJÔ}Sù(_x000E_AkÝ?ÇFÜ_x000D_A©;ö=|	AüH± ñ_x0019__x000D_Aû¡³N%¹_x000F_A."(ý{_x000F_A_x0017_¹CJ2_x000F_AC¡¡ìup_x000B_Av½Ót	E_x000E_AU®qRß²_x000D_A8él}^_x000C_Adlù÷_x000C_A¯õz}SQ_x000F_A°&lt;wöÎ_x0002_Atû¯_x0002_í_x000D_AÓ9þpüg_x000E_AÚ¥xæ_x000D_Aa­&lt;1Y·_x0002_A7~+X_x000D_AÄ¼MÛ_x000B_AÒ_x0008_´ÓW_x000C_AGYÏøe×_x000B_A¤I9®k_x000D_AÜ{ÛÜc_x000C_A_x000B_³·á_x000C_AË_x0018_ë»n_x000C_A´ÙF_x0019_'_x0011__x000C_A_x0005_Ù_x001C_Ïz_x000C_A_x000F_ä¥ÃØ_x0002_Aµ¥_x001F_Ö_x0003__x0005_q_x000B__x000E_AÞÎÈF#_x000D_Aº'üÛ­_x001A__x000E_Ag?Qi}j_x0005_A&lt;_x0002_´2_x001E__x0001__x000E_A¢_x0010_ókK_x000D_A*&gt;UI_x000D_AºÁ_x0008_	À_x000C_As4av@_x000C_AÎ¬bà	_x0005_A_x0008_¨_x0018_l_x000D_A_n_x000E_A^fùÝq_x000D_AÿrÚ_x000B_ü_x000C_Aµe_x000D_Aps¶õ_x000F_Ñ_x000B_AÜu·5F_x0005_A%o|¨á_x000C_AúîàËL_x0019__x0010_A¾6.v¶._x000B_A_x000E_`ªlÞm_x000B_AâX¡y%W_x000E_AÛ_x0019_(t3_x000C_AsÚµV_x001A_ë_x000B_Az"Têõ&amp;_x000B_AS_x000B_+)øa_x000C_A_x0004_Ê"Ç&amp;`_x000F_Adµ_x001D_yÌ_x000C_AE_x0016__x000B_¬¼_x000C_A¹ãn:Ó·_x000C_A=COi´_x000F_A}_x0019_f-õ¯_x000C_A_x0001__x0003_¬=hgù+_x000D_A9o_x0002__x0013_¸[_x000C_AÎ9gòë	Ay¨¤ö_x0003_Ar¡È_x0002__x000D_A5}_x0016_M_x000F_Ag¹·_x001D__x0012__x000D_Aä_x0001_æm¬_x000B_Aä¨UÔÕ_x000B_A^ÂÐã_x0003_AíæÈ_x0012__x000C_A2u_x000E_¨_x000C_A |NëPñ_x000D_Aë=E½_x0003_A;_x0013_ª&gt;_x0010_Ë_x0003_A³_x000C_H_x0011_Æ_x000C_Aô%ñ/z_x0003__x000D_AÆ_x0007_»ú_x0003_A~_x000E__x001A_._x000B_Aú_x0008_Év±_x000E_AÂzEÇÆ2_x000F_AîÝÆ|(_x000F_AÜØwo_x000E_A_x001D_iÌ_x0018__x0019__x000B_AøV¾LWM_x000E_Aeå¶î8_x0003_AYà~¶	_x000C_Aºó_x000B_Â4_x000F_Aö½65¨_x000E_A_x0015__x0005__x001E__x0010_6È_x000C_ALØ£W2_x000B_A~FÞ9_x0001__x0002_t_x000D_AØÔÅ_x000F_ð_x000B_AWÚmÊÃ	A®_x0001_Õj^ª_x000C_AÂÛ«å_x000C_AgKõ\5_x0010_At_x001C_Ð"ki_x000D_A_x0001_I¹Ý _x000E_AÀ%_x000B_P]_x000C_AòOëw½_x000D_AUåGÌ_x001F_-_x000D_A_x000B_]åñ¬d_x000B_APÛ77YU_x000B_Ap_x001F_¢_x000C_A¸_x001C_öçEµ_x000E_AÂ­±Û[å	AùP"ëÕ_x000C_Aê³ñ_x000B_AD9Ö_\_x000E_Ay%S¢äm_x000D_AF`æ£mÁ_x000C_AtJ½Ä_x0014__x001A__x000F_Aµ«{_x001F_Ö_x000B_A±û8_x0019_ÁÂ_x000C_Aþ_x001C_wç_x0002_Y_x000D_A®_x0007_Ç¼(Ê_x000B_A¬Óÿ_x001C_$®_x000D_A¼&gt;îÝá×_x000D_A0½ÍX_x000E_A_x001C_ºci{&gt;_x000E_Aåýuðá_x000B_AÑv_x000E_´_x000C_A_x0002__x0004_±J´FØ_x000B_Asg%EiÃ_x000B_As+O÷D_x000D_Aìå_x0003__x0008_¯_x000C_ACY.&lt;aR_x000B_A¨ÿâì£_x0004_AÞ_x0014_CÔ._x000D_AÛ_x0012_Ë"_x0001_Í_x0010_AÆ æà_x000B_Aj|.ù_x000C_Aqd¢×hð_x000B_ApKR_x000F_kû_x0004_AdD/6O_x0010_A«m8Ybv_x0010_A_x000D_zU(Å_x000D_A_x0007_b_x0014_çG_x000E_A§ëÚùÈ_x000D_AQ:Ñµ~_x000D_AæO3ë"_x000D_Asâ_x000B_û_x000D_A.¬_x001B_þM_x000C_A"G&amp;÷F_x000C_A¿gÝ2,ê_x000C_A_x0010_&amp;a±íÖ_x000E_Aþ1_x001F_¯B_x0006__x000E_A¡ÚÈ|È_x000C_Ac\dE_x000D_A)w|	ÍÌ_x000C_A$3O_x0011_ob_x000D_A"_x001E_ì&lt; _x000E_Aß!S*¿©_x000D_A&lt;&amp;_x0001__x0011_n_x000D_Af»vÙj9_x000F_A_x0013_û_x0007_Aù_x000C_ATH¶eTn_x000D_A³_x001D_¸^M_x0014__x000E_AI_x0008_Ó*_x000E_AQ´mþ_x000C_A£_x001D_ñÝ¯_x000F_A¸_x0002_Ð¶7_x000D__x000E_Aì|öº_x000D_Aj2åd)_x000E_AfÈY_x0003__x0010_Az[b·]Ø_x000E_Aò×8OE[_x000D_ArFçÆ_x000B_A¦ºPu_x000F_É_x0011_Afa}­Ó_x000B_A¹Û-ßhÙ_x0011_AìÊ_x001C__x000F_ª_x0006__x000D_AÑ_x0004_ÇpÃ_x000C_AuëD!I_x0008__x0010_Aâ@½_x0006__x000F_Aâd3³_x000F_AµñùeM"_x000B_ApQ}¹ì_x000C_AÃGÉ_x000C__x000E_Að¸:î\_x000B_A+Äuü·ï_x000E_AX=¾&gt;ò?_x0011_A_x0003_øUý8D_x000C_A_x0005_JH8l_x000C_A_x0001_èÛ	A_x0001__x0002_¼¦?Þ¥_x000B_Aü_x0014_F-_x000D_A'Ç¢Nz_x000D__x000F_A«&amp;¥_x000E_ADEðNÉK_x000E_A¢ Mr¶_x000B_AãX-àd_x0010_A¸­Ìñ ×_x000C_AK&gt;£_x0002_ªà_x0002_AÉü².ËÕ_x000E_A_x0007_½Kw_x001F__x0002_A&amp;_x0012_n±ø_x0008__x000E_Aj«w_x0013__x0017_°_x000D_A_x0017__x001A_4æÜë_x0002_AjÜE'ðè_x000D_AMoÁ nÿ_x000D_Aaz¡ÈS_x000E_A.A¢D_x000B_Aå6Û_x000F_ã_x000C_A(_x0010_ñ_x0003_0_x000D_A,Õ_x0011_ÜÏì_x000E_Aâ_x0010_Ä±÷å_x000B_AÖ¶6½Vn_x000C_AB_x0016_:,ÿZ_x000B_A©·âj_x000D__x000B_AÒø	d¸_x000F_A&amp;×þ¡Ð_x000D_A­p4:&gt;ª_x000E_Aó¼£Ùö_x000D_A8~!·±'_x0010_AÚ_x001A_c_x0003_òí_x000E_A_x001C_Ì_x0007__x0012_°I_x000B_AqB n_x0015_~_x000F_AÉ£ÛOl_x000D_A?A[ªÌ_x000D_AqáR.¯_x000C_AÛ3£!¡_x0011__x000D_A²_x0005_½â_x000D_¢_x0010_AøX_x001B_Âº/_x000D_A1º[Bª_x000B_A¨EH0Û	A$VA_x000F_AÜÌEõë_x000C_A_x001B_ÖÍ_x0005_#Í	A&lt;n¥=_x000C_AÆZ _x000B_Aæ_x0004_faÝÔ_x000D_A5XêqO_x000B_A_x0002_¹æ_x0004_ý_x000D_AMLÙ_x000D_Þ_x0014__x000F_AèÚé,_x000C_A¬ú_x0014_Ö*b_x000D_AL¬HÑ~ _x000D_Ar_x001F_&lt;¿@_x0017__x000E_AþÔÚI_x000D_A`¨0_x0001_L_x0018__x000E_A¥:·8î	AiäðÝ_x000E_A_x0015_]_x0014_&gt;_x0006__x000D_Ax_x0015__x0008_F_x0003__x000E_Aÿá3¥ói_x000C_AïüGTé_x000E_AI%¦¡¯_x000E_A_x0003__x0005_3w_x000B_AURBÜk§_x000C_A×ùpG_x000C_Aõf_x000E_[ÿÉ_x0005_Avë#_x000D__x0018__x000F_Aq¢;øM­_x000D_A_x0014_;ÁK_x000B_A_x0005_È 7S_x0005_A_x0002_Ë]_x001C_z»_x000E_AQü!«x!_x000B_AY¿¨ ¸/_x000B_AZ¾6_x0003_:_x000E_A0å¦l_x0016__x000B_A*_x0017_¾_x000D_AVï_x0018_õÖ_x000B_Aµ@i&lt;úÉ_x000F_A_x0001_½o_x001E_±_x000B_Aý'Và)è_x0010_A_x0004_ùÀÌ{_x000E_AÀ¾²&gt;G_x0013__x000D_A*ËYE_x000B_A¾Oì_x000C_A¸Z·°ì8_x000C_A2.±_x000C_A_x0005_vÓýO_x000C_A_x0012_½ _x0003__x000F_A_x0016_,ºþý_x0005_A;¾¼Õ§Q_x000F_A_x0006_+ýÊÔ_x0005_AÏk¶û1_x000E_AFð¥B_x0006__x0010__x000D_AÜ/_x0018_È_x0005__x0006_[S_x000D_Ayáw_x0001_ _x000D_A73éx§_x000F_A;P¬î_x000F_AÞÖ_x000E_zÜÿ_x0006_A*_x001E__x001F__x001B_yÂ_x000D_A(é­÷_x0006_Aê2PÅ_x000C_Aa^V_x0010_ü _x0010_A&lt;&lt;^_x001C__x000E_Aë_x0007__x0018_S_x000B_AÁÌ_x001D__x0019_9	_x000B_AÐÐo|¸_x000D_A6_x001E_ã¸B_x000F_A_x0002_È\$T_x000B_A®ó+Ýeé_x000B_A_x0006_Tà»î`_x000C_AÞ³CÕ¡J_x000E_ACÜ_x0003_¹¬	AXq_x0008_Êý_x000B_AdõÓ¸_x000E_Aá_x001F_ôQ_x0013__x000C_AÙ_x0003_oU| _x000C_Ah_x0001_c«ØÛ_x0006_A_x0004_Gbî*¥_x000C_AB(¡Ø6_x000F_A_x0012_þÏ¶;*_x0010_Aî JÒF~_x000E_AóÄx9 _x0010_Aûzi_x000C_ABGxä_x0006_AZ2J+s_x0003__x000E_A_x0003__x0004_\bn_x0018_±x_x000F_AHÒA[äÏ_x000B_Ank¥R_x000C_AÅ_x0012_ÈPì_x001B__x000F_AÔV3$m_x000B_A¡%ÃÊw_x000B_Al§êßv6_x000B_AÛm_x0019_d[_x000F_A#OáN(}_x000C_AØ¤úc	_x000B_A§þY_x0006_)_x000B_AûÀô_x0012_7_x0018__x000E_AN_x000E_Aj}u_x000E_Aë_x0019_q|'2_x000C_A ëÎÓ*'_x0004_A_x0001_7ªôy_x000C_A%À\,p!_x000E_A vâ¶]0_x000E_AU^e`_x000D_Ao_x001D_ìØð_x000D_AÚ_x0012_P_x0016__x000F_Aô8'î6_x000C_AfÁáËpâ_x000D_Aô!À©_x0019_m_x000C_Am&lt;2Jl_x000E_AElÈ_x0002_Z_x000C_Avk_x0015__x0004_¦$_x000C_A_x0012_3h."_x000D_Ac2¹«_x000F_AJ³¢Òÿë_x000C_A·KÍ§_x0004_AÒ_x0019_´_x0001__x0002__x0012_³_x000B_AîAÎ_x0008_ì_x000C_Aúë	ä¹_x0002_AUI&gt;_x0001_]_x000F_AA&amp;£·_x000C_A³þ:Æ__x000E_Aä]@¼É_x000C_A_x001E_K_x0013__x000D__x000C_A_x001B_ü_x000C_ïK«_x000C_Aás}M©_x0018__x000C_AÐ_x000F_Ö®ÅÆ_x000C_A²O_x0019__°æ_x000C_Ahk~qØ{_x000D_A_x0013_%&gt;²¼_x000B_A@_x0014_i%N_x000C_AÔ·l_x0017_`_x000E_Aº÷_x000E_Îb_x000C_A)Ü´A:_x000F_AÜY[s_x001D__x0017__x000F_A	_x000E_¨kf	Aôÿ8qe_x000B_A(&lt;$EMÄ_x000D_A©=ºÒ¸Ê_x000B_A_x001F_®-«P_x000D_Aä²lî(_x0002_AnpëV_x000D_AT_x0010_©Z0_x0002__x0010_Aè~cã_x000B_AË³ÈÚ$_x000B_Aæ9¯.û&lt;_x000C_A|ãMµb°_x0002_A¤_x001B_ÏÖ£ü_x000E_A_x0004__x0006_½Ç_x0002_ØqÎ_x0006_Aá\Ó¥_x000D_Aó¢çlÎ_x000F_AÉ¾ÇcèÄ_x000E_A4z²¡_x0006_A_x0006_AÐ~úT®n_x0010_AAðøñ	A_x0014_ûÆ4ª2_x000C_AdèÁfÇ_x000F__x000F_A5_x001D__x0012_¯ý_x000D_ASåf{T¬_x0006_A«@UL_x000D_A?CÌ\px_x000E_AçX@G_x000B_¿_x000D_A¤ë_x0014_0&gt;#_x000F_A(ñ8ì_x000C_AwèÔ_x001F_.:_x0006_A;lJR­µ_x000D_AØ_x0016_Äàþ_x0018__x0006_Aì'mü_x0003_!_x0006_AT+Íúé_x000D_A9ö¶_x0002__x001F__x0006_AEâ$Q _x0006_A¥u0¢_x000C_AXE9íJ_x000C_A_x001C_¤Ì_x0001_¡_x0015__x000E_Am­$_x0012__x000D_A¶±Û+Î_x000B_A"cÈ¶_x0005__x000D_A\_x000E_Ú{¦Ó_x000C_A_x0011_³W½¶Þ_x000E_A2âhÎ_x0001__x0002_t^_x000D_A3ÙÕP_x000E_A|&lt;:G§_x000E_A­A7ÚDþ_x000D_AÍÊmdÎ_x000D_A_x000C_Î=R!x_x0010_Axÿr_x0010_AHÍôÛ;¢_x000B_AJí!_x0002_Aª]ú_x0016_ø_x000B_AÒ#gÑÀ_x000F_A_x0011_ùW³­Ò_x0002_AÊBäw{Ü_x000B_AD_x000C__x000F_iÎf_x000D_Að_x0007__x0017__x000E__x000D_A_x0001_°àó_x000D_A5Mg¡_x000C_Ì_x000B_AWW#Ä_x0003__x000C_A_x001C_J_x0010_ä_x0003__x0002__x000B_AëX_x001D__x000F_¨B_x000D_A´éh/÷v_x0002_Að_x0016_ÙË]þ_x000B_A_x000B_dÆç(_x0015__x000F_ALIdW¤_x0002_APþt ²=_x0002_AÖÏ/öfÞ_x000C_A!Æ_x0015_Ð_x001E__x000F_A"âý`B_x000E_ArØ_x0019__x0007_a_x000E_AD¼½Å¶¯_x0002_Aæ_x0019__x0004__x0018__x000C_p_x0002_A%_x0013_xÆ_x000C_A_x0001__x0002_Ô&lt;ªÈW_x000E_AÐìÇdU_x000C_Ae½^Tw[_x000E_A_x0013_,;hô_x0010_Aº_x001B_	_x001C_·o_x0010_Aï-6òèC_x000D_A2VÖû_x001D__x000E_A_x0015_g g·_x000B_Ab_x0014_g*ö}_x000D_A1Tì{_x000C_A¥àñçV¡_x000D_AÒ¬*3Ý_x0012__x000E_A	§r_x0013_g_x000C_AÈ=¬_x0002_H_x000F_A^¶_x001E_wøj_x000D_A¥¶_x0008_T»_x000C_AvKÿ_x000F_Ax xå¹V_x000E_AÔ-½_x0017_x_x000B_AÉ=ñ.DÝ_x000C_A©/33_x000B_AÔÒ¤dÈ_x000F_Ai³÷ýR%_x000C_AøûGÄB_x0003__x0010_AF FEà9_x000C_A-»ú+Y½_x000B_A_x0018_±y=_x0010_A*Åá_x0015_ß_x000C_A&gt;_x0019_dÛè_x000B_AôôaµW_x000B_AA_x000E__x0001__x000C_Au&gt;N_x0001__x0004__x0001__x0004__x0010_A4_x000F_é_x0012_¼_x000B_A_x0008_±¦ñ¸__x000F_AW×å£IÞ_x000D_AdKù?ÞÐ_x000C_AWSµÜ~_x000F_AG¬_x000C_ úì_x0004_AyE_x000C_A|ë¦`Àg_x000C_A·åâV_x000B_AyªFÙw-_x000B_AjSã È%_x000D_AÎ·Ií_x0011__x000F_AÐskS_x000E_A_x0011_çà¥_x000B_AZ]×ëä_x000C_AÁo».ñ"_x000E_Aàö1â+Ð_x000B_AûY_x000D_Aí_x001C_«J=-_x000E_Aû.@´_x0010__x000D_AzÒáô_x0002__x000D_AÆ4_x0005__x001D_`Ð_x000C_ATQ-ð«-_x000D_AÖ*Â_x0019_ã_x000C_A&gt;D%5ñ_x000B_A&lt;mè{_x0007__x000E_A7?_x000E_¬ö_x000C_A&amp;_x001B__x0003_a±ã_x000C_A¤ßQ!&amp;_x000E_A¬Õ-Av_x000E_AÎù¸_x001B_ñ_x0004_A_x0003__x0004__x0019_~W!w_x000D_AÝ~(§_x0015_D_x000B_AnFÖã_x000E_AÕ5Æ´_x000E_Å_x000F_A_x0015_4dèÇc_x000D_A]¢¾Õ6"_x000F_A_x0012_`õì©_x000B_ADºÆB_x000B_AN_x0002_â_x0017_=d_x0004_A_x0008__x0017_Í*9_x000C_A_x0014_õ_YåÇ_x000E_Aß_x0001_¬_x000B__x001C_|_x000D_A]X®]_x0002__x0010_Aw÷èÖq_x000C__x000C_A!íöûÂO_x000D_A8¼·Þl_x0010_Ab_x0014_ù_x001A__x0005__x0010_AY¹±¯_x000B_Aðtá±_x0004__x0019__x000D_AÒk3PÓÃ_x0004_AÏ9'Eáj_x000E_A_x0012_óµO_x0014__x000D_AájLkß_x000B_A^ï*Ê-ä_x000D_AK_x0006_PkÌ_x000D_A0ô´#_x0019__x000C_Ab48U_x0010_A·_x0007_g*Ýú_x000C_A¾´*íÕ_x0004_A_x0013_-a_x000E_ø_x0004_A@=»ÅÔ_x000F_AÅ«ìU_x0001__x0002_µß_x000B_AYùâ_x0015_³7_x000C_AÞ_x000E_X_x001F_øÙ_x000E_AÀ±Fö`_x000F_A­2pos¸_x000C_Aì"B¥»_x000C_Ar_x0007_é_x0006_ë_x000C_A¬Tî_x0017_À_x000D_AæúÖ±Ð_x000E_A6:ÜIÐs_x000E_AfýéGÊ_x000D_Ak÷a¥xÓ_x0002_ApmÊjÂ_x000B_AÔqÒÖ5_x000D_Aµg_x0016_o5_x000D_AJVëF§_x000D_Aböê/_x000D_A;Ï}¯M½_x000C_Ah­_x0002_Ú_x000B_A´Ö0y0_x0002_AZÂ0&amp;4Þ_x0002_AXâ`Õö_x000E_Ah³e6RÖ_x0002_AhÚÚU#_x000B_AdV6Ü5á_x000F_A½­ÔÅPk_x000C_AÎ¼Ù¨«_x000C_AøL°_x0015_5_x001C__x000D_AëáFíÚÑ_x000C_AÙ»_x0008_ê¯_x000B_ALr_x0016__x0007_G_x000F_A@ÀÄ»Ûÿ_x000C_A_x0001__x0002_Üww_x000B_þ¢_x000D_Ao0Ïßy_x0010_A½§§é_x000C_Aª]÷¼ô_x000B__x000E_A,#ûVyù_x000C_A(1¬fÚ_x000D_A_x001D_@tKóW_x000F_AüYÏ_x001B_e^_x000C_A_x001B_9FN?"_x000E_A_x0012_ÙU&amp;g_x000B_A_x000E__x0017_±ÓóØ_x000D_A_x0003__x0007_cæ³_x000C_A)æ9A_x000C_AÄÿúµ-þ_x000C_A¿º¾è?×_x0002_AF+µ#_x000D__x000C_A¾_x0002_±_x0017_f(_x000C_A±_x0002_E¤_x000F__x000B_Añ_x001B_._x000D_A3»wl_x000B_AE_&lt;_x001C_©_x0002_Aô_x0014_[¨_x000C_A÷oE@_x000B__x000D_A/z«D	3_x000D_A¾ÊÌ=Ú_x000F_APCc©3_x000E_Anqd;@_x000E_Aÿ_x000E_¢íÝ_x000D_Ao&amp; &lt;_x000C_A__x0010_WA,_x0002_Ae´¢_x000C_y_x000C_AË©à_x0003__x0005__x0001_¼_x000F_A_x0005_Ëf_x000C_e_x000B__x000F_Al»yuÚ_x000B_ADÒtt_x000D__x000D_A° L+Ún_x000E_AÈÂô!sÃ_x0005_Ap.k_x0015_­_x0005_A_x0016_ä"=ù_x000E_A§T_x000B_*Ò_x000D_AµA£KL_x000F_Apê:¹_x000F__x0005_A_x000E_bO`.z_x000B_AáC¦ï_x000E_AG_x000E__x0002__x0001_3_x000C_AÓ_x000C_YÅ_x000D_q_x000E_A]0ùÔ6_x000D_AÅþï4¿_x0005_A3ã_x0004_ÇÀ_x000B_Aä`y_x0008_¢X_x000D_A&lt;HSÛ\_x0010_AhäÄ-¢O_x0010_AMÇGË;_x0017__x000B_A¹õ9Ø_x000D_A|{/¤_x0019__x000E_Aô _x001B__x001E_,¥_x0005_Arùµ7_x000B_AÏqøg­_x000E_A¶æ	ø_x0012__x000B_A8tÝ_x000E_ÇQ_x000B_AhìÛJl_x0010_AÁ½vv`_x001B__x0010_AR_x001A_V$ìj_x000E_A_x0001__x0006__x0006_Á_x0014_VïÂ_x000F_ALD?_x0017_;_x000C_AB_x0015_´;_x0006_A¢¿_x001B__x001F_j_x0015__x0010_AÕÓøu_x0004__x000C_A¾÷öS_x0019__x000C_A²M×î_x000B_AÉFP¦}}_x0006_AÅ_x0002_BO_x0008__x0006_A È¦ÐtY_x000F_A(¹Zd¸_x000D_AÞj_x0005__x0014_Q_x000D_AJ9ý_x0003_þ_x001F__x000D_Aä/?_x001D_s_x000C_ALH_x0017_ä_x000C_A_x0007_¢f]¦_x000D_Aâ,Öâ8_x000E_AÎ_x0012_Î¨YÓ_x000D_A_x0010_ö_x0005_Øð_x000C_Aÿ	Öaí_x000E_A_x0014_Oî¹_x000E_A_x0019_ÓLÅ_x000E_A³= h*_x000C_Aô¦ÛÝé¥_x000C_A.ÿ\0ò]_x000B_ASk_x0012_Ý¹Ü_x000C_AÍ_x0014_¿_x0013_¸_x000E_AÎec1©_x000E_ADUû_x001D_iÍ_x000E_A|óhá®f_x000F_AÓµæGB_x0001__x0006_A}Î=_x0001__x0002_¾´_x000E_Au*O_x000B_AKÈ:(6_x000E_A6$}B_x0005__x0010_Ag_x0010_Ób_x0019__x001B__x000C_A7N´Ý_x0015__x000B_A_x0008_#/ò¿_x000C_A§Ë1èÓ_x000C_A¼ñµ'_x0010_AÃW¥Fo_x000D__x000C_A_x000E_WK¸_x0018_5_x000D_AÂìïæÝ¢_x0002_Aáþ_x0005_´_x001C_Ö_x000C_A9 _x001F_5)_x000C_A~_x0008_Ûâ	A_x0007_©E¤¶\_x000C_AÇ_x0015_ñ_x0008__x0002__x000D_AÈÙ%XuR_x000F_Aj_x001B_Áàâ¬_x0002_Am*_x0014_~$Q_x000C_AÓõÖC^_x000C_Aõ_x0005_ß_x001D_^_x000D_A½*F{½3_x000E_AÒb±¢_x000B_Azem	P_x000E_Aèé_x001F_ÃNÄ_x000C_AONõ_x000D_AÈ|Vö_x000D_Aþi8_x001F_ó_x000F_Aûm$jts_x000B_AJ_x0018_Â«É_x000E_A¥a0Qé_x0002_A_x0001__x0002_~¯áV_x0008__x000D_A±¸SmE_x0002_Aº_x0015_oÃë4_x000E_A¾15_x0002_à_x000F_A})÷5ý_x000C__x0010_A#ÔÐ³Fû_x000F_A_x0010__x001E_§_x000E_AFH²_x0003__x000C_)_x000D_A§ú_x0013_:Y_x000C_A3Ö_x0018_¤`D_x0002_AKÅU(_x000D_Aá2Nø&gt;Q_x000D_Aôë¥Í§__x000D_AD!vÞN+_x000B_AøfÂJ_x000B_AÜ¦_x0016_ö_x0002_AÜM÷B_x000F_AÉÄ®_x0004_§_x000C_Aû#9xÕ_x000C_A÷Øûö_x0010_¹_x000C_A ST_x000C_Bï_x0002_A_x0014__x0010_P®c_x001B__x000D_Aq&amp;_x001F_ØBè_x000D_ASv£O_x0015_£_x000B_AÜ_x0015_rz_x000B_A¸Ð©_x0002_ALkùD_x000E_AØ×gw_x000B_AJ,ãAå_x0002_A6úAUÌ¬_x000F_A¬wä_x001E_F_x000B_A´â:²_x0001__x0002_eª_x0002_AÙõVº¬t_x000B_ALÙÀÎË¡_x0002_AðÁ§­_x000C_AÓ5ªÏÆ[_x000F_A|_x0005_Ì¥Ëæ_x000B_A]+.4_x0014__x000C_A_x000B_õvJ_x001F__x000B_AXdÜD0_x000D_ANG_x001C_ñ·t_x000E_AÅ	qeÐö_x000D_A_x0013_«XËø_x000B_Aö©ÙÌÙ1_x0010_A"*z&lt;_x000D_Aâhav%Ç_x000E_AÐjlC°_x000C_AÈqe5;_x000B_AèTLðð_x000B_Aã¯.Â!ò_x000E_AoL_x0015_-]_x000E_Aeêü7_x000E_AºÐPÀR_x000B_A!HË$_x0014_m_x000E_Aq;½§ôÑ_x000F_A¬û_x001E_ítz_x0002_ABÍÊ%¢Ð	A_x0003_ðS~9_x0002__x000E_A(_x001B_NÐÖ_x000C_A_x001E_xÞ!o_x000C_Ad'_¡f_x000E_A_x0016_Ë&amp;ÆÐA_x000E_Ax_x001A_Ê_x000E_A_x0002__x0005_¸qvèJ_x000E_A_x0002__x0010_ ÏÊì_x000F_A` _x0011__x0001__x000F_A_x0008_Ú*s_x0001__x000D_A²twÜ_x000C_A_x0013_8k*Ó_x000B_AwØý»Ô÷_x000C_AÛDá&amp;Öq_x000B_Aðåç`pL_x000C_A¶øÚ¿_x0006_~_x000B_AÞC9Y_x0003_b_x000B_A7yÖ_x0013__x0010_ANh6M5ü_x0005_AhGà6{ø_x000D_Aµü«_x000B__x001A__x000E_A0Ò_x001A_íH_x000D_A¨xÝÙp_x0004__x0010_AÁøC_x0011_x_x0010_A(A·\Aü_x000C_AåáÛZæ_x000B_A _x0001_Ùö_x000C_Aã!ý¸Í_x000B_AÅ&lt;»ë_x0005_AÄXç¹_x000C_A+É,ÊZ_x000F_AÖþíºÄ£_x000C_A#E_x0012__x000C_-_x0005_AÌüõp:_x0019__x000D_AþQ_x001A_©_x000B_A#!5j_x001D_­_x000B_A5pæËò_x000B_AY_x0018_	_x0001__x0003_ýï_x000D_AÚAùÏ'_x000D_AIk0Ã_x0019_Î_x000B_A¼Óy{16_x0003_Aî_x000E_Á _x0007_Q_x000B_Aô_x0011_U_x0004_÷	A_x0018_¥K_x000D_A,ÛuÇ¶Þ_x000F_AÞ±2º_x000B_A'N@!-V_x000F_AÊª[R3_x0007__x000D_AÖ&lt;´AXõ_x000C_A_x0002_à_x001E_k_x000F_Aln_£ô_x000C_AjM+Nê®_x000E_AÆ}òù²_x000C_AÙ!6_x0015__x0003_Aµ:Ý¨¿A_x000D_A(ªÓe´_x000E_A*_x0016_jJ¯_x000C_A"_x001A_7_x0004__x000C_A¦ýOñ{(_x0003_A¿ÃgWê_x000C_A-Þr9_x001B__x000D_A¹4×_x000F_AM_x000C_d _x000B_Alµ§F¶_x0003_A25]7ó_x0004__x000B_A©$40·s_x0010_A%çÞÇ*_x0003_AÎJ1Â'f_x000F_A¬!_x0017_Qf_x000C_A_x0002__x0004_S_x0004_MÒ3_x000D_A&gt;Lx´A©	Aö_x0006__x0012_z_x000C_A_x0016_s¨A«®_x000D_AN^p´y_x000C_Apãæk_x0005__x000D_AÝ}n§´Ì_x0010_Aê_x0006_tus³_x000B_Aú=8¤®_x000E_AÐÙàÇë_x000E_AWÍê~Ø_x0004__x0011_Ao_x000F_Cnf§_x000F_AÕ4Ô»_x000E_A}É,_x000D_A[¡3_x0015__x0013__x000F_A&gt;ÓW_x0018__x000F_ä_x000E_A3ó_x000F_»ð_x0017__x000E_A_/jLñ«_x000E_Ax*aÈZ_x000C_A$w÷vFà_x000E_A^1^ß_x0003__x0010_AÿpC"è_x0010_Ayi_x0018__x0005_R_x000F_Ah_x0003_q1¡_x0010_A`o&lt;Çj_x000F_A_x0001_%Ì;_x000F_A&gt;_x001D_8Î_x0010_AÑÇ7?¨_x000F_Aãñ_x0017_ªL_x000E_A_x0010__x0015_èö×Õ_x0010_AbC¹JuU_x0010_AÂh	_x0019__x0001__x0002_LÕ_x000E_AZ_x0015_áGR_x000E_A:r®Î_x000F_AtßäËÜ_x000D_AËÆÛ_x0015_w_x000E_A&amp;&gt;ãAñ_x000D_A¯o_x0015_î_x0011_Aî2pï_x000F_AÜÐ_x000F_Ô¢_x000C_AèèÔ§_x000D_Açï©Ô_x000E_AFC{õÚ7_x000B_AÄ²q¯_x0010_A\ÆoÁ-_x000E_A_x0011_4øD"_x0010_ANìà_x001B_û_x000E_AÃQm{üZ_x000E_Ai	µ_x000F_AM(øÑ(Å_x000C_A¶(?j®__x000B_A©ôUH6j_x000D_A(Ø_x001F_d¨_x0010_Aþ_x0017_Oå¨_x0010_Aæ_x001B_Vé_x000F_A8x_x0019_I!d_x000C_A$'`Vª_x0010_AËãuM¤c_x0011_AJYTV_x000C_AÔÐ_x0017_:_x0001_Æ_x000F_Aò¾3hE_x0010_Am+_x000C_=Nõ_x0010_A¬ï!¨æ_x0010_A_x0003__x0006_£.+Á_x0008_¤_x000E_AÅ3ö|±T_x000D_AaÜo±n_x000F_A®¬~c¨_x000E_AÕàÒ½ Ê_x000B_AfäÉv_x000E_AÞæöXa_x000C_A­pÄy_x0016__x000E_A3_x001F_7_x0005_þ_x000C_A­Í-¶Eì_x0010_A_x0015_ß·´0þ_x000E_A²xa@ÙN_x0010_AüõKÜ´_x000F_A³_x0003__x0017_	·_x0004__x000E_A.Q(ÅÈº_x000C_Aë»±nw_x000D_A[dX_x0002_å_x000B__x0010_AS6¢õf_x0010_AHÝa_x0003_w?_x0011_A_x0019_ú__x0015__x001C_Ö_x000D_A/1³5¹)_x0010_A_x0002_¨7c«4_x0010_AÚÌ_x0001_c(_x000E_A_x0003_GîþL_x000F_A&gt;ê_x0013_bU_x000C_A¦_x0019__x0002_2_x000E_A+ÝÑrÂo_x0010_AäRÀ7m\_x000F_A([À_x001D_T_x0010_Aâ-_x001D_`Z_x0011_Aå±Ôp_x0018__x000E_AW_x0015__x0003__x0006__x0013__x000C__x0010_A;ÏÉ÷ð_x000D_Aâµ)èW_x0005__x000C_AØÿ_x0018_º_x001B__x0019__x000F_AÇVÂ£iÇ_x000B_A_x0003_ÞIÍ_x000C_A;_x0018_8:_x000F_A¹´Ø»&amp;N_x0010_AÖ|µðÄ_x0010__x000F_Ae,H_x0001_Î_x0010_A*ÐÄ-Òn_x0010_A/¹Â8H_x000D_AGÌà$û5_x0010_AåMîv_x0010_A_x0010_0¤­Øé_x000D_A«büxà._x0011_AÜÁ7fª_x000E_AÅnn|M_x0010_AÁýs_x0004_¨ç_x000D_A®U_x0014_L§_x000D__x0010_AÜßÀË_x000E_A!²­¸ó_x000F_A_x0008_Ì¢Ê_x000F_AÖ	_x0013_»G_x000F_Añ«_x000E_4_x000E_A8½_x0002_ô²_x000E_A.Ôþc%_x0010_Aä¶Ë1û_x0010_A_x0005_¼_x000E__·_x000D_A_x001A_H¡Ðâ¸_x000F_AFûLKèå_x000F_AM²3¯M_x000E_A_x0002__x0003_ÿÀ_x0001_3^Ñ_x0011_Ah¹ô_x0013_vê_x000F_A~që_x0003__x0019__x0010_Aåº[Ó½J_x0011_AêCBZ'¨_x000D_A·_x0011_cl_x001D__x000D_A«]¾HP_x0010_Aÿlð¥_x0017__x0012__x000F_A(°_x001D__x000F_ù_x000C_A0zµ¹ñ_x0010_Aæ&amp;_x0004_éæ_x0011_A_x0006__x0002_ì£µ_x0010_Ah@ÚÍ_x000F_A*+4_x0007_ÿ_x000F_AòÚ_s_x000E_Aní_x000D_V_x001E_¹_x000C_A-3¤½ê2_x000C_AooÈÇ_x0010_A_x0001__x0006_®ìC_x000F_Aî¯v_x0001_­_x0014__x0010_AíZúýR_x0017__x000D_Aï£ß¦Y_x000D_A@Óà¯_x0010_A ¶^_x001E_ãc_x0010_Aê$±q_x0013__x000D_A/.&amp;­_x0019__x000D_AÍ/öÛî_x000D_AÕh92B&gt;_x000E_A¿[_x0019_C4_x000D_A_x0014_öÞÊ_x001A__x0010_A_x000C_2X|Sâ_x000E_Aöµ8Å_x0001__x0003__x0018__x000F_AYÍ'íí_x0010_A_x0018_¤þ´_x001D_Ö_x000E_A«ÁÏYD_x0010_AµÁ _x000C_AOLÍ#Tþ_x000F_AÚä:_x001D_¿_x000F_A8É*o_x0002_A_x0010_A¤«__x001E__x000D_A²^®'¯Ï_x000F_A÷_x0019__x0004_Ù_x0004__x0010_AºX`A_x0010_AÊO)Ö®W_x0010_AZn5:ò_x0010_Aþë6áFW_x000E_AL_x000B_Rwî_x000D_A_x0007_wQ¢Ò_x0010_A]7õ·_x0011_â_x000F_A£_x0019_&lt;ü_x000E_A­i8$ç_x000F_A:)ñCu_x000F_A°ÐÑk_x000E_A¼l¼ÖdÜ_x000C_Aßxé;û_x000F_A$ÎlìÒ_x000F_A_x0007_ïXµU_x000E_A¨ôªÅãr_x000F_A_x0008_È_x0019_ å_x000B_AIâ*¨Íá_x000D_A!+Aéáâ_x000E_A_x0006_î_x001B_?s_x000C_Ae^Å_x0016_ð_x000E_A_x0003__x0004_nÊü@	_x000E_A9#R_x0002__x000F_A`´1mÒe_x000D_Aj_x0004_C÷_x000B_A&gt;Z_x0006_º3§_x000D_A¢;±[_x0015__x0010_Ad *_x0010_AZ_x001F_f]Ï¢_x0010_A¯Nm_x000E__x0008__x0010_AÝ«_x0012__x0010__x0005__x000F_A¶Âö2®_x000F_Aâw$_x0013_Sz_x0010_AlÃ_x0003_2ò_x000E_Aß	ô_x000E_AoÐ))_x000E_A¢&amp;îyã_x0010_AN¤úX_x0010_A8z?k_x0013_\_x000D_A&amp;ò_x0001_³¦_x0010_A÷Sn_x000E_&lt;_x000D_A¬øRÚ_x0011_r_x000D_A_x0001_vtª_x001C__x000D_AÈ_x000C_§W_x0010_A}Õagñï_x000C_AµÐSaôb_x000E_AFBJË !_x0010_A1_x001D__x001C__x0012_Ù_x000B_AÆ6Ps_x000B__x000F_A_x0008__#FA_x0004__x0010_A_x0017_û¤ß#â_x000D_A_x001C__x0006_u%_x0010__x000F_A³_x0019_$_x0001__x0002_vÎ_x000C_AnÂ2íL^_x0011_AÈÒ»Êb_x000B_A¸¨n¦2Ü_x0010_Aìt_x000D_È¶_x000E_A_x0005_Ømh_x000E_Að_x000C_p»._x000E_AâÂVé¼_x000E_Aæ²_x0008_và_x001B__x000D_APÄþdh_x000C_Av_x001A_ÚkºD_x0010_Aç&gt;Ï_x0015_cü_x000E_AP_x001F_Æl_x000B_AM©g§ o_x000E_AZ©9úý_x0010_A+$CÉg±_x0011_A2Cóß_x0010_A½_x0013_I_x001F__x000B_W_x0010_ANî£åO_x000C_APx|ÏÍñ_x000D_AsÆ	ÁÙ_x000C_A¸vA;F_x0010_Asð åØ_x000D_A_x0002_ic_x0001_b_x0011_AÊ¨_x001E_¶_x0010_ARKÜt»_x000E_AG+ZO_x0002_Ù_x000F_Aî©G_x0001__x0003__x0011__x000E_AÂÛ_x0003_7ËS_x0010_A[H¡_x000F_A99¥JV»_x000C_A[F"_x000B_A_x0002__x0006_øSß	_x0016__x000E_AÒ_x0004_Ãçß_x0010_AVà´ÇÕ?_x0010_A¸~)4_x0015__x000F_A¸_x0003_J{ÿ_x000D_AÇ_x000F_±_x001C_©Y_x0011_Aâ_x0004__x0007__x001E_l_x000D_Az_x0014__x0003_(Æ«_x000F_Ax_x000B_Ì0_x0004__x0019__x0010_AÒ¢_x0012__x0001_3_x000C_A_x001F_×ÄÒ _x0010_A_x0016_0_x0010_}_x0010_AaÓ_x0019_ñ¸W_x000E_Ay_x000E_uç8]_x000F_AÁ-,}_x0005__x000E_Aûä¥ûíG_x0010_AûìÁÂ¨_x000D_AL·Be_x0008__x000C_Aá¾Û@_x000D_Aé¾í99e_x000F_AhÑïÒ#a_x0010_A¦ Ð_x0002_|_x0011_AC¨_x0010_H_x000F_A_x000E_mxÜT_x000E_A¡V`½_x0010_A_3.ÝmÐ_x0010_A	Î_x0006_^_x000F_A_x0015_þÊÒõj_x0011_ABè9Ú£_x0010_A?WS£/_x000F_A767Ý_x0010_A]^_x0003_"_x0001__x0008_½O_x0010_AåÄC_x0006__x0015_u_x0010_A_x0005_T¾ÓÊ_x000E_A_x0001_û}FÈ©_x0010_Aø¢ _x0008_oC_x000F_A©7ù_x0007__x000F_AÃîð_¯_x000C_Aã½×òH_x000E_A¡Uö_x0011_Aøû_x0016_y_x0010_A*k&gt;ñ_x0013_u_x000E_A_x001A_*Ó&gt;E_x000C_Aãäj8_x000E_A_x001C_Á¥_x0003_ÂÅ_x000B_AdNñüiå_x000D_AÎ_x0003_ÒC_x000B_Í_x000D_AóÑºù3_x000E_AY4W»ô·_x0010_A:yEo_x0003__x0010_A·Ã_x0004_ÞÐ«_x0010_Ay_x0010_#_x0002_R_x0006__x0011_A½ö{ãÇ9_x000E_A­ðæ_x000B_8µ_x0010_Anår_x0019_À×_x000E_AB,­iâð_x000F_A#á5äºe_x000E_Aºs¤ÙÛD_x000F_A¾9ë¸Ø_x000F_Al}«_x001C_{_x000D_A(-0,6Å_x000D_A9:ã_Ú_x000D_ARja÷_x0010_A_x0001__x0002_î´S_x0015_ÎB_x0011_AnÓí§Ùø_x000F_A_x0012_FCP_x0010_Aºgõ_x001E_µ@_x000E_Aß¸_x0008__x0016_î_x000F_AÄèÑ'í_x000C_A®Í_x001D_sîV_x0010_Aúªsã_x000D_A¢Øð`_x000F_AýbèfS_x000C_AÓã4,±_x000F__x000F_AÛ#_x000D_?Ùo_x0010_A@ìì${O_x000E_A_x0003_¯­[_x0010_Awµ?_x0013__x0011__x000E_AdéàÜ_x000F_ABM_x0011_²_x0010_AZ®(_x000D__x0010_AªÑA_x000D_Ð_x000E_A_x000F_¤A _x0002__x000C_AÊÓ_x000D_¦_x000F__x0004__x0012_A·èb¾ë _x0010_A_x0004_hv_x001D_Ç_x000F_A^."«_x000C_A*býö_x0008_;_x0010_AiÇEû_x000F_A&amp;Æp_x0015__x000F_ALTë¾_x000F_A_x0003_âI|¶,_x000F_AzY~ÍÆ_x000F_A_x0012_wé_x000B_MÛ_x000D_Aôs	^_x0002__x0005_Q_x0010_AªÕXó!_x000E_A&gt;vUY_x000C__x0010_A£q_x001C__x0010_Aö(OMé_x0010_ALt µ_x000B_AúÎì«_x000B__x000F_A`6¯b é_x000E_Akó}|ë_x000D_A&amp;g_x001C_â&gt;_x000C_Aâöó_x0002_l_x000F_Ad¨_x0001_°_x0011_A!ÎÎâÐ_x000D_A_x001B_«Ú_x000B_Ï_x000D_A_x0005_Tµ®Z¥_x000D_Aþ¢½&gt;tq_x000E_A-'-F_x000E_Ao«^_x0010__x0010_A_x000C_¦@â¼_x0011_Aó;äx¶í_x000D_Azi9 _x0005__x000E_A^J_x0015_ÙT_x001C__x0011_Ax_x0004_Ç_x0012_y_x000F_A;õ±~_x000D_AI+_x001C_õ_x000E_AbS_x001D_2#_x000E_A#6æ_x000D_AÛ÷8¸`s_x0011_APãõUµº_x0010_AÆ_x0008_|=_x0003__x0010_A_x001D__x001F_À_x0011_Ö_x0010_A_x0008_]Lú¢(_x000D_A_x0001__x0007_2û¶F%_x0010_A¶ _x001B_a¬_x000E_A¾ð_x0008_T$_x000B_A\_¸µ~`_x000F_Aåà*:_x0010_A¿ïmö-Ò_x000C_A_x0002_iå_x0002__x0010_A­þ	S_x000D_AÕMa=X_x0011_AÐ	_x0005_ãr_x000C_A9&gt;úU_x000D_Aé_x001F_ßsÝw_x000E_A%Ï%þÜ¡_x000D_Apd@bQ©_x0011_A_x0006_ÿ#s_x000B_½_x000F_AùA3s8_x000F_Ac]¥NÜì_x000E_A-µ'zu_x0010_AA÷_x001F_°'_x0011_AË_x0004_Çö]_x000D_Aµx=ñqª_x000D_Aî^°ßZ#_x0010_AÓá^Ê±_x0010_AÆ-'Æ}®_x0010_A	 _x0008__x000E_K_x0003__x000E_A0b%fy{_x000F_AM'_x001C_îZc_x000C_A_x0004_¤D8£_x001D__x000E_AíÚ¶ä_x000E_Aù_x0010_;ËQ_x000E_A_x001C_5*d_x0006_h_x000F_A^2G_x0002__x0004_£"_x0010_AÝJ_x0006_åi_x000F_AãWË·?í_x000B_A·âp	G_x000F_A4ìy H_x0010_Aa_x0013_5&gt;I_x0010_AÑ®öA@¡_x000D_A6_x001B_Èj2_x0010_AæÍ»½k_x0001__x000C_A±ê3|&lt;Ú_x0010_AþXaúÇ9_x000C_Ac°'+_x0010_A_x0004_÷bÍ_x0001_ü_x000C_A³_x0008_Mþ==_x0010_AB»lõ¸u_x0010_Aæ²r_x0013__x0010_AtvÔVÌ_x000F_Az_x0014_àK_x0005_f_x0010_A_x000E__x0011__x0006_ÃÚÔ_x000D_A`mQ£°_x000F_AK÷bt9_x0010_A·ÚE¡_x000C__x000D_AÜû§sXî_x000C_AòÚ}_x0003_ø_x000F_AV_x0002_c_x001D__x0005_4_x0010_A!'õâ³_x0010_A¼D±ù_x0010_A¿è4K_x000F_A&gt;!_x0013__x0005_­_x000C__x000F_A¸_x0018_?z»Ì_x000C_AïÃ;êNv_x000F_A³ÎwFg_x000F_A_x0002__x0004_/î_x0013_»³_x000F_A_x0015_UÄô_x000C_A%_x0008_É']_x0010_AFÒÛÌáç_x0010_Aö r^²ç_x0011_A¬Ö:_x0016__x0010_AºævèÀ_x001D__x0010_A2:_x0004_à6_x0011_A&gt;Çhü_x0010_AÁ·ì²¤_x000E_A &gt;®\0_x0010_AªYI3ñ2_x000C_Ao_x0011_Ñ¢R_x000C_AÂpÑÔ&lt;¿_x000F_AökEGj_x0010_A,"Ú_x000C_:_x0011_A¾¯lÔÊ_x0010_A"Ê.¥_x000F_A_x0016_¼O;xó_x0011_A(}÷@ö_x000D_A$_x001D__x000E_nFm_x000C_A1Pl_x0001_å{_x0010_A8ïLöÝ_x000E_AÝKyW	_x000F_AVÀ_x0001_¯G_x0011_Aªÿè¹øï_x000D_AÉÒ_x0006_W_x000F_A¦PK-_x000D_Añ_x0003_§jC_x0010_A§@_x000F_ÿ#_x000E_AÐ×À´N_x000F_AÍ_x001C_M_x0001__x0002__x000E_ç_x000E_A(Éy_x0007_ñ_x0002__x000F_AØÒÊÚ[_x0011_A!ááìèï_x0010_A¿L`qe_x0017__x0011_A_x001C_¨MWè_x000C_AxIæ#V_x000E_AÂÏä(}_x0010_AuÚÜGL_x0002__x000E_A_x001C_FÌ_x001E_f(_x000F_AÛâ_x0017_ØWß_x0010_AR%às_x000F_A_x0007_±¬%&lt;f_x000C_AO_x0013__x001F_%®_x000E_AM;¡ä8,_x000F_AK_x001C__x0004_}Ý¤_x000E_AÏDÍ_x0017__x0006__x0010_A×Èÿ#_x0010_A»ù¯H@x_x000D_A(&amp;©P_x001A_/_x000F_AG_x0002_!U_x0010_A§je&gt;í_x001E__x0010_AÚJJ.zÓ_x000B_An_x0006_H_x001A_:_x0011_AG_x0019_US_x000E_Azõ(&lt;ý¬_x000C_Aú)/5/_x0010_A3DsÀ*_x000E_AZüuõâ_x0001__x000E_A%ÐÂ½Z_x000F_A'É¸Þ6å_x0010_AÝ_x0014_X¾_x000D_A_x0002__x0003_¶$Îì_x000D_A°Þ=_x0013__x000C__x000E_Aµy*_x000B_·_x000F_A^9ü:"_x0010_A¦/_x0004__x000D_A_x000F_¾_x0013_Áþ_x0011_AE}Í»2_x000D_A_x0014_èò_x0002_/_x0006__x000D_A=å¥6~x_x000E_A*wXÀå_x000C_AP¬5R_x0008__x000E_AþG_x000D__x0012_»Ø_x0010_AÊ²ðq_x0015_!_x000F_AöMòT_x001D__x000B_A{÷_x001B_ø_x0007__x0010_AÑR¹GÜ_x0010_A_x001D_oímq_x000C_A,hK¢_x0010_AA_x0002__x000B_véè_x000D_ATæ&amp;8Õ_x0010_AxÃàÈK_x000E_Aq³gã/P_x000F_A¸ÒÆ_x000E_A®½t,L_x0010_A¤)_x0001_ÊÚ_x000B_A¶&amp;ÜÝyÞ_x0010_A{óµZH_x000E_A Ç£®_x0011_AË*À¢q_x000F_A¤=Ë_x0014_R_x0011_AÌ_x0018_Ñl|_x000E_A¤û_x001F_ä_x0002__x0004_¥_x0002__x0010_A_x0008_óÞ.èD_x0011_AeÜ§%_x000F_A _x0012_Ö°_x0019_º_x0010_AÜ¤üD_x0010_A_x0002_¼¨ºtþ_x000E_AÔ_x001B_"x_x001F__x000E_ArôTJÛó_x000E_AõÚ	j0_x000F_AC¾Ij²Ú_x0010_A²râK²_x000D_A(_x0011_ñÛxÁ_x0010_A_x0002_²ºª_x001A__x000F_A_x0003__x0002_Áó¯_x000E_A!#QU_x001A__x000E_A |Yx_x000B_A·§wmùX_x000C_AñI[*_x001B_E_x000E_A_x000F_ð~]ð¦_x0010_Aæ_x0018_Xj¥_x000F__x000D_AQÙ}	HÓ_x0010_A§_x0001_Aa,_x000D_A/²É¡7_x000D_A¹__x001B_À_x0011_N_x000C_AB»,ê_x001D_¦_x0011_A²mF4}ò_x0010_AVW_x001C_²_x000E_AÓÖ_x001E__x0001_K_x000D_A_x0010_Xºké_x000D_ADß°_x001A_\_x000F_A)#Ô_x0014_[Ø_x000F_AÏ_x0014_FtL+_x0010_A_x0002__x0003__x0010_w£Þt¹_x000C_A_x000D_åþYß_x000C_AN_x0003_vm$_x0010_A®d4¢_x0019_Ø_x0010_Ab98)ÞE_x000C_Aí×?ç_x000E_A\Ü@z_x0008__x000E_Aå[ ,7_x0010_Afõ&amp;_x000E_Ag,!öh_x000E_AP$G_x0010_AJ*e_x0011_öø_x000E_A_â"ä5_x000E_AÃª_x000D_±}_x000F_A_x000E_Ú´dî#_x0010_A!Î_x0001_ëå_x0010_AVoEW¸À_x0010_AmäÚ_x000F_ó_x000E_AÆ×yU-Ù_x000E_A½_x0007_ð2?¤_x000F_AÂí9'ßT_x000C_A_x0003_¨ùÐf%_x000D_AQDî3!7_x000E_A½#¹5_x0010_Ab_x001E_utU_x000F_A!9¸}@³_x000C_AÝá;M_x000E__x001E__x0010_A°:_x0011_ni_x000C_AØ²ùÓ¥N_x000D_ApðêXêt_x000F_ApVZ`^_x000D_Am|d_x0001__x0002_þä_x000D_A;n¬	ÄÂ_x000B_Aûää­H_x0010_A²_x000B_¼F*_x000F_AÒ¦¡S&amp;k_x0010_A]ÚG0;·_x000F_AE¯_x0015_£_x000D__x000D_AÂ5¾ø_x001C__x000F_Aº:a&lt;_x001A_W_x000F_A®ë ì4v_x000D_A_x001E_}O_x001B_ì_x000D_AW_x001D_&gt;/¡_x000F_A_x0006_VG$_x001A__x0007__x0010_A_x0019_ý	´_x0011_A_x000C_SêÝóP_x000C_Aº½_x0004_MI_x000F_APÄ_x0004_¼ïà_x000C_A4«/Z&gt;_x000F_Afô´_x000C__x0010_AS£cµ_x0019_H_x0010_AnC_x0017_zd0_x000E_AÛ_x0013_~³_x0007__x0010_AZ_x0015_0)_x001D_|_x000E_AypÃ=6_x0008__x000E_A8VL?õ¢_x000C_Aûxs_x001B_	J_x000F_A_x001C_ªÍ_x000F_Û_x000F_ARxÔ_x000E_AëùRd_x000D_Aèñv_x001D_û~_x0011_A³U_x000C_0_x001B__x000E_A|M,í_x0010_A_x0001__x0004_½ú_x001D_Ô}þ_x000D_A_x001B_[°_x000C_AGdiNúP_x0010_ANl	ñ£A_x000F_AÇÿ«1H»_x0010_A´¬Õ_x000D_A4Va¦_x000C_A_x0005_ãg_x000C_A_x000B_ !,»_x000F__x000E_AúY+èÉA_x000E_AHÛ÷ÝIÍ_x000D_A;ûó$É_x000C_A¾Ó"_x000E_A­¬À_x000E_u_x000C_A&gt;êu]_x0015_¬_x000D_A+/ê1å¢_x000D_A¸çØÉ_x0010_An`_x000B__x001C__x0002__x000E_A_x0004_q' }_x000D__x0011_A_x001C_¸½q¬_x000F_A¸%²n@´_x000E_Aï_x0004_/¯_x000C_ARö_x000D_âü_x000B_A=îøHÛ¼_x000B_A%¸·ÂÛ§_x0010_AÄ{Ë±_x0010_A_x001A_÷_x0003_-ºv_x0011_A\ËSE_x001C__x0010_A$æ"+ßF_x000F_A÷ÈGkbÌ_x000D_A»Öi&amp;_x0018__x0010_AÖàY_x0001__x0003_·×_x000F_A_x001B_§~_x001E__x000D_AÀé_x0002_C_x0013__x000E_Að9k%_x000F_A_x000E__x001A_7úr³_x000E_AÆl{!_x000E_ApDEÎ³_x000D_A±&gt;_x000C_ANípLº_x000F_AúEhkÉ+_x0010_AÀ¶0c{9_x0011_AÈ2s3_x0012_´_x0010_AU¨_x0016_73à_x000D_AjsÈff_x000F_A4Ó_x0003_}r_x000C_AÁdFxÞ_x000D__x000F_A_x000D_±´¯ì®_x000F_A¨_x0005_E_x0014_«j_x000C_A	_äÜ_x000E_A:\É[Âz_x0010_A"{ØæäÊ_x0010_A~±iêèà_x000F_AóÅ_x001B_Ðß0_x0010_AßHÀs_©_x000D_AùÖ\Â!_x001F__x000E_A`_x001D_¨K±_x0007__x000F_Aü÷ËFù_x000E_A÷T_x000C_è{£_x0010_Añ8-_x001F_P_x000E_A@bÁ!§_x000C_AõS§q_x000B_Añú¡zµ_x000C_A_x0002__x0004_Då½~h_x000D_AÜiikIï_x000E_Axþ¥_x001F_[_x000D_A©_x001C_ÉíãJ_x0010_A_x0004__x0001_\Í),_x0010_AÛXëlD_x000E_Av",_x0018_Ã_x0010_A©æo*ÕE_x000B_Ax_x001C_mTä_x000E_Aül7&gt;äm_x0010_A_x0002__x0006_O¿ÑÃ_x000F_Avë&gt;Ì~Ã_x000D_A±q)ßO_x0010_A§_x0015_É¹È_x000F_A_x0008_t;½_x000D_AÇÙ­_x0007_Üõ_x0010_AýD_x001C_( _x000F_Ab1{à©s_x0010_APÞQx)b_x0011_A´Ï^îË;_x0010_A6þ"x¨_x000C_AÄL)Ã£I_x000F_A¯)qä%_x0010_A_x0015_%Ê×J9_x000D_A¿0TÐ_x0003__x000E_A÷¼P³óÛ_x000B_A}VPîÆ_x000E_AEè_µÞ_x000D_A_x0017__x0004__x0017__x0003_X_x0010_A'OóC_x000E_AÊpå--_x000E_AÇ%Æ_x0003__x0007_¥_x0010_A\j«Æ_x0011_Z_x0010_AgÞ¡ÄN_x000B_AJ`P¥ëc_x000D_Að%Ek_x0010_A|54ìs_x000D_AÒR«h_x000E_A_x0011_Oõ_x001C__x000B_Q_x000B_AÛÏÅ8=&amp;_x000F_AvNbó7Û_x000F_A_x0012_Çy_x001C_±_x000F_A2ò_x001C_ÛÈ³_x0010_AÆ_x000E_æC´_x0012__x0010_AºÓfó|_x000F_A	³'j_x000E_AtÃ&amp;_x0001_¶_x000D_A«¹ÍÚ_x0010_ADB´ýÐÕ_x0011_AÚÔÅUÉ_x0012__x0012_Aî_x001C_º_x0011_Þ_x000D_A¿EÈ¡_x0010_A©x_x0004_­à_x000C_A®_x000B__x0002_ Â8_x0010_AôAD7jî_x000E_Aõ8¯o_x000E_A_x0013_É;_x0004_FÏ_x0010_Aãßµ_x000B_$_x000F_A_x0007_´öi_x0006_«_x000F_AQj$ñ@_x000E__x000E_A_x0004_É¿îÇï_x000D_AàòaUó_x001B__x000E_A¾0k_x0005_l_x000E_A_x0002__x0003_SùsáÄ¨_x000F_Aò+b¸ìÔ_x0010_AUFõ_x0011_AzÔç_x0001_Í¸_x000E_A-_x0001_\ºF_x0010_A,ãá_x0006_lò_x000B_A_x0003_îÅÚC_x0011_A_x0005_K_x001C__x0003_®°_x0010_A_óL}R$_x000E_A¸ãÞx_x0010_A_x001A_ö¥Uà_x000D__x0010_A_x0016_SÏ_x000E_AØ_x0011_2ýÏØ_x000E_Aj"Ôqã¬_x000E_A¤_x001F__x0006__x0018_Cø_x000C_AÕ&amp;nM®_x000F_AU_x001C_!Öå_x0014__x0010_Aæ_x0019_-_x000E__x0015__x000F_A;p_x0010_û+_x000E_A_x000E_Xûß{_x0008__x000D_A@¹Mß¼_x000D_AvÈ´íà_x000F_Aj§h_x0018_­&gt;_x000F_Aã"Úå¹ø_x0010_AB$0@,_x0011_AP(ùÿ_x0016__x000D_A|ê6TB_x000C_AÒÛï÷_x0019_Ù_x000B_AaùFõë«_x000C_A(Óø:x)_x0010_AÌ[,_x000C_A´Ëè_x0001__x0002_tÎ_x0011_A?é¹æiN_x0010_A;d¦QÊ_x000F_A_x000B_ó_x000E__x0014_3¦_x000D_Ap¨%«î_x0010_A8k|&amp;é¬_x0010_A,_x0014_DWã_x000E_AÊt_x000B_Tw_x000F_AZ:Pÿº_x000E_A_x0005_jÄÔËë_x000C_A¼/¤E_x0017__x000C_Aè_x0002_Å*D´_x000F_AÙx_x0011_$Ì_x000E_Aý'[(_x000E_V_x000B_Aö¼wÍ#¿_x000C_A}mkÁ_x001C__x0010_AZ½*{st_x0010_AØo·RË_x000C_Aê9% _x0008__x000E_AYvÊN_x000E_A5_x000B_¯Û_x000F_AanÜ8ô_x000E_AÈ¼=_x0016_`2_x000F_A_x0019_âÄ_x000B_è_x0011_A_x0002_éúaÖ×_x000D_AÜ/YC_x000E_Aw@)n__x000C_A&lt;öÚñ\]_x000D_AÜ~bß_x000F_AséÁù6_x0010_A5úlÖÑ_x000F_AZ¹ 1._x000D_A_x0003__x0005_æ_x0010_ùõO_x0010_AY$/3rb_x000B_A4=a+Û$_x000F_A±_x001F_H§Æ´_x000E_A_x0011_pZ_x0015__x001D__x0010_A_x0001_6ø9_x000F_A&lt;ó&amp;ìU_x0010_ACÐ×N{h_x000F_A´Ò §@_x0010_AL&lt;­_x000C_c_x000E_AÃëeÎÕ_x000C_AÀCCd÷_x000C_A¯%nSr_x000D_AD´a_x001E_ _x000E_Aº,?ìÂ_x0012__x000E_AÝa5_x0004__x000E_Az_x0006_À¨_x0007__x000E_A_x0007_;©¢_x0002__x0011_AóîÕ`_x0016__x0010_AÏÌOÔÇø_x000B_A ¹í¶&lt;_x0010_A_x001E_ëÔâ_x000E_AÓ7|p_x0010_A,.ib;_x0011_A7dæÓû=_x000B_AR&gt;S(V_x0010_A_x0006_Ú_x000D_3_x000D_Aml©îÖ_x000B_AÂsv_x000F_RË_x000D_A&gt;_x000B_ßëM3_x000E_A"ËfßÀt_x000D_A_x000E_v¬t_x0002__x0004__x001C_¾_x000F_Al«CØ8W_x000F_A_x0004_vW·t_x000E_AúgC_x0016__x000B_G_x0010_AáZÂ¥X_x000E_Ai¤õÛÜ_x0010_ANMFAUK_x0010_A[2C_x0016__x0007_g_x000B_Aý)øä_x000C_Ç_x000C_Aö6¬ô,_x0010_Aè_x0013_ËG!_x000D_A`µ»äÖ_x001E__x000C_AxÓÚgz_x0003__x000C_AêTÅTÝ5_x000F_A5¡_x0012__x001A__x0010_AÍH±Ú/ã_x0010_AÚíóp_x001C_"_x0010_A§_x0012_+5`_x000D_AÈµ­PÓî_x0010_A_x0001__x001C_rÛ)ü_x000E_AØ*M]_x0016_	_x000F_AlçHÀ_x000D_A_x0016_&lt;_x0010__x0016_½_x000F_Aa0fäþ_x0010_A³_x000C_T­_x0004_\_x000E_A_x0003__x0004_ªiM"_x000F_Añw	ni_x000E_AÒ%ÒrN_x000E_Aï§_x0004_ª½z_x000B_A¬u_x0014_Ú_x000D_A_x0008_zø({_x0010_Ax6_x0013__x001D_»_x000F_A_x0003__x0005_È+Jñ_x0010_A6e_x0018_±uv_x000E_A_x001F_¦*S_x000F_AÉ_x000D_Þ_x0013__x000F_A]8FI_x000D_AP_x001B_ãÎ&amp;®_x000F_AÅ÷öÚ®_x0002__x000D_Az¡M8G_x000E_A?IQ¯¼_x000F_A}EÐÕ/'_x0010_AØ(Z_x001C_8_x0011_Afp_x0004_Ì~¦_x000B_A¥ãw_x0018_si_x0010_A;ÓjØ_x001A_~_x000F_AôþÞY(ª_x000F_AZ©Î_x0010_A_x001B_`÷K/_x000E_A@pîìHC_x000D_A{þ¾X_x0010_Aú£èAQÙ_x000D_A_x0018_öT§Ð_x000C_A71b`_x0004__x000B__x000D_A_x0019_ó&gt;óÛ7_x000E_Aì_x001A_1_x0010_ø~_x0010_A-Ð¾ ¥__x0010_A_x0016_?8@º_x000F_A_x001E_¸¦#i_x0001__x0011_AÓ©)9_x0010_A&lt;Z_x001C_b_x001E_¢_x000D_Ay_x0018_&gt; _x0011_A_x001E_è_x0014_.'À_x000B_A|¸íÀ_x0002__x0003_EÆ_x0010_A)ÊÀÒ_x000B_½_x0010_AY9t_x000F_AÉ_x000F_ÿª¨Ç_x000C_A5µ_x0012_LÁÚ_x000C_A_x000C__x0019_?÷_x000E_AØÁ_x0004_gV_x0002__x000F_Aj_x0010__x000C_!ß&amp;_x0011_AmVký_x0007__x0010_A;úö±f_x0001__x0010_A~È_x000B_Ê®_x000F_A&amp;^d8¾_x0006__x000F_AcaÄcÃ_x000E_AFØ2_x000F_"¯_x000E_AXË_x0002__x0001__x000D_A_x0006_6^¤Ú__x000F_A_x001C_ô[T¡_x0005__x0010_A¹¢Kc_x000E__x000E_A_x001F_xx±P_x000E_AD_x001E_,_x0014_Ë,_x0010_Aÿ©|Þ§_x001D__x000D_AcÁ"`O$_x000C_A®,XkoN_x000F_A_x0017_7aöì_x001E__x0011_AâÝ1t«_x000E__x000F_AÔhi¨³h_x0010_A::ZG_x0001__x000F_AU`Ãð_x000F_A3?{5_x000F_AÂG¤Û_x000D_AÔ_x0016_X°_x0010_A^Âü2¿_x0010_A_x0001__x0002_f4kü"_x000F_A&lt;_x0017_¹ÏFy_x000F_A_õWÑ_x000D_A?j¬û_x0003__x000F_A¦ý¿_x000B_c_x0010_Aº_x0014_ðõ#_x000F_A0¹J-Û¡_x0010_AXß{_x0004_½_x000E_Awa_x0003_¿±©_x000E_Aª¢_x0002__x000B__x0010_A_x0002__x001C_._x001B__x001C__x000E_Aoò_x000E_£é_x000F_A_x0018_È'Ý_x001E_Þ_x0010_Aï_x0015__x0006_ºÿ_x000E_A_x0008_Nu_x0010_z_x000B__x000E_A_x0011__x0016_»_x001E__x000D_A&lt;Ê©g_x001E_×_x000D_Ab¤_x000B_o&amp;_x0010_AÃí·s½_x000D_A6±_x0004_%_x000E__x000C__x000F_A?f;dK:_x000E_Aé_x0019_£d&lt;_x0014__x000C_AµÃ_u8Ö_x000C_A¸_x0018_°EÖ_x001C__x000E_AÍ.¤è_x001E_\_x0010_A/j©ÄÁV_x0011_A62ÖH_x001F__x000D_Anw·Ê_x000D_æ_x0010_A9°D©&amp;&gt;_x0010_A&lt;g©$"_x000F_Ah_x001F__x001A_¸Y_x000C_A_x000D_rÆ_x0002__x0003_Å8_x0011_Aî¥Áó_x000C_AÁ;_x0019_	7°_x000F_A¾·Ñ?t´_x000C_A_x001C_õ!d_x000D_s_x000E_AdxÈL±¸_x000F_AëÔ_x001F_68_x0010_A&lt;IÚ.q]_x000C_AòËÝZ­½_x0010_AvE·_x001D_	_x0010_A7¥Êì­u_x0011_A¯_x001B_ìöÉ_x0010_Aì»ñYe«_x000C_A¡ßÁÑÒ_x0005__x0011_A_x001A_¨Öüªn_x000D_A03çÉ¿_x000E_A*â.§?_x000F_A`_x0012_ùcjð_x0010_AhA_x0004_bÀ_x0010_Alßs(Ü_x000E_AõÙoØÞ_x000C_AÀ/L'g_x0011_AÕR&amp;,«ü_x0010_Aé¬21t¨_x0010_AQ¬K_x000F_A®_x000D__x0018_Xc£_x000D_A_x0001_Hø_x0006__x000C_AÒ#b_x0007_ÿ_x000E_A@0wbñÒ_x000D_A$¯TÖ¡_x000E_A_x001B_ÖiÜk©_x0010_AÝ}_x0004_¯M_x0010_A_x0001__x0002_W_x000D_?b_x000E_ALPx_A_x000F_A)Û3üD]_x000E_AÉâµ¬ä_x0010_Aý=_x0016_þüD_x000F_AÕh_x0001_ ­_x000F_A.¨±_x0008_À_x0010_Aôq|¸ãß_x000F_A?VÌ²_x000C_f_x0011_AfË¥(Zq_x000E_AýL_x001C_CÐ_x000D_A*Î_x000E_/W_x000D_A_x0014_¾B(Ü_x000F_Aé_x000F_9!à_x000B_A:aVú*_x0012__x000C_AObjÖÂ_x000F_A$Ìds=?_x000F_AÉz_x0010_ÏF_x0011_Aká¦×_x000C_5_x000F_Anæe!_x0010_AN¶ÉÏõ§_x000C_ANOçÞÙ_x0017__x000F_AÃ3ôUôÓ_x000F_Aa~ßýiÉ_x000D_A®5ãÿâ2_x000E_A!âøK_x000C_A_x001A_Óïß_x0011__x0011_A[¶ëDç_x000B_AÔÕÊDº~_x0010_AªJFúÂ_x000D_Aë_x000F_ukN±_x000D_A#©k+_x0001__x0003__x0012_$_x0011_Amxûp-_x000D_Aj¥çú^_x0010_APÚ_x0001_oè_x000D_Añ#$ò_x0002_]_x0010_ALs/à_x000D_A6ô$²½_x0011__x0010_Ac+aOa_x0010_AM¦Rr_x000E_A_x0014_Åë0_x000E__x0010_AT!¾·ù_x0013__x000E_A5x/û¾_x0010_AMÿ.Ì_x001A__x000D_Ac_x0003_÷Ç_x000C_¡_x000E_A/"_x0010_±õ_x000B_Ajº©©ëå_x000E_AnO¸K1_x000F_A3þ¶Ünü_x000D_Abò*^_x000F_AøS[[®_x0015__x000D_AÁ½#Õð·_x000C_A_x0003_]@_x0017_¶_x0010_Aãqwä_x0010__x000D_AÐè£Þ\Í_x0010_Az×Ôm_x0003__x0019__x000E_A_x0001_þ°1Ó_x000D_A2ð,J_x000D_AC8ë.|_x000C_At±ET|²_x000E_Aöb© ð·_x000D_AV·ô_x0012_x_x0006__x0011_AÙø)ñÜâ_x000B_A_x0001__x0002_¬pÇ/V_x000E_AlWU-&amp;¯_x0010_Atê_x0002_;_e_x0010_AhÌä_x0015__x000F_AËhã±_x0011_%_x000E_AM_x0019_atï_x000B_AÚ¼&lt;_x0012__x001B_6_x0011_A|#@Êâ_x000F_A_x0012_ñË_x000E_ü_x000F_A;"_x000E_Ü_x000D_A_x001B__x0010_Eè_x000F_Ay¿_x0017_tHû_x000F_AOèÞ@i²_x000C_A_x000B_	G»µ _x000E_A+¼Ý_x001D_D²_x000E_Aå¦ì&gt;]_x0001__x0011_A_x000C__ö!t_x0010_ANÁPF_x0011_Ò_x000E_A}ûrÆMG_x000E_A´æ_x001B_²_x0012_¹_x0010_A¦bðÍ¯û_x0010_A\V_x0001_4_x000F_AÖø¿ò×_x0010_A_x001E__x0015_â¥_x0017__x000F_AÆÚ»ò6_x0010_A\._x0014_Ì9_x0010_Aç4Y_x0013_À_x000D_Að_x000D_d4_x000D_A=!_x0001__x000C__x001E_=_x000D_AË8ÿ9?B_x000F_A,Öà§ý_x0003__x000D_A +W_x0002__x0005_á_x0010_Aþ×cG_x0010_Aª_x000E_æZ@_x0011_A_x0017_QY#`ý_x000E_Aå[È_x0015_?_x0010_A	â¼_x0005__x0014_x_x000F_Ag_x0004__x000E_×Ô¾_x000D_AêÇlI_x0010_Aï'\$_x000D_Aà¯ÿ_x0010_ÿ,_x000E_A/s	Íü­_x000D_AtØì4ÎJ_x000E_Aí¾}=÷_x0010_A_x001C_øÈ&lt;¶_x000E_A_x0006__x0004_c~Vt_x000F_ADÂ§É_x0003_N_x000E_Am_x0008_x·_x0003__x0011_A:¦ùFù_x0008__x0011_A¼j#_x0017_)_x000D_AU-`¯¾£_x000F_AIïçå_x000C_A{s-pæk_x0010_A÷©wõ_x000B_AC_x001E_¦_x0006_(_x0010_AaEsï_x0010_Adv°-_x0006_Õ_x000C_A&lt;#Ù&lt;_x000C__x000E_A#=uí{_x000E_A±h_x0015_Ü±_x000E_A_x001E_iùr3°_x000D_AT»_x0006_B]_x0011__x000D_AÏ_x000E__x000C__x0013__x0001_À_x000F_A_x0001__x0002_ëøZ_x0006__x0008_Þ_x000B_AÃÖ[Fé_x0015__x0010_A¿±Ç&lt;V_x000F_APôlR_x000F_AvãÁSn¼_x0010_A_x0008_£a¸Á_x000D_Aô«0WOq_x0010_Aço·ù&amp;_x0010_A%4;_x0008_òM_x000F_Aäi_x0015__x0007_|_x000F_A2&amp;_x001E__x000F_AæÎy_x001C__x0005_q_x0010_Aj¶1b(Ã_x000C_Ar´!Î=ç_x0010_AT²æ/H_x000B_A_x0003_q?ht_x0006__x0010_Aê%ÌÞ(Á_x0010_AD´_x0003_6­¡_x0011_A&gt;îX_x0011_A)M§Þ_x0011_AÏê^ó_x0015__x000D_A_x0005_É_x0016_z­k_x000C_Aø7b ._x000F_AÖsç"-_x000F_A_x0018_7ù¡_x000E_Akjh³_x000F_A±äý¯&lt;_x000D_AT;®´á_x000E_Aln_x0007_£^_x000C_AÛ'N÷S£_x000F_An\%îR_x0010_A0Öà_x000C__x0001__x0006_x³_x000F_AZ|u®_x000B_A_x0001_+4(ý_x000C_A_x0002_V0[_x000F_A_x0003_òm_x000F_AfÒ¢)mp_x000D_AÐI½Í_x0015_ª_x000F_A_x000D_2_x0017_}	_x0010_A£|Ñ_x001E_&amp;î_x000E_A_x0013_üm_x001C_|_x000F_A0KªÑ_x0019__x0010_AGÓ;4_x0010_A(b²ö_x0012_Q_x000F_AÖZ/i_x000D_AroUáSX_x000D_AH¯I"_x0017__x000F_Aýx¸è:_x000E_AK^u°_x0016_V_x000F_A¸è¹ewB_x000E_Aiä_x0019__x000C_Aãüø;0£_x0010_Ai__x0004_v_x0008__x0010_A¯?_x0016_¹_x0017__x0010_AGÐØ_x0005__x000F_AÿKë_x0003_#_x000D_A¢ÁcÈì_x000E_A¶_x0014_1uQ._x000C_A_x0018_ßÈ©s_x000D__x000F_A®Ís0ÊÅ_x000D_AvÀu!9_x000F_AoÃÆ³µ\_x0010_ANíÀ¨ËÈ_x0010_A_x0001__x0003_CìÖ é_x000E_Agb?Iâ_x0010_A$Ðfª¶_x000D_A¼¢®Ï})_x000F_AÚäTÙv_x0010_Au!´ïk_x000D_A/ùÚ«_x0010_A_x0002__x000D_èÂ_x000F__x0010_AÐ¾æöõ}_x000D_AÄX#_x0011__x0010_A_x0013_À_x0014_q¹_x000D_A+_x000E_¬AI_x000C_Ae[ßv._x001B__x0011_A2¾1_x000D_³_x0010_AS_x0019__x000D_ì%_x000D_A8ÀM2Ò_x000D_Aõ{Iª_x0010_APÁ_x000E__x0010_A_x001D_f^_x0011__x0010_AÇêP_x001B_¿_x000D_AynO¥ãr_x000E_AËqN¢]_x000B_Aí?ü¬ü_x000C_Aÿfp_x000F_AÔ_x001D_¬F­_x000F_AÈÚ_x0014_viO_x000F_Aò&amp;ÉZ±_x0010_A	/5i_x000C_F_x0010_A_x0007_«M;gR_x000F_AæÅ®ÝÇC_x0010_AO9Êf}S_x000E_AÊ¤wE_x0005__x0006_vÃ_x000C_AÕ!¬¥¿_x0010_A_x000F_rqûÎF_x000E_AC'ä?Â¯_x000F_Aß ?(_x0010_Aã_x0010__x0003_Ö_x0010_A7_x0016_ùZê_x000D_A· eÇ7É_x000D_AÓ_x0018_mà¸_x000D_Aqê¥ÍýÜ_x000F_A90xûV5_x000D_A¦¢&gt;,x_x0010_Ad»h¥Ò_x000C_As_x0015_k¨_x0014__x000F_A|VâÏ_x000D_Av@`}½:_x000F_AÊ_x0013_Juª_x000B_Aµ:qsO_x0010_ATý`_x0002_ý¯_x000E_AP½$Yà1_x0010_AA&lt;í_x0004__x0011_AàTæ¾_x000C_AØ2§[[_x000E_AW¤ÞÏDp_x000E_AyC_x001E_IÏN_x0011_AefÆ9µ_x000E_AÈ°yþ¾_x000F_A_x001C_èyÁ_x000F_AïÎm_x0008_ò_x0010_AtÚwZ_x000D_A_x0004_àÿºö_x0001__x0010_Aqk:oé_x0010_A_x0001__x0004_ó_x001D__x0007_ÿN_x0011_AI_x0017__x0011_S8U_x000E_A º89Uö_x0010_A6_x0004_{tè_x000E_AUÄ	µã	_x0011_A`Ê²Í­_x0010_A_x0018_Íjídn_x0010_AiJÏjÕ_x000F_A¹_x0013_åüä_x0010_A6_x0018_ÐÂþ_x001E__x0010_AÃ?ÑÁ _x000F_AÐM_x0014_ÀË_x0010_AR=J_x000C_P_x000D__x000E_Acãô_x001E_V_x000D_Aø_x0001_öì¥E_x000E_A_x001E__x001C_Ñ_x000D_Çü_x000E_AðÍÑ;¼]_x0010_A÷WÍ_x0018__x000F_A_x0018__x0002_ÿ?åy_x0011_AS_x000B_oµ_x000D_A®¿NUÉ_x0011_A¥_x001E__x000D_ô_x001A__x0010_AüìK#3c_x0010_AÜUc_x0004__x0010_ANbVm1M_x0010_Ap±_x0015_¿y_x0010_A¶{¾DË_x000E_ArF_x0015__x0006__x000E_A(LøG\_x0003__x000F_Aa_x0004__x0004_»,)_x0010_Aõ¨!_x0017_A8_x000C_Aù¬¦_x0001__x0004_çµ_x000E_AáÓ£qÙ_x0011_A8_x0010_±úf?_x000E_A&lt;ºÚmI_x000E_A©ãë_å_x0013__x000F_A_x0005_Bt_x0006_c*_x000C_AÎ¸çóúÁ_x000F_A\8¨²_x0015__x0010_A(_x0011_B×_x0002__x000E_Am9?ærI_x0011_Aqç_x0017_\Rn_x000C_AX¦_x0003_­Ù_x000F_AÃË_x0014_K@L_x0011_Aq/_x001C_æïÅ_x000D_A_x0005_í¨oW_x000F__x000C_Atª2Ì_x000C_A*_x0005_`_x0010_Aá_x000E_ Ë_x000F_Aÿ&amp;¶!_x000F_A_x0018_1è_x0001_+_x000F_A_x0003_d¢_x0015_E_x0010_A;£.ù_x000D_A_x0014_û(8ùq_x000E_A`¯¸å]_x000C_AÖ_x001D__x001E_Ç_x0013__x0010_AýFí7¥_x001B__x000F_A4·tí_x000F__x0010_A¤¦_x0006_G_x0014__x000E_AvêÑXå_x000C_Ay{,Ó _x000C_AØN·Q¿_x000E_AªfNAuà_x000C_A_x0001__x0003_°G\Ö_x001B__x0010_A~÷L_x0006__x000F_AãR.Ïx_x000F_A_x0012_DÖAá_x000D_AÂ5ü®y_x000D_Aæ_x0006_ÐD¹_x000F_Aå:HZÿò_x000F_ApUÿÒY_x000C_Aæ_x001D__x000F_ÎÎ_x000E_A7_x0011_Ãñq_x000E_AÁ;¤Jä_x000F_A! vÛ_x000E_AH³-¾¹_x0010_A¹X&gt;Ãü_x000E_A.éA_x0003_µÂ_x000F_AI/¡_x0010_A_x0012_ËC÷D_x000D_Aq3Y]¶7_x0010_A_x000C_\¾b\_x000B_A0ëS Ç_x000B__x000C_A JG_x0014_Y_x000B_AÂã_x001D_Èù_x000C_AÇ_x0012_Kì&gt;Å_x0010_Ad_x000F_&amp;©B¶_x000E_AÞçXÝëu_x000D_A+_x0008__x0001_mÞ_x000E_AKÛv_x001A_dý_x0010_AayÖ_x001D_M_x000F_A°ã&lt;Y_x000F_Açºò_x0002_ó_x000E_A&lt;)F_x0012__x000D_Aï¬_x0002__x0004_ù_x0010_AÏ/ú_x001D_ù_x000F_A7¶y¿2t_x000C_AzíUvT¤_x0010_A_x0005_ W_x0003_j_x000D_AØÞGÉ¸Ä_x0010_AYÕ©rÓ2_x000B_A {}Æ_x0019__x0010_A·: Ù´Ï_x0010_Ad=6ñÄT_x000F_AÓ_x0002_«_x0011_Ac_x000D_ÅÝ)Û_x000D_A®_x001E_ÁûP×_x0010_AX_x000D_C_x0013_#ú_x000E_A'ëGà1_x000E_Aa3_x001F_ å_x000B_AGËKOo_x0011_A7»âu]p_x000F_A_x0013_Ù_x001E_À_x000D_AôÕ1ë_x001D__x000E_A¥_x000E_(,Ö(_x000F_AS¶Un_x000E_A_x0019_ÿj=_x000F_A^_x0002_p©@_x000F_A§ÃR _x0014__x000C_Aj_x0012__x0001_Ñã_x000D_ARËèªÒ_x000E_A7ÿ`¥ÉK_x000E_AÇä§±_x000F_AÒªk_x000D_¯T_x0010_A_x000B_º?_x0007_¨_x000F_A&amp;&lt;û&gt;0_x000D_A_x0001__x0006__x0008_Ø~Ûé¦_x000F_A£Ù¹Åû_x0010_A9Øÿ%ê_x000C_A."ÒGA_x000C_Aâl/E_x000D_A=²Y_x000E_Aà²_x0017__x0008_?_x0014__x0010_A_x0004_GUîz&amp;_x000E_Atb_x0002_aZ_x000E_Ag`B§&amp;_x0006__x0010_AR¿Xå÷h_x000F_Að]-e©û_x000C_Ay_x0008__x0015_[_x0010_A8YJ¨£J_x000C_AÂÀGP&lt;S_x0010_A%J_x0003_U?#_x0010_AÁ§Q_x000D_Ø;_x000E_AM?øÙ_x000E_A¿U[w	_x000E_A¼p_x001B__x000B_Ah_x0005_Ú_x000B_~þ_x000C_Ak6_x0001_Ô_x0010__x0010_ArY×P_x0014__x000D_Aô_x0007_1pJ_x0010_Ae6_x000F_=_x000E_AÍ_x0016__x001C_Ùâ_x0003__x000D_Aä_x001C_Ñz_x0011_Aô6Üu_x0015_Ì_x0010_AÚ¿ÓêÚ±_x000D_A^SÓí_x000B__x0010_A_x0018_`Í_x0010_±{_x000D_A_x0013_ *ñ_x0002__x0003_#Ë_x0010_AyR_x0006_~&lt;x_x0010_A_x0018_ÞÓÅ`Ö_x000F_AÛw'é=M_x000E_AÖ|_x001E_Í_x0010_A/,y_x000E_AJÁÖ¹NÅ_x000F_AWè»+_x0001_Á_x000D_A_x0010_=vå¾^_x000E_A_x0004_XMºx_x001A__x000C_Aá¤5]_x0010_ArÅ_x0019_Ï_x0010_/_x000D_Ax_x0002__x0014__x001E_d_x000F_Ak8Ù@u_x000B_A¶Ëµ]}_x0011_AU­_x0011_w_x0003__x0010_A"_x001D_tñx_x000E__x0011_A_x0016_GL\ýS_x000F_Aè¢cør_x000D_A_x0005_ìbÔ_x0010_AÊ÷b(MÀ_x000F_Aôù1óÇ_x000D_Av¹îT_x000F_A_x0001_sËù_x0017_0_x0010_A9f_x001B_!{_x000E_Añ{æ _x000E_A\Ôh_x0016_C&amp;_x0011_Ahè#q&lt;m_x000E_AºpBQ®©_x000C_A7{¹Í©_x000D_A°s_x0001_»_;_x0010_AÚ¬|_x000F_A_x0002__x0005_ìN_¿ý_x000F_Ain".ã_x000F_A/¥}£[X_x000F_A{æN_x0010_Aç°ðG_x000F__x0011_A_x0008_¬õ¤K_x000D_A¼v_x0013_¦_x000F_Aå_x001C_"¹Î_x000D_AFÄæ_x0004_{_x000F_AjPÃé_x000C_Ì_x000C_AçM_x0019_çª'_x000C_A!'î#_x000C_AlcîÚ _x000C_Aô³¦_x0011_µÅ_x000F_A®_x0013_ÑÌ_x000E_A¯ãQÔó_x000D_Abx_x001F_h_x0010_m_x000F_A_x0001_³­Ès±_x0010_A_x000E_~&gt;æ§)_x000E_Aä½_x0001_ý­_x0010_Aybµ£C7_x000F_AC_x0014_J_x0001__x0015__x000F_Ac_x000D_ç}_x000D_A^_x0004_`ëÓ[_x0010_AXl´ê_x000F_AXc._x0011_m_x0010_A¨'óg_x000B_ý_x0010_AËwà_x0010__x0003__x0010_A_x001C_Éð&gt;_x0010_Aí°º3T_x0010_AìA@PßU_x0010_AÀ±¯Î_x0002__x0003_"_x000E_At®sn_x0010_A[¹noÁ¥_x000C_A|_x0016_ªîo_x000C__x000C_A1Ê"&lt;_x000F_Aß#×~&amp;Z_x000F_A§ÿWæ¼_x000C_Aò_x001A_1T_x0019__x000C_A&gt;G2ý_x000F_AàU­Ñ_x0001__x000E_A_x000D_-|ã"æ_x000D_A_x001D_v®ÿA_x0010_A'_x0003__x001A_Îê_x000F_A¶rù_x0016_`_x000E_AÂ$ïVGì_x000C_A\ë.¯S_x0011_AÑP8_x000B_À_x000C_Aug_x0015_çò_x0010_A_x0010_¾­O_x001F_v_x000C_AVl_x0018_öq_x000D_A^_x0016_c(_x0010_Ag§_x000C_ñ_x0004_¢_x000F_A_x000B__b*Kø_x000E_A7R$qÕV_x000E_A6_x0019_SÚ´_x000E_Ai9M?Í_x000B_A×÷ç0úÿ_x000B_AGîÿV_x0010_A_x0010_1ë_x0014_Â_x0010_AÙà_x001F_|H¶_x000B_A~À_x0007_C_x0013__x0010_Af3°B_x0010_A_x0003__x0005_r"Ú)%_x0016__x0010_Ao&lt;jñ_x0018__x0010_AªJp_x000D_A'ËC3ä _x000F_A_x0006_ÕêuY_x0010_AQ`Äea_x0010_Al,£ÃN_x000D_A¶_x0008__x0006__x001B_è_x000F_A$ _´ÓÅ_x000E_A_x0007_3î"_x000E_A¹_x0007_Ð?_x000F_A_x0001_¤-]Da_x000E_A1Ë_x0013_¦×a_x000E_AÔ¾¾p_x000E__x000E_AuÔ_x0011_ucß_x000F_A¯ÆÜÃä~_x000C_AÁSáü_x0017_1_x0010_Ai« L_x0010_An¼-,__x0004__x000F_Ah_x0013_ÙÊ¢4_x000E_A¹üô1j_x000F_A¦ûõ_x0013_Y_x001B__x0010_AÄfÂuV_x0017__x0010_A1_x001C_li_x0003_J_x0011_A~Ìã©V_x0010_A_x0017_¡j¥v1_x000E_A^@d_x0012_ÌÐ_x0010_A¾ºçªD _x000F_A·×í_x000E_As_x0002_à_x000C_3_x000F_Aa}v _x0010_Am#a`_x0002__x0003_5_x001A__x0011_AVN'Q)_x000C_A¥:õ{._x000F_A¤ÿpÊp¾_x000E_A_x0019_½{Æ5_x0001__x000B_AirÅ¡üÞ_x000F_A_x001F_²_x0017_nÀ_x000E_ApØä_x0010_AlK¸`_x0010_AP¼_x0015_Út*_x000D_A3Á²ÜØÀ_x000F_A|_x000D_WDbì_x0003_A_x001E_«[W{õ_x000D_Aø&amp;±É?Ä_x000D_AÚâ¿Î_x0008_H_x000F_Aª+_x0017_ò(_x0012_AYe8fg_x000F_A¸OZ_x0012__x0013_A_x000E_Aþ/q«MÖ_x000D_A"ÊöÇ£_x000E_ALÖí_x0014_¢_x0011_A_x0012_«¸¯6_x000F_A6_x000C_ø4n=_x0010_Alú§ªmb_x000F_A²XÑ_x000F_A²æÂ£ò_x000F_Aõ­@·_x0010_ATAe_x000F_An4¾ðÏ_x000C_A_x000D_¸)E_x000F__x0010_AÇs|_x0010_AãPw&gt;Ë_x0011_A_x0002__x0012_Þ5Öô¸_x0010_AÊ*Ø~_x000F_¿_x0010_A®_x0018_»D'z_x000F_AèÅì)È._x0010_A*VIáê_x0010_A_x001E__x0004_ÇîB_x0010_Aæ ç*_x0010_A³ÆÃ0 _x0010_A_x0014_Æ4$²_x0008__x000F_Aûë_x0015_ÇI×_x000E_ABg8Ç&amp;_x000F_Aü_x000C_¶©8_x000F_AÎø_x0017_ûP®_x000C_ARRíDÈ_x000C_A	_x0004__x0017_q­_x000D_A3Ë_x0008_·ÿ_x000E_A xwo_x0006_­_x0011_AÐø(î_x0001_K_x000F_A[^{)_x001E_&lt;_x000E_AÛ_x0004_a_x0005_%ò_x000E_AÖøJ_x0018_-_x001B__x000F_A_x001C_Qx_x0017__x0010_AëÈg_x0013_¿_x0006__x0010_Aô)\¨Ñ_x000C_ArFk:_x0007_O_x000E_ADÁ4iû$_x0010_A_x001B_Ð_x0003_Ú_x000E_A0_x001F_Á[f_x000B_A=iRc/_x0011_AbÂ³3?Ý_x000F_AhBÏàë_x000D_A¡H9_x001F__x0002__x0003_ó"_x000E_A_x0003_7Û3z_x000C_A®ÙË)}_x000B_A_x0001_hÉÝE_x000F_A¹Ð_x0003_~z_x000F_Aß8Ì_x001D_Ñ_x0010_A_x000E_6+'¬5_x0011_AÇ}s_x000E__x001D__x0011_A¢_ck=t_x000D_Aps_x0010_bò_x000D_Aam_x0004_a_x0019__x0011_A0Ñ_x000B_­B_x000D_Aê_x001C_Þg_x000D_A{¹³&gt;ß_x000E_Apå_x000C__x0010_)._x0010_A_x0017_·_x0011_U\s_x000F_AC¨_x0007_HQ_x000F_AÒ	¦õò_x000D_A^ÿ_x000C_c`;_x000E_AjU_x0008__x000D_AQCµÀ_x000E_AÞÊ'_x0010_ª_x000E_Aïv¢ßP_x000C_ArÚ¨P(_x0010_A2ZÜÐëB_x000F_AzîÅüð_x000E_AÂZ_x0014__x0017_ÿ(_x000C_AÙni$_x0003__x000F_ASÊ¯_x000E_1_x0011_A¸üÌ&gt;_x000D_AÇ7òâR_x0011_AÅ_x0003_øÛÐ_x000F_A_x0001__x0003_µGÙP_x000D_AlcÈ_x001D__x0011_AüÔ¹H0_x000C_Az;_x001E_RÏà_x000E_A_x0019_ÿ»c8÷_x000F_Aw_x0007_¶2_x0010_A6_x001A_Êò&amp;_x000E_A;j_x000F__x0013__x0011_ARAsn³_x000C_AHÎ¶vj_x000E_A)u³u®_x000D_A_x0010_³ì¬_x000B_AüÌäöû_x000B_A¯TÙßd_x0010_Aô^Í_x000F_A'i++Ò_x0010_A_x0003_ý\0M:_x000F_A1¿ý_x000D_A0I2Î_x0018__x000E_Ax#¥õU_x0011_AT,ÇyM__x000E_A7_x0015_ø__x000D_Aüä_x001C_|¬_x0010_A"r_x001D_VÝ_x000D_AÜÃ©Vff_x000F_A_x0012_;_x0002__x0018_9_x0010_A,;®6È_x000D_A"_x0002__x0001_$Q_x0010_A¤ò_x0004_cl_x0010_A&gt;gfKo_x000D_A_x001F_¨l¯Ö_x000C_AR_x000E_f_x0001__x0007__x000C_L_x000F_A¾j_x000C_U,_x0011_Aó}Ã_x0010_A_x000F__x0015_1n_x0010_AÌÚdònb_x000E_AÌ'_x0003_ð_x0012__x0010_A+ÐA_x0010_?_x000E_A&amp;wO;T\_x000C_AEÛ0_x0010_Ar¢`´ _x0010_ABÒ·CÊ¥_x000F_Axóú'_x000F_Aä4Á_x0001__x000E_Apy"Ü~z_x000E_A_x001F_xÐªD-_x0010_A_x0019_94,_x000E_A_x0008__x0002_o­_x0015__x000E_A:_x0004_Ù|_x000F_A?¸_x001F__x0018_og_x000E_AmªûQ{_x0010_AÓd-_x001A_M_x0011_A_x0006__x0019__x0005_Y_x000F_A¨­_(_x000D__x000F_AMÑæE÷_x000D_AþØ1á°]_x0010_A_x0013_¾äø7_x0010_AW.ÁX0_x000F_A\M_x000F_e¢_x000F_AÉgûÿ]_x0011_AÅ=n&lt;¨Å_x0010_A­áK8t_x000E_AZ58^_x0014__x0010_A_x0001__x0003_!)DûÆ_x0010_AÝ-Uý°_x000E_A_x001A_U%¬Ü_x000D_A°Ã¦Ù_x0002__x0010_A9;Wîx_x000D_A¨}þ¢_d_x0010_A0Ù6ºï_x0010_A .ÔQ½à_x0010_Aøt_x0019_&gt;_x000D_AÜzR_x0010_cÍ_x000E_A©BET3_x0011_A(úè_x0019_:$_x000D_AY;¸#_x0007_Ê_x000E_AEi×IÈy_x000E_A^_x001E_ÙK_x000D_A5Â°äå®_x000D_A+aÃ+D_x000C_A4´I_x0007_x_x0011_A_x000C_x&gt;ä_x000B__x0003__x000D_AÅ_x001C_ã_x0012__x0003_-_x000F_AZü6Gb_x000D__x0010_AH} p5_x0010_A½`_x0003__x0011_µ_x000D_AïKÐ¬_x000E_A!ú_x0006_dÅ_x000E_At_x000C_Sa»_x000D_A_x0016_jM_x000B_¤_x000C_AS	¼ã__x000C_AÌº Ýíß_x000E_A7f-ëý_x000E__x000D_A_x000C_åçè.`_x0010_AHb*_x0005__x0012_^Ô_x000F_Av=Þ®¬±_x000F_A+_x0001_nÄ_x0007__x000D_APÚDÍ-÷_x000D_Aÿ#N_x0007__x0011_AqæX%	_x000D_AxO_x0018__x000B_ªÿ_x0010_Ag_x0019_Tß_x0010__x000F_A`_x0008_Ys­_x0010_A¼,vmv&lt;_x000F_A4Ö_x0002_Ð/_x0010_AÞ_x001C_s_x0001_á°_x000E_Añ6,_x001C__x0010_A_x0016_DøC,_x0010_A*ÎsÃ¸u_x000F_AG)	|	_x0011__x0011_Aâ7ØkÊî_x000E_Am_x001A_è_x0006_+_x0011_A^Ûïo)_x0011_AK_x0002_2æì:_x000D_A·_x0013_Qw_x0018__x0011_ANmWs_x0010_A_x0003_È_x0002_dÝ¤_x000D_AÓ_x000D_(Õ_x000B_ApÙKwèç_x000E_A_x0017_ÿ¡ÓOÀ_x0011_A5æm_x0017_ß_x000D_A!/# ã_x0019__x000E_A?Çü%¢_x000C_AµöÆÕð_x000D_AIÌfÓZ_x000E_ABÁ_x0004_Á{_x000C_A_x0003__x0006_d&lt;_x0001_!¾#_x000F_AðqÉ_x0011_õ_x000F_AD½8Ù1_x001F__x000F_AáM»ß-¬_x000B_A&amp;_x0017_¬_x0008_O_x0004__x0010_A_x001F_ÂlZc_x000F_ADÐ«Vu_x000E__x000C_A#ò¾ý_x0011__x000D_A_x0003_+_x0002_÷_x000E_AHeåOhÿ_x000D_Aª!=Í%_x000C_A.§LH_x000F_A¢»òC¨_x000E_A~Û+¬4_x000E_A Ä%õ3_x000D_A_x0017_ÇGüÆ_x000D_AjÑ2_x001F__x0010_Agç4êõá_x000F_A09ó¼ê´_x000D_AE3_x0005_1_x000D__x000F_A_x0010_V±Z_x0001__x000D_A_x001F_/¿Fd_x0010_Aß!aÂ_x0010_AìP3AÄ_x0011_A¸_x0007__x0003_S¢z_x0010_AB)_x001E__x000D_ÚÏ_x000E_AR§Zúù_x0010_A_x0013_W)_x0001_³_x0010_AfêÎ¶¢_x000B_AzO½Jaä_x000C_AôÀ]ÿ¬l_x000F_AÄµnµ_x0002__x0007_gÈ_x000E_A_x001D_¤4Òq_x000F_A8O_x0001_6"_x000E_A&gt;m?i_x0010_An´	·_x0010_A	Ó0_x000F_ã_x000D_A&lt;KWXæ_x000D_AýÌÊW_x000E_A£NDÏ_x000B_A&lt;Ü:ì_x000D_AÿU£å_x001D_¼_x000F_A0_x001D_×ð_x000E_AÓn-_x0014_-_x000B_AJaÏTô_x000F_AÂÄ_x001C_Â_x000D_A*_x0019_f=0Í_x0010_A_x0018_Ìá¶}_x0010_Ac_x0001_;_x000F_4_x000E_AÝùÊ_x0004_e_x000C_A&gt;_x0003_&amp;Y_x001C_ë_x000C_Aì»fsõ_x000D_AÙÿ#_x0008__x001F_#_x000F_A_x0005_òúÀ_x0017__x0011_A0_x0002_àÅ7_x000C_A²HKBÃÌ_x000F_AÒ@Ôýì;_x0010_A,)þjÊì_x000F_A£_x0006_'ìÖ_x000F_Añr_x0012_Æ_x000C_AbQô%¹_x000E_Aí_x0016__x0014_¨u_x000E_AÖÌéý_x000D_¼_x000C_A_x0003__x0004__x0019_»çîF_x0011__x0010_AÞ~_¸§®_x000D_A_x0011_¶_x000B_ÿ0c_x000F_A0«´æ»µ_x000B_A:G¯q_x0002_È_x000B_AÃD®!_x000D_Aï¡]5ÌR_x0010_AÏHÜ»Ì_x001F__x0010_ApaÔ:_x0018_t_x0011_Aw¼_x0001_HûÏ_x000F_Aò_x0003___x0004__x000C__x000E_AÜ*ÕÐä_x000E_A»Ò_x000D_A_x000C_®±R'_x0010_AÈõJ_x0012_`_x0011_AÛ_x0018_8_4_x000D_A_x001B_ÀÀP¼_x000E_ASÃÆèæø_x000D_A_x0018_oiÁµ_x000F_A¨ó._x0011_¥ó_x0010_AuuÁW_x000F_A?ÙºLÚ_x000F_A~A_x0018_ó9·_x000C_Aáì*j_x000E_AøÒÂ{U__x0010_A|s½_x0010_AãEP°_x000C__x000E_Aaü_x0002_o&lt;_x000C_AÁ_x001E_©µ®_x0010_Am_x0011__x001C_²þ_x000D_Aä§³·_x000C_A#IoÈ_x0001__x0003_¾_x000E_Aß_x001D_zðùA_x0010_A~§*_x000E_E_x000C_AnÙnBµ$_x0010_A _x000F_£_x001F_$_x0010_AiÉëî_x000D_Aäå÷°aw_x0010_A_x0002_§`ÂêC_x000E_A_x001B_Ìö£×_x000C_A_x0014_¹_x0006_&amp;Ð¨_x0010_A_x0003_Õ)×_x0001__x0011_A}1§ð&lt;Á_x000E_Awé_x000E_A_x001C__x0008__x0003_ü_x0010_A"_x0014_êç¼_x0010_AXÛèØ½_x000C_A_x000E_"_x0017_Æ]_x000D_AQÎ§!º_x000D_A2Lö_x0016__x0005__x000D_A6ã_x0016_i´_x001D__x000F_A`£j1ê×_x0010_A_x0001_	_x0013_é_x000F_A±¶ÌâëÍ_x000E_A~I F_x0010_A_x0016_ÿhn/_x000E_Aq0±_x0005_B_x0017__x000E_A°_x0010_½f_x000E_A^«s(ÛB_x000E_A_x0007_3;_x001C__x0008__x0011_AmD|Îô_x000D_A©à²Z_x0010_A`4_x000C__x000F__x001F__x000C_A_x0001__x0002_I+J}_x000F_A_x0012_w}©óq_x0011_Aéï)îÝ_x000F_A¦.d±7¦_x000E_A-°__x0007_Â·_x000F_AL$!ê«_x000D_A÷ç6¨Õ(_x0011_Av4Ùý_x000C_A1)&gt;Që_x0010_A$Ä_x0015_´¨_x000C_AÄx_x000E_õõ_x000D_AÂù%_x0016__x0011_A²¯-Mx_x0010_Ax Á1+_x000E_A_x0012_ka_x000F_Afµ£/eQ_x0011_Ar;{^*ö_x000E_A6JW_x0007_{ç_x000F_AZ_x0011_m¡ÿ_x000C_A¦$ø&lt;ì_x000F_AJê-Öf_x0010_A_x001E__x000C_X)@_x000E_A)[¥ÂöË_x000F_AË_x000B_¼F¾_x000D_A°«Þ	ó¼_x000D_Aóf¢?Od_x0011_A¶_x0002_Ôb`Ö_x000E_AÒÌÓû_x0001__x000D_AÞO~¿&gt;Â_x000C_A_x0011_A_x0002_6T\_x000E_AöO´b_x0010_A_x0011_«&gt;_x001C__x0002__x0004_Ùö_x000D_A0péd¥o_x000F_A_x000B_ÐÏn¹_x000B_A_x0008_Ös_x001D_1F_x000F_A¶¼L=_x001E__x000F_AÅ_x0007_í~Ã_x000F_AOì,ÎüÂ_x000E_AãPyÚÊ_x000D_A&lt;äÓx9d_x000E_A_x0011_Â_x0013_`_x000E__x000F_A¡|w8_x0010_A¯÷ &lt;ÝK_x0011_AÔ¶BìÖS_x000C_AOÆí_x000D_A	(:á¤_x000F_A¦Í¤uQ_x0010_A¥oxù_x000E_e_x000D_A_x001B_wÿc_x0003_2_x000F_AZµÑ_x0019_½_x0010_A¾iµþÍé_x000C_AÆ:½XÎ_x000E_A_x000F_Òó:_x000C_A_x0004_ ó2§_x000E_A_x0001_ÅS±c_x000D_A]ü_x001B_õV_x000F_AÜK)Ôj_x000D_A´ìîôÀ_x000F_AÂ)aÐ^&gt;_x0011_A6¼_x0010__x0016__x000F_A_x001A_VÞ¶´_x0010_A_x0017_V_x000E_ßk_x000F_Aîs_x000B_¶_x000F_A_x0002__x0003_÷o¹$J__x000D_AÃn:S/+_x000F_A_x0004_àÞ_x000E__x0010_AªÞ¹$AD_x000F_A6ÿ·ò¡_x000E_Ax±Î_x000C_¤_x000D_A_x0015_ï¬ÍQ_x000E_A\úÍ¶_x0003__x000F_A~]b-]&amp;_x000D_AC©_x000E_L_x000F_Á_x000C_A9!gå´Ä_x000E_A¿1á_x0006_t_x000F_A¯ÈeX_x000D_A4o²l"_x000D_Au]D¸ÛE_x000D_AlJ)_x0008_ù_x0005__x000F_A9¸Øsº_x000D_A_x0007_ê_x0006_zÚ_x0011__x0010_A!a¤=õ÷_x0010_ABÀºJ b_x000C_ABñ2¾Á_x0001__x000F_AGC´ºªÇ_x000E_AHÌ*]kñ_x0010_A(ãÚëA_x000D_AOæí®-&gt;_x000D_Aß7O-R_x000D_At0§Ã_x000E_A¥SÜè_x000C_A²G&amp;O?_x0010_AbgÈç|ø_x000F_AtçÒaEÇ_x0010_Aò»/_x0017__x0002__x0003__x0015_Í_x000E_AÕc²L_x0014__x000D_A(©Nþ©Î_x000C_A8äëÆ@%_x0011_AjR_x0015_§Z\_x0011_APÌb&gt;Å%_x0010_A#kð¡úÅ_x0010_AÛ»eîð_x000B_A´qy|+_x0010_A_x000C_âªçi_x0011_AË!·_x0012_$m_x000C_A×N2-Ì_x0010_A©Ú¤?_x0011_AöúsÇ_x000B_±_x000C_A.Ùäg_x0001__x0010_Agjj²q_x0010_Aæ_x0014_²~_x000F_A8O*e_x000B_A«çÐTr_x0010_ALúÂ_x0019_ü_x000C__x000D_A¬",¤_x0002_ _x000D_A(ÜÌ_x000F_AwU¶J_x0013_w_x000D_AZVx&lt;L_x000D_AFI4°Ú_x000F_A(¬N;*_x0011_A´0qitî_x000D_A_x0007_A0}òT_x0011_AÉtG0Ôx_x000E_A)¤¨_x001C_Ó_x000F_AjD	_x000E_A&lt;ÑvÃú_x000F_A_x0001__x0002_©H³Ú§_x000E_AË{ÂE¨^_x0010_AòÍ4_x0010_Aç«ª_x0013__x001E__x0010_Aê¡À±}-_x0010_A&gt;ùóY¿ _x000F_A5¥_x001D__x0010_A·ÑX?\_x000D_A-NÈm_x0010_A_x0010_Gàþ´¥_x000D_A_x0008__x0010_Êm¤z_x000D_A_x0018__x0008_Þ._x000B__x0010_AÔ7âvh_x0010_A5T«Ð=_x000E_AË	ÂN_x0010_AÝA1À_x0010_Aêcÿ¦_x0011__x000F_Ac_x0019_ô_x0014_]_x001F__x0011_Aöì#1ï(_x0010_A»B=`¡_x000C_A¯Àú^æã_x000D_ANeÀß|_x0010_A_x0007_&amp;~?^P_x0010_A!+_x0005_e@_x0012__x000F_A_x0015_äô5_x000F_A=sèn)_x000B_AX×B­¥_x0010_A\_x000E_qVZ_x0010_Ak_x001C_7U_x0010_AW_x001B_Ð-í&lt;_x000E_A'&gt;M$yä_x000D_AÙìu_x0019__x0002__x0003_qT_x000E_A^I¬Ô_x000C_A:©_x000D_A\_x001F_¼sµ_x001F__x000F_A¾fFN%y_x000C_AH´B%é&lt;_x0010_AÜ0_x001F_Ú¹_x0010_A¾}½	/_x0010_A¥F_x0016_±£ê_x0010_AÍÁÝô_x0011_J_x000E_Ab)_x000E_/_x001E__x001A__x000F_A_x001E_Î¼_x0019_Ò_x000F_A¿~_x0001_I`ð_x000F_Ao4L_x0019_&lt;0_x000F_AÉØ±R¾_x000C_A&amp;_x0008_Zq¤«_x000F_A¢®74ö_x000F_Aõ_x0008_nºË_x000E_AK±_x0017_øx_x0010_A_x000F_½í}_x000C_AK5&amp;g,_x000C_AeÄ_x000D_^_x0002_â_x000C_AËª (åx_x000C_A{_x0005_÷´_x0010_AiQÉÉ7b_x0011_A9jì_x0006_H_x000C_A_x000C_0·2+}_x000D_ApøÅÕDë_x000F_A_x0002_Ø8]·Ý_x000C_AH2²_x0004_ºd_x000F_AåBü²¤_x0010_Að[_x0017_JX_x0006__x0010_A_x0005__x0014__x001F_W[_x0006_R_x0010__x0010_A4nÜÃ_x000C_'_x000D_A¥'³ßÚ_x000E_Aò\Á¹­Ù_x000C_AÞí`_x0006_ô_x0003__x0010_A0!_x001E_0ñâ_x000C_A_x0002_Ý1_x0017_ò_x000C_Ait|z}6_x000E_Aºn­¾K'_x000F_AØÁ©]_x0014_û_x0010_Anré_x0001_&amp;_x0010_A_x000F_l;_x0004_w_x000F_A3 :_x0011_Ç:_x0010_AÉ_x0015__x001C_*Z_x000D_A®_x0017__x0003__¾%_x000E_Al_x0010__x0007_R*q_x000C_A _x0012_â#&lt;_x0011_AY,_x0006_ÿØ_x0010_AL¼È=t_x000F__x000B_AB»»Q_x000C_\_x0011_A³A	§cö_x000E_Aé»*_x0008_ßü_x000F_AùÚ-_x000B_æ_x000E_A*#gÏÔó_x000F_AÐX_x000E_V_x0010_A9L@_x0013_YO_x000D_AãÓ&amp;åË_x000D_A_x001B__x000E_L·?_x000D_AÈH_x0012_õ+_x000D_Arê_x0008_ä__x0011_A^&gt;:Ü_x0011_o_x000F_AªÔ;À_x0002__x0003__x0005_©_x000B_A_x0007_Í9_x001E_!_x0010_A#¾ê3_x000C_AµìÏÿ1_x0011_A®ñÖß¯__x000D_Aa ÷v_8_x000D_AÀÌ_x001D_2_x0011_A5àÚí_x000B_AØ_x0012_´Ð9E_x0010_AxrAØv'_x000E_A^sî~]_x000F_A-,*ÖC&lt;_x0010_Aß_x000D_(ê_x0007_h_x000D_A_x001D_=_x0013_p_x0010_A}k·_x0010_ö_x000C_AxÝU_x000E_=í_x0010_AH)_x001C_j_x0010_AïUZ _x0019__x000F_AõMpwr_x000F_Aa,G¬¦_x0010_A_x0001_æwÚ_x0010_A{Î_x000D_¤ûF_x000C_Au×_x0018_Gù_x0010_A»_x000E_ÂÑ_x0003_AêN_x0005__x0014_\'_x000D_Aà¯õ_x0006_ù_x000C_AÖkle.w_x0010_A*;¹¤_x0006_Ñ_x000E_A£@ø3._x0011_A4æêêÍ_x0010_Abò_x0013_ÅÇc_x0010_Am,æwÁ_x000B_A_x0002__x0005_j]1­_x0001__x0011_A_x0001_2x¿Æl_x000E_A0)úz_x001D___x0010_AÝ±j=_x0011__x0011_A®_x0018_Ùl_x0011_Aâï9Î_x0002__x0010_A7|Ê_x001C_2á_x000B_A6ráz«»_x0010_AüGÛ¸Ãú_x000D_Aã_x0007__+ÆÖ_x000E_Ago~_x0018_&lt;_x001E__x0011_AO¦÷ñf_x000D_A÷®´o_x0012_I_x000D_A_x0003_FóÞ_x001C__x000D_AM*X(h¦_x000E_AxË8 b_x000F_AH,­9à_x000D_A_x0001_X_x001A_ÓG_x000D_Atgç¦Y_x0010_A9_x0010_«_x0004__x0011_A_x000E_X|Qó_x0010_A§_x0005__x0018__1_x000F_A_x0001_-Ú¹Þ_x000E_AÇG_x0012_ÉG¼_x000B_AmfýAÿ}_x000E_Aa¦97«_x0010_Aü_x0013_(²_x000F_Aùë_x0011_08_x000D_A´N#ãè_x0010_A¦3/½O_x000F_AêSï&lt;ô_x0010_AvÚÓX_x0005__x0006__x0004__x0019__x000D_AE±_x0001_+_x000D_Al&lt;Fëµ'_x0010_AÂ"_x000E_´1ñ_x000E_Amìªû_x000D_AA%_x0013__x001C_Ó_x0014__x000E_Axï¡7õé_x000E_A²7Ô·_x000C_Ì_x000B_A_x0008_=§§_x0010_A[¹Ú_x0018_¢/_x000D_A_x0007__x001A_Ó8_x0003_ú_x000D_AA_x0017__®A_x0010_AËl­êó}_x0010_A_x000D_«O¡à_x0011_AØ¨hT_x000E_AH^±_x0014__x0001__x000F_Aâ¤.Ã_x000E_AÞÛ§ê½Î_x0010_At­_x0002_I_x000F_Y_x000E_A@ûâ_x001C_à_x0010_Aª_x001B_I_x0012_ùª_x000E_AµÀZ2_x001D_o_x000E_A0_x001E_¯PIn_x000D_Ac¹ZØ_x000E_A©yÕEü_x000D_A"_x001D_µmÄ_x000E_AV_x000B_¯(Pp_x0010_Aö{0qÛ_x0010_Aç_x0014_[Õ&lt;_x0012__x0010_An°ÚiÛ$_x000D_AÀ=Å#¶7_x000F_A_x001E_*£é,m_x0010_A</t>
  </si>
  <si>
    <t>c1eefabd6309fdfc836258cacfb42991_x0002__x0003_Ù_x0001_]W÷_x0010_A&gt;à×_x001C__x001F_·_x000D_AXiXû=_x000E_A'o_x0011_P¾_x0006__x000E_AÒè¶¯d`_x0010_AÁ§Ì0:Ó_x0010_A¹ý©_x0014__x0017_3_x0010_AµáO_x0002__x0010_A	7"û_x000E_A/âuÝ_x000E_AÓKñtYº_x000E_AÐ¿åÅ¥_x0010_Aì7Úÿ_x001B__x0010_Ai_x0014_:Z_x000E_Ar_x0018_o'â_x000B__x000D_Aº=gÀMA_x000D_A_x0005_ZpÞ,Æ_x000C_AO¦VHÁ4_x0010_AùëlXó_x000E_AAÙW_x0003__x0003__x0011_AîW_x0006_+Þ9_x000D_AØ¡6:Q_x000E_AÍQOÄ­_x000E_Aø¬ßsê_x000E_AbçÉ°_x000D_©_x000E_Að!÷ËA_x0011_AC^_x0015_=_x000C_A@_x0018_Ò¹ÞÇ_x000F_AÞ?M?Á_x0008__x0011_Aß®6å5_x000D_AÚ{hÃB_x0011_AZêo_x0003__x0004_ªé_x000B_A oÞÂF_x0002__x0010_A_x0010_CÏ_x001B__x001D_Ý_x000C_AÇg[ª_x000C_AbîH_x0013__x0010_A_x0006__x0015_¥¢1É_x000E_AæI_x0015_Y¶`_x000D_AÉï©éóh_x0010_A³	_x0013_ºØR_x000E_AÆmõM,(_x000E_Ak_x000C_CC*_x0010_At_x0001_Û'©_x0010_Af©t_x001F_I$_x000F_A_x0004_'uþ:_x0010_A¶3÷g_x0011_2_x000E_AÅ¯s_x0019_F_x0011_A_x001E_ Õ7]y_x000D_A]ÒÐ¡È_x000E_Aj^ÑÌ}l_x0010_Ajäq@'_x000F_AfýmtÙ_x0010_A¹`y_x0001_ã_x000F_A±®0Ü!_x0011_A~_x001B_¾öë_x0010_AÃa	[_x0007_*_x000D_A;Æø²_x0010_ú_x000B_A_x0015_¬_x001C__x0005_¾_x0010_AÕõ0È¥_x000E_Aç¤¾Ì{û_x000E_AHuPØ_x0004_X_x000C_AÀ¢~rÚ_x000F__x0011_Ag_x000B_Du¾-_x0010_A_x0002__x0003_ª©Ñ &amp;_x0001__x0010_ARíý&amp;ø_x000E_AÙ¸´Ä_x000F_A_x000B_ØàÆê_x000E_A_x001C_Ò½Ö±ä_x000F_A.Ìr_x0015_ÿ_x000F_AöLô¬_x0013_Ä_x0010_A&amp;£9ß	Ö_x000F_A£Í?ðï_x000D_AX³å;V._x0010_A/Y_x0010_AJ·_x001A_bl«_x000E_A_x000D_ ¶%ü_x000E_AfÙ5î_Ê_x000E_A³_x001D__x0015__x001C__x000F_ATq:»_x0004__x0010_Ae,ÀbH¹_x0011_A_x000C_´ö0_x0011_A7DÔöò_x000C_Ay¤¬/ý_x000F_Aø ªâ38_x000F_Aaþî6w_x000C_AÎ_x001E_Õäó_x000C_A_x0011_òÑ78_x000B_AùÛ_x0014_O_x0014__x0010_A§I+°æ_x000C_A©¢|j¥p_x000E_A~C?È_x001B__x000F_AË_x0013_"@2¥_x000C_A_x000D_è¢&lt;_x001E__x0010_A_x000B_åÐëG@_x0010_A¤´Á_x0001__x0002_ë;_x000D_A¸_x001E_J£ê_x0010_AH_x0005_K+f_x0010_AîeÞZÃ*_x0011_A±ÚOWÈ_x0010_A¾Þ:§_x0016_X_x0011_AQ_x000E_£1_x0010_A¦éHL+É_x0010_A5ªõê_x001F_ _x000B_A_x000E_Òµ?ô)_x0010_Aè_x0019_Û9_x000F_A}E';_x000F_A=âÈ¥_x001B__x0011_Aø½³¢¥_x0010_Aã½¥Nß_x000C_Asþ½Ø_x001C_!_x0011_Ajm|K4_x0011_A´_x0002_ßö_x000B_A^{Ú²ã_x0010_AjÞò_x000C_Ü_x000C_A_x0013_Týîpæ_x000F_AÜ_x0011_¦¹_x000C_A`_x001D_¼Î¶1_x000D_Al	ë3_x0005__x000D_Aí_x0017_%7­M_x000D_A¾_x001E_ëÉ£_x000B_AÜªX0ë_x000E_AP¦_x0004_J_x0010_A¥¥ªnO¶_x000C_A'|_x0014_r¼0_x000E_AFRçïß_x000F_A	 XÕØ¢_x000E_A_x0003__x0005_5jÅÍ_x001B_g_x000E_A/ryý¥d_x000E_AE	ø¤_x0011_A¶_x001B_Û.ì_x000F_AÀ(üU_x000D_Ac	OÐ _x0010_Aä+E_x0011_F_x000E_AUC_x0008_÷Çí_x000F_A_x0002_ã'­"_x0011_A®¡9;¥_x000F_A_x0001_~ÐÔc_x000E_AF¯Xië_x000E__x000F_A_x0003_·_x000D_]²¶_x0011_Amë_x000B__x001C__x000C_Am_x001D__x0003_gñ_x000F_A0¹ÇÕoþ_x0010_A]_x0004_mítj_x0010_A·%_x0007_HÐ"_x0010_AF_x0015_¿:¥Ç_x000D_A^_x0011_­&gt;_x0019_È_x000F_ACS_x0002_µ:5_x0011_AF¹:.0ë_x000D_A»×³çwk_x0010_A¬_x0008_è_x0012_õ_x000B_AíÀBïÜ_x0008__x0010_A%_x0005_æX_x0010_A­34õ_x000C_A_x0005_¶¢Q_x000F_AlÖC$«_x000D_Aè&lt;)ã¬_x000D_AÉçGr¿_x0003__x000E_AA¢_x0001__x0003_³ñ_x000F_AT·ØøT?_x0010_Aøçn_x000D_&lt;Ê_x000D_Aà_x0006_N_x0002_ú_x000F_A_x0018_xzJú_x000F_AÐ_¼¿r_x0010_A ©gÒr_x001A__x0010_A¨/û¡ö_x000F_A_x001B_M¤²_x000B__x000C_A¢8Ü~å_x000E_Ak%,_x0006_«m_x000D_Aöooï¯_x000D_A_x0010_è_x0019_%î_x000F_Ajf,ø1t_x0010_AOÁ_x001E__x000E_û_x000D_Ay±@¢_x000E_A?ÔÓ±Ô»_x0010_AÎ!_x000C_Ä_x000D_AF *_x001E_ë_x000B_AwwÓX_x0007__x0010__x000F_A*_x001E__x001A_Þ_x000D_A${uÓ_x000F_k_x000F_A!¨_x001C_@_x000F_A.±_U_x000D_AXïj_x001F_^_x0010_A ¸Q®H_x0007__x000E_A§_x0007_{_x0005_ì_x0010__x000E_AÑ§ÚSÖ;_x000C_AqF%Vå_x000E_AÖq/¬ú_x000E_A@}3v_x000C_A§&gt;ø[L_x000C_A_x0001__x0002_qó5n_x000F_A~_x0014__x0012_z_x000E_Ã_x0010_Aj`_x0005_	¥â_x0010_A¿ïny|_x0016__x0010_A/µ_x001A_"_x0010_¥_x0010_AË#_x001B_Â_x0012_Ô_x0010_A1¢ìa9Û_x0010_A¢M_x0001_AM6_x0010_A¬Âî£d_x0010_AiózÕ_x000B__x0011_A~ªB ªe_x0010_AÆÿ¤mý»_x000D_AÑK_x0011_½&amp;_x0010_A_x0015_H÷ïÕ­_x000C_A_x000B__x0007_ÎEv_x0010_A{ÀÛJ*o_x0010_AöÃzTpô_x0010_A_x000C_I'/V_x000C_AÞ_x001F__x000C__x0004_b_x0010_A7Âû³3_x0010_AG»Öº@_x001B__x0010_A¼lÞÚ*ã_x000C_AI5¨ß#G_x000D_A_x001C_+«_x0006_õÔ_x000F_AÒ°hÇ_x000E_AÊJBÈ&gt;É_x000F_AÏ_x0017__x001A_I%_x0019__x0011_AçÐ_x0005_ú1_x000C_AYÈ»_ÑÍ_x000D_AÍ³öd_x0007__x0010_Aùåz¾GA_x000E_A3@NÐ_x0001__x0002_zR_x0010_A|ÝMbÁ_x000E_AîÆ?_x0002_«_x0010_AkoÁ4Sb_x0010_A&gt;%V\C_x0010_A"-'÷Í_x000F_AÂÛw,¬_x0002__x0010_A_x0019_×_x0007_vÔ_x0001__x0011_A!T¬R7V_x000D_AWG_x0005_ße_x000F_A ¢×î@_x000C_A©_x0012_8Z_x000F_AìÞ_x001E_j*_x000F_AÙ]_x000C_9_x000E_AçRR_x0013__x0011_A²ÙÎ0$_x0011_A2X­n_x000E_Aî__x0002_L_x000D_Aàø'~Ð_x000E_AUæÊ	ð·_x000E_A_x0010__x001E__äq_x0010_AÏ§ôÇg_x000E_A»¬9îÎ/_x0010_Am_x001C__x001C_+ðj_x000E_At_x0003_á§}_x000E_AõWfK;C_x000C_A}lsøeb_x000D_AJùOLjB_x0010_APýx_x000C_²`_x000E_A_x0005_uJM_x000D_AYëÿ _x000F__x000E_AlY¯0ÿæ_x000C_A_x0001__x0002_¤ _x000D_á_x000E_ÿ_x000C_Aü²-_x0015_Ï°_x000D_A=;Y¿ÅÃ_x000E_AþÏöwÂ_x000E_AëÑÕ_x0012_ç_x000D_Aú0á¥&gt;_x0010_AÑ(vK'ý_x000D_AÄjõç¨_x000E_A^ÍWÄ/?_x000D_AØÎaÓ_x000E_A+îØ%LS_x000D_Ay_x0018_­C_x000D_AÿÕZÇ_x0011_A_x0006_»_x0012__x001E_Î_x000E_ARµ_x0005_ÒJ	_x0010_A£æ_x0002_S3_x0010_A)fõº_x0014__x0011_Aøû(Þ_x000F_A~_x000C__x0006_2._x000E_Am¹ÆN_x000C_A¨9^Ap_x000D_Agy?}^ï_x000F_AÂÒÚë5_x000C_AÉ#«Wá_x000E_Añ1)îÏQ_x0010_A\¯©`_x0010_AÌrÕ]_x000E_AkXj_x001B__x000D_A«Ç^N(|_x0010_Aâ_x0004_9î__x0018__x000D_Ahí]ó,_x0014__x0011_AHZ_x0005__x0001__x0003_@5_x0010_A&amp;þÈBO_x0010__x0011_A_x0016_$ßJ_x0010_Ñ_x000B_A¶Á3©_x0019_Y_x0010_Aáµ.%_x0011_A_x0010__x0017_óÙÂ	_x0010_AÕd_x0013_×|_x000E_A $bzV_x000D_A?´w_x0004_v_x0010_A_x000C__x0001_	I¹	_x000F_A.z´_x0002_ZÑ_x000E_AÌÚúÖP_x000D_A3_x0010_¦ÇÞ_x0010_AP{ÿÌ_x0006__x000E_A^È.C_x000C__x000B_AËì¤ùK_x0010_A¾_x0005_æ_x0003_*_x000F_A"­R_x000C__x0010_AÍ©_x0015_|*_x000E_A¶fÖ^Ô_x000D_AKñk_x000E_A¾_x0008_²àI_x0010_A_x001F_áÑ.(j_x000B_A_x001E_´s©_x000F_AKVFFÒ_x000E_A&gt;X¡Ü_x0003_U_x0010_A£öëhQ_x000D_AÆ~Ä5Z_x000E_A¼!_x0003_I_x000E__x000D_A¾HÏázÊ_x000C_A¹ø¤/ ·_x000E_AÌäÄ_x0019__x0010_A_x0003__x0006_z_x0014_x4_x000C_A_x000C_Îà·_x001E__x000F_A´8"´ð_x000C_A4ìF\_x0010_õ_x000F_AÓ[[[_x0010_A&lt;_x0001_@_x0008_å_x000F_A]_x001B_Z«&gt;_x000E_A²wDd®É_x0010_AXâ  M¸_x000E_AÂûQVÆ"_x000D_AVË{{_x001A__x0002__x000D_A&amp;ù_x0011_:_x0010_A_x0005_V¨º'=_x0011_AÊßeÃ_x001D__x0005__x0010_A^_x000D__x0007_`_x000E__x000F_A¨6ßÓ_x000C_A%Â{«²_x000F_AþGZ+=_x000F_A0Ql_x0010_ñ_x000F_A ËKgú_x0001__x0011_AÎ2Húþ_x0010_A7_x0013_Öï_x001C__x001B__x000E_AÓ¢Ü¨I_x0010_ABsQ_x0018__x000E_A_x0006_E}Z_x0016__x0011__x000C_A&lt;_x0004_Ø _x0010_A_x0006_óÛqþ_x000B_AØ9Ü2àg_x0010_A_x0002_û}_x000B_ö_x0010_A¶þÓ©_x001C_e_x000E_A=q,!_x0017_R_x0010_A_x0004_1¦_x0003_	×_x000E_AÊVô®ê&lt;_x0011_AÛo_x000C__x0011_A_x001D_:_x0005_G_x0015__x0011_A_x000E_ÑðÚº_x000E_AF*ðì"_x0011_A_x0007__x0013_©_x0017_ûö_x000E_AÜ?º¡=ô_x000D_A@+_x0014__x0006_4_x000F_A_x0010__x001A_ÁÝ6_x000D_A_x0012_6à_x0012_(_x001B__x000D_A`Sæq·î_x000F_AÄw_x0001_±Ä_x000C__x0010_Ak­Èj¹_x0004__x000F_ACÝê·ª`_x0010_A&gt;½Ô9=_x000F_AdÜRÁÕ«_x000D_AUë_x000C_¾_x0011_AàQ@Åæ!_x000C_A@_x0008_@Íâr_x0010_AB!=É-_x0011_Aî­-ò?²_x0010_A¾SZÀÓ_x000E_AÌ¬Om_x0011_AÄ8_x0011_æ&amp;A_x0010_A_x0007_­)_x001D__x000C_A¼	é¿_x000C_ø_x000D_AÅU9°7_x000E_A¡wHKA_x0011__x0011_A{lÐ_x0002_ï_x000C_A|_x0007_k¤4 _x000E_A'z_x000F_A_x0001__x0003__x0012_Èwæ²_x000D_AtÜò$W_x0010_AgeAÀäÿ_x000F_A½:Vº__x000E_A3P_x0011_A§_x001A_5§~e_x000D_A_x0002__x0002_*1_x0010_ALªSÑ	S_x000F_AÑ`¼÷_x000C_A±_x000D_ãÊe_x000F_A-;}"o_x0018__x0010_A&amp;d_x000E__x0012_µK_x0010_A:0íÑ©ý_x000D_Aa°ÖaÄ_x000C_ADP_x0007_Ð­g_x0011_A$+ü_x0012_O_x0007__x000D_A_x0001_èæºy_x0010_A;rÌþ&lt;&gt;_x000F_AÛNÏ_x0015__x000C_A`Í­ºÿ_x000D_A¶_x0001_µm_x0019___x000F_A©¹_×I2_x0010_A§þ_x0006_7_x000D_ATw¼|a_x000D_AZ«Áº_x0010_A¡·Âß_x0005__x0005__x000C_AÝv#µi_x0005__x0010_AÄÔR_x0001_ñL_x0010_A?_x0011_IÈÌF_x000D_A^ÔXÑñ_x0002__x000F_A6^_x0005__x000E_m_x000D_A^î|Ç_x0001__x0004__x0010_^_x000E_A¥Ù·h_x0011_AEí8äjk_x000E_A_x0015__x0013_Í²ã_x000F_AsyHý¼=_x0010_A¬ve_x000C_p_x000D_AÐüÇ_x0011_A:	_x0002__x001A_Ég_x0010_A  é¿,J_x000E_AV|o;ø2_x000F_A_x000C_½UÀ&gt;_x0010_AÂ(H­·#_x0011_Aqª®¢_x000E_AB=4Ód:_x000C_A_x0011__x0015_ÅúßÎ_x000F_Aç_x000B_|Õ9­_x0010_A³'e¸Íz_x000E_Aó_x0018_V\;_x000D_A=-\³_x000D__x0011_A_x0019_Ô_x0015_ë_x0008_ _x0010_A*ÊHá§_x0010_Aª®·Dî_x000F__x000E_AÞE_x000C_+_x000B_Ñ_x0010_AúA­Ð_x0016__x0010_A_x001E_+_x001C_Iã0_x000D_ANÃÝ-_x000C_AÅöÏ+J_x000C_Aïíéb¸_x0010_A)«_x0011_¿_x001E__x000E_AÎR_x0003_Ï± _x000D_Aq=_x0016_Ö·#_x000D_A_x0011_h÷î_x0015__x000D_A_x0001__x0007__x001B_e©fí_x000E_A¸ø@Ý1Ø_x000C_A¨ÍÕX[Ü_x0011_AMÀê-_x0019__x0011_A^Ä_x0005_»êo_x0011_Að$ï1_x0010_ñ_x000C_AÒy,îáÛ_x000E_A_x0016_î_x000E_A&amp;(ã&lt;g_x0010_AÔ¸V°ú_x000C_AþD_x0007_æh_x000D_A°Oh*_x0012__x000E_A¥âóÐ?Â_x0010_A_x0001_,Z__x000F_Aß_x001F_ì_x000B__x0011_A/ÖÇ± _x000D_A8ÄTa_x0003__x0011_AÆ=HÞ_x000E_A_x000C_´?NùÉ_x000F_AsÖ_x0008_²_x0012__x0010_At¬Þgm_x000E_A_x000F_àÈâé½_x000E_A?½_x001D_Ï_x000F_A_x000E__x000C_o©_x0011_Aæ_x001B__x0015_ÿN~_x000E_A&gt;$w_x0006_&amp;_x000E_AxL_x0004_Jó_x0004__x0010_A[ë-q_x0011_A£»î¬áj_x0010_A´p*âô_x000E_A´A_x0002__x0012_î_x0011_Aç½_x0001__x0004_§_x000D_A¶ìÂ3ó_x000D_AF«¿}ü_x000E__x0010_AH°ÿ¸_x000E_A)¹_x001A_¶_x0016__x000F_AlÔ_x000E__x0013_GT_x000D_Aòp1_x0003_p_x000C_Aópá_x0010_A_x001C_z _/_x0016__x0011_AÃ_x0018_V7V~_x0010_Aôé9Æ[¸_x000D_ArÚrã´@_x000D_A_x0013_²(í¬b_x000D_A_x000E_dÝ&amp;³_x0010_AÏÉ°ú¢w_x0010_A§ÔVÞ_x000F_A­x¸Vi_x000F_Aîçë_x0019_AT_x0011_AN_x001F_Ð¦£_x0011_A#­¶)@_x000D_AMÎ$©_x000F_°_x000B_Ax&amp;é_x0013_xØ_x000D_AÓ_x0017_÷Þt´_x000D_AQ	_x000F_¹u|_x000D_AXcOW5_x000E_AÎ]LÚ»_x000F_AêT0qõ_x000C_A_ÐÉ£H_x0011_A:c­·_x000E__x0010_A°ðm_x0001_Ì._x0004_A_x0002_Ï¼W´ö	Aà)_x001E_&gt;Þ&gt;_x000B_A_x0001__x0005__rá_x0005_A8DûLK_x000B_AxN	Ä3®_x000B_A§OcV_x0005_Av÷ZÓW_x000B_Ar'zv_x0016__x0005_A_x0019_HqÎ_x0005_AàÆknl_x0005_A~áD¡(g_x000B_A¨ÛMB{Ø_x0005_AÖG_x0011__x0004__x000B_A_x000B_·J|_x0004__x0010__x0005_A_x0004_Ô¿©	A|£÷ü_x000D__x000C_A`_x0012_·Ñßò	A¼§áËÒQ	Aû_x000C_ÿ^Éu_x0005_Aþm_x0010_ü??_x000B_AiX9q»_x0005_AñÐý1_x000B_A_x0002_!£c_x000B_A¢Ö©Å_x0005_As51£_x0011_	_x000C_A	V_x0014__x000D_Û·_x0005_AtÈèN_x0005_AÖ_x001C_Mc_x000F__x000B_AÔûl-_x0015_1_x000B_AÌº7_x001F__x0005_AãâG#_x0003__x000B_A_x000F_A2¹ú	AM&lt;_x0001__x000E_àâ_x0005_A_x0004_Ö¾_x0004__x0006_~~_x000B_A§NÖë²_x0006_A&lt;Câ¸¨_x000B_AÊu_x0017__x0001_f¢_x0006_A_x0002_¨#$_x0006_A_x000B_ã_x0013_"_x000B_A_x0012_53ó_x0006_A_x0012_}/¯Ø_x0006_AÞ Xöo_x000B_A©%/&lt;_x0006_AXY_x000D_x	M_x000B_A¿ðõé^$_x000B_AH¹¤&gt;Ã	AS(Ç)C_x000B_A_·LúÏ_x0006_AHÝ/_x001E_?B_x0006_A_x001F_i_x000C_êA_x0011__x0006_A2=:_x000B__x000C_!_x000B_AÀ(8_x0007_}²_x0006_A_x0010_]Ç0ÕÆ_x000B_AhDâk_x0005_?_x0006_A_x0012_$+ÿÆ_x000F__x000B_AÜ_x0003_¸_x0010_a_x0003__x0006_AÌË(îÈH_x000B_A)K÷{Ó_x0006_AÐgöÀ½^_x0006_AÚYÎDÔ_x0006_AìïÀU;_x001B_	AY_x0010_Á&gt;\E_x0006_An¹î¼_x000B_A_x001B_¯P\_ý_x0006_A´_x0014_XÑm_x000B_A_x0001__x0003_Êõ§Li~_x0003_A·3Lý&gt;_x000B_AB0¼K	ASìø8ö	Ae´¦_x000F_·±_x0003_A_x0012__x0003_o"~_x0003_AÕDìL _x0003_AµöXBz_x0003_A_x0006_Up[rÀ_x000B_A&amp;ýyN$_x000C_A?ô¥sS®	A Ñ_x0007_#OK_x0003_A®_x0004_tgPÏ_x0003_A&gt;á¥£n;	Aç&amp;V&lt;	A´q#f(_x000B_Aü_x0002_¿[ùq_x000B_A¢Éÿ_x0019_Î_x0003_AEïAQKp_x000B_AB\Ñu_x000E_R_x000B_AX¥å¥ÿ_x0003_A)_x0006_w_x001D_¨i_x0003_A¿êVg&amp;ö_x0003_Aº©§¶8_x000C_ATÜ_x000C_q	A¨Û»Þ_x000B_ò	A:WûbZ_x000B_Aâ MÔ_x0003_A¦"ßA«1_x000B_A`_x0017_æ¬_x000B_A_x0013_p_x000E_C_x0014_©_x0003_Azn¦_x0001__x0004_s4_x0004_AËä3Í¾_x000B_Az	å_x0004_A_x0002_µ4Ð_x001A__x000B_AF`_x0011_¹	A"AOÉ_x000B_AQ%_x000F_.âÏ_x0004_A_x0015_&gt;$T¤_x0001__x0004_A¶ÖR}_x000B_A/©¶Å_x0004_AH®¶_x000B_A_x001E__x0012_í7Á_x0004_A~&amp;[_x000B_A2);q[_x0004_AJô×õÙâ	AÓ_x0004_ý¶ó$_x0004_A_x001F_]_x0014__x000B_a&gt;_x000B_AQ_x000E_Ý£á	AÄÌC._x0004_AÒY¦_x001A__x000B__x000B_AÐ52øBV_x0004_AýbóëKM_x000B_A·_x0012_GÜ&lt;_x0004_A4µTg+4_x000B_AIY_x000B_ò.Ã	A[_x001C_ÊBh_x000B_A, __x0003_í_x001B__x000C_ADÓBÙ·R_x0004_At¾(_x000B_Az.-Þ¸v_x000B_AELX?Y_x0004_Aý:Üÿ_x000D__x0004_A_x0002__x0003_-OL²_x000B_A_x0005_²B_x0008_X[_x0003_AGüOuB_x000B_A½_x0008_þ¼¦_x0003_At7`p|È_x000B_Aé&gt;G¢_x000B_A¦Æê_x0005_	AÎ÷Í_x001E_h_x0003_AªÎö _x000B_AÒ¾Pçm|_x000B_AÒÃU)¤_x000B_AÎÂ*_x0003_ACYwØ_x001A_ð_x000B_A_x0018_)ïpAò_x0003_AÈ_x0016_Ej-	_x0003_A$?K_x0001__x001B_Ñ_x0003_A?,ï]m%_x000B_Aêý_x001E_Í«_x0003_A»pÆ_x000E__x0004__x0003_A_x0001_ü¶K_x0003_AÐVkÈÉ	A_x0003_fÐh÷	Aq_x0016_\ª_x0003_Aé_x0014_8ÛÚ_x0017__x000B_A÷_x001E_Ô.Yü_x0003_Aó_x0007_4Õ«_x000B_A_x0019_2Õ`ñ©_x0003_A¦èþ4k½_x000B_AÇô_x0012__x0010_pv_x000B_AêÐA2_x000C__x0003_AZ9¨&amp;-µ	A§_x0018_â_x0002__x0003_\_x000D__x000C_Aü[0ï/_x000B_A;c_x0016_Ú_x000B_Aö¡®Ýó_x000E__x0003_AiôÁ·_x000B__x000C_Awå}ý¦q_x000B_A_x0014_«ð`&amp;_x0003_AéäÏ®_x000B_Aaä%â§_x000B_AâYÞô0F_x000C_A_x0017_£rÄn_x000B_A|2_ØN	Ad¦L±Qo_x000B_A·¥?_x000B_AF½¾F³¡_x0003_ABBN_x0001_ÄÍ_x0003_AFq6W_x000B_AÆç_x0002_y_x000B_AUu5¶ø	Aäý	Ow_x0005__x000C_AÞ	&amp;ãËA_x0003_A²åË+éu_x000B_Ae¶=Pâ_x0011__x0003_AN9Q_x0017_È_x000B_AzóÖí_x0016__x000B_A ì0_x0003_A_þEÇ_x001D__x000B_ApGv¼`_x000B_A_x0005_ïW¼_x0012_$_x000B_A]_x001F_~²¯	A%ì_x0005_ëþÅ	A³ñI®Z_x0003_A_x0005__x0006_ÊÑ#b_x0006_Avý_x000C__x000B_AKï_x0015_þ_x0002_±_x0006_A ÓÏÏ	_x000B_Ag¢_x0004_ßôö_x0006_A_x000E__x0010_Ð¬Û_x000B_A_x001F_¹ZîrÔ	A_x0004_Ë?XÒ_x0006_AJÊ­F_x0001_p_x0006_A+dØ_x001A_k _x000B_Aï´ÿ$Ç_x0006_AÛ*³³_x0006_A9»O·Iç_x0006_A;\çã	Aù#_x0003_ø0	AcÐ1Æ`y_x000B_A³Õ®ÁF_x000B_A¶ÖêÓæ_x0006_AÅ_x0003_B§v/_x0006_Au-áÒSÆ_x0006_ABñÁÕ_x0006_A_x0014__x0003_çz_x0006_A¨_x000B_j#u_x0006_Aªú_x0013_Zì	AÀp8I_x0006_A_x000C_Î_Ceq_x0006_AÎëuÄQ_x000B_Aùbyß&lt;_x001B__x000B_A0)D&amp;²_x000B__x000B_ADG¦_x0012__x0011__x000C_A_x0008_°×w_x0017_ý	A@ª@_x0003__x0007_6ú_x0007_ANko7_x000B_A_x001E__x000D_'ó©_x0001__x0007_A°¹·²Å_x000B_A6[¶­o_x000B_Aß¨@_x0005_è_x000B_A¨Ãm_x000E_Ó_x0007_AIÁ7zmB_x0007_AË_x0006_(\ô{_x000B_AvèíöÖ_x0007_A"0ìÚp_x000B_A6¨P_x0016_O_x0007_Aî_x001B__x0013_®_x0007_AwËHúã_x000B_A¶._x0013_95_x000C_A#t Hî	A`_x001F_ ]_x0007_A¢éq&lt;Ù_x000B_A&amp;¨J4é_x0001__x000B_Aµ_x0004_Àá_x0007__x0016__x000B_A#m[_x0018_¯_x000B_A¾_x0014_iM_x0002__x0007_A­_x0006_ÑZH	Aå"_x0018_ÓÔ_x000B_AÜYû_x0007_AK²¦J­é_x0007_A¬:¨Ë_x001C_²_x000B_A]Ç¹ækU_x000B_Ax1FSö	AóÏ_x001F_jú_x0007_A·uÊÈ&amp;_x000B_A¨_x001E_Eó~_x0007_A_x0001__x0003_nQ_x0004_j_x0003_ABÅ÷9_x0003_A_x0010_×¢J_x0011_~_x000B_A_x0003_Rî5ª_x0003_A0£²í&amp;_x0001__x0003_A@bÅ_x001B_¦_x000B_AiÛ_x001A_É®\_x000B_AÈö_x001A_LÜ_x000B_Al"ùi,_x000B_AyÃÀÜ·o_x0003_AÛ_x0008_{ú4z_x0003_A¶ï¬¶&amp;_x001D__x000B_AÜý_x0013_ìg_x0003_Aâ&gt;S/±_x0003_A¨®iÜD_x0003_A.­q­¨_x0003_ASÄÍ=é_x001A__x000C_A_x0006_ì	¬&lt;	A_x000E_Ç,$x²_x000B_Aü_x0013_}r±ñ	AÉ&gt;«_x0002__x0005__x000B_A Rµ8T_x0003_A_x001C_¢â¡I_x000B_AaP@_x000D_û	AÅ&gt;©Þ"_x000B_A· +é×)_x000B_Am§1&gt;N_x000B_ANWá?_x0014_È_x0003_Aî!«X_x0014__x000B_A°ç{ò¬_x0003_A_x0012_øØ_x0006_`_x0003_AjR}_x0001__x0002__x000F__x0007__x000B_AÍþ?_x0011_ÿw	AÉÓÑM_x0003__x000C_AÍNNDF}_x0002_Aü_x0007__x0001_8g_x000B_Aá3)¦` _x0002_Az&gt;8È¬K_x000B_A?_x0003_äP_x000B_Aü~_x000E_]~_x000B_Ap`?râ_x0002_A_x001B_iòÎ_x0002_AÀiVU¸_x000B_Aìñ8fr_x000B_AûÚã3ô_x0002_Aº_x000D_Õ _x001C_Z_x0002_AÝü}_x0012_F_x0002_AÁ;/fî(_x000B_A½#K[Á³_x000B_A_x0016_33¹Í_x0002_A¸³×,h\	A÷®Ìª_x000B_AçÃ	Ðt_x0002_Aöv:øÔ´_x0002_A­C1Ý_x0002_A»1À(^_x0002_AAay_x0013_h¬_x000B_A4²¤18_x0002_A(E äÌ_x000F__x0002_A»¤s	AÚ8¼_x001A__x000C_AkÇ]iì_x000B_AÄ«F}Ø&amp;_x0002_A_x0001__x0002_$¸Ù_x001D_P_x000B_Aq½Èõ	AÁ±	±¬_x0002_A++nº­È_x0002_Ayt±Wc)_x000B_Aa¡Øä°}	A§&gt;=_x000B_Aîèº$ã_x0002_A^:_x0015_·8 _x0002_Aü_x0007_óX	A²º98_x0010__x0010__x000B_A¦pöº_x001D__x000E__x000B_AN11RÏ×_x000B_AÂÊ{Ë\_x0002_AZ1ú|_x0011_N_x000B_Aoø_x0006_Ú_x0002_A½Ó:i_x0012_ý_x000B_AÄy_x001B_¯¡)_x000B_Aüñk½_x0007_y_x0002_A_x0014_Y&gt;¢_x000B_AÎ×_x001F_2_x0019_	AsÎ_x0011_ñ_x0002_A3Q§â¬_x0002_Ae_x0018_b­_x0002_A0õ¿_x000B_A*§_x0002_A&gt;ßì_x000C_2_x0014__x0002_A¼ªù_x0013_ã½	A(À¥&lt;S_x000C_AÄÌ0¿\ý_x000B_A°¶°­_x0002_AB¾%Â_x0001__x0003_Éá_x000B_AQÂÌ_x0003_A&amp;A:Þ¡	AñP£«ßë	AÆ_x0008_Æ_x000B_ú	A»_x0016__x000E_Îi_x0003_A{_x0002_òTñ_x0003_A|¿Ät%Þ_x000B_A:¼Divp_x0003_AÕÖ&gt;i	A^éÅ_x0016_&lt;_x0003_A'ãÝ§µ_x000B_Aø=_x0003_A_x000E_m\_x000D_s_x000B_A&lt;_x0010_Ï&gt;~C_x000B_A_x0017_ËU_x001F_ìp_x0003_A8R!&amp;ù_x000B_A´M^;Dz_x000B_AüsåþÊ_x0003_Apý\_x0003_Aò!["Ò_x0003_A 7ÌâAß_x000B_A_x000B_õ)i_x000D_Ú	Aw®m_x000B_'_x000B_A_x001C_#ï+_x000B_AôÏþy_x000B_AÆI1_x0004__x0003_)_x000B_Ap__x000E_þ0_x000B_A&amp;6$iâÌ_x000B_ALØÌh!«_x0003_A&gt;_x000D_é´mÇ_x000B_A_x0012__x000D_ûG`_x0003_A_x0002__x0004_·Å×ÀÖ¾_x0004_Aú_x0004_TÀ_x0004__x001E__x0004_ApÊi©_x000E_k	A!øQZPþ	Aõ¬gz_x0018__x0001__x000C_A}g_x001C__x001A_l[_x000B_A¨_x0018_ g"U_x000B_AøÖª§&amp;_x000B_AÈp~1_x001C__x0004_A_x0006_UÝô;_x0004_AéûøÊæ_x0004_Aí±H»_x0004_þ_x0004_AÌ"ÿëâP_x0004_AItT¤Ëý_x000B_A¤CéEóJ_x0004_AÎ.¸iÄ_x0004_A_x0016_ÃYíP@	AêonfÍ_x000B_A«MÊn[B_x000B_AJM¢*[_x000B_AÖÌ_x0010_¸5¿_x0004_AáT´µ}_x0004_Ag£_x0017_aCD_x0004_A[e¬ÖL_x000B_A_x0016_¥*|W_x0004_AÃBx¸_x0004_A*%_x001B_+_x0004_Aô fi7µ_x000B_AgU¢6:_x000B_A_x0003_G_x000E_·_x000B_AmÇka,_x0004_A®Tç¨_x0003__x0008__x001D__x0008_Aa_x000C_ºÒ&amp;_x000C_A»¤_x0001_Q2_x000F__x000C_Aÿ¿ºJûá_x0008_Aÿõù_x0006_E\_x000B_AÔ¶¢dÁ_x000B_Aö£eª!ý_x0008_AÏÈZ2w_x000B_AlFì]÷¥_x0008_AÔ¦gVí_x0008_A®Ò½*ü7_x000B_A0&amp;n\\_x0002__x0008_A-ecø_x0008_A_x0005_:)@Å_x000B_A_x000D_M´_x000C__x000B_A¨Ïûá_x0015_D_x000B_A;«¾Î_x0002__x0004__x000B_A×_x0004_¶­µ²_x0008_AM)_x000E_¤ó_x000B_A3ÿÆ_x0002_#k_x000B_AOï&amp; _x0007_9_x000B_AØ¹Ù_x001A_ÃZ_x0008_A¢ÚSÂ	A¦Ï_x001C_t_x001A__x000B_A_x0008_h"YI_x0008_AS74È¾_x000B_Aåå|¸_x0017__x000B_A	o÷$:ä_x0008_AH£ÎÙÑ_x0008_A½èôZüù_x0008_AÖ»_x001E_.L'_x000B_A6$Ãë6_x0008_A_x0001__x0004_5NO/·_x0004_AõOn¹*â	A_x0014_ÁÛ6Ç{_x000B_A_x000F_¼)ã|_x0004_A|Ò._x0002__x001D_	_x000B_A|Øð´í_x000B_AÉtQmA_x0004_A43_x000E_·ú_x0004_AuQ»_x0014_/_x0004_Aô_x001F_È/Uå	A_x001E_vc"_x000B_AêVr¦Û_x0004_A_x0004_.Ïpï	AHñi_x0011_H_x0004_A_x0014_ýh^5â_x0004_A_x0002_pþ3°_x000B_A¬ÉÚR_x0005__x000B_A±¿_x0003__x0014_5_x0004_Aî±Ñ¹Þ_x0004_A×³BíÆÑ_x0004_AÍTÏ§_x0004_A&amp;Áúe{_x0011__x0004_AÜvMâïÙ_x0004_Abx&lt;ß)_x0004_A°¿ÜÞX_x000B_Aø_x0005_çÆÝ	Aüå)^$_x000B_Aj­:j¥¸_x0004_AzQ-¾k¼	AYá­¯í_x0004_A,ôOíG-_x000B_A­ºìá_x0004__x0005_æÚ	A	_x001C_*ýáb_x000B_Ak69ùä$_x000B_A"æb_·_x000B_A7ÉÓEö&lt;_x0005_Ak_x000E_9õ¥e_x0005_AbGÃýÀ_x000B_A^lê9_x001E__x0003__x000B_An¬jú©ÿ_x0005_AK_x0012_w¡	_x000F__x000B_Aò¸'h7_x000C_A°í7_x0006__x000B_Ak_x001B_`¼X&lt;_x0005_AîÛ\Îö_x0015__x000C_AÓà_x000C_`ýõ_x000B_Aý_x0007__x0017_"e_x000B_A(I3á_x0015__x000B_A-òc_x0002_ÿ_x0011__x0005_AîF]@H_x0005_A_x001E_y#!¥_x000B_Aø_x0007__x000D_ïk_x000B_A_x000D_F(XÛO_x0005_Aç.9ð:+_x000B_A :_x0004_ÕW	A, ñTxÛ_x0005_A°_x0015_¹_x000C_x_x000B_A!_x0012_`åB_x000B_Aeµ­gÞ\_x000B_A¸ò_x0001_U_x0005_AR¯ú)Ì_x000B_A_x0003_-+_x000F_Ú_x0005_A_x0019_§ Ñ)_x000B_A_x0001__x0002_þn_x0001_3­_x0002_A _x0015_9]:`_x000B_A?n_x001B_M8ç	Ac[°R_x0002_AN6Þ1Ìµ	A0öxsÉ_x0008__x000B_AÈªÇfÎH_x0002_A_x0002_	¿_x001B_ö¤	AR'_x0004_Ì·Ç_x0002_A_x0017_ÓT¢f_x0002_AcBÈ	Aduß~D_x000C_Aìéf1í	A`è4üÒæ	Aqß¹_x0002_Ô¦_x000B_A8_x0003_Áã°_x000B_A¦mþ~_x001D__x0002_Ax·0Äv_x0002_A{Gá_x001C_Ã_x0002_A¸_x0003_ïøÄ:_x0002_As·Tï_x0002_A_x000B_@Å_x000F__x0012_Ô	AR}ÚÈõÔ_x000B_AóãlI	ARO[_x0002_AçÁÐús®_x0002_A"tú_x0008_t_x000B_A`i8fÃ@_x000B_AQq¼*,_x0002_A&amp;_x0012_"ìþ_x0002_A&lt;{àaw_x0002_AïüÎS_x0005__x0007__x0004_%	A²Æàà}x_x0007_Aí² Ñõ*_x000B_A2TÅ]_x0007_Aúù¨z_x000B_AÉÊ_x001E_rÇh	Aµv_x001D_Ï_x001F_)_x0007_Aâ_x0010_¸¤._x0007_AõwûÉ½_x000B_A¾´ê0_x000C_A_¹ñay_x0007_AãÏÈõÇ_x0007_A_x0006_È7;øv_x000B_Aã]8g¯_x000B_A°ù_x001A_Gøó_x0007_AW_x0012_,7Ç_x0007_AO_x0016_f[w_x0007_A_x0008__x0002__x001C_6~+_x000B_AN6B#\,_x000B_A]sæã½_x0007_A_x0001_H_x0003_®Zg_x000B_A_x000C__x0016_s£¤_x0007_Ax 5²b_x0007_A._x001E__x0002_ûûr_x0007_Aª_x0001_¾mY_x000E__x000B_AÞZ_x0004_,_x000D_ó_x0007_A_x0008__x0002_2_x0007_A_x0014_7*Èk_x0007_AÂ1P_x0003_ø_x0007_A83;n_x000B_A_x0008_z_x0007_Aç_¼Þx 	A_x0006__x0007_\b_x0004_:ÜM_x000B_Aü:&gt;d¯_x0007_A»uU´0_x0007_Az?_x001B_G%S_x0007_Aàiª;¸_x000B_A~µÇ_x0016_«r	A;l_x0007_K@_x000B_A_x001B_¸o_x0010_X_x000B_A´n[AÈ_x001E__x0007_AN_x0003_ùX_x0010_°_x000B_Aà_x0005_By-_x0007_Ajb_x001D__x0005_Y_x0007_AF&amp;M&lt;_x000B_A	3WKª	A_x0016_älÞ_x0008_:_x000B_A£@ùÄW_x000B_A_x0006_x_x000E_Wû	Ad:úó_x0007__x000B_A_x0001_ ³Ü_x0015_Ä_x0007_A7Ì_x0016_:Ó%_x000B_A£_x0017_*_x000B_A*yS¤	A5òaj!_x0007_A5«\$;_x0007_AXÍVçÖg_x000B_AÎ~¦.ó	A_x0017_Øã2_x0007_A®lRK_x000B_AIà]ÊÖn_x0007_A&lt;%És	AÎA[õ_x0012__x000B_A[_x0002__x0001__x0002__x0013__x0002_AoëÉï{_x0002_A_x0010_3_x0012_H¥ç_x0002_A8_x0016_Ù,8_x000B_Ah´_x001B_Õ_x0004_u_x000B_Aõ_x0019_ª_x0016_ï	AG_x0018_v_x0015_,_x000B_AÐ×mtÿ_x0002_AÎD¼ÆE_x0002_AIXë_x000D_O_x0002_A¦Vï_x0019_ó_x000B_A_x0004_à|Ì´_x000B_A¢1_x0007_H_x001F__x000C_A_x0006_ÕB_x001E_ôR_x0002_Ajæ¶_x000F_&lt;_x000B_AÈegpõ_x000B_AS.÷&lt;YÑ_x000B_A¸W+ü4U_x0002_A_x001C_{ª.¹_x0002_AAðèÚÔ_x0002_A¢ùö_x0002_AïìÁâ®_x000B_A¤!ï7¶S_x000B_A_x0005_Én~ê_x0002_AÌ/:m_x000C__x000B_A_x001A_QËù_x0017_ô_x0002_A/Ç*ãðI_x000B_A÷&lt;_x001A_­è	ALÓ/ô	A-ïQ²í_x001E__x0002_A_x0018_ÓQH_x000B_Aoçd_x0002_A_x0002__x0006_ÏeXÀÔï_x0006_A×_x0019_Ç$d	AÒ_x0007_ú Ò_x0004__x000B_Aªú3e§M_x000B_Ajy=[ã_x0002__x000B_AXh¼«L*_x0006_A~_x001A_JÍ_x0006_AÍÁAÂ_x0006_A,u#üB&amp;_x0006_AÛ,Gò_x000E__x000B_A_x0007_Õ®Ó_x0005_Õ_x0006_A,~x_x001E_Ì	AÔî0ÄL¾_x0006_A)'þX9\_x0006_AJDÁéH_x000B_A§ö-u_x0011_Q_x000B_Af0_x0001_$_W_x000B_Ap_x0004_vL³»_x0006_A_x0008_."J¨_x000B_Av_x0004_Æ÷Z×	AâókX_x000B_AØÑ_x000B_¯_x000B_AËå&lt;Î+_x0006_A*o®4_x000B_A'ªB_x0005__x000B__x000C__x000B_A2æ%_x0010__x000B_AJºÄgÏ_x0006_AìeÒ^ñÆ_x0006_A30¹_x0006_Aüeô_x0017_/_x000B_A_x0003_ÛW×¼_x0006_AºMG_x0002__x0003_Â_x0003_AÞ^É_x0014_$_x0003_A®ÚÌÄ+_x0003_A~!ëz	Ag%äê_x0003_A3%e_x000B_A_x0018_ùPíÈ'_x000B_A0A#Zh_x000B_AÇÔÀL³À_x0003_Aâ·0Cw_x0014__x0003_A_x000B_m=iÕU_x000B_AÑµ7)_x0003_A£¢m´_x0003_AÏ½N_x0003__x001D__x0003_AõB_x001E_Q_x000D_	Aø4_x001A_¤°	AðxvË^ô_x000B_AW§Ru_x000B_A&lt;_x0010_ÆÎM&lt;_x0003_Ab¹ÿ´6_x0003_A¸¡:Ã_x000B_AD ÆÛ_x000B__x000B_AæbI§_x0003_A_x000C_ÁT(®q_x0003_ALQ&gt;'r_x0001__x000B_AÐ¹±Ö×a_x000B_AlH±¥á_x0003_AÍ.Õ;_x0013__x000B_ASÂÙ9_x001E__x000B_Aæí¼xXÈ_x0003_AÂ$	ý	A)å_x000C_¹Î_x0003_A_x0001__x0002_pË­°_x0002_A¡rL¾ G_x0002_A«Ûh_x0002_AxÕbÒüm_x0002_A¼¥-ê_x0010__x0002_A_x0007_Zúï*_x0002_A¤ë_x0001_Uïx	A:~I¥_x0004_I_x000B_A7_x0012_tnk_x000B_AP°_x0019_'¦_x0002_AB@_x0012_g_x000D_¤_x000B_A§vÝ_x001C_¿	AæI·î"_x000C__x000B_A!Â_x0004_r_x0002_A_x001D_}¥ _x000B_A/_x0014_lj_x0016__x000B_AÁÌþ w_x0014__x000C_A&lt;_x000E__x001C__x0017_¢_x0002_AÇêÅ¨7_x000B_A26­bFá_x0002_Aù!HÈþÌ_x0002_A}_x001D_ß	å_x000B_AÎÔñJÍ÷	Ah9è«oË_x000B_AÑ_x0011_w/]"_x000C_A_x0001_°_x000F_^\_x0002_Ab²Tj_x0002_AKåD_x0018__x0002_-_x000B_A¯_x0006_¹&amp;Ì_x0002_Aò÷Î&gt;Xo_x0002_A._x001C_20F	A"Ø?0_x0003__x0004_­k_x000B_Açõ&amp;¨B¥_x0004_Ab{y_x0008__x0004_A_x0008_ç1/_x000D__x000B_A^_x0014_°iqÜ_x0004_A1U×_x0004_À_x0004_AßNÐPP=_x0004_AJûmí´_x0004_A_x0007_Î_x0019_1&lt;r_x0004_A@©._x000D_\_x000B_AØÞ_x001D_ß _x000B_A0ÅyHf?_x000B_A&lt;ä'_x0001__x0004_AÜ_x0002__x000F_ÊÆ_x0004_A__x0001_zyPè_x000B_AÐZv?_x0004_AÈ¡îD^_x0004_A_x0016_i_x0005_®y_x0004_AèV,_x000E_û__x000B_AAÑ_x001B_Gv_x0004_AýÕÔ~_x000B_Af£&gt;_x0002__x001A__x000B_A#ªlDÚ_x000B_A/­Z ~_	A4 |_x0012_ët_x000B_AØ	Áhp_x000B_A^^*4Ê_x000B_A]_¶p¹	A_x000E_Ä_x000B_Ý×þ	A\;«ò®Ü_x0004_Ae _x0006__x0018_s_x000D__x000B_Aç_x0006_&amp;6m_x000B_A_x0006__x0007_Wl°v¦_x0007_A0°|f_x000B_A_x0017_¨"ñ\_x0002__x000C_AXÌø²;_x000B_AÈß_x000C_â_x000B_A »,%_x0007_A\·´rÉ2_x000B_A¾ÒÚö+ò_x0007_A8èØÿa_x000B_A_x000E_é1Âjd_x000B_A±ªÆ6_x000B_A&amp;9¸Å}3_x0007_A_x0016_¶_x0016_´	AVàZÝ_x000B_Ak&lt;üJ_x0003_(_x000B_Aì6j_x0001__x0007_A_x0019_[_x0019_þp_x000B_AFPZ]C¾_x000B_AÖ9¶+±Ù_x0007_Ar"_x0003__x0017_$__x000B_A¡U^IéÉ_x000B_AtÉ_x0015_nø_x000B_AõaÚC{_x000B_A´í_x0012_BE@_x000B_AgÆ«#Î_x000B_Aëã_x0002_t_x0008__x0007_A&gt;_x0004_?_x0005_	AfµMp_x001C__x000B_Aá1._x001B_¯_x0007_A_ÊÌ´3/_x0007_A+'_x001F_¼y_x000B_A_x0004_³¸_x001C__x0001__x0002_IÄ_x000B_A¶Æ&gt;:ñU_x0002_AtF_x0002_#´_x000B_A_x001B_)­dÛü_x0002_A¡_x0005_ãZ_x000B_AwÐü¬_x0002_AüÅ9mÈÌ_x0002_A_x0002_à:A Ë_x000B_AÜSb;|_x0001__x0002_An8»Ë³5_x000B_A;_x001B_¥¥f_x000B_AQÝ_x0015_%GÄ_x0002_A}æy_x0017_Í	AÅÒ8_x000B_ALðtÁ_x0018__x000B_A¯kéa_x001A__x0002_AÎÜÐþfñ	AwtôY¤_x0002_AÙ2Ñ°_x000B_Aé&gt;_x000E_ÞuY_x000B_A_x001D_Á¾í_x0002_A}ÑF;È÷_x0002_AMèÞû_x0002_A_x0018_pÖùð}_x0002_A_x0005_ª_x001E_.i _x000B_AéÍ0_x001C_´_x0016__x000B_AÆF¹Vl_x000B_A:ÁeM2}	AF:a»&amp;÷_x0002_A_x001E__x0004_+_x0004__x001C__x000B_A?É§®_x001C__x000B_AºdÕn¶_x0002_A_x0001__x0002__x0002_-&amp;_x001E_^_x000B_A@yÿ£³_x0002_A6ÚPÔä_x0002_A¡&amp;¬Vö´_x000B_AI¢I_x0019_Ë	A@ZþÍgD_x0002_A\ø}Áµ_x0002_AÂgb&lt;Ó_x000B_Az«Ðg*_x000B_AAR)÷'_x0007__x000B_A#¨Ç§×È_x000B_AæÈù_x0002_A×Ç}WÅ_x0002_A$I ºî _x000B_A²_x0018_ø ñ_x0002_AO©_x001D_ _x0001__x000B_A:éÃ' _x000B_AÓêË}Åï	AþË®¦²ú_x0002_Ax_x0001_(fJ_x000B_AMÍí]©_x000B_A,¶8¶À_x000B_Ad/'zÖ_x000B_AÙí[~a_x0002_AI_x0007_üÑ_x0003__x000B_A_x0017_VQá_x001E__x000B_A4BýÈ	Aàí_x0016__x000C_qä	A!B_x0011_ÀI_x0002_AEL_x000E_/_x0008__x0002_AqÚ=V&lt;½_x0002_A~åXÞ_x0001__x0003__x000B_A_x000B_$ØÇç	A4[bÕBû_x000B_AûºLn_x0003_AF_x001E_yº¶á	Aß_x0016_²ÚÞº	AîtPÙ¡_x000B_Aã(ÑTG_x0003_AÚNñ½{7_x000B_A=¶Ê¼l_x0003_A\è_x0015_zã_x0003_A»_x0005__x000F_Ò#_x0003_A2Æ_x0006_c_x000B_A^@ÿwü_x0003_A_x0013_NáÞf¼_x000B_AëÙf6N°	A_x000E_w K_x0003_Ap_x0010_ã½1_x0003_A_x0014_R¨¢G_x000B_AKÔy_x0004__x000C_AÏÆ_x0011_IÄ	Av_x000E_Îy_x0018_W	AÙi¿è	A_x0010_È¢5_x0003_AíêDhß	A&gt;F=ûÇ_x000B_A¾_x0007_Gá	Ä_x000B_AÇ_x001D_V-i_x0003_AM_x000D_(FÙâ_x000B_A?_x0002_à_x000C_¸_x000B_Ay+?ò´f_x0003_A/`á_x001D_à_x001B__x000B_A_x0003__x000D__x0010_®DÁÚ_x000D_A_x000D_=qLaÕ_x000D_A£âÆÿ_x000D_Aÿ)_x0001_Ñ_x000D_AÍNÕ@E_x000D_A_x0019_`Ëx£_x000B_A@ÆOÆ _x0006__x000B_Aúø_x0007_Å_x0016__x000C_Aà_x000B_²å_x001C__x000D_Aâ=£	²V_x000D_Aì%úh:é_x000D_AÈDR´_x0008_B_x000B_A"M¤ÿº_x000B_A"k±;D¡_x000B_A!0±÷i_x000D_A_x001C_5ÕÌ£_x000D_AÃh¦_x000D_A_x000C_mj_x0017__x000B_AÃC]_x000B_AG_x0017_ÑÏª_x000B_Af_x0018_6¥_º_x000D_A&amp;1ü_x000B_A°h_x000D_QN_x000D_A_x0015_hC_º_x000D_A+G_x000C_õ_x0012_._x000B_A6¯#¿¶_x000B_Aë_x0006_=`Ò_x000D_AÃ_x0002_6ÅX_x000B_AAkcØ_x0005__x000B_Ay_x0004_j	A%îèBõá_x000D_Aá¶º_x0003__x0004_Ê_x0004_A`3|Õ8_x0004_A¤û?×SV_x000B_A1^+DIe_x0004_A_x0007_Ø	 ;_x0004_AßdçÒI_x0004_A_x001F_¡)LM·_x0004_Aókbwk	Aì_x0006__x000D_â*_x0001__x0004_A_x0004__x0016_`¼_x0012_ÿ_x0004_AZö^s_x001D_P_x0004_AÔ(àMÝo_x0004_A¦_x0001_mÅ+¤_x000B_A ØRoû_x0004_AvÝvüv`_x0004_A¤_x0004_¦_x000D_è_x000B_A*æ§Ø73_x000C_AÔL oÜ_x000B_AL¼CØÁ_x000B_AB_x001F_ÚFðÁ_x0004_A)Ù_x000F__x0015_Nµ_x0004_Azºi%Óù_x0004_A½,K(Ø_x0004_AÝ9&lt;C¥Ô_x0004_Aº4è_x0014_Æ_x0004_A,¬MK_x0015__x000B_AÏ^øÍ_x0002__x000B_A¾¼m#_x0007_ë_x0004_AXèøóë3_x000B_Al£`_x0017_Y_x0004_Aó_x001B_)Åg_x0004_AÆüy·_x0018__x0004_A_x0003__x0005_É8@mè_x000B__x0005_A¡Y,kÈ	_x0005_AÉßÑ6_x000B_Acþ¼3à_x000B_Aî E^7_x000B_AÌb*ôÍ·_x0005_ASàæ á©_x000B_Al}$L°_x0005_A_x0012_Í&lt;À¤¶_x0005_APÿ¯"Å^_x000B_AQø_x0010_	A?Û®lõ_x000B_A_x001B_ÛÖÙ_x000B_A{HV´Ø._x000B_A	éî_x0003_Ð	A}W´_x0005_Al7¹ôk_x000B_AiØE4¨_x000B_AÒ_x0010_þ[V«_x0005_AÉ_x001B_¸ò_x000D_F_x000B_AJ_x0002__x0019_¹¶	A_x000F__x0013__x0003__x000F_è_x0005_A_x001B_f&lt;áF_x0005_A_x0008_üoý_x0004_ _x0005_A}_x0011_]}R_x000B_A_x001E__x000B_­¸éÔ	A·P_x0002_®_x0005_AØ_x0012_ö~_x000B_A(uÁq_x0001__x000B_A_x001B_¹èª4_x0005_AJ²¹ù_x000B_A"ðCS_x0001__x0002_ ,_x0002_AîÜ`¹Äé_x0002_AOßw»íK_x000B_A«´_x0015_§ê6_x000B_A·¡Í _x0002_AÐ_x0006_i×¤_x0002_AÆ°Ú_x000E_ðô_x000B_A_x0019__x001E_)áÊò_x0002_ATP	aù_x0002_Az¾ïî¯_x0002_A¬_x001E__x000C__x0013_Y_x000B_AxÌ_x0006_º&lt;ß_x0002_A#~Îö+_x000B_AÖSÆÓO_x000B_AØ?¶¼[_x0002_A×j5óKh_x000B_A_x0008_ñ*2µ_x0002_AQÐÔ#_x000C_A_x0001_¸)[Q_x000B_A½eïg«_x000B_A_x001D_ôá2_x000B_AA.s+÷_x000B_ARrÅÙ8f_x0002_Aë{@Û_x0002_A³Ðw_x001C_¹K_x000B_Aå¯çß	ANd_x001D_ñ=g_x0002_AE8v_x0004_´_x0002_A7G%¤D_x000B_Aè_x0010_³_x0002_Au²_x001A_¬Å_x000B_AÚK&lt;þ_x000D_C_x0002_A_x0002__x0005_  PM+G_x000B_AånÖ¾l_x0013__x000B_A}þ³`_x0005_A1ÂPçäS_x0005_A}_x0005_Ì+_x000B_AÁÿó_x0010_°_x000B_AaÑ¢oÉ(	A´$ü!	_x000C_AÊ_x0015_×}_x0005_A®-VÎ_x001F_	A2ápL_x0005_A_x001F_î¶ýø_x0005_AQ'C\å-_x0005_A_x000C_uQC§Ä_x0005_A¡]z	_x0017__x0005_Ax¤|_x000B_AÚ¯XØ[E_x000B_AM:o7|_x000B_AgØåõ»	AB0PP³"_x0005_ATë#_x0019__x000B_AÙ.ò_x0014_C_x0005_A6_x001F_®¿æ_x000B_Aï8Øró7_x0005_A_x000B_**mí_x000B_A_x0004_1N_x001C_p_x000B_AÚwó¥iÏ	AéÔ4®	_x0005_A»×u%_x000C_Ax_x0003_¥ýªò_x0005_Ad²_x000B_í)£_x000B_A_x0001_5&lt;_x0002__x0004_©_x0004_A*IM$Í_x0004_Aê£üÝ_x000B_A`!ï¯ê_x0004_A,¡zk_0_x0004_A5SV_x001B_þ_x000B_A_x0008_)û_x0005__x0014__x000B_A_x0006_Ã_x0013_Û¦	A&lt;¹©_x0013__x000B_Asw ©â_x0004_A1_x0016_Ï`£_x0004_AÛPò|dz_x000B_AËlõõP&gt;_x0004_A¹}Sä|_x0004_Aú¬©p_x001B__x000B_Aº3«´i_x000B_A99ªö_x0001_É	A±Ä´_x0003_7_x0004_A&amp;@°\}?_x0004_A*_x001C_î¢_x0004_A}Pû[Ý	AJmæ^©_x0004_A`_x000B_Ñ5iS_x0004_AåÊä×Q_x000B_A?Ñ¢Q¡_x0004_Ae&lt;_x0015_éèY	APk¼U&amp;@_x000C_A_x000C_Eè~¶_x000B_AÚ_x0002_ÆT_x0005_Å_x0004_A_x000E_¬_x0013_Êu_x000B_Asd_x0003_¢ ~_x0004_AË¡ÿ)A_x000B_A_x0001__x0002_ã4_x0008_9¶v_x000B_A_x001C__x001A_(_x000C_ATÆ_x000F_Ü\_x000B_Aã²£Ó_x000C__x0002_A_x0015_d_x001D_R÷õ_x0002_AÞ=Çÿe_x000B_A_x0003_­WËèU	AD}1_x0013__x000C_A9~û_x001F_ÿ_x0002_Aà]þtD´_x000B_AöA(²_x0002_AÞ"Ô_v_x0002_A_x001C__x001F_$ñ®õ_x0002_A+ò·ò_x000B_A½U[_x001E_ù_x0002_APgØÎ_x0002_AIçMÆÏ	ASõC)¾	A,¨©_x0008_ûµ_x0002_A&gt;KUÆ£_x000B_A¥xói_x000B_AOð{;±Ü	Aë _x0016_Á	AB½RF_x000B_A_x0002_$Ýôå_x000E__x000B_A_x0005_î6í¥º_x000B_AiXcXhu_x0002_A?­N°_x001B__x0002_AFÙêVY_x0002_Aly_x001F_¿¥_x000B_A_x001E_ô_x000C_Á\_x0006__x000C_AJs'_x0014__x0001__x0004_²r_x000B_A_x0010_bsþâ_x001D__x000B_A_x0007_Á«Ù_x0006_o	AE\Ë}._x000B_A¬.p_x0001__x000B_A_x000C_¯F_x001B__x0007_!_x0004_A×os¿oO_x000B_AW³æu¥	AHòcr¤Ê_x000B_AÄÆ²Æl_x000B_Az6Ñ]Q_x0004_AaµS:o6_x0004_A_x0001_ðÎ³°_x0004_AJÑ3°,4_x0004_AknÇÅXÿ_x0004_A"ý_x0002_/H±_x000B_A.&lt;Ã_x0011_ª_x000B_A0YH;Ù	A¡ÃhÃ_x0004_AÔ\#&gt;¼_x0004_AAyJàea_x000B_A£_x0016_ø_x0008_X_x0004_A@	 áà!_x000C_A_x001A_xI_x0008__x0008_±	AíÙ¨_x0017_×9_x0004_A$)6î2J_x0004_AÂüjKE_x000B_A#8_x0003_Ó_x0004_A_x0001__x001C_¹Í\§_x000B_AX½	®33_x0004_Ah5å.BA_x0004_A F£_x0001_ã^_x000B_A_x0001__x0005_ÜhIìnn_x0005_A_x0010_¾¿_x0005_Aíq®W_x0015__x0005_AN4j_x0005_AÍõ+òÀ_x0005_AQªÐÔ¾M_x0005_A°b1îeÕ_x000B_A××_x0005_ns{_x0005_A7ìÖ_x001D__x0006__x0005_Aõbü=_x000C__x000B_A¹v#^I_x000B_AÍ¿ÊLÏo	AP¾Ú)_x0017__x000B_Aü²õÎ\_x0002__x000B_A~ Áir5_x000B_A´u_x0014_¿_x0015__x000B_AÔ|ñÐ¯_x0005_AðÂË Ë¼	Ap¼_x0014_[Ò	Aqw_x001B_ÓÚ_x0005_A_x0016__x0005_v;¦Z_x000B_A1íã_x0003_ü_x0005_AÆTÜ8ã_x0013__x0005_AèúI\·é	A\_x0004_µ_x0001_Q_x0005_A_x0010_îZx_x0005_A0PZÌ`_x0005_A-ùçgÜ,_x0005_A8b_x0005_A_x0010_Y_x0016_2Ó_x0005_A#_x0012_iÉ_x0005_A²pp_x0018__x0002__x0003_¸_x000B_AKý¼__x0003_Al&amp;Ãö©Z_x000B_A.ÞHÀ³Ê_x0003_A¤°ìÛ:ø_x000B_ALÁ&amp;_x0003_A¡_x0011_½¥c_x0003_AÉA²Óö_x0003_AØ3cAÅ_x000B_AOÎä_x0017_eð_x0003_A^ëß_x000B_AK_x0001_êu¤Æ_x0003_Aë§_x0001_Shk_x0003_ApWuH]_x0003_AJµúÜf_x000C_A&lt;ÿÞlô_x0003_Aâ_x0002_CP_x000D__x0003_AÃuë¨&gt;#_x000B_AoÓ»_x001F_à*_x0003_A_x001B_øØ¯òj_x0003_Ap'êÆl	A_x001E_ü×W_x0019__x0003_Aà_x0013__x0006_Xì_x0003_A&lt;`á24_x000B_AqWè_x0005_Ây_x000B_AKî8_x0018__x000B_Aòè_x0017_AF_x000B_A1¤@[;_x000B_A_x000B_£¨wPÉ_x000B_AkI­%d_x000B_AÓ_x001A_dÌ_x0006_*_x0003_A¸_x0018_w¥_x000B__x0003_A_x0002__x0004_&gt;Vpg¹Y_x000B_A?£ê{çJ_x000B_A}qé-æ_x000B_AÀÄ8ç_x000B_A(¶j|u_x000B_AO0;èÑ	AQy8@&lt;_x0003__x000B_A3	_x0004_§ç­_x0004_AçØî·_x0004__x000B_A)E+uN_x0004_A±Âô\f_x000B_A³ÙfòY°_x0004_Aò¡5°I_x0004__x000B_ARJlÖð_x0006__x000C_Af'àO·=_x000B_AõÏ2¯_x0004_A¦¯¾Ó?_x0004_Aò_x001A_Ñþ__x0004_A_x0003_¶½`Ò_x0004_AC_x001B_êÇ4_x0004_AÇ|_x0008_¦d	A_x0018_¬Ð{£_x0015__x000C_AÏ_x0007_Ê	A+ð6b*_x0003__x0004_AJãÇSÍ_x0004_AX]ä³g_x001B__x0004_A¾=_x0005__x0001_Ø_x0004_AÆ½ü:àÞ	A&amp; ©×	A=»_ã¤þ_x0004_Am9ÎÆË_x001A__x0004_A_x0016_ÛÞ°_x0001__x0004_Ý_x0004_A#W&lt;:Ô5_x0004_A~D½à=C_x000B_Al_x001A_Ñö}N_x000B_AÛôbÐ	A¿¥]_x0008_¼ô_x0004_AÿGfµx£_x0004_Af;F_x0014_í·	A_x000B_8?Ë_x0001_ù_x000B_A_x000F_Ù_x000F_èU£_x0004_AºÁÏ_x0019__x0004_A%b_x0008_ ä¤_x000B_A¸ÿÿ)_x000B_Ag&lt;ÁÛ	A'Ë¼ _x0004_AaÓ°__x000B_AýõOÊyg_x0004_A*ì_x0017_ÚvX_x0004_A¯½`_x0011_"_x0008__x000B_A!ð^5p#_x000B_A_x000D_R_x000B_=b_x000B_AMjàö²º_x0004_A ¬Þp_x0004__x000B_A_x0002_ø¬èüK_x0004_AR_x001D_n_x000F__x0008_Ö_x000B_AåÞ_x0003_ü	A÷9A:IÔ_x0004_AÓÚF_x0015_·_x0004_A&amp;îeÙ Q_x000B_Aæµ¹hÄ	Aèvë°#_x000B_Ae_x001A_¼Ð_x0004_A_x0002__x0005_¦Ë¾¨4]_x000B_A¶çÔt[ª	A9¾_x0011_×Àü_x0005_A_x001B_S*O¹_x000B_AÐ&lt;_x000F_X¸&gt;_x000B_A_x0007_.£Iíæ_x000B_A_x0004_üëJ{_x0005_A³MhÞV_x0005_Aª_x000F_Pëq_x0005_AöÛìâç_x0004__x000C_AÑðç_x0005_AkÛ]ffÆ_x000B_AL°ÕY_x001F__x0003_	AHýÍ^¨/_x0005_A_x000D_8¶T¶A_x000B_Aqk°K_x0005_A£&gt;§_x0005_An¤Ü_x000F_Ê_x001C__x000C_A0_x0001_iíè'_x000C_AúÉ_x001C__x0003__x001F_Û_x0005_ADã-_x0002_e_x000B_Af¨.&lt;_x0005_²_x0005_A2²Æ_x001E_×_x0005_AmNRüñ{	Aà_x000C_|Ð_x0001__x000C_Aì¥.»Éö_x0008_A­d­Z&gt;¡	A'!díY_x000B_A6_x0008_lD¸_x0005_AÖ5Õp_x0002_ò_x0005_A,mC«_x0005_A]æãY_x0001__x0002_XÊ_x0002_A]À"µ|{_x000B_A_x000C_!ô_x0012_W_x0002_A_x0016__x0014_L8G	A_x001D_d_x000E_óÖ_x0002_AnÍ½Ôß_x0002_A._x000F_°¿m_x000B_A_x0001_y_x000B_Zã_x0002_A_x001E__x0006_Ãt_x0006_º_x0002_A%×TÕ7?_x0002_AÙ×Ç_x001B__x0019_k_x0002_A6_x0005_ÀOÙ_x0002_Aï1 Æ»_x0010__x000B_AúÚL·rC_x0002_A]¡ëù¦	AÞ/WÜ¿¼_x0002_AÚ«Äw_x000B_A._x0016_AÚÉ;_x000B_A_x000E_Ü_x0016_ÂÄ_x0002_AAéý÷_x000B_A_x0005_Ú¯gS	AÎ3åÁL_x0002_A£_x0016_T­_x000C_³_x000B_A¼­ÓW_x0005__x000B_A_x0014_ßÉ+Zü_x000B_A¼b^m¹ÿ_x000B_A0(_x000B_A/£ÅèÂ	Aï	ªO_x0002_A(û}_x001E_ä_x000B_AKê×T©÷_x0002_AT_x0005_P!?Ã_x0002_A_x0001__x0002__x000D_	6Y__x000E__x0002_A&amp;Ãy¸r_x0001__x000B_A,«ý S_x000B_AÑ )[{_x0017__x000B_ADí_x0015_b_x0002_AW_x001C_XT`_x000B_A_x0001_Ñ})¡__x000B_Aj|Á\À	Aµ$`Ëd_x000B_A_x0006_;æÖÿà_x0002_AûµmqW­_x000B_AÊLÉ_x000B_A&gt;~|LÛ_x000B_Aßwg	AæK	rÂ_x000B_Anêxíæ7_x000B_A#ScZÐ_x0002_A]@ôBØ©_x0002_AöA´¯¬ì_x0002_A»$¼Yå8_x0002_A_x000E_ _x001E_ÐèÅ_x000B_AKB_x0019_½w_x000B_A»r_x001E_êÄ_x000B_Aåæ_x0007_Lï¹_x000B_AíMÈ|_x001E_t_x0002_A~)õpû_x0002_An U5å8	A2÷b&lt;,T_x000B_A*xk{ Ö_x0002_A7Pr_x000E__x000C_A¼BÑR_x000B_A_x0002_íû _x0002__x0003_t_x0016__x000B_AT_x001C_)_x0017_­T_x000B_AübL×?_x001A__x0003_A_x0019_··Çñ_x0003_A_x0004_i?ÿ_x0003_A:ºB""_x000B_Aà¥|ZÖ_x0003_AUGÕ_x0014_b	A4_x000D_T_x001A_ü_x0003_AÆ%Õ_x0012_4_x000B_A_x001E_	äÈ_x000B_Aäÿû&gt;úa_x0003_AjÞ_x0010_m´	AN¿:GÎ_x000C__x000B_AVL¼-±N_x000B_A=ítiÑ_x0001__x0003_A'_x0001_ÃÈ_x0004__x0011__x000B_Aö_x001A_!Ï_x0003_A4_x0005_R_x0019_,._x000B_AÓäy{ï_x0003_Ai"»PûÉ_x0003_AÜ3Úé_x000B_A_x0013_Àâçâ	AI$æÐ_x0013_O_x000B_AÃÿ¡À_x001E_s_x0003_Aväòöv_x0003_AB_x0003_.äN_x000B_A_x0006_~Ì_x0007_ãc_x0003_A;Qºßú_x0005__x000B_A5Ñg_x0016_¹_x0007__x000B_A¸££åÄë_x0003_AÍ_x0002_y¸P_x000B_A_x0001__x0002_ Ýó$î1	AE¸S»	A¶_x000E_Ñb_x000B_A8Ñùð_x000B__x0002_AµuÙð_x000D__x000B_A¤1.xè	A*|¬»_x0001__x000B_A&gt;®³1 Ì_x0002_A!Ë¾ëTF_x0002_AÆ&gt;íÒ3_x0002_A_x000F_yv2ø	AVÀÚ®©B_x000C_AÂc_x0013_éØ_x0002_Aµ¼Ï,¨@_x000B_AîYõ­?,_x000C_Aü_x001D_õýb_x0002_A_x0003_Ày2;¢_x000B_A~­B_x0003_&amp;t_x000B_Aªäcª]T	A¬ö_x0002_W|_x0002_Agà#nË_x0002_Aînª´ü	Azt_x000C_Åx±_x000B_A¥Ç_x0001_\U_x000B_A¥_x001B_^Hr_x0002_AÉ_x0002_J_x000B_AÛ¤¦l÷ð_x0002_AÕÿuë_x0002_AA_x000F_OVÌ´_x000B_A{1«-ãÎ	Af_x001E_´)x_x000B_Aw­Ú_x0002__x0003_®	Aõ?»1bt_x000B_A_x0004_1Ô_x0013_ã_x0003_A~êUúZ-_x000B_A_x0006_Ú%È·'_x0003_AýÆvÕ_x000B_A¸_x000C__x0013_¶_x0003_A¿¹üç1Ú_x000B_Ac«_x001B_fx_x000B_AÔLÂª4¸_x000B_AÁÈ_x0018__x001C__x0004__x0003_A~_x0016_Gê_x0003_A¢µ_x0003_A.ShþÄ~_x0003_AÖÒ_x0014_v_x000B_A_x000D_änX_x0003__x000C_AèL5v	Akðv	_x000B_A+!q_x0019_w]_x0003_A´_x000B__x0001_aW_x0003_ALOÈ_x000E_©W_x0003_AL¤9_x0004_²s_x000B_A²º¥Âk+_x0003_A­_x0006_Z_x0015_X_x0003_A_x0006_`ü6-_x0003_AðIIIu&gt;	Aé«_x0006_é4_x000B_Ad¶_x001D_,`_x000B_AûhN"ö¶	Anæ8_x000B_M_x0005__x0003_AÂ÷sÀ/_x000B_A§_x0008_¼`~._x000C_A_x0005__x0006_L_x0007_~FØ_x000B_AIl©+_x0006_AÅ0÷óI	A×ù_x0002_ãY_x0006_AÜd5Ãâ9_x000B_A_x000E_*®ý_x0006_A_x0007_¿_x0006_AÏ+Ôëüä_x000B_AÒ¼À_x000E_Ln_x0006_AL®¬û_x0004__x000B_A_x0008_üvÍG7_x0006_AÑÄ2 _x0007__x0006_A×-_x001A_m_x0006_AJÌ\&lt;}_x001F__x000B_A.È~M³_x0006_A0;ii_x0011_(_x0006_AæTÒ¥(_x0006_Aº§v]_x001B__x0006_AËvµ_x0003_ÚÊ	AõîKt°_x001F__x000B_AWÇ_x0019_@1E_x0006_Aønâ_x000B_AYî/_x000C__x000B_A_x001A_¿_x000B_r¥_x0010__x0006_Aw¹±Ø_x000B_AÂÛ¡P_x0004_D_x0006_A¡õÞå²_x0001__x000B_Aá_x000F_çUÝl_x000B_Aàz×_x000B_A·Hßª|_x0006_A²iÅíI_x0008__x000C_A¢Úd¸_x0001__x0003_Ö±_x000B_AAÏ&gt;¤Î	A_x0003__x0018_Çï_x000B_A_x0014_Û³«	A_x0003_AÅ")_x0007__x0014_¿_x0003_A.ët_x0003_A_ä2Aë_x000B_A,Üg­`Ô_x000B_AÍùX*_x001E__x0003_A_x0007_ÊÆuú_x0003_A_x0002_H^P¡Ú_x000B_A	_x0017__x0007_{_x000B_AÞÑ_x0008_-_x000B_AIÀ¯ë_x0005_§_x000B_Ai/PÉ4È_x0003_A"±_x0013__x0012_Pë	A\WvAó¸_x000B_AÝ+¢ªO_x000B_A2LWR2_x000B_AÖì_x000E_ª_x000B_A+Xé(GÜ	AH^ä$_x001A__x0015__x000B_AÌ_x0014__x0017_Jë_x0003_AÞÏ=Ã_x0016_º	A=_x000E_D­_x000B_AÌW¿_x0003__x0003_A¥f£ÄÛÞ_x000B_A»_x0010_Î:6_x001F__x0003_A¢§½ëï_x0003_A³À7öë_x0003_Ay2]h¾D_x000B_AÆG_x0017_Ú¾_x0003_A_x0001__x0002_¤¦15_x001D_æ_x0002_ASFQÆ	AÙIµ_x001C__x0010_+_x0002_A½$_x0013_Íà¬	ABk_x0012_d_x0002_An%`­Q	A_x001E_Í ¸i¢	AÑ&lt;ã|_x001B__x000B_A×å_x000F__x0013_ö_x000B_Adòøçò¦_x0002_A$¹D3D_x000B_A_x0007__x0012_µ_x000C__x000B_Aéj_x0007__x000C__x0002_A³O}oj_x0002_AÚÃ_x001E_Øf_x0002_Axòz+ò_x000B_A½&amp;_x0010_u_x0003_t_x0002_A_x0018_óô¹ð_x000B_A¯ñß_x000E__x0002_A&gt;_x001C_Î¬_x000B_A¦WWs_x000B__x000B_Aª×¢¯H_x000B_AVÎð¥_x0002_AJ¹:ø_x0002_Aò'R­ô_x0002_A%·SºÏÉ_x0002_AzIKhõ_x0002_A_x0001_P;Q_x0002_Ajæ3_x0011__x000B_AÄ bRb0_x000B_Aï=_x001F_!:J_x000C_A¨_x0001__x0003_*_x0001__x0002_+_x001F__x000B_AÃ]æê0ý_x0002_A¥_x001D_3¡_x000B_A Ú"ubý	AÝ´æ=ê	A6SE_x001F_Ú	Aµ}¹[(ó	AbÊ_x000E_o_x000B_A­Îø§_x0002_AsÒ¾|Ç_x000B_A_x001F_ÅÇ_x0015_ä_x0002_Açà_x0008_ö_x0018__x0002_A¼¨®5Ãã_x000B_AJ=¿KåD_x000B_A_x000F_ 3~_x0014_Â_x000B_Ax_x001F_¶_x0011__x001B_À_x000B_A_x0007_nédÖ	A_x000D__x0001_ñl_x000B_A%¼Æ,_x0003__x000B_AÍÁ_úe_x0002_AQq\4~_x0002_Aí¤_x0006_ä{ö_x0002_ABÑûyk_x001D__x000B_Aó¹+Z@_x0002_AÅ_x0013_ïËq_x0002_AïÒ'zbR_x0002_AÜÄÌ ó_x0002_AÒB{Þ­_x000E__x000B_A¹8Ö¤Æ_x000B_A NO2³	AÃRª¯O_x000B_AéÑ½e_x001B_Ð_x0002_A_x0003__x0004_A®híÊJ_x0004_AÓ}º:y_x0004_Al_x0012_l_x0014_B_x000B_Adpïgz	A)§_x000D_;©	A©2f_x001C_¹ÿ_x0004_Aô¡_x0001_¸6 _x000B_A°GJ¿(°_x0004_At_x0001_¦t&gt;´_x0004_Aßß_x0015_Ñ_x0004_A³ÆFC"É_x0004_AÛ`õsi_x000B_AG_x000E_¦GM_x0004_AuF]Gð	Aðb§	A0¿`_x0007__x000C_Ag_x0002_:_x001A_®_x000B_A®Ò",_x0012__x000B_A]×Õ2|¿_x0004_Aa(Ì_x000D_! _x000C_Aå_x0007_ ? _x0004_A»4!ÉLÆ	A+_x000D_g}½_x0004_A­´_x0019_p_x0004_AÝ_x000F_¦559_x0004_Aº_x000E_Ú_x000B_C®_x0004_AÉëWB_x0013_g_x0004_A\_x000E_&amp;ï_x000B_AÇ_x001D_aP_x0006__x0004__x000B_A_x000B_5Ðg!_x000B_AÇ?_x0012_Uþ_x0004_A®h_x0005__x000C__x0016_Ü_x000B_AÙ_x0002_cÒ_x0011_a_x000C_A²ÓQE&gt;_x000B_A_x000C_\pÅ	Av#_x000B_·Ü_x0013__x000B_A_x001A_q&amp;3_x0014_'_x000C_A_x0003_íÊù_x000C_A·|Ëy½_x000B_AeÂ¤¬_x0005_ç_x000C_A¢íð  ©_x000C_A¨´n_x0003_ß_x000C_A_x0007_9K¬ß_x000C_AÙú_x0003_t_x000B_AÉå_x0003_]_x0003_¥_x000C_A_x001A_3¦,_x000C_A:CÁHú_x000C_A_x0007__x001C_v¡À_x000C_ABèùM_x000C_A_x000F_G_x0001_º¨]_x000B_Aò7Ûh_x0006_ _x000B_A_x000D_´¾_x001B_¨	AûÄò_x0015_Ôe_x000B_Aý»ê_x0008_¥:_x000B_A_x0014__(k_x0005_9_x000C_AÖwwq_x0001_Ù_x000C_AMÖSðª_x000C_AT_x0007_ÑÍÒ3_x000C_Aß_x001E_Yt¶E_x000B_A&lt;RÑó°a_x000C_AÇ³±­ _x000B_An_x000D_,ØÈ_x0004__x000B_AèQ¢×;_x001D__x000C_A_x0003__x0005_È_x000C__x0017__x0004_~Ê	AÂGyJ_x0013__x0005_A©Ðùâ_x000E__x0019__x000C_A:­µxÂ_x001F__x000B_A+JÇÃÐ_x0005_A¦P¯Û_x0005_A_x0006_ßØ¼&lt;Ö_x0005_A`_x0004_OE_x0007_×_x0005_A}Õ_x0004__x001F_¨±	A_x0018_ørk_x000D_í_x0005_AåàÙ_x001D_·_x000B_Aì_x000C_ê,¶	A³_x001D__x0006_Ân_x001A__x0005_Awø§`C_x001E__x000C_A­l_x0010_9¬_x000B_Aÿºø`·_x0002__x0005_Aï_x0003_an¡+_x0005_Ab_x0010_¦é_x000B_A¼_x0008_)_x000D_²­	AÌV}_x0012_¬	Av_x0018__x000B_Ò?8_x0005_AÞ_x001F_îqð	AæB_x0008_Ëk_x0012__x000B_Aé	_x0001_¢_x0005_ANXß.Ð_x0012__x0005_A_Êú]óÕ_x0005_Au_x0018_£ó®_x0005_A`IL_x000C_3#_x000B_Aá ÑäÇ_x0005_A_x001B_»N_x0005__x000C_AYs§SC_x0005_A¹£7×_x0001__x0002_ÑÁ_x0002_Aÿ__x001A_o_x000B__x0002_A|aß5h@_x0002_An'G¾'i_x000B_A_x0002__x0001_:_x001B_2Ý_x0002_A«Û_qàk_x0002_A=HÍØÍ_x000B_A36|ÐÙh_x0002_A_x001C_ö9_x0018_0_x000B_A@8¡£z9_x0002_AÖèD_x000B_1_x0002_A~O6bq_x0018__x000C_A¥°3ì(;_x000B_Aa_x0016_iÒr_x0002_A¹,ã_x0002_A_x001A_\Yä%Ê_x0002_Acà2%_x0011_¤_x0002_A_x0011_I3dà_x0002_AúÄöeª_x000B_A×!ÂÕ_x000B_A:+ï(m_x0002_A]ïí)dT_x0002_AZÿ´9	A6_x0012_@ZÇ_x0002_AiÃ3¯E:_x0002_Av_x0004_»L'_x0002_A_x0002_°&lt;)	A_x0006_Ý¦&gt;ÿ\_x000B_A1#Ã£g_x000D__x0002_Aã1q@ÐQ_x0002_A_x000F_I](Ü_x000B_AeÊhv_x001F__x0002_A_x0001__x0004_,°Â\mÂ_x0004_A&lt;R_x0004_Û26_x000B_ABp_x000C_a®¢	Ak8_x0004_X_x0013_7_x0004_AóùCÝ[	A-ñüÝ_x0001_¬_x0004_A@.­è:«_x000B_A	µäÛ?_x000B_AûØ§É²	A_x0007__x0004_e]Å&amp;_x000B_A|6÷@æÐ_x0004_A^e³±¾	A§[_x0012__x0001__x001B_þ_x0004_APñúj_x0003_w_x0004_AÙqñ.¿_x000B_Aë_x001E_[_x0003_Pç_x000B_A4í/Â&lt;_x0004_Au/q_x0004_ëì_x0004_A0B®Ò	_x000B_Auy;z®z_x0004_A_x001D_Â~_x0001__x0005__x0004_A¯0!4{_x0004_A_x0001__x000F_(_x0003_-_x000B_Az½æ±Øm_x0004_A_x000E_H_x0013_ï¥¬_x0004_A|ßè¾_x000B_AMtmøª_x0004_Ax%u_x001C_E#_x0004_AuþPº¿_x0004_AÌH_x0014_ª_x0003__x0004__x0004_Aæ÷~Q_x0001_Ô_x0004_A^_x0002_Øw_x0002__x0007_]_x000B_A_x001E_dâ¯_x000B_AV?Ð:]¢_x000B_AysS-(_x001A__x000B_A._x0004_ÁªýÝ_x000B_AÄ_x000F_u@_x000B_A­d7è/_x000C_A»ü¼Éx_x000B_AÜ&amp;Ü_x0004__x0019_Ã_x000B_Ah-\é_x0006_¬_x000B_AHó^ÛøX_x0007_ATö_x0007_æJå_x0007_A_x000F_~(:_x000C_A÷¤dÁ_x0001_»_x0007_Aü_x000E_[_x0003_m_x0007_A«ËÑðºj_x000B_Ak:Ê4	Aie_x0004_§}_x000B_A_x000B_{d_x0007_Aâ®V_x001C_a§_x0007_AyÕ¿_x0006_o_x0007_A[õq¶_x0007_Aúm_x0002__x001D_'_x000B_Aö¸xÆ»x_x0007_A_x0004_÷Áp_x0007_A_x0016_×/¼Àà_x0007_A_x001F_õ_x0006_l¯ß	A_x001A__x001F_vý'_x001E__x0007_A;È68_x000B_Api_x0005_vÃY_x0007_A_x0016__x000C_*Â0ç_x0007_AÁ÷¯qoõ_x0007_A_x0001__x0002_TßhÒ ø_x0002_A¢t_x0018_Þ_x0002_A_x0011_e¾áèE_x000B_ADwLwª_x0002_Aú_x0018_I¥Q._x000B_AÊkä;_x001C__x000B_A¥8_x0016_N_x0002_A'Ð=Tsb_x0002_AG¿ÀØS_x0002_AeVPãx_x0002_A_x0017_ÿ_x0007_ Ë	AÉ_x0013_Ù_x001B_Ls_x000B_ASê~~lb_x000B_A¸Ø¶ÊNí_x0002_Aº_x0015__x0011_ÿ«Î_x000B_A«_x0019_Q8øÁ	Av(`²Ñ_x0003__x0002_A;_cF_x000B_A g!ö_x0002_A#Ê_x001A_ý|_x0002_AÐÜ/}_x000B_Ad³ÔT[_x000B_Ah¥·8H_x0002_AÇö"yZ_x0002__x0002_AuçØ£H	A¿_x001E_%F_x0002_A_x0007_&lt;y&gt;ê_x0002_A¦X]·*n	A¹m½ÒÄ°_x0002_Ad\R_x001B__x0002_AÕO4_x001E_ñ_x0002_AæqsW_x0001__x000D_Z$_x000D_Aþ,þ®S_x000B_AA_x0003_6éh"_x000D_Aâ.EC_x0017__x000D_A'ü	Ü¦³_x000B_A|A¢$ô_x000B_Aùóì_x001E_ßä_x000D_A_x0017_,´_x0014_Ó	A_x0005_f%Ì£_x0003__x000C_AË°hO_x000D_A_x0016_¦«ð?Á	A,¿G_x0007_ce_x000D_A_x000E_ÞS¼Ò_x000D_A_x000F_}_x0011_ÅÑ_x000B_A¢,LÎ_x000F__x000D_AÜ_x0013_!ÓuÎ_x000D_AcÞrFï_x000D_AÐpN_x000E_k_x000B_AvXx·_x0008__x000B_AÅ_x000F_Ïÿ.R_x000D_A_x000E__x0010_Ë_x000B_	A_x000B_0G#'M_x000B_A§_x0006_Ã®_x000D_Aö@@Á_x0006__x000B_AËj·Á_x000D_A²úPÃ½_x000B_A_x0003_%ÖN_x0018__x000D_AÚÜ_x0004_ã^ë_x000B_A&lt;º'E_x0002_r_x000D_A´÷Fb_x000D_AºÛ\èk_x000D_A_x0004_rµ°Îz_x000B_A_x0001__x0004_Æ=;¿×_x0004_A4ò©Ù&lt;6_x0004_A}_x001E_ë_x0013_©ó_x0004_AM_x001C_e_x0011_Ü_x0004_A¨bEé!æ_x0004_AvBäú$_x000B_Ab?zÒV_x000B_AÐ_x0019_¬hD9_x000B_Ae»:ñg_x0004_A¶ÉwÒ¦_x0018__x000B_Aì_x0006_?¯Àð_x0004_A_x0019_þaÔZ__x0004_A¦ª¢Sa_x0004_A_x0003_/{ë_x000B__x000C_A,³~q_x000B_A_x001E_bÅÖ _x0011__x000B_A_x0008_÷_x000F_D~È_x0004_A¬¯ÆÅÅ_x0004_AVü_x0002__x001F_µð_x0004_Aã_x000F_1¦9_x000B_AKáÇ¹Â_x0004_AJ¶_x000E_þ°&gt;_x0004_A_x0001_ß&amp;Öý_x0004_AÔÌ_x001C__x000B_A_x000E_á7¤_x0004_A²")_x001C_ò_x000B_A@ßp_x001F_L	A,àß}-ï_x000B_Aèæ8ã_x000B_A°åô_x0007_ÁÂ_x000B_A¢A¿¡Á_x000B_AÀ_x0008_£a_x0005__x0006_ªX_x0006_A®7_8S_x000F__x000B_A~F¹bB_x000B_A~_x0015_ëE=*_x000B_A_x0001_i_x000C_,_x000B__x0006_AsðMú/_x0006_AÒ5_x001D_^Ù_x0006_AÁa_x0006_A®+¢b@r	AØ½f_x0004__x0016_c_x000B_A8³#æç	An_x001F_(x_x0006_A_x000D_+_x001F_Nsò_x0006_AD þº_x0006_A_x0015_xºõO÷_x000B_A³ºQ2_x001D__x000B_A_x0017_ö¯_x0013_ _x000B_A_x001D_vÐSöQ_x0006_AjÏºfj&amp;_x000B_A4_x001B__x0003_mJ¨_x0006_At¢]Ä_x0006_A_x0008_r&lt;	_x0002__x000C_AYb¬hB_x0006_AÁRW(_x0016__x000B_AteºÎ{ò	A¬¨ðU1_x000B_A®¢iCd_x0006_AÚpÅ¦@_x0006_AÙkP:ë	Aj8qÙ_x000B_A1NQ!/ì_x0006_AËÿfMP÷_x0006_A_x0005__x0006_ \h_x0006_AhlDÒÐ¶_x0006_AþÅZT_x0001_#_x0006_A~¥±/GX_x0006_Aù_x000C_û	Dm_x000B_AàÃ_x0014_T_x0006_A]OêË_x001B_ð_x0006_AÑ§éè._x000B_AíQ9F±_x0006_ANº²rÏ_x000B_A?_x000E_ÀBN_x0012__x0006_A¸&gt;ö_x0006_Ù_x000B_A_x0014_;Óúø	A¯ë 2¿¿_x000B_Agû'J5í_x000B_AiÚ÷ÓÍÞ_x0006_AgÌ_x0003__x0004_eÕ	A_x0010_m_x0012_l_x0006_AÒ1_x001D_¡î8_x000B_A=^_x0012__x0015_©_x000B_A~Ù]ÝL_x000B_A¥|:ËÑ"_x000B_AÀ_x0018_âª_x0008_T_x000B_A²_x0002_ÛDg)_x000B_Aµpü¯_x0006_Aá°u_x0007_í_x000B_AK@º$ÝG_x000B_A¢¾§x{_x001C__x0006_A_x000C__x001B_)qc_x000B_A¦_x001B_ISá	A=´k&amp;ÿ_x000B_Aîýoä_x0002__x0003_½_x0003_ACÌÉÂ£_x0003_ANS_x000D__x0003_7L_x000B_A'KÿÇø_x001F__x0003_AÄ¼w_x0003_AQÊ_x0015_LRþ	Aÿø+h_x000B_A®:Ô~Ë_x0003_AöÇÇ_x0012_P_x0004__x000B_A¸8_x0003_rXÐ	A}J¯è_x0012__x000B_Açgáä,_x000C_AÍÑ{ÿ\_x0003_A_x0012_PÙ7Í·	A_x001F_p©Ó_x0003_A®(Ä¢_x0007__x000B_A4Ç½¼Ä_x000B_A_x001E_EáûV_x000B_AÖ|á_x0015_½_x0003_Aªí²·,_x000B_AÒuzXB_x000B_A7y{¬ç_x000B_A_x0001_¯CX¹Õ	A_x0019__x0014__x001E_8_x0008_3_x0003_Alÿ&lt;¥^_x000B_AÆ½P_x000B_AÍV_x0012_í#"_x0003_AlÙm;´8_x000B_A´*_x001C_i|_x000B_Ae!_x0015__x000B_xï_x0003_Aà8I!_x000B_AJy£_x000B_A_x0002__x0003_G.×P_x0003_A`Ëmg&lt;_x000C_APê_x001B_EH._x0003_A/áÛK_x0004__x0003_A2AN!_x000B_AQüÄdÍ	AÑS0³$À_x0003_AkûÓ&gt;!j_x000B_A}6Ã~	AEN_x000B_8BÎ_x0003_A·3=¦¶ã	A&gt;Þ8ÂÆØ	AÒ_x0001_ín&amp;è_x0003_AbÃFü	A_x0010_ÏøU¾	A_x0017_¼·_x0003_Aq÷Ê3U_x0003_Ao_x0005_([Ë_x0003_Ak.T'Ë_x0003_A×ÄöI_x0003_A2_x0007_°_x0019__x0003_A²FÕ!?Å	ArÄ;Ô£_x000F__x000B_Aå.ÖÚä_x0003_Aòk»_x0012__x0002__x000B_A-_x000C_°[_x000B_Aò*6Îmj_x000B_AÔ÷ë_x001E_×s_x0003_AÈ$Ú_x000D__x000B_A_x000F__x000D_òêf_x000B_A¦y¦uP×_x0003_A±&amp;Ù)_x0001__x0002_C_x0002_A_x0013_Ê=r_x0002_A]¤5Ó	Aviñ3õ_x0002_Añxaã_x0002_AO_x0013_ÿU_x000B_A?êB,^Ñ_x0002_A]w_x0013_j%¯_x0002_AÆn_x0011_¶1_x000B_AccÕªvs_x0002_Al0Ômb/_x000B_AtÃO]aù	Aiêæ"_x000B_AC`¦â_x0006__x000B_AV-ÞÈä&gt;_x0002_A:òÚR	A_x001C_ÛPèÚ§_x000B_A_x000D_øáéA_x000B_AÉ9$%_x0014_è_x0002_A*Ó_x0015_LÉÖ	Aä~Ñ{KÚ_x0002_A&gt;ù_x0007_¯_6_x000B_A»[n¹_x000B_AnÜG4_x0011__x000B_A¯v#ß#_x0016__x0002_AkX²_x000C_³î_x0002_AlÄ~Qú_x000B_Aáå~ö	AÅc{#'é_x0002_A)V_x0002_Yg_x0008__x000B_A¬_ö_x000B__x000B_A+|(g_x0017__x000C_A_x0002__x0004_.´æu	A|mç7³:_x000B_A}Äyã_x000D__x0004_Aòá¶È_x0016_0_x0004_A@X~N&amp;_x000B_Ay2ÑÓ_x0016_²	Aó$_x0003__x001E__x0004_A_x0010_¨§_x001A_2Ï_x0004_A©Jû­ïÜ	A_x0017_tòÿ_x001E__x000B_A u$Vï¥	A§È5Rnî_x0004_A	¨Ik_x0013__x0004_Aù_x001C__x0013__x0004_AÃ{_x001F_#_x0014__x000B_AiM_x000E_·¥_x0004_A(!°£3_x000B_Aêþ:¿J_x000B_ADd¹1_x0015__x0004_Air_Cû	A_x0012_ù_x001A_= Å_x0004_A¿b_x000F_._x000B_Aj#Xä_x0004_Aø½_x0011_¹á±_x0004_A±´_x000C_e/ÿ	Ao0ñ_x0014_á1_x0004_AxZ·Â,^_x0004_Ac_x0001_ÜZX_x000B_Ai!v`	A_x0004_«² `é_x0004_AáX³"i_x000B_Arñ+_x0001__x0002_ÀÝ_x0002_Aòo¾4äO_x000B_A`yí__x0012_Ø	A**Õ££	Aò__x0013_£_x0012__x0002_A³_x001E_­Ifw_x000B_A_x0016_¶DåFÛ_x000B_A_x001A_+EÜ_x0002_A7áäÂ_x0002_A?_x001E_±Ö è_x000B_A_x000D__x001E_dÙ_x0005__x000B_A|¥{Ò7.	A_x0016_Ö  _x0002_AÕÑ__x001F_U_x000B_A11ès_x0005__x0002_AíÉÇü*_x0013__x000B_AÐf6_x0005__x0018__x0002_AX¸@®Á¨	A)½qb_x0002_Aug]E1û_x0002_A é×¦)_x000C_Aê&lt;nÜ¦Ã_x0002_A³%çE_x0004_Ý_x0002_A_x0014_m¢¤Mx_x000B_A÷=.ë¢_x000B_AÇn|_x0007_Î_x000B_AÔäYae_x000B_ADÀ)°Bú	AT0_x001D_&gt;_x000C__x0002_A÷°h_x000E_V¦_x000B_AÛPÈý_x000C_=_x000B_At_x000E_Ä¼°_x0006__x0002_A_x0003__x0004_\²ä×=_x0004_Axï_x001A_³_x0004_ANF_x0016_h_x0004_Aþª«~º	A³âu_x000B_A:Í÷_ð_x0004_A¨ØÓ*_x000B_Aà\¢l,_x001E__x000B_Aq_x0001_Ö«~_x0004_AD8â:.1_x000B_A;_x001B_7w:_x000B_A_x0017_.,9_x000B__x000B_A÷_x0002_]\=¬_x0004_Ab´E±rñ_x000B_A×=÷ÿÊ	AæZã]e	AÉJèd_x0010__x000B_A_x001C_ó_x0019_OÓ_x0005__x0004_A£/Ð¤Ba_x000B_AæÊd}_x0010__x000B_A ©¶_x0001__x0004_©_x000B_Af8b=_x000B_A#_x000D__x0016_oj_x000B_A)³_x0014__x0015_ZÄ	A	ÑsÍ_x0006__x000B_AÉ¯+_x0004_AÀ©ù!Ø_x000B_Aü´Âåî_x0004_AºJ©×ý_x0004_A3þS/__x0004_Aº,£rm_x0018__x0004_A ¤Ï_x0003__x0008_FÖ	A_x0019_WÉ×#_x000B_A'Ð$~/_x000B_A_x0007_pÖ&gt;M_x000B_AÞ_x0013_×_x0018__x000E_×_x000B_A%H]*3_x000B_AÎýYÑÙ0_x000B_AAüæ_x000C_y3_x000C_A¼ñ_x001C_V_x000B_AysZu_x000C__x000C_AtÕn¶åÓ_x0008_A_x0003_Æj Ë_x000B_AáR_x001C_°_x0006_H_x000B_A(£Ú_x001B_:æ	AÙ	»+:½	A  DÉ÷í_x0008_A µ¡_x000B_A_x0016_Y®îÑ_x000B_AVTj§Ð_x000B_Aº_x0005_q_x001E__x000B_AUÇ"ÆCK_x000B_A\ÌO_x0002_cZ_x0008_AÌJÞÜ&lt;m_x000B_A¦	nûâC_x0008_AÁøÓ´-_x0001__x000B_A»DËKG_x0008_AI_x0004_ÁÌ¿_x0008_AË_x0019_·_x0008_A$_x000B_YM_x001F__x000B_AJßÒ_x0008_Aa~­,«(_x0008_Aå¿Ác²_x0008_A_x0002__x0003_þüÀ	_x0001_Ò_x0003_A2Î£y_x0003_Í_x000B_AÍÂÜäT_x0003_Aésâé_x0003__x0003_AÂno_x0013__x0002__x000C_AÜÔÂÔà	AÃ^Ë¹ë|_x000B_AÅ7Ð}L_x0003_Ab;_x001A__x0015_ 5_x000B_A_x0016_ÃÔi/q_x0003_A_x000D__x001A_üòÓ_x0003_A_x0017_/ùG73_x000B_Av òÄ[_x000B_AÆÃuþ&amp;_x0003__x000B_Aùê«]j_x0003_A_x0018_È°ôjë_x0003_A­KlÏ_x0003_Ac/Ö_x0004_ì_x0003_AÙrwxO_x0003_A~Ï_x0015_HH_x0003_A_x0010__x0010_·Í	A¤¸&lt;Ì_x0001_C_x000B_A=eËæ	A[ú_x0005_n_x000B_A'mL#â¦_x0003_Aß;ßp:_x0003_AUz_x001B_t	AM_x0004_½_x0019_å_x0003_Ajj@¸¸	AñÃÔ­_x0017__x0003_A#_x000B_ÿun_x000B_An_x001B_{í_x0001__x0005_=5_x000B_Alæ¸ö÷_x000B_A£_x0017_Ã_x0005_A©q¢:¢_x0005_Ac_x001D__x0019_7Mô	Axª!_x001F_Â_x0005_Aó,_x0004_ÒÓ	Aðâìy_x001A_ _x0005_Aù¡¤NN_x000B_A°ä_x0001_Ia_x0007__x0005_A_x0015_â¿du¨_x0005_AÆ_x001A_îï~D	ACý	×,_x000B_ADeºû½_x0005_AtN¡/¾â	A÷¥Ú5ð_x0005_AÅæ&lt;h_x000B_A5çÓ_x0004__x000E__x000B_AMU_x0008_¼_x001E__x000B_AGj«	Aé{u·ä	A~AÓ¹É	A_x0008_|%Û_x000E_o_x000B_AÚÖ:2_x0002_à_x0005_Aªs¸_x0005_Ai,ÀX+_x000B_AÞ_x0015_/_x000F_W_x0019__x000B_Ay?b _x000D_¦_x000B_AµêÃ_x0003_ÿÞ_x0005_AÎé_x0007_1_x0008__x0005_A_x0008__ªWÌÿ	AÌÆàË»_x0005_A_x0004__x0005_£?}¹Û	ALºB¨[ä_x0005_Aõ§_x000D_"PA_x000B_AËèç_x0015__x0005_Ü_x0005_Aý_x0002_zW3_x000B_AÇ"bô.Ð_x0005_A ]_x0019_©5_x0019__x000B_A¯V¨³sm_x0005_Añ¨²_x000B_L_x0005_A1ÏeÆ³_x0005_AÊ_x0007_ÀH_x000E__x0018__x000B_AhöBÉ[	A_x000E_d^"±Ó_x000B_AõGKõ_x001A__x000B_A^qAÙ_x0004_&amp;_x0005_AÚm_x0017_=Oê_x000B_AÛu¥Ø_x0016__x0005_AE0ÔÅ±_x0008__x0005_A_x0014_I_x0008_E__x000B_A4÷ªß`_x000B_AO·âTÌ_x0005_AÊÎ3î_x0013_ï_x0005_AÜê(Ø¸_x0005_AÞüÅÙ¼_x0005_A(Ì_x0001_Õw_x0005_A£AµFK_x0005_AÜìz_x0017_¯	AÊ_x0017__x0017_ô¸_x0014__x0005_A.úPä_x0003__x0005_A	Ð9Í:­_x0005_A0_x000F__8º_x000B_A«_x001A_BN_x0003__x0005_õÐ	A-ý_x000E_¼_x000B_A³VåË_x001C_r_x000B_A÷1_x0003_FêM_x0005_AEË9ºÆA_x0005_ARkÿÃÓø_x0005_A_x0006_snfÝd_x000B_A_x0004_´V±JÛ_x0005_AëÊ÷Îå_x0005_A{qàårM_x000C_A&lt;tem_x0014_!_x0005_A#Ùñðî_x000B_A]TºÉ0N_x0005_AþJ_x0019_MOà_x0005_A_x0017_Ô?¢4=_x0005_A_x0005_në_x001D___x0005_A(Â_x000D_:!&gt;_x000B_A_x000D_Ûì_x001B_×ú_x000B_AHä-A,H_x000B_AÖöÃ^%7_x000B_A_x001A__x0011_EpAå	AlL_x0006_&gt;v	A6_x0016_Ñ_x0012_EJ_x000B_A&lt;G»_x000B_AÄ¦µÔhí	A¾è¡MÉÃ_x0005_AQ¨É	v_x0018__x000B_AÍeÍtÒI_x000B_AMz_x0014__x0018__x0001__x000B_A/Åûê°ä_x000B_A_x0001_Çhÿ_x0002_à	A¨_x001A_v«Ä_x000B_A_x0001__x0004_;¿ÞÞ4S_x000B_A3.u¿_x0003_-_x0004_A_y[_x0014_n_x000B_AÛ_x0010_HU _x000B_A·j_x0002_}³_x0004_A§t;¾_x0004_AS!L_x000B_AÉ7¦ Ú_x0004_A£À¾g_x000B_A#6}?U_x0004_Aã__x000E_J_x0004_Aílæ§cÉ_x0004_A{.IÆ_x0019__x000B_A×Ó£w\_x0004_A_x0016_â_x0013_×_x0013__x000C_Aÿ_x0003_§$Á_x0004_Aî_x0005_"_x000B_A½Ìút_x0004_AV_x000C_iï¸Á_x0004_AÃà5»è_x0004_A:ãGY_x000B_A@ ¤¼ _x000F__x0004_AMbõº_x0012__x001B__x0004_A¿éÉ{å_x0018__x000B_Aâ&amp;Ï×\q_x000B_AJåÃ­_x000B_AçNí­íc_x000B_A_x001F_à_x0004_Rc_x000B_A_x0007_VA_x000B_A°.£ßfc_x0004_Aé_x0005_F	AOµmS_x0001__x0004_Å_x0012__x000B_A&amp;-Ò_x000C_Ûi_x000B_AþÃù__x000B_A¨¬!ùC_x000B_AQL%_x000B_A_x0002_` _x0003__x0001__x000B_A_x0017___x0008_ÇWº_x000B_A×A+G©_x0004_A8åww±_x0004_AÀâ%_x0012__x0004_AF?J~%_x000B_A&lt;®_x000D_;vÝ_x0004_A®¥_x0018_îÌÜ_x0004_A_x0012_µVKÆù	A§"-íWP_x000B_A6T;_x0019_¢Ë_x0004_AnÈsb_x0001__x0008__x0004_Ar@_x0003_öÒ_x000B_A4_x0002_ÏZ¥_x000B_Aî7;-_x0004_Aïèz_x0011_ùè	AÂd_x0014_°H_x0004_A¿P=_x0004_AÂcÝ[Ô}_x000B_A0ìýòóà_x000B_A_x000B_(ïöÎ_x000B_Aß×_x001B_)[_x0004_AÆÜÌQ_x001E_î_x0004_Aà_x000F_Å_x0016__x001D__x000B_AgÅ_x001D_#ÝU_x0004_Aìk(ÔB_x0004_AgÖ_x0008_E_x000B_A_x0004__x0007_!È%gþ_x0014__x000B_A`æX7à[_x000B_A$_x001C__x0017_B1Á_x000B_AIjü´ø_x000B_Aü_x0001_Y:d&gt;_x000C_AÚ²2êÍ	AV£eM}V_x000B_AÕ_x000B_¼2ÛÛ_x0007_A*ýå_x0005_¸_x0007_A¸ÖéÕåå_x0007_A_x0002__x0003_«Aé_x000B_A¼q(D³_x000B_A¦½qû_x000D__x000B_A éKÂ_x000B_AìÔÓV_x0006__x000B_Ap}_x0017_8k_x0007_Ab3±71Æ_x0007_Azýñsáú_x0007_AÃO²q4}_x0007_Aà_x0007__x0005_®¼_x0001__x000B_A`4Î_x0007_APòÑá¼_x000B_A-f-ÈF¢_x0007_A¬	a_x0012__x001E__x000C_ASºZªù_x0007_AìD_x0006_ã_x0007_Al_x0018_ª;_x0007_A_x0005_z9©Ç_x0014__x000B_AÕ(_x0004_$f	AuuäÔgL_x000B_Aÿ_x0016__x001A_ü_x000B_AEÏ1-_x0001__x0003__x000E___x0003_ALð_x0016_¦ºå	AÚB&amp;ç/_x0003_A¼Ø[È	Al?µ_x000D_e_x0003_A_x0013_Zï_¼_x0003_A äâûi_x0003_AªÿÁW×_x000B_AÂØ,û¼_x0011__x000B_AÖÍ_x0013_·ß@_x000B_A@_x001C_×Ä	A°rÍÓª_x0003_AjØï2å¸	AäÍ_x000C_÷	A_x0015__x000C_è"_x0001_Ô_x000B_Ajo-_x0002_­_x0003_A._x0007_ç~Ù_x0003_A8_x000D_z_x0003_AÚ_x001E_«ÈT_x000B_A1ctèð»_x0003_Aåâë¨á_x0003_Anôm\_x0003_Aô°©¡Õ_x0003_A_x0014_ª95z	A_x000F_@Â­	A ø .0_x000B_AGß_x0008_qÎ*_x000B_AÐ|ÛCpt_x0003_AÕ-_x0006_p0T_x0003_Aª_x0017_QIÇ	Aõñ	:_x0003_AI_x001A_Ë_U1_x0003_A_x0001__x0003__x001A_]Ûïý	AÀYu_x000B_A5H_x001F_²-$_x000B_AïñÇ6ìw	Aîõ6Â¡_x000B_A:rætÀ	A®Í³Z4_x0015__x000B_AÿäÓG_x0003_AY-Ëã&lt;_x000B_AíF_x000F__x000E_2_x0003_Aô$®ú;_x000B_A±ùS_x0010_=|_x0003_A:p}'Åí	AÓ1Üü_x0014__x0003_AëZ_x0002_&amp;X	AÞVÝÐ³_x001A__x000B_A	ìÖÂch_x0003_AÑ;_x001E__x0006_úõ	A_x0008_µ_x0015_Ì_x000B_AT¨E²H_x0003_AÚÇ]¦Å·_x000B_AHüØ¬É_x0003_Aì2};êè_x0003_AÉöNò?_x000B_AËiÇ, ¡_x0003_A_x0011__x0004__x000B_AiÎë§+(_x0003_A_x001A_ì*e_x0012_Þ	A_x001A_?þ^y#_x0003_A_x0013_æ_x0015_uRó_x0003_Aá_x001E__x000D_Ì_x0003_A*¡¨®_x0001__x0002_¶Ð_x0002_A"¡\	Aì&lt;ÿ_x0008_F_x0002_AæÜ`_x0017__x000B_A#}$~Ñ	A¶_x000F_U#Ó_x000B_Að9_x0001_`Ò!_x0002_AP¶_x000D__x001F__%_x0002_A*â#§¾_x0002_A#ÔÁÄlo_x0002_AµVôvcT_x000B_Añé½Tç-_x000B_A/­orÿ[_x0002_AD¯Ù_x0014_½_x0015__x0002_A]¾rõ¬_x0002_Aþ»¸³	An!×km_x000B_AÂsÕL_x000B_AsÊ_x001D_XMÒ_x000B_AO½óLì_x0002_A^¦X·?)_x0002_A_x001A_©÷¶h_x000B_A®_x0007_Ýº¡¿	A_x0002__x0013_ÞEÈ_x000B_A_x001F_ð;ð3Û	AC_x0002_ý1)l_x0002_Aß_x000F_:_x0008_&amp;_x0002_A)y_x001E_E"+_x000C_AsBúsdæ_x0002_A_x001A_ÅoR_x000B_A_x000B__x001A_ÓâA_x0002_AHq yM_x0006__x0002_A_x0003__x0005_%kÂQ¶_x000B_A_x0012_î0_x001E_ê_x000B_AxìQxÊª_x0005_Aµ@QÃ_x000B_AÈêÒô	AÒ{ßLT_x000C_Aí_x0003_»-&amp;_x000B_A|CY_x0008_8_x000B_Aç¨d±_x0007_õ_x0005_AÜA¨Påg_x000B_A&lt;	8/f_x0005_A×_x001E_ã:òy_x0005_A¸&amp;/B]_x0005_AV-Çé_x001E__x0002__x000B_AÂÝlBk9_x000B_A¤¿EUÇÁ_x000B_A_x0010_Ñ­ýÂ_x0005_Añ_x0014_Ý_x0004_3_x0005_A\¬xFgÒ	A/x^ª_x000D_Ç	AÛÄÝn§(_x000B_AÉõ±Hû°_x0005_Aa_x000F__x001C_ëâ_x0005_A_x001D_yV1*ò	A_x0013_qìäÛf_x0005_AÍ&gt;å± Ø	AÒéÝ_x0001_6_x000B_A·²_x0008_*_x001B_¼_x000B_Að²¯¶¹_x0005_AbÑ®»_x0005_AG*X_x0004_a_x000B_A_x000F_®Wa_x0003__x0005_û_x0005_AgÚBz²	Ar.îCÞ_x0005_A_í¨iø1_x000B_A5ÃäÎÃ!_x000B_A6cÚéê	AnÔNÍ¶_x000E__x0005_A7IÔÉ4¦_x0005_AÎ_x0019_÷_x0010__x0005_Aº&gt;Êr_x000B_A&lt;«­té	Aó_x0004_ÂsÀ%_x0005_AËßuªl_x000B_AUH«ñ	Ab¡¨w4_x000B_AÑ+N$ù_x0005_Að1ä_x0019_¼Ì	Ad¸`_x001B_Ð_x000B_A¸µ_x0018_|ç_x0005_Ao}äÌ_x0005_Aíå_x000B_I	A=_x0013_[*õ	AùE(,_x0008__x0005_A¢_x001A_Ù	Ì	AÆaÏ!_x000B_AC3ñ_x0008__ÿ	Ak_x001B_m_x0005__x0018_¹_x0005_Aã»Sl¯b_x000B_AÍ$cÙC	ANÖÇ	A_x0001__x0018_A_x0002_5_x000B_A9ÔÓ@ëì	A_x0002__x0003_ÿ@Z«÷u_x0003_AÌéãþí _x0003_A¦\C_x001E_Lî_x0003_AW^ÇBâ_x0003_Aè&amp;WýjØ_x0003_AcïBÿÂb_x0003_Au¯^Iè_x0003_A©AÅ_x001F_á_x0003_A_x0016_è'_x0001_å_x0003_A_x0010_xå+æÒ_x0003_A+Ým_x0016__x0003_AlïÁ B_x000B_AFàb¶ß	AP¤÷U_x001F_¨_x0003_AÁé_x000C_y¼_x0003_AÏH"þ]ø	AnË¶R/_x000B_Aõ±µG	_x000B_AìÙ]qÛD_x0003_A6_x000F_­W_x0010__x0003_A4Õ½}Þ	A@_x001F_³o°t	A\ý¹_x0016_þ_x0003_ArWe"Xå_x000B_AV5_x0003_þ¤_x000B_Ai{PûhÐ_x000B_A_x0008_ W$_x000B_A_x0007_à¨Ù	A±pÉÛyP_x0003_A_x0001__x000D_çÒT'_x0003_A¦æ;\	AZZq _x0003__x0005_×_x0005_A.w_x001D_Â_x001E__x0005_AQ÷IpO	A_x001E__x0004_àl.¶_x0005_Aÿ÷UÏ_x000B_A§ó@_x000F_÷_x000B_Aç%_x0018_}8_x0005_Aýr¹_x0002__x000B_A"ÃÀ[Ë|_x000B_Aÿë__x0006_ù_x000B_A'ï_x000F_ÝsÑ_x0005_AÂ»Cb8_x000B_AGzìÀ_x0003_½_x000B_A+pò°_x0012__x000C_A$;_x001D_56_x000B_A1º_x0001_ò_x0003_ì_x000B_A1¶ E,_x0005_Atbó_x000E__x0007_ú_x000B_AØá}¡óÜ_x000B_A5÷_x000B_Ýüé_x0005_AY×ç¿" 	A _x001C_/_x0002__x001C_R_x000B_A_x001C_[uA_x0005_A¹Mv_LÉ	AA5ê¶à_x000B_AÊÂ_x0014_Ö%_x000B_A_x0010_c_x001E_W_x0017_S_x000B_A_x001B_$;M2_x000B_AJä4=½V_x000B_AJ¤~yË_x000B_AbSð­_x001B__x000B_Añ_x0018_Jå_x000F__x0005_A_x0003__x0005_ô&gt;_x0018__x0004_ß_x000B_A_x0005_Xé|d'_x000B_A__x000D_AFùh_x0005_A/Ï+P_x0014__x000B_AßE_x0017__x001B_¡_x0005_AÛð=_x0005_AÀÁgÛcî_x000B_AOu_x000B_Ñ_x000B_Aêºþ5Äð	A`TÎ¯É?_x000B_As1_x0003_Zµu_x0005_A9j_x0001__x0013__x000B__x000B_A=þ¾zG_x000B_A_x0018_[Bfê	Aà~çi_x0008__x000B_AÄ¹_x001C_Ñ_x0019_2_x000B_Az/&amp;øs_x0005_A_x001B_jÿ_x000C__x001A_Z_x000B_A,¸ÇêÑç_x0005_AÇÛi'_x000B_Aa_x000D_t÷_x0005_AEídG»_x0005_A!½-¼_x001E_M_x0005_A¦¼ü_x0012_õÝ_x0005_A`¯Lª_x0002__x000B_A,_x0001_uÓÞ_x0005_A¢@íðR_x000B_A8MÔáË_x0005_A~^_x0015_ÌnÀ_x0005_A®Ëæº_x0005_A,g5	G_x000B_A@ÍÖ_x0002__x0003_¿S_x0003_AuÈ_x0002__x000C_º_x0003_A²_x000F_,\l_x0003_Aá¬êTJp_x0003_AÅÂ_x0010_Å]	ALn_x000F_1Î]_x0003_AðBKhÀî	Aå2_x0019_(_x000B_ñ_x000B_A+Æ£F_x000B_AÞumL&lt;_x0018__x0003_Aù×_x0008_â]_x000B_A_x0012_/À:l4_x000B_A\½ªäñã_x0003_AvX«_x0007__x0003_A#3B_x0001_t_x000B_AºÉ_x0006_@_x0003_Ab_x000C_Ïº_x0008__x000B_A³4_x001F_{bO_x0003_Aí(_x000D_äjß_x0003_Aã:_x0004_î_x0019__x0010__x000C_AîýØ_^_x000B_A¿¡tS_x000B_AI__x0002__x001C__x0003_Afiãi¹_x0003_AEiÊµ_x000B_A4´À	(I_x000B_AÌ®í;¬	A_x0002__x0018_§_x0018_ù_x0003_AÈ­3ï_x0007__x000B_AÜX&amp;l°»_x000B_A'N­r[_x0007__x000B_A_x001A_ô.{¶e_x0003_A_x0001__x0002_ßwV¥´_x0002_A_x0007_¢]2c_x0002_A­_x0004_nRGQ_x000B_Ar±}^&lt;_x000B_A_x0017_:°w5_x0002_AÜ#ß_x0014_æ:_x0002_AË£3_à	A_x001C_gÁ³&lt;_x000B_A+üO¿ã:_x000B_AÄ*!¬à_x0002_Al«SÚ¨_x0002_A_x000E_jü;_x0002_AhîÄÆþ_x0001__x0002_AºwlÌ_x0010__x000B_A_x0005_­_ÞÈ_x0002_AÐÄ\¢à®_x0002_A=_x001A_^Aù!_x0002_A_x0016_&amp;G&gt;C_x000B_AôñcÝ°d_x0002_AQÊLr«_x0002_A_x0005_4­_x000B__x0002_A_x0013__x000F_ØEÐ_x0019__x000B_AÞÛ?_x0016_á_x000B_A$&gt;èz_x000C__x000B_A¤J¡ù_x0011__x000B_Awùr_´{_x0002_AGf®¤Jb	AÂR^t&amp;	A¯+_x0011_a_x000B_A/Ø¸­	AVl° 2_x0002_A`è_x0002__x0003__x001F_&gt;_x0003_A_x000D_wëÛ_x000D__x000B_A¡O;u_x0016__x0003_AÌNGzÔ=_x000B_AÊbÉO,¥_x0003_AÙ½ÁÙó	Aáûý¨_x0010_ì	AÞ¢ì_x0010_·j_x0003_Aµ¼Æk_x001D_î	AR_x0002_=_x001E_1%_x000B_A9?Òäs_x000B_Av¬#x_x0002__x0003_A(ÊÄ³Ù_x0003_A_x0001_Ç=qn_x000B_Aÿ06É_x0011__x000C_A ¶ÍMã	Af_x0008__x001F_Gè_x0003_Aò2D¢&lt;Õ_x0003_Aëimÿ_x0003_AK÷ÂË_x0002_£_x0003_A ðx8_x0016__x000B_A\J]mÛ¦_x000C_A5#`îz_x000B_A¶¿|Ü¦i_x000C_A\r&amp;_x0018_/_x000B_Aþ¡·_x000F_9_x000B_A2ëK¾¦_x000B_AÊ_x001A_Xd`_x000B_A&gt;%ô_x0003_Aï_x0002_D/ì2_x0003_Aºf{_x0014_0D_x000C_AÊj*Þ_x000B_A_x0003__x0004_H+pn/Q_x0004_A_x0014__x0001_£;_x000C_A©¿Æ+_x000E__x000C__x000B_AxXÌV_x0019__x000C_A!³% w@_x000B_ASÔwFf_x000B_A¢#-ÓÅ¢_x000B_A1ªêB¨_x000B_Ar_x0002_LTÎ_x000B_AÁ2«Éz5_x000B_AèõÀÒ¶Q_x000B_AIö_x0016_3:_x000B_A$í¨_x000B_A£ü³5Õì_x0004_Aåq÷_x0013_ÍZ_x000C_A_x0003_ r%K_x000B_A3_x0007_aUÒ_x000B_A¯_x001B_¼_x0017_N_x0004_A·ÞJ®_x0015__x0010__x000B_AbÈ`äp9_x000B_Aq[à³_x0004_A_x0013_¢_x0011_i _x000B_A~l¹ã$_x000C_A3_x0007_v_x0002_ØX_x000B_AÉçÁê¾®_x0004_A[Ì:s=S_x000B_A+Â¬f_x001E_º_x000C_A_x0006_¢v_x001C_m_x000B_A¶[æ_x001C_º_x0004_AÃ´(ÄÁ._x000C_AÚØ_x0005_TÒâ_x0004_A_x0015_tA_x0015__x0019__x001D_z_x001D_Aµû?K8!_x000B_AÚßy`_x001D_l_x001D_A}üèç=_x000B_As¹.py_x000B_A¦äÃsïY_x001D_A_x0014_®¦?_x0018__x000C_A_x0008_hÔÏLT_x000B_AAo_x0012_Ò_x000B_A_x0003_B_x001A__x0001__x000B_A÷&amp;×­Ëá_x001D_AD·OY._x000C_AñÍûÉsU_x000B_AØg,}_x000B_A¼Ø_x001C_]Ã_x0011__x000C_A¢)hLÌ_x000B_A¬{-49_x000C_AhÁ_x0006_wÕ÷_x001D_Aü§{Ý_x0007__x0005__x000B_A_x0001_(_x0008__x001B_tú_x001D_A_x0001__x000F__x0019__x0019__x0002__x000F__x0019__x0019__x0003__x000F__x0019__x0019__x0004__x000F__x0019__x0019__x0005__x000F__x0019__x0019__x0006__x000F__x0019__x0019__x0007__x000F__x0019__x0019__x0008__x000F__x0019__x0019_	_x000F__x0019__x0019__x001D__x000F__x0019__x0019__x000B__x000F__x0019__x0019__x000C__x000F__x0019__x0019__x000D__x000F__x0019__x0019__x000E__x000F__x0019__x0019__x000F__x000F__x0019__x0019__x0010__x000F__x0019__x0019__x0011__x000F__x0019__x0019__x0012__x000F__x0019__x0019__x0013__x000F__x0019__x0019__x0014__x000F__x0019__x0019__x0015__x000F__x0019__x0019__x0016__x000F__x0019__x0019__x0017__x000F__x0019__x0019__x0018__x000F__x0019__x0019__x0001__x0002__x0019__x000F__x0001__x0001__x001A__x000F__x0001__x0001__x001B__x000F__x0001__x0001__x001C__x000F__x0001__x0001__x001D__x000F__x0001__x0001__x001E__x000F__x0001__x0001__x001F__x000F__x0001__x0001_ _x000F__x0001__x0001_!_x000F__x0001__x0001_"_x000F__x0001__x0001_#_x000F__x0001__x0001_$_x000F__x0001__x0001_%_x000F__x0001__x0001_&amp;_x000F__x0001__x0001_'_x000F__x0001__x0001_(_x000F__x0001__x0001_)_x000F__x0001__x0001_*_x000F__x0001__x0001_+_x000F__x0001__x0001_,_x000F__x0001__x0001_-_x000F__x0001__x0001_._x000F__x0001__x0001_/_x000F__x0001__x0001_0_x000F__x0001__x0001_1_x000F__x0001__x0001_2_x000F__x0001__x0001_3_x000F__x0001__x0001_4_x000F__x0001__x0001_5_x000F__x0001__x0001_6_x000F__x0001__x0001_7_x000F__x0001__x0001_8_x000F__x0001__x0001_9_x000F__x0001__x0001_:_x000F__x0001__x0001_;_x000F__x0001__x0001_&lt;_x000F__x0001__x0001_=_x000F__x0001__x0001_&gt;_x000F__x0001__x0001_?_x000F__x0001__x0001_@_x000F__x0001__x0001_A_x000F__x0001__x0001_B_x000F__x0001__x0001_C_x000F__x0001__x0001_D_x000F__x0001__x0001_E_x000F__x0001__x0001_F_x000F__x0001__x0001_G_x000F__x0001__x0001_H_x000F__x0001__x0001_I_x000F__x0001__x0001_J_x000F__x0001__x0001_K_x000F__x0001__x0001_L_x000F__x0001__x0001_M_x000F__x0001__x0001_N_x000F__x0001__x0001_O_x000F__x0001__x0001_P_x000F__x0001__x0001_Q_x000F__x0001__x0001_R_x000F__x0001__x0001_S_x000F__x0001__x0001_T_x000F__x0001__x0001_U_x000F__x0001__x0001_V_x000F__x0001__x0001_W_x000F__x0001__x0001__x0001__x0002_X_x000F__x0001__x0001_Y_x000F__x0001__x0001_Z_x000F__x0001__x0001_[_x000F__x0001__x0001_\_x000F__x0001__x0001_]_x000F__x0001__x0001_^_x000F__x0001__x0001___x000F__x0001__x0001_`_x000F__x0001__x0001_a_x000F__x0001__x0001_b_x000F__x0001__x0001_c_x000F__x0001__x0001_d_x000F__x0001__x0001_e_x000F__x0001__x0001_f_x000F__x0001__x0001_g_x000F__x0001__x0001_h_x000F__x0001__x0001_i_x000F__x0001__x0001_j_x000F__x0001__x0001_k_x000F__x0001__x0001_l_x000F__x0001__x0001_m_x000F__x0001__x0001_n_x000F__x0001__x0001_o_x000F__x0001__x0001_p_x000F__x0001__x0001_q_x000F__x0001__x0001_r_x000F__x0001__x0001_s_x000F__x0001__x0001_t_x000F__x0001__x0001_v_x000F__x0001__x0001_ýÿÿÿw_x000F__x0001__x0001_x_x000F__x0001__x0001_y_x000F__x0001__x0001_z_x000F__x0001__x0001_{_x000F__x0001__x0001_|_x000F__x0001__x0001_}_x000F__x0001__x0001_~_x000F__x0001__x0001__x000F__x0001__x0001__x000F__x0001__x0001_ê),?¨_x0008__x000C_Aò¼¿_x000C__x0006__x0007__x000B_AUÓ_x000C_¦_x000B_Aõ4)8_x0002_Aè{_x0005_÷_x001D__x000B_AtÄÝ¾_x0002_Ax@ß&gt;GÎ_x000B_A_x001D__x001B_â}øh_x000C_A]_x0019_Ó 2°	A`#pLD_x000C_AØ»_x0015_1h_x000C__x0002_A_x0001__x0002_¼Û§kc_x0001__x0002_A_ß_x0003_9â_x0002_A?Ç¬C_x000B_A¾³_x0019_çÓ_x000B_A0ç^_x0002_]¤_x000B_A:õNtlù_x0002_Aø÷Ëfèy_x0002_A¸%Û#½_x000B_A	Ú5ÿ&lt;_x0002_AneùfìT_x000B_A_x001A__x0005_¡_x0011_+b_x0002_A'}}^Â_x000B_AB_x001C_f9Þ_x000F__x000B_A]è­°ã_x0002_A¦_x001D_ÔgÇ_x0002_Aï[§Ú_x0012__x000C_A_UXü_x0002_A_x0006__x0013_æ[i_x000C__x000B_A_x0018_Ì8_x0005_±_x000B_AÂÏí_x001D_Y__x000B_A¬Åä_x0014_³¶	AC_x000D_"ô?Á_x0002_AQ¯Õ;Ñ_x0002_AÓ_x0015_à+_x000B_AÁ_x0012_ã~B_x000C_A_x0017_X_x0016_	íÀ_x000B_Aü^_x001D_·_x0012__x000B_A_x001D_$_x001A__x001F_Ö_x0008__x000C_A_x0014_Q_x0003_C½¥_x000B_A&lt;Ç o._x000B_Aîãsní_x0002_Aþô_x000E_÷_x0003__x0006_]_x000C_A°½ü_x001F_q_x0019__x000B_A_x0016_Ç_x000E_Û×_x000B_A­è÷å÷'_x000B_AüîÉGâ_x0006_AQü+lh®_x000B_A_x000F_}¸µ_x0016_¹_x000B_AH_x0015_¨h8_x000B_A|¬^ÿÃ_x0001__x000C_A_x000E_çµô_x000B_At/J?&lt;o_x000B_A`¦(m&amp;¿_x0006_AÁ?&lt;â_x000B_AíjÓÞ*_x0006_Aßf{©?_x000C_AMû6_x000F_³b_x0006_AL?_x001F_Ãó_x0008__x000B_A_x000C_f2ü	A·°wNËz_x000B_A[âCM_x000B_A¥RÝHõ_x0006_A_x001A_Õ_x0002_tè_x0005__x000C_A_x001B_X&amp;M(H_x000C_Aìc®_x0004_\o_x000C_A§A¹õ_x0014__x000C_Aæêl×}P_x000B_AkµIFÂ^_x0006_A"{V_x001B_Ö_x000C__x000C_A^f@Á^	_x000B_A_x0012_ví=I_x000B_Ak8Y;tå_x000B_A_x0002__x0014_ØU»±_x0006_A_x0001__x0004_!üÌíÉ_x000B_ATß±_x001B_«_x000B_AÂ«ÿ_x0012_1ë_x0004_A$ÈThCg_x000B_AU_x0010_ïÌ_x0004_A®)ïaôÿ_x000B_A®1_x0018_F_x000B_A^º¯ã§$_x000B_AÉ÷óë2_x0004_Aõì_x001B_3s_x000B_A|¦þ_x000B_A_x000E__x0015_¹÷J_x000C_Axø»KÌ_x000C_Aµ m¢-d_x000B_Awk°_x0004_AMR'[ö	A_x000E_t#LÞ_x000B_A'»-)ÇQ_x0004_A@í_x0015_|_x000C_AÇ­v¦O(_x000C_AðïRdÎÏ_x000B_A+2¾E ò_x000B_A+_x0016__x0011__x0018__x001A__x000B_A_x0002_(´ø)$_x0004_A¼lÄéà_x000B_A&amp;Ö¶Ï¿ì_x000B_AØã_x0016_æ¡_x0004_A°nõ¶ö_x000B_AFÅ-P±_x0004_A$Ý_x0003__x000C_Aie3Dqû_x000B_A(_x001C_$¹_x0001__x0003_{g_x000B_AðÒõ!y_x0003_Ar¾wè/6_x0003_A¦_x0004_(VZ_x0003_Au²ÅSìX_x000B_Aýò¢_x001B_Â_x0003_Aº_x0001_Ï_x0002_L'_x000B_AÎãl&lt;_x001E_Î_x0003_A_x000E_\k_x0006_t!_x000C_A6è¢Ð÷_x000B_A_x0012_1q±ñ©_x000C_A·`Ä/À~_x000C_A_x0013_RoÊú_x000B_AÓö·4\å_x0003_AÅäúuè_x000B_AðÿÑ5_x001A_^_x000C_AV_x000F_¿Ç¥J_x000C_A¨ð _x001C_(®_x0003_AÏ&gt;±Àf_x000B_AgÌÍDe$_x000B_A¹±£/_x0015_®_x000B_A_x0006_à6Ç_x0019__x000B_A_x0007__x0011_6_x0019_X_x000B_A:÷$_x001E_!_x0003_A)FËG^o_x000B_Að8½![T_x0003_A_x0005_À&gt;Fvÿ_x000B_AÜ]Ï_x001E_È|_x000B_AýÁnýAL_x000C_A­h?¸ÈF_x000C_AËødë*_x000B_A¿d{_x000C_À_x0003_A_x0002__x0004_n[º/)_x000C_A_x0018_SO)CÂ_x000B_A_x000D_:_x0004_ÚX_x0004_Aâ^Ò_x0001_B_x000C_AÚ!Q¦_x0015__x000B_A_x000E_f½:_x000C_A¡AÉØ_x001B_&gt;_x000C_A_x000E_Ñ´«C _x000B_A_x0014__x0008_}¢{_x000B_A_x000F__x0007_J5_x000E__x0004_A_x0007_SJ6x_x000B_AËS[Åw-_x000B_A2µ©_x001A_-Ù_x0004_A5Ú^Àë_x000B_A4akwÜã_x0004_Aæ~k©ëÂ_x000B_AÒo©ä_x000B_AzÓOü_x0005__x000B_A_x0016_ð_x000F_3æ_x0004_AV¦gþ²_x000B_A}!³_x0015_,_x000B_AZcrßÿm_x0004_A¼`ý3J;_x000B_Aò9Øð=¤_x0004_Af/_x0001_DçÄ_x000B_AMf:¥	AF`$_x0003_ð	A_x001E__x0008__x0005_Ðú_x0004_A_x0018_µÖ_x0001_éï_x000B_A]?ãVèü_x000B_A8&lt;_x000D__x000D_Â_x000B_A_x000B_cüÕ_x0004__x0006__x0008_m_x000B_AkÔ5±o_x000B_A#¿)ýwë_x0006_AüA@\¡H_x000B_A­®"dè7_x000B_A7 _x0011___x000B_A¦ÃÎ_x0007_³_x0010__x000B_AÀB"Ú_x001F__x000B_Abã§_x0018_P_x000B_A_x0001_f_x0013__x0003__x0006_Aý_x0002_Öà_x000B_A"èË'¥f_x0006_A¹(RÓU_x0006_A¨¸ÈØD_x000B_A ½ÈÛ{_x000B_AÆ`È_x0005_Nd_x000C_A}Kî&gt;¹_x000B_A:Å_x000D_¥ë_x000B_ANX_x001C_ö_x0008_M_x000B_AK=§óÒ_x000B_Aý»Nx_x0004_%_x0006_Al8&lt;	&lt;_x000B_A°}­l@_x000B_AM#ha_x001D__x0006_AúÙÏRJ_x000B_AÓ¸²Îû_x001B__x000C_A7'n_x0013__x000B_AçúvÜ_x000B_A±»3_x000B__x000B_Aö_gØ_x000B_A^tÆúÜ_x000C_A?ø¡	W_x000C_A_x0001__x0004_rbm_x001B_öÀ	A	Q9_x000C_A_x0003_-6þ@_x000B_Au_x0014_iù,_x000B_Aô±Ú\$ _x0004_Aâõ¸¨²¹	AåóbÄh_x000B_A/e÷a&amp;[_x000B_Aó1Æ3Ò_x0004_A¯E(ê_x0004_AªDAÅY_x0004_Aå»nÒ·_x000B_AZt_x001F__x0011_R__x000B_A´Äáyè²_x000B_A÷_x0002_k-Z¸_x0004_A¥Nß_x001D_#_x000B_A«q_x0016_uÛå_x0004_AÄ«øÿ]_x000B_AR5èÏù	_x000C_A=ÞU2L¬_x000B_A¡3h_x001B_·_x000C__x000C_A3ÌgrÖ_x000B_A°ü6_x0002__x0011_´_x000B_Adªv_x0006_Ò3_x0004_A_x000D_^óé{_x000C_AÜ¬_x0006_Í-Ù_x000B_ApàÑ{='_x000C_A7úµoÍó_x000B_AÁj_x0011__x0001_KJ_x000B_Aàü#±[í_x000B_A¨_x001E_-W_x000B_ApÄæ4_x0001__x0002_L_x000C_AÝ'-r×_x0002_AGÊõ{õ_x0002_AR\K®K_x000B_AwEÛTL_x000C_A_x000D_æ)ÜÚ_x0002_A¾_x0008_·ðÈJ_x000B_A0¡¾Yn_x000B_A7._x000F__x0002_A°Æ òÈ_x000B_A=þêºR_x0002_AäÐëûqî_x000B_AqýÙøÐ_x000B_A	B_x0001_5_x000B_AiÆyu_x0002_A(NÓ5X_x000B_A_x0018_ôý_x000E__x0001__x000B_A²ö BÃÙ_x000B_AÒ0ìáH_x000B_A_x000E_¾Ð_x001F_ï_x0002_Aªö¦Hà_x000B_A ±ü&gt;Ç»_x0002_AP( l-"_x000B_Aõ_x001F_6_x001F_hÕ_x000B_A9{9_ S_x000B_AßÓ³Om_x000E__x000C_A·ìþ¤6_x0002_Ap_x0019_)?1;_x000C_Aè²#!_x0017_~_x000B_Ató]ØW_x000C_AU¡·0Ë_x000B_AàSba_x000B_A_x0003__x0010__x0001_»ùØÇ	A ÈJ_x000D_;a_x000B_A]dNl_x000B_Adì_x0001_ó¶Õ_x000B_AtW_x000F_ÏD_x000C_A¯5ê|_x0010_AÕ¸ÝÇX£_x000B_Aô¦{«O_x000C_A°K}vb_x001B__x000C_A6Au_x000E_mÔ_x0010_AÖ_x000B_ÌlA_x000B_A=SÃPÖ_x000B_AÈj=p&lt;_x000C_A_x001D__x0007_	ýÉc_x000B_AÂÎ£u_x000B_A/_x000F_Óû«_x0010_A¡µ_x0016__x0002_ËH_x000C_ALoªë_D_x000B_A³E©dô_x000B_A [_x000D_-º_x000B_AW_x0005_¿Êæ_x0010_AÛ_x0011_h&lt;_x000B_A8gä_x0008_pð_x0010_A_x000B_QOY_x000B_A!QæÇú_x000B_AegÁQûm_x000B_AYN8èÎo_x0010_ATì]_x0001__x000B_AÍ_x0019_ #_x001E__x000B_A_x0006_¹¯hþ_x0010_A²â_x0004_n ._x000C_Al&gt;»_x0001__x0003__x0015_l_x000B_A¹mâ¤4	A§¶ÄÇ&gt;þ_x0003_AÒ=ä_x0015_Ò _x000B_AÔ/b©_x0003_A_x0014__x0016_È_x0002__x0003_A·oã2_x000B_A½õ_x0016_K*_x000B_Ac[ïcþq_x000B_AF»VI×Ò_x000C_A_x0013_ ª\ä_x000B_AZ0ÅÁ_x000B_AÚ·Ø»¤_x0003_A&amp;ØÓÌa_x000B_Aø	__x000B_AÞw3C_x0007_u_x000B_A_x000D_nÔ¿_x001A__x000B_AKr_ÉÛ_x0003_AÒÁ¶ä	Ý_x000B_A¾³¸øêÛ_x000B_A`ö¬k_x000B_AÄ+_x0019_®×R_x000B_A_x001A_Z\;_x000B_Aâó#8«_x000B_Aò¨O{Ô_x000B_AÐ:8E_x000B_AiÐæVÀ_x0003_A¤nS±»_x000B_A¨_x0017_¢4_x000C_Aøì¥*_x000B_A¨¹¯;ã_x000B_ATb_x001D_Þ_x0003_A_x0001__x0005_JÁ_x000B_A¶_b	"«_x000C_A³a©âÉ_x0005_Aýõê_x000B_V_x0004__x000C_A._x0018_:_x0004_#¶_x0005_Aè_x0014_2ú¿_x000B_AWÉ_x001A_¥¡_x0005_A³~§6Ûì_x000B_A°0:Á2ü_x000B_AßÓ&amp;_x0013_yÍ_x000B_A_h-ÍF_x0019__x000B_A;&lt;4[_x0005_A_x0014_:Ðê«e_x000B_AºaO¦Bª_x000B_A¥_x001A_h_x001A_a_x000B_AÅ"qUKÃ_x000B_Aúø¢¨_x001E__x0002__x000C_A_x0016_zòáÙô_x000B_A_x000D__x0016_¨_x000C_A=_x001C_mb_x000B_AÚ¬Ü·Ä*_x000C_A®¥Ý_x001E__x0003_å_x0005_A¾dYÉè_x0010__x000C_AÖ_x000F_It_x000B__x000B_A®Yz_x0011__x0007__x0005_AmªÎ+ÄÄ_x0005_Af=÷i_x000D__x0005__x000B_Aÿèë1E_x001E__x0005_AóÞ1|o_x000B_Aa{cÕWÍ_x0005_Aí"_x0006_/ãU_x000B_AÖuF_x0002__x0005_Å]_x000B_A_x0003_vl}r_x0005_AÙ1ËÛÀA_x000B_A&amp;óà8K_x000C_AÖìaßMõ_x000B_A8?Mø_x0005_A-â¼OGP_x000B_A_x0011_ã]LW_x000B_AËH_ÎÍ_x0005_A_x0018_³9®©|_x000B_AXDÂP\_x000B_A&gt;ÛÇF_x0006__x000B_AÄÁ¬ÝG_x000B_AùêC\õ_x000B_AïTG_x0007_·_x000B_A±Ýÿ(¡Æ	A_x0004_à;/,_x000C_AZ­;ìæ_x0005_AÍ@;T"_x0005_Aòø	ÊÌk_x000C_A:ªôBª_x0005_AH@¾ïÑ_x000B_A_x0006_&amp;ÆÂ]Ñ_x000B_A ._x001E_¡éé_x000B_AîÆ)`_x0017__x000B_A_x0001_¤'m_x000B_¼_x000B_ANrn8SR_x000C_AI_x0015_óøB_x000B_AJ*â^Ø_x0005_A§u_x001D_¸_x0010_-_x000C_A¨s_x0007_U»_x000C_Ab¼*_x000D__x0013_Ñ_x000B_A_x0001__x0003_Ë_x001E_¥&gt;4_x0003_A6Ú¥¤me_x000C_A­ÿ_x000B_ðEù_x000B_A¬_x0007_«_x000C_I_x000C_A¥WM»_x0003_Amø1)Y*_x000B_Aõ¦¶¶_x0016__x000B_A_x0014_ q_x001C_ÿ÷_x0003_A0:¸à_x000F__x000C_A][L9À_x000B_Aï§+¥ç_x0003_A_x0013_Ô_x000E_&lt;_x0006_ñ_x0003_A\!ò¸M_x000C_AkäÄ9Q_x000B_AÉâèá	Aø%ÕCU_x0003_ASD¼õ!ü_x0003_A_x000F_æö£_x000B_A ®[_x0019_;}_x0003_AH_x0019__x0002_&amp;_x000B_AàîUrø1_x000C_AÙý G_x0013__x000C_A9,ÝXDÏ_x0003_Ad=!éV_x000C_ARÛ§_x0016__x001F__x000C_AÈz_x0001__x0004_E_x000B_A_x0018_Uê«¨_x001D__x000B_A×ÁXnó_x0003_Ap_x001D_»ä_x000B_AÙ_x000E_(îM_x000B_AM[ídL_x0007__x0003_AíÅ_x0013_w_x0001__x0004_	A_x0010_o''_x0004_A±Þ0=0_x0004_AlÐêø_x0004_A&gt;'³ÆÈ_x000B_A_x001D_ÃÄdK_x0004_AÚNMû"_x0003__x000C_AÂàªÒ¤_x000B_As¿úÐeâ_x0004_AÅ5ëÂW _x000C_ARS{Ýµ_x0004_A°cÚ&lt;_x000B_A¤/dj_x000B_A^Å_x000B__q_x000B_AB_x0017_*¹_x000E__x000C_An42²ÓÃ_x000B_AÏWtEùö_x0004_AÕ_x0002_!{v_x0004_AÌÜ[!¶¸_x000B_A:_x001B_;±]s_x000C_ATV_x0010_._x0004_A_x0001_o¿¹­c_x000B_A_x0008_°§+_x000C_A.m\EÀ_x000B_A_x000B_OP _x0005__x000B_A_x0013_ç,*¨_x000C_A·ºæ!_x0004_A_x0015_!_x0016__x0007_Í·_x0004_AW_x0004_ªÏ_x0003__x000B_A©_x000D_#×ÅÔ_x000B_AçFkÉd¹_x0004_AÈ_x0005__x0019_X_x0012__x000C_A_x0001__x0005_!¹?Oõ_x000B_AòKiL©_x000B_A6_x000E_ø%U6_x000C_Ax|Ô%_x000B_A¤ÇU62Â_x000C_Aúå_x0014_Û ÿ_x000B_A_x0002_a_x0004_),T_x000B_A/8ÜZ²Ì_x0005_AAû¶f8_x000B_Aa­ÜfÛ_x000D__x000C_Aêî&gt;_x000B_Ac»u´[_x000E__x0005_AÓYU_x0008_Æ_x000B_AÄ_x001F_$ú_x000B_A}ÔO¯_x0003__x000C_AP_x000E_Ç_x0011_C_x000C_A&gt;#_x0005_A³a_x001F_£ÀI_x000C_A_x0001_ÎK&gt;^ _x000B_A¨BPÚØ	A_x0018_¼Uñ+_x000B_AÆPclÚ_x000B_AX£_x0012_kTr_x000C_A0¼ì_x0012_@_x0003__x000B_A³~m2_x0005_A_x0007_i$}_x000B_A*_x001F_²tÕÚ_x000B_A\ãÈè_x000B_A/¨ýY_x0018_&amp;_x0005_A]hò_x0006_¤_x000B_A&lt;-2:Í_x000B_AÖ_x0003_H^_x0006__x000E_!o_x000C_AÙO2&gt;X_x000E_A±­±_x000D_*_x000C_A"`ÞQmM_x000C_AÝKàQ_x000E_A_x0007_	uÕ_x0010_F_x000C_A­Û_x0016_£_x000E_A«KýÍÜË_x000E_As½	A©HIdê&amp;_x000E_A5m_x0006_kðÌ_x000B_A#_x0006_i§_x000B_Ac__x000F_Ð_x000C_AZ"cF_x000E_A&amp;6D"Ø_x000B_A©_x0003_0Mu_x000B_AîÀ2_x0006_ÊN_x000E_AA_x001F__x0001_L¾_x000E_AÏaèËÞ _x000C_Aò_x0016_Ñ_x0006_f_x000B_Aî_x0002_¿1óØ_x000B_A¼MÞ_x0012_ÕÂ	A_x0004__x0011_ý	_x0014_´_x000E_Apf_x0005_è±Ï	APF$rWÙ_x000B_A¾+K_Ëü_x000B_AÍNÅè¤_x0014__x000B_A½µ&lt;_x0004_ÿí_x000E_Aì2_x0008_¾©_x000C_AÝ4×½Ø5_x000B_Aa_x0004_/_x000B_A°E)ã_x000B_A_x0001__x0002_Å½ÙS~_x000B_A%_x0015_Ë_x0019_Í_x000B_AäS_x0015__x0011_'_x000B_A_x0005_d|¢_x0018_x_x000B_Ab_x0015__x0016_¹n_x000B_Aî£_x001B_~_x0017__x000C_A&amp;d­ä½Á_x0002_A÷Þ_x0007_î _x000B_AqBµß¯_x0002_A_x0008_n9E1_x0002_A++/¦$_x000C_A"qþü×P_x000B_A&lt;Õ[1×-_x000B_A_x0002_{Õø_x0002_ö_x000B_AN_x0011_st _x0002_Aaéñöy_x000B_A:_x000B_«_x001F_±_x0002_A(¹¥I4_x000B_A_x0011_Àîol_x0002_A´gYfW²_x000C_A=Åë@_x000B_AÎ_x000D_t¥xÐ_x000B_AêTå._x001D__x0002_A¡ý|p_x000C_A_x001D__x000B_K®¼Æ_x000B_AJVz¬d _x000C_A_x0008_"g_x000E_!Ï_x000B_AP°8Öl_x000C_A%ë_x000F_´t«_x000B_ATZ,Æ§_x000B_A_x000F_&lt;_x0015_Âß½_x000B_Awõ_x0001__x0003_"ç_x000B_A	&amp;aÚÐ:_x000B_AÏá_x0018__x0011_y_x0003_Aü&amp;íÄ_x000B_AO:õ¥_x000F__x000B_Apk¶_x0015_¡_x0011__x0003_Az|þYÐ9_x000C_AÍ_X¥¦)_x000C_AÇäÓé¤_x001F__x000C_A£|.Þ_x0003_AóÉüÆr°_x000B_A_x0006_Ó(¨_x000B_AÍümÀi5_x0003_AvA³â©I_x000B_AÈ__x000E_]A_x000C_A_x0005__x001D_(_x000B_ò_x000B_AÚTä_x0002_É_x0003_A¦ßú$¡	A}ªIUÚ_x000B_AUóü_x000B_A½_x000C_Am§x½ÑE_x0003_A±qÊ£	A¥dyÄ[ð	A,Û~_x0008_L_x0003_A»_x0018__x0015_V_x000B_Að¤:Ãð _x000C_Aõ&lt;ÒoÒ_x000B_ANìY_x0006__x000B_A_x000F__x000E_Ê@_x0003_Aò_x000D_Ö©¿Ü_x000B_A"åXÆr}_x000B_Ak?_x000B_Åx_x000B_A_x0001__x0002_¾t_x000D_¥vX_x000B_A¯®=Ñ_x0003__x001F__x0002_A.í/Ûè¨	AÃ÷¬¾_x000B_A­_x000C_RS_x0002_A_x001E_&gt;n-_x0019_B_x000B_A&lt;~_x0018_Ã-Ô_x000B_A_x0006_AïÐÇ_x0002_A/r·_x001A__x0016_²_x0002_ACÓ öß_x000B_A#%°_x0019_J_x000B_A²xp]ä¾_x0002_A_x0012_%4¹dð_x0002_A£_x001D_d£Óq_x000B_AýdÙ_x0017_!_x0002_A_x0011_²5&amp;÷_x0002_A¨|]þ¿j_x000B_A!0O_x0002__x0001_Ý_x0002_AïÛÎñ§¨_x000B_Aöu±ùÁ\_x000B_A_x0017_MeH_x000B_ARñ_¬_x0002_AÊÞ^_x001F_ô_x001E__x000C_A_x0014_G8\^¦_x000B_A(k4¿À_x001F__x000B_Aa;_x0004__x001B_ßõ_x0002_A¬ä_x0011__x0017__x0014__x000B_Aáhi_x000B_A´É¡_x0001__x000C_ASØ¨í_x0002_Aó&amp;móË/_x000C_A_x001B_v_x0019_w_x0003__x0005_¾_x0018__x000B_Aöd_x0001_n ¦_x000B_A«_x0016_NÆm»_x000B_AlÕ4ÿ_x0005_Anpè ©_x000B_AÚ]_x0013_@oB_x000B_AôAÓ_x001B_/_x000B_AÚÿN°	_x0005_AuQMaä+_x000C_Aò`_x0008_nÍý_x000B_A­£K¼#_x000B_AJë_x0011__x0002_0_x000C_AîûÀ\_x0004_~_x0005_A_x0008__x001F__x001E_l_x0005_A'df+Ç©_x000B_A_x0008_°e, ±_x000B_AH'C_x000B_A½5Û	»_x0005_A"|lCG_x0005_AWL»³­r_x0005_A\	Ið_x0012__x0005_A_x0018_µÝØ_x0019__x000E__x000B_Aø ï_x0013__x000B_Ac_x0008_\Gv_x0010__x000B_Aâ{ô:¹¼_x0005_A_x000D__x0016_wM¹_x000C_A#u§â_x0005_A?¾¾;é¯_x000B_A_x0007_JòH1e_x0005_A_x001C__x0011_çw_x000B_Aùn²%a_x000B_Aýp²HàO_x000C_A_x0003__x0004_&gt;_x001B_v4¿_x000B_A_x0006_á)g_x000B_A\"ëø_x000B_ä_x000B_A_x0003_·5úJ3_x000B_A½4&lt;Âø_x000B_AõM2ê1_x000B_AR&gt;b«z_x0004_A¢´Ü®¾_x000B_AU_x0018_M_x000B_AV©ÿè_x000B_AmFZñª_x0004_A_x0014_Æ_x0014__x0002__x000C_Ap8_x000D_#¿_x000B_A_x000F_:tU³_x000B_A_x0003__x0006_Î½	_x000C_AÐpKÙ%L_x000C_AÏs¦(m²_x0004_A5VVeý_x000B_A¶x¯»è	AÄ:[_x000C_4_x000D__x000B_AÉµ5yK_x000C_AHDÅ»_x000C_Ag¾þM_x0004_	_x000C_A/._x0001_$·_x000B_AGdóô¢_x000B_AºÂ_x001F_*ú_x000B_AãØÄâÀÔ_x0004_A&amp;c_ãÐ_x000B_Aåþì3_x0003__x001D__x000C_AËKö_x0011_~Ï_x0004_A_x0001_X_x000C__x001D_11_x000C_Aøú_x0001__x0002_Z¢_x000B_A.IÊ{Ð£_x000B_A×#8Q´_x0002_A{ÓuÆ0ì_x0002_A,BÕ_x001F_E_x0002_AøÍWäF_x000C_A¤Ô5pêq_x000C_AïÉ_x000B_Ì_x001D_L_x0002_A_x0012_s_x000F_@Ì_x0002_A¥BRÏw_x0002_A|Ö_x0019__x001B_Ñu_x0002_AP£bçÛ®_x000B_AÔûÞ¹óñ_x0002_Aó÷*óg¢_x0002_A_x0001_`ó_x0004_¬`_x000B_AeÄ´_x0014_!_x000B_A~Eæ±­_x000B_AÃAÄ_x0006_{¥_x0002_A.ØÝåï­_x0002_AtÞÖµ_x0002_AÓ.e`_~_x0002_AQ_x000C_DI_x000C_A_x0001_ã`S[_x000B_Aböñ¥ï©_x000B_AÇ¬$_x0001_«m_x000B_AÏ_x000D_èÿ_x0019_\_x000C_AØ_x0011_ªëºÚ_x000B_AÇÈÕC_x001B__x000B_AI&amp;Q¯oQ_x000C_A_x0016_òiôqò_x000B_Aß®ÄÔ_x0019_._x0002_AE&lt;âì_x000B_A</t>
  </si>
  <si>
    <t>9923abd3afaddf0f85bfb7f771b4738e_x0003__x0004_¢ D0/V_x0004_A¼ùÝù*_x0015__x000B_Aâ_x0013__x000C_Éd_x0004_Aj_x000F_MÖ¬_x000B_Aèà¹_x0006_7._x000B_A&lt;_x0017_MÊ¯_x0002__x000C_As´,ã_x0002__x0004_A(¬ÛKö_x000B_AÞz¯_x0001__x000B_AÀA&amp;ç%+_x000C_AKÖ¿%mw_x000C_AÍ6Ãv_x0003__x000C_Aý_x0013_p_x001A__x000C_5_x000B_A[qâé _x000B_A*ª_x0007_ _x0012_V_x000C_A¿f¸ôÉ_x000B_Ar_x0003_·j_x000B_AÐ£m¯d_x000B_A0NWµ`}_x0004_A µß_x001A_È_x0012__x000C_AÁø70·ä_x000B_AZ@P}÷_x0004_Aà¡v8_x000B_AP«Od&amp;Á_x000B_AõÞ§_x000B_AÈ¨N_x001B_ëu_x000C_AÜ¾f_x000E___x0004_A©_x000F_LÈk_x0004_AÁÑÓ_x000C_ù_x0004_AÍTó_x0004_AÉÆ_x0005_ä_x000D__x000B_A6w_x0003__x0006__x0004__x000C_A\®ô£¸£_x000B_A¡_x0013_L_x001C__x0016_È_x000B_A¦WÖûgÇ_x000B_A(}Íñ_x001B__x000B_A$¸®w_x000B_A!_x001C_é_x000B_AÞ´_x0018_ë_x0006_Ap´Ñ_x000C_As£_x0002_(_x0016__x000C_AÛ1lñ_x001E__x000B_AXr¡_x0008_à_x001C__x000B_A¿¼-èb_x000B_A|2_x0017_òÏl_x000C_Aû½Bä/Q_x000C_A_x0011_jQ_x000B_´_x0006_AÌåv¨ôð_x000B_AN¶;µå	A_x000B_aÍß	AF_x0008_E\XJ_x000C_Aew}o_x0007_î_x000B_A~°¥KX_x000B_A;,D_x0005_å_x000B_Aàí_x0017_ü_x000B_AkèÍ7¯½_x000B_A_x0006__x0017_Ðªxß_x000B_ACoC_x001C__x000C_A¾Cë§½_x0001__x000B_A°Á_x0008_Ô®Ï_x000B_A~ØÔìA±_x0006_Aõ×1ô0_x000B_A­µ¢_(_x000B_A_x0002__x0003_	Ç¥eÄÒ_x0003_A?Oî.o_x0003_AÒW,ûd:_x000B_A&amp;_x0004_¤_x000C_AØD8B_x0003_AN$/ÁÌW_x0003_AøòÆßð_x000B_AB=ØÖIÎ_x0003_A«à¡¡_x001D__x000B_Abä_x001F_c_x000B_AÙ¥O¦H_x0018__x0003_A°g_x0014_Ü÷K_x000B_Aqqlqt_x000B_AêNëõ©ß_x0003_A_x0013_:Åz_x000C_AÓJ_x0010_p_x000B_A¨,G _x0003_AÑ_x000E_ô\Bè	Aã4-´ð_x0014__x000C_Ay_x000E_ò«_x000B_Aº±©	Aqà¹_x0012_J_x001F__x000B_A·ßÎ0¬Q_x000B_A¦ gE=_x000C_AFEöW"_x0019__x000C_Aï·®{ö_x000B_A	,_x0006_4l_x000B_A_x0002_5ìd_x0014__x0003_A_x0010_¯i½ZÜ_x0003_A¤xÇ_x0014_×_x000B_A"_x0001__x0004__x0013_ð_x0003_A_x0002_ë¨_x0007__x0002__x0003__x0016_Ã_x000B_AôåÃ_x0018_§_x000B_A9_x0010_l÷_x0003_A_x0018__x000D__x0019__x0005_õè_x000B_A%ßÍmýû_x0003_AÆë _x000F_ÒG_x000B_AÅa¨_x000B_A_x0004_ÆÏ_x0001_ÙW_x000B_A_x0011__x000D__x0010_vOZ_x000B_A}£³ÎÉ_x000B_Am#9:_x000C_Aj=xv¼#_x000C_A['*!_x0003_AÃ¢SáÒÚ_x0003_Aó',_x001F_ú_x0003_A+æÓ£¤_x000B_A7_x0014_¹Q_x001C__x000B_AK_x000F_6VZ_x000C_AKù_x001C_9_x0003_AF¿_x000B_Þ_x000D__x0003_AÄ_x001A_Þ-ïo_x0003_AV/Òóæ_x000B_AÉ_x001F_Ð]\s_x000B_A_x0012_äÕýµÍ_x000B_A&gt;[%Ah_x000B_As}åÓ_x0015_n_x000B_A,_x001A_ÈÍR_x000C_A_x001E_;"Ó_x0006__x000C_AºÀâ§p_x0003_AbZÊ_x001B_4a_x000C_AÜ}tÓ?_x000B_A¹&gt;®¡#Õ	A_x0003__x0006_yåÅ¨ù_x0006_A.~¨_x0002_Ì_x0006_A¢Ö_x0004_|BË_x0006_A7¹L_x0019_1_x000B_Aëa©V£ô_x000B_A_x001C_ÔfÒ_x000B_A0¨!õ$È_x0006_AðnªÚ^_x000B_A2ïU©Ïâ_x000B_A5'á4@_x000C_A}á­«ã_x000B_A&amp;v´r _x0006_A_x000B_µôGÏZ_x0006_A@è8óÈ)_x000B_AT¢_x0019_Ø_x0001_Û_x0006_A$³\õë_x000B_A^Oþq»._x000B_AF@lµ_x000C_AïÈ_x0002_j§W_x000C_A2R6={í_x000B_AyÓ_x000B_Þ&gt;_x000B_AÆøÊ_x000D_m2_x0006_AM_x0002__x0011_ã_x0006_A[1Î±Ä÷_x000B_Aû¾_x0005_ý_x000B_A_x0003_Èä_x0015_Á_x001A__x0006_A»A»_x0006_A¿l¨âO_x000B_ATÍl`ö_x0006_Aá.-±q_x000C_Az &lt;eáÎ_x000B_A¦Ôÿ_x0001__x0003_þ_x000B_AJuÄú_x0017__x000B_AýR&amp;öa_x000B_A_x0010_ÒN¬Ñ_x000B_A_x0018_Ý_x0006_U¿_x0003_AÜT¾;×÷_x000B_A$_x001F__x0011_~_x0012__x000B_A¶&gt;?p_x000D_½_x0003_A 8ùª2ì	AK_x0003__x001B_.Ä_x0003_A#ëhgSñ_x000B_Aèõ+}_x0015_h_x000B_Aíá9ö_x0003_AÊ$_x0010_7\d_x000B_AsX´AÂá_x000B_AR_x0003_+ðý	Al¾u'!­_x000C_AhÓl_x001C_ÄT_x0003_AA{_x0012_¬`H_x000B_A_x0005_µ`ÛÆ_x0003_A!ª{¿&gt;_x0003_A_x0010__x0002_xHþ_x000B_AS4_x001C_íº_x000B_A#_x0010_Y©_x000B_ç_x0003_Ai_x001C_lùW_x0003_A$½7b»_x000B__x000B_A?¿[Uþ¼_x000B_Aa{öì_x000B_Aò*çq_x0003_AÑ±è·°_x0003_A¸¸ý|_x0016_D_x000B_A_x0011_këÞz_x000B_A_x0002__x0003_E¨\ºé^_x000C_A_x0018_1¦e~_x000B_A1×ð8ÕO_x000B_AâªÙ#ºl_x000B_AÜÊÏÊmf_x000B_An½_x0014_·W_x000B_A²Qc*_x001A_Q_x000B_AÇß:ÔÑ_x001C__x000B_AÀ¢ÆnP_x0003_A¡¾§lU_x0017__x000C_Aþß_x000E_Æu_x0017__x000B_Añq_x0019_Å#g_x000C_AÆ`_x0001_y1_x000C_Aàê¼Õ_x001E__x0013__x000C_AD!W:ç_x000B_A¶¥øV&amp;_x000B_AaÖÚBÃ_x000B_Aýþµã±_x0003_Aåñ$ ¤_x000B_AÑööåÌ'_x000B_A{â(H·_x0017__x000C_A=cn ÃS_x000C_AtwÒ$z_x000B_AgØ½`ê_x0008__x0003_A@_x001F_ñìaÅ_x000B_AT±&lt;G+Û	A/_x001D_×-O_x000C_ALÁÈ¿_x0013_]_x0003_A®[7L_x000B_AÜxr%×Ð_x000C_A®_x000E_÷3_x0018__x000B_A_x0014_»_x0001__x0003_[Ù_x0003_ANÛ6MÑ_x000B_A[W¾dc_x0003_AÁÆþaJ·_x0003_AfÐ*$_x000C_AÚÞJ^ x_x0003_AF_x000C__x0018__x0005_Ü_x0005__x000B_Að_x0001_R­ß_x000B_AÔlJi#_x000F__x000C_As_x0004_Ëéb_x0003_AL,h¿_x000B_AÛ#¿veÄ_x000C_A,´A'^_x000B_AØ§ýÏ_x0003_AÂè\Ûm_x000C_A:¬Ù$5_x0003_Aúfz")_x0003_AÀ3_x0017_Þ8_x000B_A(_x001F_ã_x000B_AâxvèÐ,_x000C_A"äºï_x0019_C_x000B_A«_x0005_¬_x000B_AÒúæÅ?&lt;_x0003_AH_x0005_³ß&amp;_x000C_A_x0003_È×_x001D_]_x000B_AØ_x0015_f&amp;_x000C_A_­Buzw_x0003_Aö°þCv_x000B_A÷u¦lB_x000B_A3®wwI_x000B_AýBì3á_x0003_Ab_x0002__x0004_ù_x0003_A_x0001__x0002_r_x0019_·M^_x0002_AZO{t_x0003_Ð_x000B_A_x0001_?#ðN_x000B_A_x001A_°_x0017_ã_x0007__x000B_ArØFùmý_x000B_Aø4Oö$_x000B_AÂ_x001E_ÌßËÖ_x000B_AW7Ø&amp;_x0007__x000B_AÂjj®®^_x000B_A¸¨!dÕ_x0004__x0002_AÑ$¤Ûh_x000B_A_x0003_ëËÒ»_x0013__x000B_AâàÐW£Ê_x0002_AÕ°Ãä³Ò_x000B_ASw5¬_x0003__x000B_A_x001D_QBÇNà_x0002_A^_x0007_¬À¨{_x000B_AL¥­_x001F_Ç_x000B_A_x0017_S7Åÿ_x000C_A¶I_x0016_gq_x0002_A1bð¬_x000B_A4ÓrZ_x000B_Afg×v/ê_x000B_A»©LÉJ_x000B_A_x0019_¼¼Nò_x0002_A|:_x000B_Awu_x0005_½È_x000B_AXK_x0007_ò_x000B_AÅöU_x001F_¨_x0002_A)Ltß_x0018__x0018__x000B_AàrþæH_x0002_AîiÍÙ_x0001__x0003_ª_x000B_Adx¿Rv_x000B_AÛäfÛ§\_x000C_A_âÖ_x0015_e_x0003_A_x0002_²_x0014_ÿCÊ_x0003_Ai!¸Ì_x0003_A_x0007_¸§_x0003__x0003_A/ßÂÿ_x0003_A?°Ø©d_x0003_AMáümH_x000C_A_x0017_¦_x0007_D&amp;_x000B_AV_x0014_§2î_x0003_Aþ*A[_x000B_A-]O_x0006_[_x000B_AÚò7_x0006_[_x000C_A%jUd_x0003_AÅ95Hä_x0001__x000B_AT@_x000F_c÷__x000B_AÌX÷_x000F_y_x000B_Aä| »__x000C_AÔá_x0014_Ã_x0003_A&gt;æ2È_x0013__x0003_A_äéM3-_x000C_AüÝß)_x001A__x000B_A$¢ÁBàZ_x000B_Aû¿¢/Æ_x0003_A'Øí_x001B_ÿ_x0003_AÏÍ*_x0008_Þ_x0003_AöZ³_x0005_ú_x0003_A ²ù:Î¯_x000B_AT_x000E_!Z¶_x0003_A_x001D__x0015_R_x000E_Á_x0004__x000C_A_x0001__x0002__x0015__x0015_ñéÁ_x0002_AüpÊöe}_x000B_AE¼ÐwÜf_x000B_A_x0004_ªàCÚõ	Aëôü//½_x000B_A^_x001C_´R_x000B_AÀeÕ¯Ë_x0002_AY~CL©Y_x000B_Am&amp;_x0006_ú=_x000C_Að]n5?_x000B_AË_x0019_kbA8_x000B_A_x0008_òÓc®Z_x000B_A1àÙ_x000D_W_x0002_AxÿçGaî_x0002_A_x001E_Zø¹Î_x0002_AÉÅµùÉ_x000B_Aó £È"Ò	A_x001E_kk57_x000C_A_x0010_çs_x000C_/_x000C__x000B_A{_x0018_Ê_x0019_U_x000B_A_x0001_¦ãÔT_x000B_ALöp½[_x000C_AdÆ_x001D_÷SY_x000C_AÀ®v_x0003_d_x000B_A{$Öri_x000B_A\¸9ø_x000B_A²S_x001E_Ê3*_x0002_Aó­Ðá¯_x000B_A¡r)@û_x0002_AN´ozç&lt;_x000C_A²7V:_x0001_¯_x000B_A]od_x0002__x0003_Ñ_x000C_AÃÆ_x0004_×Ú_x000B_A³]Î;»_x000B_A³0Yt_x000B_AJe^_x0011_Am_x0003_A.Ñ*¡_x000B_AóÄ_x0006_ñ_x000B_AÁlÿ_x001C__x0012__x0011__x000B_A34þ_x0012__x001E_Æ_x000B_A_x0004_Ö±ú¸8_x000C_A¦_x000F_}_x000B_ABæ_x0001_y§×_x000B_A_x0011__x0002__x0010__x0008__x000B__x000C_AbDP¿¡_x0004__x000B_A)%¦Ã0¹_x000B_A_x0006_æ;"1n_x000C_Aô´_x0013_ORO_x000C_A¥Ï2é%Ü_x000B_A8EÚ0nä	A§Õ!·p_x000C_A_x000B__x000E_ò&lt;hy_x0003_Adûõ^Èõ_x000B_AlytTyø_x000B_Aè"_x001E_]_x000C_AD#ïØd_x000B_AÉîðR	$_x000B_A¥P.X£_x0003_AwU9IÒ³_x0003_Ap0_x001F_þá_x000B_A#\IkZ_x000B_A`Éüo_x000B_AJ«»ûö_x000B_A_x0003__x0005_C¤+¼_x000B_AV=¢òn|_x000B_A¶r|_x0007_¤_x0005_Ai¨r#¢_x0005_Aõ\\ Â%_x000C_A:"H^Ó_x000B_Aq_x0007_¿t_x000B_AfÓúýÄ_x000B_A_x0018__x0004___x000B_AëUs_x0004__x0018_j_x000C_A¹#_x0003_ï¹_x0005_A¿_x000C_|ö_x0005_Anéa%6_x000B_A³_x000F_Zª³_x000B_AíX_x0003_&amp;Å_x000C_A1É_x0015_:_x000C_AºÙSÃ_x000E__x000B_Ah6_x0010_ä_x0019__x000C_AªÐ_x0006_0»_x000B_AG0¯®Å_x0005_A_x0016__x001C_î_x0013_=_x000B_AQ_x0018_O¤_x0012_F_x000B_Awò¾C_x000B_Aaª0%:_x0005_A%0¾Zº§_x0005_A@ËÕ¼Y:_x000C_A8,_x0012_E_x000B_AÎÙò®(´_x000B_A4ê¬Î_x000B_A_x001C__x0001_ý_x000B__x000C_AÅdGè_x0001_s_x0005_A·ö_x0002__x0001__x0004_h×	A¶Ç³â_x0005__x0016__x000B_Aæ_x001B_"ùÆ_x000B_AÆ-ä_x0003__x001A__x000C_A«óù@_x000C_Aêßf_x000D__x000B_Afn_x0016__x0006_º_x000B_A_x001D_p,%_x000B_Aw#uR_x000C_A{_x0007_Á_x000C_i_x000B_Aê\dß4_x0004_A&amp;Ä_x0018_n3\_x000B_A÷_x0012_Ù?_x0002__x000B_A_x001C_»äÏ¢_x000B_A_x0018_Ã.¡î_x000B_A°ZØ0E_x0004_A¥_x0016_±_x0006_¢_x0004_A®ç(î	AL+	ñ¾Þ_x000B_A_x0014_;g¬b_x000B_Aû¦_x0017_Äì_x0004_AóÿÇ¬¨ý_x000B_AÇb¦,"p_x000B_AÁk;Í_x000B_AöÚ`_x000B_AiCJ_x001B__x000E__x0004_AU&amp;ôXe_x000B_A©æ_x001A_§[o_x0004_ArÀ²_x0001__x0006_Á_x0004_AÙ¬Âìph_x0004_A¤½Â8J6_x0004_A&amp;9(_x0018_oÐ_x0004_A_x0004__x0006__x001B_&lt;giã_x0006_A¶q_x001B_JHG_x000B_Aéþ3q¾_x000B_AOXö_x001C_4 _x0006_AÍ/_x001C_ÀB_x0006__x000C_Aáô&lt;Û5_x000C_A_x000C_¨péwü_x000B_A&gt;%¯Zb_x000B_AëÃ_x001A_"Ñ·_x000C_AHÊ²_x000C_Z¬_x0006_Ag_x0005_¹$_x000C_An_x001D__x0012__x000C_A%T8Ò_x0003_è_x0006_A_x000C_ë _x0008_oæ_x0006_A'õîíßò_x000B_AS¨ Ô0_x001D__x000B_A´oáñCÝ_x000B_Aðrsüùþ_x000B_A_x0001_¸ØÎãa_x0006_AW*0äê_x000B_A@_x000B__¯Ì_x000B_AQúà_x0008__x000F__x000C_Aú_x0003_$¦ _x000B_A@Æù`Ô´_x000B_Ai¨KH_x000F__x000C_AÃVÛ_x000B_s´_x000B_A}¬ß_x001C_ÑÉ_x0006_Año³Äç¦_x000B_AÆþ_x0002_Ah_x000C_ATº,k#_x000B_A¹ vc_x000B_Aj_x0016_d_x0001__x0006_&lt;­_x0006_A£³±.»_x000C_A8_x001D__x0011_aFE_x000C_AÚÔ_x0002_s²b_x000B_A¥k°×üF_x000B_Aã [çÒ_x0003__x000B_AÈ_x0002_Óx^_x000C_A¤H0Ä8m_x000B_A_x0010_J&amp;%¤t_x000C_A:_x0012_üÑï_x0016__x000C_Aøa(+_x000D__x000D__x000C_A»/_x0008_oxÕ_x0006_A_x0004_Pb¶R_x000B_A½n &amp;V_x000B_AõókZ_x000B_ABøÜÂ¸&gt;_x000B_A³xàö_x0017_û_x000B_AÈÏ_x0018_2.E_x000B_A_x0005_"_x0007__x0019_ô6_x000C_A²Ï´jÔ]_x000C_Azwµ_x000B_Ar±)1N_x000B_Aè3KN_x000C_Aï_x0005__x0003_Â±ÿ	AöêîSb_x000C_A²ñ$,|_x000C_A:	)LÐ_x0006_A ÙmÁ¢h_x000C_A06æ7X_x000C_A_x000F_ºuÞ	A¸_x0007_rMx+_x000B_A_x001A_iNc|D_x0006_A_x0002__x0008_¯§è_x0016_N_x0008_A÷{Þ_x0008_ùÁ_x000B_A_x0003_ü¨øP_x0008_A6\ÊÑÃ_x0008_A/èU5u_x000B_AeLµA1_x000B_AÅ_x001E_Ï¼_x0016_4_x000B_A¸_x000E__x0007_Â_x000F_I_x000B_Atâ-B_x0008_A©_x000D_¾_x0005_&amp;_x000C_AhVþm_x0008_A_x000D_\4`_x0008_AVbZÃB5_x000C_AvRðIê_x0008_A¸råu7_x000B_A&gt;_x001E_^gÏ°_x000B_AÙåg¼»_x000B_A£aÌî_x000B_A²©_x001A_Ï_x0011__x000B_A_x001A__x000D_@qG_x000B_A`Ó&amp;cÉ._x000B_ASs_x0016_ü_x0012__x000B_AØô_x0008_Aü[k_x0001_NÃ_x0008_AÇ_çÝç_x000B_A&gt;X_x001D__x000B_Ý_x0006__x000B_A3×ù_x0013_ï_x000B_AðåzVs_x0004__x000C_A¸ìHN_x0015__x000B_A/&gt;×ÝR¥_x000B_Am¡_x0017_m»U_x000C_AD_x0004_Ôp_x0001__x0002__x0015__x000B_AZ¾G_x0015_X_x0002_A	_x001C_jg_x0018_}_x000C_A¬}º}_x000C_A¡ÞÁnx_x000C_AÔëJô&lt;¶_x000C_AnØê\&amp;_x0002_Aw`;c\Î	AßÕ\_x000B_	/_x000C_Aª0mé_x001A__x0002_AïY \«_x0002_Aj_x000D_Ã¡v%_x000C_AÓÉãl_x000C_Aî²$¶å6_x0002_A¯Ca_x0012_Ë_x000B_AfD_x0017__x000D__x0002_AØîÂ«Q_x000C_AzZé#¯I_x0002_A_x0018_}2_x000B_A¶_x0018_ýí_x000B_A-¤¬_x0002_A÷ý(ÃÜu_x000B_Al÷èRÿ_x0002_A_ñ§ýDï_x000B_AÉsWU?_x000B_A¢¿Ñª¢_x0002_AÈ&lt;çZ_x0002_A_x001A_È©Å~l_x000B_AßWÑn¼_x000B_APQÙñ(c_x000C_A_x0010_«_x000D_ð/_x0018__x0002_AÇKä¿_x001A__x000C_A_x0001__x0002_L¡þÈa¿_x0002_A}]ÒT_x0008__x000C_AL_x000F_8_x0017__x0018__x000C_A_x0011_m´y!_x000B_A_x0002_=ÈÍ_x000C_A¶¤ÖJ]_x000B_AÒC2#q_x000C_AbXÅZås_x0002_A_x001E_±,ð!_x000C_A_x001B_PÅAÞÉ_x0002_A¶Ï_x001C_«_x0002_AÒ~Ot_x0015__x000B_A¯p\_x000B_AêõúÍ¬Ä_x000B_A6¦VðO_x0002_AÚ¦_x0007_÷Üz_x0002_AûT»ë_x0002_A~¬±ÿí_x000B_A_x000C_f_x000D_T_x000B_AênWz2_x000B_AK»_x0015_agG_x000B_A(ãþ!8`_x0002_A_x0019_\:(LÈ_x000B_AÆ^[ç_x0019_Ì_x000B_Aó_x0003__x000B_n/_x000C_Aâ{%£_x000B_AÍ_x000F_1_x000B_A_x001E_[éö_x001F__x000B_A¾1µÃr_x000C_AEdQ×!_x000B_A×dv­Ç_x0002_AyÎ¿_x0002__x0006_]_x0006_A_x0004_._x0005_÷2_x000B_AñÅü	­_x0006_A×/ö_x000C_©_x0014__x000C_A_x000F_^:ñ¦_x0006_A_x000B_Ò_x0001_ný_x001D__x000C_A§J$	5_x000B_A_x0012_í9Ð+L_x000B_A_x0005__x0003_Fº@_x000C_A{n¿N0-_x000B_AEÖ_x0002_·B_x000C_Afn_x0018_I[©_x0006_AÚ¢g,×ù_x0006_A»]Ï_x0007_J_x000C_A5òËW7_x0006_Ad4Ì&amp;À_x000B_AQÞÊ±X_x0012__x000B_AúNë_x001A_ô_x0006_A×ùý)_x000C_A_x0013__x0006_Ãµj_x0006_A_x0019_UÝï®C_x000C_A%ô.ãB³_x000B_AIíÚ_x0008_ô_x0006_Az÷É¢X_x000C_A+^)u_x0006_A¢µn_x000C_AÔ_x0018_ë;ð_x000B_A02P%w_x0006_AßÏ_x0008_'HK_x000B_A}²²_x0006_A}®nXÈÙ_x0006_A_x0005_"_¡_x000B_A_x0002__x0003_.}¾_x000B__x0003_A_x0012_ô©é_x000F__x0003_AS_x0005_R|]Y_x000B_AÒËA_x000B__x0003_Aû¥_x0012_2_x000B_AÏ3­ïØÈ_x0003_AúPñÍ$_x0003_A_x000C_·«kp_x0003_AgL]å®}_x0003_AJ©_x0018__x0016_ÇÌ_x000B_Ahe.»Í¡_x000B_A-ø!º_x000B_AC1'A_x001B_a_x000C_A_x0015_J¦wì _x0003_A±ý»_x001D__x000C_A3kç_x0011_¶ç_x0003_AÍËâ/µ_x0003_Af_x000E_Ðð_x0001_7_x000B_A(q×üý_x0003_A!cs°ï{_x0003_A_x001B_c.$eú_x000B_Ag+.:÷	A_x001A_ç§ê_x0016_à_x000B_A'JüË_x001E__x000B_A¡NA*_x0007__x0003_A+/Éwr_x000B_A¤ÌF³¡_x0006__x000C_Ayv·_x000B_A_x0018_n­½_x0003_AÊ­}oµ_x0003_AP(ùbU2_x000B_A³X_x0018_þ_x0001__x0004_Ô9_x000B_A{ËSÓy_x000C_A_x0010_¿iÉÿ´_x000B_A_x0003_Cåýd_x000B_AZýøÐ_x000B_»_x000B_A4|Ú_x0002_ s_x000B_AôäÛþ&gt;_x000C_A5&amp;_x0019_aöu_x0004_AYëSd7_x000B_Aù_x0010_qÝI_x000B_A_x001E__x0006__x001C_|$|_x000B_A4­_x0006__x0002_Åô	A"#Qì_x0004_A; Íô_x0004_AÀ_x0008_9_x0012_¢_x000B_A*ò£ÓN_x000C_Aý6îL®&lt;_x000C_AB$³ÛÅ_x000B_Aé´	Ò_x0012_t_x000B_A&gt;Bîò?_x000B_A'½_x0003_Æ±_x000B_A_x0014_÷V0Ö_x000C_Aí	²ÁLÀ_x0004_A`_x001F_Næ©_x0004_A#_x0007_@RI£_x000C_A*(J_x0010_Å_x0004_A÷&amp;GÉ_x000B_A¦_x001F_n_x000C__x000B_AOvEÚ¤-_x000C_ADTD_x0002__x0013_­_x000B_AÓpí3MÅ_x0004_AÌÉ_x0007_^_x0001__x000B_A_x0001__x0002_Ò}_x0005_ß~_x000B_AýàÑ&gt;Ä_x000B_A¥v»,_x000C__x0002_AÁ¯8ò.Ó_x0002_A±ÕIêM|_x0002_A¾C9v_x0007_Y_x0002_A¡®ÞNÀÐ_x0002_A,_x0012_è3_x0014__x000B_Aå³®ÝÇp_x000B_A&lt;d9~j¶_x000B_ALäp~_x000B_Aj¯²_x0018__x000B_A°ô¡p_x000B_Af_x0008_Â`ý_x0002__x000B_AodÔícó_x0002_AÌËsHùk_x000B_A¨_x0012__x0007_ºP_x000B_AÃÞÝ®;s_x000B_A_x0014_k°Å;_x000C_A¶û@ÊàÛ	A¡NÞý_x0011_Ó_x000B_AET§àºF_x000B_A«þËù_x000B_A![_x000B_ÈEÊ_x000B_AÌNª_x000B__x0002_A0¢)Fe_x001C__x000C_Aôû_x0011_Ç"_x000B_AÂ !b'7_x000B_A_x0004_7£ºö4_x000C_Aj|*]_x0002_A¢_x0001_1­n°_x0002_A_x001B_ÕV_x0001__x0002_¼e_x0002_Aô¤	½[_x0002_AÎns²[_x0002_A¥Îàõ_x0011_é_x0002_Ax Bg&lt;_x000B_Aßöá}]_x000B_Ah{Ëu;_x000B_A¤_x001E_Õ:â_x000B_A'E×Á_x0015__x0002_AµËÌ_x000C__x000B_AVkÞ÷ÙÁ_x0002_Aý¼_x0015_K_x0013__x000B_A9´9j	b_x000C_A?:_x0019_0îr_x000B_A´d'&gt;¤Ê_x000B_AïÊ_x0011_Ù_x000B_A®O^_x000D__x0015_h_x0002_A.ÇÊ_x0001__x0002_AÄP_x001B_¸£_x0002_A}T_x000B_ù_x0001__x000C_A;Ðóx@x_x0002_A¸í_x0014_bÅ_x0002_AMÆôÊä_x0002_A+@é¾Ë_x000B_A+ê_G®_x000C_AÎ:_Ë_x0002_A_x000C_5¥_x0013_Å3_x000C_A¿ª?îÁ6_x000C_A´Mò¿[_x0002_ATeèòB_x000B_A&lt;ï²_x000B_AÂLñXFé_x000B_A_x0001__x0002_ÁXaJ_x001E_ª_x0002_AîmT\G¯_x000B_A9_x0008__x0002_OH_x0002_A*Ò«N_x000B_A± ;ëE_x000C_Axk/e~ï_x000B_Aégm5	_x000C_AVZÁ©úò_x0002_Ah·|¡¥_x000B_Aû) _x0013__x0014__x000B_AX®ÌB_x000C_A¶&lt;ë/	_x000B_AË¢9g_x001B__x000C_An¢¶_x0008__x000C__x000C_Aó_x001E_^0-,_x0002_AnæÏÐ¯_x0002_A _x0012_à²Øó_x0002_A~`ó_x0004_ýË_x000B_Ar^zB6_x000B_A°OêK=_x000B_A6êê=_x000C_A_+-;i_x000B_A_x0006_%Õ_x0019_;¿	AÉfæ¤:·_x000B_Aud,-Ä_x000B_AÈ¶_x0004_!_x0010__x000B_A°_x001D_Ëx#`_x000B_A&gt;EZ_x000C__x000B_AÌ9Êzg%_x000B_AÀÀ[}_x001C_+_x000B_A°*çÇÂb_x000C_A_x0003_"Ï_x0003__x0007_ï_x0007_Aá_x0015_'ÌKÄ_x0007_A_x000C_Ç,#á_x000B_A^½ñè_x0005__x000B_A&amp;Ñ£ÉMÐ_x000B_A_x000E_ñ«ü&amp;ö_x0007_AÕþ"Nc_x000B_A*_x000E_g]ms_x000C_A=(IÁ¾Á_x000B_A?²_x0002_sia_x0007_Aæ¼_x001D_ Pô_x0007_AýB¦_x0007_A@{ó·B'_x000B_Aø!eöÇ(_x000C_As[_x001B__x0018_Ø¤_x0007_AÐ&lt;Þ_x0007_A_ÞÄúa_x000D__x000C_Aâßö_x0004_çC_x000B_AûOfï_x0001__x000B_A&lt;_x0019__x0018_Í"_x0007_AI¨`-Â+_x000B_AOÜv_x0011_í	AÜI@_x0007_"_x000C_AwÂª_x001E_Oð_x000B_AÍo {YÜ_x000B_A[6ºÁìÿ_x0007_Am _x0003_¿]/_x0007_AÆL¿§&gt;	AìÐ_x0004_í_x000B_A_x0002_±_x001E_õê9_x000B_Az_x0006__x000F__x0016_²¶_x000B_AA5QPÅ_x0007_A_x0002__x0003_Ëê$Z_x000C_A*_x0018_LK­_x000B_AE¼	±_x0003_AOÈÀg_x000B_A_x000C_¨zõq¯_x000C_A®n_x001D_ßê_x0003_A?|_x000C__x0013_È_x0003_Atýeºêß_x0003_Aøè+O_x000B_APEÎÉ=;_x0003_AÎGnÓ_x000B_A?ÐÏÀZ_x0008__x0003_Ag	ýÆ5_x0007__x000C_Aàçîmú	A_x0006_3î_x0015_!(_x000C_AÊ8yÿò_x000C_A_x000B_¾=Kj_x000B_A_x0014_¸CùÈè_x000B_AK_x001D_¶n§_x0003_AÊY[	´_x000C_A£Åg±2_x001A__x000C_Aô_x0001__x0017_1]_x0016__x000C_An¼÷Ö[g_x0003_Auäò_x0017_©_x0003_A_x0013_¥þn²_x0019__x000C_Aw_x0010_-fí{_x000C_A_x0003_ÇR»3_x000B_Ar¬ÜªCm_x000C_A8#x'·_x0003_AÿöÂä_x0017_R_x0003_Al_x001E_Àl°s_x000B_A:¬¦_x0007__x0008_¼_x000B_AÑj_x001B_fVV_x000C_A_x000D_á½=N-_x0008_A)ÂUÎ_x0008_A_x0011__x001A__x0004_ö|_x000B_A$Í Â_x0008__x000B_A#·É_x0002__x000C_AdÏáªî_x000B_A_x000E_\$Kk&gt;_x000C_Aó6§«$_x000D__x0008_Aî 0_x000C_O_x0008_A¨Ö÷?1@_x000B_AggëµC_x000B_A¿Q6À_x000B_At¸£uÍ[_x000B_AåA_x000D_÷9P_x000C_AhÃ_x0014_æK×_x0008_A4KÕCÉ_x000B_AÁ_x0005_¾7_x000C_A÷=úrtz_x0008_A®Ìûßx)_x000C_A_x001B_#_x0007_§ë_x0008_A~M_x0001_­øw_x000C_A2ìÍî_x0008_AP_x0018_Óý;ý_x000B_AV_x0003_OÅþ	AwN%+_x0006__x000B_AQgÃþ_x0015_0_x000C_A¿ïØW,#_x000B_A~Ý?é_x000B_AÊ¼_x0005_É:_x000C_AV_x0013_¢­¦G_x000B_A_x0003__x0004_n«Dø³¼_x000B_AgÏq _x0005__x000C_Aÿ9@1|_x0011__x000B_AòÇÚÌ¤È	AïA_x000C_uuÊ	AR_x000D__x0013_¤_x0011_Æ_x000B_AþÏuK_x000B__x000B_Afº_x0016_÷pè_x0004_Aª_x001D_×Ñôo_x000B_A)%(´w_x001F__x000C_A½ú#¦_x0008_©_x0004_A&amp;µéýÚ_x000B_A®¦¹Þñ_x0004_A^ÍÕóÕ_x000B_AH¶éKä_x0004_ADQiQ_x001C_&lt;_x000C_A_x0006_X@=e+_x0004_AÛ;Ø_x000C_AäWQ~,Ï_x0004_A`)_x0001_Ôt_x000B_A²æ©G_x000C_A$ÁÌ½ÚE_x000B_A_x0002_*ÒPC_x000B_A¥_x001F_'´f_x000C_AÑ×É)_x000B_AvÏVO%_x000B_AÚ¢_x0011__x0014_î_x000C_Aêë~tµà_x0004_A_x001B_«_x001A_Ä_x001B__x000B_A#3_x000B_AB øà0_x000C_A"D_x0014_Ò_x0002__x0003__x0007_Ã_x0003_A_x0003__x0016_§¾í_x000B_AÙÝjX"æ_x000B_Ab_x000F_,Í_x0003_A¼+Ñ5#_x000C_AZëµb´_x000B_A§¼µ3_x001C__x001E__x000C_A_x0018__x0004_6Û?_x000B_AéBgÛIM_x000B_A_x000D_#»kÕ_x000B_A_x001D_ Mñ_x0003_AÊwlªu_x000B_A£1Z?_x001A_ò_x000B_A~-_x000F_%ß²_x0003_AnQB@_x0013__x000B_Aæ_¸EÞe_x000B_A_x001F_z_x0001_£¿_x000B_A_x0018_o,·_x001F_*_x000B_Aç|â.ë_x000C_ArÊEç½'_x0003_A`ãyK_x0005__x000C_A#j_É"á_x0003_A_x0015_C_x0016_Ç_x000B_A¦k¡ã_x0001__x000B_A)Éx8í_x000B_AJ_x001D_SÉ_x000B_A_x0007_PM{J_x000B_AV_x0001__x0002_GUi_x000B_Ar{ñ_x001B__x000B_A_x000C_prZâï_x0003_Añ9ùk$_x000B_AvuÁZ_x001C__x000B_A_x0002__x0005_?kÄ§¬_x0005_A&gt;ö_x0016_ý_x0015__x0002__x000C_A_x0019_bº«S7_x0005_A(7`Ñd_x000B_A&gt;5DF	_x000C_Aëqäûò_x0005_AL±_x000B_-·_x000B_A¥ãÒ_x0005_AQ_x0018_g_x0004_5_x001C__x0005_A)_x0007_c_x000C_A@jm9ë&gt;_x000C_A#ìÔÅl/_x000B_A_x000F_ÒwÑë_x0005_A$¯_x0016_Ç2_x000C_A_x000D__x0012_{):Ç_x000B_A_x0008_°Ô¦_x000B_A-NR_x0001_Æà_x000B_ADfªÂ 6_x000B_A0Úq&lt;_x000B_A¾·_x0012__x0007_åÝ_x000B_Aª¥Åï_x0005_A¡H_x0015_ w_x000B_A78'@Ïg_x000B_Aß4¿#¡Ó_x000B_AÜR'¸Ðò_x0005_Ab_x0007_?G¾_x000B_A_x0015_ 3¨¢ê	AvÈ_x000F_Óæ_x0003__x000B_A1_x001C_¿ñs_x000B_Ay-MÑ_x0002__x000B_ApãÔ0ýj_x000C_Aqì/ü_x0003__x0005_N6_x000B_A_x0012_@å&amp;3_x000B_A¡ìa5þ[_x000B_AL6+¨#_x001B__x000C_AÇvó»8_x000C__x000C_A_x001A_%ÉL_x0018_p_x000C_A»¤QÄ·M_x000B_AN¶cE_x000B_AÒR_x0013_Ìä_x0002__x000C_AÖ_x0018_¯4#_x000B_AZ_x0012_r¢J_x0005_A®¹_x0003_4_x000B_AV2þchã_x000B_A5¥%_x000B_A¯TÞ_x0005_Xt_x000B_Aã·ó_x0008__x0007_ý_x0005_A&amp;_x0004_ð¤M_x0005_AÊü.ä_x0005_AX¹á_x0003_z©_x000B_A»_x0011_)j5_x001C__x000B_AÍÉÑf(O_x000B_A0_x0010_`pÀ_x000B_Aç_x0014__x0001_ºê¬_x000C_AEúä_Ù_x0005_AÜªÓÆÏØ_x000B_A*70¾Ù_x000B_ACþÕ._x0006__x000C_Aì2çëÛ_x0005_A*$ñG¬å_x0005_A&gt;ó$&amp;+_x000B_A2_x000F_ÊÓ_x000B_AF_x001D_::é~_x0005_A_x0001__x0003_o^Éµ_x0014__x0003_A_x001A_dÄÞ»B_x000B_A¼Ê&gt;Z,_x000B_A¬w@_x0017_÷Ù_x0003_AÞ|À­9_x000B_A£_x001F_!ÔÏv_x000B_A|2Ð_x0013__x0012_Ä_x000B_A¯Ð:§®_x000C_AR_x0002_Ç¶ý_x0003_A&gt;¯_x0002_à=_x000E__x000B_Aì+	Ë²_x000B_A37HóU_x0008__x000B_AúWtè­ï_x000B_A&amp;¦Ð_x0007_y_x000C_A_x0002_çÖ©~_x000C_A_x000B_Þh_x0006_zª_x0003_A$Òær_x000C_AV®Ö&lt;_x0010_¡_x0003_A_x0004__x0007_)È_x0007_ú_x000B_A_x0013__x000E__x0011_¬^û	AèË_x0005_	·A_x000C_AvT72]0_x000B_Aôú Í_x001A_w_x000B_A¼^_x0007__x0002_Xi_x0003_AÈÐq©±_x0003_A[Ä_x001F_É®û_x0003_AØùyÆìî	Aëñ`1ô1_x0003_A_x000E_4e_x001D__x000B_AÏ ¦ÖHÝ_x0003_AEfE[e_x000B_A¸6&lt;_x0003__x0008_¾(_x000B_Aí¿î0_x0013__x0008_A¹%?Wß_x000B_A2e_x0005_=wO_x000B_A­Çdc_x0018__x000B_Ap_x000F__x0010_bV_x000B_A4ÇhNv_x000C_AòEìÖ¢·_x0008_A[Ò|­V¬_x0008_Aù_x0006_&lt;_x0001__x0018_¼_x000B_Aô,FãV^_x000B_A_x0002_B E_x000B_Ap_x0004__x0007__x0011_ _x000C_A_ÊWÝ_x000B_A¶É^_x0017_ô_x000B_AgG_x001F_±{T_x000B_AL_x000C_n(_x0008_A_x0019_àK±_x000B_A@AGeH_x000C_A_×¨[ê­_x000B_AÜ©o(Ïæ	A~]Û.L[_x0008_A_x0013_Z_x0004_Þp¶_x000B_A9µ¹Ö_x0008_A_x0001_4_x001F_0D_x000B_A_x0004_ýo3¹­_x0008_AÖ_x000E_D}t¨_x000C_AÉmß+_x000B_Aàz\ÒàG_x0008_Aà=þ­P_x0002__x000B_A_x0015_îÍM%_x000C_AMê¯ÑGF_x000B_A_x0002__x0003_ôn7k,_x0011__x000B_A£1ÿ©ô_x0003_Aòd_x000F_°_x000E_z_x000C_Aü÷ip_x001F__x0003_AfPªw¸_x000B_A®7S_x0010_,°_x0003_Ah	_x0013_^E_x000C_AYüóùÇ-_x000B_A?võ¾_x0003_AyF¼ü¤_x0003_AÃíº_x0003_AØ_x0019_#A_x001A__x000C_A§áÞ%?½_x000B_AÜàw¹_x000B_Aþ,¿_x000C_Aðys&lt;+_x000C_A {§TåJ_x000B_AÓ%t¨~_x000C_AÊR_x0011_¢'«_x000B_AtcÈ£X%_x000B_ANpã§)_x0008__x000C_ALú¦¾_x0003_AÃt/¢3_x000C_Açx~_x0001_³¬_x000B_AJ-_x0005_m_x0003_AB_x0008_¯_x000B_A¶&gt;StÞ_x000E__x000C_A_x000F_¡1¸Þ_x0018__x000C_A¸@Þü!_x000B_A¨(ðe¤Ú_x0003_A_x0002_;&gt;÷K_x0007__x000B_A&lt; __x0001__x0004_ 9_x000B_A_x0011_¤Ó:W_x0004_A4RãoÞà_x0004_A±¢ùJ4_x000C_A¿_x000E_Aa¥j_x000B_AúET#U_x000C_AWA_x0016_¿Ô	A[	S#_x000C_A!/_x000B_sô|_x000C_A%H_x0019__x0004_A¨qç}G_x000C_AÊë°3_x0004_A8æXÌÕº_x0004_A	=æø_x0002__x000B_A2á]·RT_x000C_A¶£â%_x0003__x000B_A£_x001C_õÐ_x0004_A¤m¿õ¥_x000D__x000C_A_x000D_¬_x0008_ÊÇ_x000B_A#ÿ_x0012_×}_x000B_A²Tûl_x000B_¥_x000B_A²r1Vo_x0016__x000B_A_x0017_·lî_x001F__x000B_AÈb*ëÍµ_x000C_A²2îð_x0004_AÙ0ê]C|_x000B_Ay©Êþ_x000B_AòÜ7_x0015_¦è_x000B_AâC_x000B_Aâ!Êú©_x000B_AR_x000D_ÍWE_x0010__x000C_Ar_x001A_Gá_x0004_A_x0002__x0004_îzi¾eá_x0004_A-Ô_x0007_p_x001B__x000B_AGv§_x000B_A_x0004__x0006_ew?£_x000B_A@æýWnµ_x000B_A'Òôô_x0004_ò	A %_x0006__x0012__x0002_$_x000B_AËÃ_x000E_þ¾_x0013__x0004_AÈÝà9§_x000B_A&lt;F[_x001C_æ_x0004_AÒA¼_x0015__x000C_A ³³å_x000B_A¿_x000E_oÅçB_x0004_Aùå$/°_x000B_A_öp°qÌ	Aò_x0005_Lr_x0006__x000C_AÍ³Û#£Ü_x0004_AÜí_x0001_Ïþc_x0004_A ï|,t_x000C_AnöÊ¶_x0004_ACÛôPGp	AMÙà_x000B_A1Øa$_x000B_AÇOu*né_x0004_A`¥f_x000D_8¸_x0004_Alâôô$_x000C_A'ÌI´_x001F_q_x0004_AÈèP_x0004_A_x000B__x0011_Áh_x0003_û_x0004_AqÐå^b_x0005__x000B_AÅE¸Ôpâ_x000B_AÇþ?¥_x0001__x0002_âR_x0002_APëx_x001E__x000C_A¿ö_x0010_Oz_x000B_A{S´_x0001__x0016_ê	AèK_x0019_¸0_x000B_A_x0016_ëå¬eÖ_x0002_A_x0002__x0007_Alæ_x000B_AÁ¶_x000B_AWÞµeÂ_x0002_A_x0004_³_x0014_iüá_x0002_A_x001F_?ù_x001C_ó_x000B_AÀÎ¡@_x0010_ì_x0002_A®_x001D_t_x001D_½	A_x0006_ô_x000B_®ûA_x0002_AÀ_x0014_à¦Ô_x0002_AÞ_x0001_h`_x0002_AÁ_x000B_8!?\_x0002_AGo_x0003__x0018_Ý_x0018__x000B_Ac_u)=Y_x000B_Aÿ_x0006_Kº¯A_x000B_A­[ 0h_x000B_AF_x000F_]Ã_x0011__x000B_AW¡ù|ÝP_x000C_Auðdù½¥_x0002_A_x0011_ô|';ó_x000B_AÆN¨Ùì2_x000C_AbÖ¾\ã¥_x0002_AÄûà_x000F_ì/_x000B_Aíù¹ÇÝ	AÈ_è_x0005_¡Í_x000B_A!¯èF_x000B_A_x0014_¹¥×wN_x000B_A_x0003__x0007_Fó­åþ_x0007_AvYª&amp;S_x000B_AÿT,ª_x0007_A_x0002_öêõÏX_x000C_AÌ_x0001_YÚ_x0007_ANóÖÃ_x000B_A©ËV#=_x0007_A¥7ç&lt;(_x000B_A_x0002_%^Abë_x000B_A»_x0005_6@âa_x000C_A!!_x0003_ÏA_x000B_A_x0018_Â¨w¬_x0013__x000C_AùÝÈ_x001D__x001C_°_x000B_AQEÈ¯7_x000B_AÜ2þ£O_x0007_AÑã;_x0015_²_x000B_A_x001F_!P_x0008__x000B_A_x000B_×Îæ¡_x000B_AÙøÉú÷n_x000B_AÃ9&lt;*¯_x0007_A.gA;ÿ0_x0007_A#F,û)`_x000C_An_x0008_ùPÐL_x000B_AL_x0003_k_x0006_UÁ_x000B_A ð_x0003_=ì`_x000B_A_x001A_Ñ¸B,_x0007_AtB;díÓ_x0007_A&gt;ñíWl_x0004__x000B_A_x0017_Òl_x0005_§ _x0007_A9Tì_x000B_Z_x000B_AÙ£JåDw_x000B_A²_x0010_çb_x0006__x0007_:_x000B_A"D6_x0002_AÖ_x0007_AªBËWJ_x000B_AE¾ÑlÛü_x0007_A±kZá×;_x000B_AH)&gt;Ý_x0007_AaØÉê¬È_x000B_A_x0004_øÔãÔ/_x000B_AT_x0016_}]ð÷	A×TDý5¨_x0007_A&lt;ßRdR_x000B_A	À_x0010__x0015__x0011__x000C_AÙý#¼p_x000B_A*ÿ/¡_x001C_Ô_x0007_A¶ï±yáª_x000B_A\§°-|n_x000B_AUâ_x0003_ _x000B_AM{Ä·ïô_x000B_Aç~_x0015_H04_x000C_AwëCs_x0007_A_x000E_öKß)_x000B_A_x001D_9xðf_x000B_A&amp;_x001C_:[b_x000B_AÜx_x001C_sà_x000B_A­ )¾¥_x0007_Apæ_x0005_sü_x0007_AÕui=K_x0001__x0007_A&lt;ôk¬_x0013__x000C_AÆ]+_x000B_A_x0003_B#ÚOr_x000B_Aö'B&lt;Á_x000C_A[ÄÑF_x0012_à_x0007_A_x0003__x0005_÷;±bw_x0001__x000C_A]È¸"¶_x000B_Aô9_x000B_:7{_x000B_AbÜ¥¥)_x000B_A°_x0004_­iÊ_x0005_A{_x000E_ÊÍ«_x000B_A7J4ïâ_x0005_ALõ._x000C_A_x0005_:àrR_x000C_AÍ&amp;ð_x0006_ÈÆ_x0005_Ab¾ëÏn_x000B_A¬Ûç_x000B_AI_x001F_Å3_x0001__x000C_A_x0006_t_x001B_¥_x000B_A_x0011_+àMÊ=_x000B_A,=ì _x0005_Aüo¤ÇLq_x000B_AúdT\Û_x0005_Ab:ø®6_x000C_AßÛfØÞ_x0005_A×/·Ðf_x0005_AN_x001A_Í¹_x0005_AÁUÃþÐ	AýË+°¶ª_x000C_A?Ñ}¤_x000B_ATì1A_x000B_A(F;¹ð_x0005_A¸_x0002_L®_x0017__x000B_A§ÔÔ'Ü_x0005_AìX&amp;§¿À_x0005_A_x000F_{ç_x000F__x0012__x000B_A-ÊÚ§_x0002__x0003_úu_x000B_A_x0010_+ù4Ã_x0003_AMÇß¥¨Å_x000B_A_x0004_4_x001F_Ë÷ã_x000B_A;Um¾p4_x000C_A!_x0015_E¦Ñ_x0003_AC¥Ý-Ö_x000B_A¥§ä&amp;Év_x0003_A³4ÙÝ._x0003_A_x000E_´küº_x0003_A6_x001B__x0013_¯,_x000B_AQàAxv_x000B_ATZè`_x0002__x000B_A_x0014_æ_x0002__x000D_L_x0003_ASÂÀH__x0003_Aa k8]?_x000C_A-%8}ª_x000B_Aox±:´¸_x0003_Aõ@;ôÎ¶_x0003_Aj@_âO¢_x000C_Aç³³_x0003_Aè×g!È)_x0003_Ahæ^#Ø_x0003_Al7È.þ_x000B_A_x001B__x000C_1_x0001__x0003_A¿Ï_x0016_'_x0003_Aâ¬{ú_x000E__x000B_Að½__x0011_A/_x000B_A ÖàÚH_x0003_A_x000D_µÄA¸Þ_x000B_AâMÔø_x0003_Aò Bü_x0015__x000C_A_x0004__x0005_DÃÅ 5*_x000C_A2_x000C_ÿØ_x0005_A_x0006__x0019_|ý/®_x000B_ALÑ Z³_x0005_A_x0015_1_x0014_sÕ_x000B_A²"SNyF_x000B_A²_x001D__x001E_ð*._x000B_A_x001D_ãÇ¢_x001E_K_x000B_A½aW(8_x000C_A6ú*¨ r_x000B_A¾÷#j_x0005_AP³Q¾ò_x0005_A¢2¨Ö¸_x000B_Aà]_x001C_&amp;_x000B_AÈ_x0010_HÃÖÅ_x0005_A_x001F_©Ü_x0008_q_x000B_Ab_x001C_Â«_x0008__x000B_A_x001C_+_x0002_Ïr_x0014__x000B_A~öL _x0005_Aá_x0010_ÒP{Ä_x000B_AXá)Â4¹_x0005_AC_x0011_Í1ñ_x001F__x000B_A{R÷#Øµ_x000B_Arðr_x0007_¼_x0005_A¨yó_x001A_R_x000B_A_x0001_¸¯Øº_x000B_A2|ZiË_x000B_A_x0007_Ý_x001E_B_x000C_AÖéé_x0003__x000C_Al2¢ödÏ_x000B_AÖçô9b_x000B_Af®¡_x001E__x0003__x0004_Ö_x000B_A¡Üð,õ_x0004_A+_x0018_+_x000B_AÎN&gt;_x001E_Á_x0004_Aúï¡÷¦_x0004_ARûÙ{_x0012_M_x000C_A¸%\t»á	Ab_x001D__x000C_ùÖ_x0004_A ¥_x0012_ýÑ«_x0004_AØOj¸½`_x0004_A.Ý(p_x0004_A_x0002_ÔÓT½_x0004_Azåñ_x000B_A¬_x001B_è{_x0018__x0012__x000B_A¥/£QC_x000C_A_x0003_øN_x0004_AbÞZ_x0014__x0004__x0007__x0004_Aå_x0008__\À_x000C_A=Ô7ï`¤_x000C_Aâ[;#p0_x000C_AëlbÄ_x0004_AüÃ_x001D__x001D__x000C_AJCûm+&lt;_x000B_A®(R_x0004_A¼®ÒÁ_x0010__x0004_A_x0015_ÇÕä_x000B_A6úÂ;_x0001_×_x000B_AÚ)v_x000C_pI_x0004_Aü,îæý±_x000B_AJç_x001D__x0013_0_x0004_Alì*_x0015_Õ_x001B__x000C_A¼¼¦ð(+_x000B_A_x0001__x0004_o_x000D_ü#Ùv_x000C_Az!o_x0004_A=®Ãå[_x0004_A`ÂËÌâ	A àöUA{_x000B_AÉ-{lQ_x000B_ANÆÛy`_x000C_A_x0008_É_x0013_õ¥"_x000B_Añ@ä_x000D_¹ù_x000B_A_¸ö_x0002_ÎÝ_x000B_Ad_x0002_u8º_x0001__x000C_A _x0014_Ò_x0017_¬_x000B_A_x0002__x0014_¹,À-_x000C_AD ëdá_x000B_An&lt;r~Sz_x000C_AMøyÇíÕ_x0004_A}ù_x0008_éK_x000B_AµµBaY_x0003__x000B_Aô._x001F__x000F__x000B_A`mmIDß_x000B_AºJg_x0013_l_x000C_A_x001F_Áj¶aq_x000B_AËÊo;p`_x000B_A­Lï_x0004_A¸ëÑð]_x0004_A²_x0008_áµ_x000B_A_x0001_ïÇeÞø	Aa^Æâ¥_x000C_AÉÒ\µe£_x0004_AÒ:_x000B_AÜ_x0011__x001C_&gt;6µ_x000B_A_x001C_+_x0007_Ç_x0002__x0003_S_x000C_Aõ#ú¼_x0003_A_x0004_ô!ë@_x000B_A_x0016_+ß_x0003_AìÀ-¬z_x000B_A·g_x0011_úi{_x000B_A¦¬~J_x001B_f_x000B_AfH^)Ò_x0003_A&lt;Uá"_x000C_AuaÁ`&gt;º_x0003_Aå­Smõ_x0003_A¶'Ð_x000B_A_x0012_¾Í³_x000B_A_x0003_$í¨ _x000B__x000B_Az&lt;³&lt;__x000C_A_x0004__x001E__x0016_èú^_x000B_A4ðù_x000C__x000B_A°_x0016_$_x000B_AãÉ{¸_x0016__x000C_Ar_x001A_í¼_x0003_Aív*ì_x000B_A_x000E__x000C_®èE_x0003__x000B_Aà*=o'_x0005__x000C_AIÍÚò_x0019_9_x0003_AÇm_x001F_Ú£ê_x000B_A$þ´D¡_x000B_Af«÷_x0001__x0019__x000B_A~¼/÷_x000B_AeVä »_x0010__x000B_Aç´ðáê_x000B_A§L­}­_x000B_A_x0014__x0006_7/_x000C_A_x0003__x0006_~âå®j_x0006_A¼x$çG_x000B_A0bÍ`¼n_x0006_A½Çx_x000B_AGM_x001C__x000E_;_x000B_A_x0015_ÛÆ_x0014_y_x000C_Ad_x000B_Ùå_x001C__x0013__x000B_A,ÌP@_x000E_ _x000B_Aä_x0015_´È_x000B_AêBVAY5_x000B_A®_x001F_bGø_x000B_AÌ4_x001D_r_x000B_Aê&amp;Ëá¢ÿ_x000B_Av_x000F__x0012_îå_x0014__x000B_A9_x0011_ÛÇ_x000B_AÌ×É·s_x000B_A«_x0002_Ó.Ù	AT¹(M"_x001F__x000B_A=a2nÍ¹_x000B_AÁ_x0005_êQí_x0006_Aj¥T"©u_x000C_A_x0018_U,xÓ_x0006_AÊL`DË_x0006__x000C_A*_x000F_F	(ë_x000B_A_x0004__x0006_è@E±_x000B_A4äZG"c_x000B_A¼ìÇO_x000B_A_x0001_èØzý	AB¯øá_x000B_A_x000E__x001D_Aò_x001A__x000B_AÉaA_x000C_ï_x000B_A°_x000E_Ø_x0003__x0004_çý_x0004_AVÛk_x0016_·E_x000B_AuOS_x0007_ê_x0004_A_x0004_[mÛ_x000B_Aã5ÇÁä_x0004_A&amp;ÖN!Õ_x000B_AÕ]¿Ç_x000B_AÂÐ_x000F_ke_x0004__x000C_A=_x0008_=âV_x000B_AßHg_x001E_rÞ_x000B_A#¸Åþ_x0004_A~_x0004_	_x000E_p"_x000C_A^x±úã(_x000B_AFÈ_x000F_¼¥_x000B_AxáswÞ:_x000B_AÙß+Þ_x0004__x000B_A©_x0014_·_x0001_4È_x000B_A+._x001D_äÙ_x0004_AK_x001C_°_x0007_¾_x000B_Ab_x001D_|¡û_x000B_AßÊ_x000B_AÖì_x000C__x001F_Ø_x0002__x0004_A}dô_x0004_AõôÐ`"_x0004_A¯5®_x001E__x000B_A§ Ì6s³_x000C_AH}ó!í_x0004_A_x001A_ÜÝ8AD_x0004_A±Ë­_x001B_®y_x0004_A¸ut_x001C_*Ö_x000B_AFÜ¹VZñ_x0004_Awq·§_x001D__x0017__x000B_A_x0004__x0008_4Q±K_x001E__x000B_Ai¡^p_x000B_Aú¨üJÕ?_x0008_Aêú_x000C__x0015_°_x0019__x000B_A:ò13 =_x000B_Aº%¥¾_x000C_Í_x0008_AÒ/L_x0012__x0008_ADJ_x0012_r{_x0008_A~¥ê2Ë_x0008_A¤^	âüh_x000B_A¾A_x001B__x000B_A#©æF_x0016__x0008_Ao_x000E_Bè_x0008_AkIÃBç_x0008_A_x001D__x001D_MV_x0006__x000B_A#:û§_x001F_¦_x0008_A&gt;j¯BU_x000C_A_x001A__x001A_5R_x0005_N_x000C_A²Û_x0018__x0015_ì_x0008_Aðu¾ÙY_x000B_AvY_x001C_ª_x000C_A	](w_x000B_AÍì×_x0001_®_x000C_A ; n_x0014__x0014__x000C_AÂÔ§ÌÊ_x0008_AÆ9yF_x000C_AàÄwÿ½_x0008_AFØÉÏU_x0008_A_x0007__x000F_äcl_x000C__x000C_Aë_x0002_PhôÔ_x000B_Ad_x0003_«n_x0003_Ø_x000B_A©6°_x0018__x0001__x0006_+_x0006_AJ¾_x0002_ë!ã_x000B_A¦ô6_x0007__x000C_AJ_x000D__x0005_#·_x0006_Ase&gt;Õ_x001E_S_x0006_A_x0011__x0005__x0003_m_x000E__x000B_AÇ_x0007__x001C_J=_x0006_A_x0002_]_x0014_gF_x0006_AÕ¼È*4v_x000B_A§_x000C_¸ñ_x000B_A+_x000D_äZ)_x000B_Ax§µèä_x000B_A_x001E_ ÔAj8_x000C_ALÕkc_x0001__x000B_Af'£_x0005_u_x000C_Aå{eÖ¢_x001C__x000B_Aµ½HÀe_x000B_A'WÏºè_x0006_Av´_x0016__x000C_¦ð_x000B_A/N?}à_x000B_AMrØ½_x000B_A¶_x000F_ó9úx_x000B_A K_x0002__x0012_ß_x0006_A¶7·âÛ?_x000B_A	g#_x0018__x000B_A_x001E_{¢ò_x001F__x000C_A"eÝô_x0006_AÌ_x0010_150_x0004__x000C_A·³r¯_x000D_e_x000B_AH!ßÅ_x000E__x000B_Aeùþ´_x0006_Aå_x0008_&amp;nQf_x000C_A_x0001__x0003_Î×êQé_x0003_AÜ_x001F_¿_x0002_ô_x000B_A°)çÇé_x0003_Aè¡Eø _x000C_A¡ËF\È_x0003_A_x0004__x001B_Cûv_x000B_Aê0ëGâ1_x000B_A&gt;ß_x0006_îÄ¨_x0003_AðíÅ8à_x0007__x000C_A{¨XÕÕ_x0003_An_x0010_½_x000E_8_x0003_A_x001D_ÒÜf½\_x000B_A#HpþÙ_x000B_Az!_x0005_Ë&lt;&gt;_x0003_A_x0003_±òNî_x000B_AU£6Ga2_x000C_A2;Mi=M_x0003_AÆ÷ä_x000B_¹&amp;_x000C_A®$P(_x0011_R_x000B_A^_x001D_rÕ§_x000B_AåR0lff_x0003_Aµ'O¿´_x001A__x000B_AtFÐtÝ_x0003_AjF_x0002_\ÖN_x000B_Aþ¢9nU¸	AÝëâÍch_x000B_A'Wlæ&amp;_x000B_Aü÷Ð¬"W_x000B_AÏpºU__x0012__x000C_AÆX_x000D_ª_x0001_¨_x000B_AÓxãÜ_x0003_AÔ_x000E_ã_x0004__x0005__x0012__x000B_A_x0001_ýY_x0006_\j_x000C_AÒ:Ï¤¸Ý_x0005_AFÞ5f_x0001_8_x000B_AIëý'_x001E__x000B_AàÐ`þ¿_x0005_AèÖpÌ|(_x000C_AãñìN¼Ñ_x0005_Ap¶üs_x0005_AðÅÊ#ñ_x0005_A!,Dæ¿ø_x0005_Aåo²_x001C_Mê_x000B_A_x000B_bo¾U_x000B_A_x0015_µ'ìÒ_x0005_Am6­¤V-_x000B_AÄ4 SùD_x0005_A_x0010_Ãþ_x001A_ô	A-mÀ¢_x000B_A9Õ_x0004__x000F_Jc_x0005_A[Û¬©%&gt;_x000B_AHwçDçc_x0005_A÷(Jq_x000B__x0005_A=8ÕV_x001D__x000C_Aä_x0006__x0003_K!_x000C_A.Ál¦÷è_x0005_AèvÉkí_x0016__x000B_A_x0012_{©l&amp;_x000B_A²ì¯kp_x0007__x000B_A{YdÀEï_x0005_AÌ_x0003__x0014_÷Ö_x0002__x000B_AT?_x0013_Ëd_x000C_A{G=Ö_x0005_A_x0002__x0003_Þñk+\_x000C_Ao'qû_x0003_AÔ%d¸¹æ_x000B_A;*ñg_x0003_A®_x001E_ø5_x0014__x000C_AF_x0012_{êG_x0015__x0003_A¡}Ý´@_x0003_A£æÞ^9i_x0003_AZ_x0010_¾ÎdÈ_x000C_A/av:eC_x0003_Aæ_x0004_Kú_x0019_Ç_x0003_AZëÚ`_x0007_?_x000B_A)dNÐ"þ_x0003_A1¯&lt;,õ_x0015__x000C_A¡ÝMMm_x000B_Aè´ÍÒ_x000C_A#/_®l¼_x0003_A0_x000B_ç.XL_x000B_Ak®M å_x000B_AòÅ*å¾_x000B_A¬¥l_x001D_q_x000B_A$9òI_x0003_AªKèúÈ4_x000B_A¼ê_x000D_VÅ_x0003_AX`ÏIã_x0003_AË_x0011_-EÜ^_x000B_A£¦BËWk_x000B_Aâ²¯Ùz'_x000C_AJ^,HØ_x000B_AoÏz}v¯_x000B_An_x0001_æ:º-_x0003_ATÅX._x0002__x0003_!k_x0003_A\72»È_x000B_AJäb(Õ_x0003_A´Å9`­+_x000B_AÝ_x001B_h%_x0016_Ä_x0003_AFÁ_x001A_*²Û_x000B_AåÚËa_x000B_A ¢±Nv4_x000B_AK_x0012_Ùíj_x000C_A¶é_x000E_ûð#_x000C_AÕ(`Hô_x0007__x000B_A=Ìâ ßy_x000B_A¡7_x0014_¨_x0003_Aø¹&gt;Å,g_x000B_AáKr_x001D_^d_x0003_A»Ô_x0002_TH_x0019__x000C_A)_x000F__Ú_x0002_=_x000B_AAåb`_x000B_APæîüÒ__x000B_A_x0015_J_x0010_ná_x000B_AoÕdy_x000D_³_x0003_A_x0017_b_x001C_3_x001A__x000B_A_x001C_YXz_x000F__x000B_AÐÅy\tÆ_x000B_AföaÍ_x0003_A§Þ_x000C_ðoÊ_x000C_Aªæ=_x001F_N_x000B_AÐ|~d_x000C_AvËBÓõÔ_x0003_A-Þ¤_x0001_/9_x000B_A÷Æ·_x001F_ÞF_x000B_Aõ_x0016_{ði_x0003_A_x0001__x0006_éÍ6_x001A__x0006_A¸_x0015_oy_x000B_AÅ³a«ài_x000B_AêN_x0004__x000E_:_x0006_A½)_x0006_©(Ë_x000B_A	éë_x0004_rÌ_x0006_Aho_x001A_à"_x000C_AÜg_x0016_.ö&lt;_x0006_AÐç§_x0001_ÿ_x0006_AòðÿJ7_x000C_AÈ¸ìãLs_x0006_A&gt;w_x0011_`_x0010__x000C_Aõµ\mu_x000B_A´´C­_x0006_A¤_x001F_®_x000B_A\_x000C_ñ"_x000B_AÏt_x0017__x0014_¸_x000B_AG8ý_x0017_yV_x0006_A»³i¢'_x000B_A~Nl,¡_x000B_Aª¬Oöæt_x0006_AöÅÆsº_x000C_AP£-_x0019_)å_x0006_A¤#	_x000B_AÎNò°=_x000B__x000C_A|P&lt;	_x0002__x000C_A²3â³Ø'_x000C_A`ñ	Ñ%_x0006_AÐÿ¦R°_x0006_A_x0013_:91Ij_x0006_A=¨\2_x0003_6_x000C_A_x0005_ucÐ_x0001__x0002_½_x0005__x000C_Aûì¿_x0016_p]_x000B_AÎ%=_x0016_»í_x0002_A*k¦ºö_x0002_A'ÎÌ_x0001__x000F_Ü_x0002_AtZ»÷?g_x000C_A'ìÓ,_x000B_AÙ»és]×_x000B_A&gt;¶Á\]´_x0002_AþR=%C_x0002_AÇ_x0016__x0006_CÝ¾_x000C_A#5©"EÚ_x0002_AD²µXGS_x000C_Ar;ùñY¯_x0002_Aa-EbS_x000B_AÇKB_x000E_ö_x0002_A_x000B_mpÂã¶_x000B_AÙWÛ_x0018_ù_x000B_AiæÎê k_x000B_Aùx·E_x000C_A^_x0012_"_x001B_å_x0008__x000B_AuC­N_x001A_æ_x000B_A¤ÇÀ7¯³_x000B_AvðÆÓ_x001D__x0002_Aî²_x0016_Ìû_x0002_A_x001C_'ú_x000D_|5_x000C_ACQb«Àé_x000B_A4àøÓ3 _x000B_A_x001D_Â¤ïUn_x0002_A"ÇÔP_x0003__x0003__x000B_A#B¶µ\_x0002_A_x0018_ÛÈ_x001E_Å_x000B_A_x0001__x0002_¯¸¢Áé¥_x000B_APhfª®_x0002_AaVxÄ	ApÍA¡_x0002_A_x0011_.}úÑ$_x000B_A¼pô_x000B_A¸_x001C_ P¿V_x000B_A®é9z&amp;3_x000C_Aîg°,³_x0002__x000B_A_x0006_&gt;ý¤_x000C_AÅ_x0003_Ü#¨Ï_x0002_A(nïØõ_x000B_AÐÌU¨_x000B_AXÈë_x000B_AÚ¬I]ÜÂ_x0002_Aæ}ããßV_x000B_AWùDÜ_x000C_Aö_x0014_µõ_x0002_AÜÑ'´Ø_x0005__x0002_Añ6Õ_,§_x0002_A~üqá_x001B_a_x0002_AtT¬À:H_x000B_A¸@Îî_x0002_A÷	´yoÊ_x000B_AmPÃìG÷_x000B_ASÞS&gt;_x000B_A6Î¥´_x001E__x000C_AbK^ä	_x000B_Ak×Mö0_x000B_AóDU_x000D_o!_x000B_Aü_&gt;Z¤ê_x0002_Ay_x0013__x0002__x0004_c@_x000C_AÐ_x0006__x0018_L=U_x000B_A_x001A_cC_x0019_Ï_x000B_AÞßw _x000B_A8nPY ß_x000B_AþE*ò®k_x000B_A²ý¼+?è_x000B_A¯Ë-q_x000B_¼_x000C_AÙE!?_x0004_A[Yüw_x0004_Ad ST_x000B_AZzäY_x000E__x000E__x000C_Aj éë¥1_x000C_AxÆÑÊÆ_x000B__x000C_AxÂGü+)_x000B_A/Q_x0017_û_x000C_A%e_x0019_Cê_x000B_ASEðf_x0011__x000C_A¼_x000C_ºz~_x000B_AI_x000C_ók®	A*îÝô&lt;Û_x000B_A¸_x0014__x0001_N#ú_x000B_A4­Ð­r_x000B_A.£ï-|_x0004_A¥)¿­B{_x0004_AífUÐg_x000C_A_x001A_w	oâ_x000C_Aº¼7_x0015__x000C_A_x001D_S_x0002_öÖØ_x0004_A_x0012_CM2ß_x0004_AL£_x0003_À2±_x000C_Aà½_x001D_Fy_x000B_A_x0001__x0002_ò_x0008__x0011_BC_x0002_AD)ï(É¸_x0002_AÈT _x001E__x000C_A¼sS#¬_x000B_A/ø_°D_x000B_A"¯·Ð¦_x0002_AìÀØò	A_x001C_-êìh?_x0002_A1_x000C_G_x001C_IÉ_x0002_A3è¼öæ_x000C_A"Þo&amp;r_x0002_A¿Ò.£1_x000B_AN_x0013_ÍÃ_x000C_A±%ï2e_x000C_AØX~_x000B_A¹_x0015__x0019_K·__x0002_A^ªÑsÑ_x0002_An_x0015__x000E_ÁJ_x000B_Ax»î¼²Ó_x0002_Aå¤ß"·ü_x0002_AÍfOz9B_x000B_A}Å_x0015_ß×_x0002_AEÊÌúÍç_x000B_A1¾_x0018_$(_x000B_A¹#í=_x0016__x000B_A'Ö,Â`_x000C_AzAº_x000E_¼_x0002_AÐ@S¶³Â_x0002_A&amp;¤z$_x0004_]_x000B_A_x000D_(òºx_x000C_A¸ìtÄy_x000B_Apù3_x0001__x0005_8©_x000B_AQ_x0007_KÛ4_x000B_AGÍi,_x000C_A_x0006_pÑÖ_x000C_A_x0002_øøV_x0007__x000C_A_x0007_UØa;¸_x000B_A_x0001_×_x000C_Rï²	AÛEø9Ô_x000B_AJ_x0016__x000C_=ö_x000B_ABºvA_x001F_j_x000B_A&lt;_x000D_lE®@_x000B_ACìd|(_x000B_A.ïiÇù	Am6t_x0015_óS_x0005_A"íNí~_x0005_A_x0001_°·ÌÔY_x000C_AÛÐØ¸_x000D__x000B_A|Ã.rH_x0005_A»w_x0017_q±6_x000B_ATzâý_x0019__x000B_A»FMôj_x000B_A¯¡õZ)0_x000B_AÎ7÷LË_x0004__x000B_A_x000C_² å(_x0010__x000C_A_x0018_v%M_x000B_A#»F_x0001_Zx_x000B_AQäæT/A_x0005_A|à´L^_x0019__x0005_A?2"õ_x0003__x0005_AP÷_x0003__x0007_O_x000B_AÑ_x0017_yy_x000B_A_x0008_¡¼Û{_x000B__x000C_A_x0003__x0004_$ûNC:²_x000B_A`SìÍ_x000B_A_x0004_+±_x0011__x000C_Aí+ç0ý_x0004_A³Ïä HN_x0004_AÒ®&lt;ì_x0018__x000C_A@ßý/_x001D_Æ_x0004_A.j_x000D_¡_x000B_AYN" _x0008__x000B_AÓ_x0007_40T_x000C_A[Í«%¤_x000B_AÅÑ[Ápó_x000B_A!SqÊ¡_x000C_AØ_x0001_óþÞ_x0004_A«^¢ö_x000D_¥_x0004_Aõ5q`P_x000C_AG_x0005_¤÷_x000C__x000B_ANþ_x0018_»_x0004_AÜî°ð¼h_x0004_A¢Ë_x000E_Yü9_x0004_AÞ_x0017_Z_x0005_ñ_x000B_A{êFÆG_x0004_AÉ_x000E_C_x0002_A_x000B_AúéX?_x0004_A%¯Q_x0005__x0004_A¨J_x0002_HßS_x000B_AéÔs_x001F_Wt_x0004_Að&amp;$ª_x0014__x000B_AÀGhá°^_x0004_AA®ËÏÇ¿_x0004_A0%,÷5_x000B_AI_x001D_©_x0001__x0002_º:_x0002_Ay_x0008_,êá;_x0002_A±µ¶û_x000B_A©}_x0011_*r½_x0002_A÷þ3Ñö_x001B__x0002_AÃÖ¹ùª×_x0002_A_x000D_µPo"_x000B_A_x0006_iÞp©i_x000B_A_x001B_µ÷(ZÝ_x000B_AT_x001D_RÚ:_x0004__x000B_A_x001E_Q°_x0006__x001B_K_x0002_AMù)s_x0008__x0017__x0002_AHÚg°/Ç_x000C_A+.®_x000D_A/ m9e¶_x000C_A-¨ó°sR_x000D_AÒfêÝ»_x000D_A­*]pÝ_x000D_AM_x001E_ÍàÑ¯_x000D_A_x0006_	aÁ_x000E__x000D_Aøgv_x001D_Íb_x000D_A®_x0011_ÑóÚ_x000C_AëK9;£_x0019__x000E_AÒKx;_x0010__x000E_A!ýì_x000C_Añ¤_x0016_'6_x000E_Af:C¦ì_x000B__x000C_A¶ÍÆÚê_x000D_A¼X¢_x0019__x000D_Aï`Jöb7_x000C_A¿=TU)_x000D_A/ç¡DO¿_x000C_A_x0001__x0002__x0016_K¯fç`_x000D_AÇ¥Lz_x0016__x000D_AÄïñà_x0011__x001F__x000E_A®þ'Äð©_x000B_Anñ_x0002_1]_x000E_AÙööU_x001A__x000C_A5U´i#_x000D_A¥N½±_x0002_~_x000D_A6¹_x0003_ý_x0019_Þ_x000D_Ag)d//R_x000C_A^pc£_x0002_S_x000D_A´ócì_x000C_AÃ¿Å§j_x000E_AW»#4Ó-_x000C_AP7N9c_x000D_A©_x0003_Ê_x0011__x000C_AUUóí«_x000B_Aì4º_x001E__x000E_A_x0008_úÓÉ}_x000C_ABú_Ê¼_x000B__x000C_Ag¡_x0011_ÆÅ_x001A__x000D_AÂ«Q»_x000C_Aÿ¤&gt;_x0013_l_x000C_A_x0001_{o_x0011_W_x000C_AþÒä3º¨_x000E_AIä7f³_x000C_A2ü_x000C_4_x000E_A_x001E_À_x0017_»V_x000B_A_x000D_~_x0019_'ç_x000B_A,}_dg_x000D_AZåU_x001E__x0008_â_x000D_AÄìÆh_x0004__x0005_)_x000B_ABäpä,_x000E_Aî*$x_x000E_A:/*)_x000C_A¢Ãû'RÔ_x000D_Aðÿß÷_x001D__x0015__x000D_A'·¨DÕ_x000D_A/oâÇÎ_x000C_AP;Y´è_x000B_A_x0016__x0005_%¡ë¡_x000C_A_x0003_Á_x001D_Ý	_x0004__x000D_A~TáÅrB_x000C_A_x0003_­c _x0010_¼_x000C_A/¥YY9f_x000D_Aoºú|Ü_x000D_A_x000C_õ|g[ò_x000D_A/áÐ#~_x000C_A#D\oÔ|_x000D_AvTÞ-8À_x000C_A¯W%}_x000C_A ø_x0006__x001A__x0010_H_x000B_A¢$¶¾Ó_x000D_AKÜë_x0014_ßÂ_x000C_Aã_x001B_Ø°¦_x000B_AG_x0002_Î;úô_x000C_A_x001E__x0008_ø_x0001__x000C_Aú#4_x0014_eN_x000C_A&amp;_x0019_As±_x000D_AÉ_x001F_G¾_x000C_Af[_x0014_³_x000B_A_x0018_°Ò©¢_x000C_Ah-2Ö|_x000D_A_x0002__x0004_Q_x0001_]Ã_x000D_AÝQ_x000C_Þ%­_x000D_Açã¦Û_x000C_A_x001C__x000B_Õ3`_x000E_Aá¹_x001F_¡â«_x000C_A{pÓA_x000C_AZ¿&gt;_x0019_È_x0015__x000D_Ayò¶_x0019_l_x000D_Ak½_x0003_ËG_x000D_A õ_x000D__x000D_A½YÕ·¡_x000C_Ab 4£_x000D_AvåúÌµø_x000D_Aµ" »EÎ_x000C_A_x000C_­ÚmmÆ_x000D_AnQÄ_x000C_A_x0005__x001E_A_x0010_Ë÷_x000C_AÓ+òò_x000D_AD«ÑÌ»_x000C_Aú&lt;lÉ'¢_x000D_A÷ü.G_x000D_At3Ì_x0016__x0005_[_x000D_A«Lð_x001A_òó_x000C_A[Æúê_x001B__x000D_A#_x0012_P6Pk_x000E_A_x001C_D¥B¶._x000D_A&amp;*ÊÒª_x000E_Aïü_x0003_[_x000C_A®	µi ¯_x000E_A_x0016_´¯_x001D_O_x000C_Aþ_x001C_(1_x0019__x000D_AoL+_x0001__x0003_áå_x000D_AÂ_x0005__x000C_`Ñ_x000C_A¡îQl_x0019_Â_x000C_Aa_x001D_Aß_x0018_®_x000D_A_x0006_ _x000D_P_x000C_AL_x0011_G°e_x000D_AÒíþ©_x0012__x000C_A©bOý_x000C_A¦Ñê_x0003_4}_x000D_AÁ_x0018_MLä¾_x000D_AÛË³_x0002__x000D_A_x0016__x0011_Ù­öþ_x000D_Aß§¥ëD_x000D_A_x001F_ev_x0017_?R_x000D_A_x000C_®îÇÐ_x000D_AGW_x0005_ØK_x000C_A9Ñ_x000D_b¡g_x000D_A©V &amp;S_x000C_A{_x0006_u_x0016_ _x000C_Aé§7ý__x001B__x000D_APõ&gt;±rÏ_x000C_Aú¢0 8ô_x000B_Ab|ÇA_x0012_Ï_x000D_Ax_x0005_É$~_x000D_Aç_x0002_³_x0018_ñ£_x000E_AûXÉa°_x001D__x000E_Aë.O;._x000E_AõÚ&amp;0D_x000E_AóP2¹Ã_x000C_AºüUVT_x000D_A¬%t+ë6_x000E_A_x0004_uHu_x000C_A_x0003__x0005_!_x0004_ô_x000E__x000C_A)°ËÛ¼__x000C_AJgVWßz_x000D_A*_x000E_küU_x000C_AoG:?+_x000D_AA¦ ºI_x000C_Ak7HÎ_x001C_b_x000D_AÏZ~a¸G_x000D_AÉ_x0014__x0002_ÝîÑ_x000C_A0=­_x0001__x0012__x000B__x000E_Ax¢_x0015__x000C_A_x000C_¶Øe¬c_x000C_A_x0004_¤_x0012__x0001_¾_x000C_Aõë¸_x001B_f_x000E_A_x0007_&gt;µí;_x000D_A¥}¬&amp;²_x000C_Aq_x0017_ñm_x000D_Aåø$ &amp;_x001C__x000E_Aõ7ºÝU¢_x000B_A;ÙB_x000E_^Æ_x000C_A­õ_x0017__x000B_X_x000D_A¾ü`_x000C_UU_x000D_A&amp;wÕ2,_x000C_Ae±g÷)_x000E_A¦åPþ²ð_x000D_Aa½ª&amp;­±_x000D_A¡u²ª;y_x000C_A_x0010_+çR_x000D_A.Y¶´LP_x000D_AG/âI]_x000C_A8e _x0007_¡_x000D_A_x0018__x0006_V_x0005__x0008_¥C_x000E_Aü8PÕ[_x000C_A'æ0(2_x000E_AÆ÷Ý´Û_x0011__x000E_AÞ÷ýzPö_x000D_A_x001C_·_x001A_N_x0013__x0016__x000D_AÔôíZS_x000C_Aë¥_x0003_kF¸_x000C_A_x000B__x0005_t#4_x0008__x000D_A_x000F__x0015__x001F_N×-_x000D_AïØ5u_x000D_AsÂ`XÆ]_x000D_A_x000C_¹_x000B_Ä¢_x000D_A4b¦ôø_x000D_A&lt;_x000E_cQ=Í_x000D_A®o_x0014_A%_x000C_AVH?ÎÃ_x000C_A_x0006_¾À_x001B_ä_x000D_AÖ?_x000F_{|_x000E__x000D_A_x0001_¯_x000D__x000C_Akµ2º±_x000C_AöP_x0007_`_x000D_A¹¦_x0017_åÈ_x000C_A_x0004_ þICs_x000C_Aq;_x0018__x001F_7_x000D_AîuÒ3_x0002__x000E_A±oyU,_x000C_Aø$·Äúb_x000D_A!PHc_x000E_AG'_x0008__x0019_s_x000D_A;÷9ÚÖ_x001A__x000C_A[ô·ò5_x000D_A_x0001__x0002__x0013_ çà_x0001__x000D_A¿¹Y0ô_x000D_A£Ì^S½C_x000D_A_x0016_Ù_x0003_m0_x000D_A2_x000C_ß~n_x000D_Aèß_x001E_n¿_x000D_A_x0005_Äó®¬|_x000E_Aùã§¨/_x000C_A[|Ù_x0004_û_x000C_ABÄ_x0010__x001B__x000E_Asp'Ôr'_x000E_A_x000B_7ö¿ñµ_x000B_AKã_x000C_#N_x000D_AÕJ@*_x000B_AÃøß_x000C_ø_x000D_AÎø:F_x000C_AY¼¼B_x000D_AnÏ äÇ_x000C_AÆ-õ`_x0003_Ñ_x000C_A_x000D_·)öI_x000D_A_x0006_°¢ ¸_x000D_Að´_x001E__x001F__x000E_AÞW~¦_x000C_A([Ï_x0014_ÎØ_x000D_AÔí÷¤÷_x000C_A,/ÿé|_x000D_A§p:=6Î_x000D_A±{(i(0_x000D_AuÞ Ø!é_x000D_A²qo_x001F_×_x000D_AÃ_x0001__x0011_ó_x000B_A5Ð%i_x0001__x0002__x0003__x001B__x000C_ABÌk&amp;_x0013__x000E_Aî?[	_x000D_A 9è÷¹£_x000D_AV_x0006_^Gæ_x000C_A&gt;&lt;_x001E_*_x000C_Ak¸_x0019_ÿ_x000C_Aljæ~ª_x000D_AB_x0012_&lt;b×_x0011__x000C_AñËÊÃz_x000C_A^ªÓ_x0015__x0001_×_x000C_A}_x0018_"ùüK_x000E_A_é9ä_x000E__x0019__x000D_AA_x000B_Ô _x000C_A_x0003_?6WK_x000D_AB(_x0006_§¿Ù_x000D_A±4¿Ml»_x000D_A¿FLÍ_x0004_Ø_x000C_AÉ_x000B_áÍ&gt;_x000D_AAé!_x0015_Õ_x001D__x000D_AÐ!ÞAÐ_x000D_A5v}¸_x0018__x000C_A. }Íª$_x000E_AÛÈBT_x000D_A&gt;_x0016_r+ÕN_x000C_AÛJ-M«Å_x000C_Aj"Hk)_x000E_A÷_x0019_ò_x0010__x0001_~_x000E_AF\=_x001F_U_x000C_AÌë&lt;_x000D_Aõp]_x0001_îh_x000E_A{Z*"_x000D_A_x0004__x0006_Þ If_x000E_A;Hî­ _x000D_AÝ_x0018__x0008_Û_x000D_A_x0005_E¤3_x000C_A^_x0001_£ëfz_x000E_Apø¥p_x000C_AuòÉe3_x000D_AV¾yE_x0014__x000D_A aÉH_x000D_A@f¼Ö_x000D_A:7Ë[*_x000D_A_x0002_I¢Æ_x000D_Aäá_x0016_R¶û_x000D_A_x0002_`@~_x000B_Aô¼¬_x0019_²d_x000C_A.·¼ó_x000C_Ae_x0013_K&gt;ÕÓ_x000D_A3î@_x001B_á§_x000B_Aåi[J-_x0013__x000D_A:È'ì*ú_x000B_Aø²Gé#5_x000E_AOæY_x000C_AéÄ£#5_x000E__x000D_A&gt;_Ï &lt;o_x000D_A!f(_x0003__x000E_A_x0007_äuºÍ_x001E__x000C_Aä¡íÐö_x000B_AKd+1_x000E_A:Û_x0001_*rÛ_x000D_AäºöíÒ_x000D_AïX_x0001_þq_x000D_ARãî¡_x0001__x0002_v_x000B_AêæV4èo_x000C_AA_x001B_²´v_x0010__x000D_AðeÂB_x000E_AZy	Ûdª_x000D_A_x001D_´`Xè_x000D_A*o\'M"_x000E_AÝ¡5HÍK_x000D_A^_x0007_99_x000C_AÜiå*_x001B_Ð_x000D_AÞsæÔï_x000C_A?_x001B_¤&amp;WÙ_x000C_Aq_x0017_ñ_x0006_7²_x000D_A|Çób¡m_x000D_AJíÈ%1a_x000D_AÓôª_x000D_A	ÇÔüDW_x000C_A¤¼Hlk_x000D_AàfN;_x000D_A5_x000C_Òg×_x000D_A_x001A_}3*x«_x000C_Aÿb+±£_x000F__x000D_AÄÏoî_x000C_A}à_x0013_¡_x000C_A_x0019_!ô gS_x000E_Ab.Yo»S_x000C_AT?ªän_x000C_AüúßæR_x000C_AÂölð_x000D_AhÇùõý_x000D_A_x0018_ëÜH_x000C_AZ|f_x000D_Ð_x000C_A_x0001__x0002_e¬k_x0007__x000E_¦_x000D_Aµ|åàa_x000E_A_x0006_¿þY_x000E_A_x0013_Ggô=_x000C_AÙöR_x001B_;_x000C_A_x0012_Eðð_x000D_AJe&amp;10_x000D_A_x000E_nÐÀ6_x000D_A_x001E_¶¬;3_x001F__x000D_AþóóÃÚ-_x000E_A^(v?_x0015_y_x000D_AWÊÕ¡_x000D_An_x001F__x0017_§_x000D_AõR_x001C_¥Â§_x000C_Avgv_x0018_y_x0019__x000B_A_x0018_Q£Ô_x000D_A_x0001_Z×7!_x000D_AèKEÏ²s_x000C_AñB6L_x0010__x000D_AFtb_x001A_ô_x000D_Aõ¸qê._x0015__x000E_AÓÎ2E5_x000D_AÝµ÷t&gt;_x000D_A_x0006__x000D_&gt;t|_x000E_AÁ"ºÅæ_x000D_Aò©ãó h_x000C_A_x0017_¾_x001D_^¨_x000E_ARGaä_x0008__x000D_AXÀ	v_x001F_y_x000C_AãD_x0004_+áË_x000D_A	âøµK!_x000D_A~?Å!_x0002__x0003_=8_x000D_AÚ©_x0001_â_x000C_AÉÁé&gt;8I_x000C_AÚàH&lt;8_x000D_Aøã¥¹°_x000E_AüÙ7zG_x000E_A_x0003_§_3-_x0008__x000E_A_x001B_*.~_x0002_­_x000C_A:_x000E__x0007__x001A_ÞD_x000E_AÕuaìä_x000C_Aqûzôñ´_x000C_Aþ3*ì/_x000D_AtÒº+/_x000E_AS¼ÑîÎ_x000D_Ab$6k¯_x000D_AWm_x000D_t_x000D_Apµ"CíQ_x000C_A__x0001__x001F_óº_x000D_A_x0008_-rËj&gt;_x000E_A_x0010_´_x0016_;2_x000D_AU_x0006_¹ÍÝ_x000C_A(&gt;£XÝ_x000C_Aï_x0019_r_x0012__x0008__x000C_A_jUg-´_x000E_A(_x0006__x0014_0_¸_x000C_A_x0002_º³&lt;_x000D_AÊÈä³5ä_x000D_A^HÝX_x000D_AùØõÿ_x000B_AªÃÖ_x000F_2_x001F__x000C_A/=Ç_x001A_1F_x000D_A·"}²²_x000C_A_x0004_	ÖÉ_x0019_íL_x0008__x000C_A_x0006_×R¦U_x0005__x000D_A_x0015_rX½l_x000D_Aý?}_x0012_õ_x000C_AH«Ö&lt;,_x0011__x000D_A« CåÂ_x000C_AVûb_x001E__x0002_{_x000C_A_x0014_Î£¢._x000C_A7þ_x0019_ua}_x000C_AuÌn%_x0006_e_x000D_Aí2ýßÉ_x000C_Aß_x001D_&amp;ô_x000C_AÂ{-%æ§_x000C_A_x0013_LUö@_x000D_A_x0001_fx.Eô_x000D_A¡_x0001_öß¶_x000C_AG_x0007_Mzà×_x000C_A7ÆÇ5._x000C_AEÕå!µ&gt;_x000C_A÷_x0003_ÿRÛw_x000C_Aì¹3ûÈ{_x000C_AÚ_x000F_êX¡'_x000C_A÷¸ÿô¾_x000D_ABTzo±8_x000D_Aþ­§7Ç_x000D_AøÆ·ã¡_x000D_AÜX÷Ù_x000C_AâXÁ_x001C_Õ_x000D_AUd¨_x000D_AÜ±­_x001A__x000D_A(:³_x000C_A_x0016_¶d_x000F__x0001__x0003_*_x0019__x000E_Aââ¦{V_x000D_AX_x000E_ÚïÌ_x000D_Aýãw´_x0011_¡_x000C_AÔ*_x001B__x000D_A_x0001_ZÝ{_x001A__x000D__x000D_A©0_x0005_)-_x000B_Aó¨_x0002_a*ð_x000C_A_x001D_âJ¼v_x000C_AÊÙa0²Ä_x000D_AË(è_x001C__x000D_AÕx¯Zå_x000C_A,C::²è_x000D_AØKc- »_x000D_AÇ.i²4_x000C_A³j_x001E_P_x000D_A·ëªöt9_x000C_Aºû7þÜî_x000D_A_x001B_O_uM_x000D_AW/[ï¶_x000C_AÆ_x001B__x000D_Êg_x000C_A-Ï3~_x0003__x000F__x000D_AdkÅ6_x000D_At&gt;ºª_x000D_A_x0010_;z5_x000D_Ar&gt;Û_x0017__x000B_D_x000D_Ao±±;_x000D_A¸ð)¨_x000D_AÙK§ð_x000D_AÄ_x001C_ _x0007_,_x000D_A·Ð_x0005_­¢_x000D_AòóÉ¶Ô±_x000B_A_x0002__x0003_¸_x0016_³x"_x000E_AÚ¨À³¢_x000E_A_x0003_IÿòS¢_x000D_A7_x0018_ú_x001E_Oø_x000D_A©ô_x0013_{®_x000D_A\âõ_x000D_O_x000D_AÇ_x0004_5ÉØ_x000C_AZ½çó_x0017__x000C_A"sWt&lt;_x000C_A@ÁR._x0004__x000D_Ac_x0016_	ÿhw_x000C_A_x0001__x0001__x000E_lbÒ_x000C_ACÍ_x001E_U9_x0010__x000C_AsQy$ÏM_x000C_A_x0003_J@{Þû_x000B_A¹1_x0014_G7_x000C_Aìä"©©_x000D_AFìVÎ7æ_x000D_Aå_ð#:&lt;_x000E_A¶}úüÅ_x000D_AaR:1{_x000C_AÓ®îoC_x0002__x000E_A+|ªÌ_x0006_¥_x000B_AØ¶¦PW_x000D_A_x001A_üæô_x000D_A!}D_x000C_;_x000D_A_x0018__x0004_º?_x000D_Az@_x0017_ià@_x000D_A á5uO_x000E_A#·U_x000C_AxÒ­Ë_x000C_AzÇè_x0002__x0005_Å_x000D_A_x0004_|l|Ì_x000C_A_x0002_ÛÍ´3_x000E_A7´Û×VÚ_x000C_A¨R#C7_x001E__x000D_Aó#¹¯_x000C_AM³_x001F_åà_x000C_AùÈË	\m_x000B_Ah_ãU«_x0003__x000D_A+s0_x0017_"´_x000C_AÞß¯_x000F_&gt;Û_x000D_A÷_x0010_sx¡½_x000B_AáÆ_x000D_I_x000C_AC«o·æ_x0008__x000D_A_x0018_ÌXF_x0002__x000E_AFqq§ÃÌ_x000C_AÑ¹_R_x000C_Aßø_x001B_kòù_x000D_A´x£Çé_x000C_AcVá0Å_x000C_AF_x0001_Õk]ý_x000D_A÷	ÿÍ_x000B_Ap½$#Þ_x000E_A!Yå_x0004_@!_x000E_Aa¯&lt;É_x001F_v_x000D_A"@x@9H_x000D_A`_x000D_»}_x000D_Aô_x0002_ý_x0004_Ú_x000D_Awh¡¼Ê¨_x000D_A¥J­Î_x000B_A¸Óð5c_x000D_Aþ_x000D_É¨:_x000D_A_x0001__x0004__x0004_O	¨_x000D_A;ËTöbÁ_x000D_A@/Ö°ß_x000D_AÝîT_x001C_å_x000C_A4íØ¾_x000C_AmÏc8×_x000D_Aa_x0005_ê'7_x000E_Aq[)_x000C_AN_x000E_¶+_x0008__x000C_Ayù_x0001_¼Ó_x000C_AòKg¤^Õ_x000C_AêtIÐÇ_x000C_A_x0008_aÊ#_x000D_A¾1_x000C_¯`_x000C_AÃu©/5o_x000C_A¦_x0003_óC_x001D__x000D_A&lt;Ýl_x001D__x000E_A_x0002_Qv=á0_x000D_AÛ_x0013_ò¦_x000D_Ô_x000C_AsÉ­Õ«_x000C_AëY6#ÉÉ_x000D_Arû´l_x000E_A¦àØöÝ_x000B_A×w~ßÛ®_x000D_AÏ$-¢¦_x000D_A]õiô|_x000D_AÎ³_x001E_&amp;_x001A_!_x000D_A.Rö_x000C_APêGþi_x000C_A¦´n|_x000D_A×,S#M_x000D_A¿ÎÏ._x0002__x0003_ï[_x000D_A¾Kªâ_x000C_Aãú_x0012_x±´_x000D_AYo8&lt;y_x000D_A$ßg_x000C_Aê:0ÐÛ_x0006__x000E_A÷5°ÞÃ_x000D_AýGWè#_x000C_Asj_x0014_Ý»_x000D_AF¯áA_x000C_AîRÃ¦_x0001_ç_x000D_A=_x000B_'M_x000D_A5%æ¬_x000C_AN@È_x0014_Ü_x000B_AuÇ_x0004_Ôt_x000B_AbÔ}s_x0001__x000D_A_x0014_ËÛô_x001B__x000C_A¥ ^A_x000D_AFì{[|_x000C_AÛö¶]_x000C_Aàzå_x0002__x000D_A©W_x001D_²_x000C_AµDèÜÐ_x000C_AíÜáÝ1_x000C_Aøl.LÇt_x000C_A»òËtV_x000D_AìÏ_x0015_Û_x000D_AÌ¯²¸_x000C_A_x001A__x0008_ÄNé"_x000E_AaÕDV"_x000D_A£_x001A__x000B_M\_x000C_AEýÈ_x001C__x000C_A_x0001__x0005___x0005_*¨ b_x000C_AõÉá8_x000C_AÎ3sÏ_x001A_¾_x000B_A×&amp;6æ)X_x000C_A2õ_x001F_&amp;Z_x0003__x000D_A4^¿«+_x000D_AÙD0N!h_x000B_AZ²ÉÈx_x000C_AN±g(_x000C_Aÿ*E6ñ_x000B_ARÖµgþ_x0004__x000E_AÊO¡Ñ_x001B__x0018__x000D_A¼?_x0013__x0014__x000C_AaCñº_x0002_º_x000C_AfC¡Û_x001C_9_x000D_Aç^ Iü_x000B_AÃ¯%_0_x000C_A`ð($Û_x000C_A®_x001A_¶g²_x000D_A_x0016_n)_x000C_A¬éþ	øj_x000D_A[ é_x000C_A¯\Ý_x000B_¨ò_x000D_A_x0002_&lt;ÁS,m_x000C_AbE´g¶=_x000E_A­"_x001F__x0002_½_x000C_As£xÏI_x000D_AÉ_x000C_0IÖ_x000D_Am:ÃB»_x000D_A_x0011_74B_x0003_ø_x000C_AzPâ?à_x000C_A«ùÑ_x0001__x0006_^ó_x000C_AD+h/U_x000E__x000E_Aú,ö_x001B__x001E_ü_x000D_Aï	_x000B_+o_x000D_A_x000C_ç_x001A__x0018_S_x0003__x000E_A$ýº¹1©_x000B_A´°_x0005_ïõ_x000C_AI©Gù_x001E_J_x000D_A. ¿¤[_x000D_AI6 ´_x000D_A:Â_x001C_«²ú_x000D_A?²¢Î_x000B_Ab&lt;5_x0004_P_x000F__x000E_AT½FöÄF_x000E_A|völ¯_x000D_A5_x0011_Õgy_x000D_Ap#L_x0006_6Z_x000D_AÈëUÉÍ_x000D_AÆ_x0001_FÄô}_x000C_AAêÑê_x000C_)_x000E_Aä­ü¾í_x000C_Ae¹ý*ÓY_x000D_Aþ0ñ-°¬_x000D_AZêS?-ï_x000C_A\¦ÂÅ_x000D_A_x001C_1ý»Ñ*_x000D_Aã_x0005_Ça	_x000D_Aueo÷¿_x000C_Aýdú¢%p_x000D_A7¼_x0001__x0002__x0015_i_x000D_A_x000C_úbO:-_x000D_A_x0017_ó_x0004_4#p_x000C_A_x0010__x0012_Xp_x0019_Ø_x000D_Aöd_x001A_âD¨_x000C_AÛ&lt;`u_x0007_ï_x000C_A0kA	m_x000D_AÂ*øZ_x000D_A:à¦ì_x000B__x000D_AX¨HúC_x000D_AZü_x0005_áÄ_x0001__x000E_Ax_x0007_Û¼Ã%_x000D_AÔct_x0008_Ø_x000B_AÓeÎ8Þ_x0005__x000E_AFJ{TF_x000D_AùÌ2_x0002_o_x000C_AÙøÈ_x000B_AP~1ø_x0012_v_x000E_A__x0017_¶Kf_x000C_A×M_x0011_­µ_x001A__x000E_AðÌ*ï¨B_x000C_A,N|]_x000C_AfÕ_x0014_£¡_x000B_Aý_x0007_A(Ú«_x000E_A_x000F_¨Rá_x0018_ø_x000C_AxH0¥i_x000D_A_x001E__x0016_0ìI²_x000C_Aì_x000E_yr_x0004_Ô_x000D_AVem©¥_x000C_AÅsrOÄh_x000C_A×_x0003_º&amp; _x000D_AÓ¥CÓ?ÿ_x000C_A_x0006_qëWøË_x000D_AfÉm¨4ñ_x000C_Aï±_x0001__x0004_íè_x000C_A_x0011__x001F__x000C_)ç[_x000E_AnÜÙf$_x000B__x000D_AñÂ_x001E__x0005_9_x000E_Ao¢V«N_x000D_A¼jÚ-_x000D__x000D_A!ëA_x0013_ß,_x000C_A_x0008__x0015_]_x000F_ÿ_x000B_ALÎ6_x000C_A­´ü;tQ_x000D_Aat{_x0007_Ð_x000D_AÎçW*V_x000D_AHÇ$Héü_x000D_A_x001A_ÒÝò(_x000B_Ag_x001C_¥9_x0007__x000D_A©¬éRÅ_x000B_A|³¼¹`Ü_x000D_A7;ß_x0012__x001F__x000E_A8?KN´Ö_x000D_A_x0008_¬_x0001_Ä×=_x000D_AY+yA_x000D_Aÿû_x001E_ø_x0003_W_x000C_A«_x001E_ìIqû_x000C_A_x0008_Px¤_x001E_Z_x000C_AÌ_x0015__x0016_þA_x000D_AäôÀ_x0008_Íò_x000B_A;k¢7_x000D_AFÃÛ2_x000E_AÍxj=Ê©_x000C_A½_x0002__x001A_ßõp_x000C_AÞ_x0008_úQèª_x000C_A_x000B_4¢_x0019_£i_x000C_A_x0001__x0003_ù_x0019_â¥_x000D_A³ôÊçÈÆ_x000D_Ar&amp;j´_x0016__x000D_A·_x0002_Ù´ëï_x000B_A+ú0Ý_x000C_AMuÄ7k_x000D_A_x0016_(_x000D_Aúò ©_x000C__x000D_AÇRþ_x0008_¼ú_x000C_A_x0005_i_x0011_Êe_x0011__x000D_A¶0,õ§Æ_x000D_A®z÷ó]_x000D_Aé­S¶{_x000D_A+§°ß+_x000D_A!`þ`_x000C_A!_x001E__x001E_âÁc_x000D_A&lt;6Å$_x000E_A_x0004__x001A_?¢_x000D_AàU×n_x0014__x000D_A8²_ù~_x0006__x000C_A4ÍÝ_x0014_%ê_x000D_Aäx#1)N_x000D_A!¡_x0007_a_x000C_A_x001F_=öC_x000C_AWè¯¤Î_x000C_A7Y&gt;î_x000D_A@_x0006__x000E_H=_x000D_A­_x001E_jæív_x000C_AÚæzX[Ò_x000D_AB_x0005_ÃN½_x000D_A&gt;_x0019_áe_x000C_A_x0003_¨Ë_x0002__x0003_+Ó_x000D_A_x0018_âÒ/f­_x000C_AbÔø+SP_x000C_AjÊü]ÚT_x000C_A·)_x0001_]h_x001A__x000E_AÕ_x001F_×ª¸_x000D_AôÎru_x000B_AèaJd¤G_x000C_Ai^Æyp_x000D_Aä]­^_x001F__x000D_A~þ¹gap_x000C_A`¿uú:_x000E_AøÙ_x0019_â=µ_x000C_ALÊ_x0010_K+_x000C_Aá.éY_x000B__x0006__x000D_Az×_x0011_Rù_x000C_A®Âï_x0006__x0008_Ï_x000C_Ar³ú_x0014__x000C_A_x001A_âr25__x000C_A_x0005__x0013_ÉZ¿m_x000C_A_x000C_7ü!_x000D_Aâz_x0005__x000F_d4_x000C_A:q^)_x0016__x000C_Aý¼0òí_x000C_A`©~£_x000D_A®FO©å._x000C_Aÿh±­_x000D_AäÂNv¶_x000D_Aiú_x001F_³J_x000D_A¤x: _x0007__x000D_A_x0017_çm[ _x000D_A)_x0012_â_x0011__x001D__x000C_A_x0006__x0008_.Õk¡I_x000E_AÛ|ù574_x000C_Aé_x0001_Ý©­m_x000D_A_x0003_è_x001C_¦_x000C_AÍ?Û_x000C_ß_x0010__x000C_AÓm¡]lQ_x000C_A4Æ]i0Ý_x000D_A$_x0017_Æô_x0004_$_x000D_AX_x0012__x001A_q_x001D__x000C_A8®v1QÇ_x000B_A$AÄê_x000C_A¡Ð_x0017_I_x000D_AlD_x0007_tq_x000D_AxÓ%_x0002_ÝÑ_x000D_Að_x0010_%ûÔ_x000B_AYG#1n_x000C_Anùv_ñ_x000D_A¾ñ_x0002__x001A_Ó_x000C_Az_x0001_p2V_x000B_AoÀ_x000D_A_x0001_î´höM_x000C_AH´_{_x000D_Awº¨áð_x000C_A/åû=sÜ_x000C_A_x001C_Å·!æÁ_x000D_A]_x0019_^gá_x000D_AÒâ_x0012_oÅ_x000D_AÀìHä_x000C_AÑ%ÔÍ³_x000D_Aâm£_x0005_b_x000B_AÜ_x001E_S¯Kú_x000C_Aá_x001A__x0003__x0001__x0005_×b_x000C_A_x0001_ß"_x000C__x000D_AÄ@Ð1_x0007_ð_x000C_A_x0016_½Â!ù_x000C_AVrèQ³á_x000D_A.1è9¿_x000C_AéB°+¥_x000D_AB×Ìð_x0014_¥_x000C_A r²ÁÜ_x000D__x000D_A¾2¢ñ_x0013_r_x000B_A9Ðj9_x001C__x001C__x000D_AxBy¤_x000D_Aûßçn_x0017_#_x000D_A_x0016__x0013_ø¾·_x000D_Apø_x0015_h_x000C_AÁ_x0006_#_x000D_AÿJØ_x0019_µ4_x000D_AÌ}fû`v_x000C_Am©±x~_x000D_A_x0010_ôrý_x000C_AºÓüF7_x000D_AÃeìÝá°_x000D_An	+ó_x000C_AÃWBµtæ_x000C_A(¬¼Fó&lt;_x000C_AgáÀ8_x0003__x0004__x000D_A_x0002_ñL¡À_x000D_AJ÷_x0006_©JÅ_x000D_Aãò=bX_x000E_AÂ*{d_x000D_AéÙ{_x0004_g_x000C_Apý_x0013_)1_x000D_A_x0001__x0003__x0014_U²2_x0017__x000E__x000C_A_x001B_¿Zgae_x000C_A§gæSX_x000E_AØÉ|R4'_x000C_AûèÌ_x0019_	_x000C_AAJ,Ód_x000D_A£/º6_x000C_A}Y5CìV_x000E_A Å+äê!_x000C_A&lt;ß_x0019_Èxk_x000C_AÃ³_x0011_Ä_x0011_&gt;_x000C_Ak_x0014_Æ'C_x000C__x000D_AýyË)±_x000D_A_x001A_Ug½íí_x000C_A_x0006_td_x000B_Ìú_x000B_AÀÆWúW_x000D_Aå0M6_x001B__x000D_Aã&amp;Ý7ÜÁ_x000C_A¢ó¼_x0019_¶í_x000D_Af_x0010_qTU_x000E_AAçV_x0008__x001D__x000E_A_x000D_¤ÖÂi³_x000C_A6`lß_x0002__x000C_A_x001F_õ_x0004_ø_x000C_A£ó¿:Æ_x000C_A\ô»_x001D_?Å_x000C_Aq_x0019_y_x0002_®X_x000D_A¥4~7~_x000C_APIÞ}_x000D_AøÏï_x0008_Þ_x000D_A_Ú5µ¶8_x000D_A´$mL_x0007__x0008__x0010_¶_x000C_A_x001C_4ZTgC_x000E_A75¸ýM_x000E_A7V¨·b_x000C_A[ezãßë_x000C_AE=_x0010_þ_x0012__x0005__x000D_A½»øW	è_x000C_Aeß3ù§1_x000D_A¼ÎT_x0019_7¥_x000C_Ae|ÁS¶õ_x000C_A¾¶ÄÔp_x0005__x000D_AØ_x0019_Qü u_x000C_Aa^tÉs$_x000D_A*ËÂê¯_x000C_A¡¨_x001A_úð_x000C_AaehËD_x000D_AZLETÖÆ_x000C_Aº8"§_x000D_AúLã_x0001_^I_x000D_A»P¯Aà_x000D_A_x0004_cú|Ý_x000D_A$Òz»ý_x000C_AF¡#y»_x000C_A¢m_x0002__x0006_¾_x000B__x000D_AKþ¡õ4_x000E_A¼N_x0006_¹o¬_x000D_AÄ_x0003_~Çë~_x000D_AÌ~_x001D_UÆ=_x000C_Alçl¢Ïf_x000D_A¬_x001B_Õ_x0018_Ù_x000D_A{bäó*s_x000E_AÒó¹`À_x000D_A_x0003__x0005_D	±¤ù¨_x000C_A·àV'¦_x000C_A_x001A_ï¦Ã_x000D_AÂ3_x0006_ü_x000C_A,:CxË_x000C_AÍ_x0011_³bÞ_x000B_A_x0001_)åT__x000E_A®æXÅXM_x000C_A}Ñ3o{"_x000D_A_x001E_Î_x0005_òØ	_x000D_A6aÐkx~_x000E_A_x000C_·ö0êr_x000D_A_x0014_â\]÷1_x000E_AZÃ_x0012_xL½_x000C_Aq\¨´Ã_x000B_A-&amp;Rp_x000C_A_x0015_ì«MÊ_x000D_A[É=Û3º_x000C_AH.¾Ú_x0013_:_x000D_A¦|SnYN_x000E_A¼½÷ë)_x0002__x000E_A¸_x001C_;Üp_x0004__x000E_AB´$y_x000C_AË³íìÕÐ_x000D_AAr¤)_x0007__x000D_Aëëgæý_x000B_AÛØ¥à|_x000C_A6	v	Ò_x000B_A_x0019_[â^;#_x000E_A:K¾¾_x0014__x000D_A_x0002_»»k_x0007__x000D_AtÈÕ_x0003__x0004__x001A_J_x000C_A9ìÀµ_x0003__x000D_A_x001E__x001E_`k·_x000C_AùÓo[_x0006__x000D_A0¦ÇøfÂ_x000C_AÉhó_x000C__x0018__x000D_ABaýÿß_x000D_AB² §M_x000D_A³_x0013__x001B_9;ú_x000D_AZqñö_x000B_A _x0015_Ejo_x000E_A.AeÑI_x0004__x000C_AdÎÄl#H_x000E_ALÝÐÂ_x0006_N_x000D_A4¸²÷d_x000C_A·MÂøúX_x000C_A7w`_x001A_±$_x000D_AÃãèìh_x000D_A­d­ãø_x000C_A_x0006_i[¾¥^_x000C_A5bhø_x000D_AÆGV_x000F__x000D_AX¯G_x0002_Ü_x0001__x000D_AE¾q6¶V_x000D_A._x0019_2²A_x000C_Aj%Ã½§_x000D_Aæ&lt;º`È_x000C_A®ýöV6_x000D_AåØòÙ.|_x000D_AÐª5é+A_x000D_A$KgªÌ	_x000D_Aq_x0004_w6«_x000D_A_x0001__x0004_Ý0R_x0010_+_x000C_Ai.µ½_x000C_AÆc[ä_x000D_AÙ_x0013_Â1ß_x000C_A&gt;m×_x0003_&amp;_x000C_AROU_x001B_7K_x000D_A¡N÷é4¹_x000C_AæHÿo§'_x000D_A#M÷_x0018_Ht_x000E_AÅÌ¤ý]_x000B_A_x0007_&gt;_x0015_ð«_x000D_Aäålà_x0014_ç_x000C_ARÅ¯%¤_x000D_AÊ]8üh_x000D_A_x0002_Ü)_x0012__x0003_£_x000D_A_x001F_Ì_x0011__x000B_¥_x000D_AªØçê¸Æ_x000C_A;sáô_x0016__x000C_A_x0012_{ßæÝ._x000D_A4å-)e_x000D_AãZªî_x0004_6_x000D_AÙg7àÍ_x000C_AåGéTÒr_x000C_A¿Í_x0013__x0010_r_x000D_ABDÜr_x0003__x000C_A\_x0014_Cñ.?_x000D_A_x0007_Óµ×_x000F__x000D_Abee²ÉH_x000D_AJë&gt;7V_x0004__x000D_A$íwõ8_x000D_A f_x000B_÷È_x000C_A&amp;7_x0002__x0003__x000E_è_x000B_A(î5Âá_x000C_A¬L_x000D_A_x0012__x0013_Ç6n¼_x000B_A$ÁÉû_x0015_	_x000D_A%¹&gt;7bù_x000D_AO!Ý-Â_x000C_AÍÖ!²l_x000E_A,_x0004__x0001_èþµ_x000D_Aý@ì_x0006_ Ä_x000D_AêUÑl_x000D_AÄ}2îÉ_x000B_A_x0005_5Ý«¶R_x000E_Ad|ÉÕ _x000E_AÆ&amp;Z·_x000C_AáXÅö7_x000C_AaÔH×__x000D_Aþ=_x0015_à_x000C_A[ÐL¥ì_x000B_AÑ7)ç©E_x000D_A_x0003_¤z.¨_x000C_A`öA´_x000C_A³ì¡_x001F_è{_x000D_AqäàÂÖ_x000B_A~qÊÜ_x000D_AÂÿ_x0014_Sj¦_x000D_A*_x0007_°a_x000D_AZñ_x000E_ÙE_x000C_A){³dKÌ_x000D_A	*í¹i_x000D_AfªH^_x001C_._x000D_AÁbð²åÃ_x000C_A_x0001__x0006_ïiÏB¨J_x000C_A_&lt;¤dí_x000C_AR YîC¯_x000B_AY_x0012_È`Ï3_x000D_Av3v]Î1_x000D_A[2&lt;F`_x000D_A¡_x0019_ý&amp;EÜ_x000D_AÛÈd¶'_x0003__x000D_Aµ1Øæ¡Ò_x000C_AE#j¨Q_x0011__x000D_A)´ç%l_x000C_A_x0002_x^$_x000D_A§)@_x0019_e¤_x000D_A_x001B_Wð»à_x000D_AP'¤_x0008_;_x000E_AmýÞT¬¼_x000C_A_x0017_^T_x0004_·_x000C_A­3_x0014_{_x000E_A¾*ÀýH_x000E_A ûz!À_x000D_AÂL"´_x0005_^_x000C_A`7ÙÙ÷_x000D_A_x0017_ZPÃ_x000D_Ai_x000B_}Q§_x000D_A|¨J_x0018__x000C_AF­ß_x000E_ä_x000C_AO_x000C__x0003_Yûø_x000C_A3Ñ_x001A_ J¼_x000C_A¸¼8^ÏÂ_x000D_A_x001F_8álL_x000C_A#-zÃ%Ä_x000C_A§iñ¹_x0005__x0008_¨l_x000C_A ¨Uÿ_x0006__x000C_Aô¶vØ_x0007__x000B_AÂ#_x0011_Ã¬_x000C_Af`Mä'_x000E_A3»}n¼C_x000C_Af_v_x000D_Aª îx*á_x000D_A6_x000B_y_x0011_ _x000E_A·ÝQs&gt;_x000C_A[_x0013_áÙD³_x000D_AVîH¦_x0017__x000D_A_x0018__x0002_Ð_x0008_wÖ_x000B_AÍÀÐ_x001B_Â·_x000C_A®ºN\-È_x000D_A6sIRv_x000D_AÊèw68_x0004__x000E_A¼_x0001_­Bê_x000C_A§_x0005_Lÿ_x000B_APQí²_x000D_A¢]WØu±_x000C_A¾¢Üqß_x000D_AÖ¿Rn$_x000C_A¶wwØu§_x000E_A¨%ã;i_x000D_A¶;Õ_x0016_&amp;_x000D_ArÙÀÄ_x0018__x000E_AÎ&amp;o_x000F_æ_x000C_A_x001B_*_x0003_l·	_x000E_A*Îý_x000C_A_x0003_¥dÀ°_x000D_A -_x0004_£s_x000D_A_x0001__x0002_ý_x001C_Jêß_x000C_Aþ«7½ù_x000C_AKüõ¾B;_x000C_Aà:gyuê_x000D_A#³å ®_x000C_A¸ÃQJ&amp;_x000D_A\ôì¤Z¸_x000D_AÔ|b¼'_x000D_A¾GÚTkÞ_x000D_AÚ\Ò_x000C_Afhkdî_x000C_A=	Ñ0É_x000C_Aì_:Të_x000D_AQy¨@_x000D_AbhßAN_x000D_A_x001E_«ëùqM_x000D_AK¬·ó_x000D_Aüª¼p_x0013__x000E_A!c´_x0019_j5_x000C_A°ìU}\3_x000E_A_x0015_âf sô_x000D_Al·ØóS_x000C_Aÿ½_x0001_ëÑ_x000B_A)_x0007_'FÓ_x000D_An_x001A_%´_x000D_®_x000C_A_x0003_!¦_x0006_a_x000B_A®j»X«÷_x000B_A`0%·Cw_x000D_A¯Ì§aD»_x000E_Aýð	!Å¾_x000C_AÑÔ§HOn_x000E_A$1_x000B__x001C__x0001__x0004_å­_x000D_A2g.{¹_x0010__x000E_A±ÌÓ¥Ö_x000C_A#³½YÀ_x000C_AÅxÔb§_x000C_AT_x001A_rÿVC_x000D_AH_x0018__x0002_³&amp;_x000E_A_x0007_Ú¥D0'_x000D_APé_½ñ_x000D_AåÝ"u²9_x000D_A]_x000F_¼¹îN_x000E_A]~ºJC_x000C_AUÌn½÷_x0003__x000D_AË(d¤Í_x000D_A»E8Ë~_x000C_A_x0002_("t_x001C__x000C_A¢áÈss_x000D_Aæ~_x000D__x001A_Å_x000D_A¿ÒaSà_x000D_AJ#|¥_x000C__x000D_A¯èîÒ6z_x000C_As(s²©h_x000D_A.× Ú±ñ_x000C_A$]8}£b_x000D_A£=tþ_x000B_A&amp;B_x0014_Y_x001E__x000D_A´_Ù¨ _x000C_A8­rT÷¨_x000D_AÏÔ°µæ_x000C_A¿Fb_x001E_±Ñ_x000C_Aù¸÷¤Z_x000C_A³1¨»_x0006__x000E_A_x0002__x0003_Gnp`	Õ_x000C_A_x0014_Çgvn_x000C_A_x0014_&lt;&gt;Ð_x000D_A_x001E_k_x001D_F_x0001_k_x000B_AØ­_x000D_¬_x0005__x0012__x000D_A_x001F_A£_x0013__x000D_AK9fÓØ_x000C_A³_x001B_Ìbó½_x000D_A=_x001A_òùîp_x000E_AéI_x0006_òÞ_x0008__x000C_Añ$³É?_x000C_A|êÜÁ_x0019__x000D_AK_x0005_§¦_x000C_Axã×·_x000E__x000D_A°&gt;Ê¥ß_x000C_AM_x0008_o_x0012_Iß_x000B_A÷¯kCÕ¹_x000E_A_x0007_Ñ?q[¦_x000C_Aê°Cp³!_x000E_A-+1G\®_x000D_A!_x000F__x001B_*ü_x000B_A*ÃÔ_x000C_AìS\òÜÁ_x000B_AP0±X_x000D_A´Ífë+_x0016__x000D_Aèz¹KY[_x000D_AAJ1£_x000C_A®ßZÉ_x0006__x000B_AFâç©o_x000D_AÄÊ²ï'ï_x000B_Axºî©]ò_x000C_A­¥\_x0001__x0003_=+_x000E_A_x000E_à¥`®*_x000E_A_x0018__x0001_à´_x000C_A´EÖGC_x000D_AwOÌ_x000C_A_x0014__x000E_S_x0006__x000C_Ag×[´Kr_x000D_AxÏ¸¸a%_x000E_Aù¨2ò_x000D_AøöÔi¶l_x000C_AT__x0003_Tª¡_x000D_AÉ¸(²_x0008_È_x000C_A_x0010_°@SÔ_x000D_AJpyl_x0003__x000E_A	ì_x0012__x001D_2B_x000E_A1_x0008_E_x000F__x000C_Ñ_x000B_A]NÈ¬Ø_x0014__x000D_Ax¦Oqqê_x000C_A¨a_x0014_Æ¸_x000C_Ap{0f_x0002__x000C_A6lÁCÄ_x000D_A_x0005_K@_x0017_Ð_x000C_AU¯û_x0016__x000C_A_x0006_Ný_x000F_õj_x000C_A¹KWÊ÷_x0004__x000D_AsìüyÑ_x0012__x000C_A3P_x000C__x0017__x000E_AÞ¶x:_x000C_A,¯¥ÉG_x000D_Ab7a¢,_x000C__x000E_Aí¸©_x001F__x000C_|_x000C_Aª@ªð{È_x000C_A_x0002__x0004_Óß´#Ö_x000C_AU4qý_x000C_A_x0001_w_x000D_*_x000D_AhÏÒ2ÎJ_x000E_A¡f_òÌ¤_x000D_A&amp;_x0013_óÇ_x000D_A_x0010_^_x001A_ôËL_x000D_A9dÈ)1B_x000D_A_x0014_¤±kæ(_x000D_Aá{X_x001C_·:_x000B_AÂÆìH_x000D_Aÿñ_x0014_ªt_x0004__x000C_A¦7fÎ®_x000D_Aló|__x000C_Av6Xe_x000D_Aû]i!4__x000D_AbÍ}à_x000E_Am_x000D_c&lt;S­_x000D_AÁ³³°_x0016_Ã_x000C_AoÌçÿ_x0003__x0010__x000C_A_x001B_,¨f_x0005_ö_x000B_A®÷­o_x000B_AßÀ0nD_x000C_A_x0003_'_x000C_AÛ_x0017__x001C_2(_x000D_A_x0019_ï:ãE_x000B__x000E_Aé_x0019_æ3_x000E_A{:-Khà_x000C_Aª¿dÝ(°_x000C_AêãßCaþ_x000C_A¬®GðI_x0015__x000C_ASµ_x0012_ô_x0005__x0006_©T_x000C_AÛR÷«pº_x000D_A9xÅVE_x000E_ArnH½4_x000C_Ao¼üÎã_x000D_A`_x0019__x0010_0_x000E_At ¯{%_x000E_A_x0003_û;e_x000C_A²û®iÖ¦_x000D_A_x0004__x0013__x0003_Ë_x000D_AâÝ|}æ&amp;_x000C_Aä¿où¶¨_x000D_Aº.X._x001A__x000E_AP_x0007_7QÖ@_x000C_AiÞ¶f_x000D_A_x0007_¡RXí«_x000D_AuáÍÔ«_x001D__x000C_AkÖ¯ü_x000D_A_x0015_ó&amp;¿_x0017_Ù_x000C_A_x0011_E8_x0011_«¹_x000C_A_x0013_ù(ó§_x000D_A_x0002_Áü_x000E_A_x0002_ýS®Â_x000D_AÌ¾F+¶_x000D_AÚHÙ_x001C_l,_x000E_A±ÇÇ*ù_x000B_A_x0012_À_x001C__x000D_Av@ÇhT°_x000B_AÁ_x001A_ä_x0006_pæ_x000C_A_x0001_Ù7BZ¢_x000C_A1 ­'_x000D_AÕdå¾Q/_x000E_A_x0010__x0012_´Û%p¥_x000D_A6ÓeÖ _x000D_ATõÙ×x_x000E_A_x0006_æIO_x0004__x000D_AeF&amp;bàÃ_x000E_AZF½:_x000E_AkPú_x0008_Î)_x000D_AP´A¶¾&gt;_x000E_AøÓ_x000C_ÑÕ_x000D_Aö0_x0005_ÿÓ_x000C_ADÁ_x0011_¤_x0011__x000B__x000C_A5¨¤ S_x000D_A_6_x000D_Ã`_x000F__x000D_A×·±h_x0018__x000C_Al®uQ@ç_x000D_A_x0013_Ùq_x0006__x000E_Añô½%«_x000C_AA_x0007__x000F_f¢_x000C_AB	¶®_x0017__x000C_AúzrO_x0001__x000C__x000E_A_x000B__x000E_&gt;ÐMG_x000D_A0qDÊ´q_x000D_A,ºå_#_x000E_AÐ{ÝGÑ_x000B_Ahä;P_x000C_AL_x0013__x0002__x0002__x000C_AÌn_x001C__x000D_Aµ_x000D_°[ì'_x000D_A_x0003_ºÌã¡_x000B_AÌC÷i«_x000D_A¿W¾YËç_x000C_A»»n«_x0001__x0003_c@_x000C_A\ªî_x000D_AÂn8Ï°_x000C_A%EnF_x000C_AÖ¿ëX_x000D__x000E_AÙÚS¨/È_x000C_A)~IÈÏ_x000D_AR5_x001A_ð_x0017_÷_x000C_A²¦ß0_x0007__x000E_Aº_x001E__x001E_	}_x000C_A·u½À/_x000D_A&gt;Ï_x0001_dÑÙ_x000C_A[T»&amp;°_x000B_A_x0015_ÉÒÝ°H_x000C_A7P5ºÚ_x000C_Ao¬ÅI³â_x000C_A;GÜì_x000B_At³P%ÃQ_x000D_AIÏÜ~¶H_x000E_AI_x0013_*û§_x0006__x000D_AÌ5Z5A_x000C_AY[æ_x001A_^_x000C_A½§±=°_x000D_A_x0005__x0011_o_x000D_A_x0012__x0002_Rúw¼_x000D_AL_x0015_ã·wá_x000D_AêD_x0015_[_x0004_®_x000B_A£ÛU"=_x000D_A÷X·5&amp;:_x000C_A£óÏl{_x000C_Aß±§_x0001_wz_x000C_AûXÃjE¤_x000C_A_x0001__x0002_l_x000E_#4ßé_x000D_A_x001E_£_x0002_äÀ_x000C_AàGï)_x000D_AD¤_x001C__x000C_AbÔdë+_x000D_AÊ¥¶â_x000D_A¥Éu_x001C_*Æ_x000D_A¥ª÷_x0003_`_x000B_A2eZä_x001F_Q_x000D_AY@¢Ì%Ñ_x000D_AÑ¿v_x001E__x000B_j_x000D_Að}_x0016_Ç_x000D_A57-û_x0011_z_x000D_AEß,_x0015_Ë_x000D_Aú&amp;_x0017_ÏOÉ_x000D_A3»_x0016_Ô1r_x000D_A\â!y_x001E__x000C_AÆ&amp;­ØF_x000D_Ag_x0008__x0011_ýÍñ_x000B_A¬_x000C_a'_x000D_Aqy\5ü_x000C_Aé{.hÙ_x000D_A8da_x000D_A&gt;Å~µýS_x000D_A?,;[âµ_x000C_A%_x0005_¡@_x001C_t_x000D_A´_x0008_¥_x000C_AR¥¶&amp;Óý_x000C_A»_x001E__x0014__x0019_G_x000D_ALN)íì_x000D_AÞ_x0011_ þ*_x000E_AH_¸/_x0001__x0003_U _x000D_AN«Cì0K_x000C_A_x0018__x0010_Q_x0004_Çë_x000D_Að¸_x0010__x0016_h_x000D_AD|íO]a_x000D_AÑz-ü÷_x000D_Ar¶pÇ_x0004__x000D_Aã è_x0010_a_x0018__x000D_Aêh_x0002_F_x000C_A¯_x001A_9ïï_x000F__x000D_A_x0004_,oµò_x000C_A_x001C_d_x000C_w÷k_x000E_Aè1½8_x000E_A,_x0006__x0006_O_x000D_A_x0001_(ÚÉh_x000D_Au%+Û_x0012__x000D_AÁªã&gt;_x0003_Û_x000D_A¦:¶_x000C_AMÆ»4ä_x000C_AA%m` E_x000C_A·_x0006_Kº)_x000C_AÌ@¶Õ=º_x000B_AíÎmt_x000D_A}_x001D_»éï_x000D_Ak_x000E_/_x001F__x000D_Aphb°_x000B_Ë_x000C_Ao°ýV,_x000E_Aí·£}_x0005__x001B__x000D_A}_x0007_ÝÃÀ_x000D_Aè{¡+_x000D_ô_x000D_A_x0006_M¥¶_x000D_AÑþ,&gt;ñ~_x000C_A_x0005__x0007_»ZN3_x000C_A(çRyß_x0018__x000E_Abv_x0004_¬u_x000D_A¯@m;I_x000D_A_x0012_§_x0002_Æù_x000C_A%-Ð*X_x000C_A2e"&amp;Ö_x000D_A)©\©_x000D_A0Chßõ_x000B_A ¡V¬_x0008__x000E_Aj¼ðù_x000C_A!c]ïé_x000B_A®29d_!_x000E_A_x0001_&gt;ãï°È_x000D_AÐ-ûWX_x000D__x000D_Aä¸6Næ_x000D_A)_x001E__x0003_ ]_x000C_Aa2±}I_x000D_A3Z,¯×`_x000E_An"æýy_x000C_A§Ï_x0011_$²_x000D_A_x000F_y&gt;ò©&amp;_x000D_A_x0010__x001B_ÎüÍ_x0008__x000D_A_x000D_©_x0011_Sã_x000C_AÇ¬6§_x000C_A`¿º[±Í_x000D_A"UhÜD:_x000D_AR¦F©_x0006_«_x000D_AãÏ?k!_x000D_ALC6_x0007_µ±_x000D_AÕöôke_x000E_Aw_x0006_e_x0003__x0004_%%_x000C_Aàz_x0013_+n_x000C__x000D_A(Eí´F_x000C_A_x0001_yÌÌTÌ_x000B_ABó^_x000C_AÑ µêôd_x000E_A_x001C_Ô¤µÓt_x000D_Ax_x0017_¨ECÈ_x000B_AñA=Î_x0005_V_x000D_AXô§Ö_x000C_AT_x0015_ß Ã¥_x000B_AXe_x001D__x000C_i_x000C_Að_x000F__x0017__x0018_àx_x000D_AÇÞJ0I_x001C__x000D_AFú_x0002__x001C__x001C_¨_x000D_AÔ`£ãm_x000C_ApÂÊ9T_x000E_A}Ý)È©x_x000D_Af&lt;É_x0019_ü_x000D_Agß_0_x000E_A_x001C_xè¹×û_x000C_A _x0004_æ[On_x000D_AÑ3l_x000D_Aç«_x0015_u-_x000E_AÚ{_x000F_ÅÓP_x000C_Aæ¥Z_x0002_U_x000D_AËÁÂ²(^_x000D_A]à¦a_x000C_AÜ*xØÃ,_x000D_A_x0015_t[_x000D_AsÎ½-_x001C_A_x000E_AÚk½AË_x000C_A_x0006__x0007__x0005_ú÷ Jõ_x000C_A²_x001B_ð²,._x000D_A.²ºÊ_x0002_d_x000C_AçªÞµ«ó_x000D_A_x0019_dæìì_x000D_A³x_x000B_dÝ_x000D_AGIÅ_x0015_!ª_x000D_A3â^YBd_x000C_A!Âyÿ8´_x000D_A¶@NF_x000D_Aì_x0003_Ð_x001A_)_x000D_Asãû0Ë_x000D_A7´_x0001_D_x0011__x000E_A_x000D__x000D__x0016_ai_x000C_ATV£\]_x0005__x000E_AlNÈN\_x000D_AOBnFñÓ_x000B_AÈDOQ»Ú_x000D_At« é¨Ú_x000C_AMº_x000F__x0013__x0017__x000D_AN_x000C_~4M_x000C_Aê_x0004_Mb4_x000D_A_x0002_gÌg½_x000D_Aª_x000E_·øP¹_x000D_AóUé°&gt;Ñ_x000C_A#dùþË&lt;_x000D_A_x0008_Ü¦YÍ_x0014__x000E_AÏD°Az_x000E_A¡_x000E_:9W_x000D_A#¿¿sD_x000C_AÚ£PTE_x000C_AÀ{³_x0003__x0006_¿?_x000D_A_x000F__x0005_¦ï_x000D_A¾&lt;}_x0015_A\_x000E_Ac¬kh7_x000D_AX_x000D_p^d_x000D_A§¦j#\_x000C_A_x0004_}¯i_x001A__x000D_AfIÅV£_x000C_Añ&lt;sc_x000E_A¸^W¬_x000D_AÏ&lt;àÁ"c_x000C_A®Ê3_x0011_Æ_x000C_Að¡+þÃå_x000C_A/¤Iå¹Y_x000C_Aç9fP#¤_x000C_A 3þblg_x000E_A½_x0001_*_x001C_;v_x000C_A¿\1_x0005_w_x000D_A_x0019_CRjÂa_x000D_A_x0017_`]õ_x000D_A&gt;uðJ_x0012__x000D_A_x0002_ÌH:Hû_x000C_A_x001E_Ö2_x000D_AÆ_x001A_¾Õ¢¸_x000D_A_x0003__x001F__x0004_÷â_x000B_Aã«_x0015_0ü_x0010__x000E_A?ÜÇ_x0016_hÐ_x000D_A¢¡+_x001B_Òå_x000C_AßêÄ_x000C_s_x000D_Aóù_x0001_æÙ_x0019__x000C_A¹Â _x000E__x000C_AÝÆ§æ?_x000D_A_x0002__x0004_4²Ká_x0002__x000E__x000D_A@_x0007_R_x0010__x000D_AZl&lt;b_x001F__x000C_ACð!)X_x000D_A|ùÕþ_x000E__x000E_ACÀÌô_x000C_A_x0006__x001A_`_x0019_p_x0012__x000D_AÆàúI_x0012__x000E_A_x000C_)nÓ_x001C__x000E_A®]._x0012_Ü_x0007__x000D_A'ÂQ«o_x001D__x000D_AyZv [_x0017__x000E_A_x0001_R Ë\Á_x000C_AüSäÄÞ_x0008__x000E_A&gt;s_x000E__x0002_9R_x000E_AÒÌ¾_x0002_(_x000C_A#_x0011_©Ìò$_x000D_A5KP_x0004_ª_x0011__x000D_Aò×EÌ_x001B__x000D_Aã&lt;ú¹È®_x000C_AÂ°¼}+¬_x000C_A§-^D©º_x000D_A_x0011_2É_x000F_»*_x000D_AH_x0004_u_x0003_WZ_x000D_Aôà{5_x000C_A_x0006_¿ï_x001C_5_x000D_Aôí_x001B_))î_x000C_A#l¦E³«_x000D_A\àm£_x000C_AJw_x0010_np_x000E_AAêAÏKÿ_x000D_A)MN_x0005__x0006_a	_x000E_Aùá^Wä_x000C_A=¸ØH7_x000C_AÇ¤)|e_x000D_As=_x001E_r_x000B_+_x000D_A_x0017_Îh_x0005__x000C_A5} _x0018_ý_x000D_At*_x000B_}ð/_x000C_AõúíZy_x000B_Aëi-ò_x000C_A_x0004_+F&amp;_x000E_A¾é_x0012_ZÇ_x000D_AÊ~}=Ñ:_x000D_A_x0004_$%_x0018_,Ç_x000B_A¿æ9`å_x000D_AÁ W·´_x000C_A4Òãi_x000E__x000E_AR]xä3L_x000C_A{ò±¯_x0002___x000D_AW7qíB_x000D_ATç_x0017__x0018_q_x000D_A_x0012__x0010_fb_x000C_Aú],#¹_x0001__x000D_A?bµyJm_x000D_Aúê®5Z_x000B_Aºè,þ_x000D_Ad\Ìy_x0005__x000D_ALJ'GO_x000C_AÊ_x0003_½k_x000C_AdyxNJ_x000C_AÑ^{_x001F__x000D_A_x0002_nÒ0_x000C_A_x0003__x0005_X?C1â_x000C_Ag_x0003_£$Cö_x000D_A¢&lt;O_x0008_Fö_x000C_A_x000C_Þ®à_x000B_]_x000D_AàÒ/_x0008_¬_x000E_A³q¬»c_x000C_A_x0013__&amp;Þÿ-_x000E_A§ÊkïÞ¥_x000D_A_x000D__x0007_Ú_x0010_A_x0002__x000D_Ao«_x0006_Wµ_x000B__x000E_A J)_x0018_L_x000D_A_x0002_ÇR_x000E_&gt;_x000D_AÜ|P_x0003_Î¤_x000C_A_x0001_ô¼´½Þ_x000D_A©¬_x0003__x0004_M_x000D_A^lõ|_x000D_A,Ó¦ rÊ_x000C_AíµjFRY_x000D_A_x0008_bV¡Z_x000D_A&gt;ß_x000E__x0007_ _x0015__x000D_AÊ)_x000C_AÝ'×_x0014_A_x000D_Aä¼¾u_x000C_A,L_x000F_9_x0010_&lt;_x000D_AzSIµì_x000D_A_x0006_5_x000F_¦þ_x000C_AÄG(_x000E_Aì_x001F_]b¼_x000C_AB"&amp;x9_x000D_A¾ò&lt;­z_x000D_A7Ç÷Gr_x000D_A_x000E_Û²_x0014__x0001__x0007_uæ_x000D_AÁÃX¶*_x000C_A1lªø_x000C_A37:_x000E_çÔ_x000D_Am6ÂÎg_x000E_AÈW_x0016_W%_x000D_AE"¯°8_x000C_A¢j6K:_x000D_AõsW_x000C_Al,)÷_x000D_A:_x0007__x000D_3f_x000C_AOkåk+ _x000D_A_x0017_mp_Â·_x000D_A¹_x0006_Ãu-_x000D_A§A_x0005_Ì_x0002_õ_x000B_Aßs¤\×_x000B_Ah­cº_x000D_AìAx_x000C_A¢_x000D_Yt¬_x0003__x000C_A}Â%._x0002_=_x000E_A_x000B_µ_x0010_¥i1_x000E_A$_x0006_åI _x000C_A=_x0010__x0004_LÄ¶_x000B_A_x0001_ø·^_x000D_A`&amp;ÇCÉ,_x000D_A»[à¶,¼_x000D_A_x000B_õV`ñ_x000C_AFæ9Ê_x0006_Ò_x000C_AªvGüC _x000E_AÌbbh__x000D_AÜK_x0016__x001E_X¿_x000D_A_x000D_¢_x000F_ûjî_x000B_A_x0002__x0005_Ýÿ_x000C_A_x000F_&amp;¢Q_x000C_AO_x0001__x0017_ú_x000C_A_x0002_V&lt;d_x000D_AA­­¼?_x000E_AèZ_x001F_u_x000E_A_x001D_Íø»ë_x0010__x000D_AAIb_x001B__x0015__x000C_A»	 ÑÊW_x000D_AüÀÂÍê_x000C_A-,ìÄT_x000E_A¤_x0003_áÀtï_x000D_A_x0017_'Öi÷_x000C_A±tøÀ_x000C_AÐæ¤º_x001C__x000D_Aq»·i´Õ_x000C_AÉ´_x000C_'~_x000C_A¤'ò_x000E_Aÿà_x001F_ox_x000C_AsÀ¡è£_x000C_A*³xÊ_x000D_á_x000D_AðÄÉe_x000B_Aâ¨_x0010_åü%_x000C_A³¤#_x001D__x000D_A­eåKu_x0012__x000E_A_x0007_®_x0004_èCj_x000D_AbêØÉu_x000D_AêCÙE&amp;â_x000D_Aã_E9-_x000D_AúÌA÷Ú#_x000E_A¡ï»o_x000C_A¯:#F_x0001__x0003_ÝÊ_x000D_AToðÈÔW_x000E_As Ûd66_x000D_AÛ§Ò¦}_x000D_AGÕjÍÓ_x000D_Aô®þx_x000F__x000C_Aè°_x0002_§_x001A_Ê_x000D_A_x0006_«àâ_x0011__x000D_A__x000E_ÛÐy_x000D_Ax©½êQ_x000E_Ay&gt;_x0006_å_x000D_A6l	f­Ê_x000C_A²=Á%JK_x000E_AN\¡_x0014_Ì_x000C_Aß_x001E__x001E__x0010_&gt;_x000D_AêÑ-_x000B_A_x001D_­ª9ù_x000D_A¼Ù]±v_x000E_A_x000C_.?y_x0010__x000E_A_x0004_~8D]_x0001__x000D_A_x000C_³£I¢Å_x000C_A%ýZHÕ_x000D__x000C_AeXÏLS_x000D_A_x0010_.Öuô_x000C_A_x0019_ÉtÉÝ_x000D_AC¸5&gt;2_x000C__x000D_A¢%'W	_x000C_A_x0004_ÔÖø_x0003_*_x000D_Aã_x000F__x0017_Ða`_x000D_A\L_/{_x000B_Aè°,ÏiÚ_x000D_A%F_x001F_a_x0010__x000D_A_x0001__x0003_oa[}	_x000D_Aêh¶Ë_x000B_Aù?_x000B_¡§_x000D_AÙº_x001F_Æº_x000C_Ax"ªÜº_x000C_A}_x000E__x0008__x0016_y_x000D_At¢_x001D__x0012_|J_x000D_A_x001E_ðÓìæâ_x000C_A°7ýàè_x000C_AäÇp_x001B_Ä¬_x000C_Aÿk66è_x000C_A`Üè{_x000C_A ÿ¾ÁU_x000C_A¿ºÂ±µ_x000C_A_x0015_¡7_x000E_A _x001F_I¬O_x000D_A¯aåÔbh_x000E_AL·&amp;º_x000E_AC&lt;_x000F_ø¦_x000C_AË _x0014_ÖkÏ_x000D_ABö¯æ²_x000D_AÈä:ë?_x000D_Aá°_x0002_ë¼_x000C_Aó_x000C_â_x0017_Ñv_x000D_A£Øhâ_x0005_?_x000C_AãZàtL_x000D_A+"ä¹_x000D_A»_x001B_*Úî_x000C_A!þ_x0011_iä_x000C_A ¥	Ö8_x000E_A_x0004_YMl_x000D_Aðµ_x0001_¦_x0003__x0006_ò_x000C_Azw{¨@r_x000C_A½f_x0001_µ_x0004__x000E_A¤0cAÃ_x000C_AÉÊ'ÂsP_x000D_AÎTõTs_x000C_AÎ@_x000B_'_x000E_AÓ:­eÖù_x000D_AÏÍ_x000D_¦_x001E__x000D_AM_x000F_¡k¼_x000C_A9t[b±Ï_x000C_A&gt;{Ú¼ìR_x000E_A8XçÔ6@_x000C_AÎu`Uô_x000B_AV	ãñ¬¿_x000D_Ad_x001B_$MIí_x000D_A¢_x001E_%_x0018__x000D_AþûõÝ_x0002__x000D_AQ1G!_x0006_ê_x000C_AË7æ8ï_x0017__x000E_Aò¼¦ ¬w_x000D_A|_x000C_N_x000E_õä_x000C_A{_x000F_Þ¢Ç´_x000C_AÌ8è|kÐ_x000C_AW;æã~µ_x000C_A»ì¨ç_x000C_A_x001B_gÑÝ_x0014__x000E_AÃ`ðC_x0018_ô_x000C_AÓÕ_x0019_¦f¥_x000D_AÕ}¨_x0010__x0001_-_x000D_Aâ_x0005_/$ÛU_x000D_A_x001B_à»î¡·_x000D_A_x0003__x0005_bL/ïq_x000C_Apý«Ü÷4_x000D_A_x0019_gîÔv_x000D_AÄ_x0011_uµH_x000C__x000C_A»d²_x001F__x000D_AåÂ3Å_x0008_$_x000E_A_x0003__x0006_óMç_x001C__x000D_A´ùm_x0006__x000D_A sà¿Zi_x000D_AÕ_x0004_×W_x000D_AþB_x0016__x000E_AÿçsV_x000C_AÃé§__x000D_A_x0004__x0014_Ô_x000F_È_x000D_A¶¯Gªõ:_x000C_Au7©;Ùü_x000C_A[u_x001D_£ï_x000C_A_x0013_ç_x0007_¸µ_x000D_A¼4X76_x0001__x000E_Aí:õ_x000C_A·'_x000D_ò!_x000C_A_x0002__x0018_:µ_x000B_A]iy_x000D_R_x000B_AÐÅHjÞÇ_x000D_A¾ÑZï_x000E__x000D_AÝr¬ç ¹_x000C_A8ÝµC_x000D_AëË&amp;dð_x000C_Askfõ_x000D_A6JúÊ¹_x000D_AýV%ÈÅ_x000B_AíÑ4l_x0002__x0005_º]_x000D_AV®Ò·LF_x000E_AÓu)4$¿_x000C_AOLå_x000D_Aèª|Ò/Q_x000E_Aym&gt;ßÉ_x000D_A»gn®·ã_x000C_A¤·_x0005_µtX_x000D_AÅ_x001B_wt3_x000C_A¥~-_x001E_î_x000E_A_x0003_óÏÝ_x000C_Ab_x000C_s¡âG_x000C_AKó;èÑ©_x000D_A_x001B_Ö¶%ôf_x000D_Aºÿ#Ò_x000D_AóÂ¹èu_x000E_AÃa÷l_x000D_A $Ññ¡q_x000C_AîoR_x0001_÷×_x000D_Au_x0010__x0004_ø_x000B_A:d_x0003_à_x0005_Î_x000C_A°_x000E_ñÁÀ _x000D_A(åTÀÛ³_x000C_An²ÔgÛ_x000C_A®_x001A__x0018_ÛfY_x000C_Aírb­Ï_x000D_AEi¥Þ&amp;_x000D_AÖôª¸'_x000E_AÆ~­¶B_x000E_Að5¨M_x000B_Atm²_x0017_D_x000C_AbeÜ_x001A_À_x000D_A_x0001__x0006_âäl_x0012_4w_x000D_Aß5_x0002__x0008__x0012__x000D_Aà1Ë_x0007__x000C_A:u´ÿE_x000D_AvæÍµV_x0008__x000D_A+8½Y./_x000D_Aö	ò_x001C_{Z_x000E_Aä:_x0019_)æ_x0018__x000D_A?T_x0007_È_x000D_A_x000E_/{_x0013__x0018_³_x000C_Aae/Á_x000C_AWR½±x°_x000C_A©	_x000F_´±K_x000C_A[mH_x0014_H_x000B__x000D_A_x001D__x0003_´iU_x000E_A_x0012__x0018_Ú-_x000C_A½_x0007_ 4]_x000E_A_x0004_²ÊNd_x000E_AF¾À_x0003_/_x000D_A]ÅËSW_x000D_A_x0011_8'Çz_x0003__x000D_AÔq"é_x000B_AæUõ_x000C_Aþ«S4ñ"_x000C_A¶ØÇ»_x001C_æ_x000D_A«Ø²óÂ_x000C_Aª¬GS_x0001__x000C_Ai^i å¶_x000D_A¬¸]±9_x0011__x000C_AüÔCêç'_x000C_Aè;_x0010__x0015__x0005_¹_x000D_A_x0007_í"_x0003__x0008_Ø\_x000D_A¨:KÚ­_x0008__x000D_A_x0005__x0006_*_x000B_ÊW_x000C_A|È:^_x000D_Al_x001B_þßD_x000D_A:ß×Y_x000D_A_x001E_á¬'^._x000D_A_x0002_hôÁ_x0019_þ_x000C_AU¿~I_x0012_ß_x000C_AT_x000D_à?²_x000B_AJÉÙ_x001D_=5_x000C_A»Áö¼Ê_x000B_AöÓÔ_x0007_û_x000D_A07_x0004_yå_x000C_AZ¢_x0007__x0018__x000D_A¿3ÿe¼_x000D_Ab_x001C_.ü_x0013__x0017__x000D_A`Ô»&gt;ë_x000D_A.ü\_x000D__â_x000C_Ax_x0010_zmÕû_x000D_Ac:üD_x000C_Añ_x000F_³c_x0004_Ä_x000D_Aìi_x0004_:ì0_x000D_AúB_x0001_¾Ý _x000D_Ab¦¨=_x000E_AÊâÎvi_x000D_A·_x0013_àÖ_x001E__x000D_Aá$aSJÚ_x000D_A_x0019_¶¿RÌª_x000C_AJ_x0014_æó_x001A__x000C_Aðr°@g¬_x000C_A±_x001C_¨_x000C_A_x0002__x0004_ïy_x000D_ô_x0018_ü_x000C_Ab"_x0006_¬å_x000D_AKÊ7À°½_x000E_AÐÜR1ÆV_x000C_A¶ÇÉ0_x000C_AÎÉë­ç_x000D_A¢R_x000C_/_x000C_A_x0001_À±z]_x000D_Ar_x001D__x0018_·Î_x000C_Acl4J_B_x000D_A§Ð_x000B_|jü_x000C_AÜ)½_x0013_ß_x000D_AsAz_x0016__x0016_t_x000C_ArÄ·r_x000D_Ae%7±ö_x000C_A]Åú_x000D_Ax02øe\_x000D_A4òîû_x0013__x000D_Aô_x001D_D5ï _x000C_A±»_x001C__x0007_º;_x000D_A´X%U'ì_x000D_AÌB(_x000C_ý_x000C_A.a(_x0010_{_x0001__x000E_Aø,¸+j_x000D_A_x001B_ÓÂ*1_x000C_AÝÑ_x0019_¸_x000B_A_x0012_Òjó_x001B__x000C_AAI}Ð_x000C_A;Wî_x000D_A6:,Ù_x000C_AàðÎ_x0003_¸_x000C_AX#Õ_x0001__x0003__x0019__x0002__x000D_AÐ_à×Äª_x000B_Aú04G$g_x000C_A]úë_x001E_)Ü_x000C_A	RHv,Â_x000D_AUA:_x001F_B_x000C_A²AGý¸_x0013__x000D_A~ð_x0004__x0017_mZ_x000C_A~ÂÍ-@þ_x000C_AKL&gt;Éñ_x000D_A Ü¶Þ_x000C_AH®Q(mf_x000D_AíqÜ~ñº_x000D_AL:_x0016_²=_x000D_AskdF6Ê_x000C_AëJ_x0018_m=_x000D_Aé*?¡i_x000E_Aµù3©^º_x000C_A¦2°C@ý_x000B_A¸«cY_x0002__x000D_A¤ë1?à_x000B_A_x0012_x)ìL_x000E_A_x001E__x0016__x001E_â8³_x000C_A[íø._x0008_E_x000D_A{÷_x001C_Íè_x000D_A¤_x001E__x0014_æm·_x000D_AãÙtÍ_x000D_ALÙö_x000D_&amp;_x000E_A_x001C_èEµ(_x000C_A`&amp;äÚ6_x000E_Apµ_x0012_G]_x000D_ANJ_x0006_ôüw_x000E_A_x0002__x0003_5°vÙ_x0004_Ã_x000D_A_x0014_'ð"_x000D_A_­oa!e_x000C_A»5iÖÿB_x000C_A_x0003_¥ì[_x000D_Aà_x0017_ËOL¡_x000C_A_x0013_®×Vs_x000D_A]_x0001_RÏ_x0013_3_x000D_AktGbEõ_x000D_Aøô_x0002_&lt;Ü_x000C_A­äùû¼_x000D_AÛÃ«®C÷_x000B_AÚ_x0016_¹5ub_x000D_A	ëÞXG_x000D_A&amp;ÒJã_x000C_A_x000E__Tõg_x000C_AjÕÇ­Ý!_x000D_AÇ½#å°_x000C_Aå¦ûÈn_x000E_A=_x0013_Åç`_x000C_Aã»)?q_x000D_AÞ*^ë_h_x000C_Anmm?¢H_x000D_AÉaú_x0017_ÒÍ_x000B_A¢_x0014_ëA¨W_x000B_A_x0013_° ´¿_x000B_A­[¤pæ_x000D_A¶_x001E_êöÛâ_x000D_Afjä7Ê_x000C_AH_x001C__x0001__x0005__x000C_AßgJ_x001B_Í?_x000C_APEUÁ_x0002__x0005_Hó_x000D_A¹ËÞé"R_x000D_A_x0017_Ùß@îa_x000D_ACêú85	_x000E_A_x001B_¶äîÕO_x000D_A´úX¶_x0011__x000E_AèÆ¡0_x000D_AÞ_x0002_©%{/_x000D_AGÙó&gt;¸n_x000C_A¡ö!xÌ_x000D_AÙÅ!#á_x000C_Aæ;ÒÍ_x000C_A_x000E__x0003_ç¼o´_x000D_AÀQ:_x0004_D,_x000D_A®_x001A__x001A_h_x000D_Aàá{ÂÁ_x000D_A Í£Áá_x000C_AÌÐÖ6aí_x000C_A¼"AG-b_x000E_AÖ_x0001_:ÂÚ+_x000E_A_x000B__x001F_D¾9_x000E_A{_x000C_=à_x000B_Aó«L_x000D_A¸¡`Ðõ_x000D_AdØÙÄ;_x000E_AÉßwþ_x000D_AxæýçÛ_x000C_Al­_x000C_k_x000C_A¼w§buE_x000D_AÌ_x0004__x0013_ Ú+_x000C_AÃ³Ì¹ù£_x000B_AÚÒBi_x000C_A_x0002__x0003_­F-Õ_x000D_AüÌ3-Ã&lt;_x000E_Aí¢_x000D__x000C__x0001_£_x000C_A)_x0016_Ì[%V_x000E_Aäü_x0003_z\_x001F__x000D_A_x0015_Ç1ô_x000E_Aî_x0014_Öoë_x001B__x000E_A_x0007__x0001_Ë_x0003__x000E_Aï_x0011_0T_x000C_A"PÉàR_x000D_Alj&gt;_x0008_n_x000C_AGÇ_x001E_$_x000C_A%h¿c_x000E_Aù]_x000F_À¬_x000D_Awp®ÙN_x000D_A1%¦ÊFJ_x000E_A_x0002_cÆ0¸_x0019__x000E_A$)}§Ä_x000C_A¬µoXí_x000B_AjÉ?Àq_x0004__x000C_A\ÆÈÿ_x000C_A?&gt;ú\_x0004__x000D_A]_x0019_x_x0011_Y_x000C_A~3ø_x001F__x000C_A¼Ü¿Ü¨_x000C_AâH'³ -_x000C_A¥RJD©_x000D_Avå®76Ò_x000D_A¤çcõþ_x000C_A¸z%5Ì_x000B_AV¦4ÂG_x000C_A_x0015__x0015_ö_x0001__x0004_Jå_x000B_AÝÜd9_x000B_»_x000C_A¥õ}ÉXÌ_x000C_A?æ£·é_x000D_Av4w74_x000D_A_x0001_¾,&gt;Ó_x000C_A; j¦3¥_x000E_AR§¤/_x000D_AÕ_x0001_;-?µ_x000D_AÎ³1ÖÈq_x000C_Aø_x000F_óË_x000C_A_x0008__x0002__x0008__x001D_;_x000D_Aç,Z'x_x000C_AÚ¬_x000B_Ã _x000E_Aý3_x001F_Ù_x000B_A_x0013_$_x000E_£B_x000D_AÑ9å)_x0002__x000C_Aø¥ øc»_x000B_A_x0003__Ç¸_x0016__x000E_AÛmö_x000C_$ã_x000D_AR2¯ÅäZ_x000D_Al)t3zr_x000C_A_x0008_*sN±Ò_x000D_AZ_x001F_9A_x0015__x000E_Ah4s_x000F__x0013_¬_x000D_A_x001E_ÚK@§Î_x000D_A_x000D_³uàë_x0004__x000D_ASÚz_x001D_¿_x000B_Ah}K¼§é_x000C_AÔß(_x000E_A_x0019_:íZ´ð_x000B_A%;­{»ù_x000B_A</t>
  </si>
  <si>
    <t>051dfc03ab4a6f221793d439ee8796c2_x0005__x0006_{ÙXz_x000C_AVnê´_x0019__x000E_Aµ¨_x0005_JP9_x000E_A;ë"_x0001_É_x000D_Aç)Êhª_x000C_Ak_x0002_÷OÖÄ_x000C_A§{Ìú_x000D_AÐ_x0004_â¨¡¾_x000D_AÛ_x000D_ª(êe_x000C_A^Q£Gò±_x000D_ALÔÇm(_x000E_A®3-Qû_x000B_A_x0010__x000C_ÄÉ_x000C_A0_x0002__x0003_Ìµ_x000D_A2_x001A_cèë_x000D_ALK_x0011_ò_x000C_A¨é¶_x0015_É_x000D_A©k&gt;L_x000E_A`ÅïuÇì_x000C_AúûwD³_x0004__x000C_A_x0005__x0004_¿_x000D__x000E_A!¯_x001A_9ÑÂ_x000B_A­Õez\_x000D_A-TúS¼{_x000D_A_x0011_ÖX±CÏ_x000B_A)Z4þ_x000E_A_x001B_Cgw_x000E__x000C_A /_x0017_)¹_x000D_A·WÇ`p_x000D_AÅýÇ":®_x000C_AÂr_x001B_¤Â_x000B_A\jzL_x0002__x0006_	_x0004__x000E_Aìç¥À_x0016_â_x000B_AÏÌ_x0008_íc_x000D_AÍph&amp;_x000D_AÅù_x0007_ýlé_x000D_ALj_x0003_Ã7_x000C_A_x000C_È=_x001E_í_x000B_A2l;_x001A_|_x000D_A¯4¯Ûó_x000B_AîÃÈ^´_x0001__x000C_AÚ_x0005_îgÐ_x000E_A©A×_x0018__x000C__x000E_ADÓf÷¸Ñ_x000B_ACYÉ°5_x000C_A±_x0015_¯ÜÝÞ_x000D_A}O_x0004__x001C__x0005_Ù_x000B_A&amp;_x0017_p¡P_x000E_Aó_x0005_:îtG_x000C_A²O_x0014_«É_x000C_A_x0005__x0001_é_x001D__x000C_A9_x0012_å_x0012_¾¼_x000D_AlÞ_x0017_/Þ£_x000D_At)_x000D__x000D_A~xk_x0008__x0004_l_x000D_AøBícÔd_x000C_A·Pn#Æ­_x000C_A=(¯êÜt_x000D_AÐl_x0003_£H%_x000D_Aúj9_x0010_Þ_x000D_A¾:©W_x000D_AÂ:­_x0005_5_x0006__x000E_AXT«*_x0014__x000E_A_x0001__x0003_Pílaj&amp;_x000D_AÒ&gt;ÅlØ_x000C_AH½p¥­ _x000B_Akdª°¦_x000D_A;_x0002_`j_x000C_AÜ8ßÊ_x000C_A²_x001B_Ì_x0005__x0014__x000D_Aû©­/A0_x000C_ATO$¨_x000C_½_x000C_A_x001B_JÕþí_x000D_Añþï_x0018_`_x000D_A_x0007_äUÀ_x001A_D_x000E_AwÖK($`_x000C_AñEõë]Ø_x000D_ADÁg+©\_x000D_AQ_x000B_§_x0003_ãØ_x000D_AÛ§©_x0008__x001A__x000D_Añ³ðEá_x000C_AzÇlê9_x0017__x000D_ASkÊ	ç_x000C_A¶óâ§[1_x000D_AËgä#AQ_x000D_A!a¦·ú_x000C_A	ëc$Á_x000B_AhpÍZÂ_x000D_AäòFàÛ_x0015__x000E_AÜÉ_x0004_¯_x0002__x000D_AK1$__x0007_z_x000D_AiB¤lÈ_x000D_Ac]5n÷Û_x000D_AÞy_x000B_Ý`&lt;_x000D_AÅbÿ_x0017__x0003__x0004_{_x0002__x000E_AÔ;éí_x000D_AÌõ_x001B_Õ_x0003__x000E_Aí_x001F__x0013_´6Ä_x000D_A¾.||2_x000C_AÄÉ8_x0016_¨_x000C_Aä_x0004_k¼+_x000E_A crc_x000D_A.xÒ©	°_x000C_A¹ÕX_x0002__x001E__x000D_Aijøk·_x000C_AÌ¿±zÅ(_x000D_Ao_x0006_ÔåýÌ_x000C_AØ_x0012_:Ôj_x000D_A}ýØ^_x000E_Aa­_x001C_òJÝ_x000C_AÛ_x000E_fô¢ð_x000C_AlEôem_x0011__x000C_AÇ_x0005_Ó._x000E_AG[ñÔÇ_x000D_A_x0018_æ¨ñ_x0005_H_x000D_A0¦_x0018_ÛµY_x000D_A_x0001_[¹}m´_x000C_A_x0006_Áî5w_x000C_Aa_x000B__x001A__x0014_¯_x000C_A_x0015_Ù9­èÿ_x000D_A_x001E_Øóî_x0012__x000D_ATGtÚ-_x000D_A¤DE't_x0002__x000C_A_x001C__x001E_ãè_x000C_Aúih_x001F_¾_x000D_A_÷l|Ñ_x000C_A_x0002__x0003_ÊVË|YË_x000D_AÉ½_x000C_A_x0013_=¢;_x000E_AçÃA} t_x000C_AÎ«²_x0010_¨Ü_x000C_A_x000D_~«Ó_x000B_AÏ4e_x0019_ï_x000D_A_x0014_Ë}*(_x000D_At³ÑÙ)^_x000D_Ao·¤2_x000C_Aîä;Å_x0005_u_x000C_AQnr¦-_x000C_A_x0001_É¶7·_x000D_A¹&amp;bQñ_x000D_AÜö_x0014_Ûv,_x000D_A_x0012_ÙkÉ	_x000D_A¨ÕF³LÓ_x000C_AGØ´pés_x000D_AôèLÎÉe_x000B_A&amp;% _x0011_\_x000C_A_x0006__x0019_É=L­_x000C_AÞl#P_x000E_AB_x0008_÷/ù1_x000D_AÙ*£õö_x000D_AÖ×73¬¹_x000B_AÀ_x0007_ã| K_x000D_A,Dw¤_x000E_A¼É_x001E_çã_x000D_A3MEÞÍ¿_x000C_ANúÁ¸·_x0005__x000E_A4vÝ|øÐ_x000D_A,{½'_x0001__x0003_å_x0017__x000D_AØØD_x001A_~µ_x000E_A&gt;C`xõ3_x000D_A$E_x000E__x000D_Ê_x000D_A¿ó¼2¯_x000D_A_x001F_ý&lt;OÎ_x000D_A"«ÿ_x0001__x0012_3_x000C_AJê©_x000D_A¤¯PÂÆþ_x000C_Aº_x0012_1|Pm_x000C_Ap±z~ß_x000C_A`ø4g&amp;6_x000C_A)'_x001C_R_x000E_A¤îH%_x000C_AhI*_x001C__x0002_?_x000D_A_±_x0013__x0010_¬g_x000D_A_x000C__x000F_õ¦_x000D_Aì@U1÷u_x000D_AÈ_x0018_!b_x000C_AñqFU¨_x000C_AL_x001F_®É" _x000C_A\Îõµo_x000C_A[åâöÓã_x000C_Aî_x0012_6Èaà_x000C_A²º_x000B_1!_x000C_AìëV_x000D_AuÁ òÿ»_x000B_A1¯·cjk_x000D_AÚ_x000E_+Uáb_x000E_A7_x0019_vZÆ7_x000D_Aà_x0002_K_x0004_Ð_x001F__x000E_Aé_x001D_ù]@_x000E_A_x0004__x0005_Ò¥t4x_x000D_A_x0007_ìsÛë_x000B_A@_x0008_4_x0007_½_x000C__x000E_A¬#Òà¾_x0002__x000E_A¨|KG_x000D_Aò|þ_x000F_ô_x0007__x000E_A1íÅK_x0006__x000E_A:ã+MÏ_x000C_Aã;îõê_x000D_A_x0014_üû_x001A_þ÷_x000B_ApabêQ_x000D_Aõ/`7çz_x000D_Ak_x000E_5ñÜ_x000D_A¹¥ÀÌ×S_x000D_Aµ)¸Þ_x000B_AÎú_x0003__x0016_ÙÜ_x000B_A²_x0013_d&amp;?¦_x000D_A9	4íäq_x000E_Ab_x000D_&amp;·_x000D_A_x001E_Àj_x0017_è_x000C_AT0h_x0006_#â_x000C_AzL_x0002_§_x000B_A§_x0001__x001A_H~_x000D_A_x0011_¼Ò&lt;¾_x000C_A¦k¸]´%_x000D_Aöª)_x0003_S|_x000C_A{ ¡är_x000E_A²2å_x0014_'_x000D_AweoÛó_x000C_Aî "Ê2_x000E_ADª0ÐÄr_x000D_Av2&amp;F_x0002__x0003__x001E_^_x000E_A¼3b_x001C_bM_x000E_A¼\ÍBÝ_x001B__x000D_ANnÿÈ&gt;Í_x000C_A_x0010_I	5¯Ì_x000E_AÈÝ_x0019_Wv_x000D_ARðuÀÞ_x000C_A{_x001C_ Áé&lt;_x000C_Aj_x0008_XtZ[_x000C_AiÓÌ_x000D_!_x000E_AdïÖ_x000D_AZAÇ-#_x001B__x000E_AÎhU{p_x001E__x000D_AMâYf½_x000B_AÍ,ç®_x001A_@_x000D_Aß_x000D_ è!±_x000C_AÊ_x0001_%N0Ã_x000D_A·N¨ËÑ_x000D_AºúÚW_x0007__x000E_APW½ÀÐ_x000C_A^HKVÍ_x000C_Am6aºÌ_x0007__x000E_A_x0012_pwñî_x000B_Aß?å¥_x000C_A5£_x0007_Þ&lt;u_x000D_AÞT1né_x000C_AÈx_x0019__x000D_AFúo@·*_x000C_AÎ´`Ä_x000D_A¦E	Ò¼ç_x000D_A=i¼À\_x000E_APq_x0019_ì¦Ø_x000C_A_x0001__x0002_h[5®_x000B_AúfÁoÔ_x000C_A!kï_x000E__x000B_ñ_x000B_AJÙÀï_x0012__x0019__x000C_ApY¨yv_x000D_A¤é2s:_x0015__x000D_AËý$ü¨:_x000C_AÙ#3oÎ_x000C_Ag}(Å_x000D_AvyªËd_x000E_AlýÝ#_x0002_f_x000D_A»©Ö_x0017_@j_x000C_AÐ/!Ù_x000D__x0016__x000E_AyÄ}Ù_x000C_AC_x0001_WÕ5_x000E_Apë_x0005_x_x000D_AÜm_x0019__x0017__x000E_AOâ¶ç_x000B_A_x0012__x0013_Ààôö_x000D_AÆ_x001D_~r}R_x000C_ABDrçd_x0015__x000D_AÆ?óñ«_x000C_A@gT_x0008__x000E_A)ó¢W_x0018_°_x000D_AÀÊêô_x000D_AífÈZ_x0002__x000D_A\Úÿ,E)_x000D_A]@®6ïë_x000B_A}âz*2_x000D_A±_x0011_ _x000E_³_x000D_A_x001D_q òx³_x000D_A³Q_x0007_q_x0002__x0003__x0019_å_x000D_AöfÝÜ_x000C_A´Ö/ºú2_x000D_AÿU_x000C_ÞO_x000C_Aìmxó=f_x000C_AR_x0004_ýÄ_x000B_AÜø_x0015_yÒ_x000C_AÎpÏG2_x000D_A¯8¼x3_x001A__x000D_A Ô?_x000C_x_x0007__x000C_A_x0016_6_x0007_çÒ_x000C_AËjx:á_x000E_Aö__x0010_ò_x000D_AAdkE*8_x000C_A:ÏÓfd_x000C_AM_x001E_yµ_x001C__x0005__x000C_A3NN0ý_x000D_A¤õ{ùÕ_x000C_A#B ÇP_x000D_AÙèz_x0019_în_x000D_A¶÷ksX_x000D__x000C_AºÐj{%4_x000D_AÕ_x0001_T_x000E_Ç_x000C_AJ:¬@_x000B_A°&amp;T£_x0008_p_x000E_A/þ¤	_x001F_Y_x000D_Añå_x000E_ÿ_x000C_AVÅ&gt;ïEÚ_x000C_An½=_x0019_VH_x000C_AÅgd$k¹_x000C_A_x001B_¥Uõ_x0002__x000E_Aà¸A_x000E_A_x0001__x0002_%N¢_x001C__x000C_A U~[o¾_x000D_A_x001D_+ó_x001E_«0_x000E_AØ@­$&lt;_x000C_A$_x000E__x0012_c_x000C_A«¢  _x0003__x000E_Aäw$Ý_x0013__x000D_Aühp©_x000C_A	QHþ`_x000D_AÎËóû_x000D_A_x0004_fÊWÐ_x000B_A_x0016_J=jÁã_x000B_AÍÖG*É_x000C_Au¿ïð0©_x000C_Aàï_x000E__x001A_m_x0002__x000D_A_x000F_¸vQ=_x000E_A_x0011_%_x0019__x0017_LÔ_x000C_Aix_x0002_ð_x0005__x000C_AlÛq×K_x000D_Aà¥	)â_x0012__x000E_AÌ_x0011_I_x0019__x0013__x000E_AÁ$Yó_x000C_AÅ_x000F_ |+C_x000D_AøÅ_x0010__x001F_Qý_x000C_Aeã¢_x000D_¼)_x000C_Axáe_x0007_ò_x000C_A_x0003_`²9_x0003_Ð_x000C_A=e#_x000C_ALË_x0010_ß{@_x000D_A{!_x001E_ºG@_x000D_A_x0010_-LCæÿ_x000C_A5öH_x0002__x0003__x0014_\_x000D_Ac!;{&lt;_x000D_A_x0019__x000F__x0003_rè_x000C_A4ß_x001B__x0013_D_x000D_A¦H2ë_x000B_A¥ôÏ_x0005_Ôñ_x000C_Aæ+Þò[`_x000E_A_x0008_F_x000B_8f _x000D_AO_x0011_=Î;_x000C_AnØ_x001B_Êþ_x000D_A¾-~C_x000D_A3cò_x0011_ßO_x000C_A%Ó_x000E_´ó_x000C_A¬¤Ã_x0001_h_x0016__x000C_A§îO_x0019_ÅK_x000E_AA¡_x0010__x0016__x0016_ö_x000C_A½[¦þõ¹_x000D_ALë5_x000B_AVã{_x000B__x0015__x000D_A_x0016_s_x0018_D_x000D_AÛô_x0015__x000C_A_x0004_±[X#_x000D_AÐÉZ)1_x000D_A}ð¡_x000D_Ae_x0017_óøg_x000D_AUK_x0016_¥_x000D_AñG ®6_x000C_A_x0012__x0012_6¿"×_x000C_AÐèÀ¿_x000C_A§xÑ½n_x000D_AÜÑ;ni_x000D_Aaå=»L_x000C_A_x0003__x0006_H8V_x001F_8_x0018__x000E_A@È&amp;Ë×_x000C_AüÞ\òào_x000D_A+_x0016__x001C_VF_x000D_AÍûGJü_x000C_A¬¶_x001B__x0007_ë_x000C_Aj_x000E_G+¬_x0017__x000E_A9ÂÊ_x001F_tÁ_x000D_A_x0013_ú|8{_x000D_A{hU)8_x000E_AïÔ¿Üm_x000D_AMáÄ+g_x000D_Anõ5n_x0013__x000E__x000E_A_x0016_¡Aiß±_x000C_A4£_x0002_Qÿ_x000C_Az_x0004_3úl:_x000E_A]ûÅ¶w_x000D_A¾ß}åä_x000B_Aßu_x0005_6-Á_x000D_A_x0017__x0007_ë _x0013_K_x000D_AGþE·J_x000D_A_x001F_~JÔà_x0005__x000D_A¤OÉÅë_x000C_A&amp;_x0018_7_x0006_ID_x000D_A9_x0001_	òøç_x000D_A_x0017_L»_x0008__x000D_AÜñ_x0007_5Ú_x000B_Aó~,0_x000C_Aêý_x0013_ëê_x0016__x000D_A_x0016_}BÂ_x000D_A&gt;wøí_x000F__x0001__x000D_AëÙ_x0003__x0004_X(_x000D_A"Ðà_x000D_Aw_x0014_ÈO_x0003__x000C_A_x0010_¶Ø_x0010_w_x000C_Aö7]ç-)_x000C_A`jF6_x0001__x000D_Aõî_x001E_õ_x000D_A,æE£tÜ_x000B_Ad@/ ?_x000E_A_x000C_`|å_x001D__x000D_AÓÉµû¨_x0015__x000C_A"s8_x000D_A¶_x001F_ÄõK_x000D_ALæ¤_x000C_A@~ï_x000C_´_x000D_ARì_x000B_J_x0001_­_x000D_AxN­*õ_x000D_A_x0007_)Ùö&lt;ë_x000C_A©Æ«"_x000D_A_x001B_°ý_x000B_A7hVwÌ_x000D_AÆr®¶k_x000D_ADÕÖ_x0001_	ª_x000C_Ah¶ÉeÞp_x000D_A{Ê_x0011_Ö;ð_x000D_Aô)á¥=É_x000B_AûÚq7_x0002_µ_x000D_AãZL6Á_x000C_A­ôÓ¢6Þ_x000C_A_x0008_ÎL¯_x000D_AJäãR³o_x000C_A6Ü_x000D_WRÙ_x000D_A_x0006_	bzt4?T_x000D_AË¡ýt®ä_x000D_A_x0005__x0017__x0003_&lt;x_x000B_A_x0018_Ñþ´á_x000B_Ac¦kQ&amp;_x001E__x000E_AYæ_x0007__x001A_´m_x000E_A/ç_x0002_üw_x000D_A/¢´ÇgE_x000D_A®6Ê:_x0013__x0008__x000D_A-í1_x0004_Èp_x000D_A[m_x0008_Þ_x000C_A÷À_x0008_1Õ_x000B_A_x0007_ß`_x0004_ë_x000C_A-«»/_x001C_­_x000B_A&amp;«ÏM5_x000C_A_x0003_´õ]Ø_x000C_AV±õ__x000E_A&lt;]¹_x0017_"@_x000E_AÁ%l_x0016_«o_x000D_A_x001D_vs` _x000C_A(_x0005_zä}t_x000C_A	O¤¸Â_x000C_A_x0019_F_x000D_:¹_x0019__x000C_AÇp@_x001F_æE_x000E_A¾_x0013_¹E_x000C_A_x0007_±ë5ì_x000C_AE_x000B_¶¶5_x000D_A#¼cËê_x000B_Ak­ã_x000C_A2_x0001_¶v®_x000C_A_x001D_·¯kÙ_x000B_AßÉ{|_x0002__x0003_j_x000C_A³Ì´¯j_x000B__x000D_Aº&gt;²í&gt;I_x000E_AX!_x001E__x0013_l_x000D_AÝ{ô Üë_x000D_A_x000C_/¦ó*G_x000E_A÷î¤××_x000D_A_x0003_pT_x000D_A_x0005__x0012_gÚP_x000D_AAVÈnÕ_x000C_A\_x0015_r_x0012_n_x000D_AhÊ²÷Gz_x000D_AFÀÛ_x000B_AçÍKâ_x000D_A#¶¦Åâ_x000B_A7Ä_x0013_Ò)ã_x000B_A§|Ã&lt;¯_x000C_Ae4+N_x000B_A`h}çò_x000C_A¢_x0002__x001E_"_x000C_A*È_x0001_û_x000D_A_x001C_½Vdh_x000D_AvM©µ^_x000D_Az&lt;}k_x0010_8_x000D_AúÃ²¸4_x000D_A_x001D__x000C_îý¸_x000B_AU_x001C_R)Æ@_x000E_AOÇA_x000D_Af O³!Ì_x000C_AhvkÖ$_x000D_AÒ__x0001_o@í_x000C_A=_x000E__Þ_x000C__x000D_A_x0003__x0004_1ßÈVÓ_x0013__x000D_AÄ%Û_x0011_ ;_x000D_A_x0008_{cØß)_x000E_A²Ò»ø,°_x000D_A×ò,Ì^_x000D_Ae_x0019_2[cÑ_x000D_AB_x0007_QUÞ_x000C_Aá¦Ln$_x0007__x000E_Aê¢³pfX_x000D_Aq9R¡_x001E__x000E_A[¡ZS­û_x000C_A_x0002_Óuwÿ_x000D_A/+Mó¿_x000D_AîH_x0011_M9_x000D_Ax:_£|_x000C_AÔé[¶B$_x000D_AÛÃð_x001E_Äø_x000D_A_x001E_0_x0011_Ú j_x000D_Aþv.]å__x000C_A·ÓYPLÖ_x000C_AÛY²O_x0001_M_x000D_Aomîy{ï_x000C_AM0!Â_x0013__x000E_AQJ&gt;b¼R_x000C_AYIõ_x000E__x001B__x000D_A²S3_x000D_A_x0005__x000F_~¢[_x000C_AÆñ_x000E_qT_x0013__x000C_AûL}µ¿1_x000C_A6Ò¥ý_x000F__x000D_A¼Är#ì_x000C_An[ë¼_x0004__x0005_px_x000D_AæJþJåø_x000C_Aêg¨½Oª_x000C_AÃ)_x0008_)[ô_x000C_Anèõ{{_x000E_A¥Ý_x0013_%_x0013__x000D_A02ÆT7¡_x000D_A&amp;§_x0013_"_x0001__x000C_A÷6U@ð_x000C__x000C_A;Ýå	÷_x000C_A³_x0013_z]_x0016__x000D__x000E_AÆ_x0018_J j_x000D_A[Ú_x000B_Aû8áï¾_x000C_AÎÌJÔO[_x000E_A_x0003_¿ÀGNæ_x000B_AOMÓL"_x000C_AzF;0µ_x000D_AN9_x0017_T_x001C__x000E_A`Á=»Y_x000E_AÓ¶#)DU_x000D_ARÊ·¶_x000C_A:_x0013_Ðí_x001E_Z_x000E_Aqi«_x0002_:o_x000D_Ar#å¢_x0013_Q_x000C_A¦ã©_x0007__x000D_A¯øMø3´_x000B_A6&lt;Üäa _x000C_A_x0016_$Ä¦Fq_x000E_A0ÑdX&gt;_x000D_A5ëKìøF_x000C_A_x000C_µ_x0011_{N_x000D_A_x0004_	{ºýeD÷_x000D_A	µU©·7_x000E_AxÊCté_x000F__x000E_AN]-Üaä_x000B_AûåsàD_x000C_A~_x000D_n_x0008_æ_x000B_Av¨ÈfãÔ_x000C_AÐSñ_x001A_RO_x000D_A_x001C_Úºâï_x001F__x000D_AÉp{_x0018_ÊÀ_x000C_Aìl ïO_x000E_Añ_x0015_ø)_x0010_Y_x000E_AãBèOÄT_x000D_Al·úÏV_x000E_Aò)Ð{vS_x000D_AÔa_x001F_½	K_x000C_ADC²_x0005__x000C_AVÊm@Hé_x000C_A·Çø@õF_x000D_A_x001F_KäU_x000D_A!ð°]c_x000D_AW¼éÃQ_x0019__x000D_A_x0019_Z_x0017_£_x0005__x000D_A6Kì­½_x000D_A_x0001_!ç@-u_x000D_A¬_x0007_ê_x0013__x000C_A¼_x0002_¨áp_x000F__x000E_AaÈ_x0003_u_x000C_A¤_x0011_ÎòÅÖ_x000C_A´HxþÏ_x0006__x000D_A¤³Ï&lt;nç_x000C_A_x000E_xP_x0001__x0003__x0001_r_x000D_A®HãjS×_x000C_AÅa}Fq_x000C_AõîGï_x0017_k_x000F_A¦2D¿7_x000F_A_x000E_w-_x0010_$_x0007__x000F_A_x000C__x0006_×à_x001E_ô_x000C_A_x0001_¹ñN_x000F_Aöt®ItT_x000F_A¡A_x001B_Ï_x000D_AA_x000E_þ¬ø_x000D_A_x0001_·+=¿=_x000E_A	_x0001__x0007_8Þæ_x000D_AàÜ±_x0016_	Ù_x000F_A6Î§¥_x000F__x0010_AÜ\j(_x000F_A_x0017_v_x0015_J×ß_x000D_Aç±9e×L_x000F_AÇAÁ9£w_x000F_Az=+ã#_x000F_A¼äs_x000E_vì_x000E_AnÅþ¥µj_x000F_AßHQW"ù_x000F_A_x0014_Fr Ë|_x000E_A_x001A_ØTtR¦_x000F_AcÂ]ô_x0003_õ_x000E_A¬gh&amp;_x001A_î_x000F_A¥¹ìþhG_x000F_A:_x0013_ð±)W_x000D_A_x0002_¨_x0018__x0001_Ò_x001A__x000F_A(ñö¯p½_x000E_A_x0011_&amp;_x0001_rK_x000E_A_x0001__x0002_Ø8a__x000F_AñÚ¨(¶_x000F_AôfÇñÙ_x000F_Aíq	¬qO_x000E_A)_x0002_~ðj_x000F_AùÛ¸_x0015_Xa_x000E_A¶_x000C_NºJ_x000F_A"Ô,_x0018_ês_x000D_Aß»_x001D_£Õ_x000D_AÕ_x001C__x0015_PP_x000F_AéÕÜ_x0007_n_x000F_ASõA·x_x000F_Aî%9Ø_x000D_A¬ö½Ù_x000F_AàÈ¯n_x001F_G_x000E_A§¼(ä_x001B__x000E_AqY¬	M_x000F_ASÌöÎz_x000E_AðTbÚ_x0003_B_x000D_Aä^Ïþ_x000D_A½Õ§Ä_x000F_AÙÚ_x001F_äì_x000D_A_x0012_f²_x000D_.q_x000D_Aþ5ó!_x000F_AØysk.r_x000F_A«na¯_x0006__x000F_A¼öH·#Á_x000D_AçÙò0_x000B_×_x000D_A_x000F_jTü¯_x000D_A&gt;_®_x001F_x_x001D__x000F_Aµ^#îÐ_x000E_A¢UhÚ_x0003__x0004_¤;_x000F_AÑ·Â È_x000D_AI_x001F_4¡_x0012__x000F_AðjóS(ï_x000E_Aõl _x001C_`_x000F_Afð?i_x000E_AlÍÏõ5¤_x000F_AÚ(Ôåu_x000F_AÖ°lm_x0017__x000D_Aá|Å*z_x0013__x0010_AÜ´±W_x0002__x0010_A(|_x0018_ÂÇ_x000E_Axäß5ö_x000E_A/öüþo_x000E_AF¼_x0012_."__x000E_A'ïS_x000E_AxÇ%_x0001_!¼_x000E_A_x001D__x000F_²K­_x000E_A*1â|_x000F_A±"æ«_x001D__x0010_AÌ_x0010_Ýb_x000D_AjR_õ·_x000E_ATïî±@_x000F_A_x0018_cÛ4_x0015__x0010_A|¥ßFÕ&amp;_x000F_AkÕÚ}_x0006__x000F_A:Gt2*_x000E_Aÿ_x0012__x0014_úl_x000E_ABÑdß_x000E_AìÌxºiP_x000F_AD2ñc_x0005__x0010_AÄ_x0018__x001C_$ _x0010_A_x0002__x0006_×Ô_x001D_kÑ_x000F_A^Àò®Ö!_x000F_A,¤ø+þ_x000D_A§_x001D_CÁ_x001B__x000D_A_x0014_VÃ¢_x001A__x0001__x000E_A_x0005__x0013_`ðÓ?_x000F_A}Î§í¿_x000F_Az¸_x000E__x0006_³_x000E_AÚãË_x000E_A_x001D_a3=Q_x000F_A§¿Ø`_x000F_A_x0013_æ×+{J_x000E_AëT&amp;_x000F_A¥_x000F_ût©É_x000E_A_x0018_&amp;F_x0003_´_x000F_A'ï²_x0007_ûè_x000E_A(âÐñ_x000E_AôÕ_x0018_÷Ò _x000F_AÁO*_x0003__x0008_t_x000F_AöQé	\Û_x000F_A.åeºáÉ_x000D_A¼ØÏÍzP_x000E_AÇïåe_x0004__x000E_A_x0005__x0002__x000F_/_x000F_A ûnych_x000E_AøV_x0002_I_x001F__x000E_A_x001F_,ÇÅ­_x000D_A]_x0005_¢_x001D_Xn_x000F_A_x0008_,?è_x000E_AÎxm§X_x000E_A°¦j ¬©_x000D_AªV_x0018__x0005__x0011_z_x000E_A_x0006_IL£,_x000E_AÃV_x0003_i#½_x000E_Aï_x0004_&amp;Þß[_x000D_Aq#¶bðY_x000F_A*´ Ô _x000E_AúI_x000C_ÛæÖ_x000E_A­Ét9¢_x000D_AÇ½¢ÅDI_x000F_AË_x0015_û'	Â_x000F_A4Ø_x001A_.Ð¡_x000D_Aaó_x000C_Õ¨ä_x000E_A_x0003_Ø'ä_x001F__x000F_A_x0012_^vÀ_x000F_AþÛ*÷¸Ü_x000E_AO_Ô£_x0012_¡_x000D_A&lt;.ë3Õ_x000F_AÏÐ_x0001__x0007_i_x000D_AtþbP_x0006_U_x000E_AÎÆDÿÇ_x000E_A¬aývç,_x000E_A8µò_x0010_ùg_x000E_A¨ú¼Ö¯_x000B__x000E_A¿Ó_x000E_A×(	hS_x000F_AýÅÏ_x000C_çT_x000F_A~?!_x000D_Aº_x0008_³_x000E_A_x0002_m"P+N_x000F_AÐP?0_x000E_AiZüÿÃ_x000F_Aí=wë¬_x000F_A_x0002__x0003_ë!`´._x0008__x0010_Aù4ÌÊG_x000E_A_x0013_±_x0003_Þ®_x000E_A_x0007_]NÝÇ4_x000E_A}ü£4³_x000E_AF½Õ_x0008_Ø_x000E_A_x001A_úéê_x000E_Aít_x0005__x000F_ï_x000D_AeUÞ&gt;n¹_x000E_A¬'{ê¢¶_x000D_Aîï¨äkÛ_x000E_A[â_x0018_­ÈÏ_x000D_A;Ý;÷{_x000E_Abz³_x0012_Â_x000E_AæökàÃ_x000E_A&lt;7ÛJ&gt;_x001F__x000E_AèglÒ6_x000E_AKéX_x000C_Á_x000E_Atæb_x000E__x000F_AÌìÂ½pÃ_x000E_AZJ Æ&amp;_x000E_A®o_x0013_§Y_x000E_A¯G=_x000F_AÏÑ©nÏU_x000E_A[¶¡_x000E_AÎ_x001C_¬kK_x001B__x0010_AÁ=	Ì_x000F_A¼,Æ_x0004_Ú_x000F_A«»SO_x0001_J_x000E_Ahº_x0013_£_x000F_AcÐ¸Ò`_x000E_Aãr_x0002_'_x0003__x0006_w1_x000D_A¶C#2¿×_x000E_An'Vp4g_x000F_A_x0007_©&amp;çéõ_x000E_A¾N5_x000E__x000F_A_x000B_"ëÒN_x000F_A2ÒFûÓ_x000E_AÀR_x000D_ú_x000E_ArÌ7?±_x000D_A­¡eu_x000D_AIÌºÎ_x0002_Ë_x000D_A`í©_x0001_È&amp;_x000F_A&amp;|DÞ²_x000F_A¬Ø÷ë_x0011_H_x000E_A+$_x0014_×QÁ_x000E_AHÊz]¦Ö_x000F_AÚ_x0013__x001C_½_x0008_Þ_x000D_Ai1_x000E_Üþ_x0002__x000E_A1·Ã_x0011_Æ_x000F_A_x0004__x000F_eUj-_x000F_A||4_x000D_A0MæÈ_x000B__x0010_A¶Ý¿ì}_x0001__x0010_AZÄ³_x0003_&gt;¢_x000F_A©Þ,8"_x000E_Ax?_x0007_­Î_x000D_A0è#o­Ö_x000D_A-_x0011_v:\_x000F_Aä°_x000F_¨µ_x000E_Aî_x001B_(ef"_x000F_AN\%p_x0005_Ç_x000F_AÀ´s"_x0005__x000F_A_x0006__x000B_5ò _x0003_¿_x000E_A.ºVM_x0004__x000E_AJÞÎZ&lt;_x000E_AjiR6_x0002_v_x000D_AeTè:=_x000B__x000F_Af}IK_x000B__x001F__x000F_AnèÒwò¤_x000E_Aï³_x0002_Þ+(_x000F_A_x0007_ø·_x0008_(_x000E_AånÙ­¤\_x000F_AÜ_x000E_IÖÆ_x000E_A! {Õ__x000E_AÚ6ü_x0001_:J_x000E_AL_x000C_÷ýÎ£_x000E_AêsS_x0003_Æ_x000E_A_x001F__x001A_ðB¡_x000F_AýZ	ÓPV_x000F_A¥wNÃ¤r_x000E_AkÆÁ:Ü{_x000F_Aô&gt;!_x0010_ _x000E_A_x0014__x0005_tÓë\_x000E_A_x0008_Ý#j_x000E_A_x0005_Ä:ÞÂ¿_x000D_A3ñ_x0007_ÍÖí_x000F_A«ÜÀ_x0001__x000F__x000F_Ane¡iì_x000F_Að|¯É_x000F_A)Gó_x000D_»_x000E_A~_x000E_½&gt;ð_x000F_Aá÷ì_x001C_\_x000F_A6Us&lt;_x000E_A¿T½_x0002__x0007_À_x000F_AdBãô_x0008__x000E_Azsg]q_x000E_AA:_x000C_e_x0005__x000F_A_x0008_ü\.¤Ù_x000E_A_x0018_¿M§_x000F_AðìY0UH_x000E_A_x0001_÷	_x0017_Ê_x000F_AP_x0004_AUÏ_x000F_ArEÞÙÚ=_x000F_AÑ ;Åjõ_x000E_A_x0006__x000F_Ù_x0014_¸_x0014__x000E_AàÁr_x001D_hÉ_x000E_A­_x0008_Ý¯_x000F_AË_x0014_ÒP_x001A_à_x000D_AL¤p¹.^_x000F_AØô²ÉÚ_x000D_A_x0005_`s_x0003__x0018_õ_x000F_A{Ö»Wç_x000E_Aÿä+_x0006_RÊ_x000E_ALç½¨^_x0002__x000F_Aç)í0z_x000E_A_x000E_qM_x001D_}T_x000E_A©+®û._x000D_A¼÷:}v_x000E_A±ßów_x0003__x000E_A½°íÅÇë_x000E_Aý½A`{_x000E_AÛL¨_x0003_q_x000E_A_x0002_åÕUém_x000E_AÃûÊ_x0015_c_x000E_A]aGA9_x000E_A_x0002__x0007_9Ò´_x000E_AÞ§¡ i_x000F_A¦õ=BÌ_x000F_AVIõ¾ªµ_x000F_AêÕ_x000D_ó D_x000E_A'öU=a+_x000E_A_x000E_°^½jÆ_x000D_A_x000B_àfZÏ_x000D__x000F_A~_x000E_FÎ_x000E_A_x0005_¼$¾ØÛ_x000F_AÒß-Ì_x0004_/_x000E_A^G_x001E_ßÚ_x000E_A¶e_x0003_N_x000E_A¹Æþ }_x0017__x000E_AÓ):&amp;_x0010_AíôQÌv_x000D_A_x0002_ªEZ'1_x000E_AG_x0013_ã×ó_x000E_A'µ_x0007_Â·_x000D_AªôÎ_x0012_±_x000E_A»)	_ú-_x000E_Aï39Xíì_x000E_Aí_x0001_¾È_x000E_AI;¡_x0004_~_x000F_AÙ·áv#s_x000D_ARõ_x001F_øï_x000F_A¥Äåí_x000E_Aü_x0014_ò±Ç_x0004__x000F_A[ë_x0006_ _x0010_£_x000F_A_x0004_|ÁM»a_x000D_AÕBø¼_x000F_AÎÿâ_x0001__x0002_Õ¶_x000C_AþÍÁý&lt;	_x000E_A~P=ëQ_x000E_AÈYÖ¢Ù»_x000E_Aà0Ü]_x000E_AB gHç_x000E_Akð2k\(_x000E_A¯ö!e_x001B__x0015__x000F_AÀ²8Áî_x0006__x000E_AxÂfmW_x000E_AGL_x001A_à_x000F_Aw3Ä`}_x000F_A[B}Ü	_x0010_A÷F*E_x000F_Aß6©9/U_x000E_Aþ!_x0005_´Ø_x000D_AjËÚ«¦ê_x000E_Aóòp_x0015_0#_x000F_A¤;JÑ_x000E_A~»[_x000E__x0011_&lt;_x000F_AÌCÈÀ_x000D_A,¹0¥;)_x0010_A¥_Üþ!_x0010_A_x001A_X_x000C_0¤p_x000E_A´h¡_x001C_	_x0010_AsÎIäHÌ_x000F_AN¤uèÓÝ_x000E_A#i_x001C_&lt;_x000E_A_x0010_1µÏ'_x000F_A,ÿåbë_x000F_A±ëÑL_x0001_ _x000D_A(èõQ;ù_x000E_A_x0002__x0003_ÿ_x0006_dI#Ä_x000E_A°Ý¥)_x0001__x000F_A{l_x001C_þ_x000B__x000F_AàxJ·Ë_x000E_AÙdª5Ë(_x000D_APsÒ_x001A_ÔS_x000E_A_x0013_bS_x0014_4à_x000E_ArMÅRIÝ_x000F_AgÒK:k_x000E_A{Y¼½_x000D_AO²&lt;&amp;ç_x000E_A_x0005_»¿G{m_x000F_A_x001E_ûËGý_x000F_A_x001B_aÑ¬xÆ_x000D_A{g:Û$¶_x000F_Aâý_x0011_Ü_x0015_3_x000F_A ö_x0007__x0015_©_x000E_AN¥¿Z{:_x000F_A7_x001E_Æ6G_x001C__x000E_A±_x001C__x0010_ÀÛ_x000D_A¥Æ«-_x0018_+_x0010_A_x0002_n xú_x000D_A¦Ð\_x0003_Ø£_x000F_A[ÇöPì\_x000F_A½»96_x000D_D_x000E_A þ_x0019_p~_x000E_A-ð KÀ_x000F_A-£W_x0007_`_x000F_A_x0013_ñê±Ö_x000D__x0010_AðM7±¢K_x000F_AÒpyÛM_x000D_AY¦³g_x0002__x0006_©q_x000E_A_x001A_BJ&amp;Ó_x000F_A­_x0016_R¬õ_x000D_A_x0014_Qæ_x0016__x0010_A#ú{_x0004__x000F_A§épÔÅy_x000F_ATûª#_x000F_AÚ_x0005_K¿F_x000E_AÖA®ª_x0014__x000F_AJÁ¨Á_x001F__x000F_AÃ_x0017_+_x000F_Ah÷Zä_x000F_AjhöàÅ_x000D_A_x0008_{Eu_x000F_A¦._x0003_"O_x000E_APMß+Á_x000E_A_x000C_y´(a¹_x000D_A_x0010_)|_x001A___x000E_AÜè¾(kÅ_x000E_AþdAñË_x000E_Aýf_x0003_o£_x000E__x000F_A&gt;"úk×%_x000E_A_x0006_ü/_x000E_b_x000F_AàP«ðß_x000E_AD_x000D_|Xk$_x000F_A¨!jÄ~Ä_x000E_An?&gt;ö_x0005__x000F_A¡ÖÄ_x001B__x000E_A_x000C_À_x001D_ F_x000E_A_x0001_öZÆ:_x000F_AXJ	_x0007_!_x000F_A¤¿þÕ_x0006_¾_x000E_A_x0004__x0005_+IM7W_x000E_A¼þ,Ça®_x000E_A_x0014_ÍJcÌ_x000D_AÔH¦_x0008_³¿_x000E_Aèa7c_x0004_¨_x000F_A¿Ùf_x0010_E_x000D_A¶ÁbûF=_x000E_A_x0001_nåP_x000E_Aª%ºÝ_x000F_A*]a_x000F_AÎDK¾î_x000F_AÎ®&lt;dI_x000E_AØpkùb_x000E_Að¸s#v5_x000F_AØ_x001B_µHÝ_x000E_AÈþ&lt;ô'ã_x000F_A_x0002_7sZ_x000F_AÊ_x0012__x0017_e_x000E_AHBàîfÈ_x000E_A=Y_x000C_¿3×_x000E_Aê9 »Ó_x000E_ADò_x000E_¢_x0003__x000E_Aê0ë«¶_x000F_A Çð»Ì_x000F_A°ää¿|x_x000E_AifÖÇf_x000E_A_x001B_ÓAª_x000F_ß_x000D_A\UËµ£_x000D_A»!õÔ+_x000D__x000F_A~ý_x000C_kb_x000E_AÑ?Á_x0015_ë_x000E_AS*ôw_x0002__x0004_9_x000F_A¸_x0019_ ô _x000F_Aµ&lt;_x0004_âl_x000F_Aþ{ªÐ_x000F_AßÑa«g_x000F_AkûAÁ0x_x000F_ApN	V3Ú_x000E_A´É}å_x000D_A¼O°Zå_x000D_A|J:æðG_x000D_AèÇ7L_x0012_µ_x000E_AOÇøãg@_x000F_ARJ_x000C_/¬é_x000E_AÅð7Â6_x000F_AQßR#__x000D__x000F_Ag_x0011_ÓÔQ&amp;_x000F_AyÅ%_x0003_o_x000E_AÂL®_x001C_(Ç_x000D_A·k_x001F__x0019_O'_x0010_A7P9ºad_x000F_Aóßw="ü_x000D_A|_x0014_þ©_x000D_Ad__x000E__x000E_A_x0006_áâ­V_x0014__x000E_AúcðFÇ_x000E_AÃa_x0002_Ï_x000D_Ap¹7¤[_x000E_A\°`H½!_x000E_A_x001A_%_x0001_ëh_x000E_A2QIvd_x000E_AAÅè(}_x000E_A]¬¥º&lt;é_x000D_A_x0001__x0003_Ô_x0017__x0003_Ö_x000E_AHi_x000E_;¿_x0008__x000F_A/ßà_x001B_d_x000F_ABDyU~_x000E_Ab_x0015__x0007__x001A__x001B__x000E_A÷lÆûk_x000E_ATí¨q_x000F_A&lt;KÉÂÎ_x000E_A+kzþM½_x000E_AøÓÝF_x0003__x000F_A@Æé1_x0002__x0008__x000E_A_x001E_Ë_x0017_C_x0006__x000E_AÔ¤WÇ½_x000F_A5õ¤s6i_x000E_A_x0017_ÿLÊ_x0016_Ò_x000D_Aü|ëkPþ_x000E_Aø}&amp;_x001A__x0010_g_x000F_At_x0007_ÈsU _x000E_AzdÓ~Q^_x000E_Ag(	{_x000E_AÌ¼Á¨_x0007_}_x000D_A¢^RFjó_x000E_A©ñÒ_x001F_z_x000E_AµçsT°_x000E_A*ÒÏQó_x000D_A.NâÿKð_x000D_A	uí&gt;»_x000D_AÆòé·\ï_x000E_A'0¸_x000E_Ar_x000E__x001D_dÄä_x000E_A_x0010_W_x0010_`#_x0013__x0010_AüÃÑ_x0004__x0008_&gt;ÿ_x000E_Að¿S?_x0003__x000F_AVámëÔ_x000E_Ag%_x0004_´#_x000F_Aà_x0006_v¡_x0007_4_x000F_AKíãêi¦_x000E_AØpípÙ_x000E_ASþ_x001D__x001B_ö_x000D_A_x0007_gjW _x000F_A§ú_x000F_Sµ_x000E_A*ú¡gË_x0005__x000F_A4û&amp;&gt; _x000F_A&lt;R_x000F_L}_x000E_A-Ôø_x0006__x000E_Aå¼¦ò±_x000E_A£tç\÷_x000D_AæÊk~2m_x000F_Aì¨²XqÃ_x000F_A7èÎÜ_x000F_AQ·îH¸_x000F_A_x0004_tÉQ_x0001_ý_x000E_A®_x0010_üEÉ_x000D_AG\¼pì_x000F_A¿ÇtE_x000E_A9ÿpÍ{¹_x000D_A²ÿ51Í_x000D_A_x0002_K_x0010_X_x000E_A¡	Ë9KØ_x000E_AÂ_x0004_ê'_x000F_AÂ&lt;âPb!_x0010_AÄc÷_x0015__x0007_l_x000D_AÒÔüu_x000E_A_x0001__x0002__x0006_Iáç_x000F_ApÝ »ðH_x000F_A ©+4_x0006__x0010_AÌÝÁ_x001D_y_x000F_AÔ&lt;A_x000F_A_x0011_[×)\_x0004__x000F_AÂzÉYýÄ_x000D_Ab_x0017_=æyÝ_x000D_A&amp;bò_x000D_A:«_x001F_¸_x000E_Aý 	¹G_x000F_A(~Q0K_x000F_AWþé _x0015__x000C__x000E_AÀ_x0004__x0003_ÑR_x000F_A	Ë_x001C_üm_x000C__x0010_A¾\fFh_x000E_Aù,;_x0007__x0015__x000E_Aöa_x001F_;$Y_x000E_AwB_x0013__x0013__x000F_Aø&gt;_x0018_A_x0013__x000F_AùÀ¢_x001B_AÂ_x000E_A0ë Rç_x000F_A_x0014_ù¬¸Û_x000E_AZÝ«_x0018__x000E_A2_x0015_wp´_x0019__x000F_A±j¨MH_x000F_AU©@9_x000F__x000F_AwqÚ_x0011__x0008_e_x000E_A$_x0006_%vb_x000E_AhjÉnD_x000D_A_x000C__x001B_põ$_x000E_AWÌ_x0004__x0001__x0007__3_x000F_A0%ïZw_x000E_A´¿+ÔM_x000E_A/sé&lt;B_x000F_AL0ô&amp;¤*_x000F_A¨Åü¹µ_x000D_A¼pFr_x0005__x000F_A42&lt;_x001D_Ó_x000D_A_x0015__x0006_úìã©_x000F_AÄñöt_x0001__x0010_A_x0019_yy_x000D_Aþ_x0016_GVuy_x000D_A_x0003_	bEÀ_x000D__x000E_Aê_x001B_5#Ë_x000E_Aí2_x0006_xe6_x000E_AZS_x0014_¶e_x0010__x0010_AöÝ¬_x0011_m_x000F_AÄ'qÙ_x000D__x000E_AËÌYfjý_x000E_A_x0017__x000D_î=èf_x000E_A_x0004__x000D_zçÜ_x000E_A_x0002_¢_x0014__x001A__x000F_AðqxXl_x000E_Ag¾¤ºki_x000F_A¨9"ú_x001F_²_x000D_AÉ_x0006_|]_x001E__x000F_A_x0004_wh¼_x000F_AÆ*õ!7:_x000E_AõÅQ£²_x000D_AØóCé¨·_x000E_AM+_x0002_&gt;_x001F__x000F_AAks_x000E_A_x0001__x0002_:´®îj_x000D_Ar_x001F_)Ïõ[_x000F_A_x0010_CÔ_x0011__x0016_A_x000E_A4ÈºÖ_x000D_AÀýjg_x000F_AÔ»ò)û_x0017__x000E_A¦·_x0019_Ú_x0007__x000F_AWXñà]C_x000F_AS_x000B_ú%_x000E_Aè¾¶õìp_x000F_Aïb'Ï_x000E_A_x0002_)º]3_x000D_A¥&amp;xº _x000F_A£_x001C_DQh_x000F_A½§²\{¨_x000E_A_x000C_M_x0012_*÷³_x000E_A²°_x0004_¹_x0017_d_x000E_AÆTÂ¶_x000F_AöAèxR_x000E_AjJÿ+7»_x000D_AdÌB_x0008_}ê_x000E_A{¤ë1´_x000D_A"âÅA_x0001__x0010_AÜÌ Ú_x001C__x000F_AÎObV_x0017__x000E_Ad¯_x0002__x000E__x000F_Ag´X§û_x000E_AÍ.ôñ_x0015__x000E_Aø÷è¥1û_x000E_A_x0012_¡¥5$_x0010_A_x000B_QÉÙ]Þ_x000E_A%_x0019_|¤_x0004__x0005_ze_x000E_A"__x001E_¥u_x0008__x000E_A_x000C_FÁýô_x000F_AuþI6p/_x000D_Ad_x0015__x0013_o_x0016__x000F_A`_x000D_=u¸_x000D_A40uØÌ$_x0010_AqqÒ_x001A_Ì,_x000F_A½À_x001F_;_x0012_Å_x000F_AÅ7vg_x0016_H_x000E_Aï(:\õ_x000F_AÓ_x0001_LØ=ü_x000E_AêjºmùØ_x000D_A&gt;qhÿ _x000F_A(ºßüØ_x000E_AºÕ7_x0001__x000E_AZeIï£­_x000E_A PÇkF_x000D_A±Å&amp;&amp;_x000F_A´²_x0002_º_x001D__x000F_A_x000F_8_x0002__x001C_¨_x000D_A×Uï¿_x000E_A1kë"À_x000E_A_x0007_S¦"ó|_x000F_A#k_x0006_4¥_x000F_A_x0003_çã'_x000F_A_x0019_Êõj_x000E_AÄÑ=Ò_x0003__x000F_ASÑ¸ê_x0011__x000E_AR­x]N_x000E_A81kâå_x000D_AÁ¦ºNÛ_x000E_A_x0003__x0005__x0010_ðá_x0010__x000E_AáØ0*Tó_x000E_AáT0(ô_x0004__x000F_A_x001D_åuVa_x000E_A_x0010__x0002_´¹	_x001C__x000F_AFf^Üd°_x000E_A¡%¢V_x0017_X_x000F_AÒò_x001B_ëê_x000E_AÍ£ë°_x0008__x000F_A¹Ð_x0007_´»Ê_x000D_AMÊ)&amp;._x000E_A/RÚ²x_x000E_A_x0018_­¿ýýæ_x000E_A¾Ú.ñ_x000E_AÌÁúEls_x000F_AÓ_x0017_ú_x0013__x0019_]_x000F_A×W_x001A_`_x0001_H_x000F_Aò_x001D_H_x0018__x000E_A«_x0006_y!È_x000F_Au_x001F_é4 _x000E_A`+1ît_x000E_A3b0_x000F_A~vÖ×1_x000F_A|½;ÕU¨_x000E_A#_x0011_a§_x0005__x000F_AÚs_x0007_G]_x0005__x000E_AÕÈ¿µ_x000F_AbÝëÅö_x000F_ARò¡@-_x0018__x000F_A3NÆÈw«_x000D_A_x001E_ªd_x0008__x000E_A~g_x0019_ü_x0003__x0005_7x_x000E_Aö§_x0001__x0002_mÕ_x000E_A3Ý@·&lt;_x000F_Aókà_x000C__x001C_ê_x000E_AYp¢)Ê_x000F_AQ_x0015_=J&lt;_x000F_AÜ_x0015_¥_x000F_Að~ñ._x000E_At/) J_x001A__x000F_A¨_x000D_G_x000E_/Ê_x000E_A¯òm	_x000F_Aæéd5:+_x000D_AÛì0_x0004_K_x000D_A_x0018_*å B_x000D_ASt{Q:¦_x000D_ARFÐ_x000E_AYV'-_x000F_A¼_x0012_"£Ë9_x000E_A7òw,`t_x000E_AAZ¾«¡À_x000E_A!Ä4&lt;_x000F_A2_x0015_jÔ«_x000F_A_x0001_Þ_x0015__x000E_ÜK_x000D_A_x000F__x0002_Ëç_x000E_A*©Çq_x000F_A©8xûVY_x000F_AhcGå&gt;_x000F_A]}%ç#_x000D_A&amp;üuz\_x000E_AMW³c`_x0007__x0010_AÓÚ_x0005_ÆßW_x000D_AUµÆ­_x000D_A_x0001__x0003_J¨pZÿ_x0016__x000F_Að_x0002_ê_x0001__x000E_A¬9Ä»Ua_x000F_A_x0016_&lt;_x0016_­_x000F_AÃ:Ã]_x000F_AÛ;¸PË_x000F_As *@^_x000E_Aß'Ï$JD_x000E_AZçôÝ_x000F_AæÎ=h»3_x000E_AÉÅvDËZ_x000D_A_x000B_Z¹_x000E_4_x000E_AE¸_x000F_É~ø_x000D_A_x0013_	½_x001C_Í_x000E_Au)=Ö_x0007__x000E_AþdÌþ(_x000E_A_x000C__x0017_5Ç_x001F__x000E_A½|_x0008_P_x000D_Aü_x0019__x001F_Tß_x000E_A3Õb_x000E_Aá-õéÒ_x000F_AË&lt; ö_x0012_´_x000D_A_x000E_3Ã­Pç_x000D_A0Û_x001F_¦_x000E_Ab_x001C_½eÉ_x000D_Ae_x0019_=+ÒÆ_x000F_ACà_x000E_©_x0010__x0010_AV£Þðö­_x000F_AJù÷âÂ_x000F_A?éW3_x000D_A_x001C_t»ï_x000E_A8ÿÛ_x0018__x0002__x0004_ÔÞ_x000F_Aßög_x0005__x0015_Ò_x000E_A'é1_x001E__x001B__x000E_AÑ_x0013_=;¹i_x000E_A_x0018_/ÔÂÕ_x000E_Aè]Û_x000D_c_x000D_A\B¢a_x000F_A ¬jM_x0003__x000F_AËxNn_V_x000D_A _x0008__x000F_A¼ïA$æX_x000F_A_x000F_³W¬3_x000F_A§AÂ_x0008__x0010_A®z3r¿o_x000D_Az)a_x0015_ð_x000C_AøST_x0016_s_x000F_A.°µe_x001C__x000F_A¿*_x000F_ë%_x000F_Aôx_x0006_+úP_x000F_A{i=V_x0006_Ö_x000D_A¶úcå9_x000F_A_x0004_RÜ_x0001_@_x000E_A×oõhê9_x000E_A_x000E_#ôk_x001C__x0010_AÆ®ß×y0_x000F_A _x0018_¾:æ_x000E_A¯!_x0008_9f_x000D_AËHÃ!,_x000E_AÚ²í¬¾_x000E_A_x0008_5Â_x000E_è_x000D_A_x001D_o6F_x0019__x0019__x000F_A%	_x001D__x0003_ì_x000D_A_x0006__x0007_ôøô»¡_x000E_A_x0002_g¸É¯_x0004__x0010_AèÖ4`_x000F_A§BrPÕó_x000E_A¬A'Þ#Û_x000D_A_x001A_F_1y&gt;_x000F_AÛ¬m_x0006_æc_x000D_A_x0005_úÕû_x0003__x000E_A7é©¡â_x000D_AOy	ªM_x000E_A_x0008_ynÇC_x000D_A_x001D_Ñ3µt_x000F_A_x000C_ßºu_x001C_¬_x000E_Aì(ýñõL_x000E_A+ÙÎ_x0001_õ_x000D_AB¾YèTÎ_x000E_AÆÑ_x0008_Í_x000D_Aº_x0006_6Ð_x0005__x0010_A_x0016_!rFi_x000F_AªÓð·`×_x000E_A(\ËËó_x000F_ABÊÃ£_x000F_AïÌCy&amp;Ô_x000F_AÞJ_x0015_Ä­Ò_x000E_Aã²P³¼_x0012__x000D_Afãí_x0001___x000E_A¸_¨LY%_x000F_Aàè1 %_x0010_A¤.²âG_x000D_AÆ*_x0008_+²_x000F_Aô:_x0006_rýÞ_x000E_A`&gt;_x0001__x0001__x0004_¨÷_x000D_AãPrMa'_x000F_Aû±AeÔ6_x000E_Aõæ°_x0004_¢_x000E_Aõ_x000F_Y°|£_x000D_A¿®¾P7_x000E_Ai_x0002_¯z;_x0011__x000F_AeùÛ_x000E_¯_x000F_AUSÍOÖ)_x000F_Al-Z63_x000E_A_x0002__x001F_:ë¶º_x000D_Aa_x0006_(É_x000E_Aéu_x000B_\¤(_x000F_Aò]EòÇR_x000F_A Ì5¼Æc_x000F_A¥âÇbg_x000D_AkÍÓ_x0015__x000F_A£.úV)æ_x000F_Aä_x0001_ÊÉi_x000F_A âJ_x001D_èâ_x000D_Aôßþ&lt;D¡_x000E_A9_x0013_¾_x0002__x000F_Aõ_x0003_nº_x001C_O_x000F_A[;±®H_x000E_A_x001C_S®m±_x000F_AëþÁõ_x000E__x000F_AvÍ¥ÇW¤_x000F_A\È\·l_x000E_AÊ:Òâ@Û_x000D_AÄ`)	r_x000F_AÁj}½&lt;_x0010_AàÜùU	_x000D_A_x0001__x0003_HqÎÔk_x000E_A¤XË9Õ_x0006__x000F_A9Ð µñ&lt;_x000F_AþëPM"_x000F_AÃ`~ä_x0008__x000F_AÎFÔû_x000B_g_x000E_A-/îûzo_x000F_AÉ_x0017_»_x000F_AVI_x000F_ò´_x000E_A_x001C_sªQLä_x000E_AkRþ_x0004__x000E_AÝÊ¸k_x000E__x0010_A_x001F_Ç8_x0019__x000D_A¥^¦=é_x000F_AÃFÎ¾_x000B__x000D_A_x0010_EÎýÏó_x000D_ANüØ«r_x000F_AsÚ¯¹þr_x000E_AãÂ8¢×_x000F_A=ûh(¬_x001A__x0010_A_x0002_¬è0_x000F_AºlßvO_x000F_A$çj§2_x000E_AO_x0018_Y_x0003_*_x000E_A)+_x001E__x000B__x000C_Ä_x000D_Aú3c(Ì^_x000D_A)$*_x000E__x0001__x000F_AfÁ/h7~_x000E_Aâ;Ç*_x000D_ò_x000F_AèeÐ_x000D_AicXÝ¹à_x000D_As¤_x000E__x0003__x0005_CÖ_x000F_AW66Ð_x000F_A²¬Töv_x000F_AÐ*=®ü_x000F_Aöó_x0001_\_x0002__x000F_A_x0015_Xè_x0004_ë_x000D_Aî¡â³lB_x000E_A:Ì$5_x000E_AS£ï¸µö_x000E_A_x0012__x0007_î_x0004_Úµ_x000E_A	â_x0004_¦kM_x000E_A¢fSøòý_x000E_A§¿_x001C_=O¯_x000D_AçòÁ_x000F_Ì_x000D_AJGËzÖô_x000F_A)~E _x0015__x000E_A\ØZ_x000F_j_x000F_AÓ_x0005__x0016_T_x000E_Am#1_x001C_Ù_x000D_AËÈqÛ¿f_x000F_A:ç_x001C_9_x000F_AÍx,è_x001E_e_x000F_AQE#ù_x0007_°_x000E_AZÇß)l_x000F_A¶Þ#Å&gt;_x0001__x0010_A_x0014__x0014_Í¦I?_x000F_A_x0019_7¿VÊÁ_x000D_A¹¾Ûj»W_x000F_A0WC®£h_x000E_A¢c+×V_x000F_AÏôàò_x000B__x000F_AÞ_x0002_o.$_x000D_A_x0001__x0003_·hqí_x000E_AÎrFÒg/_x000F_AwÊ	§°_x0001__x000E_A´_x0008_É_x0006_æ_x000E_AË~y_x001B__x000E_A|;_x0007_Úº_x000E_A_x0013_AF_x0003_k_x000F_A2¼é-¾ü_x000E_A¤´!=þU_x000F_AY|!}Îé_x000E_AÏ¤Ôó&lt;_x000E_A_x000D_Õ(]_x000F_A`­_x0002_ª?_x000D_Al_x000D__x0013_²ú_x0010__x0010_A:æÔáÛ_x000E_Aç^pyº_x000E_A(ç(_x000F_A_x0018_¾Pß_x000D_AP3ì!_x001C__x000F_A_x0010_DMñ=§_x000E_A8ØÆÚ_x0003__x000E_AUí_x0019_ú_x000F_Ané1%æ§_x000E_A_x001D_Ä~º_x000F_A¦IT¤D_x000E_AWÇå_x001E_£9_x000F_A8 MÄ`_x000F_A^¯¢äîì_x000D_A¸|_x000B_ô_x0011__x0010_A_x0017_q_x0002__x0010_A_x001C_¦n­_x000F_AnV_R_x0001__x0005_»u_x000E_AiþÂÒ¬_x000E_Aì3xéþ_x0010__x000E_A_x0005_ðÔ}_x000E_A_x0005_×ÑEÔÅ_x000F_AeJS2_x000F_A²ìOx=Y_x000E_A=6Þ»Xñ_x000D_A¦Öeþþ´_x000D_ApFºUÚ_x000D_A(UeB÷÷_x000E_A2í'ø¼õ_x000E_Aíº¨_x0011_P_x000F_AlÉ¨0r¼_x000D_A1¹¶D#ö_x000C_AÒZY+0ê_x000D_AÂõá)3_x000F_AlWh%A_x000F_Ad"&lt;âÊ_x000E_AEõÅ«_x000F_A_x001A__x0001_&amp;tì¸_x000E_A_x0007_û8x}¬_x000D_AÓ^&gt;o_x001F_Ú_x000D_Aì_x0002___x0002_÷¹_x000E_AÆáMª_x000D_A'|!_x0015_ê_x000D_A2W¬_x0003__x000D__x001D__x000E_A_x0005_n¤B0_x000F_Ap·_x001B_ó©«_x000E_ACÝ_x0004_5ý__x000D_AÝ?Mm*_x000F_ATÍåÅª_x000E_A_x0001__x0002__x0007_ç¿*7_x0016__x000F_AÒ_x0014_´'+_x000F_AØ_x0002_åÄÖK_x000E_AhÊWßÔ_x000F_AB]_x0017_R;_x000F_A&amp;G-_x000C_å_x000F_Aöh×_x0012_S_x000E_AVü½@û{_x000F_A&amp;_x001C_Wà_x000D_A4J_x001C_^b½_x000D_A_x001B__x001D_N_x000B__x0010_ADì¯_x0008__x000F_Aó&lt;2K¼t_x000E_Axd_x001D__x0007__x001D__x000F_A_x0012_~I-¦_x000F_A	E?àÊ_x000E_A²@?_x0012_"r_x000E_A[i¢	_x000E_AÕáÁ=½_x000F_A|i£_x001E_³±_x000E_A±)óÇçä_x000D_Aô.ÃwlR_x000F_A_x0018_k_x0015_NÞ_x000E_AªÿÌL_x000D_¾_x000D_A-¥º#þJ_x000E_A+5{_x000C_¬è_x000D_A3gÄ!÷z_x000D_A_x0016_ó_x000B__x000D__x0004_Ñ_x000F_A}nÅã¨_x000F_AëT6KÂ_x000D_A`¬@6éÂ_x000D_AÂ#«Ô_x0002__x0005_Î¤_x000F_Aã]Þ²±_x000D_A·F°9ô·_x000F_A_x001A_6	ó_x001E__x000D_AnØÂ^ó4_x000F_Ar¤AX\_x000E_A5óüÆX¾_x000E_A{Eè_x0011_åÓ_x000F_A_x000B_ñ²C?¶_x000D_A,C\ª_x000F_A"ê.äëã_x000E_Aôj©4U_x000E_A¬Î°G¹_x000E_AÏ9_x0013_Ó­_x000E_A¬ª¾-_x0013_f_x000E_A8ý_x0013_l¹_x0004__x000D_A,Ä_x001E_½5_x000F_Aÿ«B_x0003_¸_x0007__x0010_A¶{å³[¦_x000D_AR0_x001A_´¥_x000E_And5rL7_x000F_A_x0008_óE`D_x000F_A_x001F_ôÖ}_x0005__x0010_ALñ_x0018_º4_x000E_AJø1_x001E_yå_x000E_A3_x000C_ð_x0011__x000F_A_x0001_×_x0019_g S_x000F_A/ià¯ý_x000D_AÝ9_x0013_Ô Ê_x000F_AXG{®_x000E_A_x0004_@_x0002__x0014_CE_x000E_A0v¿9ëà_x000E_A_x0001__x0002__x0005_°Dæ_x0004_û_x000E_A&lt;R6v_x000F_AÀ1é	Î§_x000D_Aå_x001B_ÀBtm_x000E_A:Ùtý\_x000E_AêÊ¼"_x000E_A_x000E_$_x0005_c{º_x000E_A×7_x0016_|£_x000E_A²%o«5_x000D_ArÊ×7_x000E_AºÊØ ÛÈ_x000D_A]+V²O®_x000F_Ao¯,NÔM_x000F_AR1Ô(M_x000F_Aú6Ig.v_x000E_A_x0014_¦e¹öá_x000F_AÈ%æüÙ_x000E_AUPµèD_x000F_Ao8`	ì_x000E_A}âß°_x0012__x0007__x000E_A*oë'·_x000E_Ah_x0003_½iæ_x000E_Aj|`ë½Ì_x000E_APìF,·$_x000E_At_x0003_ï«_x000E_A¬ño_x001D_&gt;_x000F_An:F&lt;È_x000D_A_x0017_àáZ_x000E_A»72ûÑt_x000E_Aë2_x0008_}ý©_x000D_ASu+,Å_x0005__x000E_A¬þL¼_x0004__x0005_2H_x000F_A_x0016_Å;_x0013__x0007_×_x000F_AÚu0T_x0004__x000E_A±é+_x0008__x0003_¹_x000D_A^Cñ*_x0002_Â_x000D_Akê»­&lt;D_x000F_A{wúbï_x000F_A&lt;_x001F_cËÓT_x000E_A¾;h)ß._x000F_AÒ_x001F_[6í_x000E_A_x000D__x0012_&amp;_x0007__x0004__x0010_Aóv(_x0015_·_x000F_AÆ_x001A__x0001_Kã_x000E_AY¥öF0_x000E_AµçfnÀ_x000E_Ai±_x000F_¬À¾_x000F_A²G_x000F__x000C_;_x000E_A7¼iíÍg_x000E_AM§¤Pj_x000E_A'±_x0017_i®_x000D_Al+{3°_x000E_A¾Ígúã_x000F_A*¦o:_x001F_j_x000F_AFjFÈ¯ _x000F_AúN50'ã_x000D_A±_x001A_?X&gt;l_x000E_AùOZ½&gt;_x000E_AØ½G5._x0010_A?¡¸Å&amp;¶_x000E_AañqX_x000D_A0Áç&gt;._x000F_AÙ_x0013_½û_x000F_A_x0002__x0004_$Æ ·ÃÌ_x000E_AU_x0014_ò+_x000F_Aº5$Ñº_x000F_A7_x0007__x0019__x000F_A#n_x0010_Y¢_x0017__x000F_A_x0018_2{¨_x000F_AVæñæÑ}_x000F_AMíYÓÜ_x000E_A_x001A_"jzgl_x000D_A-°tÞeG_x000E_A_x0013_h¢_x0018_â_x000E_A¾ØD®ÞJ_x000F_A_x0003_®·Ý^c_x000F_A°lP/¿_x000E_AöÏæ/É_x000F_AöG_x0015_	}_x000E_Aæà`Ä_x000E_A51_x000B_²ú¡_x000F_AÁÅîì_x0002__x000D_A5#qÁ{Z_x000E_AîÅÿ_x001C_:)_x000E_AÜbÀgU_x000D__x000E_A½_x000E_AÞÌ×7._x000E_A_x0019_9ýa)£_x000E_A°_x000D_VµI_x000F_Aø²_x0001_BvÁ_x000E_A~æ_x0011__x001D_jn_x000F_AÂ(ÐÙ­§_x000F_AÕB),Õ_x000E_A_x000D_ûóÓXÀ_x000F_Af+««_x0001__x0004_á_x000E_AÇ"Îªv_x0002__x000E_A@z@zó_x000D_Aa%ÖFñ®_x000F_A #"¯E_x000F_AcÂs?õ_x000E_A_x0011_á_x000E_AX±àN^_x000D_AÓ@T_x000F__x0010_Aã^±ß1ï_x000F_AÂ_x0016_N¬_x000D_A_x000F__x0012_?_x001A__x000E__x000E_A&gt;'ÅÇ_x000E_A¸QòDî_x000D_AºR¡le_x000F_A²·Y8_x000F_AR©Ê_x0002__x000D_AôÀa_x000E_Aó_x0017_y(_x001C__x000E_AÙ7_x000C_|n_x000E_A©/Ú£W_x001A__x000E_A_x0003_¨ÙÍÐ_x000D_AüÅ M"_x000D_A"¦p¥Ào_x000E_Aù(J_x0003_º_x000D_A¦_x001E_Ö©#_x0010_A¹_x0002_ÓÞF_x000F_AÅOv_x0006_û_x000C_AvLM_x000F_AØÛ%´	_x000E_AL_x0012_¢¼Ø_x000F_A?Å-5WÂ_x000F_A_x0001__x0002_4³¦%§n_x000F_Ama_x000E_Ì¤_x000F_AúÈ_x0014_ÏÈ~_x000F_AM¸_x0013_6_x000E_AÇÀ¯ù"_x000E_A ?_x0004_l/_x000F_Aµ_x0013_(Ñú_x000E_Ay1WÝ¥_x000F_A¡Êv_x0005_ÔÌ_x000D_A_x000E__x0010_×²­ì_x000E_A_x001A_Üñò8_x000F_A_x000C_Aæ_x000F_~¼_x000E_A!R"È·_x000F_Aþù_x001E_)_x000F_AïVÃ_x0008__x000E_A¨ ®VW_x000F_Anb´_x000D_A¦_x001E_Ï_x0005__x0011__x000E_A«·}æk_x000F_AñÎõ×g_x0007__x000F_A×")ïL²_x000E_A½_x000D_¥~0_x0010_AÀ*¿íz_x000F_AÄâlD_x000F_AN¦aQñ-_x000F_AY*o)_x0012__x000E_A]³,_x0015_f¬_x000F_A÷±Þxà_x0014__x000F_A_x0002_átVÿÀ_x000F_Aw¬¬@Âs_x000E_AÀ8 ã¾í_x000E_A^¬k_x0001__x0002_`º_x000E_A`OLKt_x000D_A_x0011_4*Gw_x000F_AÜj_x000F_?ðO_x000E_AFÎñ:Î_x000D_Aâ#ô¥ô_x000D_A_x0014_N'¯ñÓ_x000E_AjÔtvH_x000F_AJV_x0006_ð_x0014_Î_x000F_AÃ8X,_x000F_A!9qäÓL_x000E_A³&lt;Ù« »_x000E_AÝ_x001B_Lº»_x000F_AÒNb £/_x000F_A4__x000E_uÅÏ_x000E_A_x001F_6z_x000E_Anµ8&gt;_x000E_AÚ0:SÓE_x000E_Aæ!jæWs_x000E_A_x001F_ß~Ù~_x000F_A_x001E_Ù_x0013__x000D__x0010_AN_x0017_^¼°Þ_x000D_A¬GÑkÅ_x000E_A¸¥Éð_x0019__x000F_A7½Ïf&amp;_x000E_AëÁÄ&lt;³_x000D_Aý_x0003_m·n,_x000E_AÂI_x0019_OÆ¦_x000E_A£k _x001B_Ê_x000E__x000E_A_x0014_&gt;_x0013_s_x0016_å_x000E_A¥_x0019_7Ë_x000D_AÜ1±c#u_x000E_A_x0001__x0003_íø*th_x000F_Al§ý_x000C_AÍ*»æÃ0_x000D_AÊ¥¦_x0018__x0010_AÞ+x/*ô_x000D_AO 6Ö½Í_x000F_A¯_x0011_´_x0015_¾ø_x000E_Aí0m\í_x000E_A_x0006__x0008__x0011_ªG_x000F_A"&amp;[ÜQ_x000F_A'UMbÒ_x000E_Aéûw-á_x000E_Ax¹Æî5_x000E_Aõ`ø_x000F_Aé'Ì­2Ë_x000C_A]CoX_x0016__x0010_AÇ+¼×_x000E_A$'ß1è_x000E_A'57ÖÀ_x000E_AiÁ§û_x000D_AÇÐ¦ðÛ_x000D_A×êùD_x0019_&gt;_x000E_A_x000F_¬k_x001E_&gt;»_x000E_A_x0011_º_x001F_s_x0002_þ_x000E_AÇÆÓw_x000E_A7íØ¦H_x000E_A¥Ý_x0010__x0006__x000F_A_x0017_qÄ6ú_x000F_A_x0017_/_x0016_ÅÁ_x000E_AhÃ+¡ß0_x000F_AeMñ&gt;¥_x000E_Aû÷+å_x0001__x0006_¥_x000D_A_x000B_.2_x0008_î_x000E_Aã4~_x001E_Ã_x000F_AÏ!üüÜ_x000E_Að)VÀB_x000F_A_x0004_oô÷R_x000E_Am_x0005_ÆK_x000D_A_x0008_»_x0019_K*¯_x000E_Ad_x0012_4,_x000F_A@Â¹éq_x000F_AÌ¼s_x001B__x000F_AU¾r_x0007_Ô_x000E_A_x0007_ag\_x000E_A_x0004_E_x0007_iÂ_x000E_A_x0015_xP2._x000F_A·_x0010__x001D_i:)_x000D_AF_x0002_Í_x0018_dp_x000E_A_x000C_ #0t_x000E_Aã=ÞpÂ_x0003__x0010_A¯¼£Åî'_x0010_AÅØÁçc_x000F_A_x0018_uâ&lt;âð_x000E_AìÐ_x0007_öE_x000F_A0òÐÈ_x000E_A)×ÍíÏ_x000F_AFØÎmWÜ_x000D_A_x000E_M'4ë_x000F_Am×â_x000F_AHú_x000E_Æåû_x000E_A«kñ _x000E_Aä¥Nr_x0019__x000F_A±_x0011_þ_x000E__x0015_£_x000F_A_x0001__x0002_üz&lt;ï.û_x000D_AÜõßuúý_x000D_AÎ_x000C_Ãï¥Q_x000F_Aïñ1._x000E_A_x000E_À-'I2_x000E_AâY{&amp;-_x000D_AÝ9¿e_x000F_AmßFøÜ_x000C__x000F_APEá¥_x0008_x_x000F_AÍòíþÑ®_x000D_AaO:-è@_x000E_AÖ©_x0015__x001C__x0002_@_x000D_AhÌIó"j_x000E_A_x001E_8V&amp;_x000F_A¹µ&amp;P_x000F_AéÚ¦_x000F_ú_x000D_Aãíµ::+_x000F_AUßMê_x001E__x000F_Aþ)åù_x000F_Aî%_x0011__x000D_AT¸\_x000E_AÒç_x0008__x000F_AG_x0002_úëÎV_x000E_AUìéÕ_x001B_Ú_x000E_A_x001B__x001B_~øP]_x000E_AH­N_x0017__x0010_AM£ßÚ©k_x000E_AOûÿy[þ_x000F_A_7î^j_x0010__x000E_A©ûDÕÜ$_x000F_ABIúD&gt;P_x000D_Aòßïõ_x0002__x0003_/Ò_x000E_AúÈü2!_x000F_AÜÀà_x0010__x000F_A7F®Åµ_x000F_A&lt;/dì\_x000D_Aâa	¶_x0017__x000E_A_x0019_k_x000C_ÀÈs_x000F_AHk73!_x000E_A8²+È&amp;_x000E_A¼_x0008_Õ_x001C_éÝ_x000D_AR_x0010_ÞÏ_x0016__x000F_A1LÛ_x0001_d^_x000E_AÏÍ¾_x0017_{_x000F_A.ÿ_ïÎ_x001F__x000D_Aî_x001E_&amp;ýyï_x000D_AOT|R_x0019__x001A__x0010_A_x001A_?wo²_x000F_A©ÿõ]_x000E_A$°ôÛ+_x0010_A¨»^_x001C__x000E_A|Äÿ_x0018_À_x000D_AQ¨®¡Åò_x000E_A2î6,¬_x000F_AdU·ýZ|_x000F_AÎÛ0£N_x000E_A¯ºdë_x0013__x001F__x0010_Ap§Ê½È§_x000F_A·+ÚçÇ_x000E_AÁª_x0006_v_x0002_x_x000E_A°%ê_x0005_J6_x000F_AÙÄ±$_x0010__x000E_ADíIUP_x000E_A_x0002__x0004__x000F_íÄ²*_x000F_AOFP_x0016__x000E_Av_x0004_71_x000F_AF_x0007_B9_x000E_A$÷W dS_x000E_Aû5Mé®j_x000E_A@ßAÒ _x000E_A$èù_x000C_Ï_x000F_A6D_x0008_#xâ_x000E_A¦!Æ¦d_x000D_AT_x001F_Ô._x001F_ê_x000F_A_x0015_=ºï_x000F_AA_x0004_/±_x000E_A_x001E_ÑIl_x000F_A¹_x0019__x001B_~°)_x000F_A^_x0017_æ½)_x000F_A_x0001_QÓ@_x0010__x000E_AËóÊ_x001C_m_x000F_A_x0008__x0014__x000E_[_x000D_A._x000B_0÷JÆ_x000E_A²=_x000B__x0007_¨_x000E_A_x0013_}jïs8_x000D_At_x0012_K°_x000D_Aº¼_x001F_@¾_x000E_Aò·_x0007__x0016_Å_x0006__x0010_A_x0016_ddöKF_x000E_A?Ñö±çÐ_x000D_AÂú÷!Û_x000E_A_x001A_zú_x000B__x0010_Aî^_x0003_2_x000F_AÜoÆBÓ_x000E_AÃ}V\_x0006__x000B_@_x000F_Ag¥lFºÈ_x000F_A_x0005_+ï_x000F_¦_x000E_Aä·vF_x0019__x000E_A³Ô_x001B_¾_x0017_Ç_x000E_AöØô;ª_x000D_A8Ýü"/_x0004__x0010_A¶_x001B__x0016__x0006__x000F_A7Ã_x0018_G!_x0008__x000D_A?±ÿA¼_x0003__x000F_A_x001A_yf§dö_x000E_A1_x0008_Ss_x000F_A[a3¦_x0019__x000E_Ac(uM_x000E_Aßô£Ñ!_x0004__x000F_AÀRªÃú_x0002__x000F_AíòIC_x000F_A_x000B_ñx@Å_x000E_Aúÿâ:_x000F_AI	øt_x000F_AKéã)_x0015__x001F__x000E_Añ	ÊT)_x000F_A.ÀÅI_x000E_Aä_x0006_A_x0017__x0017__x000B__x000E_A9£ _x0001_ø°_x000D_A_x0011_-¿§W_x000F_AÄ.mTwL_x000E_A_x0003_:Ê·Væ_x000D_A_x001A_B´,µ_x0007__x000F_AWZD_x000F__x000E__x0002__x000F_Aý:¤,âC_x000D_A~P#U_x001B__x000F_A_x0004__x0007__x000E_³Ø_x001E_¤Ý_x000F_A¡³¥e_x000E_A._x0003_-ç_x000C_AüØ_x001E_ôC_x0012__x0010_AÝ_x001E_yÝ_x000E_A_x0011_d#ò_x000F_Ar_x000E_yð+w_x000E_Ah`E_x0005__x000E_AêÞ_x0011_¿_x000F_AºI×óhV_x000F_Aú­ûS"ó_x000D_AÌØÒÈh_x000F_AðÏKã_x0010_G_x000E_A_x000F_:Ùmþ2_x0010_A»_x0018__x0007_ÔQ_x000D_Ay_x0006_¸W_x001D__x000F_Aà©@4_x0008_÷_x000D_A.[:2_x000D_AîÐg/ô_x000E_AV:(_x0015_Ü_x000E_A_x0013__x0002__x000B_Àùe_x000D_A¯8ø_x000F_A½ïge@_x000E_AW;_x000C_@6_x000E_A­Í#k__x000D_Aæú6%B_x000E_Aú6-NÃå_x000E_A_x000D__x000C_ÿ_x0001__x0016__x000F_A_x000C_¬h_x001B_p_x000F_Aû¼_x0013_¾Z_x000F_A5r%x*_x0001__x000F_A^ôJ_x0003__x0004_t¢_x000E_AFérv_x000F_Avm]ô_x000E_AÅ¯½Íi_x000F_AdÞ{æÞ_x000E_AÞxrÆïÉ_x000E_AÞ_x0003_ß_x0008__x0008__x000E__x0010_AÜ¹¯_x0010_L_x000E_AÐÜ¯_x0001__x001D_¤_x000D_AF!Ö08ý_x000E_AùeK	ÆÒ_x000E_AÛýæRB_x000E_AÅÉðÕ¶_x000E_ADÐs(_x0004__x000E_A_x0002_ ^Dÿ_x000F_A"5i·:w_x000D_Auß¸WÍ_x000E_Aî__x001E__x0006_¯_x0011__x000F_A_x000C_ÔQU×o_x000F_A_x0004_S9_x000F_3_x0018__x0010_AÜ¡^_x0006_M4_x000F_A¨_x0019_*_x000B_M&lt;_x000E_A6pó&amp; »_x000F_A_x0017_8ï=G4_x000E_AÇÒ:e_x0008__x000F_AýèRÎHI_x000E_Aj¶ÐrñÏ_x000E_A{_x000F__x000B__x0005_ä©_x000E_AùLoú_x0004_À_x000E_AøÒç6¾:_x000D_A¯!Ív»÷_x000D_A_x0019__x000E_V_x0002__x000F_A_x0001__x0002__x0002_e_x001C_ï_x000F_AJ¥ä_x0010__x000F_AZS}û¾|_x000D_A:¬Cþ_x0010__x000F_AÀ`_x0006_³Ç_x000F_A_x0001__x0006__x001A_âûþ_x000E_A{½¾À_x0010_©_x000E_A/Ù¿Û_x000F_A&gt;£ìQë_x000E_Aë	Y°å_x000E_AãíÈ_x001A_ _x000F_A_x0013_¡_x001A_`±_x000E_Añ:_x0006_2_x0005__x0010_Aº«§¥_x000F_i_x000F_A}ºÇ¡ó¯_x000F_A»_x0013_^°Ô_x000E_A(ò­ì_x000D_A	_x0018_Pº_x0004_v_x000F_AÃË	_x0005__x0010_AÛ»_x000B_¯"_x000E_AË;_x000D__x0010_A$q_x0001_SÃ_x000E_Aù_x000D__x0002_Ëù_x000E_A:ýì%É_x0014__x0010_Aði+_x0012_Aß_x000F_A¦Î_x000F_ãï_x000D_A_x0008_FÛû_x0015__x0010_A¿ÎlÔØ_x000E_Ao_x0018_rÚx_x000F_AÍ_x0002_&lt;u_x0017__x001D__x0010_AêÆÙÒÐ¼_x000F_Aï/_x0016__x0003__x0004_q_x000D_AÔí!©_x000E_A_x0002_¸_x001D_Î¿o_x000F_Aâ¦ÖQËû_x000D_A¹õÔÙö½_x000F_AVÅ_x0006_QÝã_x000E_AE_x0006_`_x001E_v_x0007__x000E_A¸)@3ä;_x000D_AZMW9_x000D_A¶ÙoZ¡¶_x000E_AOÄÜpép_x000E_Aäs¶_x0008__x0002__x000E_A¿#_x000B_×í_x000D_Aö³2Àp_x000F_Aj_x0013__x0012_ÚÕ_x000F_ACáÚÐî_x0013__x000F_A_x0016_3µd-Õ_x000D_A_x001E_Ú_x0010_`ô	_x000F_AµzÅ\Ò_x000D_AâIQÿÙ_x0012__x000F_AÖ´+C=_x000F_A]ï_x0002__x0019_ò_x000D_A¦_x001B_È°_x000D_ö_x000F_Aþ_x001B_ÌlÒ_x000F_A_x0012_¯_x000E_íI´_x000F_Aµà!u_x000E_A¬&amp;Z_x0012__x000D_{_x000F_AÍ8&lt;£ÿ_x000E_AF&lt;^M5*_x000F_Aâ×z_x001D_!_x000E_AÛZÜ_x0001_Hù_x000D_AXªJé_x000D_A_x0003__x0006_d$ÑÑÍ_x000E_AD_x0008__x001C_z"#_x000F_AiöÚ_x001A_ä_x001B__x000F_At 8´Òâ_x000E_AU _x000B_Ô¥ú_x000E_Asé3F;ö_x000D_AûÚø²_x000E_A]_x0002_ _x0012_ñ3_x000E_A_x0006_Àº9_x0019_W_x000F_A_x001C_³ÝÙè_x0017__x0010_AtT_x0006_ËK-_x000E_A_x0001_o_x0012_Cu_x000F_AQ¸\ûÏÇ_x000D_A#&gt;¡qè­_x000E_ArW#Ã[¶_x000E_Af§_x0005_â_x0013__x000F_AiÉÊæ_x001C__x000E_A«_x0004_\­_x000E_Aà	_x0019__x0007_¯_x000F_AänÅrßO_x000F_A_x0003_]øAf_x000E_AN¥í&amp;,_x000F_A+jBv5¥_x000D_AÄ[_x0002_á_x0017_#_x0010_A&lt;þ/_x0014__x000E_ANZOR×î_x000E_A]_x000D_Æ_x000E_AÜÍ_x0002_vî_x000E_A_x0017__x001E_È_x000B_OG_x000F_AýÐë#_x000F_A 8*E¸Ô_x000F_A:ÿ{þ_x0004__x0005_Õ_x000D_A¾U0d_x001E__x001B__x000F_Ap_x0011_¿·¿_x000F_A_x001C_2_x0006_qæ_x000D_AÊ_x001B_¼­ß_x000E_AÍj¯*[U_x000D_Au}!#?_x000E_Ax_x000F_Z_x0001_Æ_x000E_AËad_x0018_ä´_x000F_Ag_x001B_zÁ$R_x000F_AÆ_x001D_ºõ_x000E_A_x0017_9½³_x000F_A±Ixß/_x000F_AÈ9ôén_x000F_AN8üA_x000F_A¼_x0015__x0019_Ñe_x000F_AtÜdy_x000E_Adøh_x000C_Æ_x0004__x000F_Aj¡ð_ål_x000F_A(~^9_x0006_y_x000D_As(gr:_x001C__x000F_AúÐ«Hú_x000E_AA_x0016_ÎÃWL_x000F_Ab_x001B__x0017_È_x000C__x000F_AY_x0003_±ìð_x000D_AÏ«_¡Ó$_x0010_AÐÍà!_x000E_ABKdS_x000D_AðÛ¥DF_x000F_AK1i_x0002_|_x000D_A_x001D_9Ø_~_x000D_AúüÌ:©_x000F_A_x0001__x0002_Hæn'¢_x000C__x000F_Aa²âP¼_x0012__x000E_AZngÚ¿	_x000F_AËý_x0017__x0003__x0010_AåØ|_x000B_ñC_x000F_Aê|Ówaç_x000D_Aì_x0001_qG¼æ_x000F_A_x001D_&amp;oDÅÑ_x000F_AàÏc_x000F_A²^!d_x000E_A@_x001C__x0007_²ªÿ_x000E_AVHþ²_x000F_A8Ü"9"_x000F_AhaóL&amp;¿_x000F_A)K¬_x0018_Ã_x000D_AbÐ¯àðý_x000F_AÞu_x000D_µqå_x000F_A-ÁB°_x000E_AOÏ±B_x000F_A5lÞ6_x000C__x000F_Al_x0014__x000D__x000D_A´b­¯Q»_x000E_A¶VÝÇ_x001E__x000F_AÇ&lt;_^i_x000E_A@z5Pcä_x000D_A58_x001A_ïwò_x000E_A÷Çê~¯_x000D_AºNÈ_x0005_¹¤_x000D_A0«®;^r_x000E_A}+_x000C_¸Í_x0018__x000F_A6õá^§®_x000F_A_x0007_ýñ_x0002__x0003_ã_x000D_An_x0008_½z[_x000F_A^Õ°¥W¸_x000E_Aà_x0006_µ/òò_x000E_Aíÿ»_x0002__x0014__x000E_AÀÖ±_x000E_AQ»Ï_x0004_òã_x000D_A_x000B_=Xm;_x000E_AàÐÖ	 _x0012__x0010_AcY(f¥_x000E_A_x000C_çÛºÑ_x000D_AfÜfêÄ_x000D_AÌ_x0008_=ò`_x000D_AI¶|ÂdØ_x000E_AÎÂk!r_x000D_A¢ä_x000E_A}mûGé_x000E_AÆöT|¡g_x000D_A ¼Æ5_x001B_[_x000E_A&gt;HÂ&gt;m_x000E_A°d|À_x0016_u_x000F_AvVé_x000E_A_x0013_¥=VA_x000E_A_x0008_afÝDt_x000F_A*ÕÅÉß_x000E_AÃ_x0017_®yt_x000D_AÆ?¤vY_x000E_APyt_x000E_A_x0001_TàÞç_x000D_A®R§_x0003_C_x000F_A"_x0014_Ý_x000E_"_x0002__x000F_A_x0007_Ø¿!_x0014__x000D_A_x0001__x0004_ÑÑÙF;_x000E_AÌÐYUE¿_x000E_A´À§UÏ_x000E_AÕ_x0010_vå_x000C_A³_x001A_`rÄ_x0006__x000E_Aâ%³©bN_x000F_A[öTØ_x0002__x000E_A__x0005_x__x0003__x0010_Aà¸`W/Ì_x000E_Aö'yõs+_x000D_A5_x0002_&amp;õ«_x000E_Aèa_x0016_và_x000E_A=Î_x0011_J};_x000F_A(ë1_x0002_9u_x000F_A¹±Û_x0017_Gk_x000F_AÚ_x0001_T]_x0002__x000E_A¬£T-_x000D_·_x000E_A[_x0019__x0007_FÍ_x000F_Aa½Ð]_x0019_²_x000E_A_x0014_yL_x0010_ñ_x0016__x000E_Aø_x0010__x000C_ííÅ_x000D_ALN0ìX_x000E_A\e­S_x0015__x000F_A_x000C_x8ðÔ_x0018__x0010_AÊ§*ÅY_x0010__x000F_AÜ&gt; 5«S_x000F_Ahf®¢¢_x000F_AÍÑj_x0014_Ã_x0017__x000F_AÏ?`Ö_x000C__x000E_A_x0018__x0012_0_x0017_¥_x000E_AåiÔFeº_x000D_ANÕÏÙ_x0001__x0002_~µ_x000E_AGf÷_x001E_~m_x000D_AÜèqc_x000F_A4îÂ_x000E_AïÊ_x001D_1_x0010_AæxYiøê_x000F_AúÞr&amp;È_x001C__x000F_Aß"7=Ö_x000E_AyÊ»sù_x000C_A¾_x001D_Õ_x0014_7_x000E_AèªÂÊ&lt;_x000F_AS&amp;¡¥_x000F_Aõ_x000F_xí¥_x000E_AÐ­J°_x0019__x0010_A¤îe_x0011_4ù_x000E_A_x000F_nÐ»_x001A_Q_x000E_Aï¿×-_x0007_ _x000E_A_x0001_yãÂã_x000F_A&amp;1¶ü_x000D_AÊ%åÿ0_x000F_A¯"8O_x0019__x000F_A?ìâ_x0018__x000F_Aò§Oæ[_x000E_AðB|©H_x001E__x0010_AèL£«Vo_x000F_A¸_x001F_Æ{5_x000E_A9#rV~_x000F_A z=¼-_x000E_Aô#_x0008__x0010__x001B_d_x000F_A_x0012_áþíÏ¢_x000D_AdÝ_x0005__x001A_m&gt;_x000E_A|ß,_x000F_A_x0002__x0003_K]ÏÕ_x0011__x0007__x0010_A¥âJ_x000C__x0006__x000E_AÈWy&amp;_x0010_AøIí1_x0001__x000F_Aù¤¹/{_x000D_Aq=op_x0004__x000D_At_x0014_«_x000C_ '_x000E_AÂ_x0018_ß«á_x000F__x000F_A»ÝÄÈÖ_x000F_AZ"¬¤_x000E_A!_x001A_áF_x000F_Añ¸_x000E_-_x000F_AÆõÖ_x0010_¿_x000F_A-_x0007_:V_x0015__x0010_Au3nÔè_x000D_AP]ÿ¯4_x000F_Ab§«`_x000C__x000E_A¿_x0007_ÛÛÍÙ_x000E_AþØ&gt;°_x0016__x0010_Aâø,ÉÁ­_x000F_A_x0010_Ccÿ_x000D_A_x001E_Ïf2_x0006__x000F_A¤¶+¨7_x0019__x0010_AºhÉo`_x000E_AÆ$T8e³_x000F_AR_x000F_eI_x000F_A_x0015_©£l_x000E_A_x001A__x000E_Àù8_x000F__x000E_A&gt;¸_x0012_mæ;_x000E_A_x0007_LùÂ_x000E_A¥ýÂúÅÄ_x000E_AYÉwÎ_x0001__x0004_N_x000D_A»^_x0006_Haz_x000D_AyY#é_x0016__x0010__x000F_AbÇ­'_x000F_AÔFctä_x0003__x000E_A_x000F_[Ûé_x0007_F_x000F_A4!Û/:_x000E_A\Ã¬§ý_x000E_AbkkÔI_x000D_AïÏþ_x0001_b_x000F_A{ÆF¬O_x000E_Ac/ÅËq_x0014__x000F_A_x001D_L%­b_x000F_A´²{&lt;à_x000D_Aì¡c(Üí_x000E_AI_x0016__x0008_¢Óh_x000E_AÃÖ·Ó"_x000F_AcTÐ,s_x000E_A.äÛêj_x000F_AVßvís_x000E_A_x000B_?º¹ _x000F_A_x0001_±_x000D_Úø _x000E_A³5Þ§Îû_x000F_A¸3q_x0007_|_x000E_AYÑ$_x0013_Ýö_x000E_AFt¢4_x000F_AØV¬Äuù_x000E_AÝ­#ø}Ä_x000F_A_¸b1Ó¯_x000E_A_x0010_ ¦Ø"_x000D_Av6wâd_x000E_AW_x0002__x0014_"é_x000E_A_x0002__x0003_÷Æ#C_x0012_É_x000E_AB}Ë?i·_x000D_A¡Ñò_x0001_¹_x000E_AP~"]Á6_x000D_A_x0005_ÿ¨»	_x000F_A_x001B_Z¾¬ÕÛ_x000C_A+2~i_x0015_¢_x000E_AÄ~$¨gX_x000F_A÷M%tÇ_x000D_A_x0003_ý7_x0011_ä_x000F_A±ý³y_x000E_Ac»_x000B_ù¸J_x000E_AÅLºÄ%_x000F_A_x001C_ÆÃ®ý_x000E_AÞâ°¬Y_x000F_Aæ._x000D__û_x000E_AVxEÓt_x000F_A«Rk_x0012__x001E_Ó_x000E_A1ÌnÉ?_x001D__x000E_AfWh7Ä_x000F_AÑPÌc"_x000E_A6]_x0005_GAª_x000F_AðåS_x000E_AÞ_x000E_ªC_x000D_AÆRRyPÔ_x000E_A(gáa_x000D_A²A°_x0008_%_x000F_AÝJÉ_x0001_©6_x000E_A#_x000B_Ûé_x0001__x000E_A³vã_x0017_|y_x000F_A0~y8_x0002_f_x000F_A~°_x001B_B_x0001__x0002__x001D_O_x000E_A=4H_x0006__x0010_Au§$ìûú_x000D_Aÿ_Ê¥¹_x000F_A4´5¾uÎ_x000E_A/Zäº_x0019__x001A__x000F_AÀÛ_x000B_¶	c_x000E_A²ó_x0002_ §_x000E_A{x_x0010__x001A__x0008_Ó_x000D_AïËáâ6_x000F_Aä ?D7_x0010_AÛýLt%/_x000E_Af}þ8ð_x000E_Aj_x0008_ÈÈr_x000F_Azn¬âH_x000E_AW"Z¨_x000F_AÞv6Ü¬_x000E_A_x000C_/óu_x000E_A¼Ð_x0012_4_x000F_Al¾&amp;§Ç_x000D__x000D_A:IzO©_x000E_AF(¡¥_x000F__x000F_AJ¤AúO_x000E_AiCÝÇ2_x000E_A\v{Oö_x000F_Aá`_x0019_§ü_x000E_AÖÕÛ.I_x000F_AÍQ_x0019_2î_x000D_A	´ñ_x000D_A(_x000C_Û¿¥R_x000E_A¸_x000E_ú_x001A_]_x000F_AÇ6_x0011__x001A_"©_x000D_A_x0004__x0006__x0018_~ãª¡Ê_x000E_A_x000B_ÎJÝP_x0005__x000E_AwYþJ}_x000E_Ap&gt;'_Í_x000E_A_x0001__x001C_Ùþ_x0007__x0010_AaOõp_x000D__x000F_A_x0001_µÓ×D¬_x000E_A¨_x000C_úhc_x000E_A±_x001C_'ÿÅ·_x000E_A¨÷rû{ð_x000D_AXj§ûÉ³_x000F_AYNÂeò_x000F_AêF/+7¿_x000D_AÿQi_x0019_9R_x000D_A¦¾;Àp_x000D_AÃÕìÍ_x000E_AfU¤_x0011_¾_x001F__x000F_AÕ_x001D_¡sË_x000E_AÉt©A_x0010_A_x0004_£_x0012__x001A_vô_x000D_Aà¹±ÿú_x000F_Aú_x0018__x0014_P_x000E_AyÔíX_x000E_A|_x0001__x001E__x0018_Â±_x000F_AE_x001A_úßÎÔ_x000D_Aü_x0015__x0010__x0002_ ´_x000F_AAhØ_x0001_Z_x000D_AxØ_x0007_Åw_x000F_Aë-4³_x000D_A¯xúÅ_x000D_A¾fÞA¾_x000F_Aà´_x0003__x0002__x0003_I!_x000F_A4ç¢ñ_x0017__x001B__x000F_A_x0015_@Ù/Ï_x000E_AùB¢Æ?_x000E_AA¦±ôy]_x000F_AûÝe_x000E_A¹gÊ·¡Q_x000E_AùI ¹ù_x000D_AF©Ý(Ë°_x000E_A~ötÏê_x000D_A^_x001E_m±E&gt;_x000D_A\ºÝ~_x0014_n_x000E_A®_x0017_Þ¬}_x0011__x000F_Avp_x001C_W²±_x000F_AÄQ_x0013_(S_x000D_AÎFö'i_x000F_A_x0001__x000C_Q¨_x000D_A_x0008__x001C_f"2?_x0010_AP')ðK_x000F_Aä´£$_x000F_Axiß£	_x000F_AL|__x0001__x0015__x000F_AÎ_x0012_³¬_x0018__x000F_A_x0013_grø_x0003__x000E_A.C_x0016__x000E_A_x0014_|_x0013_Sÿ_x000C__x0010_A×~À _x000E_A_x0018__x001C_£Ê¼_x000F_AÇ"Ó·_x000F_AÍ0_x0013__x0015_à_x000D_AÍs/@ÿ_x000D_A¡_x000B__x000D_B_x000F_A_x0001__x0002__x001E_ë¥JcÜ_x000F_A_x0006_&gt;oÖ_x0001__x0010_A+Ô¾&lt;%º_x000E_A¿+Îû²_x000D_AËù|Än,_x0010_A/ADÒ=_x000D_A¿¥&gt;_x001D_¡þ_x000E_A_x0011__x000C__x0003_¹_x0014__x001A__x000E_A/oDû&amp;%_x000F_Au$!ÑUÀ_x000D_AÇ6øø_x000E_AÏ±R1«ç_x000F_A®ar_x0019_PØ_x000F_A_x0003_Ú²¥Å_x000F_A´ì_x000C_º$ã_x000E_AÐ_x0010_¼)_x000F_AM¨_x0007__x0011_[_x000F_Aë$¿*í_x000E_A3/í_x0004__x0010_AG_x0010_ àc_x000E_AR_x001E__x0003_lo_x000E_A¦ä¨Ê¾_x000D_AÎö^¢+_x000E_A22ÝU_x000F_AÊ4ÑÎ_x000F_A_x0007__x0011_ÃoÛ _x0010_AÌ$RBV_x000E_A_x0010_ò_x0016__x000B_§_x000E_A6|êÖÙa_x000F_A8_x0013_+ÄÓ_x000F_A Wöv_x000E_A_x0017_6_x0002__x0003__x000D_­_x000E_A_x001C_ÕÖZ_x001A_6_x000F_Asô_x0007_]°d_x000E_A&amp;_x001F_eæ_x0008__x000F_Ayêömrñ_x000E_AY5õG_x0001__x000E_AEpõK'Î_x000E_A_x001C_KzËé_x000C_A¾üÂõ_x001E_2_x000E_A¤Qß_x0002_¬?_x000F_A!â_x0017_¼1¿_x000E_A _x000B_`ó"_x0010_AmgRBñÄ_x000F_AQ×Þîz_x0019__x000E_A©¯0×â_x000F_AåX'QMò_x000E_A[¼Ïó\_x000D_Aÿ¢uGhÈ_x000F_AÛo_x000C_ËS_x000D_A_x001E_l_x0019_ÜÒù_x000F_AP½ôñ_x000D_AÈV9Yi¡_x000D_A²á% E_x000E_AÒFg¤×_x000F_Añ'­Þ@2_x000F_A_x001D_UrîÄ_x000E_AbËeB_x0019_±_x000F_A	,BP_x0011__x000E_A_x000E_¨Éòëþ_x000D_A¼½_x0017_c_x000F_Aðó¡wd_x000D_A:V[©ze_x000D_A_x0001__x0002__x0017__x0006_l_x001F_?­_x000F_Aós±ô_x0007_Ò_x000F_A_x0011_r&gt;	(³_x000F_A¡of_x001F__Ï_x000E_Aø"ôíY_x000E_A^"Ñßo_x000F_AN±Ç_/_x0010_Aï^ñ¶Å3_x000F_AcbÉ¬Tê_x000F_Au&lt;_x0014_ÙÀT_x000D_AUÁÉ&gt;jQ_x000D_A«ÏØé_x0001__x0010_APYÉ¿^Ã_x000E_A9zV¥N_x000F_AÜ_x000D_ÊL/o_x000E_A_x000B_¯jn|_x000E_AûàöMb´_x000E_A=Ç&lt;ö¸_x000F_Aq_x0017_a#=_x000E_A_x0014_ì_x0012_ß©_x000B__x000F_A_x001B__x0007_æ_x0013_Þ_x000E_A&gt;z°Ey_x000F_A_x000C_Ç_x000F_9²¼_x000E_A·&lt;×ñ_x000D_A_x001C_2ä8«_x000E_A_x001F_êN¤_x000E_A&amp;_x001F_._x000E_AÈ	Ç·H_x0010_AT²¿mr_x000B__x000F_A&lt;±S_x0005_p_x000F_A_0z8_x001D_-_x0010_AÅ_x001F_Ó_x0002__x0007_!¤_x000E_AÇmÎöè_x000F_A[F~Ò¬_x000D_AKd³Ý_x000E_A:â¸¸_x001C_¦_x000F_Aw2À1%_x000E_A`ú_x0017_]×]_x000F_Ar·	_x000F_E1_x000E_AàÝn_x001F_õ_x000E__x0010_AøâÛmë_x000D_A§=#¯_x0013__x0010_AN _x0012_ x×_x000D_A_¹ÁHØ´_x000D_AÎ_x0007_	P¯ _x000E_AüÌ±zP__x000F_AQD_x0003_~_x000E_AÜ_x0006_s*ñ_x0012__x000E_A¿4HÑ_x000E_A5«(±_x000F_A_x0007_Ç_x0012_+_x000F_A×	_x0005_Û¸_x000F_A~_x0018_,'ZÁ_x000F_A_x001D_L_x001F_¨n_x000D_A?NÇ_x0004__x000E_A1´ö+_x000F_AT_x000F_q¼XÔ_x000D_AV¶¶új_x0010__x000F_A_x001E__83µ_x000F_A=õ5_x0002__x000F_AF:	_x001E_ª_x000E_A,¢U_x0017_ß_x0001__x000F_AÖä[_x000D_å_x0016__x000D_A_x0005__x0007_Q.^o_x000F_AMÿ_x0003_ï=_x000E_Aï_x001E_2aÈ_x000E_Aµ{_x001E_¿¼æ_x000E_AF_x0017_H_x001C__x000B__x0010_A_x0004_ªé¼_x000F_Aì60z1_x000F_A)_x001C__x0008__x0001_b|_x000E_AU(ëqö_x000D_A_x000C_MÐ ¤?_x000E_A¿3H`·ñ_x000E_A_x0002_ÅåÒ¨_x000E_AÚÈéL_x001F_j_x000D_AÕ%_x001C_0_x0006__x000D_A_x0015_9^Hüq_x000D_AWI$»«_x000D_A_x0002_F+_x001B_5â_x000D_AÄö_x001C_¢NL_x000F_A3ÇÚ¶Z_x000F_A{õùq_x000E_Aw_x0012_+Qzô_x000E_A îëaî`_x000E_AJÈ+±_x000F_A$_x0012_YÕ_x000E_A¢éÆ8dJ_x000F_A.ÖÈ8Ï_x000D_AHr7_x0005_á_x000D_ATuÔ&lt;à_x000F_A£!bv?_x000F_A¥=ø¯z¡_x000E_A_x0013_Úú_x000E_AÚ_x001E_[Ó_x0003__x0004_êà_x000F_AÓ8T?J_x000F_A~ç¨î_x0002__x000F_AýÐ0ÞÈZ_x000E_AKYf]_x0017__x000F_A_x0014_mXÝ _x000E_ACG_x0017_A¢_x000E_Av]iÝêF_x000D_Aù_x001B_W|¬Ã_x000D_A_x000D_¡_x0004_ëª_x000E_AL=°ú´_x000E_ARÓþFV'_x000D_Aó_x0014_ÛáD_x0013__x000E_A)}æ_x000E_AÒ&lt;ál¸_x0001__x0010_Al_x000F_3@_x000E_A3¦à_x000E_A²Þöâ±1_x000F_AgF¾Ê@_x000E_A½-çñX_x000F__x000D_AüVMeqÚ_x000E_AH#¯_x0011_5_x000F_A,&gt;ÿoQ¬_x000D_A/-ilÖ_x000E_AÜ÷õ=å_x000E_AbÏÚÒ_x0015__x000D_A7$îQ_x0001__x000E_AÔ§1_x0008__x0010_A$FúCØÖ_x000E_A#_x0016_&lt;_x000E_A8_x0011_C¸8_x000F_A¼.Ð_x001F__x000E_A_x0003_	@Ö¡õ_x000E_A	º&lt;µ_x0001_&lt;_x000F_A&gt;£èPéÿ_x000D_Aq«]9_x0008_y_x000E_AèNB}ù_x001F__x0010_AS&lt;![A_x000F_AÞ¯+f½_x000B__x000E_A%÷#ã0_x000E_AÅ_x0008_m_x0014_C_x000E_Az_x000B_á9Yý_x000D_Ax7¼¯Så_x000C_Aw_x0016__x0018__x000F_A6_x001A_ÇÂýg_x000F_A÷OÄ_x0016__x000F_AÃôR´	-_x000F_A_x0004_)!{Fb_x000F_ADÿ_x001F__x0002__x0010_Ï_x000E_A¡&amp;m=_x0011__x0008__x000F_Aêg¦ô_x000D_AY_x0003__x0006_7Þ_x000F_Aa}½_x001C_V_x000E_A×_x0007_8Ní_x000F_A_x0008_§TÃ²_x000F_A»6_x0011_g_x000E_AIQê³çª_x000F_ARí2v3_x000E_Aû±¤_x0011_º¯_x000E_AîÁÑá_x000D_AYzk_x0014_ì_x0001__x0010_Añ-ñ_x000D_Ai\g_x0005_L8_x000E_Ap_x0010_\_x0003__x0007_âÞ_x000E_Aú_x000C_1´Å)_x0010_Aß_x001A_ãÆag_x000E_Aþ«Aý}_x000D_AqØ}Oò_x0007__x000F_A@½ rÞ_x000F_A_x001D_Bæä§_x001D__x000D_A_x0003_n5±4ì_x000E_AÊ_x000C_ûwø_x000E_A_x0001_~æ_x0006__x001C__x000E_Aè_x0015_q·_x0006_"_x000F_Aa_x0002_ûAa_x000E_AQ·¢¤_x000E_A4âllâÀ_x000D_ACË®EtÆ_x000F_A_x0004_O¤*_x001A_ò_x000E_A\0ðD8_x000F_A_x001B_&amp;d_x001A_Y!_x000E_A÷Á_x0013_FVC_x000E_AéÖÁJ¼[_x000F_AÄVí_x001D__x000E_A[\ÛW¶_x000F_A_x001B_Óº¨©_x000E_A_x001B_&lt;úß¼à_x000E_A_x0005_£K_x001B__x0010_AVóÉ8_x000E_A_x0014_ Ô²L_x000F_A¢_x0016_éK_x000B__x000F_A^Ë¹_x000F_AàË_x000E__x001B_a_x000F_AR`ú_x000C_ù_x000D_A_x0010_Û0âm_x000F_A_x0001__x0003_]K}_x0007_t}_x000F_Aô j_x0010_Ï¡_x000E_AÖo_x001F_ó_x000E_AùKf!h^_x000F_A²AÆëÈ__x000F_Aë_í0_x0016__x000E_AñÛz¬W_x000E_A¢_x001E_lè/_x000E_A,0_x001E_v._x0010_Ae={Î_x000E__x000E_A½_x001D_4_x0002_4C_x000F_A}³Ã_x0018_f{_x000F_A_x0010_!ÁPÄÅ_x000E_A¨ þâ.´_x000E_A±;}æ]_x000E_AÈK_x0012_¦5_x0010_AÆûò'Ð_x000E_A&amp;Ú8Ép_x0012__x000F_AUJÔ2&amp;_x000D_AþD=_x0002__x000F_Ag	_x000C_y_x000F_ALÜ¨?iþ_x000E_A#¶_x000E__x0012_!__x000F_Aº8l*­_x000D_A`ØÔY:U_x000F_AÁ¬9	_x0010_A¹Ö¹ÿ_x000C_Að_x0016_¦Æ÷ð_x000F_Alg/_x0019_@_x000F_A7)î¾ÈC_x000E_AÖk2É_x000D_Aµ­_x000F_C_x0001__x0003_¯*_x000E_AëÐ^]Xû_x000F_A×.ü×ë_x000D_A/&gt;@U&gt;y_x000E_A_x0019_MüY_x000F_AD¥°2é_x000F_Ay½_x0014__x0006_P·_x000F_A_x0018_âÉdE_x000E_AðØËMó_x000F_Apå9°'_x000D_A#Á|R¦É_x000F_ArCÿk_x0013__x000F_AQð_x001E_ífð_x000F_AØ&gt;|á_x0012__x000F_AU{_x001B_j£¾_x000D_A_x0012_Á\ÿâï_x000E_AO_Q_x000E_A_x0014_ADã]ü_x000E_A:ç+_x000F_AJÑ_x000E_A/@_x0010_ _x0002__x0010_A_x000E_Ùj_x0016_q_x000F_A±N¶?_x000E_A_x0012_ETI_x001D_è_x000E_AáùäÓð®_x000E_AaÓ¼_x0013_¸_x000D_A_x001A_¾'_x0004_µÊ_x000F_Aµ&gt;ã _x000D_AÑ÷iÝ_x000E_Ay[V:Î_x000F_A[!h-_x000F_ABÿ|Ñô_x000E_A_x0001__x0003_©AV¤²5_x000E_AãW_x0015_Î´_x0003__x0010_A?â#Ï¡_x000F_A¢¬W¢._x000F_A_x0006_ì_x001D_.\_x000E_A_x0017_Îld«_x000E_A²ÈiA_x000E_A_x0013__x001B_),[õ_x000D_AªíùD÷Ð_x000E_A[{¤P_x000F_A_x0003_µèÏ£_x000F_A*¨½(Õì_x000F_A.u_x001A_Ñ(_x0010_Aðå1¿ð_x000E_AW²Ç._x000E_Aª_x0015_°_x000C_Ü_x000E_A8Í_x001C_.ÃÏ_x000F_A_x001B_Â_x0002__{_x000E_AôåÇ&amp;9&gt;_x000E_Am®hØ_x000E_Aé÷]ª5_x000F_A¯Þ'ªÓ/_x000E_A;ãàa¡_x001A__x000E_A2&gt;Û`Ê_x000D_Awf_x0007_~x_x000D_A°t_x0001_^_x000F_Ao92®áz_x000F_AÕw_x001D_Íy_x000E_A_x0016_¨Ç_x0013_b_x000D_A;_x000D_hz_x000F_Að&amp;]_x0007_rÕ_x000E_A_x0011_ºÿ_x0001__x0002__x0003_j_x000F_A&lt;BVVLÜ_x000E_Aº_x0001_9_x001D_Ð`_x000F_A¼_x0005_6.y_x0014__x0010_Aw¹_x0016__x0017__x000F_A4ìwé_x000D_Aà1wI_x001F__x0010_Atgð	_x0016__x000F_AõÞHéÇ_x000F_AÞô9j`_x000F_AdÂ&amp;_x0015_9_x000E_Aq¾¹¬_x000E_AÒÄ7_x0016_'_x000F_A-s¹-ÙB_x000E_A&amp; k¥9_x000F_A_x0001_1è¿é9_x0010_A	'-»1¹_x000F_AÀ#=)!G_x000F_AÙlLC_x0002_ø_x000E_A6D_x0007_½A«_x000F_A«»Æø¶Ð_x000E_A_x0006_§a-^Þ_x000F_A!¦ú%e_x000E_A)¸ ÄI#_x000E_A_x0017__x001F_Ü~_x000E_A²MÅóù_x000E_A`J8~ô_x000E_ABÑQ¤MÙ_x000D_A[iQ/Í2_x000F_Aeæ_x0018_§^/_x000E_A8Ûñníé_x000D_Aò3RbËÚ_x000E_A_x0001__x0002_bÐ¼:zð_x000E_A?Ûµ°_x0001_ï_x000E_AUÿ&gt;_x000F_A_x0016_ÕEúA&amp;_x000E_A_x0001__x000E_õbÑ_x000E_AÔ,&lt;è[B_x000F_A"1aqOk_x000D_A]59j_x000D_AÜÎUTõ7_x000E_AqUª\~Æ_x000E_Aû°«ôjr_x000F_AIýÖ_x0019_¯è_x000E_Aïl£_x000E_AÍ_x0010_úa¥Ë_x000F_A_x0003_Ç5­&lt;_x000D_Aô_x001F_çJóK_x000F_Aòí®V¤ì_x000D_AûmëWúÓ_x000D_A¨õ¦ü_x001E__x001B__x000D_A4÷~ví&amp;_x000E_AW¬Í_x0012_Ý_x000D_Aê_x0013_ðL6_x000F_A`_x0006_ªàk_x000E_A_x000B_xÑ{ÿ_x000F_A(¤_x0006_³_x000D_AÇ_x0011__x0018_kÆ_x000E_A­ë_x0011_Ò_x001C_ð_x000E_A§Ò_x0016__x0018_f%_x000E_A®ùÂÞN_x000E_A,ï·²_x000E_AígP_x0018_å_x000D_A_x0019_öw_x0001__x0003__x001A_N_x000E_AV³Û×_x000E_A×QÕû-`_x000E_A9_x0019_A¡üß_x000E_A?_x0012_&gt;_x000D_çä_x000F_A4s_x000D_ß¼_x000E_AÙóÛ&gt;ú_x000D_A_x0003__x0001_íþ_x000F_Aªrll4_x0010_AÈ)_x000D_ö¼ß_x000F_AÂeÐÃ@?_x000E_AG¶_x0005_AK_x000E_AvGÑ_x0001_§_x000D_A271¢ë_x000E_Ad§_x0019_~Ñµ_x000D_A_x000D_Rþ+Ä_x000D_A_x0002_Ó_x000F_Âfu_x000E_A÷rSUýI_x000F_Aq_x001A__x0003_õ{ü_x000D_Aw_x0011_½V_x000E_A'?_x0001_7_x0010_AùW´J$_x000E_ARcÍúú@_x000F_AYÙþ§_x001C__x0010_AÒ°¶³=_x000F_A3_x0015_$ßC_x000E_Aò_x0005__x0003_p¼_x001B__x000F_AéX¹ª_[_x000F_A&lt;ì·°+_x001E__x000F_AÚÐ±_x000C_ñ&gt;_x000F_AëàG	½_x000D_A¥Î_x001F_Uo\_x000F_A_x0002__x0004_@e_x001E_±z_x000E_ARâÄèn_x000D_A_x0006_`qy_x0014_K_x000F_A_x000F__x0004_½«ì»_x000E_A`Ôi_x0014__x0017_r_x000E_A¦¾äO9_x000F_A¯{MT_x000F_A£ Ì_x001E_²Ü_x000F_A?¤õOá_x000E_A×@â_x000F_AÛð½à_x001D__x000F_AèØ_x000C_V[_x000E_Aúz1×ò_x0002__x000F_AJ,aµ_x000C__x0010_AåÁ¸ä²_x000E_AB»º¿¥ó_x000E_AAv&gt;b_x0001_ø_x000D_AËÉk`ûí_x000D_ATzg)_x000E_A_x000E_Ñ&gt;_x000E_¼_x000F_Aè_x0010_Ô³_x000E_A2}Â~é#_x000E_A9¸Â4_x000E_A~(_x0004__x0004_ßï_x000D_Aeþ_x0003_Ì ©_x000F_A_x001E_d *°_x0013__x000E_A¡ï2f_x000F_A«"·_x0005__x000F_AÍõÍ­_x000D_A:_x0013_£_x001B_õ_x000D_AL¬¤¡£_x000E_AbÖ_x0016__x0001__x0004_q=_x000F_A8_x0019_¢_x001D_µX_x000F_AJG$®÷_x000E_A:_x001A_npá_x000F_Aäü¦¤ú#_x000E_AG°@·ÛÕ_x000E_A»ÿJuI_x000D_AfåÄ¦_x000E_A"µôö_x000F_ê_x000E_AÊó9ÀY_x000D_A`o×Yª_x000E_A_x0001_Có#P_x000E_AÓ+TkÅÌ_x000F_A,z_x0002__x0006_Å_x001A__x0010_A¼_x0016_J¦÷W_x000E_Aª~NÔÚ+_x000E_Aï:p_x000E_þ¥_x000E_A_x0018__x0004_²6àª_x000D_AÞ®\_x001E_@_x000E_A¡»G.áå_x000E_A¨Z·&lt;Ê½_x000E_Aj ¼ÖäZ_x000E_Aÿ%+}_x000C__x000D_A_x0008_¢«QX_x000E_A8_x0008_æþd_x000F_AtsÏ~_x001E__x000E_A¡nN¼vn_x000E_A££j_x001B_M_x000D_A¦ù58Uk_x000E_Ah_x0011_ÿ_x0006_y _x000F_A_x0003__x0014__x000C_Hþ_x000E_A2(®T_x000E_A_x0004__x0005_Ã¾yvS_x000E_A_x0008_0ýSÒò_x000D_Aà_x0002_¥0£`_x000E_AQóàø_x001E__x000E_A/_x000D_Dñ_x0001_*_x000E_A±áYZþ_x0013__x0010_AºÊÍEÙ_x000F_AUù¢óm_x000F_Aàµ_x001B_m_x0016_%_x000D_A_x0015_}¯cw_x000E_Aüº÷¨s_x000E_A_x0017__x0014_Ë_x001E_÷¦_x000F_AÁÔaã¿Â_x000E_AA©n_x0001_ºN_x000E_AÊð«_x0003_À_x000F_AZV-àâ_x000E_A¨1ÎþI§_x000D_AÕ_x0002_|ª2_x0010_A¸_x0014_q_x0014__x000D__x000E_ASàþhy._x000E_AÍ_x001D_ñi_x000C__x000C__x000F_AM9_x0013_Ü_x000F__x0010_A_x0004_­(_x0016_­_x000E_AÒ_x000E_Ö{ÊH_x000F_AèT¨û¦_x000E_A_x0004_NímÎ_x000F_A,å:_x0007_ö7_x000F_A0êÂiÚ_x000F_Aî­î_x000D_AAèC_x0005__x0010_AçòoÜÑ_x000E_A³Þ×#_x0003__x0004_ã_x000E_AÛ_x000B_,{1í_x000C_A´æoT­_x000F_Aì_x000B__x001F_Ý:K_x000F_AW_x0002_ÿè_x0016_ü_x000E_AåÞTÊû_x000E_AÝ®_x000C__x001A_¨O_x000F_AÚBû£_x000E_Ak8.¡Xd_x000E_Aé&gt;_x0018_)æA_x000E_AP_x000D_°_x0010_lë_x000E_AòåòåÄ-_x000F_A_x0002__x001B_Eï7_x0007__x000F_A%_x0019_&lt;µ³V_x000F_AC_x0018_¿_x0008_Câ_x000E_Aj9©*®_x000E_A#¤SVð_x000E_AëE_x000C_ý£_x000E_AciÎ_x0015_H{_x000E_AXZkm[_x001F__x000F_Aé_x0011_éÁ_x000F_AXùÐá_x000E_A_x0010_uø&gt;_x0011__x0010_A-YU%_x0001__x000F_A»Ï÷ìKÍ_x000D_AYãä_x0007_Ì_x000E_Atc°_x001B__x000E_Aßî`C÷*_x000E_A"¨°_x000F_Ayÿö{w_x000F_AÊÓÂñ_x000F_Aú_x0012__x0004_)_x0010__x000D_A_x0001__x0002__x000C_°ôC­_x000D_AWÔÂ»]'_x000E_AÞWT:G_x000D_A;ÏöpõØ_x000E_Aë_x0003__¸_x000E_A®]¬Ý_x000E_A±14o_x000B_;_x000F_A¥RE_x000F_Ùv_x000F_Af%ãY[á_x000F_AÖ¤@é`Ø_x000C_Aô¢_x001D_N_x0019_ÿ_x000E_AP-ý£_x000E_A®ªÖ·{Ó_x000E_A._x0018_ÿí_x001A__x000E_A_x0003__x0013_&gt;³_x000E_A¼ôG0_x0011__x0010_AzJ_x0014_!0á_x000D_A/¾OB_x000F_AYóí×_x001A__x0001__x000E_Ad"_x0019_#·_x000F_Aeâ÷ÏÈ_x000F__x000E_A_x0008_p¶:b_x001F__x000E_A_x000E__x0003_ÇkÜU_x000E_AÜ_x000B_Yp±_x000E_A^_x000E__x0013_$°T_x000F_AòD«B!Ã_x000E_A¶Ñc_x0003__x0010_A¡f_x0013__x0004__x0010_A_x0018__x0005_aÂ_x0018__x000F_AAzÊ_x000E_AêÄ®oÛ8_x000E_A¿­³_x0002__x0003_JM_x000F_ANM¡ë1_x000E_AfìªQ|_x000F__x000F_A#\{uñç_x000F_AA¯¸aø_x000E_AØø%ÿ_x0015__x000F_AWÈ_x0016_:_x000F_AKXÑÿm_x000D_A-,5´L_x000E_A/ç_x0018__x0004__x000E_A½_x0018_ÐR÷_x000F_A§ËÀÓõ_x000D_A5,IÔ_x000E_A_x0001_Û_x0004_àª_x000F_A_x000B_çÐêá_x000E_A_x0007_ÿVÅ0_x000E_A­ôâ¯_x000E_A²_x001E_¼ç¿_x000F_A.çâiø_x0018__x000E_Açúÿ3b_x000E_A¿7Dö$_x0015__x000E_AéÅÙßP_x0001__x000F_AÇ_x001A_äE_x000E_AlÖ°&lt;_x000E_Aøà_x0005_­:_x000E_Aþ_x001D__x001A__x000F_Aãw_x000B_Û[;_x0010_A{Í×S¿Ü_x000D_AÓÔÎM°_x000F_A_x000B_ÑÇ=èR_x000F_A}¡qþU_x000F_AMÌ52Z\_x000E_A_x0002__x0003_L_x0019_®Ö H_x000D_A¬Ã_x000C_z¨ò_x000F_A@Þ=wí_x000F_A´ÃØD_x000E_Aº_x0017_ë²_x000E_A	KÚ_x001C_U_x000F_A('ýÜÑ_x000C_AæoI__x000E_A°Ax`__x000E_A_x0010_,|_Þ_x000D_AeðsØÚa_x000E_AÇùêIÑ_x000D_A_x0004_úá_x000E_AjmÒ{_x0016_í_x000E_A5I#Í_x000E_AÿßêBäÎ_x000E_AÓ@9¦(_x000E_Aì_x0011__x000B_fF_x000F_A_x001E_&lt;_x0001_sÓ_x000D_A&gt;(¤"Öç_x000E_ADéO*_x000D_A¢_x0003_­(öð_x000E_Ak_x0006_£Jií_x000D_A`@sÆ+º_x000F_Akä9EªÂ_x000F_AêÉ²äÞ_x000D_Aê_x0018_§;_x0016_-_x000E_A­Ú§¼ð_x000F_A¢-×n _x000E_AgJ?_x0001_­_x000E_A_x0010_¶é×xE_x000F_Af¶ _x0005__x0011_G_x000E_AÃ_x000B_Ù[6	_x000F_AIq .u	_x0010_A÷_x0007__x000B_ÉL_x0011__x000F_A$c_x0002_&lt;._x000D_A_x0019__x001B_1_x0016__x000E_A_x0003__x0010_y*³K_x000E_A_x0008_8_x0005_u®7_x000F_AòäDû%Z_x000F_Aú_x001D__x0007__x000C__T_x000E_A.ÜoøÁ_x000E_A~s²¥@Y_x000F_A_x0017_ggR÷_x000E_A wè×_x000F_A»|m6C_x000D_AW_x0018_7OÜn_x000E_AzYù{Å÷_x000F_AFw®Æ¡_x000F_A*y«É¹_x000E_A_x0017_QK§_x000F_AÎkâ­|_x000F_A£ÙY;+_x0006__x0010_A²[â0j_x000E_A¥Ñ_x0018_T_x001B_b_x000E_A1ð2Ù_x000E_A^õ¶_x001A_å1_x000E_A_x0001_f|þQü_x000F_A_x0002__x0002_ÖÔ_x000E_AI¢é4x_x000D_Af(te.ì_x000F_A_x0004_Æ_x0013_gQ_x000F_A,¥²*öS_x000F_A_x0001__x0003_ñÕãßh_x000D_Aó:µ)¼_x000D_AëÞ±[O_x000D_Aåx6Ü_x0012__x000E_A4Å&amp;¬ÄÃ_x000E_A*ä_x0017_-_x0005_R_x000E_A¤`[ã_x0003__x000F_AøÑÒï!_x000F_AB½CùÌ_x000E_A_x0012_zéÔ^_x000D_A_x0007_þO4á_x000C_A_x0008_I4èË;_x000E_AÄ³n±A_x000B__x000E_A¹Ewp_x000F_A_x0008_ï®.¨_x000E_A[[#­f_x000F_Aè¤ó_x001D__x000E_AyÒ%_x000D_è_x000F_AÉÊº$¢Ç_x000F_A]õ§L°ù_x000F_A_x0010_.ïO8f_x000F_A_x0005__x000C_®b_x000E_A	_x001E_*è_x0011_ô_x000F_AÊU_x0014_Ì_x0012_u_x000D_A½î_x0008_÷_x000E_A6!,_x0012__x000F_AýÊG]üD_x000F_Ao©_x0002_±_x000E_A}T_x0013__x0019_@_x000F_Aý8&amp;Zæ_x000F_A_Ý«A_x000D_AØó_x0004__x0005_w_x000E_Aì}{_x0014_g_x000E_AÞ¡²N:_x000D_ArùIk _x000E_Aµ¶Ád·_x000E_AkÝÔ·_x000E__x0010_AYëÜ_´È_x000D_AlPoÛ'$_x000F_Aþ_x0012_Mj©_x000E_A¹q_x0015_MD_x0014__x000F_A·2Åb¦)_x000E_A"«"37_x000F_A_x0008__x000F_AÍÜ³SX_x000F_A »Ç¥ìÎ_x000F_A_x0003_jÁn7_x000D_A¢012Z_x000E_A3_x0015_I_x0013_Û_x000F_AØM_x0006_6rÆ_x000C_Au( &amp;×_x0017__x000E_ADØ9¸&lt;_x000E_Ah0Òö_x000F_A¤\°^_x000F_A_x0001_×¿í±×_x000D_A"e&gt;i¦_x000F__x000E_A_x0016__x001B__x0018__x000D_T_x000F_A_x0012_Þ_x0002_ïy_x000F_AÁýÕ§«L_x000D_A2ö_x001A_Kª_x000E_A_x0006_|_x0014__x0002_Á_x000E_A ú»]_x000E_AM°.Lo_x000F_A_x0001__x0002_Ë_x0019_õ&amp;p_x000E_AKGð_x0012_ð_x000E_AÎ`_x000D_És÷_x000E_A**ðQî_x000E_Ar9A(y_x000D_AïaLz?È_x000D_Aõg_x001B_C._x000E_AHTUÜ_x0002_ý_x000D_AÒ_x0013_Ò-_x001D_N_x000F_Aá_x000F_ÂK_x000E_AMiÐ_x0014__x000E_A íæ'_x000E_A"[OõòÚ_x000F_Aûo®h_x0018__x001E__x000E_A_x0017_G_x001F__x000F_ÿ¢_x000E_A\_x0018__x0015_k"_x000F__x000E_A_x001B__x001E_³?_x000D_AÛk¥ Iä_x000D_A_x000C_i_x0016_Ñ¼_x000F_Añ,ZÇm_x000E_A1&lt;gÔ¢_x000E_A¨|kÖÃ_x000E__x000F_A÷¢_x0019_q#_x000E_AÀÉ_x0019_µ¸v_x000E_AkÅ:î_x001D__x0010_AÑÂwè|_x0004_AûÕuáÕ_x0004_A}¸ÅÝZD_x0004_ARzáán_x0006_AfÀ]8_x0005_Aý²°ÍðE_x0005_A¹Ø_x001A_q_x0007_	Úl_x0004_Aî[ð_x0002__x000F_Ì_x0001_A_x0014_c©Õ#_x0005_Añ	_x001F_Ê_x0016__x0007__x0004_A´ËÁjjX_x0002_Aè6£÷Öb_x0004_AÆÔâLA_x0004_A}ÿÒé°y_x0004_Aú¢ÒX Ö_x0002_AÆÐ¿º²ò_x0003_A¦üh_x001C_¾ó_x0001_AL0Èâ@í_x0003_Aí_x0001_TG¶-_x0002_Aí¯Ô_x0015__x0008__x0001_AÁ_ü_x000F_U_x0001_AqØÈY9_x0005_AcÔ§¤¿_x0005_A_x0004_kÂ_x0016_Íä_x0002_Aqû2Ku_x0006_Af:*ì_x0005_A_x0014_.«­²_x0003_A_x000F__x0007__x0007__x000F__x0007__x0007__x000F__x0007__x0007__x000F__x0007__x0007__x000F__x0007__x0007__x000F__x0007__x0007__x000F__x0007__x0007__x000F__x0007__x0007__x000F__x0007__x0007__x000F__x0007__x0007__x000F__x0007__x0007__x000F__x0007__x0007__x000F__x0007__x0007__x000F__x0007__x0007__x000F__x0007__x0007__x000F__x0007__x0007__x000F__x0007__x0007__x000F__x0007__x0007__x000F__x0007__x0007__x000F__x0007__x0007__x000F__x0007__x0007__x000F__x0007__x0007__x0001__x0002__x000F__x0001__x0001__x000F__x0001__x0001__x000F__x0001__x0001__x000F__x0001__x0001__x000F__x0001__x0001__x000F__x0001__x0001__x000F__x0001__x0001__x000F__x0001__x0001__x000F__x0001__x0001_ _x000F__x0001__x0001_¡_x000F__x0001__x0001_¢_x000F__x0001__x0001_£_x000F__x0001__x0001_¤_x000F__x0001__x0001_¥_x000F__x0001__x0001_¦_x000F__x0001__x0001_§_x000F__x0001__x0001_¨_x000F__x0001__x0001_©_x000F__x0001__x0001_ª_x000F__x0001__x0001_«_x000F__x0001__x0001_¬_x000F__x0001__x0001_­_x000F__x0001__x0001_®_x000F__x0001__x0001_¯_x000F__x0001__x0001_°_x000F__x0001__x0001_±_x000F__x0001__x0001_²_x000F__x0001__x0001_³_x000F__x0001__x0001_´_x000F__x0001__x0001_µ_x000F__x0001__x0001_¶_x000F__x0001__x0001_·_x000F__x0001__x0001_¸_x000F__x0001__x0001_¹_x000F__x0001__x0001_º_x000F__x0001__x0001_»_x000F__x0001__x0001_¼_x000F__x0001__x0001_½_x000F__x0001__x0001_¾_x000F__x0001__x0001_¿_x000F__x0001__x0001_À_x000F__x0001__x0001_Á_x000F__x0001__x0001_Â_x000F__x0001__x0001_Ã_x000F__x0001__x0001_Ä_x000F__x0001__x0001_Å_x000F__x0001__x0001_Æ_x000F__x0001__x0001_Ç_x000F__x0001__x0001_È_x000F__x0001__x0001_É_x000F__x0001__x0001_Ê_x000F__x0001__x0001_Ë_x000F__x0001__x0001_Ì_x000F__x0001__x0001_Í_x000F__x0001__x0001_Î_x000F__x0001__x0001_Ï_x000F__x0001__x0001_Ð_x000F__x0001__x0001_Ñ_x000F__x0001__x0001_Ò_x000F__x0001__x0001_Ó_x000F__x0001__x0001_Ô_x000F__x0001__x0001_Õ_x000F__x0001__x0001__x0006__x0007_Ö_x000F__x0006__x0006_×_x000F__x0006__x0006_Ø_x000F__x0006__x0006_Ù_x000F__x0006__x0006_Ú_x000F__x0006__x0006_Û_x000F__x0006__x0006_Ü_x000F__x0006__x0006_Ý_x000F__x0006__x0006_Þ_x000F__x0006__x0006_ß_x000F__x0006__x0006_à_x000F__x0006__x0006_á_x000F__x0006__x0006_â_x000F__x0006__x0006_ã_x000F__x0006__x0006_ä_x000F__x0006__x0006_å_x000F__x0006__x0006_æ_x000F__x0006__x0006_ç_x000F__x0006__x0006_è_x000F__x0006__x0006_é_x000F__x0006__x0006_ê_x000F__x0006__x0006_ë_x000F__x0006__x0006_ì_x000F__x0006__x0006_í_x000F__x0006__x0006_î_x000F__x0006__x0006_ï_x000F__x0006__x0006_ð_x000F__x0006__x0006_ñ_x000F__x0006__x0006_ò_x000F__x0006__x0006_ó_x000F__x0006__x0006_ô_x000F__x0006__x0006_ö_x000F__x0006__x0006_ýÿÿÿ÷_x000F__x0006__x0006_ø_x000F__x0006__x0006_ù_x000F__x0006__x0006_ú_x000F__x0006__x0006_û_x000F__x0006__x0006_ü_x000F__x0006__x0006_ý_x000F__x0006__x0006_þ_x000F__x0006__x0006_ÿ_x000F__x0006__x0006__x0006__x0010__x0006__x0006_*.	 ø_x0019__x0005_A^I-¸4I_x0005_A¢_x0008_'yÓ_x0001_A.}óÔ§è_x0002_Aç7yÍ_x0012_ç_x0002_A·V_x001C__x0002_A:Ç_à*_x0002_AÐºBÜ_x0003_AvìEH·]_x0003_APn	"k_x0004_A_x0006__x0008_3¾_x001B_a`_x0003_A¥£0}_x0017__x0002_A»+ÿgÆ{_x0003_AI_x000D_=_x0003_A\þ$ð_x0002_A¼ø±=E_x0004_AKò;Ë_x0002_AûX_x0002_pÿò_x0003_AG&amp;§QR-_x0001_A]_x000C_Ï=_x0002_A4a=_x000F_ýæ_x0005_AïZ B_x0003_Ax±Dé_x0004_AfËdý®}_x0001_AKÁÏà_x0018_þ_x0004_Aî_x0013__x0012_ÇTç_x0005_AÝ_x000D_Ë4GH_x0004_AÒë4å5_x0007_AG[1ÏØQ_x0001_Ay_x0001_¦{«_x000C__x0002_A`&amp;ux1_x0005_AW@g_x0013__x0005_A!_x0018_Ôö¬,_x0001_A_x000D_1K·_x0003_Aì_x000D_VqË_x0002_AÍ¨7za_x0004_A&lt;únSë_x0003_A¶Lâ_x0007__x0010__x0003_A¶EPè-_x000F__x0002_A[Ú÷«_x0019__x0002_AÑP¢_x001F_\õ_x0002_AF£&lt;_x0006__x0008_`1_x0004_A?3¯_x0007_m_x0003_A_x0014_EiÌN_x0004_A9z_x0010_n\_x0004_A_x000D_ ëØ_x0003_A0[î	qm_x0003_A`ÔMd_x0002_AZ_x0004__x0005_?¡_x0002_Ap¸z_x000D__x0017_c_x0002_Aûõ_x001D_·È_x0005_A_x0004_È_x0007__x001C_°_x0002_A&amp; Öº_x0004_AKMk_x0014_ó«_x0003_AøÄrå_x0005_Aj_x001C_ÁÏx_x0001_A_x000F_æÉñù_x0002_A_x000B_Ì÷k_x0004_AEÙó_x0002_e_x0003_AØ!­0&amp;_x0004_AXiyÿ_x001B__x0004_A#ÍJhD+_x0001_A1*UD¦_x0017__x0004_AõÝVì(_x0003_A1_x000B_Þ_x001A_ú_x0011__x0002_A¹¾AÃ_x0003_A#ÙÇ3_x0003_A.O¨Dt_x0003__x0004_A$Ýþ½pl_x0003_A2¤vI.´_x0005_A_x0016_ê°¼_x000F__x0002_A_x0010_FmùJì_x0004_AOú=q._x0001_A_x0008__x000D_*ÎkÙÄÕ_x0002_AV_x0014_ È_x0003_A_x0014_.ø8_x0017_°_x0001_A§£&lt;_x0008_9_x0002_AÄ_x0001_Y»è»_x0006_AöáÊÎ_x0003__x000B__x0004_AL»_x0011_fk9_x0003_A_x001A_´3ª¾=_x0004_Af-Ï&gt;_x0005_AºM_x000C_¦_x0016_±_x0001_A²Æ3¿­ä_x0001_A_x0012_0tÂO½_x0005_Aî=G³në_x0001_A.ÌnÔ&amp;_x0015__x0001_AË{Àáo_x0001_AÍòÛÚ	_x0002__x0005_A_x0010__x0014_Ù@ã°_x0002_A__x000F__x001A_@rõ_x0003_A»¿gÛð_x0002_AkY_x0019_FO¤_x0004_A!|_x000F_Zd_x0003_AÝ1äßj_x0004_A¶ÐÙAÓ_x0003_A&amp;CÉèû_x0004_A_x0017__x0016_áà¶¥_x0003_AcP!=fe_x0004_A_x001F_,;_x001D_¤_x0002_AAÛ=r[É_x0001_A_x0007_æ_x000D__x0004_A3Âì.¢_x0003_AKhv`_x0008_¹_x0002_A_x0001_ÏTq_x0007_	'O_x0002_Ap`.ûHØ_x0002_A~ ×_x0008_+_x0004_Ax_x000B_ö_x0002_EÒ_x0001_A_x000E_ðÍ_x000D_©_x0002_Aª&gt;°±!b_x0005_AÒL¨E¢¾_x0002_A_x0018_çj_x0003_{U_x0005_A_x000E_üGYcû_x0001_A[çHÊ_x0003__x0002_A&gt;ù´+_x0003_à_x0004_AöhÔõ_x001E__x0005_A{:ÅÂõÐ_x0003_A(Û_x000F_º_x000B_¿_x0002_A¯,Ö_x0019_H9_x0005_A²·úI_x0001_Aùk(z07_x0002_A¬G_x0011_p_x0003_Ai¥í1$ì_x0003_A&lt;Ðþ¶;t_x0004_AoxæÜ¾_x0003_AH&amp;%T_x0004_AÙ Ëýð_x0005_AÀ¥É_x000F_Ä§_x0002_Aé_x0001_ìtJ_x0006_A¹Ä£	MØ_x0007_AHý³Ó3_x0002_AºvÀõµ_x0014__x0005_AdÃ4ÑIi_x0002_AÁú	¨3@_x0002_A=â 7_x0017_q_x0003_AÐ,_x0018_'	_x0004_A	_x000B_ìQýØÏu_x0002_A&lt;d_x0011_­_x001C_°_x0004_AÌßç­5'_x0001_A	_x0006_MKg_x0005_A_x0006_¶_x000B_CG_x0001_A0ÙÇ@ú_x0003_A »¬7Æ_x0001_A3Iñ&gt;H_x0002_A©	0_x0015__x0004_AFÆT_x0004__x0004_Aèþß¼_x0001_A»µÂ»Rþ_x0003_A9uà_x0005_ê_x0008__x0006_AK, ]_x0004_AïßÚ×}_x0004_A`Gw_x0017_Mw_x0003_A+ßÙÝ²1_x0004_A?ÍÙ`»é_x0003_A4j%Ë_x001F_ñ_x0002_AåpZ¥_x0004_A_x000E_So_x0006_Aã¤_x0007_7¾Â_x0004_A&gt;ÍòÁ_x0001_A_x0017_9Ë³_x0001_AQz«D_x000E_E_x0005_A»OµZ_x0003_A&lt;_x0004_;_x0002_AL|Ã¼¨_x0001_Acßý¾áã_x0003_A6_x0016_u@_x0001_Á_x0001_A.7àÎÒ_x0004_AáûM_x0017__x0007__x0008__x0001_§_x0003_ASú¢J«_x0002_AQêÝñ_x000F__x0004_A¼UÂfdi_x0004_A Ã@¬@^_x0002_A_x0015_Ó_x0016_¼¿_x0003_A;¥¼_x0008__x000F__x0001_A³;y#_x0006__x0001_A_x0002_ËYW.;_x0003_A2´èc_x0008_Ü_x0002_A-^ÊLy¦_x0004_A²ÉÞØ_x0004__x0002_Aìhµ~æ_x0001_Atº6ÒRg_x0001_Aj@N	_x000E__x0005_A_x0004_CÓñ_x0003_A_x000E_}_x001E_¤=a_x0003_AÄÇÔ³H_x0004_A_x001D_¶ÆÒä|_x0002_A±uÖ¥ü_x0005_A;_x001E__x000C__x001B_=8_x0002_AFÃ¬Än_x0002_A8ÍVaëá_x0005_A÷Td_x000C_¯ò_x0005_ABÔ_x0003_UÙ_x0004_A_x001D_1_x001F_C_x0003_A?N "©_x0003_AYVà_x0002__x0008__x0005_A8õ w±¯_x0004_Asr%]f_x0005_A_x0010_îÆw3û_x0004_A)Æ¥sâf_x0005_A_x0006_	Â~åôGN_x0002_A&gt;/_x0004_¼»_x0001_A×ëpm_x0005_A¢_x001F_ïÔFâ_x0001_Ar:öªÕ_x0003_A¡¤ü_x000E_r2_x0005_AO_~×Æé_x0001_ANÛÿ_x001F_®ê_x0002_A&amp;ùbÞH_x0005_AÀ­Ìw_x0019_Ý_x0001_AìbºÉié_x0002_A´ùNº_x0012_à_x0003_Aìp:Ë_x0004_AíkPZÞ_x0002_AB_x000C_CÜ_x0007__x0004_A¸Ì§%u%_x0005_Aj°#~_x0003_Aì~³çÀ_x000D__x0003_Aô_x0015_ÑÛå_x0001_AÚ0_x001D_Þ!_x0005_A_x0017__x0001_!b_x0003_A~Nñ©¸_x000B__x0003_Aúî2êü_x0017__x0002_At^ýÎé_x0008__x0004_A°_x0017_êé_x0003_A_x0014__x0019_£,ùÙ_x0001_A$_x001A_Ú~[È_x0002_A_x000F_ÛlJ¢_x0002_A_x0012_?_x0011_:Y¾_x0004_AF	2"_x0005_AzEì_x0005__x0005_»_x0004_AÃr÷e_x000B__x000C__x0012_ü_x0002_Ah	_x0007_Î_x0012__x0005_Az_x000B_ß3 _x0004_A­_x001C_îc´_x0003_A2¶_x000E__x0004_Z#_x0004_A _x0007_íØc_x0002_AÞ_x000D_ËàaÊ_x0003_A-Á&amp;é})_x0001_A¥ýÜÀSY_x0001_Afu];Ùm_x0001_Ah@t|_x0004_A¢Ý_x000B_Tö½_x0003_A_x001B_°_x001E_Ö`_x0017__x0002_AîOÐ~_x001B__x0006_A'ûé_x0004_eÂ_x0003_Ah_x0019_Ï_x0006_c_x0002_A_x0007_ÜÞ1_x001C__x0002_AQ¶i_x0018__x0017__x0001_A_x0008_ Ôî_x0003_AÖ¢b¼Á_x0005_Aðb|_x000F_eÊ_x0002_AERyÇz_x0003_Ae}:{Ï_x0003_A#ÿ»Q_x0002_Ai4ós_x0006__x0002_Ab4 =¹ß_x0003_Azi#±A_x0007__x0003_A¾XØJX_x0001_Aç§|lÍ_x0002_AW¬3ãÖÚ_x0001_Ah¶"ý¢_x001A__x0002_AÊ_x0017_xiT|_x0005_A_x0007__x0008_îÆÏ_x001F_Ý_x0005_A/n¢!d_x0005_A_x0008_¯¾_x001E_ÙL_x0004_A¼º:éa_x0002_A©_x000D_}!1D_x0005_AVý_x001D__x0002_A!qå_x0016_Y_x0006_Aô_x0003_oÝ+"_x0005_Aè_x0007_×_x0001_©y_x0003_A¢MÿÑ_x001B__x0004_AÅ'Þ0­_x0003_Aj¶Ø_x001A__x001F_¹_x0004_Aà|WGLk_x0002_AäÜ_x0014_«ùÂ_x0002_A@rÔi_x0002_Aj_x000F_q~ý_x0002_AO¶_x0011_í_x0002_A^_x0012__x001E_Ó·_x0003_AvLy½_x0001_A_%x/_x0003_APW^É	_x0004_A°°+ê_x0002_A&lt;N¥$_x001D__x0002_AÅ_x000F_#À!_x0004_AðWåE)w_x0004_A_x000D_x_x0013_Ý_x0005_A|Ñ)è_x0001_|_x0003_AºÖW¦d_x0004_AKÐ_x0019_N½B_x0003_A}ûqp·_x0003_AÄ_x000D__rL_x0002_A_x0006_Îl¨_x0007__x0008_¹%_x0002_AÎ=rÑÖP_x0003_AK|%ßCÎ_x0002_A_x0018_/ï_x0017_Jø_x0004_AäÌâh_x0003_A_x0011_Y¸ö$_x0006_AAâ!Á¦_x0001_AàÚÌ«V§_x0002_ANz_x0011_H)_x0002_AAåêÎê_x0001_A_x0014_u¡ð&gt;f_x0005_Ai¿ú_x0005__x001B_&gt;_x0002_A_x0003_#_x0001_=8º_x0001_Aq-:¬²p_x0002_Ags_x001B_Ô_x0011_¼_x0005_A]ã¬ÐÆµ_x0001_AÕ|x_x0016_¹_x0001_A¦4-`_x0007_AZ½'ÄÓ_x001F__x0005_A\»îwÁï_x0003_A_x001E_n¬ùr_x0004_A¦øáD	_x0004_A&amp;élõT«_x0003_AkßMª´§_x0002_A§ó³_x0006_:­_x0002_Aöu;óXÕ_x0004_A+MäË_x0003_A¤×¡¡Êq_x0002_AµW®~ê_x001E__x0006_AQi¸_x0018_¼_x0006__x0004_ABÌ ·Õæ_x0004_A"_x0001_;_ô_x0004_A_x0008__x000B_eè_x000C_ò¢_x0004_AÓUMÔéñ_x0003_A_x001C_&lt;Iñà_x0013__x0002_AÒ*¯ÂÕ{_x0004_A×_x0006_&gt;°_x000E_ï_x0003_AP«óÝ_x0002_AZÔîBç0_x0002_A_x000F_®Í¿á_x0003_A_x0011_î¬!H_x0003_AÌJÄõ_x0005_A_x000C_úV°_x001E_w_x0002_A&amp;*Î_x0016_÷o_x0002_AZ_x0016_»_x0002_A"ÿ)í_x0001_A_x0001_+VÙ_x0002_Ab¯p_x0004__x0004__x0002_ADãðÖd_x0014__x0003_A×§ï³[_x0003_A_x0016_*_x001A_òÒ_x0003_A_x000D_Üÿ9z_x0002_A¢/{ÂÆ3_x0005_AÔ·_x0016_×"x_x0001_APø¶Ï_x0004_AM°+Ï_x0002_A{¡ëfg_x0003_A_x0010_öÕ&amp;_x0007_Av¯0_x001C_ó._x0004_A"fmÍ`_x0004_A_x001B__x001D_6Síõ_x0001_AvÈî^_x0002_A[]	ä_x0005_A_x0006_Ï½_x0008_	¶_x0002_A/ÈwÛÖd_x0002_Ar%_x000E_Ä`é_x0004_A_x0010_X#®Le_x0002_AU_x0013_"A41_x0001_AÒ%¿ó_x0001_A/+aMÓ}_x0002_A"¸~Èµ_x0002_AEå_¤_x0001_ABWÑ$Kù_x0002_A	¡zf_x001C__x0017__x0002_AV_x0006_ÌLQ=_x0005_AHéÛlF_x0003_A2_x0016_M_x0003_A_x0014_âÎ±*_x000F__x0007_AÌ}9_x0019__x0004_AæÆÇ7_x0001_A¡u6_x0012__x0001_ArÈ~H_x0003_A_x000F_^­cÚ_x0001_A(³_x001D_ÌÂç_x0004_A_x0019_î­VLA_x0003_A2É%._x000D_n_x0002_Aàf©;áê_x0002_AòùÖ_x0005_«_x0006_A·AÒ?¦Z_x0006_AyÔäy/Ò_x0004_AYd_x0004_À+r_x0006_AL+éN®Z_x0004_A_x0018_ÿÏ_x000C_¹6_x0002_AâôÂ2ó_x0002_Am=¯hðz_x0004_A_x0007__x0008__x001D_8&gt;Ì`h_x0004_A2DØÜºE_x0002_A¤#_x0007_ sÐ_x0005_A%õÏ»qL_x0001_A"]_x0006_çð_x000E__x0003_A&lt;ÜsÚ_x000F__x0005_Aùü$_x0001_È_x0001_AÐÓ_x000C_i_x0004_A±»,_x001B_}O_x0001_A]7UÍf_x0004_A¤Ro¢_x0001_A-8J$!_x0002_A'hôh_x000C__x0002_AÔ_x0012_¢ô_x0003_A2¨:è_x0003_A6 -2©t_x0002_A~_x0013_¡á}1_x0003_AsÊm!2»_x0003_A±Å_x000F_ù\_x0005_Aù_x0014_Q9_x001E_2_x0004_A_x001C__x0007_úÌò_x0004_AÂ}_x0007_T¯m_x0002_A_x0016_çüËr_x0001__x0004_A_x0011_ÃûPY_x0005_AvÍµáñÆ_x0003_AÚ*§f¯ì_x0003_A±Êê\³_x0003_A`È9|_x0017_D_x0002_Api¹Jí_x0001_A@Aÿ_x0019_áö_x0003_A¿_x000E_ÖG¨n_x0006_AYøAB_x0007__x0008_ìr_x0002_A_x0010_x­,G{_x0002_A%_x0019_½þ§¿_x0002_A|X)u&amp;[_x0003_A#_x0001_#ú_x0002_AM÷}Â:_x0003_A_x0008_.¤ò_x0002_A¢ßYÄ_x0002_Aøì_x001D_du_x0002_AU¼_x0003_»Â3_x0001_A¬íå}8_x0004_AEGÜ_x0019__x000F__x0006_AÅ§I&gt;AY_x0003_A	¸Ñ_x001E_?­_x0001_AÓ&amp;oé_x0004_A0þÀÅ 4_x0001_A¼zèã_x0002_AJ¬/ù_x000D__x0004_A6/'L_x0003_AÑ¤(_x001B_&gt;_x0004_ALÑ¥E_x0004_R_x0005_ACCÅ_x0003_Aé÷qhPO_x0003_A=:Ó'Øw_x0004_A$Î4þâ_x0004_Atspµ\_x0004_A_x0003_a¢0p_x0004_Aº·S&lt;Ña_x0004_A~à85¯J_x0003_A¡nÒm%_x0004_AÈFº³h_x0006_AÐÇ_x0013_b{÷_x0003_A_x0001_	}_x000D_V	s_x0010__x0005_Ad)_x0005_m«è_x0001_A'_x0011_×.cÀ_x0002_AL)_x000E_I¯0_x0005_Aì0¾«ö_x0004_AÓïä·_x000D_:_x0003_AÌ©Ö_x0014_ÝW_x0005_Aô:Ï"À1_x0003_AdâR_x001C_&lt;º_x0003_Ac*o¶+_x0004_AØú~íf_x0006_Aß `¼5_x0002_AHNÙ*vï_x0002_A_x0019_ðñúÁ^_x0002_A]¦;P|_x0001__x0005_A7{â_x0018_9b_x0004_AÑ_x001F_},_x0004_AÇÅÞ&amp;[_x001A__x0004_A_x0001_éC¼*_x001B__x0007_A!°Ò9_x000C__x0003_ApF©)_x000E_Õ_x0004_AyÒx_x0001_-_x0004_A(ÞÕ§Ø_x0014__x0003_AIú_x0016_[]¼_x0004_AdÎ_x001D_¾*_x0003_Ax(É÷¬_x0004_A¦P_x0017_Ëî_x0004_AO_x001C_¥MN_x0004_AF#E_x0008__x0003_A_x0014_ø»ò_x0005_1_x0003_AlÅ{Ù§Û_x0003_Ac½î}_x0007__x0008_÷þ_x0005_A_x0010_Ê_x0001_©¤_x0004_Ar§õjV|_x0003_AJ¥Æ3f¾_x0003_Aà&amp;u¼_x0012_$_x0002_A¤qìYª_x0004_AèøàES_x0005_A¨©wS"_x0002_Azze0~*_x0002_A¼½ÝtÚã_x0003_AÉCä7_x0004_A{nÀÛi_x0003_A^Ù¯_x0002_Aÿ£Òüáa_x0005_A½v oh_x0002_A_x000E_èÃù_x0002_A_x0004_ôM¿Ý6_x0003_A_Y_x000E_pòS_x0003_AOrJþ_x0002_A{ßèvO_x001E__x0002_At_x0007__x0004_¢_x0003_k_x0003_A£¦í]_x001F_F_x0006_A4pÚf7L_x0005_A_x001F_E@±å/_x0004_A_x0002_+_x000D_ßÏ_x0005_A1¬óFÓ_x001D__x0002_AÆx&gt;_x0002_AH_x0010__x0003_øï_x0004_A@Ò_x001B_SI8_x0003_A¨_x0015_Ø&amp;_x0006_A_x0006_åÆ[}_x0003_AVü_x0016_a_x0001_A_x0006__x0007_Zv$?¨_x001E__x0003_A"h"´_x0002_Ap_x0017_Æé_x0005_AÝ¼_x0008_ª_x0003_Aõ³õØc_x0005__x0002_AÇ~¬¯ÚÕ_x0003_A_x000E__x0014_&amp;Û_x0001_ABÕ_x000B_"KÞ_x0003_AU_x001D_e_x0011_aÞ_x0004_A6FEcÙ¨_x0004_A_x0008_Ü0îH_x0003_A1_x000B_ï/_x0003_A_x0007_íêâ_x0010_ï_x0002_A×wF_x0017_àØ_x0001_Añ_x0002_/ `U_x0004_AtKº_x0013_¤_x0011__x0003_AKÝ!Ó&lt;ø_x0003_AzÔ.1é_x001A__x0005_A"X_x001D__x0007_S_x0002_A_x0012_!hÿÌ_x0003_Að_x000D_/.hp_x0002_A6_x001D_ª_x0016_îq_x0003_A{²ü_x000E_ô!_x0002_A¢*É¡¸_x0001_At×"ô9_x0004_AÚ+6}ÏÄ_x0001_A(ßÂ| _x0003_ABßnãä?_x0002_AØwq_x0005_Ai_x0016_%_x0011_]_x0018__x0004_A\ e_x0007__x0002_A§f_x0013_X_x0008_	C9_x0003_A^d|qÄ_x0003_AJßø"n+_x0003_AT*Ù$+t_x0002_A{[F_x0001_Õ«_x0002_A´Î-f$Å_x0004_A_x000D_bñ_x0011_Í_x0004_AG_x0014_åÁ_x0004_Aã­	_x001B_²_x0004_A_x0007_F E_x0003_A{½`_x001A_Ü_x0006_A&gt;LûþÑ_x0003_A­B&amp;E¶«_x0003_A¬(ò_x0003_AtE_x000C_ß5&lt;_x0003_A+¹6­Ç_x0002_AMÒ=Ò_x0005__x0005_A§WNc)_x0003_A&gt;_x000D_Ü&amp;_x0005_A_x0017_Áÿ¡W~_x0006_A_x0005_O)=À¾_x0003_A$Æ._x0014_ÒD_x0002_A/×ý_x0006_A¶6ëÓõÔ_x0001_A³»_x001C_M±_x0002_AÛ»_x0005__x0002__x0008_Þ_x0004_A _x000B_ðñ¦_x0002_A¶_x001D__x0015__x001C_e_x0003_AÌVËA_x0004_AEÄ#0î_x0001_AEGÕZ_x0004_ASÂnYr_x0001_A_x0007__x0008_kVð`2S_x0001_AïÛë_x000D__ß_x0003_Adé{´_x0003_A®_x0017_G/_x0005_Aº¬G8_x0016__x0005_AßR{m{_x0004_AxÝ_.¶N_x0005_AÁ¸fn_x000F__x0004_A²®S_x0019__x0003_A²×Ç_x0010_e_x0004_A_à¬w_x0001_A	å)_x0002_AÒù]ßyÇ_x0003_Aü_x0016_`ê"_x0018__x0005_A¡ `};_x0002_A6Áåd_x0005_A®õ_x0006_32_x0007__x0003_Aèér¡ç_x0002_A¡?7N_x0010__x0004_AÛ_x000E_oT;U_x0004_Ae%íu¸_x0003_A^ðµAÕ_x0003_A{9_x001B_ÓNû_x0003_A$õ_x0003_©Í[_x0003_Aî2ù;~v_x0004_Al¤ã{_x0005_AnÀMäA_x0004_AÔ¸Q_x001C_Q}_x0002_A§_x0015_;UÑº_x0003_A½«Ñk¹_x0001_Aè_x0003_m¥_x0001_Aê_x0001_ý¯_x0007__x000B_!B_x0002_Að_x0008_;ò_x001F__x0006_A_uÞ;b_x0003_A;øedÓ×_x0002_A&lt;[_x0011_VÁî_x0001_A&lt;õØdÆ¡_x0002_AVg_x0019_K¤_x0002_Añn_x0003__x000B__x000E__x0003_A´¢T»Õ_x0007__x0003_A_X§ÕG\_x0002_AÌ	¯£a+_x0004_AÎÍ_x0002_d w_x0002_A  +_x000C_Þ_x0002_ACÈ´Kë_x0004_AZA_x000B_ß»Y_x0004_A6ÙÝ±_x0001_A?mYÐS_x0001_A=ò_x001A_[c5_x0004_An6¯_x0002_A_x0006_Õy°Ø_x0011__x0005_Amt·#@_x0004_A®WZÃÃ_x0001_AMÃ_x0012__x0003_A_x0005_G_x0007__x0017_ÑC_x0001_AÚþUþU_x0001__x0005_A:Ýàrþ_x0006_A_x0005_«×*_x001A_¦_x0004_Aa_Í,Ä¶_x0007_A¼!ÂNä_x0004_A_x001E_Þõâ~_x0003_AØh{#ZT_x0003_A¾ O_x0004_A</t>
  </si>
  <si>
    <t>be8d40335ddf97b415309292682c2421_x0007__x0008_µïÉ\K÷_x0001_AÛ_x001E_r_x0015__x0006_v_x0003_Aa¢_x0007_+|_x0003__x0006_AÃúqñ©&gt;_x0001_AW¢_x001B_;~_x0002_A_x0016__x0010_dÆú_x0003_Aï?BXi_x0013__x0004_Aor}asS_x0006_A`?Âû½_x0005_AÕ65WT¸_x0005_Aq_x001E_`_x0016_2_x0003_A?_x000B_ÑbPö_x0003_Aa«¹¾e_x0004_Aí[n£pL_x0006_Að§ÇSÀÌ_x0002_AÉ©£h_x0002_AMðY_x0006_Të_x0002_A_x001A_Óû*Ýí_x0002_Adg¥_x0001__x0003_AIP*×P!_x0003_AÀHäj_x0006_A_x000B_*Ü_x0003_A×¾úÃ®_x0004_A,Cû4_x0019__x0001_A«ç¥Ø_x0019__x0004_AD9_x0017_u~O_x0004_A].sòq_x000B__x0001_Aþç«¢¾_x0013__x0004_A¨þ"OÛ_x0005_A&lt;6l`_x0001_Aº×¦)_x0003_Aõ¨Î½_x0008__x000B_ À_x0006_A{cj1_x0003_v_x0004_AîÌ¿¬é@_x0001_AA(á¢_x0005_A_x0008_&amp;OCÿ_x0005_A¼.é×ÎÜ_x0003_Atý:k¥;_x0003_AùqÏqÅà_x0003_A&gt;«ÍºÍî_x0006_A´w=`M/_x0003_Aþ_x000C__x000E__x001C_	Ö_x0001_Ao_x0001_ðJì/_x0005_A¸s&gt;_x000B_¨_x0005_AÎ'Ç°_x0005_AhÈh1û_x0004__x0005_AÙL¦_x0008_³_x0012__x0004_AAÃÒ_x0003_m_x0003_A_x001B_ïÛç;_x0001_A_x0006_°_x001F__x001D_·_x0004_A»C)ÆzÏ_x0002_Aê.üÓ_x001E_É_x0004_AÌG¸Äý_x0001_Aí­hï¶_x0002_A"6±[n_x0002_AòèñÌ¬_x0002_A®?ÜPy_x0003_AÏÓÐ´_x0004_A_x0007_¨4è?_x0001_A«¥ð·ø_x0004_Aô1e1zö_x0003_A_x0007_Ä _x0010_ø_x0002_A_x0004_!ÔE®s_x0001_A_x0007__x0008__x0005_{ú_x0004___x0005_Aö³»$»³_x0003_A¬_x000B_y_x0011_þú_x0004_A6ËË:í±_x0003_ARâI_x001C__x0004_AyêiÂ@_x0002_AÌÅU_VÑ_x0003_ABál}O_x0002_AP-ÕA4_x0005_A(_x001F_æ¸[_x0001_A_x0017_ÃD½_x001D_ì_x0005_AóªÅZ¢_x0004_Aï'»µ_x0002_AÛ7³¹Û¡_x0001_A7b÷¥mÖ_x0001_A_x001B__x001F_Ylf_x0002_A»×_x0013__x0002_AR°_x0014_EÈï_x0003_ASoZ_x0012_Ýè_x0003_AÙbt%u_x0002_AàeGiÏ5_x0003_AË±_x001F_î_x0003_A#'Ddq_x0001_A_x001C__x0014_ò)*_x0005_A¡Z§PÔ_x0013__x0005_A·Ê50i©_x0002_AÜâ¹_x000D_)_x0006_Aò¶_x001C_¹_x0018_²_x0002_A_x0008_R1-£_x0006_A·öí7_x0010_Ò_x0002_A_x000F_&lt;póÞº_x0001_A&gt;ih_x0008_	=_x0014__x0004_A2X°&gt;_x0003_AHUz°_x0008_Aô¦?j$þ_x0005_A_x000F_Â~ÖIè_x0002_Ay5d´o_x0002_A´y(_x000C__x0005_A5OÕÝ_x0004_A,_x001E_È×ù_x0001_A_x001F__x0018_L~"4_x0002_A_x0004__x0001_i_x0015_`_x0003_A/_x0013__x0010_Fó_x0002_AÍå-_x001A_a&gt;_x0004_A` ÆyÓM_x0004_Añ_x0014_k_x001C__x0004_A(_x000F_=Sú:_x0004_AØB+(_x0003_AxP¢ôÊ_x0003_Al¾$6·§_x0003_A&lt;|&amp;A#_x0007_AçSC_x000C_ªô_x0002_AÆæðk\?_x0006_AÅPsFí½_x0002_AALÁHàÎ_x0005_A#¬_x000C_ð_x0001_A¯`yÂÞ_x0001_A_x0001_`nýÝø_x0002_A_x001B__x0010__x001C_S¾_x0001_A_x000B__x0018_&lt;NIo_x0002_A_x000F__x0005__x0001_­¶_x0001_A¨^_x000C_éÿ_x0002_AFò&amp;q_x0003_A_x0007__x0008_É_x001E_`uoà_x0007_AÃB_x001A_«8._x0003_A)Ç´|4å_x0004_AÓ1_x0016_Òl_x0001_A?nòoS_x0003_Ad\²«Y_x0003_A_x001A_6M1_x0006_AôfJó¸_x0007__x0001_AÌzÞaù®_x0004_A0Ùl_x000F_ü_x0018__x0006_A0_x0006___x000D__x0004_AÎ«\5_x0015__x0004_AÔúFd0_x0003_Ar?_x000D_æ²_x0008__x0005_A¾®_x001D_*_x0002_Aüä(MÒ_x0002_A=_x001C_ôPÆ_x000E__x0004_A§¥Í_x000F__x001B__x0002_A©ò_x001C__x0016_`¼_x0003_Ae_x0010_ñ(f×_x0003_A_rù}\Õ_x0005_A«ê66 _x0003_Am¬Þ¤ÕÄ_x0004_A2`_x0003_Ä_x0001_A¨¬5âjÔ_x0003_A_x0015_Îá_x0004_5_x0003_AÔ,Ìã/q_x0002_A@yñ_x0012_öÚ_x0003_A1Î¼y_x0005_AÉE8&amp;#Ñ_x0002_A_x0008_íuõ_x001B_{_x0003_A&gt;·i¼_x0007_	_x000F_w_x0005_AH_x000D_&lt;ù¼_x0002_AZ+Ú1Ü_x0002_A_x001E_±_x0004_{rÈ_x0003_A¼ÀVOw_x0004_ATm_x0018_AS_x0013__x0003_Aé_x0016_Íùô_x0004_A¬£_x000C_X7_x0005_A |jèz_x0004_A_x0012_¤_x0007_ýn_x0001_A_x0010_ó"Á_x0004__x0003_A¿¨_x001D_±_x0004_A_x0019__x0005__x0007_N¦._x0002_AÇÁ_x000D_¼Y_x0004__x0003_A_x000D__x0003_HØ_x001F_d_x0002_AL¦MNÞï_x0002_A_x0011_Êz&amp;]_x0001_AOéùÒpö_x0002_AÙh`¢_x000D__x001F__x0003_A|«¸6_x0003_AõL)Yoø_x0001_A¯¦ßÑp7_x0006_A5r9Ñ0_x0004_Aw_x000F_giÓ_x0003_A'¹óÆí½_x0001_Aê^þ|9Î_x0003_AédlhA-_x0006_A·_x001F_Â÷\x_x0004_AþGA½_x0008_Ê_x0002_Aq¯áËX?_x0004_AgXÔl!N_x0001_A_x000C_So!QX_x0003_A_x0006_	Ç_x001A_¯ P9_x0001_A|_x0001_Ä_x0004_A¥MæWk_x0002_A\(_x0017_¤Ä_x0006__x0005_AÖ²Ò(_x0004_A_x000C_yÑÕ¾_x0006_AfV¿Î/Ö_x0003_AÄ¸pC_x0005_A~u$hNÝ_x0003_A_x001A_&gt;¼ô¯G_x0003_AÊSµÓDÿ_x0002_A0qv9S¥_x0001_AÁsDÖB7_x0001_A_x0011_7­h_x0005_Aß÷;Ë_x000B_]_x0004_AÚçàv_x0003_A_x0007_;_x000C_Ñ'¹_x0003_A°_x0004_'Ä p_x0004_AJëÓ7iÃ_x0002_AÊUå_x0001_ôG_x0003_A¶(Èa³Ï_x0004_A1&amp;ú_x0012_	C_x0004_AûÞc¬­Ä_x0003_ARj®ó._x0003_ATêf	B_x0005_AvS&gt;ãÙ_x0018__x0004_AÕ*ÜLã5_x0004_A¤_x001A_´&lt;D_x0004_Aß0_x0008_¦_x0002_AõþÏì_x0006_,_x0003_ACµ_x001D_ù_x0001_A6Ì_x001A__x000D__x0008__x000B_pr_x0003_ApI¦_x0015__x0003_A@PZáS_x0005_A9¿lG&gt;_x0003_A®/n@üZ_x0002_A`}ºÂ5_x0005_A/#!Ú¯_x0003_A^_x001A_(¼yà_x0001_AdÀ_x0004_&amp;tl_x0002_A9_x001B_T_x0002_A¬	ò&lt;÷_x0001_AIf_x0012_õ`U_x0006_A&gt;Ë8_x0007__x0003__x0005_AC¾@º-)_x0003_A²2_x000D_	Ú_x0003_A___x0010_`_x0005_A;ð_x0015__x001E_ïÖ_x0002_AÈÅî¡_x0002_Aù_x001A_¶³øä_x0004_A½öd¹_x001E__x001E__x0004_A+_x0013_9`åB_x0006_AÃ,óSõ__x0002_Açz¥}ÜO_x0004_Ajë¹]o_x0004_Ayéø_x0015__x0004_A_x0001__x001E_q_x001E_Ðx_x0003_AnáÍFf¤_x0005_AÞ@¯o¨R_x0005_A#óÚ_x0005_î_x0002_Ai+ù.¶_x0004__x0004_A_x001B_g}_x001F_O_x0005_A_x001E_Jë¾_x001F__x0002_A_x0008__x000B__x0010_­õýX_x0014__x0003_ALÌd¸_x000D__x0006__x0003_A?(³¶k_x0003__x0003_AÊÛHì_x0003__x0004_AL¦3pú_x0005_A{&lt;ÖÝ_x0013__x0001_A&amp;_x0008_¢É_x0010__x0002_A_x0010_°o·_x001E_J_x0005_A2ºé_]¡_x0004_A_x000C_ó_x000E_h]_x0005_AÙQ³_x000D_&amp;À_x0003_A`j^Qëú_x0001_AÅÎ¸]s_x0003_AeAëìæv_x0006_A"~Ûd_x0005__x0002_AhÞ	l&amp;4_x0006_AÒ_x0017__x0004_J¶_x0004_A_x0016_ýJæûY_x0004_A_x0003_ÁÉÖ_x0002__x0003_A_x001D__x0003_ú½_x0004_A6Ýj&lt; _x0002_A«qÓê_x001A_¶_x0003_A_x0010__x000C_zÿ_x0005_A3_x0001__x001A__x000E_Èñ_x0002_Ao¹d_x0013_"_x001D__x0004_AQ}_x001A__x0003_A»Dä«ûs_x0003_A©¬±w"_x0004_Aq}î_x0013_¸%_x0003_AqÎyQµH_x0002_AÆ{_x001C_zÆ÷_x0003_A2_x0018_a_x0007__x0008_	$_x0003_AUW_ï¶_x0005_Aè_x001C_^í_x0002_A@_x0012_õ_x000C__x0006_AÐkèoG_x0015__x0003_A_x0018__x0005_÷_x0005_AFã_x0001_×yV_x0006_AH_x0007_ðÁ_x0002_AYÝõçÁ_x0004_A«m¢-ôd_x0001_AØm¢]_x000E_º_x0004_A(B_x0016__x0004__x0002_A4_È^ãß_x0001_Akµ18_x0017_Õ_x0006_AË_x001A_¦½Ã_x0003_Aè;ýðW¶_x0006_AfÀ¥$»_x0002_A¢Èè_x0018_s_x0002_AËjßEÏ_x0004_A_x0006__x001E_Íá\_x0002_A	:ê&gt;Á_x0003_AÑuOðÕ]_x0003_AEx_x0003__x0001_Ú_x0002_AÞ_x0016_$ZB_x0004_Ao_x000B_-«»ø_x0003_A¦©^_x0019_H·_x0004_A¼_x001E_ç_x000F__x001B_Ð_x0002_A©,_§:_x0004_A&gt;_x000C_Êà_x0004_A¯µ[|Ó_x0004_A_x001C_¿|F60_x0004_A/·Ðø_x001D__x0004_A_x0007__x0008_ªhL_-_x0003_AeêáM_x0005_AFÄèÙ_x000E_¯_x0003_A}_x0008_yÉ"_x0005_A¾ym(_x0002_AàÎ#ý·_x0003_A¦_x001C_r#_x0008_Ø_x0005_A}Ö?ÒúÌ_x0002_AL´_x001E_¨¾_x0003_Aéèå]N_x0003_Am5'l_x0003_AL¼©Âi_x0004_ArÍ»j_x0002_A_x0018_,yÐ_x0004_Aøò'ê_x0004_AÀ|ÒÛ¨ _x0005_AÔ4_x0006_2A£_x0003_AâòW$_x0017_%_x0001_A_x0002__ËT_x0015__x0011__x0004_A6_x0013_$%2g_x0002_Aêe´_x0003_A7_x0006_ÎM	F_x0002_ALÉ%ëÍW_x0004_AS=Â\_x0003_A%÷r_x0004_§_x0004_AÁÌÅc_x0001_AÝf7nd_x0006_AL¦MÌWQ_x0004_A¾Àð©E _x0004_A_x001F_/J&amp;N_x0002_AØõ÷x¸F_x0003_A|( å_x000C__x000E_`a_x0006_A¨@©©æ__x0001_AÍ5Oy?:_x0005_Aßv¼þÁ_x0011__x0006_Ab3þ_x0016__x0002_A³_x001E_í(_x001E__x0001_A_9|¥	=_x0003_AQþ'J':_x0002_A0âä&gt;Æ¦_x0005_AAõ´Å_x0003_Aê_x0007_[f_x0010__x0016__x0004_A{W_x000C_ÒjN_x0005_A&amp;Åæ_x000B__x0001_ÿ_x0003_A_x000E__x0002_µ4ùå_x0003_A[¾4Âgè_x0001_AK_x0008_Æ_x0008_ G_x0005_A0#7@v_x0002_AÂv__x000D__x0007__x0005_A_x0007_¨Ï_x0008_8æ_x0004_Aä¤b/J_x0004_A¹½|&gt;_x000D_ò_x0004_AKàÚ_x0004_ABïWp_x0005_AK¡¼ôÇ_x0001_AÕË_x000F_®Ð_x0003_A._x0014_3_x001E_¤O_x0003_AreÁ_x000C_A	Ù_x0003_ïè¹_x0004_AoUøæU¯_x0003_AJù÷¤_x0003_A_x0011_æÓ¼¿ù_x0003_A9æ:Gñ_x0004_A_x0008__x000C_ÿé_x001F_`#u_x0003_AAË_x0014_?&lt;_x0002_A¼¤X#«_x0001_AõÞS_x0016__x0001_ALGâ_x000D_¬%_x0006_A´_x000B_ð¶êÆ_x0001_A_x001A__x0007_7ÿ4!_x0005_A18"_x0019_-õ_x0005_A¬i8[_x0004_Ae	ðe_x0002_AY-hÖn_x0001_AdéÙuQ_x0001_Al6ÓL_x0002_A¯À»þha_x0003_AneR0Í_x0005_A~66 QÏ_x0006_AÊ&amp;îqP_x0003_AÚÕ_x001C__x0007__x0001__x0006_AÎL¶å;_x0002_AôIx·7_x0001_A¢e^ªâ_x0017__x0004_A äP_x000D_³­_x0004_ANc½_x001B_9_x0016__x0004_AHûz£|*_x0004_AÚ ÂVX_x0005_A­g7¯q^_x0003_ASÒbÇÊ_x0003_A,©XÓI¨_x0002_A_x0006_9ø ê#_x0003_A±*·'_x0005__x0004_ABdô_x0004_AúUÊ~_x0008_	ª_x0005_Aõz*Ð_x001A_Í_x0004_AJÓ_x000E_WÆ_x0003_A?¹&gt;_x0002_A¶\áÀA_x001A__x0002_A´e_x0006__x000E_#_x0003_AæÀ¿rvÖ_x0005_AM· _x0011__x000B__x0002_A»c_x0015_¸Ë_x0004_Agîxê _x0002_AKfLEâ_x0002_A9 ÍwJ_x0004_AÈ¯ÓÁi_x0002_Aé¾:ìá_x0003_A4_x0007_±¿à_x0005__x0004_A_x0013_¬®_x0019_Q_x0005_AIA_x0007_­_x0019__x0005_AãÁù¾äp_x0003_A"ÌBg÷×_x0001_A·Q_x0011_¦K_x0004_AÕ·ÚF_x001C__x0005_Ab­_x000C_Z¨ê_x0004_AòëæÛ'Ò_x0005_A¿­D©A_x0004_Aj_x000F_&amp;ý_x0003_A_x0010__x000E_?ëè_x0002_A~E»øG@_x0004_Aê­Î_x0002_A_x000B__x000D_lÓÉ_x0005_A_x0005_`¸""E_x0004_A;ñfQ­w_x0003_A¤8Øà_x0002_A_x000B__x000D__x0006__x0019__x0011_/_x0008__x0002_ADÎhnõ_x0001_A\eÀGòy_x0005_AóGZ_x0019__x001A_d_x0005_AÍE¨p_x0012_n_x0003_AÌü¸&amp;_x0018_þ_x0001_A	üÜ²_x0003_Aø_x001C_z9ê_x0003_A¸Å3_x0007_¦ß_x0004_A"8d7_x0004_ _x0006_Aä/¶_x0002_´_x0005_A&gt;\J°_x0003_Ar_x0019__x0001__x001B_SC_x0002_A©¤«ì@_x0004_AûÆèQ_x0002_AxY_x001F_»¦©_x0001_AúòÎJa_x0005_AÙèÎG¯;_x0006_AòíÇÍ_x0002_AÀ$_x0018__x000E__x0017__x0005_Ae_x0005_µy²&amp;_x0003_A_x000B__x0008_4|_x0005_G_x0005_A_x000D_Á_x001C_0_x000D__x0002_A²_x001E_pU1_x0006_A_x001A_¿_x000F_ÊTÑ_x0004_AùÚô_x0004_AÝGx¢c¨_x0003_A,6TJ~_x0001_A²Û3aY¥_x0002_A_x0019__x000C_¹eä_x0003_Að²ní¤_x0002_Ai³_x0005_b_x0008_	._x0002_A=zà_x0003_Y_x0004_A~_54:)_x0002_AR|øÜ_x000C__x0005_Aê_x0002_Õl¬_x0002_AÙ¨îðÅ_x0005_Axî@_x0006_ì_x0002_Aú_x0017_ùõ`_x0004_AØö"´Ú_x0004_AóÆÉ_x0005__x0006_Aùjl_x000E__x0004_A´4&amp;_x0002__x0004_AÑñ_x001E_þCò_x0003_Aþì_x0018_m_x0002__x0003_A_x000D_ÃÞnes_x0002_A:Ø·%Sý_x0001_Awµmºbc_x0004_A4k_x0008_ý _x0004_Aâ&gt;_x0007_Ó_x0003_AÒ_x0018_4Y_x0002_AÓI\X_x0001__x0002_A_x001F_DxÎÈ_x0003_AÖq_x000C_»±_x0002_AnLVëpp_x0001_AÒF_x0014_)c1_x0002_A^áR¦C°_x0001_A¸º«BGD_x0003_Al\zàH_x0005_AFºh=ån_x0004_A_x001E__x000E_3{_x001B__x0003_A:_x001C__x0014_ uÇ_x0004_A`8\o_x0016__x0001_A_x0007__x000C__x000E_wÎ_x0008_áx_x0002_Ad.±l_x0003_A6WìÁ_x0003_AO±n¹Q_x0005_A_x0002_ÚÝÜ_x0011__x0004_A+bûN¸_x0002_Aª¾_x000B_-_x0005_AAS_x000D_pÉ_x0001_A_5_x0018_ U;_x0005_Ae_x000F_Yi_x000E_x_x0003_AÞXù_x0007_6_x0003__x0004_A}	#ÑÏ\_x0001_A_x0001_æ_x000E_Ç_x0006_A±n¬__x0004_AW_x0007_Ð7'_x0003_AäIé_x001A_£_x0002_A_x0017_ö?1._x0005_AôÑ_x0018_o/Ê_x0005_AÊ`k_x000E__x0002_AJÆm¹2Ù_x0001_A¿_x0013_òåÎ_x0001_AQåw_x001C_XÉ_x0002_A°ûåä¼_x0004_A\E«_x0004_A7ÑH]«P_x0004_A{^]:F_x0004__x0002_AâySö_x0002_AT2H#Ý7_x0006_A^IsÈ«þ_x0004_A_x0004_-lSK_x0002_AÈïg¯{c_x0004_Aíeq_x000E__x0010_Ê	_x0003_A¸'=_x0004_¹_x0005_Aþnk»Üº_x0005_AÍ3Ó,ò_x000F__x0003_Ag­_x0011__x0002_ì_x0004_AûÊô"_x0017__x0003_Ad_x000D_í~ä÷_x0001_A_x000C_æ÷OA_x0011__x0005_Az[Äõ}R_x0002_A+¸¾¼©_x0002_AÇn4_x000B__x0007_A¡r_x0002_ìð_x0004_A)k_x0018_iq±_x0004_ABÚÙfA_x0002_AÞ&lt;_x0006_U^__x0003_AÉÒã{Z_x0003_A3ú_x001F_\_x000C__x0006_A_x0008_à°oÏh_x0001_A¾IHÌ)"_x0004_AÃ.Î_x0002_AfDñ_x0004_AÆÇCfÉç_x0001_A°Kirg_x0002_AÀ³_x001A_§U_x0002_AÁW¤Áòm_x0004_Am´5W¨Ö_x0003_A'%\©î`_x0003_A8_x001D_ë_x0015__x001E__x0006__x0004_A 5û[ð°_x0004_A_x000D_^,#åÆ_x000E_Aï_x001F_«OW_x0002_Aý±Åx±__x0003_A_x0007__x000C_ì_x0017_%0_x000F_¥_x0005_AÖÖgÃ4@_x0003_A&lt;wióu_x0001_A&amp;sÞâ:_x0003_Aæ&lt;«Ïd3_x0003_A÷&amp;_x0007_ì&gt;_x0003_AWÙ_x0014__x001A_+Ä_x0002_AE?_x0016_[z_x0002_A"?_x0007_®_x001F__x0004_Aö¿B¡,_x0001_AÈìfi£_x0004_Aócs¸â_x001E__x0004_AýË_x0005__êF_x0002_A_x0012_U_x001F_Ë_x0003_AÒ.Î`q1_x0006_AÖ1_x000F_K	_x0002_AÌû´~îÚ_x0002_A_C¯9_x0002_A¿Õ½_x0015__x0002_A5J_x0014_ç«_x0004_AÚ_x0011_¢âÍ²_x0002_A²_x0004__x0003_AÞ_x0012_ÖÏ_x0003_AbôgÚ_x0002_AGÏ;_x0004_A&amp;_x001A_¤¶Á	_x0005_A&lt;8åSÅÊ_x0001_A_x0006__x0008_($¢_x000B__x0005_A_x0003_Àê²(_x0005_A$ÉD_x0011_Æ_x0002_A·PG_x0008__x0004_Aáçc`_x0008_	Ö_x0006_AZë_x0011_°ÓË_x0005_AáYüàæ_x0003_A¨©Ùw¨_x0004_Aj²_x001B_@3	_x0003_Aà/SJ®_x0004_AUüá3É_x0003_Açp_x0011_^_x0003_A¦ÙqÉ×_x0008__x0004_AUDÍ[hC_x0003_AGRû_x001C_a_x0007__x0004_AnN_x001E_Ôê3_x0003_A³£g,_x0005_AÖÃ³ä_x001B_*_x0003_AËÍË-\_x0003_AìVá_x001F_À_x0001_A¼xp]Êß_x0002_An­_x001D_§_x0003_Au)_x0001_ÿ|Ô_x0008_A¸eWB_x001F_P_x0003_AÛv9ÅI^_x0004_Ará}_x0008_z_x0003_A]Fz­å_x0003_A_x0017_t&gt;wÑª_x0002_AÆL½bM_x0004_Aô_x0002__x000B_l|_x0010__x0001_AÅX¢í_°_x0005_A¿c~¤_x0002_AQº4_x000D_,i_x0003_A3_x001A_t°ì_x0001_AJmZr|¤_x0003_Aýè._x000F_Ù_x0002_A_x0007_	:~KIg2_x0002_A_x0008_*[æ/_x0002_A°ÿ5\Ù_x0001_Að~ûÝ#Ú_x0005_AwÎiéã§_x0005_A#«_x0016_Ôà_x0002_A+_x0015_ë«_x000F_H_x0004_AÞ_x001C_ÄWï_x0004_ABÌ@Æû+_x0005_Ajä3E_x000B__x0006_A_x0004__x0018_èQ½Î_x0004_AÚô·5_x0003_Aªr&gt;v|_x0006__x0005_AÐ_x0019__x0002__x0002_A_x001A_¢ËYñí_x0003_Aº÷kkK_x0002_AâZÜ_¥_x0003_A¤_x000F_kÄ	_x0003_A1JYd­Ü_x0002_A_x001E_:_x000F_%YO_x0006_AæWÛÍ¹_x0005_A Í|4_x0004_AOù3£b'_x0004_A»ì_x000B__x0013__x0019_h_x0001_A¶_x0019_Þc_x000C_Ñ_x0001_A_x0010_ÉÃ;)_x0013__x0003_A-µ_x0008_¡b_x0001_A_x000E_Ê_x0014_f_x0008__x0002_AP_x0002_ZææÞ_x0004_AF&amp;Ñf/+_x0002_AÇ_x0002_¬_x0005_]_x0003_Aëeb_x0007__x0008_×k_x0005_A¸X·_x0017__x0001_AgÑ_x0001_k°Y_x0005_A¿æQf®_x001C__x0004_Aï6ãÝÙ_x0003_A¼çxSzÊ_x0004_A_x001A_Ê6t'_x0004_A4&lt;_x001B_éç_x0002_A&lt;_x0006__x0003_N-_x0005_A_x0013_ã¬ÝÔ³_x0002_AX´¯_x0001_ß_x0002_AF°ùÃ¡_x0005_AªGÙØb3_x0002_Azië¾¦_x0005_Ajn¯_x0016_Ô_x001D__x0005_AIy©l_x0011_i_x0005_AZ_x0014_pñvJ_x0002_Añïø_x0003_A³d&gt;q|_x0002_AB_x0010_R.!_x0004_A¶_x001A_6zñi_x0005_Ap1·¡_x0004_»_x0006_A_x001E__x0014_ÉìX_x0004_AÒÅ\ ÖÒ_x0001_Aû_x0007_L n_x0005_AÑlÉh_x0015_K_x0004_Anm®·_x0003__x0003_A{_x0014_gt_x0008__x0001_A&amp;S-uñV_x0004_A_x0004_Nâ: _x001F__x0005_Aê¥ÍqÝ^_x0006_A_N{Võ_x0004_A_x0008__x000B__x0015_.1±³÷_x0004_Aç%_x0002_[ír_x0003_AJ_x000B_K_x0013_7á_x0003_AO¢=ï&amp;ã_x0006_AA_x000E_ð_x001C_*_x0004_A·dOýP^_x0005_A&lt;7EòI_x0003_Aî¦ü-Ä_x0004_Aªz¬_x0003_AzÈÿµ_x0005_A_x0016_'_x0005_M½_x0004_A ÒYg_x0006_AÇ3_x0007__x0001_Asåß,ç³_x0004_A_x0012_Ã¿+qÕ_x0002_AIw&lt;î_x0002_AYYZÃ_x0004_A¢Ø_x001D_èZ_x0001_AªìôK_x0003_A _x001F_0m_x0004_AösÐ__x0017_W_x0003_AmÿnÍ	ø_x0004_A°¼(r_x0002_Aÿh_x0010_i_x0003_A.ñ5_x0003_A	³&lt;Då_x0001_Aíy¶ÑÃ_x0003_AAb_Çh+_x0006_Ajü_x001F_Ñ®_x0001_A¤Ì_x0018_TÖ¿_x0004_A_x0002_¦Ï³H_x0005_A_x0012_hX	_x000B_Í"_x0004_A_x0017_0.$qù_x0004_AÅM°Cª _x0003_A¨X¡Ç_x0001_A¶_x001E_otU_x0002_A±ÂOß_x0001_A}l#Ãß_x0005_A_x0006_µ_x001A_9ª_x0003_A² èHï_x0005_A_x001E_ÏL®_x001A__x0004_A_x001C__x000D_©&lt;&lt;_x0005_A_x0013_´ýËÀ_x0002_A_x0010_1´0Ï_x0003_A_x0013__x000E_VÅ._x0002_AEÐòò_x0004_AA¿ÆÓô_x0001_AÄ£&lt;`7_x0018__x0003_A&gt;_x0012_±\_x0001_Aü´?RI6_x0003_AÊ³íO_x0010__x0006_Ak+u¡Sí_x0002_Aº_x0001__x001B_Bëÿ_x0001_A_x0015_Ã}î_x0007__x0003_A_x000E_Âå_x0003_AÙÃZw«,_x0002_A{L¥§3Ø_x0004_A[_x0007_àq$M_x0005_A`væp@j_x0003_A´Þ&amp;É_x0002_A- dÐ¦_x0003_A&amp;_x0007_õ_x0019_c_x0008__x0003_A¢~Òë¢¿_x0001_A_x0007__x000B_BAÛÎ_x0019__x0004_Ap¿µP=_x0001_AsÄ_x0004_A¸¬T1k_x0012__x0002_As(33	_x0005_AÌ_x0008__x000B_ð×ò_x0002_AªEÑV&gt;æ_x0002_AòBF{£l_x0006_A_x000E_ø_x0013_E_x0005_AÛyð°_x0006_A8_x0003_ÃÕU_x0014__x0002_Axl?ü_x0001_¬_x0001_A_x0006_¼|ºx_x0004_A9_x0012_êÀÿ_x0004_AAÐÜxÃ_x0001_Aô_x0005_¡ï[s_x0004_AV_x0002_×,ö_x0004_A!g·_x0016_y_x0004_Ab_x0010_£p_x0001_"_x0003_Aq´#"_x0002_A©ßR¬4_x0003_Ae¦¸c_x001B_´_x0004_Acwpñ'Ô_x0001_APÇR_x0001_A_x0008_+²_x0002_AìûkÃìË_x0002_AêTÕ_x0019__x0018__x0002_AP*¾Ì¬Ë_x0002_A&lt;ïQt_x0002__x0007__x0004_A2*·ûE_x0003_Afù_x000C_ _x0003_A~+S_x0006__x0008_ÀÆ_x0004_AÐá,Ø·_x0002_AOv¯O'_x0002_AipÖµ_x0001_Aº94­_x0011__x0002_A¦t§Û_x0002__x0002_A_x0006_§@gá_x0001_An_x0002_³Eú_x0005_Af.Õe_x0003_AÊÈzÞ-õ_x0003_A"y¬7¾$_x0002_A¶â_x0013_I$_x0003_A©ä®Û¨$_x0005_AØf^_x0011_5g_x0004_A``§ã^î_x0005_A·U¬¶ÁÞ_x0003_Aósú_x0001_*_x0005_A&amp;_x0002_eû_x000C_­_x0004_AÂ¯äW¨_x0003_AÍöwýdH_x0005_A]Oæg_x001F__x0007__x0002_A5_x001C_ÚÉ£_x0001_Ac_x000B_[_x0005_A¨_x0002_('ê_x0004_Aò9Û((_x0001_Aú_x0018__x0016_Í6_x0004_A£_x000D__x001D_YÉA_x0002_A_x0001_§A¼_x0001_A&lt;zÿr6f_x0002_AÙYR±_x0003_A_x000F_xf½_x001E_§_x0003_AàÐúoÑ_x0001_A_x0008_	°×?4¯À_x0005_Ao_x0016_¥¿©_x000C__x0003_A/ìå²_x0006_AÈRÝá_x001D__x0003_A&amp;¬_x0002__x000F_¢_x0018__x0002_A,¤_x001A_'tç_x0003_AClcé_x0003_A°ë8/YP_x0002_AMXü¬â1_x0002_A³£D#á_x0002_ALpÔmâ_x0004_Aªeë7?V_x0001_A9ûÚ²q_x0004_Ak®_x0019_	â_x0003_A²Qá¡_x0003_A&lt;$_x000D_3_x0004_A¬ú0=_x0005_?_x0002_Aé[_x0013_]_x0002__x0002_AbT9ÂÁ_x0005_As1ùóÀ_x0004_A`§-7ò_x0001_Aß_x000E__x0008_}lã_x0003_A?§ÏÛ-_x0004_A_x0003_}©°8_x0003_A7ú_x001F_,µx_x0001_AU¶Þ%._x0007__x0006_Aöß¼Åþ_x0001_A_x001A_a_x0006_Ó%_x0019__x0003_A»N"êçã_x0004_A954&amp;_x0005_A!ì821[_x0002_Aø_x0013_]_x0008__x0007_	t_x0003_Aù'ÇÕ_x0001_A_x0011_rQåø¦_x0002_Aº¸ÕuÌ_x0007_AGB0gç&amp;_x0002_Ag_x001E_,¡_x0002_A_x001A__x0003_ÒÌä_x0003__x0001_A×_x0015__x0014_@}_x000B__x0004_Abréë°_x0004_A~Ûjéi_x0003_AvÊ$Î¡£_x0004_A¸ñË¼°_x0018__x0003_A:ª6_x001A_³_x0005_AFÜ_x000F_pPL_x0004_AgÆ__x0006_ý_x0002_AæÊºX¼è_x0005_Ads=_x0018_vX_x0003_AØ_x0011_.¬zç_x0001_Aôís_x000F_®T_x0003_Aèa_x0003_¥Ðº_x0002_Aì¦Õ£~ú_x0001_Apá~«@_x0005_Aö.Ä040_x0003_Aï6éYwj_x0006_AOÔyo_x0016__x0003_AR[_x0002_ÌÖ)_x0004_A_x001A_»ãð]_x0002_A!¡XÄ?E_x0006_Ax(9N_x000B_R_x0003_AWÎ_x0008_S_x0002__x0006_AþãEÒ§_x0004_A{_x000E_5;ð_x0003_A_x0008_	vÉR½_x001A__x0001_Atc'p_x0005_AÃ½`x_x0003_A´_x0008_øÆ}Í_x0001_A	_x000B_já§_x0004_A_x0007_@_x0002_AkJ¹Ús_x0005_AF´Æ_x0004_¥_x0003_A+ß®Ð­Ù_x0002_A3«Â_x0002_Á_x001B__x0002_A#¿Tù[{_x0003_A8JòÂ_x0001_A%_x0015_¸i{_x0006_AÝxu}_x0005__x0005_A¾M}ôµ(_x0004_A]Kß!_x0019__x001C__x0005_AºÌý~_x0004_A8q¤ÑÌ_x0003_A_x0010_ä_x0011_sj_x0002_AE-Z®$_x0002_AÇ·_x001A__x001C_r_x0004_A¦i_x0001_A¿u$ê_x0003_A­,ÏÚxÈ_x0001_AýþÈ_x0003_A?{ÌºÝ _x0003_AýÞo]Õ_x0001_AÍ8m²'_x0005_A¦Xè[_x0019_«_x0003_A1¶æ/Ý_x0004_AÏÎ_x0001_;|_x0003_A_x0012_kÃé_x0007_	u_x0004_A_x0018_)HyñP_x0002_Aâìõ5Ë_x0001_A_x0001__x000D_³f¥Î_x0003_AO¤$o_x000E__x0002_AÖ}Â£_x0003_A«ïE'I_x0002_AÖS!½=Æ_x0004_A_x0013_7_x0016_e¿í_x0003_A_x000D_Kªæ_x0016__x0004_A»sPv[Å_x0002_A_x0007_VÛuá¾_x0003_A½²±äª_x0001_A&gt;®W_x0011__x0003_AuÍ _x0005_³_x0002_AºçÐ¨(l_x0001_A¨M_x000B_8_x0003_Aæ_x0018_DÇtÇ_x0005_AvD£®7_x0003_Ait½å_x000F_á_x0004_Aà_x0008__x0006_è~_x0005_AV¯_x0001_À_x001C__x0006_A¡&amp;EZY_x0004_A·ïð3tØ_x0004_AÓÍ¹_x001C__x0003_A[N_x000B_JÌ$_x0003_A¹!U÷ó_x0002_AÐuLô_x0002_Akz¹üV_x0004_A"ît¨+_x0002_AL[#_x0012_ f_x0003_Aj½]m_x0003_A_x0008_	( å_x0018__x0001__x001B__x0003_AèµÅ_x0010_.Ù_x0002_Aã)éhM)_x0004_A÷_x0001_ß&lt;[r_x0003_ALªÉÁÒ¬_x0005_AeFö_x001C_Ij_x0004_AJú_x0001_Ä_x0007_ã_x0001_AüýGñ|V_x0003_AÂåÜ_x0017_Ú_x0002_Ag·¹¸_x0004_A_x000B_)PÔZz_x0003_A«S_x000C_ýð_x0001_A_x0019_&amp;n#,_x0003_ArËÔ_x0017_Iä_x0006_AæÇÃ_x001D_U$_x0005_A¢EaN_x0003_AÍ_x001F_y_x001A_î+_x0003_AºXc*±¬_x0003_Aãôr:¹_x0002_A­ïe7_x0003_A"o._x0015_Ú¸_x0004_A/5îûéD_x0002_AÎ½Ä»Öü_x0004_A\ö_x0013_n_x0018_S_x0002_A9³©D'²_x0005_Aæ_x000D__x0004_A_x0019__x0019_â_x0002_AmÿÚ·_x0004_A_x000B_Wú;w_x0002_A	M_x001C_r®_x0002_A+ÆôÐß«_x0006_A^£ã_x000B__x0010_+_x0008__x0003_AÏñ¹eu_x0005_ADµ`]ø_x0006_Ahi_x001B_ã`_x0004_Aé@¯½àU_x0004_A\ñ·/?ô_x0002_A/ªØ_x0014_t_x0004_Ag±[_x0007__x0002_A [Gº©_x0004_AuÅ"{ôµ_x0004_A2¿\ÛþÓ_x0002_A;ïP_x001C_`Ã_x0003_AKd=_x0017_×¤_x0006_A_x0004_Ç	×;_x0005__x0003_A3Q|Øæ&lt;_x0004_AÂêæ_x0004_A1}Ý_x001E_}_x0003_A¡?&gt;_x001A_ßþ_x0002_AKíÍV%ï_x0001_Ax_x0002_Ò]_x0002_A¨£üö&lt;_x0005_ATñ¿(H_x0002_A_x000E__x000D__x0004_A£-_¼1_x0002_AÀ#»_x001D__x0004_Aoå_x0012_Ê._x0003_A@6è_x0017_O_x001D__x0002_Aj_x0002_W))ã_x0002_A¨ä_x001A_®u_x0004_Aê_x000C_	_x000F_Y_x0003_A*ö¥¹Úö_x0005_A_x0010_¨E+kå_x0002_A_x0008_	_x000C_òÄ,M_x0005_A&gt;_x0006_jaf'_x0006_Aè"P6_x0014_I_x0006_A²t_x000D_?­_x0004_A5þ__x001D_û°_x0003_AðxÕ¶Üt_x0003_AsÒÞ5a_x0002_AØs_x0004_ú¬_x0001_AJFWq?_x0002_A)_x0004__x0004_®_x0003_A_x0012_ËW_x000B_õ\_x0006_AÚl&amp;._x0004_AËÒ¹ÉÛ_x0008_AúUe÷É?_x0004_AúO+è®Q_x0004_AM#_x000D_¬½ö_x0001_AV}S_x001B_£_x0005_A0ÏÖEB_x0005_AâÝÆáW_x0003_A_x001D_gmÁ¦c_x0001_AÎ¨I_x001C_y_x0002_AXl _x0019__x0004_AîóãÆ_x0002_At²ôâ_x0001_A¿[NTKî_x0003_A4à_x001B_Z±_x0004_AdEryt%_x0002_AKTM~_x0015_n_x0004_A¦D»_x0007_ù|_x0005_AÀjrE¼Þ_x0002_AÎÕ{ÿ_x0003_AZ!_x0008_	Þ&lt;_x0003_Aöd¨qw_x0005_A&amp;Æ$ _x0019_V_x0003_Aß%:å_x0013_Î_x0004_ABõÎ_x001B_¼ô_x0001_AZ­_x001C_ìX_x0002_A D&gt;l0^_x0001_AQé¬Éò_x0004_A7ñ6_x0005_,_x0002_Aª_x0001_ù __x0001__x0003_A± mÈñ÷_x0002_AO=ú`¯_x0002_AìÎéò¨Â_x0002_A¸_x001E_ý8dÂ_x0002_AwÝ_x0007__x000B__x0005_A¬È _x0002_|_x000D__x0002_A_x0012__x000F_lÅ_x0003_A_x000E_Q&lt;èn_x0008__x0003_A_x0014_4¹'óõ_x0003_A#åÌt_x0005__x0004_Aÿ8_x000C_Ú_x0001_ARP1U_x0002_A_x0008_o¢)&gt;_x0002__x0002_A_x001B_«ÈÊW_x0006__x0003_A8þ_x0011_á_x0003_A	ñ&amp;é_x0004_A¾_x000E_ä­²_x0004_AþÙû5$_x0004_ATcA$s¾_x0004_AÐ_x001F__x0007_;£_x0001_A,7½ÒsÒ_x0003_AUíÂúC_x0002_A_x000C__x0010_m_x001C_W½G_x0002_Ar_x000D_¤ÿ_x0003_A:,,PT_x0005_A%úOx=_x0006_AyP~_x0004_Aìñ._x0003_AXbÖÉ_x0002_A»·_x0005__x0003_A0þHb¶_x0005_A_x001A_½zl®_x0003_AþWÜî_x0015__x0002_AÓÇ?_x0002_Ú©_x0004_A@_x0016_T3-;_x0005_AI!Õ¨_x0002_Aêg"ãûu_x0005_A_x0007__x0004_;F_x0002_Aþ_x000F_LÞãÆ_x0005_A_x000B_X_x0017_ÿtS_x0004_AØ³_x0016_EL°_x0002_AQd|_x000B_Ùµ_x0001_A_x000E_]¿Ï_x001A__x0013__x0002_AÜ7hpt½_x0003_Aax¨è¹í_x0004_AF_x0004__x000B_qò_x0005_A	¹Ë½P_x0001_Að/Ê'_x000F__x0005_Aí® µÓ0_x0003_A_x001B_kÐ_x0008__x0004_ALhþ|__x0002_A_x0015_5µrÆø_x0005_A1Ë_x0004_mûc_x0004_A_x0012_Ø_x001A__x0007_	ï5_x0006_AbR³%Ì_x0003_AÝÿ:_x0018_,_x0004_AÞE¢_x0012_¤I_x0004_Ai+ø_x0002_@=_x0002_AjË¥_x0002_A·¹òv¹¾_x0002_AO_x0002_`&lt;lÐ_x0002_A+ÿ_x0003_A_x000B__x0018_:ó'_x0003_AËùI:_x0003_Ave!_x0003_AÕ]j_x0001_A]_x0002_òÑjk_x0005_AzøDÒ á_x0001_AKGJ·c_x0003_AÄ©&gt;|R_x0002_A­Sá?_x0018__x001B__x0004_AfîÄ31r_x0002_A_x0008_FÇÅ4__x0004_AJéKÈA_x0003_A2_x0011_'1Ô_x0004_AÊ`ÌH_x0002_AnQ	`_x0010_R_x0006_AïßQs _x0004_AÕvé¥1_x000B__x0004_AúDÀilè_x0004_A[eð&amp;_x000E__x0004_AÁ«T?_x0006_AáGxò¬Ý_x0003_A $_x000E__x0003_Aÿ_x0018_1Â_x0001_A_x0007__x000B_P_x0001__x0011_¥û_x0002_A._x000C_ý¥³F_x0004_A)áñnò_x0002_A;÷¥©_x0002_G_x0004_A_x0003__x0010_e´_x000D__x0002_Aª_x000E_VV_x0012__x0005_A·_x0014_)WUÌ_x0003_AôúEXê_x0001_A3N/±ÿ_x0007_Ab_x0008_V"ì_x0007_Atn_fÕÃ_x0006_A'T '_x0008__x0016__x0005_A_x0010_É,_:_x0005_A!©	Ï_x0002_AÅ%B#²_x0001_A-²¿×ì_x0002_A}å0j6_x0001_Aúº_x001A_ëX _x0001_A®MVb_x0003_-_x0005_Ao_x0005_lE¬_x0004_AH1 _x000E__x001F__x0004_Ap²q5_x0004_Aþ'u_x0010_rí_x0007_A²Ê_x0008_g·_x0004_A±¾ÒCCá_x0002_AÝÛ16_x000D_Ô_x0005_Ah¡µF_x0002_A Ê¶_x0003_A/¯@_x000C_"Ú_x0003_A516Ì_x0003_Aè!`ð_x0003_ _x0003_Aä¢Þ§_x0008__x000D_¦Ô_x0003_AÛ_x0012_ù¼_x0003_A»«hç"_x0002_A©!_x000C_»Þá_x0002_AÆáÝÌÄ_x0005_Av_x000E_5XL_x0003_A»¡zÛ_x0004_AØ)·Gjç_x0002_AÓ_x0005_¦'_x001D_Õ_x0002_A_x0007_²_x000F__x0011_'_x0004_ApPBk'C_x0005_AàÃ~?_x0005_AdæªïL&lt;_x0004_A¥ÖgÉÑ_x000F__x0004_A÷¤Åf_x0006_)_x0003_AìoÉE6_x000B__x0003_Arç#{Ýû_x0003_Arz	_x000E__x001D_Î_x0004_A¢}_x0007_¬éÉ_x0003_A:Uo¯@_x0003_A5GþF&gt;~_x0003_A0äVÎ¥_x0004_A2_x0014__x0004__x0010_¾Ô_x0004_Aó/ÁÑ_x0004_AÈ!E6_x0004_A_x0003_Â=7úÁ_x0001_A-A$]Åñ_x0001_ASô?®_x0002_A_.ÛkI_x0003_AÐí~R_x0001_Av_x0012_ÞZÄ_x0003__x0004_A÷øà_x001C_Àâ_x0002_A_x0008__x000C_Ì· ÿ_x0001_A)Ú_x0005_¦S_x0002_A_x0002_+a6û_x000D__x0002_AÑ)È_x0002_A,_x0010__x001D_úÈæ_x0002_A® _x0005_m_x000E__x0004_ACú"¡µm_x0005_AÂÔ_x0002_AD_x000B_b&gt;×_x0004_A	Åõg_x0001_i_x0003_A0	X¾ü³_x0001_Aë&gt;ã_x0004_®s_x0003_A»ðua._x0006__x0002_AýÑ_x0004_ü_x0003_A4þ[B«{_x0002_A*9ñIy$_x0004_A	_x0013_«(­_x0003_AÙ_x0004_Â¤%ô_x0005_Añ_x0006_~_x0016_Ð_x0001_A°qtVI_x0002_A4ÂyÎdï_x0008_AY#ú¹_x0003_A_x0010_UõÕ_x0002_A_x0006_c6äp_x001E__x0004_A²_x0007_ª_x0005_£_x0003_A@î÷_x0019__x0006_A!£èd_x001A__x0003_A_x000F__x0015_á~4~_x0005_A8æoù_x0004_A¿'Ì¸%Î_x0003_A(à%¢_x000B_Ó_x0004_A:Ü×ú_x0007__x000D_Ôé_x0004_A²â@_x0016_û_x0003_A8ÛÅñàæ_x0001_A_x001C_© GN·_x0001_Auöý6¿_x0004_A½_x0010_ïÑoí_x0006_AuH:[^Â_x0005_AãV[&gt;î_x0002_A:	`ib=_x0001_AE_x001B__x0011__x001E_»Ñ_x0003_A¯m]f÷B_x0002_A_x0016_[{ýFG_x0002_AÛ÷fIõ_x0002_AR.3Õ?_x0003_AÓ_x001E__x001C__x001D_h_x0005_A Ç·R7_x0004_AúuJú_x0011_®_x0003_Alè¾_x000B_~Ã_x0004_AË^_x001B_¥óâ_x0005_Aª°_x001F_ë&lt;Ô_x0003_Al_x0011_w¸V_x0003_A\ó*_x000C_#_x0002_AßõK©_x0011__x0004_AÎp_x000F_ÿÇ_x0004_Av'Åã,_x0001_A¿n_x0013_¾U_x0003_AÝÈ"_x000D_Òä_x0003_AÎÒ £_x0007_Å_x0002_AÒUÂ`i_x0010__x0003_Aqß¢æô_x0001_Aâ_x0008_û_x0014_c_x0005_A§b_x0017_;S_x0003_A_x0007__x000B_¡Î«áò_x0001_A_x0018_Òr	_x0018_V_x0005_ArrÀSµH_x0001_A	*9D½_x0002_Aåow_x001F_÷_x0001_Ah"Ðï$_x0004_A_x0002_\}_x0015_:N_x0003_Aî:ÁÉ&lt;*_x0003_AÜ#ºHK_x0005_AÀYqÓL_x0011__x0002_A_x000B__x0008__x000C_Y_x0002_A _x0011_y:9Ü_x0004_A²H.oÂ_x0005_A	i)B®S_x0004_A4{ò_x000D_Ø3_x0004_A&amp;_x000B_Ó¹E_x0004_A_x001B_«qXù_x0004_Aß}6ây_x0002_AePÀC_x0004_A_x000F_g ÞJ_x0004_AØJ¼_x0013_÷_x0002_A_x0006_¢é_x0002_A:_x0006_)WØ_x0003_A_x0016_8 Ô_x0004_AìôÕ½_x001E_Þ_x0003_AÂ{º_x0008_(A_x0003_A_x0019__x0004_ª_x0001_A_x0012__x0001_5W _x0002_A&gt;BØôF¬_x0002_A_x000F_`_x001B_Õ¸Ñ_x0002_A~[0_x001F_Hk_x0003_AÒ	¹é_x000B__x0010_ o_x0005_A²_Á_x0004_AìTß8_x0004_Aô]åx_x000F__x0003_Aë3¡õÅÀ_x0003_AR= _x000F__x0018__x0005_A	xº{Õç_x0003_A	ûf J_x0003_A_x0008_ õÙA`_x0007_A°¸ë%¼_x0003_A¦ø´fÆ®_x0002_An^_x000C_ Þ_x0001_AûÎù_x001F_X_x0004_Ah,d_x0016_Ä?_x0003_Anq3_x0005_A¹+åÌ_x0003_Azo»»Ø_x0002_AT×/5áã_x0001_A£Påÿ_x000C_5_x0002_A¾G+x_x0006_A´4ì%¦_x0006_AQ¨N³_ý_x0004_AcìÖsë_x0002_A\_x000E_¤h0_x0003_A4£&amp;H_x0003_AÕiO¥¹_x0003_AI_x000D_~dS_x0012__x0004_Aÿ	vÍ_x0003_A¯_x0005_4¡_x0003_AÆFHSMü_x000B_Aª_x0015_rz»_x0003_Aÿtº«E_x0003_A_x0007_	¾Õª:|_x0002_AºßÆÉñ_x0003_A¾¢_x0008_S}_x0004_A²¤43º_x0003_A¡I¿Ì1_x0015__x0006_A ám²®_x0002_A_x0006_CFaû_x0003_AÌrZÕ%_x0004_A0_x001A__x0015_»¯_x000D__x0005_A _x0004__x001E_ý_x0003__x0005_AÇö&gt;Q3_x0003__x0001_A!ÝÞçe_x0003_Aê_x0015_ÃµÒ_x0002_A²_x001B_5=f_x0004_A£dIÍAß_x0003_Auþ*_x0002_Çç_x0002_A2	1CP_x0004_A_x0001_¢ÃÂ®_x0004__x0002_A«ù éã_x0002_AÙ_x000F_§BDÚ_x0004_A´_x0004_ñÌSµ_x0005_Al²ºål_x0002_AÀäÛ§B_x0006_Aàäò_x0005_Aãª_x0013__x0014__x0017_¶_x0002_AÎ»_x0003_±_x0004_AF@fÉì_x0002_A0I4ÇÆ_x0002_Ah¡-ÁM_x0003_Aë9Ræá_x0001_A_x0002_*z)Q_x000D__x0003_AÒ:Å_x000C__x000D_ º_x0002_A[ QÄØ_x0001_A	É_x001C_g¥&lt;_x0002_A©Ì¯%¬%_x0001_AP'ë¥½/_x0001_AµÁ¡]_x001D__x0003_Ah²=;_x0004_A_x001A_v}ØX_x0005_AÚbÈ_x0016_öy_x0002_A_x0001_Ýf)vµ_x0003_Aª	I_x000B_OÓ_x0002_A_x0013_Zå#Àq_x0005_A«"´îW_x0002_A_x0014_æÔ¨þ_x0002_AßÛ;_x0006_íY_x0003_A)=µÙ¸_x0003_A±Gpfî_x0002_A_x0019_"×q\_x0002_AffsK·_x0002_A¨æx¤_x0004_AÃps_x0007__x0008__x0002__x0003_A¢ÌâW¯À_x0003_A_x0010_º¶ôn$_x0003_Aë\nF_x0014_F_x0004_A\·ÌÔ:_x0002_A_x0010_¥ªYK_x0001_ADî4ê²È_x0004_A_x0019_¯ãÎ#a_x0001_AÁ$BhM_x0003_AN¼&lt;¢_x0003_A:mÏ_x000C_A_x000F_ø_x0018__x0014__x0004_A_x0007__x000B_XÓ_oü_x0004_A °[Î_x0006__x0001_Adôè{ñ_x0001_Aó$_x0002_+Sð_x0001_AàábÓ2_x0004_A_x000D_üj_x000C_§¹_x0002_Aj0h"_x0004_A_x0003_æ_x0015_¿¾ _x0005_A0å[P_x0005_A×rÉ_x001D_ÿ _x0003_A_x0016_Ö0à	_x0002_A5_x0003__Õ¿_x0002_A_x0002_ÒÊ/y_x001F__x0003_Af3Åç_x0002_ç_x0003_AJUÂÐ[c_x0003_AÛMß¯Ï_x001F__x0003_A@q&amp;_x001A__x0003_AbpvyÈ_x0006_AtR|ÂTB_x0002_AûÙ}yç_x0001_A8_x0019_ì¸L_x0004_AÆpÀPÂ­_x0005_AÂ_x000E_ö¢ÄF_x0001_Aà_x000B_Z Ö_x0004_A²Ü7Ôw_x0002_A/"·=j_x0003_A£Ó_x0013_»Û_x0002_A®_x0017_íë_x0006__x0004_A¶Cs Ì­_x0001_A­Cvi"V_x0002_A'6{H_x0008_ÿ_x0004_Ao_x001D_ö·_x0006__x0008_Ó_x0002_AËß0_x0016_·_x0010__x0004_A"ûK_x0004__x0019_ß_x0002_A!]À_x000C_&lt;_x0001_A´¤x¥_x0002_A6æÑAl_x0005_AT_x001D_äNº_x001C__x0005_AN_x0014_L2_x0005_AÏ_x0004_ñC_x0001_A_x001A__x000F_' Yl_x0004_A6Ôtäð_x0003_AÞä 	8(_x0002_A®dÉîÉo_x0003_Aö)_x0008_I_x001C_(_x0004_A~Ì_x000F_/¦_x0003_A9Ñøa¤_x0003_AFNN`_x0004_AÐÔSìf/_x0002_A_x0007_êò¸u_x0004_AG_x000B_ÝÄ_x0010___x0003_A6ÎáöÒ_x0002_A_x000C__x0010_FÎ_x0003_A¾vDÌ_x0001_Að_x000B_ß+_x001A_è_x0003_Aä&amp;½#±I_x0003_A­#9×­ _x0004_A'íÌå_x001D__x0003_A.¯)íýr_x0004_Afäã¢Ì_x0002_AÓÇåE+9_x0004_AîÆx§Õ_x0003_A±N­_x0001_A_x0007_	_x000E_²Q*ü4_x0002_A^ª\{¿_x0003_A&gt;_x001D_ºïB8_x0004_A¡_x0016_öYQ_x0004_Ajù~~úg_x0003_A	_x0013_¼hí_x0014__x0004_Aè_x0005_(Ñ_x0006__x0002_A_x000E_Vt/3_x0002_A`çá/7_x0002_A{ÖOâ_x000C__x0002_AË2¢RT|_x0001_AüÙïcZë_x0001_AéÃàøXQ_x0003_ALqÈ´_x0002_ABT_³_x0004_AAÚ7×óT_x0005_Aqv_x0017_¿óÞ_x0007_A_x0008_¿¯f¶_x0003_A0_x001C_îó§_x0004_ABS_x000F_I½_x0002_AÝ[_x0017_zM_x0006_A&lt;bå_x0005_E_x0004_A1Øoy_x0002_AÎÅÁÐmg_x0004_AÔ_x0005_¿$_x0003_þ_x0003_A_x0005_­Ô»/_x0001_A0£ï_x001C_D_x0003_AÄ_x0002_K©_x0003_A,u»Ù"_x0003_AD;Ð2_x0004__x0005_A91h_x0013_Ý_x0016__x0006_A×ø¾Ö	_x000B_Ò=_x0003_A_x0011_Á¼h]_x0003_Aá_x0008_Éeø_x0003_A	ÛØy·_x0002_Aâ_x0010__x0015__x0002_A_x000C_neò__x000D__x0004_AÚ_9 ¯_x0004_Aî7n´O7_x0005_A|_x001B_ Å\¨_x0001_A´Ìjä~_x0004_AÄ1"ìf_x0003_AÌúÊgé|_x0001_ADI[BC/_x0006_A£8&amp;Î¸_x0002_AR_x000E_ÐÕj&gt;_x0003_A_x0014_0ÄIA_x0005_A¸QþåtY_x0007_A ióMT_x0004_A¯ÁI_x0004_Mò_x0002_A}äNÖß_x0005_AF?_x0005_$Á´_x0001_A'GFç0_x0004_A_x000F_Þó÷F _x0005_A_x0016_(Yã4_x0005_A3 ð_x0013_Ð_x0001_AxUþòc/_x0004_A0_x0012_wm_x000E_3_x0003_Az_x000F_»ñý_x0014__x0005_A	ùe_x0012_¥v_x0002_Aâ¯Ôè_x0003_Aó¥,î_x0003_AÌ_x0016_	U_x0017_w_x0003_A	_x000D_Ì9 Ô÷_x0002_A3Êï³_x0002_A"¡_x0008_Ý&amp;!_x0002_A¼Ê[Àó_x0002_A¶­&gt;W_x0003_A·_x0002_è/TÛ_x0003_A_x0003_9*_x0004_AÎ^¼!_x000E__x0005_A]K_x001B_ Þ´_x0002_A³2+q#_x0006_A_x001E_MuÊR#_x0003_A¥y·À,_x0003_A(yJ_x0006_m_x0002_A_x001E_k×æ9_x0004_A_x000C_gÇ_x0008__x001D__x0017__x0004_AÔ¬}å^_x0002__x0007_A!_x001F_ûé'_x0002_AªÍòdü_x0003_AæäSÂ4&amp;_x0003_AèLg_x0010__x0003_A_þ¬À"G_x0003_Aå_x000F_ú»ú_x0002_AãhÀ_x0002__x0001_AÐÓÑ¨í_x0004_A_x000B_._x0019_Ï-³_x0001_AW4D_x0014_¤Û_x0004_A¾ÎÎ_x0015_1_x0004_A_x000C_Ù"ß_x0002_AÀ_x0016_K_x001C__x000B__x0002_AZ(Äl_x0002_A{i_x000B_Ëa_x0001_A@FrÌ_x0006_	Å_x0004_A$__x000F_1üù_x0003_AW÷+Ðç_x0001_A©J_x000D_RÞ5_x0001_Abù_x0001_¿ÙÝ_x0001_A(WCÿÄ_x0003_A]_x001E_+EÍ_x0003_Aåü*M_x0004_Ax_x000B_¼ø_x0001__x0004_Ah_x001A_x_x0002_A	¥Òä_x0008__x0002_A£IÝà/9_x0002_A_x0007__x000B_X_x000E_tº_x0003_A±ÕìJÁ_x0003_AÇÐc{_x0001_AÚRÙ_x0003_A~_x000E__x0005___x0005_A»ý_x0015_6éÌ_x0001_A}Æx._x001C__x0003_A1_x001A_ÒeN4_x0003_A_x0011_°ÑÀü_x0001_A+C¶OÇ_x001B__x0003_AìÍ3ZÉ_x0003_A8_x0019_P$·â_x0003_A_x001A__x001C_4_x0002_AäÙ!2â'_x0005_AÛÈ"¿ö_x0006_A¢hq@í_x0005_A_x0010_½îWA_x0003_AI¯´Ñ^ô_x0002_A°_x0004_gÏ#)_x0005_Aeî*-_x0003_A_x0008_	§!)5Ý_x0002_A¬ñ)Iu_x0003_A¦§K_x001B_K_x0003_Aßõ_x001A_Ûÿe_x0003_A&lt;«#¤_x0005__x0001_A÷Ôzáb_x0003_A×hT_x001E__x001E__x0003_AÕq»¯_x000C_,_x0006_Am7ý_x0002_ßI_x0002_A\¤_x000F_pù_x0008_Aä×5_x0007_¾_x001F__x0001_A6R_x0017_+)ä_x0001_AI°v_x000B__x000C__x0004_Ab_x0007_Þpê7_x0002_A_x0012_BÛ¦ó_x0003_AózùÕT_x0004_AÓýu_x0003_A¨7bÁ_x0001_à_x0002_AªwÅÀS"_x0003_A¨_x0004_¶±_x0003_ô_x0003_A$æQÄ2r_x0005_Aß_x001C_Oxü_x0003_Ak7T]æ_x0008_Aø(ÜyÂ_x001A__x0003_A`C`ë_x0003_Aê¶ú»B_x0007_Aò[¸Ó¹_x001C__x0001_Af_x0018_v_x000D_x_x0002_AQÅì_x0002_A¥yg_x0003_W2_x0001_Aà¯÷Dò9_x0003_AÂ_x000F_­G_x0008_	+?_x0003_A_x0002_ã²_x0019__x0013__x0006_ADóês_x0003_A|B¼_x0017_,I_x0003_AÐ&amp;N¾_x0005_A%çñ?_x0002_Ë_x0002_A):ðú_x0002_A¥·F"	+_x0003_AzÃÓ½!_x0002_AÈ[Å°ä_x0002_Ak¸(!eà_x0002_AaI+¹!ñ_x0003_A_x001A_ønIÁ¦_x0006_A&amp;_x0016__x001C__x0008_+_x0005_AI¡î^_x0002_AÌu[n_x000C_I_x0004_A^»Ã]H_x0005_AôDÍù_x0001_Aóñ+´ Ý_x0004_AJ$Ùj^û_x0005_A¢_x0016_ÑâH_x0001_AJlÑP_x001F_ý_x0002_AIÂQt_x0001_A¸_x0007_ø_x000E_	ü_x0001_AY_x001B_¿_x0011_ú_x0008_Aî`y×¹_x0004_A¹²"fý_x0003_A¿jQÚ_x0003_¾_x0005_AÎcLÎ[_x0005_A&lt;_x000D__x0003_âô_x0003_A_x0007_Þ Z_x0002_A÷'Î-_x000B_Á_x0002_A_x0007__x000C_/[¢i_x0005_Ax_x000C_3_x0012_ÂN_x0003_Aµã_x0016_ã|6_x0005_Aº×ñ²B¿_x0001_A[_x001A_ö+:_x0006_A\,ùTp_x0001_Ad+OÿN½_x0003_A`Ç	_x0017_oU_x0003_AMQ]V(ª_x0002_A_x0008_C&amp;ù_x0016__x0003_A_x000B_k_Ìá-_x0003_Ac,FµE _x0003_Axåóç;_x0003_A®¿£É_x0017__x0003_AÅï`/à_x0016__x0003_A[ÚsGÆ_x0003_A_x000E_Þ_x0018_ e_x0006_A`jÒPp{_x0004_Aÿ|Ý1^¯_x0001_A\O¬*6_x0004_A´*t*ay_x0004_At¹_+·_x0003_A_yÈó_x0003_AÂX_x0001_U_x0003_Ak$ª¬È&amp;_x0005_AÍ_x0004__x0010__x0018_"k_x0001_A¤Ó(ðø?_x0005_A)_x0002_ÝÅ+×_x0002_A.Å=¸_x0001_AùàU±_x0004_A¡ÉÏÖ×_x0003_A¡ìQ©_x0006__x0007_ëL_x0001_Aî|FV_x0004_ACø4ª_x0012__x0003_A.¹0Q&gt;_x0005_AÃ7m_x0012_cC_x0004_AÜÖÓlØ_x0003_Aëç¦nE_x0001_A#QÛÍÙ§_x0001_A_x000B__x0010_29¡_x0001_A7Ãè_x0014__x0016__x0003_A_x0018_ÎSy_x0001_A³/)`_x0007__x0003_Aý[C=M_x000C__x0004_A0)vHÔ_x0002_A¢µ1©½_x0002_AlüÐ¸_x0016_g_x0003_AÀ-_x000D_	_x001F__x0002_ABçôD0Ð_x0003_A_x001F__x0010_ö¹Q_x0003_A_x001D_ö4å_x0005_Aî-Ê.`_x0003_A¶Ús_x0005__x0011__x0003_A+Õ'uó_x0006_A©Øî&gt;ô_x0002__x0003_AbÓ_x001F__x0008_^o_x0003_AÕ&gt;Ò_x0016__x0007_«_x0002_AZ-è±£_x0002_A¾Ò J;_x0002_Aa¯ïÏ_x0019_h_x0004_A&amp;®_x0011_í`_x0002_Aà:_x0015_Ý¨_x0003_A7H]_x0016_µ_x0004_A	_x000D_à1R*Ñ_x0005_A³õ=,å_x0003_A_x0012_½®Á_x0002_A¢_x0010_¬^È5_x0004_A²/wÉ_x0004_A·_x0019_ê{úe_x0001_AÓ'EÍâû_x0002_A£)zªú_x0004__x0006_A_x0010_Íµd_x0004_AÇ `}þ_x000C__x0003_ABÓùÌ_x0002_AZ|ÿ_x0004_Éz_x0004_A¨ïÈiÝ_x0002_AÅJQ?ù_x0011__x0003_A_x001A__¸õR_x0004_A_x0008_ö,©Á_x0003_AÌ_x000C_X§_x000B__x0003_AøÓI_x0005__x000D_A_x0002_A1«4_x001A__x0002_AÚl©*±_x0002_Aá:_x0015_	_x0001_A2r)ÊÃ_x0005_A!ö¿_x000E__x001E__x0006_AÔ¦¿0Ï»_x0004_A¿ÍÉîo_x0003_A¹á!y_x0001_AáÈ¶_x001E_V±_x0003_A)¯øs_x0005_AjÒ&gt;Q_x0002_AY=_x0015__x0011_0Ó_x0005_Aj3}èkÜ_x0001_As5_x0007_?_x0006_	¶_x0004_AO+Sï_x0016_Ì_x0005_A{Scæõ_x0006_AÎxlcÌ_x000C__x0004_AÏ«ú]_x0003_AÃÞÛ'út_x0004_AKþdÝ_x001A__x0005_A\¥îÃ_x0002_AEd¿1OÀ_x0004_A-Ô:e©D_x0003_AvÄE@yb_x0002_AôÔ+*ú_x0004_A_x000B_c¢âQñ_x0005_AµïtÌJ_x0005_AJ]YVJ_x0002_A_x0001_Õ&amp;{&amp;_x0004_A_x001C_~ËÆp_x0005_Aø#é,R÷_x0002_A¨_x0004_À£Ô_x0001_A_x0011_Ãåt_x0007__x0005_AE?|_x0019_u_x0004_A$ÒÙò(E_x0003_Ac_x0005_ª _x0002_A§ò_x0002__x000B__x0003__x0007_Aù)ÚÓ­_x0002_A86Ûç©_x0003_A*É_x0012_Á_x0008__x0003_A#_x000B_8Î£_x0003_Ag^eÊC_x0003_AÝuõ[_x0004_Aã_x000D_fLM¦_x0001_AËRôÏØ_x0003_A_x0007_	BIuàpM_x0002_Aþ@_x0008_M¿Å_x0001_Aäÿ¯ü_x0004_AZGÎËÛ]_x0004_AWÏ&gt;G_x0004_AbtÒT_x0003_u_x0005_A~åa:ð_x0004_AqmB4_x001E__x0005_AJÛ@ÞV_x0003_A[_x0004_¹R7_x0002_AÒ[Þ^n_x0004_A*_x000B__x001F_Ç	{_x0005_AIJ_x000D_Æã[_x0002_A,_x0005_!`_x0002_Avö`´)é_x0001_AØ_x0002__x001C_Ù_x0004_A&gt;Hßî±_x000B__x0006_AglØÀÄ_x0004_AV3_x0005_öúÌ_x0006_A§®É «_x0001_AøßákÝ:_x0001_A%3áqn_x0003_A5Ð°ÎB-_x0002_AÙ0_x0013__x001D_=R_x0004_A:à_x0001_A&amp;_x0010_K_x001F__x0002_A{´&lt;x¸ª_x0003_AÛ%e_x0011_ô_x0003_ARo9_x0003_A4]ö6åº_x0002_AÆÜA_x0001_A%_x000E_¤Æ_x0008_	¼_x0002_AuUuúK,_x0004_A}ã2v_x0001_Aõ:çt¥V_x0002_A+Ï­pÙZ_x0005_A¿zÙ-¿_x001C__x0003_A)=Sw_x0005_A.×~_x0008_ù_x001F__x0004_Aò£¯î*Í_x0003_Aàúªp£_x0002_A´j_x0017_þ_x0002_A«°Æ_x0019_aÊ_x0001_AWP?_x0016_z_x0004_Aò7Z³Þµ_x0003_A1³äyÖX_x0001_A_x000D_wX¶ù_x0003_A	øs_x0005_A¡_x0016_h¶W_x0002_A,_x0018_fI_x0008__x0002_A{í6ø_x0018__x0003_A«îDýøí_x0004_AæiÆ²__x0005_AMÂa &amp;_x0002_Aª%õßÂ_x0003_AMÐò_x0016_Z	_x0006_Aö&lt;ú_x0003_Ôt_x0001_Aø_x0006_6­´á_x0004_A!Qmô_x0018_«_x0004_A_x0007__x000F_v_x0001_Ë_x0004_ASû°m_x0004_A-&gt;J_x001B__x0001__x0002_A¶è_x0003_ëÅ_x0002_A	_x000B_0_x0016__x001A_ôV_x0001_A-_x0005_¦2_x0001_A­_x0019_\sL%_x0003_AVìõQJæ_x0002_AüXc]n_x0003_A¡C_x0012_¸d_x0001_AýYÍÿ|ã_x0002_AK®=%y,_x0003_AYRym&amp;_x0003_A_x001D__x0008_R¦=R_x0003_AßâÉ_x001B_æ}_x0003_Aì_x001E_º_x0006__x0003_AÞ36ß_x000F_~_x0004_A'ü'ö	_x0004_A-_x001B_ÆGB_x0003_Aïôm`e_x0005_A}Ü?Í»Ð_x0002_A7¹ÀÂ_x0007__x0003_A³ïÝpÕn_x0004_Alº£bN0_x0002_A-_x0014_6Öò5_x0002_A«s_x0010_µr¹_x0003_AJ_x0015_É_x000D__x0006_AÚSV"ÙÌ_x0004_AÓFro_x0003_A_x0004__x0005_]½w _x0001_AæÄì¼¼®_x0005_Aè _x0017_á^_x0001_A_x0004_æò_x0008_ª_x0005_AoÍ´_x0003_A_x0007_³½Ø7_x0014__x0006_A x«a_x0007__x000B_;}_x0004_A_x0012_À_x0011_Ý»_x0002_Aj«S_x0014_,T_x0002_A5äHïì_x0003_A&amp;_x001B_7vá_x0005_A:­	_x0013_ØM_x0002_A_x001F_`å:*_x0001_AqÐwºÐ_x0004_AX*Oe_x0004_ATÎC_x001F_pp_x0003_Al_x001B_`?V°_x0003_A¿ÙI-ª_x0001_AÎQ­þ3_x0004_AåPË·_x0006__x0003_A u½^~Û_x0002_AÈ¾L_x001D__x0003_AJ_x0014_l_x0014_¯~_x0002_AßªåôÓ_x0003_Aà_x001E_âÓ^_x0003_AQ_x001C_ò_x000C_Î_x0001_A_x0012_Ô¨ìV_x0005_A5ÝH²é%_x0005_Alð_x0017_e\_x0002_Aü_x0011_zkuæ_x0003_A'^:ËÝã_x0007_A_x0011_'¹4_x0003_A9_x0002__x001F__x0008_â_x0002_A¼i:}Ãx_x0005_A_x0016__x0015_ãv¯&lt;_x0004_AEÏ#_x0003_r_x0001_A°&gt;'_x0003_A xsþ^_x0005_A_x0007__x0008_û4*xÜ'_x0002_AB.ªï_x0003_A}æ-´®_x000B__x0002_A#`·å_x0002_A_x0007_L$åU_x0005_A°?Ðúôk_x0004_Aeiñ ¢_x0002_A$cPÚ_x0005_Aöä³¥_x0001_³_x0003_Aæ_x0006_ªÖ_x0013_m_x0002_A2mÛ_x0016_Rv_x0003_A¿W:á_x001F_;_x0002_AL-L³_x0018_#_x0001_AÊ_x0018_Ê½_è_x0004_A_x0004_ëW=´_x0004_Aæ\H?_x0004_AjÔk\_x0003_ÿ_x0002_AÆ_x0019_ëhÔK_x0003_AhÃÔ6«_x0002__x0004_Ab1$æY_x0002_AÏàì©ü_x0002_A¢°ÂË×_x0002_ApKôzÿ%_x0003_A_x000C_ÝÇá4_x0004_AM¦KM _x0002_Ac¾_x0011__x0004_?_x0005_AðH_x001A_Þ§_x0003_A_x0011_c/_x0001_Ad½[&lt;çõ_x0002_AJZã²â_x0003_A'þ¡Óaù_x0003_AâuL:_x0007__x000B_Øþ_x0001_AtÙ£uÝ^_x0004_A,_x000C_#_x000D__x0004__x0003_A8	8Ì_x0004_A¢ôô±R	_x0003_A&lt;ë"ê_x0002_A·Ö=CïO_x0003_A*ZÿV®_x0004_A_x000D_M&lt;ó$¸_x0004_Aº._x0005_A£1_x000E__x0007_ág_x0003_AþÁoÍ_x0004_"_x0006_AÌÅ¬÷üë_x0001_Ao&amp;pq_x0005_J_x0003_A_x0008_³yðík_x0002_AkÊþ_x0003_A8tSr_x000F_ä_x0002_AC;8_x0011_$Ç_x0003_Að_x0017_ÒÓ_x0019_Ç_x0002_Azõt|¯_x0003_Au_x0015_Ë{_x0019__x0002_Ahò_x0012_ÙÂ_x0001_A_x001A_iúÉ¥ñ_x0002_AÔ÷K³sã_x0004_AËâÅ´_x0013__x0003_Aö_x0002_è)E¬_x0005_A5iöÑK_x0002_AÒ¹	_x0004_=_x0004_A´Ä(¢_x0005_AÄ_x000F_ÜÝg_x0002_AíYËfo_x0013__x0002_AÞLÖkt_x0003_A_x0007__x0008_¥7e:_x0004_A.ð;mTØ_x0005_A_x0012__x0017_;2Àü_x0001_A ±`²_x0002_AúÏ_x0019_&lt;O_x0010__x0002_A[ã_x0002_¹ÐO_x0002_A³GH_x001E_óW_x0002_An_x000F_VÚïh_x0002_Aðð&lt;­_x0015_º_x0002_A©éÜy#_x0004_A=ä°EZÓ_x0002_A-_IËHó_x0004_A_x000D_º_x0019_º¾z_x0001_A'n±Ê_x0002_Aì¸¥_x0013_T_x0006_Ay¾Â_x001E_¢_x0004_AB&gt;¦²/¸_x0002_AÇ±¬_x001B_ë_x0003_Aä^D_x001F_`q_x0004_Afs"Ç{Ü_x0001_AÂ¹[ùj_x0002_A$_®4_x001E_o_x0003_AøÜj@õz_x0002_A(_x000C_}Hª_x0002_Ac¾bâã¢_x0003_A°¢ÆÅ_x0002_Aâ_x0014_ÞqIP_x0005_A@^/_x0010_ûÃ_x0005_Aö162p_x000E__x0003_A_x0011_"h_x0013_d_x0001_AÝ_x0016_^Äp_x0004_AÃZ_x0006__x0007_·_x0019__x0003_A_x0008__x000C_é÷p_x0002_AN8_x001F_°PÇ_x0004_AµhÈÜ_x0005_AÃ_x0011_~ej_x0005_A¦þDd_x0003_ACZÜ\_x0003_A¿_x0014_åí´o_x0001_A£3¹¢Ö-_x0002_Asý3ðÖ_x0003_AüÍrÓ_x000F__x0001_Að¦ðÇ¹a_x0002_AnýÅí2_x0002_AÒ_x0007_¤¦©2_x0003_A&amp;z	ø¥_x0003_AR|ÊÏ_x0001_A2±T_x0002_AÐ8k_x000F_|_x0002__x0005_AÛe¯l_x0012_«_x0005_AI_x000C_'_x0002_AV$G^._x0004_A$_x0010_u£Ï`_x0004_A!ú:_x0012_R_x0004_AqÄ¼aÁï_x0002_AvMP_x0008_"_x0001_AôiÎ_x001A_Õk_x0003_AÏÈ2Ý¿_x000C__x0001_Aªg3Li_x0008__x0005_A¨_x0005_B»bE_x0003_A*ïB¼_x0017__x0005_A6¤# J¼_x0002_AÜÆ_x0002_ÑÒì_x0004_A_x000C__x000D_|ý_x0015__x000F__x0005_AN¯ÊÒãÇ_x0002_A_x0018_ÏÍþÒ×_x0004_A_x0015_ý&lt;B_x0003_Ai£?ÈûÖ_x0001_A_x001D_Èu_x001C__x001E__x0003_AQ_x0019_&lt;rÂ_x0004_A_x0014_Òçó_x0005_c_x0003_AýÃ¥¸_x0002_q_x0001_AËgúùê_x0005_AVí#`_x0003_Aìf ÍR_x0003_Aáa-ïÓð_x0002_A&lt;ö%__x0006_AZ_x0004_-_x0004_Av²V$7_x0003_A§Ùqó_x0002_Ak==o&amp;_x0008_A_x001F_	}¨	AòáÐtÅ	AW³PS	AN,^¤ò±_x0007_AûñU{¸É_x000B_AR_x000C_«g2_x000B_AÌ ²°&amp;ê_x0008_AU_x0007__x0017_¡û[_x000D_Aùiö_x0014_ã:_x0008_AM&gt;/.4	AQÞËp_x0011_z_x000B_Aç_x000B_-»_x001F_æ	A*Þ¾û,_x001B_	ACÐ¤é_x0004__x0005_eú_x0007_A·×¬n`Þ_x0008_A´~hÚÕY	A\ù	~bè_x0008_Aäbx+z_x0008_AÑ-*;*ÿ_x0008_Aø¼¨A{_x0005_AmøVÌ¸_x000B_AÐçEns2	AìBÕSó_x0007_A_x0003_Z_x000E_¨ù	A¹[¿U_È_x0005_AH_XT#_x000B_AUJkø(	A8Ô­yÓ	AÓ_x0017_ÎÎDD_x0008_A»ö+ë©_x0008_AÌÿº3ß_x0008_A#yÊ_x0006_ÆN_x0005_Að(õ_x0003_¿ý_x0008_AaU¡S	Aü£Uù)4_x0008_As»ù_x001A_ù£_x0008_Aª`3_x000B_AÚfykï_x0005_ArFk_x000E__x0002_Ø_x0008_A_x0019__x0011_=¸!ß_x0007_Ae/£__x001E_Á_x0005_AAþ_x000F__x0005_AJ¸&amp;¿Îg	AJôÆÙ_x0008_AN¶¾_x0001_S`_x0008_A_x0001__x0003_à,¥R}2_x0008_A_ÉÑ_x0015_[._x0008_A£Ç¸l9	AòóV_x0012_¶_x0003_Am£¯_	A!8_x0004_Ì_x0002__x0003_Aã@mÛ._x001C__x0008_AD)_x0004_	A3£ë_x0008_A:uà²_x000B_AÀÏSý[Á	AkOÞºv._x0008_Ak¢8oÀ_x000B_AS7ø~Oâ	Aç\Ð/©°	A_x0005_qÝ@¬	A²µ»_x0001_?e_x0008_Aö_x0017__Ø_x0016__x0008_A*_x0014_`8ó_x0008_AlÇ_x000B_A_x0013__x001C_	AÖ_x0004_ëçS_x0003_Añºú¸ä	A¤u_¬h_x0008_AQ§K{?&lt;_x0003_Aà_x0014_ÌsI-_x0008_AW»&lt;_x0003_`_x0003_A-3ÿÇ1_x000B_AøNq_x000C_I_x0019_	AÜv`_x0003_Ah9nuØ_x0001__x000B_Aêõ_x0011_I2_x0011__x0008_AAôùø_x0001__x0002_ì{_x0008_Aâv±Î_x001A_3_x0008_AZ_x0019__x0013_0å	A_x0018_á©6r_x0008_A\6_x000F_x÷_x0007_AÌÚ²=»	AÐ´+(ÝB_x0008_A"¯ hº?	A×Ñ¹ò,_x000F__x0008_Ac:\Ç³_x0008_A|¶¡êC	A¨SÓÇe_x0008_A&lt;Zg)«	AÉõ	¤æ_x0002_AýìçCàh_x0008_A3}_x0011_DV8_x000B_A&amp;	Ú;}_x0002_AÚ§p_x0012_T_x0015__x0002_AÇ^_x0018_33_x0002_Ao²õ_x0008_A- ÔT;_x0002_A$ÜþèA/_x0008_AS_x0018_Or(	AW²ýhtå_x0007_A½ _x0012_A(_x000B_A³û?öìz_x0008_A_x0016_Á!ÐBÿ_x0002_A_x0018_ùmzÌ6	AïZóI_x001B__x0008_AêzÇ0¹_x0008_Aöcë_x001E_è	Aê_x0013__x0008_B^_x0002_A_x0001__x0002_ÒøË=	Aq_x000C__x0006_©@_x0008_Au&amp;_x0018_/¦	Aø_x0002_Z _x001A_	ApH*_x0001__x0004_­_x0002_Aº³¯)^_x0011__x0002_AºÑãÕw_x0002_AÁ7é0SÄ_x0008_Ax²æýß_x0014__x0008_Aí{³#0D	A_x001A_Ëª®_x000B_AW¬_x000C_»_x0008_A_x0012_ÐU&gt;©Ê_x0008_AÐÉÈN_x000B_4	A_x0014_`&gt;?óê_x0002_A&amp;¥Éú_x0002_A_x000E_5ç0»â_x0002_Aº?¶ÌÌP_x0008_AVd3Ì		A_x001B_ß_x001E_×¥_x0002_AÖÖ]&amp;_x0019__x000B_AÕË©¼ÿ	AV=04j._x0002_AõXµZ_x000B_A_x0013_Ñ0ãÑn_x0008_A7]¬Á_x0008_A_x000E_srëZ	A½W7rn_x0008_AÞ4¢üý1_x0008_A¬-g1@_x0002_A_x000C_°Q_x0014_	A _x0013_ä£_x0002__x0003_(ª_x0008_Ahðz:_x000B_Ar_x0002_s¨h)_x0003_A?'_x0012__x0003_Am_x0015_ÃÊY_x0003_A_x000E_íPà:Ó_x0007_AÈ/§#N_x0004_	AÕø^)dx_x0008_A_x000D_y¶_x0012_=ä	A\j$C_x000C__x0003_A¤çbr@	Aû¶öÕ_x0007_AÂÐÜ_x0012_g_x0008_A_x001F__x0003_Ù´_x0010_	A°Rxrß_x000F__x0003_A1b®EN_x000B_AæÙ_x001E_(n_x0003_AõqV$C_x0003_AÌ¦'_x001E_O_x0008_A¸/oy_x0003___x0003_ADØ_x0013_$ù2	AuuXW^ü_x0003_A\ý50§	A_x0011__x0016_~_x0015_4_x0003_A¦{_x001C_J"	Aò©¢_x0008_Az&lt;ÒÊ	A/È_x0012_MÙ_x0007_Ai_x0004__x0006_'f±_x0008_A_x0006_òªíU_x0001__x0008_AÍ_x000C_PJ	A°_x0019__x0019_å_x0006_½	A_x0001__x0006_jyi¦f	A`VIG\s_x0006_AAQ_x000B_Ë+5_x0008_A(_x001F_)_x0019_¶	A_x001F_EK²	ApÉ°0E	A2©ß&lt;_x0016_í_x0007_A²º_x000B_='õ_x0008_ATÍÄ_x0016_É	A¼_x0019_4Òª_x0008_A©½_x0001_s_x0012_R	Aéø»U_x0006_AÙÚ;rO_x001C_	A²Þþ­gÑ	Aö¯_x0017_&amp;³Ú	A¾µ'³á_x0008_A_x0010__x000C_qÊjS_x0006_A05_x0014_þÈ_x0008_A9_x0004_þ_x0001_E_x0016__x000B_A´_x0003_Ë`	A5Ã_x000C_¤º_x0008_Aâ´àíò_x0008_A¤rÌ½_x0008_A¸ãåÙ`_x0008_Aî_x001C_+Ìî_x0006_AI9Ç¹_x0002_û_x0008_Aj\u@3_x0008_AÙäQ#_x0013__x0006_A_x0003_whb&gt; _x0006_A¨_x0016__x0018_ñ÷	AÏt_x0005_	_x0006_AÁa_x0001__x000E_	_x000E_AÄÙ/Ûr¡_x0008_ArÔ_x000E_zx_x000B_Aí_x0001_§&lt;_x000E_A$Û{Ä{_x000B_A_x0008_'_x0004__x0005_Í	A¿ïv_x0017__x000E_A_x001A_ðòIe	A_x000B_¹_x0013_"Õ_x0008_A òn4_x0008__x001B__x000E_A_x001D_-^/Z_x000E_Aq_x0006__x0019_ü·_x0008_A.=d-_x000E_Aä³u_x0014_X_x000B_A_x001E__x0016__x000C_Cë_x0002_	A_x000D_ü_x0003_[#Ê_x000E_AÐ_x0007_ôsä	A_oX¡Xî_x0008_AÑ_x0010_K&amp;¾_x0001__x0008_A_x0008_53¤z´_x0008_A(EIþ_x0008_Ar_x0008_¬/`r	AG6v&amp;H_x000B_A_x0006_T0»`_x000B_A)da¿1_x0008_Ae¬#ÊÎ_x000B_A?×_x0003_&lt;¿&gt;_x0008_AÂÐ=_x000E_AÞ._x0019__x000E_ô°_x0008_A:HZ6ÚÖ_x0008_AÑ´u)ù	AB à_x001F_N_x0007__x000E_A_x0001__x0005_CuQ u¯_x0007_AhG·õW¯	A¥_x001E_Â#ù¼_x0008_AOÇåçô_x0005_A&gt;'øý_x0008_¾_x0007_AµVPÈE_x0005_A_x0014_â_x0008_G7_x0005_A¸_x000D_D0_x0013_	At_x0018_×ß3=	AèÀÿ_x001B_Ùm_x000B_Aõ­LR"	A¯öù_x000C_A¾_x000C_Q*Ûñ_x0008_AéË¿Z±Ã_x0008_AWjq_x001A_!	A)bL ê	_x0008_AúR=&gt;_x0008__x0005_AÖn~¿_x0008_ApUò_x000B_A&gt;ÖÔy¹_x0008_A°iGÏ&amp;Ð	AÏ_x0006_GRq	AÈÜhï·_x0008_A_x000E_&lt;ü_x0010__x000C_AÇ($_x0007_³µ_x0007_AJhÊ¿­ó	A_x001B_!é&gt;Ã	A_x0003_7p]úd	A_x0004_Eú{W_x0008_AìÏ\¦Ò_x0008_AG%_x0002_LM_x0005_A÷ø#o_x0001__x0003_ýq_x0003_A_x000C_Ï_x000E__x0018_¾|_x0003_A^a·	Aú_*_x0011__x0004__x0008_AµÊÖrÑ_x0008_A_x000B_à_x0003_BM/	Aw6_x0002_D_x0008_l	AXb)hG	A?MìU	AþWÌ_x0006_äÁ_x0008_Ag_x0002_¨%B	Aæâr	T_x000B__x0008_A¹ó|°_x0019_§_x0008_Aþëæ9uø_x0008_A\_x000E_Ø_x0014_V_x0003_AdÕ¸_x001A_­_x0008_AF¬ãqoä_x0008_A7=_x0007_*|î_x0008_AÚbÄ N	AÇTRèï&amp;_x0008_A7Û_x001A_oæ_x000B_Azã_x000E_yøÁ_x0003_A_x001E_ÿá_x000B_¬	A}´È_x001D__x0017_a_x0008_AÚ¿¿_x001D_H	A¬ïFb	A÷8QÇ^_x0007_	A_x0012__x0019_\¸Ë_x000B_A#;|(_x0003_AãÃÍßd]	A_x0007_¹v^	Aö¶Î_x0005_;_x0014__x0008_A_x0001__x0003_üº­Ï_x0007_AjI-ðKe_x0008_A2_x000E_NU_x0010__x0004__x0003_A×t§3öÂ	A_x0011_3O_x0012_wa_x0008_A.óR¡_x0008_Aï!%lk_x0008_AÆ_x0013_Ý_x0015_{_x0008_A7{½_x000E__x0003_AìÉ_x001E_Ê_x0008_6_x000B_A½µGD!Ë_x0003_A8_x001C_LQÕ_x0007_A·¢Uå_x0008_Au]_x000D_ï³	A Fç©Î_x0008_A_x0006_Å?~0	A:àÌä_x000F_M	Aq_x001F__x0010_¬ç_x0017__x0008_AÜdj:¿Ä_x0008_A_x001A_¦_x0015_9ç«_x0008_Aïhªí"í_x0008_AP&amp;Å}qÖ	A_x0019_ÞÍ*Wç_x0008_A¥4ëÓs_x0003_A-}ç_x0004_À_x001B__x0003_Aê_x001A_|_x0014_Bn_x0003_Ax],_x0002_l¼_x0008_A¢ÐX@%_x000B_A_x001E_õc_x0008_Aí¤v(ÙÔ	A_x0005_×eYX _x0008_AtN¥_x0002__x000E_A)_x0008_A_x000D_ÈöÂ_x0008_A_x001A_V_x0001_4x	A'_x000C__x0012_`À_x001A__x0008_AÓþKl	AAíbÓrÖ_x0008_AE_x000C__x0006_#óo_x000C_A1L0ç(_x0008_A_x0004_ålì_x0012_ª	Aàð7OK_x0005__x000B_A»_x0004_ÁO_x0008_A_x000D_2_x0015_E3_x0008_At+LÀÒ_x0015_	AH¶e_x0003_	AªuÍXE{_x0008_A_x0002_áþBï_x0008_AôÜ¶_x0014_¹®_x000E_AW×¦¬_x0008_Aúîé_x0016_	AVIÔ_x0002_þú	Aø_x0015_¦N_x0015__x0008_A4ªÄR¡l	AU_x0007_s%°_x000E_AìvLìÔô_x000E_A)E¶_x000F_V¸	A?%*_x0006_¶}_x000E_Að_k«Ïñ_x0007_Aïtÿ5|6_x0008_A_x001C_¥¶Äó_x0008_A2_x001B_{íSþ	A_«{®"±	A¾Ù¹Ï_x000B_A_x0002__x0003_Â¢¹Ñ^_x0008_A«$tj_x0008_A7}_x000C_yÔ_x0016__x0008_A;_x0006_´p_x0008_AÛ_x0018_þ_x0001_æ_x0008_A_x0011_åiµ#_x001A_	A²êX_x001A__x0008_AÌù8_x000B_	§	As¢+®'_x0008_AFÂh+ê´	A ½_x0016__x0007_"W_x0008_A-'¤¢r	AL¢g1Ç_x0008_A)_x000B_&lt;_x001A_q	A)VFP^ý_x0008_A!_x0014_A	B`_x0003_A'M4$J×_x0008_Aó__x0013_	A4§?º_x000B_AOv][í_x0003_A¼ä_x0002_¤{À	A ©5PÊx_x0008_A_x0007_½Õ·û_x0003_AR×S2¦_x0003_AÝ¾_x0001_Xúó	Aà_x0015__x001E_ð_x0018__x0003_Ac_x0008_ò	AÎ¶_x0012_P_x0012_	Aó0ø_x0018_	A¡¦F±s	AÇiñA	AùF®_x000E__x0001__x0002_¿	A|}°ñðÁ	A_x0011_$¨£I4	Aß_x0003_úx©Ý	AOÇå«#f	AÜÛ»_x0013_ÂÖ_x0002_AÝéöZû_x0008_A£í:ºSj_x0008_Aùd_x0008_ËÛ_x001A__x0008_A9÷¾Õÿ_x0002_A_x0006_ºjo_x0012_­_x000B_A·zÿ_x000B__x0002_A(æ_x0019_S_x001D_µ	A_x0014__x000B_GGã_x0007_A·i2È¯_x0008_AÁ»&amp;à	A_x0007_ä×i%_x0008_A·b[y)_x000D_	A$Îe.Ø_x0002_AøÍG)© _x0002_AòÕ£[w_x0008_A¯C'v_x0008_A#©ýwM`	AÞÇ_x0014__x0008__x0002_A[J_x0001_:¼I_x0002_A¡	Ð»pÊ_x0008_Al|öÈ_x0008_A× _x000B_÷_x0005_L_x0008_AoRâµD³_x0002_A«V_x0013_s#_x000C__x0008_Aµ;+é}_x0008_AwÌb_x0017_½	A_x0001__x0003_9ãÂ¹È_x0003_A{_x0007__x001C_}ô·_x0003_A_x0017_W_x000F_³¾_x0008_A_x001A__x001C_ÿæx_x0008_AÅ§!Âé	AÝ[²Î_x0014__x0003_ANÑçM	AÐ_x000D__x001F_1+M_x0003_AÈ_x0007_¬&lt;í	A_x001C_Í¡_x001C_È_x001C__x0008_Aý»åÊ/_x0003_ACÓEØ+j_x0003_A_x0001_e_x0018__x000F__x000B_A_x0003__x0015_/¦þ_x0008_A Êv0ý	A²Ï¨$60_x000B_AÏî&lt;dÊ	Au_x0019_-}_x0008_A$&lt;Tµ_x0004_$_x000B_AIW%v	Aë@_x0004_¤X	AAÏ_x000E_ãt_x0004__x0003_AÈzÛàp	AK»hé 	A;zù!Z_x000D__x0008_AÕr?Æ"7_x0008_A©é`ðî#_x0003_A_x0002_ïÝØ_x0008_AàFbLO_x000C_Acð_x0001_Ù_x0010_¦_x0008_A\$_x001F_=Ó_x0008_Aú¦÷0_x0001__x0005_s¨_x0008_AhÕ _x0001_	A[Ñ!tö¶_x0005_A¬\_x0003_×_x0008_A1Ñî!_x0007_	A[gÉ$!_x0002_	Aµ¶_x0012_c_x0008_A01#(_x0004__x0010__x0008_A_x0015_Pú«}&lt;_x000B_A«HÂÌÎÐ_x0008_A4T_x0007_ø±	Akó÷À:_x0008_AZ.]_x000B__x0005_Ar@û)	Aü_x001D_LÍ_x000C_g	AdÕBDLä_x0008_Ar _x001C__x0018_î_x0008_A]ö_x001D_Rí©_x0005_AáP×õù_x0005_A³~ÓÉt_x0008_AÖ5î¢õ_x0008_AªKFðì_x0008_A_x0016_ð­_x0008_A_x0014_«7L_x000B_A+Îné-¥_x0008_A¿Ë ,rz_x0008_Aá÷9ýÔ	A_x0006_aYÒ@ó_x0005_AXP¼_x001D_*_x000D__x0005_Að_x001C_ä@ý_x0007_Aæå Jò_x0007_A´A_x0010_má	A_x0001__x0003_61K_x001C_óC_x0008_AØnÙGÒ	AåNA5q4_x0008_AÈ©ê«_x001E__x000B_AçÉý ý/	AæúßÊÞÈ	A_x000D_p_x0014_°`	AÍâÛÅ	APÜw_x0006_T	A³H\YûR_x0008_ASdö_x0002__x0003_A9©§ÒJ'_x0008_A}Á!W _x0008_A_x0008__x0006_æÊ	A_x0005_#áÇU_x0003_AÀý~Hh_x0003_A7ýzU_x0008_AGÖ_x001C_	AÚ}(Ù&gt;v_x0008_A&lt;©MÞ_x0003_Aæý^		A&gt;WóK	A_x000D_aÿÖ[_x0003_A¨i£á	A¡PûY¼Å_x0007_Aé_x0006_O[_x0005_	Avñ_-_x001B_\_x0008_A^Ö_x001C_òób_x0003_AÒ=OÚ3Æ_x0003_A_x0011__x0012_õÞý_x0008_Aàwð_x0001_Ì&lt;	A_x000F_PÑ_x0001__x0002_sU_x0008_An_x000F__x0019_y_x0002_A¹_¡¦uÿ_x0008_Aoc$Ì_x0007_A_x0013_«AÏ1	A^úz	A_x000B_F*P	AÔK_x0001_­ï_x0008_A ¥[­ÀY	ALJÆ¹_x0008_A&gt;`_x001A__x0018_	Acwï5P	AsR_x0012_ÿ°Ð	AÑ¾/y\	A_x001A_´¨_x0005_®_x001D__x0002_A#Iª_x000B_¨3_x0008_A_x0013_J¯\iº_x0002_A¬Å5ü_x0008_Aé­+M_x0006_Â_x0008_AÄ&lt;£ÿ¢)	Afývxj_x0002_A8«_T_x000E_b_x0008_A_x0004_ÝÅ|_x0017_À_x0008_Ad";e¥_x0008_A¢_x0013__x0014__x0018_Õ_x0008_Abj_x0008_A{ñûßü	A"pTBÃí_x0008_AP	eÍ_x0007__x0014_	A_x0003_5_x001C_Ö2_x0008_Aøãùa_x001F_	Aªº_x000F_ndH_x0002_A_x0001__x0002_O7ÕÍA_x0019__x0008_A¹_x0012_Hbps_x0008_A°_x001C_é¹_x0008_AÀóJ¬_	Aáaæ}ú	AÐoîA_x0008_A_x001B_Aéî$È_x0008_Aô"oFm_x000B_Abá&lt;íYÍ	AtÛ!þ_x0008_AË£û§Òæ_x0007_A_x0012_s@*öY_x0008_AÆÑ$_x0012_Ùç_x0002_A)_x001B_sþA_x001F_	A½4²õîä_x0008_A?8û|ã_x0008_A¿ü¸_x0008_Ø¼_x0008_A_x000E_A_x000C_HE_x0008_ApÀ¤öQ_x0008_AT_x0005_ç ül	Aí_x0012__x001F_¾_x0003__x0002_A_x001E_V88!_x0002_Af®­³2%	A_x000E__x001C_á_x0007_¹	AB 9A_x0012_Ú_x0002_A5&gt;|eT_x0008_A%]: J_x0008_A´!_x0015__x000D_)_x0008_A%_x0013_JÐ¿¼_x0002_A"y-_x0008_ _x0015_	AÝe_x001D_îãP_x0002_A_x0008_6Sü_x0001__x0002_m_x0002_A¤Û_x0003__x0017_^²_x0008_Aèy=ëÀ_x0008_A%]y_x0006_&gt;	AÕ8ê]$1	AÀ_x0014__x000C_aÈ	A[Îgv¿	A_x001A_ê_x0012_Ã¼]_x0002_AÑ¢Kù_x0005__x0008_A©VÌ¤u	A-º_x001A_^Hè_x0007_AE*µrW_x0008_A¿µÉ¿î&amp;	A¥_J+_x0008_A,_x0010_Ö¨¼À_x0008_ArÒ!}A_x000B_A(îóyL¢_x0002_AN@ál_x0008_APFûô_x0004__x0002_Aë.ug¸_x0008_A`çyØÎL_x0008_A_x0013_Î_x000B__x0018_­/_x0008_A)`S¸ü_x0008_A@_x0008_²l	AL´ _x001D_è6_x0008_A_×_x000B_]r_x0002_AdÕa_x000B__x0015_	ASoÆj_x0002_AÅø_x0010_´6Å_x0008_AÓ)ñ{o	AÒç­öa	AÌUº,_x0012_¸	A_x0001__x0002__x0018_nò_x001C__x0017__x0008_AØéíá_x001E_»_x0007_Ai_x0003_êÉb_x000B_AgòO\ù½_x0008_A¤Ã¡gî	AcTTdxÔ_x0008_Au~ñêd_x0008_A:ýêtJh_x0008_A2àÀút)_x0008_A=òï_x001B__x000B_	ASÙæ_x0013_W_x0008_A¼Äx¸D_x0008_A_x0019_/ãíÓ_x000B_AËZ¾_x0015_ÚÕ_x0008_ALü_x001D__x000D_	A)=m¼_x000B_¸_x0008_A_x0003_+¨J_x0004__x000B_Aø¾qø	A^_x0003_¸_x000F__x001A_Ç	A¨ºðZcU_x0002_Aæ}\¬Æ_x0002_AòuQlÆ_x0008_AVÓ©(Ú_x0008_A¦@?ú	k_x000B_A{^ù]	A¦Ú'_x0003_Í_x0016__x0002_A¸=_x0010__x0002_A_x0006_+¹s_x0017_±_x0008_A¬7ÈC©	Anñý*_x0002_A=Jï_x0008_A¯Ð(-_x0001__x0003_7_x0003__x0003_Al8\6û	Aóñ×5ª	A1Û_x0011_rM&lt;_x0008_A_x0019_º_x0001_À¿	ArcS4y_x0003_Ae_x0014_³ñw;	Az·I¸	A_x0002_°®øÜ_x0007_A|_x0010_d_x001F_î	AÛSó{l	Aè÷ð}/_x000B_A«Ãó"_x0011_©	AD_x001E_g¦ß_x0003_Að8ï)_x0008_AÐ=mð\_x0013_	As+áëÄr_x0008_A&lt;Á_x000B_©_x000B_A/Kq8Ä_x0007_Aü]áÑª	AÖq_x0002_ÁÁå_x0003_A_x000F_ªOÉÒ	AU_x0014_×_x0001_f_x0008_A_x0008_`àXH¤_x0008_A_x0019_5Ök_x001F_&amp;_x0008_A°ÙÈûe_x000B_A_x0002_r Zf_x000C_	AAÇª_x000F_Ï_x0003_AÚ¸ÍBËW_x0003_A_x0011_,w!¬_x0008_A_x0010__x000C__x0018_dj_x0008_AnÖr£%}	A_x0001__x0002_x`ß_x000D_Z	Aïòz©Zå_x0008_AF[2J_x0002_A/_x0017_/dL	A¸Ô?ð_x0007_AÔ­fLÇ4_x0008_A¢"._x0016__x0002_A¯²5Ö.ï_x0007_A;Ñ-B_x001F_£_x0008_A_x0014_[_x001E_³áú_x0008_A_x0019_' ÄyK_x0008_A=¶jR	AVD_x0002_À}_x0008_A«_x000B__x0012_N_x0002_A³;ìÅ_x0008_Aà	¯ÓÍ_x001B__x0008_Adwª_x001F__x0002_A%èäÿ_x001D_¾_x0002_A?8ÓçhO_x0002_AØT_x0005__x001D_Ç.	AÕ··7Î_x0002_A_x0014_Dù_x0004_]	A»L½÷Ø_x0008_A_x0007__x001D_Í¿ë_x0008_Aã _x000D__x0002_A?µ9Õ_x0016_	AÁ_x0018_JLC_x0002_AÃ_x000D_ïi_x000B_AøÙe*'P_x0008_Ah9¿!;_x0011_	A½_x0019__x0013_«#g	Au_x0015__x0001__x0002_~_x0008_AzX'_x0016_¸B_x0008_Aµ,±_x0011_üß_x0002_AKr¯Î¨f_x0002_A»1ø¢p,	A_x0017_b4_x0008_AÜ_x0014_ôúq_x0008_A)j_x0019_3(_x0002_A¤c}VK	A-X_x0008_Í_x0007_Å_x0002_A¼zØ;ú_x0008_A ÿÚ2_x0003__x0002_A:ðÆ_x001C_á_x0008_AéßÁwT	A9_x001B_á°³	AGÑÉYü©_x0008_AÙajÌß_x0011_	ADÑaD²	Aº¾å&amp;Ó	A_x000B__x0005__x0003_×2W_x0002_Aº_x0004_þù_x0008_Aºç_x001D_³_x001E_ü_x0007_A}_x0012_óÅ_x0002_A_x0017_%9/9~_x0002_AÕ|%i_x0002_A&amp;UgHI	AÅ¡_x0013_i÷	AyKE¿Õq	Ad:ÚÜR¾_x0008_A¹gå_x000D_ô_x0007_Apcô«ë7	Aï¥q_x0008_A_x0001__x0002_ç¯ârê_x0008_Aëpc¸_x0008_AVÁ¯©&lt;_x0008_ARù§ø7_x0008_AÞêjÙE	A¡Í_x0017_ö_x0004__x0008_Aæ;n|¿_x000B__x0002_Aþn1!i_x000B_A4;sJJl_x0002_A«D«%º&amp;	Aª¥¶ó»R_x0002_A8Ñ_x0002__k¦_x000B_AZ¨_x0015_¨83	A_x0001_)sÓöÌ_x0008_A8¶à­Ë_x0007_Akå®,Æl_x0002_A_x0012_l1äè_x0008_AK8å¨	A_x001D_&gt;_x000B_ÔhL	A4n	AE_x001E__x0019_6	î_x0008_AGú[[	Aåá&amp;g_x0016_	A97jDY_x0002_A_x001F__x000B_~`C_x0008_A,«Õ,ä_x0002_APÕ©	A&amp;÷÷_x0002_AHo}à=_x0008_A7³·_x000B_g_x0008_A1e_x000F_ü_x0008_A_x0019_kæå_x0002__x0003_Ù¿	A	Â_x000F_ëv*_x000B_A_x0008_óñÌ¿6_x000B_A&lt;ãp._x0003_AÍ¬	A«éÝFÝ	AÊa_x0008_AzJ&gt;_x0012_¥a_x0003_A(û&lt;#Ô=_x0003_A8_Z#n	A¼&lt;ÐÝ¢_x0003_Aøâ_x0003__x000B_Þ_x001A_	AÞ'lOë	A@ñïÐí^	A_x0015_q·Þ*c	Aî¯\eGâ_x0008_AÓ ñs´Ç_x000B_A²¦cnÈ_x0001__x0008_An¦ð)KE_x0003_AÇþú\~	A*½º_x000C_³_x0008_A:eý_x0006_CG_x0003_AöUöF»+_x0008_AÜu_x0008_]³2	A2_x0016_	Wxf_x0008_Axv[_x0018_|_x0003_AÁ¹_x000C_RÏ2_x0008_Aµu×"·C	A¸]_x0001_Òd_x0003_AvHfè2_x0008_Aç1mjå_x0008_A_x0017_%Êw½	A_x0004__x0006_Ôúò_x001C_§_x0004__x0006_A}_x001B_ÈmäÏ	A¥E_x000C_":	A´àñ_x0011_¶û_x0008_AËZnfþ_x0008_AÝÙUzÜ	AÒ_x000B__x001B__x0002__x0006_A¡&gt;³àu_x0008_AÔgýO=_x0006_AAt#¦_x001A__x0006_A_x000D_Íí_x0008_	AÙßÖ_x001C_íà_x0008_A"?_x001E_Æ_x0011_ï	A§ãØÂ_x000B__x0001__x0006_AXÁWü1t	A1F¹K_x0006_A@_x001F_«UÌ_x0008_AS_x001A_×_x0018_À_x0007_A~ö1t7	AÁ_x000D_"_x001C_Å_x0008_AÎ+´V¾9	A_x0016_wâÊ	A³_x0005_Y_x0008_AXphdÉÚ_x0008_A_x0003_ôùv_x001D__x001A__x0006_A÷_x0017_.Åã	AÒºdÏ_x001C__x001A__x0008_Aã)ú¹ÕÈ_x0008_AáãVyµ	A¼th}=I_x0008_Ag&lt;|£ÈV	A\ì§_x0001__x0003_B	AZ¥F]ýç_x0007_As#b´2»_x0008_A½·¨$	AK­ñ8_x0003_A/oÎt[	A¬¯_x0018_'$J_x0003_A&gt;éea½_x0003_A¯P_x0010_zÄ	A_x0003_6_x000E_f¼_x0007_AL_x000C_Ô,_x0003_AyQæz\_x0008_Aîé&amp;È_x0012_T_x0003_A¼Û.í	AfQ&gt;!_x0003_Aìþ­*fA_x0008_Aû_x000B__x001C_uðW_x0008_A:_x0011_ËÚç_x0008_ALg¯_x0008__x0002_b	Aïárq_x0003_AÀFî3_x001C__x0003_A_x0016_H$e_x0003_ALj_x0007_Å	A_x000C_Õ³{È_x0008_Aoßº&amp;Û|_x0008_A_x0015_ÏÂj	A._x000B__x001B_¦_x0005_	A¬_x001B_Ù&amp;N	Atpî?_x0011__x0003_AàNø+s_x0015_	A_x000C_Õë_x0018_&lt;N_x0008_AÜ,¢_x0003_}Æ	A_x0001__x0005_p~h¦¡_x0005_AEBhç@	A_x0003_F8_x001F__x0002__x0014__x0008_AÿcíäP¿_x0008_A&lt;É^&amp;¤#	A_x0012__x001E_EN"_x000B_Aºïì¯7_x0012_	AÒÐ¯_x000B_§!_x0008_AÍÜQÊ°_x0008_A_x0014_3gîÊ	AÆx#ÿæ_x0007_AÓv_x0019_		A(/UÏ_x0008_A|ñº\êê	AÈºu_x0001__x001A__x000B_A®Sé_x000E_f_x0008_ACi4Ë7-_x0005_AÜ_x001A_)ÖL	A.Û_x001F_í_x000E_	A ÞWØs1_x0005_AB_x0004_#Û#á_x0005_AoE"ÌÈ³	AÓÈ¬ÌÂ_x0008_AFlD7'_x0005_AõÉÝ_x0012__x0016_	Aji_x0010_¹*ÿ_x0007_A¥ÄMÌD_x0008_A_x001E_õÖ³_x001A_¯	Ao°¡ØO_x0008_A_x001B_¼34}_x0008_Ak¢_x001E_!*	Að "¥_x0002__x0004_ês	AÛ_x0008_L&lt;þ&gt;_x0004_A±ø_x0008_£*_x0008_A9!	c	AÛ`+õ£_x0008_A&lt;ß)çjÕ	A_x001E_é#áMd_x0008_AÌÎÂ_x0003_	AÉlà0;_x000E__x0008_AîjhØ³_x0008_Aì_x001D_°×¡_x0008_A#ø_x0004_\Ð_x0007_A¿_x0001_väÛ_x0008_Aï_x0015_Q×k_x0008_ApÖÖ§à_x0008_AúÒßÇ²ª	A1dF]_x0017_ê	AVÅâ_x001B_ùA_x000C_Aw'ªt_x0004_A_x0019_nINªÌ_x0008_AÒg_x000D_Z9	Aî_x0011_¼vþ_x0007_Aà_x001A_R÷Ö%_x0008_AÏ.ì_x0010_ö_x0008_AE3{zÚ_x0008_A|N%_x000B_&gt;½_x0008_A¿Ôë_x0016_aµ_x0008_AxÎ0¸6°_x0008_Aöø_x0019_ÎÑ_x0008_A]Á_x0008_p_x0008_Aýï r×_x0008_A`_x0011_è§8_x0004_A_x0003__x0007_:0#E	AC¬»³V_x0007_AÖâô_x0007_p_x0007_A_x0011_0Ñi_x0007_A3_x001F_Z_x0007_	A¶_x0002_­_x0005_Â_x0008_A_x0019_æ_x000F_Æöû_x0008_AU½w&lt;	Aë²	,_x001F_¡_x0008_A£¹²ÏZN	A_jÁ|_x000D_$_x0008_A£9_x000B_ÍÞà	AX»¹X¦_x0008_A_x0008_Ð ¨|3	AêVd_x0004_¢_x0008_A{|ÃX9,_x0008_A_x0001_D_x0006_t_x000B_0_x0008_AÑUXJ¹¢_x0008_A@_x001A__x000F__x000D_±_x0007_A³oB`O	AøØ®.@­_x0008_Aâã&lt;_x0010_Y_x0008_AÆÑ!ê.V_x0008_AäÛÓ_º}	A»\hX_x0008_A)SÜÇ£_x0007_A¥?_x000F_	v	A_x0019_µðÌÛ&gt;_x000B_Ar«O{Â	A_x0014__x0008_îö¿J_x0008_ALßäV_x000F_	A/¸ïÚ_x0001__x0004_Ü7_x0008_A+M;´Xc_x0008_A_x000D_\ôh7_x0008_A¾)R_x0008_AA3Pº_x0008_AJ¢dMi	A½5'`Ô¿_x0008_AäÄ_x0006_kI	AAèâ)Þ_x0004__x0004_AÙHö_x0011_´M_x0008_AWÙ	A~\ó.b	Aû²ù_x000D_¶ô_x0007_Açz5{_x000F_G_x000B_A±×AójÂ_x0004_A_x0015_â_x0001_p 	AÜúF_x0011_X#_x0008_Au_x0005_Òyï_x0008_Ar·Çß)m	Aõ'=_x0001_°Ô_x0007_Aç_x0008_øM¿_x0007_AìÛ_x0007__x0019__x001F__x0002__x0008_A/zÉ¢¢_x001B_	A¯}ú:	A_x001E__x0007_à÷~ _x0008_AKå&amp;ÕhK	AG$¤Ä£_x0004_A_x000D_o_x0013__x001D_4q_x0008_A7Áò¨Qø_x0008_AZ Ä	Lå_x0004_A¦óC_x0003_(?	AUÃZ)¹	A_x0001__x0002_Î¶_x0002_J_x000B_AYKý_x0002_v_x0008_AÇ¾_x000F_äa_x0002_A¶í7}Z	A8ÇdÎñ	ABPê.	A×WÚ*	AÇ3~_x000F_|	AþY$i¤_x0002_Aýâ|Ç o_x0002_A_x0011_FÇß_x0017_R_x0008_A¨jb	A÷Á_x000D_¤­	Atá«?\	AEl_x001B_'_x0008_AsmÖV;_x000E_	Aª³»Öª_x0008_A£_x001D_px_x0008_AXFJ%	A!?6ßöÐ_x0008_AL_x000D_ÇÄÅ	A_x0006_.[µ,p_x0008_AõJÏ|Ë"_x0002_AÛÅIB_x0015_ç_x0008_AÜb{1Ô_x0008_AY_x001E_`N_x0001_9	A_x001D_¹m_x0008_AZ_x0001_0Îîý_x0008_Ab`£ÞÄy_x0008_A|%´ ñ¡	A_x0005_È×¼0_x0008_A_x001A_Ú_x0017__x0001__x0002_0É_x0008_AÒS_x0002_oD_x0008_A#MÎè,Ð_x0008_A¼_ÚB¡_x0008_A¸H+[_x0017__x0012__x0008_AH&gt;Sþ³	A^Ú_x001B_Á0_x0002_AÄÇ²ùÜ	AØ"Ö|_x0002_AäR=0ì±_x0008_ApTX«GÜ_x0007_AX_x0017__x0001_&amp;¶_x0008_A.¥Å³Ï_x0008_A¯Ë;ero_x0002_AN¨¾p	AÊ_x000D_S_x0001_0E_x0008_Ab¾"@&gt;9_x0008_A±Klò^û_x000B_A!._x0011_.f&gt;_x0008_AÐh·É_x0008_A%0/ª 5	AöàÅÒ$	Aòôvl¾_x0011__x0002_AÝG`zä	A¦ÂÖ&amp;¶_x0008_Ai_x0005_Èú_x000E_U_x0008_AßÜ Í_x0008_AX·l£_x0008_AFº÷_x0014__x0013__x000B_AzÖ&amp;ï_x0008_Aº_x0011_¿7	AOe¨H	A_x0001__x0002_	ÎÚÞ¾_x0008_AfÏ_x001C_É¤_x000B_A0_x000D_9ÆþÐ_x0002_A0 ¦_x0004_Óã_x0007_AduüÌ L_x0002_Aþ4U_x0002_AñÃÊt'Ê	Amd3äø¤_x0002_A`?á_x0011_	Aé2qe_x0010_\	AÔ1ÑJ-	A¨B_x001D_Rô\_x000B_A^à_x001D_	£o	AA|_x000C_Z&amp;_x0002_AåTÁ÷_x0004_×_x0007_AcÂ"ídF_x0008_Aº!ÍrI_x0002__x000B_AùÜcuÙW_x0008_Aú_x001C_Û¿Òî_x0008_AWÊÀTó_x0008_A`è:ê%µ_x0002_A_x0014_¶_x001D_ê¥	Azÿ6"	AÐºs"_x0008_AV_x0012_ðv_x0008_A_x0002_eP¢6_x0002_Agð­_x001B_Þ²	A¼àêÊ_x0003__x0019__x0008_A~ë î	A)_a_x0014_'.	AÊ+õãµ$_x0008_Axð_x0019_Ñ_x0001__x000D_¬R_x0008_AÉÇ-_x0002_*(	Apî2Þ_x000D_	AÈÅ_x0003_5N[_x000D_AÎhVÆ_x0008_AýDa&lt;h	AhD±_x0013_'_x0008_AN_x0011_F/­2_x000D_A[tlG@Ý_x0008_A_x001A_sî´µ_x0008_Aà2O_x000C__x000C_Å	AsË;|ªû_x0007_Açí½mâ¹_x000D_A¤^aÊ{Ë_x000D_AÃï_x001F_Rg»_x0008_AB&amp;©N³ì_x0007_Atê6_x0006_»_x000D_AÒ~_x0004_=_x000B_A³ä/¿în	A6_x0002_¿³'_x000D_A¬&amp;¥{îø_x0007_Az4\æt÷_x0008_A)²p%U	AÐ¦ãOÉ|	AàæÓr_x0012_1_x0008_AüA»õ5	A³øÍÅ(·_x0008_AþÐ?%ÿ8_x0008_A	)±¹,_x000B_AdP_x0005_ËN_x0008_A·9Ê0êõ	AÁûØXV`_x000B_A_x0001__x0006_ÉåÓ&amp;#_x0006_A]_x0008_Òàì	AJx}	AÞ~RÉË_x0017__x000B_Aâß,_x0014_ü_x0006_AE¬3_x0005__x0007__x0008_Aö9éHÇ_x0006_A_x001B_ù6Þ±|	A5_x0010_Æñ_x0008_A_x0003__x0002_W_x0018_¸â	A+ÅB_x0007_:æ_x0008_A_x0018_ £:¶	A÷_x001B_ý'V	A	þZYØw	A_x0013__éãà]_x0006_A_x0006_¶¸_x0007_·F_x0008_A1{_x0008_AÆ_x0003_S!_x001F__x0008_AWi_x0008_Ï_x0008_Ak?¥ªt5_x0006_Aè_x000F_}yé_x0008_Ah!	_Wñ_x0007_A_x0008_¡pÐ_x0008_A_x0018_»O£Ã_x0010__x000B_A_x0004_j_x000B_ç_x0005_Ö	Aî_x000F_í±Ë_x0008_A_x0001_e§$_x0006_AÀ_x0016__x0018_¹Ø_x0006_AÒ_x0012_öâ#_x0018__x0008_AgÆZH_x0008_A§ºM¶Á_x0007_A=¬S1_x0003__x0006_!_x000E__x0008_ATä£g¾_x0006_A5tx~~_x0008_Aã_x001D_éàô	AtÊà_x0008_A±IÝÑ-"_x0006_AlØ¥_x000C_2C_x0008_AËs_x0004_È_x001F_Ò_x0008_APZtC_F	Aâñ¬ÿ"9_x0006_AÂC¸ª_x0008_A\	_x001A__x0007_®	Aª_x0003_sO_x0008_	A.4RÈ_x0014_P_x000B_Aã½Y_x0008_A ºx-y°_x0007_A_x001F__x0011__x001C_aõ?	A(¹¾+_x0006_A_x0018_¿W'Íc	AÔIoÕ_x0019__x0008_Aò_ÅÔg_x0008_A_x0003_+Ô;vv_x000B_AþwKúßÙ	AÓ_x0005_SI_x0008_AÎ_x0013_Bþ«º	AX_x001B__x0007_Í_x0011_«_x0008_A\Å_x0002_i1_x0008_Au_x001D__x0001_ÄÍ	A©=^	A®Qñ÷`E	AæwÊä£_x0008_A_x001A_ôV_x0006_;_x0006_A_x0001__x0002_ùWÈ¼-_x0008_A_x001C__x001C__x0003_¥w_x0002_AVËÕ+U_x0010_	A&lt;Ù_x0010_sW_x0002_AËß6Ú'Q	A_x0016_^B_x001E_ì	A_x000F_jXÛûâ	Ae÷èoM¢_x0008_AXûp_x0002_A ïÁÃe	AÕlÏ2*®	AÐéúi_x0008_AY$®__x001A__x0008_Avù¤_x0002_Î_x000B_	A_x0013_Àª/é_x0008_A+àª`u_x0008_A]w©¹_x0016_Ò_x0008_AÓ!ÕÜ`_x0008_A~ñtñG_x001D__x0002_AÝÉF`_x0008_A»â¶Õ_x0002_A_x0003_ÑÞ_x0014__x001C_C	A_x001E_º´'	AôÄt_x0008_A_x000E_Ô_x0017_Q6A_x000B_A_x001F_8_x001D_ôí_x0008_A]øVt_x000B_AkNQ_x0005__x0002_AÓ¿MÜýE_x0002_AZ¹_x0016__x000E_	A¥ñ2V_x0008_AÏ-e._x0003__x0006_ ¢	Aº6oÅ*_x001D_	Av(!ù$_x0006_A!9Ö%&gt;Þ_x0007_ApÀ!¹ßX_x0006_A`_x0015_æ\èZ_x0006_A@Ë·Ú&gt;	A^ñç_x0006_Øý_x0007_A_x000D_¨ s_x000E__x000B_A@£íÃ_x000B_	AÛÄ_x0018_Ø_x001E__x0008_A'öëÒ_x0008_A8¶_x0005_0H2	Aµê=	_x0015__x000B_A¶áL©Û_x0006_AINÃÀ_x001D_	AÛ¯ñÅGË_x0007_AB_x001B_m	AAèâ%_x001F_ 	A_x0002_CðíKF_x000B_AbQµ_x0008__x000B_A,\äaWÃ_x0007_Ah¹_x001D_ò\_x0006_Ay}fv÷è_x0006_A&gt;×§Æ_x0016__x0008__x0008_A#_x0004_§Jè_x000C__x0006_A¥_x0001__x0016_¯"_x0017_	AK4o_x0016_P	A_x0008_ò+½Àß_x0007_A$s{®	A_x0012_³_x0004_ê©(_x0008_AßûP¤s»	A_x0001__x0002_£ð¢É¼	A_x0005_Ç¤¦7U_x000B_AÏ÷°f-H_x0002_AÓ _x0003_³®ã_x000B_A=¼p¦_x0008_A_x000C_wìOÓö	AqÅ¹®þ	A_x000C_Ê@cÛ_x0002_AÃ_x0004_{¨:	A_x0004_\9Õ´_x0008_Aü}*_x0012__x000D_Õ	A«ë§F_x0002_A7¥fW=ð_x0002_AìT"k_x001D_	A_x0006_GÉ7_x001E__x0002_A	¿\_x0019_¢_x0008_Ajt*ü_x0007_A_x001A_@;lÒ_x0002_Aþ_x0006_éz	Aaülõ_x0017_R_x0008_AÏd°I8	A_x0018__x0018_¦_x001B_o	A÷®æÒ_x0002_A#²±Æ_x0008_A4æH¸Â	AùíÎ_x0008_A$Ù©&lt;·_x0002_Að¨éÓ_x0004__x0008_AºÈï_x000D_y_x0012__x0008_AÄÊ|R)	A _x0019_âµ_x0002_Aü_x0001_ÿt_x0001__x0002_v&gt;_x0002_Aaè;kk_x001F__x0008_A%Èê_x001E_û_x000B_A±_]M\9	AgÝ$£=Ñ_x0008_A_x001F_%Ü8_x0008_A¥c)ý_x0002_Aå§Ú&amp;ÚÛ	Aòé_x0012_þT_x0018__x0002_AÛ%âA_x0002_AÎ_x000D_Ä,_x001D__x0008_AÖ_x000C_SòÜ9_x0008_Aø_x000D_Udp	AÛ_x0012_õ@_x0018_ñ	Aü_x001A_0kü	AÜzr2Põ_x0008_A.2è&gt;$é_x0008_AÝBz$	A%£dj·_x0008_Aå×ÿÈ7È_x0007_A~_x000B_²Òp_x0008_AtZs¹Þ_x0008_AßEÁÏÝ_x0002_AÕ¡g×*_x0002_AÄvdv£	A¶Mµ_x0006_¡	A^$_x0002_A¬¼â'Ô_x0002_A¼ø*8Ö_x0016_	A-(B´_x000D__x0008_AZ½+n(	A©_x0003_ßÁ&amp;d_x0008_A_x0002__x000D_ÁWËàå_x0007_A-cÏÀê_x0008_A*_x0011_äÜD_x000D_AbÄ×_x0008_A_x0014_Sôq_x000F__x0008_A¹_x0005_hÏ!¼_x0008_A(ê£Cg_x0003_	A/_x0006__x001A_xM	A_x0019_5I_x0012_Y	A_x001C_÷[}ëU_x0008_A_x0018_÷o¬÷c_x000D_A:1K0XC_x000B_Aü1_x0008_A ®çuq_x0008_AÅÄ½(~_x0008_A_x0006_A8vÔW_x000B_A_x0017__x0003__x0010__x000C_o_x000D_Aá%|2)_x000D_AºlNS_x0008_AÏ¼O_x001B__x0010_à_x0008_A_x0019_¡_x0016__x0003__x000B_A¬ë_x0014_àÿ­_x000D_AF~_x0001_îB#_x000D_AIwÑ_x0004_	A\`þ__x0007_ü	Ay¦úì_x0008_A_x0018_&gt;~#pÌ_x0008_A_x000F_ú§_x0014_¸R	AÕÎ|¥_x000C_	AT[×,_x0008_A¤!öÑ	AÎ6M_x0012__x0002__x0003_è¯_x0003_A¥_x0001_øÒM:_x0008_Aóü&gt;öc_x0008_A-kíw(	AÕÀH;±©_x0008_AEûÊMñ¬_x0008_A§)_x001E_Í·	Aï!_x000C_ÙQ	A¶£çm²_x0008_AF_x0014_éÈÜÿ_x0008_A_x0001_Ê{!%«_x0008_AjÐµ_x0002_Æÿ_x0007_Aì¼	_x001A_d_x000B_	AÏÎZ¬Ü_x000C_	A«S{I_x001B_ã_x0008_AYúÁ¾_x0008_AX_x0007__x0015_½Úó_x0007_A¯r_x0005__x001E_s_x0008_AL_x0018_ÖØ_x0018_-	A^LñJ^Ë_x0008_A_x0015_È(w_x0003_AóÒÉ¢4Å_x0007_A_x0014_vD©õB_x0003_A2Ç9v,	AÖ¿¦W¤_x0008_Aõ@¨lù&lt;_x0008_ANLo_x001C_u	ArIé=	A0ì"_x0018_¸_x0007_Aç)h_x000F_&gt;	A^4¼:_x000B_	A¤x7Ô-	A_x0001__x0002_dÇ'¿_x0008_AÑ_x001C_í!vg	Aû¹R®·2_x0008_AÀUð_x000B_dA	A¿)çrD	AK7%éØA_x0002_A_x0012_ïx#¬%	A7·_x0003_íä¸_x0008_Aü_x001F__x001C_ÝLê_x0008_A;_x001B_ÞW[	A¥_x0016_V×@ _x000B_AY_x0002__x0001_j_x0012_É	AA»ê_x0010_÷;	A»¡þà_x0002_A¸7_x0003_p×_x0005__x0002_AHôtÑñ)_x0008_A_x0012_=YPY_x0008_A[_x0007__x0006_¾	A®K	)'°	Aô)(r³	AÂ©tÎö_x0008_Aq¦_x0004_ "Ü	Aåã_x0013_ÃÀ'	A»_x000E_5Ê	A©"Ç{ù÷_x0007_Açj¿85P_x0002_A¤·_x0001_%-	A"Ëç_x0013__x0002_A!Ý¿xá+_x0008_A³ó¹2S	AÜÃ7\V_x000B__x000B_A%V³_x0002__x0004_Àø_x0008_AeH_x000E_	Ar*_x000E_`-|_x0008_AËW_x0017_¬Ò_x0008_A_x0013_ôWÇÿ_x0006_	AÆ_x001F_ÏÎ_x0008_A2èÊng_x000B_A_ýæÌ´×	A_x001B_«jÕ4!_x0008_AD_x0011__x0002__x0003__x0008_AuO´ ®	A'_x000F_V\_x0019_Î	A¯_x0003_R&amp;2	A7Ùs_x0002_	A&amp;_x0003_Ê_x001B_ã_x0007_A_x001C_o4Y¡	A'm§_x001E_	A^gà_x001C_N_x0004_A_x000D_dÆ.æÜ_x0008_AçÒTä²C_x0008_AJ6g4Í0_x0008_Aà+Fdæ÷_x0004_A-Û!­_x0001__x0004_Af_x000B__XÂ_x0008_A£ $#£Ë_x0008_Ax¹]_x0008_àë	A$Þ±J×	A`óÒab_x0008_AzÞò ýn_x0008_AWA4ZÅ­_x000C_AéW_x001A__x0005_Y!_x0008_A&lt;ö½mU_x0017__x0008_A_x0002__x0005_3Úæ)A_x0005_AO®×Æ¯__x0008_A8ª_x000B_ÅÂÊ_x0008_AÖ"9z_x001A_«_x0007_Aÿ_x001E_GNG_x0008_AªÖ×æ[¯_x0008_A,F _x0003_P	A_x001D_¥Ù£&lt;Ê_x0007_A@ðqG´	Aïj@"´Ñ	A¬j÷zY	AOPsÀ_x001F_¨_x0008_AR_x0004_u·_x0001_	AõÙæ}x(_x0008_A&lt;Ù_x000C_åcö_x0005_Ai19ý_ê	A^¾Òc­_x0019__x0005_A/ß/mú	AËú¼t#³_x0007_A_x001D_ _x001A_½¸	AÇÂùk	A£FR;_x0008_Aø_x001B_.Q_x0008_AÇNC_x0010_(_x0008_AHÅP-Qµ_x0008_A²Hs½_x0008_AÒ7f¨d²_x0005_Aé3ç4¹	A\Þ1Ù#	A¿_x0004_úÅ¾F	AÉ·ù_x001E__x0005_AGC_x0018__x0002__x0005_Ý_x001D_	Aýç_x0011_h	A_x0012_3_x001D__x0004__x0008_A$_x0013_¿d	A¶_x0019_&lt;ö_x0008_AK¥òy_x001C_Q_x000B_A¿£/c1_x0003__x0008_AnÅµXô7_x0005_Aé®Iæ_x0007__x001D__x0008_A4¸ÅJe_x000C_A_x0013_H¿¼õá_x0008_A=Ýr`1_x0008_Aõ´·¤Î?_x0005_A5$_x0001__x0005_Ì_x0008_A:o8@·¾_x0007_A*Áè!	A_x0003_E`_x0010_gd	A_x000E_OH_x0008_AÌãu"Ó_x001C__x0005_A¢_x0019_snÖ»_x0007_Aç8ÐUß_x001F_	Aq_x000C_Òl_x0008_A)_x0003_:ë[_x0008_A:_x0002_+'R_x0005_AÒÒCsû	A_x0016_¯éÙCè	A+äß¦	Agûó6°_x001B__x0005_AuA¡+k_x0008_ApsÔÖ_x000F__x0008_A_x000E_Ö_x0005_Aú?X°_x000D_ø_x0008_A_x0002__x0003_+%#t_x0003_A÷ÒQxw	A?­Ç6ìÙ_x0008_Akw*&gt;K_x0008_A¾ÀSVò_x0008_AîÖ¥¸_x0008_A_x001D_ú×Ä_x0008_AâTn®ö_x0008__x0003_Afªj]_x000B_Aê_x0014_jKÐ_x0008_A'¥È:á_x0008_A_x0002_Ñj ;d_x0003_A_x0001_¼_x0014_÷±_x000B_AÔþ¡%úg_x0008_AtV_x0002__x0003_«_x0008_A{i]hX_x0003_A }áí_x0003_AÅ|P_x0008__x0002_Ç_x0008_A_x0016_Ip?_x001A_	A!s+úËç_x0003_Am]Ñ!	A$÷àº-_x0007__x000B_Ay|ãû"	A_x0017_t¶LÈ_x0011_	A_x0019_ß_x0019_ÙR	_x0008_Ap®nÛ_x0008_A_x0003_v»yºÁ	AXÛ_x0002_bÑ_x0007_A_x0012_,mÒk*	A«é_x001B_/©_x0008_Aë`ýB»t	AÕ£*Ù_x0002__x0005_)ì_x0008_An_x0001__x0019_¹_x0008_AÚÊ_x000B__x000C_Ög_x0005_Aù¬`ÈÓ_x0005_A_$_8¢_x000E__x0008_AÌÈÝ_x0005_A±vgÇG	AÄ8_x0003_3?g_x0005_A_x0014__x000D_³ú~_x0005_A®Íå_x0018__x0002__x0005_A\y·"_x0008_Aa¯D_x0010_T	Akö²â_x0008_AúÙÉxX=_x0008_AüxVzy	A¼ âñ_x0008_AFþbn&amp; _x0008_A9ê_x0005_×	A¿hÃj@	A#_x0004_*ß®=_x0005_A'kÖV?_x000B_Aá&gt;ÕÈs6	Añ·ë%ÿ	Ajú=_x0007_Þ_x0007_AÕ»Ô_x0016__x0008_AtUä-*_x000C_A£=_x0016__x0011_;	Awnf_x0016__x0012_÷_x0008_AZKèÀñ_x0005_AtßðëB_x0001_	AgÞu\_x001B_	A´_x000F_Õ_x0017_Q_x0008_A_x0002__x0005_fqñëG	A+_x001C_­_x000F_í_x0008_A_x0003_|7½H_x001B__x0008_AY_x0004__x001D_Á4	AüdT}b_x0008_AcÇDÄî-_x0005_A¥®_x001B_W	Am`Î_x0005_A_x0001_|ÉÆÇ_x0008_Aª¥·Ïs©_x0005_A_x0016_RÀ#µö_x0005_AöôHmÏy	AÂ_x0018_÷Ü,	Ay§ðfù_x0007_AA_x001A_ÙÃ:#	A,ËK9à_x0013_	A2Y3_x0017_üI	A3Å_x000D_Þ_x000F__x0002__x0008_A­Ìþì_x000D__x0006_	A±ë_x001E_·ùæ_x0005_A¯ErÙ+_x000B_A_x0019_µ­?CB_x0005_AK_x000F_,¤ç_x0008_AÎgËÑ¹	A_x001A_Ãã®y7_x0005_Aí_x0002_z&lt;Z_x0008_A_x0008__x001E_(ØgÉ_x0008_A"J_x0019_Þ_x0008_Aãß_x0015__x0005_A_x0019_Qt$_x0016_õ	AÅâG®3	Aµßã_x0005__x000D__x0016_	A£_x0008_,Çò_x0008_AaÁio_x0007__x000D_A.FØÿÏÂ_x0007_A_x0006_ª_x0017_pq	A)Èrnh	Aévw_x0006_V_x000D_A§§WÅì_x000D_A°Ißb_x000D_A,_x0004_¬_x000D_C_x000F_	Aê4x¶±_x0008_Aì_x0003_`_x001F_"_x000C_A~ßC_x000B_Îº	A°0Ç_x0001_yö	Aû_x0007_}_x0014_O	A½Ü|ÿüÛ_x0007_A_x0004_|´Ú _x0008_Aõs®&amp;_x0005_	AA!û-_x0008_Aº.&lt;ñ_x0008_A_x0018_èÔÂÇ&gt;	A_x0012_m¢¡_x0008_	AÝ._x001A__x000F_«_x0008_AÀæ3ø	AÒþ!t®_x0008_A=_x000F_Úâô`	AïR&gt;Ð;	A»_x0010_ä=	AõdD_x0008_A_x0002_îî5k	A9v3Ñ_x0007_A_x001F_qýæJÛ_x0007_A_x0001__x0002_úÉ1?ã_x0002_AtS57¦É	AÁ&amp;ÐÍ_x0007_A¨ÈQ=J_x0002_AIÊ&amp;_x0016_p?_x0002_AÈ¸íó_x0012_à	A«_x0007_XXá	A&gt;Zý_x0016_F	A_x000F_aS	.^_x0008_A»¶l	®X_x0008_A-x+äÆ_x0008_Apú_x001F_yâ_x0007_A_x000D_\{ª_x000E_ö_x0008_AÇ_x0007_ßTI_x0002_AÞi_x000E_]9/_x0002_A~ÛÁC_x0019_:_x0002_A+¡}Á´	AØ¼$)$_x0008_A¹´²Z	AÙÊÉ_x000B__x0002_Aè!6#uP_x0008_A5¯åöy	Ahë@C^,_x0002_AA÷;E¡	AÈÂ²Æ#_x000E__x0002_A²z_x0015_&lt;__x0008_A_x0012_Mîö3£_x0008_Aû¾óÚÍ_x0008_	A&lt;U¬°Ù_x0008_AáÓ´_x0014_u~_x000B_AòÙjÞ	A_x0006_B±_x0001__x0004_ _x001F__x0004_A(ækHì	Ax_x0006_¨_x0008__x0008_Aí.[ôó	ASýi½_x0015_&gt;_x0008_A\ÜgÀÃT_x0008_A_x001E_"¶»²_x0004_Açi9T_x0008_A_x001A_5_x0003_«SX_x0008_Aì_x0012__x000F_&amp;d_x0004_AbO±0_x0008_Aì_x001D_¡6_x0008_A°ª_x0006_|hf_x0004_AW_x001B_Zh&lt;Ü_x0008_A²}v}_x0008_ALä«õ_x0008_AêÀX_x0011_s	AK£|_x0007_à§_x0004_A®ñt#ÍS_x0008_A÷	ï~ÀP_x0004_A)s_x0007_µÉ_x0002__x0008_Aôºôâ,K_x0004_A'Si		A_x0019_3S_x001B_]_x0008_A_x0004_xº:_x0004_A¨_x0005_H_x001D__x0004_®_x0008_A_x0016_J.kÌ]	Aâ1í_Ä	AùÊ;Øo_x0008_AY_x001F_®UPH	A0Gm!L_x0008_A_x0008_ÛJÙr?	A_x0002__x0003_Cê#_x0001_	ADéùO¯ÿ_x0008_AÊ6ÿß_x0008_AðS_x000B__x0010_i;_x0003_A­$ÐÄ9_x000B_A¥ÊGW*M_x0008_A_x0001_Ý¬1È:	A_x0016_°Â_x000F_p&amp;	Aµí§	AÛÒÁûPñ	AeÿÏ_x0014_Y 	A#\i#C	A_x000B_oüü®&lt;_x0008_A.ò!nVU	A|,¡¥_x0008_Aõÿ3'I	A´Q Ho_x0008_A½M_x001F_Yl­	AÜÁ/Ñ1_x0008_Aga@Ó/_x001D__x0003_AæV _x0008_AËòÊëå;_x0008_AìÚ_x000C__x0008_AÊ]·R_x0014__x0007__x0008_AÉ6_x0008_&amp;+_x0008_AÓ&gt;òeSÜ_x0008_AÕÝ_x0001_à¥_x0008_A*¢ß_x000C_:2_x0003_Ay¤ã0	A3AIñ_x0007__x0008_A_x0004_x²ÙBÁ_x0008_AùM«_x0001__x0006__x0001__x0008_A_x001B_!¡Û'_x0008_A_x001D_µ	ùëM_x0008_A¨_x0006_zd±\	A}Ñðòù_x0007_A_x0007_\øtÁô_x0008_A÷Ë:×ó_x0001_	AêØÖÑ_x000F_¸_x0007_A_x0015_ÜD¶®_x0008_Ar_x001F__x000C__x0011__x0008_A×;å[¤_x0008_AJ0è$@|	AÎXoÙè§_x0008_A_x0015_Ñd ¯_x0008_Aj­õHÖ_x0008_A_x0005_È3s;_x0008_ASúâ_x0006_É_x0008_Aü|¬_x0016_P[_x0008_AÅ_x0003_ðÊ§_x0008_A&lt;Ë##_x0008_Aa_x0004_«Q"F	A$9_x0002_tQ_x0006_AvËÒ_à	A{ ã)ãÙ_x0007_A+cB_x000C__x0003_l_x0008_Aj44õ+	A¦LeÀ£Ã_x000B_AhÕ 	AOJng_x0008_AyZN§S_x0008_Al¥_x000B_+tX	AÎqõtôR_x000B_A_x0001__x0003__x0015_V+6	%_x0008_A¬Ñ3³_x0013__x0008_AÏ&lt;ól×ò_x0007_AÌK@_x0008_AêJË©¹_x0007_A_x0007_Ûò$j	AÆn6°	Aß»_x0017__x0014_Õ_x0006__x0003_A×m½Â_x0018__x0008_AZ9Óh+_x0003_A«J¼ _x0003_A½Zåoí_x0007_A_x0008_Êiå_x001F__x0008_AW$jîN_x000B_A_x0011__x0005_sæ _x0008_A_x0002_sL_x0008_AíD³'m_x0008_AñOú_x0013__x0002__x000B_A¸£Q3Ë*_x0008_A/êíüq	AÕ7¦f¼	A¬_x000D_ÅðßÓ_x0008_Aü%ÎãûÍ_x0008_A&gt;2ØÛY_x0008_AäNV¤N¬_x0008_A¸T!ë&amp;_x0003_A äÍ!a	As´é´_x0008_AçþHj_x001A_u_x0003_A*ñÈõ¿ß_x0008_AÇl|u	A_x0008__x001D__x000B__x0002__x0003__x0005_v_x0003_AÏ_x0003_ñ( _x0003_AÆSzÂ_x001F_	A`ú§ó+ó_x0007_A1_x001A_\¶¢	Al[-Á	A¤&lt;_x0003_¦§K	AEJçyJ_x0008_A¶·æ?_x0008_AÁ_x001A_ä)*³	AMÙí8_x0019__x001D_	A.[¥dg_x0008_A_x0010_Ú!7N_x0001__x0003_AxoÆ|_x0008_A_x0013_Qk_x000C_A_x0008_A=N_x0017_¢7à_x0008_A_x0003_çà_x0012__x0014_u_x0008_A©Yµ5t_x0003_AJ¼~"_x0014_Ý_x000B_Av©w¨_x0008_Am®_x0003__x0002_!	A\'Ã_x0013_ÚS	AÚåZ_x0012__x000B_AAÖüÜ_x0014___x0008_AÇlÊØ¸¬_x0003_A?¸(¹_x001C_Ø_x0008_A_x001C__x0010_éC0_x0008_AÐÈTÙ	AÍu_x001E_	AH_x001A_õ_x001B_¯_x0008_Aö_x0011_ò0ì	A3±º_x0018_¹_x0003_A_x0002__x0004_ÉÆ_x0003_¡I_x0008_A4[ó:C	AµV­ý_x0007_A_x0017_Þ"_x001B_zô_x0008_AT©!`¿_x000F__x0004_AÏÎpdZí	AÖ_x0014_JBt_x0008_AÕW9uÐ£	A_x0019_ãNu_x0019_m_x0008_AºM ù_x0004_Ø	AöéXÆØ	AòI[Huf	A±uª	Aòä'|è_x0008_A_x0001_V#«ô~_x0008_A5_x0005_}_x0002_©_x0004_AêÍùÙ_x0008_Aj_x0007_ÇÆ_x001F__x0008_A_x001B_þÿQ_x0001__x0006__x000B_A$ v)¸_x0008_A ³âñç	AX¤­YÇ_x0007_A_x0013_ §y_x0015__x0008_AG_x0003_wÏ	A_x0013__x000B_v·	AàÍ¥y0Ô_x0007_A$F_x000F_)°÷	An(_x0017__x0014_	Aé_x0007_*}ð_x0008_A4`	 _x0004__x0008_A_x001A__x001B_~\¦\_x0008_A²-_x001A__x0001__x0002_õ	AªñOç		_x0008_Aç¤l=JÌ	Aq»8©é_x0002_Aö_x0015_ûc.Ä_x0008_Apm¶_x0014_JÙ_x0008_A_x001F__x001C_A]	A- _x000B_º	AôÐØm	A9@hO­·_x0008_A¬Ì¼s¯	AkvT´h_x0008_Aj|º^	Aj_x000F_Ú¯¾A	AM694	A´»;	ë_x0008_AÙP¶\	A¿¦*¤«	Aï´:ÍÏå	AvÙÙìN÷	A·¿¢ÁR	A4æ2|:_x000B_AÛí0(©_x0008_Aê_x0011_ètÀ_x0002_Ap1­_x0010__x0008_Aö\UU_x0002__x0008_Ad_x000E_ÿ'C_x0016__x0002_Acûiâ_x0008_AVÛCÀ_x0002_Aè©_x0017__x0012_0_x0002_A*ç±^_x000F_+	A_x0014_0ñÂjÎ_x0008_A_x0001__x0003_[«,À_x000E_	A¦¤ÕR»f_x0008_A~DèC¾9_x0003_A._x0016_-ôÓí	AS'Y*áâ_x0008_Aíy_x0001_ç_x000C_B_x0008_A	å´Üm_x0008_A¼C©¢_x0008_A¬5J_x0002_oV	A÷xq|_x001D_ß_x0008_Am_x001D_85ý	An_x000B_?=_x000D_;_x0008_A1èk1ê_x000B_A_x0016_¯]Æ_x0008_AVX_x0018_ $J_x000B_A½TZùù._x0008_AÙv_x0014_´ç_x0007_A½Ç_x0011_àq_x0008_A¢k7¿Ío	A¯\´·j_x0008_A0¤Ý_x000B_H÷_x0008_AÄK{ä_x000B_Aîyp_x0001_j	A#«2_x0003_¯ð	A¾_x0005_jB;	Aºa.%A	AÆ_x0007_ÖhN÷_x0007_AbÎïHW	A_x000F_0_x001F_s_x0008_ANW¦_x000B__x001E__x0008_A~_x0008_/Éõ¾	Akß©°_x0006__x000C_½_x0008_A'ú}ÔÑÆ	Ai¨vúÚ	AÚ_x0005_ÙJüà_x000B_A_x0017_Aaî_P	A_x0003_Ì_x001C_#_x0008_A¤M_x001A__x0008_AÖ_x0018_­G_x0003_@_x0008_Aîa_x0001_lé_x0007_AO_x0005_%ðU	AñLDk_x0005_X	Aµ5_x001A_r¯å_x0008_A\pU+	Aò_x0017_Y%çf_x0008_Am¿çö§_x0008_A¬¦« fÿ_x0007_Aô)yªIÎ_x0007_AÐ.E¼_x0008_A_x0016_½þ_x000D_@ô_x0008_A_x0002_ZÅ¦	AäêË#Þà_x0007_A`áýzÉ	AµS_x0006_¥_x0017_ö_x0007_Ay_x001B_d­§_x0008_A&amp;ÆöDIë_x000C_A_x0004_ÓFT!ú	A,ÓÃËé_x000C_ADØ;sØ_x0008_A3Qß(DÍ_x000C_A]¯a_x0011_$À	AX_x000C_È_x0010_-Ú	A(0^±ñl_x000C_A_x0004__x0006_´áÔÙb?_x0008_Ala{_x0008_A}9\p_x0005__x0008_AjÖMUAr_x000B_A'àø_x0015__x0008_Ar=iü÷_x000B_Aë_x0013_{N¼_x0008_A9uzç5_x0008_Anéå½0	Ak&amp;_x001C_"n	A_x0007_®¯g4_x0006_AÐð§07_x001A__x0006_AÎ(9~_x0008_AHò_àaM_x0008_A_5ò	A¬tp×_x0019_	AÂrèìZÃ_x0008_A_x001A_º©ü		Aó|PûÔ_x0006_AÄÐ`?_x0011_v_x0006_Aåèr¦Å	A.4_x0002_9F&amp;	AË_¤)_x0018_¡_x0006_A&gt;í_x0003_$Kl_x000B_Aê_x000B_&gt;6@à_x0007_AÊh_x0019_ÍßX	A.lnß6s_x0008_A×B_x0016_Êú~_x0006_AÝVq_x0002_â_x0001_	A¸_x0013_bíDW	A_x0010_s¼o_x001E_ò_x0008_Axlª_x0005__x0003__x0005_Qá_x0007_AØàþ_x000B_þè	AQ_x0004_Hu^_x000B_ACÒµw_x0007_	AËIz'K_x0008_AÞo»gÁß	AþÔ¾_x000D__x000B__x0008_A`q¹0_x0013_ó_x0005_AGÿGoñ_x0005_A:ðÑI0i	ANP3ù«_x0007_A­×çg5_x0008_AQÝ_x0013_þ¬_x0017__x0005_A¸Õh^Ø_x0007_A2ajnÐ	A«_x000B_Ä£_x0005_A¦ýneS_x0008_AÊ6~_x0002__x0008__x0005__x0005_ALÎ.(_x0008_	A|1Rìe	AÓv	±Ö_x0017_	AÈ_x0017_+q_x0001_k	A{Y_x0013__x0016_K	A_x001B_?v	AW¯}b¤V_x000B_AÓmÉ_x0019_Ò_x0007_Ao_x0011_GgÇ	AÔ_x001D_Î_x0008_AIÿ¾«µU_x0008_A_x0018_CiÝ*	Ag_x000D_4H°_x0010__x0005_A¢)þ_x001D__x0008_A</t>
  </si>
  <si>
    <t>c9f60c1b51149b77e9b6b9872f101183_x0001__x0002_çÒ_x000F_Û_x0007_A[_x001D_7_x000F_*_x0008_A_x0004_X_x000B__x000E_rQ_x0008_AÕyý_x0006_l_x000B_AÒ_x0012_:ÞN	A³o+9¦Í_x0002_A®{=]®®	Aú};ü\°_x0008_AÊÕÉ@T	A_x{æ	AÚ¬û ä_x0008_A_x0010_õ,_x000C_tr_x0008_AúrF:ÑÜ	A@J_x001E__x000B_@	A·_x0004_n	AGLprk	AÚÞ£"_x0006_ç_x0008_A_x0006_±_x001C_x±_x001D__x000B_AAÕ_x0013_º	A&gt;Ü_x001A__x0005_î	Az_x0003_é_x001A_	A_x000E_°µ¨õp_x000B_AKê[_x001D_ò_x0008_A_x001C__x000C_þ4\ö_x0008_A_x001F_ÅpgÑÔ_x0008_Aòe_x0012_|þ_x0007_A¾_x0013_·¿´t	A_x001C_¦oòûw_x0008_AkÃ¬8D_x0002_AÝ_x0007_ÿ-_x000D__x0017__x0008_A[Îg$?_x0017_	Aó]Ç_x0003__x0005_]_x0004__x000C_A_x0002_&gt;¸"Tl_x0008_A_x0013_Húz7_x0008_AãHw`R_x0008_A½À!þ¾_x0008_A¯ü_x001F_Ù¤_x0008_A&amp;{HÏÇ_x0008_Ad²ª¶	A©SÕ_x001B__x0001__x000C_AÛíçî_x000C__x0005_A,Ë«_x001B_Ö¶_x0008_AL_x0017_Áw°&amp;_x0005_AÙ_x000C_¯_x0010_¤_x0016__x000B_AÍ%_Ô)_x0005_AÝ&gt;È¬G_x0008_A!SÚ@G_x0008_AÌgFê°ô	AÄ0q_x0016_×Ù_x0005_AEtß_x001D__x0008_A¡ÏÖ_x0007_f_x0008_Ax9_x0008_­_x001B_È_x0008_Aû&gt;cÛB	A"Ù[ÒCp	A_x0010__x0017_k"_x0004_	AKS+Ê[	A¿YoÞO_x0005_A_x000D_|ñ:	Aöµ&gt;*CË	A{Öiñ:_x0008_Aô*êç	A=ç_x001A__x000F_©¶	ACÉé!¦_x0005_A_x0001__x0002__x000F__x0002_ÖRÛ_x0008_Abúô	÷ë_x0007_AÓÒ×u	AX_x0001__x000C_ì\¤	A y¥	AÍ"^F×ä_x0008_AaûIW5	A¤ôy'RW_x000C_A_x0003_½õe_x0010_,	A¦éÇÉ^R_x0002_A|-O_x0015_Ü_x0002_AÆ_x0004_:¡øy_x0008_AHË¹ÀVÀ_x0008_A¯H]_x0008_A¥÷ýV_x0012__x0008_AátýÚø_x0008_AÕSîÞï_x000F__x000B_A¢¹±H_x0004_	_x0002_ADÑ_x0007_i_x001C_	Af:é±_x0002_Aæ-_x0014_ôz×_x0007_AÄCÍõJT_x000B_Aâu7_x0008_A¼òW+6	Að_x001F_BXß{	AÜ:Häåi_x0008_A1ÊÜ(r´_x0002_AXò66_x001A_Ô	A2_x000E_lì\y_x0008_A$¢±k(¼_x0002_AÅ_x000F_ÚæYÍ_x0008_AÜ_x001F_X­_x0002__x0005_ÓÃ	A8É2_x0015_¾Å_x0008_A_x0013_ô¡:´x	A%_x0005__x0001__x0005_¶s_x0008_AÃÃµ_x0003_Ê_x0005_A#Ìºj«_x0008_AÁî­ìñ_x000B_AA_x001B_8Ê_x0016_a_x0005_Ak_x001E_AQ¾Ì	A6|éåB®_x0008_Ahh"{Ãø_x0007_AÏ2Ñ2¨_x0008_Aúá_x0011__x000F_Ì	Aú_x0018_¸qo¦	Aï+=na_x0004__x0008_AÃ_x0017_B¶.u_x0008_A!¤:ºà_x0010_	A×ç¸½·Å_x0008_A±_x001F_,Óµ_x0008_A:_x001C__x0004_l	w_x0005_AEV¸_x001C_	A­Í^Å´É_x0007_A#¼á_x0007_A®ÇV°_x0007__x0008_A±:+QÉ_x0005_Au®x¤%ð	A_x000C_¸_x001D_«úà	AIàk7¤-_x0005_A_x0008_TQ9Ã_x0005_A¸|F4üh	A_x0016__x0016_h_x0003__x0005_	Anxþ6ë__x0008_A_x0001__x0003_Ö÷aôÚ_x0008_AÏ,éË[	AóüþõÂ_x0008_AP2J©i_x0003_AÛ­Ë_x0010_U_x0006__x0003_AÆ_x000F_4	t_x0008_A¦ö_x0008_Ap°Ø_x0018_ÀZ_x0008_A_x0018_¥V.º±	AÄþ¢«ê_x0008_AîU_x0015__x0011__x0008_A QT_x0008_A^·R_x0002_&lt;´_x0008_AØÓÍq9ü_x0008_AÏ?/Æû_x0008_A&gt;óXèvG_x0003_A£_x0017__x0010_¼½Ó	Aº~ÎÙËe_x0003_A£ùÄ7¼)_x000B_AÛá08±D	AÏ_x001E_«7_x0006__x0008_A¸m_x0011__x001D__x0008_ARMÚ_x0008_ATÚíÚ_x0003_Al¨&amp;çå6	AdCUô_x0008_A1_x0016_Ò~¿_x0003_Aý_x001D_¢_x0010_[_x0008_A_x001A_?pÉJ	A_x0013_â_x0010_Âz_x0003_Aù^~gt_x0008_A'¿®_x001C__x0001__x0002_üb_x0008_AµÁÃ~³~	A¤Ébp_x000E_Ñ	A&amp; qIÇ	A6q0Ç¯	AÛøúÞÝ_x0008_Aåä2ûÊÛ_x0008_AøxE}á°	Ar¸ýÐüb	AÒ´Ö¼é_x0008_AC¶HÞ/²_x0008_A'Ê¹_x0012_	AV^A_x0003_ð	AsÍyû_x0007_A:_x0002_	Qê2_x0002_AÎ}Äõ_x0008_A­ì,ö_x0008_AÄe £ú_x0002_AÝ=°ïá_x0007__x000B_Aù'¨.n_x0008_AÜþe&lt;h_x0002_A/{¸M=	Aýb&lt;iåÎ	A_x0015_»8ßÎ~_x0008_ACöy¿Í_x0002_AÃ1¬Ý_x0008_AÙÌA{	AtT`%Ç_x0007_AS_x0019_ØW_x0013__x000C_	ArîÖóÐ|_x0008_AA~É%è_x0008_AU÷_x001E_Ý`º_x0008_A_x0002__x0003_éYaL¨_x0003_AfðK_x0017_.ß_x0003_AäJ¹Ðv	Aæ_x0010_mFS½_x000B_AUÅñ,¼	A28£Xã	AvÌû_x0012_8Y_x000B_A°5f_x0019_ì_x0007_Aè!P¦iÝ_x0007_AN°½®*	A|i_x000E__x0007_è`	A4¬µDoF_x0003_AùE¥B,Ë_x0008_Aû&amp;37	A¼-KAèï_x0007_AÈMè¢í&gt;_x0008_Aûg&lt;ó5	AX)\w_x0012__x000B_AØÐJ&lt;uã_x0008_Aé_x0003__x0011__x0002_wæ_x0008_Ai¯¸VV_x0008_AÕ\}_x0015_	AnòNëù_x0008_ACG©_x0003_g:	Ad3Û¥Ú_x0008_AÐ)jruÔ_x0008_A_x0001_(ÓÊ;_x0003_A'pè_x0012_ôG_x0008_A­_®_x0016_ý_x0003_A_x000C_gáóPw	AÇ*mJ	A'ôH_x0001__x0002_ûP	Am^_x0015_¸8	AÁhI]D_x0002_At$Ep_x000F_È	A_x001F_®¤!Fv	A*_x001F_¹_x0008_9_x0008_A1_x0017_¡íT	AìÍ_x001F_ëÓD_x000B_Aó¢¬_x000E_â	A;Àæ+Àæ_x0008_AéHëª_x0011__x0003__x0008_A7*oMÞ	A.Ö·0+Æ	A6;¦_x0003_ïx	ATl_x0011_ï	A_x001E_ÞV£_x0002_AbZü5¬_x0002_A:ÛÔpÈé_x0007_AE/¯á\Å_x0008_A,Ó_x000F_&gt;Ü_x0007_	A~D||~#	A·¹pÇ_x0017__x0002_A¾H_x0016_î_x0005_6_x0008_A.êä_x0007_Aá^W_x001A_î_x0007_Aº;Ý_x000C_/O	AßeÉ-yµ_x000B_A?ûgï¶ð_x0007_A?¯_x0007_½Óµ	AnØµF_x0008_AÁ¶^_x0008_Aì*[y&amp;n_x0008_A_x0002__x0003_a&amp;_x000B_¤_x000D_´_x0008_A Nå}_x001D__x000B_AU_x0011_YÓC_x0003_AL´_x000B__x0011__x0005_ó	A§°Ý_x0003_AÑ_x0013_RWù_x0008_AÍØ3û	AWk_x0010_Ö_x0008_AÈÕ_x0008_5ñ_x0008_AÊ÷ë_x0003_A_x0012_÷øFä_x0007_A_x0003_÷+_x0010_©\_x0003_A_x0004_¥Ì»w_x0008_Aü\)°öp_x0003_AÆùXDWB_x0008_A|oüº"	Aéz3n§_x0008_A7[_x0012_Ð_x0014_	A7ÇH_x0016__x0008_A±V5­p_x0008_A_x001E_&amp;çÃ7Ù_x0008_Aßy_x0001_¦È	_x0008_AøoUPÿ_x0008_AúBÍ¡¿_x0008_A_x0012_E"G¹P_x0008_A_x001A_H¸íñ_x0007_Anx)-w	AÞ:à¥ûV	AKm¦Æô}	AÄ»©¶9x_x0003_A_x0015_§²__x0003_A_x0014_ÃìM_x0001__x0002_pØ_x0007_Aºît}P_x0014__x0002_A¦À®N}í_x0008_A%E_x001B__x0019__x0014_	A°_x001B_8ïp'_x0008_A@:Ý[_x0008_Aâ_x0004_ð°l^	A¬__x0008__x001C_fÌ_x0002_A5¼Þ¬Ýã_x0008_AZzÌ[_x001C_â_x0002_Aª_x001E_ÏÎêê_x0007_Az=ª\a	Aªüù­ø_x0002_Avë;îº_x0008_A _x0006_(ê£_x000B_A-ßW\_x001E_	AÈfEFáÎ_x0007_AD¼{_x0002__x0003__x0008_A_x001E_í ¯r%_x0002_AÈ_x0003_À_x0002_^_x0008_A&lt;Gßz6Õ_x000B_A¾}(?ì_x0012_	A¡`M#s{	ACôú~/_x0008_A_x0013_zë_x0005_&lt;_x000B_AÈ&lt;y)A_x0008_A°ÙÑî?_x0008_A¥_x0001_|&gt;¦×_x0002_A¼)ez	Ah°_x0008_AÞoB$¾	An×Ø_x000C_ _x0008_A_x0005__x0006_éN_x001E_\ýÉ_x0008_Aä£Ìx	A/3995_x000C__x0008_AµÕQñL_x0018_	AØ0Û+*_x0006_AÄgóTöµ_x0008_AC©wH²Ü_x0008_A8#m_x0002_	AwAC_x0006__x0017_Æ_x0007_A#_x001A_ÒH	Ag_x0001_é§©z_x0006_A2E®O&lt;	A_x0004_XP6ù_x0008_A_x001E_Ç_x0015_ªq_x0008_A6Ñ_x000C_¿i	AÇ7ôÉá_x000E__x0006_A_x000E_d=_x0007_Tý	Aà¬®Eo_x0010_	AWÞY³_x0008_A_x0005_æêÌÖ	AFçq1_x000B_	AÎ0Õ" 	A¨_x0014_Î	AdðÃ_x0008_A_x0008__x0014_ê_x0016_"_x0008_AmnÇxfÕ_x0007_AaÈø_x0003__x0005__x000D__x0008_A7£®rØ	AÙjåIÅï_x0007_A'þfÓM_x000B_AÈpøc_x000B_A!­Bü_x0003__x0004_ó_x0004_A}û&amp;Ïv_x0008_A(¬Z_x0019_Þ	Aª\~_x0014_¬Ö	A_x0003_À¶ÝqL_x0004_AÇ5_x001F__x0001__x000B_A¾£òM_x0017__x0004_A_x001E__x0002_s´_x000E_¶_x0008_A®ÈÙ`&amp;_x000B_AA'­b_x0008_A*á`õ_x0016__x0004_A·4ÌuM	A¦8FA!ê_x0007_Aäûé®_x0006__x0008_AdôË|`Q	AçntëM_	A;k±ôq_x0006__x0004_AK2]7Ã	Aâm_x001F_	|1	A'_ýØ+	A)X_x0018_ÔÛ_x0004_A.a_x0001_\_x000C_&gt;_x0008_A/ÜW®vü	AåÉeÞíÀ	A§_x001E_»`_x0004_A_x0018_·St/	AÌØêp_x0008_Aæ§kfzÞ_x0008_Al	°²_x0019_	A¯C¨[ùÌ_x0007_AK._x0012__x0004_£	AÌÚ_x001E_¸-ô_x0008_A_x0001__x0002_ÿ	¦"æ¦_x0002_Am_x001B__x0005_Ã_x0004_5_x0008_Ao®Z9*$_x0008_A_x0008_AB_x001D_µ=_x0008_Açµ@QM	A°ÿäî_x0007_A"}äaÉ_x0007_AÊÓkñ¶ 	A}RÄ¯_x001C__x0008_ALF\é]_x0012__x0002_A8_x000E_48ÅÑ_x0002_A´®«_x0001_/_x0010__x0008_AìÂ_x0014_.¥ï	AWbi.Ôh_x0008_A)_x000B__x0010_ÉFö	A¿.å_x001B_O_x0008_A!_x0006_Cî	AIq_x001A_üÌg_x000B_A_x0013_À_s	A¾¶_x0008_GÜó_x0008_AÁùíM±ñ	Aª _x0007_Î¯_x0008_A ÇMQÿ	AË¤8Ò_x001D_	AfÅþ_x001D_ï_x0002_	AÑwØ6O	A_x0014_r +no_x0008_AÐ1+i_x0008_A&gt;_x0002_r£MÏ_x0007_AÝÍÓ_x0008_AÎÀù^î£	AyÙ+½_x0003__x0004_£_x001A__x000B_AF$hù_x001A_	A®_x0001_jºÎý	AöLì&lt;n_x000D_	At¬¯ïÛ	Aþ½ñÓóã_x0008_AÛ_x0019_É½&amp;_x0008_AR$Þn&gt;w_x0008_A_x0010_8qº_x0008_A¥À_x0015_Éö_x0007_A­Úrõ¡ß_x0008_Aïç©Ü×î	A_x0014_:ñÌ»_x0008_AÕ7Äµqø_x0007_AG# ¼û\_x0008_A-_x0008_10Ú_x0007_A_x0014_S[_x0008_¥	AJ®_x0013_ú_x0006_ð_x0008_A_x0019_Dpò«	A)K!Õù	A_x0003__x0016_&amp;_x0001__x0008__x0013__x0008_A*@)H_x001B_k_x0008_A÷ä_x000D__x000B_A_x0014_¹&gt;:_x0006_	AY+¡_x0002_	AHwH'U _x000B_AòïøÜ_x0010_`	A_x001B_DÊ/£_x0008_A_x0008_êÃ?~T_x0004_A_x0007_Ê_x0005__x0016_·r_x000B_A_x0010_SÂÆCE_x0008_A _x0001_õWx.	A_x0001__x0002_­çºß	A _x000E_ö¶_x0007_AÓXó÷c	Aâyd5T	Aá_x0001_om_x0005_Ê_x0008_Aa_x000E_V_x0006_	AaÌO¿K_x0008_AV±_x0003_·1O_x0008_A_x0013__x0018_â%_x000E_	A _x0006_AäÃ_x0008_A7Ã¼Òh,_x0008_AQHÁ­_x0008_A_x0006_ÔU¿@	AT_x0004_Þ»V__x0002_AtÁ¹z_x0016__x0008_AÏ¿¹×í_x0002__x0008_AöKÁ¢¶Ë	Aèä°«._x000B_A(øV_x0011_´_x0007_A¢q_x0005_¶è_x0007_AM?j¹æÝ_x0007_Aâîs´õ_x0007_Aæ_x001C__x000F__x0007_ìk_x0002_A&gt;Ïå´ðO	A_x0013__x0005_LÒôþ_x0008_Aá'W_x0003_®{_x0008_A{¼	_x001D_¼_x000B_A_x0014_s§_x0017_	A/Ò)4±d_x0008_AXô _x000D_Î´_x0002_AJ¬ò{´¾	A?_x0006_Có_x0001__x0003_¯_x000D_	A.=Ö,ú_x0004_	A=~Nª_x0003_AXFÏ_x0011_¢ü_x0007_A_x0002_§Ýøúê_x0008_Aø[¯w6_x0003_A1µv»Ó_x0008_Aò«&lt;ä§	Aôu h	AcZ-`Õ_x0008_Aý#_x001F_-_x0008_A?37æù_x0008_A_x0015_wÅ_x0019_	AhÖ_x0005_©q_x0008_AµªcÂ¬E	Aî_x0001__x000F_m_x0005_I_x0003_A_x0002_Ø%r_x0008_A|_x000B_µê£_x0003_Aû÷Bu	AlÀc_x0003_AÕE¦im_x0008_A³ÔO	_x000B_AC_x0012_)¼	A1&gt;)¹N_x0008_AÈÅa'_x0003_A_x0007_´â_x0017__x0003_AJø\"M$	AÄÝQ(0_x000C_Aè-&amp;_x001B_·_x0003_A_x0015_ÍZ_x0018__x0008_A¥ø¨Á´ê_x0007_Auÿ¥Åð_x0008_A_x0002__x0003_fÁüæE_x0008_Aõ\î_x000E___x000B_AxIÓ_x000C_2	A\«`Zö_x0007_A#q KBé_x0008_AþÙnÙ	Aìwä×þ	A#êô_x0015_j_x0013__x0008_A_x000B__x001F__x000E_ëÇ	A¨wlzæ¸_x0003_AMú¢_x0011__x0008_Am¨KeN_x0008_A(Oéyaú_x0008_A0ÿ¸Ó_x0004__x0003_A_x0008_þSß_x0003_¨_x0007_Aæü^÷ :_x0008_Aü¡|»i_x0008_AN	ô¢	AÅXg_x0007_	AÊ6_x0003__x0001_,è_x0008_A~"}\Bç	ALB_x000B_ÔÐÝ_x0008_A_x001D_-ï4.'	A¦¥ÿ_x0003_T_x0008_Aeâ_x0003_ók	A#CÃ_x0001_^å	A_x000E_1_x0004_Êþ_x0008_AW[e_x0001_¢_x0014__x0008_AæpÏ4_x000B_AF_x0012_¹îµÖ_x0008_A¿+T_x0016_ G	AjwP_x000C__x000D__x0014__x000B_AJè#ó\_x0018__x0008_AÍü±²¤	An	ÀL_x000B_û_x0007_AÐ_x0019_	è_x0005__x0008_A|å_x0013__x0013_·	Aê?ªú_x0008_Aö¦¹_x0001_«_x000D_AK|ð ¾¹_x0008_A¸Yá_x0008_Aæ&gt;§W_x0001__x0008_AycVð_x000B_AyïÒ-&amp;Á_x0007_Aê¢á_x0006__x001F_	A®|;Å¨é	AÒ-î¨_x0008_AH_x000E_Ïú¬	AVzE`n	A=Å_x0003_%õ_x000D_AÃ&lt;èTG	Arå8	A_x0004_Îk³	Ù	AÅy£¸00	A«¿HJF_x0008_AeS_x0002_þI_x0008_AòêV_x001A_Üy_x000D_A¤u?´Ï_x000D_A_x0018_µìd	A è_x000D__x001E_Z&gt;	AÐ¨Õ]y	A_x0006_) _x0006_ë_x0007_A¯_x001E_,_x000F_Q_x0008_A_x0003__x0004_èa_x001F_É_x000F__x0008_AÂé7_x0019__x001C_¯_x0004_Aÿ$_x0014_ðÒ_x0007_A_x0008_/Ax@õ_x0007_A_x0005_lG³_x0002_ñ_x0008_AÖ~-))	A¸øi·=	ALâËLØ	A9~*â		_x000C_A­%¥Ø%Á_x0008_A§|Ù!±!_x000B_A)5ûÜ_x0008_A^_x0012_­:	A{¸©d|0_x0004_AÀ[Ú_x0018_	AN4£n§"_x0008_AOµ3'Qu	Añ%$ÒÍ'	AîÉÉL)Ï	ACÉw×D_x001C__x000B_Aó ND_x000F__x0004_A_x0007__x000B_$æë_x0008_AÅøf 6¿	A_x0003_QÁí¦_x0008_A»_x0016_C9_x000C_A"ñ17k_x0004_AÜrF¨'_x000B_A_x0001__x000E_¥Ëå%	AéÏ3ºî_x0007_A_x0008_¿9Ö_x000F_ÿ	A/r·èWó	A7_x0006_\g_x0001__x0003_Í	A%_x0005_¾'Å	A_8ü¬¹_x0008_A8_x0017_nÃÏ_x0008_A_x0018_7ñ¥­]_x0008_Aã_x000B_agx_x0011_	A¶[ì5_x0008_Aê·ê¼;g_x000B_A_x0008_ä\_x001A_m'	A	ÅWmþ$_x0003_AÅ`@_x0019__x0003_A=_x000D__x0001__x000B_2Æ_x0008_A+#(qI_x0008_A_x0011_¾¼l	AÂ_x0008_iðÃ_x0003_Aè|Ô2ª_x000F_	ASï²	AVofÈFë_x0008_A_ÊW´?_x0008_A_x0007_/«üè_x0008_AXíx¹ß5_x0003_A¦Hæi_x0002__x0003_AH §qý¤_x0008_A*DZ&lt;ú_x0007_A£_x0018_V½!	A¥`w_x0003_	AîL($¯1_x0003_A6_x001A_¦Ü_x000F_	AXë·Rö4_x0003_AæÎ­§oé	A¸_x0018_&amp;[	AnÀJÇ,	A_x0001__x0003_ûF9_x0005__x001F__x0003_AÖ!á_x000F_¬j	A_x001E_mÓ×´Z_x0008_Aö¸s4_x0003_A_x0006_W [yÝ_x0008_A4Â_x0017_Èñá_x0007_A_x001B_4vßPð_x0008_AIWEÁì_x0008_A-´Ædþ_x0002_	A'_x0015_=éW	A\K\jSb	A[ì_x0016_[2z_x0008_A»)îÞÎ_x0006_	AáY¶lµ3_x0003_AkT¾£_x0018_	Aþþ_x000F_ÅÚ	A÷úÃæ	A)ú&gt;_x001D__x0001_5	A°ÄØýy_x0008_A@ %ÇöF_x0008_AÞkÿ ¥	AÖ³_x0003_gÓ_x0008_Ae_x0001_ðRY_x0003_A;s/ ^_x0003_AÎ´êS_x0013__x0003_AèOèÚ¯_x0008_Aæf°pÖ_x0007_A_x0002_(2¨z_x0008_Aô_x001A_uAv	A§n_x001D_0x_x0014__x0003_ADì'&lt;	A_x001E_°_x0018_ü_x0003__x0004_¨_x0004__x0004_AI yü¯_x0004_AÄ[ß]R	AR»e_x000F_¨ê	AÝ_x0004_þÁÀô_x000B_A_x0005_Öª¾ó_x0015__x000C_A_x0003_â0_x001E_	Aû_x0012_K¾Ù_x000B_Aª)ÆÅ²@_x0004_A_x0003_ü£jÒ	A6,jj !_x0004_AyêÔH_x0008_Añãcæ_x0007_A_x0005__x0005_0Ih_x0003__x0004_Aå§RÆÍ_x0008_A._x0001_Ä_x0010__x000F_	Ao_x0010_þò!_x0005_	A_x0015_y!ra_x0008_Aø_x0017_-%³/	A[îr__x0008_Adm!Í_x0008_A&amp;µdÓ»	AG ò	AY¥GÕ¾²_x0008_AÙ^_x0016_p8_x0008_A¿ö¢Ï3Ý	AsÔÍo	A_x0012_ÚlÐ_x001E__x000C_AE_x0010_3_x000C_y~	Av1¡J¨	AÉrüËòr	Ayô_x0002_®ò%_x0004_A_x0003__x0004_3bp_x0004_AX_x0002_\x_x001E__x0008_A²øÎ_x0003__x001E_ý_x0008_AÁ_x0008_GÛÕ	A¬¹b_x000B_ß	A$&gt;l_x000C__x000B_A´3u;i_x0008_A¶T7±Ç÷_x0008_A]ûdpY_x000C_AV?ÖMÐ_x000C_AñÅ|´í_x0008__x000B_ALp&amp;_x000D_A_x000F__x001D_sê_x0001__x0004_Aê¢Ñ_x001A__x000D_Aý:|áÞå	A-ôôFcÇ_x000B_AñVAg_x0015__x0004_AÉD;ï__x0004_A¬¸_x0019_\½ü_x0004_AÜÓ'm4ã_x0004_ALzä_x0018_T_x0004_A&gt;¸¥N_x001B__x0004_AS_x0016_zÔ_x0004_M_x000C_A¿ÿ¸]Ï_x000B_A&gt;_x0007_0·E¢_x0004_Aò}Êã4_x000C_A÷m_x0017_:0_x0004_A ã/üÚ_x0004_AÜ!Ö6_x001F__x000C_Ao_x0015__x000B_åd_x000D_A4«¬w4_x000D_AÆº£_x0002__x0003_ß_x0002__x000C_A¾JÙu_x000B_A$G°!v³	A~ÊÖª&gt;(_x000C_A¾Îüh_x0014_©_x000C_A;k_x0005__x0010_K_x0003_Aú²_x0011_Êïª_x000B_A(^x´q_x000B_A_x001D_5 Ñ$_x0003_Ag«þk¸0_x000C_A¤wÏÆ&lt;_x000B_A°_x0003_úïK_x0003_AZÈLèk_x0012__x000B_AIõ:f§_x0003_AxÛ	¦_x000B_A_x0008_I~ÜVò_x0003_A_x0016_ÞÀ_x001A_ë9_x000B_A73_x0011_ïV_x0011__x000B_A_x0008_kãÍ_x0003_AJâ_x000C_"ö_x0003_A+Pò_x0002_åÄ_x0003_Aá:ÂjÐ_x0017__x000C_AÇ°ü^N©_x000B_ANÜ_x000B_&amp;Ob_x0003_AÑ_x000F_°x}_x0003_A¤ö¸_x0001_ÿ	AîIý*_x0003_A©7Â_x000C_A±í^_x0002_Å_x000B_AJq_x000D_»t_x000E_A_x0005_íoî_x0003_A_x0013_/óTÔ_x0004__x000B_A_x0001__x0003_}ðßtßC_x0003_A_x0017_#wD_x0003_Aì_x001B_v_x000B_Aò?{}Mm_x000B_AxcçV2_x000B_A"qîü_x0003_AÚÄ³$³5_x000B_A®G_x000E_ y_x0003_A°Ç;_x000D_XÝ_x000E_A:u»«ì_x0003_AõúÖðP_x000C_A¾,a=¶é	AO²¢\OE_x0003_A_x0017__x001B_TMÉ|_x000C_Agó¾voç_x000D_Aw_x0013_§,/_x0003_A÷î§æ_x0006_/_x000B_A1õ4gÕï_x0003_A«_x0002_Mú_x0006_ô_x0003_A¸k@n_x000B_A¨^x_x0012_J_x000B_AZo\ïþ|_x000B_AÐE_x0010_gË_x000B_A¨¥kSâ1_x0003_AÌ_x0012__x000F_]¯º_x000B_A_x0013_ÄÔéxÓ_x000B_AUîÎì¹	A!GÃð&amp;_x0003_A_x0008_Ú~[O_x000C_Axª_x0015_kS_x000D_AfÖÈ¨¤_x000B_A9)é:_x0001__x0002_b	A_x001B_v7`Ã¤	Aãà_x0016__x000B_A!Ùl_x000C_AiDöºw_x000B_A_x001A__x0006_b©fi_x0002_A,ùócz_x000B_AE¼íÂ¤_x000C_A×]7Þi_x0002_AÇzoE&amp;_x000B_An_x0014_b_x0010__x000C_AÜ¹D_x000B_AþÙSÄ_x000C_A_x0012__x0019_L_x0002_Aþ»àÑ_x000B_Ak,°z_x000B_AÚW =Üv_x000C_A¼(äQO_x000B_AC¯~-_x000C_A8Ç_x0012_róI_x000D_Aü_x0013_èt._x000C_A&gt;S^O½_x000B_A|?poúp_x000C_Acµ_x000B_6è_x000B_A\àkÂf_x0004__x000B_AÂ%ÄÅ_x0006__x0002_A_x0019_¬_x001C_Y_x0007_¦_x0002_Aõ"tÈ_x000B_AF+ß_x000B_A¾åÉïA_x000D_A_x0019_Ý_x0008_¸Ò'_x000C_A¸±:\|_x0002_A_x0001__x0003__x0001_5ÎÝd_x0016__x000D_Aô`­_x0017_Ô_x0003_A1ÁìØ¢_x0003_At{ _x0003_Ai_x0003_°_x000B_A®³t¤àL_x000D_AÐ_x0013_öÅ_x0012_l_x0003_A¶éµ_x0002_¡Í_x000B_AGç_x000F__x001E_-Ä_x000B_ANGc_x0017_Ø/_x000D_A×W%&amp;}U_x000C_A1×qÏ_x0003_A/K&amp;ª1_x000B_AßaQ5N±_x0003_A±\¶o_x000B_A6õq­¾_x0003_A_x001F_~[³Î_x000B_AXØ^6ä_x000B_Aez_x0013__x000C_÷z_x000B_A8_x0014_XOñ¿_x000B_A_x0002__x000F_êût_x000C_A_x0017_&gt;Bt_x0003_A¿C_x0013_Ò?@_x000B_AÐ.ø_x000D__x0010__x0003_AZ(|2¹c_x0003_A¶í_x000D_Ü§"_x000D_A&lt;_x001F_9\k_x0003_Au¢pÀ_x0003_A~_x001A_Ø	¶	AÎ_x001D_;_x0003_APçòsQï_x0003_A_x0001_ªSf_x0001__x0006_£Ä_x000E_A_x000E_{±¦Y_x0006_A¡}8V_x0002_!_x000B_AÑìc_x0007_­_x000F__x000C_Aè·üÉ÷"_x000B_ApvçÕ_x000D_Aº_x0002_B$_x000B_A8×c¿à._x000C_AÇ_x0001_æ_x0001_Ø«_x0006_A.²_x000F_Î_x000D_A¢õà_x0003_2Ó_x000C_A*uy_x0013_{_x0006_AQ_x0019_E&amp;_x0005__x000D_A&gt;ëßÒ¹X_x000B_AëlE_x0015_ï_x0006_A_x0017_ò^x¼_x0004__x000B_AîÙ|ëv_x000B_A_x000B__x0018_!'ã_x0006_A½ÆmX¸_x0006_A¥t_x0014_}_x000D__x000B_Aã;k_x001F_*_x0006_A´îsµUã_x000B_AøÚ_x0012_|L_x000C_AØ_x000E__x000D_xm_x0006_A_x0004__x001A_ìÇ_x0007__x0006_Aáô}Â	_x000B_Ajâ½_x000B_·_x0006_A_H» Q_x001D__x0006_A|Ü`Õ_x000E_ArôÆéã$_x000B_A¡¯¶m¬_x000B_A5ºÀê_x0006_A_x0001__x0002_?u§y=_x0002__x000E_AS_x000E__x0008_ì8_x0002_AÆçÃè	A6N_x001C_÷;)_x0002_AúÍG"x_x000B_A^n_x0011_ù	_x000B_A9P)·_x000B_AÈ`å%D_x000B_AKÍ68ó_x000D_AÜý._¼í_x000B_Aô¸¦SåT_x000D_A2¶b ó_x0016__x000B_AÍC_x000D_Abºl ½¬_x000C_A¹_x001E_þB_x0018_	_x000C_A_x001F_ÜÏÌÇ_x0011__x000B_A_x0006_n¸káx_x000C_A_x0014_Ü_x0012_G_x000C_¢_x000E_Aâ÷~i _x000C_Aý_x0019__x0007_øI_x000D__x0002_AêáöxÂë_x0002_A	]¯óÊ_x0012__x0002_A³&lt;gù_x000B_A²lòV¡_x0002_AðV_x000B_A=6Ö,æß_x000B_Ah&lt;ÁÀ_x000B_A^4X:÷)_x000C_Aìl_x0002_ä__x000B_Aì/_x0004_}½_x0002_Aû]Åä9Ü_x0002_A_x0012_¶Wâ_x0002__x0011__x001B_;_x000B_A$Ñµ1_x000B_ä	Aüæû5z"_x000B_A_x0012_._x0001__x0019__x0006_Ô_x0011_AmÃ¯$1_x0005__x0011_A«bÌ_¦ý_x000B_Ak¡_x0002__x0010_!-_x0011_AåÿKgÒ_x000C_AjaÎb_x000C_AID"Êø¶_x000B_AKÎ{èlò_x0011_AÓñ0÷#_x000B_A_x0003_¹ðÛ|_x0011_A-_x000E_´§ßR_x000B_A¢@åV_x0004__x0011_A?u_x0017_%ü_x0011_A÷':_x000D_AiÐ@¥_x000C_A N_x0001_p¼_x000B_AÐ?a}²	Az%××_x0011_A_x0007_Ñ_x0017_ _x0007__x0002__x000B_A_x000F_G9±®-_x000E_Al_x0008_è_x000C__x0008_o_x000B_A_x0006_èÆ_x000E__x000D_A_x001D_dúø_x0011_A*CTg_x000E_½_x000B_Aú^4÷f_x0011_AÉ|u_x001B_ß¿_x0011_A_x001F_UAdèR_x0011_ABÅÆ_x0011_ARx_x0016_ßx_x0011_A_x0001__x0004_}·vr_x0004_A=24Ìük_x000B_A£æ`Ù_x000B_A½C´åð	_x000D_A_x0017_öÃì	Aâ±à§g_x000B__x000B_A¤o_x001E__x000C_¦	AÔ_x0013_Ò÷Ó_x0004_Ae@óÃ{_x000B_A:û«þ)ù_x000D_A_x0017_À_x0002_`&gt;_x0004_AS`è¼Ó_x001E__x000C_A®lý_x001A_ä2_x000C_A²eA_x000B_AIËP5_x0003__x000B_A(*äL_x0010_&amp;_x000D_AáWåQú{_x000B_A×!UÛhç_x0004_ADñãÆ_x0016_ _x000B_A&lt;ûr_x001D_(_x000D_A4]G¢_x0017__x001D__x0004_AT4,_x0004__x0013__x001A__x000C_ApYaé_x001F__x000D_AkNª&amp;ÿ_x0004_AÄ¬Åõ&lt;_x0004_AÙñ£3_x000D_AÐZ"_x0002_Q_x000C_A&amp;_x0017_ÚÌ¢_x000B_A_x0013_»°Õn_x0004_Aïàó_x001D_Íø	A¢÷g_x001C__x0015__x000C_AEzè¨_x0003__x0007_î	A:À_x0006_ñ_x0004_`_x000D_A±³\ºVe_x000B_Aî+d9ôS_x000C_AªzfÏN¶_x000C_ATÄc:¯_x0007_A¸_x0008_êÔl_x000B_A_x0013_Rô¢Í±_x000D_A~Âí¶Ô7_x000C_A­v[_x0011__5_x0007_AI?î@¶a_x0007_Aè_x0005_«Ù_x000C_AçÆ!§_x0004_Ã_x000B_A_x0001_µ©?_x000C_A_x001C_@B_x0007_A¢¡¨`©k_x000B_Aö¨ô?_x000C_AÌäºÄ¾e_x0007_AfÇf¬Ä-_x0007_A_x0018_;?;R_x000B_Afþmßt_x0007_AÂq0`_x000C_A _x0004_ªF«_x0007_ApÆ5T_x0006__x000E_AS¾&gt;°_x000C_A9 !­	Ar#,w&gt;_x000C_A+Ã1ß_x0017__x000B_A×KÑnF%_x000B_A~_x000E_ã_x001F__x000B_AfR_x000C_Cº_x000B_A"_x0002_E×¿´_x000D_A_x0001__x0002_Ð	¸µ_x000B_A_xÃ_x000D_Ì_x000B_A#Ñ}üì_x000B_AvÍYd_x000B_AÿYÜ|¬_x0002_Aª¥_x000B_Bºa_x000B_A&gt;fÇAå_x000C_Aý'ãH_x0005__x000B_A¨#V°N_x000B__x000B_A_x001D_c_x000B_~$_x000D_AG¦?0Ûp_x000B_A_x0003_Òñ5	_x0002_AN$æ¢Y_x000D_AÂz¨ _x0003_D_x000C_Aª_x0004_r_x0012_ÀM_x000B_A´»ëî"}_x000C_A`ÌQøä_x0002_A_x000E_øB{¸_x0002_AÚF·N|_x000B_AÔLÏj'}_x0002_AÚYZE-_x0014__x000D_AL·zO¾_x0002_A_x0012_hoô¾_x000B_A/ûÎ«¢_x0002_AÛÁWÀ_x000C_AVÓþðµ_x0002_A_x0019_ä\Vwà_x0002_Aq	Nã_x001E_ù	AkÅ_x0010__x001C_°_x000C_AÎ$ÀàÌÉ_x000C_A_x000F_LÀhÿ	AZ_x000E_mf_x0001__x0003_û6_x0003_A\pñÒ0_x000D_AF¶á²m_x0003_A8_x0011_ac*m_x0003_A¥µ(~Äú_x0003_AË¤êB_x001A__x0019__x000C_Aç$_x0017_¿S_x0003_A[áà?tè_x0003_A+	¡3_x000B_Au_x0007_#*i_x000B_AÞ'/ÿhù_x0003_AÙ»X®N_x000B_Ay¹W»F]_x0003_A_x0002_^_x0003__x0007_èí	AO_x0016_J/_x0003_AòÈk´g_x0011__x000C_AÃ_x0011_(Zh_x000B_AÉGëe_x0003_¥_x0003_A¿2¢Û±_x0003_A_x000E_ÅÔ.ºÅ_x000C_Ajnû_x0007__x0017__x000B_A=Eë~ÊÔ_x0003_AQx®_x0006_ï8_x000C_Au·ïåÓx_x0003_AÏ§M_x0012_Þx_x000B_AAY_x0016__x0012_ïÀ_x000B_AÂ_x000F_KÉW_x0003_A_x001B_mæãXT_x000D_A_x0001_®·_x0014_£_x000B_Aø_x001C_¬Ó_x000B_A¾tàbÎÈ_x000B_A÷À&lt;Ú`_x000B_A_x0004__x0007_Ào%_x001F_Y_x0007_A_x001A_@giÎ&amp;_x000C_AnÙvÞl_x0007_AùeM;î_x000D_A{E!p%_x000B_Aú_x001E__x0002__x000C_A;zörÂ_x0007_A_x001C_dÐ_x0007_A8M&amp;©h_x000C_AÈÛnÇ¾	A:¢&lt;M_x0007_A®×^ÔU_x0007_A±A~ ê_x000B__x000B_AÏ®ÉPB£_x0007_A_x0005_ËC_x0014_î_x001C__x0007_A|ãÔ9Ì_x000B_Ay_x0001_´ÝÛÎ_x000C_A_m{*(_x0018__x000C_AdìÂ_x0003_\_x001B__x0007_A­_x001B_le&gt;_x0013__x000B_A2_x0008_¿¯Ú	A°êX_x0012_4·_x000C_AýRûUC_x000C_A]ÐC_x0013__x0006_q_x0007_AFÖY`oX_x0007_A_x000E__x0008_FB_x0007_A_x000F_óÆtëà	A@_x0015_ÒíÔQ_x000B_AØ!sBU_x0001__x000C_AbþkÐ@)_x000B_Aýs_x001D_r_x0013_@_x0007_Aù&lt;_x0016_ý_x0003__x0007_Ù^_x000B_AÞ¤î^_x0013__x0007_AC_x000D_u[_x001A_þ	Aß_x0019_{hê_x0007_AO_x0018_«"Z{_x000C_A:_x0002_IªØÚ_x000C_AëÚ_x000B_A_x0001_½-@_x000B_AÄ*_x0004__x0007_A×_x0005_çP£_x0007__x000C_A_x0017_ÔV$W_x0007_AÇÕa_x000B_AuA_x0017_àf_x000C_A?qe½Gy_x000B_A^_x0005_÷+&amp;_x0012__x000D_A.Éçä_k_x000B_AùLHw¸_x0007_A/¤:îÎð_x000B_AÀÖI2Z´	A®¡\~ _x000B_AÛä~Ã_x000E_°_x0007_A/Ø¼;®_x000C_AÂ	_x0018_X.ì_x0007_A¨á¥b_x0007_A AQäÞd_x000C_AïÞ²_x0018_ª_x000B_AÄ2._x0018_î	Aa¬ú(_x0008__x000C_A_x0012_Ü~ÝæÛ_x0007_AOZ±ïy7_x000B_AB_x000F_T=m_x000B_A_x0006_&gt;_x001A__x0011_'_x000C_A_x0002__x0004_ÛÄ_x000C_N_x0002_Ç_x000B_Ah_x0018_hf_x000B_AÂó¼¡3F_x000D_AËwË_x0005_c;_x0004_A÷_x0012_;_x001C__x0001_ô_x000B_A¿Ó_x0003_ë³Ú_x000B_A·Æ9G_x0004_A_x001C_B	óñ_x0004_A*óO_x0002_ _x0004_AÄîÌ¸­_x000D_AáaO~$H_x000B_AïÅ1ªÏ_x000B_A_x000B_\ëã_x000D_A_x0019_Aò_x000E_õ_x000B_AÉ*ÓuÐe_x000B_A_x0019__x0006_Ã_x000E__x000C_¼_x000B_A®_x0008__x0017_z_x000E_x_x0004_APÂüH_x0017_m_x000C_APuÅ(L!_x000B_AÊoÃ@ø_x000F__x0004_A9u·ðÉ¶	A_x0010_YyÌ¥ý	AÀPkëHú_x000B_Ar_x0003_9Iå_x0004_A7r\_x001C_´H_x000B_AûÒg¾_x0005__x000D_A _x001A_{2_x000D_A:_x000D_ÇãjH_x000D_A5&gt;! ±_x000B_AµÐËR_x0003_r_x0004_A»_x0016_U¾äÃ_x0004_A:&lt;I_x0001__x0004_Þ	AI¯û3¾:_x000C_Aà¿ÞU_x000F_á_x0004_A»¹Èt_x0012_L_x000B_Aè²_x000D_%$i_x0004_Ad*¡YÅd_x000B_A-õ1_x000C_]¹_x000B_AÀ´/+A!_x000C_A%Z)ÆÞ-_x000C_AÄXÃ¶H_x000B_AEá	©¬_x0004_Aß@Ê_x0002__x0017_z_x000B_Ar_x0019_ìx¼_x0002__x000C_Ak-_x0005_È~_x000C_A`)»_x0011_~_x000B_Aþí·J|Ò_x000B_Aói²Ø¬_x0004_AÈadö;_x0002__x000B_A-v$«9_x000B_A=uSWÁc_x000B_AÇøJÏøH_x0004_A@û¨z_x0004_A¶åd±ù_x000B_A6_x0004_:_x001E_}d_x0004_ATP)¶Y²_x000B_Aô_x001C_Üß_x000D__x000D_A«ñLù]:_x000D_A r_x0004_AÓè¡_x0004_A_x0003_Îé¹þ_x0004_Ax_x0004_TÃ_x0004_Aµwxç_x0001__x0004_A_x0003__x0004_£,i61£_x0004_A×ÝV_x000C_AÆ}-÷&lt;_x0004_A_x0005_SÅ	os_x000B_A^Ð8a__x0004_A^&amp;«0_x0001_^_x000C_A_x0007_Ù¶úû_x001D__x000B_Al_x0004__x0014_%P_x000B_A_x000C_yYWqu_x0004_AÓâ_x0004_¤_x000C_A@æ7	 j_x0004_A_x0006_ÝÖÄé_x0004_AòkA_x001D_òý	AØ _x000D_Îî_x0004_A_x0010_MH_x0014_¨_x000B_APPÜ­Æ_x000C_A_x0002_92YB¯_x000C_A×e\Ð¯	A0soÖ&lt;¹	Aü}¤%	_x000C_AîÂ¿ _x000C_A÷nÂV·t_x000B_A¼pr÷h·	A¥Ò^^´ï_x0004_AÂ¹/{_x0016_O_x0004_Ax&gt;K}_x000D_A_x0015_9¢ ¯_x0013__x000C_AHpRÖw_x0003__x0004_AA6_x0004_ÑSk_x000C_AJx_x0011_?sÚ_x000B_A[¢_x0010_é»_x001C__x000C_A.¸À_x0001__x0005_}#_x000B_A$ú-G¹_x0005_AÞ|IÎé_x0005_A[¨âMº_x0005_A7c©YJ+_x0005_A¤_x0013_/ýLð_x000B_Aên±é_x0004__x000C_A¾&amp;{!Ë_x000B_A	M®ý_x000C__x000B_AÓ_x0015_ÃÀhD_x000C_AWe"ßò	A2®C_x000F__x0003__x000C_A8_x0012_ë¼T_x000D__x000B_A:2:_x000E__x000B_AEÀK_x001F_D_x0005_Aü_x001B_ï_x000B_AÃKò	A:Ýèu¦¢_x000B_AÿU_x0005_x±_x000C_A¾Í×Â_x000C_A_x0019_DèÀX_x0005_A6$®_x0003_æ_x000C_AÄ¯Q;_x000C_ADã_x0012_×_x000E_AhÃ_x0004__x0019_ _x0005_Ah_x000C_É_x0004_&gt;&lt;_x000C_Aåên?K_x0005_Aò¸_x000D_¯_x0005_A_x0018__x0006_­p½A_x000C_A½ 2?{_x000B_A`ZÜK_x0005_A_x001A__x001A_{_x0002__x001A_{_x0005_A_x0001__x0002_L(_x000C_u_x000C__x000C_A_x0016_;ÂäÂÞ_x000C_A?®;S_x0013_+_x0002_AÁ×_áÛÜ_x000C_Ac_x000F_WÚý_x000C_A'[¹*£_x000C_AÏ_x0003__x0003_AÆ_x0002_A|_x0016_B_x000C_AÈ»lÉi_x0002_Aù$0Ün_x000B_AÁ=y:_x001C__x000B_At_x0012_s5X÷	A_x000E_Ø¬7°_x000D_AQ@ùÇ_x0002_Aâ0_á_x000C_A~Z¼ØÍ_x0007__x000C_AÊ¸ì·ã_x000D_Aé_x0017__x0017__x000F__x001C__x0002_AË_x0016_}öÎâ_x0002_AI_x000C_ù¸ð_x0002_A(tmëÁ_x000C_AÛ_x001C_áYÑ._x0002_A!5L'Ïõ_x000B_Aa_x0012_±È_x0012_:_x000D_Aû#ý)_x0015_È_x0002_Aç]ö¿Ä_x000C_Al_x0004__x0012_\ÌÙ_x0002_ACdï_x0002_AÈ÷½C¹4_x000D_A±ìO_x0011_~8_x000C_A¨sÿüª_x001C__x000B_Aþ_x0001_þê_x0004__x0005_oT_x000B_Amgî_x0005_A}¸»Õ2_x0007__x000B_Aï.X±ê_x000B_AÉ_x001A_Þ÷xb_x000B_AËº;8ºû_x0005_A¿î_x0006__x000E_A'_x000E_QÄ³}_x000B_A³E¢þ_x0005_A3ºØû_x0005_A¨Ã_x001E_×ÄL_x0005_AÈÓ._x0001__x000C_A$¥ø¸EÝ_x000C_A_x0001_ïF¿|D_x000B_A_x0014_ò'_x001C_É_x0005_A«¦/$J(_x000B_A¹_x0015_â_x000F_cë_x0005_AÔYú±Û_x0005_Aêø_x0010_ßyÅ_x000B_AÀHÈRío_x0005_Aµ=_x0019_¦I_x0005_AÒ¼q@_x0005_A¥C³é_x0003__x000C_A}í(a¤Û_x000B_AÖø¥p_x001A__x000D__x000D_Aï5×× _x000E__x000C_A_x000F_åôø_x0005_AdNôÝ_x0005_AvÑèù¾_x0005_A_x000D_+Y_x0002__x0018_ú_x000C_A~÷w7d¥_x0005_AÇ(UÛT	_x000D_A_x0004__x0005_ùÏ_x0014__x0019_§_x0005_A_x0001_º1ñù~_x000B_A_x000B__x0014_6T.f_x0005_Aé²Ù¶BÔ_x0005_AÆ³Àþä_x0005_AÑG_x0003_2¼_x0005_AÒ¡«|_x0005_AÖlW=N_x000D_ANÚi+_x000B_AÚ_x001D_ï?G_x000B_A~&lt;P®¼+_x000D_AzÏ_x0002_¿_x0005_Aïg×"{¥_x000B_A_x0010_'_x0010_T/_x000D_A_x001A_P³ÿ4d_x0005_A£}Ñ2_x000B_ADßoÜ2,_x000B_AdÎ]õ3Ù_x000D_A¦2Ë0_x000B_Akc_x001F_ãØ_x0005_Adc×/Äj_x0005_AÌ_x0001_F­Ïm_x000C_A_x0014_¼9_x0019__x0005_Ao²Î¨¦!_x000D_Aì&gt;._x000B_x_x000C_Ae_x0017_oô_x0005_A:¸ça»_x001A__x000C_ApvÅ,òd_x0005_A*_x0015_óg53_x000B_A(Ì_x0017__x0013__x000B_AÖ_x001A_^¥ø_x0005_Acêîl_x0003__x0004_Ój_x0004_AhÑÏÉÈ÷	AVì[_x000B_Aìòëd_x000B_AËÐ¶Îð_x0004_AÛºE_x0010_ú_x0004_A_x001C_®®,_x000C_A&lt;_x0012_ë÷Ò_x0004_A¬R«_x0002_5_x000C_AÎ}_x0016_»	A°vÇG_x0019__x000C_Ad_x001D_Í¼_x0008__x000B_AÊGsàÒ²_x0004_AJKÚK"_x0002__x000D_A²irlö_x000B_A_x0012__x0016_&lt;í)_x000C_A_x001F_ã_x0001_ïÈò_x000C_A¸_x0011_u@F_x0004_AI½ë]ÑQ_x0004_A{çÀ|øÅ_x000D_Asë&gt;t*X_x000C_AU_x001C_ÿ_x001C_e/_x000C_A¿òø¿ª_x0004_A¯Uc¸_x001B_C_x000B_AÑ[w¸_x001D__x0004_Au}6_x0003_T_x000B_A_x0005_/(þÎ_x0004_AÍ»Db!_x0004_A_x0002_î ê	A%óõÝFM_x000B_Ae;1F2_x000B_A_x0003_ó4ý	A_x0002__x0003__x0016_TÑ9_x000C_AÍû´sö_x0003_AÇ÷_x001A_/Ó_x0003_A3IB0BØ	AesÃÄwJ_x000B_A_}y:å(_x0003_A_x001C_'_x0016__x0014_1_x000D_Aj8Z¼I_x000B_AHÚ,¡'ø_x000B_A¹_x0002_Bæ_x000B__x0003_AKë_x0010_j_x0019__x0003_AÑ_x0006_ÍXX_x000B_A¥ÜY¥£_x000B_AO}SÓ_x000C__x000B_AÝ &lt;@»E_x000C_AøiÌâHN_x000C_A`øØ_x001A__x000E_AHÛmÞ_x0007__x000B_AÂ¼ã{M=_x000B_A ß¨µ¼ù_x000C_AïùXØy_x000B_A@l¡«£_x000B_AX°_x001A_e/Ù_x000B_AîÐðÌ_x0006_f_x000B_AhÛ±Þ}_x0003_AÂód`µ\_x000C_AÃsyLu@_x000C_A_x0012_õÙmá_x0003_A9~_x0019_nî_x000B_A5lè[ß¦_x000B_Ak_x0001_JíY_x0012__x000C_A_x0003_8	Á_x0001__x0002_°B_x000D_A!òëÿ_x000B_AW¨ÍÉ_x000B_A&gt;èCÝKw_x000B_A»ø_x000C_«'¥_x000B_A­|OÛ5º_x0002_A8_x000E_#p.q_x0002_A?¾DR}ó	A_x0017_!d_x0001_ÂÆ_x0002_A_x0010_Á_x000E_×_x0010__x0002_AMÁ|2Îè	AGÓüSSJ_x0002_A°Ø Q_x000C_A5;jÇÔX_x000C_AÇ_x001B_\¦º	AE	Ì_x0006_!Í_x0002_Ah¦-G,_x000D_AT òä_x000B_A)½z[º?_x0002_A¡àTmu_x000D_AS¨ðÖRs_x0002_A÷}ëYâê_x000B_A(Å&gt;Æû_x0003__x000B_A_x0003_÷Þ3ãr_x000B_AÄbÔ_x001E_Í_x000C_AÁl_x0011_ªw_x000C_AT@åmc_x000B_AÕå_x0007_	A¶Þ_x001D_Keí	Aº_x000D_¢QÉ_x0002_AVýzNÙç_x000B_AU´Ø_x0015_øj_x000B_A_x0002__x0003_]¹^_x000B_Akq)_x001F__x000B_AÐ#(JÂÇ_x0003_AÞ¸¢õô_x0003_AÔæQz/s_x000B_AÛ]ÝµR_x0003_Ajf¹¼ùÙ_x000C_AÇ|_x0010_^±g_x0003_ALÊCPå	ABµ_x0014_o_x0003_A´3½:­_x0003_AÇÚø¾`_x0003_A_x0019_±å8_x000B_A¯¿^Ù2&amp;_x0003_A)½_x0003__x0004_µ_x000B_A_x0001_zW@_x000D_Aì&gt;_x0015_Aß_x001A__x000C_A_x000E_Ã­qV_x000B_Aß2&lt;5¿_x0016__x0003_A¹E_x0018_6Ó	A_x0006_*_x0017_â¶/_x0003_Aú *å	A_x000F_uw·GT_x0003_AylU=_x0001_Ã_x0003_A¾8±ì"µ_x000B_Am§Ü_x0010_hÔ_x000C_A¤_x001F_K_x0018_´_x0003_AXá½_x0014_Ú_x000B_AbaDD_x000C_A®_x0008_nc_x0001__x001D__x000B_A$úyoåh_x000B_AdæF_x0002__x0005_Ðç_x0005_AB-nÈ§_x000C_Azô£X~_x000C_Aÿ-_x000E__x0010_E_x000C_A0­}j@Á_x000D_AÄ÷¡)7_x0005_Aýã_x001E_Ë_x000D__x000B_A Ð~?Á_x000B_AUÕ_x0003_óË:_x0005_A_x0013_Ä_x0003_ÛYÌ_x0005_Aì_x0006_¾\?r_x000B_A`­Ä_x0016_ä_x0005_A°ðÓ÷sÖ	A_x000B_K.ÉN_x000D_A_x0005_Õb_x001F_¯_x0005_Aûï±_x001A_ð*_x000B_Aý_x0008_;:_x0005_A#EwBRô_x000C_AA}?Of_x000B_Aãù\_x0011_®&amp;_x000B_A®_x0014_®X8_x0017__x000B_A_x0019_½_x0014_i_x000B_AÛõ[¾_x0013__x0005_AÔ_x0007_3_x0004_Yo_x000C_Aù¿þÜÖ_x0005_AB_x001D_®oð_x000B_A°áÈ_x0019_¸f_x000D_A_x0001_|ú_x000E_û_x000B_AL$ù_x0004_#_x000B_Aöík_x0018_[r_x0005_AÍX_²JË_x0005_ADÒÐKë_x000C_A_x0003__x0004_d&gt;Äë_x0012__x000C_AÎÃtËÙ·_x000B_AÀ)Æ¹_x0001_Ù_x0004_AãÆÛ±_x0014__x0004_Aýþ_x001E_A_x000B_A!VÓ¦_x0004_AH¤ÙB_x000B_A!þ(ÐÙ_x000B_AØsY(-_x000B_A ðXÂþ_x0017__x000B_AO_x0016_¨yþ_x000B_AO}ax_x001A__x000B_A2@ðª_x0004__x000D_AD{_x0005_ÿh_x000B_A7¦üÈÃÖ_x000B_AV2û_{_x000B_AÞßvZ_x0003__x000B_Af_óÜsS_x0004_AøÁ,/×_x000C_Az_x000E_]_x000F_d§_x0004_Ag_x0002_Ô_x001F__x000D_A8Õ_x001A_!I_x0003__x000C_Aõ-ÇD`_x0004_AKro_x000B_AÍê¿^_x0004_A_x001D_¡_x001B__x0010_P-_x000C_A_x0017_«¤$_x0001__x0004_A|hæãeû	AÊª\^ä_x000B_A$®ÙÁ]_x000C_A£hÈö:_x0004_Afó4_x0001__x0003_Ù_x000C_A³²&gt;_x000C_»ÿ_x0003_AtÅ[Q6ù_x000C_A|´§Pq2_x000C_A¦ÂýÑEL_x000B_AçA_x0002_aDê_x0003_A§ª #Ê_x0003_A]9-ª1Þ_x000B_A]¬?R=_x0003_Af|*$Cé	ASño MH_x000B_Aç@´_x0004_p_x000C_AUÔ_x000E_²Ü_x001B__x0003_A²³±Kþ_x000B_A kM_x0001_â_x000C_AN»É{ÙO_x000D_A_x0017_'ïc^_x000B_AÀ&amp;î,_x000B_A¯	!Ö[Ê_x0003_A»uJ ¾_x0003_A_x0018_ÑA~V_x001F__x0003_Aþ_x001F_pø	A¡_x000F_¦_x0007_«â_x000B_A_x000B_ã£2_x0006__x000C_AÔ_x0006_³¶_x0002_S_x000B_AûÎÉB_x000D__x000C_A×þô[$_x000C_Au·Âr_x0008__x0003_Aî(ë#_x0004__x0003_A_x001E_à]_x001D_]_x0014__x000C_A¥ÙI_x001D__x000C_A_x0012_eà÷B_x0003_A_x0001__x0002_»!EÛß¦_x000C_A5_x000B_Ë*Ëõ_x000C_A_x001F_:D®._x000B_Aè±3ù_x0002_Aâ_x0007_ÄÞ_x0002_Aâ	@/¤H_x000C_A¿{_x000D_¶ý_x000B_A_x0002_\:¢_x001E__x0002_A§_x000E__x0014_Aæ_x0002_AR	àfÛ_x0002_Adí	¯Æ	Aå®Ä½¬_x000B_A ×´N³_x000B_A¥GH/q»_x0002_Aü2¸Zïº_x000B_AØª@ÿ°+_x0002_A_x001B_þ\fyÌ_x000C_AD´_x0006_ÀWÑ_x000B_A_x000F_^ç_x001C__x0019_´_x000B_A«_x0015_ò³õ_x0002_AðXâP_x0007__x000C_AeøßI~_x0002_AèÆã£«4_x000B_A_x0010_fíàÏ´_x000C_AU®Ïj~l_x0002_AºÓÉ_x000F__x000E__x0016__x000C_AG#_x0019_6´Ê_x0002_Aür[ä&amp;_x000B_Ae¨ _x0012_Ý_x0002_A[Crä*_x001E__x000D_Aæ,Èc_x0002_A,G{(_x0003__x0004__x000B_Az|N;5'_x0004_A_x0001__x0019_²Ú_x0008__x000C_A?_x0015_¨hÑ_x0004_A²¿_x0018_U¸_x0004_A_x001B_{_x0018_oLw_x000C_A²Ì Dsÿ_x000D_Aô_x0017__x0002__x0008_Ê_x000D_Aõ{ÊÜø_x000B_Aº_x0006_oø_x0008_Æ_x000B_A&gt; ;×¨_x0004_A²Büüc_x000C_A_x0003_ììû_x000C_A_x0014_Ð[_x0017_Ñ_x000C_Aj¥ÅÉ_x0004_AL1¶«50_x000B_AÎB³*¢_x000D_AÀZÅÚïn_x000D_Aák8x1_x0004_A·½Wç1_x000D_Aè¤ê_x0011_&amp;¬_x000C_AÈpÞû_x0005__x000B_Aq¢_x000E_Þ½B_x000B_A_x000E__x000F_²½_x0019__x000B_Aã_x0003_ÞÕZH_x0004_Auµ_x0013__x0015__x0004_A«_x000F_æVÎ_x000C_A_x001C_Õ2cö	A/_x0002_;_x000D_A_x0017_ú_x000F__x000B_ADvÁIð&gt;_x000B_A4¯_x000C_p¦_x000C_A_x0001__x0003_A\Û¾L_x000C_Aù_x0003_êt_x0011__x0003_A;21Ç-c_x0003_A_x001A_x&gt;_x0014_õ"_x0003_A?¬°¶_x0002__x001E__x000D_A&amp;h_x0001_8_x0003_A_x0003_;u_x000F_8_x000C_A_x0018_ZÏñ_x000B_AØlî7wg_x0003_A_x0019_NÿPØN_x0003_AÎ0_x001E_e_x000B_A.9üy_x001F__x0003_A{z·Û_x000C_Að_x000D_/_x000B_A»_x001F_ó½×!_x000C_A~tÞþ?	_x000B_A og_x0012_À_x000B_AVU¦2¿_x000B_AO£=¾_x000B_AÁFÇ¾,_x0003_Av;V&lt;¸_x0017__x000B_AÃ·ñº_x0003_A¨_x001E_ÿ²ÓÈ_x000D_A_x0010__x000D_9ì!²_x0003_Aë_x0016_On6_x0003_A¡Ï_x0018_!ü_x0003_A3îNñU_x000B_AdZpÊ¤´_x0003_AèJCïÀñ	A&amp;Á_x001B_ñ_x000C_AÜø. ø_x0003_AæÚ÷_x0001__x0002_È_x001D__x000C_A_x0014_ºÖNß_x000D_AÖ6_x0017_Ø_x000C_Aò§Ó=È_x000C_ApÀ¾~_x0005_u_x0002_A_x001A_Åì@~_x000D_Añ_x0010_wgËJ_x000B_An_x0011_²5:É	A5é_x0010_mP_x000B_Aî"$Ð¿ä_x000B_Ac·_x000C_@ _x000C_AÊ"äÇ¤_x0002_A³[¤Ù-Ï_x0002_A_x0018_wª&amp;ì	AÛr_x0014__x0015_É_x0002_A_x0019_Y}ÑÎ_x0002_A_x001E_Üm©_x000B__x000C_AôÉÜtt_x0002_ANé[yÊ©_x0002_AÏòíÿµ_x000B_A_x0004_;½Y_x000D_AÇnwéåî	A¶{È^-_x000B_ApÇx%²W_x000B_AhÜåd_x0002_ArÖxê_x000C_AIÍm­_x000B_AÿÓ_x0014_%4_x000C_AÑÂCAå_x0002_A*¯½àÁ_x001C__x000C_AjÎkÛÍþ_x000C_AØ_x001C_}Lk_x0002_A_x0001__x0002__x000E_\µU_x000C_Aq_x0016_tÂ_x000B_A§Eä*_x0002_A~Å_x0007_UMÕ	A·#_x0017_íé_x0002_A¿*ÙSC_x000B__x000C_AÛqëS¾_x000B_AÇ©_x000E_ßÄE_x000B_AÃ_x0015_ÏØ_x000B_Aõ_x0014_Ç×Y_x0002_A¦^â3© _x0002_A9Ú7/p_x000C_AN$ ©_x0002_Afbdb¥ü_x000B_A¬U¤Äç	AÊ_x0006__x001B_y ¢_x0002_AÑ`_x000B_-÷_x000B_AÓté+¿	AþX¼(Â_x0002_A&gt;²y,^_x0002_Aky]E_x0002_Aôô/¿_x000B_A_x0012__x000E_(2ó°_x000B_AÇ´cæ_x0002_A_x001C_ÂAëP_x000B_AÞVÛvÂh_x0002_A©Û_x001E_Æ_x000B_AB_x0003_³d~ê_x000B_AÌ|uèt_x000C_Af-õ£x_x0002_At¨'Ê_x0012_e_x0002_Ah`_x0002__x0007_{À_x0007_Aùª¬rë_x0007_A_x0005_ª¤w_x000B_AC9#E&lt;K_x000B_Aõ~&amp;_x0019__x000D_AÏÞÊ_x0004_ù²_x000B_Aï£_x0013_Á_x0007_A_x0019_3_x000C_¦á	A:²ÃÐ_x000C_Au°@	8_x000B_A_x0008_{örJà	Azæ·Iþ_x000B_AÇQJ_x0003__x0006_U_x000B_A)¸r^¶_x0007_AW_x001C_"_x0002_Ç%_x0007_Aå_x000F_Â)cû_x000B_AD_x001C__x0013_¤_x0007_A±­¼|ÕÁ	A`m°ñÁ_x0007_AbeX_x001D_íâ	A¤ØNè´	A¦hK¼#_x000D_A_x0004_êZDP_x000C_AÊðù­_x001A__x0001__x000B_A\Ó|D¾ð_x000C_A"òÄL/_x000C_A«Õ{U_x000C_AÄÃ*]_x001B__x000C_AG6_x000C_ä¯z_x0007_AÅéÀ¼'_x001E__x0007_A_x001F_¾2"T._x000B_AéçÉI,_x0007_A_x0001__x0003_4~áDªí_x0003_A}þM8_x0003_Ad¯;"'«_x000B_A¿Û)6_x000C_ARyû_x001A_ÅW_x000C_A%3Ô·Íö	A=5_x000F_5Öi_x000C_AÜ¬o_x0001_rÈ	Aÿ!\Øs_x0003_AÖF`õF_x000B_AJc~_x0005_Þ	Ag5[x_x0003_Aäün_x001D_²õ_x000B_A_x0002_´ÙÏNñ_x0003_A®Úÿ_x000C__x000E__x0003_A´ª#_x001E__x0003_AØZ·ùf%_x000C_A_x000B_qÊ_x000E_'_x000B_A&gt;÷ñy_x000C_Al7_x0018_¶rI_x000B_A%6PôÜ_x0003_AY*[¤u_x001B__x000B_ApÙùÛÅ_x0003_Afâ_x0019_5CU_x0003_Au_x001E_¬¡_x0003_AoÏðO%_x000C_A#ìÅa¾_x000B_A_x001C_qF¹Z_x000D_AdT_x000F__x0003_Ar_x0018_h	Ýb_x0003_A?_x0018_úå_x0003_A©N_x0012__x0018__x0002__x0003_êc_x000B_AÓ_x0012__x0016_¤_x0003_A¹_x001B_³ç_x000B_A}_x001F_è&amp;Q_x000B_A¾¬ùÐñ_x000B_A-¶_x0005_=öV_x000B_AÂîÍ¥ý_x000C_A¥ë_x001B__x0002_C_x000D_A_x000C_O&amp;Ky_x0003_A_x0007_Õ!p_x000D_A!Cèíè_x0003_A3TÎcV_x000C_AûP]_x0001__x000B_Aò10B_x000C_Aïg«¨_x0003_A_x001B_N_x001D_¯ó_x000C_AËÒäZMà_x0003_A_x001D_ dô_x000B_AE6z°ûx_x0003_A_x0007_§*ò¿_x000C_AèV?íì_x0013__x000B_A²xX#T_x000B_AÏÂóÅ?_x000B_AWlµt_x000D_Aè@í_x001A_©p_x0003_AJVP@¯_x000B_A;&gt;ùîÊ_x000C_AªZ_x0012__x001E_^_x000C_AFæ5n?_x000B_A¡X@_x000B_A_x0014_ÍF_x0012_ø_x0003_AÏÍêÒ÷_x000B_A_x0001__x0002_³"c²I^_x0002_Aî£0?À¹_x0002_A^_x0016_¡Ä|{_x000C_Ay1]²­s_x0002_Af]¯_x0017_Ã_x0002_AÈp+®îL_x000B_A©ï3ù_x0006__x000B_Aþu=&amp;Í\_x0002_Aì×$_x000C_A-fú·9_x000C_A¶%ô÷&lt;_x000C__x000B_A¢_x0014_t_x0004_GØ_x000B_A%iÉ_x0019_Þ_x0002_A¬Ë¦_x0005__x001F_,_x000C_Aí_x0014_IþY_x000B_A;à#Çáí_x0002_A³%X_x0004_Á©	Aé_x001D_Öñ£_x0002_Aa»_x000B_Awo¨?9è_x000C_AÇv¼á_x0002_AÊúË{_x0004__x000D_AY_x0001_"_x0004_ÃÀ	A1Âe_x0006__x0012__x000C_Aæzþ7_x0002_A_x000F_Eç_x0002_AnOoU¼b_x000B_A\N¯^í_x000B_Aª5FûEÝ_x0002_Aãxs_x0008__x000B__x000B_A_x000C_^gmä_x001A__x0002_A¿ÔÏA_x0001__x0002_Ø¥_x000C_A&gt;ÆfûÕ_x0002_AÞey¯_x0006__x0002_ARåB}×!_x000B_AF_x000F_r_x0002_A_x000F_Ëþ`_x000B_A_x0019_	_x0007_¾x3_x0002_A_x0004_±ujÞ»_x0002_Aê¥:_x0004__x000C_AÎøæ,_x0013__x000B_A8ö_x0010_ú»	A¿_x0013__x0017__x0016_ñ_x0002_Aa®`_x0005__x0007_4_x0002_AFå©Ú³©_x000B_A)³Ç]ã_x000C_AQ(dß×_x0003__x000D_AS®°_x0001__x0008_A_x000B_Aj^°Ö5_x000B__x000C_Aâ_x000C__x0014__x0011_h_x000C_A_x0011_ªå_x001F_iÃ_x0002_A¦}_x001C_­]_x0018__x000B_Aµå_x001D_Æ_x0011_Î_x0002_Añ¯VKr_x000C_AÕðñ_x0004_¢p_x000C_A}fÈYÝì_x000B_A!ÿ_x001A_Ö³_x0002_A(ÞqÎºò_x0002_AcO1B[_x001F__x000C_AÍAj_x0019_2_x000B_A­L_x000E_ eV_x000D_Ayæqçþ_x000B_Ab;_x0002_ß_x0002_A_x0001__x0002_zov[°_x000B_AöÓÊ¶z_x000C_Ab_x001B_­_x001F_._x000B_Aâq_x0004_~	_x0002_Aö2í½¤_x0002_AÛ©&lt;&gt;@_x0015__x000D_AÚ¢ÉAw_x0002_AôR-&amp;_x0007_s_x000C_AH'_x0011__x0008_&lt;û_x0002_A	ú_x001D_¨Ãu_x000C_A Foh¬_x0002_A×néþ_x000C__x000C_A_x0001_«7Åõb_x000D_A_x001A_ëÀ¸|_x000B_A'Úòè99_x000B_AË:iÃ`_x000B_AR_x0017_î_x001B_òP_x0002_AÊ6Bóµ5_x000C_A1!_x000F__x0005_²ù_x0002_AÄ'ì_x0007_#_x0012__x000B_A_x0010_v__x0002_¢_x0018__x0002_AÖÀß0_x0013_ü_x000D_AÒ½:a_x0008__x000C_AÖ|yûú_x0002_Ae+[xª_x0002_A»çxÄò_x000B_Ayï_x0004_A_x000D_,_x000B_A¸_x001C__x0014_²´_x000B_Aé6Ä_x0003_&amp;_x000C_A_x001A_éSEÖ®_x000B_AúÍ3B$æ_x000B_A_x0008_7_x0001__x0005_._x000D_A÷wL_x0012_ià_x000C_A_x001D_0á&lt;O_x000B_A9.^­_x0005_APJä J·_x0005_AØJ_x000B_\§Ü_x000B_A®]$_x000C_A`,@_x0010__x0015_a_x000D_Açè_x0002__x000B_AÓ¼¶_x0004__x0014_I_x000B_A._x0001_fÒ=_x000B_A®þqd_x0003__x000C_AWÐ7H`_x0005_A_x0006_¼;ºé_x000B_A_x001C_²ã_x001B__x0005_A_x000C__x0014__x0017__x0019__x000B_A&amp;©ª_x0005_Añ~ÚÔç	_x000B_A_x001C_òæC_x000B_AÒg-$¯_x000D_AW_x000F__Õ_x0005_AÌUØð_x0005_AÉ¾g_x0019_Æ_x0005_AØ9H3Ñ|_x000D_Aq­_x0005_$;_x0005_AqøÈÍ©¹_x000B_A õ_x0010__x000C_Aå_x0015_fÂ_x0005_Aaá`bh_x0005_Aôa©7_x001E_"_x000B_A_x001E__x000B_Â?ê,_x0005_Añ+Û9&gt;§_x000B_A_x0001__x0002_ÔËI_x0017_c_x000B__x000D_AfÑõ1ú_x0014__x000C_A2ÈçV_x0002_AÊe_x0018_å'_x000B_A¡ÎÔ4åÅ_x0002_AÎ&amp;Yàaj_x000B_A_x0014_}èÊN_x000C_Aó±ã6*K_x000C_A¤_x0003_vI_x0002_AµPnF_x001E_Z_x000C_AÃþ_x000E_B^*_x000D_A=°©_x0011_^_x000B_A_x0007_)¿ðj&lt;_x000B_AR°!s÷_x000B_AÏ_x001D_é×_x0002_A¢5.dÖ_x000C_A_x0013_&lt;zàä%_x000B_A_x0016__x0013_?Ã6_x000B_A©_x001A_Íd×_x000B_Ah2Ún_x001B_¾	AYS_x0013_½^_x000B_A_x001F_ëD9ú_x000B_Aõs.í¸_x0002_Aß¥).=_x000B_A%_x0002__x0007_2i__x000C_AF±¹_x0008_ _x0002_AE_x0004_£0Q_x001B__x000B_A`nêè5Å	A÷½_x0005_iÊ_x000C_A©_x001F_¾x_x0014__x0002_A¥ïh³Ý]_x000B_AÙH? _x0003__x0004_wð_x000C_A4Éi_x0013_Eò_x000C_AÊó¹8_x0010__x000B_AÜB&gt;^'_x000B_AGWF§ú_x0004_A_x001D_¢Ý_x000E_B_x000C_AC\_Gô;_x000B_A_x0012_/_x000F_4_x0012_ë_x0004_A¤Å@_x001D_Ù_x0004_AÂéÊ°_x000C_A¶ö^µÂ³_x0004_Aÿ)Ì¿ÅÚ_x000D_A¯î_x001C_àz_x0013__x000C_Aä#I­ó+_x0004_A_x0018_·"HÉ_x0004__x000B_AOÖ&amp;v_x0014__x000B_AÞªS-?_x000C_A©Î _È_x0004_A5æ_x001A_\¡k_x0004_AÜ·-@*&gt;_x000C_A_x0001__x0015_kì_x000B_A1êî2_x0007_0_x000C_AD4§ó_x0002__x0004_A½¾÷Û_x000E__x0004_A^¡)6Õ§_x000C_AOãÆãË_x0004_At/¤#[_x0011__x0004_A*ß9@æl_x000D_A9=Úi_x000D_A_x0003_R9aÓ_x0004_AÌ±ÂÇ­_x0004_A}â8LqÅ_x000B_A_x0001__x0002_±Õö_x001C__x0005_ä_x000C_A[(_x000C__x0002_AØ^°+_x0002_A_x000B_Î%\ª6_x000E_A¦_x0001__x001E_d_x0015__x000E_APÝþY*_x000B_AïjHXY®_x000B_AàîÜ&gt;&gt;_x000B_AÆÄ§iÖ_x000C_AÝGÊ«±_x000B_A8-_x0017_X½T_x000E_Af_x0005_:I_x0018__x0002_A_x0017_Êø«}_x0015__x000B_A:G ÂTG_x000C_Aj_x000B_æ@Ã5_x0002_Aú_x0019_BÎ_x0002_A_x0007_*_x0007_$_x000C_AxÄûûZ÷_x000C_AVù{1?k_x000B_A²_x0003__x0014_èr_x000B_Aw(áP_x0002_AÒÂÈ¹h´_x0002_Aï8Í%ý_x000C_A¹ñpv«_x000C_AÝ :» _x0002_A#_x0002_þÚõ_x0002_Am/ùà`_x0002_A3²H×|_x000B_A¨®_x0018_²ì_x000B_ASÈÅ_x0005_ÚZ_x0002_A¤]ÓyM_x0002_Aü6¬î_x0001__x0002__x000B_AFDº­¿¼_x000C_A_x0008_À&gt;78_x000B_AZ8/M`Ê_x000B_A¹T/u_x000B_A0_x0012_Wã;_x0002_Ae@r_x000D__x0015_?_x0002_Aîüº_x0018_;_x000D__x000E_A]1_x0006__x001E__x0016_·_x000B_AVÒZðz+_x000C_AWç¥7æ\_x000C_AG¤G_x000B_AX~5^_x000C_A&gt;_x0012_Ð&lt;_x0002_A_x0010_úvñÈ(_x000B_A7PÏáð	Adr 7h«_x000D_Ab,sQ»&lt;_x000C_AóYùæ_x0002_A^Gw_x0006_ô´_x0002_A(1Í#}_x000B_A_x0007_ñ_x0014_öÎ#_x0002_Aþ÷_x0014_Q¯f_x0002_Ac_x001C__x001C_Ý÷K_x000C_AAøKº_x0019_U_x000C_A,X_x0010__x001E_dM_x000B_A¹­eöq_x000B_AÔ¡ J.ñ	A_x0003__:Âø_x000B_A¶w_x000F_¹ß	AA,û(¶_x0012__x000B_AÒÕ%É_x000B_A_x0001__x0003_¬Óô9Ô¸_x000C_A_x000E__x0017_¬}kÄ_x0003_A¯«ÒÜ	Aß;"t;Ù_x0003_AO0¦X_x001D__x000B_AAW&lt;W*%_x000D_AÂ_x0005_ÔÒÙ\_x000B_A*·Þ	AÕ?2»_x000E__x000C_A¬o_x0017__x001C__x000C_AÜµ_x0019_eº_x000C_AáÜ}oZ_x0003_A»Vhd3Ã_x000B_A_LÓpØ_x0003_AÔúoÝ&lt;_x000B_ADé~. ø	A')_x0011_Ó_x0002_c_x000C_AAï?Q_x001C_ì_x000C_A_x0013__x0002_PÞÁg_x000B_A³ã­±õ_x0003__x0003_A7ØyC¢_x000C_ADÎ_x0011_é0_x000B_AÏXâ_x001C__x000B_A^}Ï"|_x0003_Amjÿ_x001F__x001C_[_x0003_AÈãèÚ£[_x0003_A=_x001B_Ðw_x0003_ApgR¥Ûû_x000B_AÇ_x001B_·_x001F_Í1_x000C_Aàªrê#_x000B_AÍw+oÕ&lt;_x000E_A¨q÷Í_x0002__x0003_ß_x000C_Aü%_x0012_b(_x0003_AÝw8Vo_x0013__x000E_A²^hÜ°_x0003_AJ#¯·6_x000C_A_x001B_Üb_x0016_óæ	Aó_x001E_h_x0008_\_x000B_A¥_x000B_Ð§Õ_x000B_A	GS$_x000B_A_x001A_fÌà6x_x000B_A"öÇY_x000B_A_x0017_T8Þ¾_x000D_Aÿ©¥K_x000C_AÔÇ¶=j_x000B_A½µÙÙ?_x0003_AµmdzÎ«_x000B_AÜµ_x0007_©¥¦_x000B_A:ÿGÔ_x000B__x0003_A¯¸_x0005_8´_x0006__x000C_A'C³!I¼_x000D_A×¥.Û@s_x000C_A_x0001_bqÕ_x000B_A½óÆ}_x0003_A_x0014_BYú	AÎvÉÞ&amp;K_x000B_Aí¢E½ë	Ay9³¤_x0002_ð_x000B_A3Ôb[*_x000C_A_x0019_ÚßWÞ_x0003_A_x0006_VWüø__x000B_A_x0016_«Z/1_x000B_A7Oò¨_x000C_A_x0005__x0006_¦¥?ß¯m_x000B_A·z³¨õ²_x000C_Aùò_x0015_ó\Ù	A_I4_x0005_Îñ_x0006_AæCKØ3_x000B_Aq\æ3N&amp;_x000B_Aþ_x0001_ª_x0003__x000F_p_x000C_AUîÎ©Í5_x0006_A $h_x0017__x0006_A·?ñÔè_x000B_A¡mtS)_x0006_A«+_ÞY_x000C_AG/ñS]_x000B_AYoÂ§2í_x000C_AlTæ_x0004_¹_x000B_A__x001F_ý®²_x0006_A1è_x0008_Ý½_x0001__x000B_AXÀ£I_x000E__x0006_A*ô{B_x0007__x000B_A§«óÉOw_x000B_AL%VØ_x0006_A9ò_x0002_¾º_x0006_AÇØä	AzàÉ_x0003__x0006_A_x0012_À_x001D_aù:_x000B_A}_x001E_·_x0005_»_x0006_A¡ÿD_x0006_AÄaüu=_x0006_A±öÀ_x001E_¡v_x0006_Au/©_x000E__x000C_A_x0006_ÃX®$&gt;_x0006_A_x0005_DÀi_x0001__x0002_CÁ_x000C_Aë¢-¡_x000B_AéüÀñO_x000C_AØMãþº!_x000C_AGUø'Á	AíýE_x001B_X_x000B_Aû^ÿ#O6_x000D_A?ólè_x0004_Ò_x000C_A5¼*°D_x000C_A_x0017_d¸Ð³­_x000C_AzºùÑ½ñ_x000B_A:&lt;«kÄ£_x000C_A¼Þ*gA_x000C_ASÉÓ0û×	A²o_x001C__x001E__x000B_Ao3`_x0014_f_x0002_Az¤=_x001A__x000B_A]_x0012_"-#ò_x000B_AÏ´fvwl_x000C_Aó6_x001A_ã	A%U¾_x001B__x000B_A¨²_x0011_n_x0005__x000B_AU¶V`G¿_x0002_A¨_x0013_Nüù_x001E__x0002_AIÔ_x001C_î¹Ó	AMDOÖº_x0002_Aõ,_x001E_,Ó_x000B_A¥n·¨{_x0002_A1÷§j0_x0002_A¾|¾Ê¼_x000D_A/¾U_x0012__x000B_AQ]¢l_x000B_A_x0002__x0006_- ÷5_x0003_9_x000B_A¬ÀÊ¨E_x000D_AqÚ6²_x000C_Aõ,)¿ï_x0006_AºÆÄ_x0001__x0018_®_x0006_A_x001D__x001F__x000F_`à_x000B_A_x0001_Â_x0002_Hk¦_x0006_AQÌÓrGr_x000C_AuÿiÛC__x000D_A&lt;à«_x001F__x000B_A+Í)óÑ_x0006_A_x0016_³9µ_x0013__x000C_Ah¹ú¶Ö²_x000B_Az_x0007_Å&amp;S7_x000C_A]Fÿ_x0014_=_x000C_A§¹Û^_x0006_AÝ´xÝ_x0006_AóÓ³7_x000B_A{bUË@_x0006_Aµ×;7_x0003_q_x000B_AE*_x0002_b_x0005__x0006_AaIRºÕ	AÏ_x0004_Tü	_x000C_A4ä0sé_x000C_AgUÝ¤K_x000C_Aâ½C¡8_x000B_AU¶s3Ö_x0006_AÄé_x000D__x000B_¶_x000C_A;Çï¼ó_x001E__x000B_AiüéÔ~_x0006_ATS©9õ_x0006_AÈòJ_x0003__x0006__x0001__x0002__x0006_A`B¡Ê_x000B_È_x000B_A_x0015_Ç;î_x0006_Aç9ò®=_x0006_Agl_x0013_ï³Ú_x0006_AH0_x0001_w_x0018_z_x0006_AÚ_x001C_g_x000E_á_x000B_A~:_x001F_Ð'_x0006_A&amp;;_x0003_(zz_x0006_Ay$5_x0008__x0006_AQ_x0016_E&amp;é_x0015__x0006_AÞíC_x000B_Aiº$¸Ö-_x000B_Aû»LY6Ú_x0006_AI)ú³_x000B_A²±ZjÉF_x000C_AFû'aÒâ_x000C_A_x0017_t±«;¸_x000C_AG/¼D_x000E__x000C_AIÀ¿:Z_x000B_A¤Dæs_x000B_A¤Öf_x0010_¨`_x000C_Aâx¬Ëu_x0006_Agi_x0004_G[_x0015__x000C_A{^y¼_x0006_Aª±Ã©5µ_x000C_AÛ4_x0013__x0013_é_x000B_AþMGÛq_x000C_A¶©·#ÖE_x0006_Ax°ðxíU_x000B_Aæ_x000D_bnú_x000B_A7_x0005_¶Û_x001C__x0002__x000C_A_x0001__x0002_@_x0004_Æü__x000C_Aè7»Ãæ±_x0002_A_RÃ-¬_x0002_AL£_x0015__x001C__x0011__x000B_Aó].Q_x000B_A¼´b_x0013__x0014__x0002_Adð¤§_x0006__x000B_AEÆ[\}/_x000E_A@&gt;q.G»_x000C_A|Ç_x0010__x0002__x0018__x0002_AÖÑn_x0011__x001A_E_x000B_A_x000E__x001B_ÍøyQ_x0002_AÝ8n¼N_x0002_Aéeï_x001B_ó	Aü_x0004__x0014_òX_x0002__x000B_AügP-}·_x000B_A+òtÎN_x0002_A­_x001D_*Pëª	A´XGô6_x000B_AË_x0006_Å6_x0004__x000B_AË° _x0003__x0002_Al_x0008_ª	¸;_x000B_AódP%%4_x000B_AÄ_x0016_¿_x0004__x000C_õ	AXuøß_x0002_AíL¹¨â_x0002_A2ÕI_x0019_{_x000D_AÁa[2{&gt;_x000D_Ak&amp;ý=)ß_x000B_AÜO·ãQÊ_x000B_AB¼.Uj$_x000C_A#Q´"_x0003__x0006_'_x000D_Aõb½óNÑ	AòrsÚ&gt;÷_x0006_AÃf¬î­_x000D_AºbS	_x0014__x000C_A_x0016_ÇÆK_x000B_A_x0003_µ9RÖ¡_x000C_AWôÙ_x0002_Ê_x000F__x000B_AØQEß_x0003_t_x000C_Ai¤ý%f_x000C_A;-äa_x0006_A´ëåÝ.(_x000D_Að_x0001_±¾Î_x0005__x000C_A¸OÜÖ_x000B_AjG&gt;LÁ_x0006_Aþ_x000C_,_x0003_¦U_x000B_Aÿ`¡cT_x0006_A°8wY6t_x000B_AÀñ7«	Aój_x001F_Õ_x0010__x000E_AÀ-ß;]Z_x000B_Ax5â¾®_x0006_Au«²E_x000B_A¡â¾Liå_x000B_AìvOv#_x0006_A`é}©e_x000C_A¡uÈ_x0011_&gt;_x000D_A#_x0005_(l_x0015_!_x000D_Aå«òói_x0012__x000D_A_x001F_Èôë	Azÿ½³_x001E_d_x0006_A_x0004_·eÙ!_x0006__x000B_A_x0001__x0002_&amp;_x0013__x0016__x001A_ß4_x0002_Aúnû_x0012_vX_x000C_A¯_x000E_Âùµý_x0002_AHµ¦.²_x000C_AánT[«©_x000C_AfÏR g_x000C_A»A _x0019_än_x0002_A¾ÞfEÏ_x000B_AÔòÝNw_x000D_A%ßËÒòª_x000C_Ae_x0006_H)_x000E__x000B_A³¢_x000F_ÆºT_x0002_AÂ¸ÝOÜÏ_x000B_A_x0017_C5_x0004_£_x0013__x000D_AÊ¿_x0018_o_x000C_AJ-Æ0q¶_x000D_AÑÁn±_x000B_A"°h¸Þÿ_x000B_A_Ü:vY_x0002_A_x0002_q5âb¸_x000B_A_x0005_/IÄ¼_x0002_Aö9_x0002_ê¢à_x0002_A£×ëÎ¹H_x0002_A¬0àî~_x0002_AÈü²k_x0019__x000D_AÛMî5_x0002_AaF·rÏ_x0006__x000C_A_x0015_Þ_x0017_t`_x000B_A¨@»O_x0002_A)é/'ø_x0002_A_x0007_Ê_x0003_!ð½_x000C_AÊy*_x0001__x0005_¼_x0015__x0005_A}bH»´å_x0005_AÝÔV	_x001B_2_x000C_A_x0006_Ýr¯ÿ	AgL#	_x0003__x000D_AYÃÀ _x000B_A¡ÆþR¡_x000B_AÌS¿Jmõ	A_x0018_Ý¥_x0005_AZtÌ_x0013__x0018__x0005_A¡_x0007_(b£_x000B_AnlHì_x000D_J_x000B_A÷ê_x0002_êöB_x000C_Aí½_x0004_+_x0005_Aê_x0015_aÿù(_x000B_A	}_x0008_V_x000F__x000B_AÇ4Q_x0005_`_x0018__x000D_AùuÞ}ó_x0005_Aµ»OH¬Ä_x0005_A_x000D_Ö'Ë;_x000B_ADæçÒ_x0005_AíyÙqy[_x0005_Aµ«Ê¾_x000E__x0005_A9ºk_x0013_B6_x000B_A;ûV_x0011_©_x000B_A+_x001F_âU¨_x0005_A_x0007_sKúv_x0005_AHCì'&gt;_x000B_A&lt;]_x0016_ïº»_x0005_AæÞD·Iâ_x000B_AÜ:^qj_x000B_A_x0014_ºW_x0014_«_x0005_A_x0001__x0004__x000F_ý'b-û	AéðàýX_x000B_AÙ~	y2_x0004_AáÉË}_x001C_¥_x0004_A=\04àª_x0004_Aß!PèCý_x0004_A×#LU_®_x0004_A=hjR$_x000B_Ab_x0008_|#Û	A/ñâ_x0001_Y_x0004_A_x0001_·/%'Ó_x000D_A0\_x0002__x001C__x000B_Ao§?_x0010__x0011__x000F__x000B_Ateð¼U(_x000B_AäÔFS_x000C_A_x001C_¸._x000C_A¤4°_x0015_=a_x0004_A~&amp;_x001B_«_x0004_A_x0003_Y}e}_x000B_A_x0008_ßÀTÛ_x000B_AyÕT¸&gt;_x0004_AVØ.¿¨3_x000E_AÏT&lt;_x0016__x0004_A_x001F_Z²|­%_x000E_AlI¦ê_x000B_A	nMU@_x000B_AÙrF¬!Ö_x000B_AÑ_x001C_jhìÍ_x000C_AË6ú1±_x000D_AüfGÉ_x0010__x000B_A¶'y1ç2_x000B_AÓdqX_x0001__x0003_Ó_x0016__x000B_AºÑ_x0002_É_x000D_A÷µòs_x000B_A_x0006_QtÝÎ__x000C_A_x0005_"_x001C_áÜÏ_x000C_AÍ õK_x001C_P_x000B_AÕ?°ÏöB_x0003_Aµ³¢ûñ	AL_x0001_%§¸F_x000B_Aÿ_x0016_d%_x0003_AtØ|`F_x000B_AÂ_x0005_²_x0010_çì_x0003_A¾_x0007_ªÊÜæ_x000C_A_x001F_LEVí©_x000D_A/r4·W_x000B_AGH?MíD_x0003_Auõe_¬G_x0003_AÉá½7_x0011_G_x0003_A_x000C__x000B_ô&gt;_x000C_A_x0014_KæÊbË_x000C_AÅ¥_x0017_ES_x000C_Aë_x0015_&lt;Ûdq_x000C_A_x0006_PFGè_x001D__x000B_A¥×Ô	AL*@°Ï_x000B_AsK_tN_x0012__x0003_A¯Ôc£ü	A¿_x000E_2ÿ_x0003_AýâMÿ_x0003_A ÉXæ_x001F_À_x000B_A_x0008_IÎ_x000B_AÈ ß¼_x000C_A_x0001__x0004_3W7&gt;ûE_x000B_Aàz©_x001C_1_x0004_A¹£¢î¾_x000C_A_x0004_ÈyÚS¤_x0004_AH_x0015_Ù2OA_x0004_A_x0004_ÿ·A·ô	A	;½Ú­o_x000B_A£ø¬µS5_x000C_A¦½_x000F_à_x001B__x000D_A%A_x001C_ú§Ð_x0004_A_x001A__x001C_ý_x000B_Aj@l¬ì_x000C_A¤_x0018__x0006_qª«_x000B_AÃf|OR_x000C_A&lt;á¸³á_x000B_AAü ½_x000C_A_x000C_ _x0019_Ýûu_x0004_AÓ_x0010_ú_x001D_\§_x000D_A_x0017_ºàª-Ó_x000B_A¼_sq_x001A__x000B_A_x0002_$å|y_x000C_A½vÆd«{_x0004_A±¬Å_x001B_Ã _x000B_Aåxù®_x000C_Aì£`_x0013_è_x0004_AÖLÆ_x0016_ì_x000B_A_x001F_:&amp;à3_x0004_AËÛª}i_x000B_A8-_x0003_Z_x001C__x000D_AD&lt;rè_x0013_1_x000C_AU&gt;öMZ/_x000B_Aó.Ã_x0005__x0008_3_x000D_A_x0002__x0001_	_x0007_Ï	AnußÞ¸T_x000B_A«_x0008_S§¯_x000B_AGÐGÆ_x0015__x000B_Av#g¤_x000C_AÜ÷ ®_x0016__x000C_A8àS0Üâ	AÙß¯	¾b_x0008_A»@úf³_x0008_A4V×x½]_x0008_AÈ%_x001F_ÅS_x0008_AD_x0006_fNj_x0008_AÔ_ÛE_x0019_ _x000B_A»ïãEM_x0016__x000B_A"_x0013_Åm\2_x0008_A Ç)~_x0008_AE¡¿ _x0008_A¶AÀØdõ_x000C_Aîx_x0014_¶åV_x000C_Aü_x0003_¬_x0015__x000D_]_x000D_A_x0004_ÆÂpü_x0008_Aq|Vá_x0008_AêX¥»_x001B__x000E_AÍ1ÂèÊ_x000B_A¿¾fÂ	AzüPù½À_x0008_A_x000D__x0011_[ë	AUO@^Î_x0019__x000C_A¢VX_x000B_T_x0008_A_x0002__x000F_\o_x0015_ý_x000C_AÓ&gt;(_x0018_7×	A_x0002__x0008_á}_x0005__x0014_ñ_x000B__x0008_A_x000D_QÙ¿_x0006_Å_x000D_AÊAÌð¨Q_x000B_AçíJb_x0004_Ç_x0008_AKkC¶ÍÖ_x0008_A~,ïò O_x000C_AQ!ïÁ_x001E_K_x0008_A*	¢Å¹_x0012__x0008_Au_x0010_¦h_x0016__x000C_AGÛ©_x001D_ä_x0016__x0008_A_x0007_¾&lt;Îÿ_x000B_AâáH.½L_x000B_A_x0017_ià9_x0001_D_x000B_A#0ËÄ}_x0008_A_x001B_r,_x001A_C_x0008_Am{_x0018_tã­_x000B_A_x000E_ë±Ý_x000B_A«_x0001_Ô&gt;Cx_x000D_A÷Ív¥#Ò	AØ³ú@C_x000D_A_x0003_µë6_x000D_A$ºÞ³*_x0008_A¢î&lt;½_x0018__x000B_AssF_x001B_\v_x000B_A$_x001B_~_x0008_ò_x0008_AÞ?õ_x0002_á_x000B_A&gt;É_x0014_â}_x000C_AÍ_x000D_8Q=_x000C_Aý¨ý@ý£_x000D_Am~pT_x000C_AùÃD¤ó._x000B_AÎ¿_x0001__x0002_0X_x0002_Ap»¦Ð_x000B_A7»ä{§_x000B_A,lØìq_x0006__x000D_A}_x0006_N$¬_x000B_A@_x0006_6_x0005__x000C_AùVïv_x0007_s_x0002_A$gæÒ1Ä	A¹oÅuó_x0002_A_x000E_MôeB,_x000C_A_x0008_ÆÜ_x000E_ _x000C_A_x001E_Ù¶: )_x0002_A .é¹§¶_x0002_AA4¼_x0005_Yp_x000B_A2D§Ùá_x000C_A½Û£On_x0002_AÎZ koÍ_x0002_A- «ué_x0002_Auz_x000F_ÏCª_x0002_ABì_x001A_GÍ_x000B_A©±/­uÚ_x0002_AqÃÈÇ? _x000B_AæÑ_x0012_}Øf_x000B_A  _x001D_årÈ_x0002_AE~õO_x0016__x0002_A^_x0004_ËUû/_x000B_A¿4Í\o_x0002_A¢Öñq_x000B_A_x0010_x`#_x0008_(_x000B_A§-6}[_x000E_AtE­5%__x0002_A_x0004_Rg4¾Ë_x0002_A_x0003__x0004_¼b{aN_x0004_Aõ×w]a_x000B_A¥T,_x0004__x001F__x0004_A"¤_x0004_Òn×	A#Óaü_x0001__x000E_AG	óa¾_x0004_AçV&lt;_l_x000B_Aì¬)_x0017__x001E__x000C_Aeû]z§_x000B_A_x0012_¼væ³_x000B_AòfâÝ_x0013_â_x000B_Aàl»d|ä_x0004_A_x0002_öJV_x001F_Õ_x0004_A_x0018_I¢i_x000B_A_x0014_âx«Á_x000B_A*ä_x0005_C"]_x000B_A_x0011_hÁë_x0004_ARK»ËhU_x0004_Aë0#éBÕ_x000B_A_x0001__x001D__x0008_ãgO_x0004_A_(·giü_x000B_A×õÎ&lt;&amp;_x000C_AøKæ;E_x000B_Aå2¯©Ý3_x000B_A_x0011_¿-#{p_x000B_AI_x0002_j&gt;_x0002_^_x0004_A»¯?ÉÏ_x0004_A_x0005_B÷ÄsJ_x0004_A_x0006_ù';üo_x000B_A¢Ï_x0018_¸ Ì_x0004_AÑÖ|Â_x000D_A6xä_x0002__x0007__x001A_Ä_x0007_AEù£T´_x000B_A&gt;&amp;lµ_x0007_Aì_x001F_¬Ã?e_x000C_Am}7:Gë_x000B_Aâ_x0007_HÂ_x0001__x000C_AR}õ _x0003__x0007_AE÷ü¦_x001E_Ð_x000B_AÒc×_x000B_A_x001B__x0019_x}êr_x0007_AwvxLÜ_x0007_A_x0015_0{¤_x000B_A_x0017_¨Í³_x0015__x0004__x0007_A_x0013_½_x0018_¯_x0002_Þ_x0007_A_x0018_áÿ°D_x000D_AùVµF¦_x000B_A­Ý¾_x000F_H_x000C_A¦yC¯_x0003__x0007_A_x001B_L¯_x0001_í9_x0007_AÒ_x0006_	b(_x0007_A°ß_x0001_&amp;¥3_x0007_AG.Ì#_x000B_AêL\ÐA_x000E_Ao@6_x0005_H_x000D_AîÝy_x0007_AÇJ_x0016_hÐ_x000B_Aqè¤¨&gt;_x000B_A³/_x001C_~î×_x0007_AS®gaA__x000B_A_x000E_ªKcíò_x000B_AªÌß­¤_x000C_A7L![u_x0007_A_x0001__x0006_«SÒ_x0010_®_x0006_A_x000D_8_x000C_UC_x000E_Aou®P#_x0001__x0006_AO cÒm_x0006_AY½_x0004_¶Ñ_x0006_A¦¨_x0003_X_x0006_A°Þcn_x001E_b_x0006_Au)¢_x000C_ô	Aú¸&amp;qd_x000C_AEÖÑöÑå_x0006_A¿'k_x000C_Ò_x000B_AHÂØ_x000D_þH_x000C_A}&gt;¹¯ç¬_x000C_A_x001D_Ë~­_x0006_AZ\_x0012_¡Ï	AÐÄßæÜ_x0006_AtÖ"vW_x0006_AêçHeú£_x000B_AÌ	,9_x000D_AZOß_x0007_#_x000C_AÍÏj¦_x000B__x000B_A_x000D_¢¿ý_x0002__x0006_AÚ_x0018_m3!_x0006_A§_x0006_!Þ_x0006_A_x0014_äeù}T_x0006_ABFÐpOó	A%¾BýË½_x000B_A|/ruð	AÇ_x0011_ZB_x001C__x000B_AÊ_x001E_ÒtË_x0005__x000B_Aùã_x0008_k(_x000E_ALí4à_x0001__x0002_ò_x000E_A_x001E_÷¹µµ_x0002_A»ýÎ_x0001_Z_x0002_Azm\_x000B_AÊÄCÉ_x000B_A]Ò,à_x000D__x000C_A_x0011_XúK_x0002_A_x0007_¦I÷òÈ_x000C_A_x0004__x001E_Y!_x000E_A"-ÿàYu_x0002_A$ÍsèÅ_x0005__x0002_Aû¦_x0007_El_x0002_AlzÓA]¡_x000B_A´Æúv3_x000C_AêvÕ&amp;¹_x000D_Aê¾_x001F_!ª_x000B_Af¾Pñ(_x0006__x000B_A=å|n_x000B_AdMö*_x0018__x000B_AÐÇçÔm¡_x000C_A_x001A_fá:_x000F__x0002_AçNÁ&lt;_x000D_AÙé;AL"_x0002_AÏA_x001E_".ï_x000C_A­_x0018_²úÒ_x000C_AÑ_x0006_*	_x0002_AÓ_x000C_ïæ¼_x0002_A_x0008__x0006_º_x000D_ý_x000B_AÊ¬@À;_x0002_A_x001D_6Ò`08_x0002_A_x0003_VË_x000B_A3lë,_x000C_A_x0001__x0002_unä_x0013_k_x000C_A,G|®4¦_x0002_AZä_&gt;S_x000D_AäÈnß¸É	AÆñó6W_x000B_AwsÍ0þw_x000B_A«¨ÝxìI_x0002_A-Qü1Ã_x000D_A_x0012_QWóE_x000C_A_x0007__x0017_3ù9ó_x0002_A4~%mñ_x000C_Aö:5_x001A_4_x0015__x000B_A_x001C_ßwÀ©_x000C_Aí{ÒLÛ	A_x000D_=ÍÓç_x0002_A\üáµ__x000C_AM¡_x0003_í_x000B_A°_x0010_	©ju_x000C_AÑs_x0004_e_x0008__x000D_AÊ-÷£_x000C_AØ9mª_x000B_A'`°¯^3_x000B_ABÈ ¨_x0018_½_x000B_AÜqì§_x000B_AyÇÓ¯Â_x0002_A_x000D__x0018_5,ÞR_x000C_A_x000E_íîß_x0002_A_x0008_h_x000F_W¤Î_x000B_AÜ¹_x0006_ð"_x0002_A¥_x0006_BtÛÍ_x000B_A7P£r*µ_x0002_Aù|B_x001B__x0001__x0004_&amp;_x0017__x000D_A^N±7hñ_x0004_Aø_x000D_ ¤_x000D_AÓîdaó_x000B_A6Í_x001F_o_x000D_A $Ö2À_x0002__x000E_A_x0013_¶[D_x0006_W_x000D_A_x0003_åËt)_x000B_Aç92ÓË	AS®çb_x0013__x001A__x0004_AÔ×D]jæ	Aüz¿çe_x0004_AW_x0011_CñS_x000B_A_x0005_9z¬æ_x000B_A«º_x0007_õ_x000B_AÀ_x0019_Á:D_x0007__x0004_A½ô&lt;_x0004_AÃt¶bf_x000C_AñlÑ_x0016_p_x0004_A_x001C_å_x0014_A_x000F_¡_x0004_A4õÇ_x001F_g_x000B_AÇ,üÆ_õ_x0004_AûXÖýÊ	A¿d¦w_x000C_A)åírÜ	A&amp;ù_x001B_Ò_x0019__x0004_AóA¶ey*_x000B_A·ÉãK¦_x0017__x0004_ALöz_x001F_ZÏ_x000B_A1T¿5CB_x000B_AWæþKªå_x000C_A8ÝKZD¯	A_x0001__x0003_Ñ_x000F__x0008_·PÁ_x0003_AjÕü¨F_x0003_AQ-A¶_x000B_AT_x0014_¼É_x0010_3_x0003_AÙ­üï¿ù	A+4ß0À¸_x000B_A}ª®_x000F__x0003_A$/Û_x0004_°¨	Ar¢ÚÆ	AqàR;_x000B_A_x0016_t®U=3_x000C_AZudß[_x0003_A_Æý¹î_x000C_Aé_x001E__x001E_'®	AªµXö®_x0003_A1sþµy&lt;_x0003_A!údðL_x0003_A÷¬£ªXé_x000B_A·BBgI_x000C_Ao¶ù_x001B_Ë_x0003_AÂí6Å_x001D_¼_x000B_A_x000D_¿_x0003_¤ë_x0002__x000B_AÂw_x0010_ïQý_x0003_A×F_x0016_\_x000B_R_x0003_A±`;ô_x000C__x0003_A¡54_x001A__x001C_×_x0003_A+M·üæÛ	AÛ_x001B_ÏîèU_x0003_A½\G$_x0003_AãÀé_x0017_ï_x000B_Aæ¿=s¿æ_x0003_Aõ._x0007__x0001__x0003_©ö_x000C_A´_x001D_a¶_x000B_Aá¨¸_x0011__x001B__x000B_Au(ã5ru_x000B_AÉN«S_x000E__x000B_AÊ&gt;_x001A_²á¡_x0003_A¯ÇH¸_x000C__x000B_Aí//DÂ§_x000B_Að:_x000B__x000E_µÍ_x0003_A¾U0_x000B_AuWêÅù_x000B_A_x0007_T~b%!_x0003_AGÛeE_x000C_A³ijµ\Õ_x0003_AÇ_x0003_ÃËÒ_x000B_A_x0002_T1_x0012_]_x0003_A¶$"_x000F_t_x000D_A:è4_x000B_A@ä8'_x0003_AttSY4_x0003_A¡_x0013_Ìæqì_x0003_A¼£*.Ð]_x000E_Aù±ÓE_x000D__x000C__x000C_A°çþÂTg_x000B_A3º¹gVÝ_x000B_A_x000C_]áü»_x000C_A)~Ñhúï	A`¿3ú&gt;a_x000C_Aÿ	ñ_x0010__x000D_A¤Ñº]_x0002_ó_x0003_A¿4:_x0010_GQ_x000D_A/¤°[­2_x000B_A_x0004__x0005_ðQ_ó_x0014__x000B_Al_x001B_0À_x000C_A_x0014_ù_x0001_ü½_x0005_Aù_x0016_)(_x000B_A¾Þ_x0014__x001B_û_x000B_AþR	2k_x000B_AÃ³§ìt"_x000C_A äÁ º_x000B_AÔ]¼Ì_x000C__x0005_AoïÍ_x0015_¿J_x0005_A"~©_x0001_c_x0005_Amôø_x0010_;_x000C_AL~vCË_x0005_AvE#c_x0005__x0005_At_x0014_.ÜÝ_x000B_AûØef_x000C_AP±1]Ê	Aæ\ôEñ_x000E__x000B_AÉx_x000E_QDü	AÃº_x0019_S_x0003__x000B_Aáêês,_x000B_A_x0013_h=".N_x000B_AõúûTÄ@_x000C_Ac4£¨A_x0005_A_x000F__x0002_|J&gt;h_x0005_A1Ä¸Ia_x000B_A¡3YÝÐÞ_x000B_A_x000D_Ø¥Õ6ö	A_x000B_êl]C_x0005_A¬~ñæâó_x000B_A_x000F_LÏKNØ_x000C_A¬_x0017_c©_x0002__x0004_;Ê_x000C_Anâec_x0004_AÕ/ªM_x0011_b_x000C_A¬#¥Á_x001B__x000C_Aó­%ê/_x0004_A1à4~W_x0001__x000D_A§æ®áA_x0004_A_x0016_¥o×¯_x0004_AÞ._x001C_\öÃ_x000C_A_x0006_/ì_x0014__x0012__x0011__x000B_A^lrv_x000B_Am_x0010_Z'Á_x000B_AäÝO­k_x000D_A^HRãy_x0004_Aà_x0003_Â9_x000C_Ah¨K©_x0004_A¦ÿåK¹_x000B_Aòw_x001D_6~_x0012__x000C_Aa1õû_x0004_A$:_x0008_i+U_x000B_A6×_×{_x000C_AÓ	Ð9©_x0004_AÚú6£Òk_x000C_Aüù_x0002_Ù	AJ_x0019_ð_x000C_Åö_x000B_A_x0010_ZÜß_x000B_Aaù?§Ø_x0004_A	ÿF_x0004_A_x001A__x0005_&gt;_x000B_A{éá³+_x000B_A¾T°M_x000C_A*Ëaf|b_x000C_A_x0001__x0002_³÷ ÷_x0014__x0010__x000C_AyÀ«_x0005_pw_x000D_A]àíä;Ò_x0002_ARX¯tn_x000C_AJrÓ÷cÇ_x0002_AG)W_x001B_$_x0002_AÎ_x001D_m Øû	Aá.l}³Q_x000E_Aa¯ïéé1_x000B_Ad_x0008__x001B__"_x0002_A_x0005_f¿_x0007__x000B_A5_x000F_+Îrñ_x000B_Ap_x000E_éþ!_x0002_AaGÍÁ%_x0002_A¨_x0016_ºHç¹_x000B_AO	&lt;MÖ~_x000B_A¬EOP?_x000B_A_x0007_jÔK_x000D_Ad_x0014_&lt;1:_x000B_Aç²íóÃ_x000B_AÆ_x001F_(rî_x0002_AÀ_x0006_¯o¢	A©_x0008_3'9_x0002_Aq¬_x0011_à\:_x000B_AÎò_x0007_a_x0007_)_x000C_Au/½]ä_x0006__x000B_AkÂ_x000B__x001A_"\_x000B_A	_x0015_I9Æ_x000C_A_x000B_Î_x001C_ù¤_x0014__x000B_AÆm#¿ói_x000B_Ah¿ÑîS(_x0002_AaÙî3_x0001__x0003_Ã6_x000C_AN¯­äsc_x000C_A?U[_x000C_Außb;_x000D_AO_x0010_Z¤Ó¨_x000B_A&lt;l¨§§_x001E__x000C_AÜ)ÆD.J_x000C_A\ØFÞcQ_x000B_AþL³¼þ	A«y_x0019_ò_x000B_A¡_x0007_K¹_x000C__x000B_Aoz_x0014_;î_x0003_A[áý´'_x000C_Ap[PÈzÑ_x0003_A¹ñ&lt;ü^_x000C_A£ÎP¢J_x000C_A$e_x0004_	¯o_x0003_A@åÝ,_x000B_A_x001B_çLZ|_x000B_A_x001C_úýS\_x000D_A:ü»¤ml_x000B_AöÝ6FÑ¿_x000C_AcÀÃ_x000B_A7_x001B_ùæ½	Ab´ð°â_x0011__x0003_AíäaBO_x000B_AÍÊ´#_x000C_Aå	}_x0002_Þ_x0003_AQ_\&lt;_x001A_þ_x000B_Aû_2u*Q_x0003_A_x0018_cÿ7_x0003_A{U¨+ZY_x000B_A_x0001__x0003_ÁVÒ9_x0003_A ÆÜàTâ_x0003_A&lt;M_x0007__x0010_cþ_x0003_A,²4¶¸÷_x0003_AMFæ1ÖÌ_x0003_A½_x000E_/ù©_x0010__x000D_A|_x001B_È°hÎ_x0003_A_x0002_6ÿÚrÿ_x000B_Aô$mÙ§_x0007__x0003_A»||!Ú	A¤Nå_x0013__x0002__x000B_A(_x001D_è­aS_x000B_Aë¥£ùË_x000C_ACì þÃß	A&lt;IÆ©i_x000C_A_x000E_JÒ¯Î_x0003_A_x0001_7H_x0013__x0015_ß_x0003_A_x001B_ÎI_x000C_Aö_x001F_ôb¹_x0003_AGÿôÕ¢_x0003_A_x000B_:_x0018_ç_x0010__x000C_A_x0017_f¤±°_x0003_A/0"_x0012__x0018_î_x000B_AQ^_²ø¿_x0003_Ard&gt;Ï,_x000B_A:­(0_x000D_AìAOÆg_x0003_Ap7¿Ä	AÐXI¶£_x0003_A/"Ñ~C_x000B_A¶_x0012_ªÁrN_x000B_AÇgô_x0001__x0002__x0003_Î_x000B_AmSPÕ_x000D_AÈí3_x000C__x0010_³_x0002_ACØ¢¯e_x000E_A4M _x0018_¶Å_x0002_A}¹_x000E_ù·_x0002_AþAOÍã_x0002_AZjã&gt;[_x000C_AmË,!~_x000B_Ai¡Î:Å®_x000B_AÇÙ6nåÛ_x000B_A.àlÝLJ_x000D_A_x0010_$Øjë_x000C_AaD_x001A__x000C_.Ã_x000C_A*&gt;¦ùá;_x000C_AV_x000C_ÁÂëþ_x0002_A_x0010_GülV_x000B_A_x001F_Êm#ir_x000D_A_x000C__x001B_'/?_x0002_A_x001D_øHA¾_x0002_A úÚ_x0002_ANq¿·ºå_x000B_AD[à_x0011_à_x0018__x000C_A._x0008_öNÚ_x0002_A;PÂÁÐ	A¿5%¹_x0002_A¬kÐ_x0014_¯è_x0002_AWÄ;áÒ_x000C_A£|y_x000D_z_x000D_AY¿û_x001C_ò?_x000C_AðÈY_x0016_rØ_x000C_AÏ$?*t_x000B_A_x0001__x0002_4Zç_x000D_Vä_x0002_AÌõ+_x001B_õÊ_x0002_Aéû Z$Ô_x000B_AÁv­?_x0008__x000B_A_x000C_¹_x0015_V;Õ_x000C_Aë(["¹ú	Aæþe¯Þ__x000B_A±Y.*-Ó_x0002_AéSº_x001C__x000F__x000C_Aë_x000F_]kF_x0002_AmÅ_x0001__x001A__x0002_A_x0012_#yh@_x000B_ApT_x0001_#_x000B_AøNb,_x0014__x001C__x000C_A_x0006_ÏÉCÜ_x000C_A´º_x001E_h_x000B_Aþ_x0007_r×Kã_x000C_Aw÷óËõÐ_x0002_AkÚ¤Y_x000B_A_x0015_Wk´Å	A_x0013_b_x0018_1rp_x0002_A_x0012__x001A_Hà_x0001__x000B_Aâ@°ùäj_x000C_A½ì5Õ"5_x000B_A6._x0014_ïÙ_x0002_Am&lt;ë,/j_x000C_AzV-9_x0007_°_x000B_A£­êæ_x000C_AÅ_x0011_ T_x001D__x000C_AÆ\æ¢Ù	_x0002_A&amp;l(8_x001C_z_x000C_ASÏ(_x0001__x0002_Y_x001D__x000B_A`iMô__x000B_Aé #³S£	A%Qëí®°_x000B_A,9yÂÉý_x000B_AU_x0016_uûV+_x000C_A&amp;W_x001C_=è_x0002_Abãº_x0008_&amp;_x000B_Að_x001D_Øþ_x001A__x0002_A_x0004_[3-	c_x000B_A:ÏRäô_x000D_A_x001E_ÁÆëkÖ_x0002_AëÿmÁ_x000C_AÇPì_x0008_*_x000B_A_x0016_Ç_x000C_¸;W_x000B_Aï©xòAé_x000C_AÍ_x0002_öoïs_x000B_AgÏ_x0005_lT#_x0002_AtW.Q` _x000B_A¾R&gt;êó_x0002_Au	¶j'	_x000B_AWîáþ[_x000C_AånÇý~v_x0002_A¯?¨­_x000D__x0002_Aµ_x0016__x0017_ù1_x0002_A_x000B_W_x0013_EÆ_x000B_AÇ­¯§_x0002_AÖÆ¼_x000C_Aâ;kLY_x0005__x000C_Aù_x0014_rC±_x000B_A¢_~Ê× _x0002_A_x0017_ûÇ{_x0002_A_x0002__x0003__x0016_Ú_x0007_³g»_x000B_A(-»3}÷_x000B_AP¨Y83:_x000C_Aõ«Þù._x0003_AÀ_x001E_ÀQ°_x0003_Aâî_x0005_aV_x000B_AkÑN´_x000C_Añ«Ør_x001D_L_x000E_AÃ)_x0001_)G_x000B_AËêny_x0016_â_x0003_A%aU_x000B_b_x000B_A_x001A_í_x0015_P_x0003__x0003_AÒdB|_x000C_A{¥U§o²_x0003_Aj_x001D_)N±	A³Ï_x000E_²-A_x000B_AýIªÈZ_x000C_A¸O½[_x000B_AÓ%:_x0004__x0003__x0003_A´*ChûÝ_x000C_Aá{²æiA_x000B_AÇkÑ_x001E_\_x0003_AèNàE9_x0003_AðQ_x0011__x0008_V§_x0003_A§;% Uç	AÈï?!ñ_x000B_Ai_x0011__x0008__x0012_à_x0003_AF§³îs_x0019__x000B_A»g¨F(Ñ_x000B_A7»æ_x0008__x0013__x000B__x0003_AB1]í_x0003_AÁý_x0001__x0002_P_x000B_A`mí°Û·_x0002_Aò^bÎ½_x0002_AÂ_x0019_tïËI_x000C_A"ßeêø_x0002_ACr!}ù_x0002_A¸ªüt$_x0002_A_x001D__x0017_Î (Y_x000D_A_x0004_h"Ë	AðµStòî_x000B_Ax8,­1V_x0002_AW_x0018_§_x0018__¸	AÓYÒFº2_x0002_A¦ÍQ_x0007__x000D_Aeu@_x0001_¤_x0010__x0002_AÐpïqv_x0018__x000B_AG_x000E_º6_x000B_AKV=uz_x000C_AÊ_x0007_B£Há	AÈc_x0014__x0001_N_x0002_Aµ_x0013__x0008_îÌ_x000B_A@ðï]¨_x000B_AôgR#3Ç_x000C_AÄ_x0007_5JN¢_x000B_A©ÿð_x0014__x001B_â	A_x001E__x0014_â.æ]_x000D_A¶_x0006_ZúAÅ_x0002_A¾«3¾ÿL_x0002_Aµ9TðlR_x000B_AÞ«å`È?_x000B_Aþ¾Æ1&gt;7_x000B_AOËéUM_x000D_A_x0001__x0006_Ý¾A½_x0010__x0008__x000B_Aú_x0014___x0003__x000B_A_x000E_ùiõf5_x000B_An¸/Üá_x0001__x000D_AÚ´	Tc_x000B_Aô"â_x001F_n_x0006__x000C_A_x001F_k_x001A_("È_x000B_A_x000C_½_x000D_5!_x0005__x000B_A,rm*\n_x0006_A¾¶jF_x000C_AÁrÝËA_x000B_A_x0013_$ÊÚ_x000C_AýÚTÛm_x000B_A_x0006_4xui_x000E_A_x0004_ài]_x000C_A×ÑSs;_x000B_Ap3b"Â_x000B_Aa¼³_x0005__x0006_Ac%`?ì_x000C_AÂÐÆ_x0005_D_x0006_A¨éô_x000F_Eð_x0006_Avß¨·_x000D_ArÍ¢¶8_x000C_Avm¿«,_x000B_A_x0001_&lt;±ÏÜ_x000B_A)&lt;¬h_x001E__x000B_A_x000E_KUàJþ_x0006_A-H)þ¡_x000B_Aóyè'×_x000B_A+)màÈ_x0006_A_x0003_³E'ç_x0006_A_x0002_j©_x0001__x0002_ÀÑ_x0002_Aü½"U@+_x000B_AÜû'l8_x0002_AðP·»_x000B_A1_x001A_^{1_x000B_A~vu½_x000B_A_x0010_:vÙ³_x000C_AZ$¥óÒ_x0002_A] Û.i_x000C_A_x000C_ïVÓæA_x000B_Aþª_x0006__x000C__x000D_APkè¿ÛN_x000B_Aá_x001D__x0016_o_x001C_í_x0002_A¨ªÊ¬_x000C_A"]Gãß_x000C_A/_x0019_09	_x001A__x000D_ADfß\]ª_x000C_AÑ´_Pj_x000D_A¡^_x001F_+_x001E_é_x0002_Að^ÃSiP_x0002_A3_x0016_wÐbú_x0002_AÅ2nÖG_x0002_AHEíê4¶_x0002_Aç_x0017_Ð_x000C_±_x0002_A¡_x0013__x0011_Ã_x0002_Aì9®7ê_x000B_A&lt;_x0010_Wºê	A©&gt;lïNÍ	AôH+K_x000B_AÐ@)"+_x000D_AÑgçâ¦G_x000C_A~£_x0008_¢¥_x000B_A_x0001__x0008_Mw¬Ä&amp;_x0008_A_x0003_Ä_x000B_A,kexq_x0008_A-g_x0004_Ý_x0016_"_x0008_ARßÉ_x0003__x000C_A[CèNÑ	A+Ü(ÎÒ	A·ÌQ_x000F_ïh_x000D_Ad¯?NÔ_x000B_A|_x0006_h_¡û_x000C_Azi·_x0001_(¨_x0008_AÒiÐ?h¨_x000D_A@þÌ_x000D_A{S½­ÊÀ_x000B_Aûß0Né_x000D_A_x000B_	ßì Â_x000B_AÎ_x0018_¼Àxæ_x000B_A$)_x0005_¯_x000E_A5³­ÁÔ	Aßj]­_x0008_A_x000F__x000E_®6Z_x0008_AÚò_x0008_A¾_x001A_*ÆÁã_x000B_AÊ«Nx_x0013__x000B_Aì7É_x0008_AQÅ_x0007_}ô	AfrÑ_x0002_ø_x000C_Am@ yÇ_x000B_A_x0005_í5x3²_x000B_A[_x0001_¡_x0008_Aoñ_x0011_ ÑÏ	A²%þÌ_x0002__x0004__x0004__x0010__x000B_AÄ¿Ú_x0017__x000D_A¢´_x001E_?_x000D_Aå _x001D_uáÇ	AC-Å_x0001_¼ë_x000B_Aî4ßEûZ_x000C_A¸N&gt;³_x0001__x0004_AÂX,´!_x0014__x000B_AK®¯*Ð¹_x000C_Au¤¾K×_x000D_AKâê·_x000C_A_x0004_c$ï	AiFï³(Î	A9_x0007_(è]_x000B_A]áH@_x000D_A_x0017_ã®_x000D_A_x0003_©Bvq_x000B_A.7µ_x000D_ZÝ	AÂJÂç@ù_x0004_Aº_x0016_®GE_x000B_A07:#úø_x000B_A¡MÕÔ_x000B_Ac-ra_x000C_AÇÓ_x001C_kµq_x0004_A8Yç ._x0004_A¡-RÝÅÑ_x000D_A~¡Dó_x000C_AB=ÝØ_x000B_A ¸®£r_x000B_A_x0007_«Ö_x0008_£_x000B_AM_x0018_ê½¬¹_x0004_AºªR_x001B_DÉ_x000C_A_x0004__x0006_É80#É_x000F__x000D_AeÜ;_x0012__x000B_A_x0002__x001A_dd_x000D_A_x000F_*$\ 8_x000D_AÂ_x0001__x000F__x0015_­_x000B_A_x0004_9'ø¶z_x000E_Aðä}Ã_x0006_A(øÜ_x0005__x000D_A_x0011_×%~ÎG_x0006_A6²_x0006_pÃ	AÃA8 _x0006_AÓ_x001A_ªü¶_x0006_A2òCrR_x000D_Au_x001D_*_x000C_Axo.$_x0006_Aý_x000B_]ãW_x000B_AõÑÕ¥¼	Ao_x0003__x0003__x0005_M&lt;_x0006_AfÀÐ8Ô_x000C_A!nå£è_x000B_AÃ_x000E_:¦ýé_x000B_AE8¹à_x000C_A~¢_x0012_Âï¾_x000D_ADü#¯HH_x0006_A&amp;B`DÐ_x0006_A¦0SÍ³Ì_x0006_A6ú_x0005_ägM_x000C_A_x0010_B_x0006_ÌÕ_x0019__x000B_A#ÿ¤|2:_x000B_AvgÕ6[_x000B_A,g_x0002_ª_x0006_AìÈÔ_x0007__x0002__x0004_ûð_x000D_A)_x0012_cóÇì_x000D_A^·äÌ _x000C_A¬_x0012__x000F_#¾"_x000B_Agàõ±«_x000B_A2Z_x0004_$7±_x000C_AÛæ¾eá_x000B_Aò\°áZ_x000B_AO¦lÅP¿_x000B_A8]F_x0006__x0002__x000D_A3Uð(V_x0004_AAY«Í­_x000B_AÛÄdd_x000B_A¹ÍÐOò_x000B_AL_x001F_6&lt;·5_x000B_A­9+sä×_x000B_AqÝ¥Ì	AÃö»¾o_x001C__x0004_A¶nðÚ6î_x000C_AMgæ_x0001_4+_x000F_AD_x000D_ èI¹_x000C_A_x0018_T¶5Q_x0004_AüÎÅÈ)_x000B_A_x0011_1B_x000B_A_x001B_Q%uº_x000B_A~ª.	l½_x000C_A$t -_x0003_è	A[þ_x001A_9ª_x000B_A1V_x0019_]w_x0004_AkOÃLÂ_x000F__x000B_A	¦Óíã_x0004_A_x0008_½6_x000B_l_x0017__x000C_A_x0002__x0003_;ùUUÅ-_x000D_A&gt;¬Ðª (_x000C_Ae!X_x000D_n_x000C_ALEº­ô_x0003_A_x000E_¿Ö·)v_x000C_A££CA¼Þ_x000B_Ao)®o_x000B_Al¦|%_x001A__x000B_AÃI%[_x000B_AyhÀ½Ë_x000B_A£_x0017_w'+ú	AÛØ®á[_x0002__x000B_AÃÞ__x0003_A?ËUñC0_x000C_A¢Õ;øÞ_x000D_ADó_x000F_ù8ö_x0003_AÜ(_x0011_J1_x0003_AîÙõg\_x0003_A¡±ñ³ÀÓ_x0003_Aøp_x0019_kë_x0015__x000B_AXÝX_x0015__x001A_Ð_x0003_A¦më°Þö_x0003_A;ÍÓO_x001D_Ü_x000B_AÙúí$ã_x0003_A©)å¤³_x000C_A`_x0003__[?¸_x000B_AÚhàóO_x0003_A¡P_x0010_$]÷_x0003_A_x0017_CÍï_x0013_ã_x000B_Aà_x0011_û_x0006__x000B_A«ý,¼g_x000D_AE_x0001__x0003__x0004_®4_x0004_AØ_x0002__x0015_W$_x0006__x0004_AöÓR_x0019_à_x000B_AfðÛ|@ç_x000B_AßCÆ"_x000C_A·´ã¸Z8_x0004_A$_x001A_;x_x0004_A_x0019_c_x0011_-ÿ_x0016__x000C_AòP¦µï_x000B_A2_x0004_Ä§Te_x0004_Azìð-_x0004_A¶b_x0010_ýÍ	AaQf_x001C_[R_x0004_A×¸ààL6_x0004_AÃ¦|~÷_x000B_A±_x001A_Ò1¿_x001B__x000B_Ab(üi_x0006_A_x0004_AÒèEk!_x000B_Añ"«w/._x0004_A&gt;h]t/»_x0004_A!üæùç_x000C_A0°D_x001E__x000B_A£_x0006_ $+S_x0004_AìI_x001E_×ý_x0004_Aäa¡ßS_x000B_Aky¾¶|_x0001__x000B_A¶°k_x0015_6_x000B_AÈá_x001D__x0007__x000C_A5¼ÚÅ,L_x0004_A¡³Yäy_x000B_AýøÎf&lt;½_x0004_A+B_x001F_èÓ%_x000C_A_x0002__x0003_)±E~_x000B_AÁ÷_x001A_+Ñ_x000D_A²8ÕÂ.__x000D_Aó_x000B_FôÐ_x0008__x000C_AI|°ÂjV_x000C_Aj^&amp;_x0004__x0011__x0018__x000C_A:Yú&amp;_x0013__x000B__x000D_A_x000B_Gf²«_x000B_Að«}_x0015_ò_x0003__x000C_AÄ÷)ì_x0019_¤_x000D_A_x0014_FI±_x000C_AÖÀÖ_x0008_H_x000D_A_x0003__x001D_ik^_x000C_Aá/ø$ge_x000C_A	¸â_x0002_±í_x000C_A #wK|º_x000D_A _x0008_y_x0012_ì¤_x000D_AÑd5¨ôÝ_x000B_A_x000C_F]­õ9_x000E_A_x001D_ôuøâ_x000B_A2»Ñ±Ç¥_x000C_AK¥Dù5c_x000C_AÇN_x0001_X_x000B_Ae÷å_x0006__x000B_A2!`_x0002_5Â_x000C_A_x000C_XlÙý¸_x000F_A=ä9Æ_9_x000C_A-mEÖAo_x000C_A	_x000F_.µ~½_x000F_A:s¢a_x001F_ _x000D_AÓtZ _x000E_AÀjd_x0007__x0013__x0014_+_x000E_A_x0008_÷sê_x0002__x000D_A|	1/ý_x000C_AÖÜèÇÄÜ_x000D_Apíx\_x0011__x000D_A{Õ«Û_x0001_»_x000B_A_x0007_ê¸¾_x0013__x0017__x000F_Ae:_x000B_l_x000D_A_x000C_sûr_x000E__x000C_A5W·,à_x000B_Aø;C!x_x0004__x000C_Ayº¦¯°_x000F_Aôu±_x000C_öµ_x000B_A_x000D_Iýç_x0010_´_x000D_Ai0_x0018_-Å_x000B_AÖ_x001A_ÉÛpí_x000B_A_x0011_c¬GÍx_x000E_A¨_x0003_Ä_x001A_¯_x000C_AoÚ`/`_x000C_A²µA{0_x000E_AO}òLç_x000B_A_x0001_qc_x0006_¹3_x000C_AcúîÂ³â_x000E_A_x0001__x0010__x0013__x0013__x0002__x0010__x0013__x0013__x0003__x0010__x0013__x0013__x0004__x0010__x0013__x0013__x0005__x0010__x0013__x0013__x0006__x0010__x0013__x0013__x0007__x0010__x0013__x0013__x0008__x0010__x0013__x0013_	_x0010__x0013__x0013__x0014__x0010__x0013__x0013__x000B__x0010__x0013__x0013__x000C__x0010__x0013__x0013__x000D__x0010__x0013__x0013__x000E__x0010__x0013__x0013__x000F__x0010__x0013__x0013__x0010__x0010__x0013__x0013__x0011__x0010__x0013__x0013__x0012__x0010__x0013__x0013__x0001__x0002__x0013__x0010__x0001__x0001__x0014__x0010__x0001__x0001__x0015__x0010__x0001__x0001__x0016__x0010__x0001__x0001__x0017__x0010__x0001__x0001__x0018__x0010__x0001__x0001__x0019__x0010__x0001__x0001__x001A__x0010__x0001__x0001__x001B__x0010__x0001__x0001__x001C__x0010__x0001__x0001__x001D__x0010__x0001__x0001__x001E__x0010__x0001__x0001__x001F__x0010__x0001__x0001_ _x0010__x0001__x0001_!_x0010__x0001__x0001_"_x0010__x0001__x0001_#_x0010__x0001__x0001_$_x0010__x0001__x0001_%_x0010__x0001__x0001_&amp;_x0010__x0001__x0001_'_x0010__x0001__x0001_(_x0010__x0001__x0001_)_x0010__x0001__x0001_*_x0010__x0001__x0001_+_x0010__x0001__x0001_,_x0010__x0001__x0001_-_x0010__x0001__x0001_._x0010__x0001__x0001_/_x0010__x0001__x0001_0_x0010__x0001__x0001_1_x0010__x0001__x0001_2_x0010__x0001__x0001_3_x0010__x0001__x0001_4_x0010__x0001__x0001_5_x0010__x0001__x0001_6_x0010__x0001__x0001_7_x0010__x0001__x0001_8_x0010__x0001__x0001_9_x0010__x0001__x0001_:_x0010__x0001__x0001_;_x0010__x0001__x0001_&lt;_x0010__x0001__x0001_=_x0010__x0001__x0001_&gt;_x0010__x0001__x0001_?_x0010__x0001__x0001_@_x0010__x0001__x0001_A_x0010__x0001__x0001_B_x0010__x0001__x0001_C_x0010__x0001__x0001_D_x0010__x0001__x0001_E_x0010__x0001__x0001_F_x0010__x0001__x0001_G_x0010__x0001__x0001_H_x0010__x0001__x0001_I_x0010__x0001__x0001_J_x0010__x0001__x0001_K_x0010__x0001__x0001_L_x0010__x0001__x0001_M_x0010__x0001__x0001_N_x0010__x0001__x0001_O_x0010__x0001__x0001_P_x0010__x0001__x0001_Q_x0010__x0001__x0001__x0001__x0002_R_x0010__x0001__x0001_S_x0010__x0001__x0001_T_x0010__x0001__x0001_U_x0010__x0001__x0001_V_x0010__x0001__x0001_W_x0010__x0001__x0001_X_x0010__x0001__x0001_Y_x0010__x0001__x0001_Z_x0010__x0001__x0001_[_x0010__x0001__x0001_\_x0010__x0001__x0001_]_x0010__x0001__x0001_^_x0010__x0001__x0001___x0010__x0001__x0001_`_x0010__x0001__x0001_a_x0010__x0001__x0001_b_x0010__x0001__x0001_c_x0010__x0001__x0001_d_x0010__x0001__x0001_e_x0010__x0001__x0001_f_x0010__x0001__x0001_g_x0010__x0001__x0001_h_x0010__x0001__x0001_i_x0010__x0001__x0001_j_x0010__x0001__x0001_k_x0010__x0001__x0001_l_x0010__x0001__x0001_m_x0010__x0001__x0001_n_x0010__x0001__x0001_o_x0010__x0001__x0001_p_x0010__x0001__x0001_q_x0010__x0001__x0001_r_x0010__x0001__x0001_s_x0010__x0001__x0001_u_x0010__x0001__x0001_ýÿÿÿv_x0010__x0001__x0001_w_x0010__x0001__x0001_x_x0010__x0001__x0001_y_x0010__x0001__x0001_z_x0010__x0001__x0001_{_x0010__x0001__x0001_|_x0010__x0001__x0001_}_x0010__x0001__x0001_~_x0010__x0001__x0001__x0010__x0001__x0001__x0010__x0001__x0001_0_x0007_^(ð_x000D_AÒvëß,í_x000E_A_x0001_ßK_x0006_¬+_x000D_AéÑå´_x0007_Æ_x000C_A_x0016_ñ_x0016_Ö_x000B_AàHt_x0001_ã_x000C_AÏ_x0019__x0017__x0002_³_x000B_Aº_x001E_ªíÅ5_x000C_A_x0005__x0006_}í¼=í_x000C_A0óUÜÞB_x000C_A­_x0001_G_Ò;_x000E_A_x0006_ÖKîP_x000E_AõáýI%Q_x000C_Aâ_x0010_3¯Þ@_x000C_AÅx¿ö´_x000C_Aíåæ*6%_x000D_A1¢jo­_x000B_A_x001B_Gonø¥_x000E_AØZ/ôÛ_x000B_AH$¹_x000C_A§_x0008_¦*_x000B_Aõ7Ev4Æ_x000B_Aþ_x000B_VG5d_x000D_AÇe_x0011__x0003_ªD_x000D_A¿½_x000F_á_x000B_App_x001F__x001B_-#_x000C_AûÅ,V_x001D__x000C_AÁýaù°þ_x000C_AS¥mí_x000C_Aäs_x0016_k_x000E_A_x0004_ª@_x000E_b_x000B_AÈæ_x0007_×_x000E_A_x0013_Þù_x000E__x000C_Aò?&lt;_x0002_ó_x000C_A_x0017_äÞ_x0001_!_x000E__x000D_Aë¨R(K_x000C_A`B_x001D_ö_x000D_A÷_x0005_ezÚ_x000C_AÍî²²¾4_x000C_A¦=À[_x0002__x0006_P~_x000B_An 9[7_x000D_A;½ßv_x0015_Ø_x000B_A}8ô_x0002_,_x0006__x000D_AÖÂ]×3_x000E_A³ð½©o_x0005__x000E_AÑiP_x0001__x000E_A¤dÂ_x0016_µÆ_x000B_As_x001A_ª:½_x000C_A_x0011_¸_x000D__x0007_N_x000C_AMÏ±W_x000C_A:ÃÚ×¸+_x000C_ACSt+_x0015__x000E_Ankú=)%_x000B_AñðWÑØý_x000B_A6cazý_x000C_A`ÎO_x000F_×P_x000C_A.Çoá_x000B_A_x0006_j_x000D_ü®G_x000F_AQ_x0002_GªLS_x000E_ApËúÆn_x000D_A+g_x0002_Õ_x000D_A¯@I!ÌÂ_x000E_A¿&amp;öÖG_x000D_A¼FCøUÙ_x000B_A: õøÇ_x000F_AÏ][ï½_x000C_A÷á}_x000E_A!´_x0019_½"_x0004__x000E_AZú¨²_x000C__x000C_Asã_x0003_	Z¨_x000B_AÁâ_x000F_pë_x000C_A_x0001__x0005_m¤¸_x0014_Û_x000B_ADIÐj±w_x000E_Aá,b_x0016_Ç_x000E__x000B_AÞ_x0007_C_x000C_A®êZ3ö_x000C_Aj×_x0003_µ)T_x000C_Aª£÷VÙ}_x000C_A_x0018_3kTÄ_x000C_A_x0002_!Ídk@_x000C_AÐ~p]î_x000D_AV¶(ð_x000E_A¯Ë~÷öT_x000E_A?3W¢|Y_x000B_Aâ8zå³_x000C_A ò_x0002_Ab_x000D_AI_x001E_D¤_x001E__x000C_Av;ÝÛ÷_x000D_A_x0019_Å_x0018_;n_x000B_AÉ_oB_x000C_A0+A·²X_x000E_A#Tª_x000D_Ar_x0005__Ö´_x0006__x000B_AÅ+7]g_x000B_A3u_x0008_6_x000E_A¥_x0018_Ûohï_x000C_AÈkWBÌä_x000C_A1z_x001B__x000D_A¼?èà_x000D_Añ%_x0019_í_x000F_A¯_x001E_&lt;­D_x000E_Aï8_x0004_¿_x000D_Añ^¼_x0001__x0002__x000D_Á_x000C_AfS/_x0013_A_x000C_AóMX+_x000E_A¯¶_°w_x000D_AéT_x000E_pk}_x000C_AOYÀø_x000C_Aÿ9¨j5_x000E__x000C_AªBuÌ5û_x000B_A_x0004_f6&lt;z_x000B_A¡ÝEÜù_x000C_Atº{íñ_x000B_A_x0008_v9_x0017_¬y_x000E_A	¾u ñ_x000B_A_x0019__x0001_²b7_x000D_A©ò¼Y1_x000B_Aþ´¸Á_x001B__x0002__x000B_A@_x0019_UI°Ï_x000C_A_x0013_?Î¸¼Z_x000C_A+gÄ§Ê_x000C_AÇ_x001C_¯ýV_x000C_AÎ¸·Ý_x000B_A}d_x0005_¾å^_x000C_A1Ã/9ç._x000E_AX¸1w^p_x000C_A6_x001F_yïq_x000B_AúÅ´ð_x0002_AÐLßä_x001F_Ö_x000C_A¤h_x000D_Lv_x000E_APÍjÅ®B_x000D_AÖ.ã'tO_x000E_Az_x001B_é·I_x000B_Aà¦æ²*_x000D_A_x0001__x0002_©ü-h_x000D_A|_x000D__x0002_-ß:_x000D_AÊ§Ö_x000B__x000C_Ax_x0002_8&gt;ø_x0012__x000C_A^K_x000B_Ð÷L_x000C_Aò\NP?_x000D_A¦ó~j._x000C_A_x001F_ì:©Î_x000C_A_x0019_à[6ä_x0001__x000D_A¾Äa×DÉ_x000D_Azvè	_x000C_A¬xXoW_x000D_A^ÝÔÊ_x0005_P_x000C_AÙµ½×_x001E__x000B_A,õØn_x000B_ASÑ(ni»_x000B_A±é_x000C_=_x0007__x0014__x000D_A%ç´Nºâ_x000C_Aýòw½èª_x000C_AÓz_x001B_c'ç_x000C_AV(_x0015__x0013__x000B_AëháJ_x000D_A0XÖ_x0012_0_x000B_AUåÎ÷_x001A_8_x000D_A|	g-m_x000D_AGÕ_x001F_-ZÍ_x000B_A©_x0012_ðØi_x000C_AYn²(Î_x000B_ABã'§_x0013_u_x000E_AW©È¥Ý_x000C_A)_x000B_ö+12_x000C_A`ù¯_x0003__x0004_Dï_x000B_A&lt;A_x001D_W_x0018_Y_x000C_AÒ=_x0007_d_x001B__x0005__x000E_AyïaÜ÷_x000B_A_x001F_4&lt;3kx_x000D_Avâ$-À_x000C_Aý_x001D_T@l_x0003__x000E_A¸Da±_x000F_Aø_x0002_í._x000C_A¹ª5û¥Y_x000E_AN±"ìàó_x000B_Aæ5Ù¾_x000C_AÁ°Ñ_x0007__x001E_¦_x000C_A±P_x0001_C_x001D__x000B_A_x0015_ñeHB-_x000D_AE&amp;YðtP_x000C_A_x0016__x0004__x0017_zàj_x000D_A_x0016__x000D_³ÇV_x000D_Aèç3ê_x001E_*_x000C_AÏ­ü7_x0007_¼_x000C_A´û¡XJp_x000D_A'1m_x0017_£_x000E_AcUýj6_x000D_AK1FÍ_x0003__x0008__x000E_A_x000F_t.Yýk_x000C_A¢Ãv2v_x000B_A)º_x0013_uÛ*_x000B_A¢òã×mz_x000E_Ab_x0001_z÷«d_x000C_AqÕ"W_x000B_A_x0002_/íb_x000B_AÀ_x0011_½êÆ_x000C_A_x0001__x0002_ÛD#áÀ_x000D_AÈñÙ_x001E_·_x000E_A_x0007_ axï_x000D_AÁ&amp;Hé _x000C_Aá¥ì­_x0001_³_x000C_AlÜÎ_x000B_A_x0008_®R_x001D_Ö_x000D_A÷]ÔµÙï_x000B_AÃ×_x0004_4/_x000D_A_x0019_¯ÙÕ_x0017_Ë_x000B_Aº¶_x0007_ó_x000B_A._x0002_ò_x0019_¨_x000D_A_x000D_Ø$EÊ9_x000D_Af_x000C_òP-]_x000D_Aü_x0011_pÍòÍ_x000D_Aº3²?Ý_x000E__x000D_A"Âá_x000C_Aj_x0015_®Q_x001F_ï_x000C_A[bò/¡_x000E_Ab_x001C_"V^_x000F_AÎ»Ö')_x000C_A¼÷_x0012_°j_x000C_AV9&gt;_x0019__x000E_Apß[Ë3"_x000E_A0_x0007_ùî¯_x000D_A¢âÏ_x0004_"_x000B_AZÞu·R_x000F_A^(¢§d_x000E_A¯Öà¼8`_x000D_A'¿ÏXÍú_x000D_AîH_x0013__x0007_÷_x000C_AÈ_x0007_ãb_x0002__x0003_È¤_x000D_A£ïÖ§PD_x000B_AØZ¬bz_x000B_A_x0013_X9íM_x000B_A¶ñÄË?_x000C_A¿ a2_x001B__x000C_AÎ8xH_x000C_A_x001B__x0004_M¶Ä6_x000F_A_x000D_.M_x000D_Aæi_x000E_²KÖ_x000B_AA0_x0002_xò_x000B_A­_x0014_[$%»_x000C_A_x0005_[36u_x000D_A,¾#h_x000B_A_x0016_äÚj	G_x000C_A_x0016_ë9_x001F_4Ð_x000D_A!_x0008_Dgè_x000C_AÞTL)z_x000C_Af_x0001__x0011_×_x001F_'_x000C_A*_x000C_'è_x000D_A·oÈÝ_x0004__x000D_A_x001E_Ö-_x000B_Azã8Ì_x000B_A|õ"_x000F_=I_x000C_AY_x0010_Ü_P_x000C_AÙd*_x001C_ g_x000C_A7_x001C_`%_x000C_"_x000C_A_x0016_u´|_x000D_Aâ¤+³Ú_x000D_AHHÖ©ñ_x000C_A¦µýt½_x000C_AÓÂ¦Z_x0011__x0010__x000C_A_x0003__x0006_ÚuÑ¬_x0012__x000D_AÐ&lt;ôÿàS_x000D_Al¹ÑZ¹¹_x000D_AÐPÄPÍ_x000C_A;ÜU¨_x000B_A¦ÅfmcÍ_x000D_A7_x000C_ê197_x000C_A á£Æ_x0008_¼_x000D_A_x0015_Èx³¬_x000B_Ai¾¡(0_x000D_A÷%ùÄU_x000F_A²{^5_x0010_·_x000C_ALID¡i_x000B_A_x001F_ÏË§Þ_x000D_A_x0004_¦_x000D_&lt;lú_x000C_A7.)?´_x000B_AØ_x0002__x0018_d©¹_x000C_AüûtBÛ1_x000C_AÞ6ë+_x000C_A_x0014_j®ã²Z_x000D_AXlðQî_x000C_AjÞ_x0019_ÁÏ[_x000D_A\GÏühM_x000E_An_x0016__x001A_7q_x000F_Aõ_x0003_éxø_x000B_A	éë_x000C_A)_x000F__x0001_.fÂ_x000C_A_x000D_OdÌ¾C_x000B_A®_x0005_ë_x000B_A"i]_x001D_¦_x000B_A¼Ø¢A_x001C_Ì_x000C_AMºL"_x0003__x0004_Ø2_x000C_AB_x0001_¤73_x000E_AgÏ¤¢ ß_x000C_AzG~_x001A_d_x000B_Aw%i_x000B_Ajû7ü5Ê_x000B_Av;(v»_x000C_AYI_x001C_¸GN_x000E_AWbÉ3_x000D_A"SÔ{[_x000D_AÇK¡+ÝL_x000B_A:ØÜþ°_x000C_Ag,d_x0013_ç_x001D__x000B_AhÄÐ¼_¼_x000C_A_x0004_ý  ®_x000B_AoÜ«\ÆÅ_x000C_A[3£_x0002_û_x0019__x000D_AjyvÑ_x001A__x000C_Aã|J~_x0008__x000B_AÑÑ P$_x000F_AvÓ_x0008_uT_x000C_A$­_x0006__x0017_9_x0010_A§¹áòt_x000E_Ao]_x0017_Èð_x000D_AÔP¿L9*_x000D_A_x0004_'_x0017_×_x0007_ù_x000C_A_x000E_ _x000F_Ùß_x0010__x000D_A_x001D__x000E_Î·R_x000E_AáàÜ_x0014_%_x000C_AZÐ	ú.__x000C_AX_x0005__x001E_uA_x000E_AØ¯Iß_x0012__x000C_A_x0001__x0005_íâùkÝe_x000D_AÂGO_x0003_]È_x000C_A¢°M°úë_x000D_A&gt;,]_x0003__x000C_Af«ýØ­ï_x000C_AÈÖ2*Î_x000B_A%__x001E_IÇ)_x000D_Ap,\G(F_x000D_AmÐrYb³_x000C_Aì[üÀZ|_x000E_AAzt_x000E_G_x000B_AER_x0004__x001F__x000D_A_x000F_D_x000C__x0019_x_x000B_ARI!á_x000B_A_x0014_ì] â_x000C__x000F_A®_x000F__x000B_Ú=_x000D_A2ÞGË'_x000D_AMbÞ³9_x001A__x000C_A_x001C_Ú"øPh_x000C_Ai_x000D__x0006_s_x0010__x000D_A@·_x0019_Ò2_x000D_AÁáNÞ'_x000B_A:2_x0018__x001E_8_x000D_A9æ±èG_x0008__x000C_AnvújZ-_x000E_Aü¥mè_x000C_AtVó¾¤æ_x0005_AÉÊv_x000D_AT;Vö*_x000D_A_x0008_{à¯W_x0002__x000F_AåP³Î _x000B_AO\__x0002__x0003_8Ë_x000D_Aª_x000B_­=Ñ_x000B_AçT5Ù_x001B_T_x000B_A_x000C_+§Oe?_x000D_AÎëCVÚË_x000B_A_x0010_úó_x0019__x0004_ã_x000B_AI_x0011_ª¼&gt;_x000E_Aâz_x001C_~_x001F__x000C_A¼×\Ï§N_x000F_AÒBYyÈe_x000B_A#û7_x001D_a_x000C_A_x0018_·Ö_x000C_A¾îÍ9Ù_x000C_AÚ³{vþ_x0008__x000E_AÉÑ¸|_x000D_A_x0018_M´^_x000F_AY*®jüÓ_x000C_A_x0002_÷HG_x0003_ø_x000C_A=í'R÷_x000B_AP_x000E_¸´vA_x000C_AÖ_x0001_åÛ°Â_x000B_AçÕPéô_x000B_A«6&gt;ZY_x000C_A_x0008_ry¶_x000C__x000D_AH__x000B_AV;wù@_x000B_AÐ_x001E_[_x000E_#_x000C_Ay6?¦^©_x000B_AbG$Th&lt;_x000B_A7M%_x0016__x000E_A¬_x001A_Ê»P_x000D_AVtúoë*_x000E_A_x0002__x0003__x0002__x001C__x0001__x0004_Âú_x000C_A6ò*_x0016_Ç\_x000C_A53_x0012_QK?_x000C_AùY{_x001F_®³_x000D_A-6¨w0Ç_x000C_A0eÛ¢6w_x000E_AÈÉq"î,_x000B_AbÓùeÊ_x000D_AaI¬`¡­_x000D_A÷nWÉÕN_x000B_A_x0016_ñãòûu_x000B_AÒ&gt;_x0011_Ô¸Ú_x000B_A ù_x0001_Ó_x000B_A^__x0011_AL_x000D_Ah_x001E_þpu_x0018__x000E_A?ËUË_x0013_z_x000C_AÜg*!_x0017__x000C_A{¤V2/_x000D_A|tÄÂ_x000C_AíyÞíÓ_x000D_A¸ÕÀCø_x000C_Aà¨À ¯_x000B_A}môS¿_x000B_AZÇ µÎT_x000C_A1rï²_x000D_A_x001E_ßxVv_x000D_A%´_x0012_cþb_x000C_Açäéhä_x000F__x000C_Aþ_x0011_¯º_x0003__x000E_Aj_x0012_ÉYj£_x000C_AîðèHØV_x000B_Ah!+¹_x0001__x0002_íÜ_x000B_AÏØ§"_x000D_Ac_x0005__x000D_K-_x000D_Aajÿ£J_x000B_AùÁV_x000C_­_x000F_AÏXñ?1b_x000D_AÄä³R_x000B_A­ú_x000F_x½_x000B_A³lEx_x000C_A2_x0014_4xÆÔ_x000D_Ar²ÀPëÌ_x000B_A4_x0018_ÃÉ_x0003__x000D_ArÎ¿?¿¹_x000C_A|_x0013_]_x0018_5_x000C_Aä0s¬\_x000B_Atß_x0005_Ãs_x000B_ASÌ¦§¦_x000B_A|_x001E__x0012_Gö_x000B_A&amp;_x000C_4N¡_x000B_AÀÕáG_x000F_AÝ	IÀV_x000C_Aàâm|r8_x000B_A½y_x001E_fÂí_x000B_Ag(½á_x0012_}_x000B_A¸)NNËx_x000C_Aoö`bur_x000B_A¶ó&amp;U¢ô_x000C_AT7o+P4_x000B_Aä@ýQ!7_x000E_AÀ¨_x000B_yðÌ_x000C_Axÿ7r7¤_x000C_AëýxÏd_x000B_A_x0002__x0003__x001E_EH_x0010__x0004_·_x000D_A_èY_x001C_¿_x000E_AïQ6_x000C_²_x000D_A&lt;ØÞjý_x0003_A)1ú_x0018_×s_x000D_A_x000C_æµe°ñ_x0003_AÅ_x0001_Ëze«_x000B_A_x0004_@HWñ_x000D_AteöFÙ_x000B_A®_x0007_(éI_x000D_AÎD~Ì	_x000D_A#KFûç_x000B_ABOáe_x000E_AZ·_x001A_ÑÙ_x000D_A¤_x0016_Çd_x0001_s_x000E_AÔ_x0005_7`b_x000C_AÀ_x000E_A_x000C_A_x0018__x001A_Æu¢û_x000C_A4_x0001_6WwÎ_x000C_AË_x001B__x0007__x0010_Ä_x000D_AF_x0019_Ú§_x0005__x000C_AÆ`ýÛ_x001D_Ú_x000E_ATû¡Ë_x000B_A:©b^h_x000D_AÁ_x0011_Ða_x0008_	_x000C_A¡eGê3ö_x000C_Aj_x0002_Ì¦c_x000C_A¶¶¤_x000B_¨=_x000C_A§Ýò_x0019_Øh_x000E_AQrt@NÌ_x000B_A¬_x0005_[2_x000D_A£Î|ä_x0001_	^Ô_x000B_Aé¡QT_T_x000D_A_x001D_µ³Ø¥_x000B_AXKãAF_x000C_A¥Ã®¨;_x000B_AJëúPÔ_x000E_A×L_x000D_ì"_x000E_AÝj, ñ¸_x000D_Alw×t²F_x000B_A_x000B__x0014_m!ü_x000B_Aê~_x0001_µ²_x000C_A_x0002_Xèr\Í_x000C_Aµ0Ðª_x000E_A	¯¿_x000C_AêþÝá´Õ_x000C_AÇ"±F¢_x000B_Aj4ýÖl_x000C_Aº­É_x0002_Þ_x000D_A¼Ã_x0006_îÉW_x000D_Ab¯Û_x001F_¬à_x000C_A®S­íë-_x000B_A*Eµ´C_x0011__x000E_AB5X®V¸_x000D_A/õì_x0008__x000D_A_x0005_e(Æð_x000C_A£_x0007_%FB_x000B_AP"þ»__x000D_Aò&lt;W²Q¯_x000B_A_x0003_@Û_x001D_p_x000C_AÑÍ_x0004_÷_x000B_ACQ®/}^_x000D_AûÛÚ_x0015_v_x000B_A</t>
  </si>
  <si>
    <t>359e95ce4f753c67e6873e0aa14ce853_x0001__x0003_~n¶_x000E__x000B_AÆ.ÅÏ_x000C_A«r+_x0007_È_x000D_A/ßÌ_x000B__x001E_t_x000C_As»M_x0002_6_x000C_AUZÁKg[_x000D_Aî´Íä¾Î_x000D_A¸ß×k._x000D_An£ÁU­_x000C_Aµáj%â~_x000B_A*Fìæ8F_x000E_AR¬T A_x000D_APðW_x0001_¼_x000E_A(hC£x_x000C_A|D¶jD_x000C_A¬3_x0012_H E_x000D_A½Nrò=Ü_x000C_ApÕ²xb£_x000D_At^JGÖ_x000D_AJ_x0014_2þ_x0016__x000C_A­_x000F_*._x000C_A(3SC_x000B_AYnx9ß_x000E_A`ÑOzQg_x000F_A8&lt;æO[ò_x000D_AÚã31_x000D_A#2§kG_x000D_A$âÞ)YÈ_x000B_A_x001C_ÄÕØ§_x000C_A_x0019_y¬U_x000B_A¥_x0015_@ç&amp;_x000D_A¨hï´_x0004_	A_x000B_A®_x0013_°ã|_x000C_ABgF_x000C_Aôø*no_x000B_AUº Or_x000C_AÖÔL¦Z_x000D_A±ü´JSù_x000B_AH #±v_x000C_Amq«ã4¾_x000B_A_x001B_a1þ&amp;ÿ_x000D_A_x0002_U_x0012_² _x001E__x000C_AN_x0019_R_x000F_z_x000D_AøpW¤îÓ_x000B_A#Ê-½dT_x000C_Aòõ´²'_x000B_A_x0015_Ýåæ_x0005__x000D_A_x000B_ø¡t C_x000D_A_x0007_^äËùÍ_x000B_Al¢wÎ õ_x000B_A¿z@³µ_x000C_A_x0003_FZe¨|_x000B_Að_x0012_íõ6_x0001__x000D_A)ðö4_x000D_A*¿×¸ò_x000B_Ac¡ò_x0006_¦Á_x000C_A&lt; ³$#_x000B_A?L»ºxç_x000D_Aß^_x001B__x0006_ñ*_x000C_AêoNP_x0014__x000B_AdC¤_x0004_ï_x000C_A%½³(¹7_x000C_AA__x0001_i_x0008__x000F_A_x0002__x0004_`çû©_x000B_AÕò³_x001E_¡_x000D_Ak¥9_x000C__x000D_A$_x0011_8²r_x0011__x000C_A­W_x001C_²x_x000B_A_x0013_Ê¶»Qw_x000D_A0gqºÙ¶_x000D_AI_x0002_tÖú%_x000C_A_x000E_ÖQ_x0001__x000D_A;p[´¸Ñ_x000B_A³  êl_x000D_A_x000F__x0002_C%_x0007_Ú_x000C_A00ë_x0003_Ö_x0002__x000C_A_x0013_©;à]_x000C_A(½c¼üÑ_x000C_AîNEW_x000C_AÐ$_¶¬_x000E_AIÊS¶­_x000B_Aõe_x001E_òØ_x000D_A×DèpÔ,_x000F_A÷Z_x000D__x0002_Bì_x000B_AR¬O1_x000C_AéÄÞY_x000E_ANÎ±Bô_x000D_AÔf"Ï(¹_x000B_APÖhÆÂÇ_x000D_A_x000E_T¢¸ÿ_x000C_ANÛ_x0006_c__x000E_A6,Øf_x000D_AÉ_x0003_º_x0017_¹_x000B__x000D_A-Å¬_x000B_Aº£Ïd_x0001__x0003_³²_x000B_A|"_x000D__x000D_A_x000E_öÒ/J_x000B_A×¡_x000E_¼T_x000B_Aj_Ýj5_x000D_A_x001B__x0011__x0016_^_x000C_AO«f­z_x000C_Aü×¯°Y_x0001__x000F_AÚîÆxÆ_x000C_AfKv_x0013_ü_x000D_AáàIìS_x000E_APñHïo_x000F_A«è)Xß_x000D_A%P&gt;sL_x0002__x000B_At±®â_x0014__x000D_A_x000F_÷_x001C_cô _x000D_Aé¨ÁBÇ2_x000E_A_x000B_'_x000D_¤;å_x000C_Ah÷ÙÌ_x000D_A_x0013_(Väü_x000B_A¦Çvd«_x000C_Auåª:ü_x000B_Av»ñ_x0011_Eù_x0003_AMÏ6(_x001D_Þ_x000D_AJ¹ÁÖKä_x000C_A"mdR½F_x000C_A»½©Wê_x000B_AÃ_x0004_ývó_x0011__x000C_AºÎM_x0016_ _x000E_A¡.)¬À_x000C_AxçÁ©_x0001_à_x000C_AîZ@´ç_x000B_A_x0001__x0003_¸!_x0017_U²º_x000D_A¸Oe_x0002_Õ_x000C_Aá)F_x0015_´_x000B_AA,ñk[_x000B_A°á8ñ_x000B_A"%&amp;,Ò¡_x000C_Aöµø¿Ø_x000C_Af`ýç9_x000C_AÓPåãz_x000E_A·0Æ)_x0005__x000D_A*ÂÇ *_x000C_AQWÆ\_x0011__x000E_AX2ý!rI_x000D_AuU&amp;_x001D_µ_x000B_A&amp;³¶_x0016_E_x000B_A^²_x001A_ª·_x000C_A­ÛÂ_x0018__x000C_A&gt;ï´_x000F_zð_x000E_A¨Mp_x001C_C_x000B_Aø"Îý_x000B_AF@¶ç_x001C_­_x000B_Aã¦ì_x000D_Y_x0002__x000E_A_x0019_À*¸}Å_x000C_A_ã¸U9m_x000B_A¨Z_x000E_Ç!_x000D_Af_x0007__x001E__x0004_K_x000D__x000D_A_x0004_Â/Ñ_x0015__x000C_Aäâ_x0019_®H_x000B_AÅIx8Ð¼_x000C_AÎ_x0013__x0006_J_x000D_A³wky_x000D_AÏ¼(_x000E__x0001__x0005_íE_x000D_A [_x0001_þs_x001F__x000C_AY_x0003_qùäá_x000B_A _x0008__x0004_Êrñ_x000B_A_x0016__x0017_µþÊq_x000B_A_x0001_½§V:_x000C_A¼F¾/zÆ_x000D_AyÆ2N«_x000D_Auà/ÜÂ_x000D_AÇ_x000D__x0011_(7,_x000C_ADÃþìO_x000D_A2KÓ1Ö(_x000D_AØÐwx«_x000C_A_x000D_BN_x001E_4]_x000B_A&lt;OÌ-}_x000D_A_x0002_½y=ñL_x000B_AxÌ_x000B_«¹_x000D__x000D_A_x001B_¨_Ëo_x000D_A-£Ì"W_x000C_A]6ØõÃ_x000C_A5ºíXÐ_x000B_A_x0014_Zµ_x0018_3_x000F__x000D_A&gt;Ù_x0003_­¢}_x000C_A)_x0002_Ô}ÇX_x000D_A_x0005_bvh_x000B_A_x0004_LóQ*_x000E_Að´'s_x0013__x000D_A_x001F_h_x001C_È{_x000B_AaAgÊ©_x000B_A½²À_x001B_Ì/_x000B_AW«më#_x0001__x000D_A_x001B_Poêo+_x000C_A_x0004__x0006_@iß_x001E__x000B_AHñÔÂ_x001C_£_x000C_Ar0îaHu_x000C_A §aô_x0012__x000D_A¡86°b_x000D_Aeúép_x000C_A?²ä¢¯Y_x000C_AbÌþñÕ_x000D_Aõ5H_x001B__x000E_A£äðï_x0006_Aù§_x0017_½_x0004__x000C_At_x0018_¿Ðmé_x000C_A_x0005_P¬,3_x000B_AºßÏ½_x000B_ABæËüD_x000F_A»Ý.}_x0002__x0015__x000F_A¢_x0005_Bç_x001E_!_x000D_AV¶"X_x000D_A[vp_x0002_*¡_x000B_AUÊI/#_x000D_A3òÊ¬n¯_x000D_A_x000F_îD}Tæ_x000B_A0Úu"Àì_x000D_A¢ðÝ_x0002_Ö_x000B_A69ºiÓÈ_x000C_AÁÔ×$6_x000B_AóÚsL_x0001_y_x000C_Aè4ÂPÎÞ_x000D_A_x0003_'!Rø_x000E_A_x0005_5ËÚ_x000E_AÞ_x0008_®ðû_x000B_AËßÒa_x0001__x0002__x000B_î_x0002_Aÿ'JH_x0002_g_x000E_A¨¾ª_x0002__x000C_ADÑHué_x000B_AöÒ1~_x000C_A»B_x0019_eßo_x000E_A_x000C_ÎlbW¢_x000C_Aí_x0004_\Íç_x000B_AçÒäb|_x000D_A&gt;k+Ô_x000B_Aó&amp;¢ÀU_x000C_AWÌ?õê_x000C_A0Á_x000B_AÞ¤ð_x0015_&lt;`_x000B_A.dÀ7O_x000C_AX2_x0010_Âû_x000B_A[¨SÉø_x0002_AXHü2+Á_x000B_A¾}_ËÕ_x000B_A|Ó±_x000B_%_x000C_Af§õ:_)_x000E_A¶i÷÷°_x000C_Aøh°J I_x000E_A¤_x0007_$_x0006_¢_x000C_AÃò\_x0017_õ_x000D_Aü[L=2_x000C_Að	¦_x0001_¼_x000B_A_x0001_ÊNà_x000B_A_x000D_(O_x000C_A_x0005_¬þi&amp;_x000B_ADé¿_x001C__x000D_A+yE_x0016_vµ_x000B_A_x0002__x0006_[þ¸7_x000D_A	óx¯_x0004__x000C_AB6_x000C_ùG|_x000B_A_x000B_&gt;	èÌ__x000C_A0å¾a_x000E_÷_x000D_A2ô±ºú_x0008__x000D_AÏEëÂÔÒ_x000D_AøÜ_x0002_¢_x000D_A_x0004_ì¨_x001B_2&amp;_x000B_Aë&lt;5_x0013_K_x000B_A_x0004__x001B_©À$_x000B_A¼âó£ßÁ_x000D_A^_x0003_XyÝ_x000C_A×ÌönÏ_x000D_A)°ÍæEß_x000C_Aöl_x0017_¾rä_x000D_AÓ(_x0012_ë%â_x000C_A_x0002_°Q(_x0005__x000D_A_x0007_òg¶_x001E_C_x000C_AÔ,Ò`M_x000C_A5_x001A_&lt;¸ä_x000B_AÙh"ª±g_x000E_AGXpõ@ _x000C_A&gt;%&gt;0?³_x000E_A2_x001B_Ô¸Ýq_x000E_A&lt;ÏMN=_x000C_Aü¯_x000E__x0014_Êª_x000E_A¢h¸´¨_x000B_AÍÌ_x0001_8_x000D_Ak_x0011__x0017__x000D_A_x0011_9ÄQ_x000B_Aeéâï_x0004__x0005__x001B__x0012__x000D_A&gt;fÞ_x000F_T4_x000C_A_x001A_Ã9úû_x000B_AÒ`õ\_x000C_A¢-cG_x000D_Aã¹_x001F_|øM_x000D_A´º_x0017__x0005_|_x000D_AÐrLÄ_x000C_AºªÀ_x0011_ï_x000B_A8*`êò_x0019__x000C_Aà(5¨óè_x000B_A|µâ0©_x000C_A^ñB_x001F_°_x000D_AøéþU_x000B_AófGÕë_x0005_AÆÞ¹xª_x0001__x000C_AÝûÜ Ù _x000C_A©&gt;ñ_x001E_gu_x000D_AÓÈÀLç_x000D_AÂÑ×é_x0014__x000C_AªéÔ3_x0015_@_x000E_ASN!×_x0005_î_x000D_A_x0003__x0002_Î}_x000B_A¬ä!f_x000C_AòÁ_x0005_»	@_x000C_A_x0008_­9®Â_x0003__x000B_A1Ö6R6ô_x000C_AS_ñr_x0014_G_x000D_Aì73EJ'_x000C_Aåû@b-Ü_x000B_Aev3K`_x000B_A_x0005_Ûþ³æ_x000B_A_x0005__x0006_Öm»ÉÔ5_x000C_A¤¥Ý6_x000B_A`_x0003__x0010_wt_x000C_A_x001B_é{_x0004_íà_x000C_AÒ_x0018_EOA_x000B_A'¡ÀC»_x000B_A9¼É|a_x000B_Asæ@_x0004_ÜO_x000D_Aaåÿ_x000D_0_x000D_Adö¿j_x000D_A_x0002__x0017__x0016_ò_x000C_Aæ?$ûA§_x000C_A¼SÑ!ÃS_x000B_Aþ(ÆuÙ_x000C_Aö_x000D_AîëÒ²Ø@_x000B_Aºý¤_x0014_Þ£_x000E_AÃUÄj6Ã_x000B_A×~~;_x0005__x000C_AN)Ë±eÞ_x000C_AHm_x0002_5s_x000C_AAsÞ*_x0001__x000B_A(¼dÊàÔ_x000E_A_x0019_ç_x0011_Õ&gt;ë_x000D_AbAPõr_x000D_Al![ö_x0001__x000C_A&lt;8Ì_x000C_Aø¢Ý à§_x000B_Aô.Ï_x0002_&amp;Ó_x000C_AæÔS2Þ_x000B_A&gt;¬9Õä_x000E_A _x0005_ÿN_x0001__x0003_Û_x000B_A_x0006_Ýê_x000B_A+®)8ÞG_x000C_AFÓ÷ò°Ñ_x000C_AÂüÇ&lt;_x0004_1_x000D_AÄZ_x001A_¤+0_x000C_A pfW"Û_x000F_Anî­Ê_x000B_A¯_x0005_ó_x0011_¯w_x000C_A6å/Oð_x000B_A¨ÊHþV%_x000C_AmµåÖ­_x000C_A_x000F_ñÇëò_x0003__x000D_A7óx	Õ,_x000C_A_x0002_0!iß_x000B_A_x001B_g_x000D__l_x000D_A/zun,\_x000C_AMÚ]?§_x000B_A¨_x0012_Ñ_x0018_7V_x000C_A|aN¬¿S_x000C_Aå÷ìô:ñ_x000C_AÒ×L×_x0011__x000C_A_x000D_B¸_x000D_ _x000C_A	ÙdìQ_x000C_AFÌ:æk_x000D_AUH_x0004_}_x000C_3_x000B_Au_x001C_þÎRõ_x000B_Aï¶ÎB_x001F__x000F_Ad_x001D_2_x0014_ÞÈ_x000B_A±h ;6_x000D_Ab_x0007_[Ç!_x000D_A°ðOÇ³?_x000D_A_x0004__x0005_Í·ú¬_x0003__x000F_Ah­|ob_x0015__x000B_A8zlj_x000C_A\:zÿ:_x000B_Ay¼4ù(_x000C_AT]üt_x000D_A·¨i ÏH_x000C_AªÉSµW_x000B_AÏiíóJY_x000F_Ac7R&lt;÷_x000C_ACyÜ«ä_x0016__x000B_Aûp&amp;í	_x001A__x000B_A`_x0013_cÛv_x000B_AãLúàô_x000D__x000C_AØ'É+H_x000C_A¨Þ¨Î¼®_x000E_AÁ}_x0005_ÿ7/_x000B_A(_x0002_oº$_x000E_A_x001B_?w5Ü¡_x000B_AU_x001E_Ê4%l_x000C_AtÛ¤d_x000B_A_x001E_Ã&gt;»Ùþ_x000C_Aÿ_x000B__x0001_Æ0Í_x000B_AÃà^lO_x000B_A_x000C_bëßÍ_x000C_A:Å,MÍ_x000E_Aá7¬sbë_x000B_A²×n´QM_x000C_AZü÷mø_x000D_AÊpRï«_x0018__x000C_Ad&amp;¿_x0008_ß%_x000E_AýÍg_x0001__x0002_Ès_x000C_AÜ+Ø©_x000D_Aõ@t	_x001F__x000B_Aè³wúû8_x000B_ADØ÷_x0013__x000B_AØ¼:!_x000D_AwZ¢|:_x000B_A4JÊ,_x0015__x000D_A#{ue_x0003__x000D_A°qIÆ_x000C_AaÓ¡_x0015_û_x000C__x000C_A4xÒÀJ_x000E_AìS1½;6_x000E_AF+liü_x000D_AN	`àä_x0002_AÔZ×_x0018_t_x000B_A&gt;8;A_x000D_AO_x0013_þ÷ü_x000D_AÚt]ê_x0002_AÕE*_x000D_ô_x0002_AªoR¡_x0010__x000C_AuoÌ_x000B_A-h0ª=#_x000D_Au_x001F_ñ_x001B_Êß_x000D_AàÒRTë_x000C_A1_x001D_a_x0006_Ä¬_x000D_Aýãï¢x_x001D__x000F_A#Ñ]__x000D_Aceä_x000D__x0004__x000C_A\²c_x0013_ì_x000C_Aúnð_x000D_A_x001D__x0015_~½_x001D__x000C_A_x0002__x0003_ÊÉ£fà_x000F_AéÆÌd8d_x000C_AÐã´ëá_x000C_AT:u_x0001_Ï_x000B_Aº_gÓ_x000B_A=~âÊÐ&gt;_x000B_ARnÒ7_x000B_Aõì)l^_x000B_A«_x0015__ÇQ_x000B_A_x0019__x0016_OìÃ_x000C_A_x0015_ôÊ¡É_x000B_AÚ!Xu×_x000C_Aï_x001A_Cú_x000B_AjBêü_x0015__x000E_AØ­1ê_x000F__x000D_A`â_x000D_M_x0011__x000B_AÉa\ñã_x000B_A\wjÌq_x000E_Aû_x0008_`r_x0018__x000B_Aó_x001A_KÌûL_x000D_Aà_x0005_D`8\_x000D_A!_x001E_©§R_x000D_AÏ_x0010_Â_x000D_A__x001E_=w¹H_x000C_Aâ$ö_x000E__x000C_A	y¥{À_x000D_AbÛ_x0010__x0012_Ë~_x000D_A6úÀÅ:G_x000B_Aýç¸U_x000B_A;96Ôi_x000E_A`k$û_x000C_A_x0003_î_x001C_¶_x0003__x0004_jC_x000F_A.6*u_x000B_ADÏ[Ñ_x001F__x0016__x000B_A²°§&gt;¦_x000D_A¤áæ)_x000D_Ae0ÄNÉ_x000C_AÈö_x0017_Á±a_x000B_A'ïW&amp;{C_x000E_AzÎ_x001D_6W_x000C_ALÐs5u_x0010__x000C_AòÅ&amp;_x0001__x0010__x000D_AlFÇ{_x0007__x000E_Atxm²À_x000E_Aô_x001E_Ù_x0015_=_x000C_A'O3_x000D__x000B_An!!z¿_x000D_A_x000C_àË ²_x000B_AÅÃ¢_x0005__x0018__x000D_A_x0015_]ëY_x0010__x0002__x000D_AêFd_v_x000C_AÇ_x000B__x000F_Z8R_x000B_Aó_x000E_sô;_x0008__x000D_AÐþ_x001C_´_x0016_8_x000C_A*Y_x0011_îS7_x000B_A)UñÖû_x000C_AV_x000E_-à²k_x000B_A©K$:_x000B_A`ëó_x000F_A¤_x0004__Á_x0001_À_x000D_A$ÎúI_x000E_AXhôÁñõ_x000C_A¥gsõö_x0004_A_x0001__x0002_Q¨è_x000D_	_x000B_A_x0003_æ¾&gt;¼_x000B_A'_x0004_ÿ?Í«_x000C_AGoÆ#/_x000E_A^ÆÈ±_x000D_A­ ã»kÎ_x000F_An6_x0001_ª_x000C_A¦47î+2_x000B_Aç_x0011_Ýæ_x000C_A_x000F_´âýYö_x000E_Aj¶`÷Y_x000D_A_x0017_¥ý_x000F_À_x000B_A_x0004__x0010_o_x000F__x000B_Ap;à|s¬_x000C_AëÒ1Æ_x000D_APý80U_x000B_AY4íÈ7_x000E_AY=ãz-õ_x000C_Aä}c÷:_x000E_AÙD	Ç_x0004_Ä_x000D_Ap_x001A_*É_x0002_þ_x000C_AhéÄ\w_x000C_Azè _x000D_Aº[ÁqE_x000C_A"@s;¾_x000C_AíËY_x000C_AÊD_x0016_ÏaÚ_x000B_Að_x0008_ byG_x000E_A_x000E_Ýe_x0005_mB_x000C_Aj_x0004_ý§_x000F__x000C_A}ðy_x000C_Aa_x001B_wK_x0001__x0005_'ü_x000C_AÂ/!Í®ã_x000C_AG¹Æð &lt;_x000E_A2_x0014_qzã_x000C_AòÉôø%_x000D_AMøÆý;_x000D_APæ®aè_x001F__x000B_AãóÇGµ5_x000D_A|¢`n¨ä_x000E_A3_x0008_Ä#k_x000B_A5_x0004_'_x000F__x0004__x000D_AzF¸_x0001__x001E__x000E_Aäºú_x000C__x000D_A_x0002__x000C_Á8_x001D__x000C_AË(_x0003__x000D__x000C_A_x0002_]ÿh_x0014__x0011__x000D_A]Ö6NÚt_x000B_AH7±ÜQ_x000C_AÑlVZ_x000C_A¢zé_x000D_AXQ_x0018__x0008_ð_x000C_A_x0015_Ùl$&gt;_x000B_A+»ö']Þ_x000C_AmÛ¨á¢_x000C_AÄ_x0001_&gt;ê_x0001__x000C_AÔ:_x001F_m_x000E_A#dEæ_x0006__x000D_AùB8_x000B_©_x000E_A^|I_x0006_§_x000D_Aè+Tè5v_x000C_A;Iþì_x001D_-_x000C_A3 ª7Q_x000C_A_x0001__x0002_Bw~&gt;æ3_x000B_A*h&amp;X&lt;_x000B_AN×_x0006_6Ì_x000C_A}Ü$Îãm_x000C_A¯`-Ä_x000C_A8v[ûå_x000C_A]ò,|_x000F_A³&gt;G+ö_x000B_AÀ©çR|_x000C_AÉ_x0001__x0016_K[_x000C_A_x0001_»Kkä_x000B_Aæ	|-_x0010_¹_x000E_A_x0010_¨m_x0005_Ø#_x000D_AT£ã¼È_x000C_A2ÙìÙ_x000D__x000E_AÆ«åqf_x000B_AÑÆÀJ_x000C_A_x000C_s-TÉ_x000B_AV4ä_x001B__x000C_A¾g%_x0012__x0008__x000C_A_x0011__x0017__x001F_ó ÿ_x000E_Aî_x001D_¼Í+_x000B_A¨&gt;id&lt;Ì_x000E_AEn¶4t_x000D_A_x0011_.»z_x0016__x000D_A/ÕD­_x0018__x000B_A_x000C_k¯Ï9_x000D_A¦ùtò2(_x000C_A_x001F_ø}dé_x0018__x000E_Aèk_x0004_&lt;áì_x000C_AEÄ}_x001B_SØ_x000B_Aèû)_x000D__x0001__x0003_³d_x000D_A_x0007__x000F_åÿ_x000D_A&amp;ÈpÜN_x0019__x000D_AlÜ³f6_x0019__x000D_AnÚ;O9w_x000D_AÉ\¿Wd_x000C_AZ_x0005_P_x000C_AÑ&amp;_x0005_3¬¹_x000B_AÊ_x0008_m'ã_x000C_A©_x0001_N»0_x000D_AÁlø_x000F_Qn_x000D_AMCRâµ_x000D_As_x000E_¾0)_x000C_A¤KB_x001D_"·_x000B_AÜòÕ­é_x000C_A_x0002_¯_x0012_ä_x000D_A¨glA_x000C_AÄd`@HI_x000D_A{¼_x0003__x000B__x000C_Ara3K_x000D_AûÉK³Þ_x000C_A&lt;¸_x000B_ÿù_x000B_A_x0018_Ò_x0016_ÞU_x001C__x000D_A_x000D_9_x0015_V~_x0002__x000C_A!ót_x001D__x000B__x000E_ALÒ_x001C__x0001_/j_x000C_A'@/n_x0001__x000B_AZ_x001E_I#_x0003__x000F_A²«ö_x0004__x000D_A±:övâ_x000C_A_x001C_ÜCÁÝC_x000E_A¬µô8|_x000C_A_x0001__x0007_è_x0005_Þ Ù_x0016__x000D_Aßè÷K_x000C_A"Û²_x0006_`_x000F_A¼_x0014_À»ñ_x000D_A_x000B_¡÷_x0004_MÇ_x000D_A¥÷YÄþ©_x000C_Abg´À{_x000E_AJ=`)Ù_x0019__x000D_A_x000C_I_x000F_]}_x001A__x000E_AØ_x0007_ÀbËê_x000C_AÀÃ±_x0005_ í_x000B_A_x000D_ùò_x0008_½_x000E_A±ç¶±Ý_x000E_A_x0013_lý_x0003__x000C_A`ªyEOæ_x000C_Aj0Ì_x000E_Ê_x000C_A_x0015_å·-_x000C_A¾A(F~_x000E_A_x000D_X_x001C__x001D_ê_x000B_AK=¹x·_x000B__x000C_Ae_x0014_´ø_x0006_ç_x000B_AI_x0002_Z_x0011_Ë_x000E_A.ë¬hy_x000B_A"Ù_x0010__x001F__x0011__x0013__x000B_A¼_x001F__x0008_òoe_x000D_A°å{JZÅ_x000B_A¤(ÁÌ«½_x000C_Au_x0017_2_x000E_Aðm×=_x0015__x000C_A4]#_x000B_AÓøÖ·Å_x000B_AR_x000B_£_x0003__x0005_ÙW_x000C_Ag_x0002_¥_x0003_PÒ_x000D_AÌìåvbÏ_x000C_A=` Æ|_x000B_AâàgcÑ_x000C_A_x0013_óÉ_x000D_A_x0002__x0005_|_x000B_ALtß _x0008__x001B__x000D_A¿T0yo3_x000C_Aå¥dä_x0015__x001F__x000D_A_x0018_=&amp;:_x0001__x0010_A|7_x0004_ï_x000B_A_x0003_c`/õK_x000B_AÉ!È¥_x000B_A7Åôá_x000D_A¬3å_x001F__x000F_AÖ«¾ï«_x000B_A¢´_~_x0003__x000D_AÑ¹HLy¨_x000B_ADz*_x001C_Oà_x000E_A_x0003__x000B_ ®Q?_x000E_A¶Nn_x0015_V_x000D_A_x0011__x000B_ö_x0019_$_x000C_AÙ®q±õÄ_x000B_Ax¦æÁá*_x000F_A ­Öñå_x000D_AÈ3_x001F_f¤©_x000D_Aù'$ém_x0005__x000C_A_x0016_eè_x001B_Ô_x000B_AG]_x001E_S¦_x000B_Aå¸ÎA_x000C_A//aú¾_x000C_A_x0003__x0005__/J¶_x0017_n_x000C_A_x000D_~_x0005_{_x0014_î_x000B_AÈÝ× _x0002_Ä_x000C_A9ñG°_x0006__x000C_AQ:}·LÛ_x000C_Af*É+ky_x000B_A¼ RR8_x000E_AòG|mÓ_x000C_A_x0013_1xg¶×_x000B_A¶,ã6Èé_x000D_AÕ_x0011_ÑX_x000B_AzûÑÚv_x000B_AÙ[_x0002_w_x0004_Ê_x000C_Aª$¦_x000B_A%á_x0005_&gt;®]_x000D_A_x0014_¿M¶é_x000E_AÔÑiq_x000B_A0ç_x000C__Ú_x000C_A_x001F_F_x000D_·r_x000D_AÄ_x0017_uçM_x0018__x000D_AHÅÀÞ_x000C_Ô_x000C_A_x0014__x0007_)f_x000E_A_x0015_v/_x001D_¾A_x000B_AükË¶_x000C_A{^_x0018__x000C_AF_°A_x000E_A8×/S_x0001__x000C_A¿tÜ_x001E_._x000D_Ahà­ç_x000C_A_x000C_Pi_x0008_J_x000D_Aìºë:¬_x000B_ANdE,_x0003__x0004_;¥_x000C_AÞ4÷_x000B_A¶Ä)ª_x0008_Y_x000C_A2_x0002_#+Ò_x000E_AC_x0016_&gt;_x0006_&gt;_x000C_AîÔ_x0005_ëp_x000D_A_x0015_j3¾£-_x000D_A_x0012_º¥ºÂq_x000D_AI²&amp;ßùù_x000F_Aêý_x0002_i!¤_x000C_AÇ/OBX_x000C_Aù_ÐÜõ_x0004_APÿ_x0003_y4$_x000D_AqGBÔÃP_x000B_AAö_x000F_O_x0001_m_x000B_AÑ&amp;MÂ%_x000D_Añë¾äj_x000B_AÉq/c_x000D_ÿ_x000B_A [5Ë_x000C_A¬W_¸¿_x0011__x000B_A0vQfR6_x000C_AÒqG~û_x000D_ANDE_x000D_A¸£_x0008_ZM _x000D_AèqÙ_x0011_	_x000D_A®_x0004_Ô§:i_x000D_AÚ&gt;fÊÆ_x000C__x000B_AQ?IáU(_x000B_A\_x0016_yòú_x000C_A(÷òpª×_x000D_A`vËáº×_x000C_AC&lt;_&gt;Ì_x000D_A_x0001__x0002_¾æ_x0017_Æ_x000B_A_x0016_ytÝ§l_x000C_A`ÝÙô_x000E_ACµ0*_x000C_Avº!)_x0010_&lt;_x000B_Aãã58_x000D_A_x001C_ÆÜ7!_x000E_AÊúªO._x000C_AuÓ_x000D_ÂÁ_x000C_AÄF_x0014_¯_x000E_Ai¾!_x000C_A÷hì_x000D_(_x000F_AMùÊ¶v®_x000B_AEz_x0011_&amp;0_x000B_AÍ¦_x000C_	_x0003__x000C_A ý-F8ÿ_x000C_A¬¶ïZÙ'_x000C_ABmÝ_x0013__x000B_A_x0014_gY zÞ_x000B_A_x001F__x0006__x0018_ã\_x000D_AWýìÍ_x000C_Aµ_x001C_ÇIK_x001F__x000C_AäÕ_x000D_&amp;5_x000B_A_x0008_ëþ¯ë_x000B_A®ûÄtQY_x000D_ADÿ%ÕÅ_x0014__x000C_AJÍZQ_x0007__x000C_A,`À_x0010_^_x0003__x000C_A_x0001__x000B_Ë!P_x000C_AR±¯Æô·_x000C_AË_x000D_µ·äC_x000C_AE\½w_x0001__x0003_04_x000D_A_x0008_Ä¼ô3]_x000E_AÓÿ_x0006_«_x000B_õ_x000C_A_x001B_* »jb_x000C_ACe3!_x000B_Aî_x001D_Ð1¹_x000C_A_x0006_*lçÞ_x000B_Ank®_x000E_»ã_x000B_AÏ&amp;Â_ÃÙ_x000B_A_x0013_Md"¹_x000F_AÏJt6!ª_x000B_A¬{³_x000C_A9ÉbJ¶þ_x000B_AT_x0004_Mô=(_x000E_Ayä"5K_x000B_AË8w:MO_x000D_A_x0017_Ôi_x0007_IS_x000C_A_x0010_ú(cÿ_x000C_A9CÝööÝ_x000C_ArobO¿L_x000E_Aÿ_x0002_¤[ò_x000C_A­ÿ_x0012_Ñ_x000D_A"û°\ùh_x000B_Aé[Cp÷_x000C_AÏ_x0019__x000B_X9_x000B_A­Dò^U3_x000B_A íü3¼»_x000B_A_x000E__x0016_×Öù²_x000E_AjÁo¸E_x000B__x000C_A¯dN}Ø_x000C_AfüÉã_x0004_ì_x000C_A'ÇíÎæ:_x000C_A_x0003__x0005_·È11&amp;[_x000C_AÎ(_x0005__x000C_A_x000B_c_x0010_Ì¾_x000B_A:{&amp;Bè[_x000E_AªÂ`¹gk_x000D_AØ@ñ_x001D__x000D_A+{y_x0003__x0006__x000C_AúÿÚmµ_x000D_A(©Á&gt;Kî_x000B_AÀ5_x0001_nû¬_x000B_AÄPU¯_x000E_Aå%_x0014_rFê_x000C_AE®_x000C_n_x000B_A|v.wQ_x000C_Aµ2o¥hó_x000B_APð$g_x0004_`_x000B_A"ÓsÊzi_x000B_A&amp;Ì°_x0013_×ú_x0005_A¡_x000F_*$_x001E__x000D_AÜ1_x001C_{b_x000B_A&amp;c_x000D_C^_x000B_AÕ¦QYÝð_x000B_A_x0011_D¹_x0011_%_x000E_A¦è×_x0016_l_x000B_A¯3JÒ¼æ_x000D_A2ýiB_x000C_Aµñ®Ó«@_x000D_AÃýõ;_x000D_A_x000C_Nº_x0002_%_x000D_A_x001D_¢wSø_x0002__x000C_A^9èw)_x000C_ALBð_x0001__x0005_&lt;Å_x000D_A×xû_x0005_Eø_x000D_AÒCþH¤_x000F_AÒÃ¤NZþ_x000C_ANÉÏ_x000E_y_x000D_A_x001A_ØS!_x000F_A ñò]°,_x000D_A@K¡6ôñ_x000E_Añ¥Oa_x000B_Aí_x001B_¡Ö_x000B_A©ÃXÿÛ_x000D_A¼_x0015__x0005_³T_x000D_Aívø_x000C_AXÓ|î_x000B_A¤-ûlF1_x000B_A_x0016_áýÜ¦U_x000E_A¿_x0014_]_x000B_AÜK$È[_x000E_A_x001E_Û°_x000B_A~¨U{_x000C_A_x000F_u"_x0010_¸B_x000C_AÌÙ©y0_x000B_AN_x0003_ìuÈ¨_x000C_A_x0002_ÅK_x0005_ìX_x000B_A.£ì¦Ü_x000C_A_x0002_Ñb½$l_x000F_AFv0·ï_x000D_A_x0004_³9·_x0017__x000D_ADÊ©!½_x000B_AZÜôÉ~g_x000B_AÂ_x000B__x000E_ö(ê_x000E_A7ò³+_x000D_A_x0001__x0004__x000E_ÌÉ _x000C_A_x0018__x0002_Ú ¥u_x000C_Aa¤éh¼_x0010__x000B_A5q_x001C_¡"¸_x000B_AáÀks_x000B_AK_x0012_áì_x000B_AíHó.À_x000C_A6eÓäCe_x000B_A·_x0014_&lt;qC_x000C__x000E_AÅ²}2Øf_x000B_ACeÓWBÈ_x000E_Aàæ)_x000F__x000E_Aó¤_x000D_A_x0005__x000D_1)2Ý_x000C_AÑØ«|l_x000B_A+g&lt;ë¹(_x000D_A/_x0004_._x000E_Òn_x000C_A8çÓU,_x000D_AMV¦Ê}k_x000B_ASþY_x0003_ÙI_x000C_A	1ÞöÇ°_x000E_AÙT+¤_x001B_"_x000C_A_x001B_Ó¡±ß_x000C__x000E_AõÂ_x000B_AÎ_Uÿ©)_x000C_AË_x0013_ßÆb_x000E_A_x001C_äd_x0016__x000E_AFð_x000E_AÿÔ_x0012_§mK_x000B_A"6EÞú_x000B_AJ¥Ô¡]Ã_x000B_AÑ_x000C_iÑ_x0001__x0003_Èç_x000B_A_x0002_µ	s_x0011__x000D_AÉê5ü	_x000D_AûM¬_x0012_²_x000C_A¦¼ÚÒdÌ_x000C_Að.¶²_x000D_A7Ü_x0001_b_x0008__x000D_A=¨OàÙÄ_x000C_A_x001A_$¾ÎBj_x000B_A[hñßù_x000B_Aýö|Ò_x001F__x000D_A÷FvLb_x000E_A4õ&lt;l_x0012__x001C__x000D_AÀ¤¢ã_x000D_AýJ¦euk_x000C_ANö_x000E_äR_x000C_A_x000E_Æ_x001F_èßN_x000C_A¸ÅÞbE_x000C_A6Õ_x000B__x000C_Aî_x001F_ß´_x001F__x000C_A_x0011_ ëÿ_x0017_ú_x000C_A¶5G7×_x000B_ANµ}Ô_x000C__x000C_Aq_x0002_*`_x0013_!_x000C_Aû¹~ó_x000E_A¨á_x0018_:]_x0003__x000D_A.r_x0005__x000E_A_x0014_tF_x000C_AåDôóK°_x000C_AuÝ_x0002_úÍc_x000C_A·«Üs·_x000D_AÝúa-_x0017__x000E_A_x0002__x0003_9¬_x0006__x001F_Hb_x000F_Aõî¸É)_x0001__x000C_A_x0005_7ºwõ_x000D_A£1w_x001C_Ï*_x000D_A_x0004_7áü_x000E_S_x000D_A J_x001C__x0003__x0006__x000E_A?é_x0001_¯q_x000C_A_x0019__x0010__x0001_[l_x000C_A_x0005__x0017__x000B_¢_x000B_A¡ñÛ_x0012_E_x000C_Aí6*a_x000E_AÃâí_x0018_ã_x000D_A_x0005_úÎ3B_x000E_A´ù%ËA?_x000C_Aí_x0018_&lt;²_x0008_È_x000D_Aaà/Î¼_x000C_ADy;^Ã_x000C_A©'+ÚÊ_x000C_A¹µ_x000B_e± _x000C_AÆÌÄ[¶ì_x000B_A°cEéµd_x000B_AþCWÆ~_x000C_Ai÷"ÙÉG_x000D_A_x000B_pý[æ_x0007__x000D_AVaÙ$]x_x000C_A Æ1írá_x000C_A³_x0003_4H§_x000B_A×â¸ik9_x000D_Aéj_x001D__x0003_½&gt;_x000D_Aß_x0017_ó¸_x000B_A]O_x000C_A,2¸_x0001__x0004_ao_x000B_A_x0014_'M_x000C_A_x0006_UÏ±&lt;_x000B_A£ª)`¼â_x000B_ABÐ­±@k_x000C_AÌê`Gç4_x000D_Ac,qÆÉ_x000C_A°ÊäG__x000B_AÄ_x001C_Ó&lt;7_x000B_AñÚÏg¿._x000D_A6]~ ~_x000B_AÌ@°ßc_x0003__x000E_A0Á{Ìä_x000C_Ao`ÞÁ_x000B__x000E_A©Ë©²+@_x000D_Aô_x000C_pjÁ_x000B_A_x001E__x0008_Ð£p¾_x000D_A¹µ3\+X_x000C_A/ðKÛ_x000D_Ac¶_m&lt;Õ_x000D_Aù"_x0004_²6½_x000C_A±È#h(_x000D_AÃ%íëô+_x000D_Aº^àg_x000C_A°_x000F_bàµ_x000C_A/È_x0011_{u2_x000C_AøýOÚì¼_x000B_A×êhU_x0002__x000C_AzÖ"÷Û_x000C_A¯uô¤¹è_x000B_AnLÍèL{_x000F_Azì4ä4â_x000B_A_x0001__x0007_å_x001C_Ñ¾xð_x000C_A*´°&lt;_x000D_APÛ_x000D_¼Q_x000E_A©pçû=í_x000C_A½¼¡¼._x000B_A-òÏ_x0012__x0011_Ú_x000D_Aóp¬¤îÏ_x000B_A_x0013_&lt;þWs¢_x000E_AÈY'aó_x000C_A=ß_x0010_âÑ_x000B_Aww½Ìoæ_x000C_A³kOë¹¦_x000E_AâÆ{f_ý_x000B_A&gt;1	#r_x000C_AçO*¸_x001E__x000D_A_x001C_±ê+_x0004__x000C_A´îêª²_x000C_AëC_x000B_»ø&gt;_x000D_A!î_x0014_~_x000B_AÑp_x0004_?¿û_x0007_AF;m`]_x000D_A_x0007_øD_x0005__x000F_AÔ_x0003_¼ T_x000B_A¿X_x0011_v_x000C_AÜaç@íÐ_x000D_A-¦	Û_x0015_9_x000D_AS8tÒ_x001D_W_x000E_A¥òûúÕù_x0007_A¨_x0018_e_x0002_&lt;_x000C_Aái«"ÌC_x000D_AfnjÛ`._x000B_AÏh1_x0006__x0001__x0002_1·_x000C_AËcx6Ú¤_x000C_A°pNv¬_x0011__x000D_A2³8_x0003_§_x0007__x000D_A_x000C_PQ ¹^_x000C_Aã$_x000F_Yó_x000D_AõUÞE_x0004__x000B_Aô¹å&amp;ò_x000B_A©]Î&lt;Ó/_x000C_AÏÞc¯_x001B__x000C_AÜñÝI!_x001D__x000D_AÓO.£_´_x000D_AUå_x0019_ÈFt_x000B_AYË_x0019__x000E_AQ_x0010_Ó5h_x001E__x000B_AãcÃv¼ß_x000B_AK:ÂM_x000F_Ap7wZãÛ_x000C_A_x0001_§üÈ­#_x000C_AçD_x000C_G_x000E__x000D_A«È±r&lt;_x000D_A_x0012_Vû÷Î_x000C_Av[_x0004_&lt;_x000B_Aß±÷N_x0011_Ð_x000C_A®O!Æß_x0002__x000F_A4ö_x000F_Ì_x001A__x000B_A*UF_x000D_AäÿT9b_x000E_AÔÜÕ_x0005_"¶_x000C_A _x0003_3qB_x000B_A ·Çá¦_x000C_AÀ]v)^_x000E_A_x0001__x0007_&amp;_x0002_¶Bl_x001B__x000D_A_x0015_µrÙ_x000D_Amº_x000B_A#Fp©¸_x000C_A£4y_x0006_F_x000C_AZ« à&gt;_x000F_AÄ¼0À_x001F__x0005__x000C_Aëúå`_x000B_AZGÓÞd'_x000D_A5¶_x0003_×¡=_x000B_A_x000B_µ_x0016__x0006_#0_x000E_AnmÍ[*_x0001__x000C_A½/)i_x0015__x000D_A:FÒli_x000C_Aï=ÕgÀ_x000D_Aå_x0015_ÑtIü_x000B_A_x0007__x0019_;_x001E_L@_x000B_A_x0010__x0004_RT_x001B__x000C_AÑ7_x001A_Gõ_x0015__x000D_AH£zÊ.ã_x0007_A ;©#¶=_x000E_A 4ì¯¡_x001A__x000C_AS&gt;­¶6_x000D_AÔçnx»_x000C_A?·rÚý_x000D_A÷[&lt;æ_x000B_ABºkx×_x000D_A_x0002_è_x000D_ÍÑ_x000C_AÌ¶Ôzmä_x000E_Aö­l©_x0008__x000F_A!cÆc_x000B_Aø[ïï_x0002__x0003_C_x0003__x000C_A hÓ÷_x000C_A©H­&gt;_x000F_å_x000B_A@/É_x000B_~_x000D_Aå¾?GÁ_x000F__x000B_AÁ9,¿ù_x000E_A;É©í_x000E_Ad	åÒÅ8_x000C_A&amp;â~ÉO_x000E_AÅàÕ_x0006__x000C_Aèæ3.ÛÞ_x000B_AYñ w_x001C__x000C_A/àâ¤æ_x000B_A­{0·Ø_x000B_AÅò_x0008_ ¥[_x0010_Aêð q¡_x000C_A×¤*Aãc_x000B_Aù3k_x001A_R_x000D_A¬AÞY;_x000D_AÁàW_x0016__x000B_AÙG_x0013_\£å_x000C_A	_x001B_ëïÚZ_x000B_A5R[ÒJ_x0012__x000D_A0LîÄ_x000D_AüÑÞãÀõ_x000B_A:4ZT_x0015_f_x000D_A_x0001_Ci2¥_x000B_Avë_x0008_°V_x000E_A_x000F_]ã·"_x000B_AÕ_x0012_½ÃóE_x000B_A½û«¶ _x000B_AÙzÂä_x0003__x000B_A_x0002__x0003_PbÚ_x000E_AòlÄ_x001F_ÒB_x000B_A´Ì¤±_x000C_È_x000B_A_x0019_@_x000B_Æ_x000C_A_x001C_5êsW_x000B_AEïÍx_x0005_Ä_x000E_A_x000E_~UMH[_x000B_AîFLÄ_x001B__x0010_Aâ_x0005_êþÂ_x000B_An{5ÍÉ_x000E_AÊôåê_x001B__x000F_A¤Q¼&amp;_x0010_A'óAa_x0001__x000E_AP|DÖs_x000B_A=Sp~ó_x000C_Aê¡¢ôÞ]_x000B_AnUÆð_x000B_AÓêÊ_x0014_©_x000B_AfküèÂ_x000C_Aå_x0016_\ÊÈ_x000D_AÏÁ_x001F_Ü¤³_x000B_A]Ïg¸:_x000E_Afz_x0019_0ê_x000B_A_x0001_ÏøÔÍ_x0016__x000C_AF×&gt;7_x000C_A_x000B_ØÎx k_x000C_AÙ_x0015_Là_x000B_ALÒ»_x000F_¬_x000C_A¯£_x0017_N_x001A__x000C_A_x001F_AFáä_x000D_A$k_x0007_n7Î_x000C_A±Ê¿_x0003__x0004__x0007_ð_x000F_AóZeú_x000B_A÷Û*_x001B__x0003_y_x000B_A_x0015_`µ¥gE_x000D_AHóM_x000B_A pB~_x000D_Aè¯_x001D_È+*_x000D_AKa¹$_x0014_u_x000C_AG»_x0007_S_x0012_=_x000D_Aô?*G4j_x000D_AÆâFh_x001A__x000D_AcXÓ_x000D_Aþ_x000C_2 &gt;4_x000F_Aò³+³Îp_x000C_Aem_x0007_ôÕ_x000C_A¦^_x0011_e/_x000D_A¸Ów_x0006_[n_x000C_A_x0001_9©{Û·_x000E_AY¦#ïQ_x000D_A=å9zÜ__x000E_AI_x0006_;Ï_x0010__x000F_A0Üa20Ä_x000B_Aó@/ªÙ_x0002__x000D_Aº"±ê&amp;_x000C_A_x001D_[æ+Åh_x000C_AOWñÉÍ4_x000B_AÐ_x0004_A¹_x0006__x000D_AôBÚ~¥_x000D_Ash.Ñ_x000B_A¼#´à_x0015__x000D_A@q=/_x0014__x000C_A	V_x000D_ _x000B_A_x0001__x0002__x000F_×,Éø0_x000E_Aá|_x0007_×WF_x000E_AèßVÏ³_x000C_A­L9Bss_x000D_A¦Éý_x0011__x0014__x000E_A@èOò++_x000C_A_x0011__x0002_µ0a_x0005__x000C_A_x000C_ÐYë¾Ä_x000B_A»©_x0017_Ìxr_x000D_AºQÉtv@_x000B_A_x001A_G1_x0005_O_x000B_A_x000F_PQ)Aq_x000C_Av_x001C__x000E_%_x000B_AËqÂ_x0005_©_x000C_AþÌòÔ¨¤_x000C_A¶t¯|_x000B_A§ãÝqs¹_x000B_A± _x0004_ùäÖ_x000B_A_x0013_óøêüi_x000B_AbKå~Q_x000B_AVòD_x000B_Ag^1_x000C__x0008__x000B_A_x001D_¢Ëº§_x000E_Aî_x001E_®B_x000C_A	&gt;·Aÿ_x0002_A=Ù0E®u_x000B_AÑ3_x001A_"_x000C_Ath¬E½z_x000C_AãéQâ_x0003_e_x000C_Ay&amp;÷_x0011_Õ_x0019__x000B_Aîp_x000C_9_x000E_AZï\_x0004__x0005_+'_x000B_A_x0001_{_x001F_¿?8_x000C_AîîéÜO_x000B_A_x000E_¼ïÁD_x000C_A_x0005_´/_x0003__x001E_§_x000D_Aa_x0013_¼q¸_x000B_ACt	HZ_x000E_AÙÞó;à_x000B_A!í¹zþ`_x000E_A_x0002_&gt;âOdª_x000B_Ace¹9_x0011_c_x000D_AÈZ&gt;4Ðò_x000D_AO3ssÄ&lt;_x000C_AÙ´Y_x0006_U_x000C_A0¿0èZ_x000B_Aöqoñ_x000D_Avûý½Â¼_x000D_AÊÙ¦)_x000B_ð_x000D_A7P:_x0002__x0013_W_x000D_Acóô_x000B_A!b&gt;&amp;_x000B_±_x000D_A_x001D_®£Ä¥H_x000B_A_x0013_|_x0017_ù0Á_x000C_A¥~xùG_x000C_A=L__x0003__x000C_A\ð&lt;=_x000D_A!_x001F_¼_x000C_dP_x000B_Aj¸ö ¥ç_x000C_A{_x001E__x001F_iX_x000C_A`_x0013_Vë _x000B_A"_x0017_Ê_x000B_AMV`Ny$_x000D_A_x0004__x0005_þ_x001D_§Lú_x000B_AÚ_x0003_0_x000F_Þë_x000E_AhO½}@D_x000C_A&amp;,_x001C__x000D_Aú±Ê¹i_x000B__x000D_A{4¶Õ*Ó_x000D_A±.?UÕ_x000B_AGÄ4·"ù_x000B_AÖÝÒÿ_x000B_Aq_x0010_&lt;._x001E_é_x000C_AÂXQa´_x000C_A6ÚN5¶_x000B_A&gt;U­_x0004_¶C_x000C_A¶Wâî¨_x0003__x000C_AðÔ«iR_x000C_A¾_x001D_¨+&lt;I_x000B_A_x000D_Ö¨â__x000D_AÓöc_x0017__x001F_Ç_x000B_AT_x0006__x0002_z_x000C_A3cÝàü_x000C_A(^}d_x000B_AÞÆÄÚåÕ_x000C_A_x000F__x000D_ôÃ¯_x000C_AjuÒ:_x000E_ô_x000B_AØB_x0001_Ö¿_x000B_A_x0019_zÊ5_x000B_A£_x0010_÷Â÷´_x000B_AÇË4Ery_x000C_Aáîs_x001A__x0002__x000C_AóÚÄW_x001B_f_x000B_AºÉ¯M³Õ_x000F_A»øÒ_x0001__x0003_p¤_x000B_Aã_x001F_½_x000B_AÄ½ËºÂ_x000E_A_x0001__x001C__x000F_ÒÎH_x000D_A¡û=P	_x000C_A_x0001_Ð1,)_x000B_A@Þû¤_x0010__x000D__x000C_Aq¤é_x000B_AÐ¯H@à&lt;_x000D_AÇ¢½¢_x000D_A*ÉyÖu¥_x000C_AJªþ&lt;T_x000B_A&gt;ÞdÈy_x000C_A_x001A__x000D__x0019_5'_x000E_Ap^ß3Ä_x000C_A*(\á_x0010_¸_x000D_AùÒa_x0011__x0006_ _x000C_A½¶^X_x000C_Aü²­)_x001F_b_x000C_ABÎ­ _x0005_7_x000C_APeô_x0019__x000C_A, ã]´_x000B_AÀðëp¯_x000C_A_x000B_VQ7ØH_x000E_A&lt;NÈ_x0002_KÂ_x000B_A_x000F_º¯Éo_x000B_APÈå».è_x000C_AÓ_x001F__x0008__x0013__x000C_A1¶N,Á8_x000C_A0O_¶_x000B_A©Ã~çmÇ_x000B_A¢W£¯_x000E_A_x0001__x0002_fWi_x001D_Ã_x000D_A÷ê_x0017_x£_x000B_A¼î0O"Ñ_x000C_AjjÄ_x0010_Îø_x000B_A-éNõªÃ_x000B_A­ØH©_x000F_AO_x0007_0BRì_x000C_A_x000C_¿é_x000B_¾_x000D_At( h_x000C_A=]_x0019_|f_x000C_Aä?mMÃª_x000B_A+yjÕt_x000D_A¬È0_x000C_¹_x000C_AÁ6_x000B_×_x000C_A)_x0013_nÏ_x000E_AË?bJ_x000F_AØô,l_x000C_Aôoò+ÖÒ_x000C_AãªÉñe_x000C_A6S&gt;G5_x0007__x000C_A_x0011_=!r·-_x000C_A_x0018_²_x0002_ïR_x000B_Aüåo/&amp;¿_x000B_A¢ÆeOÔ_x000C_A_x0011_ïû|çY_x000B_AË8kclH_x000D_A¤·a/¦_x000C_A_x0005_@nE&gt;û_x000C_A%_x0018__x0011_wm_x000B_AâJw.æ?_x000B_A_x001D_áýè_x000E_Aôª~}_x0001__x0007_Âî_x000D_A ?´kys_x000E_A·(e Î_x000E_A_x000F__x001C_Ì¬É«_x000D_A¿þ_x0002__x0003_q_x000B_A_x0004_+À"È_x000C_Aq¨_x0015__x000D_B_x000D_Aù:A]óÆ_x000B_A&gt;{ÅàL(_x000C_A_x0012__x0017__x000D_Â`_x000D_AIì_x0015_´Å_x000D_AcØ¡g9±_x000B_AßÁ|dWp_x000E_A9_x001C_°_x000B_æ_x000B_AÝ{_x0008_=Ç[_x000B_AÆ§Ú_x000B_AÊÆ}Î#_x000C_AJzeÕ_x0012__x000E_AML_x0017__x000C_A":Ò_x001F__x0015_1_x000C_A ­_x0008_Ë[_x000E_AçÂow_x0006__x000F_A_x0012__x001D_%ç²_x000C_A_x0004_I{xa½_x000D_AÞ~ó;_x000F_A·_x001F_Åü_x001E__x000C_A¨Í_x0019_j_x000D_A_x0001_DxW{_x000C_AØaL×B_x000C_A&gt;ò[_x001C_b&amp;_x000D_A_x001F_:ª-_x0005__x000B_A_x000F_«f_x000E_¬_x001B__x000D_A_x0001__x0003_9_x0004_V&lt;I_x000C_AÉy7~k_x0005__x000B_AzÏ_x0005__x000C__x000B_Aêà:Ì4_x001F__x000E_A_x0006_&gt;·2O_x0002__x000D_AP¶`A_x000C__x000C_AþYR,^1_x000F_Aß8åÎòÀ_x000B_AV+M/ý_x000B_A#]_x001A_ÁÊt_x000C_Aõó_x001F_¨WØ_x000D_Aº¿ns_x001D_X_x000B_AR"Ú)ô_x000B_AúÛX×_x000C_AÔ_x001F_Op¢_x000B_A"ÜRm&lt;[_x000F_Ad_x0016_¼_x0017_ª_x001C__x000B_Ar_x0017_H_x001B__x000E_AäíºQ´Ü_x000E_A_x001E_üé©_x000C_A_x0017_ñÿh'_x000C_Aò4I,¾#_x000B_AiÒ_x0011_¾a_x000C_A__x0019_|êØ_x000B_AÎÕÅod®_x000C_AJC¿®_x000C_Aæãøk_x000E_Aå|ª²¢_x000C_Aß:-_x000D_A_x0001__x0016_]_x000E_A_x0002_#Ðù_x001F_«_x000B_A×S_x0003__x0006_A9_x000C_A_x001B__x000E__x0002__x0013_2_x000D_Anµo_x000D_AèÝT«e_x000F_AÉ_x001D__x001C_Êjã_x000B_AÜ§T¡	_x000C_A¸Ùe¿_x001A__x000D_AÀ©Ñ_x0007__x000C_Aý%4_x000C_A$­ãE_x0017__x000D_AÉWûMð_x0013__x000F_A_x0005_Lâ&amp;_x0002__x000B_AÍ8_x0001__x0004_Õ_x0019__x000E_A=-_x000B_5_x000D_A:pñz_x0001__x000D_A_x0015__x000B__x001A_Xm_x000C_A*_x001C_&lt;·_x000C_Af	íz_x0006_ê_x000C_A_x0006__x0008_91_x001C_T_x000F_AÈ¾_x001F_zk^_x000D_A\_x0004_vgÍ7_x000B_A»É4¾KÁ_x000D_Ai_x0004_4§Æè_x0006_A_x001F__x0001_ÝìËá_x000B_AÆ­x¾¶_x000D_A1R¾_x0017__x000B_Aô¸çâ°]_x000C_AÔæòþU=_x000B_Aeä¾W|_x000C_A´®p§_x000C_A_x0014_DInÈ_x000F_A~à²&gt;_x000C_A_x0001__x0002_&gt;æ¢ÛØ_x000C_A³B)­_x000C_AxªCÆôY_x000C_AÛû_x0010_¤/¸_x000C_A¢¶»°_x001D__x000D_AFÜãxe{_x000D_A_x0013_?^~}A_x000D_A_x0011_Q_x0019__x000F_AãÑ%üÏ_x000D_An_x0004__x000C_Àyµ_x000C_A`b#I¸_x000D_A_x001A_Ih_x001C_2i_x000F_AÅÃ¬L_x000F_Axë­_x000E__x0015_»_x000E_A1m·ó._x000C_AÈ^é±_x000C_Aé%Q¨U_x000D_AM9m8_x0007__x000D_A¸?G9ùë_x000B_AÎÀk«à±_x000B_A,_x000F_²»èK_x000E_A_x0014_L9¶_x0010__x000E_AÊ6b _x0019__x000C_Az'Vþ _x000B_A´~þ§£_x000C_A_x0016_g_x001D_5»_x000D_A7HpO_x0017_0_x000C_Aëÿ`EÏ_x000B_AåÐ¥$£_x000B_AôÛøA_x000F_Aæù±È_x000B_A1¥Á-_x0001__x0004_[_x0018__x000C_AQæIn¹&gt;_x000C_A_x001B_e_x0012_íÎµ_x000B_Aö.&lt;TC_x000E_Aöa|ºÂ_x000C_A@®Ð4º_x000B_AhÎOwÍ9_x000C_ALßq&lt;1_x000C_Ap_x000B_X¨Õb_x000C_A9Ü_x0010_9®_x000C_Aí_x001A_î4é_x001D__x000E_A¼õ#2²_x000B_AÊÒ_x0017__x001E_³_x0016__x000E_A)}õjå_x000B_A_x0008_úR_x001D_¥Ð_x000B_Apr_x001F_¡ÄÒ_x000C_AíÐV _x000B_A¤_x000E_iû_x0015__x000C_A`Ô_x000F_j,_x000B_A_x0003_Lÿ±_x0017__x000E_A`5hÐ_x000C_AQØ+|ö_x000B_A»õg=_x000C_A¾ _x001B_.µ_x000E_Ag£8	º_x000C_AQmõì_x000D_AÑöÎ_x0019_Y_x000F__x000D_A_x000D_¤X¶ò_x0004_A_x001E__x000D_ñáý_x000D_Aö¢d_x0008_å_x0002__x000E_A_x0018_ZÄµÿ_x000B_A%©vAG_x000D_A_x0001__x0005__x0007_ì_x0004_þÑb_x000D_A0¡ø°µ _x000C_AïÇ·=_x0019_p_x000B_A_x0004_M9)_x000D_AÃr_x0018_¼i}_x000E_Aå-&gt;&lt;F_x000B_AÚ_HÁÐÜ_x000B_A´0b¼à¬_x000C_A½=uJá_x000D_A-×	XbF_x000B_ARðBSdJ_x000C_AR_x000F_ÍkÄ­_x000E_Ae8Ô¯&lt;µ_x000C_A_x000F_¡X_x0003_ó|_x000C_A_x001B__x0017__x0017_ApE_x000E_A¶^V2s_x000D_A	S[_x001E_v_x000D_AöÁhzg_x000C_AÕ~!_x0012_`_x000C_A¥_x0010__x000F__x000B_®_x000D_A×½Ç{¤_x000E_A÷¼)_x001D_6_x000C__x000C_Añä_x0018_×»_x000D_A"ðí±­é_x000B_A4¹5Ùg_x000C_AÝÚäD&gt;_x000C_A_x0003_¹_x000F_&amp;{_x000D_An+@¾_x000B_AÎí_x0002_ì6Ò_x000C_A»ÆÏ¶_x000D_A: _x0003_Ü_x001C__x000B_A*ÞÐ_x001D__x0002__x0003_ßÇ_x000B_AÊ¥³mL_x000D_AàO_x0001_&lt;l_x0014__x000C_AL÷_x001B_õ_x001C_^_x000C_Ab_x0012__x001F_®Ç_x000C_A-_x0008__x0014_\¸þ_x000D_ADHgñKl_x000D_A&amp;[OÈ_x001F__x000E_AÈ¦àö_x000C_A%2©¤è_x000D_Awèø_x0010_¯_x000D_A¿±Në¡_x001F__x000D_A_x0007_÷!ãÒÐ_x000C_A¢ÂLûq_x000C_AòUá_x000C_·¤_x000F_A_x001D_"øAt4_x000C_A¾_x0005_Oò/a_x000D_AÊ'_x000D__x001F__x000D_AØFsq_x000C_A/ò_x0006_Qä_x000B_A_x000D_2ÑVÚ#_x000E_A²'â{_x0019_§_x000B_AÌYRz!ë_x000B_A°_x001B_Ì2lN_x000C_Aú_x0001_ï_x0003_OT_x000D_AÏ]ý_x000E_A_x0016__x000B_×_x001A_²(_x000C_A¹_x0016__x0006_ÿp_x000B_A(È«_x000C_A_x001D_ñzCx_x000B_Aõt¹ú_x0012__x000C_A_x0017__x0005_kZ_x000E_A_x0001__x0003_W;_x000F_ø_x0015__x000E_A	ú_x0002_K^I_x000C_AãXF]¡:_x000C_A2ãÚÖ_x000C_AØ_x001F_ÞÙ_x000E_Aó_x0003_&lt;_x0016__x001C_J_x000D_Au!æPRÄ_x000B_A_x0001_ì_x001A_Ø³i_x000E_AøÑ÷#ß_x000C_AÂ¬Ù}-_x000C_Aþ_x0001_%¢bS_x000C_Av¿î_x001D_ír_x000C_Arü&amp;uo_x0011__x000F_A_x0004_ñNÇÅg_x000D_AÞn¹ò{@_x000E_AÆwgQñ»_x000B_Aàþ§ëîÚ_x000C_Ax_x0013_lZÜó_x000C_A/£Á_x000E_úá_x000E_AésÔënÜ_x000B_AV_x001B_»_x001D_2_x000F_A_x001D_~%É%ð_x000B_AnWEfV_x000D_A_x0008_ÄQLsq_x000D_A@&amp;_x0001_ç\_x000C_AÅ±* D¸_x000C_A_x0018_V_x0017_Sa_x000C_AW[&amp;C$_x000B_A_x001C_õú±ì_x0010__x000C_A{_x0017__x000C_ç¯_x000C_A"c¶aN_x000D_Ax§#½_x0001__x0002_#"_x000D_A^Eþ$Òø_x000D_AU	_x0011_û?u_x000B_A_x0004_{¹Ý(æ_x000D_Aõâ'¢V_x000C_A÷¬¦ym¶_x000D_A6¯'èH@_x000C_A	ègm`_x000C_A-®~Ý¶ô_x000B_AåEX(_x0016_;_x000D_AËb_x0017_Ï(_x000E_AlZr¢_x001F__x000C_Aj»ãd¾À_x000B_Aø«æ_x001E__x000E_AC_x001D_&lt;Y¾ó_x000D_AÊÓUE_x000B_ANÝA$Bæ_x000B_A2Ì`»&lt;ø_x000B_AßïÕu¿_x000E__x000E_A¦6_x0006__x000C_éª_x000D_A!_x000E__x000C_AÀ?__x000C_A¦Eöoè_x000F_Atsç_x000C_Aµ_x000C_e6_x001E__x000C_AtQ_x001C_¨u_x0018__x000F_A_x000C__x0010_«_x001E_°_x000B_A&amp;w_x0013_Û_x000B_Aíy_x001C_æÉ_x000D_A'6»RÝ_x000B_Aè_x0010__x000B_Aâ_x0011_Xç_x000C_A_x0001__x0005_4_x0005_@Sz^_x000B_AAY:dü_x0005_A)ïöÄÞ_x000B_A&amp;RÇ_x0002_~_x0014__x000D_AQÊ8£_x001E_{_x000C_A,ß_x0018_´o_x000C_A+ËàßN_x000C_A_x0007_Êì¯F_x0015__x000B_A)_x0004_2_x000E_0_x000C_AÆ®d7_x000E_A_x0015_Ø#	¾_x000E_Aê_x0012_/W_x0012__x000B_AÅ_x0018_&gt;ãOÄ_x000D_AÕ['óÄÔ_x000C_ASii_x000E_T_x001D__x000E_A¼qäk¯N_x000D_Aº$Ï¾1_x000D_A_x0003_Cÿ¿î_x000C_A|_x0004_j=ý×_x000C_AV«î®è_x0016__x000D_A\_x001C_)_x0016_¦ÿ_x000D_A¡½¸'w_x000B_A\_x0002_Âk$=_x000C_A_x0018_¶×"J_x000C_Aï«1õq _x000E_AÿÖUn_x0013__x0018__x000B_AM_x001B_ydY'_x000E_Aò/_x0017__x000B_AÚö_´]/_x000C_AØ)d©r¹_x000D_A"Ô~DïW_x000E_AEG_x0002__x0003__x0004_Je_x000C_At=C.T!_x000C_A_x0002__x0011__x0015_¦O_x000C_AAÔ=I``_x000D_A:P:¨Hm_x000C_A´dõÈ¢_x000D_AüëpÎ_x000E_A4Uþ°M_x000C_AX»a_x0003_{N_x000B_A3Wdµ_x000B_AÆK£&lt;¢ï_x000B_A_x0008_ç6ÇºR_x000C_AÞ_x0005_&gt;	¦n_x000C_A{7ÉÓ@i_x000C_A­sÉ_x0013_Ù_x000C_AüvWm'¤_x000B_ALý]³Ô£_x000D_A,a@ªp_x000B_Aö](4_x001B__x000B_Aø_x0012_ØÒö_x000D_Aéõ¶JT,_x000E_A¾À_x0001_AÏ¡_x000D_AÕQ8{_x000B_ABîìÎ_x000B_AÛ²sèß_x000B_A°À-_x000C__x000E__x000E_A_x000E_V!Zü}_x000B_Aü±¸_x0007_Ä_x000C_A«|®óò_x000C_AÅ_x0014_à[ÿ_x000B_Aÿä_x0017_'_x000C_AÃ®4_x000B_A_x0001__x0003_jv×¨°2_x000D_AÖö_x000C_¨Ëó_x0003_A1éI_x000B_AZQÂóK_x000C_Aa_x0002__x001F_]Y_x000B_Aÿ;ðÛ _x000C_Avl¸/à_x0003_AË_x001C__x0015_³a_x0003__x000E_A×pâÉù_x000D_ASçA_x0017__x000C_A_x0019_ù¹¢ò+_x000B_Ar¸:¨__x0012__x000C_Aº¶-ß_x000E__x000C_A¦c_x000D_5þ_x000B_AÆú¹qI_x0019__x000B_A_x0003__x001F_Má"_x000D_A±_x001B_*ÕÕ_x000C_AáÑÿG·ñ_x000B_A±´Ùõ}[_x000C_AjÕt_x001E_©_x000C_AVÎG({_x001E__x000D_A¸ô1 "n_x000D_Ac{*Ü°K_x000D_A:2@`_x000B_AMO_x0004_ßtf_x000D_A	¾/Ï`_x000D_A;ñ°¸º_x000D__x000F_A+_x000F__x001E_&gt;õ_x000C_AüD¤O}_x000D_A_x001C_è@ñ9_x000B_A_x0012_­¿:_x001B_º_x000E_A/ª·?_x0002__x0003_^¿_x000C_A_x001C_ÒÞía&amp;_x000C_AÝlL{¶_x000C_A¢àÇC#_x000C_AÄ_x0001_4±_x0015_;_x000C_AÙµÑ=â¢_x000B_AE_x000B_w÷_x0015__x000C_AR¿_x0007__x0019_°0_x000C_A9÷_x0007_Ò_x000B_A__x0018_Æò_x0004__x000E_Açz4Ñ_x000E_A=yN_x0018_#¦_x000D_A;K¶_x000B_A_³Q_x001C__x000E_A.YIXGÇ_x000E_AsÎôº­"_x000C_An¾§¯ï9_x000D_AE,q_x0018__x000B_©_x000D_AL306_x000C_Aª$¶_x0017_õ_x000F_A_5_x0005_öÁ©_x000E_A¢Ont^_x000C_A_x0006_··_x0002_Ke_x000D_ADEöçWK_x000C_AQùÞH_x000C_A¿7_x000F_ ä_x000C_AqáZ_x0019_QÀ_x000B_A_x0012_ñÇ_x000D__x000C_A8é{üG_x000E_ATê_ýå_x000B_Aèùö$q_x0013__x000C_AðÊ9E_x000E_A_x0001__x0002_Ö -w+~_x000D_AãöÈ`._x000C_AH}D&amp;©s_x000F_A_x0013_ÐKÁºs_x000C_A_x0002_JEÍ|_x0006__x000E_ALÝvkQ_x000D_Att´rø§_x000C_AÎl_x0017__x001F_è'_x000D_A÷Æõõ6S_x000B_AuødE_x0004__x000E_Aà_x0017_Zn:_x000D_AÎYK_x001F_:ü_x000E_AÅU_x0016__x0013__x000C_Adgß)_x000B_AìP¶Áué_x000D_A	7¬æØ_x000C_Aépt)äy_x000B_AóÛJÃË_x000D_A©-_x001C__x000C_AÙ6¯àB_x000B_AFÎ½_x000D_AËÌìÞQ_x0019__x000C_A_x0008_YM_x000D_Ê2_x000B_A×y'0àÈ_x000C_AÐGc_x000E_A²¸gVö`_x000C_A\b_x0017_é¦¿_x000B_Aª!¯OË_x000D_A¨j¶~n&gt;_x000B_Aàª_x0018_Å_x001B__x000B_A_x0018_FUÃ]_x000C_A_x000E_ü d_x0003__x0005_Y5_x000C_A­n:_x000D_Õ_x000B_A_x000C_³``mr_x000B_A_x0005_X-_x0002_º_x000B_AÂ´É_x001A__x0014_Â_x000B_A_x0001_õz·_x000B_AqV_x0008_Ör_x000C_A_x0017_.&lt;÷Î_x000B_AX#_x0001__x0005_Å_x000E_AË{_x0013_«e)_x000B_AðÚ_x0008_g_x000C_AI©_x000E__x000B_AL°7_x0015_±_x000B_Am&amp;´&gt;&gt;_x000F__x000C_A_x0008_öÝ£Ô_x000B_A»Úb_x000D_AÒfùX_x0013_ü_x000C_A*m¹}H&lt;_x000D_Ab°»+Ó_x000B_AZ_x0015_É°_x000D_A[Iø{E_x000B_A	_x0003_	WHí_x000D_AÍs¼/Iê_x000D_AåYºÝ_x000D_A¬\ì&lt;_x001C__x000B_A_x0016_Ií=êÐ_x000E_Am_x001E__x0011_Aî_x000C_Aw)_x001D__x001F_ú-_x000E_Aj³Ð¦Á_x000B_Aç_x0017_Àý«;_x000C_AÖ_x0011__x0004_ZÎ^_x000B_A.Ü³_x000E_ü_x000D__x000B_A_x0003__x0005_0_x0005_N%¸Â_x000F_AÛ/g_x0002_R$_x000C_A_x0001__x0012_Ë_a»_x000C_A_x001C_Ä®_x0015_Ñî_x000E_AÐJ_¯_x0013__x000E_Aèã´Cêí_x000C_AÆbóV_x0016__x000C_Ac'_x0001_Â¶_x000B_Aáû-äu_x000C_A_x0011_W" 1*_x000C_ANðoï[_x000C_AÜäÜ4&lt;_x0004__x000C_AÜ_x0003_ËëgX_x000B_AÔ:®%5_x000E_A&amp;,_x0004_UÍ_x000B_APÖa_x0014_c_x000B_Aß_x001C_½_x001E_½m_x000D_A_x0008_{"âþp_x000C_AÜïÁñòP_x000B_Az³(]_x000E_Ahl"S_x000D_A² ç_x000E_]_x000B_ATÓ_x001F_&gt;_x001C_E_x000C_AÝz_x001C_¢Î_x000D_AeÒ_x000E_Áô_x000E_A³_ÛM±_x000C_AÙTÊc&gt;_x000D_AÑ	¨x3_x000D_A3õzá_x0018__x000D_AØÕ_x0013_\²_x000C_Aÿþxûh_x000C_AøÐd_x0018__x0005__x0006_¶_x0013__x000D_A_x0011__x0002_å_x0004__x0005_{_x000B_AT_x0012_@^_x0003_µ_x000C_AÃG¡ ºÑ_x000D_A,1¨Ìqþ_x0006_AìËÌ_x000C_A(÷¶®ü_x000C_AÒ_x0003_"°"w_x000C_Aô_x001F_Jçk@_x000D_A:Ø[å"_x0011__x000C_Að?þ_«_x000D_AMû«0Ù_x001D__x000C_A}¾!:r×_x000B_Aào_x000E_«_x000E_AÏfÐ}õc_x000D_A¸@_x0010_¨|Ë_x000B_AÒºQ_x0010__x0003_è_x000E_A³éc_x000C_ºµ_x000E_AàgPZ_x000C_A;èÍ?P	_x000F_AÒA][µM_x000C_AìÊ_x0003_æª_x000C_A{	_x001C_TçÓ_x000D_A¶_x0001_joþ_x000B_A_x0019_CÏíJ_x000F_A=+hhy_x0008__x000C_A6ò$Ï_x0014_å_x000C_AüS^Mt_x000C_AK00_x001B_!É_x000B_Aú&lt;¸·ò¬_x000D_A´_x0003_w1_x000B_A¤Ï_x000B_A_x0001__x0002_ÕþS!	_x000E_A_x000B_xã_x000B_A_x0011_è±_x000E_Q_x000D_A©Áú_x0014_é_x0006__x000C_AÖeÑTÐ_x000B_A¿&amp;B_x0013_æ_x000E_A¢¶2?z_x000D_AX_x0013__x0016_b_x0004_µ_x000D_A]_x001D_l_x000C_A4_x0012_íÿ§­_x000C_A_x000D_ù_x0013__x0008_ÿ_x000B_Ap­_x0015__x0010_IÀ_x000C_Aªèï«*G_x000C_A_x0011_Áè8!_x000F_AKð"9$_x000C_A_x0008_F_x0014__x001F_úÙ_x000B_A%qL§e_x000B_A/i_x0011_î#á_x000D_A~?Ì*v_x000D_A7/K_x000E_i_x000D_AYª·à(_x000E_A®è_x001F_Ù_x0013__x000C_AI_x001E__x0001_Ê4Ý_x000D_A*ëoÇç_x000B_Aö½_x0017_Ù4_x000C_AÎç~Âcú_x000E_A%éÁÑî_x0014__x000E_A|Øß&amp;ó_x000B_AÂo¯S¯v_x000F_A¶û_x000C_¥wV_x000B_A_x0013_áQ¡_x000C_Aéè¨_x0003__x0004_µê_x000D_A(?¦_x0005_sû_x000B_A¬~¸Bú_x000D_AÀ6mwå_x000B_A{l_X&lt;/_x000D_AiY×³¨_x000C_Ae2Óh¾k_x000E_Aü»b_x0006_¾¦_x000C_A#æ_x0004_-_x0003__x000C_A&lt;Ð.Ñ_x0013_x_x000C_A_x0012_ê¾´èm_x000B_Ar£¢Ò_x0001__x000C_A!·âÕ±_x000E_Aûfk×$_x000B_AXv}_x000E_ð_x001C__x000C_A¹_x0002_Ï~,_x000C_A¹ÇwoË_x000C_ARQe¨ç£_x000B_A×ÃN"_x000E_A%ål_x0011__x000C_A!Ê_x0015_þ_x000B_A_x0002_&lt;Vü-ß_x000B_AD)A¿_x000C_A¤b¼ðÕ_x000B_Aw!xût_x000B_A¦Õ4ÎQ&lt;_x000C_A_x000B__x0007_Ã¬±_x000B_A_x0001_ïßðw¨_x000D_A±__x0010_Ï¾é_x000E_AWÑ¬ù%_x000F_A_x0014_ôÆõ_x000D_A;Q»Nw_x000B_A_x0001__x0002_ A£4ì_x000B_AËI_x001D_pÁ6_x000C_A}6oÁ·_x000B_A´ò_x001C_Ü¯_x000B_A}(5¶~_x000C_Aèw_x0014__x000E_Åy_x000D_AÐ__x0008_R´­_x000B_AiÆÐàFB_x000D_AÛÀÊºL_x000D_A¯g4YC_x000D_AÓûÓ%L_x000C_A_x0015__x0013_´3_x000D_Aÿî¼Ó_x000B_Aq_x0008_ÕH_x000D_Aþ}ã_x000B_A¡Û0;4_x000E_A~c8&lt;1_x000C_A´ö½ç¢_x000D_A^gJÎi_x000D_AMeÐ_x000F_H_x000B_Aºqè_x0010_Û_x000C_AÏÊÅÝ©]_x000B_A«h©{_x000C_AY_x0001_«+_x000D_AMïP¤_x000D__x000C_ASUÇÑ)q_x000B_AB0J_x001C_m9_x000F_A¾µFlÇ_x000C_A_x0003_zÃûÐU_x000C_A×j_x0002_mU3_x000C_AÎ_x0002_+kd_x0008__x000E_AÊ¶½t_x0001__x0002_Ü!_x000B_AâñRo`â_x000D_AÂ_x001D__x0006__x000E_Dq_x000D_Aóû_x0018_&amp;âñ_x000C_A_x0007_ g_x000C_Aq_x0014_i;_x000C_A&gt;;_x001E_ð_x000C_A_x0017_äðí ,_x000E_AeÀT_x0010_!Ý_x000C_AV_x0011_Á÷_x0007_L_x000D_Ao	GAà_x000D_AT¶P_x0014__x000B_A-æ¾Ác_x000D_A3_x0004_?â_x0017__x000C__x000D_A_x0018_ÏXcK_x000E_A¦ ¯%®_x000B_A_x0008__x0003_B»º_x000C_A]y±Ù_x000D_AQLñìA_x0019__x000E_AbÏo´_x001B__x000C_A_x000B_HS¤_x000B_AÿÄïÔâ_x000C_A´6¾5o_x000D_A oj_x000B_AÒ\_x0004_H/_x000C_A_x001B__x0003_Q5Öö_x000B_A_x0012__x0018_"«_x000B_A_x0016__x0012_¤á""_x0010_A²k¨Ä_x000E_AÂÙø«_x0012__x000E_AªÆæ_x0013__x0010_AZ	!½P_x000E_A_x0002__x0003_2.õ_x000F__x000E_Aw=_x0013_×à_x000B_A_x0005_ôs¨L\_x000B_Aº§2ø_x001C__x0007__x0010_A­Ü²ÂÚ_x000D_Aá;_x000C_A_x001E_ØÕ«CD_x000D_A_x000D_q_x000B__x0017__x000B__x000B_AÞ_x0018_Ù1Y_x000D_Ax_x001E_}%J_x000B_A_x000D_ôëÒDÅ_x000C_AßLI_x000E_«°_x000B_A_x0011_)©Õmn_x000E_A_x0017_&lt;éÀ°_x000C_A_x000D_×_x0018_©Ï_x000B_Aú`ÙHù_x000C_Ac¹_x0014_Ñ_x0005__x000C_A4MíýÙx_x000D_AF_x0008_{þ_x0005_B_x000C_A_x0010_ÚÖ±&amp;_x000D_AN¡Æ_x0007_s_x000B_ATÿ½¡ug_x000D_Añ¨í½9l_x000B_AÂ®±m_x000E_AþV×4_x000D_A=º!]$Ü_x000D_A#_x0001_Q¨o_x000C_AäKµ÷ó_x000B_Aáõ¥&amp;_x000E_A°Q&gt;!¯_x000B_A'¾Tb_x0013_3_x000D_A=&gt;Â¥_x0001__x0002_áa_x000C_AÁ_x0001_à_x000D_;ù_x000D_A'Á·|Â_x000D_Avù÷_x000B_A-Âí_x001E_;R_x000C_A¶Ca:w_x000C_AØ_x0013_ÛþY_x000D_Ae»Y _x000D_AH_x001F_Îä4ñ_x000E_A´õçÌø_x000D_A_x001E_h-Ïb_x0006__x000D_A_zÈa¾ý_x000B_Aç_x0010_£vè_x000B_AÏebóN_x0017__x000C_Apëì3D_x001D__x000D_AaÌ[ð	¨_x000E_A¹_x0004_ù­_x000D_A_x000E_µYØË_x000C_A	6G"9é_x000B_A{_x001B_Ô\_x000D_AËó[__x000B_A_x0017_YëÊ_x000B_Aä¡_x0015_Í_x000B_A»wDà_x000C_A[¦g	X _x000C_A×»îí_x000B_A+)ë§H?_x000B_AzZ_x0001_W_x0004__x000D_AÌ0Û_x000C_h_x000B_Aö(Ôæ{_x000C_A³]&gt;D-_x000C_AòÜh:³_x000D_A_x0003__x0005_ÎN¡Ö_x0019_O_x000D_A½Â~_x0014_L_x000C_A·¨e_x0003_|a_x000D_A_x001C_²_x0004_E_x0001_þ_x000D_A­c_x001D_{ª¡_x000B_A«0z¯Ã§_x000D_Av!6v'_x000F_Ac_x001E__x001A_Þð_x000B_Aid_x0001_ý¸_x000B_A³'R'L_x000B_Aàe&gt;iá_x000C_A¹M£º_x000C_Agë\X_x000C_Aº%ÛCÏ¤_x000B_A(S¥¢_x0003_w_x000C_Að6&lt;âu_x0006__x000C_A_x0017_³¾:Õt_x000E_A$³é_x0015_¡._x000F_A\ré©&gt;5_x000D_Au+}Â¦&amp;_x000C_AmQ_x0002_AÐ_x000B_A_x001A_ë_x000F_&lt;_x000C_AÞ{kß°Ò_x000B_AÜÍC³{_x000B_AÚÉr0Å_x000C_AS_x0002_F_x0011_ÛX_x000D_AË_x0002_Ö_x000E_A(¹_x000E_eª_x000B_ANÿ_x0005_0f_x000C_Aý¬:_x000C_A°c_x0010_;ê_x000B_A¬´9è_x0001__x0002__x0007__x000C__x000C_A¬ä¬SÒ_x000B_Aæ5"_x0018_¬_x000D_AN¥ÿé_x0004_¾_x000B_A_x0001_ÂO®4]_x000C_A	_x0002_²Á_x000E_Av-ð_x0006__x000F__x000C_AØ¦cµÃu_x000D_AÅÑ`×8_x000F__x0010_A,oÃ3Ã&lt;_x000E_A7l{B*Ø_x000E_A(bH_x000C_æC_x000D_Aü¢ÊÐ·L_x000C_Aæj&gt;eBU_x000C_A%¢¦y-Ô_x000D_A¿¾¯_x0017__x000E_U_x000D_AÃ_x001F_«Ìí¶_x000B_AHãä%Ìl_x000E_A'óLxe;_x000F_A×_x000B_7Æ^P_x000D_AåA_x0002__x0005_Û_x000B_Aà{^³_x000B_AR_x001B_ßåÕp_x000E_Aº6²_x001F_gE_x0002_A7¼sØ)K_x0008_Av_x0008_i;F	A^_x000B_In@b_x000B_A7_x0018_Ò+k_x0008_Aùït+z_x0007_AØvyÚÊ_x001A__x0002_A5«_x000F_tï_x0006_AìÇVq°_x0007_A_x0002__x0003_¸P_x0015__x0003_AøÈRï¤	A_x000D__x000D_b_x000F__x0008_AL'gÚå_x0003_AÊ;ß_x0017_ä_x0008_A~wÐPà_x0003_A}ýcÉ_x000C_AMÎ_x001F_ûÃ_x000C_AÓAú-_x0019_*	AÓ±+_x000B_I(	A³ÀV_x0012__x0005__x0008_A;v¬ï?_x0008_AÌæªð[A_x0008_A#^Ýð«_x0003_A¾&gt;ÌÜ_x0003_ASr _x001D_"o_x0008_A½ä§Èk{_x000C_A_x0001_G_x0006_-m9_x0003_A*PP¡È#_x0003_A_x000F_R$­¼Ñ_x0006_Aef¢@_x000C_AÁÜÈÊi´_x000C_AS=_x0018_+_x000E_þ_x0003_A8ü¦û5_x0018_	A3¬Á¤ìÙ_x0008_A¤Lê£vÒ_x0008_AGM¡=û_x000B_ASM[__x0003_AçW^ì_x0008_A_x001A_$_x0014_}y[	A»¯ÀX_x0007_A	A&amp;%_x0001__x0003_í_x000D_A¼Å_x0002_¼±v_x0008_AÇ_x000B_MhÎ¼_x0007_A7*OÐ_x0002__x000B_AÚöXY_x0008_ã_x0007_AhCOYu£_x0007_A¨_x0012_×Ý_x0001_	AÖ²ìCÈ_x000C_A½_x000F_kuR_x0003_Aó,Kz_x0003_A qÌ?_x000B_AlDú_x0014_#[_x0003_Axlù#!_x000F_	A=4Ð|x_x0008_AßÄ(ë	ApqÃ4Á	AèDR6Q¦	A¡5û½K_x0007_A_x001D_ßù½N&gt;_x0008_Aü_x0015_4ä'7_x000B_A£_x0008_Ø	AkGG¶nO_x0003_Am"(Cå·	A_x0001__x0019_EüìK_x0008_AÍï_x001A__x0013_XR_x0003_AcL­oÆ®_x0003_AÏMáæ_x0008_ABsØ_x000D_¥_x0003_ATµ'4¥s	AU`- Ý	AJ'ìßè_x0007_A°_x000F_*Dí_x0007_A_x0003__x0004__x000F_§.7_x0007_AM	®×_x0015__x000C_AþC_x001A__x0007_AéY_x001B_aÓA_x0004_Aº_x0015_º	A÷&lt;}´:_x0004_A_x001C_´Á_x0013_X	Aö~±Ä_x0008_A`öwè_x0012_`_x0004_Aöó&amp;úWÅ_x000B_A=GÐ©z_x0001__x000B_A©ç¬ÛR¶_x0004_AN´«õLe_x0008_An?Ð_x0013__x0002__x0004_ADèh_x0003_n_x0004_A»º'EY	A_x0010_lþ+_x000D__x000B_Aî\C_x001F_	AnzÜ_x0010__x0004_AOÃP_x0003_uÍ_x000C_AÇ_x0001_N¨]å_x0007_A*ÜÖ_ñ	AW_x000B__x001F_õ_x0004_AÆz¦1¢	A(¦kç7¬_x0004_A¬Tþ_x0004_ãå_x000C_A¡ËâÇø	AÅ1¾=ñé_x000D_ANó[0²E_x0006_A³î_x001C__x0006__x000D_h_x0004_A?M_x0011__x0010_ÙM_x000B_A_x000E_ÿ:¶_x0001__x0002_Y­_x0007_Aå_x000F__x000C_µh«_x000B_ASò5G&lt;_x0004_	AkUA/_x000D_A}#Í_x0017_M@	AÿA¯°¢_x0008_Ac7tcÏ_x0006_AûÙ_x0019_ìk_x0001_	AG­D&amp;Þþ_x0007_A¸G.ë¨_x0002_A¢Y³Õë¼_x000B_AtÄî C_x0008_A¤ _x001D_ù2ß_x0007_A59ÆÚ_x0008_A^_x0017_ÙYN_x000B_AïôIb@_x0002_A_x0013_'_x0012_ãÎ_x0008_Aø_x0011_ê_x0011_U_x0002_AÀórq_x000B_AÔÑy_x0012_c_x000B_AT_x0015__x0014_'éÉ	A=ECQØ5_x0002_A6oq9ÌO_x0007_AÜKõ	Y_x000B__x000D_A_x0018_Ô*_x000C__x001C_&gt;_x0007_Aaô%Á_x0002_A_x0006_ëøB _x000C_AUS|ZÄ1_x0007_AÖÎuòxs_x0002_A"Ü_x0015_Hñb_x0002_AÕT+c¾	AÂÕ&amp;×Ê1_x000D_A_x0001__x0003_«[ëa_x0004__x000B__x0008_A_x0017_ï!ß¸	Aô.É_x000C_AíÜvªÆµ_x0008_Aõ_x001C_ç£=L_x000C_A._x0017_ÇCÖ_x0003_A¥iPHÚ	AÍ5Õ_x0017_	A[Ú½À¨p_x000B_AÁ_x0002_[_x0012_C_x0003_A,ù×NZ}_x0003_AQ	yw _x0007_A_x0003_ýZÃ_x0007_A7Ì ù"_x0008_A.}ÕE¬_x0003_Aâ_x001E_8#ª _x000C_AÇ_x0006_à_x0014_ õ	A_x001F_~{÷²â_x0007_A$¼(_x0012_Ó_x0003__x0003_AmàÑêÃ_x0003_AçS!_x0013__x0003_A'r´Ê«Ã_x0007_A«´·4}d_x0007_Aú_x0001_åSr@_x000B_A4ó_x0003_õ'ô_x0006_AV·|J 9_x0008_A_x001E_4&lt;ÉÍ_x000B_AM·=³A_x0008_AËÿM#z_x000B_A¡êQ¢v_x0003_Azuzc_x0008_A¿©_x0014_á_x0002__x000E_å*_x000B_A÷ê4_x0018_@_x0003__x000E_AÙÞ_x0013_Úå_x0006_ALg=q_x000B_A_x0016_*2ùG	Aªz&gt;_x001B_y0	A_x001B_aèÖ_x0008_U_x0008_A_x000B_zr_x0012_ë_x000E_Af¹¿ÒXö	A"Ò¾Á%_x0008_Aífªî_x0008_A¢DÜ_x001F__x0008_A_x000B_Ánì×_x0008_AýB]v_x0008__x000C_AÞ_x0011_³ûÝ_x000E_A_x000E__x0007_j_x000D__x000E_Au¤¥%_x000B_Aoi½ð_x0019_W_x000B_Avë\à_x000E_A¹4ÂÜ\_x000F__x000C_AÅ_x000B_eÎ_x001B_y_x000B_AëïÈR_x0001__x000E_A_x001A_ýìð_x000D_A\¾"_x0004_,_x000E_A+V4o[_x000C_Ab±_x0015_ßtC_x000E_Aã`ÏË)$_x0007_AzW4úm_x0008_Aý©Ù=X	A.èÌ;k0	Aù^X_x000B_á'_x000E_A5_x0005_P¦V_x0008_A_x0005__x000D_×Ü$_x001E_	AåÓ/Õ.&lt;_x000B_A.JÓ_x0008_A_x0012_·_x001A_°å_x0014__x000B_AøºMÌ_x0008_A¢_x001F_¢"æ-_x000D_A¿b²_x001C_ñ_x000B_A ÉÜ_x0003__x0004_	AçöF _x0008_Ay|_x0011_m¤_x0007_Aý©Á)_x000D__x0011_	AÁ_x0014_íDuS_x0008_ABkÐu_x000C__x0018_	A_x000E_Oº¸µº_x000B_A3þF¯_x0006_A_x0013_Q_x0001_GÒm_x0007_AèÕÄÃWß_x0008_AÉÝëâ__x000D_Aæ+µ	S_x000B_A³:½±4ô	AüÇ$_x0004_'¾_x000C_A.&amp;.ó_x0016__x000B_AÁå1&amp;Î_x0008_A¬X­#	Aß*!Ûvé	A×qÁíño_x0006_AöüË8_x0008_A%ÔODE_x0008_AThq_x0002_á_x0006_A__x001E_Ks	Aç`ûÜÅ_x000D_Aj µ_x0002__x0003_ÕB_x000B_AfqëIØ_x001B__x0008_AüÑXl_x0007_AÚ,lÑÀ_x0007_A_x0014_â¬ÁÛ	A5å"0_x000C_@_x000B_A,_x001A_¦=dÍ_x0003_A6jï_x0017_P|_x0003_AXnU¤¼_x0008_AÍ_x0011_	A§_x001D_íÿ£_x0003_AJ©%_x0002_È&gt;_x0008_A_x0014_À:_x0018__x0005__x000C_Aü#_x000D_UH_x0007_AÜ¨d(õ_x0008_A_x0001_îV¶_x001F_ñ_x0007_AkÆ×ÍY_x0008_AÞåþ|_x0007_	AY¨òt¼_x000D_A¿æØ_x0014__x000B_A_x0018_~n_x000C_/ú	A¿7×þó_x000C_A	_x0015_=ó_x000B_A,0:H|_x0003_ABWÐ°YÀ_x0003_Akf«1_x0017__x000D_A¥ºE¨½Ø	A_x000D_´÷K/"_x0008_AÞH1ëäé	AE_x0018_ùá_x0008_A®¶s±hí_x0008_ALQ7¾Tú	A_x0003__x0005_°½¦]_x0006__x0004__x000E_ANì_x0010_9_x0008_A¤¦bã]_x000B__x0005_Aaæª¢ä_x000C_A`_x0002_Ç	Aò_x0019_­þ©_x000B_A.p#T_x000D__x001F_	A±x}0_x0019__x0005_AÁJâ×Cå_x000C_AÅ1®²M_x000B_Aêrk_x001C_kü_x0005_A÷½~~_x0007_A0ÉµS{_x0007_AÞø@û]m_x0007_A¯GëúÌ_x000C_AØ?rPü_x000C_A»°gJ=®_x000C_A_x0019_=av_x0005_A&lt;l¿ò:b_x0008_A2'_x001B_9¢	AÍÚAGÖ_x000B_AÞá8WK_x0005_Aã2:Phû_x0008_A_x001E_0_x000E_Â_x0002_U	A_x0014_+r9_x0001__x0007_Aðþ}æ¦%_x000B_AçáÞf	AHÂ_x000B_=Ý]	Ax­±ê§_x0008_A¯ÉµJ0	A(rÄ_x0006_O	Aáàª¦_x0005__x000E_¡Ã_x000B_A·mÊ^_x0007_AKrt_x0016_À_x000B_AOU¦_x0014__x000E_Aø'?3ö_x0008_AÚû5_x0017_¹Å_x0008_AãPî_x0003_ÿC_x000B_Az­_x000D_ç_x001E_v	A.bü®_x0008_AWÃJ_x0001_w	Aâð©¿^_x000D_AwÊ_x0006_Øÿ`_x0008_A&amp;_x001C__x001C_0y/_x000C_A_x001B_Ûhë7ú_x0008_A_x0013_väE._x000C_AÙ_x0002_ÐÃ_x0013_è_x000B_Aºu-j#*_x000C_A¤Ömþ«U_x000E_ALÄ¥¢Î_x001C__x0008_AÝ_x0007_ÿÞÏÚ	A¬`ÐÔ~Õ_x0007_AÉÔ_x001C_çX_x000C_AZéè­_x001B__x0008_Aº±7åc_x000D_AcÖû_x000E_AÕì±EÆ_x0012__x000B_AÊbª,@ç_x0007_A  îáÿ	AþÖg$_x000B__x000E_AÎ_x0004_Å½n_x000C_AõU1e#_x0006_AU_x0012_¶O£_x000E_A_x0003__x0004_åBÿÚØ_x0007__x000B_Aï¢ÒèÄ	Aü	GVy¡_x000B_A·Ìu_x0010_ÿ_x000C_	Aq_x0017_ÜóÐ_x000C_A&amp;Å|¤	A°__x0001_© p_x0008_A _x000E_î+4¥_x000C_A{_x001E_g_p¦_x000B_AA×«_x0008_A=&gt;JÂçñ_x000C_A¿á¥U¥û_x000D_AºqPãpÈ_x000B_AÞÿÒÉ¢_x0014__x000E_A¤qÂè_x0017_V_x0008_AEmoÀ _x0007__x0008_A9Ì{;Á`_x000B_A{%,w]´_x0004_A\~B^»`_x0004_A¬}äý_x000C_A­MTÐ_x000C_Ï_x0004_Aj}¡_x0014__x0002__x001F__x0007_Aã{øÔ_x000C_A_x001C_Vø_x0001_®_x0007_AfZ_x0006_	A°J!_x001C__x001E_Á_x0008_AÜL%_x0003_&gt;_x000D_A«ÉßÜC_x000C_A"f¿:_x001A_	A_x0002_þHàU_x000F__x000E_Aq_x0003_¾_x001C_R©_x0007_AP_x0010_Ò_x0002__x0004__x001A_Ï_x0004_AØQ´eqK_x0008_A¤ý_x0019_Û_x0008_Aàí_x0004__x001C__x0007_AÉÛ_x0003_ÆF¡_x0007_A¸ ¤_x0014__x000B_AÐø\·_x000C_Am4@H"_x000B_A_x001C_Æ?÷_x000E_¦_x0004_A$ûtäÛ_x0007_A"?;B_x0003__x000E_A_x0016_­	A	¤gÈ]_x0008_A`dÝc_L_x0008_AÜ_x0006_Ï	Aä:_x000E_ÈD_x0004_A^_x0003_?â_x0004_A#z_x0012__x001E_´	A_x0016_R_x0004_yU_x0013__x000B_Aë;R_x000C__x0003_	A6&lt;÷_x0002_áy	A,ûF¿W_x0005__x0008_AÝ²_x0006_Í_x000C_+_x000B_AÉ5$p´_x0007_A_x0008_Ù¡$_x0008_â_x0008_An%Z=ø_x0004_AëOq_x0001_f`_x0004_A{&amp;¹_x0016__x0002_	AàlFÙ	A_x0004_Q´'_x000B_AÃ_x001D_T¡ÉÖ_x0006_AI*$fþ°	A_x0001__x0002_¥L{»2_x0002_A¸|_x0001_ Df_x0008_Aîæk	AÀ$ìïJÌ_x0007_A_x001E_Ü6	Þ	A_x0019_P~fh®_x0007_Aõ&lt;"0iÚ_x0008_AÕªs	4_x0008_A­£_x0013_c_x0003_ü_x000D_AnAÌ]pk_x0006_Aû_x000E_;)©_x000B_Aê´á¿_x0008_AÒ üY{&amp;_x000B_A£÷S.+_x000B_Awxdë_x000B_A_x001E_÷¤Ò(_x0008_AÍ¹ÍÌü_x0007_AãÎjjÃÑ	A¶ªã+_x000C_AgÁÊYï_x0007_Að,­ÅZ_x000B_AÆÐEp_x0002_AjTY¢þ_x0019__x0002_Ajõ{h1»_x000C_A^ó.ª¦_x0008_AÆ_x001C_å­ãô_x0002_A®Övõ_x0011_2	AõIÎ_x0005_Ç_x0008_A¬Ó£_x001A_ÑX_x0008_AV)ï¯kÓ_x0002_Aqxß_x000E__x001E_	A»ëÛ_x0010__x0011_ì_x0008_A_x001D_@õJá_x001B_	A_6ÌeÚ_x001B__x000B_A$³m¨¶K_x000D_A_x000D_Ê{G¾ð	AMïó1[ò_x000C_A_x0019_Ô°Æ_x001B__x0011_AèaðÞî_x000B__x0007_Aý¾M5¡_x000B_AX%Í_x0004_Ï_x0008_Aì_x0003_®öö¨_x0008_Aª3ô$pé	AÏC&lt;â_x0005__x0008_Að_x0013_¦_x0008_A³9ÿj¶j_x000E_Aèÿ.&amp;±n	A1Êåv_x0006_AE£ðò¡_x000F__x0011_Ag½Æs_x0011_AÅ¦(_x000B_A¥Àgo9_x000B_Akdý.S_x0008_Az_@6ÅO_x000D_AÖ_x000D_*òÏ_x000C_A_x0005_¡¾ÒN_x000E_A¶KÂ`__x000C_AG"âk_x0001__x000B_AÃÀ9ÐAÌ_x0008_ANöÖ 	A_x0014_»_x0004_ò¿_x0007_A_x001D_iht¶ß_x000C_Aa\ _x0002_Ì _x0007_A_x0002__x0003_Óæ _a	A¼³çf_x0007_AÄ_x001F_SÊ·u_x0008_Añ_x0011_Oîz»_x0006_AS«×ïµ_x0003_AÒÓöOl_x0008_AÎÜ£_x000C_A@lê_x0003__x000B__x0019__x000B_AY?4¿F_x0010__x000D_A*A6_x000C_A_x0017_7ôÅ_x0008_A¨v2_x0017_Ó_x0003_A;)Gv®l_x000C_A_gCô_x0002_	AóWb¸ºp_x000B_AEÀ È*_x0001__x000C_A_x0004_e"_x0002_õA_x000B_A^	Ú§,§_x0008_A¦Q/ø_x0006_Aº_x0013_÷©ï_x0007_AØæß_x000D_Ñ	A²'v½'W_x000C_A_x001C_î¸7¯	AÈ.=¹Åý_x000B_AËýgmé_x000B_Aìô³«ü_x0019__x0003_ABëxe^ç_x000C_A_x0003_Ð_x000C_yô	A_x000E_Õ_x001F__x001F_i¿_x0003_A¿*¯_x0004_ª«_x0007_A©y)¸ði_x0003_AAù£_x0004__x0013_!_x0007_ArÈ_x000F_yüé_x0007_A_x0010__x0002_Â^[(_x000B_AõÓe_x0010_Ó_x0008_Aàu½Ë"_x0008_A.áj_x0005_+_x0013_A6©dYn	Aañ_x000F_ÈÐý	A_x0012_X¦_x0019_-k_x0006_A¨_x0011_+y_x000C_A¦N_x001D_9*_x0008_AÝà{m	Ú	A_x000E_ß#é~q	A^_x001F_;x8H_x0013_Asg_x0003_õÈÖ_x0013_Aj7s3-_x0013_A¥½ÕÀ.ê_x000C_A	l¿|Ã¾_x0008_AàpýMeF_x0013_A+G1Ü_x0013_A%~Æ_x0008_AÆÚñ_x0004__x0013_AôP_x0010_¬_x000D_AÀ³9v_x000B_AÕ¦Õ_x0011__x0006__x0013_Awé_x0001_Â_x000E_AÜ@UÀn¶_x0013_A:³àì+K	ARÝÔ³]ê	A·hÓí_x0006_AÆÌ_x0018_Åµ_x0019_	AÐ#QG»_x0007_A_x0003__x0006_;0&lt;Þ+^_x000D_A[oKÖ8_x0016__x0007_A¢´ä_x000E_ôç_x000B_AøH§ð	AºÙê_x001C_þ_x000B_AÝ§Ð®	ï_x000B_A_x0018_5½îS_x0006_AÊæ¾¿_x000C_A_x001F_ª_x001D_	3 _x000C_A_x0001_h¯7e^_x000C_A$¾_x0004_Võ_x0008_AÃËÃ»_x0008_Ax^¿ñÓ%_x000B_Aòïd"_x0001_M_x0006_AÀ_x0007_Ð_x001B_÷9	A±Náqr_x000B_Aëcf¼ Ä_x0006_A8]_x0007_±ó_x000C_Am¹TF_x0006_A=Ü ºþ_x0005__x000C_A¸K@Þg_x000B_A[8_x0001_ï¶_x001E_	AtÐ¦Æ_x000C_AWÞCo5_x001F__x0006_A 3_x000F_qí_x0016__x000B_ABÝE_x0018_«_x000B_A¹r)oò_x0007_Aq_x000F_»Û©Õ	AN _x0001_Â`å_x0007_A_x0019_7¾q_x000C_ö_x000B_AÑôk'_x0002__x000C_A:`_x0001__x0002_nh_x000C_A%_x0016_ïk_x000B_AMªXØW_x0007_A&gt;Ë2Åç¡_x0007_AGi(/òÅ_x000C_Asº;ôì_x0008_AËAØ p_x0007_A_x001B_¨Pºð_x0015__x000B_ArN_x001D_W&amp;	_x0002_A:¦Óà|_x000C_AKÂµ&gt;	A1Dó_x0001_ë_x000E_	AR³­_x0004_©_x0002_A_x0007__x001C_ôàgt_x0002_A-ÈLÎV_x0007_Aç_x001A_)Ü_x0007_AÄk	^ à_x0008_AßvW~§_x000C_A_x0003_IÙ_x0005_õ+_x0007_AO_x001B_,þ_x001F_	AUØ7^°Ö	A[¼ÑX)z	A=_x000F_Â!U_x0002_Aí©_x000C_n®y_x0002_AÖµ1+í_x0002_A_x001C_:ë_x0013_.ð_x000B_AuEc:¤_x000C_A_x001C_²eQý¸_x0007_A_x0019_,hö&amp;_x0008_A²ØZöä\_x000C_A_x001E_)¤pWË_x0002_A¾¾lÜ_x0008_T_x0008_A_x0001__x0003_ñÍv=8_x0006__x0003_AùþbÕUE_x000B_A48_x0010__x0013_¡#_x0003_Aµ«¯I_x000B_AºèÙÞ_x0003__x000D_A¿)¿Û(_x000B_Ajë²_x0003_A¸_x001A_¦_x0003_AS"|Æàc_x0008_A^/DçyÈ_x0007_AwPW$¹_x000B__x0003_A!_x001D_¸\Ì_x0008_A­Ïö¤·V	A¼rFYo_x0003_Af"ØV_x0004_	A_x0006_jÿ½z_x0007_As1_x001C_-)¯_x0003_A\_x000B_ïÑ_x0003_A_x0003_8÷_x0004_Û_x0005_A_x0002_º¶Ø_x0012__x000C__x000B_AtïÕo_x000B_A!_x0016_CÌõ_x0013_	Aþ7²+¼_x0008_Aü4bê_x0002__x000B_A=  Z_x0001_¶_x0006_A0_x000E_6Ïð	ARï0æÕ­_x0008_A	ß]/_x000E__x001A__x000B_A¦èÇ_x0012_¾_x000C_A	êà&gt;_x000B_A%sP_x001C_o_x0008_AwN6_x0006__x000E__x000F_â_x000F_A0_x000F_ýcá_x000B_A¦c®_x0012__x000F_A_x0004_yE­_x000F_A.@ÐÊ_x0013__x000C_AºXx×)Ï_x0005_A]_x001E_b_x000C_A}_x0014__x0010__x0018_0Á_x0008_A_x000D_ó¶P_x000F_AÎ_x0006_ò'·_x000F_AJÏe{`_x000B_A}º_x0006_Aà8¬®Æ¢	A¿ð_x001C_d_x0016__x0005__x000B_A(!½tÍ	A_x0019_uï)Ò	A~Ö¥×_Õ_x000C_A_x0010_@ä_x0007_A_x001D_F¶_x0005__x000B_A¹E_x0002_¬k_x0007_AOd_x001D__x0004__x0008_A_x0006_?0rr	AUu½ÓzS_x000F_AÇ2c@j_x000C_A4	®4_x0003_Ò_x0008_A(*Ñ_x000B__x000F__x000F_A_x0013_ù÷_x000F_Î_x0008_As§ùÛ._x000F_AÁÛ_x001A_ì¦·_x000F_A×úmU_x0001_Í_x000B_A$Â@ÉsÜ_x000B_Aä¡_x0008_§_x0008_A_x0003__x0004_L±h"O&amp;_x0004_Aå?`_x0007_Aáý(_x0014_³0_x0004_As¯Y_x000B__x000B_Aè¹y_x0001__x000D_A)Ç·#¸h_x000B_A_x0007__x0002_Í_x0017_·h_x0004_AjÅIeæ_x0004_A	ÑP¦#_x000E_	AÙIþ\5_x0004_A9èÕÝt_x0004__x0004_A_x0017_jªûiz_x0004_A~_x0008_i(vk_x000C_A&lt;íbû_x0007_AraK]¼	A_x000E_·©´-z_x0004_A»_x0015_*Ïë_x0008_A_x001B__x0014__x000C_Å#_x000B_A:¿ ñ5³_x0008_A_x0003_ÆÔ_x0016_Õ¡_x0008_AØ§õRÒ_x0007_Ao¢s¼	Aéü_x0002_	P_x0008_ALã_x0001_eÊ_x0004_Aet_x000E__x001B_#Õ_x000B_A_x0013_(­D¥t	A¬¿§M\_x0017__x000B_AóxÓäß_x0004_A_x0003_:-Î_x0005_×_x000B_A_x0012_Ù¿_x000D_T)	Aø©¶_x000B_AHsã_x0004__x000F_¤_x0010__x000F_Aá_ÊG\_x000F_Aäð_x0003_j_x000D_î_x000F_AÎ_x0007_¸Ü=û	Aj%4:yw_x000F_A*_x001A_ëÆ\	A"#¢èØ_x000F_AVÃìnZ_x0007_AæÀè¢&gt;_x0008_AúR±°	AæÒÃØ_x000F_Aó]SÒ²_x0007__x0008_Aè_x0012_þZÄq_x0007_AÜûõ^e_x0008_Aåc_x0015_q_x0008_ACsrà"_x000B_A35:_x0007_m,_x000B_AÁ_x001E_®:yO_x000C_Aùè_x0006_Kh	ACW³b_x0001__x000B__x000F_AçÑ!®¬¬	A_x0006_Ë_x001B_t_x0013__x000B_A_x0014_IJ¡¡5_x0008_Aq*æ]{	AÎÇ_x000D_á"­_x000B_A&amp;_x0019_&gt;å_x000B_?_x0008_A,^íÍ_x0002_Ö_x0007_A_Þ1Í	A_x000E_%à_x000D_&amp;?_x000C_A#G§Ùg_x000C__x0008_A°·_x0019_7åp_x0005_A!í0Æ,i_x0008_A_x0001__x0002_ÐhF_x0012_~	Aþz½K^_x0008_AÄDc*_x000F__x0008_AÒh¼7_x000C_A(=ç_x001E__x0014__x001E__x0008_AÒ¦_x001D_/Yö_x0002_A9ÍÙ¡_x001E_g	AÅÛUD¸	A­sJ²(©	A_x0015_Â_¢ãa	A©_x0002_é¥»_x0003__x000B_A#vÐ_x0013_¡^_x000D_A¼q²ï¸_x000C_A¥_x0012_õÑ_x0008_AGFx%e_x0007_A_x001F_ÏFn7	AÐð\JÎ_x000D_AEÅö_x0008_AÄÅ_x0002_A]r_x0010_GÚ_x0008_A.BÔlM«_x000C_AØÉÎ_x001E__x0007__x0007_AÎnK_x0008__x0004__x0008_A¯Ã'g_x0006_§	A¨l_x0005_!uH_x0002_AË ª÷{_x0007_AS"v-	AgW¨W%_x000C_AMì_x001E_LT_x000B_A*:_x000E_Çv_x0008_A_x000C__x0013_p@_x0008_A*F'³_x0002__x000E_L&lt;_x000E_A6Õ__x0001_`_x0008_AÌk#Îîê_x000C_A9_x0012_ÆrB_x0013__x000B_Aj¨ãcæG_x0008_AmbP`3	A¹ñ¹¿_x0008__x000E_A¼_x001E_þo-_x000E_A^Eø_Z¨_x0008_ACreYï"	A¬+&lt;Öù+_x000B_AÔ`4ÅVG	Aaâ£-¾	Ax¼Í)d_x0008_AW_x001B_)G|§_x0008_AöBäÁå_x0007_A¼._x0015_æ_x0005_A_x0003_äKO_x0004_e_x0007_A­Õa_x001C_ß_x000B_Ah·V_x0012_=_x000E_A_x0007_n',m_x001E__x0008_A_x001B_rjI4_x0008_AÆÞSÏh _x000E_AßJäÞ_x0008_A]&amp;±kù__x0008_A_x0007_ë_x000D_ÿé_x0007_AcqéZÍ_x0006_A¿Å_x0013_ü_x000B_ABÎå z¶_x000E_A÷SiX\è_x0008_Aå=*r&lt;_x000E_A?°W~'_x000E_A_x0002__x000E_ö^øÆ_x000D__x000B_AË½ýE×_x0005_A(ÙD&amp;_x0002__x000B_Aí_x0006_ÐRz_x000D_AÜª§e_x0008_â_x000E_A7xÝuF_x000E_A^;wNýs	AE	_x001C_¶v_x000C_AùV¶ S_x0008_ACyá²çd_x000E_A³_x0004_c«ûd	A§yü#`_x0016__x000E_AÒuÇ@P;_x000C_Ac«_û&lt;_x0007_A«³ÞE_x001A_S_x000C_A;{è4_x000E_A_x0003_Á½,ñ	A¾_x0001_(KÑz_x000E_A@c¤Ç0_x000E_A èÊ_x0011_E_x0007_AâÚæ¶)_x001C__x000D_Aú3:uu_x0006_A¨îÂ_x0007_:_x001F__x000B_Aü"UT_x0006_	Ap_x001A_$é(	A§Æéé_x000E_Aö_x0015_IáP_x0015__x000E_A¦9eÏ4_x000E_AÉm`ò*ì_x0007_A·_x0018_ü_x001A__x0006_AreÒr_x0016_f_x0008_AWa_x001B__x0017__x0001__x0002__x0016_Ó_x0006_A6û¨FE_x0002_AÖ_x0018_+U5¦_x0007_AË_x000B_d4_x0017_l	Ag\_x0006_îÙ_x0008_AkWw¡£·_x0006_A[_x0016_¬_x0005_e_x000E__x000B_AJ¡Q_x0002_A¢wØï£ü_x0002_A_x0015_aè¹	Aé,Ú_x0007__x0002_É_x0008_AãÖîC_x000E__x0019__x000D_A/N÷Skj	AHÙRFT_x0007_AÜ¿_x000D_I_x0002_A$ÖWPÝ_x000C__x0008_Ap4ú¯HÁ_x0002_Alat	Æ_x0008_A°G)ïª­	AÝ2GÑ¼R	AÁ1r=ò/	A*_x0004_)Ä_x0007_A­Ü3¦3_x000C_A£ÚëÆ_x0011_x_x0007_A_x0006_"8¤¾,	A¡ø~º))	AU4(P©_x0002_Arx}öî_x0006_A ß&gt;¨_x000F__x000C_A{í¦_x0004_+_x000B_AÍ¥p÷_x0007_AD%_x000F_	@_x0016__x000B_A_x0004__x0005_ÝÏÆiÙ_x0015__x0008_AÝ_x0011_é;µ	Ab6å`o§_x000D_Aa)²â]v_x0007_A_x0003_¸6i=_x0005__x000C_AxÀ_x0017_¶n_x000C_A._x001A__?"!	Aò[ÚûoL	ATÙÁ_â_x0005_AJXî2}_x0007_AgÇ¤H¤º	A¡§W÷KÆ_x000B_A zÔ_x000F_´ÿ_x0008_Aõ_x000F__x0019_õÙÑ_x0007_A_x000C_9ßq	Aù%¤&lt;;¯_x0005_A_x001A_ÔTUt	AO~_x0006_Yq?_x000B_A¿óß´{_x000B_At¸çVl»_x0008_AÃâ2µC¯_x0005_Aæ_x0017_ºâ¤_x000D_AWmýú_x0005_Aj-âî=_x0005_A_x0002_®Zø	A6ú_x0006_á_x0005_&gt;_x0008_Ahy0_x001C_$_x0005_A´ì¼àëà_x0005_A÷íÿ_x0001_	ã_x0008_Af&amp;Å6_x0005_%_x000B_A{¡×_x0005_AßWÏ_x0002__x0003_'_x0003_A¡ÒÎ.Ì-	AEA8+ÒH_x000C_AFHäAî _x0008_A)BÚÂ_x0001_Î_x0008_A¢q_x0007_ú_x001D__x0016__x0008_A·Ë±hH_x0008_A£¹î`ñ£_x0003_AEÉ°ÛöÍ_x0008_A_x001B_±éó±_x000C_AeØc_x0003_AÂ¿Ï}_x0008_ARÄ_x000E_£.z_x0008_A2|j¾§3_x0003_A_x0017_C»³"_x000F__x000B_AVÑ¨*­û_x0003_Aéör·v_x0003_A_x001B_ó·þà_x0003_A_økï_x0003_AµêÐré_x0003_A2G_x0012__x0004_w1	A_x0011_&lt;=R0_x0003_A:ô+XN_x000B_AµÒo_x0003_A_x0018_qÂ_x0018__Ö_x0008_AD_x000B_y_x000B_'	AyL_x0012_°µÖ_x0006_AÎ½ö_x001B_7_x0003_A§_x0001_­áI_x0007_As}ª_x001A_Æ_x0007_AWEhý_x0003_A)DRÕ_x000C_A_x0001__x0002_½^Ê"ü_x0007_Aà_x000E_&lt;RÍS_x0008_AæævÎí&amp;	A?U_x0017_ÍqL_x000C_A¿;òç	AÿÐG*_x000B_w_x0002_A_x0018__x0003__x0003_Cx_x000D_Aôª9¿ý¿_x0006_AF_x0005_rù._x000B_AYÐ¦y;ã_x000B_A8_x001A_¦*T_x000C_A¢cÜK=_x000B_AÈúBÝû_x0002_A^6_x000E_w\	A_x0006_lÌ×Ï|_x0007_Aè¡ìÎZ_x000D__x000E_A`|AÜí	A¥GÏÿ_x0011_	A@©_x001C_8µ_x001D__x0007_Aà:Ü|_x0014__x0007_A»ìm_x0007_A´9Be7â	A_x001D_B'k]±_x000C_A&gt;²áá"_x000B_AÂ¡6_x0007_tL_x000D_Ap$Ö·æ_x000C_AcõCTÌl	Am_x0018_cíû_x000B_A_b2_x0004_(c	Aw.æó_x0005_ö_x0002_APMñôõ_x000C__x000B_A³J¿_x0001__x0005_~_x0008_A,TEqk_x0005_AQ¹i	A\ôI¢;c	A/®í ê_x0008_ALËgÃ_x0016_	A0PÚC!_x0005_Aè/ø_x001B__x0008_AVI.Mz]_x000B_A½¹L¾£_x0008_AC_x0003_ÏJ	AJD±þ Ï_x000B_A_x001C_h_x0012_ð¸_x0008__x0005_Aª&gt;Ó_x0015__x000C_)	A_x0016_~¤j	A³£òÁc_x0006__x000C_A_x000B_Êw_x000B__x0005_A_x0010__x0007_H_x0004_éë_x000B_A±B_x0014__x0007_Að_x001E_@^»n_x000B_A_x001A__x0002_ÐÞI_x000C_AZ¨èXÔ	A_x0014_-oÎ_x000E__x0005_A_x001A__x0004__x001A_w¬_x0008_AûtñT­¬_x0005_A¦äÊ½	AI_x0015_ÄÍ_x000B_Aï4I_x0014__x0005_Aw&lt;£EÍû_x000B_A&gt;"½_x001F_·	AQN  	A©@_x000D_Ù=_x001B__x000B_A_x0004__x0005_&lt;fìÌàG_x0005_AÎ°&lt;6ÁÃ	ADMv Û_x0005_Ac¤»	A_x001A_îïP¨Ì_x0007_Aw|r|á	Aûé}lÒÁ_x0007_A½_x0004_/{)_x000D_A_x000E_ãæXjd_x0005_AØ¾s1_x0018__x0005_A³Ú¾_x0005_ANUOLx_x000D_AP5°í_x000F_ê	A}._x0018_.	A_x0003_EXZ/Ú_x000D_AM&lt;KxUù_x000B_A)¶;9_x0004_#	A~¾_x0012_ÎE	A4}ã«8ò_x0005_A`çþîß_x0001__x000B_Ak£9_x000E_®¶_x000C_AP,à_x0012_Ð@_x000C_Aà_x0002_·^)_x0005_AFÄa,_x001E_~_x0008_Ao_x001B_µÊ_x0005_AÎ_x0012_s_x000C_Aß¼l¯êr_x0006_A§_x0003_nè_x000B_AMbhpú	AÉatÌÆp	ApJÕ°_x001C_n_x000B_A_x0014_¬Í _x0002__x0006_°I_x0008_Aä#°_x0005__ä_x0008_A4MYX9S	A_x000F_íq±§Ã_x000B_Aì	fõÕ_x0008_A"Ý°Ö6Ë_x000C_Ar_x000B_Ùxö_x0008_AÒ;N¢Ìk	A2ÝxW_x0019_³_x000C_AÎ»º_x0004__x0006_AhgCê_x000B_A÷8y@ä¿_x000C_AÃFëÓ_x0017_!_x000B_AI+ºà1ò_x0006_A°Êê_x0002__x000D_3_x0006_A³´&gt;_x0003_Ë_x0006_AÎzÊÀW6_x0007_Aá2&gt;áå_x0004__x000B_AZ~_x001B_éó_x000B_A/Àµz_x001F_¹_x000C_Aßq4F:_x0006_AQÒ~±¿;_x0006_A_x0001_(küºS_x0006_A_x0004_Dþ9_x0010_è_x000C_A_x0001_&lt;÷í{Ë_x0007_ANë¢/_x0011_I_x0006_A©ñÜK&gt;\_x000B_A"±_x0010__x0006_Al:_x0006__x0006_g	ApK¦_x0008_AZ_x0004_êµÉ	Aw:PÐq_x0008_A_x0005__x000E_J¥ýh°_x000E_Aç¥b!ÕÙ_x0008_AB_x0001__x0010_	AÆÛ¡F¥T_x000C_Aµ_x0008_a_x0010_'|_x0008_ABe_x0017__x0002_	A71·_x000B_Õ·_x000E_AFõÚÌ_x000E__x000C_AJ"ÂHg_x0008_Aý²}_x0005_»á_x0007_A&lt;øÊ_x0016_k_x000C_AÊ*_x001B_ÙÍ+_x000E_A¸¹¤_x0012__x001D_¬_x000E_Aà_x001B__x000D_cé_x0008_A÷¥_x001D_cwÖ_x0006_Afs_x0003__x0014_Üa_x000C_A"õ_x001E_¨r_x0006_AzÕè_x000E_ª _x000C_A_x000E_þ1²_x000B_Atdj"x_x0008_AÏõÈÂ×¶_x000E_A_x000E_¦ðº_x000C_A¸_x0004_³B_x0011__x000C_A_x0016_"w¿Ç	A(ø7_x0011__x000D_AÊ;©ëg_x000B_A,_Ál{	AãP#ñë_x0008_AÙ~êx¦_x0007_A¾ºpL'	A¢»ö¶ó°_x0008_A&lt;º_x0004__x0005_sf_x0006_A¥0Ø"i_x0007_AÛtCeK	A_x0001__x001B_9Þ9_x0005_AçA~_x0005_A,çÕ_x0003_²_x0005_Ax:Ñä¹	A]_x0008_S_x0003_Þ	AÄd_x0006_±_x000D__x000D_A._x001E_Z}_x0011_	AÔùD_x0003_õ_x0008_	AÛÿãäèÙ	AnAUM_x0001__x0008_AÞvápð.	A^ø_x0008_ø_x0007_AÐÓ_x000B_Ê_x0008_Ahí6	_x0008_é_x0005_AôO_x0016_-	A_x0011_Þ»R_x000C_A`,RTÝN	AÇALW4d	A¨_x001B__x0018_.:	Au°Ð7ÀÐ_x000E_A?j_x0017_*ýM_x000D_Aº³_x0008_üZû	A_x0008__x0002_n	A_x0016_ÔíîÞ_x0019__x000B_AëÔºfP_x0005_A+§G_x0001_2_x000C_A&gt;¶ÅT_x0005_AíÜ¸,_x0005_A­ï²Ó#_x0005_A_x0001__x0002__x0014_Wus_x0006_Aà¨\_x0013_¯ñ_x000B_AÎ¥_x001D__x0008_Ù¸_x000C_AÇl_x0008__x000C_	ì_x0006_ApêÚ_x0018__x001C_0_x0002_AÉp¡ °|	Aª.¥9Á_x0007_A_x0006_Ä_x0019_«ó_x0014_	AA¾_x001B_1ÙO_x000B_A1j_x001F_UÍ	A_x001A_75]È_x001F__x0008_AÈk6_x0018__x0012__x0003__x0008_AkDúI&lt;¢_x000C_A_x001A_ØDs_x001B_Í	Aca_x001A__x0012_ñÿ_x0008_Ayªµk_x000D_AtÔP´Æ_x0011__x000D_A_x001B__x0019__x0016_A®_x0007_AÐáo%Ñù_x0002_Aò&amp;¯uÞ_x0002_A».ÕCí­_x0002_AíÈwn_x000B__x0007_AÎê¹Ç	A¢bsÿ_x000E_³_x000B_AaÑVî_x000B_AJ¶V¹_x0016_s_x000B_A½_x0015__x0012_ú_x0019_®_x000B_Aß_x0018_Æ&lt;º	AÂ2gÄs5_x0007_A6Ñõ_x000D_5_x0006__x0002_A0?Ír_x000C_AZG±Ü_x0001__x0002_âÃ_x0002_A:râ9°u_x0008_A»nó[å_x0008_AroÎÆ3_x000B_A_x0005__x0014_ÍtÁ	A­tTp°_x0006_AuaîÂE_x000C_AùÌØám_x0006_A_x0014_M¨ç&lt;_x0007_AøÀ_x0003_ä±ª_x0008_A_x001E_ý_x000C_°_x0002_A:«¤mÍ_x0007_A£¿-Ûz%_x000C_A*¦Ì_x0002_A©Ï)ð(ó	AÅ4_è7_x001C__x0002_A_x001A_¥_x0008_ì;	A_x001D_[ÎI _x0006_ArûÉá$_x000B_A1í\_x0004_ï3	AÊ_x0017_5E_x0008_AÙ¡½ïÎ	Ak_x001D_V~Ì_x0008_Aù'5%¾|_x000B_AQ_x0017_zP_x000D_Aº=_x001B_ï;_x000E_Aî3~¸_x0002_5	AA_x001A_Þï&amp;_x000B_A¥´_x000D_+C	A*áôíé_x0002_A3g_x001E_m_x000B_A ÁáÔ_x000B_A_x0002__x0007_~ÜÖóP_x000D_A_x0005__x0011_Z_x000C_AÚáÀæ_x0006_A×oãb°_x0005_A\)A¯Â_x001F_	A°_x000D_]`T	Aa²ùªÞ·_x0008_Aþ´&amp;ÆM#_x0007_A¦I_x000F_¿C_x000B_A7ªz_x0015_ó¤_x000D_A^£¼0_x000C_AQØ[µ_x0008_A@¦q_x0019__x0003__x0007_A&gt;·é_x0003_¯_x000B_Aìá¸]Æo_x0007_AØ_GÌQÓ_x000B_A_x0004_ö|ã`_x0007_A·_x0011__x0019_üb_x000B_AÁ$yA_x0011_«_x0008_A÷_x0010_ó°zÐ_x000C_A_x0002_Q¥_x0001_y_x000B_AUÂ1+H»_x000C_AeäÜ®í_x0006_AÑ1òf¯D_x0007_A_x001D_Q	[_x0008_Asóø__x000C_Aò½#Ê{ß	AÓ¾H®_x0003_k_x0008_A&gt;ß¹û`Ì_x000D_AC ]A2	APéÁÐ_x0007_³_x0007_AlkÇ_x0002__x0003__x001F_p_x0008_A¥Õ_x0007_(P_x0003_A&amp;_x000C_gßÆ_x000C_Aº³Äkr½_x0007_AîÇumÊ	A±_x0005_zq³_x0008_AÔ_x0005_ª_x0014_8r_x0003_Av~Y_x0005_»	A¿³GbES	Av]Cÿ_x0006_ApZ_ß´=_x000C_ACãEc²_x000B_Aÿë)t"F_x0003_AUvçî^_x000D_AôV_x0007_n_x0003_Ay­EX-_x0007_Ab_x0018_Ç_x0016_ºk	Aq_x0016_c	AøZ¢=_x0003_/_x0003_Aë8:¤ _x000C_ASìMæ_x0007_ALöñÌ_x0003_A#]Ð_x0018__x000B_A´Z_x0010_nK_x000B_A@cÖj	A»ñôô_x0014__x000C_AèÄêX_x0015__x0003_Aiü£L_x0003_Aý_x0001_ãp_x0008_AØ¹lös_x0003_AÛÙø	É_x000C_Aù¥¤»_x0003_A_x0002__x0005_Åw_x0014_G=ÿ_x0007_A°sçP_x000B_p_x0007_A×G\_x001C_V	Aâ&gt;#z½_x0008_A±ã»{G_x000B_AA_x001D_Ëº_x0016_ÿ_x0007_AùhfZ_x0003_¬_x0007_A0mbJ1_x000C_Aµ±_x000D_A_x0012_@¿T_x000C_½_x0005_AýìÎð°_x0008_AJ_x0005_»_x000D_J_x000E_AvTT/Ó_x0015__x000B_Aïí±ïî_x0015__x0008_A$_x0019_Ö_x0001_*_x000E_A_x000F_Æ_x000F_7Á	AÐP^Bá_x000C_AEÕ_x0001_V_x000C_Acµ-_x001E__x0018__x001A_	A°ÃF_x001B_2_x0005_A9-UþÀæ_x000B_A®_e"x}_x0008_A3ì~| _x000B_A_x0014_»_x001B_$Y,_x0007_A¼_x0004_á»±_x0005_Ap£_x000D_i[	Ad¥ölØ-_x0005_Aí)_x0014__x0001__x001D_²_x0005_AÆâÜÖÌ_x000B_Aõg|Vb	AÕ?_x0012__x0006_D^	Aãª!_x0019__x0001__x0002__x000B_A_x000F_q¾_x0003_'_x0019__x0008_A;:_x0012_eê_x0008_A;¯l_x0005_ï_x0007_AV!ûxYñ_x0008_A©&lt;»Ü!_x0002_Ar»ã}_x0013_4_x0007_ARd_x0015_pgþ	AÙ¢~£ -	A_x0003__x001D_m_x000B_Aï~±u¨_x0018__x0002_Ab¹Ù«_x000C_AìNt÷ _x000D_A£_x0015_T¿×_x000C_A{Ë¤³ow_x000D_A°_x0017_Ê'Ñh_x000C_Ag'=9_x000B_	A_x000F_%_x0002_AqC(Õ¸7_x0005_A=Äö9Ú__x0008_A_x0007_ð&gt;Õn	A`¸Ï®ÂO	Af_x0003_%v}Õ_x0008_AT?,«_x0017_¾_x0007_AÊjZÚ_x0002_AÕrhE_x0007_P_x000B_AÕL1_x0012_Ê_x0008_A"bpÕ;_x0006__x0007_Aá¢s Ä_x0008_AfVãvIh_x0008_A°_x0008_JØUw_x000B_A§°RÿÓP_x0008_A_x0002__x0003_|_x0003_±y¯_x0003_A¨&gt;f}ªÞ_x0008_Aì:kÁK*_x0003_Aï_x0016_¾]®_x000B_AÃxøÿõ	Am,»_x001A__x001F_}_x0008_A¸_oçG`	Abâ¿_x0011_L7_x000C_A?Ç\k;®_x000C_A4GÝ}	A_x0019_Ç&gt;o#_x0003_Ad·Ì¸¬_x0006_A¯_x0001_:óbº	Að¨VQZB_x0003_AJ":f_x0008_AÓz_x0006__x0008_Añ_x0004_´&amp;½	ARÃRâ_x0008_AV:K_x001D_â_x000B_A$¹ób_x0001__x0007_Aj_x0004_2Ww_x0008_AüÏ²!N_x0007_AJÿRdtï	AY¾o_x001D__x000B_\_x0007_AÛWK­_x000B_A0_x0011_ã¨_x0008_A=K_x0008__x000C_A{á@_x0001__x0008_Á_x0003_AÊÿÒ³_x0010_	Aa_x0003__x0014_ü	A_x000C__x000D_UîÀz_x000B_AN)ð_x0001__x0002_8_x0008_AÌ_x001D_^Èþ_x0002_AEç6ðê	Aº_x0003_?Û_x0001_Ù_x0007_AÔ}Õ%À	A¼5Øzm°_x0008_ALì-c1_x000B_Afñ}¹_x001B__x000B_AEC_x001B_á¢_x0018__x000B_A;ü@E.L_x000D_A_¯Kr±	A_x0007_½­_x0014_è_x0002_AîØ¾|h	A`_x0008_¯_x000C_G_x000B_AËH¯o«ÿ_x0006_Av¬º¡]í_x000C_Aµµ£·_x0002_A\ô¶Ùµÿ_x0002_Aê_x0007_D Í_x0007_A¼¾×j®ï_x000D_AûgÏN_x0006_Ñ_x0008_A#+Z¼_x0006__x0002_A»Hre_x0002__x000B_A~#·_x0002_Aê#ÿ2±	A½¨|7_x0008_A({^&gt;6_x000B_A(8Ú_x0008_Þ_x000B_Am{w	ù._x0002_A ¤V_x001A_d_x0008_Aàð½n_x000D__x000B__x0007_A¦Ñm&gt;	A_x0002__x0004__x0007_|pÞ_x000C_A§_x001E_¹@¢ò_x000B_A2d&gt;^u_x0004_A|ËvHDT_x0008_A$_x0014__x0010_ô_x000D_A_x0014_ó'Þ	AJ_x0007_])¬_x000B_Aúÿ_x0005_¿ð_x0005__x0008_A_x0016_¾ÁÙ_x0007_AÐßR£w³_x0004_A	H%ªÇp	A_x001B_hSJpß_x0007_A^_x001C_£ã!{	An_x000C_Nó_x001B_	A|hÄÞð¾_x000B_A_x0003__x000C_¡×_x0006_&lt;_x0004_A²±Îº3I_x0008_A;e©	AÔ¾,_x0004_AJ_x0001_k3qÁ	AÆy_x0011__x001E__x0004_AZQÿzQH	Aa"Brf_x000B_AÃ_x001A_~õ»_x0007_A*]·¥_x000C_Aß_x000D_¼è_x0004_A¯éÔÀxû_x0004_Aãè5õÇ_x000B_AãÓÜ_x0004_AmË"î"_x0004_AY&amp;×=à_x0007_AÏÙë9_x0005__x000D_­÷	AþDcê_x0001_}_x0008_AÆQvqÈô_x0007_A¦ÆO5_x0007_Aj_x0004_ÊUÏ	AÆqá'_x0008_A_x0002_ãÚDÙø_x000B_Aå_x0018__x0016_#ç_x0008_AYÈ_x0005_ùÚ_x000D_AFËZÇõ_x0008_AÄ_x001D_jô8_x000D_ACÍáE;z	Aæ¤«g_x000B_A"þ_x000E_Èq_x0008_A´vÏn_x0007_A¶)_x0003_(9ç_x000D_A®H®ÙÇ_x000C_AÜ(OPc	A¥'1¿"8_x000D_A_x0016_%®³_x000B_A0GÈHV_x0006_A_x001E__x000F__x0005_ø_x000D_Anó[=ö	AøOæÍÉ	_x0007_Ad~_x0006_:¸í	A_x0014__x0012_7l{_x000C_A qx/_x000C_A~_x0005_@Î,§_x000C_A?¡_x0013_Óª_x0014__x0007_AI ôOQ_x0001_	AÆ1¥h_x000C_ATHSd2	A_x0001__x0002_JBÅ.	A§Í`ê_x0007_Aß_x001C_Â-r_x000C_AÓIXò?¿_x000B_A_x001D_©åeÇÈ_x0002_A6ÆÈwØ]_x0002_ADÓÈ_x0018_ï_x0007_A_x000D_r'#¡E	AKt_x0019_i_x0002_AûßóÜbê_x0002_A4ÄÒö|-_x000C_A2E¯G|l_x000B_A.o¬X_x0012__x0008_AÚÏÞ7_x0008_A1Tõe,_x000B_A]ZÅ©	AtÝ.u×	AB_x000F_|óº_x000C_A_x0017_¬!F(_x000C_A,@Å_x0011_:X_x000B_A_x0017_l'ØÕ__x000B_A÷pÅë¼_x0007__x0007_A_x0014_6×úÁ_x0008_Aq»qÅy_x0007_A­ =T®_x0008__x0008_AV{ñÝM_x0007_A_x001C_æ&amp;	A³ú_x0006__x0008_Að*Ò{µ	AëÃ/V«_x0002_AlõÓáñ_x000B_A#»Tt_x0001__x0003_^F	A7é­ªè	A$(1B²1_x000B_AýK-ê½_x0008_AHu¨¬½_x0007_A1Ç¬ ®_x0006_A&lt;à«á!5	A­&lt;¯q&amp;_x0008_A_x001E_"b3Õ		AQ·ê6_x0011__x0008_A,+WþÍ_x0011__x0008_Ai_x0002_)ê_x0007_Aq_x000B_ºM}_x000B_A=ì©@Í_x000B_A¨&amp;~©b_x000C_A,4QÈ_x0004__x0008_A_x000E_ÔL_x0003_A_x0003_óm&gt;+¯_x000D_A Rld¡â	A¹7ýø_x0008_A_x001A_8£ç%_x000B_A_x000D_Ã5óÈ_x0007_AÒ;ÌL_x0016__x000C_A´yÛ¢N_x000B_A_x0002_%iU0_x000D_A°A_x0016_h_x000E_ÿ_x000B_A´ñ¹ð_x0008_A_x000B__x0004_ñÅ©_x0019__x0003_A6µ¸_x001E__x0008_AG?6ù_x0003_Aº_x000F_} Ò_x000B_AÌÐy·_x0003__x0008_A_x0001__x0002_©k_x0002_Áä9	A¢m­ÀÂ_x0002_Ag¿(¥_x0002_A\¬S²_x0002_AÄ+ik_x001A_G	AÁÏFK_x0015__x000C_Aùv£&lt;õÑ_x0002_A·GE_x0008_å_x001F__x000B_AõÙÂ_x0002_Aâ_x0011_i_x0018__x001D__x000C_A-_x000E_ÒCÍ_x0002_A_x0010_yo^®F_x0002_A®Ý_x000E_._x000C_AÆ XÿÞK_x0008_A¯K*T`	A»jyo_x0002_ù_x0008_A@Õ®x_x0015__x000C_Au (Dô_x001A__x000C_AµWO_x0007_AíÃ2H_x0019_4	A4áÉâ*¬_x0002_AA­z_x0008_,_x0002_AõÛ»C¨ö_x000B_AÑM¢O@Ã_x0008_Aþµòa_x0004_U_x0002_A p_x000F_ö"	A3¤qùÎ_x0005__x000D_AìâÏuF_x001E__x000C_APß_x0014_d	 _x0007_AÐoA\Ë_x0002_A¼ JÛÌ	A*u	%_x0002__x0003_iÈ_x0008_A('&lt;)¦_x0007_A_x0003_fÜØs	A)Å~e´h_x000B_AÂ³îZs	A¥ò_x0001_¬Á=_x000C_A-_x0016_z_x001C_#0_x000C_A9sÝÞÚ	A=w®_x0006_A@'+	AY¹²+_x000C_Aø_x0018_óÝåU_x000B_AåæÊ6D_x0003_AU#MD_x001A_o	AS¿#xÛ_x0008_AúªëÌÂ_x0003_A.·à=_x0003_A¾üî¯	A2XD_x0003_Ag«v?x_x001D__x0003_AéÆMT_x000C_A_x0019_|AÅÎ\	AQC4ÏË_x0007_AÂÒMuÜ_x001F__x0008_Al_x0013_2Ë_x000B_A6_x0002_ÁG_x001B_Q_x000B_AqÃQjå_x0003_AÐWQ(c¯_x0003_A9_x0005_ÈFêE_x0003_A_x0014_ëávÀ_x000C_AäÇ	¶´8_x000B_AKÑ_x0012_ê¿×_x000B_A_x0001__x0002__x001A_»»%òÓ_x000B_A_®ZfÿÞ_x0006_Aôò_x001D_óã_x0002_AZ_Øx¢_x0003__x0002_AðÕÄþU	A¹u_x001E_Yõ_x0007_A²!_x000F__x000C_AFêùÈ%_x0003_	A_x0017_è|4_x0018_	AÖ¬&amp;\àÙ_x0006_AK­¢Ù_x0008_A97­Ï	_x0008_AúãÔD¥_x000B_Aw_x000C__x000B_¸_x0008_AóÊBX	AF·µjÜî	A$fÄÜo._x0002_A5_x0004_ÂâN_x0008_A_x000F__x000E_{P_x000E__x0008_A*_x0003__x000D_ép_x0007_AºI¯ÅFë_x0008_A_x0014_`rÍ_x000B_A_x001E_uKÚzx_x0002_A_x0008_ÌyuJz_x000B_Aé¥ð	ë´_x000C_A!_x001D_ðÝ_x000B_A¼ÁÀM_x0007_Av,¸z	AßbkÈ%:_x0008_AD¶7_x0019_êl_x0002_A_x001C__x000F_&amp;_x0012_Õ_x0002_Aê2â_x0001__x0003_&gt;ý_x0008_AbË"QU_x0008_AE2ÌÈ__x000B_	A_x0015_ïMT¯_x000C_A¤h&lt;¸F_x000B_A¢BÞF_x001C_ë_x0003_A}Sâ¡_x0016_i	A% ÃÁÙ	AÞõ»ïûo_x000D_A~Øj¸d_x000B_AzW9)TG_x0008_AÕ÷_x0005_x³_x000B_AøüÄh-_x0007_AnÕ/0	AKB÷Ë|÷_x0003_A@ì@YÍ£	AL±Ùë_x0003_A_x0003_¢ z_x0003_Aú¸O*¢_x000B_AÑ9%^p_x0006_A¬/k4XE_x000C_AËÒw_x000B_Aqý_x0010_	Am:jjs_x0002__x000B_Aµ¤Þ_x000C_tk_x0003_Acmõ_x0007__x0007_A&gt;_x0015_;u]-_x0007_Aô;r[¼_x0003_Ax½_x0003_Ú_x0006__x0010__x0003_ABNG_x000C__x0003_AÈÎ_x0018_~\_x0003_A\+áu_x0008_A_x0001__x0004_fã_x0015_^·	AOä}µ:	A·ÖEIF_x000B_Ar¨_£;p	AÁ_x0007_üÀ³_x000E_A_x001A_R²~sE_x0004_AW_x0003_±Cìg_x0004_AÖ¶En[V_x0004_A9!t¶¿_x0002_	Aõ_x000D_­ÿ0_x000B_AÖ_x0001_ÂèÄ_x0007_Ah[Y_x0008_ý_x000B_AõT6xVÓ_x000B_A_x000C_½´íà_x0004_AèÙ¨__x0019_ë_x0008_A±Ü&amp;¨_x0008_Aµ&gt;_x0003_ÉC_x0004_A_x0001_7o8_x000B_A»¨%d_x0004_AP*ôÁ0_x000B_A_x0015_BQ#Å_x000E_AD0Àí?¤_x000B_AMÓÙ.'ñ_x000B_AÊEöÄ_x0011__x0002__x000B_A_x0005_½Fy£«_x000B_Ar_x000F_MÙ	Aìé_x0008_gÓ_x0011__x000C_ACâä ´	A»_À8­_x001E__x000B_A¸4÷\Ð_x000B_Ao_x0001__x0016_ñà_x000C_AbÇÉ_x0003__x000F_T _x0008_AÝú$F©6	A_x000E_"gî_x000F_A¶Hêo+R_x000C_Aÿ·Zö×ð	A_x0019_k#±º_x000F__x0008_Aç_x000E_d_x0008_­(	A_x0003__x0016_Côc_x0008_AV&lt;ïÛ_x0006__x0004__x000F_ADdJéF¬_x000F_A¶Jx«Ü/_x000C_A]Tc_x0006_`_x000B_Aëj	S_x000C_AÆ­Ó28_x000B_AÏ1_x0005_!_x000C_AIr_x000F_ò_x0005__x0007_A³n_x000B_áÐ&amp;_x000B_Aîòáîà_x0008_ALll"dÔ_x000F_A­°â_x0014_" _x0008_Aë4a@2_x0008_AcrB É_x0002__x000B_A6¼gÓP._x000F_A84¨BH_x0008__x000F_Aò&gt;IL#_x000C_A_x0001_àí»ñ_x0003_	A_x0008_å¶Íë_x001E__x000B_A_x0014_i+{£_x000D_A÷_x0007__x0017_ÓÖ=_x000F_A_x0012_ZÉMò	A_x000C_Äÿ§ol_x000C_A¹æ ¯ß_x000F_A_x0001__x0002_Äÿ(ôs	AjáEïG_x0007_AÀ_x0012_Ì¿¡_x0007_A\ÉB%[á_x000B_Aë Ç`b_x0008_Aü(ß_x001F_I_x000D_A;ã0Æp	Aa!Õs_x001F__x0008_A_x0013_çGÙ~F_x0002_Aì«²t_x000D_A¤r_x0005_´_x000B_AFÈ[Ô¾	Aâ!:Û__x0002_A]¥pöS__x000C_A6EÈ_x0004_F_x0008_A`Ïê_x0005__x000C_Aü_x0018_$·_x0002_	A«Cå_x0015_µÓ_x0007_AB¦_x0016_=q_x0002_Aë7_x0004_Ñì3_x000B_Az|waK_x000C_A#r3_x0013_qr_x0006_A¹	OS_x0002_Aè_x0010_Ùy_x000C_*	A_3^Ý×	A*_¤ù£=	A@ÖÒ'V_x000D_A_x001F_(¹ïâ²_x0002_AEÓ_x0013__x001B_;	A¼¦÷¯`_x0008_A*jÝ§0*_x0008_AæL*ö_x0001__x0002_þ_x001B__x0002_A',ó¸Ü_x0008_AV{Oqµ¤_x0002_AaÍ:_®_x0002_A¸¢¿_x0001_b_x000B_AÜ©qìc_x0002_A_x0017_§5_x0001_/	AÁ_x0013_÷QU_x0008__x0008_A[ÍÂtÐÔ_x0002_AõÍñ9_x001C__x0008_AÍ~é¬Ë&amp;_x0002_Aq!£Ö­ä_x0002_Aèï@G`è_x000D_A"K¬Z±_x0002_A¾ÆB_x000E_0_x0008_A=Æ\_x0018_áN_x000B_A·B_x0018_H_x0007_«	Aç¹_x0007__x000E_R_x0007_A_x0018_n_x0017_/ÉÈ	AÝ_x0001_L.¿_x0006_AÔ^c®_x000E__x0008__x0008_A_x0008__x0010_Ñtô_x0008_A(¢¯O0¨_x0002_A­ÉÄñâì_x0002_A$e¨_x0015__x0007_A tào_x0011__x0005__x000B_A_x001C_J"²X_x0007_AÂoïTv_x000C_A01ÛVõÆ_x0002_Adç4ZÒ_x0002_A_x001F_T¨ëÂÏ_x0002_A²1ùºd_x0008_A_x0001__x0003_³_x0005_lº0Ð_x0008_A_x000F_Eä!_x0015_M_x0003_AÆ¶mÍPø_x000B_AöÇq_x001A_³æ_x0003_AM4ñÔ­º	Að,_x0002_hg_x000D__x0008_A`vß	AJzA´J_x000B_A_x001D_§;ÿ_x0004_Z_x000B_AøÍ_x0015_¤ñ_x0008_AT£;^p_x0018__x0008_A!¼sc_x0003__x0014__x0003_Ac²¬dÚ»_x0008_Aç~±öjW_x000B_A"6U]_x000C_í_x0008_AÂ\sS_x000B_A&gt;æô_x000B_à	AbÞûííñ	AµkãÜÛµ_x000C_AB_x0008_ 0²?_x0008_A#;oÊbj_x0003_A_x0003_hU²ý	A÷}þ_x0008_AtßLüò_x0005__x0003_Añ]û8eÈ_x0003_A2_x000C_Úæû?_x000C_AÀÇl_x0003_ãÃ_x000D_AÒ_x001D_´BF&amp;_x000B_A`,ñ ¯Å_x0008_Ao_x0017__x0018_Ü_x001D__x0003_A_x0018_îÃÒ_x0003_A!@#­_x0002__x0003_+_x0008_	A_x0008_ñúZk_x0003_A÷Öº-´'_x0003_AÙïq\ax_x000C_A7gµ._x001B__x000B_A;¨$Àa:_x000D_A©ó4	A_x0002_5÷¥ä_x0010__x000C_A#my9y_x000B_A@Ä²«_x0001_0_x000C_A"¬¨m_x0017_	Am/5-Ò_x0008_A_x0001_Kßº¼H_x0007_A¡#0âê#_x0008_A±¬¤4×0_x0007_A_x001E_6]£_x0003_AlÖÖ¦Z_x001A__x000D_A._x0016_ ÛÎ_x0003_A6_x0004_Ú°#_x000B_A*=$÷xÞ_x0007_AúT!æb_x000D_A_x0018_H_x0012_ÞÈ	A_x0007_C_x0018_®]»_x0008_APÂê(z_x000B_A½ó_x0007_ØÚþ_x0008_Ah¦$ÿ&lt;i_x0007_A¬zSPAÒ_x000B_AD¥_x000D_ô_x001A_ð_x0008_A  É_x0008_AÀ=_x0004__x001B_}	AÍäÂLÃ­	Aû_x001E_lå±C_x0008_A_x0003__x0004_oi_x0013_PxÒ_x0008_A¦_x0002_ïgA_x0004_ALR^1è	AºÆó_x0007_A_x0003_Á¹±	Aº_x0002_pGí_x0004_AÈé»Y_x0008_AüdÐóÈí	A_x001C_Ï¢v_x0004_AqòXèÁ_x0004_A£h¼(L	AÓ°ÃÖ_x0005__x0004_A_x000B_LÑ©F_x000B_A±úW_x001B__x0011_h_x000C_A¶_x0005__x0010_I¦_x0007_A_x000C_,ûÜ_x0013_&amp;_x0004_A×9_x0004_A_x001E_ÕéYvu_x0007_AN_x0001__x001B_&amp;	Ax¢Q|ò_x0011__x0007_As_x001C_ûêÏ_x000B_AvÕÈua_x0008_AtOòÀò_x0004_A_x001E_¥ÓzFÐ	AöáÁ_x000F_A_x000B_Aåð@½w_x0008_A_x0002_[2$Bù_x000B_A._x0011_5yJd_x0004_AîÀ_x0002__x0002_]_x0007_AW&amp;_x0014__x001E_o_x000B_Aå1_x0018_aÝ_x0004_A£óÎ_x0002__x0003_H_x0008__x000B_Aµ²¶=R	A7ÿw½\ã_x0008_A_x001D_uiÃ_x000D__x0003_A°­ÕÔ_x0012_Í_x000C_A§aB__x0003_AúyÈ0_x000B_A´Ý(eq_x000C_Aa ¯yà	AIIå-:	AÁ ]cÙ_x0007_AJÐzÇs_x000C_A?Û	A1yâ_m_x0003_AÖüJ_x000F_`_x000B_A&lt;ô÷$}ê	A_x0011_#ûÙÆ_x0003_Aá_x0001_@(	AåÁ±_x000B__x000B_A&amp;èvÛL{_x0003_A_x001C_ò_x000D_i@0_x0007_A«òpa_x0003_ADÉG(D_x0007_AFá^«¥_x000B_A/þ»¹H	Aé%:àxÃ_x000B_Aþ´x_x000E_A"·±%ª_x0016__x000C_A|$]b_x0007_A¿7,Z´_x0008_A(,_x001E_¬£	AfõS1N_x0008_A_x0001__x0002_Ê{X|_x0007_AGLÃ)y_x000B_AvCº5aT_x0002_AUÕ'_x001D__x001F__x0016_	Aê£_x0005_\_x0006_A_x001A_¾râÍ®	AÇ_x0013_(ß'	A:._x0004_h_x0002_A&amp;_x0011_Rê_x0006_AÞvS|A_x0008_A±#_x0004_§X6_x0002_A²ûH'5o_x000B_Asì_x0019_q_x0004_	A#m_x0010_ï_x0008_AÃ¡_x001B__x001D__x0004_I_x0007_AõÝ_x000E_Ii_x0004__x000B_A_x0014_µ&gt;£§_x0002_A®Ðñ#¾	A_x0004_JIâJh_x000B_A@ÇAÜ _x0007_A_x0011_5_x0002__x000F__x000B_A¶_x001D_m~_x0011_d	AäYjXs_x000B_Aù_x0016_âÔp	AJ$ÏñÞ_x0008_ARßÉµb¬	Aw7]$ç_x0005__x0002_AÎÃjÏpà_x000D_Aú_x001E__x000B_AÍÏïH7|_x0007_A¥0U*#	A4¹/:_x0005__x000F_[¦_x000B_A³¸t_x0019_©_x0006_	A_x0013_YÈâ_x000E_	AjÌ¢Ü¨ _x0008_A+]Oõy_x0004_	A_x000B_q/_x000D_ÿÎ_x0006_A64¾Ój_x000F_A|oU#$_x000F_A¾ë_x0008_Æ	Av.àöÃP_x000F_Aìú_x001B_,_x000B_Ay_x0010_@¼$_x000B_AÖèªÆ_x0010_	AÝ ëåô?_x000B_A'¹jÙô	AôX_x000D_»	A;A_x0004_&amp;	AÍ6c]Ï_x000B_AÝVð_x000B_3s_x0008_A¶p_x0003_q_x0006__x000C_Aô¯äºCù	AnÞ_x0006_R_x001C_Ô_x000B_Aß_x000B__x0016_,×_x0011_	Aªo­x_x0007_A_x0012_ãö_x0019_®	Aj:e¨_x0008_AÕäÜ_x001C__x0002_	A_x000B_Óg_x0002__x000D_AÖ%äxöÍ_x0007_A|NXp*_x000F_Aob¹_x001D_\_x000C_AÙ_x0001_ÓOãÿ_x0007_A</t>
  </si>
  <si>
    <t>342768ffe0b85496d317a75e97af9e6f_x0002__x0004_¸"5L_x0002_	Agåx|¨´_x0004_A¶£±Vÿ_x0006_AöÞf_x0001_	Ae_x0010__x0003_|-Í_x0007_AÁHô` _x0008_A_x0019_lÒYõ_x000B_A_x000D_à÷43_x0008_A¿ûv@¢	AÚiZÃ_x0017_«_x0007_A_x0011_s×{Rß	A_x0004_E0ÿ3_x001C__x0008_A¤¨bs¨÷	AL&amp;=R¾	Aèâ_x000E_	AÓ4ìUÁU_x000B_AQ9_x000F_f_x000E_2_x0004_AS`®K'8_x000B_A¢¥ô²v!	AÊ&amp;_x000B_A_x001D_¥Ð#ëe_x0008_AÅ% lü_x000B_A¯w2è¼_x000B_AÁ6·&amp;_x001A__x000C_AêC2°Tì_x0007_A%TÔ\Å	AcËÜ´_x0006__x0003__x000B_AçìFÖTs_x0004_A°Åìyj	AA¥4äD_x000D_AÆ	å_x0001_^å_x0007_A_x001B_ø_x0007__x0003__x0001__x0002__x000C_®_x0002_A]K°ìâ_x0014__x0002_AwÏD}@S_x0002_A×à§Ï9æ_x000B_AÌßÿ_x0008_AÙyñ¹Ï	A_x000D_;ôìÞ?	Aâ°T&amp;_x001B_È	AôààÃ_x0007_3_x000B_Av}_x000C_ª_x000C_A©Ú_x001E_Óx_x0008_A&lt;M_x0003_^M_x001E_	A­-_x000D__x001B__x0019__x000C_A_x0002_Q}"oð_x0008_AhG_x0015_ª£7_x000C_AQ´\ÝZ_x000C_ADRJç_x0006_Aè(Ñp_x000C_A¾Î_x0011__x0002_^!_x000C_AªClù¬a_x0008_A¸LþÛ_x001F__x0006_A_x001E_±øÝ­y_x0002_A (9Ú¼_x001D__x0007_A»=·G_x000D_A®¯óYgý_x0007_A_³-BF_x0007_AWø&gt;ï_x0007_	AÄÀÿ^_x0006_A_x001D_7=B	A)[_x0002_7_x0002_A)v2ÿÁX_x0002_A_x001A_j&amp;Ä]±_x0002_A_x0001__x0003_è;ØXÉÖ_x000D_A_x0011_¾È&gt;BA_x0003_A`öæéV_x0003_AnÏ~æ_x000F_4_x0008_Ac_x0015_G;À_x000C_AÈ9¬¥_x000E_p_x0003_AfÍà_x001F__x000C_AÇ+4_x0006_AZÃjc_x001D_=_x000C_A_x0014__x0011_}_x000D_O_x0010__x0007_AH´_x0011_`Éz	AÊ9§½0Q_x0008_Al¥Ø6G_x000B_A|_x0019_à9²	AÁaÆß¿î	A3±t³ØR_x0008_AÍ/5¾¯í	A_x000C__x000C_ò)ëp	Aô_x001D_ØÉÖ_x0003_A%Ê)ä·O_x0007_Av_x0001_m7ý	Au8t_x0014__x0007_A÷°Ûüÿ×_x0006_AmÏÊL_x0002_Ë_x0008_A³9_x000C_§_x0015_£_x0003_A2â_x0008_àX_x0003_A;æBÝW_x0005__x0008_Aq5XÆKà_x0003_AÊ£aÄ_x001D_ä_x0003_AIö $9°_x0003_AfRÿ_x0007__x000B_A_x0004_öï_x0001__x0002_µ,	AT`_x0017_æù_x000B_AÄçõ&lt;_x0011_²_x0008_A0«_x001D_SÄ_x0010__x0008_AÊ_x0001_[¡]þ_x0008_Açs_x0013_«	A#_x0015_î_x000D__x000D_AÑ_x001D_Ày	A_x0012_ýàá;_x000C_AB_x001A_Âñ?_x0008_AýG¬«t½_x0007_A_x001D_BËáë_x0007_A®$ók©_x000C_A_x001C__x0012_m_x0002_Î_x0002_AölJ_x000C_H1_x0007_Ax«`&amp;_x000B_AÎOÂbp_x000B_A|ÇJBå_x0003__x000B_A_x000F_0_x000F_ï¤°_x0002_A)ÿÁE_x0015_#_x0002_A&gt;(}NG_x0008_Abq}_x0018_KÐ_x0007_AV_x000E_Ý=¯_x0008_A_x0006_Iô®F	A;*f_x0005_Û¢_x0008_AïÏk©Þ_x0001__x000C_A\{ÆjÈ_x0002_AÝþçBò_x0008_A:M§_x0015_FÊ_x0002_AÌµi_x0011_ª_x000F__x0008_AøGÑ,öÐ_x0008_ARH±_x000F_ÞÍ_x000C_A_x0001__x0002_EÆ=8_x000E_^_x000B_Aÿçª_x000F_y_x000B_AÈ5Fc¤_x0007__x0002_AÝBJ4_x0008_×_x000B_AP®ê×_x0017__x000C_A.}wgý	A-F¨#î=_x0002_A_x001E_íé¹_x001A_	A£_x001A_@À	A`xÊÔ_x0013_	A{_n_x001D_!6_x000B_A§_x0002_A+üXú_x0019_	A::¾Ì~Å_x0006_A&lt;Ò¬¼_x001C_	A´ûA_x0005_2	A&lt;Üøºl_x0016_	Aæo^_x0001__x0002_AáÜ	4Y	A_x000E_ø¢A(_x0007_A_x000B_0Ô_x000B_A0¢?´	A«Qüºs¡_x0002_AæâC	A)C5ø_x0007_Aâ_x001A_q{ó_x0008__x0008_A&lt;)uÐÿ_x0002_AÓùù#8_x0002_A¿æô!©e_x000B_A_x0007_«k´#ù_x0007_AÙsÆÊW_x000B_AÃú_x0019__x0001__x0002_9#_x000B_AàU_x001C_\"_x0002_A*ãÓ3ú¹_x000B_A=_x0010_òÃñ_x0007_A)úÊõ[_x0002_AáL_x001A_n_x000B_Aj;.«¢_x000C_AfÁ_x0003_·	AÛâ7_x000E_A_x0007_AxyÉIs	A9©5@Y	AâùcÕ_x001A__x0011__x000B_Aù_x0005_ÃÏü_x0002_A_x0013_	Èøó_x0003__x000C_AÍÿ§kÍD_x0008_A]0ò)ÒÆ_x000B_A¦gwEÃ_x0002_AÎ'üHjB_x0002_A_x001B_áÐÁ´_x0002_A÷¾Á_x0017__x0008_Apèrr_x000D_AÉä­_x0004_ò	AÕ+îÂwÓ_x0007_A uÞÄ½	AÃ83)_x000B__x0002_A%zÏ_x000B_A#µ0°ÙQ_x000C_Aú?_x0011_ÿÎ-_x0002_A{xz0ñu_x0002_A_x0005_êÅÎh_x0008_A³³'Ð¾_x000C_Aöö¥j¡_x000B_A_x0001__x0002_:è£Àj_x001A__x0007_AüÚç¾[	A×_x0016_µâO_x0002_AxoÝ_x001F__x000C_A²W?_x0004_y_x000C__x0002_A×_x0006_v×&lt;_x000D_A0Õ°	þa_x0002_A(©_x0007_Ä_x0017_r_x000B_A¾ñ_x0015_w_x001C__x000C_AK®æ-?û	As_x0001_§¼8B_x0002_AV2¹TÍõ_x0008_A¶#{ôj¿_x0007_Að÷T½Ó_x0006_A¸j_x0018_4_x0001__x0002_Ap_x0014_ôá_x0002_AG_x001B_4hÀ	AÙ-_x000E_d"´_x000B_AÊ_x000D_ñ¼_x000F_ß_x000C_A`È$ê_x001B__x0012_	Aw¢)3_x0002_A9_x0019_oK¬	A°ÇÉÕÔ©_x0002_AÄ_x0008_?_x0004_?_x000C_AÊ_x0004_l_x0014_åF_x000C_A¿ÌN)_x0008_A_x000C_;gØ%_x000C_Aý÷[Ã¶±_x0007_AÚóþþ}-_x0002_A}Vûm\	A­÷*#¨_x000D_Aqíç_x0019__x0003__x000E_s_x0008__x0008_A2)_x001D_Æ_x000B_AÊBÕøÐ_x0001__x000B_ATÔ1¨)_x0007_AQ'¯(I	A ß_x0019_¡	A_x001B_ 3#Ò_x0005_AíOI# _x000E_A]iUI_x0002__x000D_AÊgâ#½_x000E_AdíÆÔb_x000E_Aòä_x000E_0Éñ	AºÍÂ9	AÉ_x0016__x0012_pH_x0008_Ab%Ëú-_x0007_A_x001F_\_x0018__x0017_À_x0006_Ar¶O_x0001__x000D_Aû©Iþç4_x000B_AÖ¯j9£_x0008_A_x0017_I HJ_x0007_A@_x001E_cK9_x000B_A_x0015_B-_x0002_5Q_x000E_AÁôGp_x0006__x001B__x0008_A«,JØyÐ_x000C_Ag°	¶¹(	A½_x0014__x001E_ÉÖv_x0008_A²û_x0015_sÒ=_x000E_AÍ_x001E_¤_x001B_sM_x000E_Av_x001D_¿×V	A×³_x0012_L_x0001_	AëK2_x0004_3_x0008_AÍ£ ~_+	A_x0001__x0004_×¼_x000F_=Ï	A·	Ij?\_x000C_A_x000B_ö?å_x000B__x0006_A,Ð	­	AsÚ5e@¡	Av@gy_x0011_´_x0004_APM7»O_x000C_Aª3_x000D_jÖê_x0008_Ax÷OY©	AÜÔ@_x0002__x001B__x0007_Aø-@¿û"_x0004_AH²ãM_x001A__x0008_A.ä§÷ÅX	A"jßt_x000B_AÅ_x001D_ã_x0010_4_x0008_AÂ|%B_x0008_A¨_x0019_Ue1_x000D_Ah_x0007_3dÏh	Aê_x0003_'Y8©_x000B_AmÍ}¢_x000D__x0008_Aàãy_x000C_Ø_x0006_A¥ª_x000B_c;M_x000B_A¶à_x0017_çö_x0008_A_x001F__x0015_wY&lt;_x0008_Aª_x0011__x0004_Ó¾&amp;_x0004_A_x0003_a_x0014_Qy_x0004_AýèÃBáæ_x0006_Af`C8²_x0008_A_x0013_V1¨pü_x0004_AJ°Ó_x0004_Aö9¡N^_x0004_A·w¦_x000E__x0001__x0002_E_x0008_A¦½?÷_x0010__x001E__x000C_AX1n_x000C_AÖbÝ÷Òª_x0007_AûP	|Ä	AÆ×jcæ_x0008_A_x0007_ÚæµOt_x0008_A¨ý_x0013_W¤_x0014_	AnGÈÖf_x0002_A@B_x000B_Ý_x0005_3	Ak]_x0006__x0001_Õ_x0008_AaÐ©S_x0017_r_x000B_A9(+u®5_x0007_AK ]ÎO0_x0008_A%¸]þ5_x0012__x000C_Aàï8_x000E_g@_x000C_A_x000B_ðg_x0012_»§	AõOØ_x0008_|Ó_x0008_Aù2Ýû»Þ_x000B_A_x0010__x000C_èd6	AB_x0002_eÚp	AË ñLEY_x0008_A*ÓÁa_x0015_H_x000B_A _x0019_ÆØïM_x0008_A3e_x001D_×½_x0002_A| K_x000B_Aá)æ`å_x0018__x000D_A¯&gt;_x0011_,+_x000B_A&lt;§Ê_x0002__x0005__x000B_A©VJ0pv_x0002_Aq^y@N	A_x0019__x0013__x0002__x0019_à,_x0002_A_x0002__x0003_ªOðÖ¾ú_x000D_Aê²Vþ¥Ð_x0008_Aó9_x000F_ÐÊv	A[IB't_x0008_AD_x001D__x0005_yí0_x0003_AÂwrl_x0003_Aï¦´_x0008_@ñ_x0003_A£_x0006_ru'_x000B_A1õd_x0001_]	AO¶î_x0012_|À_x0008_A(vIÏ _x0007_A^ÿÒ_x0003_·_x0008_AÞ*»&amp;K_x000C_A_x001E_ÄøOK	A_x000C_¯²âwg_x0008_A¶äºB  _x000C_Au´ßV§ù_x0008_Ab8Á°	_x0008_AÛ+_x001B_uÊ?	AÜI_x001C_»¡ý_x000B_A³0®.HÁ	A(_x0007_6«	AA¿ñ q_x000B_A­Fyí_x0008_A÷ø7@Tø_x0007_Aj _x0012_úqü_x0008_A%\í_B_x0003_A	ðòë·	A_x0002_?ë"è_x001E__x0008_Ag¹paþ÷_x0003_AèüU}u_x0007_A½ë5û_x0005__x000D__x0004_	A_ÞÅ+ü	A§j:C_x0008__x000E_A¾x-_x000E__x000B_Aá®r_x001F__x0008_A_x0001_!­Éï_x001A__x000B_A_x0002_VÑ¯Ö_x000C_A"«òWë_x001E__x000D_AY_x0017_,PêÕ_x0008_A&gt;¶í:M_x0008_Aúæ( _x0016_j	AëW´ßä_x000B_Aszüf_x000B_A!Æ_x0012_Cº_x0008_A·ñ_x0007_¼	AÄµF&gt;¦	A'7_x000C_	AÜ_x0019_­Ã _x000C_A×.CãW_x000D_Aj:zÐ_x000B__x000B_A8j8n_x000C_A­)_x0012_¬î¨	A×Çõ_x0007_Ñ_x0007_AìßÝ¿p_x000C_A_x0013_#N_x0015_`}_x000B_A;Y_x000B_Ax*D8ª_x0007_Aö_x0003_*x^	A__x000C_oª8y_x000D_A¹×¡æÀ	Aª|_x001D__x001E__x0006_AA+Ô_x0005__x000B_A_x0002__x0003_þH¢_x000B_Az§U(å_x0006_AÍ_x0005_¬íÍ_x0008_A®þ¸áIÜ_x0003_AçZàZYÃ	A_x000B_Q1ôm_x000B_Ac_x0013_·È&amp;(_x0003_A8;`ÌKº_x0006_AøM_x001A_"_x000B_AUµª´¶#_x000C_A·ê$¼2_x000B_AZ¸)/_x000C_Ablù/Î_x0008_A­Ã_x001A_Ù_x001D_ó_x0008_A@p ù¨I_x0003_A_x001B_YãAR`_x000C_AEwF_x000D_`ÿ_x000B_AsÂVC_x001E__x000C_AF·³_x000E_:_x0008_AòHVy³_x000B_Aß_x000F_ÚqS_x0008_Aoí5õ±_x000B_AÁîAÏ_x0018_	Aü_x0001_rýÓ5_x0003_AQs_x000F__x0016_5*_x000B_A_x0004_QæBZc_x000D_A~Zþõ¿_x000B_A¬ÿjb¢Ô	A®Ù8y;	Aoí5	A$åa£_x0010_G_x000C_A³TG*_x0001__x0003_úã_x0003_A?ÿ´pX_x0007_A!_x000C_FR_x0008_A N|_D_x000C_Aµ®_x001F_¨_x001B_á_x0006_A_x0004_JíÕ)_x000D_AÃâ_x0010_ê`	A£ :·	A_x0017_fJi@î_x000B_Aä_x0005_M÷/_x000F_	AÏ_x000C_C7wõ_x0008_A9R½_x0014__x0005__x0006_AÖ_x0008_DG|_x0003_A!_x001A_Y_x001E_ô	A \ËN´&lt;_x0003_A®°_x0007_AJQËKå_x000C__x000C_AZÐ°éLû	AF_x0016_õ÷9P	A_x000B_J_x0008_WB_x000B_AIã§&lt;	AìüN_x0002_!_x000C_A»#uæ$?_x000B_Aë`±_x0012_9_x0003_AQÙ_x0005_w_x001D_°	A5Bïyå_x0003_A_x0001_[Á³_x000D_A)¯µøf+_x000C_AÜéæ_x001E_¡&amp;_x0008_A	Pd$Î_x000B_A#Øë2|¯	AÉDoµí_x0008_A_x0002__x000F__x000E_Ú_x0003__x0005_Wæ_x0008_A1é¥CN_x000C_AòaRªÁ	AÖð}üo_x000F_Acq'þk'_x0008_A|ÅÐqR_x000F_A_x0013_=_x000C_¶_x000F__x000F_A_x0008_¶Æw	AIºEømr_x0008_A§õN#Á_x0007_Aa,ö¡CX_x000B_A_x0006_¡ý'_x0001_(_x0008_A_x0019_átNß_x0005__x000C_A{_x0008_÷DfÌ_x000D_AB|_x0017_§Ó_x0007_A_x000F_ÜyOè«_x000C_A°_x0019_RÈÜ_x000C_A_x0011_!_x0002_pï_x0013_	AÄ³úþM_x000B_A_x0002__x0004__x0001_ßz_x000C_A³.ùÐ&amp;	_x000B_A_x000D_Ý«ÿQÜ_x000E_AåÁiÖJ_x0008_AÂ_­vU_x000D_AÌRÞA_x000F_ATDRðGÖ_x0007_ANÆâ{_x000B_A_x001B_e(	AhÕÁ_x0016__x000E__	A&amp;6¦A_x000C_AZîvy_x000E__x000B_Az&lt;¿¯_x0001__x0003_ñ_x0003_A_x0015_Á©¿_x0004__x000B_AÄqú]cª_x000B_ANÕ,:d	AúÆ*jM	Aô¨ö_x0007_i_x000C_A]_x000D_Ø'_x000B_A&amp;ý_x0005_å_x001A__x0003_AßÛ³-_x000D_À	A-_x000E_ÁtàZ_x000B_A_x0002__x0001__x0003__x001C_ð_x000B_Ad4{_x0003_AË0½ð	A_x001E_W±_x001D_s_x0002__x0008_AYß;2§»	A _x001E_yîH	A±rí¸_x001B_ø_x0003_A$={i_x0005__x0003_A7Ö_x0015_¯_x0004_è	Aüõâð«ä_x0003_AÊ´ÏLg_x0007_A5SÒþ_x0008_A¶þ{_x0001_*v	Ark¼Cµ_x001E__x0008_AØ÷Ù_x0006_A8_x0015_¶_x000F_f_x0003_AÎô ´ø_x0005__x000B_Aþò_x0019__x0013__x000B__x0003_Avs´oQî_x000B_Aîù_x001C_8-_x0003_AÿZ+àÈ	An_x0013_/_x0012_}]	A_x0006__x0010_ü_x001D_yKñ_x001E__x0010_A³¾,_x0015_m_x0008_AT_x0012__x0015_c«¤_x0008_Axû`af_x0010_AÈ_x0011_=l_x0015_"	AÆ_x0001__x000E_Âä_x0010_Aaó-_x0010_A[@­ùK_x0013__x0008_An_x0014__x0011_ÝgÏ	Aë_x0004_]b¹_x000B_A¸ä'¥#M_x0007_AÊ±ÖMÊ_x0008_A_x0005_Th»¼_x0008_Aã]K;&amp;Y_x0008_Aõü¹4«1_x0010_A_x001A_¬,_x000C_ª_x0008_AX¢M_x0002_ö_x0007_A_x0016_?Ò	Á_x000E__x0007_A×@UÌÄ_x0014__x000C_A½·t_x0014_á_x0010_Aü×ÏÁÒ_x000B_A;_x000F_UÂú`_x000B_Añ­0W~H_x000C_AÁ5ÍË±	A_x0011_'Gc!K_x000D_ACøòKK	AÃ¿cï_x0003_V_x000B_Akå7ùi_x000B_AEâÓ_x0010_þ_x0007_A&gt;fo§_x0008_Ah³«¢	A]G à_x0003__x0004_FP_x0008_A&lt;½ã³K_x000C_AëRýá_x001E_O	A/:'YTb_x0007_AÜò'ñvh_x0006_A_x0008_ÄðS­¾_x0006_AÄAhVæ_x0004_A_x0014_²_x0007_'³	A1FH	&gt;§_x0004_AÈã®_x001F_^ñ_x0004_AÚÒ_x001C_µ_x0008_AoGÁò_x0008_Aä_x0006_3.`	A5_x0018_wq'_x0008__x0004_AãQ»Ìn_x0004_A$19Ça¶_x0004_AüÀ_x000F_ëÄ_x0008_A_x0001_,ªá_x000B_A_x001F_â_x000C_ú¬é_x0008_A8_x0008_¢Ç	A³Dlv_x000B_AÙd:B_x0008_A¦¹ÍZD_x000B_Aw_x0002_É_x0013_s[_x0008_AÃ·07¤_x000C_A]WKÏì	AÄÕàfÍÌ_x000B_A©g­P»_x0008_	AÃÕ±Öâª_x0008_AÛmXM_x0008_A	_x0019_ý/f6_x000C_AÃ0»ÌÀÄ_x0004_A_x0001__x0002_Çû `_x0013_´_x0007_A1_x001E_ë@3Ê_x0007_A©ÀÒ	ûv_x0002_At´)_x0008__x0002_A­K?_x000B_AÓ \Ø·_x0007_AZÇ5A_x0018__x0011_	Af3_x0003_T³_x000D_A_x0006_tòi_x0007_A ½ÞÍ	AãØ	3ão_x0008_A_x000B_×Û=¢_x0007_Ao):¡_x0017__x0004__x0002_AòsQoMº_x000C_Az_x0007_É_x0007_[_x0002_AÓÀÆvðP_x0002_A_x001C__æÄ_x000B_AP«+Ø0_x0008_A&lt;òË%+p_x0002_A_x0019_g§+Ù_x0007_A"&gt;]»	AnÜ»¹±Ñ_x0002_A_x0014_Áí«Iä_x0002_AÕ	Aû;) ð_x001E_	AuSÀpß&lt;	A²ß¶_x0006_ã_x0002_AÚ_x0015_ïyóS_x0007_AjaÃÑ	Aää_x000B_ß^_x0006_Aåa·©v_x000C_AÐ_x001A_ÏA_x0002__x0003_&lt;)	AbÌ4ø8_x0008_A_x0017_d_x0017_&gt;æ_x0007__x000C_A¹_x0002_,l_x0008_AV`¾ù[_x0008_A_x0001_ÑÂPúã_x000B_AÙk²í	'_x0008_A²§ËôÔ_x0008_AEôâÊP[_x0006_Akäj]T_x0007_Ae_x0014_ææÝR_x000C_A7öóÚBz_x0008_An¬®Á¶_x0003_A#_@DJ_x000F_	A9øÍXÑ_x000C_A3tÐ_x0001_V_x000B_Az¹K½¼_x000B_A8U1S)Ú	Al©ÿM*_x000B_AFÍ.k_x0008_AUíâ_x000E_H_x000C_A_x0019_Ç±b	AÊ7æ_x0007_!ã_x0007_AéS9Iõ_x0003_AÃ4rÅf_x000C_Aõ;ñ¬¬v_x0008_A8zÀ¯¬_x000B_Aò_x000C_VÍ_x0003_AÝ5½©g	A_x000E_å¡_x0006_Þ	A_x001E_ÿ-d_x001C_~_x0007_AÙv@üm_x0008_A_x0002__x0003_Þ_x0006__x001F_å¡2_x0008_AW!­	_x0003_A¶_x0005_ãv;	A_x001A_(H¥_x000B_Aþ°U¸Tø_x0007_A¸_x0018_ºSd_x000C_A£v_x0001_7%r_x000D_AÐl(÷Ç&gt;_x000B_A¬yßæáj_x000C_A_x0010_¿Ð7´_x0002_	AàPèpñT_x0003_AØ|Þ_x001A_j_x000B_A!_x0015_ì3_x000C_ADöÈôá_x0003_A,_x0018_g'?A_x000B_A_x001A_¹;Üþ_x000C_A.5e#X_x0003_A*^)_x0002_èù_x0003_AÇ_x001F_`_x000C_Pý_x0008_AFC_x0008_`_x0008_AÚ¿:kÉ¾_x0007_A¤_x000B_Cm±_x0007_AÑ®÷Ä¿_x000B_Aví_x000D_Ô_x000B_AÝáÐÛ9ç_x0003_AËæô`M©_x0006_A_x001B_×Ù¶¶ª_x000B_AnÀ%8h_x000C_A_x0013_ÀÀK&amp;ï_x000B_A_x0003__x0014__x001A_µ¸U	A_x001B__x0006_G&amp;÷Ó_x0008_A!úUé_x0002__x0004_®ò_x000B_A_o%SC_x0006__x0004_AY×Ôí_x0006_A_x0014_2ªüMG_x0008_AL·4§ÉÐ_x0007_A¶ïtA_x000C_A´ÆômÈ_x0008_AÞsDp:¾	AÜßúÙÔ_x0004_A`_x000C_àûpI_x000B_A*6µ´¤_x000B_Aèß_x0004_^z$_x0008_Aäàñ_z_x000B_Aãmtpß_x0019__x000C_Aöóa_x0011_m@_x000C_Aø_x000B_Nû¤_x0004_Ah_x0001_ ?	A94ý{Ý_x000B_AY©P_x0004__x0007_Ai kE7	A_x0006_SÌÐ÷$_x000B_A_x000E_Ø]6ñ¨	A|RÅI_x000B_A²§+f_x000C_Aä¿Î9_x0006_AóîüÁä_x0011__x0007_A&lt;@¨ou _x0004_A!ðd_x0003_{_x0008_AM/"~ó]_x0008_AÄ¿ê!óØ_x0008_AÀÁH í_x0007_Al_x0015_oý_x0012__x0001__x0004_A_x0004__x000F_ÌcË­_x000D_Û_x000C_A°|å_x001A__x0003_Ä	A/ÜÜ_x000B_A¦b?T~_x000E_AÐ @QÁ_x0005__x000F_AÄÖJ:_x0010_	AH}_x0014_õ_x0001__x000F_AjkF_x0008_	Añ×r|k¶_x000F_Al_x0015_·ÓV_x0006_Ah®Ãö	Aw_x0019_j}í	A Qæ_x0003_Çý_x0008_A_x0006_^â_x0015_w_x001C__x000B_A_x0002_Nñ¬ßé_x000C_AíÃÖ&gt;º	A«úý_x0004__x0003__x000C_Agdùe_x0006_	AiSîS_x0019__x000D_AM1C_x000F_A×&amp;é«B_x000F_AV_x0007_'_x0019_sm_x0008_A°¯þ~B_x0008_A_x0008_Y(µâµ_x000B_A$ÇE)SÍ_x0007_A_x0002__x0017_Ø",V_x0008_ACÂ´M_x0013_g_x000C_An1þ_x000F_A&gt;_x0015_8Kv	A¶¬bb_x0011_	A_x000B_µ{_x000F_³	A¼_8_x0001__x0002_N+	A_x0017_Ëôßpþ_x0008_A"¦½×_x0017_!_x0008_Ax[ïv&amp;_x000B_AM1³_x001C_ïC_x000B_A$íùÝå_x0008_A¯´¶_ä_x0007_Aj_x000B_{5ds_x0007_Aá_x0008_Sÿ	A-D_x0010_@j_x0006_Aê_x001A_x:»_x0011__x000B_A	¥;&lt;3z_x0007_AÚì¢p®¿_x0002_AGê¬ÓK_x0014_	A_x0005_Ít_x0004_ÚH_x000B_A?g }n_x000B__x0002_Aç×ÔÙ¥_x000C_A_x0014_;_x001D_½²¼_x000B_A_x0005_³_x000F_¨Ã	AV[ÿ4¢_x000C_Ah_x0011__x001A_â!º_x000C_A()õgð	AÍ'_x0002_·tÜ_x0002_Abë_x0012_º_x000C_A4ÅUàïa_x0008_AN_x001A__x0003_ªÓÏ	Ah¼Ã_x0002__x0008_A»f¡M_x0008_Aöº³_x000E_Ùÿ_x0008_A _x0019_ÚEI;	A¤Vf	A_x0019_Ül_»_x0008_A_x0001__x0004__WÆ_x000B_Avõho]¡_x0006_A_x0011__x0018_÷cÆ7	Aíä¹ä¥_x0008_Aq¾_x0002_eè_x000C_A¢_x0012_øWGÍ_x0008_A_x001C_7_x0001_µ2@_x0008_AÄ«u4z_x000B_A£M}`§_x0007_AFOÎ_x000B_A_x001B_3¼éD»	AÎg_x0017_F	A&lt;§^Ef_x0007__x000B_AÎÒ_x0014_Sðü_x0004_Aâ_x0012_°Û§þ_x0007_A:È7ÒØ_x0007_Au¡ÍßÝÐ_x000B_AÃ'û_x0010_ o	A!_x001F_r'_x000F_	Añ«âÝJ_x000C_Aên¹ë¤_x0008_AµCh_x001C_¹_x0008_A¢G7Ã¨5_x000B_A,×_x0004_ÎºÂ_x0008_AµÊ+&gt;L	A_x0002_Wçÿ½û_x0006_AÞÏé/w	A_x0010_V_x001F_S_x0004_Aß_x0019_&gt;e:_x0008__x000B_AÉTÏº_x0004_Aá?-´G`_x000B_A_x0003__x001E__x0008_ä_x0001__x0004_æ_x0007__x0008_A[nàÖ,_x0006_	A«Ý_x0002__x0010_CÞ_x0008_Aêòz_x0010_ìÖ_x0006_A_x0003_;S;_x0004_A¿Xk©o_x0008_Aö¦Sá4	AI;_x0017_AU_x0007_AÜ`ï§¼_x0008_A¿q­/É_x0004_A3¸º¸c_x0014__x000B_A_x000F_óÁNæ_x001E__x000B_AË$¯ó_x0008_AhQwQ+°_x0004_Aæà_x001F_]_x0002_0	A©«Ü_x0010_XÏ	AÖ.ú?h_x000D_AÅ&amp;jøÂ_x0017__x0004_AnOcæÅ	AÔx)ì_x0017_	AÂ_x001D_9_x001E__x000D_ñ_x0008_A_x0007_Úé_x0006_ê_x0013__x000F_AÄÒA	 _x001B_	AIàcg\_x0004_AË	_x0005__x0005__x000B_A _x0002_ÅXà_x000B_AØn_x0010__x000F_¶¡	A­_x001C__x0018_Ôò_x0013__x000B_A¾_x0013_cöÈ_x000B_AÒðÔ%¢Y_x000D_A&gt;lóé_x000B_AÈ¤Ï{¯_x000E__x000E_A_x0002__x0005_UÓÏ_x0002_e_x001E__x0005_A¡½$\^_x0005_AV³çü_x0008_A_x001B__x0002_U¦_x0002_T_x000C_AÙÐ¸¹^B_x0005_A_x0004_wm3_x000B_A_x0006_.F¶_x000C_AØSÔ}Ú÷	AÐjÇ&amp;m_x0005_A_x000B_Ý_x000E_¤JÅ_x0005_AG_x0018_F6öj_x000B_Ajcÿõ_x0007_Ayè_x0011_¶ý¯_x000D_A®&lt;T±_x0003_	AÂ³u;Þð_x0007_Aïm²Çp	Aû_x0001_uZ%ì_x000B_A)_x000B_eÕçw_x0007_An1æX_x000C_A	÷"|_x000E_AÏÙUv¢_x000C_A(+_x0018_³._x0005__x0005_AA»r`±_x000B_Ax_x0005_õË[_x0005_A]5_x0002_¤æ_x0008_Aá+ï_x0003_¡_x000B_AØ_x0010_ á¼_x0005_A&gt;`-ë§·_x0005_A¡3«"´æ_x000B_A_x001E_»_x0013_vè	AYy8Â_x001F__x000B_A#Ñ_x0011_÷_x0001__x0002_cw	AqgË_x0002__x0008_Ad_x0011_¹_x0001_À	AZ ºè_x000C_A_x001A_f]4(¨_x000C_A%I¿³©ó	A×ýKÄ²~	Aú_x000B_¥Ä_x001E__x0002_A#«6bäæ_x000B_Aýkÿ«_x0018__x000B_AÒÛ?D¤	AæT®í®Ê_x0008_AYlI¨_x000C_A}ü`}N_x000D_A57Ùî&amp;Â	A-É_x0002_ê_x000C_Ak¯ZZí_x000D_Aèp_x0018_êoÏ	Af&gt;mëG_x0019__x000B_Ad'ëUd_x000D_A 	áf_x0006__x0007_A£½­Øb_x0002_A_x0014_ûaá	A_x0008_Qã_x0008_Ò	A_x000D_AµäÚ_x000B_Aê£TÅ_x000B_AÓñ«\=_x0002_A2_x001F_ûÍ&amp;¤_x000B_A=æDû³¤_x0008_A\_x0004_LUè_x0008_A_x0002__x001F_Î_	Aô¾P_x0014_s	A_x0002__x0004_²K8Í_x0019_ô_x000B_A-óÎð_x0003__x000E_An÷»~_x000B_A_x0005__x000F_Xã$Ä	Aí_x0013_R_x0008_As½³fV_x0004_AP_x001D_qFýÕ_x0004_A°P|¸»_x0019__x000B_A_x0019_å¾VÑ_x000B_Aÿ^X&gt;_q_x000C_A4¬_é_x0013_Ð_x000C_A¢Õ_x0015__x0008__x000C__x0004_A^Ë[ÿî	A¿ïÃ_x000E_äÇ_x0007_AfÐûÏ_x0014__x0004_A_x0016_µó_x000C_×_x001C__x000C_AçcÕiZ	AÎu_x	A&lt;95ß18_x0008_A/Ðóúf_x000E_A_x000E_ºÈfs_x000C_Aâä*ú%_x0004_AÙ1Èf_x0001_|_x0004_A_x0013_Wé¤_x0004_Ab_x0014_´ªê	A©qç&gt;û_x0004_A_x0007__x001D__x001E_0_x0015__x000C_Avy]_x000B_AÒX*KÑÕ_x000B_AbD_x001F_Dî?_x000B_AwíÛF_x0004_AF ÀÈ_x0001__x0002_j_x0008_A¨»2_x0002_AùÑÐ &lt;Q_x0002_A¬Òì¬Ô_x0007_Aì_x0016_à_x0016__V_x0002_Aþ­_x0007_!@_x000C_AïþH D_x0002_A¥¤;_x0006_&lt;_x000C_Aê_x0013_°~ý_x0002_AzÓ¶_x0002_	A_x0007_ï¡í_x000B__x000B_APÔ_x0018__x0015__x000C_AZ1Ñ&lt;Q&lt;_x0008_A_x0008__x0017_]ÍÙ__x000C_A¡ÉÏ«vn_x000B_Ab¢!Ì/î_x0007_AG³)ªkÊ_x0008_AmÚ&amp;&amp;Çñ_x0002_Aô³_x001A_]_x0002_×_x0002_A_x000E_5û?Öz_x0002_A_x001C__x001D_s"Ú_x001B__x000C_AïQ_x0002_Ì/â_x0008_A_x0007_.áè~_x000B_AlÁ¶öQ_x0008_Aÿ_x0017_Êøuø_x0008_A¤Ë7XùG_x000B_AÊ1«é_x0016__x000E_Ac8«Úi_x000B_Aa¼SÃX_x000B_AW_x001B_ýy@_x000C_A_x0016__x0008_`²q%_x000C_A|¿ôB æ_x0008_A_x0002__x0010_gÒ¹¨Á_x000B_A_x0003_8½E_x0006_{_x000D_A¯|çÈô_x000C__x000C_A!_x0005_þªÃ	A_x000C_èÌ:L_x0007_A^ñe&lt;Rl_x0010_AjFZé_x0008_A!õ#ÕfN_x000D_A_x0017_ëÌ;_x0010_AêÏcõ8_x0010_A=_x0012_ÜÅ.ì	A\_x001A_½ÄÑ	AàÐ0_x001E_18_x0010_A¯Ï³Ñ³þ_x000B_AÖ_x001C_Ë"»_x000E_Atßæ^?	AA:&amp;¾Y¯_x000C_A_x000F_\rË	ASÊ)_x000B_Aµ.õ_x0017_6_x000D_AîáÕb­_x0008_A¦·^øïC_x000B_A_x000B__x001C__x0004_«_x001D__x0008_A*ËX_x001A__x0001__x0013__x000C_Aª~Vµ«_x0010_AÛz¶Àw_x0010_AìßZ;_x000F_F_x000D_A_x001A_²õ¤Â	AAý_x0013_	v_x0007_A·Aàr_x000C_A$pUØXº_x000D_A@_x001C_Â³_x0001__x0006__x001E_L	Ald_x001C_í	·_x0006_A8RTC±_x000B_A_x0002_Üð:Ú_x000C_A6Á7#:û_x0008_AãCqB_x000D_y_x0008_AbÇÃÞÔ_x000D_	A$_x000C_Ôiý_x0015__x000E_AÂ%_x0019_´_x0001_k_x0006_Ad$_x0008__x0008_A_x001C_R&lt;p_x0005_ý	A©(M©Ñ_x0006_A¥þÐ*­=_x0007_Aê./ù	A²)Îâø½_x000B_Aª6_x0010_=r_x000B_An_x0001_g	A0L_x0001_ï¿_x000B_Aºk_x0019_0_x0017_Á_x0006_A^ P!_x0004__x000D_Aþ#$b	AQ¼s·.	_x0007_Az_x0003__x0019_Aç_x0008_A_x000C_d_x000C_ªÜ_x0008_A]é_x0008_9_x0007_A=en\¨¹	A)s6_x0015_â_x0008_A_x0004_X²_x000B_Av(º_x0006_A(Ö{jq_x0008_A_x0015_&gt;Gïï_x0008_Ax«kYÔã	A_x0001__x0002_)_x0015_(dH_x0002_Aý¨Dëý	A["æ_x001B_U~_x000C_AÃ~ta__x000B_A_x0013_8È!_x000C_Aå{K;ú_x0008_A?7uÚu_x0008_AJ(©_x001D_O_x000C_A,mç!2_x0016__x000B_A_x0003_£¨_x0018_´_x0008_A_x001F_48ÿ1_x000C__x0008_AAý·|_x001B__x000C_AecAR_x0008__x0002_A&gt;ÖWðOÚ	A¢·¥y}_x0002_A=µ66î_x000B_A{=_x0010_¾K_x0008_AI"Ç_x0004_À_x000B_AZs¢Ãë_x0001__x000D_A5±y¬_x0019__x0008_AèZÈã	A&gt;Ø%1®Ý_x0007_AnCrü+_x000C_AÞrÙ¦WG_x000C_AË	_x001C_ÐlZ_x0002_A¥F_x0002_¹_x001E_í_x0002_AJ¦Pi_x000B_As×&gt;_x0010__x0012_4	A/½ÁÆ¼ü	Aa_x0007_¬m¶D	Aâ-5*0_x0002_AÊþµ_x0001__x0002_îë_x000B_A_x0008_n&lt;¡_x000B_Aó±jÕ&amp;ñ_x0007_A3Q©_x000B_Aápìo§y	A_x0019_	_x000F_ÖNÎ	AÆä_x0016_`_x0008_AèyÉ%_x001E_ð_x0006_A _x001D_³2_x0017_¾_x0002_AaÛW¾_x001E__x000C__x000C_A_x0008_à_æ_x0007_AK_x0014_½!_x001C_x	As2_x0003_._x001D_Ô	APøL»z_x000C_Ak©ËdÒ	AkÐ_x0010_õÀ_x001E__x0007_A¿Vóo_x0002_e_x000C_A?ÑñV_x000C_Ab_áý&amp;_x000B_A¦P8¾_x000C_A_x001C_¹®ª	Ac_x001B_\[×d_x0002_A7¾_x0019__x0002_sé_x0008_AÁ6ªé/_x000E_Aè²yñ, _x0006_Atñ¦ö±©_x0002_Aº`Òeè_x0011__x000D_AEs!¨rÅ	A¨W(F|_x000B_AÁ¸up¡_x0010__x000B_AÐhæM_x0012_H_x000C_AÅ)Îäç	A_x0001__x0003_¤)Î4_x0007_A_x001B_éµE_x000B_AïYy²í_x0003_A¹_x001E_p	A_x0003_Bpum_x000B_A^_x0006_âDu_x0008_A_x0010__x001A__x0018_O¹ä_x0008_AëØ&lt;¡»r	Aq¶oÏ¶à	A_x0017_i_x0002_qÜ	Aõb$¸Ò	AÀ_x0005_w_x0019_&lt;_x0015__x000B_A@_x001B_LÉÔ­_x000D_AµÑ£_x0013__x000B_A	»%w n_x000C_A±ú®¾_x0016_d_x0003_AOÜ_x001F_Göv_x000B_Aø­_x000D_@S{_x0003_Af,¸1r_x0003_AxhS]äX	A_x0005_Ç°À&amp;	A¯¢@C_x000B_AHBIK_x0008_A÷zTµ_x0008_AG³ßdÇ_x000C_A÷ø£Y.µ_x0007_AòI[d_x000D_N_x0007_A´mN_x000E_Rþ_x000B_A×_x001F_4 ëI_x0003_AíéÐ_x0013_n8_x0003_AÀ)ìZ-_x0003_Ah_x0008_É_x0002__x0003_ë	A" ìA_x0008_4_x000D_A_x000E_ucãý_x000D_AN_x001D_"KÃ±_x0008_A|ÖzÏ_x0012_-	AÕª_x0012_&amp;_x0003_Am³}_x001A_Ð_x0008_AÕ¡å¹_x000C_à	A_x000C__x0013_ h_x0008_AØ¡k:5£_x000C_AG¹eK 7_x0008_AI_x000C_$E¾_x0007_A_x0014_Ò_x0003_â_x0013__x000B_A:)yxË	Að°«)_x000C_AôDy»_x0001__x000C_A_x0004__x0007_Û.Å_x0003_A_x000D_ÏûE_x0011__x000B_A_x0003_ÆÔtá_x0003_A%|p_x0015_¬¡_x0008_AH¾Çö_x0001_"	A_x000B_Øy«Äà_x000C_AäÚß_x000C__x000D_A¾½d]=Í_x000C_Aµú[é_x0003_AHÊWÎmã_x0003_A^ÅåÉ	ARáG_x000C_!_x0008_A_x0012_ý§t_x000C_A0T.Ä_x0008_A¸wv¦«{_x000D_ANÒ­°û`_x0003_A_x0002__x0003_uwúfJ_x0003_A_x001A_V§&amp;Z_x0003_AÕ_x0017_¬ðä_x0011__x000B_A\¦ó·Æ	ArÎÇ_x0013__x000C_A_x0006_!ß	ABÀ7_x0010_	A!_x0018_O_x001D_Àâ_x0007_A&gt;¹_x0007_÷2_x0001__x0003_Anü¿õ®_x000B_Aû	§CGr_x0003_AHfÏÏ_x000B_A§d_x0014_9{	A0]~,ü_x0018__x000B_Aæ_x001A_Ù¸ä	A_x0018_ÅÌý(_x0003_Aºb¢ô_x000E_A*l_x001C_«{c_x000B_AµXûvê9_x0007_AW`P_x0008_AÇIBQ½W_x0008_AìÏ÷E_x0014_	AïZp_x0018__x0007_	A_x001B_¥©*er_x000B_Aù_x0012__x0014_ |Ü	A%±_x0015_niW_x000B_A¸u¦oÔ	A/¥_x0016__x000B_ª	A_x0001__x0017_¥z;_x000B_A_x0016_Û#9e:	A_x001D_J·_$_x0003_Aê3_x001C__x0002__x0003_þU_x0003_AA__x0019_ZÀ·_x0003_A ºqéW_x0003_A^è¹g¬_x000B_A¹¢o_x0003_A_x0006_t(_x000E_\_x0003_A{_x0014_Ax¢	A±EÈ×_x001D__x0003_A0û®iÑb_x0003_A&amp;_x000F_Ò{_x001E_4_x000C_A_x0001_Gö_x0015_x_x000B_A_ó°8¯	AÏ2´&lt;3	ACÉâ_x001F_zã_x000D_A_x000D_7ù'÷	A-H5Òµ_x0003_AP½nt_x0012_Y_x0003_A&gt;Àù²@d_x0003_A8³ö,j2	A\dì'ì_x0008_A4ÔxV_x001F_m_x000D_AxQ_x0003__x0003_è_x0003_AÑØÄ2_x000B_AøO¢`®¾	A\­Ò_x0011_2_x0001__x000E_A°»q·|E_x0006_A³_x001D_][_x000B_A¦Ú&amp;át_x0008_AJ_x0014_w	AÖ08	AE95é_x0019_i_x000B_AË_x0011__x0018_É¦_x0003_A_x0003__x0005_qº#¨¶_x0007_A_x0003_`hDÄ_x0005_A¼Å_x0005_Ã_x0006__x0005_A¸°««_x000C_AÈUaë?É_x000E_A_x001E_ÄtGõ_x000B_A¤®w´ª_x0005_Aô¦û_x001D__x0008_A_x001F_ð=k·_x0011__x0008_AYµ&gt;^_x0016__x000B_AÝ®_x0010_ÙT	A_x000F_3L\#	AgõæëwÀ_x0005_As"m¿\Í_x000C_AzÅ_x0004__x0007_A_x0017_Y¼1tò_x0005_A_x0014_ó¬5Ê_x0008_AØ_x001C__x000B_Þµ_x0002__x000B_AÂ$bc#=_x000D_AB"ìúÏ_x0010__x0008_A«ìÜ_x0001_Û_x000B_AÅ_x0007_lây_x0007_AH_x0017_RÓ	AjÇå_x000F_âà_x000C_A_x0008_N5^¼_x0008_A]Aì_x0002_QK_x0005_A¯_x0012_Òî&lt;¼_x000B_A&gt;ºÿ_x0001_ï_x0008_AÚ¼9Ì_x0006_¬_x000D_A±Î«_x0016_î	AÌ_x001D_;_x0007__x0008_Þ_x0008_AÂ^å¡_x0001__x0002_ôµ	AìU_x0008_9fï	AX_x001B_áÕ¬_x0014__x000D_AP÷ªÖÉ_x0008_Aê´_x0019_ _x000C_A¿;_x0011_vr_x000E_Aaéîp­_x0007_AC·A1_x0004_}_x000D_A_x001A_¨ê4¸_x000B_Aq.pá=	A._x0005_Ü¡ªï_x000B_AõI_x001F_RoA_x000C_Am3«_x0003__x0002_Aø%Ð_x0002_A_x0003_-íBi_x0008_Aÿ_x0005__x0015_aö¡_x0002_ASæþð*E_x000C_AzE_x000E_-_x0015__x000C_ATæ_x001E_³Ã2	AòIYÐ_x000B_AùÕ]7_x000B_ANJõÕ	AzK_üùÄ_x0008_AÅ³}7A	AÖ=ÓAeÃ_x000B_Aq_x001E_è»¼_x0017_	AnZò_x0011_uº	Aoåï_x0006_ì_x0007_Anq@¼Ú_x0007_Aµ¹÷_x0016_z._x000B_A¦;é×_x001F__x0003__x000C_AdÜDà®_x0008_A_x0002__x0003_uúZa`_x000B_AfÚúëW	A&amp;0Íh·®_x0008_A_x0012__x0005_Rz´¹_x000C_Ao_x001F_é³1·_x0007_AØ_x0001_dÍ&lt;_x000B_A1~?L8a	A·èlu¶_x0017_	A$ß¹1å_x0003_AG­õ_x000E_^_x000C_AqØ@Ç}«	A_x0016_-ÂX÷	A¸_x0008_a	¦î_x000D_AitB\íÚ_x0008_Ao_x0017_¥þa _x0003_A­KÎM	A_x001D_ºlê_x0011__x000E__x0008_AH_x0008_]_x0016_)_x0003_At´ËA _x0003_Azg_x0014_§	A'Uæ^$_x0003_A	ypÃEV_x000B_Ad{ÜÅ_x0003_AÍVW_x0012_£1_x000B_AñÚóø_x0003_A÷¤^Dç(_x0003_ARg¥[p	AÛòGa¿¸	AÛ®ê	AXO÷_x0003_A_x001B__x0011__x0005_?A_x0003_A_x000D_¬Û	_x0001__x0002_l_x001A__x000C_A_x000C_·3ª_x000B_A¾_x0012_Õ_x0011_E\_x000B_AÊÞ;Nsõ_x000B_A_x0008_M3Ý_x000F__x0002_Aý]ðÞT¶_x0007_AÐÔ2Ù0_x000C_Agûí0D_x0008_AP¨%âÄ_x000C_AÎùQWrX	AIiÖg_x0008_AA_x001F_@h_x0003__x0007_A_x0011_éòÕ	A_x0003_9ýÍB_x000B_ALæ_x0006_Ñ²_x0008_AS©µg*_x001D_	A£_x0017_£e_x0014_	A³°_x000E_·å_x0002__x0002_A¤_x0011__x001B_ _x000B_A:^_x0019__x001A_Æ_x000B_AÓ:Aq_x0002_A_x000B_2j	bN_x0002_AX!_x0002_7íV_x000C_AÃHëOñ_x0002_AIÜ\íÊ_x000B_AGT}Y_x000B__x000B_A÷_x0018__x001B_k/_x000B_A_¢"Ü×	AUíê(¨_x000C_A¥7&lt;C¥_x0008_AC'£¢·_x0007_A0Û{ _x0010__x0007_A_x0001__x0005__x000C_J9_x0002__x0017_e_x000B_A /_x0004_G_x0008_A¿©¹I'_x0005_A?%_x0010_*_x000B_Ahò.õo_x0005_AY_x001F_È`_x000E_õ_x0005_Aõ	óÆ_x000F__x0005_Ay_x001A_èÂc_x000B_Aþþ»i;	A_x001E_¤Zä	AmH\½&gt;_x0007_A;_x0007_dÅ_x0008_Avð_x0005_½[_x000B_A_x0014_n_x0012_fÅ_x0008_A_x0015_|¦|ß¦	Ax÷èo&lt;ö_x0005_A·ç¢í³_x000B_AëPÝÍ_x0003__x000C_Ap;_x000B__x001F_u_x000B_A_x0015_{uE_x0019_§_x0007_A¯þØ\Yh_x000B_A_x000E_d¢I,	A±4 _x000F_j_x0007_AãÚ¤&amp;¼	A&lt;^£_x000C_Òá_x0008_A_x001A_}g_x0010_ï¤_x000B_A{%^8d|	APé"-[Ô	AF_x0004_ñy×ü_x0005_Arú\K·y_x000B_A°I­_x0008_¨®	AïL_x001A__x0002__x0004__x0008_i_x0007_Ad_x0007_u_x0004_A7E}©3_x0006__x0004_A²ÿËP¾_x000C_Aí@-AQ_x0004_A·_x0014_A©´¿	AD_x0018_£PÂ_x000E__x0008_AÚÏ â±:	AÿÊ»°£_x0003__x0004_AºÌ	uÆ_x000D_AsÚgÜ-_x000B_AE-&amp;¶_x0001__x0008_A41Ô_x0006_ì	Ax_x001F_¹ó_x0008_A5x±_x000B_çx_x000B_A±l_x000F_µ[Ü	Al_x000B_Ñ¥ç_x0008_AeÄ_x000F_ß_x0002__x000C_A_x001A_öó@É»_x0007_A*º¬+ã_x0008_AÐ¶_x001F_ZÍ_x0004_Aw}Øä_x0008_A_x000F__x0019__x0017_7|Z_x000D_A_x001D_\CFÃT	AÅÈ4Üõ_x0004_A9ù@+_x0013__x000B__x000E_A£?V·ïú	AÍÊ_{_x0008_A¨®·*%_x0004_AQûÌÞ)p_x0004_AkHVÓi,_x000B_A_x0008_ÕÝ_x000B__x000B_1	A_x0004__x0005_å(¥Þª	A¢iX2¡_x0008_AMcõËê	Atò¤Òpë_x000B_A@YS+VÈ_x0005_AÆ¨Î é	AÎ¦_x0016__x0008_Ay~e¡b]_x0005_A{¤Csk_x000B_Aú2*ÿ_x0010__x0007_Aoò·da©_x0008_A,ô±v|_x000C_Aß 9ß!_x000C_A_x0010_+bº_x0005_A_x001A_Ë¶	A²8&gt;±5B_x0008_A;D'¦§_x0008_A)_x0003_ÕM{_x000D_A/¾®7Ç_x0005_AÀ§Ø§B§	AHÆõÅ¾³_x000B_A¢§S_x001B_÷_x0008_Av_x001B_íª«_x0007_A_x0002_»ð=fW_x000C_AÒÿ^¿8|_x0008_A-üÁµ+á_x000D_A~Ðgá&amp;_x0005_Aµ_x001F_ÙUDì_x000C_A?*5ØS_x0001__x000B_AºÀoÐ¸_x0005_AÔ±ÙÔï	AîoIÜ_x0002__x0006_»_x000F__x000B_AáãÚ_x001A_Fp_x0007_AÎP`R¯_x000C_AgUÒ\äC_x000C_Aâb_x0006_	¤_x000E_Afº_x0007_ïo_x0006_A_x0004_ÃÉ{_x0008_AæÍñ5_x0005_r_x000B_AYbbH/Æ_x0006_A·.SnN_x000B_Aa#_x0018_6Ê_x000B_AÜëÊw`Ç_x000D_Ah_x0012__x001F_ø8^_x0006_AsÒ_ì¥·_x000C_A¢ó_x0006_ù_`_x0008_A¼»9À¦|_x000C_Aý9ìfM_x000D_AE_L]]m_x0008_A°.z­_x000C_A.ÚLF_x0007_A·_x0003_:¹	_x0006_AáÉ_x0004_ß»_x000D_A~_x0011_%_x001D__x000C_A§e:_x0001__x000B_A9%HvC_x000D_A\×ÚïA_x0004__x000D_AëÅ_x0010_e$÷	ALí5m_x0015__x0006_Aÿ(_x001C_Þ&gt;F	A:R½õ§_x0008_A#´2o­_x0014__x000C_AÊKM] 	A_x0001__x0002_HÚók»_x0002_At¾¾õÕ_x000B_AWØL}Ô_x0008_A_x0001_8¯DlJ_x000C_ALZ%Z_x0008_A»sy,é_x0007_Aw6Æ	A_x0008_»[T¥ù_x0002_A_x0011_Z=±B_x0007_APWdÊf²_x0008_A(á§Ø=S_x000C_A_x0013__x001F_)wë_x0002_AU5A_x0018_ìÍ_x0002_A£É¯h_x000B_AÅZ`Ú6p_x0008_A^4_x000B__x0016_®_x001D__x000D_A¨¿ê,QK	Abæ}\¦A_x0007_A¶&lt;íHs_x0008_AXs¤ÅÝm_x0002_A|¼G_x001A_	AïA_x0013_P_x001E_Q	A_x000B_¬ô`_x000C_AúÔÛ_x0012___x000D_AÛQ³Ñn_x0012__x0007_A.°g93_x0002_A_x0012__x0019_:b:_x000F__x000C_A;_x0013_ºÜy	A@§#x_x0008_Aó¸jV_x000F_6_x0008_A¹íÓT¿À_x0002_AÊ)/À_x0001__x0002_#H	A³6QAú	AÅ^wö_x0008_AzÍþ«î	A]xÅU_x0002_AùÍÂ&gt;;_x000B_AH_x0012_ù8_x0008_A¿_x001F_dT_x001D__x0017__x000E_A^½Kê&amp;æ	AöÍ»â_³	A©ê£«_x0002_AÆñ_x0005__x0017_Öß_x0006_Aùwà5[Z	AÞÍ;È_x0003__x000B_A¥Ïóª°j	Aê_½b8w	Akn&lt;MH_x000B_AQüf!î_x000C_AG_x0018_,^ÿ_x0002_Aæ_x0002_&amp;R_x000B_Aô_x0019_ù_x000E_;_x0008_A­_x0013_gÁ}ö_x0008_AYÎË¯_x000C_AM%	¿ö_x001B__x0008_Ag°\ÈÍ_x0002_A¥_x0019_~xûF_x000C_AÎþåE _x000D_AlÏÞw6_x000B_A_x0016_¦øì.·	Aò_x0006_	¢f	A2±t#}_x0002_AGÞ_x0010_*ø2_x000C_A_x0001__x0003__x001A_sç_x0003_A_x0007_2Ý_x0007_W	A©_x001D_aá_x0010_Û_x0003_Aö¦_x0003__x0012_É_x0003_AíÐ_èb_x000B_Aô9±&gt;½Ñ_x0008_Ajy;Y·r_x000B_AOV]Xv_x000B_AßöEï_x0008_A6yÄ¥¸0_x0003_AÝq¸îL_x000D_Ao	¼_x0012__x0012_j_x0008_AKf_x0008_'%_x0003_AÖ70!êÞ_x000B_ABÍ¶ó³[_x000C_A~,Ö7_x0002__x000B_Aç_x0011_k£3é_x0003_Ab_x0015_8e¥õ_x0008_AÐñªÚ_x0001_¬_x000B_A_x0007_«Ñ/¿_x0008_AúqC¼/_x000C_A%Ð_x0019_F½_x0008_AIe=bR_x000B__x0003_AH1Ïa_x0007_§_x0003_A6á®º´_x000C_A?gÝ`¨_x000B_A³¸È+µ	A`qvÙó_x000C_Aq_x000F_ø®_x0003_AÓeÕEé_x000C_AS/Ç­_x0003_AÏ_x001C__x0001__x0003_&gt;_x001C__x000D_Aä_x0007_ù®M_x0003_A_x001E_DL.Þ_x0003_Agq|éêì_x0007_AÅì;óðD_x000D_A_x0005__x0017_¶_x0001_Þ_x000B_As®²'_x000B_AbJ7m_x000C_A\BÛêEæ_x0007_AaÐûd_x0003_A{}vQ_x000D_	AÙF%vzø_x000C_Au_x001A_j6_x000C_AY$ä=à_x0007_A9_x0015_Ê¬÷µ	AË®_x0002_.à_x000B_A,Oà_x000C_AÀ_x000C__x0018_t¬K_x0003_AOõP1ÇD_x000C_AZÄ+¦_x0018_T_x0003_Aoucðì&lt;_x000C_Aª°Ê~R	A¼Yì³_x000B_Abdnºsÿ_x000C_Aîg]Îð _x0008_A_x0012_ÌóOç&gt;_x000D_A+¡!Éjy_x000C_AÔÛ_x0011_¡J_x0003_Avh_x001F_¡³_x000C_AhïC_x000B_Ag1ã_x0015_Ê_x0008_A R&amp;7è_x0008_A_x0001__x0002__x000F_´$I_x0002_A| ¯UZ	A¡Ãx$±_x000D_A%d~_x0015_Óè_x0002_A£_x0017_Ç_x0018_Nå_x000B_AÈs_x0019_7áe_x000E_An®Huø_x0010__x0008_A·¥_x0019_5È^	Ac7gµ_x0008_A_x001F__x0002_ÛÖ{a_x0008_A%_x0008_q®	Aâm^_x001C_úç	A|_x0015_À·7_x001B__x0002_A	y&lt;Í_x001C_¿	A9Aìf_x000B_AmYá0_x0004__x000E_A£_x001B__x0003_;ùÛ_x0002_A­WS_x0002_z_x0002_Arhæ]e_x000D_Aô£_x0015_$Ã_x0005__x000B_A,ÂÝÕ6_x001A__x000C_A¡ïM³¯_x0008_A`&amp;_x0018_K¿§_x000B_AÀñpw% _x000D_A®óÃ_x000B_-_x000B_AF6&amp;ùf_x000B_A(gRp×_x000B_A_x000F_oqõZ8	Aãø{ï#_x000B_AÒ_x0001_ÍoA_x0002_A É&lt;_x0016__x0008_A_x000D_D;Ù_x0003__x0004_6\	A_x0016__x0002_ÆÏà·_x0007_A_x001B__x0017_c_x0004_AÒMxX-¥_x0008_AûÓgBJï	A_x0016_8àÃ¼G	AæÛõo¯_x0004_Auû	$_x000B_Aí_x0007_â1å_x0012__x000E_A_ÿ?ÀÅ·_x0008_AhJßÝ	Aª_x0003_LÿÁ_x0008_Aî§Î.ã_x000D_Aç[_x0014_^¹H_x0007_AÙêc_x0008__x000B_AÓðHÄªà_x0008_A :_x0011_Bc_x0004_AâH_x0001__x001D__x000F__x000E_	Aû_x0012__x001B__x001E__x000F__x000D_A2©_x001C_øÌÃ	A`^_x0010_)~	Ac¤y	A_x0008_xÏeMJ_x0004_A"ôî¿cò_x000C_AÙÂHzÃ,_x0004_A6'EPml_x0006_Ap/M_x000D_°_x0006_Aeý_x0013_%_x0006__x0014__x0008_A&amp;ñÄ_ý&gt;_x0008_AÝát§_x001E_D_x0004_A¡dJÑ	Aõ{©ß¯½_x0007_A_x0001__x0003_½JÂp_x0001__x0003__x000C_A_x000E_Ø(á_x0003_Aw)ëÊ_x001A_o_x0003_A_x0008_t# _x000F_2	AaU]a¾5	ALE¸6i&lt;_x0003_AÆ.W^Wx_x000D_A«/¦_x0018__x0008_A_x001B_ö´@,q_x0008_Axø²Øå_x0008_Alëàï_x000B_A¬ÛÁ©	_x000B_Aôi´ÆÔ_x0002__x000B_A#DðÈuã_x0007_AbMy_x0006_É:_x000B_AÁv_x0017_*	A."Â_x0012_qÝ_x0008_A_x0004_;ºbwK_x000D_A÷ùË{X	AE_x001D__x001B_ _x0008_A7´zm_x0003_Aã_x000E_NÜ"v_x000B_Axõÿ-Ý_x0003_Ao_x000E_xÌ	9_x000C_A ]þ÷Ä_x0008__x0003_ADµøâ¬¢_x0007_A:xòù_x000B_A!5Rß_x0007_ABPÑsó3_x0008_A£sY_x001F_D_x000B_A!x=_x0007_A£n¨!_x0002__x0003_µ_x0007_A ÝXÎº¢_x000B_A³@_x0017_]_x001B__x000B_Aé°_x000B_ëqï_x000B_A_x0013_SªÑGÑ_x000C_AÙÐE tù_x0003_AB.bN¥ô_x0003_AÈGB_x0008_A_x001D_R¼ÄÓq_x0003_AMX	(­	AaÿÃ_x000D_AëÍG+_x0008_A&lt;_x0007_ß_x001D_	Aâã_x001C_N¿v_x000C_AHÉÉ_x000C_k_x0008_A¡Öz{]_x0003_AÍá|U_x0005__x000B_AØmÅ_x001D__x0001__x001F_	Aöß*ÛÑ_x000C_AEó&amp;eJ_x000B_AÚèE_x0014_øÞ_x000C_Al6í¯{ñ	AÎ_x000D_©àÿn_x000D_AwBç_x000F_Ö_x0008_A4ªÑg_x001E__x000E__x000C_AÜC_x000B_7w_x0004__x0008_A¥k^±¯_x0001_	Açëc-õ)_x0003_A½_x0019_&amp;æ'8_x0003_AR_x0015__x0018_)]_x0003_A©Nï3O_x000B_A¨7Á_x001E_f¶_x000B_A_x0002__x0005_ºÄ_x0016_Ñ_x0015__x000C_Aï_x001A_]×y_x0008_A`ÖËÿ'_x000D_A_x0013_ÓÜ_x000C_AÉP±_x0013_£¹_x000B_Aµ»f_x0008_D	AÜ_x0008__x001F_¶÷_x000B_A&lt;jrEu	AôÃèÜ©_x000B_A_x0001_E_x0016__x000B_AÎ_x0013_R¡_x0005__x0005_A_x0015_ä³,è_x0007_Aïþüµ\	Aëï¹í_x0005_A¿@_x0015_wÞn_x000D_AÃ´©Ä;_x000B_A_x0003__x0010_Û_x001D_ì_x0007_A@`ÂA9_x000C_Ah_x0004_m-±_x000C_Aí7ÊÕÙ2_x0005_A58_x0018_- _x0005_A½òdÚ _x000E__x0005_AÅêé¨_x0013__x0005_Aæ¬L%_x0015_	ALLÐ&amp;L_x000C_A_x0005_\/Ë_x0005_AÞ _x0018_Jû(_x000B_A:_x0001_ÎÕ&amp;w_x000C_A§á¡_x001A__x0005_A,¤¨ÇH_x000D_A(Dì©_x0014__x0008_AÆE©_x0002__x0003_Ùa_x000B_AéûJ9&lt;_x0003_AP&amp;)_x001B_1å_x0003_AÎ#kËàN_x000B_A¼_x0015_7Hn_x000B_Aûp­BXÕ_x0007_AÆÊö_x0017_âx_x000C_A.] _x0004_ü¡_x000B_Axnm¼4_x0008_Af_x0016__x0006_ý_x000B_AÌ_x0019_Zq_x0007_A7¶ÐH_x0003_AVßz·_x000B_AÁè¼_x001D__x000B_A¸¸ûÄ	A#Kð·³	APµ½`_x0007_ò_x0003_A.é!Ë__x000D_Ak@½=_x0017_¿_x0003_Agï"êÞV_x0008_A_x000B_bÐ+ÆT_x000D_Aq:PÒ©ò_x000B_A;	_x001B_È_x0003_A£Ïæ_&amp;_x000B_AcÛ6Â·Ü_x000B_Aô_x0001_?àîG_x000C_A¾&gt;Ö_x0011_MÎ_x0003_AÅ­ÿ°b_x0008_AZ6éÀ_x0019_	A;_x000C_ç¿_x000B_A^/8V_x001A__x000C_AúïOÃ9k_x0008_A_x0004__x0005_îÑmÔdi_x0008_Awn»óú_x0004_	A{°u_x0008_Aw$ØRQA_x0008_A9¿_x000B_W_x0002_,	AH°åÒ_x0001_ _x000B_AYå_x0016_eI_x0005_AÝEn_x0005_A{úYþ©_x0004__x000D_AL?_x0012__x0008_Aè+ªM_x0015__x0005_AöãÄÈ_x0005_Aò_x0018_â_x0006__x000E_Ae_x0017__x0005_P6_x000C_A¯#tQ_x001D_	AÉÙL_x0003__x000B_A_x0003_ó?O3k	AA_x0011__x001F__x0007_å	A¢_x000C_ÛA_x001C_g_x000B_Af_x0003_ÿÐ1	Aàs7v©._x0005_A_x0005_£W$Ì_x000D_A¨Åw_x0014_éI_x000B_A±+_x000C_ÄK_x0005_Aª_x0003__x001D__x0001_Ïã_x000B_A+[=]®_x0005_AÍ+á³Ø_x000D_A_x0014_ËN- 	A_x0015_F_x000B_³	Aß¹ðîyw_x000B_Aïck_x000F_"Þ	Ay½î_x0001__x0002_)_x0002_Aæùu]_x0008_A_x0006_äâ_x0003_å_x0002_A8þ'Ðl_x000B_AD©ËðoÜ_x000B_AGA úzü	AÊ_x0017_ÃÁ_x0015__x000B_A_x0011__x001B_ì*Õ		A´±iÊ__x0002_A&amp;g¥5,_x0002_AñÃ¯_x0014__x0007_A=X_x001A_ªñØ	A¼_x000F_Ým_2_x0002_A_x0002__x0002_ï_x0001_Ù_x0002_AY©se£_x000B_A=¦"_x0004_	A]_x0011_·µ¢_x000C_AòÆ_x0017_áª^	A`¥_x0018_åH_x000B_A?á_x000E_Ùkû	A_x0007_cz:Þ	Amü_x001A_}¿ÿ_x0007_Aõ_&gt;jcÛ_x000D_A_x0005_]4îî#_x000B_A?Ò_x0001_CW_x0008_Aûav}	A¡A_x0015_ _x000D_4_x0002_AêåÖlÐ^_x000C_A¿&gt;_x0003_+_x001C_¾_x000B_A2Øá»"_x0002_AÉMk#_x001C_u_x0002_A_x0004_H_x0014_þº	A_x0002__x0003_2.#_x0014_Íf_x000B_A&lt;æê²IË_x0008_AU*e_x001D_ª_x000B_AZæë_x0001_7Ü_x0007_Ah_x0010_VE-æ_x000C_A©ýuF¼&amp;_x000B_A×¨zõ`	A6ø´u_x0007_A&amp;iB%"#_x0006_AF_x0012_ûª_x000C_A_x0011_ÿQiº_x000B_A*MµÛXÄ_x000B_ATH	Vh_x0019__x000C_A£S_x0007__x0013_«Î	A_x0018__x0004_{Ä°_x0008_A_x0008_øt¡ðS_x0003_A§A&amp;ö_x000C_AZ³äýÊ&gt;_x0008_Aªã@5À_x0007_Ay_x001F_±f_x0003_A_x000E_þÖ_x0007_/=_x000B_AÜ_x0008_Ñ[&lt;3_x000B_A_x000F__x0014_®Êë_x0003_A!îÏI_x0010_Â_x0003_A&gt;¹_x0010_Âþà_x0007_A½_x0004_7Ä_x0016__x000C_AÞµ3§ZH_x0007_A_x001C_£Ê_x001E_ZD_x0008_AÀáýÍÊ._x000C_A)- ×ÿ	AÜùM¢\X	Aú|Uu_x0001__x0005__x000D__x000F__x0005_A*p;JC_x000C_AÄ¯XÞ_x0002_S_x0005_Aå\ýáî½_x0005_A¹_x000E_¡;Ì£_x000B_AJajÖD_x0005_A¸©	A1;_x0011_´ l_x000C_A_x000D_þb_x0019_·_x0007_A_x0012__x0018_àÀµ_x000C_A\xxÀ½_x0007_A¶b-²æ_x0008_A@_x0002__x0012_;_x001F__x000C_AP_x0011_mXc	AÇRÓ_x0011_	_x0005_AQ_x0016_C#	AHê{¬!u_x000C_AÚ=_x0012_úi_x0003_	AÏh1U[_x001D__x0007_A~#Ç3é	A~ò·§-÷_x0008_AwÐ_x0018__x0008_nH_x0005_AC!£_x0015__x0004_n_x0005_AÄüûâ1_x0016_	A"Å_x001F_õX_x0008__x0005_Aí_x0001_%TÜä_x000C_Ac¬óûÞó_x0005_Aã¼õ_x001F_ìT_x0005_A³._x0010__·a_x000B_A¶_x001F_Ë÷_x0008_AUìhâ~ý_x000B_Aï_x000D_®_x001B_Á_x000B_A_x0001__x0004_1¡_x000E_{B_x000D_AûØ_x0002_|_x001E_Á_x000B_Ay7Ü½	AÎ_x000C_ùáfÖ_x000C_A*oáÛ~	Aì	zÿ_x0008_AE¡þÙ6ÿ	A7gã_x0010__x000D_AU B«ë_x000B_AÒ _x000F_0_x000C_AæýÑ_x000C_	AÖÑ_x000E_{Z	AúÑrÿÂ_x0004_AyºûFãê_x000D_A9y_x0017_%_x0003__x0004_A^Î³ÿ_x0004_AGèê_x0010__x0008_A@s_x000D_Á_x0008_Aß6ËnP_x0008_AÅ_x001A_¬r/Þ_x0007_AN­*"_x0016__x0008_AK"L®Âá	AÆd'}'_x0008_A	ÖsÜú_x0004_AB9ÀåÅ_x001B__x000B_A5Èw«»	A8x¬Uª_x0011__x0004_AP5¡{_x0004__x000C_Að_x001E_®§&amp;_x0004_A_x001B_EJkä_x0008_A¾MùÆ$g	A_x0010_Ó)$_x0001__x0002_­Ü_x0002_ANù_FZ_x0016__x0002_A|ïþÃ£_x001E_	AÖ\_x0019_!«U_x0007_AC@_x0015_Z_Ü_x0002_A«º/_x0015_¥_x000C_AA_x000E_4~-_x0002_AÀw«&amp;û _x0007_A_x0010_;J_x000F_S_x000B_AÆßk_x000F_8	A:_ q_x000B_Ah_x0008_P_x0017_ÂL_x000B_Aòg1&amp;_x000C_A,ûçþ_x0008__x000B_AU¸(æ._x0008_Aè1ÀO_x0002_A[_x0008_Í_x0002_v_x0002_Amï$H_x0008_A(úÜö_x0017__x000B_AÙØ_x0002_?_x000B_AubIÎ_x0003__x001B__x0002_AwZ]_x001D_Pÿ_x0008_A¿¬_x0004_@ _x0007_A)CÄÖP	A&lt;hdÂT_x000B_Aá×eEÓ	ABÊÂ_x001A__x0008_AC:²_x0003__x000B_AÈåº8Ë_x0007_AV#_x001F_V_x000B_AñTGýR_x0008_A_x0013_8kÑ+Ä	A_x0002__x0004__x0019_¡B}_x0018_X_x000B_A	Âèð8o_x0004_Aõ¹ð"N	At]q[¥B_x0008_A,{%!_x000B_AV_x001A_b(¯n	A_x0003_ÖpVÛ%_x0004_A×QÝ_x000C_î_x000B_A¯¼nÍè°	A²Dæ	þ_x000C_Af09rÛ_x000B_Aå[§¾ù_x0008_A_x0004__x0010_,%_x0006_B_x000B_A¼½þ_x0013_8	_x000B_A´_x0012_w¼UÇ_x000C_A9Sw_x0003_õ^	AW?Q óy_x000B_A_x000D_Bç_x000D_hÓ_x0004_AaÐÛíé_x000F__x0004_AÞÒ_x0014_G~_x000C_AÊ&lt;³ÞLj_x0008_AFçÍË_x000D_´_x000B_AÂq=o_x000B_A»êÄÞ_x0008_	AY%@eLM_x000C_A	×_x001E_	A^6¸uE_x000C_AdÐ8x0_x0004_A(k×5¤_x0004_A¿Bg±;_x001D__x0008_Aø·Ioý_x0008_Af³&amp;_x0001__x0006__x000E__x0012__x0015_	AÄ¼y|í_x000E_A&lt;Û2âv³	Aô_x0001_``_x000B__x000F__x000E_Aö]ôb¾R_x0007_AÑåÇ_x001E__x000E_A	Äéþ%_x000C_Aê0»_x000F_Tà_x0007_AÌmñ_x0005_,(_x000C_Aà% Å4_x000C_A_x0017_§;Qþ_x0007_AÜ:Û½CÄ	AhNö_x000F_¤9_x000B_AN8ÒÜÄ&lt;_x000B_Af÷ý_x0006_Ô_x0007_Aò-_x0011_J_x0010__x0008_A_x001E_Õ?â_x0003__x0008_AµGç_x000D_	A_x0017__x000E_|_x001F_Ôe_x0008_AõÂSÚÏ_x0008_AùLwÉ«d	ABË_x0005_¨×_x0008_A_x0013__x0018_i+§ _x000C_Aõw_x0012_¦)	A8_x0011_íuÁ×_x000E_ASi/O_x0002__x000B_Am!4aBQ_x000B_AÀ{__x0005_®G_x000B_A¿ß±!È)_x000B_Að£-_x0004__x0008_Aß[j±Öb_x000C_Aª«³x`_x0007_A_x000E__x0011_7_x0013_ö_x000F_m_x000C_AåLÐ_x000C_A­{l»_x001B__x0002__x0011_A_x0014_-_x000F__x0010_®ê	AÑ°¦rÛ_x000B_Aý%y_x0003__x0011_A_x0004_LPë2_x0011_ArÀÄ_x0005_O¦_x0011_A÷ÁÐvç_x0006_A/D_x0002_¯±_x000B_AÂÊë_x000B_Aïh!J_x0007__x000D_Aâ«_x0014_Xa_x0011_AGÞHÀo_x000B_A_x0018__x0002_û_x0010__x0011_A×ÐS£_x001E_Ñ_x0008_ADó_x001F__x0008_A}r§Pa_x0008_A÷EµË/ã_x000C_AM_x0010_h{k_x000C_AõíË{ J_x000C_A+ïØ:;\_x000D_Aèé_x0011_¸_x001A_@_x0008_AôDC_x0016_o	A+¦æÀ 	AiÆ,w	AP_x0006_Õ(I­_x000C_A£_x0001_ëû_x0008_Av¤ºæ_x0011_AEs_x001B_èñ:_x000D_Aií[4l_x000B_A|Ò¤,_x0001__x0003_¿d_x0003_Aà±_x000E__x000F_×G_x0003_A¿M_x0017_ÑG_x0005__x0003_A\Ø_x0002_þ_x000C_A9^Ü_x0007_^ _x000B_Ab2%LV3	A_x0010_LÁ&amp;¾_x000B_AõL_x000F_tª+_x0007_A®eßh9&amp;_x0003_A'¼@à#í_x000C_ANm;Äh	Amù_x0017_âÛ'_x000C_Af	_x0004_2e_x000C_A8îØ+îñ_x0003_AZ_x0008_áøN_x000C_A/_x0007_¢_x000F__x000C_AV´ð	A?¸u_x0015_¦_x0003_A_x0004_ÍAÎ§_x0011__x000C_AÈ	°&gt;M_x0003_A'OÙZDª_x0008_A-Îrû,_x0003_A}Jwc^f_x0008_A¹·/LR_x0008_A°\½ÞT_x0008_A·æ×))$	A_x0012_í|_x0016_¹_x0008_A­`ö±6_x0003_A)? U_x000B_AøøìQ~,_x000B_A_x000E_Ñé¢	AI¼ãhÓ	A_x0002__x0004_êÍ(ö_x0006_X_x000C_Aº¾C	A{JÝª^¬_x0004_A¼_x001E_^8§	A ao÷	A_x0014_|ã)_x0006__x000B_A_x001B_Öæüà_x0008_Ayî_x001C_ò	A°¸)=Í_x000C_A®9ëO_x0003__x000B_Açà_)2^_x0004_A&amp;_x0012_©_x000F__x001B_Ì_x0007_AlA&amp;(_x001E_d_x0004_A_x0001_á\_x000B_A DØÓT	AGK_x001E_©#w	A1Éx»S	A_x001B_ý_x0008_Ë@_x0004_A¤nVðÀ_x0008_Ad$ÈP°_x001A__x000B_A5Ú%Õ_x000C_AKP_x0013_;|_x000B_A%(¾1ó_x0008_Aøs_x0011_w_x0002__x0008_A¶æ_x000D_¢_x0008_A¼¿©D·_x0008_Axs@W©_x000C_AUÖÔ¸zR_x000C_A&amp;dm`s_x0007__x000C_Aéì÷_x0006__x0004_AùÉfÊ½í_x0007_Aùs¼ó_x0002__x0006_8_x0006_A½æ7(Ì_x000B_A_x0001_¡»_x000C_Aa)¨ñÏ=_x000D_Ahy.©&amp;T_x000C_A_x001F_UÉ»_x0006_A Ò_x001C_ÔN 	Acò_x0005_3_x000D_Ë_x000B_AêûU«	A+·³Z_x001A_s_x000B_A¡Pÿ9	Aõè&amp;Rþ_x0002__x000C_AÞáaYeå_x0006_A@«ÔS÷	A¥t¶¶´	A^MN	A@éÔyN[_x000D_Aï]&gt;·_x000C__x000C_A'´^¡m_x0007_Aº§ûµq	A~d|ZãÅ_x0007_A³çZ£µ_x000D__x0008_A?dX_x000C_AóÈrÚ_x0004__x0008__x000B_ABv±kT[_x0006_AQ_x0002_9T«¥_x0006_AÐð"[5_x0008_AT_x0003_}­5_x000B_A_x000E__x000F_gvÜT_x000D_A(¶Tä_x0007_A_x0004_	ÙÂ_x0006_A_x0013__x0014_²_x000D_oX	A_x0003__x0005_t_x0015_|*U¹_x0008_Aj_x000E_;¥_x000C_Y_x0005_A*¨_x001F_Öú_x0005_AþsþrXc_x0005_AqÈ_x0003_WÏ_x000B_AgCë_x0001_ç	A|aP¢P]_x0007_Aî_x001D_ØE9_x0007_AË_x0002_RÛ+_x000D_A^ËÎèá_x0005__x000B_Al×Ò_x0011_t	A_x001F_CïÅ/£_x000B_A_l]ó_x000B_þ_x000D_AézÓÄ_x000B_ANë	_x0019_´_x000B_A°R¸ò´	Aï3D7ü!_x0007_A_x000C_öØË¯_x0008_AÅòA_x001A_"_x000C_A,_x0010_9KÙº_x000B_A÷üúV7	A-_x0016__x0004_©_x0014_	A_x001D_ëw){_x0005_AÃ¿,&lt;_x000F_#_x000D_A8¸e_x0005_Aª¹_x0015_aÀ_x000B_A:Ë!pC-_x0005_A®Qãra_x000B_A*41_x0005_AÉúq_x0003__x0014_o_x0008_AN%_x001A_|]_x000D_A¾±h_x0002__x0005_C_x000B_	AUÛX$rj_x000E_A VwN´_x0008_A_x001D_d4vY_x0008_A$¸ÆIï		A_x0019_N_x000B_âÕÛ_x000B_AIÆ\è_x0005_A½bü_x000F_#	Aw_x001F_±Wl_x0006_A_x0012__x000C_õ+èP_x0005_A¦ªûE²b_x0005_A©_x0007_Ú_x0001_ÒÑ_x0008_A-Ø³&amp;Ö_x000C_AQLSüJø_x0007_AP*_x0001_Lp_x000B_A*Ý½ça_x0005_AT?(_x000C__x001C__x0005_Að3_x0005_ÀÀ_x000B_A'§¡ºÅ_x0008_AÉ&lt;_x000D_3¡ _x0008_AW_x0003_U.Ì	Aüä½3¥	A¾Zf¡X4	A½y_x0013_þ÷_x0006_AÅ_x0012_S_x0007__x0011__x000D_AÃßìB³Ø	AÔÐkÎª`	A-	õÝp_x0004__x000C_A÷Û_x000B__x0010__x0018__x000B_A_x001B_&lt;(pò	AÑ:´kl_x000B_A	ª¢ä_x0004_Û_x0005_A_x0002__x0003_bI&lt;ÓR_x0019__x000C_A_x0001_¤,(_x0008_AEgRW_x0005_ý	AÛwiÁ_x0008_A_x000D_kÒ4¹	A;º=¸þ_x0008_A_x0007_*â	T	Aã_x000F_JþòÎ_x0008_AQÜÉozê_x0003_A_x0016_ãË¥_x0011_Û	A¤ø¶_x0004__x0008_A_x001E_¿ìbÅ_x0008_AuI_x0007__#_x0003_Aüv®&amp;~i_x0003_A¥N_x0007_*D-_x000C_Að_x000C_u¦e_x0007_A&lt;(_x0005_GS_x000B_AQR_x0002_ï_x0003_ø_x000C_A§D_x000D_ÝÈõ_x0008_AKD_x001F_#_x0001__	A¯L¥_x000C__x0006_µ_x0008_Amò°!_x0018_c_x000C_Aõw;þ/	Aþ)iJD_x0008_Ax__x001B_tË_x000B_A¾	´_x0008_b3_x000B_AíD©û_x0003_	AÛÂ÷º~Ù_x000C_A¬æQe _x0003_AdèS_x0002_½p	A¹÷ä_x000F__x000D_A½eÌc_x0001__x0003_ú¾_x0003_Aô_x000D_s	_x000C_E_x000D_Aú¤æDö_x000B_A´Ê_x001A_ª¡_x0003_A_x0004_û¯&lt;_x001D_Ä_x000E_AuRáÅò_x000B_Ap1i_x0007_m´_x0007_Aó&amp;wq_x0008__x000B_Ab"¾¿_x001E__x000B_APgôý@_x000C_AÆÅ´$Õ_x0003_A|$áêò_x0006_AÑ|_x0004_/!_x000D_Aã¦OÏ_x001F__x000C_Añ_x0015_öi¨	A¢tLä#_x000D_AÓ?v# _x0007_A1ó? ÷'_x000B_A_x0001_ör½_x0014_	ASÙJ1_x000B_A2ì?(	A¸õê)È_x0007_A_x0002_ÒÖ_x0015__x000D__x0003_AQOI}Ö_x0003_At®ð_x0017__x0012_´_x000B_Aw8_x000D_{$f_x0007_A_x0019_2:§_x0007_AÒ2ê_x001F_`_x000B_A2_x0005_þ_x0014_e_x0003_A]_x0001_9Ê._x0007_AF_x001C_«èø¯	AT; ­_x000C_A_x0001__x0002_ÚÎô_x0017_l²_x0002_A!«/Í_x0003_è_x000B_A½-p44ç_x0002_A&lt;²2_x0008_É_x0008_AÿÈÓq_x0002_AQK²s_x000D_AØ,u$_x0002_A¨:gRÁÌ_x0007_AµZ_þd_x000D_Aî!1_Ç	A_x0003__x0016_Þ°õÛ_x0008_Aå°¬_x0002_E¢	A³_x0006_¢°_x0004_	Ag_x0019_¹v_x0007_A=ú²Ñã¾_x0002_AÎèÇ_x001F_p_x000B_A9wíµ´Ã	A	¿Ñ[¬!_x000D_A­ÛxG_x001A_?_x0002_A®_x0017_ø_(i_x0008_Aµ/7/^_x000B_A¤_x0010__x001C_}j_x0002_Aw_x0004_³ÎÇ_x0007_A8_x0010_=X*Ã_x000B_A¢|&lt;_x0003_&gt;_x000B_A$©·²_x0008_Aèñ¦,¨ô	A,¹K¨D_x0002_A"")óO_x0008_A6F_x0013_¹½_x0008_A_x000C_8æÂÕ_x0002_Aü³»_x0003__x0005_S_x0010__x000D_Aòßm6F1	A¡Y¡Ðû	AZUÍ ù_x0007_A1P%¬£_x000C_AS5ß_x0008_[û_x0008_AuÌÿ_x0014__x0005_Aý_x0019__x001C_S'_x000B_AV;ÉÑÍû_x000B_Aì_x0001_X§öÞ_x0005_A_x0011_Ýugd_x0002__x000B_A0Jéã«_x000B_A1æzÄ´_x0008_A_x001E__x000E_¢Áe'_x000C_A×ØxV}_x000B_A»ËotMÇ_x0005_AÏà_x0008_¨»×_x000B_A¶áÅ_x0014__x000B_A_x0014__x001F_åÖ¿_x0005_Aæ·aÑ_x000B_AWÆ¯Rö_x000B_A`_x001A_8³q_x0015_	AÈ$¸6§_x000C_A3&gt;Xás_x0008_Aì_x0019_Ì^_x0010__x000C_Ac`Éê_x001D__x000E__x000B_AK_x001E__x0004__x001F_á_x000B_AnÞËö5ð_x0008_A_x0003_³9Böc_x0007_Az_x000B_Zv_x0005_A¼_x0004_à_x001D_mÂ_x0005_Aå~¹8i	A_x0001__x0002_¹'À!|Á	A`,_x0007__x001D_~_x000B_A_x0012_jEw9_x0002_A{hA7S©_x000C_A®$sx¬Õ_x000C_AÖÈI°-_x001D__x000B_A¹ÿ|_x0015_y_x000C_Aþx¡á_x000B_¶_x000B_AÑ/D!_x001E_v_x0008_AâøI¹:_x001D__x000B_A`4¿v_x0006_AÚVá_x0010_ÉQ_x000C_AÆ_x000F_,_x001A_ô	Aór_x000C_O6_x000D_A·_x0010_­B7_x0008__x000D_AA¨ç6Û_x0008_AeÌ7J+_x000D_A_°ÉÔ¢_x000B_A_x001E_s MIè_x000B_A­x^_x0014_¹_x000C_AÂã_x001F_gP¼_x000B_AÁ¡JÓ_x0008_A³ÌµM.¤	AM4ª(»_x0008_A,_x0013_\6-	A¬êVi¶0_x000B_AÎK&amp;/_x0001_Ü	AøÉø½0_x000C_AH_x001B_IÆ_x0006__x0008_AÕ¤Oi_x0001__x000B_A1è¬éu_x000D_A2ö¯_x0004__x0005_dð	A|·¯²_x0008_A¦_x0013_®w¢_x000B_Aa_x0007_qÅp_x0007_A±\9_x0005_AòÙ¶_x001C__x0015__x000C_A­ç_x0012_©_x0008_A_x0001_¼l£Ð_x000C_AIû_x0006___x0005_A_x0005_º!½åÀ_x0005_A_x0010_tD_x001F__x000B_A3"H_x0003__x000B_AÀP{[·£_x000B_Aøæv_x0013__x0012__x0007_Aµ³_x0015_p_x0005_Aß~3=#_x0005_A*_x000C_ß_x0007_Ç_x0010__x000D_A_x001A_=Ò½Þ_x0010__x000B_A#ÎÄh_x0008_AªÍìpÀñ_x0008_A?6_x0002_)g_x000B_A_x001A_eTBª_x0008_AH#k_x0004_F¥_x0007_A&lt;ÏËÙæÔ_x000B_Ahcul±_x000B_AÛ";x&amp;§_x000B_A-l_x0001_Z?	A_x000C_ý³ä^²_x000B_AÄqxÓqÁ_x0005_AöZÌ[¿m_x0005_AOí=Ç~x_x0005_Al_x0010_* _x0008_A_x0001__x0005__x001A_G_x000C_ð_x0001__x0005_AO_x0014_ya¶º_x000C_AìÜ,Ö3z_x0008_Ahd¹_x0001_Íî	A+ò_x0015_Ex_x000B_A_x0015_õg8o._x000C_AÎ%¨µ_x0005_A.kòl"_x0005_As=þ¸kÀ_x000D_AS²_x001D_t	Aâ8~`EÀ_x000B_AÍ¨Vö³K_x000D_Aº_x0010_[__x001B_©_x000C_A_x0017_ÕÄ_x001B_qJ_x0005_A8yrÓ_x0004__x0005_AÖù¾_x0005_AØ´þ»^	A=õ|ßû_x001D__x000B_A{²èîX_x000C_A^dÁ\Ü_x0007_ABHä§ß_x000C_AêS:2z_x000C_A_x0002_9u©| 	A0$¨o.Æ	Aõ&gt;Pþ?¤	A§Gõ_x0006__x000C_AR2_x001D_a|_x000C_AE^_x0012__x0017__x0003__x0005_A}c:UQ_x0005_A_x0002_3­å_x000B_A«u_x0010__x0008_A|È¯_x0002__x0003_¼Ä	AËÙ_x0004_Çn9	A¥HÅþ_x000C_A_x001A_jt_x0001_´_x000C_Az_x0001_/[É_x000C_AÑ"_x0005_dS'_x000B_A7;´Öm	AÆKP§n_x000C_A#Ó$ÁUU_x000C_An@,mø_x0003_AÁë7f_x0012_è_x0003_AKz÷øÇ·_x000B_AªþF1_x0007_An_x0005_O_x0011_V_x0003_A¨qÕÎ_x0008_A¨¸_x0004_j¸_x0003_AY®êÀi_x000C_A4 ¸¦WX	AÍ@üÑ/X_x0008_AN=_x000F__x0006_C	Aø_x0010_æü#_x0002__x000C_A§ÐS%	Aâ/jÌð_x0003_AO³¯ß©_x000B_AXä|¹[è_x0003_A[ge¦1_x0003_A²l_x0016_U_x0008_ALè¨0«_x0008_A²è6/_x001F__x000D_Aqý_x000D_ñ_x001A_{_x0008_A*ÁÈ_x0012_¤	Aír®__x0008_A_x0001__x0002_ä¸UÉE_x000D_A/_x001E_Ó?_x0005__x0002_A¨Nk'àâ_x000C_A¤[ÇÚ_x0008_A%Æâg9	Ad* 7í_x0002_Aäè·ÊÖ_x000B_	A×}_x0013_jù4_x000D_AáÕà_x000B_A¶sÒM¨_x000E__x0002_AÞ×¦y_x000B_Ayù)nò	A_x000E_g7k?#_x000B_A×¯5Z0w	A¾xA,÷_x000D_Aßù¶_x000B_AcÁ×ÌÎ{_x000B_Ay)£x_x0008_A¸hæã._x000B_A_x0005_Ô·£	A~íÍ·¹	A¬Ü_x000D__x0013_v	A_x0018_xî_x0002__x0017__x000C_AÝ¿)OW_x000D_AîºM_x0006__x001A_Ó_x000B_A¬ÚUµÆ/_x0002_A^_x0003_íp5_x0010__x000B_A6k¼"_x0015_p_x000C_AÀÏ_x0005_téü	A	Je"Ô_x000B_A_x0015_&lt;¹»­ã	Aåãàé_x0003__x0010_ØÁ	A_x0004__x0005_S_x000E__x0005__x0010_Aö8Á_x000B_ ¶	ASrd3_x000B_A«û.ð°·_x0008_A&gt;¨×+Í!_x000B_Atï%2v_x000D_A¾oYZËH_x0010_AyuM]·´_x000D_A3Ð	pr_x0006__x000B_A][Öæúë	A#_x0015_x·_x0010__x000F__x000C_A¼Û4õ_x0018__x0016__x000C_A»úLôS"_x0010_AbÏHÄH_x0010_Aä¤zú¡¹_x000C_AI)7ÂAÍ_x000B_Aô¼TÊÛ_x0010_A©_x0002_A&amp;û	AO&amp;~_x000E__x0015__x0015__x000C_ARÐ._x0007_³_x001C__x0007_Aa_x0018_Ø!_x0018_%_x000B_Aà|_x0001_E_x0012_µ_x000C_AÓ_x000C_ÁÄe_x0008_A×¯[hk_x0007_Añ¬×ì¤_x000B_AF`®&lt;ü	A_x0013_#zª_x000C_A^òhwIr_x000B_A@¾á=¤ñ_x000B_AfÚím»	A_x0017_äßÄ_x000C_A_x0002__x000E__x0015_=újô(_x0008_A9_x0017_¥S¢_x000B_AtÆCüi_x000B_Aúvh_x0008_AT9õÃq6_x000D_A_x0017__x0015_ðHô'_x000B_A8wð_x0001_ø_x000B_A_x000D_WÒ½_x0003_	AL½|ös	A¢¥F~£_x000B_A¹ëÞî_x0008_A2*C_x0017_è	AA#ZQ _x000E_Aåk{&gt;u_x000C_AL(1¨_x000B_AÇ_x0010__x0001_ü_x0012__x0007_A;âgÍý+_x000B_AD­µu®_x000E_AX@}(Yu_x000C_A.7¬V_x000E_AGw£ÃÂ_x0008_A¨_x001E_&amp;òó?	Aeö_x001F_Vü_x0008_A/i´ì$N	Aðóá_x001E_âq	AFû_x0006_©µæ_x000E_AgLô7tÜ_x000C_A_x0010_µÂ¹mõ_x000D_A._x0005_AA|_x0004__x000B_A?_x000F_7å¿/	A¤Ñ_x0014_VÓ	ALõÅ_x0002__x0004_IT	A¶¡²£)æ_x0008_AàæC_x0007_A_x0010_z{ÃO_x000B__x0004_A,lJÑ_x000C_	AcÈÐ_x0018_VZ_x0007_AoAkí_x0001_é_x0008_AcmhHÆ_x000C_A_x0006_0Ï_x000C_òå_x000C_AÖëkxJÛ_x0004_A¦_x0012_UÙÍ_x000B_A?_x0014_¾{Ã:_x000C_AT_x0007__x000C_{'u_x0004_A_x001D_Kæ¦É_x000B_A_x0013_v¸O_x0006__x000B_Aô÷0\/_x0004_A¡W_x0019_Æ	AÀ6m©Y_x000B_AÖ,ùeÜ_x0007_AwòôE&lt;_x0008_A¿(L7-ù_x0006_Añ+,_x0008_A_x0003_"=4_x000E_AL©D52Ä_x0004_A_x0006_¢F_x0008_A8_x0003__x001F_É-_x0004_Ac[°_x0002_'	A5îQVD_x0004_AL5½ºá÷_x0004_A%_x000F_:v$_x000E_A_x0005_[_x001B_û,Ï_x0008_A_x001C_h'á_x0008_A_x0003__x0004_Eáº$A~_x0004_A_x001F_R	â@_x000E_AU_x001D_}ÀçÜ_x0007_AUó_x0014_T_x0014_Á_x0008_Aj_x0003_Ì¢%]_x000B_AQ¸°-ÈU	A§1_x0017_¶_x0012__x000B_A@¶£Ð_x001B__x000E_AY_N»B_x000C_A^fÐ´_x0003__x000C_AiûCút_x0003_	A|gìÇß2_x0007_AËÁö_x0017_	AÁ|Â/ÛG_x0004_AÏÃ'_x0008_AgW×_x0015_ÄT_x0004_A_x0003_&gt;Ó¡ò_x0010__x0004_Ajr*äåÎ_x000B_A/±d¡_x0016__x000E_A_x0001_ôdâùc	Adj¾í ¶_x0008_A¼MDç¿l_x0007_Aháß¬(/_x0008_A_x0002_9_x0004_³ùz_x0008_AÎYEMËñ_x0007_AûÐ1_x0015_[_x0007_A_x0017_;_x001A__x0008_t_x000B_AÊ§Ñ&amp;&amp;!	A&gt;2z"_x0008_AËaù_x0008_AEE_x0014__x001E_Í _x000D_Acel_x0002__x0003_î_x0008_A_x0019_Ö;H_x001D__x0008_AÚget_x0006_	A¢B_x0006_1_x0011__x000C_Ar%u¸D_x0010_	Anÿ¨	ú_x000B_Aé_x0006_xa_x0003_AA.²__x000B_AR#(íéý_x000B_Aðrw_x0013_õ_x0007_A8K¿ARÐ	A×X×$_x000F_Ì_x0003_AY_x0017_¹_x000B_Ü_x000B_ApÌW_x000B_Aì{)ù_x0017__x0007_A´3,x%_x0003_Aíñ/øç_x0008__x0003_A_x0001_®RËÙ®	A&gt;mb*_x0003_A_x0001_øà®¡ã_x0003_Aá}03ï_x0008_AÃ_x001B__x0001_ä_x0003_A²ðB³_x001E_	Aá_x0002_³Fe_x000B_AÞ:¿~ê	A_x000F__x001C_â)~F_x000B_A_x0001_çq®_x0003_ANí$t_x0003_AÛøâ_\N_x000C_AÍñ¢"_x0003_Agl_x001E_Vç_x0008_AÝ¶_x001D_¯_x000E__x000D_A_x000E__x0010_­Ó´·0ÿ_x0010_A´ÆÀ_x0004_­È_x000B_A&amp;1(©s_x000C_A]F¬í_x0007_Aãgþë_x0006_AYI_x000D_`_x001E_J_x0010_AnVtYÕq	Am@2_x001F_æ¾_x0007_A*qÂâå_x000C_Aü _x000B_è¡_x0008_AH¡T(_x0003_¼	Al7¢Y÷-_x000B_AûbÑ¸_x001C__x0004__x0008_A×êC»à_x0006_	AÀªò«_x0008_Aì$£lÆ	AÁ_x0016_9g_x0008_AOg·Ù_x000F_Á	A¼_x001C_"_x0013_Ö_x0017_	A¬¶°Ç½_x0008_A²F·	\_x000B_A:_x0001_æYµ_x001A__x0008_A,X_x0014_-æ_x000C_AéKàæU_x0007_AKÉè_x0004__x0019_F	A_x0005_b_x0010_hÀt_x000B_A_x0006_M¿Ã¨_x0010_AyN¸µ,&lt;_x0007_A³îêý_x000D_@	A\,ñ«[_x0008_AüæS_x0019__x0002__x0008_Aßíªd_x0003__x0004_o_x0007_AÌG_x0011_Û|_x0004_A:f_x0017_&lt;_x0010_Ô_x000C_A_x000D_3±&gt;vT_x0004_AóÕ_x000F_2_x001C_B_x000B_Ax_x0006_Ôi_x0008_A_x0014_x¯ëU_x001E__x0004_AÀ¥sYË	A_x0017_9XËòþ_x0007_AUÎþcäç_x0008_AÉR¦¡_x0004_A¦¦µÁÕ_x0006_Aô}×_x0001_´s_x000D_A_x0011_ÉT_x0004_|l_x0007_AsÙü|_x0002__x000B__x0007_A*ÂPäR÷	Ag÷ãg¥	AÑÁÌëa	Abñç3É÷_x0004_A_x0003_e~½_x000C_Aw*Ìùc7	AºÀÀ¶Ûq_x000B_AÁÊhBµÁ	A_x0012_^»Ð#_x000D_AÅ_x001F_®,3_x000C_AØï®qº´_x0004_AOþÅD£{	AbåÿÃ}_x000D_A2dB|;_x000B_A$\ÆÝâ_x0003_	AD_x000F_9ç_x0017_°_x0004_A_x000F__x000C__x0004_s	A_x0001__x0002_cù¤°_x0007_AÉÜ}3þ_x0010__x0002_A1ûÒ_x001A_Å#_x0002_AÜ®h|¼_x0008_AÊ£ÛW1H_x000B_A_x0011_ ­Sbv_x0008_A,Y±Äo"_x000C_A_x0018_ÇA´ó	A_x0019__x0017_áÔJÚ_x0008_Aj4ßeÑ®	AgÃF_x000B_Ag_x0002_õ|ý_x0007_AÕg_x0006_51É_x0008_A,=v»r_x001A__x000B_A½4¿·ÓÌ	A¸éw´Ñ_x0008_A	é%$=!_x0008_A_x000B__x0016_ógZ­_x000B_APp¢ªò	Ad½{sj	Auâq	AªØ|±ÒÔ	A_x0002_þs*2Ú_x0008_A¼£mÅ0_x000C_A&lt;_x0007_&amp;h_x0018_M_x0002_A½*íÛº_x000B_AÄâ[ÅñD_x0002_AÕzÜMÉ/_x0008_AD-/aæ_x000B_A_x001D_ì°_x000C_Aºê`_x0013_ÿx_x000B_A~Õ{_x0001__x0002_¶_x0008_A_x001B_ïØD_x0005__x000B_AÂs[ðõ_x0008_A¾_x001C_ËüÇ_x000C_A{zãÕ¥à_x0008_A_x0018__x001F__x000B_AØaÌ_x0003_¦í_x0007_A)e¿R¯Ù_x000C_Aà¾c_x001B_9_x000C_A-«2¹_x000D_A³?èÀ_x000C_,_x000B_A!Ç¿_x001D_Jù_x000D_AªÆ_x001C_é_x0002_Az#Ë×_x000C_AÞs¾KK	A[_x0019__x0015_üyÛ_x0008_Aâaq&amp;]·_x000B_Aßï«¢_x000C_A(î_x000B_u_x001A__x0002_A« *Ñ_x000C__x000E_AaÉ²½Sp	A5$x¢_x000C_AáÝëB´_x000D_A%¼_x000C_P_x000E__x0002_AX\ß¦R_x001B__x000B_A£Ðà7_x0002_AÅø5L"f_x000B_A-ûfQ)_x000C_AVY:l_x0017_ã	A_x000C_4kÜ_x000B_Asü´$_x000C_Ad&amp;_x0010_}_x0002_A_x0003__x0004_O_x001F_IÞÙI_x000C_A×1J¢_x0001_Ò	A._x001A_"0WN	AvU·9ê_x0004_AüÜàó_x0017__x000C_Af°_x0013_³(à_x000C_A:}_x0006_´c	Aóù[ød_x000F__x000C_AVì_x0014_-_x000C__x0008_Aû_x0003_MÓñ_x0008_AÁâ+alp_x000B_A6/­p_x0004__x000B_AÓ3W_x001C_#_x0004_A_x000B_)½,®_x000C_A_x0005_ÎÏ*÷	A÷·_x0005__x001D__x0007_AhÉ¹ôä'_x000D_A\^´á#_x000B_A\³F_x001F__x001D__x000B_AäÔj©ÇN_x000C_Awâ"Á#ô_x0004_A­_x0003_²÷_x0003__x0004_A³¡MQ	A24Øõ¡O_x000B_A³_éXr_x0004_AÒ_x0001__x0007_è_x0001_¯_x0008_AI&amp;¼z+_x0004_A`=¨AÅ_x0004_A©Ù±_x001F_0Ê	A¼&lt;_x0019__x0002_\@	A¶~Ä_x000B_Aq«HF_x0001__x0002_´_x0002_AÞ¤Í=Þ_x0007_AÂ¿ìa_x0018__x000B_A§É_x000D__x0015_'j	A7K2Ö	A±?_x001D_Ã	A1Ä½_x0008_à	AØ¾ÌÇÇA_x0002_A»`_x001B_Ì_x000C_A(¢2ïH_x000D_A=£$_x001B_ý_x000B_ApÔ.QÕ_x000C_A=_x0017__x0007__x0013__x0010_&gt;_x000C_Av¸}_x0014_¾¯_x000B_Aª_x001F_Þ©_x0017_ä	AÃæXdÅÐ_x0002_AÏãÀò_x0001_­_x0002_A³_x0015_AB_x0001__x001C__x000D_AkØ¶ÿ&gt;	A4©Ä\;æ	A_x000F_Î_x0003_13Ü_x000B_Ar&amp;-ïy@_x0008_A¯_x0006_¦¦Ùò_x000B_A 	yÅ__x0002_AÿÉ_x0019_çkw_x000B_A_x0002_y^·Ò3	A*¾ÕÆy_x000B_AÂf;_x0013_Ã	A_x001E_Ò*ª	_x0017__x000B_A#_x001F_`·_x000F__x000B_Ax£¢I_x001C_Â_x0002_AáÕ4ØÍ_x0002_A_x0002__x0003_TûãÀ_x0005_Î_x0007_A_x0014_Ý²n Y_x000C_AÊR_x0001_Ä¢;	AÜñs²_x0005_å_x000E_AèDÐ(_x001F_ß_x000C_A¥Xºgr_x000D_Ax`å#Ã_x000B_A2ÓÐ_x0015_é_x001B__x0003_A­Î í_x0010_	AF_x0013_ÖÚD«_x000B_A_x001B_ò¦Ø¾_x000B_A_x0012_¬Ä_x0008_Ak¼*Ò_x0006__x0003_A¤;_x001D_0»_x000D_Aºr_x0010_LÂ_x000B_AÓ_x0010_K@_x0008_AnH¶iN_x0003_A·+%wK¯_x000C_Aü¸_x001F_É#ø_x0007_A-5¡É_x000B_AÆ¼ "\_x000B_A(^n¥@_x000B_AAlÅ_x0002_(_x0003_A¬/5ôµÖ_x0008_AÝ_x001D_ÀWuÕ_x000C_A¥z_x0004__x000D_yO_x0003_A®_x000E_`»»	Ao_x0014_DWQî	AÔp|g_x000B_A!ä_x0011_²p_x0008_A¹nom«_x000B_A4/õ_x0001__x0003_ò¸_x0007_A&amp;ôËA_x0007_AÎ¾·ÄÕ@_x0003_A&amp;1¼¯_x0003_AT_x0016__x0017_Íù_x0004__x0003_AFÄëòt4_x000D_AhÈÿ½_x000C_	A¦®_x001F_`×[_x0008_A_x0016_6Rê¾¤_x000B_A-%´4_x000C_A6ìe³ï_x0006__x000B_A£_x0006__x0005__x0002__x0007_A_x001F_:	Të_x0003_A__x0014_ñã_x000D_AJD_x0014__x001D_Á_x0008_AÆ%ÙvöL_x000C_A7b_x0018_?i_x000C_A_x000D_bWØ:_x000C_A¸ÃRõy_x0003_AÁO_x0011__x0007_	AßQ_x0002__x0001_ø¨	AGÐB/_x000C_Ý_x0006_A#£C`7Í_x0003_A.Üg_x000B_AÊûO1º_x0008_Az/=Z_x000C_A½o0uu#_x0007_A_x0006_öO_x0014_]ç_x000C_A×²b{º¸_x0003_AWq_x0002_:2 _x000B_AÔl.3N_x0003_A¨$4Á§¿	A_x0002__x0005_lÐ_x0008_ººó_x0005_A®àæ5å_x0008_A8_x0003_ÍSª¥_x0007_A¸Ë_x0004_eù	AHm_x0003_'_í_x000D_AÚÔ \_x000B_A0p+Jö_x000C_A_x000C_z{¥À÷	A&lt;Ùrý_x0007_A0_x0008__x001F_¥	A`*ìó_x000B_A¨	gmà_x0005_A]!_x0008_¯_x001A__x0005_A_x0011_¾_x0001_8V=_x000B_A_x001A_}8_x0018_Ð_x001F__x0005_Að÷íAÓ_x000B_Avòì?9_x0005_A&gt;_x0006_bmv_x000D__x000C_AQÌº¹î_x0005_AKÎî ¥	Ap/_x0013_c_x000D_Aâ¬C[	A1Q}_x0010_°_x001A__x000C_A9`ª_x0005_Aµö¤_x0019_eo_x0008_A=W¼\ }_x0008_A§G(·Î_x0007_AÞ#e! §_x000C_A00ãø8_x000C_AoÕ¹_x0008_M_x0005_AºÆ.Iõá	Aßü_x0008__x0001__x0004_(É_x000B_ARKO¦_x001E__x0008_AijÕ_x0017_§_x0004_A¦OL ìã_x0008_A_x0010_DÿuU_x000D_A:_x001F_`´	A*P¹©6_x000C_Ayæçý/D	A×Æ©]._x000B_AÛuËß'°_x0007_A_x000E_³Ó¼_x0008_AAÈ¨3_x000B_	AÅ±_x0003_ _x000B_Aïðöl_x000B_AôäòL·	AGp_x0005__x0003__x000B_A6_x0015_2'_x000B__x0016__x000D_A6_x0013_¨/¾±_x0008_Aÿ ÚÕwM_x000B_A`_x0015_øèÒÙ	A?£XI\C_x000B_AÄQ®Ë{¼_x000C_AÊß]_x0002_ûI_x000B_A_x0007__x0011_y^«_x000D_Aõ®¤¨_x0004_Aö5TN_x0002__x000E_A;jLû_x0008_A_x0014__x000C_fC"¾	A¢ÁÀÖ)í_x000B_AIL¶#4_x000B_A»Q0C_x000C_A+2,_x0008_A_x0002__x0004__x001A__x0004_~ç_x0015_Ê_x0008_A^êFìáñ_x000D_ArZôQ=	A_x0005__x0015_­_x0008_õ_x0004_AöåÞü³_x0008_A_x0017_Õ[fÆ_x000C_AT£_x0014_hÏÉ_x000C_AFÔx_x0006_ÀÓ	AMMÝ*_x001E_e_x0007_A&amp;j¾?q_x0001__x000B_ADÎ~Eá	A#Zü`ç_x0007_Aø8Z_x001D_z_x000B_Aú_x001E_®AáU_x000B_Aa	º_x0003_Õ_x000C_Aµ.jãE_x000B_AGü Ö~³_x000B_AüÌ¥§R_x0007_A_x001F_	ê*	_x001B__x000C_A¢'6t	_x0004_A	a_x0013_Ï÷Ú_x000C_A_x0010_¨¼v_x0006_a_x000D_AR;_x0005__x0007_Ah½{$¡_x0004_Ar´o_x0010_Õ_x000C_A_x000B_ÂÿÝªl_x000B_AÑf_f½	A__x0012_á¤ _x000B_AÁKÃ_x001E_ñL	Aî-ÃÊ_x0004_A8~§ Uh	A:¸o_x0001__x0003_'A_x0008_AçÙ\YÛ_x0003_AÀ¦ßü¹æ_x0007_A_x0019__x0014_Î)°1	A¡sæ@Z_x0008_AÎ3¨÷	A\¨Î_x000F__x0011_e_x000B_A¹3i³¹J_x0003_A?Óeiº_x0008_A'Kç-ý	ACÏo÷d_x000C_A¶á_x0010_ªt_x000B_A¸À_x0002_îàI_x000C_AÍÖÌðß	AI_x0010_i§E_x0003_A.|5¶_x0014__x000D_AP¦_x000C_í_x0008_Aó%êó^_x0006_AóK¦o_x0014_¹_x0007_A_x0005_'Æâ	AÔ9P"À_x0006_A$õÚð¹I	AÒ÷'ÔÞ_x0008_AZÎR¿_x0005_N	Aâ ëy_x000B_ASª_x0001__x0006_×Í_x0008_AN6$=ÒÇ_x000C_AÊ	_x0016_61	AÇIÜ4ø½_x0007_AU¼¨?¥_x0003_AÎÊÜÝ_x000B_A_x000E_=@F:M	A_x0002__x0003__x0019_Ö#ºú	A_x001A__x0001__x0002__x0013__x000C_A°s_x001B_TQ¡_x0003_AÓ¡É|I²_x0008_A_x000F__x001B_6¡_x0003_A#õë6ªE	AX_x0004_¦º&lt;_x0016__x000C_AÄ~}9_x0008_A V_x0005__x0010_-1_x0003_A¶_VÝ1u_x0003_AÆ_x0001_hÑ_x0008_A_x0010_WqÑ_x001F_ä_x000B_A_x000E__x0004__x0002_	[X_x000C_AëA®&gt;_x000B_A±¡ëlÈ	A/8±X-È_x0003_A/mêêø_x0008_A_x0006_l_x0010_5¬_x0001__x000B_AE*ûî_x000C_A¢É­r	A_x0008_ýv§t_x0003_A_x001B_¶_x001E__x000E_·_x0008_AÃ_x0004_þÃí_x0008_AêY Þ~	AC_x0007__x001A_F_x0004_	A´¦íúHÍ_x000D_A\0«ò_x0003_AKÃ²³¼_x001C__x0003_AÀ!.¯¬ _x0008_A4_x0004__x0007_Ù_x0008_Ahõ_x001F_´S-_x000B_AH&amp;õ?_x0002__x0003_ F_x000C_Ayº­(_x0015__x0008_Aãú`KÆo_x0008_A{9#oôH_x000B_A¯Î_x0004_ÝO	A_GÁ_x000B__x0003_Ay_x001D_Ú^äL	A{P«_x0008_A&lt;ê:_x000B_AÚÎ_x0014_´»Ë_x0007_ASì×&gt;Ï_x0007_A®¼n"½3_x000C_Aqä_x0001_5_x000B_AÆLÂ¶_x0010__x0008_AU,&gt;@9_x0014_	A/b_x0006__x0002__x000B__x0008_A÷U¤ôÅ'_x0003_Aq¾Íêà_x0008_A©Á!ák 	A_x001D_V_x0007_~	AÞÆZ_x0016_ZV	Ag4´_x0014_ÇZ_x0008_A_x0012_s:XíÒ	A+5_x000F_G=L_x000C_AÄ`oèä_x0008_A«Û&lt;­	AD«o_x0016_çq_x000B_A{Tn_x0019_J±_x000C_A&amp;J§^_x0012__x0003_A_x0008_Æ¿³K_x001C__x0003_A_x000F_Ûqaÿ	AN¾ì(Õ§_x000B_A_x0003__x0004__x0002_/áó_x0004_AÊÔkR_x0005__x0004_A;^_x001F__x0004_Ó5	A³µ¦_x000B__x000C_A_x001E_$_x0006_6¤_x0004_A$rým_x0010_ _x0004_AwÅS%O_x000B_AÛ(_x0008_Ý(_x0006__x000D_AÎæ/t_x0004_AVæÂ]_x0004__x0008_A[_x0001_üD¡ö_x0008_Aõ.aº_x000B_A_x0008_)3_x0011_Ê_x0004_A&lt;lÔÂ£_x001D__x000B_A~ßEq_x0004_A_x0008_0½Hï]_x000C_AßØ_x0008_î¨Ð	A*w³_x0007_Í_x0007_A~@ð_x0001_î_x0008_AÇãÅ5-_x000B_AÛ}oc!	Aÿ*qÖV_x000C_Ax¤_x0012__x001F_³_x0008__x000B_AR\¤-o_x0008_A_x0002_5½U¼}_x0007_AÖ«¤xO_x0015__x000B_A¤ÎNªä_x000C_AjRoÁbÐ_x0008_A_x0012_RÊ-_x001C__x000B_A_x0005__x001B_I_Z	A×_x0013_¼_x001B__x0017__x000D_A_x000B_ÑV|_x0002__x0003__x000B_AôÜÉàH_x0003_AtÙè?{Ã_x000B_A	¹8ßÁ¬_x000E_AÍ/I±{ë	A_x000C_d ùý_x0008_A¡ýÌ_x0008_ß_x0007_Aõà	m*_x0003_AH*a¤¸Ç_x0008_AÄ_x001D_sªÝÕ	A~ÎM2´_x0008_A7*!ø_x0003_A9_x0005_`dx_x000C_AS¡5sã°_x000D_AÅTF_x0018_(¯	AÚ(ÁÁÿ=_x0008_A´é8'_x0003_A=0Ôn_x0002_¢_x0007_AJ¶.ÉÛ[_x0008_AcÎKj_x0003_AÀY5¡]_x0008__x000B_AÔÅ_x0006_ª5º	A_x0001_ÐV2=_x0013__x0008_AÔæR¾·)_x0003_AFRf_x0006__x0016_P_x000D_A£1V¼Æä_x0008_AÌIû(²_x0003_A»¤ö@V_x000B_AîkùTV_x0007_A£ÂÊðõÄ_x0007_A	_x001F_Ý½5ó_x0008_AF¢°	A_x0002__x0003_p_x001E_Â$Î_x0012__x0003_A,ê_x0003_Äm_x0003_Aè_x0007_uÎF_x000C_Aíi_x001A_bû×_x000B_A3_x000E_@z_x0007_Aÿ_x001C_SXþ_x000B_A2Ø_x000E_¾_x0008_A^ånØ=_x000D_A*¦3CX_x0003_A(¶ðO_x0001__x000D_AÒ~Y{z_x0008_AD¯j_x000C_Aª_x0017_þlX_x000C_AkÛ¿"	Aökºøã_x000C_A\ó_x001C_°ÍÆ_x0007_AnÃI,ë_x0008_AP·°ôe_x000B_Ay¶ Î_x0003_A9_x0016_Ä_x0013_;3_x000B_A_x001A_[_x000F_þb_x000C_ALP_x0003_7x_x0008_A'èY_x0003_A5ùÀUÖ_x0005_	A0µké_x0004__x000D_AF?îÝQÈ_x000B_A_x0017_Ë$1a_x0016__x0003_AFkk!ÛÃ	A÷Å·ç_x0013_Ú	Av!Tò_x0003_AÖEûÇÓÙ_x0008_Aíô9_x0001__x0004_W$_x0004_AÜÉ§_x0002_¶µ_x0008_A0_x001E_úGÿÙ_x0004_A0!Â_x0015_KC_x000C_A·°ï¤ô_x0007_A_x0007_ÌÆ_x000B_ó_x000B_A¿_x0008_@®Cê_x000B_A°TÆ©2_x0014__x000B_AaÄÕàO{	A³µÆ#®_x0004_Aý_x000F_°èQ3	A|èBX_x0004_Alg%]_x0008_AT0&gt;*\__x000D_Agú`]4_x0008_AÞ_x0002_!±k_x000D_AÞ®!£Ùû_x0007_AÂ|@Çö	A_x000F_Ù è	A«²_x0008_·È_x0003__x000B_A$êq_x001F_,ß_x0008_AfRR¡_	AkÓ%v~_x000C_AøÀFÐFÙ_x000B_Ahl´?u_x000C_AA¿?_x000F_h*_x000B_AëAØ&gt;D_x0004_Aè_x0006_Øjþ_x000E_AæÅ¤z_x0003_&lt;_x000B_A&lt;4)Ùô_x000B_AÝ_x001C_îÁG_x000B_AÃRëî¿	A_x0001__x0002_jJB_x0001_H_x000C_A´sH^à_x000B_Aª¯.[ú_x0002_AÀ5e.Å_x000B_Aá£cÔ_x000C_AÏêà_x0004__x0004__x000C_Aé&lt;÷u)9	AqL×_x0018_	A_x0017_ P·_x0008_AÈ_x000C_Ùï3Ø	AY·³_x0002_A'_x0006_ÞÎM_x000F__x000D_AË¿_x000B__.õ_x0008_A"Ù´µ_x001D_ó	Aòî ºkÆ_x0008_AhW¯Í_x0007_A¼Ùn&amp;va_x0002_Acõo«$_x0007_A_x0006_OHü_x001F_ß	A¾Ñö| _x0002_AllZõ$ _x000B_AQ}£1_x0002_;_x000C_A]§°_x0008__x0007_A)÷~pÁz_x0008_AEËg¶_x0019_	Aý¸|Yþò_x0007_A þETD±_x0002_A$[*©_x0008_A8Ù,6	Aº.H_x0003_{7_x0008_A~¨¢Ù¨_x000B_Aì_x0012_¼W_x0004__x0006_J_x0006_A¦Cä7ðÓ_x000B_AH)LjÜ_x0007_Aà_x001E_ùyvV_x0008_AEo_x001B_·¦¡_x000B_AÃ«×yõg_x000D_A	å¶å_x0008_A_x0017_v"._x001C__x0008_A_ø_x0005_éªý_x0006_A86VÑlj	A_x0004_¿H²»¶	A_x000F_Ì_x0002_×é_x0001__x0008_AÖ5Ïü\_x000D_A_x0006_Ý=`_x0005_ª_x0008_A¡ªÞ/_x0006_f_x0006_ATQ_x001F_U_x0006_AqR#-_x000C_A_x000D__x0015_f@Ç	A|SXáGV_x000C_AØ-_x0003_ßý_x000C_A~uÜ#Ì_x0008_AH_x0001_Ðyø_x000B_AR"_x001F_å2@_x000C_A·Qìb_x0006_AÔZî(`	A9ÃM~ß_x0008_Aï_x0017_÷_x0014_j	Ad4³2æ	AÑÃb_x0006_AÒýK!by_x0008_AÎ¶_x0015__x001C_f	Aï@Ó_x0011_Æ"	A_x0004__x000E_Â9dÚ=±_x0006_AÅÄG_x000C_d_x000E_AKÇZïõ	A0¤(IÌ_x0007_Ay3#WÝ _x000D_Aâ~ºÖ;_x000C_A[AØØ"_x000C_A½G_x0015__x0004__x0014__x000E_Aàû_9n_x001A__x000C_A_x000B_(_x000C_Ùn_x0008_A_x001F_½]_x0013__x000C__x0003__x000E_AñÜ=8@m_x000B_AËOWHÉ:_x000D_A79% Q_x0008_AÚ¯_x0012_%_x001F_	A_x0016_÷)J_x0007__x000C_A.Faò´	A_x0005_Æç¾î-_x000D_A(L_x0016_.+À	Ay?röD	AQWÖ_x001F_g	A_x000F_¶ú~e7_x000E_AÎôaB_x0012__x000D_AøY_x001C_ñ°	AÅ©±_x0012_9w_x0007_Aq±×ó(J_x000E_AÏßÖýn	A·ÇE_x0004_ç_x000D_Am9 ¯._x0001_	A_x0002___x000E_°Ú_x0008_A³¾?gÂÍ_x000E_A_x0001_#_x0004__x000C__x0003__x0005_A-_x000B_A`q_x0015_º#k_x0008_Ar_x0005_µ+Èå_x0008_A&lt;|Ã¹±_x0008_AÀ_x0007_²×Ý	_x000B_A_x0007_k°$_x0005_A³Áø_x0016_Q_x0008_A_x001E_¾ÀßÚ:_x000B_AÉ&gt;!5_x0012__x000E_An_x001C_ÕMÊ	AX÷Û¯Ax_x000B_AUdè4F	AÙGÆøpS_x000C_Aãàï¤C_x000B_AÇ!_x0019_ú¬Æ_x0007_AV¹_x000B_ÿ³W_x0005_A_x000C_ö~ø_x0008_Aq_x0002_"_x001F_)à_x0005_A@&lt;Ë_x000D_ù_x0008_A_x0004_¥a¨_x0012_Q_x000C_A_x0001__x0008_1T\_x0005_A6_x0015_JTS_x0008_A©EºÌ_x0010__x000B_AE_VÙ_x0003__x0008_A»W_x0014_ä´H_x0005_Aí8ãà	_x001C__x000C_AÓ~zA)	AuD×+^ó_x0005_A¨ÿa¥ø_x001A__x0008_A¤ïÕÇ_x0010__x0005_A_x000C_D_x0010_@² _x0008_A4=_x001F__x0013_f¸_x0005_A_x0002__x0004_ßOÏSõn	A_x0004_"Ö_x001F__x0004_A\ZTI/_x0004_A}#üV5_x0004_A¢_x0008_WùOp	AQpR_x0015_b	_x000C_AçÖÝÒ²_x0007_AÐö«{)	A^3º±îÙ_x0004_Aê-gå²_x000C_A_4ï[ð_x0012__x000B_A½×\_x0001__x0008_AÈ_µ_x0015_ã_x000C_A2âZ=	Az7aý_x000F__x000C_A©m_!t_x0014__x000D_A_x0018__x0013__x001A_$9_x000B_A_x001B_NÖ	_x0004_A`¸hAùè_x000C_A&lt;ÜÆè;p_x000C_A1_x001F_F÷	A_x0010_pvTÐ_x000C_A6z|_x0001_'r_x000C_A§è@òa__x000B_AJ3ÀÔö_x0008_A_x0004_òÕÔh	AoÐI6Ê«_x000B_A_x000E_bõ_x0008_y_x0007_AF_x0003_¯ü_x0008_AWýØÓÍL_x000C_A)_x001B_¥ú¨+_x0004_Ah_x0012_*{_x0001__x0003_àV_x000B_Aâë]ünã	AOÈÄ_x000C_Ae'?pÉ±	A|yÛåê_x0008_A_x0006__x0008_µ)H	A|Çj¥f_x0008_A}¬¤éû_x0015__x000B_A*FÓôY\_x0007_A,åÆçª_x0003_Aö½e_x0003_Aô¿ÅT0_x000B_AíÌYéÝ!	A¡Ú2)&lt;À_x0003_AÂ_x0003_ômÍD_x0003_A,_x000F_;#Wc_x000B_AÚÛáÎ­	AÊ²?_x000D__x0002_	A_x0001_©g&gt;«	A5»f	At	ízC	AÍÉyÄM_x000D_	A3ø=_x000F__x0013_·_x0008_ABÎU)c_x000D_Am¦_x001D_úz_x0003_A'&gt;ö#M_x001A__x0003_A¡Bõ¹£u_x0008_AÑÂ¶zÒ¥_x0008_Aîaè»_x000C_AOOMyð	AÄ*ï¤´¾_x0008_AþTBÝØë_x0003_A_x0006__x000F_\ô5Ö÷¸_x000D_AF_x0004_Ãp&gt;ø	A_&lt;_x0005_$_x000F_Aç1 'n_x000F_Aý%	A^t_x0007_pè	AZ½KQ_x0015_Ñ_x0008_AÆMÈú!³_x0008_AW7n¹_x001B__x0002__x000C_A@tkñ	Aý_x000E__x0003_%G_x0007_AÚ_x001A_$¹~/_x000F_AnÂ_x0017_{ÛD_x000D_ASAh¨áB_x0008_AâÐ	WÞh_x0008_AfH_x0011_T¨û_x000C_AYPZÇ_x0001_H_x000B_A&amp;¼ÀîÜ¦_x0007_A,²_x0017_å~_x000E_A}_x0006_T_x000E_Æ_x000B_A__x001E_Öc&gt;J_x000F_Aêb_x0004__x0006_§_x000C_AµÛêê%¿	AG³&lt;Õ_x000B_A¹CeÀ_x0007_A_x000F_»àQM	AD&gt;T[á_x0008_AÑôØUx_x0014__x000B_A5_x0013__x0016__x000C_ASç%0*@_x000B_A.ÃùÂ_x000B_A_x0014_hn _x0002__x0003_Ke_x000B_AµßwïæÈ_x0007_AÃ_x000E__x0015__x001F_­q	AõÐqç_x000E__x0008_Aê_x001E_´2bS	Aº·ë}Ðî_x0008_Ak×O9Ô_x0003_AÆu»Ù¡ª_x0003_A~d_x000D_?_x0001_Y_x000B_A·ÔÜ;®|	A_x0011_8_x0014_j_x0002__x0003_Aô(ð®=_x000B_A_x000C_r&amp; %_x000C__x000B_A³1üiUþ_x0008_AF÷ºkç¦_x000B_A2A*÷	AWÍ©´3	Aæ_x0018_ïvà8_x000D_A'_x0012_Å`Û(_x000B_AïG_x0014_N8¿_x0008_AyÁ¹_x001E_ _x0008_A_x0002_Mi"Ä_x000D_A_x0005_='&gt;ÕY_x000B_AÿPíª_x0013__x0008_A2,âÿJÝ_x0003_AàÐ¸Ëä/_x000B_Aòw¿æ7_x000C_A­À_x0011_eQn_x0003_A_x000C_Cº'eÕ	A«ch±Õ+_x000B_A_x0012_¬§?*y_x0003_Aêæ0µHu_x0003_A_x0002__x0003_cÂS3_x000D_´_x0008_A1_x0013_ÃÁIZ_x0008_AïÌóÄP'_x000C_AMZ¿vl_x000E_Ac"_x001C_µ_x000F__x000B_A|1ÇBr6_x0003_AÒúcÍ_x0001__x0003_A|_x0016_¶_x0011_lJ_x0008_AÚío·p	AÖØáïbÐ_x0003_A3EKÚ	AÍ_x0008_ð&gt;º_x0003_Að_x0012_­ß¼/_x0008_AdP_x0010__x0016_À!	AÏÉÂèO$_x000D_Aª~¡ÄÏ	AÙ_x0001_ðo__x000B_AË[-Aº_x0001__x000C_At¬ ò_x0003_AèØ_x000F_þ8_x0008_AÅ÷78_x000E_A_x001D_1)l_x0001__x000D_A8mOBË_x0007_A_x000C_}_x000C_JH_x000C_Aµ_x0011_ÞS_x0019_	AO¹;Ye)_x000B_AZ_x000C_¡Ð/_x000B_Awsð/E"	A1_x0008__x001E_Ç_x0003_Ax&amp;ð_Ï-_x000B_AFâXêÅ³_x0003_A¼@_x0013__x0002__x0003_Ý'_x000D_A_x0001__x001E_õCÄ&lt;_x0007_AH©Ä_x000D__x000D_A5ú¬_x000C_³_x0003_AëÞÄ7	Ó_x0003_A_x0013_ÎÑ-ß_x000B_A!õ4S`_x000E_A¹ÕàZVW_x000D_AÓÂ[há®_x0003_AFï¦:õo	AÄt_x0002_D_x0012__x000D_A7­'øàD_x000B_AXÆ¶æ_x000C_A ^Ë×_x000F_	A¢£_x000E_UÄò_x000D_Aëw³[2_x000E_Ai~¡lá_x000C_A§ô(x:_x000C_A×È¾®é¢_x000D_AÚksGß_x0006__x000B_A¸¥K³¯t_x000B_AF/þ_x001A_w¤_x000B_AÁä|ØýG_x000E_ABÖ?æq_x000D_A_x0010__x0002__x0002__x0010__x0002__x0002__x0010__x0002__x0002__x0010__x0002__x0002__x0010__x0002__x0002__x0010__x0002__x0002__x0010__x0002__x0002__x0010__x0002__x0002__x0010__x0002__x0002__x0010__x0002__x0002__x0010__x0002__x0002__x0010__x0002__x0002__x0010__x0002__x0002__x0010__x0002__x0002__x0010__x0002__x0002__x0010__x0002__x0002__x0001__x0002__x0010__x0001__x0001__x0010__x0001__x0001__x0010__x0001__x0001__x0010__x0001__x0001__x0010__x0001__x0001__x0010__x0001__x0001__x0010__x0001__x0001__x0010__x0001__x0001__x0010__x0001__x0001__x0010__x0001__x0001__x0010__x0001__x0001__x0010__x0001__x0001__x0010__x0001__x0001__x0010__x0001__x0001__x0010__x0001__x0001_ _x0010__x0001__x0001_¡_x0010__x0001__x0001_¢_x0010__x0001__x0001_£_x0010__x0001__x0001_¤_x0010__x0001__x0001_¥_x0010__x0001__x0001_¦_x0010__x0001__x0001_§_x0010__x0001__x0001_¨_x0010__x0001__x0001_©_x0010__x0001__x0001_ª_x0010__x0001__x0001_«_x0010__x0001__x0001_¬_x0010__x0001__x0001_­_x0010__x0001__x0001_®_x0010__x0001__x0001_¯_x0010__x0001__x0001_°_x0010__x0001__x0001_±_x0010__x0001__x0001_²_x0010__x0001__x0001_³_x0010__x0001__x0001_´_x0010__x0001__x0001_µ_x0010__x0001__x0001_¶_x0010__x0001__x0001_·_x0010__x0001__x0001_¸_x0010__x0001__x0001_¹_x0010__x0001__x0001_º_x0010__x0001__x0001_»_x0010__x0001__x0001_¼_x0010__x0001__x0001_½_x0010__x0001__x0001_¾_x0010__x0001__x0001_¿_x0010__x0001__x0001_À_x0010__x0001__x0001_Á_x0010__x0001__x0001_Â_x0010__x0001__x0001_Ã_x0010__x0001__x0001_Ä_x0010__x0001__x0001_Å_x0010__x0001__x0001_Æ_x0010__x0001__x0001_Ç_x0010__x0001__x0001_È_x0010__x0001__x0001_É_x0010__x0001__x0001_Ê_x0010__x0001__x0001_Ë_x0010__x0001__x0001_Ì_x0010__x0001__x0001_Í_x0010__x0001__x0001_Î_x0010__x0001__x0001_Ï_x0010__x0001__x0001__x0001__x0002_Ð_x0010__x0001__x0001_Ñ_x0010__x0001__x0001_Ò_x0010__x0001__x0001_Ó_x0010__x0001__x0001_Ô_x0010__x0001__x0001_Õ_x0010__x0001__x0001_Ö_x0010__x0001__x0001_×_x0010__x0001__x0001_Ø_x0010__x0001__x0001_Ù_x0010__x0001__x0001_Ú_x0010__x0001__x0001_Û_x0010__x0001__x0001_Ü_x0010__x0001__x0001_Ý_x0010__x0001__x0001_Þ_x0010__x0001__x0001_ß_x0010__x0001__x0001_à_x0010__x0001__x0001_á_x0010__x0001__x0001_â_x0010__x0001__x0001_ã_x0010__x0001__x0001_ä_x0010__x0001__x0001_å_x0010__x0001__x0001_æ_x0010__x0001__x0001_ç_x0010__x0001__x0001_è_x0010__x0001__x0001_é_x0010__x0001__x0001_ê_x0010__x0001__x0001_ë_x0010__x0001__x0001_ì_x0010__x0001__x0001_í_x0010__x0001__x0001_î_x0010__x0001__x0001_ï_x0010__x0001__x0001_ð_x0010__x0001__x0001_ñ_x0010__x0001__x0001_ò_x0010__x0001__x0001_ó_x0010__x0001__x0001_õ_x0010__x0001__x0001_ýÿÿÿö_x0010__x0001__x0001_÷_x0010__x0001__x0001_ø_x0010__x0001__x0001_ù_x0010__x0001__x0001_ú_x0010__x0001__x0001_û_x0010__x0001__x0001_ü_x0010__x0001__x0001_ý_x0010__x0001__x0001_þ_x0010__x0001__x0001_ÿ_x0010__x0001__x0001__x0001__x0011__x0001__x0001_$&gt;wò_x000C_Aám_x0002_}³¹_x000D_A{n_x0019_ýY_x0002__x000D_A_x0005_\àñ_x000C_A#z_x000C_Ìã_x000B_A_x001B_ÔS°i_x000D_A(3B'_x0002_A_x0003__x0004_¢ô+wÈ_x000B_Aúx_x0007_Ôçq_x000B_AÜ_x000E_8_x001D_¨_x0004_Aä_x0014__x0014_-T_x000D_Ae-wY/O_x000B_Ar&lt;_x0011_¶5_x0004_A_x0002__x0002__x001B_ï_x001B__x0004_Ap£üùû_x0004_A2+Zá_x000D_A.H ÄB_x000B_A¦\¶WÉ¼	A_x0017_%(8à_x000E_AÙÔõVð_x0004_Azkì_x0010__x0008_T	Az¹R*D_x000D_A3_x0001_[^y¹_x000E_A³¥Ñ«è_x000E_A_x0004__x0010_Xcx_x0017__x000E_A0c8þÅ	Aª+NBå+_x000E_A="Á.9_x0010_AßV¦ÝR_x000E_AØÊYc_x0002_	A_x0014_vW,¼_x000B_As&amp;a/Ï_x0015__x000B_AtZqÉáJ_x000D_AÛú¥¬ÑK_x000D_A°³0B7._x000E_AD4óÇ56_x000C_A&gt;y±_x0002_&amp;¾_x0010_A_x001B_ñ_x0011_Üû_x000D_Ama_x0005__x0002__x0004_?t_x000E_A_x0008_"Ék_x000C_A~_x000F_ÿ_x001F__x000D_A1Ñ_x000F_/êõ_x000E_Aü¿Ò_x000D_Av_x0017_ø]c_x000C_A_x0005__x0011_0ó_x0007_ _x000D_AFî`_x000E__x000D_Akñ[q_x0010__x0002__x0010_A_x0003_aõK_x000D_?_x000F_AJ_x0010_¹)Ø_x0012_	AxÑ&amp;|X_x000B_A£ÂëÎÆ_x0001__x000B_A»âI_x0003_÷_x000B_A_x0017_3øÀ_x001C_¸_x000D_A i|­@²_x000F_A4iÚ_x000C_A´_x0019_mÞ&gt; 	A_Yµ½_x000C_AÈ¸3Oé_x000F_A_x0010_o_x0017_ó_x000D_Aû_x0011_wD×ö	A_x001D_ç¼_x001F__x000E_AÿÙà3 ý_x000B_Aþ.ýD¤X_x000D_AÎ[É_x000C__x0006__x000B_A/ùé±_x000D_AµÃ6Ì$_x000C_AWæÌ:_x001B_y_x000D_Að¯¬O_x001A__x000B_A¯ñ[9+_x000D_A¹Ç¸_x000B_A_x0008__x000F_¡_x0003__x0001_&lt;¾ò_x000B_A_x0001_&lt;æ"Þ£	AÆV"IÚ_x000C_A{Ðø©È0_x000B_A²ñÐZKM_x000C_Aj¨Ëý Ö_x000B_A_x0006_)îô_x0001_=	AI¤Ó_x0013_ _x000C_Af¿¾xÒâ_x000D_Añ)6g_x000E_A°'SYc·_x000D_A¦¡¡¬_x001C__x000E_Ar_x001E_^ð_x0016_Ù_x000C_A_x000C_rä_x000B_Aë_x0014__x001B_(_x0006_+_x000B_A5½]{æ	A:f_x0007_'	_x000D_AõÍáýÐ¦_x000D_A¶0ÏF_x000D_A~w_x001D_×Lú	AÄ3k_x0010_ø_x000E_AÇ_x000E__x0019_&lt;_x000C_A_x0015__x0013_3_x000D_AU³fâÎª_x000D_A_x0014_@¯_x0008_0l_x000D_AÙ¾PÊ_x001F_Ì_x000D_AX_x0011_®Ñ_x0005_._x000C_A&lt;ëÕ_x0002__x0018_N_x000F_As&amp;b´õ_x000B_A_x001D_à®å_x0013__x000F_A©_x0004_;ö_x000F__x000B_A\&lt;Ë_x0003__x0004_ è_x000F_Aþ¯)}¢_x000C_AFÕDÆ7_x0004_Aªv0íd_x000B__x000D_AÙÏ_x001D_l_x001D__x000B_AU@ðYÅq_x000D_AB9®ëe¹_x000D_A_x0008_ö_x0007_&lt;×o_x000C_A_x0002_0¿Ä©_x000C_AÒÄÐ_x0002_%/_x000F_A j-[¬_x0018__x000B_A_x0008_ü©eY_x000C_APiTæ_x000C_Aæ%¶HÚú_x0004_A_x0015_^aØi_x0004_AAâÇQ_x0004_A±¡_x0004_¿?³_x000E_AòeV_x0015_3°_x000D_AðI².c_x0004_A:¿_x0001_ß¸_x0010_A_x000D_dcicw_x000C_AX© _x0014_'1_x000B_AÃ6Lp_x000C_A_x000E_ÚÉ;#Ò_x0004_Axf?AP_x0010_AK_x001A_Å$½_x0018__x000C_ARyÂBØö_x000B_A_x001C_Äpûµ_x000F_AÌÐ_x0012_ _x0004_Aa_x000C_\_x0002_Æ _x000F_A»Ah~æ§_x000B_A~OßÛº_x000B_A_x0003__x0004_ËC5î_x000E_A»4ÇnÁK_x000B_AöÒ9 6/_x000D_A³»8_x0002_=Y_x000D_A±ä³_x0001_|×_x0004_Aû_x000F_0ÿ?_x000C_A_x0011_·%®h_x000F_A_x0017__x001B_z¡_x000C_AÎqý)#_x000B_APÏ$_x0013_!_x000D_AAÍ&gt;¨_x000C_A|Q»_x0016_æ¸_x000C_A_x0014_Ú^gd_x000E_AÌäØÎä_x0008_A_x000D_JT¹èe_x000F_Aü~Ø³º_x000E_AÉ°jH_x000B_A,Õcio_x000C_A_x001A_o¤_x0007_L_x000E__x000E_AHð­J_x000C_AÙðú8¡¡_x0004_Aä¬@%_x000D_AãFÔjçÛ_x000B_A_x0012__x0017_¸X_x001C_\_x000E_A4ÇÙT_x000D_A;x_x0010_ß__x000D_A9Ýc_x001D_a_x000E_AÐEþsE_x000D_A_x0003_ºôüWY_x000C_AlsíÒû,_x000E_A_x001A_7¦ô_x000B_±_x000E_A7nT_x0002__x0005__x000B_A_x000F_A+;÷ó_}_x0005_AÞwßkî_x001E__x000E_A_x0001_-}¯Ûø_x000C_A_x0011_¯mÆª_x000D_AR¬_x001D_-_x000D_A¯_x0019_ËÔ_x000E_¹_x000D_A:¯_x0001_SsÜ_x0005_A¸ßW0ì_x001B__x000C_A_x0018_ÆÊ[¦L_x000F_A_x0007_^ãB	6_x000F_A_IWxfú_x000B_A­iv@Ò_x000F_Aa+âè·_x000D_A°r//w_x0005_ANÝ_x000C_¶Îñ_x000C_A@¬óe_x0003_¼_x000B_AÕ1¤_x000C_L_x000B_A^WþÊ_x000F_AoÀt_x0004__x000C_A]õ«ã_x000B__x000E_A_x000E_;èår_x0005_A_x0002_ìÌuô_x000E_A5Mäkí_x0005_A{X0_x0010_sé	A_x0008_=_x0003_Må_x000E_Am¨+ñu_x0008_A®4#ù	AZÛñ?êÎ_x000C_A_x000C__x0017_iÖÒI_x000F_AU»ê6²_x000D_Ap{Û¢3K_x000C_A_x0001__x0004_ÐuË_x0005_Ï_x000B_A!.D6Ã_x000B_A_x0013_é)ç_x000C_Å_x000E_A¶%_x000E_ 2_x0010_A&gt;r_x0011_3¥_x000F_A¶:¯ìQ_x000B_Aa¯_x0013__x000E__x0007_°_x000C_A${¥hZ?_x0004_A_x0018_P¸¨õ_x0004_A_x0002_MLG´_x000D_AylDì&gt;_x0013__x000C_A[HÞ°¶¥_x000B_AÄ_x0011_|°_x0019_ø_x0007_A¯Ëiòû_x000D_AhWuK)l_x0004_A[nrNF£_x000D_A_x001F_åaÕ_x000C__x000C_AÊxí_!_x000D_AT§_x0010_§¯÷_x000F_A_x0008__é,×_x0004_A¦öÈÝÎ¿_x000B_Aí²Q½d_x000C_A}v5r_x0012__x0004_A½uuì_x0002__x0010_AµÊâ`_x0004_Aö7¼_x0019_¾_x0015__x000E_Af_x0010_­¹®Ü_x0004_AqCbIê|_x000B_APUEØÄf_x0010_Aun¤}_x0004_A5_x0010__x0010_"¯_x0003__x000D_Aóòs¸_x0004__x0005_D×_x000B_AåOq_x000B_A×'F_x0005_AûT$&gt;¼_x000C_AIíÅò_x000D_A¢_x0001_Äd%Î_x000C_A@¿¬#"o_x0005_ApÓÈª&amp;Û_x000E_A°¶Î_x000C__x0012_ä_x000E_Aî2eþO|_x000D_A¬R?_x0015_Çå_x000D_AP£É_x0016_%_x000D_AàMj½ê_x001D__x000E_A°_x0007__x001A__x000D_A@°_x0003_ýÖ_x000B_AÀR_x000B_A³ÎM_x0012__x0010_1_x0010_AVª_x0019__x001A_Ò_x000C_A Ðï#ö_x000D_A¦U_x0015_&amp;ñ_x000C_A*óµ$t¨_x000D_AÒG_x0011_Ýô_x0014__x000B_AÉ¾P 2è_x000B_AÅ¸Ét(ß_x000C_A0S¿Äâ_x000E_Aw«»=C¨_x000E_AZ_x000F_Ü_x000D_ÏX_x000D_A}wUA9_x000D_Ab«Å_x0018_ð	AðÁ_x0002_8B!_x000B_AìIå_x0014__x000E_A²«í§_x0006__x000C_A_x0001__x0002_A_x0005__x000D_1U_x0002__x000C_A$7ßvn_x000E_A1äÕ\õ_x000B_A!ý_ê_x001A__x0002_AÍ¡_x0002__x0014_U_x000E_A§)Éôj_x0002_Ayð©O_x000F_AUã³t¤_x000B_AÂW8ñ%_x000B_A5ÖE]Ï«_x000B_A$¼û)_x0017_ü_x000D_AÁ»â²zl_x000F_A¨R²ùr	Aðb ½_x001D_&lt;_x000D_AµÑ°T_x001A_q_x000C_AÐ¬èù_x001D__x000C_AÎéÝ!Ë_x000E_At¦¥ÔûË_x000E_Aà-	A_x0013_XìÒ¸_x000C_A&gt;\Í`_x0019_X_x000E_AbÑ3àÚ_x000C_Aù¨ÒÝ_x000C_AñuaÃOH_x0002_AX`ï?w¿_x000C_A@¸_x000E_;£é	A~oÂeó¯_x0002_AÄyig¥y_x000B_A_x001B__x0014_16õ`_x000E_A!_x001F_£B_x000E__x000E_AÖÑ.þìÿ_x000D_A_x0001_«_x0001__x0002_¹ _x000F_A_x001C_)¥_x0011_âÑ_x000B_AX_x000D_ì_x000C_ù_x000D__x0010_AdÀc _x0001_a_x000F_A__x0003_ç_x001B_Ï	AÌ_x001E_ò»òÙ_x000E_A/Ó_x0003_¦¯_x0002_Aã¬_x0006_@_x000B_A{ä,xNP_x000D_Alº_x0018_Lx_x0015__x0002_A_x0003_êªB_x0015__x0002_AÜ­_x001A_Ù¿_x000D_AßXÇÖÅ_x001F__x0002_A¼¶Iîg_x000D_A&amp;_x001D_ËCdÞ_x000C_A7&lt;9í_x0006_J_x000E_AõÉÒ¬3ô_x000D_Aq±°_x0008_BE_x0002_AOvÇ¡ñR_x000C_A  ¦´Ò_x0018__x0002_AÄÈ~\q_x000D_A³Ø"W1_x0002__x000E_A_x0012_ÍE_x0011__x0015__x0002_A`_x0016_´&amp;m_x000D_Aui²y_x000C_AZð­±êf_x000D_A*ÞT:È%_x000D_A(o¤v_x000C_A$C«51Ô_x000D_A_x0008_¶_x000C__x0002_þÔ_x000C_AùÚª8¡_x000B_A5e2¾ h_x000C_A_x0005__x0013_}»!«£µ_x000E_A'ä_x0004_Õë_x000B_Aòñg]_x0013_Aé¬OæË	A¾np,6s_x000F_Aµûw6»é_x000D_A_x0008_á[rï_x001D__x000D_AAL¨ÿÊ_x0017__x000B_AiáC@_x000B_A²-QÅ5_x000E_AWú`M_x000C_AX`_x000B__x000D_¸_x0019__x000C_AÜ[_x0007_äÓ_x0002__x000C_A_x0016_~dT;&lt;_x000D_Aögx¿_x000B_AÒ&lt;_x0010_-í_x000E__x000B_A2¶+ «_x0001__x000E_Agiª3_x000B_Aé_x0013_Y_x001B_å_x000E_Ay_x000C_ïñ&gt;C_x000E_A_x0006_ïí\9À_x000C_AF«_x0003_?_x0015__x001F__x000D_AvSm´_x000D_AåÈBlZ_x000B_AØªïÈ_x0011__x0013_AòÇlÙ_x0006__x0010__x000F_A_x0018_I¨½j	AëbB*g_x000E_AÄ_x0012_?_x0017_0_x000C_Aû0§öñè_x0013_A´Q g_x0013_A_x0014__x0015_Ã_x0005__x0008_êÜ_x000D_A&gt;{Ú_x000C_AiU_x0010_ÞqØ_x000D_A_x001F_ÃKÑ_x0003_/_x000B_A¬ÿ9Ñª_x000C_AU[_x001A_H×_x0008_AF&lt;_x000D_a0_x000C_A!¯¦¾p_x000D_AfÎ_x0003_k_x000D__x000D_AÞ_x0015_|_x0007_ìT_x0008_A_x0001_`HyW"_x000C_A'_x001D_¡_x0016_#_x000F_A2!PÍ-_x0008_A kè%rä	A¢5éOÉu_x000C_A	f_x0013_ S_x000F_A _x0002_ìÝç:_x000C_A7:ZÊ»_x000F_Anc%_x0002_vÒ_x000F_A_x0002_É_x0010__x0010__x000E__x000D_A³¬ìB_x0008_°_x0008_Aæá_x001C_Õsw_x000D_AîGpE_x000D_AÄÄ) ë&lt;_x0008_AÈ$.(u	AÎªkKÂB_x0008_AQr*I_x000B_AåÙ¤X_x0008_AèÙÞ!¡_x000B_AÓ¨%_x0014_=Î_x0008_A_x0012_mÇ§_x0017__x000B_AZZ_x0004_¬_x0006_õ_x0008_A_x0006__x0007_°4_x0002_³£4_x000B_A³EZ(z_x000D_A_x0010_Þ1Nñ_x000C_A_x0005_½Øu_x000B_AbEòÁ_x0013__x0010_AÓdh×ý_x000D_A%I_x0012_Ä®_x0007_Aq¬UMäÀ_x0007_A_x0001_¶îC_x000C_AÔÚ©¹X_x000E_A;ÚGÍ\_x000F_A.ßýÂÂ«_x000F_AJÒdË?W	Aè`ñÜyÁ	AÜ-+#í_x000C_A_x0006_ûæw_x000F_f_x000E_AªDÔ2._x000B_AËé²Ýß	A_x0003_q"â_x000B_A&lt;q½Î_x000B_A÷_x0011_îeg_x0008__x000D_A°»ká$Ø_x0007_Aì	¨Ñ_x000E__x000E_A]_]v_x0004_ø_x000B_A_x000D_k§_x001D_ÿ1_x0010_A@,ÕÁ#¡_x000B_ANb))_x000D__x000C_A*_x0002_Ô±s_x000B_A9g_x0005_Ë=_x000E_Amù";_x000B_A³2´ OU_x000E_A_x0011__x0007_á$_x0001__x0002__x000C_6_x000C_A&amp;·]Ñ	á_x000C_A­ü_x0007_qÅú_x000D_AÉ@&lt;:I_x000B_A]ÅQ_x000C_AX¬â¬)_x000C_A1Up×²_x000C_AsÖõEå_x000E_A,PßTÒ_x0002_A×àõ_x0014_®	_x000B_AQ_x0003_ôGà&lt;_x000C_Aën²r®_x0002_A÷6ZFã_x0013__x000B_Aá³Ã*¸e_x000D_Ar_x0010_LéO&lt;_x000B_A²p_x001F_£²P_x000D_Asï¸M£_x000E_AÃ¡ÀNÜ_x000B_A«ØQÁ÷)_x0010_A5_x001A_`×wÁ_x000B_AÀfnÕ-_x000B_A.¾eVñ_x000C_A4ÙSó_x000C__x0002_Aä9ÆÜ[_x000C_At&gt;¥_x001A_s_x000E_A_x001D_¬]_x0017_C_x0008_Auå_x0004__x0013_£²_x000D_AÝ}fØ×_x0001__x000F_AS+N}	Þ	A_x0012_¶¨ÿâj_x000E_AUwÆ_x0004_xY_x000B_AáðpT_x000D_A</t>
  </si>
  <si>
    <t>0a9f16ff8e9e2e6440ad249bafd9233b_x0002__x0003_I¹ÇÎò¸_x000E_ANº¸U_x0013_µ_x000C_AFL£´ø_x000C_A¿«°àÝ_x000D_AÖÆ,.©å_x0003_AR~_x000E__x000F_E_x000D_A¿Ó½ö_x0010_Aé÷/¤³	A¶}ÝòÞj_x000B_AÐk¶b_x000C_Ê_x000C_Aè¹ðH_x0003__x0018__x000C_AQÒÒû&lt;d_x000D_A_x0012_&gt;¸¤'_x000B_AtÄSí^	Aê%ïÖo®	Aì:_x0001__x000C_¥_x000E_A¬ q±%é_x000D_A×\Ç$Ô5_x000D_Ammýaã	A$_x001D_RÄî_x000D_AV=¶´`_x000B_AúÙ`®	Apf)Ñ7Æ_x000E_A&gt;G9_x001D_Í_x000B_AÒÌR3[©_x000B_ASï?Ô_x000D_Ö_x000F_Aç#_x0018_@h_x000B_Aû_x001A__x0014_B8É_x000E_AK_x0006_IPÙ_x0003_AJXÞ_x0013_ã1_x000E_Ayd_x0012_Þü_x0010_AìÍ_~_x0001__x0002_\^_x000C_A-5_x0008_&gt;	_x000B_AY¿&amp;¬_x000C_A/â_x0017_.¤_x000E_A!s&lt;w_x0002__x000E__x000F_ASOº½ã_x000F_Ah©á_x000F_4_x0002_A¢®þJ_x000D_AK(|®ß_x000C_A¡.ð$¾_x0002_Aï3ì_x000F_aª_x0002_Ak_x0010_ø_x000B_AöÍªÔIÚ_x000B_AIó±]¯_x000C_A÷ÓÆCyð_x000C_A_x0004_mÎ=	A¨lw_x001E_8_x000E_An&amp;ö&lt;y _x000F_AÅGÛø_x0002_A4×¢åeÚ_x0008_A¬zç69_x000E_AúÂþ¾(_x000C_A_x0012_vF_x001C__x0004__x000C_AE|vZ_x000E_AJ¬E_x0005_E_x000F_AvT_x0014_O_x000D_A³CöRL_x000C_AÍ¶ýNñ_x000E_A¯ù÷Ñwý_x000C_AÍ_x0008__x000D_AÂ_x0010__x0017_*_x000B_A²SÚ_x0015_É	A_x0003__x0005_pä_x000B_k_x000E_AÈ3¤_x0005_AûäÂ«_x000F__x000B_A6ÏodÆ	A?(¯ovb_x000D_AÎ_x0004__x0002_f%ß_x000D_A³p#1&amp;_x000E_Ab»ë­ÆI_x000C_Ad~go_x000B_A]]#n_x000E_A'ÉÊLS_x000B_A_x001A_«+2_x000B_Aí_x0011_/_x0019_&gt;¨_x000C_A¤ßwÍ@J_x000B_A	d`_x000D_C_x000C_A\0&lt;Ä­_x0003__x0005_Aè/¹¿O$_x000B_AþÓ_x0017_ÔÝ	A_x0001__x0017_Ü­ý_x0005_AôËVÍ·÷_x000E_AIò _a_x000B__x000C_A/Õ©_x0012__x000D_A]ÓÞÿ._x000F_A_x0016_Õ¨&gt;ê+_x000E_A"qB¼5t_x0005_ADRV8_x0004_Ú_x0008_A_x0017_7Ap_x000E_AÖN¡4êü_x0008_A_x001D_!s2Ý_x0005_Aèk]¡í_x0005_AÓ¡3¸|Ð	A.;Ä_x0001__x0002_`_x000F_Aæ=@_x0016_+_x0010_Añ9Þ/_x0010__x000F_Aq¢1ë_x000E_A¹67V«	A-4s_x0008_ò_x000D_AY_x0005_å÷_x0010_._x000E_A_x0005_üÆíh_x000E_AãÿLU^_x000B_AÁòÌ_x001D_Á_x000D_A³Ã+_x0007_]_x000E_ApÏ-IRÇ_x000E_Aît¹¾_x0002_As_x0013__x000F_£«½	AK*_x000D_4Ù_x000C_A]×ïøk_x000E_At0&lt;fÂ_x000B_ATÞ ­w _x000C_A¨2_x0017_Hè&gt;_x000C_AÞ_x001D_;È_x0002__x001F__x000B_AeXõÌ_x000F__x000C_A®D·ÂîÃ_x000C_AöÉÄ×_x0002_A]z_x0014_T_x000C_AJ¹ëwJR_x000E_A¯t²0L_x000E_Aôt¿_x001E_F_x000D_A_x0004_¡2êé_x000C_A0ç­_x0014__x000B_A÷åC_x0002_A_x001E__x0019_}_x001F_¥_x000C_A_x0003_Wej_x000B_A_x0001__x0002_Ê_x0012_*ùc_x000C_A°_x000C_·}¢"_x000F_A+úüi¡_x000D_A?vWØVn_x000D_AÏ%Âo_x000C_Aêý#{_x000B_A&gt;ì_x001B_¶Ë_x000D_A'ÓEÒ_x001F__x000B_A#³.þ_x0008__x000D_A ¦_x0018_ÄÖy_x000E_A·A¢&lt;_x0016__x000D_A_x0003_çùjs_x0010_A¢zÒqí_x0002_Aoz_x001E__x0014_1_x0012__x000C_AÿðæµR	A2»î¡U_x001D__x000D_Aùª±s	A_x0012_+°d¾_x000C_A·_x0003_ðÂ¬_x000B__x000B_AÅ_x0012_a_x0012__x001D__x0007__x0010_A_x0004__x000B_TÌB	AõK{Ío|_x000E_A¡	Om_x0018_	AÛNR_x0007__x000E_A_x0005_½Má_x000D_b_x0002_AóÙàò_x000E_A_x0017_*U_x000E__x001F__x000F_AZ9t·'ÿ_x000D_Aö¯ØÙA	_x000B_A¯àb²Û¼_x000D_A_x001F__x0018_ë_x001A__x000E__x000E_AÒ3¤_x0001__x0002_C_x000B_AÙ}¼a °_x000E_AI?ÒN_x0002_AOav(,_x0010_A}_x001D_5!Ò«_x000C_ANöû_x001D_8_x000C_A³_x000F_7_x0012_÷_x0019__x000F_AS¨ý¸ýV_x000C_Alì²._x0002_AøÔ2®µ_x000B_A_x001E_à¾Ö¤_x000E__x000D_A üï»ê_x000E_AL_x0004_w_x000D_Aúeûþ	AnÒj_x000E__x0011_û	Añ¥Ë5_x000C_AÖIèÛò_x0002_A$Ò_x000C_1S_x000B_A _x0004_ñ°­ý_x000B_A_x0018_i_x000F_.ï¥_x000E_A'ú»Õ¯Å_x000B_A=_x000D_ÙF_x000E_An¨M¼_x000D__x0006__x000C_AÀÀ_x000F__x0011_Ý_x0008__x0010_Aü_x000C_ý£·_x0002_AäÝe_x0003_þ_x000C_A£×üHàÞ_x000C_Aø_x0014_C_x000B_Aú_x0002_7&gt;o_x000C_A×Yîí_x000B_A_x000D_¿`µ·ê_x0008_A]ùë¸_x0001__x000D_A_x0001__x0006_:_x0002_/çB_x000C_A|®cÍ·_x000D_Aö±¨_x0018_Ó_x0006_Ah_x0001_Éå×_x0005__x000E_A#ü?_x0014_öÿ_x000E_AüeÍ¬Á_x000C_A¤Ô§H/«_x000C_AD#[¹Ýþ_x000C_AÀ3ò²_x0018__x000E_A&lt;äbmÇ¶_x000D_AåBFäk_x000D_A.3!_x0003__x000B_AQçpú_x0006_Ad_x0005_k_x0018_[À_x0008_Azcµ_x0015_°_x000B_A³&lt;Í$_x000B_AjGE½ú_x000B_A_x0013_Yÿ¡_x0017__x000E_AºA}[Ð_x001F__x000C_A9Óð_x0011_Ì_x000D__x000F_A_x0013_ôx¯¤_x000C_AU\_x0005_-_x0010_A_x0016_jõ_x0015_âs_x000D_Aÿ'°û_x000E_AF1{ah_x0004__x000E_A_x0006_@éHõ£_x0006_A4_x001F_Ì±Úô_x000C_A¬ãy_x000C_Ak_x000C__x0004_yë²_x000B_AKÀ_x001C_0é_x001D__x000D_APÙþú_x0008_ATîó³_x0002__x0004__x0013_è_x000B_A0¬µ&amp;_x000F_Auþkþ_x000E_A-¬P¯_x000F_AÍB1´~µ_x0004_A4É_x001F_¦ý_x0004_A¨íN¢á«_x0004_AÔñ3é×_x000B_AØjî_x000E_K_x000C_Ar]ð_x000E_Ý _x000B_AÏÜb¸Bf_x000B_AýZ_x0015_DE_x000D_A_x0003_ôÑl¦s_x000E_Aqn_x0006_¾x_x000F_AáüÄè²¹_x000B_A×_x0008_Y»_x0001__x000B_AMOØ_x0013_(_x000F_A´¤õ½8_x000E__x000C_A.å®&amp;¯_x000E_Aö_x001A_ér_x000B_Abøbâáv_x000C_AÓÿÒ!KÎ_x000E_AN}_x0007_KÔZ_x000B_Ac_x0018_F_x0002_F_x000E_AøðÚ 1ö_x0004_AÐ_x001F_ÃÔ¿_x0004_Aü»8._x000C_Aoù_x001A_Ãâ¡_x000D_A_x000C_AwBÃ_x000E_A_x000D_Á²«Â_x000B_AY6Z[ñ_x000C_APh1fßá_x0004_A_x0003__x0004_Ù«¸vÒ_x000B_A(%}«r2_x000D_Aµý_x001C_00_x0007__x000E_A÷k_x0001__x0006__x0019__x0010_A&lt;¡_x001C_Ùm«_x000B_A_x001E_EsË_x0003_Ô_x000C_A_x0001_Ñâ8_x000D_A'{b:§î_x000D_A4«_x0011_Úï_x0015__x000B_Aï i_x000D_A_x0014_W-&lt;T_x0004_A³dÊ¡ÂD_x000B_A&gt;_x0010_®%d_x0015__x000E_AdK_x001E_ÑÔ_x000B_AÎ+d²°_x000F__x000D_Aþ'~¾_x000F_AÅ[W_x000C_A%¶È6BÀ_x000C_A_x0014_a¬)_x0018__x000D_AØAõ©v	_x000C_A=u¶	-_x000C_ALYÖ#g_x0006__x000B_A:_x001A__x000F__x0002_íH_x0004_AéÛ Äw_x000C_A_x0008_"2«Ø¡_x000E_AVñou4_x0002_	A²_x001C_å¸f×_x000D_Ae*¯dO_x000C_Af·Sõ2_x000D_AzcE·Bí_x000D_A_x0003_Â_x0016__x0010_Àb_x000C_A»aÈ_x0001__x0003_õ_x0019__x000D_A°e|W_x000C_At3V|_x001E_N_x000B_AéXA{¥ÿ_x000B_A_x000E_.@i&amp;_x000F_Aâ4©`_x0013__x000B_AËFbÛ©_x000D_AÂè_x000B_¢»_x000C_AÕÞn¸~_x000B_AóZ5ÒÏ4_x000D_Aª_x0006_R1F8_x000E_AßÃIH_x0011_¸_x000D_A_x0003__x000F_{Ðu¤	AèÊ¤º_x000D_Aô½k}Í-_x000D_AQf÷AÌ_x000E_A°ÊO|CÑ_x000D_A¶_x001B_h#_x0003_AË¨^4	A$åìòCý_x0003_A-3OÎ6W_x000D_A/_x000D__x0001_	A_x0010__x0017_)£_x000C_AÀõþ_x001F_i	_x000D_Aï£_x000C_Öâp_x000E_AF_x0003_,_x000D_AûÌ³4_x000E_AÆé_x0015_ñ3_x000D_AóoîØy	A_x000F_	¬&lt;eÀ_x000C_A_x000C_U³s_x000D_A%t_x0002_Æõ_x000B_A_x0001__x0002_xô^@¦¨_x000B_Aô.ä_x0018__x000E_A[Ê]ãh#_x000E_AGÆO5Ú_x000E_A~_x0019_ÞÞ_x000D_A_x0002_&gt;õ¯¸_x000F_Ahûw÷Úè_x0002_Ac-¢xô^_x000F_AÍ_x0019_:[}_x000F_AoxÍå9_x000E_A1³Avå_x000B_A*Õ_x0011__x0016__x001D_H	A®Ù~(÷Å_x000D_AEÍi_x0002__x000D__x0002_A=Ã»c _x0002_AÏ±_x0008_²_x000E_A_x0004_PæZÇö_x000E_AvÏ&lt;NÕ_x0002_A_x0012_1Á_x000E_A_x0011_´þ_x001F_Ò_x0019_	ATÍ_x0016_Ñß_x000D_AÊjoHfò_x0002_AsùiÒ9Ä_x000C_A¢¶«_x001D_%_x000D_AsC«píS_x0002_APz_x000D_CÜ2_x000C_A'hc¥x_x000D_A_x0003_F5-:»_x000F_AÆÊßp{_x000D_Aê_x0001__x0013_ÌÑÕ_x000D_Aê­©_x000E_AôÄ_x0006_ó_x0001__x0005_!_x000C_ASªØ@áò_x000C_Aûgd¥ôj_x0005_A_x000E_±VS7ö_x000F_A¡5_º_x000D_Ab_x0002_ù°_x0010__x000C_AÒQfVX_x000B_A"°$_x0004_$_x0014__x0005_A¾+¡kY_x0004__x000E_A/!Îxé$_x000B_AÔo¼Ìf	AíSD	_x0018_;_x000D_A¼ïÒý	A_x0005_ôL9_x000D_AIüAÐ_x001F_E_x0005_Az¤GÓ_x000D_A)Ø_x0010__x000D_Aj;_x0001__x0003__x000F_Aì_x001E__x0007_&lt;_x000D_+_x000E_AæµÏ,_x000E_A_x000C_3fX3_x000D_AO¼èÊÃ	A#Îô÷ò_x000D_AE#ÕßÙ«_x000B_A_x000C_§ï}_x000D_AÁåïÐT_x000B_A+´üð¿_x0005_A_x001E__x0011_Ùº_x0002_µ_x000E_Abñ_x0013_¨n?_x000E_AÿZÌ¦+_x000F_A¨M@@_x0007_2_x000C_A%LAa_x0015__x000F_A_x0003__x0005_gøKÆÛ©_x000D_A ã¼¥è_x0003__x000E_AÜw&amp;B_x000B_AFdf0µô_x000C_ATòºi_x0001_¦_x000F_A_x000C_{D¤@[_x000B_Aä#îè_x0013__x000D_Awäb{pR_x000C_A+ÃÚ_x0016_Ê	A|,ö_x001A_p_x000E_As_x001B__x001D__x001C_±i_x000B_AòU«Ì_x0005_A_x0007_\ÒPæ_x000F__x000B_AÏú_x0005_ê÷D_x000D_ARUv	_x0007__x001F__x000E_AD° rì?_x000E_AØ_x0011_Cº¼4_x000B_AÒ	Z¨+_x001B__x000D_AÐ¿ãÂV_x000E_Aöqé_x001C_é¾_x000D_Aß©_x000E_¬À_x000E_A¦X§_x000C_EC_x000D_A"6_x0011__x001F__x001B_Ä_x0005_Aê_x0011_&gt;¶·_x000E_AæÏ_x0014_¯_x000C__x000C_AxM_x001F__x0006_8n_x000D_Ae_x0016_ëy_x0002_{_x000C_A_x0019_b_x0008__x0006__x000C__x000E_AiPö­ôý_x000D_A_x001E_þñ_x0019_¼ì_x0005_A[{6CÒI_x000C_A_x0004_¨JB_x0001__x0003__x000E_A9À3?­m_x0003_AÚñD_x0018_N_x000D_A»ëQã×_x0019__x0010_Av_x0008__x0011_y_x0003__x000F_AØTüí_x000B_A"95_x000C_A£ïkQM_x0002__x000D_A,_x0008_þs_x000D_A´Àê¹{_x000E_AxV¬?_x0005_ñ_x000B_AèÓ_x0006_)ÊW_x000D_Aò"!`WJ_x000B_A_x0017__x000B_eþj _x000E_A±~ì·Z_x000D_A¨^_x0017_ÖL_x000D_AU0× _x000E_AV¿3"_x000E_AJ}_x001D__x0014_¸\_x000C_Agâ&amp;W_x000D_Añï:!ç%_x000F_Aßb õ{s_x000C_A,j¸sär_x000B_AÈ3Y#÷_x0008_A-:à$2_x000D_A_x0012_¡_x0011_±(_x0003_Açlßbè¿_x0003_A·CìcÿÔ_x000E_A_x0019_N[þ_x0010__x000B_AEîGè_x0008_A_x001E_h_x001E_wÉc_x000B_Aßå¬ã0_x0003_A_x0002__x0004_Hl( _x0013_´_x0004_Aaµ-Õï½_x000E_A.Ç(_x0005_.ö_x000C_AéÒæêþ_x000B_Aó×*g_x000E_AWqÌR_x000C_A&gt;²í¸Ó_x000C_A%ÑóÉ_x0003_E_x000D_AâR²;õ"	AúÏ§¬Ç­_x000D_A¢ïô_x0006__x000E_A_x001C_|_x000F_½R_x000B_AÄ«¢A!Î	AeZ®áN_x0010_A3_x0011_Ã_x000D_ÄÛ_x000C_A£_x0012_ß_x0004_A©_x000B_øLÍe_x0004_A/¿¼¼_x0001_ô_x000C_A_x0019__x0001_Z´_x000C_AÚsÿ_x000E_At÷ i_x001E__x0012__x000B_A6píúJ_x000E_A°²`_x0014_Ì{_x000B_AÛïÿbÞ_x0004_AÅX$æD_x000E_AÑôçÁ_x000C_s_x0004_AÓ¾¨à¨{_x000D_AA³9É_x0017__x000C_A$;Ëò¿_x000E_A}ï3ÿ{_x000F_A*K@iÖÆ	AÂm¾S_x0003__x0004_©n_x000B_AD2H_x0004_A§	Ä£d_x000D_A`_x0001_3_x0011_¾_x000F_A_x000B_gGÏ½Í_x000E_Am%	¤_x001E__x000F_AÊ²v÷Èn_x000D_Aôf_x0011_õi_x0019__x000E_AÓ¦ånQ_x000C_A_x001A_Ù_x000F__x0005__x000C_AT,¤1nÎ	A°*FØßQ_x0004_AiÍF_x001C_Ñò_x000B_A¿7&gt;_x0004_F_x000B_AÌV¾_x0011_g_x0004_AWÔîZÊ_x000C_AK'ô_x001F__x0007__x0004_A«ØúnÔ_x000D_AfÁ\!»_x000E_Ahê¶_x0011__x001B_û_x000D_A_x0005__x0006_k_x000D_Ôn_x000D_A.ìõG_x0010_A_x001B_éÂ_x001E_!_x000C_A_x0007_ôgç7_x000C_A~:&gt;Ãäâ_x0008_AÄnïrÕÿ_x000B_A¼Ñ\á_x001C__x000D_A% ¾)J_x000D_AûV&lt;_x000C_AG_x000C_ðo_x0002_³_x000D_Aeczhð_x0004_A»6HÜ\_x0004_A_x0001__x0004_Õ_x0017_òîÝ_x000E_An_x000B_(Ì4_x000B_AêGK\_x0005__x000D_A-Ô"Êè_x0010__x0010_A1¦I_x000E_A¨Û_x0014_dÉï_x000B_AõD?ÏÁ_x000C_A_5Uè	As;@ú4_x0014__x000B_A_x0019_,çèm_x0004_AªÍSyùà_x000D_At?¬­[h	AFÑK_x001E__x0004_%_x000D_AÒÞ«j_x000C_Aw_x001E__x0002_üý_x000F_A_x001E_¨?J=k_x000C_AÏ«zsÅ£_x0004_A5È_x0014_¤_x000D_A»Im¨ß_x000F_AýÐw»¾ë_x000C_ALé_x0003_F_x000D_AÕ_x000D_$jÿì	AR&lt;	2ñV_x000F_A_x001F_¨¡O6D_x000D_A¯¤zL«"_x000D_A_x000C_©áùT_x000D_A_x0004_Ü__x001F_¶³_x000E_A}-]®íÔ_x000B_AMñÃûÁ&gt;_x000C_A_x0002_\;ªÿ_x0007__x000C_A(\½­Û_x000E_A;Õè$_x0002__x0005_¹Y_x000E_A_x0016_ýøláç_x0005_AUÔ©Ê¸_x000B_A6¶ZEÐZ_x000C_AÝG³ß~_x000E_AM_x0007_&gt;Îè@_x000D_A-i@uh_x000C_AB©Â¼x_x001F__x0005_AJü¶ã±_x0015__x0005_A$JY}i7_x000C_A#ãàÎ½_x000C_AQGxú*o_x000B_AÿIkã79_x000D_A_x0013__x001D_u§ð_x0008__x000D_A¬¾«ðVÍ_x000D_AÿþxCeø_x000B_AÚ¶­Á[_x000E_A£_x0001__x0004_­_x0011__x000C_ATÞêÂÅ_x0005_AììSR_x000D_AÍà¹­±Û_x000D_Aï«3ÇìÅ_x0005_A_x0002_Ì_x0016_¨ß_x000F_A¢3dò2_x000E_A_x000B_¿fgú_x000E_AK=e _x0002__x000E_A¶HâYG_x000C_A_x0004_Ñ¯ø_x000F_A®¨6¬©s_x000C_A_x0004_°Ö_x0012_×p_x000B_A&amp;=_x0003__x0006_hý_x000F_AKF"è{_x000E_A_x0001__x0003_M¡\ÇßÍ	A½ì­~æÛ_x000E_A÷_x001C__x000C_êÞ_x000B_AÞ©_x0012_ò_x000D_AV¬hÂÈ8_x000D_AæQ©¸p_x0003_A_x0012_5é[®_x000C_A_x0015_GT_x001A_q_x0010_AÎ0ùûd_x000D_A_x001A__x0012_LÉGR_x000E_Aöd¿¤r_x000B_AÎyM¢±_x0003_A/`ò_x0001_©_x0013__x000C_AÇ=VIÏ_x000E_A_x0010_½®°_x000C_Aë§Ã:N_x000D_A_x0013_fwé?ú_x000B_A_x0013_Ý&amp;§S_x000B_Aä_x0002_@OÂâ_x000B_AÿD×6nº_x000F_A9èÜ¯¹]_x0003_A9Á¹9#_x000E_AJ[³ò,	A@ÚËÆ_x000B_A=¤å_x001B__x000C_A®V^êQú	AMl_x000D__x0012__x000F_A¸½õ2ï_x000E_A	ÆùÅ_x000B_AF´éÏö_x000D__x000D_A%u	?[_x000E_A®Í{À_x0002__x0004_ß_x001A__x0010_AäÒ;,R_x0019__x000B_AAù¬î¼#_x0010_AËþ.*Ï_x000C_Ax¿Z7&lt;_x000C_A+Ä_x0005_e_x000E_A.å_x0008_¹X_x000C_A3d5W_x001B__x000C_A»:i0_x0001_l_x000C_AByç_x0015__x000F_A¨_x0012_ÛÔCÍ_x000C_A ª_x001C_¯_x0004_A_x0001_1,öQm_x000D_AÂ_x001B__x0010_É_x0003_ã_x000D_A_x0008_«,[Ìô	Ayói_x001E_5_x0014__x000F_AF_x0013_j_x0012_Oµ_x000F_A¥ïêf_x0017_®_x000C_A  ÒÐó_x0008_Aõ¤¡_x000E_ô_x0004_AÅgÕawð_x0004_A_x0010_PCots_x000C_A¯K[D±©_x0004_AB·3C_x000C_A£ÏÞ0rí_x000E_A_x0019_`_x000E_¶¿g_x000C_A3}ÈZè_x0004_AÖ=¤+_x001E__x0010_Aí_x0002_Ð£_x000B_A:âöD³£_x0004_AÏu¥R8i_x000C_Aõ¸qJ]÷_x0004_A_x0001__x0005_º=_x001F_mÚÙ_x0005_A"Ô(8w_x0003__x0010_A;·ÕQöý_x000B_AÊÝ¯S=_x0005_A¿S°·_x001F__x000C_AÚ_x0007_Éi_x000B_A_x0012_P¾%f	A§"X_x0005_._x0010_A÷â4~_x000D_Aá_x001E_ÇÍÉ_x000B_A&lt;B*Èd@_x0010_Abtâ[q_x0005_Að_x0004__x0002_¼×ð_x000E_A¸¶8úÒ×_x000B_AÒböÖ_x000D_AN%]cü§_x000C_A»Æ³ö.©_x000E_AZÈ6_x000B__x0005_A#Öµ¢7_x000B_AÄSmÍH_x0005_Aù°sÁ_x0013__x000C_Añîh^_x001C__x000B_AV|ª_x000D_A~_x0004_HxÒ_x001F__x000C_A=åÏx1_x0007__x000B_AÙ¨4:û_x000F_A_x001E_¸WÅEÊ_x0005_Aµ¼g}¬_x000E_Aæ_x001E_Ùå_x001B_¹_x000C_A_x0010_9²ç]_x000C_AÔÔLü_x001E_ª_x0008_AO`L_x0003__x0004_R_x000C_A¢_x0017_½çS_x000D_Aò_x001B_.²_x000F_K_x000B_Aé¸ÚæÈ_x000E_A`h)vÀ»_x000B_AÜsC¶uY_x000F_Al&amp;_x0012_d£Î_x000C_A×_x000E_­&amp;Úú_x0004_AÓ_x0008_«¼Ñ_x000C_AH1À+#²_x000D_AjË_x0012_P¾_x000F_Aíë³aY_x000C_AËt'|e_x000E_A_x000B__x000F_î%$_x000C_AÕ5&gt;Í_x0004_A\Kr_x0015_X_x000C_Aü3!éÙ\_x0004_AoÐ	¸è_x000B_AÔPÙÂ_x0002__x000C_A5pÖø_x000D_Ar=®%²	A lÄÈ_x000B_A_x0001_²ßpLP_x000D_AsI_x0018_Ú_x000E_AûØ¬Yû_x000C_At#øl_x0002__x000D_A3¼ô?_x000D_A£f&lt;_x0012_J_x000C_A«Òª-_x000E_AÎÿÜË_x0004_AI_x001F_(°ÁÜ_x000D_Aá_x000B_ÿ´_x0004_A_x0001__x0004_s7d_x001A_	A°):_x000F_A_x0013__x0010_®RÑG_x000F_A!GÃ_x0014__x0013__x001F__x000C_Ao_PÁ_x000D_Aêú©_x0008__x0002__x000B_AØM­~£	Aä_x000B_ÐZ]_x0010_	AihÛ,_x000F_A_x0008_Ü_x0018_CPe	A÷Bò`\_x0018__x000D_A)hö vE_x0008_Aý_x0004_s(i_x000F_A¹ÁßNÖ&lt;_x000D_A¯Í½2#_x000D_A²TQÄW_x000C_AëªÜ_x001E__x000E_Aîº¿,®_x000F__x000C_A_x0019_á_x0003_Öv_x000B_Aø8_Èºj_x000C_A_x001B_Z8_x000F_AHjvgPP_x000D_AÖr_x0002_j/T_x000F_AäÝÐÞµn_x000F_A_x001D_ 0µ£|_x000B_AwmÚ_x0014__x000C_AF¿käe	A!Ì1G+_x000B_A£JzÊFË_x000C_A]£MÌÈ_x000C_A´6¿é_x000B_Aî3r_x0001__x0002__x0013_ú_x0002_AØãá~Èu_x000B_Ap(ìH!Ã_x000B_AY±_x001A_þ-_x0002_AÏÊÖ_E_x000C_A¸ñå0WN_x000B_A*yVôé_x000D_AçÆ§_x0018_Ù]_x000D_A_x001D_¯¼IL_x000F_Aª5\ùaY_x000B_AnÈ6ü_x000C_Aù­úã_x000D_A²[-_x0012_#f_x000B_A/¨jÍ¿_x000B_A­_x0018_K~_x0008_h_x000F_AKô&gt;¥_x000D_A_x0008_×æÛ_x0002_AEÝ¡s[=_x000C_A¼_x001D_ô °_x000C_A_x000C_;ä.v_x000D_AUÐ¢Pû_x000C_Ag_x001B_f_x0003__x0011_c_x000E_A¾«`ð¥_x0008_AUú_x0005__x0010_eL_x000D_A_x0013_4L× à_x000F_A¥M_x0002_îó&gt;_x000C_Að_x0016_jY#[_x000D_Aâÿ}ÆM_x000D_Aî¼ïV_x000D_AómÞç+_x000C_A_x0016_TVíh_x0007__x000E_Ap_x0018_%$b¢_x000B_A_x0002__x0003_&amp;Ã:VÛw	Aß²Ú¬ß-_x000F_AýË&lt;U_x0003_AÄO!Á+^_x0003_Aý}T@_x0001__x0010_A_x0014_"L_x0012_×q_x000D_AE¼_x0013_Y_x000E_AVÆÎB|i_x0003_AGccVQÛ_x000B_AAR¶_x0010_ì:_x000D_A+2_x0015_Ô _x000D_Aí7_x000D_W_x0012_v_x0003_AiSÜc_x000D_AáËN¶«U_x000C_AnÅÚ£°_x0010__x000D_Aþ®àõ¦/_x000B_AÐË_x000F_RàÆ_x000C_A¡Õ_x0006_eh_x000F_A_x001B_:»lzI_x0003_Aq&lt;\ø[3_x0003_AòÜ®­÷	A­2F_x000B_2,_x000B_Ae ê×mÃ_x000C_A_x001C_´°¹Þq_x0003_A¹(m)r_x000C_Az_x0012__x0014_o_x000C__x000C_AÛ¸²_x0008_AQ]CP;_x000F__x000F_AÌ_x0017__x0007_ËI_x000F_Aæö_x0010_¼g_x0013__x000C_AJ$_x001F_CFC_x000D_AÍ_x0011_ R_x0003__x0005_Tú_x000F_A _x0017_¶w_x0019__x000F_AÆ(_x001F_/i_x000C_AÃÑ[£_x000E_AÓHM÷ñh_x0010_A¤_x0017__x0008_7ÉH_x000C_A«~_x0006_34_x000E_A©_x0004_2¸_x001B__x000B__x000B_AJ_x0007_Ë_x000B_%_x000B_AïÔ% iÛ_x000D_Arn!_x0018_è_x000E_Aå5ÁV_x0018_s_x000E_A_x0017_÷_x0003_ÆXn_x000D_A_x0002_ï"%OQ_x000B_A&amp;åÄÀz_x000D_A¦õ_x000E_§J_x000F_AOr_x0017_Ä_x000E__x000F_A_x001A_¬¿%¥_x0008_A;tÛ_x0001__x001B_Ð_x0005_AðÈÎÉÉÚ_x000C_AøûdäR_x000B_A)i_x0012_&amp;J_x000B_AØ² _x0014_Eö	A_$ÀTê·_x0005_A.F¹ÿ0ü_x000B_Aeû_x0015_5Q@	A²ðmÑ_x000E_Açbî&gt;=_x0005_A$±Û`_x001E_A_x000F_Að¶ !_x000B_A¼_x0014__x000E_OÎ_x000D_Ax²Îc_x000F_A_x0002__x0006__x0012_jÜ ×_x0006_AÎ6F®_x000C_Ati«'z_x000C_Aàþ_x0017_qÙ»_x000C_AÿùíP%_x000D_AÅBÅ'`_x0004__x000D_A½+O[_x000E_A^¼TÇ;_x000E_Ah_x0003__x0012_hÉ_x000C_AI3Íäì_x000B_A_x0008_t_x0004_MÔ2_x000B_AÃ°&gt;_x0007_	A_x001C_¯ú_x0016__x000D_ANq°&lt;ï~_x000F_AÂÎ÷dM_x000F_A1eEÜ_x000D_AñÙ_x0011_µ_x0006_A¢_x001E_ô?7b_x000D_A£çÓ]c_x000F_A·&lt;Wµ_x000F_AÁ{zAî_x000E_AÄ¢&gt;"_x000F__x0004__x000C_AY_x0011__x0005_°uß_x000F_Aý_x001C_	@_x0010_AüO¬_x000C__x0001__x0012__x000B_A_\*¡_x001B_ª	ASÕ#_x000B__x000C_A£X&amp; &gt;[_x000B_Aú©ã_x000F__x000C_AH?@Ó_x0006_A_¯=|Ð3_x000D_Avbäß_x0001__x0002_ñ¾_x000C_Ac&gt;Op7_x000B_AÁï_x000D_eN_x000B_A=¤_x0008__x0003__x000E_A_x0017_rüûð	A©_x000B_wÞU _x000B_Aê$S+ì#_x000D_A_x0005_0oXÚ._x000C_A*»Yà®­_x0002_A0ïT¹ÌH_x000C_Aþì_x0004__x000B_A^#H¿o_x000D_A_x001E__x0004_Î=_x000B_Aw{_x000F_1:_x000D_AÑ§S°¬	Aq_x0013_ç®»P_x000C_A\¡Cå_x000D_A_x000C_c_x000E_PJÜ_x0002_AÕ@¯´_x0002_A_x001B__x0012_9~ª¾_x0002_AìUôF1|_x000E_Afë÷Âï_x000E_A[åH][ï_x000B_AÎSæ_x0004_ãb_x0002_A^_x0019_ÜøÅW_x000E_A*	)wâ_x000B_A×_x0007__x001A_Ø£_x001B__x000B_A¤Î­Êó_x000B_A"Ä8_x001B_{_x001A__x000B_A(ýZiâ_x0002_AgË¦t_x0010_ý_x000C_A¥½äÌHû_x000D_A_x0003__x0005_1Î[/E_x000B_AE&gt;ÄG ô_x000D_AFT£çIÓ_x000F_A·Néz_x0005_AÌî³Ô¸_x0005_A°²_x000D__x0018_UÆ_x000E_A´_x001E__x0013_L§_x000C_A|.¬äý_x001A__x000F_A·½µµv_x0010__x0010_ABtv9ê_x0005_A_x0018_»G³y_x0001__x000F_A3ú@mî4_x000F_Aú]_x000E_Az{ñiÙ_x0005_Aü; þD_x000B_A]_x0012_-Ã_x0005_AH~bS--_x000B_A¸ È¬m _x000B_Aª­ò#"õ_x0008_A\nv½JÔ_x000B_A¿ÿ_x001D_ý_x0006_^_x000F_AµÎ3¡_x0016_n_x000C_Aó¥?­¨T_x000B_AVEÎ&lt;_x0018__x0010_AÉ3!ê_x001A__x000B_AÞÊéüI_x000C_Aöª_x000D_Å¨_x0003__x000C_Aþaa«©ï_x000F_AF_x0002__x0004__x001F__x000F_ASßoh#æ_x000D_AØ¤qç_x001E_J_x000B_A(_x0007_LØ_x0001__x0002_ð	A)c¤7¦_x0002_A8_x001E_¦¢µB_x000C_A*Ë®_x0004_%_x000E_Añü¾	ÈE_x000D_Adp1Äý_x000E_A)Iåik7_x000B_A Ëæ)_x0013__x000F_A[:Iñ¤Ò_x0002_A©EÉ²l«_x000C_A¤x_x0006__x0001__x0012_!_x000C_A×!$_x0017__x001B__x000C_Aß5_x0007_\_x0002_A$'áìÖå_x0002_A5"!ê_x0012__x000C_AÓlþj_x000E_AU_x0004__x001A_ªê&amp;_x000F_A_x0004_sÁ_x000F__x0004_õ_x000B_AÅ~Ê`_x000C_AV%0õØÇ_x000C_Aå_x000B_¶¦_x0011_´_x000E_AÅbñ³_x0002_A½E_x000C_O`._x000E_ACB¸u÷_x000F_AiÜ_x0006_I²Ç	A_x0019__x0013_Y¦Å_x000E_AÏ»É±¿ª	AN·Öð5_x000C_AÁÃ9VÝ_x0002_AùìK_x0007__x001C_¤_x000C_Ar4\_x0002_ð_x000F_AgÑ_x0019_F_x000B_A_x0005__x0007_æ_x0006__x0003_|DÀ_x000C_Añ¤&lt;_x001B__x0002__x0010_A_x0006_òwº_x000E_Aé¤p¤­F_x000F_Aï "F&lt;_x000D_Aof?$_x000C_AÒI+_x0012_÷_x000B_A¸]_x0002_zPw_x000E_A¼S¹#ÍV_x000F_AQy&amp;Ã_x000D_AÓ÷_x0005_fû/_x000D_A¿_x000D_ãý_x0007__x000C_A_x000E_§_x000F_eÚ_x000E_AÎçV&amp;¡_x000D_Aòç^Q_x000C_A5n\_x000C_»f_x000D_A5Üôa;_x000D_Aàé_x0005_t¡(_x0010_AÓÈ_x0019_¢_x0004__x000B_A¦BîÀ^_x0001_	AßÅ_x0002__x000B__x000B_Anq|r¶ÿ_x000B_A_x0013_ï1X¿_x0016__x000C_A«èÍ[_x000F_AÍu9Öf%_x000C_A·4Á$ÏZ_x000F_AÐ_x0016_UØ·y_x000E_A9ô_x0008_ïÇ_x000E_Aq!þ_x001A__x0008_\_x000F_A(_x001F_?åC_x000F_AÇsD2_x0007_AC_x0019_m¦_x0001__x0003_ø_x000D_AÒ³¶'_x001C__x000C_AkejsyG_x000E_A3ªØ.-_x0003_AGi,Ø_x0003_Arädÿºß_x000B_APá2*d_x000D_AS÷åáB_x0010_AEý_x001E_¹½_x000C_A§øä`y_x000F_A£n_x0014__XJ_x0010_A¯a¡2G¼_x000C_A_x001F_­\6%_x0003_Aø©£2á_x000B_AÖÂHx¸Þ_x000B_A_x0010_`H¥_x000C_AzEhÍ(_x0010_A-,IC_x0010__x0002__x000E_A_x0016__x000E_ÑÓ_x000D_AhDõõ|3_x000F_AÔXS=c_x000C_A_x0015_V;E_x001C__x0003_AzL0 ~_x000E_AeX_x0005_Ë:_x001F__x0003_Av_x0005_]/äl_x000B_Akë_x001E__x0001_8¡_x000D_A#QªZ!_x0008_A5_x0011_ÕÎÍD_x000D_A_x000E_¦_x0013_2	A_x001C_Æ_x0010__x000E_"_x000C_A_x001B_ªÄJ_x001D__x000F_A_x001C_ºX¬_x000E_L	A_x0002__x0003_|ò×Ì]Ð_x000C_A_x0012_¼_x0014_=E½_x000D_AïÛÑ|E_x000F_AâÙ_x0010_¦_´_x000D_A_x000C_ÄëïJ_x000F_A|OÂÃ´_x000B_A½ïå_x0019__x0001__x000F_A`åú_x0002_¢(_x0003_ALÀÜÐïù_x000E_A7_x000D_Üqò_x000D_AºøºëE0	AÑäc_x000C_¸_x000C_AïÊ_x0001_=GÚ_x0003_AK_x0006_$ÓïÙ_x000D_AíÑi´_x000E_AÖ±ãµEÐ_x000E_A_x001E_Dü"_x000D_A ÿýÑ_x000C_A?õ%£_x000B_Z_x000C_AÀá_x0003_{GF_x000D_Ahè+_x0014__x001D__x0003_Ai&gt;NJh§_x0003_AÎöR'_x000B_A5Ý~ð_x001C__x0003_A}5îPÔ _x000D_A?_x001E_Mà_x000D_A±M_x0019__x000E_æs_x000C_AP¼±"_x001D__x0010_A¯ÍADU_x000C_AÛo]J»Õ_x000D_A}«+5_x000D_Aèý_x0001__x0002_»_x001F__x000D_AÈ§~|æ«_x000B_A"ÆÃ;\[_x000F_A¾_x000F_A,_x0019__x000E_Aªâ{Ük£_x000E_A=MO2ºÅ_x000F_A_x0019_µO_x000D_A_x0015_Q¹Ô_x0002_AÀMö_x0010_]V_x0002_A&lt;¦ë]Ï_x0002_Az|aåÕ°_x0008_AÁhÓm_x0011_	A_x0002_7»òÜ_x000F_AWF_x001E_â_x0002_A_x0015_Ì~_x000B_A_x0017_³_x001E_ôvi_x000F_A_x0010_+fy7_x0010_A,'÷u^_x000D_A°é».+_x000B_A£{¤ms¿	Aüì9Ã_x000C_AZt*¤²`_x000B_A&lt;Ôºxº±_x000C_A¦Üò/_x000F_A¼{@o´Æ_x000C_Ao_x0004_7©L¤_x0002_Aìv¹¨_x000B_a_x000F_A,ó_x0001_á_x0010__x000B_Auå1_x001E_b_x000B_AùÎ@t(_x000E_AÞC5ÜÜ_x000D_A,\ u_x000D_A_x0001__x0003_L_^_x000E_û_x000B_AKègù¨g_x000C_A_x0005_ÒxVã_x000C_A¤õÿ7ø_x0002__x000E_A'_x001C__x0003_]_x000F_ð_x000D_A_x001A_Mh¸ô_x000B_Aây&amp;½	Aÿ_x0019__x0017_Û_x0013_'_x000D_A_x0002_³GÎ_x000D_AêZª_x000C_A8ãU*6Í_x000B_ApÕLË´'_x000C_Au}k$Þ»_x000C_A_x001A_cC¡\_x000E_A_x001E_¶uQ_x000B_Aòü&gt;«$_x0019__x000D_ARä_x000B__x000B_Aï_x0007_BýÎ_x000D_A§ê¼w#L_x000F_A;óÅ._x000C_A_x001B_EÚ°\ó_x0003_AaC2dã_x0001__x0010_AòõË´³_x0003_A\Z³?7ÿ_x000B_AEÁ_x0008_Éãë_x000C_AÁ"¤¿5)_x0003_A¸ÄjwQ	AêwÞÜ_x000B_AuFÔ_x0007__x0008_A^­ ¬|_x000C_Aùþ_x001C_ºF£_x000B_AÎ×a­_x0002__x0003_S_x000D_AÆªõñþ£_x000B_AÕ_x0004__x0012_O}v_x0003_A\F]ù_x000C_AþA¬xR_x000D__x000C_A^¢J'_x000D_AJF±xX_x000C_A¦_x0002_ÀÕÕÿ_x0003_A÷Ëðþ_x001C_Y_x000F_A_x0013_iÿ8_x0012_1_x000F_Aj_x000C__x001B_ÿa_x000D_AP9Râ_x000B_AówÍíâ_x000B_A^Sy=_x0002__x000B_A_x000E_¥z÷#¯_x000E_A;q?ð_x0002__x000D_ARÒ¥_x001E_NÇ_x000D_AÓò_x0006__x0016_2}_x000C_AH}¸¶ºõ_x000D_Atdu7Ñ_x000D_A°É_x001A_Ñª_x000C_A;î_x0011_&amp;_x0003_Afw@¹Í_x000B_AÒ¦_x0001_üæ_x000E_A,_x000F_;ÓQ_x0003__x000C_AÒ_x001F_ÚÔ_x000B_ALFÙ®_x0001_Û_x000E_A_x0004__x0007_]&lt;_x000C_A­/y`|_x000F__x000E_A©Î_x0014_°_x0003_Aª¬X¹a­_x000F_Aæ_x0016_´õ­G_x000B_A_x0005__x0008_yäbnÓ_x000B_AëO|_x0011_±Þ_x000C_A1&lt;ëf®_x0008_Aj#ü1_x0004__x000D_A_x0019_MÞ&gt;P°_x000C_Ah÷^_x0019_7Ô_x0008_Aà_x001B_P¦_x0002__x000B_ANÞÛß_x000D_A_?¨y¦_x000F_Abf=Lçé_x000D_A_x0018_(EÂ§U_x000C_A._x0016_|uÅg_x000C_A;þ×ËCR_x000E_A_x0005_A¤.M{_x0008_A*	¯g_x001F_¨_x0008_A¿_x0002__x0003__x0003_	AQ½C}_x000C_A_x0007__x000F__x0010__x001E__x0001__x000C_A(ôm'_x0013__x0004__x000D_Ahè±&lt;Ï_x000C_A16WO_x000B_Aã¸b"b4_x000C_A	D_x0015_6_x001F__x000C_Aúû&lt;:_x000B_A¾Îbëb_x000E_AU@¢_x001B__x000D_AûK`©½r_x000B_A_x0008__x0005__x0013_o_x000D__x0010_Aÿ¨»°ßÆ_x000E_A¦_x0003_!É_x000C_AÛÁØÍ+_x0006__x000E_Aù oÿ_x0003__x0004_ü)_x000C_A£l_x0008_­®	AæDæp_x000C_Ao¾;-ßÎ_x0004_A³ÅåÖ=o_x000F_Aè_x001D__x0007_Þ_x0001__x000D_A9×ØÁÉ_x0008_AØîáUêº_x000D_AKC{ÈB_x000E_A&lt;_x001D_åÍV_x000E_Ag}ÉÛ:_x000C_AJäöåÃJ_x000C_AT&lt;¨*_x000B_A¡_x0018_üo´_x0008_A:ËùÉù_x000C__x000D_A×rñ|Á	A_x0016_,w~1	A@w_x000F_µy$_x000C_AÛóê×_x0017_Û_x000E_AõJ,»J½_x0004_AåØá_x001C__x000D_Ac_x000F_&gt; ÁX_x000D_A×ÿáÂ_x001E__x000E_A]"2©#_x000B_A¸»_x0012__Ü	A¨Nb:ô_x000C_AKC{¾_x000C_A_x0002_Vô&gt;_x001E_µ_x0004_A_x000F__x0003_÷Ká_x000C_A|_x001F_Ñk_x0012_d_x000E_A"_x000C_R_x000F_Jl_x0004_A_x0007_¬EDM_x0004_A_x0002__x0004_¼£¨_x000D_e	A§_x001D_,gÎÉ_x000B_A_¼aì_x0004_AZ©T4Ù_x000B_A@÷wø_x0010_l_x000E_A~½+xÏÖ_x0004_AéÚO_x0016__x0010_A&lt;x3µ¾_x000F_AÚ_x0008_~@2È_x000B_ARõÂ6¹`_x000D_A_x000B_F§_x000D_Ai}¦5â_x000D_Aý_x0004__x0017_±_x000F_A¿v_x0007__x0001_¤ó_x0004_AÛc_x000D_$_x000E_Aeýo§_x0017_O_x0004_A_x0011_Èyæms_x000F_ACÛ$+¨_x000C_AX_x0018__x000D_Ò	AäÅ_ «_x000C_A8ÿ¸QÃ_x000D_An§f"Òà_x0008_AÐTÄÞ³_x000C_A(ûäµ¡_x000D_AF_x0003_jjÈ_x000C_Aµ_x001B_²1¢Æ_x000F_A7â}_x0004_^_x000C_A6ýoJ«ú_x000E_AÅ_x001A__x000C_A_x0015_%´_x0010_Öõ_x000C_AåçnÙæþ_x0004_A·~U¶_x0002__x0008_¨O_x000C_AÎ©_x0004__x0004_Õ9_x000D_A+Ák_x0001_w	Av,§"/_x000D_Aí_x0007_ÖèJ_x000C_AÊó_x0010_MÚ]_x0008_ArH_x001D_òIh_x000C_Aÿ¨äÈò_x0008_A@eD¼«_x000E_Aj_x001E_Ål÷®_x000B_AÅ-_x0003_'yt_x000E_Açù[_x0015_Ë_x0008_A_x0005__x0010_g¯_x0011_ý_x000E_A$1_x0017_££_x000C_Aju×ÒN_x000B_A'¦Ô±ZI_x000D_A_x0004_ÏùbÒ{_x000C_A³_x0006__x0002_W_x000B_A±½§ýJ_x0006__x000D_A_x0001_Üvw:_x0008_A4_x0013_;ÃH__x0008_Atp	ÿc_x000E_A§øØ_x0018_-_x000D_A1ë?©u_x000B_Aÿ:_x0015_íÌ¨_x000B_Aúf¸5_x000D_A#¢wqg_x0010_ATÿ?g_x000C_A9è2d÷z_x000F_Ad÷	Ô_x000C_\_x000B_Azù(\1_x000B_AP_x001D_4üî`_x000F_A_x0002__x0003_èßÛ~zÐ_x000E_AXÖöÚ_x0006_Í_x000E_Az=_x0006_¿ £_x000C_AÍû!4eç_x000E_A2î1MK_x000D_AÆK3ÙFn_x000B_Aðd×ëÉ_x000B_A!_x0011_SP4Æ_x000B_AÑFú7	AY_x0005_ÙÓ/2_x000E_AÚÄ¯ìÅ	A"¹\hµ_x000C_AHþ?_x000F_lÜ_x000B_AÑEi&gt;R_x0010_A Ä&lt;Ol_x000C_A»57eõ_x000B_AËÀ}_x000B_APìÞDú_x000D_A$q?#çÂ_x000D_Afk)H_x000C_A_x0001_¹iã! _x000F_AFµæÔE_x000B_A¥XÑKË_x0003_A¢P$w_x0003_V_x000C_A~_x0002_¦Ä_x000E_AÀ®±ùG_x000B_AõúLö_x001A__x0010_AR§~¬^_x000B_AÚá&amp;L_x000D_A_x001B__h\_x0005_í_x000C_Askq _x0008_A3cëZ_x0002__x0003_·Ô_x000B_Aó4'¼ S_x0003_Ahi%Âr¹_x000B_A_x001F_)OÙ_x0013__x0010_Av¡¢"ì^_x000C_A7ïÎ¿_x000C_AUñ«kk´	Añ	òÖ°E_x000B_Aîýèr¦_x000C_A¶¥#/_x000D_A¢ßá5e_x0019__x000F_AýßzD_x0010_M_x000D_Ar_x000E_N÷ß_x0001__x000F_Aü_x0011__x0014_ÔX_x000C_A$TÂdc¥_x0003_AÎ4ÝÅª_x000F_AyãîYÂm_x000E_A¸¹Èö*_x0003_Aè¹í}7ø_x000C_AÈñã_x001B_+Ú_x000E_AÏ%.o_x000F_AYª/ô\V_x000D_AN×Yr_x000C_A_x0005_W_x0018_ÔXº	ALÐág_x000D_AÚ«s_x0019_DØ_x000E_A÷_x0018_I7kv_x000F_ALúÑ	±_x0003_AÄ¾_C_x001B__x000B_AÆî_x001A_ÆR_x000D_A°|_x0019_æ_x000E_Ag9ãVö _x000C_A_x0003__x0004_nã"¡Ò{_x0004_AÿÃÓ²þ_x000D_A^_ii¥_x0014_	Af±a¼¿_x000D_AÄ×ßñVù_x000C_AKÒ.¾P$_x000F_A{éÕ³Î_x0001__x000E_AJÌ&lt;ª_x0017_¾_x000F_A)y_x0016_J]_x000D_A;M_x001B_ñ_x000B_AñØqî_x000C_AÔí_x0014_v_x0004_AzIÑÅó_x000B_A]uÈ¼_x001E__x0010_AñÔæ_x001D_Ï_x000C_AmD-¥FO_x000F_AháQÄ_x0010_t_x000F_A_x0002__Æ_x000D_Eé_x0004_ABÏ-$É·	AÆVÂ¢ê_x000D_Axå¬_x0003_7_x000B_A=nEé[_x0004_A_x0001__x0006_PO@_x0015__x000F_AXë#Ôø8_x000B_AKÍoÎ{Õ_x000D_AL]_x0007__x001F_q3_x000B_AÅéwôÛ_x000B_Aä_x000B_?±»_x000E_AÒXÿÅ_x001D__x000F_A_x0003__x0016_c_x0017_o_x0004_A_x0018_HIØçå_x000C_A«*äP_x0001__x0010_©0_x000B_AiÅ´¸«:_x0010_AÞÐ_x0019_]_x001C_S_x0010_ArE£¹)_x000D_A4O_x0008_¶K_x000E_Aæ­Ä_x000E_V_x000C_AÜ_x0003_W_x0006_m_x000C_A£Ç9ÁÑG_x000F_A·èÈ?ó_x000B_AÎò_x0001_µ_x0013__x0010_A£Tª©_x0010_A¾{6Ì¥_x000C_A3òs__x000B_A _x0015_çq¯`_x000B_A¶4êBõó_x0010_A3O(ÉÕî_x0010_A{*Uó_x000B_A_x0001_ìrCU_x000D_AËï½(W_x000E_AºHàÜ}_x0004__x000C_A ûÇêH_x0010_A_x0019_M&amp;n@_x000B_A_x001E_þnP_x0007_Á	Ay£`aý_x000B_Aüÿ_x000E_¯W{_x000C_A"kµ_x0004__x000C_/_x000E_Aô÷ÖvÌ_x000C_AIhEã_x000C_A_x0005_&gt;ÈT*_x000C_AJ_x0019_0{Ì"_x000C_A_x0002_¯þbØà_x000B_Aô¿_x000F_#@%_x000E_A_x0001__x0006_ í+ÙÌ_x0006_A±^è§É_x000E_A´8_x000F_S	A_x0003_|gþ_x0005__x000D_A)±_x000D_9_x000F_AÙS_x0002_&amp;`P_x000E_AÖíÐNó._x000D_A_x0011_49&amp;±_x0006_AËª4Ý[5_x000B_Aßö!¢¡¾_x0006_A_x0003_&amp;]àr_x000B_A¾r÷_x000E_±h_x000D_A¶á6H~_x000D_AÑIö¢h_x0008_A²?L=×_x000B_A õ¢MØ_x000E_A	_x001A_·N³_x000C_Aj_x001D_tH_x0004_¡_x000E_AÒ½^¬_x000B_Aí_x001D_áe*°_x000C_At %P_x0008_8_x000E_AaØ_x0011_3ËR_x000B_AÈþ_x0018_ø	A6°§~í_x0019__x000D_AË5ß]ë_x0012__x000E_AÐè_x001D_¶Â_x000D_Aó_x0006_ö¬_x0008_A_x0017_ëCT_x000C_Aã*_x000F_AK«Þ_x001C_¾Ñ_x000E_AmÆ¹d_x000E_AçK_x0003__x0004_|A_x0004_A|$«_x000E_©(_x000E_Aé(_x001D_¡_x000D_AYq_x0019_¯Ö_x000B_A¢Lï!_x000F_Q_x000B_A¨¬ñA_x000F_Aiýf¤4	Ay9ëy2a_x000D_Ahuä_x0003__x000E_AÛ_x0016_&amp;J¡_x000C_A_x0017_rµ^°	A@(*¢Ì_x000C_Aý*£ÉQ_x000B_A_x0014_ã¼·Ç_x000B_Aß®Qò_x0001__x000B_Ah5­T_x000C_A÷&lt;M®=_x000C_A_x0004_VïNW_x000C_AÌ_x001E_[ò_x000B_AIæMl*Q_x000B_A_x0004_íÇùÂ_x000B_AQ2Òë_x0013_R_x0004_AÅÝö_x0011__x000D_A½ÎÂ²Ý_x000C_A`Èz£HÒ_x000C_AÂ|õãFÔ	A©_x0016_Àeã_x000C_Ae_x0002_SøÂÚ_x000C_AÌ(- &lt;ä_x000C_A¥-±-ò_x000B_A_x0006_@_Ð0_x000C_AÎù=ö·Y	A_x0004__x000F_¢¶Â_ç__x000C_A~ÔÃ2_x001A_®_x000D_A±ÊU_x0008__x000C_AßF_x000C_2o°_x000C_A$Ë+wF_x000C_AÈO+U_x001B_º_x000B_AQWÆ~7	Aò_x0003__x0003_ñ_x000E__x000C_AÎ&amp;¤û_x0016__x0010_AÐ_x000F_:4_x000F_AWÛ§ñ÷_x000F_A_x0015_QÐtvW_x000D_AÏx_x0016_Â_x0006__x000C_Aôµ_x000D_Cv&amp;_x000B_A{ëCÂÉ_x000F_AlAÝÚr._x000B_Aj­4=üH_x000E_AÔ_x0001_ü_x0019_Ê_x000C_A_x001A_çzûé_x000B_A_x0018_ÿ_x0008__x001B_Å_x000B_AÚ_x0016_ó|_x0007_¡_x000E_AP³_x0001_=_x000C_AËÓE´	_x000D_A_x0005__x001B_ïB0_x000C_A8i®|ÐÌ	AÔýOL``_x000F_A'ë1~*å_x000B_AßÏ_x0002_ÂJS_x000E_A_x0011_ñ4Ù_x000C_AC×£,_x000B_AYÌ?~_x000B_AÝ^ÔÔ_x0001__x0006_S_x0006_A|c_x0013_ï_x0010__x000C_Aý´±"_x000B_AáAÌþí_x000D_A{¨#_x0005__x0006_AªG"z_x0006_A@Ì_x0002_ñN_x000C_Ak_x0015_ÞÖ`ç_x000C_A0«=áBÜ_x0006_AS_x0002_ôã_x0006_Aâ¼GZQ_x000E_AK_x000D_å_x000B_(_x000F_Aj¿_x0015_Þ_x000E_An_x0013_´[2_x000E_AXK_x0003_Ð_x001B_._x0006_ADÌÇ.îÃ_x000D_A¾Øð	_x0007__x0006_A_x001F__x0013_ùü%%_x000B_AªO_x000C_Gy_x000E_Ac\&amp;ô_x000D_A$ _x001B_[!_x000C_A._x0006__x0004_-_x0013_Ç_x0006_A{j_ÚÜ_x000C_AGºLÚÃ@_x000B_A»Nr_x000B__x0010_	AîD©Þf_x000E__x000C_A.ðÚS°×_x000B_A=Ê$/_x0010_A\,x_x0018__x0006__x000D_A4üÿ-Ê_x000D_A,­¹J_x000B_Aäi J_x0016__x000D_A_x0002__x0003_;g!¹+_x000C_AvÌ #ì_x0003_AbË_x0004_Ûæ_x0003_ATË¯âÙã_x000B_A_x001E__x0019_)&lt;´_x000E_Aá_x0016_CLÞ	ABÇ_x001B_9ý_x000C_AÅ^	èí_x0003_A©bnXåq_x000D_AÉv¢/_x000C_A2¼à°àx_x000C_Aøv_x0012__x0014_b_x000E_A#_x0016__x0013_ïå_x0003_AOô.ù_x0019_Æ_x000B_AùãF'W%_x000C_A²z|;¬_x0003_A½Ê_x000B_2«ð_x000C_AC²Ý3«8_x000D_AM¼^J¢á_x000D_Ai£:ãEM_x000D_Am]_x001F_@u¸_x000B_A/_x0014_Ä_x000B_A¨Àg¾4__x000B_A¦xÐS®_x000B_A_x001F__x0007_®ñ$w_x000C_AÍ2î_x000C_;f_x000C_A¢i_x0017_öt?_x0003_A_x000F_æC_x0006_x	AÇ_x000E_èø_x0013_g_x000C_AVø|_x0001_/_x0010_AÆ¿÷îàÔ_x0003_AêÔt_x0002__x0004_B$_x000C_A¼£ÚøW_x000B_A¤"óýÇ_x0019__x0004_A6_x0016_,qI_x0010_AÖMÔv¯·_x000F_A¤Zä\,_x000D_AB_x001B_Ocw½_x000D_A_x0013_/_x0013__x000D_AfX7zo_x000C_A¸_x000F_­h¥Ï_x000C_A¬6D!·_x000D_A_x0006_üÂ_x0001__x001C__x000B_AÎ*}·_x0017__x000C_A~=ÒÝ_x000B_Aúø/Ýä$_x000E_AIÏgX_x0003__x000E_A_x0003_ãYË¯Ó_x000B_A_x0017_Ê·¿_x000C_AÙÎ¾Bd_x000C_Ao=N[_x000C_A7ªj0Û_x000D_A¬18/_x000D_A*j+6¤ _x000D_AJë_x0018_oá_x000E_Aû_x0013_:¾_x000B_AñÏôÝ+j_x000C_A£ýr¤\y_x000D_A&lt;×¡¦?ò_x000C_A_x0008_ªÂima_x000C_AåWÀ_x0013_/(_x000F_A_x0018_?ÅJXñ_x000C_AoØt_x000D_A_x0001__x0004_Ò_x0004_-)S_x000D_A=ì_x001D_è¯n_x0010_AcÅ÷_x0016__x000E_Ai{Â|(_x000C_A;M©9 _x000B_AE_x000F_í'Û	AÍõ_x001C_Ñ_x000C_C_x000B_A:üM¸_x001E_K_x0004_Aê*º»_x0014__x000C_Aúw¿/_x0005__x000C_A¾Ï4_x001F__x0018_X_x000F_A²n5Ëí_x000E_A5Qþ`_x000F_AË_x001B_!M_x0016_ç	A4M_x0003__x0006_Âµ_x000C_Ac[%_x000D_Az é._x0016__x0004_AX_x001C_¥e²t_x000E_A_x0002_¦@	A_x0018_´ö%L_x000B_AmøÁWF_x000C_Aåö:à¶	AªÏåkË_x0004_Aü|®_x0005_®O_x000C_ARá _x000C_£î_x000E_An¾¨cß_x000D_AÓûO©£_x000D_AÃ¬ífÜ_x0004_A®37~$Ø_x000F_AïÊµ_x0002_GÅ_x000C_A©F¡­B_x0004_A&amp;DbN_x0001__x0012_Y_x000E_A¿_x0015_6_x001E_[©	AiçX_x0008_FL_x000D_AX¦gÜ_x0011_._x000D_A_x001A_ö´_x0012_A_x0006_ýãZp_x000D_Aà'^_x0008_Û_x000D_Aä¾ÝOx_x000D_Aý_x0010__x000B_Aµ³¤aM_x000B_A_x0003_ñyg_x000D_Aí/âmJÿ_x000D_AyW_x0003_{úØ_x0012_Aè_x0007_uÊ_x000B_AUü|¾_x0010_©_x0012_Aù5!Íî_x0012_AñîÏÿÇ_x000E_A_x001B_~_x001F__x0004__x001B_._x000D_Aìí4[á´_x000D_AZ&amp; _x001E_Ý_x000D_Aî_x000E_`óä¬_x000F_A9jagßí_x000D_AÚ_x0002_%dI|_x0012_AÇD_x000D_÷9_x000E_AÉdlºÅw_x000D_Aã__x0005_mH_x000C_A_x0014_8_x001D_Ý_x000C_Anüj_x0011_ _x000C_A_x0002_ñ_x0002_©Q1_x0010_AÓ«I_x001E_®ç_x000B_A_x0003_¤|eu_x0012_AòÂÂÒÄn	A_x0002__x0003_2Èð¨·Â_x000E_AåÉ_¸y^_x000C_A_x0004_Ìií_x0008_A_x000B_ý¼ ol_x000B_A·Ñ_x0013_ïz$_x000B_A_x0018_¸M¢_x0017__x000D_A²na´,_x0003_A3_x0002_jY_x0004__x000D_A+~µæù_x000D_A_9eQÖ_x000B_ATôÅò/_x000C_A6æ¶¾£_x000C_Aó«Ýö±_x000D_A¹µÆR`¯_x000C_ANRoÓ_x000D_A@Ê_x0004__x0001_4¦	A]±7_x001D_,_x000E_A1:4ès_x000C_A!ÇD¶c_x000F__x000E_ASð_x0006_t_x0018_S_x000B_AýÜf0Â_x000D_Ai}c#_x0004_f_x000D_A½Tdo_x0003_Af\q_x000C_A7¹xË ð_x000B_A°AáúÓÀ	Aº¬å}]h_x000E_AI!ÆG_x000D_Aõk?_x000D_7º_x0003_AeId¶_x001A_N_x0003_A"_x000B_/_x0015__x000D_A ¯ñ`_x0001__x0002_ù	Aâ)7]Yø	A¸'g_x001E_#_x0017__x000D_A2ÍÄU_x000F__x000B_A3êÒ_x000D_APû_x0016__x0018_)£_x0002_A÷oÇÎ_x000E_A_x001C__x0007_³DË[_x000B_A_uõ._x0010_Az P_x000D_AK!Q{_x000C_Aå¡_x001F_J_x0010_/_x0002_AÂË?¶_x0008__x000C_Aûl_x001D_÷8w_x000B_AÁ®ÙOÝF_x000C_ApOÌ=_x000C__x000C_AQ_x0014_97_x000D__x000E_AÆÕG;ùZ_x0002_Aµý_x0012_ïv_x000E_A9~£i+¬	AÓÛÁP_x0010_Q_x000D_A&gt;Ñb_x000E__x000B__x000C_Aï©+PK_x000D_AWrORÜ¢_x000C_AïÑ¼Ø_x000F_A(\s¥_x000E_A½dþz_x0002_A_x0004__x0004_Cú	_x0017__x000D_A_x0019_:á³_x0002_A_x0003_|_x001F_ y_x000C_AÁZ¦Èö_x000E_Aºñk¨]_x0018__x000D_A_x0004__x0005__x001B_;¥Å_x0005_Aú&amp;¶_x0007_Ï_x0005_A_x0019_0	Èü¯_x000C_Aâ	a;_x0001___x000E_A¯bûYÚß_x0005_AA×_x000F__x0017_N_x000B_AÞîÈ_x000B_AÎÎB¡ 0_x000E_Awvýºé_x0008_A&amp;BÔ_x0019_Æ_x000B_A^_x0011_Hëß´_x000E_A4_x0003_í_x0019__x000B_A_x0012__x0016_Ø_x0018__x001D__x000C_ASpÄI4_x0019__x0005_A$ÐOÉ;H_x000C_Amü!d&amp;_x000F_A¸Ý_x001D_¬Óæ_x000F_A5¹_x0008_p_x0002_N_x000E_Aáµ_x001E_9üg_x000F_AÍ_x0017_Uõ_x000E__x000C_AAÿ_x0017_=´_x0005_Aq2úï_x000C_AàS'Ôc_x000E_A&lt;øy)?_x000B_A3:V'Ä_x000B_AJA	_x000F_AÖKYW&gt;_x000B_A@Ù­	{/_x0005_AG*ýw_x0005_A:_x0001_#._x0002__x000F_A¥jïÿõ_x000B_AÍkÎ	_x0001__x0002_{_x0002_A* ì_x000F_¤P_x0002_Ag/ò_x000D_A_²ú«_x000D_Ae_x0002_y2A¢_x000B_AjÓÙ	_x001A__x0002_A}_x001B_­½_x0010_]_x000C_A7_x0019_í_x000D_£_x000D_A©V#òi_x000D_ADè¦Ó_x000C_A£ü¨$_x000D_A9u$óm_x000F_AãïÖí©_x001F__x000B_ALWJ2Ä|_x000D_A|ôÍ"_x000B_Ay}óå&amp;&amp;_x000D_AufÉ~c_x000B_A·_x000E_%,_x000B_A¨t;_x0014__x0017__x000C_An_x0002_KJ}_x000E_A,ø\M,_x000C_AÏ6;Ã=_x0002_A´©ÿdg_x0002_AbÇ¼"¿+_x000C_A%%iÃT_x0002_A~`AýOF_x000E_AyU¯¨_x001B__x000C_A@8M_x0004__x000E_A_x0012_¨_x001C_Ù­_x000B_A	eQ3Ô_x000B_A_x0001_éxº_x000C_&lt;_x000C_AS0ÅÒ _x000B_A_x0001__x0003_+ìÚt_x0019_Æ_x000B_A_x001D_¤¶_x000B__x0006_Þ_x000B_A%ù¥_x001B__x001E_¼_x000C_AH6ÚI4O_x000B_A_x001E_1¯À_x000B_A¡_x001A_6qs]_x000D_AúVQ`Ð_x000B_Aa_x0010__x001C_7_x000E_AË,_x0005_mLñ_x000D_A\ïÖ[_x0008_AÙ_x0015_¡_x0001__x001F_._x000B_A_x001A__x0010_ãÿ¸_x000D_A¬Wóå¸_x0003_AO&amp;±§«_x000C_A_x0018_¿Õ^ã_x0008_ADÃß_x0018_Y%_x000D_A8*2÷¢_x000F_Aéé0Êx_x000B_AÎÄQô8Ð_x0003_AmI¾ÊÛ®_x000B_AëÕ_x0015_:Pd_x0003_A»-[­°_x0007__x000E_ATj²_x0014_©	Aø\r¸_x000C_AQ#&gt;_x0015_-_x000F_A(_x0010_n\¹_x000D_A_x0003_=_x000C_`P%_x0003_ATB_x001A_Æg_x0010_A0¡lþx	AdÅ¦_x0004__x000C_Ah_x0002_pPÇå_x000E_A½º6_x0001__x0002__x000F_ï_x000C_AÅÇ0äj _x0002_AÉÎ\¼_x000C_A`}ïû¡=_x000E_A_k¶­y_x000C_AÆiO(¬_x000E_A²_x0001_Ãß!_x000C_AkûÃbÆþ_x0008_At8k/4¥_x000D_AVçdvXm	AïC(ö¬À	AïÁ_x000E_½°_x000C_Ar(&gt;_x000B_¹÷	AùD_x0015_-m¥	A_x0019_Ç|¡F_x000C_A*Ú¡ª¬U_x000B_A¬Wí-dâ_x000D_A´rº²_x000C_A¥LLbÌ_x001F__x000B_AÐaªgö_x000C_AL¸òÍ_x0004__x000C_AÄÎ_x0016_¯d_x000E_AÈÿS¿U_x000D_AÆ¬!'×Ý_x000D_AÕZ@»_x000D_Aq/L·zñ_x000D_A¤N¦üô±_x000C_A.©_x0017_îåY_x0010_A&gt;øRã	_x0010_AV_x0017_AKY_x000B_AøÎ_x001B_HÙ__x0002_Aa'yê_x000B_A_x0001__x0002_é¥+^_x000F_A]­_x0007__x0004__x0002_A²©¤H`I_x000B_AØ¤Ió_x0005__x0013__x000D_A¿®XÞ_x0019__x000C_ASëÈ¤­_x000D_A­3ØõÝ_x0002_AÔcR¾®/_x000B_A{q£;Úæ	AP³¹4x3_x000D_AIð_x001C_Â_x000F__x0002_A:2ØZIê_x000B_Asñ[&gt;dR_x000E_AJÏÛï	A*Ïq:_x0019_Ö	AÔ¢:_x0013_l_x000C_AzX)à_x000E_A_x0003_6Ò»_x000D_A_x0019_ø_x001D_4?_x000E_A®[&lt;Cf	AsG»J|	A_x0013_ÿ_x000D_|ñó_x000B_A[A	³V_x000D_A0úO¬_x000C_-_x000B_A&lt;_x001A_Ñ£eù_x000D_Axê(ApÕ_x0010_A]`$]_x001D__x0010_AaJ¹þa_x0013__x000D_AcÀâì_x000D__x000D_A)_x0001_ÃPÇ«_x000B_A¾°va_x000D_AéÛ8À_x0001__x0002_EÙ_x000B_Ax´vúw _x000D_A_x0008_/ÀÿûW_x000D_AÆ¡¾j_x0005__x000C_Awû1_x001C_$³_x000E_A	ÁáîÏ¾_x000C_AÔI,Îòt_x000C_A&lt;oN0D_x000F_AKÛÚ_x0005__x001C__x000D_A_x0008_¾_x0007_ÉÚ$_x000B_A&lt;_x0003_¼Ô¸_x000C_AìÝÙ/_x001A_._x0002_A¼òoF¿_x000F_AÊ|_x0010_üÃe_x000B_AðìÕr_x0001_ª_x000F_Aò"]~F_x000B_A_x000E_Ot¨_x000E_Ë_x0002_A'Ìe_x0007_#_x0010_A¢iëÕ;ÿ_x000B_AãÁ_x0004_tVV_x000B_Aø&gt;_x0012__x0003__x0011__x000B_A×02_x0013__x000B_A¨@V_/_x000F_Aëf_x0006_ S¨_x000B_AeE_x001B_3âh_x000E_A_x0010_°*NËé_x000C_A_x000D_×W_x0003__x001F__x0001__x000C_A	w×vÊ_x000C__x000F_AìÍÎºf_x0002_AäÞ¨K_x000C_AÐ0¢Á­I_x000C_A_x001B_Ç_x0010_Ñ!_x000B_A_x0001__x0002_ÚËþÉQù	AÍ¦Û_x0013__x000D_Ak£a}è_x0006__x000F_AèðÍ_x001F__x000E_A0A×[w_x0002_A_x001C_á ¤=_x0010__x000C_A\ØPÕ_x000D_AÎõX_x001D_8_x000B_A¬_x0016_¬ÈDy_x000C_A6tõêª"_x000E_ARZÂ_x0004_âq_x000C_AkõÖ÷_x000B_A_x0012_Ã.ø(|_x000C_A_x0010_Nßãn _x000C_A{¾ü«_x001B__x000C_Amö¡²l¡_x000B_Aðä.}_x000D_A© {¢Ã_x000B_AØ_ÙI_x000C_A_x001B__x0011_Ã|¾á_x000D_A§9ð6À&lt;_x000D_AÈ_x000F_j¦	AîÊFMÏ_x000C_A _x0014_¥ý_x0018_ù_x0002_A\ò»°PÐ_x000D_AÕ_x0008__x000F_Abr_x0003_'Æ_x000C_ApF¯ô_x000E_A_x000D_öòg_x0002_APÜI3ä_x0006__x0002_AÞ^ÂY=	A&lt;­ûÕ_x0002__x0004__x001B__x0011__x000B_AivG©F·_x000E_AaÂ¿_x0001_¼Á_x000C_A8-`dS_x000F_ALs_x001D_K»ô_x000B_Aø¦`"_x0017_}_x000C_A_x0012_3Ë(h_x0010_Aíº_x000D__x0017_ÖÊ_x000E_Aîõh_x0004_Azpæ99_x000C_AÊÆ_x0008_sh_x0017__x0004_A£:½_x000D_AÌ_x0001_ó_x001B_ä_x000B_AOZbÑ=e_x000B_A¹GX(0E_x000D_AÔª_x0013_R_x001F_t_x000D_AÑ_x0016_³Á^¿_x000B_A«~êÊH_x0010_A_x0003__x0007_÷ªs¼_x000C_AQÑêÿÞ	A:²_x0003_­×_x0004_Ag&amp;_x0016_óÃn_x000F_AiåïºL@_x000B_AãO	¡V _x000B_AÙ-«SF_x000E_Ay ×Û9_x000F_A¤ôÓ£+_x000C_A_x001F_HÜ(pÚ_x000B_AyRìçia_x000C_A£+Ý_x0019_{_x000D_AûÛ0öÏ|_x000E_AÒw@V_x000E_A_x0001__x0002_æ_x0017__x0010_ÓI_x000C_AÑ¹ÖºVï	Ah'ú¿Îè_x0002_A_x0005_°H!_x0003_µ_x000C_A*._x000C_A!_x0001__x0008__x0002_lF_x000D_AÜo«_x000B_,_x000D_A&gt;ÛK_x000B_A?}½4X_x000B_Ah°_x000D__x001A_ê_x0008_AÁ8_x0015_Ê0_x0002_AÂ?-ê8ï_x000E_AÐM?~x_x0002_A2A_x001D_Ä¤_x0002_A$_x0001_©_x000B__x000F_A sP[F_x000C_Aå}Ãã¡_x000C_AþÌSÊ`"_x000C_A}Ér:_x0007_É_x000C_AHP_x001C_jY_x000B_AØV_x0007_KI_x000E_AQÞnBÖ_x000C_A\zþG;»_x000C_AMh_x000B_ìm_x0010_AÉub­¦_x000C_Ao_x001A_l(ôÈ_x000D_AÞIÈ_x000B_A2bg3Ç_x000D_Aü_x0017_ÑOÝ/_x000F_A`¨ÿUïá_x000B_Aþ%+_x0006_+ù_x000C_AÎ|óE_x0002__x0005_ºQ_x0005_AÄY_nÍ_x000C_As_x000D_-L¥Z_x000C_Aö¸ùì_x0003_Û_x000B_A{_x000C_Áï_x000E__x001C__x000C_A4öÙ·	A_x0008_4]`_x001D__x000B_Af©O_x0018_:ß_x0005_AoÚ[¨y_x0005_A$n_x001C_u,_x000D_A ä_x0013_E÷_x0005_A¤Ý»Üèi	AÇÿ7ç_x000B_A}ûv_x000D_Ä_x000C_Ay}Ð_x000C_A_x0004_µº&lt;G_x000E_Al´_x0003__x0005_V_x000D_A_x001E_/^_x001F_Ä¸_x000D_Alnd»_x000C_A&lt;é®_x000D_ë_x000B_A_x0007_Þx¯æj_x0005_A_x000C_cÐ_x001A___x0007__x000C_A_x0013_2¼iÛ±_x000F_A_x0011_¡vEïy_x000E_A¦Ò&amp;,J_x000B_A2C_x0015_ô_x0001_v_x000C_Aqä ;çV_x000D_AQµÒ²Ð©_x0005_AÑ4Îøp	AÂ4^9_x000E_A*¡ÉvA§_x000D_A6$_x0019__x000F_A_x0003__x0004_}çó°^º	AmRÀÉ'_x000B_Aµçõ_x000D_A®_x000E_M_x000F__x000C_A_x000B_f|_x001C_31_x000E_Aü_x0018_U`_x000C_A_x001D_Òö	A_x0002_Uà@¾_x001D__x000B_A¿_x0018_	1p¢_x000C_AÜã[täé_x000F_AJ_x0010_Ù_x0011_à_x000F_A|ÓY/´Ò_x0004_AWa®_x000D_A/­¯M:_x000D_AB¼_x0001_­ý	A¥_x0003_­í{_x0004_Aí+_x0017_)t_x000B__x000E_Aph¥v_x000B_A_x001B_óê_x001A__x0004_A_x000F_²Õ-_x000F_AõÓ½_x0013__x0012_ø_x000E_ASs[%0_x000D_Aöë¡_x000E_AöNTÉ¦_x000B_A	ü÷R§_x0012__x0004_AÀ+ï_x0004_©g_x000F_A}ÔîØu%_x000C_Aíijõv_x000C_A_x0008_&lt;_x001F_«u_x000B_Ab£ w_x0004_A_x0011_Ö¸Yb:_x0004_AGZu_x0004__x0005_÷_x0002__x000F_AGÌ_x0001_!@3_x000D_A~g¬~è)_x000D_AÖot·Ö_x000B_A_x000E__x0011_:_x000C_AÎé%Å=_x000B_AYFº)[P_x000D_AóíÝ_x0007_á_x000D_A*^H:ð_x000C_A_x0010_èSÏ¤É_x000B_A©¡ó&amp;½_x000E_A]m\f_x0005__x000E_A&amp;7¤;pØ_x000D_A_x0011_ªkv¢ÿ_x000B_A­Cys_x000B_ASíÍûæ!_x000B_AeX_x0018_=Ç2_x000C_A ö_x0014__x0016__x000E_AUM;Lþ_x000D_A*_x0006_%¡QÎ_x000D_AÎ6©_x001F_¡_x000E_A_x0002_ÀDQ"_x0014_	AÎ*6:Y_x0003__x000E_A¬3_x0012_Ý_x0005_A»o&amp;_x000B_U_x000D_A*`_x001F_fæé_x000F_A0§2_x0008_Ï_x0005_A-¼;/µl_x0005_AG¥_x0015_vW_x000C_AÇä!¥p£_x000B_Ag\×u¦=_x0010_A¥Mº±ö©_x000B_A_x0002__x0003_®_x0013_#ÃsL_x000C_A@_x001C__x0006_c_x0003_A|^¸°N_x000C_A_x001E_RGÝ_x001D_â_x0003_A;·_x0007_]h_x0017_	A_x0011_+k_x000B_A£Ñ*ú÷_x000C_AÙßÄ_x001D_Â_x000E_A1L$qôæ	AnX_x000F_þH&lt;_x000C_Aøâñö_x0007_'_x000C_A&gt;é"_x001A_J_x000C_A} Tr°_x000D_A.Í&gt;FÊh_x000B_Aà_x000F_¿ðñî_x000D_Aw7ìO-Ü_x000B_A_x0011_¿_x000D_}ê2_x000D_A_x0008_ÿ_x0017__x000F_÷¦_x000C_Aª_x0018_ºí_x000F_A_x0002_bMéY_x0003_AD_x0018_ý_x0016_ø_x000D_AØ¼âÛ_x0003_A7ËòãQ&lt;_x000D_Ad1zð*¦	A9,á$ã_x000D_Ag_x0010_|®B_x000F_ANßÆÄ_x0008__x0010_Aóc­vV¢_x000F_At°_x000B_÷¢_x000D_A ³õêhì_x000B_Aí¤_x0005_ð7L_x000C_A_x0001_¬Ó_x0001__x0005_V_x0003__x0005_A_x0012_jÞ(ðî_x000C_A~áS×_x000C_AZ÷rT_x000D__x000D_A_x000B_£1_x0005_A_x001B_æYS!F_x0005_A _x0007__x0002__x001C_P5_x0005_A¤Cã¥ÑÓ_x000E_AXeÿ\_x000B_A¥5Aì±Ó_x000B_A5úør¥_x000C_A e_x0004_Ö	An@¥)±_x000C_A9Ï "Ã_x000D_A[_x0007_é/BÐ_x0005_Aº4·æt_x000B_AðtD&amp;_x0006_R	ALõK_x0018_j_x000E_Aø«ü&amp;á_x0005_A_x0005_·¼2ª	A[_x0002_+uq7_x000F_Ahjj\_x0005_A4Y^IL´	AÔþj¾] _x0005_A1}I§úE_x0005_AÞÈ%w¥_x000C_A¥§_x000E_ß_x0015__x000F_AYàæÛNN_x000B_A|_x0019_ÛíB_x000C_AÛ-+	0ª_x0005_AáM"_x0007_ÙW_x000C_Aü2Ìñ_x000D_A_x0002__x0004_K_x0015_ú-ÃÝ_x000D_A®2_x0004_5(_x000B_Aü&lt;_x0013_ý-_x0010_A5HåFe÷_x000B_A{}Nuãµ_x000E_Aû.rP_x000C_A_x000E__x0016_ü_x000D_¬Z_x0004_A	Â÷O¬Þ_x0004_A³UÐ¢5ª_x000E_AüÄ¹^_x0013__x000E_A2[TÏè_x000D_A4÷«*=_x000B_AãWQ{Û _x000D_AÙPd _x000E_AÑs[zZ_x0004_AÇ6Ø¤b_x001C_	Ar_x0010_ëÎ_x000C_æ_x000D_A_æ_x0007_U_x000B_AúýL'e_x000C_A)þ.éÙ_x000D_A{­Í¹ê_x000D_Aó4_x0006_âH_x000E_AçN_x000D_XMê_x000D_A~Î©T_x000F_A«]m³Æâ_x000E_A_x0015_¯:w _x000C_A	@_x000C_Z_x000C_A_ 8!Á_x0004_A'|~_x000C_A@CnZ_x0004_APçÒ_x0003__x0015__x0001__x000B_A_x0003__x0013_¯_x0001__x0003_r_x0003_AP¶ó¼Qò_x0003_A¿Ïp»¥²_x000F_AðíøÝÑL_x0003_AÅÓq¾_x0015__x000D_A¨§¿2Ø_x000D_A_x000C__x0005_Áó]'_x000D_Aè/ÍAl6_x000F_AºÑBh¯T_x0010_A°*Ùg¾_x000C_A;ì_x0018_½_x000B_AÀñz*AN_x000B_Ae4¡£8á_x0003_AYð|Syõ	A¹¡_x000D__x001C_2_x000C_A_x001C_ ±ÝNë_x000E_AüU_x001F_ôËÕ_x000B_ASlhE	A¼]$_x001E__x000C_AÄ÷ñ]K_x000B_AF¼Ñ¡v_x0010__x000B_A_x001A_´æ_x0002__x000B_AÀC#Êt_x000D_Aã§¢á¼¿_x000C_A/³¹Â_x000B_Aúoì&amp;NO	A_x001E_12(Ø_x000B__x0003_AW¢úTÃ	A?)c¶{_x000C_AúLÅ-_x0004__x000F_A_x0015_Ôp¤&gt;_x000B_A¤Ï_x0002_eN_x000E_A_x0001__x0003_VÖ9¬_x0014_X_x000C_Aij_x001B_0*z_x000C_AÑ+E,2_x000E_AÚ_x0004_74~´_x000B_AFÍã_x0019__x000C__x000E_A¾|ð»_x0008__x000C_A$\úãj	A8Ð_x0010_ps_x000C_A_x0008_àRÊ_x0004__x000E_A5S_x000B_A_x0017__x0010_y|ºØ_x000B_AF0Þ_x0019__x0003_A K_x0003_`®_x000D__x000C_A£0-öV_x000C_A/_x0011_m_x001E__x0007_ _x000E_A2¸6_x001C_Ü_x0003_A/&amp;Zw0ì	A_x001F_´u´_x0003_A¨çb_x0010_AXzyíQ	A4&lt;_x0017_èU¹_x000E_ARx·'­_x000B_A:yGÄ6*_x000D_A-óò_x0013_÷_x000F_	A,Ô_x0014_ úè_x000B_A_x000C_!_x001F_hÞ_x000C_A_x001D_Á·á±¨_x000B_A_x0013__x0005_t_x000B__x000C_AC_x0002_ã^È_x0010_A.º¶Õâ¥_x000B_A]_x000E_æ1ïr_x000D_AöÏû¢_x0003__x0005_z×_x000E_AÇÌ&amp;_x001F_i_x0007__x0011_A±_x001F__x000D_¹#¯_x000E_AÁ%L´_x0017__x000E_A¶«ø÷&lt;â_x000B_A_x0001_.óTé_x000D_AeÄè%MÚ_x000D_A¡Tv_x000F__x0008__x000E_A¯`¶ûö_x000D_A|1ð`´_x000B_AEê°àPé_x000D_AgzüÿÓ_x000E_A_x0002_1Tßq_x0010_APÒAÊ_x000E_AjË^·õ_x000F_A_x0017__x001D__x0005_l_x001A_¹_x000E_A9Y_	Gp_x000E_Aúð÷z`F_x0010_AüØ_x0015_Le_x000F_A»j®_x0005_f_x000D_ACÿaw´Ô_x0010_AR¥ìI_x0010_AÚÖÃ_x0004__x000D_AM8¬½øw_x000D_AuE¤_x000D_'_x000F_An_x0017_KÎ1_x000D_AëcýÝs¨_x000D_A_x001E_9_x0006_È_x000C_AÏQxíÞ_x0011_A³xo)°£_x000E_Av^_x000C_A_x000E_;ãs_x001B_V_x000D_A_x0002__x0004_,ÉZsØ½_x000D_AX©lhå_x0004_AÀ_x0018_þ(_x001C__x0010_A¦Dv¿._x000D_A¿ _x0010_ð:_x0010_A_x0006_¸ÓÀ¹_x000E__x000E_A¦GÎ !_x000D_A¨£åä4´_x000F_A&gt;Jð_x000B_A1_x0003_ê_x0007__x0013__x0011__x000B_Aé oqM¹_x000C_ACÌå°{_x0010_Aå_x001E_·ì_x000D__x0010_AGV©Hã_x000E_A¾d_x001D_ÝAü_x000B_Aò×b$_x0016_Q_x0010_A2/)_x0011__x0011_Aõ5_x0017__x000E__x000D_â_x000B_A](ë½Às_x000E_A_x0008_rÄÑ_x000F_A/:×É~_x0010_A?¸Æã£__x0010_AÒ¶m÷_x0015_n_x000E_A\T¸U]e_x000C_A_x001F_C_x0001_6º_x000E_A*_x0005_ÛôÝp_x000D_Aþv&gt;'_x000B__x001F__x000B_AVu)çDL_x000E_AlZç·/_x001B__x000C_A3Ï_x0015__x0016__x000E_AxÊUÿ_x000B_A}õE_x0001__x0002__x0010_Ñ_x0010_Aññæò_x000D_AD_x0012_$¥_x000F_Añâ4À_x000E_AÙü_x001C_³_x0001__x000D_AÓZ_x001A_¦Â_x000B_A¦Öý÷@_x000D_Ao_x001E_tä_x000F_A?CL_x000F_A Â°*íª_x0010_Aäq­_x0003_ó¼_x000D_AÇ¯{MU_x000F_AVLN6îD_x000F_ANÞÐVHQ_x000D_AÚî_x0016_K_x000F_AùP|_x0007_gk_x000B_Aàþ öù_x000D_Aö{ÙGA_x001E__x0010_A_x0015_¬+ð¼_x000E_A_x0013_á[¡@_x0010_Aûöüuå_x0010_AÏ=j©n_x000D_AîSK`?u_x000F_A9;Ï»&gt;¥_x000C_Apç_x001C_³ª_x000B_A*¨_x0010_Ð_x000E_AÖ1×¢_x000B_Aë¨øFÌI_x000C_AfjÌ¥?_x000E_A+_x0017_»J_x0010_A¨±²§t:_x000E_AX_x0008_s×0_x0010_A_x0001__x0002_qYrñ-_x0010_A5áKI_x0012__x000C_Aå±Ñ}D$_x0010_AéC¢5_x0006__x0010_AÈ»¥Êç_x000C_A\ÇØgì_x0010_A³_x001B_D_x001F_ª5_x000E_AÜ±Øc9_x0010_A,&lt;z¶¨	_x000D_AmÅ:í_x000F_A _x001C_VYð_x0013__x000E_A»°³-ê_x000F_A¬Ê9¹_x000E_AÜ¥}	_x000E_A_x0011_\b½_x0017_Í_x000D_A_x0016_:l24Ð_x000D_A+_x001D_BB_x000F_A î@Ò_x0010_A.ý£_x0014_·_x0014__x000D_AªK_x0001__x000F__x000F__x000E_Aå¾Uê_x000E_A²´%~Ù_x000D_A5rûÏØb_x0011_A]B=}Ð_x000F_A_x001F_¼n¤Éõ_x000E_AY©_x0006__x0016_d·_x0010_A¾&gt;aì~_x000C_Ai¹ÕÅmÿ_x000B_Al_bPåO_x0010_AþÑ¾0Ê_x000E_AÜÔl³_x000B_Aà­'_x0003__x0005__x001D__x0010_AxOß¸s_x0011_A¤°Å_x0001_=M_x0010_A_x0003_­tõÀ_x000E_A(EðÊs_x000F_A¨_x000C_ÍZ»K_x000D_AmzþÆÊ_x000B_Ab­ººµC_x000B_AìYü?!U_x0010_A®w¾O_x001C_[_x000E_A\õ&lt;e/¿_x000F_A©_x0004_È9Õ_x001F__x000C_A«_x0002__x001C_ù _x000C_AÕpøà¢_x0010_AV_x0014_Äq'_x000F_Aqhôá¨_x000C_AÝXõNë/_x000C_A_x0014_¨³Îih_x000D_A?ÆG·ü0_x000D_AÏû^_x001C_Ã_x000C_A«b)_x0012__x001E_ç_x000F_AVù_x0010_Wã_x000D_A÷7c2h_x000E_A?hx_x0010_AïNnI~Ï_x000D_A&amp;×/_x001E_Å_x000F_A¹	._x001C_N_x000B_Amº¾ã_x0001__x000F_AQ åv_x0015__x000F_AÚ_x000E_iù°_x0019__x0010_A\_x001C_9"O_x000D_A_x0014_Ugm¿_x000E_A_x0003__x0011_!_x0014_°C_x000F_AçÑ_x0013_Vü&gt;_x000F_A_x000D_uT\_x001D__x0003__x0010_A¬|_x0003_6ý_x0010_A¾_x0017__x0008_]_x0015_Ä_x000D_A._x0010_³_x0013_§_x000C_A5ç	K_x0010_Aðõ-&amp;4_x000F_A¨aK¥EÐ_x000D_A_x001B_ñ_x000F__x0004__x000F_A_x0010_S8I_x000C__x000E_AWr#PÃ_x000D_A±&amp;0=Ðä_x000B_Aþ¼_x0005__x0006_²Ö_x000E_A¤×ô¯_x000E_A×Tn w_x000D_A¨Ú_x0002_i¤1_x000E_A1E26È_x000B_A¸x/_x0006_©_x000C_AÜ\g½Ø_x000E_A©×1_x0004__x0002_Ý_x000B_A^%A¾_x0014_é_x000E_AsÞ_x000D_£¨_x000D_Ar ¶n¬S_x000E_Aj_x0003_ÔÐN_x000C_A)_x0013_0j_x0011_?_x0011_A_x0001_wð!_x000D_Aê#_x0007_û_x000F_AòÞþ2X_x000F_AT[!_x0019_ÿ_x000F_Aø_x000D_Ð®ã_x000F_A(8éå_x0003__x0004_ýû_x000E_AàH_x0012_ÉÇr_x000F_AðOï|@æ_x000F_A©WØýd±_x000D_A¢H_x0016__x0003__x000D_A_x001A_¦éWâ_x000C_A3Scäè_x000D__x0010_Ay!ÆÇ:Y_x0010_An½_x0018_fF_x000D_AÍo%_x0014__x0010_AòiU°a_x000C_A6Ý_x000C__x000C_AS_x0011_¡«_x000C_AëµiEÀ_x000F_A×L-åí_x000B_Aðwm@õ_x0013__x000E_Aiòº7_x000F_A_x001D_ËåÃ_x0004_A"©¿Lo_x000E_A.ÕÂ_x0001_g_x0002__x0010_AóÙ¬_x0010__x000C__x000D_A7#ÇRÈö_x000E_A5mõ;Ï_x000B_A	ù\ç'_x0011_AC_x0011_'_x0003_º&gt;_x000B_AX_x000F_iE_x0010_AM7-;ÓQ_x000E_AàÚ2&gt;VÓ_x000D_Aü_x000E_ýb_x000B__x000D_A3Ò¼¸Y_x001A__x000E_A*þp£ûd_x000C_Aß&amp;_x0003_¤l_x000B_A_x0004__x0006__x0013_R_x0007_åz¿_x000F_A*àÝWÊì_x000E_A_x000E_J_x001F_`_x0003__x000B_A[35nbä_x000D_AJþ_x0007_4ô_x0010_A­_x0013__x0006_x_x0002__x0011_ADëîßë_x0010_A'C&lt;Ã_x001F__x0010_AXZ±ù_x000B_Aò_x0015_æI5Ù_x000D_A_x0005_Ó_x0010__x0016_"_x0005__x000C_AA_x0017_A#¤_x000F_A+Ç%à¥É_x000C_A&gt;	íÐJ_x0011_A_x0015__x000F_;ÄD_x0010_Aá"Õ[yy_x000E_A_x0004_¸ïà/Ó_x000E_A'M_x000C_}û_x0016__x000D_A_x000C_KÃÂ"_x0010_A°_x001E_Fì Î_x000E_A¸þíyp_x0008__x000C_A~å/ü©·_x0006_AøÄµOã_x000D_A_x0016_,ÿº4$_x0010_Aï7W¼Ä_x0005__x0010_A,	xÉ_x000D_Aäâõ_x001D__x000D_A~Þ_x0014_ñ&lt;_x0011_A_x0005_y ¥!_x000C_A^');8O_x000F_A_x0006_R	_x0017__x0001__x0010_AðZò_x0001__x0002_÷_x000B_AtàaLó_x0013__x0010_A#!â¼1_x0010_A_x0018_×{_x0001_É(_x000D_A&gt;Ç²6_x001A_Q_x000E_A¤58_x000D_Aw_x0001_ºY_x000F_A_x001E_EÓF¬_x000C_Aýxg:v_x000B_Ad_x001F_ñ?Z_x000D_AÈUA_x001E_¨'_x000E_A¥ì¾lx­_x000F_Aså3p÷:_x0011_A®µÐôR_x000C__x000F_A"¾Ö_x0014_J_x000D_As"ÅÁy_x0010_AÁ_x000E_-9Å7_x0010_A±Æ_x001D_o{_x000E_A·Ã´&gt;Î0_x0011_Aýìl_x0014__x0010_A\_x001B_!0,_x000E_Aí³jÍc_x0010_AIû_x0016__x0003_2_x0010_AîÉÍ¨_x000B__x0010_Añî_x0004_Í_x000D_ª_x000E_A_x000E_®ÿ_x0002___x0010_A?¼üæf_x000E_A_x0014_5zx_x000B_Ö_x000D_AÚpë/¨í_x000B_AæBKýr_x000D_A_x000B_oN_x0007__x0001__x0006__x0011_AUá&lt;U@5_x0010_A_x0003__x0004_Í}{_x000D_Avyk*_x000C_Aá"_x0018__x000B_(_x000E_A:Ýò3_x000B_A_x000C__x001B_zû¿_x000D_A__x0006_¥_x0003_~_x000D_AK1bÄÆ(_x000D_AL_x0005_Ðñc_x0010_AÐ_x001E_ãý_x000B__x000F_A¬\ñfG_x0016__x0010_AN_x0014_ g÷³_x0010_AÜÐïã_x0004__x000E_AI××_x0006__x0010_Ad_x000F_òJ_x0018__x000E_ARablë_x000F_A_éôz_x000D_AS¦y¡_x000F__x000E_A5ïµ_x001C_]_x000E_AÄÍËÍÍd_x000D_AS­@õ¤×_x000C_AÌ_x0005__x0015_:q_x001B__x000D_Atz´s_x0010_AR_x000C_¨_x0008_È_x0010_A!¨.CE_x000F_A_x0002_"_x0018_Ú(e_x000F_Ab§½ý®_x000D_A_x001B_Ö_x001E_r_x0011__x0001__x000F_A1¤&amp;f±_x000C_A®aåI-_x0008__x0010_AVJið_x000C_Au!Ðû[_x000E_AZGÎç_x0002__x0005__x000B_Ì_x000B_AÜ°Øü_x0007_Y_x000E_AøV²§kÚ_x000F_Au_x000E_ec®_x000D_A_x0015_*uº4Á_x000F_ANp{;ø§_x000D_A/õ#)k_x000F_A±®2Ô³_x0010__x0010_A¢{SÅ¦*_x000F_Aì¹«WÂ_x000D_AÆ_x000B__x0001_­í_x0005_AW°æ_x0010_¯¯_x0011_A3µ_x001B_èbð_x000F_AÅ\¯_x0018__x000F_AßÍÊ_x0005_ÒK_x000B_AóÂ_x001C_Ç _x0010_AÃH,Ü_x0004__x000F_AÓ$_x001D__x000E_A1=¹£ã_x000E_A`,-Üôì_x000D_Aêhj_x0015_k_x000F_A±­:Ó_x000C_A¢à_x001A_öÚ_x000F_Aê×¿³_x001F__x000D_AÇH5eö/_x000F_A4Ê-áQ	_x0010_A¥_x0015_Âº_x0010_Abû=x_x001D__x000B_Aó:°Øþ_x000E_AÁ_x001D_a¹_x0018_U_x000E_A$_x001B_p ±Z_x000D_A)Ð_x0003__x0005_&gt;_x000C_A_x0003__x0005_ mé§ì^_x000E_Aïfs_x0007_+_x0011_Af¥¬Ò _x000C_A¡XË_x000B__x0019__x000D_Asþ_x0014__x0016__x000D_A²ë=MÂÚ_x000D_A_x0004_Äç&gt;!_x000D_A¨B_x0002_¬Í_x000F_AÛT_x0005_YÆc_x0011_A³ZsÛ÷`_x000D_Axó°ó_x000D_A._x000D_¸_x0007_¦_x0010_Aê%_x001E_j_x000E_AY~Qì_x001D_{_x000D_AH_x0004__x0007_«&amp;_x000E_As%ÇQw_x000D_AM ä_x000E_ú¡_x000C_A_Ï|XÞ_x0010_AÛ_x0019_« 39_x0010_AÄ¹á_x000B_ÀE_x000F_A=_Bku_x0010_A{Ì}p}_x000C_Aýµ_x000D__x0006_üM_x000F_AõâÔb_x000D_AUu;ô×_x0005_A_x000D_Ýý?('_x000E_A_x0001__x000E_á_x001D_m°_x000F_A_x000C__x0010_üa_x000B_Aãä_x001B_¿¼_x0015__x000F_A¯¥·_x0019_¸Ô_x000C_A2©E2$_x0011_A_x001D_/;±_x0001__x0005__x0004__x000B_AsJªøÃ._x000D_AFQHØ_x000D_AGæÜüì_x000C_AtP&gt;m_x0011_AL«2_x000E_A_x0003_Z¯_x0016_N÷_x000E_A,0_x0011_õC»_x000E_Ap_x0016_r0Ó"_x0010_A£ÊïOº_x0010_A¥µ(·_x0015_S_x000C_A_x001B_O|nâ_x000C_AÖÔ²º´Y_x000F_ANnºÁa_x0008__x0010_AÙO_x0019_*^_x0010_AÙuZ_x0002__x000D_A_x0002__x000F_B$._x001C__x000F_A¯_x0006_g_x0012_ö_x000B_At_x0002_P_x0017_	_x000D_A¤_x0017_^þ;L_x000E_Ar/ðb_x0018__x000E_A MË")\_x000E_A=_x000D_ýu_x0001_ß_x000F_Aø=òþ_x000E_A/We¦_x0011_Ð_x0005_A_x000D_e`_x001E__x000E_Añ¥§A_x0010_AënòÓ_x000F_A9go#ðn_x000C_Aô5Y_x0016__x0010_Aâ©â_x0016_R_x000B_A7iúÒ_x0015__x0010_A_x0001__x0002__x0015_½6ñ_x000B_A _vÐ_x0010_A2%¶J£ú_x000B_AùøÐÔ__x0018__x0010_AHì_x0016_Só-_x0010_AIR~$^O_x0010_A&amp;=_x0013_|í_x001E__x000F_APo/_x0010_A£Ì_x001D_h¾_x000D_A4©Þ¬Úc_x000F_AÂË_x000C_Û_x000F_Aë_x0008_lñ»_x000B_A'D(;_x000C_AèkÕ&amp;dÍ_x000E_AýÏ©+_x000F_A$\Ü_x000D__x0006_Ø_x000F_Af~ÓoD|_x0010_A»_x001E_øfjñ_x000E_A_x0001_&lt;}#_x0001__x000E_A_x000F_+&lt;=KÀ_x000B_A ÒÚe$e_x000E_AOm_x0002__x0017_¢_x000E_AoFs ø_x000E_A_x0014__x001A_lø_x0010__x000C_A¾|&gt;©¹_x000F_AjaÄÞvl_x0010_A;ÇXv;ç_x0011_A×&lt; éH_x0010_A¯I¿í_x000E_Ac¸z×_x0010_Abf&gt;Ø/_x0010_AüyO{_x0001__x0004_È_x000D_AÌñ¨y_x0010_AöX	__x000B_A6V.ÁF_x000C_A_x0012_ä_x0016_19»_x000E_A*;iÛð_x0003__x0010_Aáò_x0018_e_x0011_A_x0012_­«ÞZ+_x0010_Ai ÜÁ_x000D_¯_x000E_A_x0008_).õ_x0011_A»Ë l_x000C_AÂ³xg_x000B_AS_x0018_²÷_x001C__x0010_AÃ_x000D__x001F__x000F_3_x000E_AîÎq_x0004_q_x000E_A2Äë|(_x0011_AõCÈÑÊ_x000C_A æ¦_x0019_;_x0014__x000F_AS{Û(ÞI_x000C_Aüª[ï_x000F_A+e_x0002_X~_x000D_AÇé Ïú_x001A__x000F_A3 _x001F_tÓ_x000D_A_x0008_pÐ%P?_x000E_A:1?v_x0012_K_x0011_A´*8¶"¦_x0010_AKQ÷ç¶_x0010_AË_x0002_U_x000C_A%°m_x0001_H_x000D_Añ_x001A_öO_x0014__x0010_A ¡_x0011__x000D__x0016_à_x000C_Aù·:è÷_x000D_A_x0001__x0002_Ü{ée©_x0010_Ar_x001F_±Eó«_x000E_A¯7&amp;¿-_x000C_AÍþe_x000B_-_x000E_AÚì_x0004_[Ì_x000E_A&lt;()¬_x000E_A¿	Ì5½¼_x000E_AÁ!Ç_x0007__x0010_A)iLKù_x000C_AÕèÖv_x000E_A°T£æ"_x0010_AàÖ¦@_x000F_AÅ`/Ñô_x0013__x000B_ApHË»_x0014_$_x0011_AÃ{_x001E__x0011__x001C__x000E_Az3_x001F_!_x000C_A `ÃiW_x0006__x0010_A_x001B_ûÊ¡C°_x000D_AÞ_x0011_¶_x001F_þ_x000D_A6n^ù4{_x000E_Aî'ñgþ_x0010_AaZ!jm8_x000D_Aè_x001C_v°_x0004__x000D_AÙQ_x0007_Zû_x000D_AMÙ&lt;u{´_x000E_A$ß_x0010_%_x0012_á_x000F_Aöj)_x0002_û&lt;_x000C_Aû?çÐP_x0011_A'Fïã'_x000D_A5x#_x0002__x0004_(_x000C_Amîâisd_x000D_A+©_x0003_`_x0002__x0004_pÓ_x000B_A|n_x0011_É_x000D_A'&gt;þ-¶_x0010_AóhümÕ_x000E_A§Þ6[C_x0004_A8ñÁ_x0014_y_x0010_A_x001B_ÿ&gt;7_x0010_A_x001A_øýi_J_x000B_AFCD@Z_x0010_AÁ9_x000C_÷f¶_x000D_AáÀ¢Ïp_x0010_AµØxo_x0003__x000D_ATQ¢._x0017__x0003__x000E_AôÈÌÕ3_x000E_AC_x0017_¨­½_x0001__x0010_AÅð­@i_x000B_Aê4ÞÞ&gt;_x0010_AØ¿tíF_x000E_AÓFØ©&amp;G_x0011_A£¦&lt;äEs_x000E_A[l_x000F__x001D__x0011_Aðu_x0014_gÕÿ_x000D_A÷i&lt;Îiä_x000E_AÞµ+i_x0007_2_x0011_A;m	&gt;ô_x0016__x000E_A\2Ps­&amp;_x0010_A¢Ç§_x001D_g_x0013__x0010_AµXÂtæ_x000E_A¢_x0004_è9ôñ_x000C_A_x0016_Z_x0012__x000E_Ag_x000F_®[Ë_x000F_AÞ`T*Èj_x0010_A_x0002__x0008__x0017_f	c_x000D_Acy1¸_x0010_A_x000D_pðÃ_x000E_AÝ,ß&amp;ÏE_x000E_A¥.9k_x0017__x000E_A_x001F__x0012_áÛ_x0008_Az²®_x0002__x000E_=_x000B_A±Ò4°_x000D_AÀ_x001E_äØ_p_x0010_A³Ùä|_x0004__x000C_A^_x0007_÷¡EÃ_x0010_A¸l_x000F_]mÌ_x000C_AkÁ´² 5_x000D_A=)IR_x000B_AÅ_x0013__x0002_-_x0011_Aï_x001F_XN×M_x0010_A¯_x0019_%­G_x000D_A 9v_x0012__x001F__x000C_AWã_x0006_]ä_x000C_Af=_x0001_tZg_x000E_An¿gÑ_x0016__x000F_AµÕ]¤j_x000F_A_x0016_I¾1ÿ_x000B_AóÄÙ_x0012__x000B_A6²_x0013__x000F_A8Ã*-°È_x0010_AÇ_x0007__x0006_n_x0010_©_x000B_Am0]ôÚ¨_x000D_A]r·~q¯_x000D_AÒc{í-@_x000F_Aûü	_x0005__x0003__x000E_A_x0014_Ö_x0001__x0002_'w_x000D_A´c=_x0010__x0007__x0010_A®®_x0012_ È_x000D_AÞÑ.m_x000D_Ap´_x0019__x000F_A»¯U_x001A_r_x000F_Aaá_x0002_B_x0010_A}!'d_x0010_A_x0007_ìBûf_x000E_A¥½Ú'Úá_x000D_AÕ%yà_x000E_A17_x0016__x0008_Z8_x000C_A)O1z%_x000C_Aá&lt;Ã®0Ð_x000D_AjbQî±_x001C__x000F_A^bü$6_x000F_A7²Å_x0002__x0017_P_x000C_A[ö_x000B_¡ú_x001D__x000F_A_x0017_ª_x001D_\­#_x000C_A$¶ûÁQÁ_x000C_A°#_x0018_üI_x000F_A_x001A_xrê-D_x000C_A¹ä_x001F__x000C_Aªñ_x0004_Rò¸_x000B_A_x001D_u_x0019__x000B_d@_x0010_AøÝ6õ»c_x000F_Aâ\ì_x0003_µ_x000F_A#®WûüÔ_x000E_AZëà_x0017_c_x000C_AQ²±ô¸_x0013__x000E_AÌ3=_x001D__x000E_A&amp;,_x001A_x _x000C_A_x0001__x0002_ò¬Üh,_x000D_Aû_x0015_Ñý@_x000F_A_x0014_Ó_x000B__x0002_®_x000F_A,[¦é9_x0011_Ae´_x001B_,ê_x000B_AØ_x0004_Ðkp_x001A__x000F_AîE&gt;_x000C__x000B_A§Y:©_x000E_Al­ÄKK_x000F_A'¶ÒaD_x0010_Asæz[_x0012_,_x000E_A@_lÏìÎ_x000F_A(Ö[xÀ_x000D_A_x0006__x001F_»Æ´_x000D_A¸á9D=_x000C_AbÏXâ©_x000E_ANWµzüÚ_x000E_ASi¾7ÌÚ_x000D_A0Ðô_x000C_AÛO5WJ_x0018__x0011_A°Ì¸4_x000B__x000C__x000E_AÑ*e3Úº_x0010_Ah=üÅÎ_x000D_A_x0002_û1._x000C_AÎç·ÊÁ_x000F_Aç_x000D_L&gt;â_x000E_Aó9_x001E_´_x0010_AfÆÈ&gt;1_x000C_Aà¶9å2x_x000B_Að?Äz|_x000B_A$îm(û_x000D_A[²x-_x0001__x0003_z%_x000D_A_x0007_c@eù¢_x000C_AV`-,u&amp;_x000C_A/´Ø~|_x000D_AÀ_x0012_Ù_x0017__x001B_ó_x000B_AdN¢;_\_x000C_AMø;}_x000D_A_x0008_F-Xh;_x0010_A nÿÄ)³_x000C_AÏÎhò|_x0010_Aú_#w_x0003__x000F_A_x000E_Ùç_x0001_5^_x000E_AÎd{Í*v_x000C_APPf.¡n_x000B_Avw¾_x001B_H²_x000B_Aý¸@à._x0010_AÍ¥_x0013__x0002_W_x0010_Aìèzú·Ù_x0010_A­Bèw_x0010_A×;Ø@_x000F_A¥,¢/¡Q_x000D_AÙ|KÑ0_x000F_A$ßhqI7_x000F_AØX&amp;Ã±¯_x000C_AK+&amp;`|_x000D_A¤plZ»_x000F_Az&amp;,iI~_x000D_A_x0001_3Ò·_x000D_Ab5&amp;Vhn_x000D_A ÈøÐëa_x000B_AH_x0001_ôï_x000E_An?_x0011_fz_x000F_A_x0003__x0007_(ü¾_x0015_÷_x0010_AX¨{¾&lt;_x0010_A²aØg¬_x000C_AÅ _x0016_ÍÄ_x000E_A_x0002_`ù_x001A_"_x0008__x000C_A?¸!^+÷_x000E_A,9ª $À_x000E_A¢bH«*_x000C_A`¹á²L_x000E_A¿ÅÎ_x001B_®_x000F_A#_x0002_4_x0005_ ª_x0010_AoÝÎJGD_x000F_AI¥(ª»_x000D__x000F_AQ¬d[ñ_x000D_A!±Èè_x0011__x000D_Aü_x000B__x000E_rý_x000D_Açú±p_x0017_¢_x000E_A¾öÏÉ¦_x0004__x0010_A_x0011_QåÐ_x000D_AÞpu_x0001_äi_x000C_ADF&amp;`+!_x000B_AsbQÒfî_x000B_AFöÔs#_x000C_As_x0015__x001F_Õ¿_x000D_A5Wò_x000C_A&gt;_x001C_ØD_x0001_ª_x000F_Aça/¤ïu_x000F_AQtÆ_x001C__x000D_A^r_x0010_A¯ö ¥Ï_x0007_A`¨H_x0018_fÛ_x000D_AÌý_x000D__x0006__x0002__x0005_r\_x0010_Aª*_x0019__x000C_ª_x000E_A_x0010_Cè8q_x000D_A_x001A_Ì¨}_x0010_AYUtJ_x000F_Aq;¼ü _x000C_A"+$%P_x0010_A_x0006_Ê_x0011__x000B_&gt;_x000E_AàCºöø._x0010_AdUPø_x0003__x0011_A³µP)"ß_x000F_A_x0010_rjÞ S_x000C_Ai÷k½_x000E_AÝ*_)_x0001__x0010_A\_x001C_V0_x000D_A_x001D_¤È)¹è_x000C_A_x0004_oÄ{\é_x0005_A×J8úÊí_x000D_AE¬_x0017_ÜJ_x000C_AzºiÒ_x001E__x0010_A_x001B_ëÍñí5_x000E_A(,Î¤¥U_x000E_A¸ti_x0010_AE_x0003_ö&amp;_x0010_A%ü_x0004_×_x0005_A1gº_x0008_&amp;Y_x000C_Af=D\^p_x0010_AªJ/Ñ_x000C_A°h¯î_x000B__x000E_AÀÍ:²g_x0005_A3+z_x000E_Aâ°_x001E_^2Â_x000F_A_x0001__x0007__x0014_¬_x000B_òy_x000E_A_x000B_ñßvG_x0010_Aìr+tÙ_x000F_AÔqX2Ý_x000E_A³±_x0016_¾ªü_x000D_A:)¼®_x001A__x000D_Aö[ýõ_x000F_AÚÕ¶ÄEf_x0011_A_x0005_ ¨ý_x0011_A_x0004__x000B_¶_x0019_º_x000D_A¹öV-B_x0010_A9.ýÀ_x0007_;_x000C_AA5_x000F_Ì_x0015_Ð_x000F_Aþ´~L_x000E_A=¤_þ_x000F__x000E_AµÄÿWï1_x0010_A»é3_x0019_¯w_x000E_A±Ë|.ú_x000E_AA% _x0003__x001B_p_x000D_AR¹kÌ©A_x000D_A³_x0010_Oxº_x000D_AjXm¨R_x000D_ATTj_x0002_¡_x000F_AÄ_x0018_F¢8_x0010_A¹sÄ[º_x0011_A3V¾õ_x0006__x000E_A^Ó^¤S)_x0010_A+¸,_x0017_ö¥_x0007_A_x0007_MoÎ_x0010_Ae[N«_x0010_AEHê=l_x000D_A	Yj_x001B__x0001__x0008_w_x0010_AJÀ×ó1_x0007__x0010_Aw2sÁ¢k_x000E_AOzvrô_x000E_A¤iØpAÎ_x000D_AÀö_x0005_ï_x000C_Ab}_x000E_v_x001C_ð_x000E_A¨FýGÙ_x000F_A0I_x000F_}Í_x000E_A¹ßVwï_x000D_AEöð_x0004_´_x000C_AEHë_x001C_¨_x000D_ABþÆÁz_x000F_A/_x000B_ZKñ_x000D_Aº¾_x0012_·º_x0010_Aã¢_x0002_y7ù_x0010_AVÒ_õñ_x000C_AþÓu2ÿ_x000B_Aò_x0002__x000D_Dx]_x000B_A&gt;HøAo_x000C_A	ÛËëV_x000F_A=©hb¾£_x000B_AGøjQG_x0011_A÷[@_x0019_9_x0010_AùI2wrÈ_x000E_Ah_x0018_y_x0011__x0014_ê_x000C_A_x0016_³¹!Ê_x0010_A2¯&gt;õ_x0006__x0010_AÆÁ¡ÏM!_x000E_A_x001C_fÈR_x000B__x000F_A/ôï|_x0010_°_x000D_Aã_x0003_[2_x000B_A_x0001__x0007__x0007_¶¿Ð_x000B_Aál@_x0002_X_x000E_A1$Ñ_x0013_À_x000D_A^Bh2_x001B__x000B_A*&amp;B§%_x0005__x000C_A÷öõq_x000F_AØ[ì_x001A__x0010_Af_x000C_É«_x000C_Aê5®¤_x001C_K_x000E_A_x0004_Án$å_x000D_AA_x0004_ØuÔ_x000E_A§¤_x0006_¹N_x000E_A¼_x0012_¡1[_x000C__x000F_A_x0013_Ña£|Ú_x0010_A;©_x000E__x001F_È_x000C_A]_x0003_FÚ¦_x000D_A{øBÄ¤_x000B_AëÎZÝÃî_x000C_Ajª_x000C_Á	_x000F_A5§3_x000F_A0(æ0l_x000F_AËÿ½:_x000C_A_x0014_h_x0004_º×l_x000F_A´NV8¶_x0007_AÁµ%t_x001E_«_x000E_Aô@éëë_x000E_A{·×K9_x0008__x0010_A~yLÚ_x000E_AÒð_x001C_nlW_x0010_AOÙ´_x000B__x000E_A@ÍÍøt_x000F_AÕ@½_x0001__x0002_Èa_x000D_A_x0001_Úg&amp;=I_x000C_A4ÓPÎ_x000C_A¹YR_x000C_£_x001E__x000C_AÄ_x0008_¥ìb_x000D_AÏÑ±2_x0011__x000E_AoÌ Ü68_x000D_A÷Þ!·¯_x000D_AE¿ã²uñ_x0010_A_x0005_©væ_x000F_AHH_x001E_Åö_x000B_AääÌ%È_x000F_A/Æi°9{_x000D_AÎ(Æ_x001D__x000E__x0010_A¬g(\é_x0010_ANðZÄ°¥_x0002_A0tÕji(_x0010_A±Å¼ÀI_x000C_AàZø]_x000B_Aí°Ziz_x000D_Aá&lt;ì½á_x000C__x000E_Aþ)Ü)P3_x000D_A_x0003__x0018_"må£_x000F_AågBh¨½_x000E_Ah»_x0012_Zh_x0002__x000E_A_x0005_ý¾h_x000F_AC©Yù%_x000E_A1å{Ô5£_x0010_A'Z	×ò_x0006__x0010_AN_x0006_ërxä_x0002_AÂÄb3_x001B__x000C_Aì¾öqcs_x000F_A_x0001__x0002_³_x001C_	9K_x000D_AØºçd$_x0010__x000C_A¢h_x001C__x0002_¶n_x000B_Ad_x0002_2å/_x000E_A717_x0013_£_x000F_A§ùCL_x0010_A_x001B_;xOv_x000F_Aä ÆOÿM_x000C_A­~7?_x0010_AÙË&gt;²_x000D_AU{ïT_x001F_{_x000E_A[åÔ"û_x000C_A µ´_x0019__x000F_AÓÿæÚ_x0015__x0010_AQdÑ¥2"_x000E_Aåì_x0005_")_x000E_Aõ:{s_x0005_{_x000D_A[Z Ð_x001A__x000E_A^¿¦f2À_x0002_A/_x000F_YB_x0018__x000D_A&gt;¸D3îR_x0010_AJ_x0014_Îw_x000E_A9l~h_x0010_AÓC¹¶Òù_x000D_Ab_x0011_áGC¿_x000E_Ag¤Q&lt;Ê²_x000E_AFC_x0002_Ä_x001F_1_x000D_AGHZ_x0014__x000F_AeÁ¦É¥	_x000C_A%è½Â'_x000D_AðH	áì_x000E_AÃ_x000D_3¾_x0001__x0002_¢_x001B__x000F_A3ÞzÕî_x0010_A©óû=Ê_x0002_AæªÒ_x0013_ø_x000F_A_x0007__x0003_ç_x000E_A¯²_x001B_í×_x000E_A¦!Ð_x0010_AKøÊNÛ~_x000D_Aî£Nïa_x000C_A²¦ðµL-_x0010_A_x0003_9*B_x001F__x000D_AuyóWÐ_x000C_Ac$Ýy_x000C_An¥©(_x0016__x000E_A_x0004_[q¸(_x0010_AÉK'üÌ_x001D__x0010_A_x0019_aÃ_x0002__x000F_AiÑîOq_x0010_A_x001A_Ì-:G_x0010_A_x000C_Ó®È_x0007__x000D_Aà÷Ð_x0006_²Â_x0010_A¥Ð2_x001F__x000D_Ë_x0002_A»_x000F_kûv_x0010_AÊzJé4_x0010_Aj(_x000E_Ê_x000E_AÐ¬_x0003_._x0016_	_x000C_A2¬]ú_x000B_AÚ_x0001_WzMñ_x000D_AK_x0015_¨¼é_x000E_A`×½Ö_x001A_¼_x0010_A0qC`à_x000F_AL©ûEv_x000F_A_x0002__x0004_I¸eÖw_x000E_A²¸FrU_x000E_A_x000D_C©ù9_x000E_A|?_x0010__'¿_x000D_AgE¿E_x000C_Aí í_x0002_}_x0019__x000F_A7¥T_x0012_*_x000F_APk½'®_x000D_Az_x001E_{6,_x000E_A&amp;Yþkn"_x0010_A6¯')=_x000C_A²_x0005__x0003__x000F_+E_x000B_A¹×1!_x0017_~_x000E_AäÁKÍÚ_x001C__x0011_A°O§Å¦H_x000E_A;1_x001C__x0016__x0010_A2$Ûû_x0001__x000E_A_x0003_«_¬R_x000E_AØ_x000F_ð¯J_x000E_A¹ÉÐ8ÙE_x000D_A_x0006_[ÈeD_x0010_AU4ò^§°_x0010_A&gt;wÖÈ´_x000E_A.0¯ªê_x000E_A¼\9dxg_x000D_A_x0002_|ìs_x001C_Ç_x000E_AÀ|ÑõÇ=_x0010_Aún6_x0003__x000F_A_x001E_Â_x000D_(9_x0007__x0010_AjËÏdµ_x000E_A_x0006__x0003_}¼ß_x000D_A³4=_x0008_	ú×_x000F_A&gt;1jývó_x000D_A¨_x0014_(¾Z&lt;_x000F_Aá&amp;yð¢_x0010_An²_x0005_ªéT_x000E_AÖVWC_x000D_A­_x000D_Ë²ÊÕ_x000C_Aî^zèÅ_x000D_A_x0013_eD4È_x000F_A_x0003_ÅY¡u_x0016__x000D_Ajø[Pô_x000D_A_x0002_¨_x0014__x0010_®_x000D_A_x0008_Ãn1Úä	AWÝåÌÊ_x000C_A(_x0007_æYqÂ_x000D_Ajxñ_x0006_»j_x000F_A½Æª{õÑ_x0010_AG°á·_x001E__x000C_Aôa©;ðI_x0010_Aª#[·ÿ_x000F_AºDì&gt;ý¬_x000E_A	"ë_x000D_Ü_x000B_A_x0017_¸è$xó_x0010_A_x0007_ÒtØf_x000C_A_x0013_×bQðd_x000E_AÒ]¾Jx`_x000C_Aï¤¼_x000B__x0004_Y_x000D_A[ÍÈ/_x000F_AZÛ¤T_x000D_m_x000F_AÖó?_x000C_A+_x0019_}ûn_x0010_A_x0001_w_x0007_?È_x000F_A_x0001__x0002_£öè`q_x0011_AGMq®º_x0010_AÓIµ×ü_x000B_AxÝQÊf_x0010_AÔÛXÞ_x0014_k_x000C_Asñø&gt;õ_x000D_Aî-ÐÅ_x0016_P_x000E_A_x000D_h_x0004_Ý:²_x0010_Aàèés(_x0010_AøÔ³ô+*_x000E_AÜ¢Ì_x0014__x000C_A_x001C_ZØ`,_x0011_Ae_x001C_z+_x0010_AsêàÌ{_x0010_A.'á-ô_x000E_Aft_x0004_³åH_x000D_A®å_x001F__x0010_Ý_x000B_AUOWÞØ_x000E_AúK	¶_x0018_±_x000C_A_x0016_è°Ky_x000E_A,IÁýWf_x0010_A^â^K_x000C_2_x0010_Ah÷ô_x001E_ßè_x000D_AÌbCJ_x0008_÷_x000E_ACò¤M;_x000E_AÐXjä_x0010_A_x0019_Ò;e'_x0008__x000F_A4~sÎ_x0001_d_x000F_A3Éù_x001B_×_x000F_AçctØÂ_x000E_APñÎ_x0006__x0005_Q_x0011_AQ¢T_x0004__x0007_+¦_x000D_A_x000D_A"û_x0011__x000D_A(z9×_x000C_A_x0015_R«ßñ]_x000E_A(,¨è±à_x0007_AO.F¤Y¿_x000B_A0_x0001_¾+__x0017__x000F_A`r¾£±n_x000E_AïOùné»_x0010_AZÂ"ð_x000E_AöËd_x0005__x000F_A;¿`±_x001D_q_x000B_AÄQ_x000E__x000E_A_x0002_w{BÂ_x000F_A·zã¶]_x000D_At§ â½B_x000D_Aÿ_x0011_oñ_x0010__x000C_Ad¶bÓé_x0010_AÔ¬_x0004_PE_x000B_A}p«nx¾_x000F_A_x0007_â:P:_x000D_A_x001E_aKùl_x000D_A°k)£þ_x0010_A;ýg"I_x000C_AÀûÂ_x001C_-5_x0010_A¼®{_x0003__x000D_AYübx_x000F_AÒ&gt;o_x000D_A ÷_x0008_#_x000F_A.ÈB¤Ä_x000F_A:&lt;_x0015__x0006_ÄL_x000E_AK2à®æØ_x000E_A_x0001__x0004_yaéäáW_x000D_AÀ_x001C_r#_x0010_AvXT7þO_x000C_AÚ_x001C_]Jp_x000D_A¹_x0015_g_x0004_èÙ_x000B_A_x0015_Jh'·_x000D_A_x0017_r­­=_x000E_Aë§XÄJw_x000D_A°Í[&lt;[_x000F_A¥°`	+Ñ_x000C_Ai_x0018__x001B_w_x0006_]_x000C_AÓ'ôpR_x0010_A¡%ÃÄp/_x000C_AndÓÞ°_x0010_Aoôk (_x0002__x000E_Aÿ²_x0003_Ï~_x000D_A_x000C_L÷×»P_x000C_A&lt;S­_x000F__x0011__x000C_A_x001D__x0018_ø _x000E_A¿ª_x001A__x001E_À_x000D_AY!2÷í_x0010_ArÞÑÓ_x0004_Aò_x001F_Î_x0004_#_x000D_A©wE_x0002_:_x0010_A_x001A_Ìò+*_x0019__x0010_A_x000F__x0018_S	Õ_x000E_Aón8ÉPL_x000D_Að_x001E_½m«Ü_x0004_A¢_x000D_²±1_x0011_AUâ%T(_x000F_A¡0ÿÿÖî_x000F_AÀ}Y_x0001__x0007_Lê_x000C_ACªnÁ_x001F_²_x000F_A_x0004_Ôæ4_x0003_(_x000F_AÆoÔt_x001F_e_x000B_A_x0007_w_x0015_ß_x001B_V_x000E_AÐ_x0013_F_x0018_3_x000D_Ad_x000F_Ê_x0002_Ã_x0010_Asç_x000C_ _x0010_A{ã_x001C_ï_x000E_AJ-¡Å_x0016_û_x000C_AÏ ®Ø[_x0010_AÅÏ»jªí_x0010_AF_x0001_å]L_x0014__x000F_A\qJ7è_x000F_A_x0001_Ú¾â_x000E_ADñØ&amp;,v_x000F_A)_x000F_X@_x0016__x0010_A_x0004_&amp;¯_x0017__x000D_AX!_x001E_t@_x000C_AØQ¥_x0018_)x_x000C_A_x0008_l£_x0005__x000B__x001E__x000F_A2×_daæ_x000B_A_x0016_«¬_x000E_ËÖ_x0010_A9._x0014_©½_x000F_A_x0007_0ªêð¿_x0010_Aûâ(ØÉÔ_x000E_AÙ'Ý_x0006_,_x000F_A)xªN_x000F_A41âÆ[_x000D_A²ErCÇ¶_x000F_A/G8{_x0012__x000D_AR`²@_x000D_A_x0001__x0003__x000F__x0004_®_x000C_AÑ0¹)v_x0013__x000E_A½ÏL"õ_x0010_AáÈ½2_x0018_H_x000D_A3`h´%à_x000E_A_x0019_M±_x0002_°_x000D_Aêx;³=_x0010_AÅ8'9¯_x0010_AÈ!_x0018_Z_x000C_AïÚ£_x0012_K6_x000F_A?öÚ×_x000C_AÎ°_VV±_x000F_AQ³GdG_x000C__x000B_A&amp;_x001C__x000C_Ê_x0010__x000F_AH±£´_x0015_s_x0010_A=!ÉwÉ_x000B_AÆ	û_x0002_f_x000D_A{x°P1_x000E_AÍ=_x0012_¨Ò¼_x000D_AäÛw_x0007_Â¥_x000D_AÐ«õn÷ò_x000B_A´ÂYæ_x000F_A¼_x0017__x0014_ÀF_x0007__x000B_A¸.ÆÜUú_x000F_A0üýø_x0005__x000E_AH$Ò:j¤_x000E_A9Ñ½C(_x0010_AÓ_x001B_#_x0015_-Ö_x000C_A@q_x001E_téb_x0010_Aò=Á'K_x000F_Afa÷VÊ_x000E_Aã|6_x0002__x0007_ÖN_x000F_A|{hÑ_x0002_6_x000F_AÝÁR_x000D_&amp;_x0010_AÚ²"._x0010__x000C_A_x0003__x0005__x0014_©³_x0010_Aà=4G_x000C__x0007_A¢ ôk_x000C__x000F_AO_x001F__x0001_D"_x0010_Aþ&gt;9N8_x0011_A3(_x001C_ a%_x0011_ARÚÝáÔ*_x0011_A_x000D_¤û_x0004__x001D__x000C_AãDÝN)[_x000B_A_x0013__x0019_HY_x0001__x000E_A_x0002_ÉuÌeÐ_x000E_Alàÿ%T_x000E_AjÌ"¶)_x000F_AÙÞp_x001A_a_x0010__x000D_A_x0010_KÅÀ¬_x000D_ASÐøNÞ_x000B_Ay$ÖvT_x000F_AÊ\Rñ_x000F_A3¹¬Ò/Ô_x000E_A_x0006_mb_x000B_As_x001C_6ê&amp;s_x000C_AXÒÿê¿_x000E_A_x000B__x0002__x0003_îÞ^_x000E_A!_x0012_s°ð-_x000C_Aü¦;_x0016__x0018__x000F_Ap·R_x0013_îù_x000E_Aph¢4i_x000E_AMÒ_x000F__x0015_']_x000F_A_x0001__x0002_ô2ë¶Up_x0010_A*ìµÜZ_x000F_A$°Ü	Æ,_x000F_A1	««MW_x000D_AwÅSIÄÊ_x000C_AæpÑDå_x000D_AçW_x0010_»Û_x001D__x000D_A_x0005_9O·¤z_x000E_AïOîÕ_x000D_A$TÃ¾Þo_x000B_Aê¨O6_x0010_AuðÒj¥D_x000F_Ai_x000B_ué;e_x000F_Af÷Ú¢Ñ×_x000D_Ag_x0010_íG_x0013__x000C_AL¡zä;Ç_x000E_AÓß;öý_x000B_Aó_x0001__x001A_I_x000E_Aú¶¨_x000C_A,&amp;3_x0019_U_x000E_AÂ êrð_x000F_Ah¤N¼K_x0010_A.¦e,_x000E_A,(¥ùÛZ_x0010_A¨_x000C_AG³¼_x0007_EN_x000E_AJë*N¥ð_x000F_A%givû_x000C_A¦ãüè4_x0010_AýäÍ_ºt_x000F_A_x001E_k*\³_x000C_Aû_x0012_bÆ_x0001__x0004_&amp;_x0006__x0010_Ajë_x000C__x0002__x000D_AQ)ÓSW__x000B_A_x0007_µíx®_x000B__x0011_AÄ5Â=_x0016__x0010_A.¨þkr_x0013__x000D_AXÇF!ÿ_x000C_Aå8)Í|_x0010_A_x000F_ô&amp;s_x0008__x0010_AÊq_x001A__x0005_²Q_x0010_AÞº Ëd·_x000D_Aw:×µ|_x000D_AÓöÕ__x0004_AB,_x000F_Ö_x0003_Ç_x000B_AÃj!Ri_x000E_AÎºÐhiP_x000F_A(Æ_x0006__x0007__x0018_ó_x000E_A_x0017_r§\_x0017__x0010_AOsU_x0019_d_x000F_Aò_x001E__x000F_®d7_x000F_A¶tÒßï¯_x000F_A²ó»_x0018_¸_x000D_Aq5êàX_x000C_Aî:ópö9_x0010_A_x0001__x0012_©Öú_x000D_AÖßþ;I_x000F_AÒîF¶Ð_x000F_AsFKqàB_x0010_Aýë&amp;_x000D_AM±{Ò_x000C_AÂ÷Ó¶4_x000D_AJªÂ6ê_x000E_A_x0002__x0003_r.¡Ä_x000C_AèÍ%_x001D__x0010_Auð+«_x000B_Aö ~¦²_x0012__x000E_AçhtøÑ·_x000D_A_x0001_¤ù&lt;ò_x000E_AFD³È9_x000B_AìtÉ{óÌ_x000F_A_x0007__x0018_rp	_x000E_A_x0005_ô@_x0013_Çf_x000F_A~Ép|_x000D_c_x0010_ALý]¦_x001C__x000B_A_&lt;¡~_x0019__x000E_A¬Íjº_x0003_:_x000E_AÖÃ_x0015_¸¿ë_x0010_A_x001B_æåù0_x000E_AB6éY_x000F_Aé&lt;Óâ»f_x000F_AdM}@£û_x000F_Aî^|¼RØ_x000C_A_x0001_EÍYæ_x0013__x000F_A=,_x000F_ûz_x0010_A7_x0004_iË¹_x0010_A_x0004_¹_x001C_û_x000D_A8_x000C_¢&amp;Éà_x0010_APÝ_x0019_%_x000E_ª_x000E_A®³Ê_x001D_æ_x0010_AÁ|Ú_x0004_¤-_x0010_AI*ôð_x0012__x0010_A_x0015_: Ò_x0001__x001F__x000F_A{© y¢¥_x0010_AÅBÌ_x000F__x0001__x0003_*_x000D__x0010_A#»[À_x0001__x000F_A¸¢G_x0010_A_x0012_]8Ë/_x000D_A_x000D_A·8 é_x000C_AL@]¡;~_x000D_A³½QËÐç_x000D_A¢;_x000C__x0012_Æò_x000F_A°ÿ_x001F_ãP`_x000E_Aì_x0012_«__x0011_A¿/L_x0010_¥F_x000C_A)ø_x000D__x001A_e_x0011_A_x0003_G!_x0005_ky_x000F_Aºöë_x000B_ð_x000F_Aq_x001D_ZíÇ_x0010_A_x0003_È²êFÀ_x000F_A_x0017_Ü£i{b_x0010_Aù²r_x000E_AÖb¡i&lt;_x000D_Aã3\Äb_x000E_A-¸K_x0008_'_x0017__x0010_AÓ_x0002_ê\_x0016__x000B_A_x000D_jE_x001F__x001B__x000E_AkyfÌ±_x0011_AÕ_x0003_Õ_x0007__x000D_AÓ_x0012_]Ê*â_x000D_AÓ¤ë©(_x000E_Ax©å_x0011_ö_x0003_AÜM_x0006_±J¯_x000E_A×Í*_x0006_D_x000F_AÍÅÕ¯áh_x000D_Aè&gt;UQß_x0010_A_x0003__x0007_#¬k._x000B_AÇc	á_x000F__x000F_A	ÿ!#C_x0011_AÚ~ö	_x000D_A(ub_x000B_A*_x001F__x001C_!U_x0012__x000C_A±à_x0019_G7_x0010_AgÖ¡T_x0015__x000F_A¯_x0018_¶{1µ_x000E_A]_x001A_*M:®_x000E_A%_x000F_ïÀ_x000F_A¯æà«Ø+_x000D_AZ¤Voæ1_x000D_A§$Fõ_x0003_Ú_x000B_A_x000F_:¹_x0008__x0001__x000F_Að[Ý_x0005_¹_x000E_A\_x000C_ûwÔê_x000E_AZ_x0006_58_x0007__x000E_A_x001B_äÑÜ_x0011_9_x000C_AÇÄâëe_x000B_A(ÚLK_x000D_AB_x0013_GQ¥_x000B_AÔg_x0011_z_x0007__x0010_A$¾Ï_x0016_/m_x000E_A }@þh_x000E_A_x0002_Tî_x000C_A°Æ;_x000D_y_x000D_AlN×w_x000F_Ai¾øFB_x000F_A)o0_x0004_&lt;`_x000B_Aúñ_x0005__x0005_÷¸_x000E_AS_x0004_r_x0001__x0005_©Q_x000E_A®NÁ°Ð_x000E_AaA_x0016_ª¦_x000D_A{ù?§W^_x0010_A_x0003_t_x0013_Í°_x000D_A_x001D_[ÙõÄ°_x000F_AtëV_x0004_?y_x0010_AVEe_x0013__x000C_A%X9¤._x0010_AñÊb6àM_x000B_AV^1Y_x000B_A_x000C_0lÉ_x0003__x000B_A'-_x001C__x0011_b¤_x000C_ADï_x0018_¥_x0010_Aïß2«_x000F__x000D_Aº»Àj_x001F_7_x000D_Aaò_x000D_	½_x000E_AN^E.Gä_x0010_AÔ«Üw_x000E_ARùàM®_x000E_Ar_x000F_3RÔ_x000E_AEMÁ&lt;3I_x000C_AËu}_x001B_án_x0010_A³ny]û_x000E__x000F_A£P;t#y_x000B_A,_x0005_zz_x0001__x000E__x0010_A_x000B__x0002_ÎH5Û_x000C_A¸©ï¹L_x0010_AÑ(ÿ$u_x0006__x0005_A	ujã+_x0018__x0010_A?Äõãe_x0010_AÀì_x0017_ª@p_x000E_A_x0001__x0002_t_x0007__x0004_Ìt_x0011_AÕÑÆÇ¥_x0012__x000D_A¤_x0008__x000C_îs_x0010_Aý_x001D__x000E_A_x001F_ÑùXË_x000D_A,(®ñÐ_x0002_A©&lt;2ò__x0011_Aá_x0014__x0002_·_x000E_AT	_x0005_þ²¸_x000D_A=ðð_x000B_ñÖ_x000D_A0ýû_x0006__x000E_AÜÌÎ§£Q_x000D_A¹D»_x001E__x000F_Aælòzié_x000E_AÇ_x0014_¼_x001E_Ï_x000B_A¯ÄÚé3_x000D_AL§"_x0015_g¶_x000E_A~Ý©h_x0013__x000E_Aìx_x0012__x0019_J:_x000F_A	K´üa%_x0010_A= ÿFª_x0011__x000F_A:ÈévPô_x000C_AøàÞ¿¿i_x000E_Að)_x0018_Þ7_x0010_Aý_x001D_Ëg@_x000C_AÁDÂò»_x000B_A'S³_x0002__x0013__x000C_AÑi&amp;UË°_x000D_A^¼#­_x000F_A¤2ú_x0007_¹#_x000D_A8mw¯ÙG_x000D_A&gt;V}¼_x0001__x0003_ 0_x000F_Aè %ÞGD_x000E_Az_x0014_nñ7è_x000C_AÁô%S_x0010_A_x0015_Kb6t_x000B_AAÚ¦¼bý_x000F_A÷_x0016_äùà_x000F_A_x0016_$_x0018_VÃ_x000D_ADôEãÿ_x000D_ABV_x0008_ÍC_x000D_AKLºÑ_x000F__x000B_A¶ËÖ_x000B_Ag_x000F_¥¾õ_x000F_A_x0012_Ý&gt;;´_x001E__x000C_Aþeéìh_x000F_A_x0005_v=u2è_x000D_A_x001D_á]{_x001F_&amp;_x000C_AÚ¯9âc_x0011_A·±8Ú]_x0010_A½¨·UÌ_x000C_A«¹k&gt;_x000D_Ç_x000F_Avùµ_x000C_AFç]F_x0010_Aÿîi_x0002__x0010_A"æâíva_x000F_A¾älZk_x000C__x000E_AëÙ×@[z_x0010_A¬ýÔÆïä_x000D_Aë·V±Tý_x000E_Aª®c_x000D_Ò_x000C_AF|+½_x0010_³_x000D_AýºçhÉ_x000B_A_x0001__x0002_á#W/iP_x0010_A²å³¸_x000C_Aã_x0013__x0013__x000E_A&amp;û¹ ;_x0002_A+üödD_x0011_Aá_x0015_©ÉÌ&lt;_x0010_A\Ò5í_x0002__x0011_A¥¹þ¬Î._x000F_A&gt;5´_x0003__x001C__x001F__x000D_Aõë_x0004_\a_x0010_A#G$¶Æ_x000E_A_x000E_IÍYK±_x000C_AÙ._x0011_Y_x000E_õ_x000E_A¨®_x001A_¶i_x000F_A9÷Éìb_x000E_AaDj_x001E_"®_x000D_AÚ°h4_x0010_A¯ñú&amp;_x000C__x000E_A³x3(_x000B_A±äë_x001A_¼Ä_x000C_A=_x0002_­4@_x0015__x0010_AikÜh1Ê_x000E_A{ûvæå_x000E_A¡6úË_x000F_A~fBt]_x000E_Añ_x0016__x001E__x0008_{)_x0010_A_x0011_j_x0008__x0019_ï_x0010_A¥u7[^y_x000C_AøTd*e_x000E_AëjÅo(_x000D_AËÿ_x0007_Þz_x000F_A`^x=_x0006__x0008_U¨_x000B_AªÚ_x000E_^Ç_x000C__x000B_A_x0018_hY_j_x000B_A_x0003_àstÇ_x000B_A_x001B_Õ5 è_x000F_A_x0012_Ý[FÓ_x000D_Aë¶m_x000B_EÜ_x000C_A_x0001_Û_x0013_E,0_x000E_Aú+aÚ=__x0010_A%¬"$	_x000D_AfW(Ê_x0005__x0010_A¶¡Àö±_x000E_AO5ÄÖT_x001F__x000E_Ae³½fô_x000C_A½åÅ_x0006__x0010_AfÆl_x0015_Ð_x000E_AàYÂnýN_x0010_Aê4"í_x0010_AbxÉg	_x000F_A±ù_x0002_*Ï_x0004__x0010_A-¡:_x0010_A2&lt;f°tL_x0010_A¬|Îç_x001A__x000D_A§ë¨!9_x0010_Ae_x0015_dt_x000E__x000C_A9Ô8_x0012__x000B_A÷þL_Em_x000E_A}:ìJã_x000E_A_x000E__x0002_}¡k%_x000C_A_x001E_Ù«_x0007_Dt_x000B_A®xTJ×_x000E_AÏ'_x0018_6¦÷_x000C_A_x0001__x0007_AÙGá\¬_x000C_AÊW­_x001D__x0010_Ap_x000B_dµ_x000F_A(_x0006_ñ.qb_x000D_Aè3`ò_x000C_A"V£%d~_x0011_ARøáÚHÃ_x000B_ArþxLè_x000F_AþnGÛÅ_x000B_A_x0003_.ÑBPõ_x000C_A¯_x0002_üp_x0016_/_x0010_A5Kér_x000F_Aâpåôh_x000E_Aqæf_x0008_2_x0011__x000E_A«í_x0004_¬ßC_x000E_A$þ=}_x000B_A/©·_x000B_A¦B¤_x0012_î_x000F_Ap¢Û²î*_x0010_A¬6ãc_x0016_É_x0007_AÌ]¹Ó&amp;|_x000F_AÞµîû÷_x000F_A0ÙylÒ_x000F_ALv9_x0004__x000F_AËûl÷Ñ_x000C_A­_x0005_ýoQ_x000F_AîZÈ8±_x0018__x0010_AIÀ³1_x001B__x0010_Aö­_x0015_9_x000C_A\_x000F_ö§S_x000F_A[!9üò_x000D_A%_x0012__x0001__x0002_*_x000D__x000E_Aòc%7_x000E_Ah_x000B_s¯_x000F__x000D_AÌß)_x000B_¤A_x000E_AÀTEzP_x0014__x000E_Atkw®IÍ_x000E_A»µEvÛá_x000B_A_x0019__x0006_zÚî/_x000F_AÔdBe5_x0010_Aã§ÀG[=_x000E_AJ@çôà_x000D_AÑ2i_x0003_=1_x000F_Aß¨Úl~w_x000F_AsÚêN·_x000F_AÏLk_x0008_p_x0003__x0011_A(Y!_x0004_n+_x0010_AAÅô$_x000E_A{S`_x0010_AÆ_x0012_k#çd_x000E_AÞá;²£_x000D_AJ)õ#ï_x000E_A6e~Þh_x0010_A³Ë¤_x0010__x000B__x0016__x0011_A¤ß_x001B_ñG_x000B_A?_x0014_F_x000F__x000E_AÍI|OÇ_x000D_A_x0001_Kq:Ñ¶	A!0_x0007__x0004_¶Ö_x000E_AÈ{_x0018_¹ @_x000E_AUu_x0007_îÖ*_x0010_Aê_x0017_Ôc_x0013__x0010_A_x0005_Ö;²6E_x000C_A_x0001__x0002_f_x001D_·_x000F_AA_x0019_Ð_x0002_AÃÅËº_x000C_A_x001C_mÎûU_x000D_A*TrZ	_x000F_A(Y_x0006__x0011_Aü_x0011_Mk[_x000E_A_x0002_ÜÝ@_x0016__x000D_Aþ¶_x0004_ÐG¥_x000D_AZêêÈd_x000E_A Ï:¤ÿÿ_x0010_AYê«_x0007__x000F_A+À4_x0007_):_x0010_AÜ_x001E_µ7_x000F_Aä·lG_x0002_}_x000F_ALï­5_x000F_Aëe	y_x0010_A²	nô:_x000F_A6@_x0010_¿¢_x000B_A¯ØÖ[_x000F_Aîðz7_x0010_A·FE¯õ]_x0011_A±ä)ã_x0010_AìÈrKwV_x0010_A3|¸Õ(_x000E_A"*gÜ"_x0010_A|¸CÝcä_x0010_A'4N4]*_x0010_AWkømp!_x0010_A´D=¾_x0003__x000F_A';æ&lt;:i_x000E_AMiKM_x0001__x0003__x0004_Ó_x000E_A0ªÃô'ñ_x000E_AÖ²J;¶Ö_x000E_AÝñÓú]P_x000C_A_x0017_ïÏq_x000C_Ap_x000C_ëk¨q_x000D_A&gt;!ÍÕ_x000D_AY¬nÂ__x0011_A_x001E_×½VÊ_x000E_Aîá3ï´_x000D_Ai:_x001A_îÃ_x000E_A§àýg¥_x000E_AtÉe&amp;_x000F_A¤²1j_x001F_Â_x000F_AàG;H_x0017_©_x000B_Aa_x001D__x0002_úlB_x000E_Aú_x0015_Fâ_x000C__x0014__x000F_AîÐè¢±¨_x000D_A³þè_x0012_õc_x0003_AÓ/_x001F_ä]_x0006__x0011_Ar¾7*î_x0013__x000F_Au_x0004_yZît_x000C_A«_x0001_Fl$@_x000D_A,_x0015_mV _x001E__x000C_Aß!_x0019_Ø_x0003_AÈb\Ç/__x000E_AmO_x001A_ò_x0001__x000F_AwR£Bn_x0010_AÚÚ_x0015_%_x0010_A4_x001B_³V_x0002__x0011_A¦_x001B_´Â»_x000C_AâAó0Ï_x000C_A_x0003__x0005_U£e_x0010_A_x001A_Àyª_x001C_*_x000C_Aê_x0005_¤Ì M_x000D_A+_x0018_bùÃa_x000E_Aú_x0005__x000B_0µì_x000F_A!Úkg1_x000E_A_x001B_ªo_x0014__x000E_ß_x000E_AòÁ¦_x0004__x0010_]_x000D_AÁè°¼_x0001__x000D_AäULSÄ_x000C_A}Xx§_x000E_AG_x0019__x001F_/_x000E_A¢$c_x0014__x001E_©_x000B_AR÷E_x001F_¾_x0007__x0010_A½¿=°«i_x000E_A_x000C_;¹;\ê_x000E_AÑ=(.Í_x000B_A ò_x0013_©§_x000E_A Fxïß_x0010_Aá£¾âµ_x000C_A{¼ò0»ë_x0010_ANWp_x000F__x0002_Ü_x000E_AJUÑJCÙ_x000C_A´³_x001B_ b_x0015__x0011_A_x0012_2èÆÜ	_x000B_Aèiaù²_x000D_AF_x0013__x0014_ÑÌ_x000F_A`VNZ¯$_x000F_A9Á-9Ð_x000D_A_x0008_4jPéj_x0010_AjüçãÐ¨_x000C_A¢Ì¦_x0004__x0008_&lt;_x000D_A_x0011_­2O_x000D_A¾ ^â_x0005_&amp;_x000B_A^ÿ.nÍ_x0008_AÒÞlmëÁ_x000F_A_x0003_úÙ8t_x000E_A_x0004_¹_x000D_G©_x0010_A_x0005_÷ZpË_x000E_AÍ¯^__x000D_ATÁO4_x001A__x000D_A_x0010__x0006_ ²ö¬_x0010_A¾&lt;]y_x001C__x000E_Av0§õ_x000C_A_x001A__x0002_éi|_x0010_AÃýÔ5`_x000D_AZMké&gt;_x000F_Aú_x000E_Àzzw_x000F_A³Pë_x0013__x0014__x000C_AÜ·¢:)_x0010_A	©n¯8_x0010_A_x0004_õ#si£_x000C_AÜ`_x001B_!â_x000B_A_x0001_U_x0018_\·_x000E_AæúvO_x0007__x0011_Aò°_x0017_¾_x0010_A_x0018_í ~µØ_x000F_AÅKU®@&amp;_x000D_Aø_x0012_2ä_x0014__x000F_A_x000E__x0019_ä_x0015_éÈ_x000D_A²X@_x000B_A_x0001_/_x001A_î£_x000F_AÍkFE_x0011__x000F_A_x0006__x0007_ÿ{e7_x000F_A=)_x0015__x000D_à_x000D_AiÆºI3_x000D_A_x001D_inàjû_x000D_A ï_x0016_	_x001E__x0010_AÊê2ÑC_x000D_A\ùÖ(jö_x000C_AË=ï,_x000F_Al_x0017_è_x0011_R_x000E_A]=8_x0008_&lt;_x0010_A_x0007_k§_x0004_&gt;_x0011_A(õ_x001A_²û_x000E_A¤¤_x0004_¸êh_x000E_A ÑÏK_x001C_(_x000D_A_x0008_H­V%_x000F_Ah~	xi)_x0010_A2È­3Ï_x0018__x000F_A_x0012_Í%è}_x000E_A@÷_x001F_´_:_x0011_AIê¢,_´_x0010_A_x0013_HE	_x000E_A]_x001F_å÷_x0012__x0010_A5_x0011_à!&lt;¹_x0010_AÚ#ÏR[_x000E_A_x001E_Q¶_x000C_AäÐuøè_x000E_AXiÿP_x000D_AØ¸Q ·__x0010_AÙïsu¢û_x000F_A´ßÚ¼Þ_x0010_Aô_x0002_Õ_x0003__x0005_ó_x000B_AU_x0001_S'_x0002__x0003_è_x000E_AÞ_x000D_ÿðR_x0004__x0011_AG¥\Ç_x0002__x000C__x000C_A¹¤u_x0017_9_x000D_AÎ~Ì©BN_x000D_A]&lt;Äm_x0014__x000D_A«UEV_x000D_Aö"D_x000B_AÕV[*_x0011_AJJÖR:Ã_x000B_AYnÈÁ¨ë_x000E_AË¼öø|«_x000F_AtR_x0006_{è_x000F_As0_x0011_ã_x0005_£_x000C_Ap3_x0002_½_x001B_û_x000D_AÅár7_x000D_A)PO_x0014_z_x000C_AQµ-æÇ_x000B_AúgÂ_x0016__x0013__x000C_A½ð²Û_x000D_A¦¸çÆÏÊ_x000C_Aáì©øí_x000F_AØ_x0001_Ú^oú_x000E_AW´G¡úâ_x000E_A_x0008_[êW¦_x000C_Aã÷ÿÊ_x000D_AÞÍl¬Ðµ_x0010_A#¨ßK¿_x000C_A_x000C_¢S_x000B_TÈ_x0010_Aµé=21_x000F_AV¥'Å:_x0010_AÜ÷BGp_x000E_A_x0001__x0002_E-Í/_x0010_A$wÓ¥_x000E_A_x0003_ ¿}_x000B_~_x000F_Aû_x0001_ÆÙ_x000F_Aíú5,_x000E_AÅîË±¼_x0010_AÔÆ.½ü^_x000E_A_x0018_5_x0008_ý(_x0010_AÇÂî_x0010_A"lRUE¢_x000C_A¨sË	Ï¯_x0010_AÓÙÛNº[_x0010_A}MC®Í_x000C_A_x0006_´/Ì_x000B_A_x000E_àT¥_x000E_A_x000F_ 0ê¿©_x0011_A¤__x0003_"#[_x000D_A_x0015_­y_x000F_éñ_x000D_Aç9_x0005_7_x000C_A&gt;ê_x0007_»_x000D_AÌ¸eèDb_x000D_ALÎ_x0007_,ýO_x000B_A¸2_x000D__x0011_`º_x000E_Aâ)L_x0015__x000F_A0_x000C_EÃ_x000E_Aü£Æ:ª_x000B_A_x0011_ð\~½_x000E_Amµ_%_x000F_AºÄ3Àë_x000B_A ±tP_x000C_Af]Úó|r_x000D_Aî'â_x0001__x0002_$¥_x000D_AHªKsÒ_x0002_A_x0005_µK_x0003__x000F_A)	Bý_x0004__x000E_A®Ë¸|_x000D_A9{;Û¦:_x000C_Aza_x0003_8&lt;¤_x000C_AÙ_x001D_FÙ)_x000F_Ap"4Èqð_x000E_AÛIp®_x000C_Au_x000B_Wpt_x000E_A òÆÆ_x000B_A_x0008_nà_x000B_n_x0010_AÙ»_x000B_M"__x0010_AÙ_x000D_J}W_x0011_A]ÙÊ2Y&amp;_x0010_ATJgËw_x000E_Aã"_x0019__x001F_da_x0010_AÓ_x0012__x0004_ßU_x0010_Aèv4¸e_x000B_A`dhè¾_x000B_A ü&amp;yB×_x000E_A_$9iÔu_x000E_Atóe_x000F_Avúcz´_x000D_Ai&amp;H_x000F_Ayú¿h_x000E_F_x0010_Af«²R~§_x000D_A_x000D_T¨+é_x000C_AÕÒ[(MJ_x000E_A¸¯ySæ_x000B_A½H{=_x000C_A</t>
  </si>
  <si>
    <t>383c865bf29040ef49fa4143e171c514_x0002__x0004_¯ÄHWl_x000E_A@¯Q}77_x000E_A¸å,._x0014__x0004_A£úæzÒ_x000E_AöZP+H_x000D_A_x0017_µð¤d_x0010_AÃx_x0016_7@Ú_x000F_A_x0006_ßs:x_x000D_Aç\níó_x000B_AàÂL)_x0017__x000C_A_x0008_ò~÷&amp;_x000D_A¢ÍÚá_x0015_í_x000D_AÎfôV_x0001__x0011_AjÆ=±9__x000B_A=úò¡_x000E_AÜ_x0014_Õ_x0019__x0017__x0010_AZ_ù6è6_x000F_A"°ngáY_x000F_A ÂÍw_x000B_Akíz}_x000E_Awkï»ä_x000D_A_x0015_©+_x001A_Ã¾_x000B_AGñyÊÙ¹_x000F_Aj·LU_x001C__x000D_AJ¶M¿!`_x000E_AP&lt;ÒKõ¿_x0004_AJÓ(²Éx_x000B_A]²	J2_x000C_A¬Â`_x0003_w_x000F_A%_x0005_n¯H_x000F_AªY¦l_x0011_A¦}Æû_x0001__x0002_ã¨_x000F_Av;&amp;¨_x000D_AÕãTd·¼_x000D_A-ôSm°½_x000D_A#¹oim¨_x000F_A~|Ú))N_x0011_A`Ä×&gt;ý_x0015__x000D_AÜXh_x000E_u«_x000D_Ad-+._x0015_¡_x000D_AÀ_x0008_XÇ_x000E_A¯1CW_x001D_o_x0010_Aª_x001D_1´	_x000F_AD!ããf_x000F_A×æð_x0013_t_x000C_Aç³0Þ©_x000D_A7_x0015_5é@&gt;_x0010_A_x0013_×å_x001A__x0010_A¶IÅ­_x000D_AÈ_x000B_0ôÒj_x000B_AãÇ_x0010_A,Êl!â_x000C_Aæ_x0012__x0014_;_x000C_A0ï2zAS_x000E_AÔLm_x000F__x000B__x0010_A«_x001E_ã_x0001__x000C_Aó_x001E_&amp;]_x000F_A×¶Õ_x001D_(_x0010_AòûÃ_x0003_X_x0014__x000D_AþÍ.@_x0010_A_x0008_±Õñ#_x000E_A4Ñ7©ì_x000B_AþLù	r:_x0010_A_x0001__x0003_£°&lt;_x0014_B;_x0011_A´«f&gt;_x000E_Ak-eÀ_x0016_à_x000D_A~_x0016_x¡T_x0018__x0010_A_x0010_i¸oÍ_x000F_AËyºFá©_x000C_A_x001C_ZÜ¢a_x000C_A¹'Ò_x000C_Yì_x000C_A_x0019_­§_x000F_\_x000C_A_x000D_Q_x0002_¶_x000E_A O«¸}»_x0010_A»XöqÓ:_x000F_AÏxÊ4 _x000E_A¿o#8_x0011__x0014__x0010_Aê~5Ð@_x000D_AhÛ­ÂÄ_x000C_A_as_x0017_¶\_x000E_A²B_x001C_fþ_x000C_A_x001E_t_x001A_«Ö_x0010_A@¨§_x0019_+e_x000D_AxôÎ425_x0010_Aé_®_x000B_A4R627_x000F_AM( Ü@_x0011_A\é¤¹_x000E_A'_x0006_þ_x000D_A}ð_x0001_°Ý._x000F_A×Ýõ)&lt;ý_x000C_AF_x0017_á¥D_x0010_AÓ~ØoÈ_x000B_AÕ_­_x000C_â_x0010_A¦gF_x0002__x0003_9_x000C_AuÞoú_x0016__x0006__x000D_A_x001F_±øÅ%î_x0010_AS_x0011__©±I_x0010_A·	`Í$V_x000D_Aãt;T¹_x000E_AâZªZÅ_x0010_AÀÜÿdÄ_x000E_A±_Çj_x000F_ARÑ®o¨_x000C_A%yÆhr_x000F_AÈ_x0019_¶a@_x0010_A_x000F_W_x001E_Ðlb_x000D_AÄr±s_x000F_AÊÇÐAõ_x000D_A®¤¨_x0011__x000D_AÂ!©À&gt;,_x0011_AÕ½ôoû_x000D_A[_x0007_wÏ ñ_x000C_AÆÓ8QL_x000C_A_x001C_³äÙæL_x000D_AÒ"_x0006_ëÔ@_x0010_AbkK°Õ?_x000D_A_x0006__x0006_&gt;_x001C_Oh_x000F_A(_Q_x0018_N_x000B_Aø_x000F_"._x000E_Añ}¡»Þ£_x000E_A»^Òá_x000E_A=WÏ_x0001_²_x000E_AZ=½épþ_x000C_Aß#¦_x000D_AA&amp;_x0016_©P_x000F_A_x0004__x0006_H9\_x0001__x0010_A¹-GðõÑ_x0010_A¸{ÖD¶&gt;_x000C_A­ýxp_x000B_Ä_x000D_A_x001C_\¼_x001D_ep_x000E_A9_x0019_.?¤¢_x000F_A_x0008_¯ìP/¢_x000C_AÔÈ¬M#_x000E__x000F_A¦_x000F_s%6_x0010_AÕò®¿G_x000C_A1?;U_x000E_A&gt;A]£_x000B_A^vRö_x0004__x000E_A¨_x000F_­ÚÆÊ_x000C_Aj&lt;ù_x000E_A_x000F_ÝË_x0003_J+_x000C_AÞ2v£$V_x000F_AyÍ^âº_x0010_A_x001E_LBð_x001D_-_x000E_Aa»_x001B__x000E_w_x0010_A_x0013_ÐÖÏü_x000E_A_x0010__x0001_¿vê_x000E_A­×_x0002__x001B__x001E__x000D_A~_x0011__x000C__x0005_H»_x000E_A^jÊ°§_x000F_A n_x000E_/þ&amp;_x000F_A={_x001B_.Dò_x000D_AÕzõµ_x0018_t_x000C_Aðä=:_x000F_D_x000D_Awù Ó_x000E_AuC{në­_x000C_A¤_x000C_¸V_x0001__x0002_¨_x000B_Aý_x0007_²­D9_x000E_A_x0017_¨-U+R_x000F_AñQ_x0017_»´_x000C_A¢yfÙ±_x000C_ARü²( _x000C_Añø©ÚH_x000E_AivÄ`Pª_x000C_Amw&gt;ÖiÞ_x000E_AÂ©îìoÚ_x0010_AwO_x0017_Â_|_x000B_AÂ(·ß´_x0013__x000E_Að²_x0014_ìË_x000E_AN¹_x000D_ÞÖ_x0010_A'yRÒ_x0004__x000C_A)Ï%·_x000C_AIäJ!_x0011_N_x000C_A;		f¤_x000D_AÐ/ÛnX¯_x000C_AqM°bÂ_x0001__x0010_Anøi_x0005_Ý_x0013__x000F_AüÃÉâ_x0010_A|Y'Ie_x000E_AÇÕ«ëàf_x000C_AvöP_x0003_çk_x000C_A_x0013_Ú¶_x0010_AÂºÒ_Îÿ_x0010_AõÇ&gt;1"_x000F_Aß+Ç_x0010_AÇÕ¯äPM_x000B_AÉ7qWÐ!_x0010_AÍé­4_x0011_A_x0001__x0002_ðNäEF_x000C_Aî~-H2_x0010_A¡ÿå[ñ_x0004__x0011_A|:~ï_x0016__x000C_A¬ý o_x000F_ASÇS¨¬%_x0010_A?é(_x001C___x000E_AáÅ~ÅI_x0002_AØ_x001D__x001E__x000B_G_x0010_AO$:J¢ú_x000B_Aj¡j uC_x000C_AVÃVÞ@_x000E_A3îk`0'_x000D_Aâ®Â¾_x000C_AÊ¾®_x000F_Anc3\Û_x0010_AoÃ _x0015_Ýç_x000D_Az_x0010_ï'_x0011_AâáòÆi	_x000E_AÆPl_x001C__x000E_AÕ_x0011_hx_x000D_A)«ë_x0016_î_x000E_A¾KUþ:¥_x000E_A´?B¡²~_x000F_A&lt;f[Ï¥_x0018__x0010_A¶6_x0003_×~A_x000F_A&lt;v_x001D_MÅw_x000F_A¸¸_x0004_]_x000E_AÝ_x0014_è¿_x000F_Ad5`_x0005_/_x000C_A_x0012_{å´_x0016__x001B__x0010_AÙ_x000D_¹_x0001__x0005_Ø_x000C_A·ñ¿z$_x000D_A]&gt;Æ³_x000F_A&gt;e=_x0002_&amp;_x0010_AS_x0012_[5_x000D_AÝàç)N_x000F_AÑ2}yç_x000F_A?ÿûúA_x000E_AÜÇ©_x0010_A¨.=]_x000C__x0010_AM _x0002_bû]_x000C_A+_x0015_[¯tÙ_x000C_Aè ^½_x000F_Ajù[_x0014_Ò_x000F_AëÚ_x0017__x0014__x0011_q_x000E_AÈõCcs_x000E_AñÙó_x0003_-é_x0005_A_x001E_q_x001B_I_x001E__x0010_AÀoÑ_x001E_T_x0010_Aà&lt;UÂç_x000F_AÿÄµÒa	_x000E_A¼ö¿"_x000D_AÃ`ê}q_x001A__x000E_AI_x001B_¢_x000C_AÚ6Û_x0004_Z_x000C_AÄ\×{|ô_x000E_AzÉÇX@_x000C_Ah©)Áþ_x000F_A_x0002_C·G&lt;_x0010_ABhéÌ¢_x000F_Aê_x0015__x000D_£_x0010_A8_x0014_Ñ]y3_x000D_A_x0007__x0008_HÏkK_x000E_A÷¨ãÑy_x001C__x000F_A_x0016_o¡/8­_x000E_AÔ{EX_x0012_'_x000E_Aj!_x0013_âY_x0011__x000C_A_x0017__x000F_áÿM_x000F_A¤YþÏÙ_x001E__x000F_A%¹"z_x000D_Aíºîþ_x000E__x0010_A²¹æXfx_x000B_A¸g_x001D__x0016_×_x000B_Aæ#]Rðã_x000B_Ao{J_x0003_ä_x000B_AÊ?¡&amp;_x0010_Aç	-_x0019__x0011_A_x0004__x001A_â_x0006_e_x000B_AäñøÓF_x000C_AË6[EØð_x000E_A»¶_x0007_¥b¶_x000C_A_x0001_6þ3L1_x000F_AB_x0019_"_x0006_cö_x000F_A¾ET&amp;-ó_x000F_Aß!Îz4_x000F_AÀ_x0018__x000B_ì®_x000C_AÜêgI³_x000E_AL.ïZ_x000B_A_x000F__x0012_¢i_x000C__x001A__x000F_AäQÖÆ¸_x000C_AL4VVå_x000B_A!_x0004_Ý_x0019__x0002__x000E_Aµ[Ïm·_x0005__x000E_A´å_x000F_._x0001__x0004_	t_x0010_An5oÀqó_x000F_A7=xTI_x000F_AÂ4¨á³/_x000F_A_x0003_+cÌH_x000C_AÒûn_x001C_)¾_x000D_AÔTÓ°­Q_x000C_Af$¨½_x0019_ò_x0010_AHMò×Õ_x0010_A_x000C__x0012_B©_x0004_¸_x0004_A®Âq³ÏW_x0011_A_x0014_Lx®¬Û_x000D_Ag8`§_x0005_¾_x000E_Aàâ_x0011_¹àP_x000E_A=_x0011_}¡&amp;_x000F_Aò¬¥çs_x000E__x0010_AÈìê_1_x000D_A~$Ñ[UÓ_x000C_Am7î&lt;Y_x000D_A_x001F_±\*_x001D_'_x000C_A'J_x0002_vÈº_x0010_AvñW,¨_x000E_AûQûI_x000B_¡_x000B_A_x001C_:%b¡-_x000F_A¼ü¤â_x000B_A%wM_x0010_A-&gt;Ú«jì_x000C_A¡E_x001A_Û#(_x000D_A.èÙ+/¼_x0010_Ai |×_x0004_A±uXC_x000C__x000D__x0010_AÊe«dT9_x000D_A_x0002__x0003_ÎÌ#Üþ_x001C__x000E_AíBt_x001E_Ä_x000F_A¨§_x0002__x0001_±_x000C_Aa¸_x0019_Ý¿C_x0010_A¤;_x0003__x000F_)_x000C_A´Ù¡WL¼_x0010_A_x0019_S@_x001D__x000F_A+¦_x0002_E«_x0015__x000F_AJ~ýR²_x000E_A)_x0004_ü1,P_x0010_AÞ_x0005_,º_x000F_Ax_x001D_T¼_x000B_A_x0004_$o_x0015_ÑÄ_x0010_A±ëÃ%õ_x0003_A:Y2/!_x000D_A _x0017_âeB_x000C_AUÃ­:_x0010_Aò\Ýô}_x000D_AmÔs"_x0011_Ajäù_x000D__x001D__x0017__x0010_A_x001B__x001C_¥F_x0010_A®_x001E_-NS_x0011__x000B_AÀhÐ_x0011_AÈ_x0008_­ÎCC_x000D_A;®æÝk_x000F_A_x0019_¶rSÄ_x0012__x0011_AS_x0003_wA`Ñ_x0010_AÞYÍN_x0016__x000F_A»Ò/_x0010__x001A_«_x0003_A)_x001D_a¶2+_x0010_AÉPN·±_x000C_AqûÙ_x0004__x0005__x000E_A´^CT¸Ä_x0010_A´)ao_x000E__x000D_A_x0012_[Èµ_x0016__x000C_Aç_x001D_5gAp_x000C_AÓß._x0002_¢{_x000D_A¼ ÅqÖ_x000E_AÔIãëó½_x000C_A³Ö^_x0006_Ø_x000C_A%ÈcÕ1k_x000F_A_^Xæ´_x0010_AJ_x001D_Órs¼_x0010_AZ½*¤Æs_x000E_A?Ùí_x000F_Ï¦_x000E_Aöá6Ì8©_x000B_AôÃw_x001D_ä_x000D_A3a_x000F_j_x0010_AõËðßG¤_x000E_A_x0014__x0001_N ^(_x000C_AôFæ |_x0010_A	'Å4 _x000E_A_x0019_i_x001B_ì_x0010_AF¶ù+}._x000C_AÐfHbs_x000C_A´Ý­fÑ_x001B__x0010_A_x0006_lùÑx_x000E_A85Î[_x0016__x001A__x000D_AðÛíÛ!_x000D_AI_x0003_2qÏÄ_x000E_Aç.%_x0004_þ=_x000B_Ai¿ºn"q_x0010_A|èZÖÜ_x000C_A_x0005__x0006_zó_x001F_ï Ù_x000D_A³²_x0015_¡_x000F_Ax_x0003__x0013_[SY_x0010_As/óIs_x0011_AsÚp_x0019_Ô_x000D_A;¸f ,_x000E_Aý'Ó_x001D_Ë_x000D_A_x001D_#q}_x0010_AËßäE¬&lt;_x000E_AÜÚ©£7_x0010_A$Í)_x000D_Aì|p\k¬_x000D_AãáVw¦_x001B__x000C_AOÂùJ~¹_x000E_A7´«í$æ_x000D_AU:5ñõD_x000E_AQ%SZ§^_x0010_ATíO,ª_x0010_AvÔ_x0002__x0001_z_x000F_AO3y__x0012__x000C_A_x0004__x0016__x000D_Þu_x0016__x000F_A_x001D_Äë®_x000F_A}é.ß¿-_x0010_A_x000C_í½_x0010_aK_x000D_AuèÉ&lt;Ç_x000D_Aö[ã_x0017_E_x001F__x000D_AfÝM_x0015__x0010_A_x0017__x0012_8¸o+_x0010_Adªæê_x000F_AiíÇ[_x000F_A_x001E_ïºMs_x000E_A_x001D_]6X_x0001__x0003_Q©_x000E_A×£ì6Ò_x000D_As_x000F_±|_x0010_AÓÑ_x0003__x0016_e_x000F_A£s_x0017_õ%_x000E_A$ßÍÅÿ_x000C_A§m_x0017_M_x0013__x000D_AcÌ¼Ã_x001E__x000B_A;6aà´#_x0010_Al_x0001__x0002_A2P_x000E_A_x0016_àiyç_x0010_A½_x000E_3÷cI_x000C_AG_x0003_z_x000D_{ß_x000D_A¶ª{v_x000D_AË½_x0012_6Hâ_x000D_Aà,_x0013_Zýä_x000D_AÝ_x001C_6eÁ!_x0011_A_x000C_m;÷_x0003_AÊ4_x0018_ÛB«_x000F_Aòs¥V±_x0010_A¤âþU89_x000C_Aïlo#î_x0010_A±	_x001C_&gt;_x001D__x001C__x000B_AÓAÈÏ»£_x000F_AÒ¿_x0004_©~_x000C_AQâa`_x0018_¶_x000B_A'_x0018_ãCô_x000F_A3wù_x001B__x000D_A~1]/ÜØ_x000C_A	DFo_x0003__x0010_A_x000D_'/daï_x000D_AzÌ\EÖÑ_x000D_A_x0001__x0004_bÑ3¸_x000F_AaÐk`H_x0010_A¼É_x000F_÷á¨_x000E_Aû&amp;À)_x0010_AoÜ"¸6U_x000D_A_x0005_ ø)´«_x0010_A¼¢h]§s_x000D_AÄÍù%ÙÀ_x000D_Aí=Ú_x0019_J_x0010_Aÿ)-](_x000E_A_x000B_[EoÊ_x0010_A©Ù~4+#_x000F_AÊuÎ_x000B__x0011_A$2=ÎËµ_x0010_AKA»'R_x000C_AÎz_x0002_¥­_x000B_A_x001D_¡ò_x0003__x000F_V_x0010_Ad¢z_x000D__x0015__x000E_AÂ¦`tpÏ_x000D_AçlòïV"_x000C_A^2þAs_x0010_AFæF9_x000F_AHÑ¶Â_x0018__x000F_A9ÓÐ{w8_x000E_AïÒ^âÿ*_x000F_A¹crQá_x0018__x000E_AÚ)D¥_x000F_A_x000F_þdÆùÆ_x000E_AÌ_x0005_û|_x0010_A_x001C__x0005_çÈ_x0005_7_x000F_A,KëÚ_x0007__x000D_A¿Ü i_x0003__x0005_*_x0002__x0010_ANÝ×_x0001__x0010_AÆ`?_x0019_Ì_x000D_A&gt;&amp;n"M_x000D_A0_x001E__x000C_Ôÿl_x000E_Af_x0017_à¡ðg_x000E_A'^î_x0016__x000B__x0010_Ao×}_x0011_AÿZÊ_x0010_Auî*­¡_x000C_Aã Þ&lt;ø_x000F_A_x0013_ÎãÛ_x0012__x001D__x000E_AáV_x0005__;_x000B_A!&amp;_x000D_Ë%Ö_x000C_AlãXao_x000B_A(YÌ_x000F_A_x0017__x0004_K©_x000C_A Æ&gt;^_x000E_A´@º_§f_x000E_A¾7vüKw_x000B_Aõ"ö£S¤_x000F_At_x000F_êÌ_x000F_A+_x0006_è;=_x000C_AKBÒ|Q_x0010_A¶"!_x001A_\_x0010_Aº¿¢ªÈ_x0010_A$îÀz_x0010_AVíiþ6V_x0011_A}£±hq_x000F_AÐ'Y_x001F_S_x0010_AÂ_x000E_!tk_x0005_Aÿ¥_x0003_xâ­_x000F_A_x0001__x0005_ZW7¶I°_x000E_AûMµ7ý_x000E_Aª_x0002_=_x0006__x0010_A ²Ë_x000F_AÓö³¸§_x000C_AÑú_x0018_í_x0010_A9³Kåé_x0010_AÌæm_x0017_ò_x000B_A_x001F_A_x0005_VW_x0010_A=ÈÊ$`_x000C_A¦§{Ð_x0003_Õ_x000F_A(Í_x0002_^d]_x000C_A3O¬Ì½_x000C_Aåv¤Ø±_x000C_A|_x0005_aªt_x000C_Al[¦ZÛ_x000B_A?äý__x0004__x000E_AUôbÕ_x000F_AÏw÷«þ_x0013__x000C_A:fÕ¹/_x000E_A_71¤@_x000F_A)VÚTöS_x000E_A&gt;_x001D_ÀXB_x0005__x000E_Al_x0004_O_x001A__x000D_A7cRÒú_x0010_Amü_x0001_ _x000F_AÔ3Ô_x000C_A0âSe;ù_x000E_A´%_x0004_N_x000E_A×á¬Õt_x000F_A½g°Ñ9_x0011__x0011_AHÜ _x0017__x0003__x0004_f§_x000E_A'y_x001A_õõ_x000D_A&gt;T&lt;ï"_x0003__x000F_AÓQû_x001A_~_x0011_A&amp;Ð&lt;^~_x000B_AÊI'_x000E_T*_x000F_Aøü*t_x0010_A	9Uc_x0010_A,Á(×_x000F_AþÙdÀG_x0005__x000D_Av2`VÜh_x000F_A_x0010__x001B_Ûæ¡_x0010_A:Gô¥ò¨_x000C_A5o~__x000C__x0010_A#Ã­È¿_x000B_A&lt;[°þ¿_x000E_Ay_x001E__x0017_ªó&gt;_x0010_A«âéAãé_x000C_Aì¿_x0007_°ó_x000E_AHfUÝ_x000D_A¾ O_x0011_«+_x000D_Ao9¥_x000D_A_x0010_u_x0018__x0016_c'_x000F_A_x001D_ÆØZã_x0001__x0010_A_x0018_Â]¯U_x000D_A©ß_x000F_«3_x000F_AK_x0012_³_x0015_t_x000F_A²Fé_x0002_vò_x000F_A?QÈ'_x0017__x000F_A¤{R[±_x0017__x000F_A\ÖðÛ_x000F_«_x000B_AÀEWú_x000E_A_x0001__x0003__x0018_î!_x0008_=_x000D_AºÒÅSQ_x000D_A_x001F_|_x0016_à_x000F_AiÄ¼×p_x0010_AÖ)|cßÔ_x000C_AÃ¸6_x0013__x000E_AÉw\_x001A_çµ_x0010_A_x0016_³*{ß(_x000D_A¬lfväh_x000B_A]Å¥ù_x000D_AKúBÙ·_x000D_A!v_x000B_Aû+_x000E_ACÂà{_x000E_A_x001E_ÒÊ&lt;9s_x000D_Ab¨E¸ç_x000F_A°catcÚ_x000C_A«¨£1è_x000D_Avg8_x0002_÷_x0003_A»&gt;ýü¨Ì_x000D_A«"éÎ²Õ_x000D_AÃ¶5LÎ,_x000B_AmÔ²rn_x0019__x000B_A®só\_x000E_A®¯Ù!_x001A__x0010_A%R¦C_x0010_A_x0012_,¬æ_x000F_Ah_x001C_¬/5_x0010_A]"Ü7Î_x0010_AíàpóR_x0010_A_x0019_&lt;_x0017_._x0010_AV¾_x0001__x0010_AÚxB_x0003__x0004_²_x0010_A(×Si_x0002__x0010_A¾n_x001E_T¶_x000C_A£¦Ûè&amp;_x000F_AÙ_x0011_ÝÎ_x0008_;_x000C_Agafóá_x000F_AêøjÇ®Y_x0010_AâùSl_Å_x0010_A=_x0017_Î_x0005_F_x000C_A«ä_x0016_ä²_x000F_A_x0014_©h_x001F__x000F_Aº¼ÎH_x000F_AñYû~_x000C_Aß²àJdô_x000C_Aízä·2Á_x000F_A_x0019_Je_x001B_ß_x000D_A6Ùî_x0019__x000F_AqBîoéì_x0010_A}¥mÝ÷_x0001__x000B_A_x0017__x000E_7Vº_x000C_AXÚaVËÎ_x000E_Ak_x0015_õ_x001A_Õ_x000D_A_x0011_àJ'_x0010_A#Q1ù}Á_x000D_Ac¶Æ¿_x0010_AªÒëGy_x000F_A s¸Ìb_x000F_A$và{_x000F_Ak:Vx_x001D__x001B__x000F_AgïmxQ³_x0010_Aªþ_­"_x000C_AQ÷·Õ¢_x000E_A_x0004__x0006_¨c_x0004_NZú_x0006_AÁ¹î48Ô_x000E_A&gt;Õ£?çä_x000D_Aì&amp;¬¢Þ§_x000D_AZbÏÛU³_x0010_A²e_x0015_J _x0011_A¬_x0001_NöÁ5_x000D_A¶²Ë%©S_x000C_Aazðéî_x000D_A_x0013_G|§³©_x000D_A|8x»H_x000F_AýAí9¸_x0012__x000E_Aê·ìÙÔy_x000F_Aª#Ê,9_x000D_A_x0006_\ `úu_x000D_A«NF_x0018__x0008_ö_x000B_A_x001E_8´)_x000D_A£z;_x000F_ACoÿg}=_x000E_AN¹k_x0018_´_x000C_Aj0»èf¼_x000C_Ae¦¶à_x000B_A_x0003_fá!(¦_x000C_A_x0018_`ÇÅµð_x000C_A41:Ô_x001B_J_x000E_AECÃk_x000E_AxÒowUÒ_x000C_AWèÉ_x001A_k2_x0010_Aýå0_x0005_ïÍ_x000C_A8_x0002_]U¤_x000D_AÃGéñ_x000C_AôÁ_x0001__x0003_ñ_x000E_A´Xe#_x001F__x000C_A_x0019_©ôE	_x000D_Az_x0004_;®\_x0011_A_x001B_&lt;9Úª_x000D_A®ï_x001D_ÍÜ_x000E_AP³/µ=,_x0010_A_x001B_@_x0011_w_x0010_A%Í¦rùC_x000F_Ag(®þ:»_x000D_AÎÐ&gt;	ó¬_x000B_A$3«ÖÛ&amp;_x000C_A×R¾í_x000F_A_x0002_N°e«_x000B_Aò¾_x0014_;0Î_x000D_AËfõ_x0010_©_x000F_Aêì4´2_x0010_AXi8ìu_x000D_A_x0007__x0019_._x000D_A_x0003_µã®ÙÐ_x000F_Aw)§9«ú_x000C_A*m_x001C_i«ý_x0010_A-v¨l_x000F_T_x000F_Aãp!_x0010_Ag_x000E_XEi_x000B_A½JxþPÁ_x000F_AÂO §3_x0010_A_x001D_òU~9Õ_x000F_AæK6üÄ_x000D_AË_x000B_¹a4_x000D_A9²+A_x0004__x0010_Aj$Î¹×_x001C__x000E_A_x0002__x0006_h7ê­²_x000D_AKÐúNÊ_x000C_A£hÀ_x0016_*Ó_x0010_A!.h"¨ë_x000C_AÏ_x0001_#(_x0006__x000B_AýäÒF_x000F_AOp¹ù_x000D_A7xò	R_x0010_AÐ_x001D_îõ#_x0016__x000D_AùºQ_x0018_`Y_x000D_Ai¬¹¯÷_x000D_A§ÐÀc_x0003__x0010_A÷ÌÂØô)_x0006_AÁ$ÈÂ¼Ø_x000E_A_x0004_jÆhÍ_x000D_AÙ½ü-_x0006__x0010_A¬!_x0014_·T_x001E__x000D_AD©¶_x000D_A!;_x000B_®Ûò_x000C_A_x0010_~¤ç9{_x000B_A_x0017_Å__x0002__x000D_A¿A¹ÀO÷_x000F_ATÊ³!V_x000B_Aõ9É3_x0002__x001A__x000E_A_x0005_c®F_x000C_AüP_x000F_Dî_x000E_AcW_x0005__x0010_AG.¨÷oY_x000F_A*öÜ_x0012_ã_x000D_ANmx%­A_x0010_ApÍÿ/d²_x000E_AU÷F_x001E__x0003__x0007_p?_x000C_A1Wlm_¹_x000B_A_x0012__x0004_I_x0019_§¶_x000F_A»©½	Yª_x0010_A#ÓyÛ_x000F_A_x001B__x0019_Ø!ì__x000F_ADQLH_x000B_AMhh#_x000F_Ah0_x0006_	)_x000F_Ah.ÿïÔ_x000E_A_x000D__x0015_Yºó_x0010_Ag]_x0019_¦_x0010_Aßº_x0002_·È_x000C_A_x0003_µóº)_x0010_A°°ôõS_x000D_A_x0016_À_x0003_Ã` _x000B_AL°éc#_x0010_AöÉù_x000B_A&lt;_x0007_Ä]_x0010_A.^mQ_x0010_A=ììå_x000B__x000E_AÓÞ_x0005__x0003_m2_x0010_AäH:_x000D_Ai@ù_x0010_A±ýw_x0010_AØèM_x0001_}â_x0010_A¬_x0018__x001B__x0004_ _x000E_A-ÅæðJ_x000C__x0011_AUö7ý__x000E_A(¬ëMªÐ_x000C_An_x0018_pk/_x000F_At©ÌH_x000E__x000D_A_x0001__x0002_æ]÷+ä_x000C_A×I_x001D_ó¿î_x000E_AfË e¿x_x000F_A?Ì=eAï_x000D_AGÔ_x0015_Ãì_x000F_AÕ"01_x0007__x000E_Az¤[¦´_x000C_Ab4î¾_x0003__x0011_A	7+_x000E_¥_x001C__x000C_Aå2£(e8_x0010_Aªc_x000F__x0010_A&amp;_x001C_]h_x0010_A_x000D__x0014_Åæ½¡_x000E_Aÿ_x000D_7_x0017_ö'_x0011_AºXJ_x000F_Aò"J¯,¦_x000B_Aþ_x000F_9ñ_x000C_A_x001D_uøå_x000D_A_x000D__x001E_4Ñh_x0010_A7¥åúØì_x000B_AÉâÔëpë_x000D_A &amp;t_x0002_wÃ_x000E_Ab_x0002__x0006_ºx_x000D_AßlÐéöd_x0010_Ad_x0013_d_x000D_µ_x000E__x000F_Aº&lt;`_x001F__x0010_¬_x000D_Ar_x001D_®ä\Í_x0010_Aæ_x0006_44*_x000D_A_x000D_oõ0Ëp_x000F_A_x0003_"Y%7ß_x000E_A«¥y_x000C_AÇtW_x0007__x0004__x0005__x001C_u_x000E_AïßkÜ*Ü_x000F_A_x0011_¸_x0005__x0010_A_x0015__x0018_5ÆK¶_x000D_AíA_x0006__x0001_¨_x000B_A«IzY__x0011_AÑ@ò^çx_x000C_A«å Þ=_x0010_A6N]_x0002_8_x000F_A¹MÀq/_x0004__x000B_AW^¬_x000C__x000D_A]ñà¶_x0010__x000E_Ab+°ªr_x0017__x000F_A_x0013_.iðð7_x000C_AË+Dü_x000C_Añ_x0004_{@_x0010_AgYÕ]h_x0003__x000B_A¬ú« *È_x000E_AùráÉ_x000F_AY¬6kÃ&lt;_x000C_AFFõ_x000D_A¦&lt;©°È_x000C_AB_x0010_YÏø_x000D_Arò»¶_x000B__x000F__x0011_A.Ý_x0012__x0017_-á_x000D_A¢I¢mR_x000F_AímHo66_x0010_AÀª_x0010_Ú_x000C_A_x001D_©á¹B*_x0011_A_x0001_.5_x001A_ÿ_x000F_AE´D&gt;7_x000D_AvÙ	ö_x000E_A_x0003__x0005_þ'[#I_x000F_A_x0013_ÂDJ_x0010_AItºAåD_x000D_A ß_x0014_rbî_x000B_A|4_x000B_ú#¶_x000F_AÌe¦_x0011__x001E__x0010_A_x0004_A¤33-_x000E_Aî!uîb_x000C_AÝ2ÊÐ¡_x0010_A÷q`Çßì_x000F_Aa´eïoõ_x000F_A_x0019_o_x001D_x_x0003__x000D_AÍ~ÖDß)_x0010_A_x0002_YÜÂ_x000F_AÀ;©Åé_x000B_Aÿr_x000C_Å_x000B_Aþr_x0014_7Þ[_x000B_ArÝ1_x0002__x0013__x0010_A£8!Dx_x000D_Ad6»¢'_x000C_A_x0001_ñ]ý£_x000C_Aë_x0014_î_x000F_SØ_x000C_A&lt;(yÙb_x000E_A*ÍH¼_x000B_AÕ±ËÛLE_x0011_As_x001A_rñ;_x0011_A=Ó!L@_x0011_AË§º{àf_x000C_AÜ¨Ôi_x000E_AÜ7ôT°_x000D_A2ðÙ_x0015__x0010_5_x0010_AÑì_x000B__x0001__x0003_Óï_x000C_AC_x0005_$_x0012_à7_x000C_AB1nd°_x000D_AZó¾®M_x0010_A_x0005__x0004_ääL_x000F_AÕè&lt;s _x0010_Aä_x0006_Xª¢¯_x000C_A_x0015_[¶zä»_x0010_AA_x000B_Qå_x000D_AsðÇ_x000E__x000F_AñÃeëðà_x000F_AÅ7Ç_x0019__x000D_AA¡Tgiå_x000D_Aò_x0016_K_x000C__x000F_A_x0015_°F_x0001__x0015__x0015__x0011_A~rü«P5_x000E_Aqé-«\P_x000D_AöV­%Î._x000F_A_x0011_hxää"_x0011_A¯R_x0018_k*_x0010_AV_x000F_¶dõV_x000E_AÆ%\k_x0011_Azk5p_x000C_A5ÜZ¼î¤_x000D_Az·_x0017_¾_x0007__x000F_AÕ$å_x000E_A_x0019_ií¾jô_x000D_AôöPPÐ_x000C_AGT_x000E_ _x000B_ARã)3©c_x0010_Aò²Ø_x0006__x0002_¸_x0010_AG&amp;:Ù_x0004_ë_x000F_A_x0001__x0002_8|ãÌA~_x000C_AyúDñ_x0008__x000C_A@ý9_x0017_]_x000C_Avfå'_x0010_Aih×NÍ_x000F_Aág_x0017_¹_x000E_A¾_x000C_©|:y_x000F_A6ciJ0Ê_x0010_AÙß¿À«_x0011_A¬­xt_x000F__x000D_AÝhí\_x0012_Y_x000B_AìU_x0006_pN__x000D_Aß_x0005_×acà_x000C_AESæ'cû_x000C_Ay&lt;_x0019_M_x0011__x000D_AâkÐ_x0008_r__x000F_A_x000D__x0017_¿*¨9_x000C_Ae_\3F_x0011_ALóç_x0001__x0010_Aîl$ócwò@=gºÎTaï@D+³Í_x0003_+ó@/Wµ¢ï@Üº_x000E_m_x0014_õ@_x0005_Í¤âLñ@b_x0002_h¯ò@V_x0017_®çìpô@'_x0005_'¬ïúò@_x0013_RxUA¸õ@&amp;ÛHìNò@ _x0001_C²Ôñ@,_x0008_Ü_x0001__x0003_¦ö@7§ÿWó@·u0å±ö@Å¢$ó@c(ò@o$S|_x0019_ôñ@¶þ´÷§ï@¾7_x0018_|¼jô@ ³SóïÏò@ÊÏ_x001E_z:`ô@Ê«_ö_x0003_éó@ýjØO_x0006_mñ@_x000D_ô_x001F__x0016_ñ@ê7_x0006_dõ~ô@Ì_x001A_§üÊ¼ð@x_x000C_Fsö@êxSSÒ_x001A_ò@©×9ô@_x0016_&amp;_x0016_ñóKô@_x0016_]_x0002__x001B_§ñ@¿³_x001C_0QÖñ@r¶_x0008_8OÜô@ÇØvõ_x0012_ñ@^'÷_x001C_Òö@³9ðe_x0006_¾õ@#8é­Yõ@ÅÏèÌîñ@_x001F_ùÜ@&amp;õ@Þ~}_x0014_õñ@_x001C__x0001__x0018_Í_x000F_kó@Ì¢yñ8&gt;ò@_x0018__x0017_y¶Tõ@_x0003__x0007_ÙÄ·IÅJï@´àü½4õ@Dë_x000B_'_x0012_¼ò@_"¼_x000B_½Võ@¡Åi_x001D_có@õ­K)´ò@Rv9_x001C_ÕÌö@j¦_x0006_óþð@ßÄÕ_x0017_ð@w¶@ùó@fD=Dó÷@W}_x001A_A,ñ@Ëª6»«_x0008_ó@é#ÏÞõ@;/Y_x0001__x001E_ô@_x0004_ß÷cCõ@Ôb«ÃH_x0012_ó@#·¢MÅÇõ@øV_x000C__x001E__x0002_ò@_x0005_Ë5´ñ@8«_x0018_ªÀö@)(_x0007_]ñ@Kv,_x0018_èñ@¿Fµ_x001A_~©ó@ËøÕFrð@HVúò@K!-}%ò@"Aeµ#Vð@ßkË;Õ«ò@:fèÇîLò@ª¥+Oßï@¿FË©_x0003__x0005_Öò@@Q_x001B_ ¬ò@®_x0006_øíð@C¿³±ð@fÕûº'ò@µ"¢½´Îò@Çb_x0007_®&lt;_x0013_ó@LºâXïñ@õa`jqëð@'Ö¡_x0006_2Rñ@Î)Ú üÃñ@_x0004_o_x001D__ñ@2ps-Ëñ@çe_x0007_Ü_x0016_xó@L´xñ@c®½Üñ@Ìb_x0006_{#ó@:_x001B_{¡ó@èãìmmð@Ûs"{ÅÙñ@6/_x0001_3qö@iP×8§)ô@D½óNQëõ@__x001B_|y*Üð@ø`|°çõ@_x0017__x0018_Mêgð@u]µtXò@äÜÙ_x0008_ó@ø/ÎY_x001D_ð@®ga_x001D_ßö@ìbKM¿ô@íf_x0002_Yêoñ@_x0001__x0003_WíT1_x0019_°ñ@ÀkëòPñ@1[¸_x001C_!ñ@ª¯^S_x000D__x0001_ñ@O«_x0011__x0017_Òñ@_x0005_ÖDÙ_x0007_µò@_x0019_p»&lt;öîõ@î_x001A_½wyÉô@Ý8¦ÖÓð@àÂ_x0002_z»Rô@Yúàãôñ@èõï_x001A__x001E_¾ò@ê_x001A_d½:tô@Ùþ)"Çpñ@Z_x001C_öz2Êó@_x0018_EMk_x0016_Uó@/ûW·_x0019__x0007_ö@yÒ­±Áõ@2¿c_x001F_Ågó@f9.L_x001E_ð@÷íe_x001B_ùªñ@3LÆãyÝó@Çõ¬4)¼ó@ã;²µjò@ðC2lÒõ@½:Ïìêó@@f@¶Ôcò@zßÃèÃÃò@»_x0011_h/_x0001_1õ@H*KÚîô@¨+lñ@éË¼+_x0001__x0003_Lªð@-ç_x001D_*Þæð@+2ðÆÔñ@Ãø¾Û_x0003_ó@Af_x0019_ëò@Né_x001A_òl]ó@íVnr@W÷@|ë×·î¬ñ@~òû_x0006_	¯ð@:_x0002_½¬Yñ@k|Ï_x001A__x0018_ó@jA2_x001F_;õ@¦_x0012_Ð«õ@Ã_x0019_	Z:èð@Xë¨g_x0004_ô@îe_x0012_­*&gt;õ@¬óÉÄ.|÷@ã²½ðñ@_x0016_mIµÄò@ók*¨àó@&amp;¾^i(¼ñ@l[ìCó@â¯Ðqýò@ð_x0006_Hiö@_x001C_Q{Ä%õ@t?k¾ñ@û§X_x000B_Cö@Î¥_x0007__x000C_@yð@_x0019__x0003_Ùitô@_v«_x001B_8_x0007_ó@ÅS6~	¡ð@í_x0015__"Âð@_x0003__x0004_ï4:Fó@q_x000E_	ß9õ@dÚF_x0016_1Àð@_x001F_s°TÖeò@_x000B_7Ø_x001C__x0017_×ñ@U)_x0013_ã¢ó@3?ÞnXï@'@Ðò@®ãb_x0015_ù_x001B_ó@!`Y%zð@¤ß)kZõ@ì,ZÊGò@_x000D_R«³Â_x000B_ô@ðQau_x0002_ñ@ó±}_x0017_ò@ª¢%/ô@l»°§Róò@E¹°B_x001E_õ@¦Fñ,ò@ñ_x0001_°jÅÊô@I)»åäiô@Í_x0013__x001E_â_x0014_ð@_x0018_¦&amp;fñ@üÕZ_x0018_íó@ºÏ!pQµò@aHrqdñ@2$_x0019_éñ@Nùý_x0016__Yô@_x000D_¬ Ï¬ó@4_x000D_æÖó@¶G/©è_x0014_ð@Ú_x0010_ÞÄ_x0001__x0002_Ý7ö@_x0004__x0018_^zñ@v_x0011_Êõ@ú_x0010_µ5{rö@qÆ¦Y1;ó@_x0011__x0015_år·ð@@ÑÓ¤ï@¯8vãï@í%&lt;&lt;bñ@dÞ_x0019_éñ@ÒF÷1åöñ@è;âüppó@ìb²NÒTõ@­¨Ä£_x001C_Ùò@$K[±:ñ@õ7$¨û´ð@¼sÁ¿_x001A_gñ@_x0010_ &gt;Ñ»Jó@èËHËÿò@þ­_x001F_(ó@ÄÉØê_x001C_:÷@*J}ÿÊ­ò@_x0002_´èßäñ@¿I¥7ò@0{N_x001F_õ@ÚãëCò@§Þ@ô@sp_x001B_a&gt;ñ@l}àÙõ@èÛ»\_x001B_óó@E_x000C_·¨ºGñ@v_x0017__x000B__x0011__x0013_ö@_x0001__x0002_¤ÆK_x000C_Ãò@¯_x001B_¥ÄÃ)ó@\&amp; ò@)8É9Jlò@¤_x001C_p5Êò@ö1.÷_x000F_êï@?´ô@2ââOÚó@_x0006_ÁèÈð@/_x0019_ÀµEó@+C{Ñò@Y5ùÈ^ñ@P¼ë_x0005_ð@ÁT$ûò@H_x000C_çµzuô@Û_x0015_6ó@P(Dð8ö@&amp;Gs'¿»ñ@Û;¯_x000B_í}õ@Í_x0012_[°È_x000E_ô@_x0012_ÿ´_Éó@^Y;ùzçö@8»c_¹Õó@_x0015_ÏÃ¯_x0015_ô@øþËß÷ô@_x0012_­_x0010_Å¯dô@ò#Õ¹ëò@_x001F_3åè÷@_x001E_ÇîXò@_x0008__x000F__x0006_Æ(ò@ñi_x0005_bxSð@1&amp;j4_x0001__x0003_É0ó@ZH½V$Ôò@ôn;_x0007_úò@§ôü©µï@vHô¢kõ@_x001E_¼7}ò@ð"è¤×ò@ÂS6½¦Îð@`_x0006_þ¹qô@lf&lt;W(bò@º_x0002_PÉÁÙð@zI¬'ò@Avh_x001F_îð@	Ù_x0017_¾Aò@»(_x000C_PÓññ@èË_x0006_ Jöñ@¾ðÙ_x0018__x000D_®ñ@oäCðñ@Í°c^ò@)U¿_x0001__x0014_$ñ@O@Ó=ð@ÿa¥$_x0016_lô@IÃÅUºëð@qcªX/ð@_x001A_[»_x0006_ó@Ú¼Kb%_x0001_ò@[=DÚNò@P¹:Xäâò@_x0018_yúe_x001F_ö@_x0010_ÂßA{Äñ@_x001E_%Ý_x0015_¸_x0015_ô@L&lt; ýïÒô@_x0005__x0007_lû|Ùô@pcÁS8õ@ÄêqÅn¤ò@oÖõtDçò@4©)(_x0004_ùó@Íõæò$ô@!/c¸§ò@üóìê®ñ@ôo¾+Ùô@XµÅ3ôö@Øö_x000F_§Y¿ð@U¿£ùô@ÇTkÀ3åô@j^ñà_x001B_ó@w_x0003__x0001_À]ñ@ØU#%Æó@øÂÿÇò@6£kw5¼ð@_x0010_&amp;Å&gt;_ð@_x0006_']³9fñ@n¡¾`_x0013_áò@¤Øè¥²ö@;ä4ÝÈ]ð@_x0002_Ü&lt;õ~ò@¬ª_x0015_ôï@#°_x0005_uÝ~ñ@v¢&gt;/]üõ@P°Àó@_x0003_.güñ@dàõ.UAñ@\¿·Éð@ï_x0013_[ _x0001__x0002_ôñ@:ýiÔÓ¢ò@ÜvØ§§/ñ@.Q'_x001B_¦õ@j&amp;Òãô@OÏ_x0015_Ø4¾ð@_x0006_§OV¨Gô@_x0016_ýè_x0019_ñ@_x0004_`±³ó«ó@³ÕÎ_x0019__x0019_ò@æ_x0018_5Zñ@rx2¡ñ@ºÊÈ^oõ@_x0018__x0005__x001B_í4çó@U¬ý_x0012_&gt;ô@àcùÀnîô@ò¯i_5ñ@¸Ðãç4ò@Ö_x000E_ïá&gt;_x0006_ñ@ÐL_x0011_íð@GÜú¾oô@s¼-6Ù*ò@Äì_x0004_iæëô@½­(³_x0018_ó@LSúÁj÷@1ºBÇíþõ@~û·=Äö@©Çô_x000B_ñ@{gÐà»vò@ÂE_x0005_:«Kò@KÆ"-Ió@_x0003_Èøß_x001C_h÷@_x0002__x0003_KGàÎ©lò@QÃí¡¤*õ@&lt;_x000B__x0008_lJò@àÅRó@K _x0008_ß]õð@,{&amp;ÛçDö@¤AIÉñ@Oz`WZ_x0012_ô@G~c¨Mó@oaÅY~üñ@Ñd2åÔ]ò@Â_x000E_ò_x001C_dò@ÌV%ÃL{ð@ö«Åó@¾¶Í(ÍÚð@ù» RÏð@Ê _x000E_J´ò@D±Õ_x000D__x0012_¢ô@u_x0019_º_x0014_Eò@¸_x0002_ò,_x0015_eõ@gÐ%àbmò@Ç÷z¿ï@ÀÖKEcÝö@õüËÁÜõ@ëx\´õ@à(_x0001__x001F_ð@î_x0012_7\»ö@$wVf·9ó@/@LQ£ñ@)_x0008_añ@¿%_x000E_i¢ñ@C_x0012_¿]_x0002__x0003_ù_x000C_õ@SÞ2_x000D_ìò@_~O¯_x000C_ó@Ft¬è_x001E_jð@:ï´4_x0001_õ@.Ö_x001B_t	ìó@TìuªGßñ@ a¡ï÷@þç_x0005_Áu_x0001_ö@_x0005_bG_x0008_×ð@Ô´s?Þ_x0019_ó@³eB&lt; ð@×îA-ô	ó@v¾õ 96ô@_x000E_Ù°_x0001_Øò@E_x001E_¨Jbö@±£_x000E_ÁÂö@oÊÀ¿-õ@Ò\U_x0005_ÛKð@ÊO·dò@_x0014__x000B_¨Dåó@xî'!Ëåð@ÞV_x0006_Åó@_x0018_»gíRó@]x0	µ=ñ@_x000F__x0017_©»m¯ï@¨¹ßÇô@Ë_x0018_¡ûÅZó@_x001E__x0012_¹ø°õ@@Á_x0016_m_x0014_Pò@««ýõ@(µ§mHð@_x0001__x0006__x000F_·òOó@_x001E_Î©¤ð@[_x001A__x000B_d7ñ@&amp;*/_x000F_÷@,ïÏ;dó@æ	æí4ò@³kj¾rñ@E:ý_x0005_°ð@ñc%À¦mò@BÂ_x0019_7ô@	º6°úñó@Z«`xò@zD´N÷õ@È[Yç_õ@J._x000D__x0011_wñô@ÊÀ?Þ:íò@¸m_x001F_q&gt;Uï@oI_x000C_«_x0005_Åõ@µO»þtDó@_x0004_þ&amp;_x0012_âeó@_x000C__x0002_rwvõ@èÃ;/$ð@8(_x001A_CÉò@&amp;_x0001_I_x001B_å_x0004_ó@[HH_x0003_ð@_x0001_hà_x000B_8Xð@_x0016_û[$c&gt;ô@¡ô5·rô@ó©öÏ_x0005_&gt;ò@.Z9°¤ó@¥êñ­Y_x000B_ñ@å_x0002_!ä_x0001__x0003_yö@t7³_x000D__x000B_÷@*©ô_x0015_;-ó@¶#±¼£ó@xtPÑò@Njân_x000F_æñ@ý_x0006_³72Éõ@H ÍÃð@_x0018_kÚ _x000D_¡ò@_x000C_½÷ýö@_x0019_]ý"Ë%ó@Gd+'9ð@»¡á_x0003_Dò@_x0007_=6O_ö@_x000E_§´æÄeô@D¸¥°_x0010_hñ@"RG¶výô@ñ_x0013_ê_x000F_Íð@HîÏ\jö@£e_x0017_¹Ôuñ@º3ÇÜàò@Û$÷Aô@n¨¾x;uö@ówyxaËñ@KÏêmò@¸aeC¡qð@[?Eüò@½Âówq÷@(_x0007_V_x0017_Óñ@pk±³öó@ãD"»Ô_x0002_õ@Û±êB¤òð@_x0002__x0007_íbõ_x0006_zò@õ_x001B__x001B__x0003_±ò@Û_x0005_é]ó@_x0005_d_x0017_,v¦ð@ý´T_x0003_ª_x000D_õ@6U~Õxûó@_x0002_x_x0006_ëÏ¤ô@LeÛÁö@_x0001_,Å,üð@E¾@_x0019_PÎò@æk_x0007_0ø@¬kÄÐõ@\.ãï«fó@[_Dï#|ö@³_x001B_¦¼§tõ@)».èÊó@Ì;^£·æñ@K&lt;{±|ð@xÜje­mö@üø"Ëò@_x0005_£¶£0ò@ÆÿûPø@Ö|-Èä&gt;ò@Oh¾¹}íñ@B_x0006_d*±ò@_x000B_ñF#®ø@&gt;EÝ	[_x001D_ù@Ad·4­_x001D_ò@O_x0004_0÷@T¼ðHó@µnÐ_x000C_¥Sñ@)_x0003_é_x0018__x0006_	F9õ@3ãdgÅï@JR_x0001__x0008__x001A_õ@_x000E_êÕ­ð@_x0004_9¶ù_x0002_ó@:b&lt;¨Iù@÷W¦Møûñ@Þ_x000E_±·_x001D_Áô@^fÇ_x0010_xö@_x0011_D&lt;_x0012_äaô@ÈÉ1c]_x000C_ô@¶MB©_x0003_!ó@`:Ùò_x001D__x0005_ô@y6§ù7!ð@½)üãìäð@_x0001_!n_x001E_\eò@æyiBó@ØæG£Üÿð@îºö_x001D_è%ñ@¿R±0Æ=ó@å_x0008__x0014_u£Ùõ@ô×Áò@ÙCTq7_x0007_õ@0ê.¢»ôô@¢¥_x0010__x0010_Ã¹ó@BJ_x0001_Á	ñó@Ø¼®êeõ@´«_x000D_qahò@¼¤&lt;ï_x0005_ø@¶×µ_x0016__x0012_Jó@&gt;cÏñ¶ó@øSgÞQò@_x0004__x0005_ê(#µEqó@Zi_x0014_AµÛñ@»_x0019_Nô¨ö@¹-|þhØò@ðà&gt;9U|ô@´éîy½ò@@ï7"IÈö@}_x0012_túÇ_x001F_ô@h¯Å_x0017_Ðï@_x001B_Òì:úÖð@Pã_x0011_1xðó@Zb#UMàð@T=RÚÇÆô@mÛ	_x0012__x0013_{ñ@9OÆ_x001A__x0003_ó@%~&amp;»íNô@âIeù6ó@»%9&lt;êFò@_x000D_Þî&lt;_x0002_ô@vºGeØÉò@Úà©$4_x0005_ñ@_x0010_S_x0014__x0015_Ðõ@\Y_x0004_¹õ@¬"k_x000F_iqò@j&gt;9ºõ@ý}*Ýï@´¹X?3H÷@VpÔbò@O_x0001_:ï·ñ@ÆÌ_x0012_3õ@hlrBfó@¯¤_x0012__x0001__x0002_(=ð@_x0012_étPô@àÝ_x0018_a'4ñ@_x0011_Þ_x001A_1Îñ@jeq$ó@3ï(n$5õ@W_x0005_À¹` ò@q_x0013_a°Dmó@YÕÄä­¡ò@¸ð{«ð@.¢_x0003_'Þò@&lt;D_x0013_ðWkõ@%3PÚºñ@ìámHÇfô@|q¹_x001C_~_x001C_ö@Qf¨Kø^ô@qÐ#£ä±ñ@îþ»r¶ó@A;_x0002_ö@_x0008_|4TKô@­_x001A_Ð7_x000F_aö@Ù8ÿ½áò@_x000B_ÌÞü²¯ò@2è_x0006_C(ñ@Òeñ²ô@F|'fºð@&amp;Ã§êÓó@_x0005_B_x0014_v§ñ@Çm;Íò@Ô 7uÕõ@_x0008_b}	4ò@B)¿ð@_x0002__x0004_/wÝ;ö@Ý`H£Qõ@L_x0007_¹;ò@Æ+"¿Éñ@SËSÒýö@_x0015_)®_x000F_þñô@GW_x0018_1Èó@_x000F__x0001_¾ÿVñ@B!Ò:ùö@C8ÙÒßÅó@t5cÉõ@åN½E_x000D_äð@PÝÈ¯õ@¼?rõ@Ã°Ã¥Âñ@Èé|Ïxò@èUtÀ_x0012_2ò@yq9Mñ@_x0017_?_x0013__x000E_&lt;_x001F_ó@ÐÎ²½_x0018_¹ð@Ã º_x0013__x0007_ð@dd4_x0017_í2ó@£Ð»Z¬Eõ@_x001A_cX¥ë_x001B_÷@J'&lt;nhàö@½s Éó@Hpïør6ò@rË_x0014_ó_x001B_ªð@p@tö@ô0gé+_x0003_ô@×Í¾9áð@öP!¹_x0002__x0003_^3ñ@NÀIBK_x0006_ó@EUQ_x000F_­Ìñ@w¥÷}ò@ÙvñlÉWò@_x000D_Ì½ø´_x000F_ô@	_x0002_)nVð@A±¾:¨ð@ÍùÄOð@ÀÐ:bÌñ@_x0001_¨	ó@_x000D_âÒª&gt;ð@õK±D_x0011_Mô@/ç{_x001F_õ@â,Çú÷@_x0008_i7"÷@º_x0016_Æò@ð_x0015_)_x0006_ñ@jcbqfö@FCÍÚ9ô@¤_x001D_Íå÷@^%»Ðö@.WÙ7kø@û_x0016__x0002__x0001_ñ@ =DËosô@ô¡ý1ö@&lt;ß$_x000E_ó@·_x000E_¹?¿÷@vøäÀ_x001B_Jõ@Ú_x000E_×eô@?° ¦ó@&lt;Nfÿâð@_x0002__x0004__x001D_ä,Éuiò@&amp;ü_x001E_[ò@ÉlÜ¯ìñ@35;ó·_x0014_ñ@?_x0006_ ñ@_x0008_ìÑcRËõ@Ø0#¶Xö@Û&amp;_x0001_¨ð@G_x0013_Öà2_x0010_ó@E´]iÝÄõ@C_x0002_å_x0019_Ô¨ó@ör%Táñ@£nÔ©Bõ@ Põ_x000E_ó@%_x0012_÷Ì_x0014_¸ð@DÈËÒ|ñ@^vô¢&amp;ô@_x0017_.ÀV«ò@×T±_x000D_í±õ@#­F_x0018_ò@3å°W#ò@ö-_x000B_+jÜ÷@ÉÐµª°ñ@[3¼ßñ@¦_x0013_è;_x0011_ó@º².ô[ð@ÉCCYHÆö@_x0008_,Ù_x0003_\÷@¡ðU%uð@_x0012_Þ¤³ñ@_!~ã[Yó@á)?_x0002__x0003_´jð@»-Ð¸ãô@gí.fï	ô@_x0008_È\¸ô@_x001E_NÔô!ô@ÈnÏ@Æò@l¼ýqâ_x0001_õ@·ß_x0017_å¡Uù@_x0014_Vt2ª*ó@Ì_x0007_iI«õ@pT ÿ»ò@¼KÄ_x000D__x0015_Ìñ@Ò|U_x0004_{Xñ@d÷gÇMò@¬èÃµFóñ@´©(¾Ýgò@äeÏe_x0011_0ò@ÉÅg_x0008_ä&lt;ô@dyõöe&lt;ò@ÒuÝ ñ@¿N_x0012_yµð@poRòûyõ@£­ó¸´ñ@¸ý_x0015_#&amp;ò@_x0018_ÍÂÓò@t-õ¤?Nó@ A#le ô@Ï¯)ôö@X`_x0008_¥n8ò@X_x0010_Vg¿Þò@#ÐÖ4TÛó@ÃÏ63ö@_x0001__x0003_t£´¹*ñ@|0zúÑð@ÕlFmiô@_x000E_Y­iÇñ@dAÔr¨ñ@Qñ_x0013_jõ@åøâ\RÞñ@/_x000D__x0011_ÛHñ@ôyþ_x0007_õúó@&gt;gÚÏó@'hþádð@¨r(äµ{ó@(R_x0019_H_x0015_Iñ@XCÝsGRó@Q¡ärMñ@yZÄ{ö@&lt;ÒG*a÷@²r_x0002_ð`.ñ@z_x000C_ËÍö@KdÕIqúï@1¾Ê#ýò@8¡²Äòûò@_x000E_¤÷}ô@_x001B_Úu_x0004_ò@VªÒxï@äù_x0004_[¦Kõ@×«`h\ð@øµ5¶¿ò@ü_x000C_-A_x0002_ö@f±$_x000F_¥¿ó@_x001F_k_x0010__x000E_ö@+_x0006_N_x0001__x0004__x0011_ðð@	Û½qó@_x0012_a2_x0016_Þó@eY=_nòõ@ç¶¼nmô@²&amp;ë36ø@_x000E_¡ïbwKó@p©&gt;	ò@~lx^jXô@ÜQbß±ÿó@¦Wá÷"ó@uxÑ:×ó@¦ÅZe|ð@8þgþhVó@â«ÓRÜò@_x0018_Éuå¹ð@_x001F_gý_x0004_oö@_x0007_©_x0006_ÓÒÏó@nÙ±A_x0018_;ñ@MMÀ¸_x000D_ò@¸«ºÁÔdó@Ó/Å¡$ ñ@_x0017_®@!ô@_x0008_gu(_x001D_£ò@mÕo-_x0004_Ëö@úÉ¯Áâõ@*¥_x0003_Ùå÷@_x0007_¶æ_x0002_ê_x0011_ò@¢°_x0011_6éó@/_x0010_ñ@û­_x0003_e_x0007_ñ@ý[r_x000C_I¯ñ@_x0001__x0003_ûX)$Ró@ÊbË©qoó@5_x0012_¾v×Ùô@¾·\jç_x0007_÷@E:M4Oó@8ä_x0004_õÉdõ@Úñ»òT§ð@1°JN_x0007_©ñ@n[;rkÃò@S=Ô)ð@`_x0006_(Á²áó@ÙôH°®^ó@_x0008_b&lt;ó@äB¼|_x0001_Öò@álêS´ï@½õ_x0011_Y=ô@11ÖßÛò@_x0016_ëqIþ_x0013_ò@Ðk9è­Uô@ð5EJä ô@_x001A__x000D_ËÜDð@{_x0019_»GË[ñ@i-Æ2ò@GµÆå£ó@²Æ}_x001F_±Àñ@ãã:õ½	ò@Dqê,ó@¨â_x0002_üÁ_x001A_ñ@32-¯7_x0015_ò@`ÑÝñà\ñ@_x001F_ Üxbñ@_x0012__x000C_¡_x0001__x0003_å9ñ@·Û® _x000F__x0019_ô@éº!_x000C__x0001_¥ñ@¾i_x0005_ðò@&amp;Ûó[:¹ö@ÔVap9Òò@y¦¦®´¶ò@4¿.^´ñ@_x0015__x000C_\e]ö@_x0012_ÿ_x000B_äô@´ÐPü_x0010_ó@C¯1gzñ@Nªo	;Úò@·?_x000B_OÆó@3ÆÓ8ô@#!M«Äð@#³kxøð@ºçè7ô@"_x0001_ió@_x0008_qfZ_x001E_ö@÷i/Þ.ó@¦ÜÐ'¾Ëô@é;_x0014_ÿd_x0016_ò@\cñ×_x001C_ò@§¼_x0018__x001A_ô@WÂ_x000B_aëñ@Z¬øºò@ÌøEmõ@_x0005_wÿå³Oö@5ðÜ¢bô@_x0002_\²µCgò@ó__x001D_á_x0019_ð@_x0003__x0004_c_x0002_?ÿúó@¶@H|ÇSó@ÚB2_x0010_@Uö@è9£ºM_x0015_ó@jä_x001C__x0017__x0011_#ò@5_x000D_l½%)ð@Õ_x0006_õºÅÐñ@Û}Ç=_x001C_Iô@jâ]òä¤ð@_x0001_³2²_x001B_ð@:çà³_ô@d]ZÐààô@"bqJ_x0014_ñ@#N9=ý×ö@ª,"_x000F_ç2ñ@¢n¶ª_x0010__x0006_õ@çU ®ñ@VAøÀ_x0016_qô@`k½+Üõô@Ü%?Ü_x0012__x0011_ð@_x000B_y,V6ñ@$_x0003_ûXªúð@£3êv1ò@Æa@`_x0007_ò@$_x0015_èM¯_x0003_÷@_x0010_Ú	Pò@dn¢Ý©ò@îÃzøeþñ@_x000F_N/=_x001B_^ñ@ÔLt¦(«ö@«©'[_x0004_Xð@6ó´ã_x0002__x0003_µñ@¤¦_x000E_Ð^¶ñ@ÔZ|.à'ö@P°P§ò@°^V_x000B_ã6ò@ÀË._x0012_Ðºñ@uI§ _x0011_ï@oõ)³çêñ@_x0018_[Siñ@ó.cÓâIô@è,@Ï)Fñ@3_x0016_äøWÄó@¤_x0002__x0016_ÃW1ô@]®_x001F_;_x0005_ö@_x0017_¨w3÷@Ú zW_x0006_$ò@â_x000E_jîô@YD`I»ñ@J¼Iühð@ª[ªk_x0001_þó@éJè^¢Eò@ÖLþ½wõ@8U?fÝ¦ô@o_x000E_µ²[-ò@6X±&gt;óµñ@_x001D_8ÅUò@_x0014_ÿ_x000E_Õ§æð@HèH5Fô@LQÖôõ@L~`¨åíò@{KÈUò@Æ|Ûjòñ@_x0002__x0005_+q_x0002_­ËÀð@Ä³¢_]÷@?þ°Bñ@_x001C_V;_x000F_4ô@jêø_x0007_c#ô@U°üÒ[Kö@(v«_x0010_3ò@ÿX¯±¢_x000F_ó@B_x000F_¼Ëmô@àÏäGGò@/Á_x000C_)%ñ@V_x000B_ªÒ¬`ò@Ï²_x0008_ºò@ú?WÍúô@VÝH£%Yô@V--_x000B__x0018_÷@ÍM¹Á%Îï@k)ÕäGó@A]C·ñ@t_x0012_-HÑ·ñ@lØcæó@Zë#gõ@9H%snÕò@G®¥9Ðï@ulùÅ_x0001_÷@¤@+ëò_x0013_õ@Â&amp;i_x0004_Ðhõ@Ê5\¿Ìó@ae-[¾×ô@N4Ë¡ð@¢Awý¿¥ô@_x0003_3£_x0003__x0005__x0001_'ô@Õ'Eèóð@_x0002_íõ"÷ò@©×B¢ô@_x0010_ÖÎ+Ñó@_x0003_VÓv_x001B_Áñ@ðÁ¦"½ö@x_x001E_¯©Mò@'x53ò@"çnz_x0004_Dò@_x0001_BÂÍò@_x000B_O_x0014_=_x0005_2ñ@rÚoî©ô@Õ,û¥kñ@"hGË?Âô@¾ð¶âb_x001F_ô@^¡P_x001D_¤ñ@á«µÚ	_x001F_ò@Àî_x001C_cÌÔó@ªè+Ý?ô@i ø¼P¾ô@èâlÊ¬ò@ÞF_x000E_&lt;Bvó@ò;_x000B_­ÈËð@Ö_x0011_fNLMò@VrøÍ_x0011_÷@W_x001B__x0010_M°Vö@¹_û_x0007_ò@ûÏxU_x001C_nó@Ëívn"ô@}JÑ%fð@We_x001E_÷_x0014_bð@_x0001__x0004_âwÊ_x0018_ió@[qþ_x0018_õ@co{0_x001D_zó@Q°V_x000F__x0002_ò@¬l_x0004_Ö_x000F_7ñ@Àg_x0013_ò@4K_x0013_Ëô@ê¯Téèîò@ÞøCÐäö@Ä¦ï&gt;Üï@Psñéõßô@æ_x0007_NíZ_x000B_õ@uQ1+7÷@QÄøñ@-3X_x0019_¢õ@`_x000F__x000D__x001D_Pò@ÛÅRÏ_x0018_ô@ÏôÙKêò@è_x0013_²{Ûåó@¦ä&gt;_x001D__x0002_ó@ÈÈ_x001F_Gjñ@à¶¥¼ó@Ø_x000E_á¥_x0014_Îñ@Fû__x000D_ô@«gCê*_x0018_ò@¶üÙÖvð@_x0003_¾ä?ò@f&amp;ã¯_x0014_¾ó@ÎkèG|ò@ÄÔ_x0019_P¸Íó@ÔçÔTi£ó@_x000C_@_x001F_I_x0001__x0003_üìò@Ül¨e«ô@{_x0013_,Íô@,j&gt;u_x0003_Ôõ@¬_x000E_m"_x001B_ñ@;ê C.ô@Õ_x000C_©_x0014_ó@¾:Ô[5äò@i¹ÌGð@ß_x0003__x0002_àó@4pò@³Jl¯¼õ@_x0010_zâ"Hüó@G,ÛwúRò@ÚV_x0003_ÉÔaó@°3N¬_x0016_²ó@_x0005_8_x0008_wI³ñ@'¤Kõ#qð@_x0019_ýãEûò@Ê3O_x001D_£äð@Ü&lt;³}^õ@5Øk_x001D_mò@¯C®lò@ª÷ùðÆó@óC[­_x0015_ó@_x0011_DÎ&lt;©@ñ@¸tIúÃäó@Tkîv_ò@äè¾õ¹Õô@ò_x0002_PÆ{ñ@Ú_x0018_TòSõ@X0_x0006_NÄÃó@_x0005__x0006_3Ák -þò@í[Ù3Ôò@V_x0019_ñ_x001A_/oó@ÙC95&amp;Fõ@ã\æÎ_x000B__x0018_ò@ª¾WÅ_x001C_ñ@)l­¢1ïð@Ï_x0010_ûèõ@.ó%¯s_x0001_ò@©%d_x000B_C²ò@:q_x0004_ì8_x0002_ð@_x000C_ªÛó@ÞEùÈñ@)§_x001E_xöô@ÈAñ%þñ@²7ò@h_x0015_÷_x000C_iñ@%@¨k%aò@\ÅÖ[+_x0014_ó@v|÷ÔæÖõ@ ýÞÆÐ_x001C_ô@_x0017_¸_x000F_çªò@Ô¥o_x0016_6'õ@_x0013_§_x001E_Ç1ð@å9_x0002_9ò÷ð@°w8Ên_x0005_ð@f{Z;ô@Èðr¬²ò@ú_x001D__x0014_4!ö@e5RØàÐð@*7_x001F_lð@E_x0003_Ó_x0002__x0002__x0003_²~ó@Æs«_x001D_,ö@ÞÐ¬MËó@ðYê_x0007_ò@zâüð@a_x001D_ö¢¤-ó@hî|ñ@Ü_x0014_F_X_x0016_ó@®'L@õ@_x0010_f¯ú_x0019_ò@ò.7Ø_x0005_ñ@­|P'ð@(n_x000E_ì+ãõ@HæÑ¦õ@wð¢_x000E_Ú¼ø@	æªÁññ@_x0010__x0013__x0006_B¬Hö@H_x001B_c_x0001_Có@2§f_x001D_Óò@Ê_x001D_1Kcô@òb¤Æ"ò@(_x0002_68[ö@brÄUÖ_x0010_õ@Ò¨nKZ_x000C_ò@N¬_x000D_qð@\w0*¡ªó@)_x0017_ôó@º_x0014_M_x0004_M÷@\¸b_x0007_zó@Ø¥_x0013__x001D_H±ó@_1d_x000B_^õ@þ_x0015_¦Ô÷@_x0002__x0003_ô!seTÐó@Ù{¸ÁVFö@xGsà_x000C_ò@Tf4Kô@÷È³ò@p'Eß\õ@JV÷MÃ_x0008_ò@ïo!¯ö@_x0006_5} éó@Àþð5¹9ò@üRÔÑdÝñ@_x0001_[)MJô@Þ^¸"Õ¾ñ@¯d¦H_x0013_õô@ëê#ðnñ@'×{%_x000E_%ö@rilÚºnð@¶£?µjéô@,¤Û«y_x000F_ò@_x0010_°$Ò¬ð@_x0008_öEGñ@&gt;¤Ï0ìó@éÝuùøò@À@-ò½ö@Äsä¯çð@Z®ÛÖ}Öð@Âà¸Ùñ@2Äø©oñ@}q½Zô@²ã!Ë&amp;Ýò@¹R¹Ãô@:Ô/¶_x0004__x0007_?_x0003_ñ@0'_x0002_#_x001A_Åð@ïleÕ£ò@_x0006_t%·ò@þ¡¬_x0004_à0ò@ðfiç7Aô@áOGIÞð@BÊ_x0017_VNñ@Uòf¸eñ@ ;~ ó@ë{_x000F_P¬ó@þeü_x001D_ò@;U·pLò@_x000E__x0017_ªó@ÙµÑ_x0001_[·ô@ f0wTò@ÜWBÜ¤ïð@z*H_x0010_êô@*üÖxæï@õ=Ó&amp;7ó@2_x0014_@*Ì!ò@â)og¯_x0005_õ@_x0019_¢ñY¥nõ@iá»ÍÚñ@_x0001_M_x0014__x001F_Uòö@)Í[ð1ó@é¶¥}ð@Z?ê§Æ_x0004_ô@U¿äÀÝAõ@Û`_x000F_¨ò@Qày¸«ñ@îm|_x0018_ó#ô@_x0001__x0004_Q9_x0002_]àìð@l§HzRró@£TD3?ò@~_x001D_*¤Þ/ñ@+(3\õ@Î|ùX[Ãó@öð*ç«ð@;sÚ8Æõ@_x000F_!ó"Åò@¥ÐÒüH÷ò@b\3$_x0011_Îõ@_x001E_ûªw)ø@\Ûµ_x0002_¬cö@@¹-_x000C_Ønñ@âL\ÙØ'ó@ê _x0018__x001F__x000C_ó@zÂ_x001A_ÔöÞô@IW³ü~ò@æñ.¤h¨ó@	_x0019_%\ñ@÷F_x0004_óÄcñ@Ða âKð@û4R_x001D_»0ð@üéä5ó@*{_x0003_'Mõ@_x0015_Cjx¥ó@DuZ$¥ó@C_x0011_(O­Mð@^ôÖíó@ô_x0014_UE¦°ð@9½~rÔö@5_x0014_o-_x0003__x0004_ú ó@NWODò@èÚ§Ûðjó@/?ÉÕõPò@9¹`w/¯ö@³hª¯#Cð@Ú_x000B_Ý[Lñ@ÂZ´1õ@U+-õõ@|_x0019_±¢Bò@øð?ñ@¯&lt;ÜÏ6²ô@Ã\NIá.õ@$ô¹Vöñ@ø-Ô¶¸ò@Ã¼p_x0019_Hjò@_x001F__x0019_ï_x0013_@ö@À.®ªù_x001A_ö@ªÝ,_x0011__x0002_Îð@ü¶ég	õ@_x000E__x001B_vgâ4ô@÷_x001A_QÇC¦ô@Ö÷_x0015_+ô@?ÉÚ°*_x0018_ð@ª3ké:ö@O_x0002_§_x0017_)Nò@9¸æ}ö;ö@_x0003_r2_x0001_ìOô@_x001D_hx±`ñ@íöN(ô@1§=Tð@½_x0011_E÷_½ô@_x0001__x0002_e{t³»Êñ@sMTÍzð@ôßOÓÎ\ó@Þ rÈfô@â²&amp;í_x0002_xò@sf¡x_x0008_@ô@-ç_x0014_0Ê|ò@g_x001A_4àÓ4ó@õ´ÖA^-ð@îXó,ó@Q\òÅ_x0002_õ@®}Iuaò@lÍqxñ@@9_x0018_÷Ñó@_x0019_³ÛEyqñ@&amp;·Yìô@þ»K_x001C_ÃRõ@¼À"_x0011_Vô@\Å©;lð@×«×Q_x0010_ñ@&gt;9õøâô@uÀa@PWö@hêY´©Sò@\*èÕað@íPR_x0017_â_x001E_õ@Å»$o±Tó@ÞDä¸_x0013_Àó@(o|Døñ@ò?Ê~õQò@'_x000D_q]_x0018_ô@_x0015_ßB¦oò@$À s_x0004__x0007_(»ô@eSí?gö@_x0006__x000D_«_x0007_ô@ÒKçÏð@î­öÞühò@&gt;n±bU_x0016_ð@XÄÁrõ@ð·4S¬:ó@mÆÃHYâó@68ð_x0017__x0013__x0003_÷@_x001E_¢ï!ó@óôP8Æ]ô@t¿X°_x0007_ó@\ÚmÄ¬¡ñ@\JvRgõ@glJûð@Ç_x0013_Nöð@aV_x0010_¬[ó@a_x0001_uÀÂ0ñ@^~s_x0005_Zåñ@_x000F__x000C_úO_x0005_/÷@ rP$Øõ@éº|Ô!ð@$c/­ãËó@D¢g­?\ò@S¦Î_x0012_L³õ@Á³Îï_x0002_Äô@û÷¹_x0005_ð@UæÓ`ªVò@&lt;·"Ùó@½ï^É|õ@_x001C_x©.ð@_x0001__x0003_ûG&amp;3B	ñ@ÜÄ±'ñ÷ó@OAðt÷@ü¡êfqõ@³Tï(~ñ@_x0007_jG¸«_x001D_ó@\	¥_x0016_Õñ@ù_x0004_Ö.ð@ôÎ_x0005_éV&lt;ô@A_x0018_Îwu_x000D_ò@_x0019_ø3²õ@_x001E_x_x0018_ôquø@Z6ã_x0008_ñ@bvDN¯nó@Ë_x0002_\_x0019_Hò@MÝÙñ@_x000C_2ª)áYð@;_x000F_þÂ_x000B_ö@JQµiÚð@Í÷Äëõ@ýòáõ@ÜI¹ò_x000C_ñ@øW¾J+5ó@=Nñ@qÎÓ_x000E__x0007_ô@H°ãØ6"ñ@½®µMîó@ßF\tñ@`«_x000E__x001D_{ò@,¦õ ±Êð@ãI,m_x0012_ø@x¥_x000E__x0001__x0002_ÉBô@"_x0001__x0014_¿%Zô@_x0003__x000C_¼ø^Ñð@_þæô@¬_x0004_»ì¥ò@ôæèÏ&gt;ö@Ó_x0017_Æ{y_x0001_ö@J¶ñÎêð@¢wÞ_x0011_tñ@î3YhÞ?ó@F_x0008_9_x0013_Çkó@ Í|3lGó@_x0008_o_x0016_áø@Ê²²x_x0008_ò@­Á×ÅÓñ@Ä({¾²ô@Ba$6³ô@EãÆ»Ïñ@,¶á'aô@®=0Å»ó@Fg3f`1ñ@_x0018_OîUó@_x000C_¢ÁTÖ©ó@u_x001B__x001E_Hªô@Òa¹rñió@OÝ_x000E_ñ@R\_x0002_#.õ@@P3_x001F_rò@lÇ_x000D_	ÖGð@²ð@NÏu?÷@o_x0019__x0016_ñ@_x0001__x0002_r	O)¡õ@/S_x0019_ZÊÝò@9_x0012_õ+gö@ÏãÏjló@:_x0017_§ó­ö@OÕ}å|·ó@UN ôÃï@·Îå_&amp;ñ@á¼äiñ@0_x0008_`3Z1ö@.¹0XÅ_x001F_ó@YGÉJrò@]Á_x001C_©	±ñ@_x000C_ïM_x000D_ñ@æòÒç¡Æñ@_x0006_¯_x001C_âéð@·áP"¥=õ@·ý+?Ðò@ööå_x001D_ø¾ó@$å_x0012_¥"ö@A_x000E_çë_x0003_ò@ÎÙ_x0016_êßuñ@¿#çèð@ºPé?:ò@µßC3âñ@7-_x0015_E°ò@|_x001B_ó-Õô@&gt;Å¢gèAó@ìsÀ_x0012_)ò@!qÚâ_ð@; çØañ@JÁP`_x0001__x0003_vTð@VR²K° ñ@_x000D_EÏÚ_x0015_Ýñ@Ðæ7_x001E_Éò@_x0010_ÿ¼!æéõ@×WlRÇZð@&gt;&amp;¦aálö@$¦¾½7ô@Ä._x0008_ð@~Gý"kLô@Ðþ_x0007_!_Äô@ßÓØÔT_x0005_ó@ø9¶ð@X*BqÓÆð@në_x0017_2Ãµñ@©Ãgè_x0008_ßó@¸Àn,Öö@¶P¬ÛVô@æ½ðl¯_x0004_ô@¥QNÔ0_x001D_õ@¶à ,Sö@_x0014_ëÞ_x000C_Wò@b_x0008_Wð@i^_x000B_Ç(Ôô@¬ó^ÊËï@,]/×ï_x001C_ñ@s±¦âRñ@}cÎjÈò@`_x0002_Á´_x001A_¸ô@ê_x0014_ïÃKJð@ÊOÝ_x001C_m¨õ@sDòÞÎñ@_x0006__x0008_ÂÙ_x000B_ªE¢ñ@Ràg_x0003_ð@-o¬wÀò@°_x0008_o_x0007_z_x001D_ô@WÔWçð@_x001A_Xo^_x0005_¢ó@°¿Y¿ÕEð@EÓïÁ¤_x0006_ò@^"\&gt;d÷ð@ÕZÿblsñ@òCK_x000C_+ó@v_x0002_®2*ñ@³#t3ªÚò@e_x0001_&gt;Íà÷@_x0002_ÄI_x0017_Ê_x0011_ó@8êÇ0fø@|_x0010_Ú_x000B_|ó@_x000C_¥4Ä¡_x001B_ò@fµÀ_x000B__x001E_øô@lu_x0001_ë^òò@4eÞ=_x0010_Eó@áÓöw:ô@L0ÇkõÇó@¾2xõhCñ@²ï__x000C__x000E_ð@¡×¿Y¹ñ@]YÚ®k_x001E_ñ@¸t[_x0010_dÂó@fEwU¦ò@8²Ê_x0006_«_x000B_ø@Á_R_x0004_ð@*_x001F_øä_x0001__x0003_]¶÷@Qd%ï_x000D_÷@Â~¬ËKñ@ÍÆ@c£ô@hôÂP²çñ@_x001F_Làez~ñ@Bc¨×¨åò@õ³e_x001B_Õñ@]UÜ³eó@ºÓ¦vªò@ÖrJEXò@»-ÑÖMö@éý_x0017_Ø_x0002_ò@/J_x0005_;èó@_x0002_;ÒåµP÷@ó%Ú"Ð&gt;ø@© ¥¸°ô@¹&amp;yogô@_x0017_x)Êñ@2Þ­yÝô@&amp;6jØ£Aó@NÙÜVx_x0018_ö@/_x001D_ÿ_x0003__ò@ôÙ'4"Åó@½æAâ+¢ò@_x0018__x0003_ÛÊ_x0012_ô@©·W7ñ@6_x0011_¯ÔJö@&amp;_x0004_HèTíô@ïK ¶*9ñ@¥©i|ýñ@_x0003__x0008__x0005_JÍõ@_x0001__x0003_=[Àtùï@#_x0011_u_x001A_ñ@&gt;·Fò@¬×¨2ò@º_x0011_òU#õ@&gt;T[5½ð@_x0007_9³9xô@z÷_x0003_=_x0003_ö@	iZ#ëGñ@ç%_x0018_bï»ô@ü'ïÛ[ø@_x0017_Ìdl_x000B_ò@_x000E__x0002_û@(ñ@¼ïjIXÒó@»(òPsõ@º²æp_x001C_,õ@)ùVõ@d[v_x000B_ñ@»ÏÊ#Xïô@'ä_x0004_÷kð@}Md_x001A_=tò@j_x0013_nF&lt;6ö@¯\{;ó@_x0005_¢àV¼ô@Ö_x0005_F	_x0015_Kò@Ë«0±ÇÖò@*Í_x0013_ _x001F_Gõ@h¸NJ»ò@-µµçæò@7×õ_x0016_ô@%TLvðñ@ð÷\å_x0003__x0007_ñÌð@ñ_x0011_äSô@_x0006_¡_x0018__x0002__x0017_ö@uH3Ð¯ó@Påü÷_x0011_ýð@»¢ÍÀ/]ò@¾SuáÖ_x0008_ô@¦à¦¶ð@_x0005_OA/ó@¦½_x0007_`,kï@õ­£Huó@=öeW_x001D_¿ñ@eÑÙ»:­ò@_x001F_[Aïö_x0010_ñ@_x0011_­ó@=±CÙ_x0008_ð@,_x0019_vÙÇð@:S÷9ëzó@KÉÿ¥5µô@_x001E_h³i_x0001_Æñ@¼«_x0008_Hxõ@íÕÚ_x001A_qò@¾èO_N,ð@kôØiÐ_x000C_ô@Æv_x0014__x000C_v%ô@FÆÏ·_x0004_¾ô@}l§ésó@gDtô¦ò@_x0016__x000E_Mpr_x0013_ô@ODÓb{ö@ìAú_x0013_ñ@_x0006_|]Ü_ö@_x0002__x0003__x001A_0CðÎ_x001E_ó@yê ø¾ò@ã_x0002_/_x0019_ð_x0012_ñ@»C²]~ô@Ë+ÙT}ñ@&lt;&amp;_x000F_¼$´ô@øÏë$ò@@õØô@?×J:²Ôò@ìX_x001E_Sybó@¦¢ÊnpRô@×çÎ¦Y7ó@8cç#ò@×1	ð(ó@P_1_x0015_´ð@:êj_x0001__x001C_ô@_x001D_IØ±ò@¯6°_x001D_«ñ@Ê­ð@Ûâ³ó@w¡hûô@£Fø(°ó@¯u_x000C_^5ñ@÷î_x0005_\´ô@6Þ¬_x0001_Òð@ÏÞ)Ï_x000D_ñ@L@kð@8_x000F_µ_x001A_Ù(ø@ÑÙ78cÉ÷@GT_x0005_åV¾ó@ä_x001A_Î_x0011_ßRó@Q&amp;Ú_x0002__x0005_léò@y_x0015__x0014_¡ò@$çr2_x0012_õ@ÆWe3_x000F_Tò@/²&amp;_x0012_Pó@b_x0014_ÆÖàéó@Õm\û¤ò@þBÛq_x0016_õ@(_x0017_Tv_x0008_tð@tI_x000B__x001D_ñ@­u)[_x0019_ºò@_x0011_aü;ýó@s_x0001_ELkô@ÓóKÇ_x0008_ñ@÷¶·,ØLó@â¾`&amp;(Gô@_x0010_F±yó@©­Ìõ@Zð_x001B_É­÷@­ _x001D_uJïö@i¯*§ó@ð_x0004_Ò¦ñ@&lt;68&amp;»³ð@Énµ_x0005_ëò@¹_x0015_d¦Àó@_x0014_×ØÎÇ°ó@5ÿ;Æ^õò@l_x0012_Î1wó@_x0014__x0014_4_x0017__x001B_ùñ@Gj_x000D_éæFð@	:ÔPKÍó@_x0003_/±_x0005_ãò@_x0001__x0003__x0012__x0011_b[t_x0015_ñ@µèÝÍAñ@°+rÕwêñ@à$_x0016__x0014_ð@Ë»¼}°¼ñ@ù%h£þó@}_x0003_a¢ñð@&gt;¯£®ñ3ô@p´&lt;ÈOõ@_x0003_.A_x0005_$eô@kÆ3lNð@8³©qBó@¦_x001D_ÐnÀpõ@¼ºr_x0011_»ó@l)¿ñI&lt;ñ@Ñïwö@Í_x001F_S×,ó@¦?)j)Çð@_x001C_\Ïu¡ô@_x000D__x0015_õ¡1ÿð@ñ§¤ÊA3ð@ÎÙàS,²ð@:_x0005_? tó@_x001D_Ù4àÁ7õ@_x0016_à'±õ@_x0013_hp8Ð_ò@Pd_x0001_Q¹ó@_x001B_EP@ò@.%C_x001F_%hõ@8b_x001B_È_x0002__x001D_ó@n_x001D_Q3Íô@?_x001D_fÂ_x0003__x0004_eïò@+@&amp;pñ@­ß|È¹ï@$ä	ù²ñ@ÖÎ|_x0010_!Bò@Hïàâ_x0013_3õ@ãÝâ»_x001C_Zó@_x001B_Æø^øµò@&amp;Ù_x0003_¦¸Ùò@Ù;&amp;Ósò@ë5·¤Ñ_x0001_ô@³_x0017__x0018_Öàð@öÊéé±ñ@®}tÑm_x0010_õ@î\¥Ëôù@x¿@®ß5ô@ò_x0010__x0013_à_x001C__x000C_ñ@_x001E_ô:³(ò@ôÏ (Ûóò@_x001D_´Ï§ð@þwÏÃ½\ð@hKÈ\Øñ@L\Bbf¶ö@F³_x0016_«ó@RÂñyð@zJ8ü_x000C_øò@.J©®}ò@`ª*)Hò@èvG$_x0013_ºô@&amp;-À¤_x0002_Hõ@_x0008_ä8ÌÙö@ûºy@P_x001B_ô@_x0001__x0007_vk$_x001B_Ñô@°*»`o.õ@|%¤l&gt;Jò@_x000B_t¬Ãð@TÓrÉSèñ@+&gt;Ö;ð@STy_x0018_}bò@æqiæ)ö@V_x0004_Oö_x0005__x0018_ô@3«Êd÷@ïc_x0006__x001D_È$ò@_x0002_¨ðûÉMô@_x0006_¬_x0015_2 ñ@ª0_x0003_ºzøó@*äSÈ_x0019_*õ@!]Ýt6ó@+VËñ@LÅc7õ@î9û_x000E_wÃñ@þ:T#ñ@_316îðð@~W¡d*_x0014_ô@âp@Gñ@@÷××^ð@J®ÜÔò@`´_x000F_4ñ@_x0012_5¡×¼Zó@úT¥y_x000F_õ@_x000E_¬Í1	ð@ì§æ7Ò÷@_x0004_«k[_x000E__x0005_ò@*adU_x0002__x0003_åáò@_x0008_ÎÃCgð@ÁÐ_ó@í{òïI©ò@ÄÔ_x001F_8âb÷@T2g£_x001A_ó@_x0016_|_x0010_ë_x0001_òð@ã_x000C_¶´áOð@Õi*ÊCð@)2ñãó@ë_x0005_¼Zò@_x0012_ÅÑ¾½ñò@à¹Ìøæûö@¥ótEÓ®ò@Ìªaèkàñ@ÆÐÊò_x0012_õò@þ¸ØùÚ×ó@Ü_x0019_BS8¶õ@_x001F_Kî_x0011_ô@tíU_x0006__x0011_ö@Ä¬ç?W(õ@F_x001C__x0006_Ëõ@6Eü¾¸ó@!3m@ßò@zZÖm¹ò@_x0004_ÿ¼¿üô@à÷;ÔÁòó@à£°_x0003_ÅYò@ã#j&gt;ûò@d"g'ô@Y\FWÁð@_x0015_|¼ß_x0008_6ñ@_x0002__x0004_øFFHô@«ÅwÂ¿_x0001_ó@ÆYÙ¼ö_x0016_ó@L(_x0014__x0013_"vô@®¸e¹Å·ò@_x0012_ôe_x000E_y%ó@ÃD£/aeó@4.&lt;¤õ@¡ÅeêEÔð@(¤u3_x0008_ñ@­5XDº_x0010_ò@JkÕÌ_x0003__x001A_õ@ÓCìnð@È)1+zýö@ßÃø]XÙð@$dæâOð@\KI%Åô@Öu®þÑ{ò@pFÕQ_xð@àFP-4fò@X_x001E_:_x0003_Fò@Eçé«_x0005_ó@Ñ_x0005__x001A_¢V@ð@²â@2ó@X¨ICðnò@Ê¤:aÔâö@¾­]YCò@©;Ë_x001B_ñ@_x001E_T¶ö@o_x0005_ò]Þiò@Û¬¼&amp;Îó@ª¢¿_x0003__x0008_úñ@vç8Röò@3uï¯_x0019_ö@¯	þrò@À_x001F_wßõ@ª}«¶_x0015_6ð@®ó¥7_x000F_ò@j!ì;_x0010_ò@)+MÀð!ñ@»^ Uø£õ@_x0002_«_x000B_.÷@ÓÁã*ô@*ÿ¿_x0004__x000C_ñ@_x000D_ùF_x0012_ó@Yq³w_x000F_ñ@Ô5ÏO	Èò@_x0002_&gt;|Ô(Èñ@_x001A_u°2»Óñ@ô_x0008__x0016_Áwó@ãûÉ_x0007_ô@_x000D_Xi¼Î$ó@K_x0011_ÐÚô@_x0016__x0012_û:*ô@÷aîò_x0001_ñ@üi¬Ù9ó@_x001F_&gt;#¾i~ó@ñ_x0018__x0006_$ç@ò@~bx2¥áô@È_x0005_´¼õð@_x000F_á¤êò@\?ñ±©­ô@Áå¿Nó@_x0002__x0005_u¦_x0014_C&lt;ó@¸1¹_x0007_ZÒñ@­Ìêp¯ó@t_x0002_¦_x000F_v,õ@W¿ß/Ýó@­Û{­è&gt;ñ@ù:_x000E_Ðô@µ¡3°_x001C_îò@_x0004_¼?¤;Åô@ÉOÆÎ·Wô@sÊxs_x000F_ó@y.H_x0017_ó@_x001A_RßP]¤ô@åp¬|)ò@ÓâRâß¥ñ@hk¬}_x0001_õ@ÿ_x0011_É´Ûö@_x000D_\©m	õ@¶x~&lt;&gt;Ùï@[-¥Â¶®ô@0_x0014_	ä&amp;ðñ@vÁB¦¨&lt;ò@£Ë_x0012__x000C_]^ô@_x0006_ÊD»ñ@_x000C_&amp;&lt;=Öíñ@/Hø2ÇPó@ÑÖc²_x0003_Ïô@ø»ljx¶ô@.\nlÙåõ@¬_µ¨Áô@0³Yì_x0016_ð@{Mi&lt;_x0001__x0002__x0006_Tñ@a_x001A_²xã§ó@ÑPe _x0014_µó@TÉ_x0006_äFñ@­qý_x000D_Éð@_x0002__x0011_©kû9ð@|QÌtñ@÷úÁ;ð@_x0004_ÍR)]Cô@·_x0013_W©ô@_x0001_ÖÂ®äIñ@ïrD©Löó@hÇ_x0016_¸óñ@Îê^ñ@w*Ï9Sûñ@]Rp[$õ@^_x001D_23cõ@íJj ¢éò@p#¼¥E_ó@UßYß½ñ@Pmú_x0002__x0004_õ@_x0010_mzÜ$bõ@_x0014__x0004_ëYNFó@q$_x001D_ÿ2ð@©_x0017_Ó'¥Øó@¯È-fC'ó@_x0003_Ye_x0012_0Æô@¾_x001B_ÊMÒ4ö@[§ÖBâõ@[¨agT·ó@â(æ²9Vñ@_x0019_|tÖÒô@_x0001__x0002__x0010_Ü¿°Ñ¥ð@nf xsö@e¦}/Wó@_x001A_m_x0017_b_x0019_ñ@j6Àbô@_x001D_¤»Õlô@õ÷_x0004_&amp;ô@e-&amp;%íð@ÄÂé·ó@MSáRÞGö@´isâ-_x000F_ð@_x0014__x000C__x001B_&gt;qº÷@¢gTÞ_x0014_võ@_x0006_V_x001D_åõ@¼Ô_x000F__x0019_Ããò@Z_x0017_bï¹âð@r#JÈkÕó@¢_x0016_?l&amp;~õ@Y¥°uò@9Nn¾Þð@_x0008__x000F_ÿ¬#ìô@_x0016_O_x0012_÷øló@©YP&lt;{ô@÷.M°õ@ñ"çÅÿîï@\jO)Tó@éSg3_x0017__x0015_ò@zÕÄ®xÆñ@Í½8Òû2ô@_x000B_Üc_x0002_{Fó@_|@V6Ùñ@_x001F_rÎ%_x0003__x0007_Eï@ºV_x0019_Aàñ@hû tä-ö@ô´ò_x0015_ò@Ò[_x0001_ICó@Õk¥ë_x0011_ö@î_x0006_¤e$÷@°,4;ð@_x0018_BÈGTñ@0§VÑô@)]+G|ªò@½­Ü_x000B_ü÷@&amp;äå¯ð@õÑÎÜ¯ð@_x0004_Ãiåcð@¢ÞÁ_x0019_®ò@ºIO®ïÿô@ê_x0015_gË`ô@L5_x0004_&amp;Íò@Q$à÷êñ@b_x0002_êÂõ@jÞ_x0005_ª¬Wõ@_x0015_xì_x000C_Öð@Mñ--íõ@UÛ_x0011_Î+_x000B_ñ@e&lt;Ð9=ó@gVaRSÑò@þô~_x0016_ ö@õO	ÇÓcð@´_x0013_$£§õ@_x0014_¹&amp;ï_x0015__x0017_ò@+`A;#Ló@_x0001__x0002_Äµ_x0019__x001E_E-ô@l_x0019__x0007_ZBö@S5©é§Ìó@²Ñ¯_x001E_¦ó@_x001A_ÂWÌ"¦÷@A6_x0006_ð8ó@À#_x0004_+_x0003_£ð@:-ø$Eô@&amp;U_x000B_wÊQô@Æ­Icäñ@_x0007_½&amp;»qwò@Zþ«óï@_x0008_w5µYö@X¹ñ,èò@óâþz¿yñ@µ_x000B_%_x001E_5ñ@äÖ[6 ó@ëÞi_x0012_&lt;ñ@ØK¾Þ kò@=¨¡`õ@¡Íb$MOð@NÈ_x0007_&gt;Ìõ@_x000E_¦Ü}¨ò@â_x0011_¤±,ñ@&gt;XèLÒ_x001B_ñ@ÑÞ[ç¶ð@èøû¡õ.ò@T%Ô¼ñ@g_x0006_K&amp;ò@*C4úèò@FhóIò@}Ð{1_x0004__x0005_"¨ñ@T0Dô@"k_x0014_ä'ó@ß_x0012_Sæ_x0015_ó@mño%ó@p#&lt;_x0004__x0002_8ò@¸ùnk_x001A_÷@*©hqÁò@ù_x000C_Ò¾ï õ@%ÁÐ(k.ò@G|6÷ó@Eø_x001A_©_x000E_õ@èÆå°ëó@WÛÞû$Þõ@_x0005_ÏdMãoó@_x0002_Àpçøò@7Vò¼&amp;Xñ@CÓ/¾HQó@A^¼_x0006_v=÷@_x0015_Ak¾û¿ò@¨&lt;_[Lø@_x000F_Îy_x001F_ýñ@Ið1ó@_x0008_sñ2»_x0003_ö@æIÔ_x0001_Zñ@Ù=$¼±ð@H)ÄH¤_x0010_ô@È_x0011__x001C__x000B_aõ@ê÷$_x001C_V_x0001_ó@f_x0001_}êÚò@%~¸^Q°ð@Àlý!ò@_x0001__x0002_UûÉ_x0010_Ñõ@O·Íïó@Æ\ºch	ó@&gt;¹_x0001_Æjñ@¿¡g¼È.ñ@HüFÄÎÚó@!;_x0008_2Â­ó@¤¸çÛô@_x0019_Éû:_x0017_÷@âä¢j_x0019_ô@¼ÉlSØó@_x0007_×-²Síõ@_x0008_ì9X_x0011_Ïô@_x0010__x0001_2vò@ÆO_x0017_&amp;üÍò@5oMvò@_x0008_Sú_x000F_»Cô@ñhêóB÷@_C¼=¸ð@_x001E__x001D_°.íñ@NÒ_x0019_Ù¬Ëð@Îr@i­¸ð@¸nøÐJô@«|Jùð@Àu×ð@Èæ'yÝð@ÖV¥aÀõ@¹_x0008_íkvçó@]_x0017_ ¬ô@¶_x0001_²W]{ô@	º_x0018_wËô@_x0015_µ·°_x0002__x0003__x0016_*ñ@¢÷¤fð@H&lt;_x0003_J4%õ@_x0017_¿rþFð@^IòeÓõ@j¸ ËVËò@ë_x000D_i¶R_x0002_ó@ðÍ_x0003_UYñ@°ãk¨0_x000B_ò@'ÄÊß_x0012_ó@*O_x0005_Ñ×ñ@Ô|[$_x0001_êñ@'¦_x0015__x0006_ãmñ@¦½6¹ó@eJÆ\Ö&gt;ó@`j?ÃÁð@èò¼*?ó@i_x0003_t_x001D_^óô@j_x000D_¤êô@_x001E_â\Hò@2_x001A_¸ÓRDõ@¸_x0018_·_x001C__x000D_ó@UÒ°Ö³ô@i·|ÛDñ@;L¢µEÀô@ä_x000D_ä×Äaó@ôùÛ/G³ò@®"Y¢/_x0012_ò@=¬`,¾_x001D_ð@ù?+`;±ñ@ã_x0004__x0007_:pò@ÃùNgñ@_x0001__x0003__x000E_Do¿Ò_x001A_ô@_x0006_¨_x000D_7ROó@®v_x001F__x0004_Vò@ÞoUíJò@÷_x0004_+¦($ô@ÀÒÚA þô@±_x0018_¦CS¦ñ@Î,_x0008__x0012_F)ò@þñ¢ùD£ð@8KfÙAúô@\óÝú7ð@S_x0012_ª^¼ö@ð_x000B_ø1(_x001C_õ@èÇ_x0002_6Zò@Ù]uö'ò@Ú¹J,¥0ó@ Gô©Wø@Pvi+ð&amp;ò@"!f_x0007_~_x001C_ò@J_x0013_®9_Nô@Öß_x001B_`ó@,_x001A_ó±ô@ö\¯í\Üó@iÇÕØ_x0015_÷@þ_x001A_|"_x0014__x000C_ø@¢8°?¼_x0005_ò@7÷Í®·_x0013_ñ@%a«Æô@Ü0ÛTpÐñ@j÷_x0006_Iîð@	£ñÝ1Xó@wVX_x0002__x0003_&amp;¤ñ@þ÷½)ó@_x0018_E±J_x001D_ò@Æü_x0017_=f¬ñ@éìÇùwô@_x001F_i$êñ@æ`£_x0005__x0008_ù@Ö§JØÙáô@¹ÇÈ¡wô@²&amp;sÐTnò@_x0016_cc±_x0017_ñ@U`í&lt;_x0015_õ@Ë- ÆNÿñ@_x0007_ïÿÞ1_x0002_õ@c*Â/kñò@Ò^¼_x001F_Ï_x0004_ñ@ìh ûxó@ø¸+m9Gò@Ó_x001A_ô/H¸ñ@_x0001_Ïú»ð@H±7µ_x0016_ºñ@È_x0012_:1@{õ@©D+	_x0015_ô@ÙºSðôIð@äW¯_x0012_|ó@wd_x0018_(_x0004_ò@|_x000D_Uð&lt;_x000E_ó@zI_x0019__x0006_¢.ó@ÿ2	^Pô@ÐÄ_x0006_7:÷@Ë	Ú_x0010_ãvô@"&amp;A*ó@_x0002__x0005_Ï¤ÜÓôø@"iî²ó@¹'Þ_x0004_ïõ@³ËÓ;çñ@FÀrø@_]_x0014_Þ:ò@Æ½_x0012_tã_x000B_ò@&lt;Z'FU8ñ@_x0007__x0010_­)"\ó@A_x000C_(¥	ò@´7_x000B_e÷@íhF&lt;@õ@æ!7	Ìñ@ÈÕÅ_x000C_ñ@jöF2ðó@h &gt;Ä	ó@+³¬ÃÏçò@s¤_x001E_ö´ñ@PåeçMÿò@_x000D_71ÓCáñ@_x001D__x0001__x0007_iõ@:_x000D_Ý{âÁõ@_x0015_Cagó@ña¾² zó@Øö7_x001A_ÎËò@òs!$ëdñ@_x0016__x001C_(Öõ@Iõ_x0013_È2.ò@_x0018_wjUþï@Vüw_x001A_úåô@¨_x0003_®¢º8ò@O_,!_x0001__x0003_W_x000F_ñ@ÀP`6,ô@Ê_x001D_%m­ñ@GGk_x001D_hkñ@ôÊ"Ëºò@?ðè-ô@Í_x001A_²÷õ@ï_z_x0012_þð@$x£¢&lt;:ñ@Â_x0002_Ê_x0013_£§ô@û[°þß¨÷@~þ%ì§_x0012_ò@kYØû_x001B_§ò@öÙÿ ò@f²wÜRõ@Þ¯ÍÏ!õ@_x0004_µÆ±Qö@Qh%3_x0012_Þñ@«zN_x0006_ò@0âÇe_x001C_ó@ÆEóõ@úp_x000B_UÇó@&amp;+}£yò@ø[ÃñÛô@¾`åï_x0003_ó@G_x0011_é¬ëï@·&gt;lûtò@-XoÈU_x000F_ô@ñ'_x001A_Rp_x0019_ó@ÕW%¹Êò@£Âu­?_x0013_ñ@y!Nìö@_x0001__x0004_`µf$ð@%Cm__x0017_Yõ@§'sJÿó@×ãñ_x001D_Aó@VXEnõ@_x0007_Ü	J_x0012_Åñ@F6æt,ô@ôT¦?_x001B_ò@Ãl(x_x001D_-ò@m	¡©ñ@OìÜPÑñ@Jý¸6¾ð@*íZYâó@2o¾ë,Vò@Ã!_x001E_¹ñ@¹Èº-=yò@mÄ)½ô@\Jrý®êô@%Ù:È-ñ@_x0003_Í_x001B_yoaò@*]9_x000C_ÏXó@#øÒÒ´_x001E_ñ@®päD_x0018_|ñ@½_x0008_£Ï_x0007_0ó@_x0002_Gk_x000B_sò@«È,_x001C__x0016_ðò@ÇE_x0019_oøàó@Ð}÷Ï_x0013_ó@c	ØK_x001A_ô@jû%ÄnÄð@ÜXæìÕ÷@8¸õ*_x0001__x0005__x000E_£÷@ÚcT_x0003_Éô@aÙ_x001F_Ô6+ò@+£Ôñ+Kñ@.*`ÉÝHõ@HsvÛ/ò@_x0010_LÙ_x0011_öãñ@mt)	Qð@A¡¡ôó@¯_x001F_ê¶äCñ@ A2Ê+}ó@_x0014_ô]&gt;é_x001A_ð@³	úh®õ@¹f,ÉöZò@ÇfH_x0014_£ö@î~Væ_x0003_ñ@UÅCøl@ó@uæ´Ófò@l&amp;-Üëñ@¾¥_x0002_%üò@µr`G_x000B_ó@¾Ý±pý_x0006_÷@_x0002_t@;kò@_x0002_*ÞlZWñ@f2_x000F_ÑõÛõ@ÃðÝXHó@ÊÀ_x0001_zô@_x0010_Ëw?_x0014_ò@ì&amp;fã¿Nñ@_x0010_YtsÂ*ð@8¦:_x0004_ô@wâÃ_x0019_@ñ@_x0001__x0002__x0008_¸8:É1ó@+ïòs¢uó@I£#=_x0019_ó@_x0018_7¨_x0019_ý­ô@|õ2Eô@Ó*ð¤¬ô@j_x0019_XNÓOò@ö´ ¾_x000B_¾ò@L_x0004_ßEô@ÇþÓ{ô@¸nÕ÷	\ô@_x0002_Z~áðñ@4¤&amp;¬7ð@6Ózh~'ñ@uHoÚ¯ô@`à4_x0003__x0017_úñ@_x0005_ã²_x0015_ä;õ@_x0012_¤A·#yñ@©uby{Rò@ø¼`¢_x0002_ò@F-Yñ@_x0016_U×_x0004_Îüò@F¶_x0005_ú_x0005__x0015_ö@iÒ¼ïëßò@_x0011_÷_x0012_ý&lt;ñ@%´ Ú`óð@ýI\_x000E_&amp;÷@ð®6_x0019_ ó@%&lt;Y_x000D_'ñ@rÊ_x0019_soô@äù_x0007_¼Uñ@a_x001B_Q%_x0003__x0004_§¹ô@¦Åy Àró@:Ö¢Ù_x0017_ó@ïPåÙD¤õ@Vºt_x0014_Òò@w$ôL5ò@7_x0002_°N	{õ@øÝýo8ô@±¥»ckTô@_x001A_ÆîkP_x0001_ñ@³®c÷ð@~Wmî§ö@_x0010_I3^_x0016_8ó@\Ät}_x001B_õ@ÖX_x0008_ªü_x0002_ô@BÃhýÊ÷@Ãù_x0005_¿Qð@´×Ý$ñ@õº_x001A_Èïwñ@¨:®_x000C_¿/ô@îÊ´9³_x0005_ô@"® §Tô@vÊ.4_x001A_¤ö@e9ÆuN_x0013_õ@.®rón²ñ@l­\Ûð@_x0006_¥È¤_x001E_ò@ËR_x0004_ÞÈ_x0011_ð@_x0005_({×Èñ@_x0011_Ééñ@ð2Ûï~ö@³Ûhô_x001A_ó@_x0001__x0004_DpgÔ_x0006_ô@Wõl×_x0017_õ@\lP½Ôï@¤N_x0002_~_x000E_!ò@"rû|pçô@Vª|ÎÐ_x0017_ñ@_x001A_ç=}eSñ@ß%|_x0019_Öñ@R_x0002_4Ãhó@"²_x0012__x0008_ö@Ô¶bw÷Áó@ù_x001B_KlM4ó@6_x0011_¥À¶õ@_x0004_ìß²ó@òéXLÊô@e_x000C_*£"÷ö@_x0003__x0004_:ùw`ó@9¥u¦±ò@$ùwÛ_x0018_ø@_x0012_¦ÓîÁñ@¦MÑå¯ô@+ËþB±ô@Â1¸ð@²Ì_×]&lt;õ@PÃà{\ö@F_x000B_6#¤ñ@ÊÃµ|çt÷@_x0007_Ï_x0010_àè)ò@ù'¶_x001E_}ó@Ýõ¢_i*÷@p_x001D_á|,ó@U_x0001__x0003__ó@µÐ_x0018__x0018_osó@çð/õ&amp;Qô@ü_x0003_Ü_x0003__x001B_;ð@«ÆÀìõ@_x0018_£[uF_x000E_ò@Ìn_x0017_b»ñ@\ôs_x000D_guð@ùØ Tãñ@+5k*Úó@K?iò_x0008_6ò@_x000C_ÏG$ñ@Å »_x0002_Âò@°ôØ Îéð@&gt;V°J{½ó@WwUÐlDñ@9w¥_x0004_xñ@ðHnò#ªõ@0'ã×Rùõ@àöäW_x000F_ó@æ_x0016_\ô­&amp;ð@WËÙô@A_x001E_Ê©Öó@Õus2ó@#Ë1_x0005_Þ_x000C_ö@ê§çÇ_x0001_ó@+P_x000B_k%ö@Vu¥c&gt;pð@Cæ´³óó@H_x0015_Ã¤÷@_x000E__x0015_=ðÓãó@X2_x0007_]´÷@_x0003__x0004__x0002_ÞñEñ@_x0014__x001D_BÚôòò@"ªe\Wùò@¬z_x0008_Ý/_x001E_÷@0på_x0001_¢ó@SáR_x0016_âð@.³(pÆÓó@ñ_x0008_¨&gt;sï@_x0015_ôÍ²] ø@¶z#3Fñ@_x000F_§wÅúò@¦_x0014_bfô@íÖ'_x001C_.¶ó@9Ñ*¶ò@V_x000E_ï*_x0001_ò@÷aÞ\ñ@À!fÁ_x0018_ò@J_x001C_¸ó@È_x001B_U*ëÛñ@'úòõ@|ÇÿÐ&amp;ó@²(/i`ð@_x0011_e°êþHó@)_x0012_Y_2ö@ó_x0014_`1ñ@ÊþYúe_x0018_ñ@ãOÊ_x001C_&gt;ó@;SlFÊ+ñ@¤iÉÉJñ@ò^Eô@¶_x0018_è_x0008_ó@h7Þ_x0007__x0002__x000B__x0003_Çò@ÞF_x0017_7,ò@_x0006_B_x0001__x000F_Ëäò@{£f/_x000C_³ð@~ëë z¸ñ@¯O0_x0015_£~ð@ã_x000E_+_x000B__x0005_õ@_x0011_?	!_x0018_	õ@º¹oD9Øð@Â8Àþ&lt;ö@3]D4åõ@ Ó _x001E_©_x001F_ò@f,2_x0014__x001E_÷ó@0cî§Bò@_x000C_ã_x0019_Áeßð@úEX òô@i	x_x0008_ô@_x0012_0_x001C_9mæò@_x0015__x0007_/±6õ@trÇGy_x0004_ó@çãgèkñ@v_x000E_b9_ñ@i_x000C_¢¢Oñ@0ÝÁ±ÐÒó@É8)_x0017_[ñ@ø_x0014_Vôüó@lU#¸Çñ@_x000C_óÄ¬Öô@w_x0008_çíô@¿ù_x0014_©%Âñ@ ïü_x0019_iô@_x0003_å}_x0013_H´ó@_x0001__x0005_=÷_x0004_íZPñ@éZWÂx_x0006_ö@©¢'Iwð@_x0004_Î_x0001_5¢Úñ@	3(_x0013_E"ó@Ì4{Ã-Iò@x_x0003__x000F_¿0ô@®_x0012_áå_x0016_ñ@kk[ÅÄò@_x0013_äÕ#cò@lßbMó@½_x001B_È!z¤ó@ý5!öþô@ÿ.êÞD)ñ@¬n½¡,A÷@2ÌÆ_x0002_fÈô@_x0013_gMñqñ@û_x001C_V®ùñ@ÈO­9úð@_x0012_¤Að@&lt;øÊ0Æ	ñ@ìëFÎMõ@ÁNâpËÿò@_x0017_*ú9þ7ñ@Ù_x001C__x0003_'ñ@_x001F_ÊÖuÌò@Ã\ðò@Ìþ_x0018_AQñ@h&lt;¸"_x001E_ó@¶¯-±¦ô@ËÑ|àû#ó@¼õ_x0004_ô_x0001__x0002__x0016_ô@Vr¿²5(ô@âÒ_x0001_P_x0011_ñ@_x0006_=À'Çiñ@Øqu_x000E__x000F_ö@îFÂò@8rñ@5°_x0010_xSô@eh· ?õ@_x0006_Ûò-)ùð@nÃ_x0010_ÿñ@è_x0019_¶T£ñ@:g°6Åyô@ï_x001B_nVË*ö@*ÅeÓ&amp;ö@ñ8ýPúõ@ÝPÁ¡ð@ê~¤OÝô@vò_x0006__x000C_}ô@ßQºô@J_x0013_FÜÆÝô@_x0005_§CÒJñ@/m¼¾&gt;_x001E_ò@L_x000B_fôvþò@*Þd#êôð@¤è(v_x0018_aó@_x0015_µ¦)_x0011_ó@àþ]_x000F_ºvñ@+Î%hô@5á¶ç1ô@_x0018_GÁ|mlõ@&gt;á×íö@_x0002__x0004_rö©_x0011__x001E_ô@¡íN¶_x0010_Áõ@=jëÈtò@ _x0007_#M_x0008_K÷@pî¿F)õ@zkHÿ,»õ@_x0016_d}'ô@_x0010_LÜT1pò@G3-a¤ßò@_x0017_L~ï?oò@3!9F_x0001_µö@H_x001B__x0014_ô@#½Q@Þï@Úy_x000E_v2ô@_x0016_íoàö¾õ@T.R¼5Að@Wa$1P`ñ@uïþ%zò@8==_x001E_72ñ@ÒªÁ_x0003_¬ô@ÀOýËWò@jv_x0006_mñ¼ñ@7]¿]¦_x0013_ð@ò§¼õó@éH_x0010_Ñ õ@±_x0015_ý_x0019_T_x001F_ñ@/^J®_x001B__x001A_ò@¼¶H_x0017_õ@Ù]TúûÌò@4kËNîó@Á7³mØ_x0014_ø@jâC_x0001__x0002_R_x0004_ñ@*_x0012_S_x0004_Àñ@-g	ôUÏò@¬B;6lÇó@)1©T_x0011_ò@Qo{_x0018_Cõ@v^Æ5ó@_x0018_FñK_x000B_ð@_x001A_Ã b_x0019__x0011_ô@Ò®L _x0019_åò@W¢LG­Ôô@jS4ÜÐò@_x001F__x000D_ºtPõ@Dç_x0018_µLó@!Ü_x0010_{_x0001_ô@{Åuh_x0004_ð@_x0013_M_Âkôò@ÊTY-ÛÜð@sÁùÎ_x0007_ó@t9YF×¨ð@êù|)_x0003_;ï@_x0019__x000C_g+]ô@¶Îðí÷ô@_x001C_k|_x0013_ïñ@jôãõ¦ñ@e_x0003_ß"ñ@X?ÑfnÏñ@9_x001B_&gt;ú_Nõ@û§A_x000E_~ó@«z_x000D_.?ñ@ÑÐ©þ]Ã÷@'C6$ò@_x0001__x0006_N°ztU-ñ@_x001E_¹H_x0003_ò@vÇÂ¬øõ@z¨!*¸ò@w§Æt®Wó@Â¡ *±4ñ@Þ»W ðô@°l¤l¶ñ@ÎHìê»_ñ@ L³XOñ@¿6-\_x0016_Üò@¼¹,áÓ+ò@ún~éö@ì'.ñ@Ùÿã_x0014_ëµô@ÔnËð@?Æ¯Û!#ð@uìä¨_x001D__x0008_õ@_x0010_hïGZ!õ@Ø_x001E_XvEAø@P$]L¬)÷@á{qo_x000B_Åñ@w_x0001_Î_x001A_èô@Úx9\Íñ@MâKýÔð@ïhS=ñôõ@A+@#j_x0002_ò@h_x0004_BBï@reç¬­õ@ónÖ_x0014_Ìmñ@J·¯_x0008__x0005_ò@ö_x0017_ED_x0003__x0004_Ý}ö@_x0013_Krò@¶Gu8_x0008_ãñ@©õ:µµ[ô@ÚÞÑðR/ö@m8ât_x000F_ãó@ò0$f_x000E_¼õ@Óß¨Lð@&gt;ô©Áó@fk_x0017_fOµó@_x0012_wÐ_x0017_fùô@×TÖHý6ð@¢_x0018_J¯Vó@hÍ.Nó@¾mÎ§9ò@«&amp;ý*¸ñ@*QI=ó@_x0002_×²Í¼_x000F_ò@Il¸|ñ@S_x0010_¢ð@°Þºóåö@ÞH4H3ó@ÔK¸å_x0018_Ïó@Q0Ô_x0001_5\ò@µli~ÙTò@*ÿã5Àò@poÕÙÃÂð@B;Õ_x000D_ô@Üø×m_x0015_ö@XÂùJ®ó@fàîõ_x000C_ó@&amp;³Ï3ý_x0006_ò@_x0001__x0002_~í½õñ@&amp;Y_x000B_[=ò@¯_x0005__x001D__x0008_%ð@uÍ_x000B_wAò@¯ÒzJò@²÷Ò2ÓÖô@Îáí­	ô@&amp;_x000E_Z©Usð@®²òvó@_x0014_S'³ô@÷Àd½*4ð@l-4Ö7Óð@#ðì£~ò@ÀM-þ¼ò@¨_x0005_hà`Á÷@¸a2»ó@Páwa6%ò@Ãw!drT÷@_x0018_¢²_x0012_õ@5JXiÅ÷ñ@l±¿_x0007_1Pö@!~_x0010_îó@Æ_x001A_êZwñ@º´ÕkÓõ@³I¥µÞõ@Ú3Pßó@ýþ_x0012_¢18ó@P_x001B_&gt;õõò@Y_x0007_ÖKªñ@¡¬_x000C_·ò@_x0015_¢é7Vo÷@_x0013_'%A_x0001__x0002_nô@6³AaÆð@_x001C_YÁ¹o=ò@1ùÂ¢å_x000E_ò@Üï`é_x001C_x÷@¸ýäÈ_x0003_ó@Ê_x000E_ã¹f_x000C_õ@¥ä5ËÒcó@WkC¾Ö¿ñ@8ikDÄò@_x001A_HµÑMKõ@ïìLz®vó@`_x0012_ÓºuÐò@ U3ocJó@½ïç31^ó@_x0016_P&lt;ùz×ñ@_x0014__x001B__x0002__x0001_]ò@TïEa0õ@p¸ì¦yâñ@ÜÅÑS÷@bCRC_x0004_­ò@Ö¨k_x0006_BUñ@~²ÿ_x0017_2Ìô@ÚYíðõ@úç¦¨ô@®GJ¾ñ@M_x0003_Lî_x0011_ñ@`_x001D_9åúñ@q¦_x0001_f!ó@Ø-Ã]ñ@Ð_x000F_áC_x0013_ò@Í_x001A_´ÿûðò@_x0002__x0005_aIæó®ó@_x001C__x0008_ñ³ºó@Ð_x0013__x0008_n+ó@AÀò@ª_x000E_÷Y;ò@¤t²F¥ò@¾]ájÑ@õ@_x0016_­¾º9Åø@ª®ã_x001A_y_x000D_ð@Vkfcñ@º_x0007_ëåJbö@_x0004_òé«_x0003__x0015_ò@»Ô_x0018__x000D_ð@_x0005_¯ßi5ó@ü4-'_x000F_ïñ@nÅôg_x0010_Ìó@_x0016_Ï_x0008_SÍ.ô@÷2Ãñ@Ë_x001D__x001A_lñ@dß,,pmð@ñ¯_x000E_g£Ðð@Nÿ»bÕõ@ié´_x001E_]ò@ðº_x000F_È8ô@%¡È{ð@Ìi&gt;­Óðô@õC§k1£ñ@3üxñ@AÉ_x0011_ìCö@Å_x0001__x0016__x0001_ô@"'±õ	ìô@k£¤_x000D__x000F_#ô@ªk§¿_x0005_!ó@W¡àC_x0006_ñ@ÄÝh9_x000C_ò@ÿÁAªD×ô@ÑXß÷cô@µj%ó@ÔÊOÑ_x0017_+ô@_x0004_§=ßíñ@Ò©Î°­µð@s_x0006__x0016_øtõ@&gt;Ï»«Üî@Éô_x001C_Å¡ð@&lt;?V¦öôò@vÐÿ"ô@U_x0004_©£_x0012_¸ñ@FùdÀÜ_x0015_÷@)¦|=_x0011_ô@Âtu[VQö@¿ì¯ûvöñ@´,©Ås&amp;ð@³¸ó@_x000F_y¾aÃñ@wñ*8ô@Y_x0008_Øª½ö@§_x0003_Þ_x000E_&amp;áò@_x0001__x0011__x000D__x000D__x0002__x0011__x000D__x000D__x0003__x0011__x000D__x000D__x0004__x0011__x000D__x000D__x0005__x0011__x000D__x000D__x0006__x0011__x000D__x000D__x0007__x0011__x000D__x000D__x0008__x0011__x000D__x000D_	_x0011__x000D__x000D__x000F__x0011__x000D__x000D__x000B__x0011__x000D__x000D__x000C__x0011__x000D__x000D__x0001__x0002__x000D__x0011__x0001__x0001__x000E__x0011__x0001__x0001__x000F__x0011__x0001__x0001__x0010__x0011__x0001__x0001__x0011__x0011__x0001__x0001__x0012__x0011__x0001__x0001__x0013__x0011__x0001__x0001__x0014__x0011__x0001__x0001__x0015__x0011__x0001__x0001__x0016__x0011__x0001__x0001__x0017__x0011__x0001__x0001__x0018__x0011__x0001__x0001__x0019__x0011__x0001__x0001__x001A__x0011__x0001__x0001__x001B__x0011__x0001__x0001__x001C__x0011__x0001__x0001__x001D__x0011__x0001__x0001__x001E__x0011__x0001__x0001__x001F__x0011__x0001__x0001_ _x0011__x0001__x0001_!_x0011__x0001__x0001_"_x0011__x0001__x0001_#_x0011__x0001__x0001_$_x0011__x0001__x0001_%_x0011__x0001__x0001_&amp;_x0011__x0001__x0001_'_x0011__x0001__x0001_(_x0011__x0001__x0001_)_x0011__x0001__x0001_*_x0011__x0001__x0001_+_x0011__x0001__x0001_,_x0011__x0001__x0001_-_x0011__x0001__x0001_._x0011__x0001__x0001_/_x0011__x0001__x0001_0_x0011__x0001__x0001_1_x0011__x0001__x0001_2_x0011__x0001__x0001_3_x0011__x0001__x0001_4_x0011__x0001__x0001_5_x0011__x0001__x0001_6_x0011__x0001__x0001_7_x0011__x0001__x0001_8_x0011__x0001__x0001_9_x0011__x0001__x0001_:_x0011__x0001__x0001_;_x0011__x0001__x0001_&lt;_x0011__x0001__x0001_=_x0011__x0001__x0001_&gt;_x0011__x0001__x0001_?_x0011__x0001__x0001_@_x0011__x0001__x0001_A_x0011__x0001__x0001_B_x0011__x0001__x0001_C_x0011__x0001__x0001_D_x0011__x0001__x0001_E_x0011__x0001__x0001_F_x0011__x0001__x0001_G_x0011__x0001__x0001_H_x0011__x0001__x0001_I_x0011__x0001__x0001_J_x0011__x0001__x0001_K_x0011__x0001__x0001__x0001__x0002_L_x0011__x0001__x0001_M_x0011__x0001__x0001_N_x0011__x0001__x0001_O_x0011__x0001__x0001_P_x0011__x0001__x0001_Q_x0011__x0001__x0001_R_x0011__x0001__x0001_S_x0011__x0001__x0001_T_x0011__x0001__x0001_U_x0011__x0001__x0001_V_x0011__x0001__x0001_W_x0011__x0001__x0001_X_x0011__x0001__x0001_Y_x0011__x0001__x0001_Z_x0011__x0001__x0001_[_x0011__x0001__x0001_\_x0011__x0001__x0001_]_x0011__x0001__x0001_^_x0011__x0001__x0001___x0011__x0001__x0001_`_x0011__x0001__x0001_a_x0011__x0001__x0001_b_x0011__x0001__x0001_c_x0011__x0001__x0001_d_x0011__x0001__x0001_e_x0011__x0001__x0001_f_x0011__x0001__x0001_g_x0011__x0001__x0001_h_x0011__x0001__x0001_i_x0011__x0001__x0001_j_x0011__x0001__x0001_k_x0011__x0001__x0001_l_x0011__x0001__x0001_m_x0011__x0001__x0001_n_x0011__x0001__x0001_o_x0011__x0001__x0001_p_x0011__x0001__x0001_q_x0011__x0001__x0001_r_x0011__x0001__x0001_s_x0011__x0001__x0001_t_x0011__x0001__x0001_u_x0011__x0001__x0001_v_x0011__x0001__x0001_w_x0011__x0001__x0001_x_x0011__x0001__x0001_y_x0011__x0001__x0001_z_x0011__x0001__x0001_{_x0011__x0001__x0001_|_x0011__x0001__x0001_}_x0011__x0001__x0001_~_x0011__x0001__x0001__x0011__x0001__x0001__x0011__x0001__x0001__x000F__x0001_«_x0010_=fó@:_x001A_I&gt;öò@°ByÅC_ó@AÝçOï@êöÙDõ@_x0001__x0003__x0019_Ù_x0004__x0004_õ@_x0001_M_x0012_­ºñ@!þèüÞsò@?&amp;é_x0004_Uò@iäÀý&amp;_x0013_ò@IpÑ_x0011__x0014_ó@6¯tâáï@äóktrîó@Fëe¦éôô@Ðð;OMô@o=ÎO?&lt;ö@+I_x0013_Jõ@ñ{h_x001E_^ò@¥hd)ó@è3ÆFö@ú_x0001__x000F_nçrñ@"SÖüô@äaG3_x000B_ö@b_x000B_Xú_x0002_õ@û_x0015_A_x0015__x0011_(ó@¥GÄ¼_x000E_ãö@_x0012_U¨è3ò@!_x0006_AZÜ6ò@^°d`µ.ñ@ØGÍ¯rõ@4(5oÜ(ó@^û¿ºÞdó@çðáÔ!4ò@¸Æ9z²ñ@Ý0¡«þð@_x000E_!_x0004_¸¤%ó@_x0010__x0008_ÊÏ_x0003__x0004_`/ñ@D°{Óè4ñ@NÜuâwñ@|_x0002_@1O}ö@ì_x0003_¯E ð@_x0006_=J ô@ª_x000F_êò@&lt;_x000C_KÈÁkô@YGíò¿Ñõ@(»!¿'ñ@_x0015_°8}_x0008_ô@V_x0014_¨ûL_x0003_ñ@ÿ;_x000C_®ò@vþd¥_x0014_0ô@NQÞHð@ä´ØCÎñ@_x000D_­y¬ïò@»ÂlÌ¢lõ@ë¢¿ºàó@X&lt;,Àñ@H?ÂÅ_x0005_Zö@NåÜ®	_x0012_ñ@ävK@ð@&gt;_x001C_Sºð@_x0014_è(¦õ@_x0016_«Íÿ_x0001_[ò@_x0004_«ô¹|Rò@_x0006__x000B_ôÄ¹ñ@õ4r_x0005_Éð@µ#© _x0011_	ñ@M§(¦ô@Øª_x0006__x0005_ò@_x0001__x0002_ØMr2&lt;ô@u&lt;ª_x001F_ÞÈõ@8Ú_x000B_PâÚð@m_`P_x000E_ô@È_x0018_f3ð@_x0012_É ¢Ió@ò»ï"+ó@q¥»^+ð@.Ç.ÛTüñ@BÌJÑ³õ@®&gt;×Aô@KøKhô@]ìÅóuñ@;@fó@ýJú	oó@¤*wæ´8ö@_ÂU.ñ@#©cKóõ@¡ÈGw6ô@/T_x0007_æ.ð@Æ_x001B_W³_x000D_üó@Çö_x0004_4Lõ@¼ÜÑ_x0019_y	ö@ðCàËÿñ@.\Á0áÀ÷@µ'!££_x000F_ñ@±@]¯9ò@åc_x000B_oÄñ@(À/¯ãô@o_x0006_LÄò@0ÉjÝì1ò@_x001C__Es_x0001__x0002_&amp;`ò@o_x001C__x001B_G-ñ@_x0019_r¸_x0013_vò@f­ýoÅò@úðp2_x0019_Tó@þ_x000D_gYñ@(ò¾ðzò@Ä6Ù¹xõ@n3âòðñ@©ñÚÙ¸õ@ïÚ_x000D_\zð@CNx,Xéò@_x001E_J@ò@µ:5´üð@.ù½_x0014_¬ô@Rr78=_x0012_ñ@_x0004_ç+_x0014_1ó@³ß_x0014_p_x0013_ï@¾ÓoIò@_x0017_f¹G°Àñ@²Ä_x001A_M_x0011_óö@¬l±gò@@öÎ^ô@òlè}_x0006_ô@:°8öÀò@8_x000C_OCï@_x0008_?¸)ò@Ï^×Èpõ@Ø.îÃð@aÅ§£ïð@f_x001F_Ñ_x001E_lWõ@ëU¯kó@_x0003__x0005_FÂh7?	ò@_x0001_±²T/¯ñ@_x0010_*_x0002_Zñ@è(k_x0004_Ebô@Ìò&gt;dÑó@.Tü'Ññ@BÒ'Kið@_x0010_6zðØò@,«§ÿ_x0008_1ò@Î^z_x0002_{ñ@õªÞGò@a&gt;]ìï@_x0012_â_x000B_Ô_x0016_]ó@Ã;YÿAô@+_x0015_¯º_x0003_oñ@yY®_x000D__x0001__x000C_ó@µ®?Æ_x001D_ñ@q.¾áÞõ@_x0006_þí_x0019_0âð@ÐÁä_x0004_\pñ@ú·{Èr÷ô@@eÐ_x0019_s+ò@Cú@-ð@2_x0008__x001E__x0016_ð@ÆÅjt+Ñò@½ü¿3_x0005__x0001_ö@4&amp;S`x´ó@dJx_x001C_¼_x001A_ó@ÿúÄt^~ð@=ÂCv\ ñ@è²êÖ©Ùñ@&lt;_x0010__x0001__x0002_dÎò@ÿË£_x000D_Cqô@úí­0§ó@Ûä´$ñ@eÛ"ÉØBó@Ïÿý;"õ@~_x0013_{z1ò@Ò_x0010_Ë_x0010_cõ@Ø_x0008_ÀÜÈvò@_x0015_ÄV_x0003_îð@$_x0004__x001C_Øéñ@s	Äêó@_x0014_æ_^	ò@[ë"CCô@%³&lt;¦¾ó@ñå	Oï@c._x001E_jcð@_x001C_«ò@þUÍh_x0003_ð@øä_x0010_lð@Ä{ºÿ¬Cò@q&gt;²Fyjð@&gt;þÃ#_x001B_ñ@¨aÿ·_x001C_ïø@ýx+PÅÆô@­+ó¡´Tõ@ÈÖ,ó)Uò@oúÃ¬&amp;sò@_x0012_-&amp;È_x0012_ö@Rµ_x0003_ëÚ¿ô@¶Ãòr¹ð@Î²%_x0013_Öô@_x0002__x0007_ûI@ð]ñ@ÏP`_x000E__x000C_nï@_x0003_ù"åð@'Óï«_x0003_¤ñ@+Üß_x0010_ø9õ@_x0017__x000C_fJf&amp;ô@¾W¹tWð@à(_x0017_L9§ò@_x0003__x0018_"¬Öäö@_x000B_CÉ_x0008_c/ò@OÚâ2øñ@a'PìÀó@ub_x0019_âßð@ØÿÃø^ï@D_x000F_h­ò@³ÚúÀ&lt;¸ò@uÚ ½²ñ@¶ìa:]ò@_x0017_ _x001B_Bñ@ú7v_x0015_r\ò@¶æ_x001E_Ù_x0004_ô@+_x0011_S§Ò@ó@9_x0003__x0010__x0010_ö@YËB|Çjô@H!"ÛA_x0018_ñ@T_x000F__x001F_ +_x0006_ð@_x0005_ìûóq¡ð@Ä,îÞG\ó@þc9l_÷@_x0001_©%ÒvÊñ@³²!;±ô@±Z_x0010__x0001__x0002_Uaò@Góîÿhò@L_x0007_¾_x000E_ò@Ä±Ç_x0013_ñ@fkJ»?ö@AR¨_x000C_ó@à_x0005__x0002_¬Tò@s)X¸_x0019_ô@Bo_x001F_ýä_x0013_õ@ ä27ô@«òÁ_x0001_Àð@ÿ®äÄ¿¬ñ@d_x0015_ÍX_x0003_Ìø@&lt;9R2õ@K¡_x001F_W÷ó@]ä=]r2ó@|}o_x000E_¥ð@óG@§çõ@[-ý_x0002_ÿ(ö@EaCÛúàñ@ü)_x000E_Ö­Mò@w¬ù£êêò@þÊä¢ò@a³h&amp;Âò@3ËøÐßDó@ÜK!Bãò@l_x000F_ë^ò@µ4\È®ô@#_x0008_êñBñ@Tz=_x000E_ò@2ú"Rö	ò@hÙ¹_x001A_?¯ó@_x0001__x0003_b0ÜÂÜó@õ_x0008_æS-ð@Æá´×~Iò@?Õ_x0008_a¸ô@d4Bò@_x000E_¹¥qûó@¦7_x0016_¶Þjñ@#Ò_x0003_7ñ@ÝÄN_x0012_+ñ@-÷ÑO°áð@HNiâ_x0008_ó@æ&lt;ÙPò@_x0016_Ä1¬Uñ@ØÃ±¤¤ñ@SSïÛîßó@®¬K{wõ@Íp_x0018_%|õ@¹!¯¤(ñ@	êÈª½_x0019_ò@üÄ¤4ò@T§_x0007_|ó@x	;_x001F_ò@ñãOfrÑñ@ÙI¾[põ@_x0016_½bð·ð@»Êr«gñ@T_x0019_^2ò@í¢O_x0016_þñ@_x000E_r_x0016_}hñ@.)å½ó@_x0018_Ð_x0004__x0002_µó@_x0018_`D_x0002__x0003_îçô@³ÀÕÙ9Xò@îó"ê_x0012_ºò@OÇY_x001A_Þùð@PÂS¥ÁSõ@¸_x0006_4_x0002_Æ³ò@NZóÃó@ìåãùó@¿jÓð@n,¬íô@¡RÏ_x0013_(ò@8ÛÈùQõ@¨_x0014_ÞN^Õô@s4þFò@Z÷_x0015_K:Tñ@øåw/Íó@bùjm_x0016_ õ@ÉÆNq¢ýò@_x0008_Æ_x001B_¬ð@v_x0016_,¦¬_x0001_ò@¬a9°ö@0yÿvV5õ@_x000D__x0001_, »ñ@&gt;_x0003__x000D_!ñ@7G7âèÙð@èÅ0_x001B_Õñ@]_x0001_h¬_x0018_&gt;ñ@Ù6_x000F__x001D_?ò@æ'H_x0007_ ñ@_x001E_Î_x0014_æ!ï@Y°&lt;­¦Kò@TKËy;Òð@</t>
  </si>
  <si>
    <t>7ae91abd089df2dcf3328ba314224971_x0002__x0003_ÅVû_x000F_&lt;¬ó@èkºM¬ò@Á\©ÂÄ)ô@_x000F_|ÈÈ%õ@±¨O_x0016_ó@5´wÌ¿ õ@6_x0005_×Íïñ@¹yâ¼©ñ@AñØDÚó@^rÑ)/ðï@bzH®ÆØð@,ºZá2iô@¨_x0001_)Ó_x001B_ó@ru­Ô_x0008_5ó@á~?_x0007__x001C_²ñ@ÇÌ6ÕVò@ãæÖn9Mñ@×ßÂ¦_x0016_ó@î%Vùó@ëpî_x000B_ó@}.ðÜÁöò@[B2~Ûò@WÙHñ)ð@|%e_x001F_õ²ð@_x0006_ÎöÆáô@NQeeÔßñ@µ¿Lg	ºó@·«&lt;Ñ/Ñö@6Ñ¿É!ó@ã%ðªJð@h[aâ&lt;Þö@ö4©_x0001__x0002_Eyò@zÛð@%¥_x000E_^7ò@¢ØàËN$ó@§U_x000D_p|õ@x¥É«ñ@urÔZïñ@X_x001A_î(Kó@bïG|kò@__x001E_¢_x0003_Æ{ò@±ù	2ê¶õ@ìÖV6_x0004_Fò@zsõñ@«w©_x0013_áð@A_x0018_Þ¯ò@´pÃï@mÛèÄô@#Lä_x000D__x001B_ô@&gt;èìUAð@ä3Ï+¢Iö@§ÇÛ³p_x000D_ò@ þXþï@À=&gt;å_x001F_õ@_x0019_Ùt|péð@éO_x0001_+w+ó@[¡êV_x0005_ò@Zì+ï_x0013__x0007_ò@PÉM¸_¡õ@o[_x0008_ÌÚï@_x0008_ËàF=Úõ@Z{9_x0017_Æó@Ô©Qô@_x0002__x0004_£¾*»\½ò@_x000E_µòÔ)bò@Böró@x[_x001A_®ï@ÛëÉ :6õ@½]åñ@	vw¿^,ð@ä+_x0001_È.ö@_x0015__x0001_¾dJ_x0010_ò@NAæÆÆñ@Î K_x000E_Y«ñ@ºí¯ö/Ûð@Ðh\¼þLø@_x0015_nFZ"Êò@¹y¾ì_x0001_ûò@{'_x001F_ð@áª_x0003_¸ñ@`_x0017__x0007_éñ@­gÐ_x0018_ó@»_x0003_Ê× àð@»¥¹)Jõ@H_x001C__x0012_­qò@HxÞÛ²vô@¯Ç_x000E_gÝó@~°º´ÑÖò@Þ$¹1_x0003_ãó@_x000B_]ñáQiò@t_x001A_( 5Fõ@²Ñ:­ð@92¤Ì;ò@ú8_x0010_'ð@¢Ëa©_x0001__x0002_*ñ@òc_x000B_|¡ñ@¾¼_x001D_³ð@ u TÛeô@0_x001E_ÿSRPò@ÕH	Hð@XTó¯ÿó@4d³&amp;4ñ@ÏïCj³ñ@_x0013__x0002_z&amp;£@ð@9á;½Zô@_x0013_U¨_x000F__ñ@ïrAeoÕò@ü#_x0014_ð@ÂÜ|GMõ@m¿ÑU&gt;Dò@ÎOÿ¿×{õ@_x001D_jåt9ôò@x.Ý¸Þò@4º¶ï_0ó@¦4Näæò@+0¦zå~õ@)ª;_x0005__x000D_ó@¯Q_x001C_³Ú_x0007_ñ@-õø_x0015_ò]ð@n&gt;¾A_x0012_ô@Rñ°_x0015_l7õ@^Ãmµù8ò@æÏ?3Ý_x001D_÷@_x0018_|ëù]ñ@À®;_x0003__x001E_ï@(ënxÙò@_x0002__x0003_&lt;@uÁN8ò@_x0017_¡	h1ï@_x0004_!§¡Çô@Ne,â{Ðö@²ðïã7ñ@[.*&amp;ñ@æêÃÐÏô@¼¸iÍ¤ëò@bü²qó@¹_x0013_Fê_x0005__x0004_ó@ó.ï¿_x001D_­ó@ø/_x0014_# ¾ï@¸ëÝÀÈÔð@&amp;_x0013_Q±Mõ@n_x000F_Ä'ô@:C_x0012_Õ§Ãô@üX£o_x001C_ð@"ñØÍ¼èó@0&amp;_x0011__x0019_Uô@V&amp;_x001D_8z¤õ@¶øëÊ_x001E_Íò@_x001E_¡¦C7v÷@_x0006_[_x001A_Kõ@í_x0001_ªFô@Ò_x0011_=_x001B_9Áõ@éJqF¿.ó@+Ö¬vó@[#JÒb©ñ@X^y&amp;£÷@_x0006_ÔooÉõ@·P¤(r¸ó@_x0017__x000D_TN_x0001__x0002_Bó@°Ó°×ó8ñ@ARøp_x000B_ô@Ûù|k7ñ@×|0DÄó@qÜ7_ò@S_x000B_ü_x0013_¶ó@5¾_x0013_}ê_x001A_ó@TyO Oó@_x0011_ÙYÆð@ºføÎF¢ð@w{_x001D_Réqñ@· FÇ&amp;ñ@,Á_x0016_Òsó@&amp;gòó@Gµ_x000F_¿äð@o1)üÁô@·0yB_x0016_Aõ@)ý_x0004__x0006_ñ@aJ&amp;ñÇfð@I_÷¬_x0018_âó@6¿Í_x0002__x000F__x0008_ñ@9.·_x0003_ÚBò@Ìüâ$ó@_x0016_)!©¶Ûó@ÜÅÕ_x0004__x0007_7ö@&gt;ï_x0003_§ÖFó@ÁòÀHc ö@äÿÒK#Hõ@ê{_x0013_R_x0014_Yð@jI#¥gô@P­_x0001_vó@_x0001__x0003_ÿéÓ×Wô@_x001C__x001E_äÞì´õ@¸CUøDxó@âÀQ_x0011_©ò@ _x0013__x0001_B+õ@Õ~_x0003_±ñ@:(B¢ÓÎô@¢_x0013_Tgñ@aedJ_x001A_ñ@_x0013_Qå"Åó@ïå±im_x0006_÷@?ò_x000F_XPJò@ER¢òuÇð@v¦Ü÷@Nb*Ú.:ò@'õÈ_x0008_áaó@e`Z"ýtò@¼_x0011__x0001_%ô@Ò¼ÏFò¸ñ@m÷ùçõ"ñ@4BÛô_x0002_ñ@ð}¥_x0012_ùñ@*9 ncñ@èôÅ_x0019_ñ@«ì~onEò@Wn²¿6Ïñ@HWæaAõ@Ù_x0003_¾_x0013__x0005__x001D_ö@ê_x0004_RcÍÕñ@óÛýbô@7N_x0019_I_x0008_³ï@ëO:p_x0001__x0003_±ó@zAUÒí¼ñ@ß`Ø&gt;7ó@ cRrnò@Yä_x000C_3Ï¥ô@E$\Iñ@_x000C_&amp;_x000D_È_x001A_ñ@:}Dìù¼ó@Bù¿_x001C_°ð@-H4ÙiSó@æ_x0010_Ù¨yµñ@_x001F_~¤ô@SÑôÜÌõò@¡ð_x0015_± _x0014_ö@1_x000D_=_x0013_xÈî@p_x0011_Â.çñ@_x0012_¥T¶.ò@ÅÞXò@~_x0002_-gô@ýEu,´¥ð@÷(ä»möõ@öE®áÛëñ@^»ºnÌ5ó@÷ó5lUñ@ä_x0005_;6Dýñ@(N_x0001_°ñ@Ró#;a`ô@)¹ ²ECñ@¸?ö³Gô@êz_x001C_e&lt;Ùö@§åz¦Xõ@äÑB1Fñ@_x0003__x0004_£ÿ_x001E_ac~ò@Ð&lt;o_x0001_ñ@RäÜ_x0010_¡ô@gwÄÂô@ÇUúBÌôö@M_x0015__x0018_¦ñ"ò@âüßZjñ@4­D2ò@;_x0008_.ý_x0013_cð@`AyÏè£ó@¾ojx«tø@°_x0003_p~ùö@¼öìå	¨ò@_x000B_êö_x0012__x0015_»ò@Óm%%@îð@q#H_x001F_mÂñ@÷«r®¦Ðñ@RØñù3Bó@_x000D_³6ëµñ@ª±-_x0012__x000D_ó@%ÞÃ_x0004_³ð@ÒÀSuVþó@L¢_x0018_Ê°Gó@~z,é6Dõ@¯p_x0004_ÓF[ô@©_x0002_úWw?ñ@þ_x0006__x0007_kþôð@gªht¹ò@_x0017_äÇnëò@80®¸úó@©­4¿!ô@Eg£	_x000B_ØËò@C_x001F_È¾Üñ@E_x0004__x000C_ô@òyôìõ@Í	(_x0013__x0008__x0008_ð@_x000C_Bö_x0018_ñ@£t¯ò@¾y÷ øò@À-½[WOñ@r I_x000F_ð@4ÐÍºð@b²t_x000B__x0005_ô@ø_x0018_B0ñ@Á;öÃßÅö@B_x000D_&gt;B6ó@«Éb_x001D_ôFò@ð\cîñ@DmLÈGDó@+ÙÀµ1ñ@_x0004_ºæç÷kò@Ê0_x0014__x0007_Ïð@§;5÷L`ï@6_x0013_ýwò@Z,K!_x0003_fñ@hí_x0015_Uö@~_x0002_ÊT®ö@âÚæS&amp;ññ@Ï:Ê_x000B_ô@¦Á#_x0002_ò@_x001F_&lt;s_x001D_¹õñ@«Ð_x0001_¡Ûð@Ï£ìÃ_x0006_ó@_x0007__x0008_X®+uð@ò×¤¸)_x0013_õ@Z`ujöð@°oh@_x0013_{ò@0ë!	ò@YÎ{,efò@bMùTÎêð@(Kð_x0008__x001A_¿ñ@ÿ_x001F_4/_x0005_õ@àøN´ò@À«Ì_x000E_"ò@iáV°ó@üqø_x0011_jõ@`_x0004_j_x0001_ö}ñ@BùÔ9Þô@×q]ñ_x001A_&amp;ò@sµmäò@^w·_x0017_Qzó@j{VÄ[^ñ@±8_x0008_aõó@v_x0006_Ö_x0001_ô@c²Ù{3[ñ@bÙ}Þ²ø@6×ÖÍ_x0002_ëô@5\l¼þõ@÷å»s¦ó@p1¤T?ô@Qtû*ö@¾"Á¶ã¤ñ@â_x0015_Â_x0003_ò@òÊZ{_x0004_@ô@àÉ_x0007_9_x0001__x0002__x0018_ð@)9f³Q÷@ç¸ò_x0008_õ@"ÜÝÿw~ñ@È_x0007_ÿÑEÞñ@´(Z¦ñ@ã_x0017_Lä_x000B_ñ@ÒÌ"_x001C__x0017_ùô@Îüyý_x0015__x001B_ñ@õô¾Ýøó@)©D_x0018_àRð@¢hm{ñ@_x001F_/Þ_x001E_ñ@îZv«C_x000C_ò@úx©Îñ@,w_x001B_!÷@ÙàcØUÓñ@2.$~_x0017_Ùó@â¢ò@lAÏ_x001C_Èñð@¾8¬ F!ô@ K[æ+ñ@#q+iñ@¨üÏ¿õ@/°KñÓö@bÚ=_x0005_|õô@ËQlâÓó@zÚS_x0018_¾ñ@BoÿòQñ@®Ì_x0001_â÷ñ@ÆWØ_x0008_ëõ@FÜ´à¼ñ@_x0001__x0002_¶é¤ÔPñ@ì8VÎÃò@)ÅéÐËð@¯maåIò@òZªÀh÷@ß½^ÿ¸ò@JWç«_x0018_¦õ@ï[X_x0018_1ô@©ÂüC¡ò@Çå+Ù¡_x0014_ô@¾hx_Øó@¼	Æ_x0004_bûñ@ìI_x0015_¸ô@Ü¨¸N&gt;Ðñ@g¶·ªó@	}³úe_x0011_ö@OÎÿ?·ð@Ü²·ÔÅ3ñ@´X-_x0012_°¨ô@y2Âz¤`ñ@êEõÝ&gt;ô@¬B_x0002_2%rõ@aµ_x001A_ªÐOô@¶à_x0003_¹·uò@S¥ïNGñ@ë¥øpsQò@Â½Å+9ó@_x001A_©U·«_x0001_ñ@¡Uä«Iaô@htªçúüñ@M«j6?ªõ@Â6J@_x0001__x0002_Hò@Ô±ÂÄ£_x0011_ò@e¹eV\ðñ@yôr/ù@i_x0014__x000F_Õ¤[÷@Läµúeò@Í¢ª_x0001_j¿ñ@_x0012_ÁÕáõ@Ô(ÏDð@ç_x001D_Û_x001D_ó@_x0015_Þç»tò@Aõ9Ûlwï@¸ÁJòò@G2ä_x000B_ï@oìøQZ_x0012_ò@Øtë-bñ@;_x0003_Û_x001B_°ö@-ÂL_x0002_ò@ï[.¨ðÒò@Ja06ò@Øè®ÞV_x0019_ò@ÿïEB§wó@TÝ_x0004_ø:'ñ@zñT&amp;uñ@çÿÍÍß_x000C_ó@÷('_x000F_5ô@8 õ;äï@_x000E_©Q_x001C_G_x001E_ó@_x0006_lÑR_x0005_ ô@Á§Ëçiâò@îíãÍ+ï@gÓÒê)ð@_x0003__x0005_T¸©ªØó@À{_x0003_¤°ô@XoË ò@T¢¢]Zõ@. Ø®Xö@¼ÁO?Âò@¸=îâ[_x0019_÷@a$PòÁ®ó@_x0018_?3_±ñ@ea=¡woô@RÃèÊÆUò@ÉEábé÷@_x0004_µrþlIõ@Ï@ÍÙ¿Eó@ê¬D-_x000F_ñ@ÔÔj×¡ô@ã&lt;þäVñ@¿ðÕ_x0007_åñ@æv_x0002_8cø@EÑíñ@ö~3Äuô@RïZ¶2Åø@îÎ,ÏR2ñ@_#OºÏð@6EÓ¿®Bñ@_x000E_Å»mÁ¯ô@uèKO$Çï@³h_x0018_êÚ£ö@?e_x0011_ð@¢÷FZô@Bý°}_x0001_&gt;ô@[óU_x0004__x0005_óGò@_x0013_Ñ¶5¶ò@rÐ{·ó@¢_x000B_+qèð@¤£+ºvð@s&amp;áã÷sö@_x000E_6\ùJ×õ@éz)_x000D_Å_x0007_õ@_x0002__x0005_';iñ@Õ_x001F_vöð@&gt;Êp*E{ð@÷DZ_x001B_ô_x001C_õ@ñ&lt;_x000C_/{|ó@ù_x0011__x001C_¡®Éó@Ihyzç_x0013_ò@frøØÉô@_x0014_7î_x000D_;õ@á¿_x000C_C3;ñ@è_x000E_8¦þBö@NÂ_x0001_pg,ò@èÚÞÔu ø@Ç_x0008_1Ör"ñ@Éd*¹|ó@G6Éy_x0001_½ð@F@n_x000E_¢³ö@ÜË±x3Ðò@_x0003__ÔïÂ&amp;ó@A_x0003_eÕÉ¿ò@A(aÓxñ@À_x000B__x0011_)Ùñ@2_x0006_w¤hò@õÓêZÖÔò@_x0003__x0005_Öo_x0010_Uñ@¹¶æV_x0004_$ð@_x001C__x0008_Ðåô@ëlÊð` ó@_x0002_íx_x0001_?ñ@ù&amp;ÊªÑVò@¿ÿA_x001E_¢%ñ@84v§j²ó@F¾2"èó@\:X5bø@Äé$/7sñ@G¹Ðåô@8#ì_x0013__x0013_Öô@3Æ5×&amp;ö@_x001A_?(_x0004_KBõ@æ_x0002_Ç@_x001D_ò@J¹©#µyñ@ØGK_x000E_ò@Z\_x0003_32õ@7Ç_x0007_7Ífñ@rý`(1ð@ãI_x001A_îH¹î@_x0016_ÞºÞxô@àR_x001C_¦ö@\È¹ µð@3÷éÒó@X_x000F_ô:¿ð@Ü¸­·&amp;þñ@·_x0002_M_x0011_nô@S_x001B_y_x000C_c_x0007_ñ@å¹F:uð@?_x0017_Ú_x0002__x0004_tvô@D_x000E__x0001_ùÖó@N_x001F_ _x001B_õ@xÔ»ºÖFô@Üå´_x000B_,ô@vìU4Èò@¤*Æ§Jñ@Ò!vì4¨ð@¥(ýçÇ$õ@Ô¼ù_x001E_&gt;Üð@18Ï·Äñ@Z!OÇ·ô@ýà:_x0017__x0003__x0016_ñ@Ð÷¡Ï1ñ@r}õ¦ó@_x001B_¦Ëñ@*1Ónwýð@ÎiÑ®@ð@ÆCÝP_x0010_ó@)_x000C_Ú7:íî@Q`ÍÙô@®#4¢¿&gt;ò@ofr6©ùô@\_x0013__x001E_ýQò@¿JÛE«ó@ÏÂTTò@þüám¥ó@í²C,&gt;ô@êùóVÈôñ@l_x0017_Íßìò@êìí_x001F_ô@Az/ÔÊ4ï@_x0001__x0003_HÛÝ%îô@¢³½_x0015_äõ@­ì6©@ñ@_ÀÆ¨*÷õ@¤_x0015_'9Ãíò@á_x001F__x001F_ìÝñ@¨_x0008_S=añ@éÒIzOó@jÑz_x0002_Ê\ñ@-_x0018_0bßñ@_x0010_f7_õ@H{·S1ø@z»¢´·õ@Yæ_x0018_º÷¢ò@C!.^ôò@ÎM¨4Úò@üQ4EªÒó@vSvÇk#ó@Dz[/£ó@FUè`¶ð@ÿ_x0003__x001B_­rï@ÎªÛþÆð@¬,çt-õ@5ã_x0013_â°ô@(:º*ó@&amp;Q ñ_x000F_ò@8{SQD¦ò@ðÛýU¦Eñ@½#ÄÂ_x0013_Pñ@7%.|U_x000D_ô@¦-_x0019_ÁL÷@]°0_x0001__x0003_nðõ@0ÄE_x001C_F_x0006_ò@áT÷Ök	ó@7è§î_x000E_Xð@=St_x001F_ô@UeZlo|ò@f_x001C_ü_x0014_ó@_x0012_ó|so_x001C_ñ@¿:.jEöò@P_x0011__x000D_ÒUñ@ð×iéÓ_x0008_ò@~	å'_x0013_ô@g&lt;_Gêò@åsßWñ@x¼E$,ð@ÈZi3¥¹ó@wh¨8ßò@¢XõÀqõ@ÊH®#Íñ@wpãÊÇó@¨	úã÷ó@/m©¹_x0014_ó@K¾3ì¬3ð@Qg¶Dzô@Ýýn_x001C_ôð@PÌV{z_x0002_ô@ÕxH÷@;Ç`_x0004_¬éñ@fÃò_x000E_Êÿó@ÙÐ©_x0017_ñ@ZÊB÷.­õ@·?þ(_x0014_:ð@_x0001__x0002__x0010_¼£Ñò@`V_x000F_Ùó@vÀ`øoñ@¤"ÑÛg»ò@¼¶/_x000B_#óð@L(Ëf4yö@±|ô@0¼_x001F_^swô@¸&gt;B¨&gt;õ@YkÝ_x0010_Æô@ç_x000D_ßÍ³ò@"%©&lt;Ezð@Ø¸_x0011_ÅYô@t,ÕÐMó@b\ï°µô@ËÏS}b,õ@O_x001E_(*|âð@éÇ­B	,ó@¤~tf=ñ@gZÃ|)Uð@ÒwFûcó@_x0016__x001E_bWbëñ@$möÅßÕò@â²_x0015_i;õ@lç¿Ëó@?S_x0003__x000E_Ô*ô@²_x0011_ÀD_x001A_ó@AòÊÁñ@S_¡TXÇñ@}Â¸rñ@±xÝV}Sò@ù?è_x0003__x0006_Eöñ@hôÖ_x0006_PNñ@S®gäJò@ëæms³ùñ@ªìeWFó@@ o"¤âó@_x0002_#P_x001B_s{ò@²HEð±Èð@*ßÐ	÷@_x001D_öûÁ:(ð@¿â[²|ö@0~múp°ò@%%&amp;©_x0002_ó@q ~_x0004_`»õ@japQìò@MÉÚ7_x0016__x0005_ð@ºt_x001A_k¶ö@téÔø("ö@~årÂ_x000B_ñ@íó[Äô@Ìá_x001F_?ñ@Ì7W_x0013_ÚMô@_x0001_SF¹{có@"ûÙÚð@°_x000B_(­¤_x0008_ñ@KîìË¼ÿð@Ü#'Ôëpò@Íí'#Ñ¯ó@_x000B_SÉß]½ñ@!	s&gt;Ýúñ@^IMcNð@m~4Pÿðò@_x0002__x0004_HÝ¾ÿõ@Â	®6ÆNð@¬û,3¾ô@ô_x0008_®,µ ð@û_ª"á_x000D_ô@$PLâPó@7öRpÃwò@øüAZAIñ@_x0015_)rg!pò@±òãäZó@_x0001__x0007__x0014_¿Õèô@l{Cu÷@_x0005__x0016_¹®0ñ@0;Qi°Bð@åÚÿ«:ò@¹C5O¤¡ö@½Ã³_x001C_Èð@øgrZ;ï@_x0017_¡ gÍð@_x0018_Ñ_x000F_ãò@SRüË_x000F_Íò@ÿ!U!_x0006_Eò@õ·d_x0007_;]ô@dæN5ò@Ì_x0008__x000C_ÞÒï@*#_x000D_Ü!ð@âqjbªð@_x000C_å7î?ð@c3·±H_x0003_ò@ÝÉyXÎçó@/üÓF_x0004_jñ@x¬'P_x0003__x0007_4ò@¢ø0#oòð@Gì_x0019_VHxð@`ß bhó@æb3'ó@t_x0015_Á;ÆFø@FÂ.Sf1ó@	¼ÃbRdð@_x0006_ÞË"XËò@({_x0015_×¹ó@SC}d°çñ@ÈÉq%b4õ@pZLëâ_x000E_ñ@ì.²ò,Wó@_x0019__x000F_C_x001D_4ò÷@ìNWÀÝð@*M_x0011__x001C_Ëð@p+) &lt;ó@Fó2f_x001B_ð@e__x0018_òqÿò@Ï'2_x0004_ð@_x0010_xôò@ot5õ_x001E_Áñ@M_x0004__x001D_õ@-£cjmö@]x\_x0004_È_x001F_ó@×XºXÈ_x0005_õ@«_x0002_W8XÝñ@Y6åJ²÷@/feÁï@_x0002_q_x0017_P¥¡ï@_x0001_Mn¡\àò@_x0001__x0003_Â¶_x0001_L¾ ñ@_x0013_C&gt;Ìð@_x0006_ayÓBò@¬©ÐA¹Zò@_x0006_Æ_x0005_íýô@_x0011_;2¨_x0016_ò@¥ÊéÚøó@_x0002_½í_x000D_÷@¼YsÇWpó@ÿÈ]¢fò@_x000D_ö¼_x0018_k»ñ@¹Ï=dLó@_x0008__x0016__x000F__x0019_ßîð@u~sªãð@!_x0012_é¦Èñ@Üì0h×ò@lhù_x0017_±tô@_x0001__x0018_äÿôtñ@ÊÌÚ¦Ô©ð@à&lt;M_x0011_¾Òô@éç¯Ð#ð@Ð	Öµ¸_x0014_÷@t_x000D__x0006__x0016_ÐÛò@aiØ_x001A_H¾ó@#mÕDð@?*²c¤ò@é%EMò@'Hé¡Fñ@ãÒwY¼õ@¹Ýì_x0006_rð@`Â³&lt;Óõ@ê»å_x0002__x0003_ºLñ@9ýùÀô@!xTg¶ô@«ÿoõßgò@_x0013_å®ëoÉñ@Å¼YB¯ð@·²_x001A_ßºÄò@JOwLï@×	CáÞð@a_x0006_r@aó@xý«QEô@þý_x0001_É}´ñ@µÈMZê&lt;ò@_x0005_¢ª_x000D_»ò@_x0001_â8_x0018_ðò@«/cõÒô@¬!_x0014_$Dñ@~zy&amp;¯`ò@?©qäñ@m_x0008_ý ãHò@{ÒsoKð@ýôÊ^{ñ@»Â8Õèõ@¸0}V´éð@ë_x001E_ha³9ô@äNB´ãó@lèÉåHô@ÃÛð¡ó@ÀÊ»;_x0018_õ@_x000E_2Ç_x001F_ð@0_x001D__x0015_»¹\ð@²ÂFm´ñ@_x0001__x0008_Ð~çR]fô@QûtÕ¨ö@_x0002_kôóbô@z6ñò@_x0011_Ð]Êï@"Ë&gt;_x000B_.ï@ûbÕò@×ìX6óñ@JbEQÆºô@ÄåÕÁñ@cðq_x0010_jõ@¾ý(-K'õ@_x0014__x0012_qÑqKõ@v³arnñ@¦PI_x0007_Ã_x0011_ó@ Et4öó@ÜJá_x0013_ºô@üu­½ajò@d_x0003_÷rå_x0002_ö@·JÙ_x001F_/õ@vÚÓùò@â,3±mñ@È_x000E__x0004__x0006__x0005_ ó@û³§,þò@Üb³è{}ô@P_x000C__x0014__x0012__x000D_Jô@_x001C_ßdÒ_x000C_ô@+oq¸ò@jq7æ}ó@ºäð¹¥ò@B`_x000D_¼§Éò@íV\¤_x0002__x0004__x001E_¤ò@`ÁCÉö@vªtà¾ñ@½PÄÞò@ýæ¨MÚYò@6"QKñ@_x0001__x0012__x000F_Õ&amp;Ñó@[Ïkw´_x001C_ô@^ªv-m½ô@£hÉ_x0019_[ð@ìÖf_x0017_ñ@"÷:*eæó@¼£À[ò@WøGÊdXô@E¿&lt;ÓVô@o_x0006_µÀý%ð@ï_³3¶ò@pVÝýØTó@)Ó¶Ç½ûö@_x001A_!þþ_x001B_ò@~yÿUíñ@ö¹_x001F_M°ñ@/ðÇëð@Ïo¼V?ï@c÷dÇ-ô@QFbtõ_x0002_õ@©_x0003_û_x0016_ësñ@[Ñ_x000E_CAò@©"{K%Qó@Ö&amp;1½Ýï@¸ûÜU_x000E__x0017_õ@mÙ_x001B_)Tð@_x0002__x0003_Ðü_x000F_^À¶ñ@çÙÏ&gt;¼Yò@ÌKfÁxò@_x0012_×)âÏö@¶þ¥_x0006_ØBô@&gt;8_x0001_t5_x0011_ñ@S_x001D_ÝßXñ@õ¿³Æ_x000D_õ@zßz+]rö@)~¸ïþï@ê²´c$Nò@2¼Ù¨óîò@æ_x0017_À_x0013_­÷ñ@_x0015_apYýñ@õ_x001A_!7ÝVð@wñB?çó@¤'eÎùêñ@«fiÝò@pß%xó@³©_x0007_Mò@Z]QO_x0019_ð@%$6(÷@_x001C_¸ÒV5uô@s¢I·¨ó@AÜ#ºõ@"v¬ä_x0003_ñ@ä+¹ò@_x0018_ÙT{ñ@©V¨¥_x000B__x0008_ö@´EØ)eLô@hK_x0007_â2hð@_x001B__x000D__x0008_æ_x0001__x0002_Ûñ@A@1~öô@_x001E__x001E__x0005_)°ò@ä7ÙOñ@ù_x000C_ârò@pÌß½õ@&amp;nòêsõ@ò&lt;Ü¸_x0018_%ô@g}§ÏXDð@$ÇAÚ®ñ@_x0018_Ü?M"ð@5yÚuÇó@¬é_+&lt;-ó@ìÆ&gt;QÚÕó@Öã:ðPõ@`_x0015_!8p_x000F_ð@"d_x000E_·÷@wÉãåÓñ@ûÇà¤8ó@ÚR_x0001_{ó@)Ëù_x0003_?²ð@þ%ò¿ò@¡aÃ`çñ@_x0014_µø_x000C_Vò@_x000F_(äÌñ_x000D_õ@º_x000E_L«ò@ÄÒ*®_x001A_Vó@ÆgXéò@_x0005__x0013_ùQ_x0008_ð@ó_x0017__x0001_Ëªò@_x0015_0ÌÌ¢ð@ö©_x0007_X¿_x0016_ô@_x0001__x0003_E_x0013_æUzØò@_x001D_ÜjLdò@ÉÆ£ñ@&amp;:À_x0014_ô@'ü¢$îoö@^¦ê_x001E__x001C_ó@Ê_x001B_;_x001F_;7ô@&amp;Ù%ð@0+´Å¯õ@_x001D_P¯_x0006_&gt;ò@_x001E_Ï_x0002_kÿð@0EçVS_x0017_ó@C¥\S Yò@òy5sçð@ÁWïô@#_x0004_¯_x0008_%±ð@ÆÑ¾_x001D_·2ô@¬oä_x0014_?_x001A_ð@p_x0017__x0006_~_x0011_4õ@DQæÎ¢õ@\!®_x0006_«´ô@ÜTaö7fð@ù´z-ò@êÉáÞÿ_x0007_ò@_x0012_ÉmÃ]dô@#ÅÑÖÍò@!_x0010__x001D_øUøò@ ¶_x0007_L09ò@|l4lf£ð@0THr_x0004_ò@ZpÂáaò@}o¬L_x0002__x0003_Ý[õ@_x0003_Q ¨¾Sö@¬û.CH0õ@_x0006_ä_x0004_«uñ@üy'_x0010_¨ñ@ã_x000B_µÄºó@h_x000D_ÐI0pð@K}®y¾ð@_x0008__x0012_Z&lt;øð@²^o9×ñ@_x0018_¢_x000F__x0014_¼ò@M·æVø5ñ@_x001E_§q\Çò@ _x000C_é&gt;à®ð@k þøcîó@§q+ò@_x000D_ö)Pô_x0002_ô@5(W59ð@ÒG¡W ó@µ"°SOeñ@bxÜò@_x001C_QÙ¿Að@"_x001D_¯_x001C_ò@_x000E_]_x0001_ê_x001D_õ@³§æð@fÊõð@$_x0007__x001E_-Qñ@¾Z¿õÌ"÷@ÊÞZZÙ?ð@÷É3¨_x0018_ô@{»n_x0013_¨¸ó@G_x000F__x0006_	Ðàõ@_x0002__x0004_oJ!*_x0004_õ@^%îø3ó@M_x001C_Ý%Shò@Ø~b_x000E_~ëó@C9ì'ãô@ÂÄ¼¾Éö@h_x000E_dôæòô@ù&gt;@úØï@\hï_x0014_q÷@å'cP	uó@_x0003_TÃHc_x001D_ò@P¾_x0001_í2ñ@¦ùDB0ó@s5[bôó@oª_x0005_6½ò@XfÛÐ_x0017_ö@_x0016_òm·5_x0010_ñ@S_x000E_x_x001E_öYñ@¼ß1ó0ò@vÓ$¯_x0017_ó@õ§8,0\ó@+`6¿¥Èó@º=_x001F_é&gt;®ð@Õ_x0018_ÎRÐUô@b¸_x001F_BËñ@D{_x000B_ÈöÎó@ÊÎñ_x000F_©Îõ@ÝeÚ_x0016_n¨õ@$­½_x0017_çð@È3¶b1;ò@_x001E_ÒÆÐ)ñ@rÔgõ_x0001__x0002_Có@®_x001F_å·wö@c_x0006_ßê¿ò@lKb¨WÑð@sNU¨éò@´,Qµæ_x0005_ó@Ö_x0010_(Ùbó@LÓNW_x0007_¥ô@¢ó_x0016_Ë.ïö@,ÂfÅKô@_x0003_Ìú°_x0017_©ó@_x0013_h.÷ñ@¬ÚÕh_x0018_ò@ÚcmMò@¨."Akò@hS#FË÷@0_x0017_Ä©ò@m_x0019_AavÑï@ö_x000C_1à@Áò@1wh_x000E__x0003__x0019_õ@_x0006_þ6gAñ@êFm³£5ñ@ñ5[LDñ@jÁ_Ûñ@*p½®­_x0011_ô@b%®ê~¯÷@d¿í[_x0011_=ð@à"åXñ@üÊYdÍñ@RK#Öð@{°[QÓò@ûÅ__x0012_³_x0016_ñ@_x0001__x0003_R°ô_x000F_E_x0007_ø@OïµÕÖtð@Nà_x0008_C,;ó@ÜB²_x0006_Ùnõ@-D/ÖñÃõ@_x0006_ÖÓÍÐSñ@óLà¢Àeó@¿â){é ñ@_x000E_Hu_x0012_'Wñ@öîh`{1ô@2¢XÎô@bAK_x001E_ñ@Ö5l1òÅñ@|íÍÛð_x0019_ñ@_x0007_ûbçÛ;ô@°_x000D_s_x0012_¨ò@Ý¾­°_x0006_wð@¼Mq_x0011_E_x000F_õ@	½¤{()õ@~³8_x0008__x001C_ô@~».Æ(ò@ú2¤NHlô@G°S_x0015_À_x0006_ð@§Ë£»dVó@._x001E_(¼&gt;Âó@mîLðó@¼_x001E_\* _x0016_ò@eöä¹õ@æfE©Qô@¼ÞbôÃjó@e_x0002__x0018_£8ìð@%q_x0006__x0005__x0002__x0004_)fõ@¾àÊ_x0019_Þ»ô@Ðô¸%_x0013_²õ@rh_x000C_¢_x0003_ð@ã¨#-Üò@83-/ò@£ÿe_x0019_O_x0005_ñ@®îÂ¸6ö@Ý4ÌÅÀñï@Ä¢_x000E_çñô@éµ_x0003_°°hñ@ìå_x000F_ñ@¡"Å_x000C_­Æñ@ÐÇÃfó@=2ÓÀôð@JãÖ]Èñ@_x0015_*_x0001_D9Æò@1vR¥ê¹ñ@_x0001_í7|LØô@®_x0008_üdý_x0001_ð@¤"ÙX_x001C_Ýð@ºñh_x0003_õ@ªcû¢ï_x0004_ð@j_x0012_/ ¼ñ@-_×_x0008_Rñ@ÿxçLdð@~°ñÁkò@Jþ_x0016_Qò@b¬_x0013__x0011_Kñ@&lt;_x001B_gLf¼ð@[ÞVÙ_x0015_ó@ç_¸¹áó@_x0003__x0004__x001D_Õ¿½²ó@Ää[X_x000E__x001D_ô@ÝÑ¨?Eð@)EÑ[_x0005__x0014_ò@}E)_x0013_,úò@´FeL+ö@x_x0001_¥£d«ô@Ë|¯~#ò@9*jbó@Øùä_x0010_Dúñ@W_x001A__x000E__x0007_¤ð@*_x000B_wa÷ò@ô&lt;ylsjô@°ìh2÷@a_x0005_r_x0012_ãÇñ@ä}þ/_x0008_yó@Êí^+@ó@·_x0008_û_x0016_^ó@_x001C_û[á8¼ó@Úg«B÷@ï_²ãõ@{&lt;úK_x001E_®ñ@E(_x0014__x0001_c³ò@ ÓË#váñ@±ËÀØåï@õ¦(Î#õ@z~l_x0002__x000E_ò@BR_x0019_|©ô@Z^i¬{Zñ@&gt;Ä_x0018_Ùï÷@£þU7éò@_x0006_nSø_x0001__x0005_ªÇõ@Ü¼8Jmpò@_x001C__x0013_Õñìð@äq$³_x0019_ó@HEsÍIï@VÀ5ñõ@á_x0004_ß_x0011_Oõ@V_x0002_,Óçî@8&gt;â±¸Êó@N@_x0015_c@Ãó@b5Ëpñ@ñ2Vë_x0004_ò@;st»_x0008_[ó@¾6W&lt;ð@2ýLT1_x001F_ö@à~²_x0012_ó@Jýa_x0002_ö@Ò¦P¦µñ@_x001E_,ÐÄÂ_x0003_ô@)§eÕ÷ºó@F×}V@ò@_x0010_®°?Rð@­óîâèò@")BÔ_x0008_¾ð@8_x0012_¯ÝUÞð@Mñ_x0006_V2ò@³_x0008_|ùð@ù7Ýxð@ø¹¡ê×ó@'#¾«ßò@k_x001E_â®ò@ºmfDÿò@_x0003__x0004_ ¸Ø»_x000E_²ô@RBpyò@­ûë_x001C_)ò@ò_x000B_)2ö@äm^_x0018__x000D_cò@_x0006_&amp;NÙ_x0011_ùñ@ð4±Õ_x0017_ñ@v_x0003_&lt;³ëõó@,.%üò@Á\Sið@ÓfóÁQmñ@Âdxæé¡ñ@ÐU5\úûñ@¤_x001C_ñUAÄô@î½l¨]ïï@_x0017_)üèoô@_x001A_pyEÖñ@_x001F_*ÿ_x0012_:ó@Jó«WQ.ó@¼Zl_x0011_ô@^;Wî;Ôô@vdldAó@*Ðõî@»þ+i¡¥ò@\Kq_x001E_jõ@ÏfÙÏ,ö@x_x0010__x0012__x0001_Ãó@?_x0008_ÆÃð@_x001A_@_x0002_Æ­úð@¯è§ð&amp;3ò@_x0005_cFË&gt;~õ@îá£_x000B__x0001__x0002_5ñ@÷e_x0014_©ï@Ý_x0001__x0015_àÝñ@Qÿ´qµÕð@´iýõ=wð@ÖáøWô@ÿzÖ¨áó@Á)2v«Xó@t×R´dñ@_x0004_Æs_x001F__x000F_ô@	^Òj:hï@_x0016_Æ3VZýó@_x0010_s_x000D_ó@0¬?"¬ò@7´_x000B__x001B_~ô@x0 öØ1ð@v_x0003_ó·×ð@èÔp;Dô@&lt;¹"ÙZö@³$ô¿ïñ@µªßu=Æõ@ø¯Ì¥ö@Ò±_x0014_*Áô@#Ëóã8¾ò@_x0001_®^'Ùò@"d4p_x000E_ö@F9*_x001D_âõ@Æçºì©9÷@]æêX×_ð@°°±ê2üï@v¨_x000C__x000B__x000B_ó@0_x000D_ät£ð@_x0003__x0006_G9RìMñ@&gt;ñðÓ¸ï@Êí`§Yó@_x000D_±!·;4ó@_x0007_¯"¿£ò@Fø¤_x0002_Âö@ó_x0014_ÎÎDµò@rêõGnTô@IûL=Ì÷@t5½éó@s_x0014_]óó@ZSñ]æô@=½7Þiãñ@Ç"úÔ`yñ@6 üøÕ_x001B_õ@_x0006_MsñåNñ@úk]Þl_x0004_ö@çÒyÝêð@5Ä_x001B_Ø_x0006_èò@_x0012_ð¿ô@Ä=_x000C_¶_x001D_òó@a?#²Tó@õ $ªô@[G_x0002_Ô¼ô@_x0005_²³._x0001_´ô@íÿ	ô@¦4×Ý_x0008_²ò@ÆC÷YÄrð@Bå·8¡sð@®ôûc_x0002_÷@X_x0019_uò@_x000D_÷_x0006__x0007_½&lt;ñ@À?§´Àæò@_x0014_}¨«Jó@ô/Wòó@ÇxmuVoð@¬ÀM®7ñ@X'yXzÄï@sþ_x001F_üò@ {n3@ñ@vÓ_x0001_-#ò@_x001D_±éIQõ@Ö6ZK_x000D__x0016_ø@ÂJ5Ïð@~_x0003_Nò@ëtNó@JRkÊ^ò@:D	@ï@nôÉuqð@ÆåL_x0003_ô@v_x0018_ÁôDñ@&gt;q&gt;Înò@-xÓuõ@_x0004_ÊÎo¶ñ@ Î¼â¿_x0014_ñ@ÑÅÞô)ô@Ìt_x0004_Fïô@ú_x0005_xÖM_x0006_ó@Ìyû¿?ò@¦4Å_x0010_Rõ@Ü_x001F_ÖÓ~ô@_x0002_Bdà_x0019_ò@Æ_KóKð@_x0001__x0003_9I5Ø²_x0010_ô@qª/*áÒð@,ÃZâpÏó@_x000F_Dq77Sñ@%_x0017_7Oý(ð@¨Ý7_x000E_Uõ@ësUV_x001F_§ñ@ÀãP5V_x0005_ó@¹ýØ¬d1ñ@PQJÖð@¡_x001A_ì_x0010_¯¶ó@JøÔA!ò@*ªÉð¦³ó@§t_x0001__x0010__x0012_ð@_x0015__x0012_óCFæò@DÂ½ÍnUö@|áÒªñ@_x0002_ûæ³®õ@Ä¾´'_x001B_ö@þÐ+_x0007_Ãsð@¢¦(îûð@bÍ_x000B__x0017_Üñ@hµ;ªnmô@Wz~"zÓô@_x0019_§a }Eô@¦1¶âñ@± Ò-·ô@_x000C_z	z2ô@_x001B_(ÞWý_x001F_ñ@¹uïÜªô@_x0004_0"Äpó@_x0018_³_x0016__x001C__x0001__x0002__x0006_Þó@¸f°Êó@'_x000E_Å±ôÒñ@ÆøÏÉYeð@¤@ðsò@æ®Óó§mó@_x0003_Ç¼ËÎð@=u£Nµñ@?4KìDô@äZJo*÷@)Vï@_x0015_Ë_x000D_é`ð@C3t(Ïò@w0_x0008_7*&lt;ð@Rî_x0002_¥³ñ@úÌ÷7ø@éæàLHó@ØzCóñ@Ôßzå	üð@|+7*|ñ@ýí_x0003_ÿ5ò@%áürNØð@_x0003__x0003_ÄwV_x0004_ñ@Â&lt;´=_x001F_ó@EeûÊ¶_x0019_ö@ÿÍe3REó@åHC¬ð@¾_x0008_èâ$_x0007_ö@ðªx_x001B_ªò@&gt;¤!Øö@î;þÿ'ò@_x000F_d½_x0002_ó@_x0004__x0005_§0D_x0010_ªô@_x0001_|»¶hï@6ÿâ×Ið@JOpFë(ô@¯º¥a4Sï@dLòË=ó@_x0002_Jè.:Ùô@¸/"ÿ_x0005_õ@ä­òúóô@î×§q¥ï@íÙØÀí:ó@_x0012_À_x001D_ùÂõ@_x000E_¿F&amp;m&lt;ò@_x000C_·þ_x0018_%ð@_x0011_âMtnõ@*_x000D_é+´¬ò@­ÚAó@&lt;R%­_x0013_Õõ@Ò²_x001C_¾.æñ@ò5ØÊ%ö@ÒáWÞdô@oÁ³ó~ó@büì_x000E_&gt;ö@uX_x001F__x0010_ó@R_x0015_áÎò@áÚt©_x0007_ó@vq¢Náª÷@±é_x0003__x000C__x0005_×ñ@_x0018_ûaKÇó@Ô_x0013_,%+Vð@F¥1AÉó@¤Å_x000F_k_x0002__x0003_1_x0011_ø@¢éÐô_x000C_¼ó@Wsk½_x0001_þõ@Öø9£ºnô@_x0018_-ÛF$ï@Á¹7x8Èô@þÎ_x0018_·ó¤ò@"úZ4_x0008_ô@â@¾ðvó@¬¿Vûô@è*§_x000F_s9ñ@ÏÜ(ð£?÷@)Þ(æ¦ªö@ýËªáô_x0006_ô@¯3=tòñ@á9jWó@V÷jRñ@üÓ×tHò@ùEÛXD¿õ@Y1ób`ð@ôë°ð«ìó@5½ë5ó°ó@Ün%ÿvÜñ@¿ò+çýmò@"ð5aèñ@¦Fa¾.*ò@@ggd_x0016_ö@)QýN&lt;õ@NÐÚ©ýëó@}Ý£Jô@x»û}õ@ÔËM_x0015_#Sð@_x0002__x0005_üNo&amp;¿ó@ÙÖÌÒªbð@ö!Ónxô@"_x0018_Ïý_x0015__x0018_ï@_x0004_Ð_x0001_»~çò@®øÀçùñ@__x0013_¶Xÿô@-öæ%S`ò@ê_x0014_xc_x0017_õ@_x000D_ÀÌ¼ò@bý&gt;ppùõ@È²féO|÷@|JO,öêó@°BÒ¼÷"ô@_x001A_®»_x0003_öeõ@_x0012_Ìç5_x001E_)ñ@ü^ #rò@Bñlí/÷@&lt;öÍê_x0004_Ñô@)½M Täñ@ëE:3~ó@rHûÞAð@ûTU vvñ@dÍ_x0002_Ã&lt;àñ@û_x001D_v¦²ò@°ù×}ð@_x0005_³_x0004_Òçô@_x0012_è{gï@=²Ë=Ôð@¡¬]6.ëõ@Äl,ä_x000E__x0015_õ@Á¸µÕ_x0002__x0003_÷jó@»§½,&lt;kö@¬l®¼Aò@(3ÇåVõ@_x0012_»_x0001_ñáò@Z=dS6ñ@0W©*vÔñ@D_x0005_±%JHñ@Jü©Yï@yrÞ/ ¾ò@ &amp;+(ÈPð@ám³Çuö@|úÿ_x0004_`·ñ@ª/	_x001F_%bñ@¡²à£xó@ç©7_x0014_2ôï@Yim3d÷@ØÓq«\ô@(d*|k	õ@÷]c¤%Ãò@g¶÷&lt;Ëï@ÆG_x0016_²eñ@ù[â_x001F_¡þî@ZñÓ÷û×ö@³¶y¤DGð@µÇÃó@¼ä_x0019__x0018_àñ@&amp;å_x0003__x000D_\7ó@à6¢(Oô@85_x0006_0_x0019_ßð@oõ«_x001F_Kñ@_x001D_{Bcñ@_x0002__x0004_ñâµ7à!ñ@_x000E_ØG¼´×ò@"NÓkñ@ÃQ_x001F_nÜ-ò@_x0014_Ñ):Tò@&lt;E³¡ò@üÙø"õ@_x0004_3¥oó@úcIó_x0014_ò@&amp;¦ð@iâç:}ô@eSÊ_x000F_ÄÍò@æ¦1±&lt;&lt;ñ@Ê_x0001__x0018_õÐ_x0015_ñ@×Bó@ìý.7·_x0011_õ@_x0007_sÕ°ÛÎð@_x000F_:MÈ/³ò@tóTÃË¼ï@_x0003_Y$Æñ@­u±nÅOñ@×æwÏ_x001C_ó@_x0004_ù"X"ò@ÚdV^ç²ö@½\ýþF÷ï@pâp¤Sô@æ@fÂï÷ò@L´k3_x000F_ôñ@_x0005_ÈZê=ó@¤°±WCcò@_x001C_EuãÕ_x0006_ñ@L@«_x0001__x0004_+õ@U_x0001__x0010_kÓäô@ªF÷2[Ðó@_x0013_"_x001A_ÿó@°È_x0011_ÞöCò@p1ÍPÎô@ÿJÇ.ã§ñ@Ú0ä_x000D_3cñ@GÛ§_x0014__x000F_¨ó@%X\Ìa_x0017_ô@Zn_x000B__©ò@º¥QZ_x0019_Þï@Ý_x0016_t3Ëó@öØ{ÿßåó@é2yè²dï@.Ë_x0002_|_x0005_Ëò@$¨£gò@Å_x0004_¨ò@d~S£ió@P ¯_x0002_Üô@Ãpòò@-þ_x0003_Æ4 ð@òÀf/ó@À÷9ÃÆHô@ÜGUó@ï)3¢:ð@_x000B_T¨Ü Mó@Ô_x0016_Z'_x000C_õ@ö´q_x001C_úï@Þ¡Ö¶áUð@+µ_x0012_8ó@©2Ê_x001A_Ó»ð@_x0002__x0004_ÛÆ©6«/ñ@SÆ{!ÇÂð@nÀ$uíó@øý_x000E_hK#ó@e_ë¦à_x0001_õ@p×^_x0008_ó@Åþ_x0003_+¬ñ@bãð_oò@N_x0008_¾Ùð@Ô³£+Ççñ@ÉjFî"ìö@_x000E_üBKÙñ@_x000F_±ì3üó@÷_x0008_U¥Cï@ÄÉÛJÕõ@T_x001B_"D÷@vÃèjð@a©90eªó@ X·«Á]ó@_x0019_§Éð@&gt;ïâÁ¡8ñ@Èú²k¾øñ@ÅvA_x0006_\dó@¨× =ò@ÐÀ»^ð@[_$&amp;Ló@ÀeÍñÌõ@ÿã·éy·ò@1÷ïO«ò@&gt;C{¶à_x000F_ô@³_x0004_§Gqó@yc_x001D_ö_x0006__x0007_=5ö@_x001D_{É_x0012_=_x0018_ò@:Mí£,ñ@ºX©enð@ _x0016_Ú§Þó@X_x001F_{=´ð@¤&amp;3l_x000D_àô@$©ù¶§ð@3_x000B_¬HP8õ@Ý*R*µcò@h¤_x000F_/ìñ@_x0002_Ì«³_x0005_£ô@ÃZN_x001F_a_x0001_ñ@_x0012_öIEØò@_} _x0010__x0019__x000F_ð@àÒ#_x001E_}ò@þJj4 Ùõ@K¸È_x0001_Oó@_x0016_ßÒ_x0001_ºò@Wàî_x0002__x001D_eö@î¸_x001E_Oiò@ÀäÓÕûdò@_x0013_·6ñ@û¢A¶Íõ@ å_x0019_Bßäò@¥_x0004__x001A_`ö@I2Éì_x0012_ò@*H_x0003_Hó@Êì_x000E_ò.ø@L­_x0010_Ô_x0007__x0005_ñ@x+m£_x0018__x001E_ò@VÈXô@_x0003__x0004__x001D_¶áÍÌñ@åL}_x0011_%ò@_x0015_.Û®råó@¾'Ý_x0017_ó?õ@oò¸7ð@Â®'óô@,2_x0014_ö@&gt;_x0014__x0010_P_x0001_ð@`»¹_x001C__x001D_ð@´¸´äó@(=}{hö@F}Û@/áô@øñkìðèð@i°M´¿að@:/¦ð@59/¦³_x0007_ò@_x0006_w=ö_x001E_ô@àÙîåþåð@È_x0007_Â#ó@IÛkñ_x000C_ñ@:*_x0012__x0002_ÿñ@©_x0001_~±ð@ÒÜô_x001E_îÇö@n/ßúÁñ@¨'}9Ìhó@ø4¢_x000E_bõ@qÎ½ÞUõ@3¢Ýÿû%ô@ì_x0005_î­ð4ô@avÊé»üõ@(¸_x0004_«Ó_x001C_ö@×Ã3_x0016__x0001__x0003_Ïaó@µN8&lt;_x000E_:ö@7,MFSò@xÜ+ûPó@x¨¡Ëoúó@_x0010_±r]õ@!/åz´ó@þ_x0002_8x34ô@6³ûÆãò@_x0008_¢[.óò@1xµìñ@°G¶Rò@I·´T_x000F_ó@á¬ó_x001B_ó@Wú¶ñ@rq_x0014_õéô@Ñ#_x0014_^ñ@CfüAÆó@_x0016_Êý°Øô@Qfÿå	ñ@¯ÇÃ²Sñð@Ûía-NWñ@_x0016_·,*³_x0017_ð@¹$«EÉò@°¯ÀÞ{ó@å_x0007__x0015_~Çô@ì_x001E_¾e óñ@fòÝÿ_x001E_ô@_x001F_õ\%_x0003_ð@ø¹%"ò@¶©ò²Ôô@·éê_x000E__x0014_ñ@_x0004__x000C_0vnèe_x0006_ó@_x0003_V+oyð@I¦êGÑ±ñ@dðàBÏò@Èb¸4_x001D_õó@å_x0018_$C.ð@lL^9õ_x0017_ô@¯:Ézmô@mAñ_x0005_tñ@|_x000D_&lt;(+ò@&lt;¾ù´u'ò@ç¤¬%Ió@ _x001A_eÍÎ÷@þ_x001B_ºð·_ó@U_x001A_Òñ@Û@ºM_x0004_ò@_x0007_Â¯N[ò@5û_x000B__x001E_tô@¢â_x0015_-ó@_x0003_SÙ³vñ@Ï¨_x0019__x0006__x0001_ó@c_üÄ*ò@Hª_x0002_­	ñ@^:x_x0004_þò@"_x0010_¥_x0019_¹3ô@Ö_x0018_Ø÷$çð@_x0018_,»BÍG÷@`[Mªñ@_x0008_Z½ÈFñ@oWßfL/ô@º¦lò@ÆèÎë_x0002__x0003_WOò@8_x0007_"vÒñ@ôÒ¬_x000C_^ô@ØD÷?`ó@Êqë_x000B__x0001_ò@TÒ'Øñ@)à _x000E_µ_x0002_ò@ØS9	_x000D_Òò@ö_x001E_Ö_x001C__x0001_Ëñ@²LZ$Hñ@ñà_x0016_0_x0017_@ò@dÖåT$_x0012_ó@K$_x0008__Ïyõ@_x0012_¹aõ@_x001B__x000D_¦C_x001A_õ@rÉ_x0014_²PGõ@âÅj¤*_x001D_ñ@á_x000B_ Sâññ@,ô)ìêQó@@d´7 ò@à}É8ò@¯@¨³Ìô@L\Jö@:%£ÛÍñ@=2Hu¹¦ò@ûõÊ_x0010__ö@_x0010_XVÊcÜö@Õ_x001B_ÞùQÖï@_x000C_Øí_x0016_Þõ@¹_x000E_Ð®ìoï@ß_x000C_gìLð@_x0003_wÁð@_x0001__x0002__x0005_@eµ¶8ð@µréË_x000D_ñ@fo23Ï|ñ@ÙWBXð@]_x000E_ÌÕy9ï@½oªL¾ñ@%TÑãÔó@8ÏQ_x0012_uÅó@¢§§Zê4ð@PX©°_x0001_õ@úók&gt;=õ@`_x0008_øt/­ñ@ý_x0017_æã_x0019__x000E_ñ@_x0013__x001A_~&lt;&gt;ð@Öe\Æ¤ð@ñ¶VL_x0019_iï@®_x0005_ÕúmÛñ@®âQzJó@¦CÕÊ¥éó@Þ&amp;È»z#ö@»o!_x0006_ Qö@ÂöÊêLÿñ@´Q_x0007__x0015_~ò@b?×ûÚòð@_x000D_.âûëó@þ±_x0010_F_x0016_0ð@¹g_x000E_±ò@_x0017__x0019_þßÕó@ÅÖLêSxñ@_x0006_øî_x001B_!ñ@ÎãtXvð@éÚlr_x0001__x0003__x0002_ò@_x000D_{(Ñ×lñ@ê_x0018_aC¾7ò@fdÅ¿ð@5Ñÿt2ó@_x0015__x001A_·½ð@~_x001A_¡%yï@ÞâPDÍó@ìÃ&gt;Ç|þò@Z_x0007_8Mò@_x000B_D^Öùõ@ln_x0016__x0015_ñ@Ñ¢vOn;ñ@_x0018_2õò÷ð@Áû±áð¶ò@&lt;|´¨ 3ñ@°?"TLñ@qÐEÃR_x0011_ò@1¤8mâ7ð@/£Á|Þñ@/DÉþ9ó@ÿ0E-ö@à@w¢Âð@×1}_x000F_ÙCð@ÅoGgð@«%#d(_x0011_ó@°_x001F_+Oò@HÊ¯e¿#ñ@3Llâüó@Í3_«uoñ@ÂË{_x000F_óó@éÃ¯4_x0017__x0013_ð@_x0001__x0002_¯ ÙO§õ@ÑÒùrô@MìÔì©¢ñ@!ÝJbÊð@Ñrm_x0013_¾ð@g%G_x001B_ò@SõÄB[ð@sþF&lt;Qõ@»_x0015_dº&amp;ò@ÞÂwñ@E¸îõ@_x0011_vØ:ô@Í#É[?ó@Ìµ]	_x0018_¥÷@rrãÐ_x0004_ó@ñ§°êqûò@M!Ì/ÿð@ô)_x000F_6,kñ@öÔ3Í±Ãñ@_x0014__x000C_OòÉ ï@Jå`«~ó@'ÀYP5ò@y4gWÿöñ@â0S_x000C__x0013_ ò@Zðæo_x0001_^ð@#'Õíö@Ì;ÔÅ_x0007_ó@_x000C_T_x0014__x0003__x001C__x0011_ñ@¤Cý%PZð@á¹_x001F_ó@ô-Ô_x001B_éö@:R_x0003__x0005__x0018_ñ@Z+8_x0004_òm÷@ìä_x0003_Úìõ@#&lt;F\ð@_x001D_Ó/Wæñ@ï_x000D_Ý"©ñ@áXBÕGó@QØe¬|£ô@Yn*Üyó@ä¼Õ_Ëô@Y¥pÒ*µò@&lt;Ü7ô³ï@òÛ|\Gò@+g?uÙEð@(§_x001B_J~Äð@=6î_x0017_,¨ï@|ª'_x000D_íð@hâáq@¨ò@_x0002_	Ïñ_x0001_ó@F_x000B_Mé¦ð@+BÏ_´¶ð@ñ} _x0007_&gt;ó@wQ~Îÿió@N«H_x000C_ï[ô@êóÄbðÚñ@;'S]5Oö@_x0008__x000F_uêÜô@t2,·_x0016_þð@O»	h	ð@D¿ói|zñ@ì@m/¯_x0013_ó@ú:_x001E_wÊó@_x0001__x0002_Þ&lt;£kö@J_x001F_÷BÛò@l=lø_x0010_iõ@Î\©Ñyò@8%êBv_x001E_ò@È¡Þ!_x0008_ ò@?zqùã\ñ@#6Ih_ñ@ºIm&lt;%ñ@_x0012_æ$èôô@c¤ó@ÉÀ_x0008_[Îó@z"y-kÌö@|v_x000B__x0004_ó@`+_x0017_Iäð@HN_x0014_D\ñ@°èK ò@êõm{_x0003_ñ@Amv¬Xð@_x0018_¬ðÕ_x0007_Pð@¢ì=;ö@q^¤_x0013_ZSô@ûÚ_x001C_]Ñ\ö@HE«§ï·ñ@1ªóò@O¯bõ@}EÊÂ9÷@Û²©%¾3÷@5jÁÚ	ó@7H½1_x0010_±õ@¾eíú+ñ@Ì'j½_x0002__x0004__x001A_Óó@%_x0017_îeó¸ð@@úoKL¶ï@T_x0010_ñÜ¹_x0019_ñ@6b¹ë_x0014_{ô@_x000B_ÀL_x0016_(ú÷@=¦ç³ð@üh	_x0003_Íð@8f÷:_x0001_ýî@Ñ;Èø§ô@§Ø_x0007_%Zlð@)x°÷mó@ÑëHÍ´*ð@ûq5¥ïò@,O_x0006_O£ò@íàz_x0008_`ñ@½e¿_x000C_ló@Ñµ§"õèñ@ÏzÇÐ6Ýô@±Nª»Aô@Ä(MM¾qô@»&amp;èMBó@Ì9Sò*$ñ@©ßôzð@yÚ_x001B_wÔò@ûFÓ_x0013__x001F_®ð@Sª6®ó@ º§JÃð@õR&lt;ìøð@_x001C__x0014_Âk_x0002_Só@Àì­ú_x0010_õõ@HCcU_x0011_ð@_x0001__x0002_XéY0{ñ@öß_x0007_Ýò@¬S°3°$ô@¼_x0015_â½_x0014_ð@útìïñnò@_x0007_àïM=ô@ÉÕÛ Kò@üT_x001C__x001C_ñ@Úîn[ñ@ô_x000E_òdêñ@aIê¬÷Àð@äjTRêï@P_x000E__x000B__x0016_Nó@yg}mNÕñ@´Ö8ÊìX÷@fÎîëî6ó@A_x000D_0_x0003_-_x000C_ð@*_x001E_`1-ò@Ð¥_ªï@0I?_x0005__x0011_ò@_x0003_aÂûçö@N_x000C_z®à@ñ@1_x0002_Ï	òò@w"Vy:ñ@à_x000F__x001B_ið@Ò_x000C_eå¼ö@æßZ_x0015_ö@öþ_x0003_¼7«ð@öbªh3ó@ïA_x000E_ûõ-ô@_x0006_ýz_x0019_¾õ@Ïvæ_x0001__x0004_a*ó@_x001A_Û¦ärÔð@F_x0007_ñ_x0002_"mò@_x0015__x0010_o&gt;*®ñ@]._x0018_àÊô@Öp)Sßò@=×_x0004_Gð@_x0004_¾&gt;@è{ô@ _x000E_öòó@Ýó äMqñ@9À;hnñ@3°_x0018_?Ã_x001A_ò@^mâ_x0006_ågõ@NæX]ÿö@^ûÌ&lt;Ï-ñ@9/u¶9eò@»¬_x0019__x0007_d÷ð@ãÕÃªT_ð@Uü	 ßó@ý*iÖ	ñ@íÊ¡¢Ç_x0015_õ@Úï#_x0016_ðð@îv¦8ö%ò@_x001C__x0012_.ý_x0003_`õ@Õ_x0013_ÝMKô@.(¦Ó_x0001_ýò@Ó{cÏ¤µó@_x001A_CèH&gt;ô@ï{ù;ª_x0015_ò@&lt;(:öÈmð@ÛÓ6eHhô@ûy'_x0017_ò@_x0005_	Û³_x0008_Í&gt;ð@_x0008_x±²¤ó@¨Þåáâ/ò@Ø21hð@;ïeÎ:Ìð@xOS_x0006_bÍô@ ãM½_x001D_ô@ìüØ±Çô@JÁæ_x0003_*ò@×Cµåò@f«*=ðmñ@Î1_x000B_3ò@-¼G_x001C_ò@lÑ3]dõ@¬­Åâj¹ô@¾ 8`_x0002_ò@ëê3ìÖð@ÒQuµ¨ð@ß=_x0002_Ü_x000C_ñ@}#_x000F_¡&amp;_x000B_ô@_x0006_ùû½B_x001B_ò@_x0019_0ÀV_x001F__x001D_ó@ÛS~±Ðçï@bm8:(ó@=_x0012_Öqð@0ðßyó@²Iqà_x0005__x0013_ñ@_x001A_W á ò@_x0007_#A_x0004__x0014_ó@Û£ú_x0007__x0001_wò@sÊnÕ?ó@QJ_x0002__x0004_ªÆò@J³y	_x0019_ô@Ë66?_x000F_ñ@Qw_x001B_rMó@_x000E_ oñNó@úÛ_x0007_*õ@íD(ë`ô@ü{A»C³ó@iÑ_x000F_iªkó@Ï2aí7Yó@_x000D_Ä§®ð@_x0003_¤_x001B_XÔï@z9¯_x000F_®¬ó@ÃÎèÍ_x0005_0ó@îtòÁ_x000B_Âó@¤0;ÆLö@ÆÎt«_x001C_Àó@Är_x000C_Odñ@u+M|ïOô@Ó_x0016_Gü¶_x0002_ð@~_x001A_\y}ñ@Ã$æ_x0019_Ôó@ÌbÖR_x0010_õ@°kã_x0015_ô@ç_x0008_Ú_x0001_&amp;õñ@A©,ÌÀÀò@_x0001_&lt;Ö_x0006_6ð@UãÀ&amp;ÏÚò@ {_x0018_F_x0016_íò@{ ð@1!»_x001D_,ô@ùÞ/»Mð@_x0001__x0002__x0004_;G Àò@è3_x0002_Æð@_x001F_;Ô_x0011_!(ô@Dì¾_x0015_Éò@ðÕs09Åñ@ ¹_x001A_k)ð@Ý¡pô_x0016__x000D_ò@øÅê(b]õ@ßÇ´ÕÍï@_x001B_k«ûúzõ@ÌÕÀV-ô@Z)_x000D__x000D_þô@«¤_x000C_û°ò@RÃb&lt;ò@_x000E_»úÂþÉñ@i÷EjÐð@P^=a]¡ó@_x0015_púÁîò@Y$¼ü§øï@½ÔsîpÛó@A¬qzCïó@ÚAÓ¯ñ@f.XË~ð@_x0016_õ¬pºö@ª_x000E_ÀM$ò@ºåm¸Gñ@ÌxîÙ÷@òÜk*¿ ò@£¬G56ò@º_x000C_àÈ[ó@å_x001B_¶_x0005_ô@N]_x0015_Ø_x0002__x0006_N}ò@àz®Ö¦/õ@´÷J±|ð@ú_x0005_ô_x0005_¬õ@ÖÎÔZ0_x000B_ñ@í }oe ô@!_x0015_I5Lñ@bB³/Ðõ@ óØåPð@_x0019_K­$7Üó@_x0015_£|z÷@Ä#áP7¢ï@ßÍ_x001D_6»ð@ì¾Z*3_x0016_ó@Îä_x000E_e#_x0004_ñ@_x0010_äX\^ô@Ào_x0002_®_x0002_ó@qcyÿ_x0014_Lò@(@u±1ö@$_x0003__x000C_4_x001D_ð@_x001E_p_x000B_¡uó@d­&gt;`Kñó@"ûRE%Zõ@;g&amp;_x0005_±$ò@ä¤v_x0003_ó@W!L_x0017_(õ@üÚ§ñ2ùò@ú,ì¾¸_x001E_ò@ë_x0002_Å/ö@6_x0015_5_x0001_^ô@_x001D_õ_x000B__x001F_Éô@0O¤òª~ñ@_x0001__x0002_îÔSàÜ6ñ@sérP_x001E_|ï@äã$ãñ@_x001F_aß_x001A_è9ñ@+¢iLgö@_x0001_¥pÒ_x0005_÷@£,_x0016_n_x0005_=ó@Þ_x0002_¿.¡=÷@ç5á²_x0003_Sñ@_x0018_¨jØñ@æ_x000C_Æ_x0005_,ò@_x000C_l6ä_x0018_ßï@¨­7 _x0018_Åð@ØOõÑ&amp;ô@~×_x0010__x0019_­Ùó@t_x001A_Ï®òó@¨©=q_x000B_ò@¬¤¤o&gt;lõ@ú¹¸ó§ñ@+»I¶öï@_x000E__x001C_b_x001B_Qô@|ÖÐ¤§ªõ@_x0018_Ð_x001C_ç¥ñ@]àë¤õëõ@¬+%{rô@«©­ô@gOé_x0005_µïô@PÃ_!Â²ô@g*®_x001C_*¿ò@óßxCÍÁò@È,ÌsE0ñ@Q$ÔØ_x0001__x0003_Ä,ó@%I±&amp;£õ@0byXÁõ@)ùßP©nó@í´ÀÜ8hñ@_x0001_J'ô@ª¿û³Òð@»dRÂ_x0006_ò@B´¹}[_x0001_ò@²_x0001_hÓýó@1_x0002_±¨Òò@W ëIçWó@&lt;®tI@_x001A_ô@l_x0002_½Ý$Rô@_x0018__x001C_éÔWö@°,_x0011_Ifô@êÂ_x0013__x000D_"ó@_x0006_/þ®_x001D__x0015_ô@R_x0017_Àâ_x001D_¬ï@À_x0018_¡_x001C_ð@3µÁWò@]e?t_x0019_Yô@IvÊ_x0018_ó@Ú_x000C__x000D_¥ñ@£~zCg_x0008_ï@äáÍBxúô@Èk×g3Îð@tÎ"ò@¼_x0006_·°'_x0003_ð@aþÎS±=ñ@(4Øymò@7e$#añ@_x0001__x0003_Z­åyhÚñ@_x0008_ÊuÿÖò@¾C¶1Æ÷@G·s3ró@ _x0002_`é¿àò@4´µO÷@¶aí¶äó@s¸ýëHFö@ªj&amp;îýúð@V_x0008__x001C_ñ@7Íàgó@_x001C_1|+kÌò@VÜ±È[ð@3MFËÅïó@UãÔ¯ö_x0016_ð@Ù#v?pð@_x0007_¦Un*_x000F_ò@î_x0001_¤iö@_x0014_t+e&amp;ó@»ír@Ýõ@&gt;nO_x0017_n¢ò@çÜMl¨5ð@ü_x001F_oàPÌñ@(lÓ(ñ@MvÄJ½õ@£:8_x0001_Ö¢ó@®Õ_x0018_óïÈò@_x0001_5¡Ø_x0006_õ@_x0017_æ.Á*âñ@}udG¤ó@©Ó$ñ@ÈÔ"_x0002__x0003_Ë­ô@_x0010_Ó_x0014_?:tó@~AjÊªð@@­0®ò@¬·ó©_x0017_ò@¸ï_x0003_àæòñ@î\¹ý_x001E__x000F_ò@Ý_x0004_ü_x0001_òzô@_x001B_iç_x001F_gò@ÃÜ_x0013_14ßô@Zk/pxõ@_x0003_M¢ß¿©ó@V_x0006__x0013__x001C_Áó@(w7Àõ@_x000E__x0005_­±s_x000C_ö@6NÙLló@¨Ê`p½jò@-ÒÀ._x001F_ñ@_x0008_D©½ûó@8_x001D_ÛÑ_x0010_ð@~°þ_x0018_Ró@P_x0019_Dí_x0010_õ@úji¸ð_x000E_ó@"*îÍkñ@_x0003_¯,ôwñ@¬_x0017_Á#Âö@õ_x001A__x000B_#ô÷ô@hÏÁÒ_x0014_Êð@_x0013_xN:ngó@íúl_x0018_Ïñ@V×&amp;-×pó@DÌ°ÏÙ;ó@_x0001__x0003_,í_x000E_¯_x0013_ô@á;Õð¥ðð@=_x0002_çìô@ ·ëSñ@_x0004_alþwÆó@­_x0012_6%f_x000D_ð@Ër8_x0019__x0015_ñ@ìÕÞ&lt;C{ó@q®6îIñ@\¸©_x001D_ õ@_x0014_&gt;g_x0012_	ô@[°îµ¾Ïó@¢	µÍ_x001E_ó@-nÓùªò@±`èB¶Üò@My@DÞò@ºÃÊOPö@9²!;_ô@x®Ï5_x001B_*ó@_x0014_ÜËf1_x000E_ó@S½¶Ü«Ñô@îøî·_x0002_´ð@t^_x000C_ºð@­º¶ù_x0002__x0012_÷@À¤_x001B_GËñ@ø%¶2Iqó@êþj|_µó@.lÜ[6ò@EcÞ¿Åò@ÆºÍî_x000F_ó@_x0019_¿8^ó@_x000C_í_x0001_í_x0005__x0008_hPõ@_x0004_òÄ_ÐKö@Àx0ïÏò@Ú/ó¨Õ6ð@Óö$="ó@³Å»ç1ôó@¿._x0002_pdò@ h	õ¨Êõ@f¾IH¢yó@Õ$_x000C_kð@xü Î0ð@ô_x0012_TÙ:ô@§¡_x0010_Çò@¤IS¿U¦ñ@I_x0013_ô-C_x0002_ñ@_x000D__x001A_Áùâð@9«ÂÔ_x0008_ò@ &amp;Ñm-ñ@mns_x0004_Òð@nNíÌ_x001D_æõ@ùT¯EÔò@ìw_x0006_n_x0001_ó@&gt; aÖõ@þÎ¥ly_x001A_ñ@;!~IÇÚõ@53úYÀï@_x001C_G_x0002_Hô@U.ÛO×ó@³^â_x0001_«ð@_x0003_!0_x0013_ó@?R_x0007_#8ñ@ê.I¾Ùô@_x0005__x0007_ôT_x0012_¾Úô@Z'S¸@ô@Âð_x0015_E÷@Å_x0017_Kgïó@¢ÆGtI§ò@_x0001_^iÏ_x0004_ò@£_x0019_9)Õ°ó@3dIúñäò@_x0019_òùe½ò@@âa_x0019_Eáó@°Úòö@.@×_x001B_óõ@_x0007__x0005_¾º%ò@nkt_x0007__x0003_õ@LF_x0012_»©®ò@ À·_x0007_¥ö@LþíÞÆõ@	àãÄòñ@kß*õDó@È·S_x0019_çñ@ò;à4Y$ò@W+_x0006_Yñ@Æ"A¡À_x0002_ò@·?ð_x0016_¡ñ@ú¸ueõ@Â@|öÇòò@P4m_x0019_¾õ@'íë¤~õ@¶Ò¹9Ùºø@±_x0016__x000C_x¦ñ@(ª¶_x0005__x0012_xô@_x0018_·_x0008_G_x0002__x0003_ó@þ§wùýñ@ß^_x001A_BÅéò@h¤Q¥¬$ö@_x000C_7îlÉBó@rvÜ¦E_x001D_ô@´_x0018_&gt;_x001E_¹oó@$pªÀ¡Sñ@N&gt;3ó@_x0013_?Bàjõ@I¢_x0017_è`ò@_x0001_X?_x0011_¸ñ@_x000E__x0017_@_x0006_Ãö@u jêõ@¿éR_x0016_ÏÍò@K¸Èºcô@DëÓd_x0016_Pô@|ë÷2Ümô@Ähù4Gó@­æL__x0004_ò@?ã$\ 1ö@¾AÍjrô@µDÜ_x0001_ö6ñ@gÿØmÛåñ@@/_x0017_d	fó@_x0002_h_x0002_*÷@ê*Gõ@}é¸¾±ö@¨×_x0010_KâNñ@À&lt;³®'_x000D_ö@×#pn9õ@r_x0017_EÖ¨Ìò@_x0003__x0005_n_x001D__x0006_;ôE÷@8ØÆ³-ò@àÿ!Ë}ó@þ£²»Õ_x001C_ó@+¢m¢_x0017_ò@B_x0003_£õ@¾_x000F_10_x0006_ù@]_x0019_WÑ) ö@ÚÔ½7ò÷ô@b¹ÿ­_Cò@N_x0005__x0019_ ¶ø@Px_x000E_©o_x001E_ø@õìÑ¾»ñ@_x000E_re#»2ö@ô_x0004_¯_x000C__x0008_ò@VðË^_x0002_@ó@76Ôj½ð@\ï_x0004_²Óµó@;Üuðgö@_x000D_ýãm_x0018_õ@A?Í?ó@_x0016_¿_x0001__x0004_¢\÷@QÊÁ_x000B_zaó@/Î_x001E_©ÿ÷@í_x001F_ü_x001F_­õ@Ù2@{ÿð@÷GWpñ@JÏ`ñ@N_x0016_ÀÚn_x0006_ú@îv-¶ô@_x001E_àU_x0018_¾,ñ@j¹1_x0001__x0003_÷Só@_x0014__x000C_\ÈæÃó@½÷"Aö_x000B_ò@7©» _'ò@ÖyÁ"ûrñ@í-Ëï÷@_x0011__x0007_FÉ«Þù@_x0012_°_x0018_~ßñ@_x0010_¸0Ð$ò@Pù?_x0006_ò@XÏ&gt;¨Öõ@Eô±im{ö@\úÙý_x000E_÷@~[±æ1õ@%_x000C_bî©õ@!áßáÔGò@_x0005__x0001_\§Zò@_x000B_¹!5kÍð@¿´S±[Éò@èR¿Ý 8ó@z_x0002_KH³ó@q©Æ5|3ó@×_x0016_ ô@ëe1³_x0011_­ô@Pö_x0015_Ñ_x000E_ö@&amp;Në_x0013_÷ò@Kmv&gt;4ìô@Uz÷_x000F_cÖó@!h2Y8ñ@?bU£0+õ@,&gt;,µ·'ø@Óy­îeó@_x0002__x0003_ü_x0003_$Ê0]ñ@'@@¾ãð@ à_x0004_³ã»÷@Pw_x0018_Âíó@éÝ`/ïñ@ºr¢ôÅ_x0012_ò@7j_x001B__x0001_õ@_x001A_6(_x0005_;hø@bn]^®ô@Ç¯«Þ_x0008_7ô@'_x0013_Èhfò@ä¬[®¦_x0018_ñ@[ ±@Yqó@Àú^òÝð@i°54é_x0017_÷@5£~hX÷@MÔ^_x0005_Íð@dXÃväó@`¦ìÏ+÷@`¶Fd1'ö@äY'¤8Pù@@_x000C_pùó@L'9\æø@qÓ·)dð@&gt;.LÜñ@`_x0002_õbÓâõ@Ä_x0004_ô(§÷@éRD5_x001A__x0003_ó@ñû1ò@Ù#x_x0013_ø@ÇúÁÆÌ}ö@LoÕ_x0001__x0002_¶4ô@.Ì_x001C_Bøó@íûº!ñ@Úä_x0002_ëj¨ô@Ãs{9Ç_x001C_õ@N¿×Z_x0018_0õ@2²lbBåô@ì».SRõ@¼^{v|ñ@À_x0018_a=_x000E_õ@¶5íÝãô@_x000E_Ð»Ï]sò@â'óÅ_x001A_õ@_x0010_\`Ësó@7:ïó@{_x000C_ò@º8]_x0007_ò@8ú_x0015_þz_x001C_ó@2F².óèô@(_x000C_â_x0002__x001C_ö@éVV_x0005_Âñ@_x000C_}_x000B_¿ub÷@¹w_x000B_sÓö@ðÖ¼_x000F__x0013_Ùö@&amp;ÚI¸_x0011_õ@nà©P¾þö@{nãÍ_x001E_yõ@iÓÀ®oFô@Õ"8wñ@·jñ@ðç_x000E_ÆJlò@Ï©¡ò@_x0002__x0005_fú_x0004__x0004_Òô@_x0005_Çvîò@ú}ìÅÞø@6}_x0018_áOó@`'Õîc_x0014_ò@_x001E_[_x0002_hV{ò@_x001A_~ÌP*ô@_x001F_¯±NV÷÷@mX¿åhõ@?ÑøFzò@[_x001C_®)´[ó@¼©V_x0015_Vð@âôìý8kò@_x000C_·k;Ùô@¢\»ö@Ø=,yHcó@@D_pTö@_x0005__x0016__x001F__x0003_ò@pÂ¶&gt;_x001E__x0006_õ@ÈÖJmi_x0008_õ@ô°³Èðô@*_x001D_ö_x0003_ñ@°_Ñ_x0012_ìò@Òì_x0001__	_x0018_ó@¬Í´úüð@=«[³ÊÂò@DÏS¯ô@T_x0006_JAô@È&lt;9nWõ@Å×'_x000C_èð@-jo.&amp;ò@FªÃ_x0006__x0007_8_x0006_ô@:â0êOlö@_x000E__x0001_¹3Õñ@_x0018_D_x0002_q.rø@_x0015_*_x000E_fMò@á_x0002_\ô@_x0007_rìâò@Ýgõ_x001F_ó@t¢±ø@z_x0011_PjÂñ@²ÂÄÂíUó@ÈØ_x0008_8Øó@r¹À5gQõ@A_x001D__x0005_XÕ_x0011_ò@«&lt;¢Ù!kò@_ÄÁ¤Áñ@Zoø_x0008__ñ@î_x0004_Ò_ñ_x0003_ó@àùc4ð@2	ÐÚð@_x0002_uhªô-õ@VüÆr÷@vïE{t_x001A_ù@®Æì{ã_x0012_õ@òãÉ_x001F_ñ@¼_x0005_,ë6}ô@ß5Í_x0006_yò@»[æcäó@ý¯'5¨Ró@ïs?_x0011_hñ@UV=?ø@Æu;s_x001C_hô@_x0001__x0002_ù+®tfñ@Oò%_x0018_ô@65óÒ¡ö@8ç xí»ò@/2Hæ`ö@p_x0010_ò@(¹æú­«ó@ìO©r®ó@*Ñ»'ý_x0014_ñ@_x0015_êÚoñ@_x000D__x0013_e_Îò@8µGT¾ò@2ÊyC@ò@ÈBpu«ûö@40RWKñó@&amp;mheÓÓó@ _x000C_IJò@ÖÕÀc nó@_x001A_Ö¬_x0014__x0018_ó@c¥¸¡_x001C_ô@3CÜ0Ò9ö@ö÷4BIõ@læ_x0011_Òõ@÷.7á	õ@_x0016_Õ_x0013_âö@3éh]D¼ô@2@üMëøð@4·$GIò@Pb_x000C_ðb|ö@6ÌM}Òó@_x0007__x0012_LxñÁð@._x000C_¹±_x0001__x0002_Ró@+_x0011__x0016_aõ@_x0019_*º_x001A_x_x001D_ñ@ãÀÀõol÷@_x0015_+_x001F_&amp;_x000E_Eò@_x0019_©ûÁþð@`Ð_x0010_wRð@P_x0011_Öb7ô@_x0005_p_x000C__x000F__x0002_Æò@_x0001_x_x0016_·A¨ö@/¶û$L]ô@ýö#ñ@_x001E_Ô×_x0012__x0018_ø@^~"f½ó@Ík^¦í¦ñ@Ä+&lt;I2ò@æI³ûhRö@GÆÁü_x0003_ô@æKEpT\ó@{c_÷Ûó@{_x000C_9Òµö@Ú·ü_x001A_Ãõ@Åø}b	áñ@¨_x0003_ó_x0005_Oó@FÀ«®_x000D_Cô@îÌ}:0êó@ÂâlA_x000B_0ô@Å_x001A_-ùõ@7¥_x0011_÷ùä÷@(,Ãjí£ô@zíÐâ+,ô@þêCË_x000F_[ó@_x0001__x0004_¸z÷¯fô@PNÕ5ýÕô@Ü»óU±_x0007_ö@_x0003_Í_x0002_ÞIó@;ìõö_x0010_¥ô@íRÁJÆ÷ó@k¹^îoø@Uø_x0013_J{ô@ð¿°Cg_x001B_ò@}_x0005_Ï¾#ó@_x0001_PýÐ*ñ@_x000C_Rø.Í8ö@OJÐùùö@_x0018_!_x001C_~M±ò@è½×_x001B_£_x0010_õ@OÔÙÞmõ@g÷q3¨Rô@Û_J×Fò@Ö¯ó@m_x001E_ÃÜ'±ô@^_x000F_b_x001E_ñ@_x001C__x0005__x0019_}ÕÛö@ú{èZ_x0003_ö@s_x0010_;Ît£õ@jê.¨Òv÷@ª_¼³4xö@Þ_x000C__x001A_@¦Zó@N¢­ô;ñ@:ø%G`ò@¥ïÄÅò@úò·F½§ó@&lt;¨y$_x0003__x0006_3ø@ÎÑÕsðó@$"tàù¦ó@_x001A_§ãÝåðö@%Ü8RØ»ó@ì¼_x0010_Â£ò@xÛÝdðàò@sówMìmó@ÖêÀ¯8mñ@_x001C_bK»:_x0002_ô@aE_x0012_ËÛ_x0006_ó@VÑ_x000B_WA²ó@OW¯ªò@^3of­ö@ï+Î1=ìó@úm3ã:ò@ÿ_x0004_SêÚò@ÜÕ=ú·Çñ@Ð·,B÷Ùô@Éóæ_x000F_Òô@«d®4ñ@_x0011_j²ýó@ÓfSø._x0001_ò@Â%«o¬Wó@ï_x0011_â&amp;[ô@ï&gt;¸Õó@_x0018__x0006_l_x0005_%ô@mÀvc¦õ@ÅÛr_x0016__x0015_Îô@_x001C_0i#ô@üÜ¿=6 ò@Ì_x000D_dÈÓ_x001C_ö@_x0002__x0003_»þ_x0016_õ_x001A_Äò@_x001C_ò_x0001_j_x000C_ó@.ØëåLÛô@oÃ²#Äñ@.µê$_x0013_ö@ÒX²ò@^ÉqöÅíô@âTz©óñ@'XRîLðð@æ _x0017_Qûsó@_x0005_ ä_x001B_Âö@,±_x000C_K"_x0019_ö@ëF¾Ë+Jò@¬xíäÁó@»4sò@EÑnÅóô@_x0019_©_x0005_ZúGø@²r¥6Ï.ô@_x0004_UO_x0012_=õ@¾B_x0001_ÿÅô@!_x0003_ÏLó@`Hê_x000D_s'ô@FI_x0006_%mô@Tö)Üyµó@_x001D_ÞÅ¹íûó@_x0004_å¨Ýõ@ª¶^_x000E_ù@*êw*CBó@&gt;×Äùô@Ë®mè_x0008_ó@ä&amp;_x0019_i|úó@V¾û_x0005__x0006__x0005_ô@Ó@j_x001F_Sò@õQeÓÈKõ@«,lò@n+Æhò@±Þù%Fáð@£ ké¢ñ@­~ã_x000D_õÆó@ ³sÝ_x001C_ô@Ã?N~C_x0006_ø@W#7e_x001E_pò@¾ijO_x0007__x0015_ô@dF5ò@¬_x0006_ïÌOõ@_x001D_Xb_x0001_³ñ@É_x001B_Üß_x0019_ö@_x0011_:ô@³í¡Pìõ@Z_x0001_&gt;àöð@ºË¹Õ&gt;¨ð@ì+Ê&amp;ÁAò@WY_x000C_Kvõ@À)j_x0013_¤_ò@«î2_x0003_ ó@_x0012__x0006_-°õ@ÜaÐüÿ_x0004_ò@)PÔm4$ñ@MW_x0010_lñ@Bm_x0001_ÿ]õ@½5|·ö@&amp;¼fÉ%ó@_x0002__x001E_%UCö@_x0002__x0004_'j=Lrûø@3òO_x0003__x0011_Ôñ@\Rö÷@j-_x001D_ú'ù@dZ_x001C_Õ_x0002_¬ô@J¦#]Ãô@Ô_x0019_±{]kó@_x001E_=_x000D_A¦ô@Ç£ðÛlæõ@2¥:¾½ö@2Ñw¹_x0018_ó@Á&gt;_x000B_Enjó@ò_x0001_å_x0011_Ïó@JMð#Ðô@V²]pç¥ñ@7þêøùõ@Ô_x000D_`é_x001F_ô@éJäDì¡ó@ÎlÌ¬bH÷@_x0010_wûÓznð@±R_x000F_Ë]ó@hgtêä«ð@¯_x0003_ ×®ð@@Îo^qÞò@{'9xñ@_x0008_ó=ê²qõ@$ª-·öó@H_x0006_c²ì_x0001_ñ@_x001F_8jomò@bå¾V"ó@T^a®(ñ@0ùC_x0003__x0005_÷_x000B_õ@	_x0016_õ%V°÷@$&gt;ê&gt;¿ò@:öõWò@µ¬­úGÙ÷@j_x000B__x0016_'càñ@:_x000E__x0010_æµªñ@Æ²Å\bÞô@_x0001_pöµ ò@f_x000D_&amp;ÆÅõ@ÙPT~lÇð@v_x0014_iºô@öä_x0017__x001F__x0008_$÷@¶µ#_x0013_ô@_x0016_³{¦w ÷@è-íarò@"_x0002_ôìÅ&gt;ô@¤%_x000D_&gt;Pö@:gÔ÷_x0002_6ó@°4³_x0017_òõ@C_x0002_ýñ@¯3_¦.ªó@ÑCõ,»&lt;ñ@è&gt;*_x001F_ò@ÕNZMbò@B9V¢ù(ô@V_x0013__x0013_¼ó@_x000D__x0019_º_x0004_êðð@_x0006_[]&amp;ò@¶OÇÓ¡|ô@Ç.xXþÆö@ÙW_x0006_ê)Fõ@_x0003__x0004_¹DØZõ@*ò_x000C_Oâ_x000E_ö@_x0005_)zóÄô@9)°]?ó@_x0011_®Ø)_x0001_ø@ò	[BÎó@L&lt;?§ûò@ mZàª"ó@Y]MÁ³ò@ÒÏ«3]_x000C_÷@Xs¼æÀ«ò@_x001A_I-B_x0011_'ò@°W_x000E_ß:õ@_x0018_ÿ_x0018_cý_x0010_ñ@_x0007_³7ñ@_x0004_²äyQò@£&gt;³Ð_x0006_ñ@çy+°ó@Ëái¾)õ@^_x000D_-ñAó@+Î´Î³õ@«©²l_x0008_Àö@Æê_x0002_ÆÁ·ö@-DåEró@_x001E__x0014_ú_x000C_ò@7Ùÿ&lt;ò@ÊCDZñ@¢_x0004_Äû7_x0011_ó@_x0019_âX9²ô@v	'(ô@ózªî4_x0018_ø@*X_x0001__x0002_Ríò@jrrOSö@Á"ÓÐk»ò@OÙr-íÎô@«Y%@gò@Å±]U«.ó@¥/[}_x000F_õ@_x001C_*BJKô@Ì&amp;J½Ã0ò@_x0006__x0017_ ð@ZB.÷ö@ÔÃpkñ@_x0013_O_x0017__x0010_ôVó@_x0008_AqòHSó@yÝÇ	ó\ó@°S/òþõ@\_x001B_%Ûöô@ös¿_x0011_éö@gL_x000D_Ïº ó@ºÁk¿ó@ÄNrð_x0013_\ñ@[Vgùõ@¹8­!³_x000D_ò@_x000D_5\±ð@Þ¦úÈ"ö@ùpí³&amp;ò@ÂÕ|4µò@ð_x000D_sªþ\ô@d:_x0006_Òûñ@N£}_x0012_?ò@yÓ4bñ@=ùJ¿ð@_x0001__x0003_á²_x0001_¥ð@ò_x0012_Y¯K_x0007_õ@Îojeßó@8¯wÊ1yó@ÆAU£Ïö@6 ¦¤üò@4£aÀãGñ@éÕ©e_x0002_õó@ºS\_x0001_ì_x0002_ô@¾"4Úõ@½²_x0006__x0008_ÏÄó@âThìÆÓö@Cý_x0016_È«õ@xp$A¾Lñ@ª:+Gõ@|Kv=ö@õ_x001B_u{`Àð@¸_x001E_ö_ù@@zËÞÒö@~Oc"3ó@EVa²óò@N§SõPÔð@6¸Äßñ@U¦(hõ@bÛ09$Áö@_x0006__x001F_Éó@ê8yPó@_e&lt;ù_x0019_ñ@ÎëÜõ¬õ@häL_x0013_Löø@_x0005_Ã2[^ð@_x0016_jIf_x0002__x0003_Ì#ö@ãaÓ)½Cñ@fò¼,ýìñ@ÑÈ§n¨_x001A_ô@&amp;ø_x0010_\æ_x0013_ò@Êá9ï_x001A_»ó@H*à.Ãð@~_x000B_¬2_x0014_ó@ã_x0018_ve²ºó@Vpu¨r(ò@_x0006_Ìç?Õô@E_x001A_À_x0016_ó@t.åóó@_x0004_íñ Èñ@s²1Ý¸ó@Ip_x0015_ÌÁø@W_x000F_£_x0010_fò@¡?J`Fñ@Z_x0018_j§Üò@F0)ÉßØò@:_x0013_fÊèò@åY!"Oô@ª7îÎ¢÷@ÒE_x0019_­Kñ@õîÑ!Nò@v£ðZ_x0001_õ@ºÄÇ¾ßró@pîq¦I-ø@S´bÑô_x0018_÷@Â&amp;_x001D_P_x001A_ñ@&lt;ÐÒü±ð@_x001A_åFoò@_x0002__x0006__x0018_4ºJèó@²&amp;xI@£ó@n_x000D_´[nüô@tDs &lt;ð÷@geuiª_x0008_ñ@¹é _x001C_õ@Âò¹	W[ò@Ú~¡Fó@8}Û_Êò@9cÖîÕó@3åm¢có@Ã4ÙÙO¶ò@Þj,£_x001D_ió@[-cÀ-ô@)1_yð@·!ÄwCó@_x0014_ó_x001F_Ê-/õ@¦ið7_x0016_Áñ@F&amp;Øxå¦ø@·,!ÀÃù@_x0003__x0016__x0005_u_x0007_bñ@BlB_x0019_WÉö@êøcU_x0004_3ô@ªíÐ	ö@°Ý6ûÿùñ@Ù6µ_x0016_Lîò@ãH_x0001_ô¾ó@_x0005_ùÊå¤ò@PjèÎð@_x0018__x001C_oÿ_x001D_ó@º_x000D_58,®õ@µPè_x000F__x0001__x0002_|ò@_x0014_ï_x0002__x0013_¦vó@_x001B_UoQ±Mò@È"cN"Aô@Zg_x0017_F~Z÷@A7F¹ó@)OM=Ëªø@H&lt;£¥«ó@!:"²¿ò@ÍBßa¢õ@_x001B_É}tª_x001F_ô@úôB2äó@;rØñ@Kv._x001C_^'ó@COÉHç"õ@®ì^Hô@Vß¤Þð@îD	Dm3ô@ù_x0015__x0006__x0001_Äô@çqÖ³Mô@à&lt;=ÐEMó@_x000B_p.|£ð@î#ÜÑ{Õö@^£¤m_x000B_÷@ýXHîÔ:õ@8Sù±_x001D_Õó@àÐÀªãûð@Æàûè¯Âö@0_ÑTõ@ÈGWáò@$Ø¹µò@&lt;_x0004__x000B_ÙÁ_x0012_ñ@_x0001__x0003_»ÂÈl_x000D_òó@gâr£_x0012_õ@tÀ90_x0013_ú÷@,%¢ÜÄvò@«_x0014_}_x0004_õ@JÜ[ä¶õ@aÌ«ðýò@_x001F_¨Ö÷Pò@X#_x0015_~kêô@§_x0002_öKvô@g_x001F_0[}ñ@_x0019_q\¶ó@P_x0003_Å_x0012_÷@À-§TDô@ÇØ$Lò@\è&lt;ùò@êªÒ/ºqò@l~~¾N½ô@»J[µó@CþÝMäõ@®ë_x001F_-ð@ôXuË&gt;ö@.Â%w8öó@_x0002_ ó\_x0013_ô@pFYó_x0017_ïö@s_x0013_ôý¸õ@xÀF¢Oñ@EÛmáãÌó@yê9Îä)ô@æõûNYñ@tw§æ	÷@ômZ_x0001__x0003_ßÝô@ÑHûô@A/¯®Íá÷@5_x0018_X_x0017_Òzñ@B2Ø?#õ@´ _ô@_x0008_iÄãó@_x001C_«ò°Yó@¦©E_x001D_s&amp;ñ@É T­_x0004_ó@Ã#0åùò@KÂ_x0013_è6÷@Ëh_x001B__x0012_Oõ@à_x001E_°éÐò@"K_x0006_7õ@o_x0012_Î%Ïyñ@&amp;SK&amp;_x001D_õ@»ZËï¨/ô@£ÎÃF¹ô@V£T_x0001_n_x0011_ñ@[ëw ¾áò@4_x0014_úµÖñ@÷-0Û4Îõ@~±úå3_x0001_÷@´)e5_x0007_0ó@_x0014_ :'#Úö@^x,õ_x000F_Sñ@ïà(P6ô@Ä_x0001_%X_ø@h_x0002_bPDô@kºÎÚ_x0015_Dõ@@2³Ïõ@_x0001__x0002_.à?À«÷@¨Ù_x001A_3tô@â_x001A_:gñ@5¿'°Xò@ñ]Þ_x000E__x001D__x000F_õ@$Ý¤§{rõ@·4_x001D_JÂ.õ@Ëì5_x001A_¤ô@K!_x001D_­Â_x0016_ù@|L+_x000B_£8ò@9Ü([p_x0005_ñ@_x0016_°?¯ñ@9f_x000D__x000D_ñ@Þ«a_x001D_$ô@¼³J_R=ò@öºy]È;ò@]7O_x0003_Ù~ò@iÅB¥|ó@¯Éß³â3ñ@e° _x0004_ÈÃò@_x001D_c_x0019_må+ò@kN9__x0010_ô@­c¦çö@.ÕûÐ_x0006_ó@Ò Ã`²ñ@ÀÚnì¡ìó@»¯KwhNó@vÚ ñ@VÍSÖy_x000B_ó@|©÷@õ@¯_x0008_¦_x0014_ó@_x0004__x000F_ì_x001C__x0003__x0007_Põ@_x0008_Q÷_x0010_ó@²MÁà$¡ñ@y¬aüä@ñ@&gt;¢_x0002_Ð_x0001_´ö@lâ_x001D_¦ò@ÜÿsÜ¼R÷@Déß5ÅÐö@HG6¢xñ@¬QJqµ¨ô@ûð°Í&gt;ó@Ê#_x0019_Ó®ó@ß_x0013_Ä	Wü÷@i&lt;ªò@4_&gt;Dñ@ÎBo4å_x000C_ô@yñ!_x0005_Éð@þN§ú9ø@ù_x001A_@òuó@tÚ_x0008_ù8ó@Àdà²ï|÷@`ß£y·ò@_x001C_¥èXÎ8÷@Ùf6Ó¢ò@ÿÒ(Ó_x0004_òð@_x000D_Abuêòó@U¢^X1ô@vð_x000F_Ê}±ó@jl¨_x000D_Cñ@«kÍ_x0003__x0006_ó@kmI+ªò@Ù&amp;_x0010_µ©}ò@_x0004__x0005__x0015__Ñ}Äßò@Q_x0013_À_x0015_Zòò@Yð_x000C__x0002_èUø@_x0010_d_x000F_þBð@ä(fÜ¾ô@¿µ§7éTô@1_x000B_ª©Ðìò@Ejtfüõ@_x001B_@4j¥¬ò@_x000C_Éåöô@¯³_x0003_VÙõ@NÞÝz¦ö@ªËÏb{cñ@$zÀ¬fÈõ@¡´)»_x000D_Ûó@_x0013_Å&amp;_x001A_¼ëð@3í»Aûñ@_x0006_JÔ«@ºñ@ôgFåNîó@ÆË¿Å@ó@6*Õk_x000C__x001D_ñ@òI_x001A__x0004_Þó@©HHÃ_x0019_&amp;÷@_x000E_á LÁó@ËÇn_x0006_ÊÂó@!Á¯»&gt;ñò@òPç%£Zö@f!0-±ñ@_x001B__x0002_3Z_x000E_ó@4¿_x0001_?Cò@Ðê¡³Îó@çéØR_x0004__x0005_áäñ@ZÆ'ó@îd%5_x0015_õ@ _x0014__x000E_O¨_x0003_÷@ÿð¡_x0014_ìõ@_x0007_+¢1(Éô@Jû_x0012_±Ñ&lt;ó@Üõ_x0012_Ñøô@ B®Ãé_x0019_ò@Ö5òAº¹ô@|Á_x0001_¿CDð@_x0016_ÄÞ£_x0006_õ@µÃ¤aQ*ò@Ät:@ó@Ä¹ÇÑ'ð@õÝóAñò@JÍ_x0002_ñ@uñÏ_x0010__x0015_%õ@`JºSxÃñ@0_x0015_l1ÂÝò@R!ê±½ñ@Y¯_x0017_eð_x000D_ó@Ü_x0001_9^_x0006__x001A_õ@yv2_x0013_áEó@NÝwq´tñ@ìéWýÌò@vÅô#ö@Q2&gt;å=&lt;õ@¦_x001A_ý_x000D_âð@_x0011_Å_x0019__x001F_³õ@n0e*Ëô@]cx"vð@_x0002__x0003_¶YÍõ@ò"Ã32Xô@ø,_x001B_#@Ñô@I_x0018_ÿÙ	ô@ðd/=â_ð@_x001C_#DX_x000B_ó@­¨Sûò@-/c&amp;ô@íeLÿb¿ô@r¤tk'÷@[[XÆó@þt_x0007_À¦ò@_x001B_5_x000B_¬;ñ@_x0008_çIG2ñ@ØÏO¹úó@_x0016_Òã[¢nô@gKÜ_x001A_¥ó@XrCâ¼ñ@¼_x0010_c_x0008_ó@m_x0005_£êDeò@¹Q_x0016_{_x000D_=ô@t¿ÙU2_x0014_õ@n3Åéïññ@WË_x0003_õ"Bò@&amp;V¯Ýh-ö@&gt;l¾Äò@Aà_x0003_Û_x0001_÷@¬_x0003__x001D_@íô@_x001F__JDæò@éGHÕt_ñ@_x0018_@ûùõò@°$_x0005__x0001__x0007_¯_x001E_ô@¬ÑÖ&amp;_x000E_ö@ýÐ(¶Àñ@I¶¼Qvò@Ê&amp;«¨¯ø@ÇÉú¦%@ô@_x0016_[Ð¥rÓð@÷_x001B_ôg"Ñó@{_|³Ðõ@ßÉ/Þ:Êð@!fÒ,Ló@_x0015_buK_x0013_ö@a_x0010_ðf+1ó@®!ò\ô@´yÖðéÐó@GýrH.ò@ÓÊÂ_x0002_øñ@ì7_x0015_¡ëõ@0Ù-9õ@Ð#pv_x000F_rð@ß[_x0011_ÝUñ@¤;JéÑ_x0010_ö@[ÒÑ_x0006_9õõ@ÝÚ08õ@_x0002_ë1Ô±öñ@æ_x0014_=_x000E_ô@_x0003__x0003__x000F_Ã½ñ@iü_x001F_ãz_x0004_ñ@PR_x0005_òAö@ÏÇ_x0007_b¯pò@ì{¯&amp;3ñ@tÌÒ_x001A_,Hó@_x0002__x0006__x0010_P¯D_x0013_ÿó@åo0íö|õ@Ht=o{ó@ù§h_x0004_ó@nÎ_x001B_æx¯ò@4ð)|jø@J»´M\õ@Ç_x0014_#ÉÒó@_x0005_ì_x0012_àJö@=!_x0003_6Ãó@_»_x001C_3^_x0005_ó@èDlï5÷@ªDÎ_x000C_mõ@à¨/ÿ_Çó@_x001D_¢_x0008_ÊÛñ@_x0003_òÚD'4ó@õÑã9÷@ ¸&amp;:_x0001_ñ@ÌÔü*°ìö@là;`ìô@yrx¹Íñ@]'_x001A_¾_x000E__x0011_ô@ã;ç_x000E_ô@bkÆð@xÁ_x0017_ÏAuô@4!x_x0012_Ñ¥ô@P_x0013_ÈØ_x000D_¶ö@_x000D_¨e_x0013_¾Êò@Õ8Ï»zò@²1Uèå_x0011_÷@_x000B_º¶ØÈqó@ßWQ_x0004__x0005_£®õ@y1}[ð@à]ö_x000F_Ûð@E@_x001B_õNô@@_x0015_@ _x0015_ö@_x0006_}E¯{ñ@¶G(_x0002_ó@_x001C_²Íëè_x001D_ò@:_x0003_¥_x0011__x0017_ô@¨ª_x0005_fõ@Ágc4¦)ñ@&amp;5©r_x0001_ô@Bhd._x0004__x0001_ô@íÍ³_x0011_¥ò@_x0003_xljäð@_x0014__x000D_Ç`Êõò@joIºðø@ÍO_x0006_Ègð@0\°:1ò@|zÆ=_x0004_êô@xÃnÛ&lt;ô@ò_x0019_ÞÉõ@ñ/M2ó@5D´cõ@aIÚBoTó@ú+ÿ|x_x001F_ö@oþÆûhæó@¾Þý!dõ@ÙG_x0019_^§ð@­°o¹­Tð@b_x0013_F|hö@·õËá_x0015_cô@_x0001__x0002__x0011__x0018_+RJ÷@+ÄjR_x0012_@ö@í:O!_x0002_ò@_x0012_´Úxåò@_x0018_ÑòN;÷@Î@X+ô@ã6uNô@"t_x0019_ïäó@Ao_x0015_üó@C[&gt;_x001C_Ió@ú²pki¶õ@Myr»]ïö@ºúÎ!_x0013_!õ@ÑmÝ(_x000B_ó@$&lt;_x000F_I__x0013_ô@Iõl=_x001F_ñ@_x001E_&gt;ó:!ò@gw´Añ@_x0003_¨VUô@Èæí§æñ@ödÝ88ø@ G§M¸2ò@_x001A__x0016_Ê_x0017_×1ô@è	Nø__x000B_õ@«ð?Lìñ@&amp;`0»ò@ãÑ_ðn¡÷@Ü¢h__x0006_»ñ@¾gI¦b!ó@l&amp;QËGó@¾ PâÓô@_x000D_÷X_x0016__x0004__x0005_*uó@âÀø_x0002_-¸ó@_x000D_/_x0005_/à×ñ@_x0016_êQ_x0007_¦ù@_x0001_l@Tøõ@ïQà_x0018__x0016_5ø@dÛ&gt;ØJõ@ÜÐü~ð@°uöÏôð@­s¸èÆDò@hUÂ1Vñ@ä ×Hô_x0002_ñ@_x000C_ú²ó@ÿÖúÜä~ó@rFWøólö@òPÕÇ¬ö@4hdÃYô@Ìîæ¬T	ô@id"ô@m_x0015_zÜ½`ó@;q_x0006_ÍÛCô@6·t#Êõ@~`ð::uø@-×Z	Øô@@S´_x0003_X^ó@@xÂ)ð@Iþ_x0005_ë	uö@8/³ò@ ©PÙ©ð@ÖX_x000F_±º½ô@àdEqM÷@ôÞq-_x000D_ò@_x0002__x0004__x001F_	n0_x001B_!ö@°t+Þkj÷@u{_x001D_/pö@¼Y.^¼gõ@:MÛ|Òfö@m?=Vg.ô@qÄÓ9æ{ó@A%UÓ7°ð@¨vëU[ö@]_x0003_`Tq÷@|âCd4ó@£`_x0004_DEö@&gt;_x0008_ò°Â÷@nÞrÌó@_x0018_uv	IËò@ãë_x0005__x0008_ó@Åè__x001B_DÑø@K&gt;@ñ@c%í_x000B_^Xö@$_x0008_ô@ù|V6_x000C_ô@W6fv_x0019_ó@µºÖv¸ô@w_x001A_!¢[ò@ìiÂ_x0001_aõ@üf­:Ýó@_x000E_?_x0017_}ø@+^Ø¯¤Û÷@_x000C_õ±ñð@÷@¼&amp;´xÕ,õ@5H_x0018__x0004_Ûõ@_x0015_«I_x0003_	_x001D_÷@y&gt;g_x0013__x0018_ñ@/3âËaÀò@]ÍµêÌñ@È¥|_x000C_+_x0007_ô@_ð&amp;_x0002_ò@°;Q»!ó@y5Nzûõ@£LÝTtö@3qÍ!_x0005_Ðò@~á&amp;Î®÷@KX:_x0016_K_x001C_õ@ýðAb}bñ@2º	ï_3ñ@_x0004__x0014_Ð0__x000F_ø@_x0014_A,0ñ@°ñ_x0017_ì¢õ@²Õzð@fâiËYå÷@GùÄ¼ì$ó@_x0001_º_x001B_XMö@_x0011_H¦!ô@_x0006_ßíU·ó@T#_x0011_Íó@ÓhÁKú6ò@Õâ§_x0014_ö@ÉÛè;y\ñ@ÁM¹ñ@÷N+^ö@CÄ/l8Âô@_x0003_Sæ_x0008_Y_x0014_÷@\%_x0005_ß¥çò@_x0001__x0002_gjS©,¤ñ@_x0007__x0015_þú_x0012_ñ@_x001E_Ýîv?Ïô@_x0014_%.µbò@_x0006_Ð£_x0003_¿Ïó@¥R¶_x0019_pðò@n_x001D_ÆZñ@¹Ôlñö@VPò£(ô@Hÿÿ4¯ó@S£Tz»åó@S¢g_x000D_Óñ@_x001B_VÐé&amp;Rô@Ð	@Üÿõ@Õj_7ëó@¶Î»mIó@ßöÕgù©ô@û±ÈúÛó@hD43ìö@aX÷_x001C_·ñ@fÊzL'õ@_x0015_£/âô@ÎrS]ñ@_x001C_!ìosõ@à,t_x001F_pïð@ì0_x0018_¸ßó@Áo×Ñ_x0018_Mô@_x0007_ ±¿­ñ@Ë_x0013_tP^Ðó@&gt;SÕ_x000C_U¨ó@^K;ü/ó@ _x000B_ÚÎ_x0001__x0003_wò@ x´õ@fý}Kð@×¨QÜSô@Ä0÷Z¦ôñ@¬ÝÔ¸0Ìò@íóö@5qÜåy/ö@î=_x0018_ò@WÌa7_x0001_õ@É_x0003__x0011__x001E_°ñ@ö~£º¢³ð@Tq¸_x0006_UJó@_x0002__x0018_ÜvÄö@*U®'Ó*ø@cR²´_x000C_ñ@4_x0005_xiô@_x0014_ß³_x000E_9c÷@øÇ?Ý_x0014_ø@þÌeþnnñ@Rèuà_x000E_ô@_x001B_c(HÃÈò@&gt;þÓ¤§ð@ÊUËøIñ@P Ýø-vö@{QÑ'äªñ@L[Ã¾yô@óio_x000C_2ó@nEô@¬(}´Qkõ@T6_x0011_ ô@¤jðQV´ò@_x000B__x000F_ça¥¶´ó@&lt;¨Â(Øõ@_x000E_Ð_x001C_]&lt;qö@WB7èô@ìãÅqæ`ò@®_x0013_Ð-zò@MNPMð]ó@^Qü¼"ø@4Ó üð@f¢_x000C_ó@ôª_x0017_^Â_x0015_õ@yDÎ¬_x0017_ñ@i¹_x0012_A_x0008_ñ@_x0004_A[r_x0018_Òñ@²)¯ÄÐô@·2§©_x0003_!ñ@¢-_x0014_®ô@T¸_x0007__x001B_B_x0012_ò@¾#{&amp;_x001F_õ@a©hÍ2lô@Q!6h_x0002_gô@Ó»/_x0005__x000D_ïò@º'(­_x0019_,ñ@Ü@ót	Uò@L­_x0006_¶Hò@ú_x001E_1_x0001_Àó@	0ýäZ{ð@©Åb_x000E_mjö@90×%hUõ@Þ}ý_x0019_eó@ûÈYÉ 7ó@më_x0001__x0002_~ð@_x0001_øYù®Dö@ù.nøUö@A¡_x0016_á`Éó@å'zû_x0001_õ@vÜ_x001B_Ö2÷@ÁÙÙJ^ñ@Ô_x000E_Ùà¾_x001A_ó@ª ßùãñ@0Ä(1_x0003_·ó@z*_x0013_¬_x0015_ó@dèÝ¥l;ô@m±1¹ñ@ã`¹ò@[ÓeY¢Ñó@I#=5µð@Ì|Àþ·ò@6_x000F__x0008_«-·ô@"æÛ_x0013_ò@ö_x0004_ÎìÅ;ó@_x0008__x0019_6_x0017_¸÷@Re1ÅMñ@_x000F_$&lt;÷ã¡ô@?_x001A_:bËø@X_x0019__x0012_ÒH¦ó@_x001E_»Æø¥5ö@	pÏÏÌXð@E»Ì_x001D_@Äó@Á³É4LPñ@_x001D_ÿC3Qó@y¿£5~Àó@RµÑ_x0001_óWò@_x0001__x0002_Z£!DùÝð@ºtéªô@QÅ Í_x0004_zõ@û¼/ë _x000F_ô@KÉ_x000B_@Ñ_x001F_ò@ùÃu¦àó@+³YØ_x0014_©õ@ Á·Á£ùñ@tk;¬ýRõ@_x000C_è{&amp;O¢ó@ª°ù÷@ä8Q8ôðô@@X^¾Çô@þªß_x0016_hó@_x0013_Ò¯Q9õ@séÁ°ò@«_x000F__x0004_Ä_x0015_õ@¼_x001B_½À¾oõ@Öà_x0016_uæ¤ö@$[Á¾/!ô@ªMN¸;ñ@¸c_x0008_^Üò@tãñ,_x0004_ãø@Åã:é_x001C_÷@÷éç_x0018_#ó@'_x0014_·&lt;ò@Uy¹)ó@_x0007_²Æòó@=rÜq2ô@öª§Fõ@/÷ÍLf÷@¡lSù_x0001__x0004_Ê¥ó@@ìøò@í­Ø©Vñ@o5ÍVÌô@£ÿ¹@ëô@_x000F_ÅÎRßô@É"©_x0019_¨dô@Q#Rnµ«ñ@v(×Æ®¹ö@Ö_x0001_Á49êö@JöyoÃö@p\X±Ìcò@yââ&gt;Vbõ@D§ô?añ@À_x0018_e[Xñ@_x0003_É_x0011_QNñ@¡rw»ëæð@Oµ(ú_x000F_vñ@Ýß+Þñ@fÆ_x001A_ÑNõ@§£î_x000F__x000E_çð@ åef_x0018_ò@ÙçÜ_x0010_ó@_x0002_Ãz¼Oxò@ ªÖWº#ò@M_x001B__x0001_PÂió@8_x0018_ò_x000C_,_x001E_ô@±æ;nß¨ò@!%ÎÄó@_x0002__x0008_øLlÁó@cJ_x0007_£9÷@±;Ò±¼kñ@_x0003__x0006_V;_x0004_R-ò@QL_x0011_â_ö@_x0014_Qû¸ò@Î)_x001A_¹!8ö@µ4XÑõ@¢_x001B_&gt;~´ð@cV^\«õ@_x0014_@ .Uéó@þPF¾ð@q#~_x0017__x0005_®ñ@&lt;ÓÆØª_x001C_ð@_x0018_2_x0013_®hò@Î_x001E_«6õ_x001F_÷@êTì:~_x000D_÷@:«ÒGõ@^_x001E__x000F_þ²ò@ Ý!Sä0ö@¶Â(Bñ_x001E_ó@ÚtjØ¤þñ@¤_x0005_2;L]ó@àVzkô@¼_x0019_Þ_x0001__x001B_Ãø@0pîÖ&amp;ó@7}­ñ@Â8^:*ó@Ï¦ø5ö@-oó³Xô@r1_x0017_gBñ@¿ª]À5ô@9P	Lñ|ó@s7Ù/O÷@ð_x0002_Ô¸_x0002__x0003_à&gt;ñ@H³5P¤_x000D_ô@_x0011_6_x0010_C=ãò@û¢Ãá·ó@x_x0018__x0001_]_x0012_ô@SëmªQ_x001C_ô@YF5Ìbö@OÏØ9"ð@GÒº&gt;6_x001D_ò@qèÎGBô@	Oºüô@Âàùo[ó@_x0003_¤|H7}ò@MdK¯\_x0006_ö@è!Ò&amp;f&amp;õ@_x001A_ö¸Ò«³ó@T+·×0eö@6Å¤Ôñ@ßú?êOò@!¸YðÈò@",~%ó@_x0014_Q_x0001__x001A_÷õ@&gt;4ÿ®_x000D_õ@öPñôåô@N7ÐC³7ô@ïM_x0018_sIô@Ñ3Çø¹ãö@D:q_x0006_ø@ _x0014_?.ò@ä_x0001_¥ÎCô@pÞWþ¯ó@ýx8ä´ô@_x0004__x0005_ØzËÏ¯ò@ã{~Û3ö@¦eÝõö@È.¹sôPð@_x0005_³Sõ@_x001C_$ë~4¨ð@RÒXgd`ò@\%+_x0003_Àvð@_x001B_ÅSe_x0015_ñ@?û;sÏñ@ sÐö_x0002_hò@äþ]÷@_x0015_V_x001C_8Lø@ìoqg8Eø@f¼ääJô@ä@Ex1 ñ@àüþ_x0005_&lt;/ö@Ø2ÚÀ_x0001_Nð@p­rxv%ô@Ðf_x0006__x0002__x001A__x0001_ò@ªm$àä_x001E_ö@µiám0ó@$â¨Üò@¢¶ÈXÅó@¦ò©¹ §ó@º_x000D_x­1Óõ@ì_x0011_üJäó@LñYMó_x0005_ô@¡SÅ¤_x0015_ò@_x001D_|0(¡Òô@j¹Í,Öò@&amp;q_x0015__x0001__x0002_ê"ô@R­v`BQñ@ÊËO9ªnò@²3¤_x000F_õô@lºÀ2!_x000E_ô@L_x0008_Ôðéñ@_x001E_L_x0012_¦_x0016_ô@Î_x0013_øÚõñ@rô*C}_ó@HvåÂ_x0003__x0005_ó@ì$¦¨÷@£_x001B_ûb`_x0007_ö@_x000B_P_x0004_8ô@îÖÀ@_0ô@l_x0017_ªÕvCõ@._x0015__x0001_X®ò@{_x0016_2ÿq"ò@%ÓµVó@¡Ô[Js7ò@©_x001D__x001D_\´×ñ@õ÷°ÍÙñ@&lt;·\Ù],ô@óê:$øó@£_x000E_:Ô¦ð@éÎ7hø"ñ@¬_x0014_i×àö@Í_x001B_äPèt÷@¢jdý¤÷ô@_x0001_L}_x001C_ò@£qÃ_x0011_Þó@#&amp;ô+ö@kÞ!¤ó@_x0001__x0002_$_x0011_oÆSJô@êHLÞ×ýõ@k|ò?JÓô@IÔËX_x001A_^ô@ESÓ__x0018_Øò@-_x001E_3+Èó@XÞ_x000F_2{ó@&lt;1rüØpó@SjÔû_x0019_ô@vEKTg9ô@®»á©ô@ê`#_x0006_ò@æµt_x0004__x001A__x0017_ò@oj¥ï_x0007_)ò@_¤_x001C__x000C_"/÷@Þ9:Ê}ð@,ÚH±+Só@ÆÁÛî×ù@®¼EXò@_x0010__x000D_Çxyö@ô_x0002_ãQ-ô@	Íå'Åó@$ªqD_x001A_ö@þ¿_x0002_'5[õ@	°´_x000D_Î ó@Ý§¯_x0019_9ñ@_x0016_«_x000B_RÛ_x0007_÷@*_x0012_M9õñ@Ä_x0006_yE»Põ@Þ	¿ô÷@nX«j½_x0005_ò@ß´ª_x0006__x0001__x0002_*jñ@0TÝ}ñ@ès_x000F_KÜ_x0014_ò@_x001E_Ã__x0017_é÷@5VW,`÷@¯i$iò@?22/Àó@_x000B_±X:§ô@6_x0007_æ¼eó@µ_x0016_u2Á÷@d¢H=UL÷@&lt;Ò¡_x0003_W%õ@¯6Àéµõ@ì/³gÝ÷@d\04×ð@_x000D_~ñÒ²Øô@_x0007_öBýWrò@3E×j_x000E_Áô@¬f¶Ê_x0014_Åõ@¥º_x001B_&gt;õ@Ú`ß_x000B_]*ö@m_x0007_2T_x0010_Ìõ@o/6¢´ö@êQkØø@_x0013_Í|t&gt;ò@¶y×ó2ó@q¬$ËÓnó@d£= _x0001_®ò@Þ_x001F_¬ã§ò@&lt;çÁu¯×ò@_x0008__x0004_ýåüFð@_x0002_¡¤®â.ò@_x0001__x0002_CuFÑG¤ò@x.ç_x0001_äÇ÷@~ãÁáó@Ë¸oÒH?õ@nº:ø_x001B_aô@ú_x0011_ÉF&amp;ö@«RÍ+ó@G:iâË5ò@ý_x000F_Þ¨lbð@¶Þòªó@áûý­Ùô@_x0006_anà Kó@L¶Ì_x001C_`ñ@*9aõ@_x0017_Fþ7Êó@&amp;SÌ6¡ ø@_x0005_&lt;Y2U_x000E_ó@¸Ú¨¹*ò@_x0013_t§î7/ñ@:l_x000F_^s¯õ@cÚ²»#âô@3DµÏ_x001E_Eù@÷?_x001C_±Dó@ò;Ö«ÿÈñ@Ò´TFÁãõ@Ö«gô@µà-_x0005_Q÷@èëä_x001F_Ñ8ð@ÙC-Áüó@_x0014__x0011__ßÍô@N,cãnññ@OË@_x0001__x0002_÷Ëô@BPÕ¬sô@_x0014_}ÅîÅô@_x0006_2ÃG)	ô@m_x0019__x000D_=ò@9aÃ )jõ@|¶_x0019_3ëaö@_x0017_/«óãò@6&lt; lëñ@f°¹H_x0011_tñ@6B0S.`ó@Ê:XqÀåò@éÈ»~ñ@¼4§?-_x0014_ô@»yzÍ¸ö@1?ùZx#ñ@W_x0014_9Á­²ô@_x0005_T-O\ò@+µ|þ7ó@&amp;l×ª_x0007_õ@_x001B_Éy*§ õ@òºc'ó@³çìñ@¼V_x000B__x0007_9dö@Ð57ÃµÓõ@_x0007_ÌÆÌó@lÛ_x0007_(ö@óoùÎ9ó@i3¸$ö@_x0014_ªÆZÇ¹ó@Î2"'_x000D_ó@¦_x0018_h?²õ@_x0001__x0004__x001C_aþÎhô@±¬¼4_x0004_ò@¬?³÷@9_x000C_aÅ1 ó@&amp;¬/P3zó@£¤·©æôò@ðÄ=C_x000D__x001B_ò@@_x0002_&amp;²G©ò@v!Ë©Iö@ÏI*þ|Áõ@ÆL1©¡xô@Ã_x0015_OLàþò@)KýÑò@¢_x0015_~&gt;g_x0001_ñ@_x0006_ægHOò@¥òd}~ãñ@|ÿ³h_x0006_õ@ê.	«úò@ø·_x001E__x0005__x0014_ô@{×·_x0005__x0015_;ô@á_x0018_¥_x000E_§§ñ@_x0008_OI_x0011_Üõ@Þ«W_x0010_C_x001B_ó@_x0010_xª¦hñ@_x0001_	_x0002__x0007_Àéð@ø¸H4ëó@×çí@Qó@Á^¤¨T÷@sçÃ¬Ýkò@ÃÉaÊV7ó@JG°NHó@ÛÊN_x0003__x0001__x0002_àBò@Âô¥íJñ@1HÍ*õ@ºýåè¶@ô@_x001D__x0003_p ó@Þ_x0015_·Ùô@w_x0003__x001F_DÇ_x001D_ó@FÇ3@÷ñ@&lt;Cu_x000B_FÖö@NØÂB"ô@¸&amp;çVô@·s8øñ@	´ºâ_x0001_nñ@¹5öóñ@Ò!%ü6¡õ@j_x001C_ñg¹±ñ@,À$ô¿ñ@ÊGÉ¦_x0011_ó@WÚÙ_x0001_É{÷@M® Ä÷@¯LFI°ñ@_x0003_­_x0014_ô@_x0012_C_x0004_waõó@Æòvhò@Ï0+&gt;ñ@VQqCIö@zö2lÇò@_x000C__x0011_±6âtô@Xq¯\ò@þs_x0018__x0008_¨zó@u5%öô@_x0016_ êà_x0011__x000E_ò@_x0001__x0003_^úÐNÔó@_x0011_ÓÐ_x0008_Æ&lt;õ@3¼dó@ðÑÁ¤ñ@p%*_x0006_9Ùñ@:_x0001_w&gt;ô@}[¬ ¬Êñ@%»Ýâ_x0002_õ@G¿_x000B_jBò@Êñò¶ñ@J'cý_x0002_ò@|Tgn~÷@v7]qOÅò@/»Ä_x001B_-_x001C_ò@y6ö8_x0011_ò@_x000F_ºRcàdò@þDÝó@~úãÕô@B_x001E_%V4_x001A_ó@¡¡Ñ_x0018_ô@GWo.¨hó@à_x0008__x000E_-îð@åN©Yd«ô@Ñ_x0003_éÛÑòñ@ãWzÚðó@_x0005_/µüâð@Ýr#Wö@8dåÅçô@²Ù_x0019_\óÆñ@_x0003_\_x0017_îò@m,V¦Kð@qw¨â_x0006__x0007_Üó@Ú:Îè_x0018_ò@_x0001__x0013_Ýñ_x0004_Óö@_x0015_WHt¡ó@_x0002_û/;¼Ðñ@ä_x0004_å_x000C_xËô@ ¾¦_x001F_&lt;_x001E_ò@ç¤°Ayö@A-ÒqÄÖ÷@&amp;Ã_x0019_K'&gt;ó@³15øUò@zf ª&amp;Lô@@ÏßÀÅñ@_x0019_l¾P&gt;¨õ@ô:¦&amp;%ñ@üø¤`&lt;_x0002_ö@pòÈÃÕø@Cd"½ùbõ@BR98[Pô@Áîeöñ@^?FÕßõ@ÜÔbM_x001C_÷@_x000E_|_x001D_«_x000C_Äñ@Ü¶\i&gt;pó@\_x0005_ú´A!ò@²6Âø@_x001D_ð¦\a0ð@Tã&amp;/ó@xS½r_x0004_1÷@ùÅ÷4_x0003_ó@_x0003_Ñgôìîõ@L8ÕKó@</t>
  </si>
  <si>
    <t>ae20aa6d12d208add63f396f6ce25526_x0003__x000E_zdD¸tõ@ûíh_x0007_yóó@lt¥_x0010_;ð@WsÝâ-¢ò@d©î­Ðò@^_x0002_GÏó@ËUÅ  ó@ºUÅvm{ó@R_x0011_R_x000C_ºò@#{¢³ò@_x001E_¡'_x0005_ü_x001E_ò@)B­7d	ò@èXÎ¦¹'ñ@×ê¿ÿó@ý¤9,	ø@&amp;üQ_x0001__x000B_ö@ñM_x0014_qæíñ@þ²ô«RÝò@g»&lt;\¾¡ø@¡_Ï_x0019_çò@ô_x0002_èÜå_x0004_÷@_x0008_%ÀxS(ó@$¿ûn_x0017_ô@øÍ¶V]âñ@e|ýÇõ@"ú!\7ñ@Fa_x001A__x0012_óô@F¬_x000D_¸Eó@ð/\R_x0006__x001E_õ@H7´ku(ñ@.]_x0014_ü_x0011_ðó@²ÑßÊ_x0001__x0002_èýö@µÍ.¥ õ@.Ë^_x0017_ò@_x001B_Äj2õ@;]ËÍ»ñ@£ï+IXñ@¯ù@à[õ@ªn_x000F_»õ@õ.éÊbø@(_x000C_xÉüò@ÇU÷Åò@ûA_x0010_:_x0002__x0003_ô@_x0012_è«Á¶Ýñ@á7¾&lt;Yò@¤J­Jó@_x0012_õ¤(õ@ØNb·ñ@¨yVíddò@|i§^u_x000C_ò@ÄÍ_x0006_xù@ñV &lt;`ö@_x001D_ü a5ö@j¾_x000F_ó@_x0019_x[9_x0005_ö@ãõ2üYô@Ó_x0019_·¾ñ@,X_x001C_ºz°ò@nÉUÐ_x0015_ó@ö)¢²Æø@éèYbó@Ø|êäù@¯2¥Xf_x0005_ô@_x0002__x0006_Âvº¦_x0007_ò@_x0001_[\_x0018_ø_x0007_ò@ç*Syõ@_x0011_¡Aûö_x0016_ó@Dòóê¾ó@K'Ek¶ô@¶[Wv5õ@_x0005_1ýö_x0002_®ð@C¼e¥ô@fÂòµZ_x000E_ò@ém­w_x0003_ó@:_x0008_FS)ò@tÀ+25ô@¾qýÚò@±¸zhSò@r-óc5_x001B_ñ@ +AEeò@R_x001B__x000C_¶Ø_x0005_ô@[.ôI8jò@§¨*Ró ô@ôÒD_x000D_Inô@{kN÷íô@_x0010_t"wÝVò@1Ýz&amp;ó@¥±àÐt_x0007_ó@å_x0005__x0006_ÞWñ@®_x0010_Ú¦_x000E_ò@OÖÃ_x0015_È_ô@«T_x0004_$ûwõ@«_x0007__x0007_Ü¤ô@g5D_x0006_(ñ@_x0017_ÛxÐ_x0002__x0003_Ú´ñ@&gt;çÑ¨_x0016_ñ@HÊ_x001F_¦+.ñ@_ó_x001C_"Åuò@zo7ùñ@8 úö_x0005_ÿô@°köñ@Ë_x0013__x0019_&gt;ùò@KosÅÐ^õ@­H~Ï_x000F_{ô@'Ët=&lt;Ãô@_x0013__x0003__x0016_Ûn_x0017_ó@Íu;ûDñ@à_x000F_¹è¾¹ò@bMÕ_x0012_¶Ùó@Å_x0001_X¥*bó@_x001A__x001A_rÈLò@¿½úIõ@¦âô­O­ò@aÖ8Xï;ô@_x001B_Ò_x0015_ÃÅö@4jZL/ó@·¥ð_x0013_Ùó@j_x0007_NÉ	ó@_x0007__x0002__x000E_ðëò@°°ÙÅúò@ha_x001B_²U_x000C_ñ@`)BÜ&amp;1ø@Ág*_x001B_¡Åó@wzm_x0012_Ëó@:Å\_x000B_jÎö@1_x001F__x000F_/,ò@_x0001__x0003_Ojø$Ûò@²_x0007_²núò@+ìæÄ_x001E_ó@Ù{ºéñ@ÞQÊýô@G"ü_x0008_+Üó@f2idé=ó@5GAìfeñ@àÎ¡©Åð@¨lI«Ìõ@_x000C_\¼_x0002_¥yó@Ðq_x0018_"à_x0008_ò@¨ðÛ_x0016_ð@7½	ü%$ó@ÿ$3_x000C_tò@¨3mÛD_x0004_ô@J`É´Êô@ÉvO±_x001D_4ô@kuôÒíò@P_x0014_Îà9&gt;÷@[ÜÊ_x0015_nÃò@[Ôl×_x0003_õ@Z_x0004_{_x001B_¹Sõ@dÁ£c¿*ó@ÜYü§rñ@_x0005__x0008__x0015_}÷»ó@¶²Ó'&gt;ð@DØ×hºòô@_x0011_{­¨ñ@×Ë9lßò@×(Ë_x0004_õ@,âÎ¤_x0004__x0005_	·õ@_x0016_Á_x001F_Q_x001D_W÷@4R?ÐÑó@6«_x0007_{©ñ@_x0005_Ê_x0010__x001C_ºÉö@_x0016_-½ö@&gt;µeX×õ@@A³_x000E_+ñ@­~%_x0019__x0003_Ló@_x0002_áL¼_x000C_øõ@°ÿoÄDõ@Ta?Â_x0010_÷@è_x000D__x0010_·ÎÇó@g_x0001_üzWò@Û' dòîô@ó¤¸Á&gt;zñ@K£_x000C_e_x001F_ó@é]ù+îÖò@))Ìñ@ÊpÖszô@.p²~¬fó@Ô_x000E__x001B_FVô@_x0015_ëçyk"ñ@¾_x000F_n_x001C__x001C_-ó@¾_x0012_ìÄò@_x0012_5_x000F_°Æ+ö@§_x0014_pÊñ@Ix]°¹÷@Õy_x000E_³ô@½_x000E_FÛ{óò@ìîÌTò@:;1to÷@_x0001__x0002_&gt;bÚÛlãð@ªâòdñ_x0013_ó@{yù]õ@_x0002__x000B_gûó@®_x0017_k¥ò@@{k-ôó@M½1·d$ô@~_x0004_µV÷@ñYp_x0018_ó@EÅKß:¸ð@ bUWýaô@t÷0d¡ò@_x0012_çï^_oò@Þ?ö_x0006_cºò@_x0003_3÷_x0013_$Ãð@_x0004_ATúõ@ä_x0006_?ÜÑÈô@½`¥Pö@*n¤Xgkñ@_x000F_Û_x0006_¤÷@;W_x0006_¯`ó@j£Úæó@i¿®Ç&gt;õ@®o±ÕÐcñ@óJ?ÿ_x0015_yò@ä_x001B_6¯ô@$r_x000C__x0013_ÇUô@&amp;_xSâÔô@P §þðuñ@K`**ô@/N_x000D_j÷@z[@A_x0003__x0005_U³ñ@¥é`GíÓ÷@_x001D_Tíðèñ@]B,ð@I_x0013_ÉÕeõ@ï¹o_x0002_m&lt;ò@a§Â¼ñÏð@îÕkØ£ó@ !_x000B_ÊEô@_x0003__x0011_@_x0004_Yó@àìt,ö@¬©â~Qñ@ÒðQ]lâò@Ò,9g:_x0016_ö@rÞ³$tâó@_x0006_ý²&gt;Sýô@_x0004__x0005_ä{_x0005_ô@`%Ùçwõ@Â_x0017_)å³ô@jÚúùÅõ@n§¾wô@¸ãQ_x0019_Ýqñ@z_x0001_'_x0017_I]ò@è-ËÚô@°jë#û8ò@x_x0010_Ý4ò@'ê¦ªcËñ@ç_x0007_ÜÒR_x001A_ò@»c"ã'Ýõ@ðø÷ØTrñ@&gt;jßî	@÷@Ã¤ºOÆPó@_x0001__x0002_ÍÁñÏùð@/_x0008_¤UÂÙò@%-&lt;säò@*t+ö5Ï÷@¦;.[ñ@[÷_x001A__x0007_wô@C­I¤ö_x0003_ö@¬°9í­ïñ@l©ñãVñ@êÃ"lõÄñ@A_Íý_x000C__x000B_ñ@ú±`¿_x0002_ñ@êÞO¾_x001C_øò@_x001C_-óã¶ò@VPf;_¥÷@èîzåö@ ×²=¢ñò@½¼ vEÍ÷@jÑ¦g£ô@!¯3ÉHwó@ÓzÌUô@f`_¤õ@dgÆ_x000F_C0÷@Dª[øIDò@Lï}f¨1ñ@¿ü!oÖÞó@ÞQ}5 _x0016_÷@_x001C_®£÷@?øp0Äõ@Ã ­_x0017_½ò@ãvêSÙùó@F«#_x0019__x0002__x0003_·÷@;³Î1,ó@N8ç-_x0008_iò@Om`J_x001A_Uó@_x0019_À´³_x0001_ïõ@_x000C_P²±Fùö@_x0002_êX_x0008_»_x0017_õ@_x001B_à_x0011_£ñ@H{_x000D__x0008_Âõ@é5&gt;¿®_x0007_ñ@,_x0012_(ÖZcò@P. Å3õ@2fQqÆñ@ÞTæÿó@Ü,+1×§ñ@zÅÅ½)ó@.¡Ï3h÷@ýµ=Ï&amp;ò@ïf°9P6ò@´g#×ö@îõµ/àñ@÷_x0019_Ä |ò@Bq_x001B_{Iñ@z`Dè£ö@á´?]ñwó@Juü?Võ@&amp;[Yúnö@ÒS'`¡Öó@]:ëûô@³Ìü«uõ@³ØN_x0013_ò@'­jª©_x0004_ó@_x0004__x0005_ßö7¤»Pø@}7#clõ@_x000E__x0016__x0019_u?ô@Ã¾Ó~ýYó@_x0017_¨oôUËð@ío_x0007__x0006_S~ò@Ä"'³_x0004_ô@äÐÌ7f,ò@×¨; _x0001_ñ@JÙH_x0003_Á«ö@¹«_x0014_Ë7mò@ÿ.MÑt	ñ@pgRø@¦Ywûþñ@íß_x000E__x0012_ÇÖò@7µ\Ó¢õ@Ws&gt;õ¼Gñ@îÎÐ_x0011_Cö@µ°G_x0017_Êò@.Nlm_x0002_ó@zjQóqö@_x000E__x0002_@y÷@»W+õ8_x000D_ó@ßÖà»ô@_x0015_ËN _x0008_£ò@ºsuÑ÷@âB­&lt;ó@_x0005__x001D_taÁFò@ê¹F°Ê_x0015_ô@ôù°E_x001F_:ù@ÕÝ_x001D_L"6ñ@_x000D_çR_x0001__x0002_ ò@õ4m\Oùñ@3­i×Éð@Ø¸öT_x001D_Xõ@zkSðºð@µXß³=äñ@JÙ¨øÓò@Ý?_x0001_+.ù@_x0019_iÙ]ð@P!ã¤@õ@®É¯0õ@PL9`(öñ@è¦ý_x0010_{õ@KQ«ø]Öð@éßdÅG?ò@4_x0012_cèÓqô@JnÚkó@vy`µ_x001A_Êô@\_x001A__x000F_4 _x000F_ó@¤ælléò@ª¸öÄr_x000D_ø@î^_x0004__x0012_$ò@!%ÝÕò@²®&lt;GÓQó@tã³Wô@¼9Èø_±ô@¡_x000E_qj_x000C_gó@HÃ8ÈdXó@·Âµu_x0006_ßð@_x0005__x0011_«_õ@ær_x0011_ßKõ@_x0008_b_x0014_(ò@_x0001__x0002_ÈÕeÜGô@Èw_x0006__x001B_¯_x0008_ö@&lt;_x0012_Øeô@dÇ_x0018__x0006_(8ô@0­ìhö@4&amp;\#	4õ@MïÀ_x0008_Âð@ºÿ)ìAõ@¤_x0019_ Zõ@æÚwtbô@$Ö'	ª+õ@=^TÑ­ó@TÕy¥Û_x0011_ó@_x0017_÷Ý_x0018__x000D_&lt;ö@8Hº_x000E_:¿ñ@8&lt;°X¿ô@ð\1ÉÒñ@¶rí=ô@³f_x000E_ÕNò@ÜM;úJóò@_x0014__x0011_U7íoô@õFÕùô@¶­eôò@ÚttKB~ô@2_x001A__x0006__x000D_Nó@_x001B_5UPdÉ÷@ZÏÎùÛò@m\uã_x0017_ò@÷C6Ññ@æc¹îUö@ÓB_x0019_ô_x0016_ò@²|L_x000C__x0001__x0004_,_x0012_ó@Høê²Ôó@ìü(èRqô@üM~l;ö@-_x0017_|%j_x0001_ó@f¿G¹ýáõ@Õ^")b õ@V3äªçõ@å£Ãq_~ö@_x001E_:þ_x0018_gõ@¤±_x0011_3K$ú@º3U¤Ïò@8x´º_x000B_Yõ@G\9 _x0012_¬ñ@ú_x000C_úþÞò@_x0003__x0010_øÓô@,_x0003__x0002_Ñ_x001C_~õ@j_x000C_rP÷ò@hø_x0002_ùNö@_x0001__x0010_[_x0015_^xó@Âð_x000C_¤OLô@Xªv_x0015_½úô@\ÆmÃÀÑñ@Ø¿_x000F_wË\ö@znïBÆô@à_x0006_Dùnõ@°Dq(÷@ãáÀ_x0012__x0019__x001C_ñ@Q¼mÇ{üò@Ô_x0017_7_x0015_tõò@âxã½á´ñ@QÅG·^Hô@_x0001__x0002_wèL.;¸ô@_x0001_­=´:ó@[\RÏaMõ@ý`÷³ý¾õ@_x0008_ííðµ¸ð@Ô^ú#÷ó@/ÀÅK;ó@/_x000D_µT4æñ@A#Ô_x000D_Ü¬ó@°ÄTûòkô@qu#@óñ@BÅ­_x0008_$_x001B_õ@!_x0003_EòÖmò@_x0015__x0016_­ìSÀñ@	Z¦_x000B_Ùò@ï«ÜCýò@òHK_x0015_Áçó@ïOc_x001B_7íð@kkËcô@bàýz_x0015_Ìñ@âQ_x001E_©wñ@½j[Kò@3GÔÎîô@N(DE)ö@P_x0003_G_R9ò@c]_x0017_ö¯ñ@XN³_x0013_Öò@ D»U¼ö@LS_x0004_]ò@{Yi*ãÁô@lm¹_x0005_õ@(_x0012_36_x0001__x0002_æô@Ö¸á_x000D_Seú@_x000C_ø0_x0011_5ó@â_x000E_$X®ôô@3¯s _x0007_íó@_x000E_Xéló@£Ð¯¥áñ@ØHiwºð@à£ ¿$Üñ@)MUJ.Âñ@»î@_x0019__x000D_ûñ@e&lt;ÊÁ'Eõ@_x0018_òÚ_x0018_Ø»õ@N_x000C_z¸õïñ@Ü2äÈ#Kò@_x0003_1dRò@ex[ó§õ@¼NJî_x0007_ô@I²Qö@ù#_x0016_ðªð@`9:_x0007_±fò@iæK\®©ò@_x0004_í?_x001E_èó@Æ$Èô~õ@§Ö_x0018_,þð@/·g_x0010_¾Nó@nD9ÒU ó@õ'Á÷ùØó@²dP7âñ@ódqÂÛ-ó@I_x000D_b¦Íò@SI¡fÕõ@_x0003__x0004_aq"³_x001C_ð@d_x0013_-¸Uò@\_x001F_¸½öüó@³kOX³Qò@$,HÔiþô@º{ÜÏóô@I²FT:Lò@ØÝ´`Xô@_x0019_¿ö©"Ïò@A±_x0012_¾ÜÀò@_x0008_¦¾^Æêò@çÇ«_x0005_ªö@L_x0003__ó@_x001D_zR_x0019_á_x0007_ô@|ôÍ½õð@kØ+@-ó@_x0011_ó rßíð@_x001F_a_x0004_$q_x0001_ö@D&amp;öfâvô@ä·»kð@_x000C_BÞû/ò@à&lt;þ­P_x0001_ó@¦E.ãó@_x0008__p@Ü_x0012_ó@Ø_x000F__x0014__x0002_ãgó@_x001C_;z_x0010_ñ@ñP&gt;óð@í Ø«Xó@¡ÔÀ_x000B_4ò@U	ÚØ®ö@t1À Ó¼ò@J_x0004__x0005_{Êó@p_x0001__x001A_I_x001B_ö@ÜÓ:÷ ýñ@_x0017_Z&gt;F^:õ@)0xÙÝñô@[éÛld£ð@Ø~_x000F_&gt;_x0003_ò@Ê_x0011_¦æøô@ë)ÿÍ^ò@V%ã(Lsð@cþb(¶ò@Hsw]%ö@Óá¦_x001E_¡_x0002_õ@_x0014__x0003_FAø@ù_x001A_©³÷ò@_x0016_S;õ@î=Ùß«Þõ@/_x001A_íïô@&lt;,pþ»ö@ÿª[_x0007_h_x0019_ò@ÐºO_x000D_æ¬ñ@Ï*_x0016_ì_x001B_óð@0ÛÁ_x0004_Ý{õ@&amp; ô¸ñ@·&lt;Ì(ÔÜô@;_x001A_nwRÓó@_x000B__x000E_ª-¶jö@ç»_x0007_Ö_x0006_ò@_x0019_ÂBoù@_x000F_Íyp.?ö@ºy«!Jüñ@;3°Àô@_x0001__x0005__x0012_Ý:áô@Tñ5õBOö@Qèt_x0019_rõ@ÑÝ_x0006_¢_x001A_ô@CÇñõ@¶:^kNwñ@_x0012_t¿Êéëò@_x0001__x0004_VÒiô@!À9·¦ò@wNÚ!²Sò@HÕú2"¶ð@Ôq_x000B__x0015_2½õ@aþ_x001E__x001B_Iô@î	V}VNô@_x0010_îã¦Âô@³@_x0014_3%ó@¾4ü_x0003__x0014_õ@ñpó_x000B_ö@úÿ_x001F_Æÿô@ÿï`Ë_x0003_¡ò@Ëc«ùCô@¦GA?G:ò@×'=çõ@_x0007_*­¼õ@&lt;_x001D_2_x000D_ÄBõ@l_x000C_²·-:ó@ñÿ`À@ßö@%7	Íoôö@í3ÄFiñ@ÁcR_x0002_»_x000F_ñ@Yç¿&amp;ô@Éê_x0010_Y_x0002__x0003_P§õ@Mj8Úñ@0²½ èò@è+_x001E__x0011_|ñ@®h+û|Íó@ÐE@³xö@_x0012_¿$ã!ò@ #OËEMò@_x000B__x001F_âÍÒð@Éy£5wÕñ@ý% ý½µô@äxn_x0008_ñ@_x0004_]ÐT&gt;Sô@=YìÂ-_x0013_ñ@üºÜrÎÿñ@aµ_x000D_Xº¯ö@V$ÜD-ñ@HÑ_x001C_9Äàõ@{¯è×øÿô@Ëú'tló@hW_x000F_þó@ô&amp;F8nÚó@´eáó_x0001_àô@MÓY_x0004_Wñ@R£ÞOô@¾Z1}=ò@º_x0012_d²àðñ@#_x000D_)_x0003_\ó@²w¶JAó@HÆL,_x0010_ô@^öE_x0013_Ð°ö@*ðÁ&lt;1ó@_x0003__x0005__x0002_d1ò@ö_x001A_~ô@¨$Æ4±ð@Tøø_x0013__x0001_ñõ@ä´%ðõ@G²¡'Fñ@Â?±?ðò@@¬¦éËó@ØGl£öò@v_x0015_&gt;_x0017_õ@NÊVl÷Ñò@ê¡;ö@_=ÿw¢_x000E_ñ@bM_x000B_Øó@jÕ¬ò@éºNð1)õ@±V_x0018_Zò@VêeÚ©ñ@Çwôá_x0008_ñ@ãÕGÁÌzó@*rwåó@8_x0012_¢ðró@æà£î:ó@Ú÷gâ_x0004_Pù@_x0003__x0018_Ö[ÖÕõ@ÌFrR¥}õ@Á¸«6É]ò@¢b'_x0002_´ñ@:bÛ-=ó@g7wûwÄð@_x0016_{_x0008_i_x000C_õ@c%_x0008__x0001__x0002_Ù¥õ@â¼³°õð@ÞéÄY_x000B_ò@7ä_x0010__x001E_ñ@Ògcäcó@e³Jª=1ñ@ï¼eYô@Â´Bbò@2IObcÇñ@vr_x0006__x001A_ põ@ÃÞpêÉñ@L¸¾m©÷@®íó{QÆò@_x0019__K_x0011_Øñ@Ì9_x001B__x0006_1ëò@*N^m_x0013_Eô@}YÂ¼ð@¸_x0017_Ó-¨Þñ@_x0011_³KV¾Bô@¬¾KD¸uó@h_x0011_1ÿ±©ó@ÄD_x001D_8òäö@_x0016_\	q.âó@øÚVÖiLñ@_x0001_bI_ö@_x0018_ã7#2ö@pýU¿ò_x0018_ø@&amp;Åzhpøó@&gt;oµÿâô@fÑÐaÜð@ÉÊÌX_x001D__x0001_ò@2A¨ÎCó@_x0001__x0005_S	É%ò@_x0008_	s_x001D_1ó@_x0015_¬_x0007_2äò@ã3_Ù_x0013_ñ@_x001E__x0005_÷y¤Ôò@J5I&amp;iô@à*ö9ÿ¾ð@;M]àò@øÞ_x0013_97íõ@jlg¿+Ëõ@óôÒFÕò@_x0002_ô&lt;gù@Þ­_x0002_è_x0015_ëð@}_s}%uñ@bjQF¶ñ@Óú_x0017_ =Ññ@Áfö_x0010_ò@\CÕ yô@ê7»·Óò@¤Ø_x0007_¬1_x0006_÷@6_x0012_Â]ú6õ@¶_x0001__x0018_c;ò@Á_x0003_ß5ó@Ìþhtò@_x000E_	Þ_x000E_ì_x0015_ò@HPB"¶jð@ïë7pð@ W³§Âîó@&gt;Zä1Ëñ@*ÆáÓèñ@ý_x0011_ôY^ò@.__x0004_£_x0001__x0007_^Øð@r*(V­ó@Óì_x0012_·±çô@äÝÓ×?åõ@|_x0016_¦°ô@»1_x000C_Ã_x001A_÷@_x001B_|0Mõ@_x0003_¹7E»çò@Æ_x0005_!_x0015_çñ@Ø1&gt;/ñ@ý¶l­dmó@_x0002_-é_x000E_Ïñ@§¯øò@_x0004_à$SEÿò@x]WÉ¨wò@îlQõ@ª;ìQÔ?ñ@lu°z_x0002_"õ@3Nñ)Ñ·ò@_x0006_ÂÁ´©°ô@¼Ùõö@~w_x0018_\¶ßð@¯Hdâtó@áZ_x001B_ÙuGö@_x0010_1«£í½ó@ÔgGÃ_x000C__x0010_õ@~_x0002_Æ_x000C__x0005_Ûñ@;Ó9¸Bhð@ª¸IlÚò@}ÛLnÈ^ô@#_x0017_Å=_x0008__x0012_ô@H_?½E¦ò@_x0003__x0004_Z¡v¾ò@_x0008_(¼\Qçô@Ä+ØC Oñ@_x0002_}§Èåñ@p¾¥_x0001__x0005_ô@FxQÇÌÙð@ÚxBmÈéõ@®~¿V`Âò@û#ñð@ØTyCnõ@uNHn_x0006_ô@"_x0007_ªv×Hõ@Ø7_x0014_Oôõ@¦¦_x001D_~Wô@êEËÓRÅô@é@A òïõ@_x000C_äâ_x0018_¼ð@8J}ª§Lö@Ï$$_x000F__x0016_÷@_x0004__x0013_ê_x0013__x0008_0ñ@_x001A_c_x0019_G®dñ@])_x0016_i´ó@¨á,_x001D_@ò@¬_x000C_X®mõ@üãÞÄ1)ó@!ÕMë÷@_x0005_úAÖ_x000E_ò@,Ì _x0017_õ@	lûöò6ö@4;û£ÝAô@ü¥[6òVõ@-bm_x0001__x0003_Yò@rµüÌ´iò@n¬±Èò_x0011_ö@ªäøS·3ò@_x0007_õ:L@ñ@^Û½Mù$ñ@o*dCx ô@¹4Ð_x0014_PÎñ@Ì_x0013_H5&lt;äô@ÇØ2ó_x000B_ô@î¥w¨{ô@à"_x0002_"nwõ@t^BßGsô@'	¶äXªó@®Äzñíöó@@¡µg_x000F_ò@U¿gá¿õ@R¯áMíñ@é­°5ñ@Ô_x001B_*t_x0013_ó@w_x000F_&amp;ñ@ØpB´xVò@fÕ½¾,2õ@Õ[¿~_x0014_ñ@Ã2­¶¶úð@Î(_x001B_NÑð@,â_x0005_ÀõÏñ@j7ÞM÷}ó@_x001E_SZ×ÏRñ@k_x001C_ª×!ö@ÀØÉòñ@._x001A_9 _x001D_ö@_x0001__x0003_i-_x0006_x_x0014_½÷@8 h_x0018_%×ó@_x0017_dárxñ@a;¥À¹®ñ@nUL_x000B_Hñ@_x0016__x0015__x0014_®Þ÷@BE7ËL¢ñ@P/±`_x0019_ô@_x000B__x0014_ÚÄ.+ó@eQZ_x001F_Aò@/y_x0012_ð¾ô@I_x000B_»%nTñ@ÜZæxvÀõ@û¸S0¢ò@ò_x000F_­ë(8ò@K\¯Ë-Èô@ò\`¹KZø@ÿÄ¾I_x0001__x001C_ó@}ÉuÖEó@LRj_x0002_Vñ@_x000B_¾¾ÆN_x001A_ó@4©Ék/ò@_x000E_¹¸_x0006__x0007_«ö@¯çS-æHð@xÚÊ _x0007_ó@û·(Áµñ@Vs+_x0016_Ñ^ñ@:ü`_x0014_ô@ú7äÇ¥aò@-'¢IB÷@_x001A_ÁÛô@È&amp;ý_x0002__x0007_Õò@bõ®ðÿò@¼Ob³_x0014_vó@ß{æ _x0010_ó@®G_x0001_ÑÏÇò@ôX_x001D_¼ªõ@Ú_x0005_uÅºëñ@gÐ^_x0008_`uò@b|òÙ÷@¶â_x0010_;ÐFö@¶,tçµ÷@ÐæÎSpmò@7§]åçpò@_x0004_q|µ-õ@ÒF¸_è9ñ@ÉJ8_x0013_*¢ö@Æ_x0002_ö@ý?W ïò@Ëî7ß,÷@_x0016_¥¨¨ùüô@âû½TÍö@_x0006_m_x0014_ê_x000B_Öñ@*%Ú_Q`ô@Ìê:_x001A_»ò@w¼,Çgñ@×Y_x0003_Äó@×ÁdI6Ëö@Ô^Ø!ð@+gwÕ7öò@Êq¶	fñ@l»=Û&amp;õ@å_x000C_f8àô@_x0001__x0002__x0016_ÜzN7õ@0û×_x001F_[ô@2ðufoô@ä§ë¡éó@þ¤2_x0011_ô@° R¹/²ò@ùÎ^kÀ(ó@QC_x000C_Ï_x0001_ó@¤_x0014_²ÈÝö@Ý4õ@s_x0011_5ºõ@_x0018_ÙÎÅ_x0012__x000C_ó@yÆL.ñ@_x001C_%_x0008_~ô@L_x001F_Þ´ó@¡Sí_x000F_°Éó@S~zGò@tqeô_x0012_`ò@æ_x0019_ÃfXõ@_x0017_±\Yö@] 1/,Ýñ@t_x0019_ó_x0004_»õ@ÚÇ¬áfZô@Å_x0005_«PHò@Yø_x0002__x0006_Ë_x0001_õ@õ·(¹_x000D_sö@ùÓ]üÅÆô@WÕë¿ô@ÏMxªÖô@­Ðï¸q_x001F_õ@v_x0017_f|Z+ô@&gt;_x001E__x000C_ü_x0001__x0002_÷_x0008_õ@[d&amp;B_x000E_ñ@{ämùpñ@l_x000B_	øð@@ìÉJÁò@Ä_x0015_ý·Ð/ñ@Fmâ/ô@î&amp;ãý?Pò@ÌGêî¦ô@¹øíHó@_x001D_GM¨õ£ó@Ë©Ð?ð@k}®~aó@_x001C_7*xJ$õ@&amp;Ã4H´jô@phÜ@?¢ô@ÿø¢WfOò@ÇbïZ×óð@j_x0019_¡.~ô@S_x0003_Ì3g3ò@_x0011_W¦ßñ@Áë¦Æò@Kìð0Qô@¸FÒ©Eò@_x0011_âîkD«ò@Tó_x0008__x0007_f_x0010_ò@¢¼ù_x0011_mô@L	ü_x000E_Áò@_x0014_HE`×ô@ KÊDÒò@þâ_x0003_Y	»ô@á(_x0016_¥²Õð@_x0002__x0005_c_x0004__x0011_ÿÐð@©áã3Óò@_x001D_àumø¡ð@_x0007_'¦52eô@bTÐ_x0001__x001B_¼ñ@Ø-hö+¬ó@_x0005_nìQô@Ö$v_x0013_îñ@ôk&gt;éêñ@dÆÉp6ó@_x000C_}_x0014_ró@»P_x0017_®¹_x0005_ö@Ü£@céð@\,ÀÀY|ô@(Ûü_x0015__x0008_éõ@p·_x001C_ã°õ@i_x0013_Ò_x0014_+ò@ýãÇÎõ@éô+%»Uó@ËÙ]7¸õ@ÓG°1öõ@Òeþ_÷@`_x0003_mln¬ô@_x0018__x001A__x0007__x000E_5ñ@5+_P%ò@´8åþò@0_x000F__x0007_Í[Gô@&amp;ÆE7Êpô@/¿_x0014_åð@_x0012_ÇK·¨ó@&lt;?Í«}½ò@|)h`_x0005__x0007_ó¤ð@íÁÈ1¨ò@_x0006_µ°A	_x0010_ö@Â±éÙM·ñ@¶pOyBñ@Öò;µ¸ò@vº­_x0015_¤ñ@Ð=_x0011_Æú9ô@øÃ¸5õ@&gt;/cU=ñ@Ü_x0008__x0016_8_x0001_kó@÷6Ïµ÷ð@h5_x000D__x0006_Roñ@MfO{äõ@{õ¨_x0006__x0016_õ@¾Å¨_x0003_Ýô@û_x001E__x0002_À_x001B_ô@$uãe:ñ@T'°ñ·_x001D_ô@Æh«ë _x0019_õ@2Èµ½:fò@«;¡G_x0017_ö@_x0004_àîºsõ@ZHÒ"÷@~ëÔK*#ò@[³êÍý6ô@èx¹¥g¤ò@^¼Fÿ_x001C_õ@8¯ß%Àrò@-ô\ö@_x001D_±_x000D_Àö@ÿó_x001C_6_x001F_tò@_x0001__x0002_è¯Í®õ@¡_x0007_ös]Gó@°&gt;å¨ÓÀù@jKx_x0004_Ðõ@_x0014_·,õ@½_x0005_ÍÉ°;ô@_x0017_À_³_x0013_&gt;ó@_x000B_F«.Aëø@a}Y_x000D_}Hõ@lÚÁ_x0003_É_x0011_ø@&amp;UA7ÚÀõ@&lt;_x001F_E_x0012_Iwò@ãsï=Þö@-ÅçþNoñ@Ì*z6i_x0005_ô@ÒÍúËø@6Ý.4ô@æ_x0017_â±ìô@UÁ§1÷@pÖÅûs_x0001_ù@¸8ÔèÅ§ô@À_x0014_Èô@Ô#_x0005_5õ@%ÉF"¶eó@_x0016_Í_x0019_§×ó@5Fñ,§÷@vñWý;_x001B_ø@Ä_x0006_Ï_x0015_½ó@_x000C__x001B_¸_x000D_ö@µYìÀ_x0017_0ó@hÌCâ_x0014_Áö@~3P_x0001__x0004_D_x001F_ö@_x0014_ú&gt;Èmõ@_x000E_.éMM&gt;ô@¿¨0ñÌô@ÿ_x000E_ô@UfHö@j_x0010_æÇ4õ@¦í1ò9ô@¦v.^ÕZô@²ø§hò@µ¡.XJ_x0007_ô@_x0012_¡_x000C_LÏô@yyhÓµó@ª ýÇò@BÄ_x0019_7_x0002_!ñ@ÂÜÑ?çø@Ä'_x0015_8ð¹ñ@Û¬nR»Äñ@X`F_x001D_	õ@¯_x0005_gþõ@}K»Ç_x0007_ø@Û_x0001_ª¢õ@ÆÎæ&amp;"·ò@_x0002_ySÿN_x0003_ô@Ø}æm÷@8_x0010_.¬z¢ó@ök|Xõ$ó@Bj6¸_x0004_õ@ g÷@õÚ+¦C&lt;ô@¼¹¬_x0014__x0005_[ò@·_x000F_é³Åñ@_x0001__x0002_{=³ÔÈõ@_x0015_©emãñ@_x0013_a5ö@_x0007_é¶bÐó@_x001A_Ü_x0004_07õ@_x0016_ªJDuO÷@nÍ^êVÐò@Y4·ðÿÊö@o.n¶Sô@ZF,qË^õ@s6£ÂIñó@&gt;_x0013_¸æº÷@"Ô×­_x0016_Ëò@R°Ôeö@F_x0013_ÝbÛjù@½,_x0013_Sö@ùW_x000B_¯&amp;«ñ@¥2_x0011__x000C_kûõ@0EÉ§ðõ@êSá^ö@_x0016_Ä0¿_x0004_íò@óRÃ!#_x0005_ö@Ë_x0013_à_x000D_-_x0017_ó@\7º_x000E_üõ@{;C_x000C_Äÿô@­_*»4ò@2p£:x_x0011_ó@íi?Ë&lt;ø@_x0016_HÉÂn÷@'ed¡.Zõ@g_x0011__x0007_*ô@(f=@_x0001__x0002_µ]ö@xaË)®ò@'-p÷Þþô@2¸Z_x0005__x001F_]ö@jÚæ\ó@&lt;T95ó@ñÏÎ%ô@ô?ZT1Dó@ÎÅíÍIú@¿_x0014_y#ñ@ÿäTuFöô@$äùq2.õ@`4.@÷@*Æ¿7Wø@Ë[Oñ@FÑØ_x001E_2^ô@UL¯£o¡ô@dh½}¯tö@_x001D__x0014__x0016_\²ô@_x000F_kXëó@uEû=Éó@¿_x0014_®;ßñ@t_x0006_¹Ã_x0008_õ@_x0018_Å_x0017__x0002_¸õ@]üb_x001E_Íñ@ñÔÝãC=ô@c"Eª¾Vö@ò­_x0003_ë§ õ@&gt;_x0003_]Úö@_x0008_Í®_x001A_p©ô@¤¦ýñ!õ@m]]ÔÅõ@_x0001__x0004_¨u~BÛò@_Ô¹çàó@Cµ_x0007_ñ@î_x0003_¶IÊ*ô@à¼ü!ºò@mÊ_x001A_.¶Eó@e7@mhö@Q&amp;]£_x0019__x0005_ñ@v_x0003_|¨_x000B_ò@g_x0016__x0004__x0001_ô@,NÕ%#Bô@gGg{Þô@Î_x000B_ÑÙ?ó@&amp;=_x0012_IXó@T(__x0014_Chó@9_x0002_ÿé`ó@__x001F_&lt;C	Èò@_x0003_yã¹ö@ZÉ&amp;Rõ@\_x001F_J³4dó@°7&amp;jò@&gt;rØù@ã_x0018_Îýµbó@_x000B_úåó@Eä³y¨Ïô@Îÿ¡síYö@_x000C__x000C_4nø@kÝàIÉDö@?ò_x0004_=ëõò@P0ìÀ_x0006_Hó@¨ÐÕ"_x0005_hñ@ È_x000B_ø_x0003__x0005_#áñ@_x000E_R»_x001E_ñ@_x0016__x001D_Zh?ù@/åÄì_x001B_ö@¤ýl_x0008_Bdö@/1³ª:Aö@%°»:ja÷@æy¶ìô@è©ú_x0004_â_x0006_ø@ íûÕ¬_x0001_ô@_x0002_WFºBó@c¼×5mõ@­	³_x0008_¹ó@^å¦¢ò@¦_x001C_j3_x0005_Éõ@KËú«ó@À¼qD(&gt;ò@Ê¦Óo¼ñ@X.°ÒBäò@È·èùó@JÆ nô@¼käôù@Æ~j#ò@©ì_x001A_ÓLó@wA_x0011_Ò_x000E_äô@_x000B_Ô¡u÷@SÏ_x0008_*_x0013_õ@·ôEÙËô@²_x000E_1_x0004_éCõ@id_x0017_LÅó@&lt;ì_%@	ñ@PõÁ_x0013__x0003_Ðõ@_x0001__x0002_þ¯D1wwô@Éº½/VÃ÷@^ø¬07¡ò@i½å_x0003_0Yù@Ü±¬¸üô@7&gt;Ygêìó@hðØ®:ú@·"0Í¿Öó@c9f_x001D_5ó@!Õû¢+ô@×ó:cAõ@ó_x0005_zkò@_x0003_o£X«nõ@öPáCõ@RÈaáò@~þòQò@©±`Nù@&lt;_x0011_=_x0006_Öò@_x001E_àÐ_x0002_ùö@|ù\Ák_x0003_÷@J®_x001F__x000E__x000D_÷@b22Ç²ñ@æì_x0011_Évõ@f_x0003_~_x0006_Xø@¦ç&gt;§_x0007_íø@Ú{E_x0019_ö@gï"Æ¡Uò@Þ¼µãö@Õ_x0003_hE·sô@º_x0013_ph,_x001C_÷@ié¤zKõ@Yþ7_x0003__x0004_×ìö@k?_x000E_©&lt;zò@_x000F_LUÉj]õ@¡/_x000C_^Õò@òoºM_x000B_zø@_x000E_¢¹F´;÷@¸_x0001_b_x0018_Ì_x001E_ô@_x000D_©c°Wó@É_x0005_SGîöð@aÄ¦Õ×ó@©_x0015_ò@ü1J=­Bõ@íÖR¨Ølø@òv»Pbô@_x001A_çóeM÷@Hùã&amp;[ò@º­_x0005_bzùõ@j»¸_µÑó@Ôú_x0005__x001C_!_x0013_÷@jg1ºAô@%rTJò@\Pû;Íø@_x0008_Åö_x0005__x0002_ö@_x000D_g	g_x0012_îð@n¼ó52õ@Ö´2_x0015_`ö@¥bøÌ_x001D_Lø@_jïN3ó@èú!OKañ@ªß/»[qô@¿^@[öö@æz#ù|ø@_x0002__x0003_Hèg?ö@Ü¶±£«ó@^{7­Qñ@Ô_x0017_ööô@;Ý_x0014_Ú_x000C_Uò@rú¾ºGö@O_x0010_+Tù@:_x001C_£Rfáó@_x001C_Ý_x0016_äÿõñ@_x000C_¾Ïý_x0017_õ@ õk_x0012_Åò@$Ê{¥,D÷@.=°MòÁõ@&gt;ï%GªVó@_x001F_H(_x001B_ õ@8º¬¯³øõ@nä _x001A_ìUø@ÅËEYñ÷@ú@w_x001D_ó@1ë$KZ÷@_x0001_Éi_x0003_ó@¤ÌFòõ@Kk]gËñ@¼_x0002_`¥Úò@Ù&gt;Eã¨Nñ@É®&amp;c_x000C_ò@^_x0014__x000C_Ê_x0013_ù@hÇÈÈ_x001C_Bõ@ª|Ø¡_x001E_÷@E$_x001B__x000E_À_x0002_÷@Ãþý3ñ@Áá¬Ò_x0001__x0003__x0017_`ô@0_x001F_ð_x000F_¼Jó@ëÞ¨_x000F_Ânô@_x0002_8#ëõ@^_é^_x0006_%ô@ÉzÇm\cõ@SÌ¥æ[uò@DN@_x001E_´úø@$ÖÇ´ÏRò@&amp;|	¢ù+ó@Y©ÏÈò@1gÙËÁÙò@qú_x0004_,Lïñ@øÚ_x0008_l_x0014_ô@°tñ_x000E_\ò@_x0012_NP_/_x0015_õ@{_x0014_;Ø"õô@þñ·8ò@O£2¼_x000F_÷@Êæ&amp;Üïtñ@x9A-zù@°ò6Ó?_x000F_ò@(Y¹õZ:ò@.*­Úà{÷@E¿îTö@ÛDAí_x0013_õ@Èpe_x0017_Þ_ö@Tx2 »&lt;ô@_x0007_oÍÑMßú@Z¿è÷u_x0015_õ@4×¼]À÷@-?×±ö@_x0002__x0004__x001B_vÌ_x000E_ô@&amp;	öH¥Ëõ@¤)àE¨Qö@¦ë;eaæõ@Øà_x000B_L?ñ@º:CMPò@äÌ_x000C__x0011_ó@5BLÚY÷@^¦_x0003_(l°ó@kUF-_x000E_1ô@`-_x001A_Ý²ªó@_x0002_n·ÖHö@u_x0005_^ëÙ²ö@á°.­ºö@düîk_x0016_ô@üàóXXñ@_x0010_Ì_x000C_)ió@b­_x0017_B«ô@?5©¥)õ@ËÁFöMûö@®/pölÎó@¸õ²_x0014_Ró@Çä_x0010__x001B_öò@_x0005__x001C_nPF÷@ :_x0007_ÑT¾ó@_x0001_*_x0006_ûèõ@{|&lt;Ò÷@Ç|_T»ò@Ô¦{¸Îõ@&gt;ÿá&lt;Ø9ö@%¾²Sõ@~m¢!_x0002__x0004__x0012_ö@²r@!lö@do1N_x0018_ô@_x001A_JXºïó@1T»ßwOö@#PùùOô@½7¤R¶?ô@d«¬0Åãó@G_x000D_ßé_x0016_ö@µ_x0013__x0001_þ_x001E_ò@Ú{XnØõ@#µ!¯Fó@=ÜT#Úó@ï_x0014_¡_x001E_uÚó@Ëµ_x0003_"Mïõ@×ôì´3Åô@ê_x000D_Hôõ@_x0017_Í_x001F__x000F_ù@ 	f­ _x0019_ó@_x0015_ª³¤zúô@\8¡á©ö@¦Ãé_x000F_0eú@£_x0006_aÖ«ô@Ìéo _x0005_Åö@Õ¦ò@_x0003_Ló&gt;÷.ô@.Þ¯_x0004_ªõ@±ý$_x000E_âäô@eÃâ|ðø@CEûÏ¬Âñ@à_x001A_ÇÞÕÅò@5M_x0010_Îgô@_x0006__x0008_&amp;_x0003__x0017_Æñ@å_x0011_îm_x0005_ó@&lt;;`©ñ_x0001_÷@¬Ç&lt;Úuµö@ÀÄð#ñäð@gQð°ñ@äåÏè_x0014_õ@véùkò@ü_x000F__x000D_AëHù@1XDÞfö@ë=uÃþò@¢¤U&amp;tvö@Î¸ô«_x0017_Cö@vÓ®{õ@¾Ë{Âbeò@X¨íS_x0001_ò@©Ôi2_x0013_0ñ@_x0004_p_x000C__x0015_YTõ@Ûî¾Ég_x0007_ò@ù¯r²'`ó@e/¢èSPõ@ÓÊó+Xõ@È_x001B_­ì$#ö@mvâ_x0017__x0001__x001D_ò@¯²Qô@_x0005_¿_x0007__¤ò@Úß_x0004__x0013__x000E_ò@¹÷_x0018__x000D_ó@Búu¶_x0002_Jô@ô_x001B__x000C_÷Iµõ@5V¨õ*ñ@ùub_x0001__x0003_¨sõ@Fí»$þ÷@ï±äähüó@®_x000D_ð¯eô@Ì_x000F_Ü_x0002_Vó@{ëèü$^ñ@G	}"_x001A_Võ@ÎûG__x000E_¥ò@ù¹\bÉñ@½_x0013_@ô@ÿõæ»V­ò@fm÷$ø@=¡Äñáö@Q]k_x001E_Ð ô@e)U¬nö@©FâÒ½ô@ÈG¤ò[õ@_x0003_âf_x0019_Îñ@æ°YQïò@Ñ_x0014_Z[íXò@þ_x0018_1åéó@_x000F__x0018_³]ñ@_x0002__x0001__x0002_£é8ö@_x0005_ªf_x001F__x000D_=÷@¡zôFö@ºÈ~_x0019_oô@úø7¬ë6ö@H! ã÷@ÎO_x0010_=H~÷@_x001E_ÏúªÄó@9y¦rÍó@Áù«º	ò@_x0001__x0003_®¢Mo;oó@ÐJ£^§lñ@[VÍquÜó@nª±û·ô@lp_x001E_¦TÌõ@QÌhå_x001D_ó@Õ8N_x001D_ò@¾°ê N[ö@?&amp;_®ÍØô@¬_x0014__x0007_ïöªõ@0zA2-òñ@e_x001A_ýsò@®t»÷5ö@F6_x000C_Vñ@_x000C_2ëÏXò@`_x0018_¯£öPñ@:Ó1_x0019_ò@*yùÆIõ@£g1ðoó@TbTîô@îXò*×ñ@øØ_x000B_U³õ@õß±Ï_x0008_¼ò@_x0007_*'£_x001C_÷@©o½URò@êýîè_x0002_õ@"¸_x000E_¨üñ@ú@¯VîHó@ü_x0010_Úqõ@ªók­ö@qÉ-r0có@^3_x0007_y_x0001__x0004_Ò~ô@i÷çõe_x0012_ó@Dæ&lt;*ô@\+_x001A_k:ßò@~¸Tçñ@òE_Òîó@ë_x000C__x001E_ê_x0002_éó@_x0005_°aCÂ÷@¯F_x0014_¼çô@Úm2tteõ@ÞÄ¹þßò@2®~8_x001D_óö@ì:çI_x0017_ô@Þ ®×éió@6_x0017_UN/Ì÷@ØýÛ6öó@£JÝ'yô@H¼&lt;_x0016_ï_x0013_ö@ÉsÖ}¶_x0011_û@trØ961ò@_x001E_&amp;ý°í_x0010_ö@kÞËÏÈ§ò@ß_x001C_,]_x0017_#õ@ÓLQ_x001D_	@÷@+&amp;ÔýÒô@üè4Öó@2_x001F_W&gt;ÿ&gt;ô@tG¬_x0008_Âø@_CÃ·Bñ@ ¦ºîÄó@)^wÏó@_x0003_&gt;á¤8ø@_x0001__x0002_eúj7ò@\WK_x0010__x0005_õ@­-â¦¿ó@÷}¨Æ'åó@"É´'ö@Á_x0001_¦,{ö@Åb´I@ò@_x0016_õ!£Íô@n;WÍ:Eò@øÛ½íéó@(÷@_x0018__x0004_§_x000B_ö@4_x000C_Vñ·ó@_x0006_Ê_x001A_lk1õ@|Ä¯_x001B_¦ø@/._x0003_b_x0019_ø@Á_x0006_½ _x0007_ó@}_x000C__x0008_ð_x000E_õ@e_x0017_ÿô@_¨¥±A{ò@¡´_x0003__ò@c%üÇzõ@^"_x0008_Z_x000E_ø@¨ÒuúÀ÷@_x0018__x001E_4êTTó@ûYCÔ÷@H`OÇ_x0007_óò@&amp;|ð(ò@¬pR¡ó@_x001A_®SWö@ø_x001C_F¸ðó@lóx_x0004__x0005_ùäö@ÏÞ_x001D_ç¬_x0002_ò@[,ÊY_x001D_ø@U\_x0006__x001B_ò@¢_x0003_n&gt;ò@jJFS*mö@-Ø¯ _x0012_ô@vÅ»¿_x001B_ô@SÒ,õ­Ñö@_x0007_\ÓG_x000E_úó@©_x0002_óPd)ò@:6J½Ò[ó@6?+©ô@$ýgø÷õ@~ôh¼èþó@6?7Ïæ¡÷@¤+´@Yñ@Ñ¿F¸ñhò@Ú]D,5¨ò@o"ñCÂó@A#Í£I¢ñ@qYmÆ;tô@"_x000F_H¯(ðò@Þì_x000B__x0004_fëõ@_x001A_á+ÖQ³ñ@H_³âø@"êBLC¦ò@_x0005_ïâxq_x0001_÷@±þ_x0005_¿uÖõ@¤ÊþdDó@¹øÒBþiõ@_x000F_éL_x0018_-_x0002_ô@_x0001__x0003_4,X;uó@&gt;_x001A_aóëö@h_x0007_µ£Sñ@)PKé_x0015_ßò@³h_x0007_6¬ó@ûNÔ)Sþò@Ã_x0008_w¾øô@¢þ¡·ðö@ÎÀbh#Tñ@b1çÅô@Î¿_x0002_DNÔó@ú´_x001D_%&amp;¹õ@B'ª±G_x001B_ó@/À?^÷@.°*öÄõ@;¢G1:Vó@¾$!lkô@¹øáð_x000D_ó@`×¿!úö@ÃÏâ83_x000B_ò@Î½J_x001A_ö@3=Ù¤°_x0001_ó@§°_x000B__x0001_îò@ÐJÀ6RÐñ@s_x001B_j÷3ò@_x0012_Û&lt;=nõ@_x001F_Wçàfñ@~AIæ)ò@Î #!+åõ@"ü §pÜõ@}ÉaU#Ñð@,éäï_x0003__x0008_:¥õ@_x0014_ºGóLËò@|Á³nÿñ@Ò9E3JSô@¥oä§·÷@ã-d'¨_x001A_õ@lrÇöD÷@òóÚ_x0007_Lsø@åPbjÊZñ@_x000C_ÉÚw\ô@Ô|)Æ_x0001_yñ@aØô_x0006_¢&lt;ò@$LÕªÓô@_x0015_¬õÖ5ò@ b_x0014_v7_x0002_õ@È1·Oó@R_x0005_à¨ó@É#$æ¢ñ@û&lt;_x0016_&lt;úò@C§½ã!³÷@ÊÂõì?ò@sLc4Oó@ôÞ!_x000C_;ó@9Î_x001F_º,ô@_x0005_É0õÅô@5_x0014_ Óó@ÈÆ¿±õ@©d_x0014__x0004_\ñ@VÏm_x0015_%Wò@ôÚ¥_x0014__x0011_:ò@±(Tñ@jÓ	ò@_x0002__x0003_PDX²rHò@è{PÃXö@Ù1Ck¾_x0004_ó@x¹F\4 ó@*bÅnN÷@¦E_{?5ù@½jLJÐ÷@º§Ð/´ô@8´$*aö@Ôæ=ÃÅ"ô@_x0001__x0006_»HÜ÷@jðC_x000D_Ò[ô@&gt;/bþhoø@Yè*À_x000D_õ@_x001D_fÆB*ó@$&lt;#Òj^ó@ÝK]ÌÒ÷@²_x0014_iwqö@y]Dph_x0008_ù@æíXøò ú@ËðáM3õ@Ks_x001A_¶_x000B_ó@ä_x0004_ÿ_x001A_®¼õ@þ6ñG_x001D__x0008_÷@Ún«S_ô@Í&amp;_x0017_JsÊõ@Jôã_x0005_Úíô@a%åÈ÷@e9OD\ñ@Àam Îñ@_x0004_&gt;_x000B__x0001_ßö@l:ô	_x000B_ñ@ùxp_x0008_ò@Ó°ìÆêô@_x0005_=8Ô«ó@y,­­&amp;Øò@é_x000F_Ä_x0003__x0018__x000D_õ@_x0007_Orñ@!1¿â_x0015_ö@{sdÝ1ò@_x001B_ÜÓ_x0016_yó@_x0001_!ªÏ/tó@_x0012__x0007_zÎæê÷@_x000C__x0004__x0006_$ý_x001F_ô@ü¬_x001A_´©ò@3Å_x0002__x0011_p_x000D_ö@u]Öè_x0016_kö@_x0002_&amp;0_x0002_øPò@Mwtwó@{ísâ×ö@_x0008_ ·-ø@_x000E_Á_x0003_ÏÛ`÷@-#_x000D_!)ö@Àë#µþØø@_x000C_B_x001E_ó@ydÕ¼¯]ô@*(_x001F_Öfåö@_x0013_ï¦ÒÍíó@ú¸Î­_ô@&lt;nU»_x000D_cö@èu&gt;\ºò@ÚèÓ9¢«÷@_x000B_À.d´ó@_x0003__x000B_-ð×îö@¯Ñcùíô@àòÚ:Ò¦ô@½ã¡w¦õ@ç+Ï[_x0014_kò@Õ_x001D_M¶ôò@[}S¸é_x0002_ø@u&amp;§ãõ@¥úõ@RX5ËÇó@Yå^Üñ@ù*,±_x000D_ñ@p/¼_x0015_±Eõ@O_x000E_t_x0004_Útõ@4_x000F_©³xïð@àA%HÌó@§ía_x0018_"_x0011_ò@wÔÁ¡C_x000D_ô@*çEZÍèô@ù_x0005_@¡_x0011_1ñ@Ëà_x0005_°.Aò@°_x0011_aíò÷@²µ§Çõ@_x0016_\Q7lô@EÔál¾ô@èC_x0004__x000F_dõ@_x0008_Þ_x0007__x0006_uÁò@sÓ_x001E_ájõ@_x0001__x001A_¥3_x000C_	ô@èã_x0016_¾+õ@^þ­_x000D_²÷@À­E_x0002__x0005_õNö@]¥ \ôñ@è_x0004_ûå~¼÷@¹:_x0018_Kr_x0006_õ@äP_x0015__x0004_Æ`ó@Æº_x0013_ìqõ@kh_|0ò@CßÝzahô@^_x0001_ü¿ÔÒò@¾ÒzKOò@Ûéu9_x001E_Iõ@®òõ_x001C_Z¨ö@vZó_x0010_õ@5Ë×÷_x0018_õ@_x001A_à#b2ñò@ð_x0010_óû{Òñ@tüåÒ{Ýò@¶zÅj/&gt;ö@¬A­¶¢_x0002_õ@¬DåèWò@MñNÆ3_x001C_ó@nsÕ_x0008_åk÷@¸JL®Íó@²jpu_x000C_õ@"_x001C_½9êö@®_x0018__x0003_&amp;ó@_x001F_&amp;Ü`¼ò@ðû¦ß÷@SÁ½_x0001_ø@U¥)%¦áñ@Ý}_x0001_í]ó@°êþSl_x0007_÷@_x0002__x0005_÷:ëò@ä»¾Í÷@êñõ¥_x001E_ßô@ô´û_x0001_Öô@_x0004_£'_ðÎó@²\öAêÌó@&gt;©õØb@ô@ àçö"Åö@_!ñ¹,ö@_x0010_ÉÂZ?ø@_x001F__x0011_w&gt;ãö@ö_x0004_£µ&amp;_x0016_õ@¥Ê9yZ4ñ@Ò=Ótéñ@^#N4ó@q¶ëe+ö@û_x0014__x001B_çõ@@.x {¬ô@þ¤Ñ%×÷@lë!©ø@îÒ¾_x0012_ñ@_x0012__x0011_$rWó@?E_x0006__x000F_²bô@ÏQñô@Kàmâ ô@P0=Rô@hcÝßð@CDq½ö@«_x0008_=Q° ò@È ßa?ó@jQ_x0003_H[ãò@ !Ê_x0014__x0001__x0002_üò@°×¾8Þ,õ@×Á}³/lõ@h¥ºdúÎ÷@+Ð÷0R¤ñ@Xµ´ò@{ò_x0002_:_x000D_Jò@&gt;F²éLó@ÙÍ«ÛÀò@J[£÷@%öQ_x001D_¦ïñ@v7éÃ©2ô@K$zù _x001F_ó@,­1*Vö@ägÄ_x001D_2/õ@Í`sÑ«_x000B_÷@PËË+^ô@Ò¬Òêó@2_x0016_ïO_x001D__x0017_ô@@_x001C_£mâ%ò@®ïd¦×_x0011_ö@}*pfbö@_x0002_û}S°_x0012_ø@_x0017_@DÏÆ±ô@Á¦K_x0018_¡ö@C%°ëë_x0006_ö@_x0018__x001D_Ö-·÷@"yÙkó@¦¾,_x0007_Pö@Â¢3Êd(õ@W_x000F_¥Øàö@5_x0018_Exò@_x0001__x0003__x001A_ôªô@ó32x)÷@_x0007_yLþÈ_x001A_ó@]Xß_x000D_Øô@hãÊ³mIñ@_x001D_Ç¬hZö@ºµÛªõ@OòµOò@¾Tüûõ@_x0006_xZúõ@¶¢hKô@`0_x001F_9Vó@_aá«Dyõ@:¡aT¯ñ@Æ%è_x000F_Äó@_x0013_2!îò@_x001D__x0001_¸ìñ@_x000C_¹ï/Öoô@0_x000D_iZÇö@oÎ_³õ_x000E_÷@çÒçÆô@ÂîLsÐæó@Ô_x001B_éú³ò@Üm_x001A_Qæ¢ò@ú7cbkóó@îÌ_x0006_@_x0002_ø@¤OV[	¬ñ@l_x001B_L&gt;Òò@þawQ÷@å _x001D_¥±5ñ@W_x0006_3PPø@_x0011_Þ«]_x0001__x0004__x000F_ó@TâYÐø@ý{_x0013_[ó@°èÊ_x0010_R,ö@Z1þÎ_x000E_{õ@½v&gt;¿Û·ö@=_x0014_|%Ló@Vá.³g-ó@·äI|Üñ@²_x0008_ Mö@ó&lt;B®ó_x001A_ò@¾þ_x0002_ù_x000C_õ@ëdQõËó@Å3_x001B_ÞZö@Ý§_x0008_§vò@Æ¹!Å2_x0001_ó@ÐhRºB¦ô@_x000B_7Ýø@k_x0019__x0016_ ó@`_x0003_iL·3÷@¹e°w{_x001D_õ@#ÓþEZø@Ñ@¼B.,õ@èxæç_x0016_õ@ÕXk¶ccñ@×NØ5UØ÷@¿@többõ@_x000F_,®Þæ±ñ@Ã1?¢ð§ö@.N©`õgõ@ì^t_x000F_ºô@(å_x0002_Ófó@_x0001__x0002_"Ö2³ò_x001F_ó@_x000D_÷ÿØÛó@2jÅqîçó@ß:î^±ø@\5&gt;êË6÷@n =(ï¤ó@ï3)¶ò@_x0005_0HÓ_x0005_vñ@·xúÙ2eö@¾ý!?_x0015_ö@U§UÒñ@ VÜÚr_x001C_ô@ ¶/¨|ó@_x0007_î¿pÇbò@»×ÏzÕ_x0012_ú@8zÛ±©_x000F_ò@x©ïPñ@«YÛ_x0012_B}ó@5_x0011_yùÚóó@PYo¥7ô@²3\iñ@êid­rõ@æ_x000F_¥±ªÑò@¦ð,_x0015__x0010_Éñ@yV_x001B_ôGõ@/GE+Õµò@p§_x000F__x001E_ôõ@ýÙÛ´,yô@F 90­õ@¼Ü¥î¦õ@	°&gt;;Æö@" )_x000C__x0001__x0002_Ðó@Ò_x001E_°_x000B_®ó@·_x0008_;_x001B_¹_x0007_ò@}É:E¥ó@§+_x0013_õ@_ÉMÁ¾ò@¿_x0004_µã_x000C_ù@WÓæê`_x0010_ó@[RNd_x0005_Qô@æU}Õòð@_x000B_Ó¦ø_x001A_ô@a_x0011__x001B_¤=õ@$ZU"Óòú@]Ý_x0018_HVÝó@_x0002_Iç££ò@äNlÿ(Ió@ÆÁxÓ«lò@å¡_x0002__x0016_ô@wj_x0016_9ñäò@Í¨ëT¼ñ@H_x000C_Íú÷@G¥Ûô«ò@tðXPË÷@Ð¦¨sþô@dv~ o_x0018_õ@_x0008_Ù§_x0012_à¨ù@Ðy_x0007_D_x000C_Oò@Z_x000E_³_x0019__x0006_ò@,w§_x0011_Æö@Â_x0019__x0008_?Ìõ@._x0016_R5Íõ@q;y'ô@_x0003__x0005_CY_x0018__x0004_º¹ô@R{¿ÔW¿ö@_x000E_ñ!û÷@t,ÓÌsc÷@Ó_x0002_r|só@Â½À2_x000E__x001F_õ@¸_x0016_è8°ô@_x000F_+ 0¢ýñ@\G	ðDô@ý¼_x0008_oÍö@X?_x000F_ÞBÎò@FÖt{âô@E_x0001_x?úö@ûÛ¢ZÜöö@gv®çªñ@.ãÊ$Nò@-)W¼RÏò@_x0012_IÃü_x000D_»õ@¯_x0007_jßkpô@RÒ'JC(÷@ÐÜ__x000D_ø@ÒEÐp^xô@Î´_x0003_M¶ õ@¬Uéñô@_z§_x001E_Àô@mÅd½ò@_x000E_\¨_x0008_©ó@±¿i±_x0002_ñ@e#c»õ@ÜX(aö@ö\É¥Äõ@.«Þ_x0001__x0002_¢»ñ@._x001F_ù9½_x0012_ô@¾:û_x0005_¡_x0019_õ@Yßþùñ@_x0013_m{)wö@Îë¼ÞZ°ú@Z_x0019_å_x0017_4ô@aç´_x001D_²ßñ@º»_x0005_9mAù@¸&gt;°úò@_x0003_Ê_x000B_9_x001C_iõ@Yûø_x000C_ö@¦%H_x0004_5/ô@T_x0012_¹|.oõ@_x0002__[_x0004_ìó@óR_x0008_$1ó@¸~IZqÓõ@éls_x0015_ï-õ@;:My#îõ@ç¡__x000F_ê&amp;ò@À½xoxò@_x0012__x0006_.ô×mó@ÑÉÕõ@ùä¬÷	Fû@ÂDåçö:ö@é!YS¤3õ@²J+·£íô@ÝÛVÆu¬õ@t_x001C_Rn=°ó@µ_x0006__x0003_°]õ@E!¯úá÷@¯7_x0002_óùô@_x0001__x0003_üsu­õ@_x001B_\¤_x0015__x001A_ô@)øû¢¾õó@ª¤Ã_x0014_ò@_x0002_[³+èò@×h9ãf­õ@6_x000D_µ(_x0008_ó@U÷DÑ_x0003_ñö@r_x0014_Øçgö@çmÍ_x001F_#ó@_x0006__x0005_1bûó@àM´éªí÷@_x0005_Ò¹ºåãò@ü	¼Z_÷@_x000E_©Pð®!ô@_x0002_Ë¨ø}ñ@ë_x0015_^º	¿ó@_x000E_P×¹Áò@ÅR¬ô_x0017_ö@YJþ­^ó@ÌP/4*&lt;ó@®FG\ú@îç¢öcñ@¶à¨CI­ô@tØÿ:'õ@	à3ô÷@2dÂ_x000E_öò@v{_x0011__x0007_&amp;ô@vZ ¢cõ@d~ÎÙxö@_x0004__x0016_«lýX÷@Ë¡_x0001__x0006_~_x0002_ó@ö_x0011_¤õ@ {ÓGDaõ@$&gt;ñ¾_x000C_Oõ@¾Ý	F²Ö÷@_x0003_Þ¬öñ@AÄ_x0010_Ô&amp;ô@+_x0005_Ýn¥ø@sòûkîõ@ëæß¬_x0001_ò@{ÓeUsñ@§	_x0001_ÿ(Éò@½1?!÷@I_x0011_!8ö@FX-_x0014_c/ó@S÷;#Orø@@áïØýò@ÛÙ¿_x0017_kÔõ@86ÛV_x0005_÷@·_x000E_éRÓçô@o_x000E_÷ÓëÛò@j²hÙ_x0012_ô@e©K{N®ø@QÅ&amp;ÊÐó@½ã_x000B_	cÁø@z_x001E_ÊdÑÀó@Óàe$è{ó@_x0016_µ]©jñ@g_x0002_/?5õ@nÇâõ½ò@î_x0018_*OÖÑù@Ð._x0004_f_x0015_ò@_x0002__x0005_Â_x0016_Ð@÷ó@rëM8Îö@í_x0018_ðÑwÂõ@J&amp;ç¨,@÷@_x001E__x0010_µýó@1_x0004_Ñ´xó@ _x0007_yÆ_x0013_Ùñ@E¼ëýãó@æOí:Wõ@tðÃé/ò@_x0008_5i¥"Èø@T_x0011_,l&lt;ò@z+Ð_x0013_ô@M@¶{î_x0003_ô@ç;êÕ_x0017__x000E_ó@¾&lt;å"ê¬÷@¼Ò6_x0001_8ò@Îú_x0007_Ó§Eö@V½1g7ó@¯ËlðÞ:ñ@+_x0006_/Î+þñ@@yã68(ô@@¯÷ÙÄ_x001F_ò@üwË~ªEò@õôö%Áô@_x0016__x0002_ùBúõ@d^_x0012_6Î.ó@æÆò@ô¬ø¶_x001A_Êö@µod_x001C_F{ô@Êx_x000C_QB2ø@OÕ_x0016_µ_x0002__x0008_Æ:ó@çºõ)_Üò@Ø&amp;«·ô@ylãàk_x0010_ò@_x0016_ªtO_x0018_ö@_x0004__x0013_¡OÝR÷@_x0007_ã!Þ_x0005_ù@³_x0016_|ì_x000C__x001C_ò@+ ëhó@5	­ö#Ýð@sµ_x0019__x0012_êI÷@;_x0005__x001C_7_x0006_ô@}^­¬_x0011_Ùò@õð¢S=µò@_x0003_0o;!ô@)£ÈêD÷@Ý°ï1&amp;!ò@zÕ_x0008_ì_x0016_ó@_x000D_É_x0017_ÿvô@É~w¥ñ@_x000E_üXi0kò@UøBW_x0013_ó@Çv_x0017_&lt;`ò@õ-®ñðÔö@8_x0001_âËò@ùbò@ÑäüÔøö@¶¨òô@}£_x0004_¿Yõ@ý?_x000D__x0012_ó@_x001E_1°_x001A_à-ó@àärî6÷@_x0003__x0007_ÿãªÜ¨ò@á+° _x0014__x001A_ò@*4µÍ·äó@Û# ;6õ@öõyO].ó@·_x0006_F_x001B_ëró@í)_x0019__x001B__x0001_ó@l_x001D__x001B_ó@é_x000B_éð¢÷@\A:Ü(Cô@¤e,ú+Çô@Ü_x0016_2Y*ô@_x0011_÷þ_x0004_3ìò@¤í&lt;&amp;ö@¤i}kLõ@ÏQ]¬_x0004_ô@Æà;õ@³ii_x000F_ºó@Åi+Zó@=_x0011__x0005__x0002_m$÷@KÈO_x0010_?ñ@£_x0004__x001C_tèô@J&gt;ÿöò@_x000C_smwS÷@_x000C_¾¡É&gt;^ò@ý«2å_x0005__x0010_ó@C_x0011__x001E_9y÷@%©¾k_x0006_÷@½L_x0001__x0003_Ìò@r²;_x0016__x0017_÷@_x0016_]_x0010__x0014_÷@_x0005_K©_x0005__x0006_I5ø@.¯é_x0001_Ýô@¸_x0003_[ÍI6ó@÷]_x0016_ÙnCó@ÿÛµÃçjñ@ÍãÒ¦ó@rá7És'÷@ÿ_x0002_²©ó@Õ7_x0007__x0007_Øö@:_x0005_¶Å+_x001C_õ@÷\Ä#_x001B_³ñ@²5¨_x0011_¤Òõ@Ò_x0004_àAC÷@E_x0011__x0012_õ_x0012_ñ@_x0004_DÂ_x000E_Çõ@qA×Zçô@_x0017_Éííh_x001E_ò@±ÊO~j÷@ÄÏ¤_x0017_Þò@Æ«8´EOô@1j®6Aó@_x0018_¸yËù×õ@r;ñ®¶ø@v÷_x0016_"S¡ñ@äbpø3_x000D_ñ@·_x0015_úõ@NÀ,õçõ@£_x0007_n9³\ô@C=¦´g÷@h&amp;×å;ºù@_x001C_²ê÷\ò@3óð±Dô@_x0002__x0006_°Þö`ò@{°å,ôô@N_x0017_Ü¡k÷@Ewf_x0001_Ò+ò@_x001F_ð÷wUxó@á_x0016_j_x0011_võ@G(ÄC¥ò@.K_x0004_ô£÷@(_x0008_Uå¶ô@á1¸ñÙó@ýª¶]_x001D_ô@K_x0012_wøíöñ@ìßBÖñ:ô@/íï_x000C_±ò@¦ýá´_x0017_)õ@_x0014_3¤Ä´õ@,ðí?rô@0Ú_x0019_À¯õ@G¥_x0019_×(ô@ÔZ(_x0004__x0005_õ@ºÑÉñÖ%õ@+Wð³2J÷@D_x0016_d..Âñ@Çó_x0013_í&amp;ó@,Þ+ª¤éô@¹ÂÒÈkõ@w_x0003_¤@«#ó@ài&lt;ñ@¶uýUõ@s  :0õ@¶ÛL°õ@Â¹æí_x0003__x0005_æÇñ@¼¥_x0006_âó@%Zþëóô@É{Q2Lñ@=¶¸~_x0016_ò@Çà3_x001B_õ@ÌçÙÊ_x001A_µø@ºUÅö­µô@%Ä=6ò@ç¬èô®ò@¦ðF_x001C_Ôó@_x0018_(~ªÊó@îXÉª¬ó@Õñ_x0015_(ó@F*I;ñõ@ç0_x000F_M%ó@wK®_x0007__x0002_þô@B¶o_x0008_Vô@.Á©_x001C__x0014_"ó@m¤õ#õö@h³¤Cýw÷@)+_x001C_¹¦Âô@&gt;¯$±»&gt;ñ@ÝÅÚ_x0012_´_x0016_ñ@#2#¹_x0004_ò@µ^H_x0012_&gt;ó@»7ùò@_x000F__x000B_NL$)ô@Åîõµ_x0001__x000C_ô@_x001A_ÏB	yö@b_x001D_Â~gøò@(_x0013__x000D_µ³àô@_x0001__x0002_*xp9÷@_x0003_J68ô@öB¸³_x001C_ù@_x0012_¢%Í&lt;pò@þ&gt;óuì~ó@_x0018_L;#üö@áÅôûñ@'_x001A_ÌÞó@Ö²×_x0014_Eçó@ò@ÑÁ_x000F_òù@6ÃZ±ó@ÇÜ_x000E_ÏÄô@EaJ/ûäõ@FÂÕ?âò@ú¸Æ_x000B_?ó@_x0015_n·áô@g¡ù]á¤ñ@S^8å;ó@&gt;}Éò?ô@ÆÎ¨°¦ò@To1÷@_x000F_íXíçò@}d5'½ò@÷´_x001B_}_x0015_}ò@þÕv¿Á_x000E_õ@_x0018_?ÇÈiQø@E&amp;Ð_x0002_ô@_x001E_´µ_x001D_µ:ô@?¦mBgõ@(Öö#Bõ@_x000E_#öTõò@/_x0012_YÚ_x0002__x0004__x0011_{ö@_x001D_®ÓP÷@qî_x0011_¶0¯ó@Ã_x0014__x000B_fß_x001E_õ@%O_x001E_Ì_x0001_Ëó@ÚÛI=äWó@pÔ¥¨Rö@$ø$|1Nõ@_x000F_í_x0002_KR{ñ@"!&amp;_x001D_a¸ô@-®½Be®ù@_x0016_¬ºaô@\D]ÝÂ6ó@O­Å¼øò@X=Fíyõ@{w_x0018_ü_x0018_ñ@U_x001D__x000C_ó@]h¡cAÛõ@ÉgGl_x0017_÷@²é_x0004_ù@ã_x001E_+\^õ@òæI"Ô#÷@½_x0005_­c+ó@_x0008_ÙÑ71®ó@J¶_Qoô@TK¢d99ö@GM2Á_x0015_÷@ò_x0006_ÄÜØñ@_x0003_oV"êó@&lt;_x0019_ísn%ô@å¹m$¹hø@Ø_x0010__x001B_]½®ó@_x0001__x0003_ª¢®,òó@°'­.cJõ@³µÁ,zãô@}X_x0005_#]_x000B_ô@_x001E_a_x000C__x0002_`_x000C_ó@B_x0019_¡.Tô@ËZNìtò@s@j.ô@ÐûMpñ@Âütõ@_x0003_¯+_x000C_:õ@¥@U¨ô@*_x0006_»l£ô@V´½¸Òõ@_x001A_K¶_x000E_Ýô@BB÷GÇÉô@èrñï6ò@|Æ´_x000C_¿ò@_x000F__x0003_7Ôª_x0010_ñ@8þ&gt;Bø@ú&lt;	2Täñ@°OA±õ@F_x0003_ÿð@&gt;®¢ áô@	TëM©÷@ü`zIÕõ@øñ:âPö@âabk^põ@I.ßÓrù@3ëhENô@m¡Ó¤_x0015_ô@}¼Ä_x0004__x0005_Óö@`¯H«_x001E_§õ@_x001F_Iû£õ@@¿_x001C_¢Äðô@v(`ñkò@$_x0004_Æº_x000F_ó@&gt;8ú_x0011_&lt;aô@.ï\Yñ@«ò_x0004_Fñ@ÇRa_x0001__x000B_Zò@¿_x001D__x0016_Ø?ø@pó_x0003__x0012_ _ó@_x000F_øíÛö@Éóáí3Mò@484(ø@Æ@ð@_x0001__ñ@_x0006_ÿß	õ@¥¢"âí_x0001_ö@qi&amp;_x000E_ü&lt;ö@ZÎØ&lt;ø÷@í_x0003__x0016_ªnûñ@Ë¼_¶©ó@*3ó~õ@8B°×(Yó@Á_x0014_@÷Íô@(Õ7«_x0004_rô@¸_x0002_v¼_x001A_ô@4§Bv=õ@½£ZÒúió@Õvä_x0007_¹ô@sNRd®Ôò@kçÀg	dò@_x0005__x0008_ß·_x000B_s_x0019_ó@_x001E_VÐ_x0007_Ðò@l)Å©_x0015_ó@ÂÚ+_x001E_Öó@~±_x0001__x0011__x0003_Oó@Ì-_x0019_­s½ó@î=_x0016__x0012_Jø@6w&lt;_x000E_%÷@__x0011_Ú° ÷@äáñ@/¾å¹õ@üæ_x0013_ò@8._x0004_ôaÌñ@¥U_x000F__x000E_cºô@b~_x000D_ºè«õ@=_x0005_Ù¼m"ò@À_x0017_2Æ_x0002_ù@·pÉI¡ ò@Á_x001E_Xÿò@R×u"¡Cô@n	tfó@ÉâÀûV_x001B_ò@Ø99²õ9ó@R|vÆù@}_x0011_n_x001D__x0006_õ@ù¥ºð!Àõ@r­_x001F_½¦ó@_x000E__x000F_Ù_öö@ÊòQÿó@ÏN~_x001B_1ö@:_x001E_zq÷@"m­_x001B__x0003__x0005_Í_x0012_ö@F(_x000B_õ@¯(4B4´ö@Q$_x0014__x0015_ÿ`ø@÷Ë#_x0004_ãüó@ñÝ_x0007__ö¡õ@_x001D_|Ïh_x0007_Òó@ÿöí8&lt;_x001E_ô@7¬÷äò@m_x0019_:`kó@ßiì±nò@²µG,Ö9ø@t'ï´3ò@øùfètô@_x001F_ÀtÙ_x0011_ò@_x000D_éâó@_x0003__x0002_*ÃÑõ@oóãíAø@Á_x0001_§0ùqò@"_x001A_þÞÄò@6Zãù@¡*³R&amp;÷@6ªí_x0013_Dö@B¢_x0013_Ðf	ö@|&amp;_x0004_Mÿõ@J½²0Õhô@F\;êñ@ÇÔ/·ô@íOèðFø@_x0002__x0002__x0007_&lt;ö@}Oý-íó@9ò_x000B_Åüõ@_x0001__x0004_q_x000D_¥6Ê_x000D_ö@î{4Pçò@ñèlî+dø@¤*4¥ó@\åpN~_x0007_ö@Ï,A_x0003_¿ô@í_x0018_¢_x0004_-ô@ÏØy_x0017_v!ù@4}8_x000B_ªò@Jñ¸_x001F_¥ô@_x0010_\gR÷@[¸Ò_x0001_Äô@n;ÌÀMõø@ü_x0019_Ëò$Ç÷@ü&lt;:Yò@È*C´&amp;ñ@_x001F__x0018_×1Só@Pèô¨EÀò@søJÀ½õ@Èÿù_x0006_ø@âû#_x0002_Fûô@_x0013_¼m8_x001E_?õ@w_x0013_r_x0007__x0019_ô@zÕ·;õüù@ír¶&amp;«_x0005_ô@þíç_x0004_xô@ÞZ¿¢ô@ÌNdJÕK÷@@òðjô@'s.'Aú@Üj_x0017_\Îù@û/_x0011_§_x0007_	Êô@­êO_x0010_ó@G$³ _x0003__x0018_ó@/4_x0017_æJô@àÒIèÿõ@Ñ³ÝÝ_x000B_où@ºp7Qëò@_x0001_!_x0003_§ô@Î_x000F_õ­_x0016_å÷@J:&lt;Â_x0004_|õ@Ø_x0013_&gt;Èà¶ó@kBnÒö@_x0014_K5¹,ù@&amp;_x001A_ùÌô@XM_x000C__x001D_õÆø@ð{*"»ö@_x0002_«ìØIô@T_x0008_:~_x001C_ó@_x0006_ðIÏ_x0005_ö@­×#[ñ@s_x001C_î¯D0ó@cÅ÷õ@Ô¿zÝ7ó@¿ÉL{_x0014_÷@!¤_x0012__2ó@[¶³_x0004_Û±õ@¿¼)&gt;Qpú@Á²Ûíí±ö@~6\jø@_x0010_^%³VRó@­_x001E_n$Wô@_x000F_9H[³ö÷@_x0003__x0008_Á_x001E_Ò_x0005_H\ó@q_x001E_&lt;%ûð@äÖ&lt;\¯`ô@÷fM¿áuò@P È7÷õ@_x0019_ZHÕi_x0012_ô@Å'I9÷@¶@Ê¨Ð÷@jõ¦{ZÝö@"ÖJIò@Âé_x0005_mô@ÓZnº#ô@úI«ùoò@( _x001E__x000D_Kö@£H_x000B_«ýEó@_x0004_Ï"_x000F__x0008_ãô@ðûó@Ô¬ì+[æó@0:k-_x0001_õ@ÛÁ_x0001_U0êò@èé±]´}õ@I÷pÉhØò@¯YqÓ)ó@_x0007__x000C_iØÞÁó@_x0006_ÁBÏÎpô@ëÇ´ýtó@Õµp_x0002_ªÕñ@9_x001A_öî\_x0004_ø@0+Ú__x000E_ò@fxÐñ_õ@k÷ñhèó@_x0019__x0002_Ñ_x0001__x0002_4ø@âU×_x0018_yò@øØkÏcò@ÇÚ=õ§ñ@yÆ-|ò@7¿Mwe_x0013_ô@Feby´õ@] H]ò@Ý_x0016_zvÇÆñ@_x0015_¬MmÜô@®_x0005_÷Ã+ò@í½?eù@5ø*£ó@©_x0019_Y|=_x000C_õ@NÁqOõ-ò@_x0019_-Bþä_x000D_ô@¯_x0002__x0019_¯_x0003_·ö@ÿ±Ù]Ahò@Uì»ó@|	(p_x000F_ô@sy!I_x0002_ö@Æ¨ü&lt;ó@næÇ\¹vñ@ö¨Ånæñ@kÅ·YÕôó@*ø ýó@ò·hj9ò@+øyký/õ@`LùHKö@T_x001C_cö@Óß_x0011_Øñ@ú¥_x0018_ò@_x0002__x0004_æÂ0í gô@ÒGLCvÒó@×Ón¸Èëô@ûZGÝï_x001D_ñ@_x0012_ÊÛõ@JÈÒRµgò@TAÇ_x0012_búñ@_x0008_!ÃTíñ@Tçuºñ@_x000D_f;Ó_x0003_ö@x_x0017_Ét_x0018_Lô@¯£RYÜÐó@êÞd_x0017_Qðõ@ü6ÑÏû ú@ü_x001B__x0012_Ó¹ø@¤û	6×ö@ÓiýUê¿õ@_x0004_ñý'Áù@·¹½$é÷@±©ÛôM2û@Jrw\@õ@G§a³òó@Þ3_x0001_f.ò@c_x000D_dîÉÀô@kûþÇK!ó@Vê#ù@*³Æ_x0004__x0002_ø@üé««=²ó@eîKxRÃó@_x0002__x001A_Nö@ºÃc´ñ@@ðTe_x0001__x0003_¥e÷@Jº±Ìêñ@ §ëM/9ó@Y¦_x001A_xö@fª¹m_x0011_Cõ@lõ¥&lt;xDñ@_x000E_Ô9Ý_x0015_2ó@Ü&lt;+áõ@,9ÜÉô@H£*ÉLªñ@,TÓÌ©ñ@·S_x0011_Å­Þ÷@öø_x001A_Ò¶ñ@AÞÊqÁWñ@_x000E_*Õk3ò@·6t-~ó@úy$%Ú8ù@ 4¼X%õ@N/¾½¦ñ@_x0002_MÛI_x0016_Ãõ@U.\_x0002_Ôñ@ý^¶_x0015_ú@óÒøl_ô@2;¯saèö@_x000D_"s#¾ñ@]_x0007_pZ_x0006_ó@ùùÏ._x0013_÷@3_x001B_8ãc_x0019_ñ@­|ûÆó@¤_x000F_U¤½\õ@Ãß£_x001C_à»ô@n!Ûíô@_x0002__x0004__x0001_´óOõ@ë&amp;øiï5÷@iüäuù@qÖ_x000F_\·3ô@M¦¼p?ô@¬_x0003_JØ_x0005_Ùó@_x001C_¿HÝd_x0004_õ@°O_x0016_EØ[÷@ ªDíó@_x0019_^uiO'ò@ø^TÁ­0ú@¾¼Ðã_x0013_ò@_x0007_RÚ/Úò@Ù/G)+eó@_x001B_²M¼_x001B_ö@G%»uÇó@Â%·Òåóò@¶ØÎ«¡ò@~oUBM¿ô@Þ¸k_x0013_.aò@çIûpÔ÷@9*_x0017_f æ÷@ödÈBx_x0003_ú@¸&lt;¢-!òò@ý·À_x0005__x0018_Äò@?Å_x0003_6ô@gFgHÑ_x001B_ö@o´q2®$ò@2jÁL_x0016_!ö@H÷#ñ@]ûRxVÓò@8,j_x0001__x0005_¥÷@_x0002_Ã_x0005_^6ô@hRhú_x0016_ò@O°²}ô@¤à_x001C__x001F_8_x0005_÷@¸À£¾æô@C4¹ý³ó@_x001B_ñràmÆñ@N^zÞ~*÷@©TBâõõ@º]ADô@_x000B_q_x0008_Ûç|õ@È¿;Ðô@²èkn¾Íò@ü}þògö@Ï¿¼a¸ñ@H_x0004_õù_x000F_Tö@O@ªôó@[ë|Ër÷@$êµªÜ_x0008_ö@Ýêÿwz´ó@tgÑÙ_x0003_õ@_x0018_ûi_x000F_÷@GÂjïæµñ@º~/[_x0012_)ò@¯Ol_x0011_=_x0013_ò@_x0007_J¤g)Rö@ûÕâí_x0016_$õ@, d_x001C_&lt;÷@ÿ£æ0³ó@~ìY-VDõ@ÂVý~'þó@_x0001__x000C_ªq_x001C__x0002_/Bò@G1#2}ô@tp¿'_x0018_|ô@ÛZG¶ò@M+_x0013_ºMàõ@àÐÍ~ïö@ßGöØñ÷@î°\¾+æô@aBêÇ3Aó@L4_x0006_ãó@ã¦VCò@Ü§äïÕçñ@_x0005__x0007_À·ìõ@a_x0017_y:¨°ô@yaoîîSò@/Ü_x0004_Ùô@xU	[_x001D_ö@ý_x001D_¶ÿ8Ãò@_x0011_ê_x0004_@(ö@pfÂw_x001B_ø@Lü¢­×xñ@_x0018__x000B_Í&gt;Eó@¿}2¤ó@_x0012__x0002_GM_x0003_êö@d|¶­	õ@"/_x0003_eòPõ@ô_x0012__x0017_r_x000F_Uú@_x0004_3]Røó@ ßå&lt;ó@_x0008_àG³û@|ÐÙ¯ô@ó_x0001__x0003_Ô+ø@ò¥T¸+_x0008_ñ@ý_x0001_~²1ô@ÏâHÆBô@fä_x001A_üPÕö@Z_x0003_&gt;3-_x0010_ø@ª_x000C_g?¼ô@A=³z6Õô@¨ó@ZRQzó@_x0019_Yñó/ô@_x0016_"H_x000F_÷ó@z_x0004_ãOó_x0008_ó@HßE_x001B_ê¹ò@_x001D_÷ÇÂó@u°¯Áô@5C@_x0004_Þ_x0007_õ@ÈItì¶Gñ@Û×_x000F_³_x0017_ò@"{×_x001B_L½ñ@r®_x0017__Pô@_x0007_á0Ðò@§qz&lt;_x0004_ýò@Ñ|äÐ°Åó@_x0008__x0002_e¡X3ö@K_x0003_Ó"_x001C_Kó@¡7L£Ùñ@í´F¸ÐÚñ@_x0017_ûÆðs4÷@{Â¢²yò@9"t§ºò@¤_x000C_Áêò@_x0001__x0004_x¢_x001B_wþò@`ö1|@¿ø@wÙôK}ò@@ÕÿÞ÷@åÛ_¬ò'õ@7uCD,ò@Z_x001B_·§_x0011_õ@ífbÝTõ@_x0013_$-Lõó@h_x0008_%BÖö@&amp;$Ó_x001A_Zô@xHûy-ø@ébañ+ñ@@W?ð_x0003_íö@u_x0015_ _x0008_ø	ô@ "Ð_x000F_Ó$õ@b¬ï(Mñ@½¡&lt;&amp;9ô@®v màâö@æð»ßBsö@ÉAjá_x0012_õ@¡_x000D_Hø@ð/Ç­9õ@zè5Ë(_x0015_ø@³¶ÅË±2ù@_x001F_5¬´ò@Pù|_x000E_Þó@¤_x0010_Üd¦÷@_x001D_{_x0002_öàòô@_x001A__x0003_ ÷uÈô@¹Òå¿÷@ª_x001E_Ä_x0002__x0003_Itö@`ÑQ¹çù@ü_!MÅ&lt;ó@'1EÃø@_x0016__x0007_ªq&gt;õ@%IÛfô@_x0019_ÿW_]ù@ùIÑ)ø@s÷ýÎ_x0011_Ðö@6ê§aÊò@_x000C_ùvì¸0÷@:|_x001E_ó@1ôð&lt;ø@¯Ô_x0012_Æ7ó@X_x0010_afdô@99éXô@îa_x001E_ðìbø@6#B¿2÷@êLíVÀÆõ@	JÛ_x000B_w×ô@÷*J_x0011_ìô@_x0015_ÉØªõô@9ÀT_x001D__x0011_àó@ÇIô-Ð,ò@+ÿ¨]Á	ô@'_x0013_Õ^fõ@D_x001D_Ò0ævô@f¨_x001D_-.ô@ùki3mò@àÃÑDxø@«¦Ì6&lt;Òô@àH_x0001_¶¬Cñ@_x0001__x0002_k_x001F_tá_x0017_øö@Háe~Pñó@_x001E_vÄ9Û¸ó@;_x0016_Töyö@T6}Ê&lt;õ@hWº_x0002_µ÷@Üü_x0016_Á¢Wô@Þ[X0Fõ@*ÞiV_x001F__x0010_õ@Ì_x0017__x0002_Î_x0011_º÷@*W_x0018__x001C_Eõ@_x0005_Edð_x000C_ô@±Ü·ÇÖÃñ@ýßéð)ô@_x001C_qÁ_x0012_ñÌõ@5?µp_x001A_õ@_R®³Lò@÷Û_x0008_An8ó@Pì}Zx]ó@luÈÓÅõ@t»ÉH%ö@pkqãò@W2ù@_õ@7^w¦5 ÷@:_]8õ@X¾(_x0001_ýö@ãR_x0003_ÕÍ§ó@R~C¿Hpö@:£¡_x0013_!$ö@IøÅëù÷@M@W2/_x0003_ö@$_x000C_ùø_x0001__x0002_a=ó@Ô+2MÉö@_x0003_%ð¤þ­ô@ðc_x001F_V!Âö@Ø§_x0001_ÀÃlö@_x001C__x0003_jßsõ@]âÎ_x0002__x000B_&gt;÷@_x0002_.¾V$ó@_x000E_²éõy_x0003_ó@¸QÂÃeJö@_x0006_êQâÝúô@,XB?,÷@_x0011__x001B__x000E_Ý_x0002_ó@Ë@Å_x0010_õñ@|x0ä]÷@Ë_x0007_Þ_x0003_ó@ª_x001C_á[²ò@Xâvßáò@ØÄunô|ô@-÷)ö@¢¤ûò@&amp;ÂÆ_x0013_ïó@¢òòe_x000B_ö@n¨_x001E_d 5ó@QlD;!âò@D_x000B_l³3Æú@S?VCÅ1ô@Úbêõô@®h§£ó@üÅN÷@_x0019_p_x0015_5ô@_x001D_«Ø|·Üó@_x0003__x0005_gÊçêÓñ@ il?dõ@_x0016__x0002_¯fò@B_¹Mö@¶²_x0008_R?Ëô@²_x001A_Õºó@º}GÙõ@Â´Iãàü÷@_x001A_¹­_x0016_%\ø@ÓÐÉ£c×ò@ì0:ô@ú§ê_x0010_õ@]¾_x0002_úÔô@×½Çº_x000B_)ó@_x0017_´_x0011_®©ò@*(ÖÇ´¬ô@_x0011__x001A_dt{ßó@]óg§gÚõ@YLu6ØKö@£âôL_x0001_ô@¹¢Ò¯¡Tô@ÕÂFKSó@?T»°_x001F_2ö@ºì°ÛòÛô@rÍ«_x0019_Có@Æf¸×¥&lt;ö@_x000B_Â¶_x0004_õ@§cü*`)ó@jÜ¸ÅÆó@Ðx¤_x0004_ÒÈó@:&amp;²¬¶ô@_x0015_èÁ_x0004__x0005_Ê÷ô@Xâ·~ü²ó@ÚTbÇÐv÷@óYDCüò@k(øÐv]÷@(¯#ø_x0001_ó@øÇÿÅãpö@ÕN¸5F£õ@ KST7}÷@.)_x000B_Qõ@õPc!aýô@_x001A_}ÆZ o÷@¿ÊÆAïô@¢MLY_x0016_Îõ@íTäôÑ?õ@d].}ö@_x0005__x0007_\ÍÓ±ò@,Eªæmñ@LfRKò@ÔV_x001F_ò@È°¡cwõ@_x0002__x000E_¹¸_x0003_dù@6TN&amp;kªó@:³¶¿¯°ò@¬KU­{ô@1ÚI8ævó@ å0û/ö@ÚãaÎyó@²[ø¨²õ@µ{8az®ô@æÈL&lt;(ñ@§ÂP,0*õ@_x0008_	@Y_x0014_­yåò@:»ç_x0002_/ö@V;ªuÊ_x001E_ö@	e®à&gt;_x0017_ù@.h$Cüõ@á¡Hm6ªô@+;w¸_x000E_ö@Á_x0017_öxZó@Q±¥U÷@I Ì]_x0001_ö@¦æg¾û³õ@)Î&lt;Çùzñ@ñHðÌØ;ö@í&lt;ß1ö@°_x0004_ô!ó@Çbp_x0003_Ãô@¹_x0007_î_x0006_Ãó@Þà_ØÉó@_x000D_Ó_x000F_*®÷@2_x0005_~_x0005_Nø@@6Î_x0002_ô@l»J8÷¦ö@Ç¬;\øÁò@12&gt;Ïõ@u½lë`õ@ÇòeÞñ@IQ+Í_x0010_áô@ÔÉï?ñ@_x001B_ÀÛÃëñ@_x001B_4G¿ñ@`ö_x0002_ü·ø@äÖÆ_x0002__x0005_Xô@6ÿØæ_x0012_ó@_x001C_ó#!ó@_x001D_ÙIíõ@l#¤¥õ@ê­ú²=ô@â%*"¶÷@¾±4`_x0001_¼ø@GÐ^ÆLFô@;»W_x0010_³ô@»Ö_x0001_½:õ@ø_x0014_Ð_x0003_ò@´_x0007_ôæ"ô@t\!H=ò@õòÏsáWò@Ï³Ô1®ñ@_x001C_®_x000F_Ló@ú,WÑ÷ò@¨.c'&gt;Ìö@&gt;_x0004_µï»Ãó@_x0005_yôê_x0019_Nó@P_x0018_#_x0014_Yõ@BMå_x0001_àõ@Þ&amp;_GyQõ@ðHhVh=ñ@Xç·((_x0018_ø@_x000F_ÝûIì_x0019_ó@u_x0007_¨7D¹ó@F_x0003_Gì_x0003_ó@V¸­Å_x0011_õ@Á_x0014__x0015__x0017_:	ó@ç_x0008_¹_Añ@_x0003__x0005_ù)_x0010_Ã¦7÷@_x000E_þEÌ©_x000B_ú@ß_¤4_x0012_ó@ÇvFORô@_x0016_ãÖÖô@×BIïó@R)Iáö@_x0013_-r/ÆAö@_x000B_#6­¡­ö@P½)_x001B_Xöõ@_x0002_åüÆ&lt;;ù@°¬uÅHô@)_x001A_²«íò@þ °þÂò@2iJHó@_x0001_Þ_x0006_¨¨ñ@SlÈb4åñ@¥Lý_x0014_Ñô@dÝèÊ¥dô@© ½'_x0014_ö@c_x0003_\ò@¿µª_x000C_	_x0008_ó@_x0012_@£_x0015_8¸ò@ì_x001E_ÐlÈtô@À_x0005_ßëáIö@âDg¯_x0006_«ø@A£_x0007_vø@ó0És_x0015_òö@IÒru_x0012_æò@\¦)¢éó@_x000F_ÌV_x0004_Þ-ô@µqÕ_x0003__x0005_¨ññ@ÙU»_x001B_øñ@F©/Õh÷@;";êüù@4ORó@!_x0007_vù[ò@MÂ²¥·ó@:Ã¦±_x001B_õ@dï¤Âüåó@pàBí¡ó@_x0002__x0006_FÆó@_x001A_­Ëv_x001E_~õ@ìØ_x000D_»âõ@_x000C__x0002_Þê_x0019_U÷@_m_x000F_á	$ò@R¢JÉ_x001F_ç÷@G_x0003_çz_x001B_ô@l#rf_x000E__x0002_ò@È¡Dó@²±j¸óõ@j_x0004_ÅÏÞeñ@_x000E_ÎhÞ¥ô@_x0001_´h§Ç®ö@Ä$©_x001B__x0005_ò@²1lÑm_x001A_÷@þKË*_x001F__x001D_ô@5G´_x001D_ö@j×`:pó@V¶X¹_x0017_õ@¥"Ï2ò@bþòÛsó@KßXîLô@_x0003__x0005_	Ó_x0007_`©õ@Ý°Å_x0003_m§ò@MÏìÁëºô@ÚÿÑ²Íqó@¿÷I_x001F_È³ô@úzß÷@_x0006_`_x0001_y¢Aó@_x0003_ë²¨VKó@çÄËJ6°ö@4Xã×	d÷@ {IÿØö@_x0005_¼_x0017_E_x0007_qò@:÷6t±ú@ÒØ®Ýô@IbªjiBò@|îæ0õ@[ØÔ_x0005_£_x0008_ô@äî_x0016_ÑMô@ø(ýý,!ø@e´íÉ'ó@ÁH_x000B_ÝÏRõ@_x0003_ZIöÃô@ùNDKðô@¬z¡&gt;ÖÖô@ñØg/ _x0004_ö@ô¢¥xó@ø&lt;ù°j9ó@õ _x0015_£ö@ÊÈ@dIÚõ@Z²!=³jô@_x0002_vz5_x0007_?ö@Y=¹_x0002__x0003_A·ñ@¸økÕ½~ú@ÁÑZO¥ö@_«¤_x001F_pó@1Þ°_x000C_÷@àÔnb²÷ñ@ÔÅä_x0012__x0001_.ö@{a"Ty¡ø@Ä@L$¾ö@¿Yôä"ó@ZùÇ¹ðñ@_x0015_­²Êzõ@Ú¤_x0001_¨#Öò@ÙÜb7_x000F_ô@L_x001E_Úñ@6e½Íçõ@&amp;Q	_x001F__x0003_ó@¥ÖÌ&lt;Qô@_x0001_'cØhó@jß!Æ9bó@_x0003__x0018_­ò@X_x0015__x0016_Å-÷@õð){jó@ÝIuR¼ó@viÜ0ßø@_x0018_õ?_x0010_oóô@Ñ2#_x0010_áaó@/7ÜZGñ@Úh½dós÷@'YÊ ü7ô@m_x0006_ÑHøÞô@Ïð÷K_x001B_÷@_x0003__x0004_!êîáö@ã¤I,Eô@_x0004_ÊµÞ@õ@²1ÅÒH¸õ@|	¾/ø@ÆÜVòò@íº×rÁYò@z	®z÷@_x000B_Ù#Yö@e-Q_x001B_Ê®÷@WêwÊ0"ò@nI,«mñ@Vt3¶æ}ö@Z4_x0002__x001E_ø@h{¯	4õ@îi»Ï7õ@Ã)h_x000F_;ò@4_x0006_âs_x0018_÷@Ë·_x0008_ì®¢ô@ºpt`_x0016_ó@QV_x0011__x001C_òaò@_x000E__x0006_Fýü{ö@_x0001_fó@nYô_x0012_ÞDù@Ky"¼å_x0004_ø@uu_x0003_y¹ó@`òEBQõõ@«_x000F_²»Þ_x001F_ô@i]WAö@_x001D__³-Wdò@sQCÈ_x000F_ö@¦ó2_x0001__x0004_¥wõ@øïô_x0011__x0003_Ýò@rMó@_x001B_¥;_x0003_Ëóñ@"_x0011__x0002_¾ì4ö@ê£_x001B_ö@ÎµÐtò@~W_x0003_ï_x0001_ö@û)é¯có@Dì¿ó@Ùxî­Ê}ø@êÍ_x001C_Yòæö@\Ëdü_x001F_÷@Y_x001A_ôÂ$àô@ l×®WÚ÷@(³p/&lt;õ@_x0019_;W.×õ@_x0013_«	UÈö@'mâ,¾õ@°Ê_x0005_zÈ^ø@órçü_x0014_eô@Á5sðPó@§ñz_x0003__x0014_ó@½G_x0002_¿Yó@ü_x0008__x000D__x0013_ö@Ò¯÷TÕàò@_x0012_-uç0Uô@_x0005_SdÍIçö@_x000E_~_x000C_Ñ°mó@Îz;_x0013__x000C_ó@_x000F_vX~Å@ò@ë_x001D_}_x0018_×ò@_x0002__x0003_õä_x0005_U_x001C_ñ@é	i´Çúó@-Õ.W?÷ô@-µ©STò@ÈÏ_M¡ó@3ÑeÿG°ò@9ª=åñ@ËPsë}xõ@lmªG'ô@©/_óñ_x0010_ô@Ø¿!¢7ó@_x0008_T,¯h÷@å´ó¿¸ñ@Ë6]Féô@ü(Él".ö@M8(Î-fô@Än_x0015_ty_x001F_ø@j_x000F_p&lt;¯ö@í#@ã½*õ@"Ï_Óó@fù_x001E_µ_x0001_/÷@6õ#º,ùô@]ÐÇ{!_x0004_ò@óíÏ¬ò@¼éT_x0005_Õø@,T¬=C¡ù@_x0004_ë(Ë{ò@3_x001E_¾l!ö@_x001E_Ð&gt;Zõ_x0014_ô@ê	Ëeò@´ÏfÒÞõ@ääJ_x0001__x0003__x001B_®õ@,ªR³?Hó@Ïk$^ÿqó@_x0015_m'wJñ@ä×ú(,ó@)ýÒ©iò@_x0002_=_x001D_ñò@y2ñeaõ@N-þ;¦Pó@z_HøaYô@ñ_x0001_©T~Jô@zOrdÝñ@:t_x0011__x0001_±Ðô@·`º½Àñ@(É]1ó@êR¶ôã ÷@_x001A_@øÚ_x000B_Æò@-«/Kº ö@_x0011_3©ò@ÝãfQô@R¨,_x001C_,ô@ÂÝíJõ@eT_x000E__x0011_÷@1$_x0010_Rõ@tI_x0004_ àó@?Õ_x0019_Yu½ô@Â©à©©òõ@ÿ.~&gt;«ö@_x000C_kÑ-¸÷@ÖáØá@_x0015_ö@ù_x0008_EBº_x0006_ô@ÿämßò@_x0001__x0002__x0002_WfåßÙô@0ÐM_x000B_íÏñ@J_x0007_æã8_x0018_ó@6¬ÎÌ%_x0008_ô@_x001C__x000E_¤jôò@ì«É(H7ø@_x001D__x000B_ÛÞÇô@ÀCísð_x0010_ù@õ%1GºÁô@MÖgmVõ@ ¦Z_x0014_ã@ô@¶^M¥Á÷@_x000E_?|ß_x0008_ó@@GW`A÷@ÀÄ½uõ@xK¢ó@0G0_x001A_ô@0îQØ1[ô@~ÓÎ¥ó@Ñòäéõ@Ru_x0014_Rø@Pª®¾\ôò@&gt;×'hgó@¾_x0007_ó£\õ@fðD_x0008__x000F_õ@m_x0018_ôL¯ó@±3eÅïåô@±ã_x000B_åó@r·¶ÔÐò@¹·ÍtQ_x0015_ó@{_x001E_^%Èòñ@ºÛ´°_x0004__x0006_Ðpñ@mE_x0008_pºø@\hiéÉõ@¡ò&amp;¦"oò@ÌYby@Ðó@KG_x0012_qu_x0004_õ@Z(Õ_x0003__x0014_vó@Q§ß_Ô_x000F_õ@ÆU¡Ô_x0001_ó@´P×ÒMHô@qÐ?~àô@²_x0018_ç;ýõ@±_x0004_e\üø@b(¹òX@ó@ç'¹u¶ò@5"_x0002_¢_x0019_õ@ËD:¨ÑÎô@á_1³ý¨ö@ý_x0007_¼_x0004_ù_x000C_ò@¸yõ¹òyô@ùZvÞó@_x0019_:Ã;rZø@|ÀÁôºLõ@Ò¤D^¢ø@Wê»ûúÜõ@ÔW_x000C__x0007_õ@ÍeX`\Öø@®&gt;DSuô@zD!nýhó@Øº¿V\Æ÷@Eúðrô@_x0016__x0005_Dâ§ó@_x0001__x0002_Ú¨ÇÕ_x0012_·õ@¢9Ã(£Äò@_x0003_Û_x001F_LÀñ@¡v«Â$ëñ@9ÂÆæ_x0016_Gõ@è_x0017_îÉø@Ðrp0ô@Ùñ9«¸¯ò@ÑÕÎâñ@h¶_x000E_A£eõ@ë_x0002_!ð"ø@x¯¦¥ö@_x000B_$Æ8÷@k_x0012_T4_x000E_ó@hÛ60[ù@_x0006_¡7lcÑñ@REPù@3_x000C__x0002__x0002_ø@fý¦Zfø@`^[_x0013_¢_x0018_ô@'DGüò@gý3Ühö@5^ª+_x0002_àö@gé_x0015_Æß&amp;ù@pÍM²ÿ½ó@1±d/¬¤õ@».¢_x0007_ø¡ö@_x0013_ô3YÞÐö@¾ë^o_&amp;ó@_x000E_¹_x0014_õ@a)E×Zqó@Îy¼Â_x0002__x0004_'äø@ìÌ3ûÎö@M·w{ó@_x000C_ý·_x000F_æÐò@&amp;_x0013_Rö&lt;åô@0_x0012_ õ@óü[_x0010__ô@3ùíFêô@hë^óAô@öÝôAjõ@tiEÏ_x001D_õ@8Sô_x0016_î÷@_x0017_Ô_x0008_ïÀö@Xæúge¤ö@§w Të÷@¶ØÑQó@ÆpÜ_x001B_Ô@ó@¾3¥_x000F_F9ò@ôWúµù@5µ &gt;»ó@Ð_x0002_ô{V#õ@_x0014_3ûÃö@q_x000C_;¶%²ô@Á»¥_x0016_9hõ@¨i±­4/ò@¢¼xÕh#ô@á_x001E_3§_x000D_Áó@I_x0001_r_x0019_êõ@±¬Ú@_x0016_ ö@¬_x0003_q_x0002__x000F_¿õ@4~Æã¥vó@êlôíö@_x0002__x0003_²_x001C_ ²¹2õ@$SR _x000C_ñ@VÚN9ô@FÄÌ9Æ"÷@»DÂúñ@õáÁê/¬ö@Ýêg,Óñ@ ®9éÈô@N:_x001E_²½ú@_x0007_²g_x0001_éò@çØ·`Ôö@ù"*¿)´ò@_x000D_Ðþ¶_x0013_ùñ@{7_x001B_n£_x0006_ò@PÑòT5ò@ÂQ(ò@Ï7ÿ_x001D__x001C__x0010_ô@HL_x0001_ù@2£ÝÛ\ÿö@)òé_x001F_ª¶ó@QblMõmò@ ¡pö¿¾÷@Ê{ê_x001B_5¼õ@_x0007_ÐwÆ8ûò@H¯ùCåñ@ã´n_ù@88I½ ó@q9z &gt;H÷@66U­ó@	1_x001B_ô@ ¯.©_x0019_ö@~ÌÌ°_x0003__x0006_×Gò@º\ö_x001E_5Øô@y­Çè. ò@óÞ¿©ä_x0011_ô@_x0008_6¢7ñ@&amp;Â?&amp;Ïø@_x0018_Õä½uÚô@HÓüÍQö@@¨_x000C_Uvô@¿_x0001__x001C_Nô@{	þ%Xô@m¹0¬	õ@_x0013_/_x001E_Ô`ñ@	ÅÁ«Éµô@TAAjÄ÷@Þm[ÔW+ù@tÜ(è%4ö@j~ó±ãõ@Z_x0001__x0012_êõ@ÂñÝ;Ëñ@_x0008__x000D_ïÓcò@_x001E_úk#ò@ûi¡7ô@¦yD]ãíñ@&gt;ød_x0005_¹_x0002_ó@¾ÍÖWnÕô@c¤ÝÊWö@¥$aù;ò@(C_x0011_L_x0004_ô@0_x0004_4â_Õõ@ôÓu5w_x0002_õ@Ö®iÛ_x000F_Óô@_x0001__x0003_ÔÝµ¨§ø@c1~_x000F_Ê_x001A_ö@_x001C_¦97U~ò@Sråf%ó@éY&amp;;´ô@_÷·È«°÷@Ó¦_x000D_êMò@Xc6wô@¶q¼=üó@&gt;Á1Àdó@_x000D_´®ÿ&amp;ö@º__x0018_zô@_x0007_^[=Gô@.5xhÆKõ@¬VH_x0007_"_x001F_ô@.¦I¡põ@û_x0002_Û4mXõ@Dô%ÿÂ*ò@ÃÐ_x000D_#¤ô@ÄÆ5 mîó@Ëö+dô@~s_x0016_ø@+CÄh.ñ@_x0006_tF,_x0018_ò@ÆÝVì¯ïô@×_x0011_.çó@ÍLÄ8_x0014_ó@¤_x001D_©µU¼ö@Tá_x0006__x000D_µiö@¢@8ÖÙ¯ô@¢_x0012_-Nâó@Äö_x0015__x0002__x0004_I£ó@RrE_x0018_û õ@ZÝ_x0001_©Ð¨÷@_x0003_^V[:ñ@E7 ÙÈ)ö@qbµWPNõ@­úõà|ñ@vç£ô´Bö@æ¹µLô@FÒ_x0016_ç§õ@ZnÈÄ_x0002_ô@_x0005_­{,Mõ@vn;mSÜù@ö_x001C_w_x001A_ìÎò@[Oén~ô@Beã±¿wô@¿?_x001D_öýö@Weoä0+ó@Ò¤Ù$ö@_x001F_:¬e±ô@ª_x0018__x001C_«Þõ@&lt;ñÍ_x001A_ñ÷@_x001F_³½2_x0010_ö@Õð¾ì_x001C_ñò@?*Þóù@@z#_x0012_\ñø@BþMÀñ@4_x0014_ìDò@å@ÚsÓ¨õ@ÝÖã_x001E_÷@&lt;v _x000D_v$ô@´ÚÌÉYüô@_x0002__x0003_D¿_x001A_&lt;¤ô@thM{SDø@ðè_x0014_ü,÷@&amp;ÓÙ2ô@à4Tx_x0006_ó@Î¸õö@¬ª_x000E_EFõ@óéMÔôKò@÷7Ç±´ó@v^ÒOÿñ@¸EI¿ûf÷@TOÐ_å3ó@ÝLC¹ ô@_x000B_=:Ö^ò@¸_x000D_åÞ_x000C_ô@ÃAF_x000F_ð´ô@ö_x0013_ô³ö@ïjh1Uó@jìýá¥õ@_x0012_"HiRþõ@×á#a_x0014_}ó@i&gt;Ýµö@êÂ²tÓöø@_x000D_Ð£©_x001F_ó@öÉ:Aä]ó@f¹òÐô@neÞ_x0001_-'ø@Ôö¿è@ùó@_x000C_Û_x0015_±$xò@Lá_x0003__x0003__x0012_ô@ü£7ó¢Ïõ@3_x000E__x0001__x0003_¥ªò@°sæW£Øó@É;Ð©ô@ÐØ5cÌô@_x0010__x001B_A_x0018_úò@ÉÄ$rö@æ­¶Ò_x000E_Gò@ÜK~ôó@ð_x001B_` ¯õ@!_x0017_á_x0004__x0003_Ûó@î-¿aoö@B_x0019_(/©_x0019_ô@dr~_x0010_½ô@Â»d$cµó@äd×ðFò@ôÐ·ëBó@:Ó_x000D_&amp;Òø@_x001A_oærÇ­ñ@`GG$Èò@Cèa¶éò@z`^_x001E_Ú*ú@ÆÙ°(²Ü÷@h%{ló@¾I®_x001B_â õ@«¨ÙD_x0002_5ó@#_x001F__x0011_&amp;gPù@¶°_x0008_ë²ò@Íëxúø@ Æ2ÚÑÃõ@_x0019_Û¬:/nô@èþwø_x0011_÷@_x001B_ßRÎ2£ö@_x0002__x0003_Dûj%;²ù@_x0003_ña_x001A__x000F_ó@%_x001A_Àfò@fy_x0006_9rò@¾a£q³ø@,É3_x0016_ó@rcÖÅ~ò@Ðâ_x0006_åTÛô@æµ`º¥ö@dÑ_x0007_ít÷@zæB1WÛö@ÔÏØ.jô@_x0005_Q_x000E__x0019_/1ø@ç¤éu¢ø@òY|bÐô@|Ðå§µIó@ãl)ßèñ@´8§ëò@ü¤4F&amp;õ@åîòi_x0001_-õ@ñÜ§ñ_x0012_"ö@=_x001E_5Æ¸Fô@¸ÀäÊ¦W÷@ 	þÄ§~ó@1ífÊO«ò@ì&amp;Oìíló@_x0019_²\qñ@ ÚÊ_x001B_]Vò@*.¥á¶õ@N÷îTó@_x0019_^DÁº¹ò@=L~z_x0001__x0003_1Eõ@²N²~%ö@ûªËz×uö@Õ±;v_x0010_ô@¾'ns8_x000C_ö@_x0007_}losïò@øå)Õó@J_x0011_/_x000E_ñrô@T­Mcö@N¯_ÝG¢ô@RÜî°áù@¤He³_x0003_@ö@_x001F__x000D_¾_x0007__x0018_[õ@eî¦ÄÉõ@é¨n)åÊñ@ZpµÈÊÒô@¥ÆKiô@jÇ-ôö@Y _x001C_º_x0004_÷@V_x0006_ ±×Gô@Éhá¾*ö@¿_x0006__x0018_OÝzó@_x0007_d*¬Eô@~E5nà_x0007_ö@_x0015_4{T_x0019_Ãö@¢tìê_x000E_õ@&lt;_x0002_·´æò@ßU*Vô@}_x000B_DûÄó@_x000C_aÚ­&gt;Õó@{_x0013_À^RVô@«»D G÷@_x0001__x0002_c_x0013_&lt;_x000D_ õ@ÿ©S_x001B__x000E_¹ò@6_x001A__x0008_êN_x0015_ô@Nï_x001B_do_x0011_ó@#Ð,°ñ@=_x0012__x0013_t¾÷ó@ÃSÁJåÓò@"_x0007_{Éò@Öh5&gt;³	÷@¡Û_x0017_â)ò@_x000F_&gt;Þ_x0003_	ó@e£°PÈ·ò@zC_x0008_]é¿ò@\ävz2Öñ@m_x0007_QdIô@|¢»Í_x0005_ò@Ü[òÑô@ÕÐ]Å¡ûò@_x0016__x001E_Ñ½E_x0004_ó@^fÌÝõ@5&lt;í	ãµõ@!_x0007_)²£õ@_x001C_oã}%Dò@ñ@Z¤û¸ö@ýNËâ5_x001A_ù@¦_x000F_!¡%ò@à]@¼}±ó@Ì_x0010_pö@£_x0001_§´bõ@Rö^cô@)|\áõ@`_x0019_ê0_x0003__x0005__x0014_õ@_x001E_A4é!ò@ 	_x000B_íÎ8õ@°ê_x0005_Eò@fF_ó@,Ô&amp;ò@5pÀ_x0011_¸nó@´)ÅÊô@zDø#JÊó@öU_x0008_üÌò@_x000F_ZöHF"õ@Ö_x0016__x0006_Û­ñ@"_x0011_`åö@_x0015_¸dìõ@æÓ($2mô@ &gt;¦±øëó@_x0001__x0003__x0003__x0003__x0013__x0003__x0003__x0003_T-NORM_BP26_IP.xlsx_x0004__x0003__x0003__x0003__x000C__x0003__x0003__x0003_Risk Summary\_x0003__x0003__x0003__x0002__x0003__x0003__x0003_G8_x000E__x0003__x0003__x0003_=@RiskMean(H8)_x0003__x0003__x0003__x0003__x0003__x0003__x0003__x0003__x0003__x0003__x0003__x0003__x0002__x0003__x0003__x0003_H8N_x0003__x0003__x0003_=@RiskOutput("FY21 gamed Revenu_x0003__x0005_e")+OFFSET('T Revenue'!$B$4,'T Revenue'!$G$5,0)#_x0003__x0003__x0003_Total Operating Revenues_x0001_C8_x0001_H6_x0001_Game_x0003__x0003__x0003__x0003__x0001__x0003__x0003__x0003__x0004__x0003__x0003__x0003__x0002__x0003__x0003__x0003_"_x0003__x0003__x0003__x0003__x0003__x0003__x0003__x0012__x0003__x0003__x0003_FY21 gamed Revenue_x0003__x0003__x0003__x0003__x0003__x0003__x0003__x0003__x0003__x0003_ÿÿÿÿÿÿÿÿÿÿÿÿÿÿÿÿÿÿÿÿÿÿÿÿÿÿÿÿÿÿÿÿÿÿÿÿÿÿÿÿÿÿ_x0003__x0003__x0002__x0003__x0003__x0003_J8_x000E__x0003__x0003__x0003_=@RiskMean(K8)_x0003__x0003__x0003__x0003__x0003__x0003__x0003__x0003__x0003__x0003__x0003__x0003__x0002__x0003__x0003__x0003_K8,_x0003__x0003__x0003_=OFFSET('T Revenue'!_x0003__x0004_$C$4,'T Revenue'!$G$5,0)#_x0003__x0003__x0003_Total Operating Revenues_x0001_C8_x0001_K6_x0001_Game_x0003__x0003__x0003__x0003__x0003__x0003__x0003__x0003__x0002__x0003__x0003__x0003_M8_x000E__x0003__x0003__x0003_=@RiskMean(N8)_x0003__x0003__x0003__x0003__x0003__x0003__x0003__x0003__x0003__x0003__x0003__x0003__x0002__x0003__x0003__x0003_N8,_x0003__x0003__x0003_=OFFSET('T Revenue'!$D$4,'T Revenue'!$G$5,0)#_x0003__x0003__x0003_Total Operating Revenues_x0001_C8_x0001_N6_x0001_Game_x0003__x0003__x0003__x0003__x0003__x0003__x0003__x0003__x0002__x0003__x0003__x0003_P8_x000E__x0003__x0003__x0003_=@RiskMean(Q8)_x0003__x0003__x0003__x0003__x0003__x0003__x0003__x0003__x0003__x0003__x0003__x0003__x0002__x0003__x0003__x0003_Q8,_x0003__x0002__x0004__x0002__x0002_=OFFSET('T Revenue'!$D$4,'T Revenue'!$G$5,0)#_x0002__x0002__x0002_Total Operating Revenues_x0001_C8_x0001_Q6_x0001_Game_x0002__x0002__x0002__x0002__x0002__x0002__x0002__x0002__x0003__x0002__x0002__x0002_G11_x000F__x0002__x0002__x0002_=@RiskMean(H11)_x0002__x0002__x0002__x0002__x0002__x0002__x0002__x0002__x0002__x0002__x0002__x0002__x0003__x0002__x0002__x0002_H11E_x0002__x0002__x0002_=@RiskPert(F11*'Historical Data'!$A32,F11,F11*'Historical Data'!$C32)#_x0002__x0002__x0002_Transmission Operations_x0001_D11_x0001_H6_x0001_Game_x0001__x0002__x0004__x0005__x0004__x0004__x0004__x0004__x0004__x0004__x0004__x0004__x0004__x0004__x0002__x0004__x0004__x0004_E_x0004__x0004__x0004__x001E__x0004__x0004__x0004_Transmission Operations / Game_x0001__x0004__x0004__x0004__x0004__x0004__x0004__x0004__x0004__x0004__x0004__x0004__x0004__x0004__x0004__x0004__x0004__x0004__x0004__x0004__x0003__x0004__x0004__x0004_J11_x000F__x0004__x0004__x0004_=@RiskMean(K11)_x0004__x0004__x0004__x0004__x0004__x0004__x0004__x0004__x0004__x0004__x0004__x0004__x0003__x0004__x0004__x0004_K11E_x0004__x0004__x0004_=@RiskPert(I11*'Historical Data'!$A32,I11,I11*'Historical Data'!$C32)#_x0004__x0004__x0004_Transmission Operations_x0001_D11_x0001_K6_x0001_Game_x0001__x0004__x0004__x0004__x0004__x0004__x0004__x0004__x0001__x0004__x0004__x0004__x0002__x0004__x0004__x0004_E_x0004__x0004__x0004__x001E__x0004__x0004__x0004__x0005__x0004_Transmission Operations / Game_x0001__x0004__x0004__x0004__x0004__x0004__x0004__x0004__x0004__x0004__x0004__x0004__x0004__x0004__x0004__x0004__x0004__x0004__x0004__x0004__x0003__x0004__x0004__x0004_M11_x000F__x0004__x0004__x0004_=@RiskMean(N11)_x0004__x0004__x0004__x0004__x0004__x0004__x0004__x0004__x0004__x0004__x0004__x0004__x0003__x0004__x0004__x0004_N11E_x0004__x0004__x0004_=@RiskPert(L11*'Historical Data'!$A32,L11,L11*'Historical Data'!$C32)#_x0004__x0004__x0004_Transmission Operations_x0001_D11_x0001_N6_x0001_Game_x0001__x0004__x0004__x0004__x0004__x0004__x0004__x0004__x0002__x0004__x0004__x0004__x0002__x0004__x0004__x0004_E_x0004__x0004__x0004__x001E__x0004__x0004__x0004_Transmission Operati_x0004__x0005_ons / Game_x0001__x0004__x0004__x0004__x0004__x0004__x0004__x0004__x0004__x0004__x0004__x0004__x0004__x0004__x0004__x0004__x0004__x0004__x0004__x0004__x0003__x0004__x0004__x0004_P11_x000F__x0004__x0004__x0004_=@RiskMean(Q11)_x0004__x0004__x0004__x0004__x0004__x0004__x0004__x0004__x0004__x0004__x0004__x0004__x0003__x0004__x0004__x0004_Q11E_x0004__x0004__x0004_=@RiskPert(O11*'Historical Data'!$A32,O11,O11*'Historical Data'!$C32)#_x0004__x0004__x0004_Transmission Operations_x0001_D11_x0001_Q6_x0001_Game_x0001__x0004__x0004__x0004__x0004__x0004__x0004__x0004__x0003__x0004__x0004__x0004__x0002__x0004__x0004__x0004_E_x0004__x0004__x0004__x001E__x0004__x0004__x0004_Transmission Operations / Game_x0001__x0004__x0004__x0004__x0004__x0004__x0004__x0004__x0004__x0004__x0004__x0005__x0006__x0005__x0005__x0005__x0005__x0005__x0005__x0005__x0005__x0005__x0003__x0005__x0005__x0005_G12_x000F__x0005__x0005__x0005_=@RiskMean(H12)_x0005__x0005__x0005__x0005__x0005__x0005__x0005__x0005__x0005__x0005__x0005__x0005__x0003__x0005__x0005__x0005_H12E_x0005__x0005__x0005_=@RiskPert(F12*'Historical Data'!$A33,F12,F12*'Historical Data'!$C33)$_x0005__x0005__x0005_Transmission Maintenance_x0001_D12_x0001_H6_x0001_Game_x0001__x0005__x0005__x0005__x0005__x0005__x0005__x0005__x0004__x0005__x0005__x0005__x0002__x0005__x0005__x0005_E_x0005__x0005__x0005__x001F__x0005__x0005__x0005_Transmission Maintenance / Game_x0001__x0005__x0005__x0005__x0005__x0005__x0005__x0005__x0005__x0005__x0005__x0005__x0005__x0005__x0005__x0005__x0005__x0005__x0005__x0005__x0003__x0005__x0005__x0005_J12_x000F__x0005__x0005__x0004__x0006__x0004_=@RiskMean(K12)_x0004__x0004__x0004__x0004__x0004__x0004__x0004__x0004__x0004__x0004__x0004__x0004__x0003__x0004__x0004__x0004_K12E_x0004__x0004__x0004_=@RiskPert(I12*'Historical Data'!$A33,I12,I12*'Historical Data'!$C33)$_x0004__x0004__x0004_Transmission Maintenance_x0001_D12_x0001_K6_x0001_Game_x0001__x0004__x0004__x0004__x0004__x0004__x0004__x0004__x0005__x0004__x0004__x0004__x0002__x0004__x0004__x0004_E_x0004__x0004__x0004__x001F__x0004__x0004__x0004_Transmission Maintenance / Game_x0001__x0004__x0004__x0004__x0004__x0004__x0004__x0004__x0004__x0004__x0004__x0004__x0004__x0004__x0004__x0004__x0004__x0004__x0004__x0004__x0003__x0004__x0004__x0004_M12_x000F__x0004__x0004__x0004_=@RiskMean(N12)_x0004__x0004__x0004__x0004__x0005__x0004__x0004__x0004__x0004__x0004__x0004__x0004__x0004__x0004__x0003__x0004__x0004__x0004_N12E_x0004__x0004__x0004_=@RiskPert(L12*'Historical Data'!$A33,L12,L12*'Historical Data'!$C33)$_x0004__x0004__x0004_Transmission Maintenance_x0001_D12_x0001_N6_x0001_Game_x0001__x0004__x0004__x0004__x0004__x0004__x0004__x0004__x0006__x0004__x0004__x0004__x0002__x0004__x0004__x0004_E_x0004__x0004__x0004__x001F__x0004__x0004__x0004_Transmission Maintenance / Game_x0001__x0004__x0004__x0004__x0004__x0004__x0004__x0004__x0004__x0004__x0004__x0004__x0004__x0004__x0004__x0004__x0004__x0004__x0004__x0004__x0003__x0004__x0004__x0004_P12_x000F__x0004__x0004__x0004_=@RiskMean(Q12)_x0004__x0004__x0004__x0004__x0004__x0004__x0004__x0004__x0004__x0004__x0004__x0004__x0003__x0004__x0004__x0004_Q12E_x0004__x0004__x0004__x0005__x0004_=@RiskPert(O12*'Historical Data'!$A33,O12,O12*'Historical Data'!$C33)$_x0004__x0004__x0004_Transmission Maintenance_x0001_D12_x0001_Q6_x0001_Game_x0001__x0004__x0004__x0004__x0004__x0004__x0004__x0004__x0007__x0004__x0004__x0004__x0002__x0004__x0004__x0004_E_x0004__x0004__x0004__x001F__x0004__x0004__x0004_Transmission Maintenance / Game_x0001__x0004__x0004__x0004__x0004__x0004__x0004__x0004__x0004__x0004__x0004__x0004__x0004__x0004__x0004__x0004__x0004__x0004__x0004__x0004__x0003__x0004__x0004__x0004_G13_x000F__x0004__x0004__x0004_=@RiskMean(H13)_x0004__x0004__x0004__x0004__x0004__x0004__x0004__x0004__x0004__x0004__x0004__x0004__x0003__x0004__x0004__x0004_H13E_x0004__x0004__x0004_=@RiskPert(F13*'Hi</t>
  </si>
  <si>
    <t>81242bc494a84e2cbcfae16720a9a69d_x0004__x0005_storical Data'!$A34,F13,F13*'Historical Data'!$C34)$_x0004__x0004__x0004_Transmission Engineering_x0001_D13_x0001_H6_x0001_Game_x0001__x0004__x0004__x0004__x0004__x0004__x0004__x0004__x0008__x0004__x0004__x0004__x0002__x0004__x0004__x0004_E_x0004__x0004__x0004__x001F__x0004__x0004__x0004_Transmission Engineering / Game_x0001__x0004__x0004__x0004__x0004__x0004__x0004__x0004__x0004__x0004__x0004__x0004__x0004__x0004__x0004__x0004__x0004__x0004__x0004__x0004__x0003__x0004__x0004__x0004_J13_x000F__x0004__x0004__x0004_=@RiskMean(K13)_x0004__x0004__x0004__x0004__x0004__x0004__x0004__x0004__x0004__x0004__x0004__x0004__x0003__x0004__x0004__x0004_K13E_x0004__x0004__x0004_=@RiskPert(I13*'Historical Data'!$A34_x0004__x0005_,I13,I13*'Historical Data'!$C34)$_x0004__x0004__x0004_Transmission Engineering_x0001_D13_x0001_K6_x0001_Game_x0001__x0004__x0004__x0004__x0004__x0004__x0004__x0004_	_x0004__x0004__x0004__x0002__x0004__x0004__x0004_E_x0004__x0004__x0004__x001F__x0004__x0004__x0004_Transmission Engineering / Game_x0001__x0004__x0004__x0004__x0004__x0004__x0004__x0004__x0004__x0004__x0004__x0004__x0004__x0004__x0004__x0004__x0004__x0004__x0004__x0004__x0003__x0004__x0004__x0004_M13_x000F__x0004__x0004__x0004_=@RiskMean(N13)_x0004__x0004__x0004__x0004__x0004__x0004__x0004__x0004__x0004__x0004__x0004__x0004__x0003__x0004__x0004__x0004_N13E_x0004__x0004__x0004_=@RiskPert(L13*'Historical Data'!$A34,L13,L13*'Historica_x0004__x0005_l Data'!$C34)$_x0004__x0004__x0004_Transmission Engineering_x0001_D13_x0001_N6_x0001_Game_x0001__x0004__x0004__x0004__x0004__x0004__x0004__x0004__x0005__x0004__x0004__x0004__x0002__x0004__x0004__x0004_E_x0004__x0004__x0004__x001F__x0004__x0004__x0004_Transmission Engineering / Game_x0001__x0004__x0004__x0004__x0004__x0004__x0004__x0004__x0004__x0004__x0004__x0004__x0004__x0004__x0004__x0004__x0004__x0004__x0004__x0004__x0003__x0004__x0004__x0004_P13_x000F__x0004__x0004__x0004_=@RiskMean(Q13)_x0004__x0004__x0004__x0004__x0004__x0004__x0004__x0004__x0004__x0004__x0004__x0004__x0003__x0004__x0004__x0004_Q13E_x0004__x0004__x0004_=@RiskPert(O13*'Historical Data'!$A34,O13,O13*'Historical Data'!$C34)$_x0004__x0004__x0004_Tr_x0005__x0006_ansmission Engineering_x0001_D13_x0001_Q6_x0001_Game_x0001__x0005__x0005__x0005__x0005__x0005__x0005__x0005__x000B__x0005__x0005__x0005__x0002__x0005__x0005__x0005_E_x0005__x0005__x0005__x001F__x0005__x0005__x0005_Transmission Engineering / Game_x0001__x0005__x0005__x0005__x0005__x0005__x0005__x0005__x0005__x0005__x0005__x0005__x0005__x0005__x0005__x0005__x0005__x0005__x0005__x0005__x0003__x0005__x0005__x0005_G14_x000F__x0005__x0005__x0005_=@RiskMean(H14)_x0005__x0005__x0005__x0005__x0005__x0005__x0005__x0005__x0005__x0005__x0005__x0005__x0003__x0005__x0005__x0005_H14_x0004__x0005__x0005__x0005_=F14	_x0005__x0005__x0005__x0001__x0001_H6_x0001_Game_x0005__x0005__x0005__x0005__x0005__x0005__x0005__x0005__x0003__x0005__x0005__x0005_J14_x000F__x0005__x0005__x0005_=@RiskMean(K14)_x0005__x0005__x0005__x0005__x0005__x0005__x0005__x0005__x0005__x0005__x0005__x0005__x0003__x0005__x0005__x0005_K14_x0004__x0005__x0005__x0005_=I14	_x0005__x0005__x0005__x0001__x0001_K6_x0001_Game_x0005__x0005__x0005__x0002__x0005__x0002__x0002__x0002__x0002__x0002__x0003__x0002__x0002__x0002_M14_x000F__x0002__x0002__x0002_=@RiskMean(N14)_x0002__x0002__x0002__x0002__x0002__x0002__x0002__x0002__x0002__x0002__x0002__x0002__x0003__x0002__x0002__x0002_N14_x0004__x0002__x0002__x0002_=L14	_x0002__x0002__x0002__x0001__x0001_N6_x0001_Game_x0002__x0002__x0002__x0002__x0002__x0002__x0002__x0002__x0003__x0002__x0002__x0002_P14_x000F__x0002__x0002__x0002_=@RiskMean(Q14)_x0002__x0002__x0002__x0002__x0002__x0002__x0002__x0002__x0002__x0002__x0002__x0002__x0003__x0002__x0002__x0002_Q14_x0004__x0002__x0002__x0002_=O14	_x0002__x0002__x0002__x0001__x0001_Q6_x0001_Game_x0002__x0002__x0002__x0002__x0002__x0002__x0002__x0002__x0003__x0002__x0002__x0002_G15_x000F__x0002__x0002__x0002_=@RiskMean(H15)_x0002__x0002__x0002__x0002__x0002__x0002__x0002__x0002__x0002__x0002__x0002__x0002__x0003__x0002__x0002__x0002_H15_x0004__x0002__x0002__x0002_=F15&amp;_x0002__x0002__x0002_Transmission Reimbursables_x0001_D15_x0001_H6_x0001_Game_x0002__x0002__x0002__x0002__x0002__x0005__x0002__x0002__x0002__x0002__x0003__x0002__x0002__x0002_J15_x000F__x0002__x0002__x0002_=@RiskMean(K15)_x0002__x0002__x0002__x0002__x0002__x0002__x0002__x0002__x0002__x0002__x0002__x0002__x0003__x0002__x0002__x0002_K15_x0004__x0002__x0002__x0002_=I15&amp;_x0002__x0002__x0002_Transmission Reimbursables_x0001_D15_x0001_K6_x0001_Game_x0002__x0002__x0002__x0002__x0002__x0002__x0002__x0002__x0003__x0002__x0002__x0002_M15_x000F__x0002__x0002__x0002_=@RiskMean(N15)_x0002__x0002__x0002__x0002__x0002__x0002__x0002__x0002__x0002__x0002__x0002__x0002__x0003__x0002__x0002__x0002_N15_x0004__x0002__x0002__x0002_=L15&amp;_x0002__x0002__x0002_Transmission Reimbursables_x0001_D15_x0001_N6_x0001_Game_x0002__x0002__x0002__x0002__x0002__x0002__x0002__x0002__x0003__x0002__x0002__x0002_P15_x000F__x0002__x0002__x0002_=@RiskMean(Q15)_x0002__x0002__x0002__x0002__x0002__x0002__x0002__x0002__x0002__x0002__x0002__x0002__x0003__x0002__x0002__x0002__x0005__x0006_Q15_x0004__x0005__x0005__x0005_=O15&amp;_x0005__x0005__x0005_Transmission Reimbursables_x0001_D15_x0001_Q6_x0001_Game_x0005__x0005__x0005__x0005__x0005__x0005__x0005__x0005__x0003__x0005__x0005__x0005_G16_x000F__x0005__x0005__x0005_=@RiskMean(H16)_x0005__x0005__x0005__x0005__x0005__x0005__x0005__x0005__x0005__x0005__x0005__x0005__x0003__x0005__x0005__x0005_H16E_x0005__x0005__x0005_=@RiskPert(F16*'Historical Data'!$A37,F16,F16*'Historical Data'!$C37)_x001F__x0005__x0005__x0005_Agency Services G&amp;A_x0001_D16_x0001_H6_x0001_Game_x0001__x0005__x0005__x0005__x0005__x0005__x0005__x0005__x000C__x0005__x0005__x0005__x0002__x0005__x0005__x0005_E_x0005__x0005__x0005__x001A__x0005__x0005__x0005_Agency Service_x0004__x0005_s G&amp;A / Game_x0001__x0004__x0004__x0004__x0004__x0004__x0004__x0004__x0004__x0004__x0004__x0004__x0004__x0004__x0004__x0004__x0004__x0004__x0004__x0004__x0003__x0004__x0004__x0004_J16_x000F__x0004__x0004__x0004_=@RiskMean(K16)_x0004__x0004__x0004__x0004__x0004__x0004__x0004__x0004__x0004__x0004__x0004__x0004__x0003__x0004__x0004__x0004_K16G_x0004__x0004__x0004_=@RiskPert(I16*'Historical Data'!$AP11,I16,I16*'Historical Data'!$AR11)_x001F__x0004__x0004__x0004_Agency Services G&amp;A_x0001_D16_x0001_K6_x0001_Game_x0001__x0004__x0004__x0004__x0004__x0004__x0004__x0004__x000D__x0004__x0004__x0004__x0002__x0004__x0004__x0004_G_x0004__x0004__x0004__x001A__x0004__x0004__x0004_Agency Services G&amp;A / Game_x0001__x0004__x0004__x0004__x0004__x0004__x0004__x0004__x0004__x0004__x0004__x0004__x0004__x0004__x0004__x0004__x0005__x0004__x0004__x0004__x0004__x0004__x0003__x0004__x0004__x0004_M16_x000F__x0004__x0004__x0004_=@RiskMean(N16)_x0004__x0004__x0004__x0004__x0004__x0004__x0004__x0004__x0004__x0004__x0004__x0004__x0003__x0004__x0004__x0004_N16G_x0004__x0004__x0004_=@RiskPert(L16*'Historical Data'!$AP11,L16,L16*'Historical Data'!$AR11)_x001F__x0004__x0004__x0004_Agency Services G&amp;A_x0001_D16_x0001_N6_x0001_Game_x0001__x0004__x0004__x0004__x0004__x0004__x0004__x0004__x000E__x0004__x0004__x0004__x0002__x0004__x0004__x0004_G_x0004__x0004__x0004__x001A__x0004__x0004__x0004_Agency Services G&amp;A / Game_x0001__x0004__x0004__x0004__x0004__x0004__x0004__x0004__x0004__x0004__x0004__x0004__x0004__x0004__x0004__x0004__x0004__x0004__x0004__x0004__x0003__x0004__x0004__x0004_P16_x000F__x0004__x0004__x0004_=@RiskMean(_x0005__x0006_Q16)_x0005__x0005__x0005__x0005__x0005__x0005__x0005__x0005__x0005__x0005__x0005__x0005__x0003__x0005__x0005__x0005_Q16G_x0005__x0005__x0005_=@RiskPert(O16*'Historical Data'!$AP11,O16,O16*'Historical Data'!$AR11)_x001F__x0005__x0005__x0005_Agency Services G&amp;A_x0001_D16_x0001_Q6_x0001_Game_x0001__x0005__x0005__x0005__x0005__x0005__x0005__x0005__x000F__x0005__x0005__x0005__x0002__x0005__x0005__x0005_G_x0005__x0005__x0005__x001A__x0005__x0005__x0005_Agency Services G&amp;A / Game_x0001__x0005__x0005__x0005__x0005__x0005__x0005__x0005__x0005__x0005__x0005__x0005__x0005__x0005__x0005__x0005__x0005__x0005__x0005__x0005__x0003__x0005__x0005__x0005_G17_x000F__x0005__x0005__x0005_=@RiskMean(H17)_x0005__x0005__x0005__x0005__x0005__x0005__x0005__x0005__x0005__x0005__x0005__x0005__x0003__x0005__x0005__x0005_H17_x0004__x0005__x0005__x0005__x0002__x0005_=F170_x0002__x0002__x0002_Other Income, Expenses &amp; Adjustments_x0001_D17_x0001_H6_x0001_Game_x0002__x0002__x0002__x0002__x0002__x0002__x0002__x0002__x0003__x0002__x0002__x0002_J17_x000F__x0002__x0002__x0002_=@RiskMean(K17)_x0002__x0002__x0002__x0002__x0002__x0002__x0002__x0002__x0002__x0002__x0002__x0002__x0003__x0002__x0002__x0002_K17_x0004__x0002__x0002__x0002_=I170_x0002__x0002__x0002_Other Income, Expenses &amp; Adjustments_x0001_D17_x0001_K6_x0001_Game_x0002__x0002__x0002__x0002__x0002__x0002__x0002__x0002__x0003__x0002__x0002__x0002_M17_x000F__x0002__x0002__x0002_=@RiskMean(N17)_x0002__x0002__x0002__x0002__x0002__x0002__x0002__x0002__x0002__x0002__x0002__x0002__x0003__x0002__x0002__x0002_N17_x0004__x0002__x0002__x0002_=L170_x0002__x0002__x0002_Other Income, Expe_x0002__x0005_nses &amp; Adjustments_x0001_D17_x0001_N6_x0001_Game_x0002__x0002__x0002__x0002__x0002__x0002__x0002__x0002__x0003__x0002__x0002__x0002_P17_x000F__x0002__x0002__x0002_=@RiskMean(Q17)_x0002__x0002__x0002__x0002__x0002__x0002__x0002__x0002__x0002__x0002__x0002__x0002__x0003__x0002__x0002__x0002_Q17_x0004__x0002__x0002__x0002_=O170_x0002__x0002__x0002_Other Income, Expenses &amp; Adjustments_x0001_D17_x0001_Q6_x0001_Game_x0002__x0002__x0002__x0002__x0002__x0002__x0002__x0002__x0003__x0002__x0002__x0002_G19_x000F__x0002__x0002__x0002_=@RiskMean(H19)_x0002__x0002__x0002__x0002__x0002__x0002__x0002__x0002__x0002__x0002__x0002__x0002__x0003__x0002__x0002__x0002_H19_x001B__x0002__x0002__x0002_=@RiskOutput()+SUM(H11:H18)0_x0002__x0002__x0002_Total Transmission Op_x0004__x0006_erating Expense_x0001_C19_x0001_H6_x0001_Game_x0004__x0004__x0004__x0004__x0001__x0004__x0004__x0004__x0005__x0004__x0004__x0004__x0002__x0004__x0004__x0004__x000E__x0004__x0004__x0004__x0004__x0004__x0004__x0004_+_x0004__x0004__x0004_Total Transmission Operating Expense / Game_x0004__x0004__x0004__x0004__x0004__x0004__x0004__x0004__x0001__x0004_ÿÿÿÿÿÿÿÿÿÿÿÿÿÿÿÿÿÿÿÿÿÿÿÿÿÿÿÿÿÿÿÿÿÿÿÿÿÿÿÿÿÿ_x0004__x0004__x0003__x0004__x0004__x0004_J19_x000F__x0004__x0004__x0004_=@RiskMean(K19)_x0004__x0004__x0004__x0004__x0004__x0004__x0004__x0004__x0004__x0004__x0004__x0004__x0003__x0004__x0004__x0004_K19_x001B__x0004__x0004__x0004_=@RiskOutput()+SUM(K11:K18)0_x0004__x0004__x0004_Total Transmission O_x0004__x0005_perating Expense_x0001_C19_x0001_K6_x0001_Game_x0004__x0004__x0004__x0004__x0001__x0004__x0004__x0004__x0006__x0004__x0004__x0004__x0002__x0004__x0004__x0004__x000E__x0004__x0004__x0004__x0004__x0004__x0004__x0004_+_x0004__x0004__x0004_Total Transmission Operating Expense / Game_x0004__x0004__x0004__x0004__x0004__x0004__x0004__x0004__x0001__x0004_ÿÿÿÿÿÿÿÿÿÿÿÿÿÿÿÿÿÿÿÿÿÿÿÿÿÿÿÿÿÿÿÿÿÿÿÿÿÿÿÿÿÿ_x0004__x0004__x0003__x0004__x0004__x0004_M19_x000F__x0004__x0004__x0004_=@RiskMean(N19)_x0004__x0004__x0004__x0004__x0004__x0004__x0004__x0004__x0004__x0004__x0004__x0004__x0003__x0004__x0004__x0004_N19_x001B__x0004__x0004__x0004_=@RiskOutput()+SUM(N11:N18)0_x0004__x0004__x0004_Total Transmission _x0004__x0005_Operating Expense_x0001_C19_x0001_N6_x0001_Game_x0004__x0004__x0004__x0004__x0001__x0004__x0004__x0004__x0007__x0004__x0004__x0004__x0002__x0004__x0004__x0004__x000E__x0004__x0004__x0004__x0004__x0004__x0004__x0004_+_x0004__x0004__x0004_Total Transmission Operating Expense / Game_x0004__x0004__x0004__x0004__x0004__x0004__x0004__x0004__x0001__x0004_ÿÿÿÿÿÿÿÿÿÿÿÿÿÿÿÿÿÿÿÿÿÿÿÿÿÿÿÿÿÿÿÿÿÿÿÿÿÿÿÿÿÿ_x0004__x0004__x0003__x0004__x0004__x0004_P19_x000F__x0004__x0004__x0004_=@RiskMean(Q19)_x0004__x0004__x0004__x0004__x0004__x0004__x0004__x0004__x0004__x0004__x0004__x0004__x0003__x0004__x0004__x0004_Q19_x001B__x0004__x0004__x0004_=@RiskOutput()+SUM(Q11:Q18)0_x0004__x0004__x0004_Total Transmission_x0004__x0005_ Operating Expense_x0001_C19_x0001_Q6_x0001_Game_x0004__x0004__x0004__x0004__x0001__x0004__x0004__x0004__x0008__x0004__x0004__x0004__x0002__x0004__x0004__x0004__x000E__x0004__x0004__x0004__x0004__x0004__x0004__x0004_+_x0004__x0004__x0004_Total Transmission Operating Expense / Game_x0004__x0004__x0004__x0004__x0004__x0004__x0004__x0004__x0001__x0004_ÿÿÿÿÿÿÿÿÿÿÿÿÿÿÿÿÿÿÿÿÿÿÿÿÿÿÿÿÿÿÿÿÿÿÿÿÿÿÿÿÿÿ_x0004__x0004__x0003__x0004__x0004__x0004_G29_x000F__x0004__x0004__x0004_=@RiskMean(H29)_x0004__x0004__x0004__x0004__x0004__x0004__x0004__x0004__x0004__x0004__x0004__x0004__x0003__x0004__x0004__x0004_H29_x0016__x0004__x0004__x0004_=@RiskNormal(F29,1500)_x001C__x0004__x0004__x0004_Interest Expense_x0001_C29_x0001_H_x0003__x0004_6_x0001_Game_x0001__x0003__x0003__x0003__x0003__x0003__x0003__x0003__x0010__x0003__x0003__x0003__x0002__x0003__x0003__x0003__x0016__x0003__x0003__x0003__x0017__x0003__x0003__x0003_Interest Expense / Game_x0001__x0003__x0003__x0003__x0003__x0003__x0003__x0003__x0003__x0003__x0003_ýÿÿÿ_x0011__x0003__x0003__x0011__x0003__x0003__x0011__x0003__x0003__x0011__x0003__x0003__x0011__x0003__x0003__x0011__x0003__x0003__x0011__x0003__x0003__x0011__x0003__x0003__x0011__x0003__x0003__x0011__x0003__x0003__x0011__x0003__x0003__x0011__x0003__x0003__x0011__x0003__x0003__x0011__x0003__x0003__x0011__x0003__x0003__x0011__x0003__x0003__x0011__x0003__x0003__x0011__x0003__x0003__x0011__x0003__x0003__x0011__x0003__x0003__x0011__x0003__x0003__x0011__x0003__x0003__x0011__x0003__x0003__x0011__x0003__x0003__x0011__x0003__x0003__x0011__x0003__x0003__x0011__x0003__x0003__x0011__x0003__x0003__x0011__x0003__x0003__x0011__x0003__x0003_ _x0011__x0003__x0003_¡_x0011__x0003__x0003_¢_x0011__x0003__x0003_£_x0011__x0003__x0003_¤_x0011__x0003__x0003_¥_x0011__x0003__x0003_¦_x0011__x0003__x0003_§_x0011__x0003__x0003_¨_x0011__x0003__x0003_©_x0011__x0003__x0003_ª_x0011__x0003__x0003_«_x0011__x0003__x0003_¬_x0011__x0003__x0003_­_x0011__x0003__x0003_®_x0011__x0003__x0003_¯_x0011__x0003__x0003__x0001__x0002_°_x0011__x0001__x0001_±_x0011__x0001__x0001_²_x0011__x0001__x0001_³_x0011__x0001__x0001_´_x0011__x0001__x0001_µ_x0011__x0001__x0001_¶_x0011__x0001__x0001_·_x0011__x0001__x0001_¸_x0011__x0001__x0001_¹_x0011__x0001__x0001_º_x0011__x0001__x0001_»_x0011__x0001__x0001_¼_x0011__x0001__x0001_½_x0011__x0001__x0001_¾_x0011__x0001__x0001_¿_x0011__x0001__x0001_À_x0011__x0001__x0001_Á_x0011__x0001__x0001_Â_x0011__x0001__x0001_Ã_x0011__x0001__x0001_Ä_x0011__x0001__x0001_Å_x0011__x0001__x0001_Æ_x0011__x0001__x0001_Ç_x0011__x0001__x0001_È_x0011__x0001__x0001_É_x0011__x0001__x0001_Ê_x0011__x0001__x0001_Ë_x0011__x0001__x0001_Ì_x0011__x0001__x0001_Í_x0011__x0001__x0001_Î_x0011__x0001__x0001_Ï_x0011__x0001__x0001_Ð_x0011__x0001__x0001_Ñ_x0011__x0001__x0001_Ò_x0011__x0001__x0001_Ó_x0011__x0001__x0001_þ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ÿÿÿÿÿÿÿÿÿÿÿÿÿÿÿÿÿÿÿÿÿÿÿÿ_x0004__x0004__x0004__x0004__x0004__x0004__x0004__x0004__x0004__x0003__x0004__x0004__x0004_J29_x000F__x0004__x0004__x0004_=@RiskMean(K29)_x0004__x0004__x0004__x0004__x0004__x0004__x0004__x0004__x0004__x0004__x0004__x0004__x0003__x0004__x0004__x0004_K29_x0016__x0004__x0004__x0004_=@RiskNormal(I29,1700)_x001C__x0004__x0004__x0004_Interest Expense_x0001_C29_x0001_K6_x0001_Game_x0001__x0004__x0004__x0004__x0004__x0004__x0004__x0004__x0011__x0004__x0004__x0004__x0002__x0004__x0004__x0004__x0016__x0004__x0004__x0004__x0017__x0004__x0004__x0004_Interest Expense / Game_x0001__x0004__x0004__x0004__x0004__x0004__x0004__x0004__x0004__x0004__x0004__x0004__x0004__x0004__x0004__x0004__x0004__x0004__x0004__x0004__x0003__x0004__x0005__x0004__x0004__x0004_M29_x000F__x0004__x0004__x0004_=@RiskMean(N29)_x0004__x0004__x0004__x0004__x0004__x0004__x0004__x0004__x0004__x0004__x0004__x0004__x0003__x0004__x0004__x0004_N29_x0016__x0004__x0004__x0004_=@RiskNormal(L29,5000)_x001C__x0004__x0004__x0004_Interest Expense_x0001_C29_x0001_N6_x0001_Game_x0001__x0004__x0004__x0004__x0004__x0004__x0004__x0004__x0012__x0004__x0004__x0004__x0002__x0004__x0004__x0004__x0016__x0004__x0004__x0004__x0017__x0004__x0004__x0004_Interest Expense / Game_x0001__x0004__x0004__x0004__x0004__x0004__x0004__x0004__x0004__x0004__x0004__x0004__x0004__x0004__x0004__x0004__x0004__x0004__x0004__x0004__x0003__x0004__x0004__x0004_P29_x000F__x0004__x0004__x0004_=@RiskMean(Q29)_x0004__x0004__x0004__x0004__x0004__x0004__x0004__x0004__x0004__x0004__x0004__x0004__x0003__x0004__x0004__x0004_Q29_x0016__x0004__x0004__x0004_=@RiskNormal(O29,5000)_x001C__x0004__x0004__x0004_Interest_x0004__x0005_ Expense_x0001_C29_x0001_Q6_x0001_Game_x0001__x0004__x0004__x0004__x0004__x0004__x0004__x0004__x0013__x0004__x0004__x0004__x0002__x0004__x0004__x0004__x0016__x0004__x0004__x0004__x0017__x0004__x0004__x0004_Interest Expense / Game_x0001__x0004__x0004__x0004__x0004__x0004__x0004__x0004__x0004__x0004__x0004__x0004__x0004__x0004__x0004__x0004__x0004__x0004__x0004__x0004__x0003__x0004__x0004__x0004_G30_x000F__x0004__x0004__x0004_=@RiskMean(H30)_x0004__x0004__x0004__x0004__x0004__x0004__x0004__x0004__x0004__x0004__x0004__x0004__x0003__x0004__x0004__x0004_H30_x0014__x0004__x0004__x0004_=@RiskUniform(F30,0)_x001D__x0004__x0004__x0004_Interest Earnings_x0001_C30_x0001_H6_x0001_Game_x0001__x0004__x0004__x0004__x0004__x0004__x0004__x0004__x0014__x0004__x0004__x0004__x0002__x0004__x0004__x0004__x0014__x0004__x0004__x0004__x0018__x0004__x0004__x0004_Interest Earnings / Game_x0001__x0004__x0004__x0004__x0004__x0004__x0004__x0004__x0004__x0004__x0004__x0004__x0004__x0004__x0004__x0004__x0005__x0004__x0004__x0004__x0004__x0004__x0003__x0004__x0004__x0004_J30_x000F__x0004__x0004__x0004_=@RiskMean(K30)_x0004__x0004__x0004__x0004__x0004__x0004__x0004__x0004__x0004__x0004__x0004__x0004__x0003__x0004__x0004__x0004_K30_x0014__x0004__x0004__x0004_=@RiskUniform(I30,0)_x001D__x0004__x0004__x0004_Interest Earnings_x0001_C30_x0001_K6_x0001_Game_x0001__x0004__x0004__x0004__x0004__x0004__x0004__x0004__x0015__x0004__x0004__x0004__x0002__x0004__x0004__x0004__x0014__x0004__x0004__x0004__x0018__x0004__x0004__x0004_Interest Earnings / Game_x0001__x0004__x0004__x0004__x0004__x0004__x0004__x0004__x0004__x0004__x0004__x0004__x0004__x0004__x0004__x0004__x0004__x0004__x0004__x0004__x0003__x0004__x0004__x0004_M30_x000F__x0004__x0004__x0004_=@RiskMean(N30)_x0004__x0004__x0004__x0004__x0004__x0004__x0004__x0004__x0004__x0004__x0004__x0004__x0003__x0004__x0004__x0004_N30_x0014__x0004__x0004__x0004_=@RiskUniform(L30,0)_x001D__x0004__x0004__x0004_Inte_x0004__x0005_rest Earnings_x0001_C30_x0001_N6_x0001_Game_x0001__x0004__x0004__x0004__x0004__x0004__x0004__x0004__x0016__x0004__x0004__x0004__x0002__x0004__x0004__x0004__x0014__x0004__x0004__x0004__x0018__x0004__x0004__x0004_Interest Earnings / Game_x0001__x0004__x0004__x0004__x0004__x0004__x0004__x0004__x0004__x0004__x0004__x0004__x0004__x0004__x0004__x0004__x0004__x0004__x0004__x0004__x0003__x0004__x0004__x0004_P30_x000F__x0004__x0004__x0004_=@RiskMean(Q30)_x0004__x0004__x0004__x0004__x0004__x0004__x0004__x0004__x0004__x0004__x0004__x0004__x0003__x0004__x0004__x0004_Q30_x0014__x0004__x0004__x0004_=@RiskUniform(O30,0)_x001D__x0004__x0004__x0004_Interest Earnings_x0001_C30_x0001_Q6_x0001_Game_x0001__x0004__x0004__x0004__x0004__x0004__x0004__x0004__x0017__x0004__x0004__x0004__x0002__x0004__x0004__x0004__x0014__x0004__x0004__x0004__x0018__x0004__x0004__x0004_Interest Earnings / Game_x0001__x0004__x0004__x0004__x0004__x0004__x0004__x0004__x0004__x0004__x0005__x0004__x0004__x0004__x0004__x0004__x0004__x0004__x0004__x0004__x0004__x0004__x0003__x0004__x0004__x0004_H35,_x0004__x0004__x0004_=@RiskOutput(,"Net Revenue Delta",1)+F34-H34_x001D__x0004__x0004__x0004_Net Revenue Delta_x0001_D35_x0001_H6_x0001_Game_x0004__x0004__x0004__x0004__x0001__x0004__x0004__x0004__x0004__x0004__x0004__x0004__x0002__x0004__x0004__x0004_$_x0004__x0004__x0004__x0001__x0004__x0004__x0004__x0018__x0004__x0004__x0004_Net Revenue Delta / Game_x0011__x0004__x0004__x0004_Net Revenue Delta_x0001__x0004__x0004__x0004__x0001__x0004_ÿÿÿÿÿÿÿÿÿÿÿÿÿÿÿÿÿÿÿÿÿÿÿÿÿÿÿÿÿÿÿÿÿÿÿÿÿÿÿÿÿÿ_x0004__x0004__x0003__x0004__x0004__x0004_K35,_x0004__x0004__x0004_=@RiskOutput(,"Net _x0004__x0005_Revenue Delta",1)+I34-K34_x001D__x0004__x0004__x0004_Net Revenue Delta_x0001_D35_x0001_K6_x0001_Game_x0004__x0004__x0004__x0004__x0001__x0004__x0004__x0004__x0001__x0004__x0004__x0004__x0002__x0004__x0004__x0004_$_x0004__x0004__x0004__x0001__x0004__x0004__x0004__x0018__x0004__x0004__x0004_Net Revenue Delta / Game_x0011__x0004__x0004__x0004_Net Revenue Delta_x0001__x0004__x0004__x0004__x0001__x0004_ÿÿÿÿÿÿÿÿÿÿÿÿÿÿÿÿÿÿÿÿÿÿÿÿÿÿÿÿÿÿÿÿÿÿÿÿÿÿÿÿÿÿ_x0004__x0004__x0003__x0004__x0004__x0004_N35,_x0004__x0004__x0004_=@RiskOutput(,"Net Revenue Delta",1)+L34-N34_x001D__x0004__x0004__x0004_Net Revenue _x0004__x0005_Delta_x0001_D35_x0001_N6_x0001_Game_x0004__x0004__x0004__x0004__x0001__x0004__x0004__x0004__x0002__x0004__x0004__x0004__x0002__x0004__x0004__x0004_$_x0004__x0004__x0004__x0001__x0004__x0004__x0004__x0018__x0004__x0004__x0004_Net Revenue Delta / Game_x0011__x0004__x0004__x0004_Net Revenue Delta_x0001__x0004__x0004__x0004__x0001__x0004_ÿÿÿÿÿÿÿÿÿÿÿÿÿÿÿÿÿÿÿÿÿÿÿÿÿÿÿÿÿÿÿÿÿÿÿÿÿÿÿÿÿÿ_x0004__x0004__x0003__x0004__x0004__x0004_Q35,_x0004__x0004__x0004_=@RiskOutput(,"Net Revenue Delta",1)+O34-Q34_x001D__x0004__x0004__x0004_Net Revenue Delta_x0001_D35_x0001_Q6_x0001_Game_x0004__x0004__x0004__x0004__x0001__x0004__x0004__x0004__x0003__x0004__x0004__x0004__x0002__x0004__x0004__x0004_$_x0004__x0004__x0004__x0001__x0004__x0004__x0004__x0002__x0005__x0018__x0002__x0002__x0002_Net Revenue Delta / Game_x0011__x0002__x0002__x0002_Net Revenue Delta_x0001__x0002__x0002__x0002__x0001__x0002_ÿÿÿÿÿÿÿÿÿÿÿÿÿÿÿÿÿÿÿÿÿÿÿÿÿÿÿÿÿÿÿÿÿÿÿÿÿÿÿÿÿÿ_x0002__x0002__x0005__x0002__x0002__x0002_NR_to_Cash_x0004__x0002__x0002__x0002__x0003__x0002__x0002__x0002_C131_x0002__x0002__x0002_=IFERROR(@RiskOutput("Adj CF 19")+SUM(C9:C11),C9)_x0002__x0002__x0002__x0002__x0002__x0002__x0002__x0002__x0001__x0002__x0002__x0002_	_x0002__x0002__x0002__x0005__x0002__x0002__x0002_!_x0002__x0002__x0002__x0002__x0002__x0002__x0002_	_x0002__x0002__x0002_Adj CF 19_x0002__x0002__x0002__x0002__x0002__x0002__x0002__x0002__x0002__x0002_ÿÿÿÿÿÿÿÿÿÿÿÿÿÿÿÿÿÿÿÿÿÿÿÿ_x0002__x0004_ÿÿÿÿÿÿÿÿÿÿÿÿÿÿÿÿÿÿ_x0002__x0002__x0003__x0002__x0002__x0002_D131_x0002__x0002__x0002_=IFERROR(@RiskOutput("Adj CF 19")+SUM(D9:D11),D9)_x0002__x0002__x0002__x0002__x0002__x0002__x0002__x0002__x0001__x0002__x0002__x0002__x0004__x0002__x0002__x0002__x0004__x0002__x0002__x0002_!_x0002__x0002__x0002__x0002__x0002__x0002__x0002_	_x0002__x0002__x0002_Adj CF 19_x0002__x0002__x0002__x0002__x0002__x0002__x0002__x0002__x0002__x0002_ÿÿÿÿÿÿÿÿÿÿÿÿÿÿÿÿÿÿÿÿÿÿÿÿÿÿÿÿÿÿÿÿÿÿÿÿÿÿÿÿÿÿ_x0002__x0002__x0003__x0002__x0002__x0002_E131_x0002__x0002__x0002_=IFERROR(@RiskOutput("Adj CF 19")+SUM(E9:E11),E9)_x0002__x0002__x0002__x0002__x0002__x0002__x0002__x0002__x0001__x0002__x0002__x0002__x000B__x0002__x0002__x0002__x0004__x0005__x0007__x0005__x0005__x0005_!_x0005__x0005__x0005__x0005__x0005__x0005__x0005_	_x0005__x0005__x0005_Adj CF 19_x0005__x0005__x0005__x0005__x0005__x0005__x0005__x0005__x0005__x0005_ÿÿÿÿÿÿÿÿÿÿÿÿÿÿÿÿÿÿÿÿÿÿÿÿÿÿÿÿÿÿÿÿÿÿÿÿÿÿÿÿÿÿ_x0005__x0005__x0003__x0005__x0005__x0005_F131_x0005__x0005__x0005_=IFERROR(@RiskOutput("Adj CF 19")+SUM(F9:F11),F9)_x0005__x0005__x0005__x0005__x0005__x0005__x0005__x0005__x0001__x0005__x0005__x0005__x000C__x0005__x0005__x0005__x0007__x0005__x0005__x0005_!_x0005__x0005__x0005__x0005__x0005__x0005__x0005_	_x0005__x0005__x0005_Adj CF 19_x0005__x0005__x0005__x0005__x0005__x0005__x0005__x0005__x0005__x0005_ÿÿÿÿÿÿÿÿÿÿÿÿÿÿÿÿÿÿÿÿÿÿÿÿÿÿÿÿÿÿÿÿÿÿÿÿÿÿÿÿÿÿ_x0005__x0005__x0006__x0005__x0005__x0005_output_x0004__x0005__x0005__x0005__x0002__x0005__x0005__x0005_G_x0001__x0003_2_x001F__x0001__x0001__x0001_=RiskData('Risk Summary'!H35,1)_x0001__x0001__x0001__x0001__x0001__x0001__x0001__x0001__x0001__x0001__x0001__x0001__x0002__x0001__x0001__x0001_H2_x001F__x0001__x0001__x0001_=RiskData('Risk Summary'!K35,1)_x0001__x0001__x0001__x0001__x0001__x0001__x0001__x0001__x0001__x0001__x0001__x0001__x0002__x0001__x0001__x0001_I2_x001F__x0001__x0001__x0001_=RiskData('Risk Summary'!N35,1)_x0001__x0001__x0001__x0001__x0001__x0001__x0001__x0001__x0001__x0001__x0001__x0001__x0002__x0001__x0001__x0001_J2_x001F__x0001__x0001__x0001_=RiskData('Risk Summary'!Q35,1)_x0001__x0001__x0001__x0001__x0001__x0001__x0001__x0001__x0001__x0001__x0001__x0001__x000B__x0001__x0001__x0001_Study TableP_x0001__x0001__x0001__x0002__x0001__x0001__x0001_F4_x001D__x0001__x0001__x0001_=@RiskPercentile_x0003__x0004_($L4,5%)/1000_x0003__x0003__x0003__x0003__x0003__x0003__x0003__x0003__x0003__x0003__x0003__x0003__x0002__x0003__x0003__x0003_G4_x0014__x0003__x0003__x0003_=@RiskMean($L4)/1000_x0003__x0003__x0003__x0003__x0003__x0003__x0003__x0003__x0003__x0003__x0003__x0003__x0002__x0003__x0003__x0003_H4_x001E__x0003__x0003__x0003_=@RiskPercentile($L4,95%)/1000_x0003__x0003__x0003__x0003__x0003__x0003__x0003__x0003__x0003__x0003__x0003__x0003__x0002__x0003__x0003__x0003_L4_x0014__x0003__x0003__x0003_='Risk Summary'!H$11_x000F__x0003__x0003__x0003_2025_x0001_D4_x0001_L3_x0001_Risk_x0003__x0003__x0003__x0003__x0003__x0003__x0003__x0003__x0002__x0003__x0003__x0003_F5_x001D__x0003__x0003__x0003_=@RiskPercentile($L5,5%)/1000_x0003__x0003__x0003__x0003__x0003__x0003__x0003__x0003__x0003__x0003__x0003__x0003__x0002__x0003__x0003__x0003_G5_x0014__x0003__x0003__x0003_=@RiskMean($L5)_x0003__x0004_/1000_x0003__x0003__x0003__x0003__x0003__x0003__x0003__x0003__x0003__x0003__x0003__x0003__x0002__x0003__x0003__x0003_H5_x001E__x0003__x0003__x0003_=@RiskPercentile($L5,95%)/1000_x0003__x0003__x0003__x0003__x0003__x0003__x0003__x0003__x0003__x0003__x0003__x0003__x0002__x0003__x0003__x0003_L5_x0014__x0003__x0003__x0003_='Risk Summary'!K$11_x000F__x0003__x0003__x0003_2026_x0001_D5_x0001_L3_x0001_Risk_x0003__x0003__x0003__x0003__x0003__x0003__x0003__x0003__x0002__x0003__x0003__x0003_F6_x001D__x0003__x0003__x0003_=@RiskPercentile($L6,5%)/1000_x0003__x0003__x0003__x0003__x0003__x0003__x0003__x0003__x0003__x0003__x0003__x0003__x0002__x0003__x0003__x0003_G6_x0014__x0003__x0003__x0003_=@RiskMean($L6)/1000_x0003__x0003__x0003__x0003__x0003__x0003__x0003__x0003__x0003__x0003__x0003__x0003__x0002__x0003__x0003__x0003_H6_x001E__x0003__x0003__x0003_=@RiskPercentile($L6,95_x0003__x0004_%)/1000_x0003__x0003__x0003__x0003__x0003__x0003__x0003__x0003__x0003__x0003__x0003__x0003__x0002__x0003__x0003__x0003_L6_x0014__x0003__x0003__x0003_='Risk Summary'!N$11_x000F__x0003__x0003__x0003_2027_x0001_D6_x0001_L3_x0001_Risk_x0003__x0003__x0003__x0003__x0003__x0003__x0003__x0003__x0002__x0003__x0003__x0003_F7_x001D__x0003__x0003__x0003_=@RiskPercentile($L7,5%)/1000_x0003__x0003__x0003__x0003__x0003__x0003__x0003__x0003__x0003__x0003__x0003__x0003__x0002__x0003__x0003__x0003_G7_x0014__x0003__x0003__x0003_=@RiskMean($L7)/1000_x0003__x0003__x0003__x0003__x0003__x0003__x0003__x0003__x0003__x0003__x0003__x0003__x0002__x0003__x0003__x0003_H7_x001E__x0003__x0003__x0003_=@RiskPercentile($L7,95%)/1000_x0003__x0003__x0003__x0003__x0003__x0003__x0003__x0003__x0003__x0003__x0003__x0003__x0002__x0003__x0003__x0003_L7_x0014__x0003__x0003__x0003_='Risk Summary'!Q$11_x000F__x0003__x0004__x0003__x0003__x0003_2028_x0001_D7_x0001_L3_x0001_Risk_x0003__x0003__x0003__x0003__x0003__x0003__x0003__x0003__x0002__x0003__x0003__x0003_F8_x001D__x0003__x0003__x0003_=@RiskPercentile($L8,5%)/1000_x0003__x0003__x0003__x0003__x0003__x0003__x0003__x0003__x0003__x0003__x0003__x0003__x0002__x0003__x0003__x0003_G8_x0014__x0003__x0003__x0003_=@RiskMean($L8)/1000_x0003__x0003__x0003__x0003__x0003__x0003__x0003__x0003__x0003__x0003__x0003__x0003__x0002__x0003__x0003__x0003_H8_x001E__x0003__x0003__x0003_=@RiskPercentile($L8,95%)/1000_x0003__x0003__x0003__x0003__x0003__x0003__x0003__x0003__x0003__x0003__x0003__x0003__x0002__x0003__x0003__x0003_L8_x0014__x0003__x0003__x0003_='Risk Summary'!H$12_x000F__x0003__x0003__x0003_2025_x0001_D8_x0001_L3_x0001_Risk_x0003__x0003__x0003__x0003__x0003__x0003__x0003__x0003__x0002__x0003__x0003__x0003_F9_x001D__x0003__x0003__x0003_=@RiskPercenti_x0004__x0005_le($L9,5%)/1000_x0004__x0004__x0004__x0004__x0004__x0004__x0004__x0004__x0004__x0004__x0004__x0004__x0002__x0004__x0004__x0004_G9_x0014__x0004__x0004__x0004_=@RiskMean($L9)/1000_x0004__x0004__x0004__x0004__x0004__x0004__x0004__x0004__x0004__x0004__x0004__x0004__x0002__x0004__x0004__x0004_H9_x001E__x0004__x0004__x0004_=@RiskPercentile($L9,95%)/1000_x0004__x0004__x0004__x0004__x0004__x0004__x0004__x0004__x0004__x0004__x0004__x0004__x0002__x0004__x0004__x0004_L9_x0014__x0004__x0004__x0004_='Risk Summary'!K$12_x000F__x0004__x0004__x0004_2026_x0001_D9_x0001_L3_x0001_Risk_x0004__x0004__x0004__x0004__x0004__x0004__x0004__x0004__x0003__x0004__x0004__x0004_F10_x001E__x0004__x0004__x0004_=@RiskPercentile($L10,5%)/1000_x0004__x0004__x0004__x0004__x0004__x0004__x0004__x0004__x0004__x0004__x0004__x0004__x0003__x0004__x0004__x0004_G10_x0015__x0004__x0004__x0004_=@RiskMean_x0002__x0004_($L10)/1000_x0002__x0002__x0002__x0002__x0002__x0002__x0002__x0002__x0002__x0002__x0002__x0002__x0003__x0002__x0002__x0002_H10_x001F__x0002__x0002__x0002_=@RiskPercentile($L10,95%)/1000_x0002__x0002__x0002__x0002__x0002__x0002__x0002__x0002__x0002__x0002__x0002__x0002__x0003__x0002__x0002__x0002_L10_x0014__x0002__x0002__x0002_='Risk Summary'!N$12_x0010__x0002__x0002__x0002_2027_x0001_D10_x0001_L3_x0001_Risk_x0002__x0002__x0002__x0002__x0002__x0002__x0002__x0002__x0003__x0002__x0002__x0002_F11_x001E__x0002__x0002__x0002_=@RiskPercentile($L11,5%)/1000_x0002__x0002__x0002__x0002__x0002__x0002__x0002__x0002__x0002__x0002__x0002__x0002__x0003__x0002__x0002__x0002_G11_x0015__x0002__x0002__x0002_=@RiskMean($L11)/1000_x0002__x0002__x0002__x0002__x0002__x0002__x0002__x0002__x0002__x0002__x0002__x0002__x0003__x0002__x0002__x0002_H11_x001F__x0002__x0002__x0002_=@RiskPe_x0002__x0004_rcentile($L11,95%)/1000_x0002__x0002__x0002__x0002__x0002__x0002__x0002__x0002__x0002__x0002__x0002__x0002__x0003__x0002__x0002__x0002_L11_x0014__x0002__x0002__x0002_='Risk Summary'!Q$12_x0010__x0002__x0002__x0002_2028_x0001_D11_x0001_L3_x0001_Risk_x0002__x0002__x0002__x0002__x0002__x0002__x0002__x0002__x0003__x0002__x0002__x0002_F12_x001E__x0002__x0002__x0002_=@RiskPercentile($L12,5%)/1000_x0002__x0002__x0002__x0002__x0002__x0002__x0002__x0002__x0002__x0002__x0002__x0002__x0003__x0002__x0002__x0002_G12_x0015__x0002__x0002__x0002_=@RiskMean($L12)/1000_x0002__x0002__x0002__x0002__x0002__x0002__x0002__x0002__x0002__x0002__x0002__x0002__x0003__x0002__x0002__x0002_H12_x001F__x0002__x0002__x0002_=@RiskPercentile($L12,95%)/1000_x0002__x0002__x0002__x0002__x0002__x0002__x0002__x0002__x0002__x0002__x0002__x0002__x0003__x0002__x0002__x0002_L12_x0002__x0004__x0014__x0002__x0002__x0002_='Risk Summary'!H$16_x0010__x0002__x0002__x0002_2025_x0001_D12_x0001_L3_x0001_Risk_x0002__x0002__x0002__x0002__x0002__x0002__x0002__x0002__x0003__x0002__x0002__x0002_F13_x001E__x0002__x0002__x0002_=@RiskPercentile($L13,5%)/1000_x0002__x0002__x0002__x0002__x0002__x0002__x0002__x0002__x0002__x0002__x0002__x0002__x0003__x0002__x0002__x0002_G13_x0015__x0002__x0002__x0002_=@RiskMean($L13)/1000_x0002__x0002__x0002__x0002__x0002__x0002__x0002__x0002__x0002__x0002__x0002__x0002__x0003__x0002__x0002__x0002_H13_x001F__x0002__x0002__x0002_=@RiskPercentile($L13,95%)/1000_x0002__x0002__x0002__x0002__x0002__x0002__x0002__x0002__x0002__x0002__x0002__x0002__x0003__x0002__x0002__x0002_L13_x0014__x0002__x0002__x0002_='Risk Summary'!K$16_x0010__x0002__x0002__x0002_2026_x0001_D13_x0001_L3_x0001_Ri_x0002__x0004_sk_x0002__x0002__x0002__x0002__x0002__x0002__x0002__x0002__x0003__x0002__x0002__x0002_F14_x001E__x0002__x0002__x0002_=@RiskPercentile($L14,5%)/1000_x0002__x0002__x0002__x0002__x0002__x0002__x0002__x0002__x0002__x0002__x0002__x0002__x0003__x0002__x0002__x0002_G14_x0015__x0002__x0002__x0002_=@RiskMean($L14)/1000_x0002__x0002__x0002__x0002__x0002__x0002__x0002__x0002__x0002__x0002__x0002__x0002__x0003__x0002__x0002__x0002_H14_x001F__x0002__x0002__x0002_=@RiskPercentile($L14,95%)/1000_x0002__x0002__x0002__x0002__x0002__x0002__x0002__x0002__x0002__x0002__x0002__x0002__x0003__x0002__x0002__x0002_L14_x0014__x0002__x0002__x0002_='Risk Summary'!N$16_x0010__x0002__x0002__x0002_2027_x0001_D14_x0001_L3_x0001_Risk_x0002__x0002__x0002__x0002__x0002__x0002__x0002__x0002__x0003__x0002__x0002__x0002_F15_x001E__x0002__x0002__x0002_=@RiskPercentile($L15_x0002__x0004_,5%)/1000_x0002__x0002__x0002__x0002__x0002__x0002__x0002__x0002__x0002__x0002__x0002__x0002__x0003__x0002__x0002__x0002_G15_x0015__x0002__x0002__x0002_=@RiskMean($L15)/1000_x0002__x0002__x0002__x0002__x0002__x0002__x0002__x0002__x0002__x0002__x0002__x0002__x0003__x0002__x0002__x0002_H15_x001F__x0002__x0002__x0002_=@RiskPercentile($L15,95%)/1000_x0002__x0002__x0002__x0002__x0002__x0002__x0002__x0002__x0002__x0002__x0002__x0002__x0003__x0002__x0002__x0002_L15_x0014__x0002__x0002__x0002_='Risk Summary'!Q$16_x0010__x0002__x0002__x0002_2028_x0001_D15_x0001_L3_x0001_Risk_x0002__x0002__x0002__x0002__x0002__x0002__x0002__x0002__x0003__x0002__x0002__x0002_F16_x001E__x0002__x0002__x0002_=@RiskPercentile($L16,5%)/1000_x0002__x0002__x0002__x0002__x0002__x0002__x0002__x0002__x0002__x0002__x0002__x0002__x0003__x0002__x0002__x0002_G16_x0015__x0002__x0002__x0002_=@RiskMean_x0002__x0004_($L16)/1000_x0002__x0002__x0002__x0002__x0002__x0002__x0002__x0002__x0002__x0002__x0002__x0002__x0003__x0002__x0002__x0002_H16_x001F__x0002__x0002__x0002_=@RiskPercentile($L16,95%)/1000_x0002__x0002__x0002__x0002__x0002__x0002__x0002__x0002__x0002__x0002__x0002__x0002__x0003__x0002__x0002__x0002_L16(_x0002__x0002__x0002_='Risk Summary'!H$11+'Risk Summary'!H$30_x0010__x0002__x0002__x0002_2025_x0001_D16_x0001_L3_x0001_Risk_x0002__x0002__x0002__x0002__x0002__x0002__x0002__x0002__x0003__x0002__x0002__x0002_F17_x001E__x0002__x0002__x0002_=@RiskPercentile($L17,5%)/1000_x0002__x0002__x0002__x0002__x0002__x0002__x0002__x0002__x0002__x0002__x0002__x0002__x0003__x0002__x0002__x0002_G17_x0015__x0002__x0002__x0002_=@RiskMean($L17)/1000_x0002__x0002__x0002__x0002__x0002__x0002__x0002__x0002__x0002__x0002__x0002__x0002__x0004__x0002__x0003__x0002__x0002__x0002_H17_x001F__x0002__x0002__x0002_=@RiskPercentile($L17,95%)/1000_x0002__x0002__x0002__x0002__x0002__x0002__x0002__x0002__x0002__x0002__x0002__x0002__x0003__x0002__x0002__x0002_L17(_x0002__x0002__x0002_='Risk Summary'!K$11+'Risk Summary'!K$30_x0010__x0002__x0002__x0002_2026_x0001_D17_x0001_L3_x0001_Risk_x0002__x0002__x0002__x0002__x0002__x0002__x0002__x0002__x0003__x0002__x0002__x0002_F18_x001E__x0002__x0002__x0002_=@RiskPercentile($L18,5%)/1000_x0002__x0002__x0002__x0002__x0002__x0002__x0002__x0002__x0002__x0002__x0002__x0002__x0003__x0002__x0002__x0002_G18_x0015__x0002__x0002__x0002_=@RiskMean($L18)/1000_x0002__x0002__x0002__x0002__x0002__x0002__x0002__x0002__x0002__x0002__x0002__x0002__x0003__x0002__x0002__x0002_H18_x001F__x0002__x0002__x0002_=@RiskPerc_x0002__x0004_entile($L18,95%)/1000_x0002__x0002__x0002__x0002__x0002__x0002__x0002__x0002__x0002__x0002__x0002__x0002__x0003__x0002__x0002__x0002_L18(_x0002__x0002__x0002_='Risk Summary'!N$11+'Risk Summary'!N$30_x0010__x0002__x0002__x0002_2027_x0001_D18_x0001_L3_x0001_Risk_x0002__x0002__x0002__x0002__x0002__x0002__x0002__x0002__x0003__x0002__x0002__x0002_F19_x001E__x0002__x0002__x0002_=@RiskPercentile($L19,5%)/1000_x0002__x0002__x0002__x0002__x0002__x0002__x0002__x0002__x0002__x0002__x0002__x0002__x0003__x0002__x0002__x0002_G19_x0015__x0002__x0002__x0002_=@RiskMean($L19)/1000_x0002__x0002__x0002__x0002__x0002__x0002__x0002__x0002__x0002__x0002__x0002__x0002__x0003__x0002__x0002__x0002_H19_x001F__x0002__x0002__x0002_=@RiskPercentile($L19,95%)/1000_x0002__x0002__x0004__x0002__x0002__x0002__x0002__x0002__x0002__x0002__x0002__x0002__x0002__x0002__x0003__x0002__x0002__x0002_L19(_x0002__x0002__x0002_='Risk Summary'!Q$11+'Risk Summary'!Q$30_x0010__x0002__x0002__x0002_2028_x0001_D19_x0001_L3_x0001_Risk_x0002__x0002__x0002__x0002__x0002__x0002__x0002__x0002__x0003__x0002__x0002__x0002_F20_x001E__x0002__x0002__x0002_=@RiskPercentile($L20,5%)/1000_x0002__x0002__x0002__x0002__x0002__x0002__x0002__x0002__x0002__x0002__x0002__x0002__x0003__x0002__x0002__x0002_G20_x0015__x0002__x0002__x0002_=@RiskMean($L20)/1000_x0002__x0002__x0002__x0002__x0002__x0002__x0002__x0002__x0002__x0002__x0002__x0002__x0003__x0002__x0002__x0002_H20_x001F__x0002__x0002__x0002_=@RiskPercentile($L20,95%)/1000_x0002__x0002__x0002__x0002__x0002__x0002__x0002__x0002__x0002__x0002__x0002__x0002__x0003__x0002__x0002__x0002_L20_x0014__x0002__x0002__x0002__x0002__x0004_='Risk Summary'!H$13_x0010__x0002__x0002__x0002_2025_x0001_D20_x0001_L3_x0001_Risk_x0002__x0002__x0002__x0002__x0002__x0002__x0002__x0002__x0003__x0002__x0002__x0002_F21_x001E__x0002__x0002__x0002_=@RiskPercentile($L21,5%)/1000_x0002__x0002__x0002__x0002__x0002__x0002__x0002__x0002__x0002__x0002__x0002__x0002__x0003__x0002__x0002__x0002_G21_x0015__x0002__x0002__x0002_=@RiskMean($L21)/1000_x0002__x0002__x0002__x0002__x0002__x0002__x0002__x0002__x0002__x0002__x0002__x0002__x0003__x0002__x0002__x0002_H21_x001F__x0002__x0002__x0002_=@RiskPercentile($L21,95%)/1000_x0002__x0002__x0002__x0002__x0002__x0002__x0002__x0002__x0002__x0002__x0002__x0002__x0003__x0002__x0002__x0002_L21_x0014__x0002__x0002__x0002_='Risk Summary'!K$13_x0010__x0002__x0002__x0002_2026_x0001_D21_x0001_L3_x0001_Risk_x0002__x0002__x0002__x0004__x0002__x0002__x0002__x0002__x0002__x0002__x0003__x0002__x0002__x0002_F22_x001E__x0002__x0002__x0002_=@RiskPercentile($L22,5%)/1000_x0002__x0002__x0002__x0002__x0002__x0002__x0002__x0002__x0002__x0002__x0002__x0002__x0003__x0002__x0002__x0002_G22_x0015__x0002__x0002__x0002_=@RiskMean($L22)/1000_x0002__x0002__x0002__x0002__x0002__x0002__x0002__x0002__x0002__x0002__x0002__x0002__x0003__x0002__x0002__x0002_H22_x001F__x0002__x0002__x0002_=@RiskPercentile($L22,95%)/1000_x0002__x0002__x0002__x0002__x0002__x0002__x0002__x0002__x0002__x0002__x0002__x0002__x0003__x0002__x0002__x0002_L22_x0014__x0002__x0002__x0002_='Risk Summary'!N$13_x0010__x0002__x0002__x0002_2027_x0001_D22_x0001_L3_x0001_Risk_x0002__x0002__x0002__x0002__x0002__x0002__x0002__x0002__x0003__x0002__x0002__x0002_F23_x001E__x0002__x0002__x0002_=@RiskPercentile($L23,5%)_x0002__x0004_/1000_x0002__x0002__x0002__x0002__x0002__x0002__x0002__x0002__x0002__x0002__x0002__x0002__x0003__x0002__x0002__x0002_G23_x0015__x0002__x0002__x0002_=@RiskMean($L23)/1000_x0002__x0002__x0002__x0002__x0002__x0002__x0002__x0002__x0002__x0002__x0002__x0002__x0003__x0002__x0002__x0002_H23_x001F__x0002__x0002__x0002_=@RiskPercentile($L23,95%)/1000_x0002__x0002__x0002__x0002__x0002__x0002__x0002__x0002__x0002__x0002__x0002__x0002__x0003__x0002__x0002__x0002_L23_x0014__x0002__x0002__x0002_='Risk Summary'!Q$13_x0010__x0002__x0002__x0002_2028_x0001_D23_x0001_L3_x0001_Risk_x0002__x0002__x0002__x0002__x0002__x0002__x0002__x0002_D_x0002__x0002__x0002_&amp;_x0002__x0002__x0002_'[T-NORM_BP26_IP.xlsx]Risk Summary'!H8&amp;_x0002__x0002__x0002_'[T-NORM_BP26_IP.xlsx]Risk S_x0001__x0002_ummary'!K8&amp;_x0001__x0001__x0001_'[T-NORM_BP26_IP.xlsx]Risk Summary'!N8&amp;_x0001__x0001__x0001_'[T-NORM_BP26_IP.xlsx]Risk Summary'!Q8'_x0001__x0001__x0001_'[T-NORM_BP26_IP.xlsx]Risk Summary'!H11'_x0001__x0001__x0001_'[T-NORM_BP26_IP.xlsx]Risk Summary'!K11'_x0001__x0001__x0001_'[T-NORM_BP26_IP.xlsx]Risk Summary'!N11'_x0001__x0001__x0001_'[T-NORM_BP26_IP.xlsx]Ris_x0001__x0002_k Summary'!Q11'_x0001__x0001__x0001_'[T-NORM_BP26_IP.xlsx]Risk Summary'!H12'_x0001__x0001__x0001_'[T-NORM_BP26_IP.xlsx]Risk Summary'!K12'_x0001__x0001__x0001_'[T-NORM_BP26_IP.xlsx]Risk Summary'!N12'_x0001__x0001__x0001_'[T-NORM_BP26_IP.xlsx]Risk Summary'!Q12'_x0001__x0001__x0001_'[T-NORM_BP26_IP.xlsx]Risk Summary'!H13'_x0001__x0001__x0001_'[T-NORM_BP26_IP.xl_x0001__x0002_sx]Risk Summary'!K13'_x0001__x0001__x0001_'[T-NORM_BP26_IP.xlsx]Risk Summary'!N13'_x0001__x0001__x0001_'[T-NORM_BP26_IP.xlsx]Risk Summary'!Q13'_x0001__x0001__x0001_'[T-NORM_BP26_IP.xlsx]Risk Summary'!H14'_x0001__x0001__x0001_'[T-NORM_BP26_IP.xlsx]Risk Summary'!K14'_x0001__x0001__x0001_'[T-NORM_BP26_IP.xlsx]Risk Summary'!N14'_x0001__x0001__x0001_'[T-NORM_BP26_x0001__x0002__IP.xlsx]Risk Summary'!Q14'_x0001__x0001__x0001_'[T-NORM_BP26_IP.xlsx]Risk Summary'!H15'_x0001__x0001__x0001_'[T-NORM_BP26_IP.xlsx]Risk Summary'!K15'_x0001__x0001__x0001_'[T-NORM_BP26_IP.xlsx]Risk Summary'!N15'_x0001__x0001__x0001_'[T-NORM_BP26_IP.xlsx]Risk Summary'!Q15'_x0001__x0001__x0001_'[T-NORM_BP26_IP.xlsx]Risk Summary'!H16'_x0001__x0001__x0001_'[T-NOR_x0001__x0002_M_BP26_IP.xlsx]Risk Summary'!K16'_x0001__x0001__x0001_'[T-NORM_BP26_IP.xlsx]Risk Summary'!N16'_x0001__x0001__x0001_'[T-NORM_BP26_IP.xlsx]Risk Summary'!Q16'_x0001__x0001__x0001_'[T-NORM_BP26_IP.xlsx]Risk Summary'!H17'_x0001__x0001__x0001_'[T-NORM_BP26_IP.xlsx]Risk Summary'!K17'_x0001__x0001__x0001_'[T-NORM_BP26_IP.xlsx]Risk Summary'!N17'_x0001__x0001__x0001_'_x0001__x0002_[T-NORM_BP26_IP.xlsx]Risk Summary'!Q17'_x0001__x0001__x0001_'[T-NORM_BP26_IP.xlsx]Risk Summary'!H19'_x0001__x0001__x0001_'[T-NORM_BP26_IP.xlsx]Risk Summary'!K19'_x0001__x0001__x0001_'[T-NORM_BP26_IP.xlsx]Risk Summary'!N19'_x0001__x0001__x0001_'[T-NORM_BP26_IP.xlsx]Risk Summary'!Q19'_x0001__x0001__x0001_'[T-NORM_BP26_IP.xlsx]Risk Summary'!H2_x0001__x0002_9'_x0001__x0001__x0001_'[T-NORM_BP26_IP.xlsx]Risk Summary'!K29'_x0001__x0001__x0001_'[T-NORM_BP26_IP.xlsx]Risk Summary'!N29'_x0001__x0001__x0001_'[T-NORM_BP26_IP.xlsx]Risk Summary'!Q29'_x0001__x0001__x0001_'[T-NORM_BP26_IP.xlsx]Risk Summary'!H30'_x0001__x0001__x0001_'[T-NORM_BP26_IP.xlsx]Risk Summary'!K30'_x0001__x0001__x0001_'[T-NORM_BP26_IP.xlsx]Risk Summa_x0001__x0002_ry'!N30'_x0001__x0001__x0001_'[T-NORM_BP26_IP.xlsx]Risk Summary'!Q30'_x0001__x0001__x0001_'[T-NORM_BP26_IP.xlsx]Risk Summary'!H35'_x0001__x0001__x0001_'[T-NORM_BP26_IP.xlsx]Risk Summary'!K35'_x0001__x0001__x0001_'[T-NORM_BP26_IP.xlsx]Risk Summary'!N35'_x0001__x0001__x0001_'[T-NORM_BP26_IP.xlsx]Risk Summary'!Q35%_x0001__x0001__x0001_'[T-NORM_BP26_IP.xlsx]Stud_x0001__x0002_y Table'!L4%_x0001__x0001__x0001_'[T-NORM_BP26_IP.xlsx]Study Table'!L5%_x0001__x0001__x0001_'[T-NORM_BP26_IP.xlsx]Study Table'!L6%_x0001__x0001__x0001_'[T-NORM_BP26_IP.xlsx]Study Table'!L7%_x0001__x0001__x0001_'[T-NORM_BP26_IP.xlsx]Study Table'!L8%_x0001__x0001__x0001_'[T-NORM_BP26_IP.xlsx]Study Table'!L9&amp;_x0001__x0001__x0001_'[T-NORM_BP26_IP.xlsx]Study Tabl_x0001__x0002_e'!L10&amp;_x0001__x0001__x0001_'[T-NORM_BP26_IP.xlsx]Study Table'!L11&amp;_x0001__x0001__x0001_'[T-NORM_BP26_IP.xlsx]Study Table'!L12&amp;_x0001__x0001__x0001_'[T-NORM_BP26_IP.xlsx]Study Table'!L13&amp;_x0001__x0001__x0001_'[T-NORM_BP26_IP.xlsx]Study Table'!L14&amp;_x0001__x0001__x0001_'[T-NORM_BP26_IP.xlsx]Study Table'!L15&amp;_x0001__x0001__x0001_'[T-NORM_BP26_IP.xlsx]Study Tabl_x0001__x0002_e'!L16&amp;_x0001__x0001__x0001_'[T-NORM_BP26_IP.xlsx]Study Table'!L17&amp;_x0001__x0001__x0001_'[T-NORM_BP26_IP.xlsx]Study Table'!L18&amp;_x0001__x0001__x0001_'[T-NORM_BP26_IP.xlsx]Study Table'!L19&amp;_x0001__x0001__x0001_'[T-NORM_BP26_IP.xlsx]Study Table'!L20&amp;_x0001__x0001__x0001_'[T-NORM_BP26_IP.xlsx]Study Table'!L21&amp;_x0001__x0001__x0001_'[T-NORM_BP26_IP.xlsx]Study Tabl_x0004__x0006_e'!L22&amp;_x0004__x0004__x0004_'[T-NORM_BP26_IP.xlsx]Study Table'!L23_x0001__x0004__x0004__x0004__x0005__x0004__x0004__x0004_Sim 1_x0004__x0004__x0004__x0004__x0004__x0004__x0008__x0004__x0004__x0004_YXAF9GHR_x0004__x0004__x0004__x0004__x0004__x0004__x0001__x0004__x0004__x0003__x0002__x0004__x0004_25V5VYPXFSLFFGJ6AYRK7MGW_x0004__x0004__x0004__x0004__x0004_ÿÿ_x0004__x0004__x0004__x0004__x0004__x0004__x0004__x0004__x0004__x0004__x0004__x0004__x0004__x0004__x0004__x0004_ÿÿÿÿ_x0004__x0004__x0004__x0004_ÿÿÿÿ_x0004__x0004__x0004__x0004_ÿÿÿÿ_x0004__x0004__x0004__x0004_ÿÿÿÿ_x0004__x0004__x0004__x0004_ÿÿÿÿ_x0004__x0004__x0004__x0004_ÿÿÿÿ_x0004__x0004__x0004__x0004_ÿÿÿÿ_x0004__x0004__x0004__x0004_ÿÿÿÿ_x0004__x0004__x0004__x0004_ÿÿÿÿ_x0004__x0004__x0004__x0004_ÿÿÿÿ_x0004__x0004__x0004__x0004_ÿÿÿÿ_x0004__x0004__x0004__x0004_ÿÿÿÿ_x0004__x0004__x0004__x0004__x0004__x0004__x0004__x0004__x0004__x0004__x0004__x0004__x0004__x0004__x0004__x0004__x0004__x0004__x0004__x0004__x0001__x0002__x0001__x0001__x0001__x0001__x0001__x0001__x0001__x0001__x0001__x0001__x0001__x0001__x0001__x0001__x0001__x0001_ÿÿÿÿ_x0001__x0001__x0001__x0001_ÿÿÿÿ_x0001__x0001__x0001__x0001_ÿÿÿÿ_x0001__x0001__x0001__x0001_ÿÿÿÿ_x0001__x0001__x0001__x0001__x0001__x0001__x0001__x0001__x0001__x0001__x0001__x0001__x0001__x0001__x0001__x0001__x0001__x0001__x0001__x0001_ÿÿ_x0001__x0001__x0001__x0001_ÿÿ_x0001__x0001__x0001__x0001_ÿÿ_x0001__x0001__x0001__x0001_ÿÿ_x0001__x0001__x0001__x0001_ÿÿÿÿ_x0001__x0001__x0001__x0001_ÿÿÿÿ_x0001__x0001__x0001__x0001_ÿÿÿÿ_x0001__x0001__x0001__x0001_ÿÿÿÿ_x0001__x0001__x0001__x0001_ÿÿÿÿ_x0001__x0001__x0001__x0001_ÿÿÿÿ_x0001__x0001__x0001__x0001_ÿÿÿÿ_x0001__x0001__x0001__x0001_ÿÿÿÿ_x0001__x0001_ÿÿ_x0001__x0001_ÿÿ_x0001__x0001_ÿÿ_x0001__x0001_ÿÿ_x0001__x0001_ÿÿ_x0001__x0001_ÿÿ_x0001__x0001_ÿÿ_x0001__x0001_ÿÿ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0003__x0005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 _x0001__x0003__x0003_ _x0003__x0003__x0003_{þWæ6Û_x0001_î¢ÔÏù9Û_x0001_üVÑù9Û_x0001__x0010_'_x0003__x0003_m8_x0003__x0003__x0003__x0002__x0003__x0003__x0010__x0001__x0003__x0003__x0003__x0003__x0013__x0003__x0003_T-NORM_BP26_IP.xlsx_x0018__x0003__x0003__x0003_25V5VYPXFSLFFGJ6AYRK7MGW_x0004__x0003__x0003__x0003__x0003__x000C__x0003__x0003_Risk Summary\_x0003__x0003__x0003__x0003__x0007__x0003__x0003__x0003__x0006__x0003__x000E__x0003__x0003_=@RiskMean(H8)_x0003__x0003__x0003__x0003__x0003__x0005__x0003__x0003__x0003__x0003__x0003__x0003__x0003__x0003__x0003__x0007__x0003__x0003__x0003__x0007__x0003_N_x0003__x0003_=@RiskOutput("FY21 gamed Revenue")+OFFSET('T Revenue'!$B$4,'T Revenue'!$G$5,0)#_x0003__x0003_Total Operating Revenues_x0001_C8_x0001_H6_x0001_Game_x0003__x0003__x0003__x0003__x0003__x0001__x0003__x0003__x0003__x0003__x0004__x0003__x0003__x0003__x0002__x0003__x0003__x0003_"_x0003__x0003__x0003__x0003__x0003__x0012__x0003__x0003_FY21 gamed Revenue_x0003__x0003__x0003__x0003__x0003__x0003__x0003__x0003_ÿÿÿÿÿÿÿÿÿÿÿÿÿÿÿÿÿÿÿÿÿÿÿÿÿÿÿÿÿÿÿÿÿÿÿÿÿÿÿÿÿÿ_x0003_ÿÿ_x0003__x0007__x0003__x0003__x0003_	_x0003__x000E__x0003__x0003_=@Ris_x0002__x0003_kMean(K8)_x0002__x0002__x0002__x0002__x0002__x0002__x0002__x0002__x0002__x0002__x0002__x0002__x0002__x0007__x0002__x0002__x0002__x0003__x0002_,_x0002__x0002_=OFFSET('T Revenue'!$C$4,'T Revenue'!$G$5,0)#_x0002__x0002_Total Operating Revenues_x0001_C8_x0001_K6_x0001_Game_x0002__x0002__x0002__x0002__x0002__x0002__x0002__x0002__x0002__x0002__x0007__x0002__x0002__x0002__x000C__x0002__x000E__x0002__x0002_=@RiskMean(N8)_x0002__x0002__x0002__x0002__x0002__x0002__x0002__x0002__x0002__x0002__x0002__x0002__x0002__x0007__x0002__x0002__x0002__x000D__x0002_,_x0002__x0002_=OFFSET('T Revenue'!$D$4,'T Revenue'!$G$5,0)#_x0002__x0002_Total Operating Revenues_x0001_C8_x0001_N6_x0002__x0003__x0001_Game_x0002__x0002__x0002__x0002__x0002__x0002__x0002__x0002__x0002__x0002__x0007__x0002__x0002__x0002__x000F__x0002__x000E__x0002__x0002_=@RiskMean(Q8)_x0002__x0002__x0002__x0002__x0002__x0002__x0002__x0002__x0002__x0002__x0002__x0002__x0002__x0007__x0002__x0002__x0002__x0010__x0002_,_x0002__x0002_=OFFSET('T Revenue'!$D$4,'T Revenue'!$G$5,0)#_x0002__x0002_Total Operating Revenues_x0001_C8_x0001_Q6_x0001_Game_x0002__x0002__x0002__x0002__x0002__x0002__x0002__x0002__x0002__x0002__x0003__x0002__x0002__x0002__x0006__x0002__x000F__x0002__x0002_=@RiskMean(H11)_x0002__x0002__x0002__x0002__x0002__x0002__x0002__x0002__x0002__x0002__x0002__x0002__x0002__x0003__x0002__x0002__x0002__x0007__x0002_E_x0002__x0002_=@RiskPert(F11*'Historical Data'!$A32,F11,F11*'_x0003__x0004_Historical Data'!$C32)#_x0003__x0003_Transmission Operations_x0001_D11_x0001_H6_x0001_Game_x0003__x0001__x0003__x0003__x0003__x0003__x0003__x0003__x0003__x0003__x0002__x0003__x0003__x0003_E_x0003__x0003__x0003__x0003__x0003__x0003__x0001__x0003_ÿÿÿÿ_x0003__x0003__x0003__x0003__x0003__x0003__x0003__x0003__x0003__x0003__x0003__x0003__x0003__x0003__x0003__x0003__x0003__x0004__x0003__x0003__x0003_	_x0003__x000F__x0003__x0003_=@RiskMean(K11)_x0003__x0003__x0003__x0003__x0003__x0003__x0003__x0003__x0003__x0003__x0003__x0003__x0003__x0004__x0003__x0003__x0003__x0004__x0003_E_x0003__x0003_=@RiskPert(I11*'Historical Data'!$A32,I11,I11*'Historical Data'!$C32)#_x0003__x0003_Transmission Operati_x0003__x0004_ons_x0001_D11_x0001_K6_x0001_Game_x0003__x0001__x0003__x0003__x0003__x0003__x0001__x0003__x0003__x0003__x0002__x0003__x0003__x0003_E_x0003__x0003__x0003__x0003__x0003__x0003__x0001__x0003_ÿÿÿÿ_x0003__x0003__x0003__x0003__x0003__x0003__x0003__x0003__x0003__x0003__x0003__x0003__x0003__x0003__x0003__x0003__x0003__x0004__x0003__x0003__x0003__x000C__x0003__x000F__x0003__x0003_=@RiskMean(N11)_x0003__x0003__x0003__x0003__x0003__x0003__x0003__x0003__x0003__x0003__x0003__x0003__x0003__x0004__x0003__x0003__x0003__x000D__x0003_E_x0003__x0003_=@RiskPert(L11*'Historical Data'!$A32,L11,L11*'Historical Data'!$C32)#_x0003__x0003_Transmission Operations_x0001_D11_x0001_N6_x0001_Game_x0003__x0001__x0003__x0003__x0003__x0003__x0002__x0003__x0003__x0003__x0002__x0003__x0003__x0003_E_x0003__x0003__x0003__x0003__x0003__x0003__x0001__x0003_ÿÿÿÿ_x0003__x0003__x0003__x0004__x0005__x0004__x0004__x0004__x0004__x0004__x0004__x0004__x0004__x0004__x0004__x0004__x0004__x0004__x0004__x0005__x0004__x0004__x0004__x000F__x0004__x000F__x0004__x0004_=@RiskMean(Q11)_x0004__x0004__x0004__x0004__x0004__x0004__x0004__x0004__x0004__x0004__x0004__x0004__x0004__x0005__x0004__x0004__x0004__x0010__x0004_E_x0004__x0004_=@RiskPert(O11*'Historical Data'!$A32,O11,O11*'Historical Data'!$C32)#_x0004__x0004_Transmission Operations_x0001_D11_x0001_Q6_x0001_Game_x0004__x0001__x0004__x0004__x0004__x0004__x0003__x0004__x0004__x0004__x0002__x0004__x0004__x0004_E_x0004__x0004__x0004__x0004__x0004__x0004__x0001__x0004_ÿÿÿÿ_x0004__x0004__x0004__x0004__x0004__x0004__x0004__x0004__x0004__x0004__x0004__x0004__x0004__x0004__x0004__x0004__x0004__x000B__x0004__x0004__x0004__x0006__x0004__x000F__x0004__x0004_=@RiskMean(H12)_x0004__x0004__x0004__x0003__x0005__x0003__x0003__x0003__x0003__x0003__x0003__x0003__x0003__x0003__x0003__x000B__x0003__x0003__x0003__x0007__x0003_E_x0003__x0003_=@RiskPert(F12*'Historical Data'!$A33,F12,F12*'Historical Data'!$C33)$_x0003__x0003_Transmission Maintenance_x0001_D12_x0001_H6_x0001_Game_x0003__x0001__x0003__x0003__x0003__x0003__x0004__x0003__x0003__x0003__x0002__x0003__x0003__x0003_E_x0003__x0003__x0003__x0003__x0003__x0003__x0001__x0003_ÿÿÿÿ_x0003__x0003__x0003__x0003__x0003__x0003__x0003__x0003__x0003__x0003__x0003__x0003__x0003__x0003__x0003__x0003__x0003__x000B__x0003__x0003__x0003_	_x0003__x000F__x0003__x0003_=@RiskMean(K12)_x0003__x0003__x0003__x0003__x0003__x0003__x0003__x0003__x0003__x0003__x0003__x0003__x0003__x000B__x0003__x0003__x0003__x0005__x0003_E_x0003__x0003_=@RiskPert(I12*'Historic_x0003__x0004_al Data'!$A33,I12,I12*'Historical Data'!$C33)$_x0003__x0003_Transmission Maintenance_x0001_D12_x0001_K6_x0001_Game_x0003__x0001__x0003__x0003__x0003__x0003__x0005__x0003__x0003__x0003__x0002__x0003__x0003__x0003_E_x0003__x0003__x0003__x0003__x0003__x0003__x0001__x0003_ÿÿÿÿ_x0003__x0003__x0003__x0003__x0003__x0003__x0003__x0003__x0003__x0003__x0003__x0003__x0003__x0003__x0003__x0003__x0003__x000B__x0003__x0003__x0003__x000C__x0003__x000F__x0003__x0003_=@RiskMean(N12)_x0003__x0003__x0003__x0003__x0003__x0003__x0003__x0003__x0003__x0003__x0003__x0003__x0003__x000B__x0003__x0003__x0003__x000D__x0003_E_x0003__x0003_=@RiskPert(L12*'Historical Data'!$A33,L12,L12*'Historical Data'!$C33)_x0003__x0004_$_x0003__x0003_Transmission Maintenance_x0001_D12_x0001_N6_x0001_Game_x0003__x0001__x0003__x0003__x0003__x0003__x0006__x0003__x0003__x0003__x0002__x0003__x0003__x0003_E_x0003__x0003__x0003__x0003__x0003__x0003__x0001__x0003_ÿÿÿÿ_x0003__x0003__x0003__x0003__x0003__x0003__x0003__x0003__x0003__x0003__x0003__x0003__x0003__x0003__x0003__x0003__x0003__x000B__x0003__x0003__x0003__x000F__x0003__x000F__x0003__x0003_=@RiskMean(Q12)_x0003__x0003__x0003__x0003__x0003__x0003__x0003__x0003__x0003__x0003__x0003__x0003__x0003__x000B__x0003__x0003__x0003__x0010__x0003_E_x0003__x0003_=@RiskPert(O12*'Historical Data'!$A33,O12,O12*'Historical Data'!$C33)$_x0003__x0003_Transmission Maintenance_x0001_D12_x0001_Q6_x0001_Game_x0003__x0001__x0003__x0003__x0003__x0003__x0004__x0003__x0007__x0003__x0003__x0003__x0002__x0003__x0003__x0003_E_x0003__x0003__x0003__x0003__x0003__x0003__x0001__x0003_ÿÿÿÿ_x0003__x0003__x0003__x0003__x0003__x0003__x0003__x0003__x0003__x0003__x0003__x0003__x0003__x0003__x0003__x0003__x0003__x000C__x0003__x0003__x0003__x0006__x0003__x000F__x0003__x0003_=@RiskMean(H13)_x0003__x0003__x0003__x0003__x0003__x0003__x0003__x0003__x0003__x0003__x0003__x0003__x0003__x000C__x0003__x0003__x0003__x0007__x0003_E_x0003__x0003_=@RiskPert(F13*'Historical Data'!$A34,F13,F13*'Historical Data'!$C34)$_x0003__x0003_Transmission Engineering_x0001_D13_x0001_H6_x0001_Game_x0003__x0001__x0003__x0003__x0003__x0003__x0008__x0003__x0003__x0003__x0002__x0003__x0003__x0003_E_x0003__x0003__x0003__x0003__x0003__x0003__x0001__x0003_ÿÿÿÿ_x0003__x0003__x0003__x0003__x0003__x0003__x0003__x0003__x0003__x0003__x0003__x0003__x0003__x0003__x0003__x0003__x0003__x000C__x0003__x0004__x0003__x0003__x0003_	_x0003__x000F__x0003__x0003_=@RiskMean(K13)_x0003__x0003__x0003__x0003__x0003__x0003__x0003__x0003__x0003__x0003__x0003__x0003__x0003__x000C__x0003__x0003__x0003__x0004__x0003_E_x0003__x0003_=@RiskPert(I13*'Historical Data'!$A34,I13,I13*'Historical Data'!$C34)$_x0003__x0003_Transmission Engineering_x0001_D13_x0001_K6_x0001_Game_x0003__x0001__x0003__x0003__x0003__x0003_	_x0003__x0003__x0003__x0002__x0003__x0003__x0003_E_x0003__x0003__x0003__x0003__x0003__x0003__x0001__x0003_ÿÿÿÿ_x0003__x0003__x0003__x0003__x0003__x0003__x0003__x0003__x0003__x0003__x0003__x0003__x0003__x0003__x0003__x0003__x0003__x000C__x0003__x0003__x0003__x000C__x0003__x000F__x0003__x0003_=@RiskMean(N13)_x0003__x0003__x0003__x0003__x0003__x0003__x0003__x0003__x0003__x0003__x0003__x0003__x0003__x000C__x0003__x0003__x0003__x000D__x0003_E_x0003__x0004__x0003__x0003_=@RiskPert(L13*'Historical Data'!$A34,L13,L13*'Historical Data'!$C34)$_x0003__x0003_Transmission Engineering_x0001_D13_x0001_N6_x0001_Game_x0003__x0001__x0003__x0003__x0003__x0003__x0004__x0003__x0003__x0003__x0002__x0003__x0003__x0003_E_x0003__x0003__x0003__x0003__x0003__x0003__x0001__x0003_ÿÿÿÿ_x0003__x0003__x0003__x0003__x0003__x0003__x0003__x0003__x0003__x0003__x0003__x0003__x0003__x0003__x0003__x0003__x0003__x000C__x0003__x0003__x0003__x000F__x0003__x000F__x0003__x0003_=@RiskMean(Q13)_x0003__x0003__x0003__x0003__x0003__x0003__x0003__x0003__x0003__x0003__x0003__x0003__x0003__x000C__x0003__x0003__x0003__x0010__x0003_E_x0003__x0003_=@RiskPert(O13*'Historical Data'!$A34,O13,_x0003__x0005_O13*'Historical Data'!$C34)$_x0003__x0003_Transmission Engineering_x0001_D13_x0001_Q6_x0001_Game_x0003__x0001__x0003__x0003__x0003__x0003__x000B__x0003__x0003__x0003__x0002__x0003__x0003__x0003_E_x0003__x0003__x0003__x0003__x0003__x0003__x0001__x0003_ÿÿÿÿ_x0003__x0003__x0003__x0003__x0003__x0003__x0003__x0003__x0003__x0003__x0003__x0003__x0003__x0003__x0003__x0003__x0003__x000D__x0003__x0003__x0003__x0006__x0003__x000F__x0003__x0003_=@RiskMean(H14)_x0003__x0003__x0003__x0003__x0003__x0003__x0003__x0003__x0003__x0003__x0003__x0003__x0003__x000D__x0003__x0003__x0003__x0007__x0003__x0004__x0003__x0003_=F14	_x0003__x0003__x0001__x0001_H6_x0001_Game_x0003__x0003__x0003__x0003__x0003__x0003__x0003__x0003__x0003__x0003__x000D__x0003__x0003__x0003_	_x0003__x000F__x0003__x0003_=@RiskMean(K14)_x0003__x0003__x0003__x0003__x0003__x0003__x0003__x0003__x0003__x0003__x0003__x0003__x0003__x000D__x0003__x0003__x0003__x0005__x0003__x0004__x0003__x0003_=I14	_x0003__x0003__x0001__x0001_K_x0002__x0003_6_x0001_Game_x0002__x0002__x0002__x0002__x0002__x0002__x0002__x0002__x0002__x0002__x000D__x0002__x0002__x0002__x000C__x0002__x000F__x0002__x0002_=@RiskMean(N14)_x0002__x0002__x0002__x0002__x0002__x0002__x0002__x0002__x0002__x0002__x0002__x0002__x0002__x000D__x0002__x0002__x0002__x000D__x0002__x0004__x0002__x0002_=L14	_x0002__x0002__x0001__x0001_N6_x0001_Game_x0002__x0002__x0002__x0002__x0002__x0002__x0002__x0002__x0002__x0002__x000D__x0002__x0002__x0002__x000F__x0002__x000F__x0002__x0002_=@RiskMean(Q14)_x0002__x0002__x0002__x0002__x0002__x0002__x0002__x0002__x0002__x0002__x0002__x0002__x0002__x000D__x0002__x0002__x0002__x0010__x0002__x0004__x0002__x0002_=O14	_x0002__x0002__x0001__x0001_Q6_x0001_Game_x0002__x0002__x0002__x0002__x0002__x0002__x0002__x0002__x0002__x0002__x000E__x0002__x0002__x0002__x0006__x0002__x000F__x0002__x0002_=@RiskMean(H15)_x0002__x0002__x0002__x0002__x0002__x0002__x0002__x0002__x0002__x0002__x0002__x0002__x0002__x000E__x0002__x0002__x0002__x0007__x0002__x0004__x0002__x0002_=F15&amp;_x0002__x0002_Transmission Reimbursables_x0001__x0002__x0003_D15_x0001_H6_x0001_Game_x0002__x0002__x0002__x0002__x0002__x0002__x0002__x0002__x0002__x0002__x000E__x0002__x0002__x0002_	_x0002__x000F__x0002__x0002_=@RiskMean(K15)_x0002__x0002__x0002__x0002__x0002__x0002__x0002__x0002__x0002__x0002__x0002__x0002__x0002__x000E__x0002__x0002__x0002__x0003__x0002__x0004__x0002__x0002_=I15&amp;_x0002__x0002_Transmission Reimbursables_x0001_D15_x0001_K6_x0001_Game_x0002__x0002__x0002__x0002__x0002__x0002__x0002__x0002__x0002__x0002__x000E__x0002__x0002__x0002__x000C__x0002__x000F__x0002__x0002_=@RiskMean(N15)_x0002__x0002__x0002__x0002__x0002__x0002__x0002__x0002__x0002__x0002__x0002__x0002__x0002__x000E__x0002__x0002__x0002__x000D__x0002__x0004__x0002__x0002_=L15&amp;_x0002__x0002_Transmission Reimbursables_x0001_D15_x0001_N6_x0001_Game_x0002__x0002__x0002__x0002__x0002__x0002__x0002__x0002__x0002__x0002__x000E__x0002__x0002__x0002__x000F__x0002__x000F__x0002__x0002_=@RiskMean(_x0003__x0005_Q15)_x0003__x0003__x0003__x0003__x0003__x0003__x0003__x0003__x0003__x0003__x0003__x0003__x0003__x000E__x0003__x0003__x0003__x0010__x0003__x0004__x0003__x0003_=O15&amp;_x0003__x0003_Transmission Reimbursables_x0001_D15_x0001_Q6_x0001_Game_x0003__x0003__x0003__x0003__x0003__x0003__x0003__x0003__x0003__x0003__x000F__x0003__x0003__x0003__x0006__x0003__x000F__x0003__x0003_=@RiskMean(H16)_x0003__x0003__x0003__x0003__x0003__x0003__x0003__x0003__x0003__x0003__x0003__x0003__x0003__x000F__x0003__x0003__x0003__x0007__x0003_E_x0003__x0003_=@RiskPert(F16*'Historical Data'!$A37,F16,F16*'Historical Data'!$C37)_x001F__x0003__x0003_Agency Services G&amp;A_x0001_D16_x0001_H6_x0001_Game_x0003__x0001__x0003__x0003__x0003__x0003__x000C__x0003__x0003__x0003__x0002__x0003__x0003__x0003_E_x0003__x0004__x0003__x0003__x0003__x0003__x0003__x0003__x0001__x0003_ÿÿÿÿ_x0003__x0003__x0003__x0003__x0003__x0003__x0003__x0003__x0003__x0003__x0003__x0003__x0003__x0003__x0003__x0003__x0003__x000F__x0003__x0003__x0003_	_x0003__x000F__x0003__x0003_=@RiskMean(K16)_x0003__x0003__x0003__x0003__x0003__x0003__x0003__x0003__x0003__x0003__x0003__x0003__x0003__x000F__x0003__x0003__x0003__x0004__x0003_G_x0003__x0003_=@RiskPert(I16*'Historical Data'!$AP11,I16,I16*'Historical Data'!$AR11)_x001F__x0003__x0003_Agency Services G&amp;A_x0001_D16_x0001_K6_x0001_Game_x0003__x0001__x0003__x0003__x0003__x0003__x000D__x0003__x0003__x0003__x0002__x0003__x0003__x0003_G_x0003__x0003__x0003__x0003__x0003__x0003__x0001__x0003_ÿÿÿÿ_x0003__x0003__x0003__x0003__x0003__x0003__x0003__x0003__x0003__x0003__x0003__x0003__x0003__x0003__x0003__x0003__x0003__x000F__x0003__x0003__x0003__x000C__x0003__x000F__x0003__x0003_=@Ri_x0003__x0004_skMean(N16)_x0003__x0003__x0003__x0003__x0003__x0003__x0003__x0003__x0003__x0003__x0003__x0003__x0003__x000F__x0003__x0003__x0003__x000D__x0003_G_x0003__x0003_=@RiskPert(L16*'Historical Data'!$AP11,L16,L16*'Historical Data'!$AR11)_x001F__x0003__x0003_Agency Services G&amp;A_x0001_D16_x0001_N6_x0001_Game_x0003__x0001__x0003__x0003__x0003__x0003__x000E__x0003__x0003__x0003__x0002__x0003__x0003__x0003_G_x0003__x0003__x0003__x0003__x0003__x0003__x0001__x0003_ÿÿÿÿ_x0003__x0003__x0003__x0003__x0003__x0003__x0003__x0003__x0003__x0003__x0003__x0003__x0003__x0003__x0003__x0003__x0003__x000F__x0003__x0003__x0003__x000F__x0003__x000F__x0003__x0003_=@RiskMean(Q16)_x0003__x0003__x0003__x0003__x0003__x0003__x0003__x0003__x0003__x0003__x0003__x0003__x0003__x000F__x0003__x0003__x0003__x0010__x0003_G_x0003__x0003_=@RiskPert(O1_x0003__x0005_6*'Historical Data'!$AP11,O16,O16*'Historical Data'!$AR11)_x001F__x0003__x0003_Agency Services G&amp;A_x0001_D16_x0001_Q6_x0001_Game_x0003__x0001__x0003__x0003__x0003__x0003__x000F__x0003__x0003__x0003__x0002__x0003__x0003__x0003_G_x0003__x0003__x0003__x0003__x0003__x0003__x0001__x0003_ÿÿÿÿ_x0003__x0003__x0003__x0003__x0003__x0003__x0003__x0003__x0003__x0003__x0003__x0003__x0003__x0003__x0003__x0003__x0003__x0010__x0003__x0003__x0003__x0006__x0003__x000F__x0003__x0003_=@RiskMean(H17)_x0003__x0003__x0003__x0003__x0003__x0003__x0003__x0003__x0003__x0003__x0003__x0003__x0003__x0010__x0003__x0003__x0003__x0007__x0003__x0004__x0003__x0003_=F170_x0003__x0003_Other Income, Expenses &amp; Adjustments_x0001_D17_x0001_H6_x0001_Game_x0003__x0003__x0003__x0003__x0003__x0002__x0003__x0002__x0002__x0002__x0002__x0002__x0010__x0002__x0002__x0002_	_x0002__x000F__x0002__x0002_=@RiskMean(K17)_x0002__x0002__x0002__x0002__x0002__x0002__x0002__x0002__x0002__x0002__x0002__x0002__x0002__x0010__x0002__x0002__x0002__x0003__x0002__x0004__x0002__x0002_=I170_x0002__x0002_Other Income, Expenses &amp; Adjustments_x0001_D17_x0001_K6_x0001_Game_x0002__x0002__x0002__x0002__x0002__x0002__x0002__x0002__x0002__x0002__x0010__x0002__x0002__x0002__x000C__x0002__x000F__x0002__x0002_=@RiskMean(N17)_x0002__x0002__x0002__x0002__x0002__x0002__x0002__x0002__x0002__x0002__x0002__x0002__x0002__x0010__x0002__x0002__x0002__x000D__x0002__x0004__x0002__x0002_=L170_x0002__x0002_Other Income, Expenses &amp; Adjustments_x0001_D17_x0001_N6_x0001_Game_x0002__x0002__x0002__x0002__x0002__x0002__x0002__x0002__x0002__x0002__x0010__x0002__x0002__x0002__x000F__x0002__x000F__x0002__x0002_=@RiskM_x0003__x0008_ean(Q17)_x0003__x0003__x0003__x0003__x0003__x0003__x0003__x0003__x0003__x0003__x0003__x0003__x0003__x0010__x0003__x0003__x0003__x0010__x0003__x0004__x0003__x0003_=O170_x0003__x0003_Other Income, Expenses &amp; Adjustments_x0001_D17_x0001_Q6_x0001_Game_x0003__x0003__x0003__x0003__x0003__x0003__x0003__x0003__x0003__x0003__x0012__x0003__x0003__x0003__x0006__x0003__x000F__x0003__x0003_=@RiskMean(H19)_x0003__x0003__x0003__x0003__x0003__x0003__x0003__x0003__x0003__x0003__x0003__x0003__x0003__x0012__x0003__x0003__x0003__x0007__x0003__x001B__x0003__x0003_=@RiskOutput()+SUM(H11:H18)0_x0003__x0003_Total Transmission Operating Expense_x0001_C19_x0001_H6_x0001_Game_x0003__x0003__x0003__x0003__x0003__x0001__x0003__x0003__x0003__x0003__x0005__x0003__x0003__x0003__x0002__x0003__x0003__x0003__x000E__x0003__x0003__x0003__x0003__x0003__x0003__x0003__x0003__x0004__x0003__x0003__x0003__x0003__x0003__x0003__x0003__x0003__x0001_ÿÿÿÿÿÿÿÿÿÿÿÿÿÿÿÿÿÿÿÿÿÿÿÿÿÿÿÿÿÿÿÿÿÿÿÿÿÿÿÿÿÿ_x0003_ÿÿ_x0003__x0012__x0003__x0003__x0003_	_x0003__x000F__x0003__x0003_=@RiskMean(K19)_x0003__x0003__x0003__x0003__x0003__x0003__x0003__x0003__x0003__x0003__x0003__x0003__x0003__x0012__x0003__x0003__x0003__x0004__x0003__x001B__x0003__x0003_=@RiskOutput()+SUM(K11:K18)0_x0003__x0003_Total Transmission Operating Expense_x0001_C19_x0001_K6_x0001_Game_x0003__x0003__x0003__x0003__x0003__x0001__x0003__x0003__x0003__x0003__x0006__x0003__x0003__x0003__x0002__x0003__x0003__x0003__x000E__x0003__x0003__x0003__x0003__x0003__x0003__x0003__x0003__x0003__x0003__x0003__x0003__x0003__x0003__x0003__x0001_ÿÿÿÿÿÿÿÿÿÿÿÿÿÿÿÿÿÿÿÿÿÿÿÿÿÿÿÿÿÿ_x0003__x0004_ÿÿÿÿÿÿÿÿÿÿÿÿ_x0003_ÿÿ_x0003__x0012__x0003__x0003__x0003__x000C__x0003__x000F__x0003__x0003_=@RiskMean(N19)_x0003__x0003__x0003__x0003__x0003__x0003__x0003__x0003__x0003__x0003__x0003__x0003__x0003__x0012__x0003__x0003__x0003__x000D__x0003__x001B__x0003__x0003_=@RiskOutput()+SUM(N11:N18)0_x0003__x0003_Total Transmission Operating Expense_x0001_C19_x0001_N6_x0001_Game_x0003__x0003__x0003__x0003__x0003__x0001__x0003__x0003__x0003__x0003__x0007__x0003__x0003__x0003__x0002__x0003__x0003__x0003__x000E__x0003__x0003__x0003__x0003__x0003__x0003__x0003__x0003__x0003__x0003__x0003__x0003__x0003__x0003__x0003__x0001_ÿÿÿÿÿÿÿÿÿÿÿÿÿÿÿÿÿÿÿÿÿÿÿÿÿÿÿÿÿÿÿÿÿÿÿÿÿÿÿÿÿÿ_x0003_ÿÿ_x0003__x0012__x0003__x0003__x0003__x000F__x0003__x000F__x0003__x0003_=@RiskMean(Q19)_x0003__x0004__x0003__x0003__x0003__x0003__x0003__x0003__x0003__x0003__x0003__x0003__x0003__x0003__x0003__x0012__x0003__x0003__x0003__x0010__x0003__x001B__x0003__x0003_=@RiskOutput()+SUM(Q11:Q18)0_x0003__x0003_Total Transmission Operating Expense_x0001_C19_x0001_Q6_x0001_Game_x0003__x0003__x0003__x0003__x0003__x0001__x0003__x0003__x0003__x0003__x0008__x0003__x0003__x0003__x0002__x0003__x0003__x0003__x000E__x0003__x0003__x0003__x0003__x0003__x0003__x0003__x0003__x0003__x0003__x0003__x0003__x0003__x0003__x0003__x0001_ÿÿÿÿÿÿÿÿÿÿÿÿÿÿÿÿÿÿÿÿÿÿÿÿÿÿÿÿÿÿÿÿÿÿÿÿÿÿÿÿÿÿ_x0003_ÿÿ_x0003__x001C__x0003__x0003__x0003__x0006__x0003__x000F__x0003__x0003_=@RiskMean(H29)_x0003__x0003__x0003__x0003__x0003__x0003__x0003__x0003__x0003__x0003__x0003__x0003__x0003__x001C__x0003__x0003__x0003__x0007__x0003__x0016__x0003__x0003_=@RiskNormal(F29,_x0003__x0004_1500)_x001C__x0003__x0003_Interest Expense_x0001_C29_x0001_H6_x0001_Game_x0003__x0001__x0003__x0003__x0003__x0003__x0010__x0003__x0003__x0003__x0002__x0003__x0003__x0003__x0016__x0003__x0003__x0003__x0003__x0003__x0003__x0001__x0003_ÿÿÿÿ_x0003__x0003__x0003__x0003__x0003__x0003__x0003__x0003__x0003__x0003__x0003__x0003__x0003__x0003__x0003__x0003__x0003__x001C__x0003__x0003__x0003_	_x0003__x000F__x0003__x0003_=@RiskMean(K29)_x0003__x0003__x0003__x0003__x0003__x0003__x0003__x0003__x0003__x0003__x0003__x0003__x0003__x001C__x0003__x0003__x0003__x0004__x0003__x0016__x0003__x0003_=@RiskNormal(I29,1700)_x001C__x0003__x0003_Interest Expense_x0001_C29_x0001_K6_x0001_Game_x0003__x0001__x0003__x0003__x0003__x0003__x0011__x0003__x0003__x0003__x0002__x0003__x0003__x0003__x0016__x0003__x0003__x0003__x0003__x0003__x0003__x0001__x0003_ÿÿÿÿ_x0003__x0003__x0003__x0003__x0003__x0003__x0003__x0003__x0003__x0003__x0003__x0003__x0003__x0003__x0003__x0003__x0003__x001C__x0003__x0003__x0003__x000C__x0003__x000F__x0003__x0003_=@Ri_x0003__x0004_skMean(N29)_x0003__x0003__x0003__x0003__x0003__x0003__x0003__x0003__x0003__x0003__x0003__x0003__x0003__x001C__x0003__x0003__x0003__x000D__x0003__x0016__x0003__x0003_=@RiskNormal(L29,5000)_x001C__x0003__x0003_Interest Expense_x0001_C29_x0001_N6_x0001_Game_x0003__x0001__x0003__x0003__x0003__x0003__x0012__x0003__x0003__x0003__x0002__x0003__x0003__x0003__x0016__x0003__x0003__x0003__x0003__x0003__x0003__x0001__x0003_ÿÿÿÿ_x0003__x0003__x0003__x0003__x0003__x0003__x0003__x0003__x0003__x0003__x0003__x0003__x0003__x0003__x0003__x0003__x0003__x001C__x0003__x0003__x0003__x000F__x0003__x000F__x0003__x0003_=@RiskMean(Q29)_x0003__x0003__x0003__x0003__x0003__x0003__x0003__x0003__x0003__x0003__x0003__x0003__x0003__x001C__x0003__x0003__x0003__x0010__x0003__x0016__x0003__x0003_=@RiskNormal(O29,5000)_x001C__x0003__x0003_Interest Expense_x0001_C29_x0001_Q6_x0001_Game_x0003__x0001__x0003__x0003__x0003__x0003__x0013__x0003__x0003__x0003__x0002__x0003__x0004__x0003__x0003__x0003__x0016__x0003__x0003__x0003__x0003__x0003__x0003__x0001__x0003_ÿÿÿÿ_x0003__x0003__x0003__x0003__x0003__x0003__x0003__x0003__x0003__x0003__x0003__x0003__x0003__x0003__x0003__x0003__x0003__x001D__x0003__x0003__x0003__x0006__x0003__x000F__x0003__x0003_=@RiskMean(H30)_x0003__x0003__x0003__x0003__x0003__x0003__x0003__x0003__x0003__x0003__x0003__x0003__x0003__x001D__x0003__x0003__x0003__x0007__x0003__x0014__x0003__x0003_=@RiskUniform(F30,0)_x001D__x0003__x0003_Interest Earnings_x0001_C30_x0001_H6_x0001_Game_x0003__x0001__x0003__x0003__x0003__x0003__x0014__x0003__x0003__x0003__x0002__x0003__x0003__x0003__x0014__x0003__x0003__x0003__x0003__x0003__x0003__x0001__x0003_ÿÿÿÿ_x0003__x0003__x0003__x0003__x0003__x0003__x0003__x0003__x0003__x0003__x0003__x0003__x0003__x0003__x0003__x0003__x0003__x001D__x0003__x0003__x0003_	_x0003__x000F__x0003__x0003_=@RiskMean(K30)_x0003__x0003__x0003__x0003__x0003__x0003__x0003__x0003__x0003__x0003__x0003__x0003__x0003__x001D__x0003__x0003__x0003__x0004__x0003__x0014__x0003__x0003_=@RiskUniform(_x0003__x0004_I30,0)_x001D__x0003__x0003_Interest Earnings_x0001_C30_x0001_K6_x0001_Game_x0003__x0001__x0003__x0003__x0003__x0003__x0015__x0003__x0003__x0003__x0002__x0003__x0003__x0003__x0014__x0003__x0003__x0003__x0003__x0003__x0003__x0001__x0003_ÿÿÿÿ_x0003__x0003__x0003__x0003__x0003__x0003__x0003__x0003__x0003__x0003__x0003__x0003__x0003__x0003__x0003__x0003__x0003__x001D__x0003__x0003__x0003__x000C__x0003__x000F__x0003__x0003_=@RiskMean(N30)_x0003__x0003__x0003__x0003__x0003__x0003__x0003__x0003__x0003__x0003__x0003__x0003__x0003__x001D__x0003__x0003__x0003__x000D__x0003__x0014__x0003__x0003_=@RiskUniform(L30,0)_x001D__x0003__x0003_Interest Earnings_x0001_C30_x0001_N6_x0001_Game_x0003__x0001__x0003__x0003__x0003__x0003__x0016__x0003__x0003__x0003__x0002__x0003__x0003__x0003__x0014__x0003__x0003__x0003__x0003__x0003__x0003__x0001__x0003_ÿÿÿÿ_x0003__x0003__x0003__x0003__x0003__x0003__x0003__x0003__x0003__x0003__x0003__x0003__x0003__x0003__x0003__x0003__x0003__x001D__x0003__x0003__x0003__x000F__x0003__x000F__x0003__x0003_=@R_x0003__x0004_iskMean(Q30)_x0003__x0003__x0003__x0003__x0003__x0003__x0003__x0003__x0003__x0003__x0003__x0003__x0003__x001D__x0003__x0003__x0003__x0010__x0003__x0014__x0003__x0003_=@RiskUniform(O30,0)_x001D__x0003__x0003_Interest Earnings_x0001_C30_x0001_Q6_x0001_Game_x0003__x0001__x0003__x0003__x0003__x0003__x0017__x0003__x0003__x0003__x0002__x0003__x0003__x0003__x0014__x0003__x0003__x0003__x0003__x0003__x0003__x0001__x0003_ÿÿÿÿ_x0003__x0003__x0003__x0003__x0003__x0003__x0003__x0003__x0003__x0003__x0003__x0003__x0003__x0003__x0003__x0003__x0003_"_x0003__x0003__x0003__x0007__x0003_,_x0003__x0003_=@RiskOutput(,"Net Revenue Delta",1)+F34-H34_x001D__x0003__x0003_Net Revenue Delta_x0001_D35_x0001_H6_x0001_Game_x0003__x0003__x0003__x0003__x0003__x0001__x0003__x0003__x0003__x0003__x0003__x0003__x0003__x0003__x0002__x0003__x0003__x0003_$_x0003__x0003__x0003__x0001__x0003__x0003__x0003__x0003__x0003__x0004__x0011__x0003__x0003_Net Revenue Delta_x0001__x0003__x0003__x0003__x0001_ÿÿÿÿÿÿÿÿÿÿÿÿÿÿÿÿÿÿÿÿÿÿÿÿÿÿÿÿÿÿÿÿÿÿÿÿÿÿÿÿÿÿ_x0003_ÿÿ_x0003_"_x0003__x0003__x0003__x0004__x0003_,_x0003__x0003_=@RiskOutput(,"Net Revenue Delta",1)+I34-K34_x001D__x0003__x0003_Net Revenue Delta_x0001_D35_x0001_K6_x0001_Game_x0003__x0003__x0003__x0003__x0003__x0001__x0003__x0003__x0003__x0003__x0001__x0003__x0003__x0003__x0002__x0003__x0003__x0003_$_x0003__x0003__x0003__x0001__x0003__x0003__x0003__x0003__x0011__x0003__x0003_Net Revenue Delta_x0001__x0003__x0003__x0003__x0001_ÿÿÿÿÿÿÿÿÿÿÿÿÿÿÿÿÿÿÿÿÿÿÿÿÿÿÿÿÿÿÿÿÿÿÿÿÿÿ_x0003__x0004_ÿÿÿÿ_x0003_ÿÿ_x0003_"_x0003__x0003__x0003__x000D__x0003_,_x0003__x0003_=@RiskOutput(,"Net Revenue Delta",1)+L34-N34_x001D__x0003__x0003_Net Revenue Delta_x0001_D35_x0001_N6_x0001_Game_x0003__x0003__x0003__x0003__x0003__x0001__x0003__x0003__x0003__x0003__x0002__x0003__x0003__x0003__x0002__x0003__x0003__x0003_$_x0003__x0003__x0003__x0001__x0003__x0003__x0003__x0003__x0011__x0003__x0003_Net Revenue Delta_x0001__x0003__x0003__x0003__x0001_ÿÿÿÿÿÿÿÿÿÿÿÿÿÿÿÿÿÿÿÿÿÿÿÿÿÿÿÿÿÿÿÿÿÿÿÿÿÿÿÿÿÿ_x0003_ÿÿ_x0003_"_x0003__x0003__x0003__x0010__x0003_,_x0003__x0003_=@RiskOutput(,"Net Revenue Delta",1)+O34-Q34_x001D__x0003__x0003__x0005__x0006_Net Revenue Delta_x0001_D35_x0001_Q6_x0001_Game_x0005__x0005__x0005__x0005__x0005__x0001__x0005__x0005__x0005__x0005__x0003__x0005__x0005__x0005__x0002__x0005__x0005__x0005_$_x0005__x0005__x0005__x0001__x0005__x0005__x0005__x0005__x0011__x0005__x0005_Net Revenue Delta_x0001__x0005__x0005__x0005__x0001_ÿÿÿÿÿÿÿÿÿÿÿÿÿÿÿÿÿÿÿÿÿÿÿÿÿÿÿÿÿÿÿÿÿÿÿÿÿÿÿÿÿÿ_x0005_ÿÿ_x0005__x0006__x0005__x0005_NR_to_Cash_x0004__x0005__x0005__x0005__x0005__x000C__x0005__x0005__x0005__x0002__x0005_1_x0005__x0005_=IFERROR(@RiskOutput("Adj CF 19")+SUM(C9:C11),C9)_x0005__x0005__x0005__x0005__x0005__x0005__x0005__x0005__x0001__x0005__x0005__x0005__x0005_	_x0005__x0005__x0005__x0006__x0005__x0005__x0005_!_x0005__x0005__x0005__x0005__x0005_	_x0005__x0005_Adj CF 19_x0005__x0005__x0005__x0002__x0005__x0002__x0002__x0002__x0002__x0002_ÿÿÿÿÿÿÿÿÿÿÿÿÿÿÿÿÿÿÿÿÿÿÿÿÿÿÿÿÿÿÿÿÿÿÿÿÿÿÿÿÿÿ_x0002_ÿÿ_x0002__x000C__x0002__x0002__x0002__x0003__x0002_1_x0002__x0002_=IFERROR(@RiskOutput("Adj CF 19")+SUM(D9:D11),D9)_x0002__x0002__x0002__x0002__x0002__x0002__x0002__x0002__x0001__x0002__x0002__x0002__x0002__x0005__x0002__x0002__x0002__x0005__x0002__x0002__x0002_!_x0002__x0002__x0002__x0002__x0002_	_x0002__x0002_Adj CF 19_x0002__x0002__x0002__x0002__x0002__x0002__x0002__x0002_ÿÿÿÿÿÿÿÿÿÿÿÿÿÿÿÿÿÿÿÿÿÿÿÿÿÿÿÿÿÿÿÿÿÿÿÿÿÿÿÿÿÿ_x0002_ÿÿ_x0002__x000C__x0002__x0002__x0002__x0004__x0002_1_x0002__x0002_=IFERROR(@RiskOutput("Adj CF 19")+S_x0002__x0003_UM(E9:E11),E9)_x0002__x0002__x0002__x0002__x0002__x0002__x0002__x0002__x0001__x0002__x0002__x0002__x0002__x000B__x0002__x0002__x0002__x0003__x0002__x0002__x0002_!_x0002__x0002__x0002__x0002__x0002_	_x0002__x0002_Adj CF 19_x0002__x0002__x0002__x0002__x0002__x0002__x0002__x0002_ÿÿÿÿÿÿÿÿÿÿÿÿÿÿÿÿÿÿÿÿÿÿÿÿÿÿÿÿÿÿÿÿÿÿÿÿÿÿÿÿÿÿ_x0002_ÿÿ_x0002__x000C__x0002__x0002__x0002__x0005__x0002_1_x0002__x0002_=IFERROR(@RiskOutput("Adj CF 19")+SUM(F9:F11),F9)_x0002__x0002__x0002__x0002__x0002__x0002__x0002__x0002__x0001__x0002__x0002__x0002__x0002__x000C__x0002__x0002__x0002__x0003__x0002__x0002__x0002_!_x0002__x0002__x0002__x0002__x0002_	_x0002__x0002_Adj CF 19_x0002__x0002__x0002__x0002__x0002__x0002__x0002__x0002_ÿÿÿÿÿÿÿÿÿÿÿÿÿÿÿÿÿÿÿÿÿÿÿÿÿÿÿÿÿÿÿÿÿ_x0002__x0003_ÿÿÿÿÿÿÿÿÿ_x0002_ÿÿ_x0002__x0006__x0002__x0002_output_x0004__x0002__x0002__x0002__x0002__x0001__x0002__x0002__x0002__x0006__x0002__x001F__x0002__x0002_=RiskData('Risk Summary'!H35,1)_x0002__x0002__x0002__x0002__x0002__x0002__x0002__x0002__x0002__x0002__x0002__x0002__x0002__x0001__x0002__x0002__x0002__x0007__x0002__x001F__x0002__x0002_=RiskData('Risk Summary'!K35,1)_x0002__x0002__x0002__x0002__x0002__x0002__x0002__x0002__x0002__x0002__x0002__x0002__x0002__x0001__x0002__x0002__x0002__x0008__x0002__x001F__x0002__x0002_=RiskData('Risk Summary'!N35,1)_x0002__x0002__x0002__x0002__x0002__x0002__x0002__x0002__x0002__x0002__x0002__x0002__x0002__x0001__x0002__x0002__x0002_	_x0002__x001F__x0002__x0002_=RiskData('Risk Summary'!Q35,1)_x0002__x0002__x0002__x0002__x0002__x0002__x0002__x0002__x0002__x0002__x0002__x0002__x0002__x000B__x0002__x0002__x0002__x0008_Study TableP_x0002__x0002__x0002__x0002__x0003__x0002__x0002__x0002__x0005__x0002__x001D__x0002__x0002_=@RiskPercentile($L4,5%)/1000_x0002__x0002__x0002__x0002__x0002__x0002__x0002__x0002__x0002__x0002__x0002__x0002__x0002__x0003__x0002__x0002__x0002__x0006__x0002__x0014__x0002__x0002_=@RiskMean($L4)/1000_x0002__x0002__x0002__x0002__x0002__x0002__x0002__x0002__x0002__x0002__x0002__x0002__x0002__x0003__x0002__x0002__x0002__x0007__x0002__x001E__x0002__x0002_=@RiskPercentile($L4,95%)/1000_x0002__x0002__x0002__x0002__x0002__x0002__x0002__x0002__x0002__x0002__x0002__x0002__x0002__x0003__x0002__x0002__x0002__x000B__x0002__x0014__x0002__x0002_='Risk Summary'!H$11_x000F__x0002__x0002_2025_x0001_D4_x0001_L3_x0001_Risk_x0002__x0002__x0002__x0002__x0002__x0002__x0002__x0002__x0002__x0002__x0004__x0002__x0002__x0002__x0005__x0002__x001D__x0002__x0002_=@RiskPercentile_x0002__x0003_($L5,5%)/1000_x0002__x0002__x0002__x0002__x0002__x0002__x0002__x0002__x0002__x0002__x0002__x0002__x0002__x0004__x0002__x0002__x0002__x0006__x0002__x0014__x0002__x0002_=@RiskMean($L5)/1000_x0002__x0002__x0002__x0002__x0002__x0002__x0002__x0002__x0002__x0002__x0002__x0002__x0002__x0004__x0002__x0002__x0002__x0007__x0002__x001E__x0002__x0002_=@RiskPercentile($L5,95%)/1000_x0002__x0002__x0002__x0002__x0002__x0002__x0002__x0002__x0002__x0002__x0002__x0002__x0002__x0004__x0002__x0002__x0002__x000B__x0002__x0014__x0002__x0002_='Risk Summary'!K$11_x000F__x0002__x0002_2026_x0001_D5_x0001_L3_x0001_Risk_x0002__x0002__x0002__x0002__x0002__x0002__x0002__x0002__x0002__x0002__x0005__x0002__x0002__x0002__x0005__x0002__x001D__x0002__x0002_=@RiskPercentile($L6,5%)/1000_x0002__x0002__x0002__x0002__x0002__x0002__x0002__x0002__x0002__x0002__x0002__x0002__x0002__x0005__x0002__x0002__x0002__x0006__x0002__x0014__x0002__x0002_=@Ris_x0002__x0003_kMean($L6)/1000_x0002__x0002__x0002__x0002__x0002__x0002__x0002__x0002__x0002__x0002__x0002__x0002__x0002__x0005__x0002__x0002__x0002__x0007__x0002__x001E__x0002__x0002_=@RiskPercentile($L6,95%)/1000_x0002__x0002__x0002__x0002__x0002__x0002__x0002__x0002__x0002__x0002__x0002__x0002__x0002__x0005__x0002__x0002__x0002__x000B__x0002__x0014__x0002__x0002_='Risk Summary'!N$11_x000F__x0002__x0002_2027_x0001_D6_x0001_L3_x0001_Risk_x0002__x0002__x0002__x0002__x0002__x0002__x0002__x0002__x0002__x0002__x0006__x0002__x0002__x0002__x0005__x0002__x001D__x0002__x0002_=@RiskPercentile($L7,5%)/1000_x0002__x0002__x0002__x0002__x0002__x0002__x0002__x0002__x0002__x0002__x0002__x0002__x0002__x0006__x0002__x0002__x0002__x0006__x0002__x0014__x0002__x0002_=@RiskMean($L7)/1000_x0002__x0002__x0002__x0002__x0002__x0002__x0002__x0002__x0002__x0002__x0002__x0002__x0002__x0006__x0002__x0002__x0002__x0007__x0002__x001E__x0002__x0002_=@R_x0002__x0003_iskPercentile($L7,95%)/1000_x0002__x0002__x0002__x0002__x0002__x0002__x0002__x0002__x0002__x0002__x0002__x0002__x0002__x0006__x0002__x0002__x0002__x000B__x0002__x0014__x0002__x0002_='Risk Summary'!Q$11_x000F__x0002__x0002_2028_x0001_D7_x0001_L3_x0001_Risk_x0002__x0002__x0002__x0002__x0002__x0002__x0002__x0002__x0002__x0002__x0007__x0002__x0002__x0002__x0005__x0002__x001D__x0002__x0002_=@RiskPercentile($L8,5%)/1000_x0002__x0002__x0002__x0002__x0002__x0002__x0002__x0002__x0002__x0002__x0002__x0002__x0002__x0007__x0002__x0002__x0002__x0006__x0002__x0014__x0002__x0002_=@RiskMean($L8)/1000_x0002__x0002__x0002__x0002__x0002__x0002__x0002__x0002__x0002__x0002__x0002__x0002__x0002__x0007__x0002__x0002__x0002__x0007__x0002__x001E__x0002__x0002_=@RiskPercentile($L8,95%)/1000_x0002__x0002__x0002__x0002__x0002__x0002__x0002__x0002__x0002__x0002__x0002__x0002__x0002__x0007__x0002__x0003__x0002__x0002__x0002__x000B__x0002__x0014__x0002__x0002_='Risk Summary'!H$12_x000F__x0002__x0002_2025_x0001_D8_x0001_L3_x0001_Risk_x0002__x0002__x0002__x0002__x0002__x0002__x0002__x0002__x0002__x0002__x0008__x0002__x0002__x0002__x0005__x0002__x001D__x0002__x0002_=@RiskPercentile($L9,5%)/1000_x0002__x0002__x0002__x0002__x0002__x0002__x0002__x0002__x0002__x0002__x0002__x0002__x0002__x0008__x0002__x0002__x0002__x0006__x0002__x0014__x0002__x0002_=@RiskMean($L9)/1000_x0002__x0002__x0002__x0002__x0002__x0002__x0002__x0002__x0002__x0002__x0002__x0002__x0002__x0008__x0002__x0002__x0002__x0007__x0002__x001E__x0002__x0002_=@RiskPercentile($L9,95%)/1000_x0002__x0002__x0002__x0002__x0002__x0002__x0002__x0002__x0002__x0002__x0002__x0002__x0002__x0008__x0002__x0002__x0002__x000B__x0002__x0014__x0002__x0002_='Risk Summary'!K$12_x000F__x0002__x0002_2026_x0001_D9_x0001_L_x0002__x0003_3_x0001_Risk_x0002__x0002__x0002__x0002__x0002__x0002__x0002__x0002__x0002__x0002_	_x0002__x0002__x0002__x0005__x0002__x001E__x0002__x0002_=@RiskPercentile($L10,5%)/1000_x0002__x0002__x0002__x0002__x0002__x0002__x0002__x0002__x0002__x0002__x0002__x0002__x0002_	_x0002__x0002__x0002__x0006__x0002__x0015__x0002__x0002_=@RiskMean($L10)/1000_x0002__x0002__x0002__x0002__x0002__x0002__x0002__x0002__x0002__x0002__x0002__x0002__x0002_	_x0002__x0002__x0002__x0007__x0002__x001F__x0002__x0002_=@RiskPercentile($L10,95%)/1000_x0002__x0002__x0002__x0002__x0002__x0002__x0002__x0002__x0002__x0002__x0002__x0002__x0002_	_x0002__x0002__x0002__x000B__x0002__x0014__x0002__x0002_='Risk Summary'!N$12_x0010__x0002__x0002_2027_x0001_D10_x0001_L3_x0001_Risk_x0002__x0002__x0002__x0002__x0002__x0002__x0002__x0002__x0002__x0002__x0003__x0002__x0002__x0002__x0005__x0002__x001E__x0002__x0002_=@RiskPercen_x0002__x0003_tile($L11,5%)/1000_x0002__x0002__x0002__x0002__x0002__x0002__x0002__x0002__x0002__x0002__x0002__x0002__x0002__x0003__x0002__x0002__x0002__x0006__x0002__x0015__x0002__x0002_=@RiskMean($L11)/1000_x0002__x0002__x0002__x0002__x0002__x0002__x0002__x0002__x0002__x0002__x0002__x0002__x0002__x0003__x0002__x0002__x0002__x0007__x0002__x001F__x0002__x0002_=@RiskPercentile($L11,95%)/1000_x0002__x0002__x0002__x0002__x0002__x0002__x0002__x0002__x0002__x0002__x0002__x0002__x0002__x0003__x0002__x0002__x0002__x000B__x0002__x0014__x0002__x0002_='Risk Summary'!Q$12_x0010__x0002__x0002_2028_x0001_D11_x0001_L3_x0001_Risk_x0002__x0002__x0002__x0002__x0002__x0002__x0002__x0002__x0002__x0002__x000B__x0002__x0002__x0002__x0005__x0002__x001E__x0002__x0002_=@RiskPercentile($L12,5%)/1000_x0002__x0002__x0002__x0002__x0002__x0002__x0002__x0002__x0002__x0002__x0002__x0002__x0002__x000B__x0002__x0002__x0002__x0006__x0002__x0002__x0003__x0015__x0002__x0002_=@RiskMean($L12)/1000_x0002__x0002__x0002__x0002__x0002__x0002__x0002__x0002__x0002__x0002__x0002__x0002__x0002__x000B__x0002__x0002__x0002__x0007__x0002__x001F__x0002__x0002_=@RiskPercentile($L12,95%)/1000_x0002__x0002__x0002__x0002__x0002__x0002__x0002__x0002__x0002__x0002__x0002__x0002__x0002__x000B__x0002__x0002__x0002__x000B__x0002__x0014__x0002__x0002_='Risk Summary'!H$16_x0010__x0002__x0002_2025_x0001_D12_x0001_L3_x0001_Risk_x0002__x0002__x0002__x0002__x0002__x0002__x0002__x0002__x0002__x0002__x000C__x0002__x0002__x0002__x0005__x0002__x001E__x0002__x0002_=@RiskPercentile($L13,5%)/1000_x0002__x0002__x0002__x0002__x0002__x0002__x0002__x0002__x0002__x0002__x0002__x0002__x0002__x000C__x0002__x0002__x0002__x0006__x0002__x0015__x0002__x0002_=@RiskMean($L13)/1000_x0002__x0002__x0002__x0002__x0002__x0002__x0002__x0002__x0002__x0002__x0002__x0002__x0002__x0003__x0002__x000C__x0002__x0002__x0002__x0007__x0002__x001F__x0002__x0002_=@RiskPercentile($L13,95%)/1000_x0002__x0002__x0002__x0002__x0002__x0002__x0002__x0002__x0002__x0002__x0002__x0002__x0002__x000C__x0002__x0002__x0002__x000B__x0002__x0014__x0002__x0002_='Risk Summary'!K$16_x0010__x0002__x0002_2026_x0001_D13_x0001_L3_x0001_Risk_x0002__x0002__x0002__x0002__x0002__x0002__x0002__x0002__x0002__x0002__x000D__x0002__x0002__x0002__x0005__x0002__x001E__x0002__x0002_=@RiskPercentile($L14,5%)/1000_x0002__x0002__x0002__x0002__x0002__x0002__x0002__x0002__x0002__x0002__x0002__x0002__x0002__x000D__x0002__x0002__x0002__x0006__x0002__x0015__x0002__x0002_=@RiskMean($L14)/1000_x0002__x0002__x0002__x0002__x0002__x0002__x0002__x0002__x0002__x0002__x0002__x0002__x0002__x000D__x0002__x0002__x0002__x0007__x0002__x001F__x0002__x0002_=@RiskPercentile($L14,95%)/_x0002__x0003_1000_x0002__x0002__x0002__x0002__x0002__x0002__x0002__x0002__x0002__x0002__x0002__x0002__x0002__x000D__x0002__x0002__x0002__x000B__x0002__x0014__x0002__x0002_='Risk Summary'!N$16_x0010__x0002__x0002_2027_x0001_D14_x0001_L3_x0001_Risk_x0002__x0002__x0002__x0002__x0002__x0002__x0002__x0002__x0002__x0002__x000E__x0002__x0002__x0002__x0005__x0002__x001E__x0002__x0002_=@RiskPercentile($L15,5%)/1000_x0002__x0002__x0002__x0002__x0002__x0002__x0002__x0002__x0002__x0002__x0002__x0002__x0002__x000E__x0002__x0002__x0002__x0006__x0002__x0015__x0002__x0002_=@RiskMean($L15)/1000_x0002__x0002__x0002__x0002__x0002__x0002__x0002__x0002__x0002__x0002__x0002__x0002__x0002__x000E__x0002__x0002__x0002__x0007__x0002__x001F__x0002__x0002_=@RiskPercentile($L15,95%)/1000_x0002__x0002__x0002__x0002__x0002__x0002__x0002__x0002__x0002__x0002__x0002__x0002__x0002__x000E__x0002__x0002__x0002__x000B__x0002__x0014__x0002__x0002_='Risk Sum_x0002__x0003_mary'!Q$16_x0010__x0002__x0002_2028_x0001_D15_x0001_L3_x0001_Risk_x0002__x0002__x0002__x0002__x0002__x0002__x0002__x0002__x0002__x0002__x000F__x0002__x0002__x0002__x0005__x0002__x001E__x0002__x0002_=@RiskPercentile($L16,5%)/1000_x0002__x0002__x0002__x0002__x0002__x0002__x0002__x0002__x0002__x0002__x0002__x0002__x0002__x000F__x0002__x0002__x0002__x0006__x0002__x0015__x0002__x0002_=@RiskMean($L16)/1000_x0002__x0002__x0002__x0002__x0002__x0002__x0002__x0002__x0002__x0002__x0002__x0002__x0002__x000F__x0002__x0002__x0002__x0007__x0002__x001F__x0002__x0002_=@RiskPercentile($L16,95%)/1000_x0002__x0002__x0002__x0002__x0002__x0002__x0002__x0002__x0002__x0002__x0002__x0002__x0002__x000F__x0002__x0002__x0002__x000B__x0002_(_x0002__x0002_='Risk Summary'!H$11+'Risk Summary'!H$30_x0010__x0002__x0002_2025_x0002__x0003__x0001_D16_x0001_L3_x0001_Risk_x0002__x0002__x0002__x0002__x0002__x0002__x0002__x0002__x0002__x0002__x0010__x0002__x0002__x0002__x0005__x0002__x001E__x0002__x0002_=@RiskPercentile($L17,5%)/1000_x0002__x0002__x0002__x0002__x0002__x0002__x0002__x0002__x0002__x0002__x0002__x0002__x0002__x0010__x0002__x0002__x0002__x0006__x0002__x0015__x0002__x0002_=@RiskMean($L17)/1000_x0002__x0002__x0002__x0002__x0002__x0002__x0002__x0002__x0002__x0002__x0002__x0002__x0002__x0010__x0002__x0002__x0002__x0007__x0002__x001F__x0002__x0002_=@RiskPercentile($L17,95%)/1000_x0002__x0002__x0002__x0002__x0002__x0002__x0002__x0002__x0002__x0002__x0002__x0002__x0002__x0010__x0002__x0002__x0002__x000B__x0002_(_x0002__x0002_='Risk Summary'!K$11+'Risk Summary'!K$30_x0010__x0002__x0002_2026_x0001_D17_x0001_L3_x0001_Risk_x0002__x0002__x0002__x0002__x0002__x0002__x0002__x0003__x0002__x0002__x0002__x0002__x0011__x0002__x0002__x0002__x0005__x0002__x001E__x0002__x0002_=@RiskPercentile($L18,5%)/1000_x0002__x0002__x0002__x0002__x0002__x0002__x0002__x0002__x0002__x0002__x0002__x0002__x0002__x0011__x0002__x0002__x0002__x0006__x0002__x0015__x0002__x0002_=@RiskMean($L18)/1000_x0002__x0002__x0002__x0002__x0002__x0002__x0002__x0002__x0002__x0002__x0002__x0002__x0002__x0011__x0002__x0002__x0002__x0007__x0002__x001F__x0002__x0002_=@RiskPercentile($L18,95%)/1000_x0002__x0002__x0002__x0002__x0002__x0002__x0002__x0002__x0002__x0002__x0002__x0002__x0002__x0011__x0002__x0002__x0002__x000B__x0002_(_x0002__x0002_='Risk Summary'!N$11+'Risk Summary'!N$30_x0010__x0002__x0002_2027_x0001_D18_x0001_L3_x0001_Risk_x0002__x0002__x0002__x0002__x0002__x0002__x0002__x0002__x0002__x0002__x0012__x0002__x0002__x0002__x0005__x0002__x001E__x0002__x0002_=@Ri_x0002__x0003_skPercentile($L19,5%)/1000_x0002__x0002__x0002__x0002__x0002__x0002__x0002__x0002__x0002__x0002__x0002__x0002__x0002__x0012__x0002__x0002__x0002__x0006__x0002__x0015__x0002__x0002_=@RiskMean($L19)/1000_x0002__x0002__x0002__x0002__x0002__x0002__x0002__x0002__x0002__x0002__x0002__x0002__x0002__x0012__x0002__x0002__x0002__x0007__x0002__x001F__x0002__x0002_=@RiskPercentile($L19,95%)/1000_x0002__x0002__x0002__x0002__x0002__x0002__x0002__x0002__x0002__x0002__x0002__x0002__x0002__x0012__x0002__x0002__x0002__x000B__x0002_(_x0002__x0002_='Risk Summary'!Q$11+'Risk Summary'!Q$30_x0010__x0002__x0002_2028_x0001_D19_x0001_L3_x0001_Risk_x0002__x0002__x0002__x0002__x0002__x0002__x0002__x0002__x0002__x0002__x0013__x0002__x0002__x0002__x0005__x0002__x001E__x0002__x0002_=@RiskPercentile($L20,_x0002__x0003_5%)/1000_x0002__x0002__x0002__x0002__x0002__x0002__x0002__x0002__x0002__x0002__x0002__x0002__x0002__x0013__x0002__x0002__x0002__x0006__x0002__x0015__x0002__x0002_=@RiskMean($L20)/1000_x0002__x0002__x0002__x0002__x0002__x0002__x0002__x0002__x0002__x0002__x0002__x0002__x0002__x0013__x0002__x0002__x0002__x0007__x0002__x001F__x0002__x0002_=@RiskPercentile($L20,95%)/1000_x0002__x0002__x0002__x0002__x0002__x0002__x0002__x0002__x0002__x0002__x0002__x0002__x0002__x0013__x0002__x0002__x0002__x000B__x0002__x0014__x0002__x0002_='Risk Summary'!H$13_x0010__x0002__x0002_2025_x0001_D20_x0001_L3_x0001_Risk_x0002__x0002__x0002__x0002__x0002__x0002__x0002__x0002__x0002__x0002__x0014__x0002__x0002__x0002__x0005__x0002__x001E__x0002__x0002_=@RiskPercentile($L21,5%)/1000_x0002__x0002__x0002__x0002__x0002__x0002__x0002__x0002__x0002__x0002__x0002__x0002__x0002__x0014__x0002__x0002__x0002__x0006__x0002__x0015__x0002__x0002_=@Risk_x0002__x0003_Mean($L21)/1000_x0002__x0002__x0002__x0002__x0002__x0002__x0002__x0002__x0002__x0002__x0002__x0002__x0002__x0014__x0002__x0002__x0002__x0007__x0002__x001F__x0002__x0002_=@RiskPercentile($L21,95%)/1000_x0002__x0002__x0002__x0002__x0002__x0002__x0002__x0002__x0002__x0002__x0002__x0002__x0002__x0014__x0002__x0002__x0002__x000B__x0002__x0014__x0002__x0002_='Risk Summary'!K$13_x0010__x0002__x0002_2026_x0001_D21_x0001_L3_x0001_Risk_x0002__x0002__x0002__x0002__x0002__x0002__x0002__x0002__x0002__x0002__x0015__x0002__x0002__x0002__x0005__x0002__x001E__x0002__x0002_=@RiskPercentile($L22,5%)/1000_x0002__x0002__x0002__x0002__x0002__x0002__x0002__x0002__x0002__x0002__x0002__x0002__x0002__x0015__x0002__x0002__x0002__x0006__x0002__x0015__x0002__x0002_=@RiskMean($L22)/1000_x0002__x0002__x0002__x0002__x0002__x0002__x0002__x0002__x0002__x0002__x0002__x0002__x0002__x0015__x0002__x0002__x0002__x0007__x0002__x001F__x0002__x0002__x0002__x0003_=@RiskPercentile($L22,95%)/1000_x0002__x0002__x0002__x0002__x0002__x0002__x0002__x0002__x0002__x0002__x0002__x0002__x0002__x0015__x0002__x0002__x0002__x000B__x0002__x0014__x0002__x0002_='Risk Summary'!N$13_x0010__x0002__x0002_2027_x0001_D22_x0001_L3_x0001_Risk_x0002__x0002__x0002__x0002__x0002__x0002__x0002__x0002__x0002__x0002__x0016__x0002__x0002__x0002__x0005__x0002__x001E__x0002__x0002_=@RiskPercentile($L23,5%)/1000_x0002__x0002__x0002__x0002__x0002__x0002__x0002__x0002__x0002__x0002__x0002__x0002__x0002__x0016__x0002__x0002__x0002__x0006__x0002__x0015__x0002__x0002_=@RiskMean($L23)/1000_x0002__x0002__x0002__x0002__x0002__x0002__x0002__x0002__x0002__x0002__x0002__x0002__x0002__x0016__x0002__x0002__x0002__x0007__x0002__x001F__x0002__x0002_=@RiskPercentile($L23,95%)/1000_x0002__x0002__x0002__x0002__x0002__x0002__x0003__x0002__x0002__x0002__x0002__x0002__x0002__x0002__x0002__x0016__x0002__x0002__x0002__x000B__x0002__x0014__x0002__x0002_='Risk Summary'!Q$13_x0010__x0002__x0002_2028_x0001_D23_x0001_L3_x0001_Risk_x0002__x0002__x0002__x0002__x0002__x0002__x0002__x0002__x0002__x0018__x0002__x0002__x0002__x0002__x0002__x0002__x0002__x000D__x0002__x0002__x0002_l_x0002__x0002__x0002__x0018__x0002__x0002__x0002__x0002__x0002__x0002__x0002_	_x0002__x0002__x0002__x0002__x0002__x0002__x0002__x0002__x0002__x000B__x0002__x0002__x0002__x0002__x0002__x0002__x0002__x0002__x0002__x000D__x0002__x0002__x0002__x0002__x0002__x0002__x0002__x0002__x0002__x000F__x0002__x0002__x0002__x0002__x0002__x0002__x0002__x0002__x0002__x0011__x0002__x0002__x0002__x0002__x0002__x0002__x0002__x0002__x0002__x0013__x0002__x0002__x0002__x0002__x0002__x0002__x0002__x0002__x0002__x0015__x0002__x0002__x0002__x0002__x0002__x0002__x0002__x0002__x0002__x0017__x0002__x0002__x0002__x0002__x0002__x0002__x0002__x0002__x0002__x0019__x0002__x0002__x0002__x0002__x0002__x0002__x0002__x0002__x0002__x001B__x0002__x0002__x0002__x0002__x0002__x0002__x0002__x0002__x0002__x001D__x0002__x0002__x0002__x0002__x0002__x0002__x0002__x0002__x0002__x001F__x0002__x0002__x0002__x0002__x0002__x0002__x0002__x0002__x0002_1_x0002__x0002__x0002__x0002__x0002__x0002__x0002__x0002__x0002_3_x0002__x0002__x0002__x0002__x0002__x0002__x0002__x0002__x0002_5_x0002__x0002__x0002__x0002__x0002__x0002__x0002__x0002__x0002_7_x0002__x0002__x0002__x0002__x0002__x0002__x0002__x0002__x0002_I_x0004__x0005__x0004__x0004__x0004__x0004__x0004__x0004__x0004__x0004__x0004_K_x0004__x0004__x0004__x0004__x0004__x0004__x0004__x0004__x0004_M_x0004__x0004__x0004__x0004__x0004__x0004__x0004__x0004__x0004_O_x0004__x0004__x0004__x0004__x0004__x0004__x0004__x0004__x0004_Q_x0004__x0004__x0004__x0004__x0004__x0004__x0004__x0004__x0004_S_x0004__x0004__x0004__x0004__x0004__x0004__x0004__x0004__x0004_U_x0004__x0004__x0004__x0004__x0004__x0004__x0004__x0004__x0004_W_x0004__x0004__x0004__x0004__x0004__x000D__x0004__x0004__x0004__x0004__x0004__x0004__x0004_X_x0004__x0004__x0004__x0004__x0004__x0004__x0004__x0004__x0004_Y_x0004__x0004__x0004__x0004__x0004__x0004__x0004__x0004__x0004_Z_x0004__x0004__x0004__x0004__x0004__x0004__x0004__x0004__x0004_[_x0004__x0004__x0004__x0004__x0004__x0004__x0004__x0004__x0004__x0001__x0004__x0004__x0004__x0004__x0004__x0004__x0004__x0004__x0004_A_x0004__x0004__x0004__x0004__x0004__x0004__x0004__x0004__x0004_C_x0004__x0004__x0004__x0004__x0004__x0004__x0004__x0004__x0004_E_x0004__x0004__x0004__x0004__x0004__x0004__x0004__x0004__x0004_G_x0004__x0004__x0004__x0004__x0004__x0004__x0004__x0001__x0004__x0004__x0004__x0004__x0004__x0004__x0004__x0004__x0004__x0001__x0004__x0001__x0004__x0004__x0004__x0004__x0004__x0004__x0004__x0001__x0004__x0002__x0004__x0004__x0004__x0004__x0004__x0004__x0004__x0001__x0004__x0003__x0004__x0004__x0004__x0004__x0004__x0004__x0004__x0004__x0004_D_x0004__x0004__x0004__x0004__x0004__x0004__x0004__x0004__x0007__x0004__x0004__x0004__x0007__x0004__x0004__x0004__x0004__x0004__x0004__x0007__x0004__x0004__x0004__x0005__x0004__x0004__x0004__x0004__x0004__x0004__x0007__x0004__x0004__x0004__x000D__x0004__x0004__x0004__x0001__x0002__x0001__x0001__x0001__x0007__x0001__x0001__x0001__x0010__x0001__x0001__x0001__x0001__x0001__x0001__x0002__x0001__x0001__x0001__x0007__x0001__x0001__x0001__x0001__x0001__x0001__x0002__x0001__x0001__x0001__x0002__x0001__x0001__x0001__x0001__x0001__x0001__x0002__x0001__x0001__x0001__x000D__x0001__x0001__x0001__x0001__x0001__x0001__x0002__x0001__x0001__x0001__x0010__x0001__x0001__x0001__x0001__x0001__x0001__x000B__x0001__x0001__x0001__x0007__x0001__x0001__x0001__x0001__x0001__x0001__x000B__x0001__x0001__x0001__x0002__x0001__x0001__x0001__x0001__x0001__x0001__x000B__x0001__x0001__x0001__x000D__x0001__x0001__x0001__x0001__x0001__x0001__x000B__x0001__x0001__x0001__x0010__x0001__x0001__x0001__x0001__x0001__x0001__x000C__x0001__x0001__x0001__x0007__x0001__x0001__x0001__x0001__x0001__x0001__x000C__x0001__x0001__x0001__x0002__x0001__x0001__x0001__x0001__x0001__x0001__x000C__x0001__x0001__x0001__x000D__x0001__x0001__x0001__x0001__x0001__x0001__x000C__x0001__x0001__x0001__x0010__x0001__x0001__x0001__x0001__x0001__x0001__x000D__x0001__x0001__x0001__x0007__x0001__x0001__x0001__x0001__x0001__x0001__x000D__x0001__x0001__x0001__x0002__x0001__x0001__x0001__x0001__x0001__x0001__x000D__x0001__x0001__x0001__x000D__x0001__x0001__x0001__x0001__x0001__x0001__x000D__x0001__x0001__x0001__x0010__x0001__x0001__x0001__x0001__x0001__x0001__x000E__x0001__x0001__x0001__x0007__x0001__x0001__x0001__x0001__x0001__x0001__x000E__x0001__x0001__x0001__x0002__x0001__x0001__x0001__x0001__x0001__x0001__x000E__x0001__x0001__x0001__x000D__x0001__x0001__x0001__x0001__x0001__x0001__x000E__x0001__x0001__x0001__x0010__x0001__x0001__x0001__x0001__x0001__x0001__x000F__x0001__x0001__x0001__x0007__x0001__x0001__x0001__x0001__x0001__x0001__x000F__x0001__x0001__x0001__x0002__x0001__x0001__x0001__x0002__x0001__x0001__x0001__x0001__x000F__x0001__x0001__x0001__x000D__x0001__x0001__x0001__x0001__x0001__x0001__x000F__x0001__x0001__x0001__x0010__x0001__x0001__x0001__x0001__x0001__x0001__x0010__x0001__x0001__x0001__x0007__x0001__x0001__x0001__x0001__x0001__x0001__x0010__x0001__x0001__x0001__x0002__x0001__x0001__x0001__x0001__x0001__x0001__x0010__x0001__x0001__x0001__x000D__x0001__x0001__x0001__x0001__x0001__x0001__x0010__x0001__x0001__x0001__x0010__x0001__x0001__x0001__x0001__x0001__x0001__x0012__x0001__x0001__x0001__x0007__x0001__x0001__x0001__x0001__x0001__x0001__x0012__x0001__x0001__x0001__x0002__x0001__x0001__x0001__x0001__x0001__x0001__x0012__x0001__x0001__x0001__x000D__x0001__x0001__x0001__x0001__x0001__x0001__x0012__x0001__x0001__x0001__x0010__x0001__x0001__x0001__x0001__x0001__x0001__x001C__x0001__x0001__x0001__x0007__x0001__x0001__x0001__x0001__x0001__x0001__x001C__x0001__x0001__x0001__x0002__x0001__x0001__x0001__x0001__x0001__x0001__x001C__x0001__x0001__x0001__x000D__x0001__x0001__x0001__x0001__x0001__x0001__x001C__x0001__x0001__x0001__x0010__x0001__x0001__x0001__x0001__x0001__x0001__x001D__x0001__x0001__x0001__x0007__x0001__x0001__x0001__x0001__x0001__x0001__x001D__x0001__x0001__x0001__x0002__x0001__x0001__x0001__x0001__x0001__x0001__x001D__x0001__x0001__x0001__x000D__x0001__x0001__x0001__x0001__x0001__x0001__x001D__x0001__x0001__x0001__x0010__x0001__x0001__x0001__x0001__x0001__x0001_"_x0001__x0001__x0001__x0007__x0001__x0001__x0001__x0001__x0001__x0001_"_x0001__x0001__x0001__x0002__x0001__x0001__x0001__x0001__x0001__x0001_"_x0001__x0001__x0001__x000D__x0001__x0001__x0001__x0001__x0001__x0001_"_x0001__x0001__x0001__x0010__x0001__x0001__x0001__x0001__x0003__x0001__x0003__x0001__x0001__x0001__x000B__x0001__x0001__x0002__x0001__x0001__x0001__x0003__x0001__x0004__x0001__x0001__x0001__x000B__x0001__x0001__x0001__x0001__x0003__x0001__x0005__x0001__x0001__x0001__x000B__x0001__x0001__x0001__x0001__x0003__x0001__x0006__x0001__x0001__x0001__x000B__x0001__x0001__x0001__x0001__x0003__x0001__x0007__x0001__x0001__x0001__x000B__x0001__x0001__x0001__x0001__x0003__x0001__x0008__x0001__x0001__x0001__x000B__x0001__x0001__x0001__x0001__x0003__x0001_	_x0001__x0001__x0001__x000B__x0001__x0001__x0001__x0001__x0003__x0001__x0002__x0001__x0001__x0001__x000B__x0001__x0001__x0001__x0001__x0003__x0001__x000B__x0001__x0001__x0001__x000B__x0001__x0001__x0001__x0001__x0003__x0001__x000C__x0001__x0001__x0001__x000B__x0001__x0001__x0001__x0001__x0003__x0001__x000D__x0001__x0001__x0001__x000B__x0001__x0001__x0001__x0001__x0003__x0001__x000E__x0001__x0001__x0001__x000B__x0001__x0001__x0001__x0001__x0003__x0001__x000F__x0001__x0001__x0001__x000B__x0001__x0001__x0001__x0001__x0003__x0001__x0010__x0001__x0001__x0001__x000B__x0001__x0001__x0001__x0001__x0003__x0001__x0011__x0001__x0001__x0001__x000B__x0001__x0001__x0001__x0001__x0003__x0001__x0012__x0001__x0001__x0001__x000B__x0001__x0001__x0001__x0001__x0003__x0001__x0013__x0001__x0001__x0001__x000B__x0001__x0001__x0001__x0001__x0003__x0001__x0014__x0001__x0001__x0001__x000B__x0001__x0001__x0001__x0001__x0003__x0001__x0015__x0001__x0001__x0001__x000B__x0001__x0001__x0001__x0001__x0003__x0001__x0016__x0001__x0001__x0001__x000B__x0001__x0012_'_x0001__x0001_Ì_x0001__x0001__x0001_ÿÿÿÿÿÿÿÿÿÿÿÿÿÿÿÿÿÿÿÿÿÿÿÿÿÿÿÿÿÿÿÿÿÿÿ_x0003__x0004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0003__x0003__x0003__x0003_ N_x0003__x0003_&gt;_x0017__x0003__x0003__x0001__x0003__x0003__x0003__x0003__x0010__x0003__x0003__x0002__x0003__x0003__x0003__x0003__x0003__x0002__x0003__x0003__x0003__x000E__x0003__x0003__x0003__x0003__x0003__x0003__x0003__x0001__x0003__x0003__x0003__x0003__x0010__x0003__x0003__x0002__x0003__x0001__x0003__x0003__x0003__x0002__x0003__x0003__x0003__x000E__x0003__x0003__x0003__x0003__x0003__x0003__x0003__x0001__x0003__x0003__x0003__x0003__x0010__x0003__x0003__x0002__x0003__x0002__x0003__x0003__x0003__x0002__x0003__x0003__x0003__x000E__x0003__x0003__x0003__x0003__x0003__x0003__x0003__x0001__x0003__x0003__x0003__x0003__x000D__x0011__x0010__x000D__x000D__x0002__x000D__x0003__x000D__x000D__x000D__x0002__x000D__x000D__x000D__x000E__x000D__x000D__x000D__x000D__x000D__x000D__x000D__x0001__x000D__x000D__x000D__x000D__x0010__x000D__x000D__x0002__x000D__x0004__x000D__x000D__x000D__x0002__x000D__x000D__x000D__x000F__x000D__x000D__x000D__x000D__x000D__x000D__x000D__x0001__x000D__x000D__x000D__x000D__x0010__x000D__x000D__x0002__x000D__x0005__x000D__x000D__x000D__x0002__x000D__x000D__x000D__x000F__x000D__x000D__x000D__x000D__x000D__x000D__x000D__x0001__x000D__x000D__x000D__x000D__x0010__x000D__x000D__x0002__x000D__x0006__x000D__x000D__x000D__x0002__x000D__x000D__x000D__x000F__x000D__x000D__x000D__x000D__x000D__x000D__x000D__x0001__x000D__x000D__x000D__x000D__x0010__x000D__x000D__x0002__x000D__x0007__x000D__x000D__x000D__x0002__x000D__x000D__x000D__x000F__x000D__x000D__x000D__x000D__x000D__x000D__x000D__x0001__x000D__x000D__x000D__x000D__x0010__x000D__x000D__x0002__x000D__x0008__x000D__x000D__x000D__x0002__x000D__x000D__x000D__x000F__x000D__x000D__x000D__x000D__x000D__x000D__x000D__x0001__x000D__x000D__x000D__x000D__x0010__x000D__x000D__x0002__x000D_	_x000D__x000D__x000D__x0002__x000D__x000D__x000D__x000F__x000D__x000D__x000D__x000D__x000D__x000D__x000D__x0001__x000D__x000D__x000D__x000D__x0010__x000D__x000D__x0002__x000D__x0011__x000D__x000D__x000D__x0002__x000D__x000D__x000D__x000F__x000D__x000D__x000D__x000D__x000D__x000D__x000D__x0001__x000D__x000D__x000D__x000D__x0010__x000D__x000D__x0002__x000D__x000B__x000D__x000D__x000D__x0002__x000D__x000D__x000D__x000F__x000D__x000D__x000D__x000D__x000D__x000D__x000D__x0001__x000D__x000D__x000D__x000D__x0010__x000D__x000D__x0002__x000D__x000C__x000D__x000D__x000D__x0002__x000D__x000D__x000D__x000F__x000D__x000D__x000D__x000D__x0003__x0004__x0003__x0003__x0003__x0001__x0003__x0003__x0003__x0003__x0010__x0003__x0003__x0002__x0003__x000D__x0003__x0003__x0003__x0002__x0003__x0003__x0003__x000F__x0003__x0003__x0003__x0003__x0003__x0003__x0003__x0001__x0003__x0003__x0003__x0003__x0010__x0003__x0003__x0002__x0003__x000E__x0003__x0003__x0003__x0002__x0003__x0003__x0003__x000F__x0003__x0003__x0003__x0003__x0003__x0003__x0003__x0001__x0003__x0003__x0003__x0003__x0010__x0003__x0003__x0002__x0003__x000F__x0003__x0003__x0003__x0002__x0003__x0003__x0003__x000F__x0003__x0003__x0003__x0003__x0003__x0003__x0003__x0001__x0003__x0003__x0003__x0003__x0010__x0003__x0003__x0002__x0003__x0010__x0003__x0003__x0003__x0002__x0003__x0003__x0003__x000F__x0003__x0003__x0003__x0003__x0003__x0003__x0003__x0001__x0003__x0003__x0003__x0003__x0010__x0003__x0003__x0002__x0003__x0011__x0003__x0003__x0003__x0002__x0003__x0003__x0003__x000F__x0003__x0003__x0003__x0003__x0003__x0003__x0003__x0001__x0003__x0003__x0003__x0003__x0010__x0003__x0003__x0002__x0003__x0012__x0003__x0003__x0003__x0002__x0003__x0003__x0003__x000F__x0003__x0003__x0003__x0003__x0003__x0003__x0003__x0001__x0003__x0003__x0003__x0003__x0010__x0003__x0003__x0002__x0003__x0013__x0003__x0003__x0003__x0002__x0003__x0003__x0003__x000F__x0003__x0003__x0003__x0003__x0003__x0003__x0003__x0001__x0003__x0003__x0003__x0003__x0010__x0003__x0003__x0002__x0003__x0014__x0003__x0003__x0003__x0002__x0003__x0003__x0003__x000F__x0003__x0003__x0003__x0003__x0003__x0003__x0003__x0001__x0003__x0003__x0003__x0003__x0010__x0003__x0003__x0002__x0003__x0015__x0003__x0003__x0003__x0002__x0003__x0003__x0003__x000F__x0003__x0003__x0003__x0003__x0003__x0003__x0003__x0001__x0003__x0003__x0003__x0003__x0010__x0003__x0003__x0002__x0003__x0016__x0003__x0003__x0003__x0002__x0003__x0004__x0003__x0003__x0003__x000F__x0003__x0003__x0003__x0003__x0003__x0003__x0003__x0001__x0003__x0003__x0003__x0003__x0010__x0003__x0003__x0002__x0003__x0017__x0003__x0003__x0003__x0002__x0003__x0003__x0003__x000F__x0003__x0003__x0003__x0003__x0003__x0003__x0003__x0001__x0003__x0003__x0003__x0003__x0010__x0003__x0003__x0002__x0003__x0018__x0003__x0003__x0003__x0002__x0003__x0003__x0003__x000F__x0003__x0003__x0003__x0003__x0003__x0003__x0003__x0001__x0003__x0003__x0003__x0003__x0010__x0003__x0003__x0002__x0003__x0019__x0003__x0003__x0003__x0002__x0003__x0003__x0003__x000F__x0003__x0003__x0003__x0003__x0003__x0003__x0003__x0001__x0003__x0003__x0003__x0003__x0010__x0003__x0003__x0002__x0003__x001A__x0003__x0003__x0003__x0002__x0003__x0003__x0003__x000F__x0003__x0003__x0003__x0003__x0003__x0003__x0003__x0001__x0003__x0003__x0003__x0003__x0010__x0003__x0003__x0002__x0003__x001B__x0003__x0003__x0003__x0002__x0003__x0003__x0003__x000F__x0003__x0003__x0003__x0003__x0003__x0003__x0003__x0001__x0003__x0003__x0003__x0003__x0010__x0003__x0003__x0002__x0003__x001C__x0003__x0003__x0003__x0002__x0003__x0003__x0003__x000F__x0003__x0003__x0003__x0003__x0003__x0003__x0003__x0001__x0003__x0003__x0003__x0003__x0010__x0003__x0003__x0002__x0003__x001D__x0003__x0003__x0003__x0002__x0003__x0003__x0003__x000F__x0003__x0003__x0003__x0003__x0003__x0003__x0003__x0001__x0003__x0003__x0003__x0003__x0010__x0003__x0003__x0002__x0003__x001E__x0003__x0003__x0003__x0002__x0003__x0003__x0003__x000F__x0003__x0003__x0003__x0003__x0003__x0003__x0003__x0001__x0003__x0003__x0003__x0003__x0010__x0003__x0003__x0002__x0003__x001F__x0003__x0003__x0003__x0002__x0003__x0003__x0003__x000F__x0003__x0003__x0003__x0003__x0003__x0003__x0003__x0001__x0003__x0003__x0003__x0003__x0010__x0003__x0003__x0004__x0003__x0002__x0003_ _x0003__x0003__x0003__x0002__x0003__x0003__x0003__x000F__x0003__x0003__x0003__x0003__x0003__x0003__x0003__x0001__x0003__x0003__x0003__x0003__x0010__x0003__x0003__x0002__x0003_!_x0003__x0003__x0003__x0002__x0003__x0003__x0003__x000F__x0003__x0003__x0003__x0003__x0003__x0003__x0003__x0001__x0003__x0003__x0003__x0003__x0010__x0003__x0003__x0002__x0003_"_x0003__x0003__x0003__x0002__x0003__x0003__x0003__x000F__x0003__x0003__x0003__x0003__x0003__x0003__x0003__x0001__x0003__x0003__x0003__x0003__x0010__x0003__x0003__x0002__x0003_#_x0003__x0003__x0003__x0002__x0003__x0003__x0003__x000F__x0003__x0003__x0003__x0003__x0003__x0003__x0003__x0001__x0003__x0003__x0003__x0003__x0010__x0003__x0003__x0002__x0003_$_x0003__x0003__x0003__x0002__x0003__x0003__x0003__x000F__x0003__x0003__x0003__x0003__x0003__x0003__x0003__x0001__x0003__x0003__x0003__x0003__x0010__x0003__x0003__x0002__x0003_%_x0003__x0003__x0003__x0002__x0003__x0003__x0003__x000F__x0003__x0003__x0003__x0003__x0003__x0003__x0003__x0001__x0003__x0003__x0003__x0003__x0010__x0003__x0003__x0002__x0003_&amp;_x0003__x0003__x0003__x0002__x0003__x0003__x0003__x000F__x0003__x0003__x0003__x0003__x0003__x0003__x0003__x0001__x0003__x0003__x0003__x0003__x0010__x0003__x0003__x0002__x0003_'_x0003__x0003__x0003__x0002__x0003__x0003__x0003__x000F__x0003__x0003__x0003__x0003__x0003__x0003__x0003__x0001__x0003__x0003__x0003__x0003__x0010__x0003__x0003__x0002__x0003_(_x0003__x0003__x0003__x0002__x0003__x0003__x0003__x000F__x0003__x0003__x0003__x0003__x0003__x0003__x0003__x0001__x0003__x0003__x0003__x0003__x0010__x0003__x0003__x0002__x0003_)_x0003__x0003__x0003__x0002__x0003__x0003__x0003__x000F__x0003__x0003__x0003__x0003__x0003__x0003__x0003__x0004__x0003__x0001__x0003__x0003__x0003__x0003__x0010__x0003__x0003__x0002__x0003_*_x0003__x0003__x0003__x0002__x0003__x0003__x0003__x000F__x0003__x0003__x0003__x0003__x0003__x0003__x0003__x0001__x0003__x0003__x0003__x0003__x0010__x0003__x0003__x0002__x0003_+_x0003__x0003__x0003__x0002__x0003__x0003__x0003__x000F__x0003__x0003__x0003__x0003__x0003__x0003__x0003__x0003__x0003__x0003__x0003__x0003__x0003__x0003__x0003__x0003__x0003__x0003__x0003__x0003__x0003__x0003__x0003__x0003__x0003__x0003__x0003__x0003__x0003__x0003__x0003__x0003__x0003__x0003__x0003__x0003__x0003__x0003__x0003__x0001__x0003__x0003__x0003__x0003__x0010__x0003__x0003__x0002__x0003_,_x0003__x0003__x0003__x0001__x0003__x0003__x0003__x001F__x0003__x0003__x0003__x0001__x0003__x0003__x0003__x0003__x0010__x0003__x0003__x0002__x0003_-_x0003__x0003__x0003__x0001__x0003__x0003__x0003__x001F__x0003__x0003__x0003__x0001__x0003__x0003__x0003__x0003__x0010__x0003__x0003__x0002__x0003_._x0003__x0003__x0003__x0001__x0003__x0003__x0003__x001F__x0003__x0003__x0003__x0001__x0003__x0003__x0003__x0003__x0010__x0003__x0003__x0002__x0003_/_x0003__x0003__x0003__x0001__x0003__x0003__x0003__x001F__x0003__x0003__x0003__x0001__x0003__x0003__x0003__x0003__x0010__x0003__x0003__x0002__x0003_0_x0003__x0003__x0003__x0002__x0003__x0003__x0003__x0018__x0003__x0003__x0003__x0001__x0003__x0003__x0003__x0003__x0010__x0003__x0003__x0002__x0003_0_x0003__x0003__x0003__x0002__x0003__x0003__x0003__x000F__x0003__x0003__x0003__x0001__x0003__x0003__x0003__x0003__x0010__x0003__x0003__x0002__x0003_0_x0003__x0003__x0003__x0002__x0003__x0003__x0003__x0019__x0003__x0003__x0003__x0003__x0003__x0003__x0003__x0001__x0003__x0003__x0003__x0003__x0010__x0003__x0003__x0002__x0003__x0004__x0003_1_x0003__x0003__x0003__x0002__x0003__x0003__x0003__x0018__x0003__x0003__x0003__x0001__x0003__x0003__x0003__x0003__x0010__x0003__x0003__x0002__x0003_1_x0003__x0003__x0003__x0002__x0003__x0003__x0003__x000F__x0003__x0003__x0003__x0001__x0003__x0003__x0003__x0003__x0010__x0003__x0003__x0002__x0003_1_x0003__x0003__x0003__x0002__x0003__x0003__x0003__x0019__x0003__x0003__x0003__x0003__x0003__x0003__x0003__x0001__x0003__x0003__x0003__x0003__x0010__x0003__x0003__x0002__x0003_2_x0003__x0003__x0003__x0002__x0003__x0003__x0003__x0018__x0003__x0003__x0003__x0001__x0003__x0003__x0003__x0003__x0010__x0003__x0003__x0002__x0003_2_x0003__x0003__x0003__x0002__x0003__x0003__x0003__x000F__x0003__x0003__x0003__x0001__x0003__x0003__x0003__x0003__x0010__x0003__x0003__x0002__x0003_2_x0003__x0003__x0003__x0002__x0003__x0003__x0003__x0019__x0003__x0003__x0003__x0003__x0003__x0003__x0003__x0001__x0003__x0003__x0003__x0003__x0010__x0003__x0003__x0002__x0003_3_x0003__x0003__x0003__x0002__x0003__x0003__x0003__x0018__x0003__x0003__x0003__x0001__x0003__x0003__x0003__x0003__x0010__x0003__x0003__x0002__x0003_3_x0003__x0003__x0003__x0002__x0003__x0003__x0003__x000F__x0003__x0003__x0003__x0001__x0003__x0003__x0003__x0003__x0010__x0003__x0003__x0002__x0003_3_x0003__x0003__x0003__x0002__x0003__x0003__x0003__x0019__x0003__x0003__x0003__x0003__x0003__x0003__x0003__x0001__x0003__x0003__x0003__x0003__x0010__x0003__x0003__x0002__x0003_4_x0003__x0003__x0003__x0002__x0003__x0003__x0003__x0018__x0003__x0003__x0003__x0001__x0003__x0003__x0003__x0003__x0010__x0003__x0003__x0002__x0003_4_x0003__x0003__x0003__x0002__x0003__x0003__x0003__x000F__x0003__x0003__x0003__x0001__x0003__x0003__x0003__x0003__x0010__x0003__x0003__x0004__x0003__x0002__x0003_4_x0003__x0003__x0003__x0002__x0003__x0003__x0003__x0019__x0003__x0003__x0003__x0003__x0003__x0003__x0003__x0001__x0003__x0003__x0003__x0003__x0010__x0003__x0003__x0002__x0003_5_x0003__x0003__x0003__x0002__x0003__x0003__x0003__x0018__x0003__x0003__x0003__x0001__x0003__x0003__x0003__x0003__x0010__x0003__x0003__x0002__x0003_5_x0003__x0003__x0003__x0002__x0003__x0003__x0003__x000F__x0003__x0003__x0003__x0001__x0003__x0003__x0003__x0003__x0010__x0003__x0003__x0002__x0003_5_x0003__x0003__x0003__x0002__x0003__x0003__x0003__x0019__x0003__x0003__x0003__x0003__x0003__x0003__x0003__x0001__x0003__x0003__x0003__x0003__x0010__x0003__x0003__x0002__x0003_6_x0003__x0003__x0003__x0002__x0003__x0003__x0003__x0019__x0003__x0003__x0003__x0001__x0003__x0003__x0003__x0003__x0010__x0003__x0003__x0002__x0003_6_x0003__x0003__x0003__x0002__x0003__x0003__x0003__x0010__x0003__x0003__x0003__x0001__x0003__x0003__x0003__x0003__x0010__x0003__x0003__x0002__x0003_6_x0003__x0003__x0003__x0002__x0003__x0003__x0003__x001A__x0003__x0003__x0003__x0003__x0003__x0003__x0003__x0001__x0003__x0003__x0003__x0003__x0010__x0003__x0003__x0002__x0003_7_x0003__x0003__x0003__x0002__x0003__x0003__x0003__x0019__x0003__x0003__x0003__x0001__x0003__x0003__x0003__x0003__x0010__x0003__x0003__x0002__x0003_7_x0003__x0003__x0003__x0002__x0003__x0003__x0003__x0010__x0003__x0003__x0003__x0001__x0003__x0003__x0003__x0003__x0010__x0003__x0003__x0002__x0003_7_x0003__x0003__x0003__x0002__x0003__x0003__x0003__x001A__x0003__x0003__x0003__x0003__x0003__x0003__x0003__x0001__x0003__x0003__x0003__x0003__x0010__x0003__x0003__x0002__x0003_8_x0003__x0003__x0003__x0002__x0003__x0003__x0003__x0019__x0003__x0003__x0003__x0001__x0003__x0004__x0003__x0003__x0003__x0003__x0010__x0003__x0003__x0002__x0003_8_x0003__x0003__x0003__x0002__x0003__x0003__x0003__x0010__x0003__x0003__x0003__x0001__x0003__x0003__x0003__x0003__x0010__x0003__x0003__x0002__x0003_8_x0003__x0003__x0003__x0002__x0003__x0003__x0003__x001A__x0003__x0003__x0003__x0003__x0003__x0003__x0003__x0001__x0003__x0003__x0003__x0003__x0010__x0003__x0003__x0002__x0003_9_x0003__x0003__x0003__x0002__x0003__x0003__x0003__x0019__x0003__x0003__x0003__x0001__x0003__x0003__x0003__x0003__x0010__x0003__x0003__x0002__x0003_9_x0003__x0003__x0003__x0002__x0003__x0003__x0003__x0010__x0003__x0003__x0003__x0001__x0003__x0003__x0003__x0003__x0010__x0003__x0003__x0002__x0003_9_x0003__x0003__x0003__x0002__x0003__x0003__x0003__x001A__x0003__x0003__x0003__x0003__x0003__x0003__x0003__x0001__x0003__x0003__x0003__x0003__x0010__x0003__x0003__x0002__x0003_:_x0003__x0003__x0003__x0002__x0003__x0003__x0003__x0019__x0003__x0003__x0003__x0001__x0003__x0003__x0003__x0003__x0010__x0003__x0003__x0002__x0003_:_x0003__x0003__x0003__x0002__x0003__x0003__x0003__x0010__x0003__x0003__x0003__x0001__x0003__x0003__x0003__x0003__x0010__x0003__x0003__x0002__x0003_:_x0003__x0003__x0003__x0002__x0003__x0003__x0003__x001A__x0003__x0003__x0003__x0003__x0003__x0003__x0003__x0001__x0003__x0003__x0003__x0003__x0010__x0003__x0003__x0002__x0003_;_x0003__x0003__x0003__x0002__x0003__x0003__x0003__x0019__x0003__x0003__x0003__x0001__x0003__x0003__x0003__x0003__x0010__x0003__x0003__x0002__x0003_;_x0003__x0003__x0003__x0002__x0003__x0003__x0003__x0010__x0003__x0003__x0003__x0001__x0003__x0003__x0003__x0003__x0010__x0003__x0003__x0002__x0003_;_x0003__x0003__x0003__x0002__x0003__x0003__x0003__x001A__x0003__x0003__x0003__x0004__x0003__x0003__x0003__x0003__x0003__x0001__x0003__x0003__x0003__x0003__x0010__x0003__x0003__x0002__x0003_&lt;_x0003__x0003__x0003__x0002__x0003__x0003__x0003__x0019__x0003__x0003__x0003__x0001__x0003__x0003__x0003__x0003__x0010__x0003__x0003__x0002__x0003_&lt;_x0003__x0003__x0003__x0002__x0003__x0003__x0003__x0010__x0003__x0003__x0003__x0001__x0003__x0003__x0003__x0003__x0010__x0003__x0003__x0002__x0003_&lt;_x0003__x0003__x0003__x0002__x0003__x0003__x0003__x001A__x0003__x0003__x0003__x0003__x0003__x0003__x0003__x0001__x0003__x0003__x0003__x0003__x0010__x0003__x0003__x0002__x0003_=_x0003__x0003__x0003__x0002__x0003__x0003__x0003__x0019__x0003__x0003__x0003__x0001__x0003__x0003__x0003__x0003__x0010__x0003__x0003__x0002__x0003_=_x0003__x0003__x0003__x0002__x0003__x0003__x0003__x0010__x0003__x0003__x0003__x0001__x0003__x0003__x0003__x0003__x0010__x0003__x0003__x0002__x0003_=_x0003__x0003__x0003__x0002__x0003__x0003__x0003__x001A__x0003__x0003__x0003__x0003__x0003__x0003__x0003__x0001__x0003__x0003__x0003__x0003__x0010__x0003__x0003__x0002__x0003_&gt;_x0003__x0003__x0003__x0002__x0003__x0003__x0003__x0019__x0003__x0003__x0003__x0001__x0003__x0003__x0003__x0003__x0010__x0003__x0003__x0002__x0003_&gt;_x0003__x0003__x0003__x0002__x0003__x0003__x0003__x0010__x0003__x0003__x0003__x0001__x0003__x0003__x0003__x0003__x0010__x0003__x0003__x0002__x0003_&gt;_x0003__x0003__x0003__x0002__x0003__x0003__x0003__x001A__x0003__x0003__x0003__x0003__x0003__x0003__x0003__x0001__x0003__x0003__x0003__x0003__x0010__x0003__x0003__x0002__x0003_?_x0003__x0003__x0003__x0002__x0003__x0003__x0003__x0019__x0003__x0003__x0003__x0001__x0003__x0003__x0003__x0003__x0010__x0003__x0003__x0002__x0003_?_x0003__x0003__x0003__x0002_</t>
  </si>
  <si>
    <t>07d17c8b890150c1a3ce5245f68a7c9d_x0003__x0004__x0003__x0003__x0003__x0010__x0003__x0003__x0003__x0001__x0003__x0003__x0003__x0003__x0010__x0003__x0003__x0002__x0003_?_x0003__x0003__x0003__x0002__x0003__x0003__x0003__x001A__x0003__x0003__x0003__x0003__x0003__x0003__x0003__x0001__x0003__x0003__x0003__x0003__x0010__x0003__x0003__x0002__x0003_@_x0003__x0003__x0003__x0002__x0003__x0003__x0003__x0019__x0003__x0003__x0003__x0001__x0003__x0003__x0003__x0003__x0010__x0003__x0003__x0002__x0003_@_x0003__x0003__x0003__x0002__x0003__x0003__x0003__x0010__x0003__x0003__x0003__x0001__x0003__x0003__x0003__x0003__x0010__x0003__x0003__x0002__x0003_@_x0003__x0003__x0003__x0002__x0003__x0003__x0003__x001A__x0003__x0003__x0003__x0003__x0003__x0003__x0003__x0001__x0003__x0003__x0003__x0003__x0010__x0003__x0003__x0002__x0003_A_x0003__x0003__x0003__x0002__x0003__x0003__x0003__x0019__x0003__x0003__x0003__x0001__x0003__x0003__x0003__x0003__x0010__x0003__x0003__x0002__x0003_A_x0003__x0003__x0003__x0002__x0003__x0003__x0003__x0010__x0003__x0003__x0003__x0001__x0003__x0003__x0003__x0003__x0010__x0003__x0003__x0002__x0003_A_x0003__x0003__x0003__x0002__x0003__x0003__x0003__x001A__x0003__x0003__x0003__x0003__x0003__x0003__x0003__x0001__x0003__x0003__x0003__x0003__x0010__x0003__x0003__x0002__x0003_B_x0003__x0003__x0003__x0002__x0003__x0003__x0003__x0019__x0003__x0003__x0003__x0001__x0003__x0003__x0003__x0003__x0010__x0003__x0003__x0002__x0003_B_x0003__x0003__x0003__x0002__x0003__x0003__x0003__x0010__x0003__x0003__x0003__x0001__x0003__x0003__x0003__x0003__x0010__x0003__x0003__x0002__x0003_B_x0003__x0003__x0003__x0002__x0003__x0003__x0003__x001A__x0003__x0003__x0003__x0003__x0003__x0003__x0003__x0001__x0003__x0003__x0003__x0003__x0010__x0003__x0003__x0002__x0003__x0004__x0003_C_x0003__x0003__x0003__x0002__x0003__x0003__x0003__x0019__x0003__x0003__x0003__x0001__x0003__x0003__x0003__x0003__x0010__x0003__x0003__x0002__x0003_C_x0003__x0003__x0003__x0002__x0003__x0003__x0003__x0010__x0003__x0003__x0003__x0001__x0003__x0003__x0003__x0003__x0010__x0003__x0003__x0002__x0003_C_x0003__x0003__x0003__x0002__x0003__x0003__x0003__x001A__x0003__x0003__x0003__x0003__x0003__x0003__x0003_#_x0003__x0003_Total Operating Revenues_x0001_C8_x0001_H6_x0001_Game#_x0003__x0003_Total Operating Revenues_x0001_C8_x0001_K6_x0001_Game#_x0003__x0003_Total Operating Revenues_x0001_C8_x0001_N6_x0001_Game#_x0003__x0003_Total Operating Revenues_x0001_C8_x0001_Q6_x0001_Game#_x0003__x0003_Transmission Operations_x0001_D11_x0001_H6_x0001__x0002__x0003_Game#_x0002__x0002_Transmission Operations_x0001_D11_x0001_K6_x0001_Game#_x0002__x0002_Transmission Operations_x0001_D11_x0001_N6_x0001_Game#_x0002__x0002_Transmission Operations_x0001_D11_x0001_Q6_x0001_Game$_x0002__x0002_Transmission Maintenance_x0001_D12_x0001_H6_x0001_Game$_x0002__x0002_Transmission Maintenance_x0001_D12_x0001_K6_x0001_Game$_x0002__x0002_Transmission Maintenance_x0001_D12_x0001_N6_x0001_Game$_x0002__x0002_Transmi_x0002__x0003_ssion Maintenance_x0001_D12_x0001_Q6_x0001_Game$_x0002__x0002_Transmission Engineering_x0001_D13_x0001_H6_x0001_Game$_x0002__x0002_Transmission Engineering_x0001_D13_x0001_K6_x0001_Game$_x0002__x0002_Transmission Engineering_x0001_D13_x0001_N6_x0001_Game$_x0002__x0002_Transmission Engineering_x0001_D13_x0001_Q6_x0001_Game	_x0002__x0002__x0001__x0001_H6_x0001_Game	_x0002__x0002__x0001__x0001_K6_x0001_Game	_x0002__x0002__x0001__x0001_N6_x0001_Game	_x0002__x0002__x0001__x0001_Q6_x0001_Game&amp;_x0002__x0002_Transmi_x0002__x0003_ssion Reimbursables_x0001_D15_x0001_H6_x0001_Game&amp;_x0002__x0002_Transmission Reimbursables_x0001_D15_x0001_K6_x0001_Game&amp;_x0002__x0002_Transmission Reimbursables_x0001_D15_x0001_N6_x0001_Game&amp;_x0002__x0002_Transmission Reimbursables_x0001_D15_x0001_Q6_x0001_Game_x001F__x0002__x0002_Agency Services G&amp;A_x0001_D16_x0001_H6_x0001_Game_x001F__x0002__x0002_Agency Services G&amp;A_x0001_D16_x0001_K6_x0001_Game_x001F__x0002__x0002_Agency Services G&amp;A_x0001_D_x0002__x0003_16_x0001_N6_x0001_Game_x001F__x0002__x0002_Agency Services G&amp;A_x0001_D16_x0001_Q6_x0001_Game0_x0002__x0002_Other Income, Expenses &amp; Adjustments_x0001_D17_x0001_H6_x0001_Game0_x0002__x0002_Other Income, Expenses &amp; Adjustments_x0001_D17_x0001_K6_x0001_Game0_x0002__x0002_Other Income, Expenses &amp; Adjustments_x0001_D17_x0001_N6_x0001_Game0_x0002__x0002_Other Income, Expenses &amp; Adjustments_x0001_D17_x0001_Q6_x0001_Gam_x0002__x0003_e0_x0002__x0002_Total Transmission Operating Expense_x0001_C19_x0001_H6_x0001_Game0_x0002__x0002_Total Transmission Operating Expense_x0001_C19_x0001_K6_x0001_Game0_x0002__x0002_Total Transmission Operating Expense_x0001_C19_x0001_N6_x0001_Game0_x0002__x0002_Total Transmission Operating Expense_x0001_C19_x0001_Q6_x0001_Game_x001C__x0002__x0002_Interest Expense_x0001_C29_x0001_H6_x0001_Game_x001C__x0002__x0002_Interes_x0002__x0003_t Expense_x0001_C29_x0001_K6_x0001_Game_x001C__x0002__x0002_Interest Expense_x0001_C29_x0001_N6_x0001_Game_x001C__x0002__x0002_Interest Expense_x0001_C29_x0001_Q6_x0001_Game_x001D__x0002__x0002_Interest Earnings_x0001_C30_x0001_H6_x0001_Game_x001D__x0002__x0002_Interest Earnings_x0001_C30_x0001_K6_x0001_Game_x001D__x0002__x0002_Interest Earnings_x0001_C30_x0001_N6_x0001_Game_x001D__x0002__x0002_Interest Earnings_x0001_C30_x0001_Q6_x0001_Game_x001D__x0002__x0002_Net Revenue Delta_x0001_D35_x0001_H6_x0001_Game_x001D__x0002__x0002__x0003__x0002_Net Revenue Delta_x0001_D35_x0001_K6_x0001_Game_x001D__x0002__x0002_Net Revenue Delta_x0001_D35_x0001_N6_x0001_Game_x001D__x0002__x0002_Net Revenue Delta_x0001_D35_x0001_Q6_x0001_Game_x000F__x0002__x0002_2025_x0001_D4_x0001_L3_x0001_Risk_x000F__x0002__x0002_2026_x0001_D5_x0001_L3_x0001_Risk_x000F__x0002__x0002_2027_x0001_D6_x0001_L3_x0001_Risk_x000F__x0002__x0002_2028_x0001_D7_x0001_L3_x0001_Risk_x000F__x0002__x0002_2025_x0001_D8_x0001_L3_x0001_Risk_x000F__x0002__x0002_2026_x0001_D9_x0001_L3_x0001_Risk_x0010__x0002__x0002_2027_x0001_D10_x0001_L3_x0001_Risk_x0010__x0002__x0002_2028_x0001_D11_x0001_L3_x0001_Risk_x0010__x0002__x0003__x0002__x0002_2025_x0001_D12_x0001_L3_x0001_Risk_x0010__x0002__x0002_2026_x0001_D13_x0001_L3_x0001_Risk_x0010__x0002__x0002_2027_x0001_D14_x0001_L3_x0001_Risk_x0010__x0002__x0002_2028_x0001_D15_x0001_L3_x0001_Risk_x0010__x0002__x0002_2025_x0001_D16_x0001_L3_x0001_Risk_x0010__x0002__x0002_2026_x0001_D17_x0001_L3_x0001_Risk_x0010__x0002__x0002_2027_x0001_D18_x0001_L3_x0001_Risk_x0010__x0002__x0002_2028_x0001_D19_x0001_L3_x0001_Risk_x0010__x0002__x0002_2025_x0001_D20_x0001_L3_x0001_Risk_x0010__x0002__x0002_2026_x0001_D21_x0001_L3_x0001_Risk_x0010__x0002__x0002_2027_x0001_D22_x0001_L3_x0001_Risk_x0010__x0002__x0002_2028_x0001_D23_x0001_L3_x0001_Riskl_x0002__x0002__x0002__x0002__x0002__x0002__x0002__x0002__x0002__x0002__x0002__x0002__x0001__x0003__x0001__x0001__x0001__x0001__x0001__x0002__x0001__x0001__x0001__x0001__x0001__x0001__x0001__x0001__x0001__x0004__x0001__x0001__x0001__x0001__x0001__x0001__x0001__x0001__x0001__x0006__x0001__x0001__x0001__x0001__x0001__x0001__x0001__x0001__x0001__x0008__x0001__x0001__x0001__x0001__x0001__x0001__x0001__x0001__x0001__x0003__x0001__x0001__x0001__x0001__x0001__x0001__x0001__x0001__x0001__x000C__x0001__x0001__x0001__x0001__x0001__x0001__x0001__x0001__x0001__x000E__x0001__x0001__x0001__x0001__x0001__x0001__x0001__x0001__x0001__x0010__x0001__x0001__x0001__x0001__x0001__x0001__x0001__x0001__x0001__x0012__x0001__x0001__x0001__x0001__x0001__x0001__x0001__x0001__x0001__x0014__x0001__x0001__x0001__x0001__x0001__x0001__x0001__x0001__x0001__x0016__x0001__x0001__x0001__x0001__x0001__x0001__x0001__x0001__x0001__x0018__x0001__x0001__x0001__x0001__x0001__x0001__x0001__x0001__x0001__x001A__x0001__x0001__x0001__x0001__x0001__x0001__x0001__x0001__x0001__x001C__x0001__x0001__x0001__x0001__x0001__x0001__x0001__x0001__x0001__x001E__x0001__x0001__x0001__x0001__x0001__x0001__x0001__x0001__x0001_ _x0001__x0001__x0001__x0001__x0001__x0001__x0001__x0001__x0001_"_x0001__x0001__x0001__x0001__x0001__x0001__x0001__x0001__x0001_$_x0001__x0001__x0001__x0001__x0001__x0001__x0001__x0001__x0001_&amp;_x0001__x0001__x0001__x0001__x0001__x0001__x0001__x0001__x0001_(_x0001__x0001__x0001__x0001__x0001__x0001__x0001__x0001__x0001_*_x0001__x0001__x0001__x0001__x0001__x0001__x0001__x0001__x0001_,_x0001__x0001__x0001__x0001__x0001__x0001__x0001__x0001__x0001_._x0001__x0001__x0001__x0001__x0001__x0001__x0001__x0001__x0001_0_x0001__x0001__x0001__x0001__x0001__x0001__x0001__x0001__x0001_2_x0001__x0001__x0001__x0001__x0001__x0001__x0004__x0005__x0004__x0004__x0004_4_x0004__x0004__x0004__x0004__x0004__x0004__x0004__x0004__x0004_6_x0004__x0004__x0004__x0004__x0004__x0004__x0004__x0004__x0004_8_x0004__x0004__x0004__x0004__x0004__x0004__x0004__x0004__x0004_:_x0004__x0004__x0004__x0004__x0004__x0004__x0004__x0004__x0004_&lt;_x0004__x0004__x0004__x0004__x0004__x0004__x0004__x0004__x0004_&gt;_x0004__x0004__x0004__x0004__x0004__x0004__x0004__x0004__x0004_@_x0004__x0004__x0004__x0004__x0004__x0004__x0004__x0004__x0004_B_x0004__x0004__x0004__x0004__x0004__x0004__x0004__x0004__x0004_D_x0004__x0004__x0004__x0004__x0004__x0004__x0004__x0004__x0004_F_x0004__x0004__x0004__x0004__x0004__x0004__x0004__x0004__x0004_H_x0004__x0004__x0004__x0004__x0004__x0004__x0004__x0004__x0004_J_x0004__x0004__x0004__x0004__x0004__x0004__x0004__x0004__x0004_L_x0004__x0004__x0004__x0004__x0004__x0004__x0004__x0004__x0004_N_x0004__x0004__x0004__x0004__x0004__x0004__x0004__x0004__x0004_P_x0004__x0004__x0004__x0004__x0004__x0004__x0004__x0004__x0004_R_x0004__x0004__x0004__x0004__x0004__x0004__x0004__x0004__x0004_T_x0004__x0004__x0004__x0004__x0004__x0004__x0004__x0004__x0004_V_x0004__x0004__x0004__x0004__x0004__x0004__x0004__x0002__x0004__x0004__x0004__x0004__x0004__x0004__x0004__x0004__x0004__x0002__x0004__x0001__x0004__x0004__x0004__x0004__x0004__x0004__x0004__x0002__x0004__x0002__x0004__x0004__x0004__x0004__x0004__x0004__x0004__x0002__x0004__x0003__x0004__x0004__x0004__x0004__x0004__x0004__x0004__x0003__x0004__x0004__x0004__x0004__x0004__x0004__x0004__x0004__x0004__x0003__x0004__x0001__x0004__x0004__x0004__x0004__x0004__x0004__x0004__x0003__x0004__x0002__x0004__x0004__x0004__x0004__x0004__x0004__x0004__x0003__x0001__x0002__x0001__x0004__x0001__x0001__x0001__x0001__x0001__x0001__x0001__x0003__x0001__x0005__x0001__x0001__x0001__x0001__x0001__x0001__x0001__x0003__x0001__x0006__x0001__x0001__x0001__x0001__x0001__x0001__x0001__x0003__x0001__x0008__x0001__x0001__x0001__x0001__x0001__x0001__x0001__x0003__x0001_	_x0001__x0001__x0001__x0001__x0001__x0001__x0001__x0003__x0001__x0002__x0001__x0001__x0001__x0001__x0001__x0001__x0001__x0003__x0001__x000C__x0001__x0001__x0001__x0001__x0001__x0001__x0001__x0003__x0001__x000D__x0001__x0001__x0001__x0001__x0001__x0001__x0001__x0003__x0001__x000E__x0001__x0001__x0001__x0001__x0001__x0001__x0001__x0003__x0001__x0010__x0001__x0001__x0001__x0001__x0001__x0001__x0001__x0003__x0001__x0011__x0001__x0001__x0001__x0001__x0001__x0001__x0001__x0003__x0001__x0012__x0001__x0001__x0001__x0001__x0001__x0001__x0001__x0003__x0001__x0014__x0001__x0001__x0001__x0001__x0001__x0001__x0001__x0003__x0001__x0015__x0001__x0001__x0001__x0001__x0001__x0001__x0001__x0003__x0001__x0016__x0001__x0001__x0001__x0001__x0001__x0001__x0001__x0003__x0001__x0018__x0001__x0001__x0001__x0001__x0001__x0001__x0001__x0003__x0001__x0019__x0001__x0001__x0001__x0001__x0001__x0001__x0001__x0003__x0001__x001A__x0001__x0001__x0001__x0001__x0001__x0001__x0001__x0003__x0001__x001C__x0001__x0001__x0001__x0001__x0001__x0001__x0001__x0003__x0001__x001D__x0001__x0001__x0001__x0001__x0001__x0001__x0001__x0003__x0001__x001E__x0001__x0001__x0001__x0001__x0001__x0001__x0001__x0003__x0001_ _x0001__x0001__x0001__x0001__x0001__x0001__x0001__x0003__x0001_!_x0001__x0001__x0001__x0001__x0001__x0001__x0001__x0003__x0001_"_x0001__x0001__x0001__x0001__x0001__x0001__x0001__x0003__x0001_$_x0001__x0001__x0001__x0001__x0001__x0001__x0001__x0003__x0001_%_x0001__x0002__x0001__x0001__x0001__x0001__x0001__x0001__x0001__x0003__x0001_&amp;_x0001__x0001__x0001__x0001__x0001__x0001__x0001__x0003__x0001_(_x0001__x0001__x0001__x0001__x0001__x0001__x0001__x0003__x0001_)_x0001__x0001__x0001__x0001__x0001__x0001__x0001__x0003__x0001_*_x0001__x0001__x0001__x0001__x0001__x0001__x0001__x0003__x0001_,_x0001__x0001__x0001__x0001__x0001__x0001__x0001__x0003__x0001_-_x0001__x0001__x0001__x0001__x0001__x0001__x0001__x0003__x0001_._x0001__x0001__x0001__x0001__x0001__x0001__x0001__x0003__x0001_0_x0001__x0001__x0001__x0001__x0001__x0001__x0001__x0003__x0001_1_x0001__x0001__x0001__x0001__x0001__x0001__x0001__x0003__x0001_2_x0001__x0001__x0001__x0001__x0001__x0001__x0001__x0003__x0001_4_x0001__x0001__x0001__x0001__x0001__x0001__x0001__x0003__x0001_5_x0001__x0001__x0001__x0001__x0001__x0001__x0001__x0003__x0001_6_x0001__x0001__x0001__x0001__x0001__x0001__x0001__x0003__x0001_8_x0001__x0001__x0001__x0001__x0001__x0001__x0001__x0003__x0001_9_x0001__x0001__x0001__x0001__x0001__x0001__x0001__x0003__x0001_:_x0001__x0001__x0001__x0001__x0001__x0001__x0001__x0003__x0001_&lt;_x0001__x0001__x0001__x0001__x0001__x0001__x0001__x0003__x0001_=_x0001__x0001__x0001__x0001__x0001__x0001__x0001__x0003__x0001_&gt;_x0001__x0001__x0001__x0001__x0001__x0001__x0001__x0003__x0001_@_x0001__x0001__x0001__x0001__x0001__x0001__x0001__x0003__x0001_A_x0001__x0001__x0001__x0001__x0001__x0001__x0001__x0003__x0001_B_x0001__x0001__x0001__x0001__x0001__x0001__x0001__x0003__x0001_D_x0001__x0001__x0001__x0001__x0001__x0001__x0001__x0003__x0001_E_x0001__x0001__x0001__x0001__x0001__x0001__x0001__x0003__x0001_F_x0001__x0001__x0001__x0002__x0001__x0001__x0001__x0001__x0001__x0003__x0001_H_x0001__x0001__x0001__x0001__x0001__x0001__x0001__x0003__x0001_I_x0001__x0001__x0001__x0001__x0001__x0001__x0001__x0003__x0001_J_x0001__x0001__x0001__x0001__x0001__x0001__x0001__x0003__x0001_L_x0001__x0001__x0001__x0001__x0001__x0001__x0001__x0003__x0001_M_x0001__x0001__x0001__x0001__x0001__x0001__x0001__x0003__x0001_N_x0001__x0001__x0001__x0001__x0001_!N_x0001__x0001_(_x0019__x0001__x0001_)_x0001__x0001__(* #,##0_);_(* (#,##0);_(* "-"??_);_(@_),_x0001__x0001__($* #,##0_);_($* (#,##0);_($* "-"??_);_(@_))_x0001__x0001__(* #,##0_);_(* (#,##0);_(* "-"??_);_(@_),_x0001__x0001__($* #,##0_);_($* (#,##0);_($* "-"??_);_x0001__x0002__(@_))_x0001__x0001__(* #,##0_);_(* (#,##0);_(* "-"??_);_(@_),_x0001__x0001__($* #,##0_);_($* (#,##0);_($* "-"??_);_(@_))_x0001__x0001__(* #,##0_);_(* (#,##0);_(* "-"??_);_(@_),_x0001__x0001__($* #,##0_);_($* (#,##0);_($* "-"??_);_(@_),_x0001__x0001__($* #,##0_);_($* (#,##0);_($* "-"??_);_(@_),_x0001__x0001__($* #,##_x0001__x0002_0_);_($*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(#,_x0001__x0002_##0);_($*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"-_x0001__x0002_"??_);_(@_),_x0001__x0001__($*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"-"??_);_(@_),_x0001__x0002__x0001__x0001__($*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#,##_x0001__x0002_0_);_($*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(#,_x0001__x0002_##0);_($*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"-_x0001__x0002_"??_);_(@_),_x0001__x0001__($*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"-"??_);_(@_),_x0001__x0002__x0001__x0001__($*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#,##_x0001__x0002_0_);_($*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(#,_x0001__x0002_##0);_($*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"-_x0001__x0002_"??_);_(@_),_x0001__x0001__($*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"-"??_);_(@_),_x0001__x0002__x0001__x0001__($*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#,##_x0001__x0002_0_);_($* (#,##0);_($*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(#,_x0001__x0002_##0);_($* "-"??_);_(@_),_x0001__x0001__($*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"-_x0001__x0002_"??_);_(@_),_x0001__x0001__($* #,##0_);_($* (#,##0);_($* "-"??_);_(@_),_x0001__x0001__($* #,##0_);_($* (#,##0);_($* "-"??_);_(@_),_x0001__x0001__($* #,##0_);_($* (#,##0);_($* "-"??_);_(@_),_x0001__x0001__($* #,##0_);_($* (#,##0);_($* "-"??_);_(@_),_x0001__x0001__($* #,##0_);_($* (#,##0);_($* "-"??_);_(@_)_x0019__x0001__x0002__x0001__x0001_#,##0.000,_);(#,##0.000,)_x0019__x0001__x0001_#,##0.000,_);(#,##0.000,)_x0019__x0001__x0001_#,##0.000,_);(#,##0.000,)_x0019__x0001__x0001_#,##0.000,_);(#,##0.000,),_x0001__x0001__($* #,##0_);_($* (#,##0);_($* "-"??_);_(@_),_x0001__x0001__($* #,##0_);_($* (#,##0);_($* "-"??_);_(@_),_x0001__x0001__($* #,##0_);_($* (#,##0);_($* "-"??__x0001__x0002_);_(@_),_x0001__x0001__($* #,##0_);_($* (#,##0);_($* "-"??_);_(@_)_x0007__x0001__x0001_General_x0007__x0001__x0001_General_x0007__x0001__x0001_General_x0007__x0001__x0001_General_x0003__x0001__x0001_0.0_x0003__x0001__x0001_0.0_x0003__x0001__x0001_0.0)_x0001__x0001__(*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"-"??_);_(@_)_x0003__x0001__x0001_0.0_x0003__x0001__x0001_0.0_x0003__x0001__x0001_0.0_x0001__x0002_)_x0001__x0001__(*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"-"??_);_(@_)_x0003__x0001__x0001_0.0_x0003__x0001__x0001__x0002__x0001_0.0_x0003__x0001__x0001_0.0)_x0001__x0001__(*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"-"??_);_(_x0001__x0002_@_)_x0003__x0001__x0001_0.0_x0003__x0001__x0001_0.0_x0003__x0001__x0001_0.0)_x0001__x0001__(*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(#,##0);_(_x0001__x0002_*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#,##0_);_(* (#,##0);_(* "-"??_);_(@_)_x0003__x0001__x0001_0.0_x0003__x0001__x0001_0.0_x0003__x0001__x0001_0.0)_x0001__x0001__(* #,##0_);_(_x0002__x0004_* (#,##0);_(* "-"??_);_(@_)_x0003__x0002__x0002_0.0_x0003__x0002__x0002_0.0_x0003__x0002__x0002_0.0)_x0002__x0002__(* #,##0_);_(* (#,##0);_(* "-"??_);_(@_)_x0003__x0002__x0002_0.0_x0003__x0002__x0002_0.0_x0003__x0002__x0002_0.0)_x0002__x0002__(* #,##0_);_(* (#,##0);_(* "-"??_);_(@_)D_x0002__x0002__x0002__x0002__x0002__x0002__x0002__x0001__x0002__x0002__x0002__x0002__x0002__x0002__x0002__x0003__x0002__x0002__x0002__x0002__x0002__x0002__x0002__x0005__x0002__x0002__x0002__x0002__x0002__x0002__x0002__x0007__x0002__x0002__x0002__x0002__x0002__x0002__x0002_	_x0002__x0002__x0002__x0002__x0002__x0002__x0002__x000B__x0002__x0002__x0002__x0002__x0002__x0002__x0002__x000D__x0002__x0002__x0002__x0002__x0002__x0002__x0002__x000F__x0002__x0002__x0002__x0002__x0002__x0002__x0002__x0011__x0002__x0002__x0002__x0002__x0002__x0002__x0002__x0013__x0002__x0002__x0002__x0002__x0002__x0002__x0002__x0015__x0002__x0002__x0002__x0002__x0001__x0002__x0001__x0001__x0001__x0017__x0001__x0001__x0001__x0001__x0001__x0001__x0001__x0019__x0001__x0001__x0001__x0001__x0001__x0001__x0001__x001B__x0001__x0001__x0001__x0001__x0001__x0001__x0001__x001D__x0001__x0001__x0001__x0001__x0001__x0001__x0001__x001F__x0001__x0001__x0001__x0001__x0001__x0001__x0001_!_x0001__x0001__x0001__x0001__x0001__x0001__x0001_#_x0001__x0001__x0001__x0001__x0001__x0001__x0001_%_x0001__x0001__x0001__x0001__x0001__x0001__x0001_'_x0001__x0001__x0001__x0001__x0001__x0001__x0001_)_x0001__x0001__x0001__x0001__x0001__x0001__x0001_+_x0001__x0001__x0001__x0001__x0001__x0001__x0001_-_x0001__x0001__x0001__x0001__x0001__x0001__x0001_/_x0001__x0001__x0001__x0001__x0001__x0001__x0001_1_x0001__x0001__x0001__x0001__x0001__x0001__x0001_3_x0001__x0001__x0001__x0001__x0001__x0001__x0001_5_x0001__x0001__x0001__x0001__x0001__x0001__x0001_7_x0001__x0001__x0001__x0001__x0001__x0001__x0001_9_x0001__x0001__x0001__x0001__x0001__x0001__x0001_;_x0001__x0001__x0001__x0001__x0001__x0001__x0001_=_x0001__x0001__x0001__x0001__x0001__x0001__x0001_?_x0001__x0001__x0001__x0001__x0001__x0001__x0001_A_x0001__x0001__x0001__x0001__x0001__x0001__x0001_C_x0001__x0001__x0001__x0001__x0001__x0001__x0001_E_x0001__x0001__x0001__x0001__x0001__x0001__x0001_G_x0001__x0001__x0001__x0001__x0001__x0001__x0001_I_x0001__x0001__x0001__x0001__x0001__x0001__x0001_K_x0001__x0001__x0001__x0001__x0001__x0001__x0001_M_x0001__x0001__x0001__x0001__x0001__x0001__x0001_O_x0001__x0001__x0001__x0001__x0001__x0001__x0001_Q_x0001__x0001__x0001__x0001__x0001__x0001__x0001_S_x0001__x0001__x0001__x0001__x0001__x0001__x0001_U_x0001__x0002__x0001__x0001__x0001__x0001__x0001__x0001__x0001_W_x0001__x0001__x0001__x0001__x0001__x0001__x0001_X_x0001__x0001__x0001__x0001__x0001__x0001__x0001_Y_x0001__x0001__x0001__x0001__x0001__x0001__x0001_Z_x0001__x0001__x0001__x0001__x0001__x0001__x0001_[_x0001__x0001__x0001__x0001__x0001__x0003__x0001__x0003__x0001__x0001__x0001__x0001__x0001__x0003__x0001__x0007__x0001__x0001__x0001__x0001__x0001__x0003__x0001__x000B__x0001__x0001__x0001__x0001__x0001__x0003__x0001__x000F__x0001__x0001__x0001__x0001__x0001__x0003__x0001__x0013__x0001__x0001__x0001__x0001__x0001__x0003__x0001__x0017__x0001__x0001__x0001__x0001__x0001__x0003__x0001__x001B__x0001__x0001__x0001__x0001__x0001__x0003__x0001__x001F__x0001__x0001__x0001__x0001__x0001__x0003__x0001_#_x0001__x0001__x0001__x0001__x0001__x0003__x0001_'_x0001__x0001__x0001__x0001__x0001__x0003__x0001_+_x0001__x0001__x0001__x0001__x0001__x0003__x0001_/_x0001__x0001__x0001__x0001__x0001__x0003__x0001_3_x0001__x0001__x0001__x0001__x0001__x0003__x0001_7_x0001__x0001__x0001__x0001__x0001__x0003__x0001_;_x0001__x0001__x0001__x0001__x0001__x0003__x0001_?_x0001__x0001__x0001__x0001__x0001__x0003__x0001_C_x0001__x0001__x0001__x0001__x0001__x0003__x0001_G_x0001__x0001__x0001__x0001__x0001__x0003__x0001_K_x0001__x0001__x0001__x0001__x0001__x0003__x0001_O_x0001__x0001__x0001_"N_x0001__x0001_Ü_x0003__x0001__x0001_ÿÿÿÿ_x0001__x0001__x0001_ÿÿÿÿÿÿÿÿÿÿÿÿÿÿÿÿÿÿÿÿÿÿÿÿÿÿÿÿÿÿÿÿ_x0001__x0001__x0002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ÿÿÿÿÿÿÿÿÿÿÿÿÿÿÿÿÿÿÿÿÿÿÿÿÿÿÿÿÿÿÿÿÿÿÿÿÿÿÿÿÿÿÿÿÿÿÿÿÿÿÿÿÿÿÿÿÿÿÿÿÿ_x0001__x0002_ÿÿÿ_x0001__x0001__x0001__x0001__x0001__x0001_ÿÿÿÿÿÿÿÿ_x0001__x0001__x0001__x0001__x0001__x0001_ÿÿÿÿÿÿÿÿ_x0001__x0001__x0001__x0001__x0001__x0001_ÿÿÿÿÿÿÿÿ_x0001__x0001__x0001__x0001__x0001__x0001_ÿÿÿÿÿÿÿÿÿÿÿÿÿÿÿÿÿÿÿÿÿÿÿÿÿÿÿÿÿÿÿÿÿÿÿÿÿÿÿÿ_x0001__x0001__x0001_ÿÿÿÿÿÿÿÿ_x0001__x0001__x0001_ÿÿÿÿÿÿÿÿ_x0001__x0001__x0001_ÿÿÿÿÿÿÿÿ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ÿÿÿÿÿÿÿ_x0001__x0001__x0001__x0001__x0001__x0001_ÿ_x0001__x0002_ÿÿÿÿÿÿÿ_x0001__x0001__x0001__x0001__x0001__x0001_ÿÿÿÿ_x0001__x0001__x0001_ÿÿÿÿ_x0001__x0001__x0001_ÿÿÿÿ_x0001__x0001__x0001_ÿÿÿÿ_x0001__x0001__x0001_ÿÿÿÿ_x0001__x0001__x0001__x0001__x0001__x0001__x0001_ÿÿÿÿ_x0001__x0001__x0001_ÿÿÿÿ_x0001__x0001__x0001_ÿÿÿÿ_x0001__x0001__x0001_ÿÿÿÿ_x0001__x0001__x0001__x0001_ÿÿÿÿÿÿÿÿÿÿÿÿÿÿÿÿ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0001__x0001__x0001_#N_x0001__x0001_È_x0001__x0001__x0001_÷ÿÿÿÿÿÿÿ÷ÿÿÿÿÿÿÿ÷ÿÿÿÿÿÿÿ÷ÿÿÿÿÿÿÿ÷ÿÿÿÿÿÿÿ÷ÿÿÿÿÿÿÿ÷ÿÿÿÿÿÿÿ÷ÿÿÿÿ_x000B__x000C_ÿÿÿ÷ÿÿÿÿÿÿÿ÷ÿÿÿÿÿÿÿ÷ÿÿÿÿÿÿÿ÷ÿÿÿÿÿÿÿ÷ÿÿÿÿÿÿÿ÷ÿÿÿÿÿÿÿ÷ÿÿÿÿÿÿÿ÷ÿÿÿÿÿÿÿ÷ÿÿÿÿÿÿÿ÷ÿÿÿÿÿÿÿ÷ÿÿÿÿÿÿÿ÷ÿÿÿÿÿÿÿ÷ÿÿÿÿÿÿÿ÷ÿÿÿÿÿÿÿ÷ÿÿÿÿÿÿÿ÷ÿÿÿÿÿÿÿ$N_x000B__x000B_@_x0004__x000B__x000B__x0001__x000B__x000B__x000B__x0002__x000B__x000B__x000B__x000B__x000B__x0001__x000B__x000B__x000B__x0002__x000B__x0001__x000B__x000B__x000B__x0001__x000B__x000B__x000B__x0002__x000B__x0002__x000B__x000B__x000B__x0001__x000B__x000B__x000B__x0002__x000B__x0003__x000B__x000B__x000B__x0001__x000B__x000B__x000B__x0002__x000B__x0004__x000B__x000B__x000B__x0001__x000B__x000B__x000B__x0002__x000B__x0005__x000B__x000B__x000B__x0001__x000B__x000B__x000B__x0002__x000B__x0006__x000B__x000B__x000B__x0001__x000B__x000B__x000B__x0002__x000B__x0007__x000B__x000B__x000B__x0001__x000B__x000B__x000B__x0002__x000B__x0008__x000B__x000B__x000B__x0001__x000B__x000B__x000B__x0002__x000B_	_x000B__x000B__x000B__x0001__x000B__x000B__x000B__x0002__x000B__x000C__x000B__x000B__x000B__x0001__x000B__x000B__x0003__x0004__x0003__x0002__x0003__x000B__x0003__x0003__x0003__x0001__x0003__x0003__x0003__x0002__x0003__x000C__x0003__x0003__x0003__x0001__x0003__x0003__x0003__x0002__x0003__x000D__x0003__x0003__x0003__x0001__x0003__x0003__x0003__x0002__x0003__x000E__x0003__x0003__x0003__x0001__x0003__x0003__x0003__x0002__x0003__x000F__x0003__x0003__x0003__x0001__x0003__x0003__x0003__x0002__x0003__x0010__x0003__x0003__x0003__x0001__x0003__x0003__x0003__x0002__x0003__x0011__x0003__x0003__x0003__x0001__x0003__x0003__x0003__x0002__x0003__x0012__x0003__x0003__x0003__x0001__x0003__x0003__x0003__x0002__x0003__x0013__x0003__x0003__x0003__x0001__x0003__x0003__x0003__x0002__x0003__x0014__x0003__x0003__x0003__x0001__x0003__x0003__x0003__x0002__x0003__x0015__x0003__x0003__x0003__x0001__x0003__x0003__x0003__x0002__x0003__x0016__x0003__x0003__x0003__x0001__x0003__x0003__x0003__x0002__x0003__x0017__x0003__x0003__x0003__x0001__x0003__x0003__x0003__x0002__x0003__x0018__x0003__x0003__x0003__x0001__x0003__x0003__x0003__x0002__x0003__x0019__x0003__x0003__x0003__x0001__x0003__x0003__x0003__x0002__x0003__x001A__x0003__x0003__x0003__x0001__x0003__x0003__x0003__x0002__x0003__x001B__x0003__x0003__x0003__x0001__x0003__x0003__x0003__x0002__x0003__x001C__x0003__x0003__x0003__x0001__x0003__x0003__x0003__x0002__x0003__x001D__x0003__x0003__x0003__x0001__x0003__x0003__x0003__x0002__x0003__x001E__x0003__x0003__x0003__x0001__x0003__x0003__x0003__x0002__x0003__x001F__x0003__x0003__x0003__x0001__x0003__x0003__x0003__x0002__x0003_ _x0003__x0003__x0003__x0001__x0003__x0003__x0003__x0002__x0003_!_x0003__x0003__x0003__x0001__x0003__x0003__x0003__x0002__x0003_"_x0003__x0003__x0003__x0001__x0003__x0003__x0003__x0002__x0003_#_x0003__x0003__x0003__x0001__x0003__x0003__x0003__x0002__x0003__x0004__x0003_$_x0003__x0003__x0003__x0001__x0003__x0003__x0003__x0002__x0003_%_x0003__x0003__x0003__x0001__x0003__x0003__x0003__x0002__x0003_&amp;_x0003__x0003__x0003__x0001__x0003__x0003__x0003__x0002__x0003_'_x0003__x0003__x0003__x0001__x0003__x0003__x0003__x0002__x0003_(_x0003__x0003__x0003__x0001__x0003__x0003__x0003__x0002__x0003_)_x0003__x0003__x0003__x0001__x0003__x0003__x0003__x0002__x0003_*_x0003__x0003__x0003__x0001__x0003__x0003__x0003__x0002__x0003_+_x0003__x0003__x0003__x0001__x0003__x0003__x0003__x0002__x0003_,_x0003__x0003__x0003__x0001__x0003__x0003__x0003__x0002__x0003_-_x0003__x0003__x0003__x0001__x0003__x0003__x0003__x0002__x0003_._x0003__x0003__x0003__x0001__x0003__x0003__x0003__x0002__x0003_/_x0003__x0003__x0003__x0001__x0003__x0003__x0003__x0002__x0003_0_x0003__x0003__x0003__x0001__x0003__x0003__x0003__x0002__x0003_0_x0003__x0003__x0003__x0001__x0003__x0003__x0003__x0002__x0003_0_x0003__x0003__x0003__x0001__x0003__x0003__x0003__x0002__x0003_1_x0003__x0003__x0003__x0001__x0003__x0003__x0003__x0002__x0003_1_x0003__x0003__x0003__x0001__x0003__x0003__x0003__x0002__x0003_1_x0003__x0003__x0003__x0001__x0003__x0003__x0003__x0002__x0003_2_x0003__x0003__x0003__x0001__x0003__x0003__x0003__x0002__x0003_2_x0003__x0003__x0003__x0001__x0003__x0003__x0003__x0002__x0003_2_x0003__x0003__x0003__x0001__x0003__x0003__x0003__x0002__x0003_3_x0003__x0003__x0003__x0001__x0003__x0003__x0003__x0002__x0003_3_x0003__x0003__x0003__x0001__x0003__x0003__x0003__x0002__x0003_3_x0003__x0003__x0003__x0001__x0003__x0003__x0003__x0002__x0003_4_x0003__x0003__x0003__x0001__x0003__x0003__x0003__x0002__x0003_4_x0003__x0004__x0003__x0003__x0003__x0001__x0003__x0003__x0003__x0002__x0003_4_x0003__x0003__x0003__x0001__x0003__x0003__x0003__x0002__x0003_5_x0003__x0003__x0003__x0001__x0003__x0003__x0003__x0002__x0003_5_x0003__x0003__x0003__x0001__x0003__x0003__x0003__x0002__x0003_5_x0003__x0003__x0003__x0001__x0003__x0003__x0003__x0002__x0003_6_x0003__x0003__x0003__x0001__x0003__x0003__x0003__x0002__x0003_6_x0003__x0003__x0003__x0001__x0003__x0003__x0003__x0002__x0003_6_x0003__x0003__x0003__x0001__x0003__x0003__x0003__x0002__x0003_7_x0003__x0003__x0003__x0001__x0003__x0003__x0003__x0002__x0003_7_x0003__x0003__x0003__x0001__x0003__x0003__x0003__x0002__x0003_7_x0003__x0003__x0003__x0001__x0003__x0003__x0003__x0002__x0003_8_x0003__x0003__x0003__x0001__x0003__x0003__x0003__x0002__x0003_8_x0003__x0003__x0003__x0001__x0003__x0003__x0003__x0002__x0003_8_x0003__x0003__x0003__x0001__x0003__x0003__x0003__x0002__x0003_9_x0003__x0003__x0003__x0001__x0003__x0003__x0003__x0002__x0003_9_x0003__x0003__x0003__x0001__x0003__x0003__x0003__x0002__x0003_9_x0003__x0003__x0003__x0001__x0003__x0003__x0003__x0002__x0003_:_x0003__x0003__x0003__x0001__x0003__x0003__x0003__x0002__x0003_:_x0003__x0003__x0003__x0001__x0003__x0003__x0003__x0002__x0003_:_x0003__x0003__x0003__x0001__x0003__x0003__x0003__x0002__x0003_;_x0003__x0003__x0003__x0001__x0003__x0003__x0003__x0002__x0003_;_x0003__x0003__x0003__x0001__x0003__x0003__x0003__x0002__x0003_;_x0003__x0003__x0003__x0001__x0003__x0003__x0003__x0002__x0003_&lt;_x0003__x0003__x0003__x0001__x0003__x0003__x0003__x0002__x0003_&lt;_x0003__x0003__x0003__x0001__x0003__x0003__x0003__x0002__x0003_&lt;_x0003__x0003__x0003__x0004__x0003__x0001__x0003__x0003__x0003__x0002__x0003_=_x0003__x0003__x0003__x0001__x0003__x0003__x0003__x0002__x0003_=_x0003__x0003__x0003__x0001__x0003__x0003__x0003__x0002__x0003_=_x0003__x0003__x0003__x0001__x0003__x0003__x0003__x0002__x0003_&gt;_x0003__x0003__x0003__x0001__x0003__x0003__x0003__x0002__x0003_&gt;_x0003__x0003__x0003__x0001__x0003__x0003__x0003__x0002__x0003_&gt;_x0003__x0003__x0003__x0001__x0003__x0003__x0003__x0002__x0003_?_x0003__x0003__x0003__x0001__x0003__x0003__x0003__x0002__x0003_?_x0003__x0003__x0003__x0001__x0003__x0003__x0003__x0002__x0003_?_x0003__x0003__x0003__x0001__x0003__x0003__x0003__x0002__x0003_@_x0003__x0003__x0003__x0001__x0003__x0003__x0003__x0002__x0003_@_x0003__x0003__x0003__x0001__x0003__x0003__x0003__x0002__x0003_@_x0003__x0003__x0003__x0001__x0003__x0003__x0003__x0002__x0003_A_x0003__x0003__x0003__x0001__x0003__x0003__x0003__x0002__x0003_A_x0003__x0003__x0003__x0001__x0003__x0003__x0003__x0002__x0003_A_x0003__x0003__x0003__x0001__x0003__x0003__x0003__x0002__x0003_B_x0003__x0003__x0003__x0001__x0003__x0003__x0003__x0002__x0003_B_x0003__x0003__x0003__x0001__x0003__x0003__x0003__x0002__x0003_B_x0003__x0003__x0003__x0001__x0003__x0003__x0003__x0002__x0003_C_x0003__x0003__x0003__x0001__x0003__x0003__x0003__x0002__x0003_C_x0003__x0003__x0003__x0001__x0003__x0003__x0003__x0002__x0003_C_x0003__x0003__x0003__x0011_'_x0003__x0003__x000C__x0003__x0003__x0003__x0001__x0003__x0003__x0003__x0013_'_x0003__x0003__x0010__x0003__x0003__x0003__x0001__x0003__x0003__x0003_hä__x0003__x0015_'_x0003__x0003_t_x0003__x0003__x0003_h_x0003__x0003__x0003__x0003__x0002__x0003__x0002__x0002__x0002__x0002__x0001_d_x0002__x0002__x0002__x0003__x0002__x0002_0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_x0001_i_x0002__x0002__x0002_ÿÿÿÿ_x0002__x0002__x0002__x0002__x0002__x0002__x0002__x0002__x0001__x000D__x0002__x0002__x0002_ÿÿÿÿ_x0002__x0002__x0002__x0002__x0002__x0002__x0002__x0002_ÿÿÿÿ_x0016_'_x0002__x0002__x001C__x0005__x0002__x0002_l_x0002__x0002__x0002__x0001__x0002__x0002__x0002_ãN	($4A_x0001__x0002__x0002__x0002_çÈì"Þ°9A_x0001__x0002__x0002__x0002_4M´©&gt;:A_x0001__x0002__x0002__x0002_4M´©&gt;:A_x0001__x0002__x0002__x0002_ÖÚ-x_x000C__x000B_A_x0001__x0002__x0002__x0002_¥{Xæ¯_x0018__x000B_A_x0001__x0002__x0002__x0002_óxnËF;_x000D_A_x0001__x0002__x0002__x0002__x001D_¥©+3_x000F_A_x0001__x0002__x0002__x0002_¾ÚÓg®Ñ_x0003_A_x0001__x0002__x0002__x0002_Ü[MºjT_x000B_A_x0001__x0002__x0002__x0002__x0014_Ái_x001E_ä"_x000D_A_x0001__x0002__x0002__x0002_ð_x0002__x0004__x0014_Æ³ªÆ_x000E_A_x0001__x0002__x0002__x0002_)ù¨¥\6ó@_x0001__x0002__x0002__x0002_²jüaIìò@_x0001__x0002__x0002__x0002_,ã]¢Õó@_x0001__x0002__x0002__x0002_ÿò_x0001_Ü_x0015_¶ô@_x0001__x0002__x0002__x0002_íºÕsþ@_x0001__x0002__x0002__x0002_®¨_x0016_òhã_x0001_A_x0001__x0002__x0002__x0002_×O_x001E_¤_x001B_Ø_x0001_A_x0001__x0002__x0002__x0002_×O_x001E_¤_x001B_Ø_x0001_A_x0001__x0002__x0002__x0002_ _x001A_ÝñÔÄ@_x0001__x0002__x0002__x0002__x0002__x0002__x0002__x0002__x0002__x0002__x0002__x0002__x0001__x0002__x0002__x0002__x0002__x0002__x0002__x0002__x0002__x0002__x0002__x0002__x0001__x0002__x0002__x0002__x0002__x0002__x0002__x0002__x0002__x0002__x0002__x0002__x0001__x0002__x0002__x0002__x0004_AÝ_x0003_A_x0001__x0002__x0002__x0002_&amp;äú[íT	A_x0001__x0002__x0002__x0002_4_x000E_¦òâj_x000B_A_x0001__x0002__x0002__x0002_¥6»ªÆ_x000C_A_x0001__x0002__x0002__x0002__x0002__x0002__x0002__x0002__x0002__x0002__x0002__x0002__x0001__x0002__x0002__x0002__x0002__x0002__x0002__x0002__x0002__x0002__x0002__x0002__x0001__x0002__x0002__x0002__x0002__x0002__x0002__x0002__x0002__x0002__x0002__x0002__x0001__x0002__x0002__x0002__x0002__x0002__x0002__x0002__x0002__x0002__x0002__x0002__x0001__x0002__x0002__x0002_t_x0003__x0005_9`ç_x001E_ë(A_x0001__x0003__x0003__x0003_ÏfígåÆ*A_x0001__x0003__x0003__x0003_GâØ«þb,A_x0001__x0003__x0003__x0003_YÎËàé¼-A_x0001__x0003__x0003__x0003_üu_x0007_A_x0001__x0003__x0003__x0003_.éK¾_x000F_A_x0001__x0003__x0003__x0003_&lt;ä_x0015_u_x0012_A_x0001__x0003__x0003__x0003__x001A_dWª_x000F__x0015_A_x0001__x0003__x0003__x0003_Ká¼ë_x0001_ÌÀÀ_x0001__x0003__x0003__x0003_Õ6_x001C__x001D__µÀ_x0001__x0003__x0003__x0003_? ¼'Ä´À_x0001__x0003__x0003__x0003__x0011_PR_x0002_ÊBµÀ_x0001__x0003__x0003__x0003__x0003_ã_x0011_±_x0011_ÑÀ_x0001__x0003__x0003__x0003__x0003_F-*·À_x0001__x0003__x0003__x0003_Àî«_x000D_åÖÀ_x0001__x0003__x0003__x0003_ÀJ¾lEeãÀ_x0001__x0003__x0003__x0003__x0019_à&amp;¤ær_x0008_A_x0001__x0003__x0003__x0003_ÖÚ-x_x000C__x000B_A_x0001__x0003__x0003__x0003_ä_x000D__x000C_ªÌ_x000D_A_x0001__x0003__x0003__x0003__x0004_'}_x0008_A_x0001__x0003__x0003__x0003_¥{Xæ¯_x0018__x000B_A_x0001__x0003__x0003__x0003_·_x0002__x0004_&lt;_x0018_Ú_x000D_A_x0001__x0002__x0002__x0002_ûþÏ/l_x0004_A_x0001__x0002__x0002__x0002_óxnËF;_x000D_A_x0001__x0002__x0002__x0002_Å*V@U_x001A__x0010_A_x0001__x0002__x0002__x0002_ªYI3ñ2_x000C_A_x0001__x0002__x0002__x0002__x001D_¥©+3_x000F_A_x0001__x0002__x0002__x0002_=iRc/_x0011_A_x0001__x0002__x0002__x0002_Gj«	A_x0001__x0002__x0002__x0002_¾ÚÓg®Ñ_x0004_A_x0001__x0002__x0002__x0002_wËHúã_x000B_A_x0001__x0002__x0002__x0002_L_x000C_n(_x0004_A_x0001__x0002__x0002__x0002_Ü[MºjT_x000B_A_x0001__x0002__x0002__x0002_ºJg_x0013_l_x000C_A_x0001__x0002__x0002__x0002_7Ä_x0013_Ò)ã_x000B_A_x0001__x0002__x0002__x0002__x0014_Ái_x001E_ä"_x000D_A_x0001__x0002__x0002__x0002__x0012_x)ìL_x000E_A_x0001__x0002__x0002__x0002_ÊU_x0014_Ì_x0012_u_x000D_A_x0001__x0002__x0002__x0002_ð_x0014_Æ³ªÆ_x000E_A_x0001__x0002__x0002__x0002__x0006_&gt;oÖ_x0002__x0010_A_x0001__x0002__x0002__x0002_Ô·_x0016_×"x_x0001_A_x0001__x0002__x0002__x0002__x0004_AÝ_x0003_A_x0001__x0002__x0002__x0002_1_x0002__x0004_8"_x0019_-õ_x0005_A_x0001__x0002__x0002__x0002_}Ñðòù_x0007_A_x0001__x0002__x0002__x0002_&amp;äú[íT	A_x0001__x0002__x0002__x0002_§|Ù!±!_x000B_A_x0001__x0002__x0002__x0002_BFÐpOó	A_x0001__x0002__x0002__x0002_4_x000E_¦òâj_x000B_A_x0001__x0002__x0002__x0002_ü_x0003_¬_x0015__x000D_]_x000D_A_x0001__x0002__x0002__x0002_bG$Th&lt;_x000B_A_x0001__x0002__x0002__x0002_¥6»ªÆ_x000C_A_x0001__x0002__x0002__x0002_çz4Ñ_x000E_A_x0001__x0002__x0002__x0002__x0018_Ô*_x000C__x001C_&gt;_x0007_A_x0001__x0002__x0002__x0002_Ã³_x001E__x000F_¸ÿ	A_x0001__x0002__x0002__x0002_ÛÙø	É_x000C_A_x0001__x0002__x0002__x0002_£ÂÊðõÄ_x0007_A_x0001__x0002__x0002__x0002_òWú¶m_x0004_A_x0001__x0002__x0002__x0002_Es_x001B_èñ:_x000D_A_x0001__x0002__x0002__x0002_Uñ«kk´	A_x0001__x0002__x0002__x0002_t%_x000C_A_x0001__x0002__x0002__x0002_ý_x0004__x0017_±_x000F_A_x0001__x0002__x0002__x0002_=!ÉwÉ_x000B_A_x0001__x0002__x0002__x0002__x0012_|Y_x0015__x000E_A_x0001__x0002__x0002__x0002_®_x0002__x0003_³Ê_x001D_æ_x0010_A_x0001__x0002__x0002__x0002_õO	ÇÓcð@_x0001__x0002__x0002__x0002_)ù¨¥\6ó@_x0001__x0002__x0002__x0002_~û·=Äö@_x0001__x0002__x0002__x0002__x000C_·þ_x0018_%ð@_x0001__x0002__x0002__x0002_²jüaIìò@_x0001__x0002__x0002__x0002_Þ&lt;£kö@_x0001__x0002__x0002__x0002__x0013_Å&amp;_x001A_¼ëð@_x0001__x0002__x0002__x0002_,ã]¢Õó@_x0001__x0002__x0002__x0002_ª7îÎ¢÷@_x0001__x0002__x0002__x0002_ùW_x000B_¯&amp;«ñ@_x0001__x0002__x0002__x0002_ÿò_x0001_Ü_x0015_¶ô@_x0001__x0002__x0002__x0002_Èÿù_x0006_ø@_x0017_'_x0002__x0002__x0012__x0004__x0002__x0002__x0001__x0002__x0002__x0002__x0018__x0002__x0002__x0002_-_x0002__x0002_RiskPert(189300.1692,220011.9126,260150.6085),_x0002__x0002_RiskPert(189633.725,220399.5839,_x0001__x0002_260609.0061)-_x0001__x0001_RiskPert(204577.1223,237767.3731,281145.3528),_x0001__x0001_RiskPert(218351.5621,253776.555,300075.2297)-_x0001__x0001_RiskPert(203435.5608,220469.2488,232898.8796)-_x0001__x0001_RiskPert(207309.1791,224667.2057,237333.5092),_x0001__x0001_RiskPert(221012.9111,239518.353,253021.93_x0001__x0002_56)-_x0001__x0001_RiskPert(233451.0949,252997.9877,267261.5261)-_x0001__x0001_RiskPert(63707.64614,74945.25274,108673.7117),_x0001__x0001_RiskPert(62748.49203,73816.9102,107037.5684),_x0001__x0001_RiskPert(65770.97314,77372.53695,112193.374)-_x0001__x0001_RiskPert(68678.14706,80792.51708,117152.4864),_x0001__x0001_Ri_x0001__x0002_skPert(135536.038,157882.2406,195727.0373)-_x0001__x0001_RiskPert(193664.5019,202978.6878,239529.2723),_x0001__x0001_RiskPert(209609.9019,219690.9729,259250.956)-_x0001__x0001_RiskPert(219995.8861,230576.4652,272096.6103)_x001B__x0001__x0001_RiskNormal(192177.416,1500)_x001C__x0001__x0001_RiskNormal(260041.1719,1700)_x001B__x0002__x0003__x0002__x0002_RiskNormal(302405.523,5000)_x001C__x0002__x0002_RiskNormal(345059.8978,5000)_x001B__x0002__x0002_RiskUniform(-17199.99996,0)_x001B__x0002__x0002_RiskUniform(-10942.21304,0)_x001A__x0002__x0002_RiskUniform(-10632.2104,0)_x001B__x0002__x0002_RiskUniform(-10885.59471,0)_x0018_'_x0002__x0002__x000C__x0002__x0002__x0002_,_x0002_._x0002__x0019_'_x0002__x0002__x000C__x0002__x0002__x0002__x0001__x0002__x0002__x0002__x001A_'_x0002__x0002__x000C__x0002__x0002__x0002__x0002__x0002__x0002__x0002__x0001__x0002__x0002_ÿÿÿÿ</t>
  </si>
  <si>
    <t>84571e386dc6888888392eb3d06068d10|1|2337277|e722938e4d434f299754e666a8672851</t>
  </si>
  <si>
    <t>Revenue Requirement View:</t>
  </si>
  <si>
    <t>Cashflow:</t>
  </si>
  <si>
    <r>
      <t xml:space="preserve">Environmental Policy and Planning </t>
    </r>
    <r>
      <rPr>
        <i/>
        <sz val="12"/>
        <rFont val="Arial"/>
        <family val="2"/>
      </rPr>
      <t>&lt; Note 3</t>
    </r>
  </si>
  <si>
    <r>
      <t xml:space="preserve">Technical Operations </t>
    </r>
    <r>
      <rPr>
        <i/>
        <sz val="12"/>
        <rFont val="Arial"/>
        <family val="2"/>
      </rPr>
      <t>&lt; Note 2</t>
    </r>
  </si>
  <si>
    <t>Other Income, Expenses and Adjustments (IPR O&amp;M)</t>
  </si>
  <si>
    <t>Sub-Total Integrated Program Review Operating Expenses</t>
  </si>
  <si>
    <t>Other Income, Expenses and Adjustments (Non-IPR O&amp;M)</t>
  </si>
  <si>
    <t>Sub-Total Non-Integrated Program Review Operating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</si>
</sst>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2">
    <numFmt numFmtId="5" formatCode="&quot;$&quot;#,##0_);\(&quot;$&quot;#,##0\)"/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* #,##0_);_(* \(#,##0\);_(* &quot;-&quot;??_);_(@_)"/>
    <numFmt numFmtId="167" formatCode="0."/>
    <numFmt numFmtId="168" formatCode="0_);\(0\)"/>
    <numFmt numFmtId="169" formatCode="#,##0.000,_);\(#,##0.000,\)"/>
    <numFmt numFmtId="170" formatCode="#,##0."/>
    <numFmt numFmtId="171" formatCode="\ 0."/>
    <numFmt numFmtId="172" formatCode="#,###,_);\(#,###,\)"/>
    <numFmt numFmtId="173" formatCode="#,##0.000_);\(#,##0.000\)"/>
    <numFmt numFmtId="174" formatCode="0.000"/>
    <numFmt numFmtId="175" formatCode="#,##0_);[Red]\(#,##0\);"/>
    <numFmt numFmtId="176" formatCode="0.000%;;"/>
    <numFmt numFmtId="177" formatCode="_([$€-2]* #,##0.00_);_([$€-2]* \(#,##0.00\);_([$€-2]* &quot;-&quot;??_)"/>
    <numFmt numFmtId="178" formatCode="_(* #,##0.0_);_(* \(#,##0.0\);_(* &quot;-&quot;??_);_(@_)"/>
    <numFmt numFmtId="179" formatCode="#,##0,,&quot;m&quot;"/>
    <numFmt numFmtId="180" formatCode="0.0_)\%;\(0.0\)\%;0.0_)\%;@_)_%"/>
    <numFmt numFmtId="181" formatCode="#,##0.0_)_%;\(#,##0.0\)_%;0.0_)_%;@_)_%"/>
    <numFmt numFmtId="182" formatCode="0.000000"/>
    <numFmt numFmtId="183" formatCode="#,##0.0_);\(#,##0.0\);#,##0.0_);@_)"/>
    <numFmt numFmtId="184" formatCode="_(* #,##0.00000_);_(* \(#,##0.00000\);_(* &quot;-&quot;??_);_(@_)"/>
    <numFmt numFmtId="185" formatCode="&quot;$&quot;_(#,##0.00_);&quot;$&quot;\(#,##0.00\);&quot;$&quot;_(0.00_);@_)"/>
    <numFmt numFmtId="186" formatCode="#,##0.00_);\(#,##0.00\);0.00_);@_)"/>
    <numFmt numFmtId="187" formatCode="\€_(#,##0.00_);\€\(#,##0.00\);\€_(0.00_);@_)"/>
    <numFmt numFmtId="188" formatCode="#,##0.0_)\x;\(#,##0.0\)\x;0.0_)\x;@_)_x"/>
    <numFmt numFmtId="189" formatCode="#,##0.0_)_x;\(#,##0.0\)_x;0.0_)_x;@_)_x"/>
    <numFmt numFmtId="190" formatCode="d\.mmm\.yy"/>
    <numFmt numFmtId="191" formatCode="0.00_)"/>
    <numFmt numFmtId="192" formatCode="_(* #,##0.0_);_(* \(#,##0.0\);_(* &quot;-&quot;_);_(@_)"/>
    <numFmt numFmtId="193" formatCode="_(* #,##0.0000_);_(* \(#,##0.0000\);_(* &quot;-&quot;??_);_(@_)"/>
    <numFmt numFmtId="194" formatCode="_(* #,##0.00_);\(* #,##0.00\);_(* &quot;-&quot;??_);_(@_)"/>
    <numFmt numFmtId="195" formatCode="#,##0,,&quot;M&quot;"/>
    <numFmt numFmtId="196" formatCode="#,###,_);\(#,###,\);&quot;-  &quot;"/>
    <numFmt numFmtId="197" formatCode="[$-409]mmm\-yy;@"/>
    <numFmt numFmtId="198" formatCode="0.0"/>
    <numFmt numFmtId="199" formatCode="&quot;$&quot;#,##0.000_);[Red]\(&quot;$&quot;#,##0.000\)"/>
    <numFmt numFmtId="200" formatCode="0.00_);[Red]\(0.00\)"/>
  </numFmts>
  <fonts count="21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sz val="8"/>
      <name val="Arial"/>
      <family val="2"/>
    </font>
    <font>
      <sz val="12"/>
      <name val="Times New Roman"/>
      <family val="1"/>
    </font>
    <font>
      <sz val="10"/>
      <color indexed="8"/>
      <name val="MS Sans Serif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8"/>
      <name val="Times New Roman"/>
      <family val="1"/>
    </font>
    <font>
      <sz val="8"/>
      <color indexed="62"/>
      <name val="Times New Roman"/>
      <family val="1"/>
    </font>
    <font>
      <i/>
      <sz val="8"/>
      <name val="Arial"/>
      <family val="2"/>
    </font>
    <font>
      <b/>
      <i/>
      <sz val="10"/>
      <name val="Arial"/>
      <family val="2"/>
    </font>
    <font>
      <sz val="14"/>
      <name val="Arial"/>
      <family val="2"/>
    </font>
    <font>
      <b/>
      <u/>
      <sz val="8"/>
      <name val="Arial"/>
      <family val="2"/>
    </font>
    <font>
      <b/>
      <sz val="8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b/>
      <sz val="8"/>
      <color indexed="60"/>
      <name val="Arial"/>
      <family val="2"/>
    </font>
    <font>
      <b/>
      <sz val="8"/>
      <color indexed="61"/>
      <name val="Arial"/>
      <family val="2"/>
    </font>
    <font>
      <b/>
      <sz val="8"/>
      <color indexed="20"/>
      <name val="Arial"/>
      <family val="2"/>
    </font>
    <font>
      <b/>
      <sz val="8"/>
      <color indexed="61"/>
      <name val="MS Sans Serif"/>
      <family val="2"/>
    </font>
    <font>
      <sz val="12"/>
      <name val="Times New Roman"/>
      <family val="1"/>
    </font>
    <font>
      <sz val="10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i/>
      <sz val="12"/>
      <name val="Arial"/>
      <family val="2"/>
    </font>
    <font>
      <sz val="10"/>
      <name val="Times New Roman"/>
      <family val="1"/>
    </font>
    <font>
      <sz val="18"/>
      <name val="Arial"/>
      <family val="2"/>
    </font>
    <font>
      <sz val="18"/>
      <name val="Times New Roman"/>
      <family val="1"/>
    </font>
    <font>
      <sz val="8"/>
      <name val="Times New Roman"/>
      <family val="1"/>
    </font>
    <font>
      <i/>
      <sz val="12"/>
      <name val="Times New Roman"/>
      <family val="1"/>
    </font>
    <font>
      <sz val="9"/>
      <color indexed="2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indexed="62"/>
      <name val="Calibri"/>
      <family val="2"/>
    </font>
    <font>
      <b/>
      <sz val="10"/>
      <color indexed="9"/>
      <name val="Arial"/>
      <family val="2"/>
    </font>
    <font>
      <u/>
      <sz val="10"/>
      <name val="Arial"/>
      <family val="2"/>
    </font>
    <font>
      <sz val="10"/>
      <color indexed="9"/>
      <name val="Arial"/>
      <family val="2"/>
    </font>
    <font>
      <sz val="10"/>
      <color indexed="17"/>
      <name val="Arial"/>
      <family val="2"/>
    </font>
    <font>
      <u/>
      <sz val="10"/>
      <color indexed="12"/>
      <name val="Arial"/>
      <family val="2"/>
    </font>
    <font>
      <sz val="10"/>
      <color indexed="12"/>
      <name val="Arial"/>
      <family val="2"/>
    </font>
    <font>
      <sz val="10"/>
      <color indexed="60"/>
      <name val="Arial"/>
      <family val="2"/>
    </font>
    <font>
      <i/>
      <sz val="8"/>
      <color indexed="8"/>
      <name val="Arial"/>
      <family val="2"/>
    </font>
    <font>
      <b/>
      <i/>
      <sz val="8"/>
      <name val="Arial"/>
      <family val="2"/>
    </font>
    <font>
      <sz val="10"/>
      <color theme="1"/>
      <name val="Comic Sans MS"/>
      <family val="2"/>
    </font>
    <font>
      <b/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8"/>
      <color theme="1"/>
      <name val="Century Gothic"/>
      <family val="2"/>
    </font>
    <font>
      <sz val="10"/>
      <color rgb="FF006100"/>
      <name val="Comic Sans MS"/>
      <family val="2"/>
    </font>
    <font>
      <sz val="10"/>
      <color theme="0"/>
      <name val="Comic Sans MS"/>
      <family val="2"/>
    </font>
    <font>
      <b/>
      <sz val="9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0"/>
      <color theme="1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0"/>
      <color indexed="20"/>
      <name val="Arial"/>
      <family val="2"/>
    </font>
    <font>
      <sz val="11"/>
      <color rgb="FF9C0006"/>
      <name val="Calibri"/>
      <family val="2"/>
      <scheme val="minor"/>
    </font>
    <font>
      <b/>
      <sz val="10"/>
      <color indexed="52"/>
      <name val="Arial"/>
      <family val="2"/>
    </font>
    <font>
      <b/>
      <sz val="11"/>
      <color rgb="FFFA7D00"/>
      <name val="Calibri"/>
      <family val="2"/>
      <scheme val="minor"/>
    </font>
    <font>
      <b/>
      <sz val="11"/>
      <color indexed="10"/>
      <name val="Calibri"/>
      <family val="2"/>
    </font>
    <font>
      <b/>
      <sz val="11"/>
      <color theme="0"/>
      <name val="Calibri"/>
      <family val="2"/>
      <scheme val="minor"/>
    </font>
    <font>
      <sz val="8"/>
      <name val="Palatino"/>
      <family val="1"/>
    </font>
    <font>
      <sz val="10"/>
      <name val="Helv"/>
    </font>
    <font>
      <sz val="10"/>
      <name val="Tw Cen MT"/>
      <family val="2"/>
    </font>
    <font>
      <sz val="10"/>
      <name val="Tahoma"/>
      <family val="2"/>
    </font>
    <font>
      <sz val="10"/>
      <name val="MS Serif"/>
      <family val="1"/>
    </font>
    <font>
      <i/>
      <sz val="10"/>
      <color indexed="23"/>
      <name val="Arial"/>
      <family val="2"/>
    </font>
    <font>
      <i/>
      <sz val="11"/>
      <color rgb="FF7F7F7F"/>
      <name val="Calibri"/>
      <family val="2"/>
      <scheme val="minor"/>
    </font>
    <font>
      <sz val="12"/>
      <color indexed="24"/>
      <name val="Arial"/>
      <family val="2"/>
    </font>
    <font>
      <sz val="11"/>
      <color rgb="FF006100"/>
      <name val="Calibri"/>
      <family val="2"/>
      <scheme val="minor"/>
    </font>
    <font>
      <sz val="6"/>
      <color indexed="16"/>
      <name val="Palatino"/>
      <family val="1"/>
    </font>
    <font>
      <b/>
      <sz val="15"/>
      <color indexed="56"/>
      <name val="Arial"/>
      <family val="2"/>
    </font>
    <font>
      <b/>
      <sz val="15"/>
      <color indexed="62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Arial"/>
      <family val="2"/>
    </font>
    <font>
      <b/>
      <sz val="13"/>
      <color theme="3"/>
      <name val="Calibri"/>
      <family val="2"/>
      <scheme val="minor"/>
    </font>
    <font>
      <b/>
      <sz val="13"/>
      <color indexed="62"/>
      <name val="Calibri"/>
      <family val="2"/>
    </font>
    <font>
      <b/>
      <sz val="11"/>
      <color indexed="56"/>
      <name val="Arial"/>
      <family val="2"/>
    </font>
    <font>
      <b/>
      <sz val="11"/>
      <color theme="3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62"/>
      <name val="Arial"/>
      <family val="2"/>
    </font>
    <font>
      <sz val="11"/>
      <color rgb="FF3F3F76"/>
      <name val="Calibri"/>
      <family val="2"/>
      <scheme val="minor"/>
    </font>
    <font>
      <sz val="10"/>
      <color indexed="52"/>
      <name val="Arial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19"/>
      <name val="Calibri"/>
      <family val="2"/>
    </font>
    <font>
      <sz val="7"/>
      <name val="Small Fonts"/>
      <family val="2"/>
    </font>
    <font>
      <b/>
      <i/>
      <sz val="16"/>
      <name val="Helv"/>
    </font>
    <font>
      <b/>
      <sz val="10"/>
      <color indexed="63"/>
      <name val="Arial"/>
      <family val="2"/>
    </font>
    <font>
      <b/>
      <sz val="11"/>
      <color rgb="FF3F3F3F"/>
      <name val="Calibri"/>
      <family val="2"/>
      <scheme val="minor"/>
    </font>
    <font>
      <sz val="10"/>
      <color indexed="16"/>
      <name val="Helvetica-Black"/>
    </font>
    <font>
      <sz val="8"/>
      <color indexed="8"/>
      <name val="Times New Roman"/>
      <family val="1"/>
    </font>
    <font>
      <sz val="8"/>
      <name val="Helv"/>
    </font>
    <font>
      <b/>
      <i/>
      <sz val="10"/>
      <name val="Times New Roman"/>
      <family val="1"/>
    </font>
    <font>
      <b/>
      <sz val="8"/>
      <color indexed="8"/>
      <name val="Helv"/>
    </font>
    <font>
      <b/>
      <sz val="9"/>
      <name val="Palatino"/>
      <family val="1"/>
    </font>
    <font>
      <sz val="9"/>
      <color indexed="21"/>
      <name val="Helvetica-Black"/>
    </font>
    <font>
      <b/>
      <sz val="18"/>
      <color indexed="62"/>
      <name val="Cambria"/>
      <family val="2"/>
    </font>
    <font>
      <b/>
      <sz val="14"/>
      <color indexed="56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11"/>
      <name val="Calibri"/>
      <family val="2"/>
    </font>
    <font>
      <sz val="11"/>
      <color indexed="36"/>
      <name val="Calibri"/>
      <family val="2"/>
    </font>
    <font>
      <b/>
      <sz val="11"/>
      <color indexed="11"/>
      <name val="Calibri"/>
      <family val="2"/>
    </font>
    <font>
      <i/>
      <sz val="11"/>
      <color indexed="55"/>
      <name val="Calibri"/>
      <family val="2"/>
    </font>
    <font>
      <sz val="11"/>
      <color indexed="58"/>
      <name val="Calibri"/>
      <family val="2"/>
    </font>
    <font>
      <b/>
      <sz val="15"/>
      <color indexed="21"/>
      <name val="Calibri"/>
      <family val="2"/>
    </font>
    <font>
      <b/>
      <sz val="13"/>
      <color indexed="21"/>
      <name val="Calibri"/>
      <family val="2"/>
    </font>
    <font>
      <b/>
      <sz val="11"/>
      <color indexed="21"/>
      <name val="Calibri"/>
      <family val="2"/>
    </font>
    <font>
      <u/>
      <sz val="11"/>
      <color indexed="12"/>
      <name val="Calibri"/>
      <family val="2"/>
    </font>
    <font>
      <b/>
      <sz val="18"/>
      <color indexed="21"/>
      <name val="Cambria"/>
      <family val="2"/>
    </font>
    <font>
      <b/>
      <sz val="10"/>
      <name val="Arial Unicode MS"/>
      <family val="2"/>
    </font>
    <font>
      <sz val="10"/>
      <name val="Arial Unicode MS"/>
      <family val="2"/>
    </font>
    <font>
      <sz val="11"/>
      <color rgb="FF0000FF"/>
      <name val="Calibri"/>
      <family val="2"/>
      <scheme val="minor"/>
    </font>
    <font>
      <b/>
      <sz val="12"/>
      <color theme="0"/>
      <name val="Arial"/>
      <family val="2"/>
    </font>
    <font>
      <i/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1"/>
      <color theme="0"/>
      <name val="Corbel"/>
      <family val="2"/>
    </font>
    <font>
      <sz val="8.8000000000000007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color theme="1"/>
      <name val="Arial Unicode MS"/>
      <family val="2"/>
    </font>
    <font>
      <u/>
      <sz val="8.5"/>
      <color indexed="12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u/>
      <sz val="7.5"/>
      <color indexed="12"/>
      <name val="Arial"/>
      <family val="2"/>
    </font>
    <font>
      <sz val="11"/>
      <color indexed="10"/>
      <name val="Arial"/>
      <family val="2"/>
    </font>
    <font>
      <b/>
      <sz val="11"/>
      <color indexed="63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sz val="10"/>
      <color indexed="63"/>
      <name val="Verdana"/>
      <family val="2"/>
    </font>
    <font>
      <sz val="10"/>
      <color indexed="8"/>
      <name val="Verdana"/>
      <family val="2"/>
    </font>
    <font>
      <b/>
      <sz val="10"/>
      <color indexed="9"/>
      <name val="Verdana"/>
      <family val="2"/>
    </font>
    <font>
      <b/>
      <sz val="10"/>
      <color indexed="63"/>
      <name val="Verdana"/>
      <family val="2"/>
    </font>
    <font>
      <b/>
      <sz val="10"/>
      <name val="Arial Narrow"/>
      <family val="2"/>
    </font>
    <font>
      <sz val="10"/>
      <color rgb="FFFF0000"/>
      <name val="Arial"/>
      <family val="2"/>
    </font>
    <font>
      <b/>
      <sz val="10"/>
      <color indexed="12"/>
      <name val="Arial"/>
      <family val="2"/>
    </font>
    <font>
      <b/>
      <sz val="12"/>
      <color indexed="10"/>
      <name val="Arial"/>
      <family val="2"/>
    </font>
    <font>
      <b/>
      <sz val="12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Century Gothic"/>
      <family val="2"/>
    </font>
    <font>
      <b/>
      <sz val="14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sz val="12.5"/>
      <name val="Arial"/>
      <family val="2"/>
    </font>
    <font>
      <b/>
      <sz val="18"/>
      <name val="Arial"/>
      <family val="2"/>
    </font>
    <font>
      <i/>
      <sz val="10"/>
      <name val="Arial"/>
      <family val="2"/>
    </font>
    <font>
      <b/>
      <sz val="10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b/>
      <sz val="12.5"/>
      <name val="Arial"/>
      <family val="2"/>
    </font>
    <font>
      <b/>
      <sz val="11"/>
      <name val="Calibri"/>
      <family val="2"/>
      <scheme val="minor"/>
    </font>
  </fonts>
  <fills count="8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6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indexed="54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indexed="9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gray0625">
        <fgColor indexed="8"/>
      </patternFill>
    </fill>
    <fill>
      <patternFill patternType="gray125">
        <f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7"/>
      </patternFill>
    </fill>
    <fill>
      <patternFill patternType="solid">
        <fgColor indexed="13"/>
      </patternFill>
    </fill>
    <fill>
      <patternFill patternType="solid">
        <fgColor indexed="16"/>
      </patternFill>
    </fill>
    <fill>
      <patternFill patternType="solid">
        <fgColor indexed="20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3" tint="0.79998168889431442"/>
        <bgColor indexed="64"/>
      </patternFill>
    </fill>
  </fills>
  <borders count="10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indexed="27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10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medium">
        <color indexed="18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16"/>
      </bottom>
      <diagonal/>
    </border>
    <border>
      <left/>
      <right/>
      <top/>
      <bottom style="medium">
        <color indexed="49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4021">
    <xf numFmtId="0" fontId="0" fillId="0" borderId="0"/>
    <xf numFmtId="0" fontId="24" fillId="2" borderId="0" applyNumberFormat="0" applyBorder="0" applyAlignment="0" applyProtection="0"/>
    <xf numFmtId="0" fontId="24" fillId="3" borderId="0" applyNumberFormat="0" applyBorder="0" applyAlignment="0" applyProtection="0"/>
    <xf numFmtId="0" fontId="24" fillId="4" borderId="0" applyNumberFormat="0" applyBorder="0" applyAlignment="0" applyProtection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5" borderId="0" applyNumberFormat="0" applyBorder="0" applyAlignment="0" applyProtection="0"/>
    <xf numFmtId="0" fontId="24" fillId="8" borderId="0" applyNumberFormat="0" applyBorder="0" applyAlignment="0" applyProtection="0"/>
    <xf numFmtId="0" fontId="24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9" borderId="0" applyNumberFormat="0" applyBorder="0" applyAlignment="0" applyProtection="0"/>
    <xf numFmtId="0" fontId="25" fillId="3" borderId="0" applyNumberFormat="0" applyBorder="0" applyAlignment="0" applyProtection="0"/>
    <xf numFmtId="0" fontId="26" fillId="20" borderId="1" applyNumberFormat="0" applyAlignment="0" applyProtection="0"/>
    <xf numFmtId="0" fontId="23" fillId="21" borderId="2" applyNumberFormat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45" fillId="0" borderId="0" applyFont="0" applyFill="0" applyBorder="0" applyAlignment="0" applyProtection="0"/>
    <xf numFmtId="177" fontId="7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71" fillId="0" borderId="0" applyProtection="0"/>
    <xf numFmtId="0" fontId="21" fillId="0" borderId="0" applyProtection="0"/>
    <xf numFmtId="0" fontId="69" fillId="0" borderId="0" applyProtection="0"/>
    <xf numFmtId="0" fontId="65" fillId="0" borderId="0" applyProtection="0"/>
    <xf numFmtId="0" fontId="72" fillId="0" borderId="0" applyProtection="0"/>
    <xf numFmtId="0" fontId="73" fillId="0" borderId="0" applyProtection="0"/>
    <xf numFmtId="0" fontId="74" fillId="0" borderId="0" applyProtection="0"/>
    <xf numFmtId="0" fontId="28" fillId="4" borderId="0" applyNumberFormat="0" applyBorder="0" applyAlignment="0" applyProtection="0"/>
    <xf numFmtId="0" fontId="29" fillId="0" borderId="3" applyNumberFormat="0" applyFill="0" applyAlignment="0" applyProtection="0"/>
    <xf numFmtId="0" fontId="30" fillId="0" borderId="4" applyNumberFormat="0" applyFill="0" applyAlignment="0" applyProtection="0"/>
    <xf numFmtId="0" fontId="31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7" borderId="1" applyNumberFormat="0" applyAlignment="0" applyProtection="0"/>
    <xf numFmtId="0" fontId="33" fillId="0" borderId="6" applyNumberFormat="0" applyFill="0" applyAlignment="0" applyProtection="0"/>
    <xf numFmtId="0" fontId="34" fillId="22" borderId="0" applyNumberFormat="0" applyBorder="0" applyAlignment="0" applyProtection="0"/>
    <xf numFmtId="0" fontId="20" fillId="0" borderId="0"/>
    <xf numFmtId="0" fontId="76" fillId="0" borderId="0"/>
    <xf numFmtId="0" fontId="76" fillId="0" borderId="0"/>
    <xf numFmtId="0" fontId="47" fillId="0" borderId="0"/>
    <xf numFmtId="0" fontId="48" fillId="0" borderId="0"/>
    <xf numFmtId="0" fontId="49" fillId="0" borderId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9" fontId="20" fillId="0" borderId="0" applyFont="0" applyFill="0" applyBorder="0" applyAlignment="0" applyProtection="0"/>
    <xf numFmtId="0" fontId="50" fillId="0" borderId="0" applyNumberFormat="0" applyFont="0" applyFill="0" applyBorder="0" applyAlignment="0" applyProtection="0">
      <alignment horizontal="left"/>
    </xf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51" fillId="0" borderId="9">
      <alignment horizontal="center"/>
    </xf>
    <xf numFmtId="3" fontId="50" fillId="0" borderId="0" applyFont="0" applyFill="0" applyBorder="0" applyAlignment="0" applyProtection="0"/>
    <xf numFmtId="0" fontId="50" fillId="24" borderId="0" applyNumberFormat="0" applyFont="0" applyBorder="0" applyAlignment="0" applyProtection="0"/>
    <xf numFmtId="176" fontId="52" fillId="0" borderId="10" applyFont="0" applyFill="0" applyBorder="0" applyAlignment="0" applyProtection="0"/>
    <xf numFmtId="175" fontId="53" fillId="0" borderId="11" applyFont="0" applyFill="0" applyBorder="0" applyAlignment="0" applyProtection="0">
      <protection locked="0"/>
    </xf>
    <xf numFmtId="0" fontId="36" fillId="0" borderId="0" applyNumberFormat="0" applyFill="0" applyBorder="0" applyAlignment="0" applyProtection="0"/>
    <xf numFmtId="0" fontId="37" fillId="0" borderId="12" applyNumberFormat="0" applyFill="0" applyAlignment="0" applyProtection="0"/>
    <xf numFmtId="0" fontId="75" fillId="0" borderId="0">
      <alignment horizontal="center"/>
    </xf>
    <xf numFmtId="0" fontId="38" fillId="0" borderId="0" applyNumberFormat="0" applyFill="0" applyBorder="0" applyAlignment="0" applyProtection="0"/>
    <xf numFmtId="0" fontId="87" fillId="0" borderId="0"/>
    <xf numFmtId="44" fontId="76" fillId="0" borderId="0" applyFont="0" applyFill="0" applyBorder="0" applyAlignment="0" applyProtection="0"/>
    <xf numFmtId="9" fontId="76" fillId="0" borderId="0" applyFont="0" applyFill="0" applyBorder="0" applyAlignment="0" applyProtection="0"/>
    <xf numFmtId="0" fontId="91" fillId="30" borderId="0" applyNumberFormat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5" fillId="3" borderId="0" applyNumberFormat="0" applyBorder="0" applyAlignment="0" applyProtection="0"/>
    <xf numFmtId="0" fontId="76" fillId="0" borderId="0"/>
    <xf numFmtId="9" fontId="20" fillId="0" borderId="0" applyFont="0" applyFill="0" applyBorder="0" applyAlignment="0" applyProtection="0"/>
    <xf numFmtId="0" fontId="76" fillId="0" borderId="0"/>
    <xf numFmtId="0" fontId="28" fillId="4" borderId="0" applyNumberFormat="0" applyBorder="0" applyAlignment="0" applyProtection="0"/>
    <xf numFmtId="0" fontId="32" fillId="7" borderId="1" applyNumberFormat="0" applyAlignment="0" applyProtection="0"/>
    <xf numFmtId="0" fontId="34" fillId="22" borderId="0" applyNumberFormat="0" applyBorder="0" applyAlignment="0" applyProtection="0"/>
    <xf numFmtId="0" fontId="92" fillId="31" borderId="0" applyNumberFormat="0" applyBorder="0" applyAlignment="0" applyProtection="0"/>
    <xf numFmtId="0" fontId="24" fillId="2" borderId="0" applyNumberFormat="0" applyBorder="0" applyAlignment="0" applyProtection="0"/>
    <xf numFmtId="0" fontId="24" fillId="3" borderId="0" applyNumberFormat="0" applyBorder="0" applyAlignment="0" applyProtection="0"/>
    <xf numFmtId="0" fontId="24" fillId="4" borderId="0" applyNumberFormat="0" applyBorder="0" applyAlignment="0" applyProtection="0"/>
    <xf numFmtId="0" fontId="24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5" borderId="0" applyNumberFormat="0" applyBorder="0" applyAlignment="0" applyProtection="0"/>
    <xf numFmtId="0" fontId="24" fillId="8" borderId="0" applyNumberFormat="0" applyBorder="0" applyAlignment="0" applyProtection="0"/>
    <xf numFmtId="0" fontId="24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9" borderId="0" applyNumberFormat="0" applyBorder="0" applyAlignment="0" applyProtection="0"/>
    <xf numFmtId="0" fontId="25" fillId="3" borderId="0" applyNumberFormat="0" applyBorder="0" applyAlignment="0" applyProtection="0"/>
    <xf numFmtId="0" fontId="26" fillId="20" borderId="1" applyNumberFormat="0" applyAlignment="0" applyProtection="0"/>
    <xf numFmtId="0" fontId="23" fillId="21" borderId="2" applyNumberFormat="0" applyAlignment="0" applyProtection="0"/>
    <xf numFmtId="0" fontId="27" fillId="0" borderId="0" applyNumberFormat="0" applyFill="0" applyBorder="0" applyAlignment="0" applyProtection="0"/>
    <xf numFmtId="0" fontId="28" fillId="4" borderId="0" applyNumberFormat="0" applyBorder="0" applyAlignment="0" applyProtection="0"/>
    <xf numFmtId="0" fontId="29" fillId="0" borderId="3" applyNumberFormat="0" applyFill="0" applyAlignment="0" applyProtection="0"/>
    <xf numFmtId="0" fontId="30" fillId="0" borderId="4" applyNumberFormat="0" applyFill="0" applyAlignment="0" applyProtection="0"/>
    <xf numFmtId="0" fontId="31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3" fillId="0" borderId="6" applyNumberFormat="0" applyFill="0" applyAlignment="0" applyProtection="0"/>
    <xf numFmtId="0" fontId="20" fillId="0" borderId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9" fontId="8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2" applyNumberFormat="0" applyFill="0" applyAlignment="0" applyProtection="0"/>
    <xf numFmtId="0" fontId="38" fillId="0" borderId="0" applyNumberFormat="0" applyFill="0" applyBorder="0" applyAlignment="0" applyProtection="0"/>
    <xf numFmtId="44" fontId="94" fillId="0" borderId="0" applyFont="0" applyFill="0" applyBorder="0" applyAlignment="0" applyProtection="0"/>
    <xf numFmtId="0" fontId="19" fillId="0" borderId="0"/>
    <xf numFmtId="38" fontId="46" fillId="0" borderId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0" fontId="20" fillId="0" borderId="0"/>
    <xf numFmtId="9" fontId="18" fillId="0" borderId="0" applyFont="0" applyFill="0" applyBorder="0" applyAlignment="0" applyProtection="0"/>
    <xf numFmtId="0" fontId="20" fillId="0" borderId="0"/>
    <xf numFmtId="44" fontId="18" fillId="0" borderId="0" applyFon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80" fontId="21" fillId="0" borderId="0" applyFont="0" applyFill="0" applyBorder="0" applyAlignment="0" applyProtection="0"/>
    <xf numFmtId="18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3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184" fontId="20" fillId="0" borderId="0">
      <alignment horizontal="left" wrapText="1"/>
    </xf>
    <xf numFmtId="184" fontId="20" fillId="0" borderId="0">
      <alignment horizontal="left" wrapText="1"/>
    </xf>
    <xf numFmtId="184" fontId="20" fillId="0" borderId="0">
      <alignment horizontal="left" wrapText="1"/>
    </xf>
    <xf numFmtId="184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5" fontId="21" fillId="0" borderId="0" applyFont="0" applyFill="0" applyBorder="0" applyAlignment="0" applyProtection="0"/>
    <xf numFmtId="185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7" fontId="21" fillId="0" borderId="0" applyFont="0" applyFill="0" applyBorder="0" applyAlignment="0" applyProtection="0"/>
    <xf numFmtId="187" fontId="21" fillId="0" borderId="0" applyFont="0" applyFill="0" applyBorder="0" applyAlignment="0" applyProtection="0"/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0" fontId="97" fillId="0" borderId="0" applyNumberFormat="0" applyFill="0" applyBorder="0" applyAlignment="0" applyProtection="0"/>
    <xf numFmtId="38" fontId="21" fillId="22" borderId="0" applyNumberFormat="0" applyFont="0" applyAlignment="0" applyProtection="0"/>
    <xf numFmtId="38" fontId="21" fillId="22" borderId="0" applyNumberFormat="0" applyFont="0" applyAlignment="0" applyProtection="0"/>
    <xf numFmtId="188" fontId="21" fillId="0" borderId="0" applyFont="0" applyFill="0" applyBorder="0" applyAlignment="0" applyProtection="0"/>
    <xf numFmtId="188" fontId="21" fillId="0" borderId="0" applyFont="0" applyFill="0" applyBorder="0" applyAlignment="0" applyProtection="0"/>
    <xf numFmtId="189" fontId="21" fillId="0" borderId="0" applyFont="0" applyFill="0" applyBorder="0" applyProtection="0">
      <alignment horizontal="right"/>
    </xf>
    <xf numFmtId="189" fontId="21" fillId="0" borderId="0" applyFont="0" applyFill="0" applyBorder="0" applyProtection="0">
      <alignment horizontal="right"/>
    </xf>
    <xf numFmtId="184" fontId="20" fillId="0" borderId="0">
      <alignment horizontal="left" wrapText="1"/>
    </xf>
    <xf numFmtId="184" fontId="20" fillId="0" borderId="0">
      <alignment horizontal="left" wrapText="1"/>
    </xf>
    <xf numFmtId="184" fontId="20" fillId="0" borderId="0">
      <alignment horizontal="left" wrapText="1"/>
    </xf>
    <xf numFmtId="184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0" fontId="98" fillId="0" borderId="0" applyNumberFormat="0" applyFill="0" applyBorder="0" applyProtection="0">
      <alignment vertical="top"/>
    </xf>
    <xf numFmtId="38" fontId="99" fillId="0" borderId="35" applyNumberFormat="0" applyFill="0" applyAlignment="0" applyProtection="0"/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36" applyNumberFormat="0" applyFill="0" applyProtection="0">
      <alignment horizontal="center"/>
    </xf>
    <xf numFmtId="38" fontId="100" fillId="0" borderId="0" applyNumberFormat="0" applyFill="0" applyBorder="0" applyProtection="0">
      <alignment horizontal="left"/>
    </xf>
    <xf numFmtId="38" fontId="101" fillId="0" borderId="0" applyNumberFormat="0" applyFill="0" applyBorder="0" applyProtection="0">
      <alignment horizontal="centerContinuous"/>
    </xf>
    <xf numFmtId="184" fontId="20" fillId="0" borderId="0">
      <alignment horizontal="left" wrapText="1"/>
    </xf>
    <xf numFmtId="184" fontId="20" fillId="0" borderId="0">
      <alignment horizontal="left" wrapText="1"/>
    </xf>
    <xf numFmtId="184" fontId="20" fillId="0" borderId="0">
      <alignment horizontal="left" wrapText="1"/>
    </xf>
    <xf numFmtId="184" fontId="20" fillId="0" borderId="0">
      <alignment horizontal="left" wrapText="1"/>
    </xf>
    <xf numFmtId="0" fontId="24" fillId="2" borderId="0" applyNumberFormat="0" applyBorder="0" applyAlignment="0" applyProtection="0"/>
    <xf numFmtId="0" fontId="24" fillId="2" borderId="0" applyNumberFormat="0" applyBorder="0" applyAlignment="0" applyProtection="0"/>
    <xf numFmtId="0" fontId="39" fillId="2" borderId="0" applyNumberFormat="0" applyBorder="0" applyAlignment="0" applyProtection="0"/>
    <xf numFmtId="0" fontId="24" fillId="21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24" fillId="2" borderId="0" applyNumberFormat="0" applyBorder="0" applyAlignment="0" applyProtection="0"/>
    <xf numFmtId="0" fontId="24" fillId="2" borderId="0" applyNumberFormat="0" applyBorder="0" applyAlignment="0" applyProtection="0"/>
    <xf numFmtId="0" fontId="18" fillId="34" borderId="0" applyNumberFormat="0" applyBorder="0" applyAlignment="0" applyProtection="0"/>
    <xf numFmtId="0" fontId="24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18" fillId="34" borderId="0" applyNumberFormat="0" applyBorder="0" applyAlignment="0" applyProtection="0"/>
    <xf numFmtId="0" fontId="18" fillId="34" borderId="0" applyNumberFormat="0" applyBorder="0" applyAlignment="0" applyProtection="0"/>
    <xf numFmtId="0" fontId="24" fillId="8" borderId="0" applyNumberFormat="0" applyBorder="0" applyAlignment="0" applyProtection="0"/>
    <xf numFmtId="0" fontId="18" fillId="34" borderId="0" applyNumberFormat="0" applyBorder="0" applyAlignment="0" applyProtection="0"/>
    <xf numFmtId="0" fontId="24" fillId="3" borderId="0" applyNumberFormat="0" applyBorder="0" applyAlignment="0" applyProtection="0"/>
    <xf numFmtId="0" fontId="24" fillId="3" borderId="0" applyNumberFormat="0" applyBorder="0" applyAlignment="0" applyProtection="0"/>
    <xf numFmtId="0" fontId="39" fillId="3" borderId="0" applyNumberFormat="0" applyBorder="0" applyAlignment="0" applyProtection="0"/>
    <xf numFmtId="0" fontId="24" fillId="7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24" fillId="3" borderId="0" applyNumberFormat="0" applyBorder="0" applyAlignment="0" applyProtection="0"/>
    <xf numFmtId="0" fontId="24" fillId="3" borderId="0" applyNumberFormat="0" applyBorder="0" applyAlignment="0" applyProtection="0"/>
    <xf numFmtId="0" fontId="18" fillId="35" borderId="0" applyNumberFormat="0" applyBorder="0" applyAlignment="0" applyProtection="0"/>
    <xf numFmtId="0" fontId="24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18" fillId="35" borderId="0" applyNumberFormat="0" applyBorder="0" applyAlignment="0" applyProtection="0"/>
    <xf numFmtId="0" fontId="18" fillId="35" borderId="0" applyNumberFormat="0" applyBorder="0" applyAlignment="0" applyProtection="0"/>
    <xf numFmtId="0" fontId="24" fillId="9" borderId="0" applyNumberFormat="0" applyBorder="0" applyAlignment="0" applyProtection="0"/>
    <xf numFmtId="0" fontId="18" fillId="35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39" fillId="4" borderId="0" applyNumberFormat="0" applyBorder="0" applyAlignment="0" applyProtection="0"/>
    <xf numFmtId="0" fontId="24" fillId="2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18" fillId="36" borderId="0" applyNumberFormat="0" applyBorder="0" applyAlignment="0" applyProtection="0"/>
    <xf numFmtId="0" fontId="24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4" fillId="23" borderId="0" applyNumberFormat="0" applyBorder="0" applyAlignment="0" applyProtection="0"/>
    <xf numFmtId="0" fontId="18" fillId="36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39" fillId="5" borderId="0" applyNumberFormat="0" applyBorder="0" applyAlignment="0" applyProtection="0"/>
    <xf numFmtId="0" fontId="24" fillId="21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18" fillId="37" borderId="0" applyNumberFormat="0" applyBorder="0" applyAlignment="0" applyProtection="0"/>
    <xf numFmtId="0" fontId="24" fillId="5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4" fillId="7" borderId="0" applyNumberFormat="0" applyBorder="0" applyAlignment="0" applyProtection="0"/>
    <xf numFmtId="0" fontId="18" fillId="37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4" fillId="7" borderId="0" applyNumberFormat="0" applyBorder="0" applyAlignment="0" applyProtection="0"/>
    <xf numFmtId="0" fontId="24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24" fillId="7" borderId="0" applyNumberFormat="0" applyBorder="0" applyAlignment="0" applyProtection="0"/>
    <xf numFmtId="0" fontId="24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24" fillId="23" borderId="0" applyNumberFormat="0" applyBorder="0" applyAlignment="0" applyProtection="0"/>
    <xf numFmtId="0" fontId="18" fillId="39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39" fillId="8" borderId="0" applyNumberFormat="0" applyBorder="0" applyAlignment="0" applyProtection="0"/>
    <xf numFmtId="0" fontId="24" fillId="20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4" fillId="6" borderId="0" applyNumberFormat="0" applyBorder="0" applyAlignment="0" applyProtection="0"/>
    <xf numFmtId="0" fontId="18" fillId="40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39" fillId="10" borderId="0" applyNumberFormat="0" applyBorder="0" applyAlignment="0" applyProtection="0"/>
    <xf numFmtId="0" fontId="24" fillId="22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8" fillId="42" borderId="0" applyNumberFormat="0" applyBorder="0" applyAlignment="0" applyProtection="0"/>
    <xf numFmtId="0" fontId="24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24" fillId="22" borderId="0" applyNumberFormat="0" applyBorder="0" applyAlignment="0" applyProtection="0"/>
    <xf numFmtId="0" fontId="18" fillId="42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39" fillId="5" borderId="0" applyNumberFormat="0" applyBorder="0" applyAlignment="0" applyProtection="0"/>
    <xf numFmtId="0" fontId="24" fillId="20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4" fillId="3" borderId="0" applyNumberFormat="0" applyBorder="0" applyAlignment="0" applyProtection="0"/>
    <xf numFmtId="0" fontId="18" fillId="43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4" fillId="6" borderId="0" applyNumberFormat="0" applyBorder="0" applyAlignment="0" applyProtection="0"/>
    <xf numFmtId="0" fontId="18" fillId="44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39" fillId="11" borderId="0" applyNumberFormat="0" applyBorder="0" applyAlignment="0" applyProtection="0"/>
    <xf numFmtId="0" fontId="24" fillId="7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8" fillId="45" borderId="0" applyNumberFormat="0" applyBorder="0" applyAlignment="0" applyProtection="0"/>
    <xf numFmtId="0" fontId="18" fillId="45" borderId="0" applyNumberFormat="0" applyBorder="0" applyAlignment="0" applyProtection="0"/>
    <xf numFmtId="0" fontId="24" fillId="23" borderId="0" applyNumberFormat="0" applyBorder="0" applyAlignment="0" applyProtection="0"/>
    <xf numFmtId="0" fontId="18" fillId="45" borderId="0" applyNumberFormat="0" applyBorder="0" applyAlignment="0" applyProtection="0"/>
    <xf numFmtId="0" fontId="22" fillId="12" borderId="0" applyNumberFormat="0" applyBorder="0" applyAlignment="0" applyProtection="0"/>
    <xf numFmtId="0" fontId="80" fillId="12" borderId="0" applyNumberFormat="0" applyBorder="0" applyAlignment="0" applyProtection="0"/>
    <xf numFmtId="0" fontId="22" fillId="14" borderId="0" applyNumberFormat="0" applyBorder="0" applyAlignment="0" applyProtection="0"/>
    <xf numFmtId="0" fontId="80" fillId="12" borderId="0" applyNumberFormat="0" applyBorder="0" applyAlignment="0" applyProtection="0"/>
    <xf numFmtId="0" fontId="80" fillId="12" borderId="0" applyNumberFormat="0" applyBorder="0" applyAlignment="0" applyProtection="0"/>
    <xf numFmtId="0" fontId="102" fillId="46" borderId="0" applyNumberFormat="0" applyBorder="0" applyAlignment="0" applyProtection="0"/>
    <xf numFmtId="0" fontId="102" fillId="46" borderId="0" applyNumberFormat="0" applyBorder="0" applyAlignment="0" applyProtection="0"/>
    <xf numFmtId="0" fontId="80" fillId="12" borderId="0" applyNumberFormat="0" applyBorder="0" applyAlignment="0" applyProtection="0"/>
    <xf numFmtId="0" fontId="22" fillId="6" borderId="0" applyNumberFormat="0" applyBorder="0" applyAlignment="0" applyProtection="0"/>
    <xf numFmtId="0" fontId="102" fillId="46" borderId="0" applyNumberFormat="0" applyBorder="0" applyAlignment="0" applyProtection="0"/>
    <xf numFmtId="0" fontId="22" fillId="9" borderId="0" applyNumberFormat="0" applyBorder="0" applyAlignment="0" applyProtection="0"/>
    <xf numFmtId="0" fontId="80" fillId="9" borderId="0" applyNumberFormat="0" applyBorder="0" applyAlignment="0" applyProtection="0"/>
    <xf numFmtId="0" fontId="80" fillId="9" borderId="0" applyNumberFormat="0" applyBorder="0" applyAlignment="0" applyProtection="0"/>
    <xf numFmtId="0" fontId="80" fillId="9" borderId="0" applyNumberFormat="0" applyBorder="0" applyAlignment="0" applyProtection="0"/>
    <xf numFmtId="0" fontId="102" fillId="47" borderId="0" applyNumberFormat="0" applyBorder="0" applyAlignment="0" applyProtection="0"/>
    <xf numFmtId="0" fontId="102" fillId="47" borderId="0" applyNumberFormat="0" applyBorder="0" applyAlignment="0" applyProtection="0"/>
    <xf numFmtId="0" fontId="80" fillId="9" borderId="0" applyNumberFormat="0" applyBorder="0" applyAlignment="0" applyProtection="0"/>
    <xf numFmtId="0" fontId="22" fillId="19" borderId="0" applyNumberFormat="0" applyBorder="0" applyAlignment="0" applyProtection="0"/>
    <xf numFmtId="0" fontId="102" fillId="47" borderId="0" applyNumberFormat="0" applyBorder="0" applyAlignment="0" applyProtection="0"/>
    <xf numFmtId="0" fontId="22" fillId="10" borderId="0" applyNumberFormat="0" applyBorder="0" applyAlignment="0" applyProtection="0"/>
    <xf numFmtId="0" fontId="80" fillId="10" borderId="0" applyNumberFormat="0" applyBorder="0" applyAlignment="0" applyProtection="0"/>
    <xf numFmtId="0" fontId="22" fillId="22" borderId="0" applyNumberFormat="0" applyBorder="0" applyAlignment="0" applyProtection="0"/>
    <xf numFmtId="0" fontId="80" fillId="10" borderId="0" applyNumberFormat="0" applyBorder="0" applyAlignment="0" applyProtection="0"/>
    <xf numFmtId="0" fontId="80" fillId="10" borderId="0" applyNumberFormat="0" applyBorder="0" applyAlignment="0" applyProtection="0"/>
    <xf numFmtId="0" fontId="102" fillId="48" borderId="0" applyNumberFormat="0" applyBorder="0" applyAlignment="0" applyProtection="0"/>
    <xf numFmtId="0" fontId="102" fillId="48" borderId="0" applyNumberFormat="0" applyBorder="0" applyAlignment="0" applyProtection="0"/>
    <xf numFmtId="0" fontId="80" fillId="10" borderId="0" applyNumberFormat="0" applyBorder="0" applyAlignment="0" applyProtection="0"/>
    <xf numFmtId="0" fontId="22" fillId="11" borderId="0" applyNumberFormat="0" applyBorder="0" applyAlignment="0" applyProtection="0"/>
    <xf numFmtId="0" fontId="102" fillId="48" borderId="0" applyNumberFormat="0" applyBorder="0" applyAlignment="0" applyProtection="0"/>
    <xf numFmtId="0" fontId="22" fillId="13" borderId="0" applyNumberFormat="0" applyBorder="0" applyAlignment="0" applyProtection="0"/>
    <xf numFmtId="0" fontId="80" fillId="13" borderId="0" applyNumberFormat="0" applyBorder="0" applyAlignment="0" applyProtection="0"/>
    <xf numFmtId="0" fontId="22" fillId="20" borderId="0" applyNumberFormat="0" applyBorder="0" applyAlignment="0" applyProtection="0"/>
    <xf numFmtId="0" fontId="80" fillId="13" borderId="0" applyNumberFormat="0" applyBorder="0" applyAlignment="0" applyProtection="0"/>
    <xf numFmtId="0" fontId="80" fillId="13" borderId="0" applyNumberFormat="0" applyBorder="0" applyAlignment="0" applyProtection="0"/>
    <xf numFmtId="0" fontId="102" fillId="49" borderId="0" applyNumberFormat="0" applyBorder="0" applyAlignment="0" applyProtection="0"/>
    <xf numFmtId="0" fontId="102" fillId="49" borderId="0" applyNumberFormat="0" applyBorder="0" applyAlignment="0" applyProtection="0"/>
    <xf numFmtId="0" fontId="80" fillId="13" borderId="0" applyNumberFormat="0" applyBorder="0" applyAlignment="0" applyProtection="0"/>
    <xf numFmtId="0" fontId="22" fillId="3" borderId="0" applyNumberFormat="0" applyBorder="0" applyAlignment="0" applyProtection="0"/>
    <xf numFmtId="0" fontId="102" fillId="49" borderId="0" applyNumberFormat="0" applyBorder="0" applyAlignment="0" applyProtection="0"/>
    <xf numFmtId="0" fontId="22" fillId="14" borderId="0" applyNumberFormat="0" applyBorder="0" applyAlignment="0" applyProtection="0"/>
    <xf numFmtId="0" fontId="80" fillId="14" borderId="0" applyNumberFormat="0" applyBorder="0" applyAlignment="0" applyProtection="0"/>
    <xf numFmtId="0" fontId="80" fillId="14" borderId="0" applyNumberFormat="0" applyBorder="0" applyAlignment="0" applyProtection="0"/>
    <xf numFmtId="0" fontId="80" fillId="14" borderId="0" applyNumberFormat="0" applyBorder="0" applyAlignment="0" applyProtection="0"/>
    <xf numFmtId="0" fontId="102" fillId="50" borderId="0" applyNumberFormat="0" applyBorder="0" applyAlignment="0" applyProtection="0"/>
    <xf numFmtId="0" fontId="102" fillId="50" borderId="0" applyNumberFormat="0" applyBorder="0" applyAlignment="0" applyProtection="0"/>
    <xf numFmtId="0" fontId="80" fillId="14" borderId="0" applyNumberFormat="0" applyBorder="0" applyAlignment="0" applyProtection="0"/>
    <xf numFmtId="0" fontId="22" fillId="6" borderId="0" applyNumberFormat="0" applyBorder="0" applyAlignment="0" applyProtection="0"/>
    <xf numFmtId="0" fontId="102" fillId="50" borderId="0" applyNumberFormat="0" applyBorder="0" applyAlignment="0" applyProtection="0"/>
    <xf numFmtId="0" fontId="22" fillId="15" borderId="0" applyNumberFormat="0" applyBorder="0" applyAlignment="0" applyProtection="0"/>
    <xf numFmtId="0" fontId="80" fillId="15" borderId="0" applyNumberFormat="0" applyBorder="0" applyAlignment="0" applyProtection="0"/>
    <xf numFmtId="0" fontId="22" fillId="7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102" fillId="51" borderId="0" applyNumberFormat="0" applyBorder="0" applyAlignment="0" applyProtection="0"/>
    <xf numFmtId="0" fontId="102" fillId="51" borderId="0" applyNumberFormat="0" applyBorder="0" applyAlignment="0" applyProtection="0"/>
    <xf numFmtId="0" fontId="80" fillId="15" borderId="0" applyNumberFormat="0" applyBorder="0" applyAlignment="0" applyProtection="0"/>
    <xf numFmtId="0" fontId="22" fillId="9" borderId="0" applyNumberFormat="0" applyBorder="0" applyAlignment="0" applyProtection="0"/>
    <xf numFmtId="0" fontId="102" fillId="51" borderId="0" applyNumberFormat="0" applyBorder="0" applyAlignment="0" applyProtection="0"/>
    <xf numFmtId="0" fontId="22" fillId="16" borderId="0" applyNumberFormat="0" applyBorder="0" applyAlignment="0" applyProtection="0"/>
    <xf numFmtId="0" fontId="80" fillId="16" borderId="0" applyNumberFormat="0" applyBorder="0" applyAlignment="0" applyProtection="0"/>
    <xf numFmtId="0" fontId="22" fillId="14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102" fillId="31" borderId="0" applyNumberFormat="0" applyBorder="0" applyAlignment="0" applyProtection="0"/>
    <xf numFmtId="0" fontId="102" fillId="31" borderId="0" applyNumberFormat="0" applyBorder="0" applyAlignment="0" applyProtection="0"/>
    <xf numFmtId="0" fontId="80" fillId="16" borderId="0" applyNumberFormat="0" applyBorder="0" applyAlignment="0" applyProtection="0"/>
    <xf numFmtId="0" fontId="22" fillId="52" borderId="0" applyNumberFormat="0" applyBorder="0" applyAlignment="0" applyProtection="0"/>
    <xf numFmtId="0" fontId="102" fillId="31" borderId="0" applyNumberFormat="0" applyBorder="0" applyAlignment="0" applyProtection="0"/>
    <xf numFmtId="0" fontId="22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102" fillId="53" borderId="0" applyNumberFormat="0" applyBorder="0" applyAlignment="0" applyProtection="0"/>
    <xf numFmtId="0" fontId="102" fillId="53" borderId="0" applyNumberFormat="0" applyBorder="0" applyAlignment="0" applyProtection="0"/>
    <xf numFmtId="0" fontId="80" fillId="17" borderId="0" applyNumberFormat="0" applyBorder="0" applyAlignment="0" applyProtection="0"/>
    <xf numFmtId="0" fontId="22" fillId="19" borderId="0" applyNumberFormat="0" applyBorder="0" applyAlignment="0" applyProtection="0"/>
    <xf numFmtId="0" fontId="102" fillId="53" borderId="0" applyNumberFormat="0" applyBorder="0" applyAlignment="0" applyProtection="0"/>
    <xf numFmtId="0" fontId="22" fillId="18" borderId="0" applyNumberFormat="0" applyBorder="0" applyAlignment="0" applyProtection="0"/>
    <xf numFmtId="0" fontId="80" fillId="18" borderId="0" applyNumberFormat="0" applyBorder="0" applyAlignment="0" applyProtection="0"/>
    <xf numFmtId="0" fontId="80" fillId="18" borderId="0" applyNumberFormat="0" applyBorder="0" applyAlignment="0" applyProtection="0"/>
    <xf numFmtId="0" fontId="80" fillId="18" borderId="0" applyNumberFormat="0" applyBorder="0" applyAlignment="0" applyProtection="0"/>
    <xf numFmtId="0" fontId="102" fillId="54" borderId="0" applyNumberFormat="0" applyBorder="0" applyAlignment="0" applyProtection="0"/>
    <xf numFmtId="0" fontId="102" fillId="54" borderId="0" applyNumberFormat="0" applyBorder="0" applyAlignment="0" applyProtection="0"/>
    <xf numFmtId="0" fontId="80" fillId="18" borderId="0" applyNumberFormat="0" applyBorder="0" applyAlignment="0" applyProtection="0"/>
    <xf numFmtId="0" fontId="22" fillId="11" borderId="0" applyNumberFormat="0" applyBorder="0" applyAlignment="0" applyProtection="0"/>
    <xf numFmtId="0" fontId="102" fillId="54" borderId="0" applyNumberFormat="0" applyBorder="0" applyAlignment="0" applyProtection="0"/>
    <xf numFmtId="0" fontId="22" fillId="13" borderId="0" applyNumberFormat="0" applyBorder="0" applyAlignment="0" applyProtection="0"/>
    <xf numFmtId="0" fontId="80" fillId="13" borderId="0" applyNumberFormat="0" applyBorder="0" applyAlignment="0" applyProtection="0"/>
    <xf numFmtId="0" fontId="22" fillId="55" borderId="0" applyNumberFormat="0" applyBorder="0" applyAlignment="0" applyProtection="0"/>
    <xf numFmtId="0" fontId="80" fillId="13" borderId="0" applyNumberFormat="0" applyBorder="0" applyAlignment="0" applyProtection="0"/>
    <xf numFmtId="0" fontId="80" fillId="13" borderId="0" applyNumberFormat="0" applyBorder="0" applyAlignment="0" applyProtection="0"/>
    <xf numFmtId="0" fontId="102" fillId="56" borderId="0" applyNumberFormat="0" applyBorder="0" applyAlignment="0" applyProtection="0"/>
    <xf numFmtId="0" fontId="102" fillId="56" borderId="0" applyNumberFormat="0" applyBorder="0" applyAlignment="0" applyProtection="0"/>
    <xf numFmtId="0" fontId="80" fillId="13" borderId="0" applyNumberFormat="0" applyBorder="0" applyAlignment="0" applyProtection="0"/>
    <xf numFmtId="0" fontId="22" fillId="55" borderId="0" applyNumberFormat="0" applyBorder="0" applyAlignment="0" applyProtection="0"/>
    <xf numFmtId="0" fontId="102" fillId="56" borderId="0" applyNumberFormat="0" applyBorder="0" applyAlignment="0" applyProtection="0"/>
    <xf numFmtId="0" fontId="22" fillId="14" borderId="0" applyNumberFormat="0" applyBorder="0" applyAlignment="0" applyProtection="0"/>
    <xf numFmtId="0" fontId="80" fillId="14" borderId="0" applyNumberFormat="0" applyBorder="0" applyAlignment="0" applyProtection="0"/>
    <xf numFmtId="0" fontId="80" fillId="14" borderId="0" applyNumberFormat="0" applyBorder="0" applyAlignment="0" applyProtection="0"/>
    <xf numFmtId="0" fontId="80" fillId="14" borderId="0" applyNumberFormat="0" applyBorder="0" applyAlignment="0" applyProtection="0"/>
    <xf numFmtId="0" fontId="102" fillId="57" borderId="0" applyNumberFormat="0" applyBorder="0" applyAlignment="0" applyProtection="0"/>
    <xf numFmtId="0" fontId="102" fillId="57" borderId="0" applyNumberFormat="0" applyBorder="0" applyAlignment="0" applyProtection="0"/>
    <xf numFmtId="0" fontId="80" fillId="14" borderId="0" applyNumberFormat="0" applyBorder="0" applyAlignment="0" applyProtection="0"/>
    <xf numFmtId="0" fontId="102" fillId="57" borderId="0" applyNumberFormat="0" applyBorder="0" applyAlignment="0" applyProtection="0"/>
    <xf numFmtId="0" fontId="22" fillId="19" borderId="0" applyNumberFormat="0" applyBorder="0" applyAlignment="0" applyProtection="0"/>
    <xf numFmtId="0" fontId="80" fillId="19" borderId="0" applyNumberFormat="0" applyBorder="0" applyAlignment="0" applyProtection="0"/>
    <xf numFmtId="0" fontId="80" fillId="19" borderId="0" applyNumberFormat="0" applyBorder="0" applyAlignment="0" applyProtection="0"/>
    <xf numFmtId="0" fontId="80" fillId="19" borderId="0" applyNumberFormat="0" applyBorder="0" applyAlignment="0" applyProtection="0"/>
    <xf numFmtId="0" fontId="102" fillId="58" borderId="0" applyNumberFormat="0" applyBorder="0" applyAlignment="0" applyProtection="0"/>
    <xf numFmtId="0" fontId="102" fillId="58" borderId="0" applyNumberFormat="0" applyBorder="0" applyAlignment="0" applyProtection="0"/>
    <xf numFmtId="0" fontId="103" fillId="58" borderId="0" applyNumberFormat="0" applyBorder="0" applyAlignment="0" applyProtection="0"/>
    <xf numFmtId="0" fontId="102" fillId="58" borderId="0" applyNumberFormat="0" applyBorder="0" applyAlignment="0" applyProtection="0"/>
    <xf numFmtId="0" fontId="80" fillId="19" borderId="0" applyNumberFormat="0" applyBorder="0" applyAlignment="0" applyProtection="0"/>
    <xf numFmtId="0" fontId="80" fillId="19" borderId="0" applyNumberFormat="0" applyBorder="0" applyAlignment="0" applyProtection="0"/>
    <xf numFmtId="0" fontId="103" fillId="58" borderId="0" applyNumberFormat="0" applyBorder="0" applyAlignment="0" applyProtection="0"/>
    <xf numFmtId="0" fontId="103" fillId="58" borderId="0" applyNumberFormat="0" applyBorder="0" applyAlignment="0" applyProtection="0"/>
    <xf numFmtId="0" fontId="22" fillId="17" borderId="0" applyNumberFormat="0" applyBorder="0" applyAlignment="0" applyProtection="0"/>
    <xf numFmtId="0" fontId="102" fillId="58" borderId="0" applyNumberFormat="0" applyBorder="0" applyAlignment="0" applyProtection="0"/>
    <xf numFmtId="0" fontId="83" fillId="0" borderId="0" applyNumberFormat="0" applyFill="0" applyBorder="0" applyAlignment="0">
      <protection locked="0"/>
    </xf>
    <xf numFmtId="0" fontId="25" fillId="3" borderId="0" applyNumberFormat="0" applyBorder="0" applyAlignment="0" applyProtection="0"/>
    <xf numFmtId="0" fontId="104" fillId="3" borderId="0" applyNumberFormat="0" applyBorder="0" applyAlignment="0" applyProtection="0"/>
    <xf numFmtId="0" fontId="104" fillId="3" borderId="0" applyNumberFormat="0" applyBorder="0" applyAlignment="0" applyProtection="0"/>
    <xf numFmtId="0" fontId="105" fillId="59" borderId="0" applyNumberFormat="0" applyBorder="0" applyAlignment="0" applyProtection="0"/>
    <xf numFmtId="0" fontId="105" fillId="59" borderId="0" applyNumberFormat="0" applyBorder="0" applyAlignment="0" applyProtection="0"/>
    <xf numFmtId="0" fontId="104" fillId="3" borderId="0" applyNumberFormat="0" applyBorder="0" applyAlignment="0" applyProtection="0"/>
    <xf numFmtId="0" fontId="25" fillId="5" borderId="0" applyNumberFormat="0" applyBorder="0" applyAlignment="0" applyProtection="0"/>
    <xf numFmtId="0" fontId="105" fillId="59" borderId="0" applyNumberFormat="0" applyBorder="0" applyAlignment="0" applyProtection="0"/>
    <xf numFmtId="190" fontId="49" fillId="0" borderId="0" applyFill="0" applyBorder="0" applyAlignment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7" fillId="60" borderId="37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7" fillId="60" borderId="37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7" fillId="60" borderId="37" applyNumberFormat="0" applyAlignment="0" applyProtection="0"/>
    <xf numFmtId="0" fontId="23" fillId="21" borderId="2" applyNumberFormat="0" applyAlignment="0" applyProtection="0"/>
    <xf numFmtId="0" fontId="78" fillId="21" borderId="2" applyNumberFormat="0" applyAlignment="0" applyProtection="0"/>
    <xf numFmtId="0" fontId="23" fillId="20" borderId="2" applyNumberFormat="0" applyAlignment="0" applyProtection="0"/>
    <xf numFmtId="0" fontId="78" fillId="21" borderId="2" applyNumberFormat="0" applyAlignment="0" applyProtection="0"/>
    <xf numFmtId="0" fontId="78" fillId="21" borderId="2" applyNumberFormat="0" applyAlignment="0" applyProtection="0"/>
    <xf numFmtId="0" fontId="109" fillId="62" borderId="38" applyNumberFormat="0" applyAlignment="0" applyProtection="0"/>
    <xf numFmtId="0" fontId="109" fillId="62" borderId="38" applyNumberFormat="0" applyAlignment="0" applyProtection="0"/>
    <xf numFmtId="0" fontId="78" fillId="21" borderId="2" applyNumberFormat="0" applyAlignment="0" applyProtection="0"/>
    <xf numFmtId="0" fontId="109" fillId="62" borderId="38" applyNumberFormat="0" applyAlignment="0" applyProtection="0"/>
    <xf numFmtId="0" fontId="110" fillId="0" borderId="0" applyFont="0" applyFill="0" applyBorder="0" applyAlignment="0" applyProtection="0">
      <alignment horizontal="right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" fontId="111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1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2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10" fillId="0" borderId="0" applyFont="0" applyFill="0" applyBorder="0" applyAlignment="0" applyProtection="0">
      <alignment horizontal="right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" fontId="11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111" fillId="0" borderId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114" fillId="0" borderId="0" applyNumberFormat="0" applyAlignment="0">
      <alignment horizontal="left"/>
    </xf>
    <xf numFmtId="0" fontId="95" fillId="0" borderId="0" applyNumberFormat="0" applyAlignment="0"/>
    <xf numFmtId="0" fontId="95" fillId="0" borderId="0" applyNumberFormat="0" applyAlignment="0"/>
    <xf numFmtId="0" fontId="95" fillId="0" borderId="0" applyNumberFormat="0" applyAlignment="0"/>
    <xf numFmtId="0" fontId="95" fillId="0" borderId="0" applyNumberFormat="0" applyAlignment="0"/>
    <xf numFmtId="0" fontId="111" fillId="0" borderId="0"/>
    <xf numFmtId="0" fontId="111" fillId="0" borderId="0"/>
    <xf numFmtId="0" fontId="110" fillId="0" borderId="0" applyFont="0" applyFill="0" applyBorder="0" applyAlignment="0" applyProtection="0">
      <alignment horizontal="right"/>
    </xf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12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10" fillId="0" borderId="0" applyFont="0" applyFill="0" applyBorder="0" applyAlignment="0" applyProtection="0">
      <alignment horizontal="right"/>
    </xf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12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12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14" fontId="21" fillId="0" borderId="0" applyFont="0" applyFill="0" applyBorder="0" applyAlignment="0" applyProtection="0"/>
    <xf numFmtId="14" fontId="2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39" applyNumberFormat="0" applyFont="0" applyFill="0" applyAlignment="0" applyProtection="0"/>
    <xf numFmtId="182" fontId="20" fillId="0" borderId="0"/>
    <xf numFmtId="182" fontId="20" fillId="0" borderId="0"/>
    <xf numFmtId="182" fontId="20" fillId="0" borderId="0"/>
    <xf numFmtId="182" fontId="20" fillId="0" borderId="0"/>
    <xf numFmtId="0" fontId="27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2" fontId="117" fillId="0" borderId="0" applyFont="0" applyFill="0" applyBorder="0" applyAlignment="0" applyProtection="0"/>
    <xf numFmtId="0" fontId="111" fillId="0" borderId="0"/>
    <xf numFmtId="0" fontId="52" fillId="0" borderId="0" applyFill="0" applyBorder="0" applyProtection="0">
      <alignment horizontal="left"/>
    </xf>
    <xf numFmtId="0" fontId="81" fillId="4" borderId="0" applyNumberFormat="0" applyBorder="0" applyAlignment="0" applyProtection="0"/>
    <xf numFmtId="0" fontId="81" fillId="4" borderId="0" applyNumberFormat="0" applyBorder="0" applyAlignment="0" applyProtection="0"/>
    <xf numFmtId="0" fontId="118" fillId="30" borderId="0" applyNumberFormat="0" applyBorder="0" applyAlignment="0" applyProtection="0"/>
    <xf numFmtId="0" fontId="118" fillId="30" borderId="0" applyNumberFormat="0" applyBorder="0" applyAlignment="0" applyProtection="0"/>
    <xf numFmtId="0" fontId="81" fillId="4" borderId="0" applyNumberFormat="0" applyBorder="0" applyAlignment="0" applyProtection="0"/>
    <xf numFmtId="0" fontId="28" fillId="6" borderId="0" applyNumberFormat="0" applyBorder="0" applyAlignment="0" applyProtection="0"/>
    <xf numFmtId="0" fontId="118" fillId="30" borderId="0" applyNumberFormat="0" applyBorder="0" applyAlignment="0" applyProtection="0"/>
    <xf numFmtId="38" fontId="21" fillId="25" borderId="0" applyNumberFormat="0" applyBorder="0" applyAlignment="0" applyProtection="0"/>
    <xf numFmtId="0" fontId="110" fillId="0" borderId="0" applyFont="0" applyFill="0" applyBorder="0" applyAlignment="0" applyProtection="0">
      <alignment horizontal="right"/>
    </xf>
    <xf numFmtId="0" fontId="119" fillId="0" borderId="0" applyProtection="0">
      <alignment horizontal="right"/>
    </xf>
    <xf numFmtId="0" fontId="43" fillId="0" borderId="33" applyNumberFormat="0" applyAlignment="0" applyProtection="0">
      <alignment horizontal="left"/>
    </xf>
    <xf numFmtId="0" fontId="43" fillId="0" borderId="19">
      <alignment horizontal="left"/>
    </xf>
    <xf numFmtId="0" fontId="29" fillId="0" borderId="3" applyNumberFormat="0" applyFill="0" applyAlignment="0" applyProtection="0"/>
    <xf numFmtId="0" fontId="120" fillId="0" borderId="3" applyNumberFormat="0" applyFill="0" applyAlignment="0" applyProtection="0"/>
    <xf numFmtId="0" fontId="121" fillId="0" borderId="40" applyNumberFormat="0" applyFill="0" applyAlignment="0" applyProtection="0"/>
    <xf numFmtId="0" fontId="120" fillId="0" borderId="3" applyNumberFormat="0" applyFill="0" applyAlignment="0" applyProtection="0"/>
    <xf numFmtId="0" fontId="120" fillId="0" borderId="3" applyNumberFormat="0" applyFill="0" applyAlignment="0" applyProtection="0"/>
    <xf numFmtId="0" fontId="122" fillId="0" borderId="41" applyNumberFormat="0" applyFill="0" applyAlignment="0" applyProtection="0"/>
    <xf numFmtId="0" fontId="122" fillId="0" borderId="41" applyNumberFormat="0" applyFill="0" applyAlignment="0" applyProtection="0"/>
    <xf numFmtId="0" fontId="120" fillId="0" borderId="3" applyNumberFormat="0" applyFill="0" applyAlignment="0" applyProtection="0"/>
    <xf numFmtId="0" fontId="121" fillId="0" borderId="42" applyNumberFormat="0" applyFill="0" applyAlignment="0" applyProtection="0"/>
    <xf numFmtId="0" fontId="122" fillId="0" borderId="41" applyNumberFormat="0" applyFill="0" applyAlignment="0" applyProtection="0"/>
    <xf numFmtId="0" fontId="30" fillId="0" borderId="4" applyNumberFormat="0" applyFill="0" applyAlignment="0" applyProtection="0"/>
    <xf numFmtId="0" fontId="123" fillId="0" borderId="4" applyNumberFormat="0" applyFill="0" applyAlignment="0" applyProtection="0"/>
    <xf numFmtId="0" fontId="43" fillId="0" borderId="0" applyNumberFormat="0" applyFont="0" applyFill="0" applyAlignment="0" applyProtection="0"/>
    <xf numFmtId="0" fontId="123" fillId="0" borderId="4" applyNumberFormat="0" applyFill="0" applyAlignment="0" applyProtection="0"/>
    <xf numFmtId="0" fontId="123" fillId="0" borderId="4" applyNumberFormat="0" applyFill="0" applyAlignment="0" applyProtection="0"/>
    <xf numFmtId="0" fontId="124" fillId="0" borderId="43" applyNumberFormat="0" applyFill="0" applyAlignment="0" applyProtection="0"/>
    <xf numFmtId="0" fontId="124" fillId="0" borderId="43" applyNumberFormat="0" applyFill="0" applyAlignment="0" applyProtection="0"/>
    <xf numFmtId="0" fontId="123" fillId="0" borderId="4" applyNumberFormat="0" applyFill="0" applyAlignment="0" applyProtection="0"/>
    <xf numFmtId="0" fontId="125" fillId="0" borderId="44" applyNumberFormat="0" applyFill="0" applyAlignment="0" applyProtection="0"/>
    <xf numFmtId="0" fontId="124" fillId="0" borderId="43" applyNumberFormat="0" applyFill="0" applyAlignment="0" applyProtection="0"/>
    <xf numFmtId="0" fontId="77" fillId="0" borderId="45" applyNumberFormat="0" applyFill="0" applyAlignment="0" applyProtection="0"/>
    <xf numFmtId="0" fontId="77" fillId="0" borderId="45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77" fillId="0" borderId="45" applyNumberFormat="0" applyFill="0" applyAlignment="0" applyProtection="0"/>
    <xf numFmtId="0" fontId="77" fillId="0" borderId="45" applyNumberFormat="0" applyFill="0" applyAlignment="0" applyProtection="0"/>
    <xf numFmtId="0" fontId="77" fillId="0" borderId="45" applyNumberFormat="0" applyFill="0" applyAlignment="0" applyProtection="0"/>
    <xf numFmtId="0" fontId="77" fillId="0" borderId="45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77" fillId="0" borderId="45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77" fillId="0" borderId="45" applyNumberFormat="0" applyFill="0" applyAlignment="0" applyProtection="0"/>
    <xf numFmtId="0" fontId="77" fillId="0" borderId="45" applyNumberFormat="0" applyFill="0" applyAlignment="0" applyProtection="0"/>
    <xf numFmtId="0" fontId="77" fillId="0" borderId="45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7" fillId="0" borderId="47" applyNumberFormat="0" applyFill="0" applyAlignment="0" applyProtection="0"/>
    <xf numFmtId="0" fontId="127" fillId="0" borderId="47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127" fillId="0" borderId="47" applyNumberFormat="0" applyFill="0" applyAlignment="0" applyProtection="0"/>
    <xf numFmtId="0" fontId="31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38" fontId="58" fillId="0" borderId="0"/>
    <xf numFmtId="40" fontId="58" fillId="0" borderId="0"/>
    <xf numFmtId="0" fontId="82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10" fontId="21" fillId="26" borderId="28" applyNumberFormat="0" applyBorder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0" fillId="63" borderId="37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0" fillId="63" borderId="37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7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30" fillId="63" borderId="37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41" fontId="83" fillId="27" borderId="49">
      <alignment horizontal="left"/>
      <protection locked="0"/>
    </xf>
    <xf numFmtId="0" fontId="21" fillId="25" borderId="0"/>
    <xf numFmtId="0" fontId="33" fillId="0" borderId="6" applyNumberFormat="0" applyFill="0" applyAlignment="0" applyProtection="0"/>
    <xf numFmtId="0" fontId="131" fillId="0" borderId="6" applyNumberFormat="0" applyFill="0" applyAlignment="0" applyProtection="0"/>
    <xf numFmtId="0" fontId="131" fillId="0" borderId="6" applyNumberFormat="0" applyFill="0" applyAlignment="0" applyProtection="0"/>
    <xf numFmtId="0" fontId="131" fillId="0" borderId="6" applyNumberFormat="0" applyFill="0" applyAlignment="0" applyProtection="0"/>
    <xf numFmtId="0" fontId="132" fillId="0" borderId="50" applyNumberFormat="0" applyFill="0" applyAlignment="0" applyProtection="0"/>
    <xf numFmtId="0" fontId="132" fillId="0" borderId="50" applyNumberFormat="0" applyFill="0" applyAlignment="0" applyProtection="0"/>
    <xf numFmtId="0" fontId="131" fillId="0" borderId="6" applyNumberFormat="0" applyFill="0" applyAlignment="0" applyProtection="0"/>
    <xf numFmtId="0" fontId="38" fillId="0" borderId="51" applyNumberFormat="0" applyFill="0" applyAlignment="0" applyProtection="0"/>
    <xf numFmtId="0" fontId="132" fillId="0" borderId="50" applyNumberFormat="0" applyFill="0" applyAlignment="0" applyProtection="0"/>
    <xf numFmtId="44" fontId="40" fillId="0" borderId="52" applyNumberFormat="0" applyFont="0" applyAlignment="0">
      <alignment horizontal="center"/>
    </xf>
    <xf numFmtId="44" fontId="40" fillId="0" borderId="53" applyNumberFormat="0" applyFont="0" applyAlignment="0">
      <alignment horizontal="center"/>
    </xf>
    <xf numFmtId="0" fontId="110" fillId="0" borderId="0" applyFont="0" applyFill="0" applyBorder="0" applyAlignment="0" applyProtection="0">
      <alignment horizontal="right"/>
    </xf>
    <xf numFmtId="0" fontId="34" fillId="22" borderId="0" applyNumberFormat="0" applyBorder="0" applyAlignment="0" applyProtection="0"/>
    <xf numFmtId="0" fontId="84" fillId="22" borderId="0" applyNumberFormat="0" applyBorder="0" applyAlignment="0" applyProtection="0"/>
    <xf numFmtId="0" fontId="84" fillId="22" borderId="0" applyNumberFormat="0" applyBorder="0" applyAlignment="0" applyProtection="0"/>
    <xf numFmtId="0" fontId="84" fillId="22" borderId="0" applyNumberFormat="0" applyBorder="0" applyAlignment="0" applyProtection="0"/>
    <xf numFmtId="0" fontId="133" fillId="64" borderId="0" applyNumberFormat="0" applyBorder="0" applyAlignment="0" applyProtection="0"/>
    <xf numFmtId="0" fontId="133" fillId="64" borderId="0" applyNumberFormat="0" applyBorder="0" applyAlignment="0" applyProtection="0"/>
    <xf numFmtId="0" fontId="84" fillId="22" borderId="0" applyNumberFormat="0" applyBorder="0" applyAlignment="0" applyProtection="0"/>
    <xf numFmtId="0" fontId="134" fillId="22" borderId="0" applyNumberFormat="0" applyBorder="0" applyAlignment="0" applyProtection="0"/>
    <xf numFmtId="0" fontId="133" fillId="64" borderId="0" applyNumberFormat="0" applyBorder="0" applyAlignment="0" applyProtection="0"/>
    <xf numFmtId="37" fontId="135" fillId="0" borderId="0"/>
    <xf numFmtId="191" fontId="13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NumberFormat="0"/>
    <xf numFmtId="0" fontId="20" fillId="0" borderId="0"/>
    <xf numFmtId="0" fontId="20" fillId="0" borderId="0"/>
    <xf numFmtId="0" fontId="20" fillId="0" borderId="0"/>
    <xf numFmtId="0" fontId="48" fillId="0" borderId="0"/>
    <xf numFmtId="0" fontId="24" fillId="0" borderId="0"/>
    <xf numFmtId="0" fontId="96" fillId="0" borderId="0"/>
    <xf numFmtId="0" fontId="96" fillId="0" borderId="0"/>
    <xf numFmtId="0" fontId="48" fillId="0" borderId="0"/>
    <xf numFmtId="0" fontId="24" fillId="0" borderId="0"/>
    <xf numFmtId="0" fontId="20" fillId="0" borderId="0"/>
    <xf numFmtId="0" fontId="20" fillId="0" borderId="0"/>
    <xf numFmtId="1" fontId="95" fillId="0" borderId="0"/>
    <xf numFmtId="0" fontId="20" fillId="0" borderId="0"/>
    <xf numFmtId="1" fontId="95" fillId="0" borderId="0"/>
    <xf numFmtId="0" fontId="20" fillId="0" borderId="0"/>
    <xf numFmtId="0" fontId="48" fillId="0" borderId="0"/>
    <xf numFmtId="1" fontId="95" fillId="0" borderId="0"/>
    <xf numFmtId="0" fontId="96" fillId="0" borderId="0"/>
    <xf numFmtId="0" fontId="96" fillId="0" borderId="0"/>
    <xf numFmtId="1" fontId="95" fillId="0" borderId="0"/>
    <xf numFmtId="0" fontId="9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6" fillId="0" borderId="0"/>
    <xf numFmtId="0" fontId="20" fillId="0" borderId="0"/>
    <xf numFmtId="0" fontId="20" fillId="0" borderId="0"/>
    <xf numFmtId="0" fontId="48" fillId="0" borderId="0"/>
    <xf numFmtId="0" fontId="96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0" fontId="20" fillId="0" borderId="0"/>
    <xf numFmtId="0" fontId="48" fillId="0" borderId="0"/>
    <xf numFmtId="0" fontId="48" fillId="0" borderId="0"/>
    <xf numFmtId="0" fontId="96" fillId="0" borderId="0"/>
    <xf numFmtId="0" fontId="4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2" fillId="0" borderId="0"/>
    <xf numFmtId="0" fontId="20" fillId="0" borderId="0"/>
    <xf numFmtId="0" fontId="20" fillId="0" borderId="0"/>
    <xf numFmtId="0" fontId="112" fillId="0" borderId="0"/>
    <xf numFmtId="0" fontId="20" fillId="0" borderId="0"/>
    <xf numFmtId="0" fontId="20" fillId="0" borderId="0"/>
    <xf numFmtId="1" fontId="95" fillId="0" borderId="0"/>
    <xf numFmtId="0" fontId="48" fillId="0" borderId="0"/>
    <xf numFmtId="0" fontId="112" fillId="0" borderId="0"/>
    <xf numFmtId="0" fontId="48" fillId="0" borderId="0"/>
    <xf numFmtId="0" fontId="11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2" fillId="0" borderId="0"/>
    <xf numFmtId="0" fontId="112" fillId="0" borderId="0"/>
    <xf numFmtId="0" fontId="48" fillId="0" borderId="0"/>
    <xf numFmtId="0" fontId="20" fillId="0" borderId="0"/>
    <xf numFmtId="0" fontId="20" fillId="0" borderId="0"/>
    <xf numFmtId="0" fontId="48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" fontId="95" fillId="0" borderId="0"/>
    <xf numFmtId="0" fontId="11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2" fillId="0" borderId="0"/>
    <xf numFmtId="0" fontId="112" fillId="0" borderId="0"/>
    <xf numFmtId="0" fontId="20" fillId="0" borderId="0"/>
    <xf numFmtId="0" fontId="112" fillId="0" borderId="0"/>
    <xf numFmtId="0" fontId="20" fillId="0" borderId="0"/>
    <xf numFmtId="0" fontId="20" fillId="0" borderId="0"/>
    <xf numFmtId="0" fontId="112" fillId="0" borderId="0"/>
    <xf numFmtId="0" fontId="112" fillId="0" borderId="0"/>
    <xf numFmtId="0" fontId="20" fillId="0" borderId="0"/>
    <xf numFmtId="0" fontId="112" fillId="0" borderId="0"/>
    <xf numFmtId="0" fontId="112" fillId="0" borderId="0"/>
    <xf numFmtId="0" fontId="11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0" fontId="48" fillId="0" borderId="0"/>
    <xf numFmtId="0" fontId="20" fillId="0" borderId="0"/>
    <xf numFmtId="0" fontId="96" fillId="0" borderId="0"/>
    <xf numFmtId="0" fontId="20" fillId="0" borderId="0"/>
    <xf numFmtId="0" fontId="96" fillId="0" borderId="0"/>
    <xf numFmtId="0" fontId="20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20" fillId="0" borderId="0"/>
    <xf numFmtId="0" fontId="48" fillId="0" borderId="0"/>
    <xf numFmtId="0" fontId="48" fillId="0" borderId="0"/>
    <xf numFmtId="0" fontId="20" fillId="0" borderId="0" applyNumberFormat="0"/>
    <xf numFmtId="0" fontId="4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NumberFormat="0"/>
    <xf numFmtId="0" fontId="20" fillId="0" borderId="0"/>
    <xf numFmtId="0" fontId="20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4" fillId="65" borderId="54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24" fillId="65" borderId="54" applyNumberFormat="0" applyFont="0" applyAlignment="0" applyProtection="0"/>
    <xf numFmtId="0" fontId="20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18" fillId="65" borderId="54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18" fillId="65" borderId="54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24" fillId="65" borderId="54" applyNumberFormat="0" applyFont="0" applyAlignment="0" applyProtection="0"/>
    <xf numFmtId="0" fontId="24" fillId="65" borderId="54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8" fillId="60" borderId="55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8" fillId="60" borderId="55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0" fontId="138" fillId="60" borderId="55" applyNumberFormat="0" applyAlignment="0" applyProtection="0"/>
    <xf numFmtId="1" fontId="139" fillId="0" borderId="0" applyProtection="0">
      <alignment horizontal="right" vertical="center"/>
    </xf>
    <xf numFmtId="0" fontId="111" fillId="0" borderId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1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140" fillId="0" borderId="0" applyNumberFormat="0" applyFill="0" applyBorder="0" applyAlignment="0" applyProtection="0"/>
    <xf numFmtId="14" fontId="141" fillId="0" borderId="0" applyNumberFormat="0" applyFill="0" applyBorder="0" applyAlignment="0" applyProtection="0">
      <alignment horizontal="left"/>
    </xf>
    <xf numFmtId="192" fontId="20" fillId="0" borderId="0" applyFont="0" applyFill="0" applyAlignment="0">
      <alignment horizontal="right"/>
    </xf>
    <xf numFmtId="192" fontId="20" fillId="0" borderId="0" applyFont="0" applyFill="0" applyAlignment="0">
      <alignment horizontal="right"/>
    </xf>
    <xf numFmtId="192" fontId="20" fillId="0" borderId="0" applyFont="0" applyFill="0" applyAlignment="0">
      <alignment horizontal="right"/>
    </xf>
    <xf numFmtId="192" fontId="20" fillId="0" borderId="0" applyFont="0" applyFill="0" applyAlignment="0">
      <alignment horizontal="right"/>
    </xf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39" fontId="20" fillId="66" borderId="0"/>
    <xf numFmtId="39" fontId="20" fillId="66" borderId="0"/>
    <xf numFmtId="39" fontId="20" fillId="66" borderId="0"/>
    <xf numFmtId="39" fontId="20" fillId="66" borderId="0"/>
    <xf numFmtId="38" fontId="21" fillId="0" borderId="57"/>
    <xf numFmtId="38" fontId="58" fillId="0" borderId="22"/>
    <xf numFmtId="39" fontId="141" fillId="67" borderId="0"/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182" fontId="20" fillId="0" borderId="0">
      <alignment horizontal="left" wrapText="1"/>
    </xf>
    <xf numFmtId="40" fontId="143" fillId="0" borderId="0" applyBorder="0">
      <alignment horizontal="right"/>
    </xf>
    <xf numFmtId="0" fontId="144" fillId="0" borderId="0" applyBorder="0" applyProtection="0">
      <alignment vertical="center"/>
    </xf>
    <xf numFmtId="0" fontId="144" fillId="0" borderId="11" applyBorder="0" applyProtection="0">
      <alignment horizontal="right" vertical="center"/>
    </xf>
    <xf numFmtId="0" fontId="145" fillId="68" borderId="0" applyBorder="0" applyProtection="0">
      <alignment horizontal="centerContinuous" vertical="center"/>
    </xf>
    <xf numFmtId="0" fontId="145" fillId="28" borderId="11" applyBorder="0" applyProtection="0">
      <alignment horizontal="centerContinuous" vertical="center"/>
    </xf>
    <xf numFmtId="0" fontId="58" fillId="0" borderId="0" applyBorder="0" applyProtection="0">
      <alignment horizontal="left"/>
    </xf>
    <xf numFmtId="0" fontId="93" fillId="0" borderId="0" applyFill="0" applyBorder="0" applyProtection="0">
      <alignment horizontal="left"/>
    </xf>
    <xf numFmtId="0" fontId="21" fillId="0" borderId="10" applyFill="0" applyBorder="0" applyProtection="0">
      <alignment horizontal="left" vertical="top"/>
    </xf>
    <xf numFmtId="0" fontId="21" fillId="0" borderId="10" applyFill="0" applyBorder="0" applyProtection="0">
      <alignment horizontal="left" vertical="top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40" fillId="26" borderId="0">
      <alignment horizontal="left" wrapText="1"/>
    </xf>
    <xf numFmtId="0" fontId="147" fillId="0" borderId="0">
      <alignment horizontal="left" vertical="center"/>
    </xf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88" fillId="0" borderId="59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88" fillId="0" borderId="59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88" fillId="0" borderId="59" applyNumberFormat="0" applyFill="0" applyAlignment="0" applyProtection="0"/>
    <xf numFmtId="37" fontId="20" fillId="0" borderId="0"/>
    <xf numFmtId="37" fontId="20" fillId="0" borderId="0"/>
    <xf numFmtId="37" fontId="20" fillId="0" borderId="0"/>
    <xf numFmtId="0" fontId="38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20" fillId="0" borderId="0"/>
    <xf numFmtId="0" fontId="149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38" fontId="99" fillId="0" borderId="35" applyNumberFormat="0" applyFill="0" applyAlignment="0" applyProtection="0"/>
    <xf numFmtId="38" fontId="100" fillId="0" borderId="61" applyNumberFormat="0" applyFill="0" applyProtection="0">
      <alignment horizontal="center"/>
    </xf>
    <xf numFmtId="0" fontId="22" fillId="69" borderId="0" applyNumberFormat="0" applyBorder="0" applyAlignment="0" applyProtection="0"/>
    <xf numFmtId="0" fontId="24" fillId="21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22" fillId="7" borderId="0" applyNumberFormat="0" applyBorder="0" applyAlignment="0" applyProtection="0"/>
    <xf numFmtId="0" fontId="24" fillId="7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39" fillId="3" borderId="0" applyNumberFormat="0" applyBorder="0" applyAlignment="0" applyProtection="0"/>
    <xf numFmtId="0" fontId="22" fillId="23" borderId="0" applyNumberFormat="0" applyBorder="0" applyAlignment="0" applyProtection="0"/>
    <xf numFmtId="0" fontId="24" fillId="2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22" fillId="69" borderId="0" applyNumberFormat="0" applyBorder="0" applyAlignment="0" applyProtection="0"/>
    <xf numFmtId="0" fontId="24" fillId="21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22" fillId="70" borderId="0" applyNumberFormat="0" applyBorder="0" applyAlignment="0" applyProtection="0"/>
    <xf numFmtId="0" fontId="24" fillId="6" borderId="0" applyNumberFormat="0" applyBorder="0" applyAlignment="0" applyProtection="0"/>
    <xf numFmtId="0" fontId="39" fillId="6" borderId="0" applyNumberFormat="0" applyBorder="0" applyAlignment="0" applyProtection="0"/>
    <xf numFmtId="0" fontId="22" fillId="70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22" fillId="7" borderId="0" applyNumberFormat="0" applyBorder="0" applyAlignment="0" applyProtection="0"/>
    <xf numFmtId="0" fontId="24" fillId="7" borderId="0" applyNumberFormat="0" applyBorder="0" applyAlignment="0" applyProtection="0"/>
    <xf numFmtId="0" fontId="39" fillId="7" borderId="0" applyNumberFormat="0" applyBorder="0" applyAlignment="0" applyProtection="0"/>
    <xf numFmtId="0" fontId="22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22" fillId="71" borderId="0" applyNumberFormat="0" applyBorder="0" applyAlignment="0" applyProtection="0"/>
    <xf numFmtId="0" fontId="24" fillId="20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22" fillId="9" borderId="0" applyNumberFormat="0" applyBorder="0" applyAlignment="0" applyProtection="0"/>
    <xf numFmtId="0" fontId="24" fillId="9" borderId="0" applyNumberFormat="0" applyBorder="0" applyAlignment="0" applyProtection="0"/>
    <xf numFmtId="0" fontId="39" fillId="9" borderId="0" applyNumberFormat="0" applyBorder="0" applyAlignment="0" applyProtection="0"/>
    <xf numFmtId="0" fontId="22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22" fillId="22" borderId="0" applyNumberFormat="0" applyBorder="0" applyAlignment="0" applyProtection="0"/>
    <xf numFmtId="0" fontId="24" fillId="22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22" fillId="20" borderId="0" applyNumberFormat="0" applyBorder="0" applyAlignment="0" applyProtection="0"/>
    <xf numFmtId="0" fontId="24" fillId="20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39" fillId="5" borderId="0" applyNumberFormat="0" applyBorder="0" applyAlignment="0" applyProtection="0"/>
    <xf numFmtId="0" fontId="22" fillId="70" borderId="0" applyNumberFormat="0" applyBorder="0" applyAlignment="0" applyProtection="0"/>
    <xf numFmtId="0" fontId="24" fillId="8" borderId="0" applyNumberFormat="0" applyBorder="0" applyAlignment="0" applyProtection="0"/>
    <xf numFmtId="0" fontId="39" fillId="8" borderId="0" applyNumberFormat="0" applyBorder="0" applyAlignment="0" applyProtection="0"/>
    <xf numFmtId="0" fontId="22" fillId="70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22" fillId="7" borderId="0" applyNumberFormat="0" applyBorder="0" applyAlignment="0" applyProtection="0"/>
    <xf numFmtId="0" fontId="24" fillId="7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52" fillId="14" borderId="0" applyNumberFormat="0" applyBorder="0" applyAlignment="0" applyProtection="0"/>
    <xf numFmtId="0" fontId="22" fillId="14" borderId="0" applyNumberFormat="0" applyBorder="0" applyAlignment="0" applyProtection="0"/>
    <xf numFmtId="0" fontId="80" fillId="12" borderId="0" applyNumberFormat="0" applyBorder="0" applyAlignment="0" applyProtection="0"/>
    <xf numFmtId="0" fontId="80" fillId="12" borderId="0" applyNumberFormat="0" applyBorder="0" applyAlignment="0" applyProtection="0"/>
    <xf numFmtId="0" fontId="80" fillId="12" borderId="0" applyNumberFormat="0" applyBorder="0" applyAlignment="0" applyProtection="0"/>
    <xf numFmtId="0" fontId="152" fillId="9" borderId="0" applyNumberFormat="0" applyBorder="0" applyAlignment="0" applyProtection="0"/>
    <xf numFmtId="0" fontId="22" fillId="9" borderId="0" applyNumberFormat="0" applyBorder="0" applyAlignment="0" applyProtection="0"/>
    <xf numFmtId="0" fontId="80" fillId="9" borderId="0" applyNumberFormat="0" applyBorder="0" applyAlignment="0" applyProtection="0"/>
    <xf numFmtId="0" fontId="152" fillId="9" borderId="0" applyNumberFormat="0" applyBorder="0" applyAlignment="0" applyProtection="0"/>
    <xf numFmtId="0" fontId="80" fillId="9" borderId="0" applyNumberFormat="0" applyBorder="0" applyAlignment="0" applyProtection="0"/>
    <xf numFmtId="0" fontId="80" fillId="9" borderId="0" applyNumberFormat="0" applyBorder="0" applyAlignment="0" applyProtection="0"/>
    <xf numFmtId="0" fontId="152" fillId="22" borderId="0" applyNumberFormat="0" applyBorder="0" applyAlignment="0" applyProtection="0"/>
    <xf numFmtId="0" fontId="22" fillId="22" borderId="0" applyNumberFormat="0" applyBorder="0" applyAlignment="0" applyProtection="0"/>
    <xf numFmtId="0" fontId="80" fillId="10" borderId="0" applyNumberFormat="0" applyBorder="0" applyAlignment="0" applyProtection="0"/>
    <xf numFmtId="0" fontId="80" fillId="10" borderId="0" applyNumberFormat="0" applyBorder="0" applyAlignment="0" applyProtection="0"/>
    <xf numFmtId="0" fontId="80" fillId="10" borderId="0" applyNumberFormat="0" applyBorder="0" applyAlignment="0" applyProtection="0"/>
    <xf numFmtId="0" fontId="152" fillId="20" borderId="0" applyNumberFormat="0" applyBorder="0" applyAlignment="0" applyProtection="0"/>
    <xf numFmtId="0" fontId="22" fillId="20" borderId="0" applyNumberFormat="0" applyBorder="0" applyAlignment="0" applyProtection="0"/>
    <xf numFmtId="0" fontId="80" fillId="13" borderId="0" applyNumberFormat="0" applyBorder="0" applyAlignment="0" applyProtection="0"/>
    <xf numFmtId="0" fontId="80" fillId="13" borderId="0" applyNumberFormat="0" applyBorder="0" applyAlignment="0" applyProtection="0"/>
    <xf numFmtId="0" fontId="80" fillId="13" borderId="0" applyNumberFormat="0" applyBorder="0" applyAlignment="0" applyProtection="0"/>
    <xf numFmtId="0" fontId="152" fillId="14" borderId="0" applyNumberFormat="0" applyBorder="0" applyAlignment="0" applyProtection="0"/>
    <xf numFmtId="0" fontId="22" fillId="14" borderId="0" applyNumberFormat="0" applyBorder="0" applyAlignment="0" applyProtection="0"/>
    <xf numFmtId="0" fontId="80" fillId="14" borderId="0" applyNumberFormat="0" applyBorder="0" applyAlignment="0" applyProtection="0"/>
    <xf numFmtId="0" fontId="152" fillId="14" borderId="0" applyNumberFormat="0" applyBorder="0" applyAlignment="0" applyProtection="0"/>
    <xf numFmtId="0" fontId="80" fillId="14" borderId="0" applyNumberFormat="0" applyBorder="0" applyAlignment="0" applyProtection="0"/>
    <xf numFmtId="0" fontId="80" fillId="14" borderId="0" applyNumberFormat="0" applyBorder="0" applyAlignment="0" applyProtection="0"/>
    <xf numFmtId="0" fontId="152" fillId="72" borderId="0" applyNumberFormat="0" applyBorder="0" applyAlignment="0" applyProtection="0"/>
    <xf numFmtId="0" fontId="22" fillId="7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152" fillId="14" borderId="0" applyNumberFormat="0" applyBorder="0" applyAlignment="0" applyProtection="0"/>
    <xf numFmtId="0" fontId="22" fillId="14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152" fillId="17" borderId="0" applyNumberFormat="0" applyBorder="0" applyAlignment="0" applyProtection="0"/>
    <xf numFmtId="0" fontId="22" fillId="17" borderId="0" applyNumberFormat="0" applyBorder="0" applyAlignment="0" applyProtection="0"/>
    <xf numFmtId="0" fontId="80" fillId="17" borderId="0" applyNumberFormat="0" applyBorder="0" applyAlignment="0" applyProtection="0"/>
    <xf numFmtId="0" fontId="152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152" fillId="18" borderId="0" applyNumberFormat="0" applyBorder="0" applyAlignment="0" applyProtection="0"/>
    <xf numFmtId="0" fontId="22" fillId="18" borderId="0" applyNumberFormat="0" applyBorder="0" applyAlignment="0" applyProtection="0"/>
    <xf numFmtId="0" fontId="80" fillId="18" borderId="0" applyNumberFormat="0" applyBorder="0" applyAlignment="0" applyProtection="0"/>
    <xf numFmtId="0" fontId="152" fillId="18" borderId="0" applyNumberFormat="0" applyBorder="0" applyAlignment="0" applyProtection="0"/>
    <xf numFmtId="0" fontId="80" fillId="18" borderId="0" applyNumberFormat="0" applyBorder="0" applyAlignment="0" applyProtection="0"/>
    <xf numFmtId="0" fontId="80" fillId="18" borderId="0" applyNumberFormat="0" applyBorder="0" applyAlignment="0" applyProtection="0"/>
    <xf numFmtId="0" fontId="152" fillId="55" borderId="0" applyNumberFormat="0" applyBorder="0" applyAlignment="0" applyProtection="0"/>
    <xf numFmtId="0" fontId="22" fillId="55" borderId="0" applyNumberFormat="0" applyBorder="0" applyAlignment="0" applyProtection="0"/>
    <xf numFmtId="0" fontId="80" fillId="13" borderId="0" applyNumberFormat="0" applyBorder="0" applyAlignment="0" applyProtection="0"/>
    <xf numFmtId="0" fontId="80" fillId="13" borderId="0" applyNumberFormat="0" applyBorder="0" applyAlignment="0" applyProtection="0"/>
    <xf numFmtId="0" fontId="80" fillId="13" borderId="0" applyNumberFormat="0" applyBorder="0" applyAlignment="0" applyProtection="0"/>
    <xf numFmtId="0" fontId="152" fillId="14" borderId="0" applyNumberFormat="0" applyBorder="0" applyAlignment="0" applyProtection="0"/>
    <xf numFmtId="0" fontId="22" fillId="14" borderId="0" applyNumberFormat="0" applyBorder="0" applyAlignment="0" applyProtection="0"/>
    <xf numFmtId="0" fontId="80" fillId="14" borderId="0" applyNumberFormat="0" applyBorder="0" applyAlignment="0" applyProtection="0"/>
    <xf numFmtId="0" fontId="152" fillId="14" borderId="0" applyNumberFormat="0" applyBorder="0" applyAlignment="0" applyProtection="0"/>
    <xf numFmtId="0" fontId="80" fillId="14" borderId="0" applyNumberFormat="0" applyBorder="0" applyAlignment="0" applyProtection="0"/>
    <xf numFmtId="0" fontId="80" fillId="14" borderId="0" applyNumberFormat="0" applyBorder="0" applyAlignment="0" applyProtection="0"/>
    <xf numFmtId="0" fontId="152" fillId="19" borderId="0" applyNumberFormat="0" applyBorder="0" applyAlignment="0" applyProtection="0"/>
    <xf numFmtId="0" fontId="22" fillId="19" borderId="0" applyNumberFormat="0" applyBorder="0" applyAlignment="0" applyProtection="0"/>
    <xf numFmtId="0" fontId="80" fillId="19" borderId="0" applyNumberFormat="0" applyBorder="0" applyAlignment="0" applyProtection="0"/>
    <xf numFmtId="0" fontId="152" fillId="19" borderId="0" applyNumberFormat="0" applyBorder="0" applyAlignment="0" applyProtection="0"/>
    <xf numFmtId="0" fontId="80" fillId="19" borderId="0" applyNumberFormat="0" applyBorder="0" applyAlignment="0" applyProtection="0"/>
    <xf numFmtId="0" fontId="80" fillId="19" borderId="0" applyNumberFormat="0" applyBorder="0" applyAlignment="0" applyProtection="0"/>
    <xf numFmtId="0" fontId="153" fillId="3" borderId="0" applyNumberFormat="0" applyBorder="0" applyAlignment="0" applyProtection="0"/>
    <xf numFmtId="0" fontId="25" fillId="3" borderId="0" applyNumberFormat="0" applyBorder="0" applyAlignment="0" applyProtection="0"/>
    <xf numFmtId="0" fontId="104" fillId="3" borderId="0" applyNumberFormat="0" applyBorder="0" applyAlignment="0" applyProtection="0"/>
    <xf numFmtId="0" fontId="153" fillId="3" borderId="0" applyNumberFormat="0" applyBorder="0" applyAlignment="0" applyProtection="0"/>
    <xf numFmtId="0" fontId="104" fillId="3" borderId="0" applyNumberFormat="0" applyBorder="0" applyAlignment="0" applyProtection="0"/>
    <xf numFmtId="0" fontId="104" fillId="3" borderId="0" applyNumberFormat="0" applyBorder="0" applyAlignment="0" applyProtection="0"/>
    <xf numFmtId="0" fontId="26" fillId="10" borderId="62" applyNumberFormat="0" applyAlignment="0" applyProtection="0"/>
    <xf numFmtId="0" fontId="154" fillId="21" borderId="2" applyNumberFormat="0" applyAlignment="0" applyProtection="0"/>
    <xf numFmtId="0" fontId="23" fillId="20" borderId="2" applyNumberFormat="0" applyAlignment="0" applyProtection="0"/>
    <xf numFmtId="0" fontId="78" fillId="21" borderId="2" applyNumberFormat="0" applyAlignment="0" applyProtection="0"/>
    <xf numFmtId="0" fontId="78" fillId="21" borderId="2" applyNumberFormat="0" applyAlignment="0" applyProtection="0"/>
    <xf numFmtId="0" fontId="154" fillId="21" borderId="2" applyNumberFormat="0" applyAlignment="0" applyProtection="0"/>
    <xf numFmtId="43" fontId="48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10" fillId="0" borderId="0" applyFont="0" applyFill="0" applyBorder="0" applyAlignment="0" applyProtection="0">
      <alignment horizontal="right"/>
    </xf>
    <xf numFmtId="43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94" fontId="4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55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5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56" fillId="70" borderId="0" applyNumberFormat="0" applyBorder="0" applyAlignment="0" applyProtection="0"/>
    <xf numFmtId="0" fontId="28" fillId="4" borderId="0" applyNumberFormat="0" applyBorder="0" applyAlignment="0" applyProtection="0"/>
    <xf numFmtId="0" fontId="81" fillId="4" borderId="0" applyNumberFormat="0" applyBorder="0" applyAlignment="0" applyProtection="0"/>
    <xf numFmtId="0" fontId="156" fillId="70" borderId="0" applyNumberFormat="0" applyBorder="0" applyAlignment="0" applyProtection="0"/>
    <xf numFmtId="0" fontId="81" fillId="4" borderId="0" applyNumberFormat="0" applyBorder="0" applyAlignment="0" applyProtection="0"/>
    <xf numFmtId="0" fontId="81" fillId="4" borderId="0" applyNumberFormat="0" applyBorder="0" applyAlignment="0" applyProtection="0"/>
    <xf numFmtId="38" fontId="21" fillId="25" borderId="0" applyNumberFormat="0" applyBorder="0" applyAlignment="0" applyProtection="0"/>
    <xf numFmtId="0" fontId="121" fillId="0" borderId="40" applyNumberFormat="0" applyFill="0" applyAlignment="0" applyProtection="0"/>
    <xf numFmtId="0" fontId="120" fillId="0" borderId="3" applyNumberFormat="0" applyFill="0" applyAlignment="0" applyProtection="0"/>
    <xf numFmtId="0" fontId="120" fillId="0" borderId="3" applyNumberFormat="0" applyFill="0" applyAlignment="0" applyProtection="0"/>
    <xf numFmtId="0" fontId="157" fillId="0" borderId="40" applyNumberFormat="0" applyFill="0" applyAlignment="0" applyProtection="0"/>
    <xf numFmtId="0" fontId="43" fillId="0" borderId="0" applyNumberFormat="0" applyFont="0" applyFill="0" applyAlignment="0" applyProtection="0"/>
    <xf numFmtId="0" fontId="123" fillId="0" borderId="4" applyNumberFormat="0" applyFill="0" applyAlignment="0" applyProtection="0"/>
    <xf numFmtId="0" fontId="123" fillId="0" borderId="4" applyNumberFormat="0" applyFill="0" applyAlignment="0" applyProtection="0"/>
    <xf numFmtId="0" fontId="158" fillId="0" borderId="63" applyNumberFormat="0" applyFill="0" applyAlignment="0" applyProtection="0"/>
    <xf numFmtId="0" fontId="159" fillId="0" borderId="64" applyNumberFormat="0" applyFill="0" applyAlignment="0" applyProtection="0"/>
    <xf numFmtId="0" fontId="77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60" fillId="0" borderId="0" applyNumberFormat="0" applyFill="0" applyBorder="0" applyAlignment="0" applyProtection="0"/>
    <xf numFmtId="0" fontId="149" fillId="0" borderId="0" applyNumberForma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49" fillId="0" borderId="0" applyNumberFormat="0" applyFill="0" applyBorder="0" applyAlignment="0" applyProtection="0"/>
    <xf numFmtId="10" fontId="21" fillId="26" borderId="28" applyNumberFormat="0" applyBorder="0" applyAlignment="0" applyProtection="0"/>
    <xf numFmtId="0" fontId="32" fillId="7" borderId="62" applyNumberFormat="0" applyAlignment="0" applyProtection="0"/>
    <xf numFmtId="0" fontId="21" fillId="25" borderId="0"/>
    <xf numFmtId="0" fontId="33" fillId="0" borderId="6" applyNumberFormat="0" applyFill="0" applyAlignment="0" applyProtection="0"/>
    <xf numFmtId="0" fontId="131" fillId="0" borderId="6" applyNumberFormat="0" applyFill="0" applyAlignment="0" applyProtection="0"/>
    <xf numFmtId="0" fontId="131" fillId="0" borderId="6" applyNumberFormat="0" applyFill="0" applyAlignment="0" applyProtection="0"/>
    <xf numFmtId="0" fontId="33" fillId="0" borderId="6" applyNumberFormat="0" applyFill="0" applyAlignment="0" applyProtection="0"/>
    <xf numFmtId="0" fontId="34" fillId="22" borderId="0" applyNumberFormat="0" applyBorder="0" applyAlignment="0" applyProtection="0"/>
    <xf numFmtId="0" fontId="84" fillId="22" borderId="0" applyNumberFormat="0" applyBorder="0" applyAlignment="0" applyProtection="0"/>
    <xf numFmtId="0" fontId="84" fillId="22" borderId="0" applyNumberFormat="0" applyBorder="0" applyAlignment="0" applyProtection="0"/>
    <xf numFmtId="0" fontId="84" fillId="22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18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0" fillId="0" borderId="0"/>
    <xf numFmtId="0" fontId="24" fillId="0" borderId="0"/>
    <xf numFmtId="0" fontId="24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18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39" fillId="0" borderId="0"/>
    <xf numFmtId="0" fontId="20" fillId="0" borderId="0"/>
    <xf numFmtId="0" fontId="39" fillId="0" borderId="0"/>
    <xf numFmtId="0" fontId="20" fillId="0" borderId="0"/>
    <xf numFmtId="0" fontId="39" fillId="0" borderId="0"/>
    <xf numFmtId="0" fontId="20" fillId="0" borderId="0"/>
    <xf numFmtId="0" fontId="39" fillId="0" borderId="0"/>
    <xf numFmtId="0" fontId="20" fillId="0" borderId="0"/>
    <xf numFmtId="0" fontId="39" fillId="0" borderId="0"/>
    <xf numFmtId="0" fontId="20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2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18" fillId="0" borderId="0"/>
    <xf numFmtId="0" fontId="113" fillId="0" borderId="0"/>
    <xf numFmtId="0" fontId="18" fillId="0" borderId="0"/>
    <xf numFmtId="0" fontId="24" fillId="0" borderId="0"/>
    <xf numFmtId="0" fontId="18" fillId="0" borderId="0"/>
    <xf numFmtId="0" fontId="113" fillId="0" borderId="0"/>
    <xf numFmtId="0" fontId="18" fillId="0" borderId="0"/>
    <xf numFmtId="0" fontId="22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0" fillId="0" borderId="0"/>
    <xf numFmtId="0" fontId="18" fillId="0" borderId="0"/>
    <xf numFmtId="0" fontId="113" fillId="0" borderId="0"/>
    <xf numFmtId="0" fontId="18" fillId="0" borderId="0"/>
    <xf numFmtId="0" fontId="20" fillId="0" borderId="0"/>
    <xf numFmtId="0" fontId="20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20" fillId="0" borderId="0"/>
    <xf numFmtId="0" fontId="24" fillId="0" borderId="0"/>
    <xf numFmtId="0" fontId="18" fillId="0" borderId="0"/>
    <xf numFmtId="0" fontId="20" fillId="0" borderId="0"/>
    <xf numFmtId="0" fontId="24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3" borderId="62" applyNumberFormat="0" applyFont="0" applyAlignment="0" applyProtection="0"/>
    <xf numFmtId="0" fontId="35" fillId="10" borderId="8" applyNumberFormat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38" fontId="21" fillId="0" borderId="57"/>
    <xf numFmtId="0" fontId="3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3" fillId="0" borderId="58" applyNumberFormat="0" applyFill="0" applyAlignment="0" applyProtection="0"/>
    <xf numFmtId="0" fontId="4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38" fontId="99" fillId="0" borderId="35" applyNumberFormat="0" applyFill="0" applyAlignment="0" applyProtection="0"/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0" fontId="108" fillId="61" borderId="1" applyNumberFormat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" fontId="111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62" fillId="0" borderId="0" applyFont="0" applyFill="0" applyBorder="0" applyAlignment="0" applyProtection="0"/>
    <xf numFmtId="8" fontId="20" fillId="0" borderId="0" applyFont="0" applyFill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6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96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0" fontId="43" fillId="0" borderId="19">
      <alignment horizontal="left"/>
    </xf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77" fillId="0" borderId="64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126" fillId="0" borderId="46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77" fillId="0" borderId="48" applyNumberFormat="0" applyFill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22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20" fillId="0" borderId="0"/>
    <xf numFmtId="0" fontId="96" fillId="0" borderId="0"/>
    <xf numFmtId="0" fontId="96" fillId="0" borderId="0"/>
    <xf numFmtId="0" fontId="17" fillId="0" borderId="0"/>
    <xf numFmtId="0" fontId="20" fillId="0" borderId="0"/>
    <xf numFmtId="0" fontId="20" fillId="0" borderId="0"/>
    <xf numFmtId="0" fontId="96" fillId="0" borderId="0"/>
    <xf numFmtId="0" fontId="20" fillId="0" borderId="0"/>
    <xf numFmtId="0" fontId="16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4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0" fontId="20" fillId="0" borderId="0"/>
    <xf numFmtId="0" fontId="20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7" fillId="65" borderId="54" applyNumberFormat="0" applyFont="0" applyAlignment="0" applyProtection="0"/>
    <xf numFmtId="0" fontId="24" fillId="65" borderId="54" applyNumberFormat="0" applyFont="0" applyAlignment="0" applyProtection="0"/>
    <xf numFmtId="0" fontId="24" fillId="65" borderId="54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5" fillId="23" borderId="7" applyNumberFormat="0" applyFont="0" applyAlignment="0" applyProtection="0"/>
    <xf numFmtId="0" fontId="95" fillId="23" borderId="7" applyNumberFormat="0" applyFont="0" applyAlignment="0" applyProtection="0"/>
    <xf numFmtId="0" fontId="17" fillId="65" borderId="54" applyNumberFormat="0" applyFont="0" applyAlignment="0" applyProtection="0"/>
    <xf numFmtId="0" fontId="24" fillId="65" borderId="54" applyNumberFormat="0" applyFont="0" applyAlignment="0" applyProtection="0"/>
    <xf numFmtId="0" fontId="24" fillId="65" borderId="54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7" fillId="65" borderId="54" applyNumberFormat="0" applyFont="0" applyAlignment="0" applyProtection="0"/>
    <xf numFmtId="0" fontId="17" fillId="65" borderId="54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5" fillId="23" borderId="7" applyNumberFormat="0" applyFont="0" applyAlignment="0" applyProtection="0"/>
    <xf numFmtId="0" fontId="24" fillId="65" borderId="54" applyNumberFormat="0" applyFont="0" applyAlignment="0" applyProtection="0"/>
    <xf numFmtId="0" fontId="24" fillId="65" borderId="54" applyNumberFormat="0" applyFont="0" applyAlignment="0" applyProtection="0"/>
    <xf numFmtId="0" fontId="20" fillId="23" borderId="7" applyNumberFormat="0" applyFont="0" applyAlignment="0" applyProtection="0"/>
    <xf numFmtId="0" fontId="24" fillId="65" borderId="54" applyNumberFormat="0" applyFont="0" applyAlignment="0" applyProtection="0"/>
    <xf numFmtId="0" fontId="24" fillId="65" borderId="54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5" fillId="61" borderId="8" applyNumberFormat="0" applyAlignment="0" applyProtection="0"/>
    <xf numFmtId="0" fontId="35" fillId="61" borderId="8" applyNumberFormat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162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16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9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0" fontId="51" fillId="0" borderId="56">
      <alignment horizontal="center"/>
    </xf>
    <xf numFmtId="38" fontId="58" fillId="0" borderId="22"/>
    <xf numFmtId="0" fontId="36" fillId="0" borderId="0" applyNumberFormat="0" applyFill="0" applyBorder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60" applyNumberFormat="0" applyFill="0" applyAlignment="0" applyProtection="0"/>
    <xf numFmtId="0" fontId="37" fillId="0" borderId="60" applyNumberFormat="0" applyFill="0" applyAlignment="0" applyProtection="0"/>
    <xf numFmtId="0" fontId="89" fillId="0" borderId="0"/>
    <xf numFmtId="43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65" borderId="54" applyNumberFormat="0" applyFont="0" applyAlignment="0" applyProtection="0"/>
    <xf numFmtId="0" fontId="17" fillId="65" borderId="54" applyNumberFormat="0" applyFont="0" applyAlignment="0" applyProtection="0"/>
    <xf numFmtId="0" fontId="17" fillId="65" borderId="54" applyNumberFormat="0" applyFont="0" applyAlignment="0" applyProtection="0"/>
    <xf numFmtId="0" fontId="16" fillId="0" borderId="0"/>
    <xf numFmtId="43" fontId="16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38" fontId="100" fillId="0" borderId="61" applyNumberFormat="0" applyFill="0" applyProtection="0">
      <alignment horizontal="center"/>
    </xf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35" borderId="0" applyNumberFormat="0" applyBorder="0" applyAlignment="0" applyProtection="0"/>
    <xf numFmtId="0" fontId="15" fillId="35" borderId="0" applyNumberFormat="0" applyBorder="0" applyAlignment="0" applyProtection="0"/>
    <xf numFmtId="0" fontId="15" fillId="35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7" fontId="66" fillId="0" borderId="0" applyFont="0" applyFill="0" applyBorder="0" applyAlignment="0" applyProtection="0"/>
    <xf numFmtId="0" fontId="48" fillId="0" borderId="0" applyProtection="0"/>
    <xf numFmtId="0" fontId="52" fillId="0" borderId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2" fillId="7" borderId="1" applyNumberFormat="0" applyAlignment="0" applyProtection="0"/>
    <xf numFmtId="0" fontId="15" fillId="0" borderId="0"/>
    <xf numFmtId="0" fontId="15" fillId="0" borderId="0"/>
    <xf numFmtId="4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35" borderId="0" applyNumberFormat="0" applyBorder="0" applyAlignment="0" applyProtection="0"/>
    <xf numFmtId="0" fontId="15" fillId="35" borderId="0" applyNumberFormat="0" applyBorder="0" applyAlignment="0" applyProtection="0"/>
    <xf numFmtId="0" fontId="15" fillId="35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9" fontId="15" fillId="0" borderId="0" applyFont="0" applyFill="0" applyBorder="0" applyAlignment="0" applyProtection="0"/>
    <xf numFmtId="0" fontId="32" fillId="7" borderId="1" applyNumberFormat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9" fontId="15" fillId="0" borderId="0" applyFont="0" applyFill="0" applyBorder="0" applyAlignment="0" applyProtection="0"/>
    <xf numFmtId="0" fontId="32" fillId="7" borderId="1" applyNumberFormat="0" applyAlignment="0" applyProtection="0"/>
    <xf numFmtId="43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65" borderId="54" applyNumberFormat="0" applyFont="0" applyAlignment="0" applyProtection="0"/>
    <xf numFmtId="0" fontId="15" fillId="0" borderId="0"/>
    <xf numFmtId="43" fontId="15" fillId="0" borderId="0" applyFont="0" applyFill="0" applyBorder="0" applyAlignment="0" applyProtection="0"/>
    <xf numFmtId="0" fontId="20" fillId="0" borderId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20" fillId="0" borderId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4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3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4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0" fontId="14" fillId="45" borderId="0" applyNumberFormat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0" fontId="14" fillId="65" borderId="54" applyNumberFormat="0" applyFont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20" fillId="0" borderId="0"/>
    <xf numFmtId="0" fontId="20" fillId="0" borderId="0"/>
    <xf numFmtId="0" fontId="13" fillId="0" borderId="0"/>
    <xf numFmtId="0" fontId="48" fillId="23" borderId="7" applyNumberFormat="0" applyFont="0" applyAlignment="0" applyProtection="0"/>
    <xf numFmtId="0" fontId="48" fillId="0" borderId="0"/>
    <xf numFmtId="0" fontId="20" fillId="0" borderId="0"/>
    <xf numFmtId="0" fontId="10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38" fontId="46" fillId="0" borderId="0"/>
    <xf numFmtId="43" fontId="10" fillId="0" borderId="0" applyFont="0" applyFill="0" applyBorder="0" applyAlignment="0" applyProtection="0"/>
    <xf numFmtId="38" fontId="46" fillId="0" borderId="0" applyFont="0" applyFill="0" applyBorder="0" applyAlignment="0" applyProtection="0"/>
    <xf numFmtId="0" fontId="173" fillId="0" borderId="0"/>
    <xf numFmtId="43" fontId="173" fillId="0" borderId="0" applyFont="0" applyFill="0" applyBorder="0" applyAlignment="0" applyProtection="0"/>
    <xf numFmtId="0" fontId="9" fillId="0" borderId="0"/>
    <xf numFmtId="9" fontId="173" fillId="0" borderId="0" applyFont="0" applyFill="0" applyBorder="0" applyAlignment="0" applyProtection="0"/>
    <xf numFmtId="43" fontId="173" fillId="0" borderId="0" applyFont="0" applyFill="0" applyBorder="0" applyAlignment="0" applyProtection="0"/>
    <xf numFmtId="0" fontId="20" fillId="0" borderId="0"/>
    <xf numFmtId="0" fontId="174" fillId="0" borderId="0" applyNumberFormat="0" applyFill="0" applyBorder="0" applyAlignment="0" applyProtection="0"/>
    <xf numFmtId="0" fontId="122" fillId="0" borderId="41" applyNumberFormat="0" applyFill="0" applyAlignment="0" applyProtection="0"/>
    <xf numFmtId="0" fontId="124" fillId="0" borderId="43" applyNumberFormat="0" applyFill="0" applyAlignment="0" applyProtection="0"/>
    <xf numFmtId="0" fontId="127" fillId="0" borderId="47" applyNumberFormat="0" applyFill="0" applyAlignment="0" applyProtection="0"/>
    <xf numFmtId="0" fontId="118" fillId="30" borderId="0" applyNumberFormat="0" applyBorder="0" applyAlignment="0" applyProtection="0"/>
    <xf numFmtId="0" fontId="105" fillId="59" borderId="0" applyNumberFormat="0" applyBorder="0" applyAlignment="0" applyProtection="0"/>
    <xf numFmtId="0" fontId="133" fillId="64" borderId="0" applyNumberFormat="0" applyBorder="0" applyAlignment="0" applyProtection="0"/>
    <xf numFmtId="0" fontId="130" fillId="63" borderId="37" applyNumberFormat="0" applyAlignment="0" applyProtection="0"/>
    <xf numFmtId="0" fontId="138" fillId="60" borderId="55" applyNumberFormat="0" applyAlignment="0" applyProtection="0"/>
    <xf numFmtId="0" fontId="107" fillId="60" borderId="37" applyNumberFormat="0" applyAlignment="0" applyProtection="0"/>
    <xf numFmtId="0" fontId="132" fillId="0" borderId="50" applyNumberFormat="0" applyFill="0" applyAlignment="0" applyProtection="0"/>
    <xf numFmtId="0" fontId="109" fillId="62" borderId="38" applyNumberFormat="0" applyAlignment="0" applyProtection="0"/>
    <xf numFmtId="0" fontId="116" fillId="0" borderId="0" applyNumberFormat="0" applyFill="0" applyBorder="0" applyAlignment="0" applyProtection="0"/>
    <xf numFmtId="0" fontId="88" fillId="0" borderId="59" applyNumberFormat="0" applyFill="0" applyAlignment="0" applyProtection="0"/>
    <xf numFmtId="0" fontId="102" fillId="31" borderId="0" applyNumberFormat="0" applyBorder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102" fillId="46" borderId="0" applyNumberFormat="0" applyBorder="0" applyAlignment="0" applyProtection="0"/>
    <xf numFmtId="0" fontId="102" fillId="53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102" fillId="47" borderId="0" applyNumberFormat="0" applyBorder="0" applyAlignment="0" applyProtection="0"/>
    <xf numFmtId="0" fontId="102" fillId="54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102" fillId="48" borderId="0" applyNumberFormat="0" applyBorder="0" applyAlignment="0" applyProtection="0"/>
    <xf numFmtId="0" fontId="102" fillId="56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102" fillId="49" borderId="0" applyNumberFormat="0" applyBorder="0" applyAlignment="0" applyProtection="0"/>
    <xf numFmtId="0" fontId="102" fillId="57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102" fillId="50" borderId="0" applyNumberFormat="0" applyBorder="0" applyAlignment="0" applyProtection="0"/>
    <xf numFmtId="0" fontId="102" fillId="58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102" fillId="51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175" fillId="0" borderId="0"/>
    <xf numFmtId="43" fontId="175" fillId="0" borderId="0" applyFont="0" applyFill="0" applyBorder="0" applyAlignment="0" applyProtection="0"/>
    <xf numFmtId="0" fontId="48" fillId="0" borderId="0"/>
    <xf numFmtId="43" fontId="162" fillId="0" borderId="0" applyFont="0" applyFill="0" applyBorder="0" applyAlignment="0" applyProtection="0"/>
    <xf numFmtId="0" fontId="163" fillId="0" borderId="0"/>
    <xf numFmtId="0" fontId="163" fillId="0" borderId="0"/>
    <xf numFmtId="0" fontId="163" fillId="0" borderId="0"/>
    <xf numFmtId="0" fontId="82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0" fillId="0" borderId="0"/>
    <xf numFmtId="0" fontId="20" fillId="0" borderId="0"/>
    <xf numFmtId="0" fontId="17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" fillId="0" borderId="0"/>
    <xf numFmtId="0" fontId="171" fillId="0" borderId="0"/>
    <xf numFmtId="0" fontId="9" fillId="0" borderId="0"/>
    <xf numFmtId="43" fontId="9" fillId="0" borderId="0" applyFont="0" applyFill="0" applyBorder="0" applyAlignment="0" applyProtection="0"/>
    <xf numFmtId="44" fontId="4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35" fillId="20" borderId="8" applyNumberFormat="0" applyAlignment="0" applyProtection="0"/>
    <xf numFmtId="0" fontId="22" fillId="69" borderId="0" applyNumberFormat="0" applyBorder="0" applyAlignment="0" applyProtection="0"/>
    <xf numFmtId="0" fontId="24" fillId="21" borderId="0" applyNumberFormat="0" applyBorder="0" applyAlignment="0" applyProtection="0"/>
    <xf numFmtId="0" fontId="22" fillId="69" borderId="0" applyNumberFormat="0" applyBorder="0" applyAlignment="0" applyProtection="0"/>
    <xf numFmtId="0" fontId="22" fillId="69" borderId="0" applyNumberFormat="0" applyBorder="0" applyAlignment="0" applyProtection="0"/>
    <xf numFmtId="0" fontId="9" fillId="34" borderId="0" applyNumberFormat="0" applyBorder="0" applyAlignment="0" applyProtection="0"/>
    <xf numFmtId="0" fontId="22" fillId="7" borderId="0" applyNumberFormat="0" applyBorder="0" applyAlignment="0" applyProtection="0"/>
    <xf numFmtId="0" fontId="24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9" fillId="35" borderId="0" applyNumberFormat="0" applyBorder="0" applyAlignment="0" applyProtection="0"/>
    <xf numFmtId="0" fontId="22" fillId="23" borderId="0" applyNumberFormat="0" applyBorder="0" applyAlignment="0" applyProtection="0"/>
    <xf numFmtId="0" fontId="24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9" fillId="36" borderId="0" applyNumberFormat="0" applyBorder="0" applyAlignment="0" applyProtection="0"/>
    <xf numFmtId="0" fontId="22" fillId="69" borderId="0" applyNumberFormat="0" applyBorder="0" applyAlignment="0" applyProtection="0"/>
    <xf numFmtId="0" fontId="24" fillId="21" borderId="0" applyNumberFormat="0" applyBorder="0" applyAlignment="0" applyProtection="0"/>
    <xf numFmtId="0" fontId="22" fillId="69" borderId="0" applyNumberFormat="0" applyBorder="0" applyAlignment="0" applyProtection="0"/>
    <xf numFmtId="0" fontId="22" fillId="69" borderId="0" applyNumberFormat="0" applyBorder="0" applyAlignment="0" applyProtection="0"/>
    <xf numFmtId="0" fontId="9" fillId="37" borderId="0" applyNumberFormat="0" applyBorder="0" applyAlignment="0" applyProtection="0"/>
    <xf numFmtId="0" fontId="22" fillId="70" borderId="0" applyNumberFormat="0" applyBorder="0" applyAlignment="0" applyProtection="0"/>
    <xf numFmtId="0" fontId="22" fillId="70" borderId="0" applyNumberFormat="0" applyBorder="0" applyAlignment="0" applyProtection="0"/>
    <xf numFmtId="0" fontId="9" fillId="38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9" fillId="39" borderId="0" applyNumberFormat="0" applyBorder="0" applyAlignment="0" applyProtection="0"/>
    <xf numFmtId="0" fontId="22" fillId="71" borderId="0" applyNumberFormat="0" applyBorder="0" applyAlignment="0" applyProtection="0"/>
    <xf numFmtId="0" fontId="24" fillId="20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9" fillId="40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9" fillId="41" borderId="0" applyNumberFormat="0" applyBorder="0" applyAlignment="0" applyProtection="0"/>
    <xf numFmtId="0" fontId="22" fillId="22" borderId="0" applyNumberFormat="0" applyBorder="0" applyAlignment="0" applyProtection="0"/>
    <xf numFmtId="0" fontId="24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9" fillId="42" borderId="0" applyNumberFormat="0" applyBorder="0" applyAlignment="0" applyProtection="0"/>
    <xf numFmtId="0" fontId="22" fillId="20" borderId="0" applyNumberFormat="0" applyBorder="0" applyAlignment="0" applyProtection="0"/>
    <xf numFmtId="0" fontId="24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9" fillId="43" borderId="0" applyNumberFormat="0" applyBorder="0" applyAlignment="0" applyProtection="0"/>
    <xf numFmtId="0" fontId="22" fillId="70" borderId="0" applyNumberFormat="0" applyBorder="0" applyAlignment="0" applyProtection="0"/>
    <xf numFmtId="0" fontId="22" fillId="70" borderId="0" applyNumberFormat="0" applyBorder="0" applyAlignment="0" applyProtection="0"/>
    <xf numFmtId="0" fontId="9" fillId="44" borderId="0" applyNumberFormat="0" applyBorder="0" applyAlignment="0" applyProtection="0"/>
    <xf numFmtId="0" fontId="22" fillId="7" borderId="0" applyNumberFormat="0" applyBorder="0" applyAlignment="0" applyProtection="0"/>
    <xf numFmtId="0" fontId="24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7" borderId="0" applyNumberFormat="0" applyBorder="0" applyAlignment="0" applyProtection="0"/>
    <xf numFmtId="0" fontId="9" fillId="45" borderId="0" applyNumberFormat="0" applyBorder="0" applyAlignment="0" applyProtection="0"/>
    <xf numFmtId="0" fontId="152" fillId="14" borderId="0" applyNumberFormat="0" applyBorder="0" applyAlignment="0" applyProtection="0"/>
    <xf numFmtId="0" fontId="152" fillId="14" borderId="0" applyNumberFormat="0" applyBorder="0" applyAlignment="0" applyProtection="0"/>
    <xf numFmtId="0" fontId="102" fillId="46" borderId="0" applyNumberFormat="0" applyBorder="0" applyAlignment="0" applyProtection="0"/>
    <xf numFmtId="0" fontId="152" fillId="9" borderId="0" applyNumberFormat="0" applyBorder="0" applyAlignment="0" applyProtection="0"/>
    <xf numFmtId="0" fontId="102" fillId="47" borderId="0" applyNumberFormat="0" applyBorder="0" applyAlignment="0" applyProtection="0"/>
    <xf numFmtId="0" fontId="152" fillId="22" borderId="0" applyNumberFormat="0" applyBorder="0" applyAlignment="0" applyProtection="0"/>
    <xf numFmtId="0" fontId="152" fillId="22" borderId="0" applyNumberFormat="0" applyBorder="0" applyAlignment="0" applyProtection="0"/>
    <xf numFmtId="0" fontId="102" fillId="48" borderId="0" applyNumberFormat="0" applyBorder="0" applyAlignment="0" applyProtection="0"/>
    <xf numFmtId="0" fontId="152" fillId="20" borderId="0" applyNumberFormat="0" applyBorder="0" applyAlignment="0" applyProtection="0"/>
    <xf numFmtId="0" fontId="152" fillId="20" borderId="0" applyNumberFormat="0" applyBorder="0" applyAlignment="0" applyProtection="0"/>
    <xf numFmtId="0" fontId="102" fillId="49" borderId="0" applyNumberFormat="0" applyBorder="0" applyAlignment="0" applyProtection="0"/>
    <xf numFmtId="0" fontId="152" fillId="14" borderId="0" applyNumberFormat="0" applyBorder="0" applyAlignment="0" applyProtection="0"/>
    <xf numFmtId="0" fontId="102" fillId="50" borderId="0" applyNumberFormat="0" applyBorder="0" applyAlignment="0" applyProtection="0"/>
    <xf numFmtId="0" fontId="152" fillId="72" borderId="0" applyNumberFormat="0" applyBorder="0" applyAlignment="0" applyProtection="0"/>
    <xf numFmtId="0" fontId="152" fillId="72" borderId="0" applyNumberFormat="0" applyBorder="0" applyAlignment="0" applyProtection="0"/>
    <xf numFmtId="0" fontId="102" fillId="51" borderId="0" applyNumberFormat="0" applyBorder="0" applyAlignment="0" applyProtection="0"/>
    <xf numFmtId="0" fontId="152" fillId="14" borderId="0" applyNumberFormat="0" applyBorder="0" applyAlignment="0" applyProtection="0"/>
    <xf numFmtId="0" fontId="152" fillId="14" borderId="0" applyNumberFormat="0" applyBorder="0" applyAlignment="0" applyProtection="0"/>
    <xf numFmtId="0" fontId="102" fillId="31" borderId="0" applyNumberFormat="0" applyBorder="0" applyAlignment="0" applyProtection="0"/>
    <xf numFmtId="0" fontId="152" fillId="17" borderId="0" applyNumberFormat="0" applyBorder="0" applyAlignment="0" applyProtection="0"/>
    <xf numFmtId="0" fontId="102" fillId="53" borderId="0" applyNumberFormat="0" applyBorder="0" applyAlignment="0" applyProtection="0"/>
    <xf numFmtId="0" fontId="152" fillId="18" borderId="0" applyNumberFormat="0" applyBorder="0" applyAlignment="0" applyProtection="0"/>
    <xf numFmtId="0" fontId="102" fillId="54" borderId="0" applyNumberFormat="0" applyBorder="0" applyAlignment="0" applyProtection="0"/>
    <xf numFmtId="0" fontId="152" fillId="55" borderId="0" applyNumberFormat="0" applyBorder="0" applyAlignment="0" applyProtection="0"/>
    <xf numFmtId="0" fontId="152" fillId="55" borderId="0" applyNumberFormat="0" applyBorder="0" applyAlignment="0" applyProtection="0"/>
    <xf numFmtId="0" fontId="102" fillId="56" borderId="0" applyNumberFormat="0" applyBorder="0" applyAlignment="0" applyProtection="0"/>
    <xf numFmtId="0" fontId="152" fillId="14" borderId="0" applyNumberFormat="0" applyBorder="0" applyAlignment="0" applyProtection="0"/>
    <xf numFmtId="0" fontId="102" fillId="57" borderId="0" applyNumberFormat="0" applyBorder="0" applyAlignment="0" applyProtection="0"/>
    <xf numFmtId="0" fontId="152" fillId="19" borderId="0" applyNumberFormat="0" applyBorder="0" applyAlignment="0" applyProtection="0"/>
    <xf numFmtId="0" fontId="102" fillId="58" borderId="0" applyNumberFormat="0" applyBorder="0" applyAlignment="0" applyProtection="0"/>
    <xf numFmtId="0" fontId="153" fillId="3" borderId="0" applyNumberFormat="0" applyBorder="0" applyAlignment="0" applyProtection="0"/>
    <xf numFmtId="0" fontId="105" fillId="59" borderId="0" applyNumberFormat="0" applyBorder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7" fillId="60" borderId="37" applyNumberFormat="0" applyAlignment="0" applyProtection="0"/>
    <xf numFmtId="0" fontId="154" fillId="21" borderId="2" applyNumberFormat="0" applyAlignment="0" applyProtection="0"/>
    <xf numFmtId="0" fontId="154" fillId="21" borderId="2" applyNumberFormat="0" applyAlignment="0" applyProtection="0"/>
    <xf numFmtId="0" fontId="109" fillId="62" borderId="38" applyNumberFormat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10" fillId="0" borderId="0" applyFont="0" applyFill="0" applyBorder="0" applyAlignment="0" applyProtection="0">
      <alignment horizontal="right"/>
    </xf>
    <xf numFmtId="0" fontId="110" fillId="0" borderId="0" applyFont="0" applyFill="0" applyBorder="0" applyAlignment="0" applyProtection="0">
      <alignment horizontal="right"/>
    </xf>
    <xf numFmtId="0" fontId="110" fillId="0" borderId="0" applyFont="0" applyFill="0" applyBorder="0" applyAlignment="0" applyProtection="0">
      <alignment horizontal="right"/>
    </xf>
    <xf numFmtId="43" fontId="20" fillId="0" borderId="0" applyFont="0" applyFill="0" applyBorder="0" applyAlignment="0" applyProtection="0"/>
    <xf numFmtId="43" fontId="16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10" fillId="0" borderId="0" applyFont="0" applyFill="0" applyBorder="0" applyAlignment="0" applyProtection="0">
      <alignment horizontal="right"/>
    </xf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155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56" fillId="70" borderId="0" applyNumberFormat="0" applyBorder="0" applyAlignment="0" applyProtection="0"/>
    <xf numFmtId="0" fontId="118" fillId="30" borderId="0" applyNumberFormat="0" applyBorder="0" applyAlignment="0" applyProtection="0"/>
    <xf numFmtId="0" fontId="157" fillId="0" borderId="40" applyNumberFormat="0" applyFill="0" applyAlignment="0" applyProtection="0"/>
    <xf numFmtId="0" fontId="157" fillId="0" borderId="40" applyNumberFormat="0" applyFill="0" applyAlignment="0" applyProtection="0"/>
    <xf numFmtId="0" fontId="157" fillId="0" borderId="40" applyNumberFormat="0" applyFill="0" applyAlignment="0" applyProtection="0"/>
    <xf numFmtId="0" fontId="122" fillId="0" borderId="41" applyNumberFormat="0" applyFill="0" applyAlignment="0" applyProtection="0"/>
    <xf numFmtId="0" fontId="158" fillId="0" borderId="63" applyNumberFormat="0" applyFill="0" applyAlignment="0" applyProtection="0"/>
    <xf numFmtId="0" fontId="158" fillId="0" borderId="63" applyNumberFormat="0" applyFill="0" applyAlignment="0" applyProtection="0"/>
    <xf numFmtId="0" fontId="158" fillId="0" borderId="63" applyNumberFormat="0" applyFill="0" applyAlignment="0" applyProtection="0"/>
    <xf numFmtId="0" fontId="124" fillId="0" borderId="43" applyNumberFormat="0" applyFill="0" applyAlignment="0" applyProtection="0"/>
    <xf numFmtId="0" fontId="159" fillId="0" borderId="64" applyNumberFormat="0" applyFill="0" applyAlignment="0" applyProtection="0"/>
    <xf numFmtId="0" fontId="77" fillId="0" borderId="64" applyNumberFormat="0" applyFill="0" applyAlignment="0" applyProtection="0"/>
    <xf numFmtId="0" fontId="77" fillId="0" borderId="64" applyNumberFormat="0" applyFill="0" applyAlignment="0" applyProtection="0"/>
    <xf numFmtId="0" fontId="126" fillId="0" borderId="46" applyNumberFormat="0" applyFill="0" applyAlignment="0" applyProtection="0"/>
    <xf numFmtId="0" fontId="159" fillId="0" borderId="64" applyNumberFormat="0" applyFill="0" applyAlignment="0" applyProtection="0"/>
    <xf numFmtId="0" fontId="159" fillId="0" borderId="64" applyNumberFormat="0" applyFill="0" applyAlignment="0" applyProtection="0"/>
    <xf numFmtId="0" fontId="127" fillId="0" borderId="47" applyNumberFormat="0" applyFill="0" applyAlignment="0" applyProtection="0"/>
    <xf numFmtId="0" fontId="159" fillId="0" borderId="0" applyNumberFormat="0" applyFill="0" applyBorder="0" applyAlignment="0" applyProtection="0"/>
    <xf numFmtId="0" fontId="159" fillId="0" borderId="0" applyNumberFormat="0" applyFill="0" applyBorder="0" applyAlignment="0" applyProtection="0"/>
    <xf numFmtId="0" fontId="159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48" fillId="23" borderId="7" applyNumberFormat="0" applyFont="0" applyAlignment="0" applyProtection="0"/>
    <xf numFmtId="0" fontId="160" fillId="0" borderId="0" applyNumberFormat="0" applyFill="0" applyBorder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30" fillId="63" borderId="37" applyNumberFormat="0" applyAlignment="0" applyProtection="0"/>
    <xf numFmtId="0" fontId="33" fillId="0" borderId="6" applyNumberFormat="0" applyFill="0" applyAlignment="0" applyProtection="0"/>
    <xf numFmtId="0" fontId="132" fillId="0" borderId="50" applyNumberFormat="0" applyFill="0" applyAlignment="0" applyProtection="0"/>
    <xf numFmtId="0" fontId="34" fillId="22" borderId="0" applyNumberFormat="0" applyBorder="0" applyAlignment="0" applyProtection="0"/>
    <xf numFmtId="0" fontId="133" fillId="64" borderId="0" applyNumberFormat="0" applyBorder="0" applyAlignment="0" applyProtection="0"/>
    <xf numFmtId="0" fontId="20" fillId="0" borderId="0"/>
    <xf numFmtId="0" fontId="9" fillId="0" borderId="0"/>
    <xf numFmtId="0" fontId="24" fillId="0" borderId="0"/>
    <xf numFmtId="0" fontId="24" fillId="0" borderId="0"/>
    <xf numFmtId="0" fontId="9" fillId="0" borderId="0"/>
    <xf numFmtId="0" fontId="20" fillId="0" borderId="0"/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21" fillId="0" borderId="0"/>
    <xf numFmtId="0" fontId="21" fillId="0" borderId="0"/>
    <xf numFmtId="0" fontId="163" fillId="0" borderId="0"/>
    <xf numFmtId="0" fontId="21" fillId="0" borderId="0"/>
    <xf numFmtId="0" fontId="24" fillId="0" borderId="0"/>
    <xf numFmtId="0" fontId="24" fillId="0" borderId="0"/>
    <xf numFmtId="0" fontId="9" fillId="0" borderId="0"/>
    <xf numFmtId="0" fontId="32" fillId="7" borderId="1" applyNumberFormat="0" applyAlignment="0" applyProtection="0"/>
    <xf numFmtId="0" fontId="1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0" borderId="0"/>
    <xf numFmtId="0" fontId="24" fillId="0" borderId="0"/>
    <xf numFmtId="0" fontId="24" fillId="0" borderId="0"/>
    <xf numFmtId="0" fontId="9" fillId="0" borderId="0"/>
    <xf numFmtId="0" fontId="113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24" fillId="0" borderId="0"/>
    <xf numFmtId="0" fontId="9" fillId="0" borderId="0"/>
    <xf numFmtId="0" fontId="9" fillId="0" borderId="0"/>
    <xf numFmtId="0" fontId="48" fillId="23" borderId="7" applyNumberFormat="0" applyFont="0" applyAlignment="0" applyProtection="0"/>
    <xf numFmtId="0" fontId="24" fillId="0" borderId="0"/>
    <xf numFmtId="0" fontId="24" fillId="0" borderId="0"/>
    <xf numFmtId="0" fontId="9" fillId="0" borderId="0"/>
    <xf numFmtId="0" fontId="9" fillId="0" borderId="0"/>
    <xf numFmtId="0" fontId="37" fillId="0" borderId="12" applyNumberFormat="0" applyFill="0" applyAlignment="0" applyProtection="0"/>
    <xf numFmtId="0" fontId="24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24" fillId="0" borderId="0"/>
    <xf numFmtId="0" fontId="9" fillId="0" borderId="0"/>
    <xf numFmtId="0" fontId="20" fillId="0" borderId="0"/>
    <xf numFmtId="0" fontId="9" fillId="0" borderId="0"/>
    <xf numFmtId="0" fontId="184" fillId="20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2" fillId="65" borderId="54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8" fillId="60" borderId="55" applyNumberFormat="0" applyAlignment="0" applyProtection="0"/>
    <xf numFmtId="9" fontId="20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61" fillId="0" borderId="0" applyNumberFormat="0" applyFill="0" applyBorder="0" applyAlignment="0" applyProtection="0"/>
    <xf numFmtId="0" fontId="174" fillId="0" borderId="0" applyNumberFormat="0" applyFill="0" applyBorder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88" fillId="0" borderId="59" applyNumberFormat="0" applyFill="0" applyAlignment="0" applyProtection="0"/>
    <xf numFmtId="0" fontId="148" fillId="0" borderId="0" applyNumberFormat="0" applyFill="0" applyBorder="0" applyAlignment="0" applyProtection="0"/>
    <xf numFmtId="43" fontId="9" fillId="0" borderId="0" applyFont="0" applyFill="0" applyBorder="0" applyAlignment="0" applyProtection="0"/>
    <xf numFmtId="0" fontId="106" fillId="20" borderId="1" applyNumberFormat="0" applyAlignment="0" applyProtection="0"/>
    <xf numFmtId="43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10" fillId="0" borderId="0" applyFont="0" applyFill="0" applyBorder="0" applyAlignment="0" applyProtection="0">
      <alignment horizontal="right"/>
    </xf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26" fillId="0" borderId="46" applyNumberFormat="0" applyFill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9" fillId="0" borderId="0"/>
    <xf numFmtId="0" fontId="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137" fillId="20" borderId="8" applyNumberFormat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0" fontId="48" fillId="0" borderId="0"/>
    <xf numFmtId="43" fontId="48" fillId="0" borderId="0" applyFont="0" applyFill="0" applyBorder="0" applyAlignment="0" applyProtection="0"/>
    <xf numFmtId="43" fontId="175" fillId="0" borderId="0" applyFont="0" applyFill="0" applyBorder="0" applyAlignment="0" applyProtection="0"/>
    <xf numFmtId="0" fontId="175" fillId="0" borderId="0"/>
    <xf numFmtId="0" fontId="48" fillId="0" borderId="0"/>
    <xf numFmtId="0" fontId="22" fillId="13" borderId="0" applyNumberFormat="0" applyBorder="0" applyAlignment="0" applyProtection="0"/>
    <xf numFmtId="0" fontId="24" fillId="2" borderId="0" applyNumberFormat="0" applyBorder="0" applyAlignment="0" applyProtection="0"/>
    <xf numFmtId="0" fontId="24" fillId="2" borderId="0" applyNumberFormat="0" applyBorder="0" applyAlignment="0" applyProtection="0"/>
    <xf numFmtId="0" fontId="24" fillId="2" borderId="0" applyNumberFormat="0" applyBorder="0" applyAlignment="0" applyProtection="0"/>
    <xf numFmtId="0" fontId="178" fillId="2" borderId="0" applyNumberFormat="0" applyBorder="0" applyAlignment="0" applyProtection="0"/>
    <xf numFmtId="0" fontId="9" fillId="34" borderId="0" applyNumberFormat="0" applyBorder="0" applyAlignment="0" applyProtection="0"/>
    <xf numFmtId="0" fontId="24" fillId="3" borderId="0" applyNumberFormat="0" applyBorder="0" applyAlignment="0" applyProtection="0"/>
    <xf numFmtId="0" fontId="24" fillId="3" borderId="0" applyNumberFormat="0" applyBorder="0" applyAlignment="0" applyProtection="0"/>
    <xf numFmtId="0" fontId="24" fillId="3" borderId="0" applyNumberFormat="0" applyBorder="0" applyAlignment="0" applyProtection="0"/>
    <xf numFmtId="0" fontId="178" fillId="3" borderId="0" applyNumberFormat="0" applyBorder="0" applyAlignment="0" applyProtection="0"/>
    <xf numFmtId="0" fontId="9" fillId="35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178" fillId="4" borderId="0" applyNumberFormat="0" applyBorder="0" applyAlignment="0" applyProtection="0"/>
    <xf numFmtId="0" fontId="9" fillId="36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178" fillId="5" borderId="0" applyNumberFormat="0" applyBorder="0" applyAlignment="0" applyProtection="0"/>
    <xf numFmtId="0" fontId="9" fillId="37" borderId="0" applyNumberFormat="0" applyBorder="0" applyAlignment="0" applyProtection="0"/>
    <xf numFmtId="0" fontId="24" fillId="6" borderId="0" applyNumberFormat="0" applyBorder="0" applyAlignment="0" applyProtection="0"/>
    <xf numFmtId="0" fontId="24" fillId="6" borderId="0" applyNumberFormat="0" applyBorder="0" applyAlignment="0" applyProtection="0"/>
    <xf numFmtId="0" fontId="178" fillId="6" borderId="0" applyNumberFormat="0" applyBorder="0" applyAlignment="0" applyProtection="0"/>
    <xf numFmtId="0" fontId="9" fillId="38" borderId="0" applyNumberFormat="0" applyBorder="0" applyAlignment="0" applyProtection="0"/>
    <xf numFmtId="0" fontId="24" fillId="7" borderId="0" applyNumberFormat="0" applyBorder="0" applyAlignment="0" applyProtection="0"/>
    <xf numFmtId="0" fontId="24" fillId="7" borderId="0" applyNumberFormat="0" applyBorder="0" applyAlignment="0" applyProtection="0"/>
    <xf numFmtId="0" fontId="178" fillId="7" borderId="0" applyNumberFormat="0" applyBorder="0" applyAlignment="0" applyProtection="0"/>
    <xf numFmtId="0" fontId="9" fillId="39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178" fillId="8" borderId="0" applyNumberFormat="0" applyBorder="0" applyAlignment="0" applyProtection="0"/>
    <xf numFmtId="0" fontId="9" fillId="40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178" fillId="9" borderId="0" applyNumberFormat="0" applyBorder="0" applyAlignment="0" applyProtection="0"/>
    <xf numFmtId="0" fontId="9" fillId="41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78" fillId="10" borderId="0" applyNumberFormat="0" applyBorder="0" applyAlignment="0" applyProtection="0"/>
    <xf numFmtId="0" fontId="9" fillId="42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178" fillId="5" borderId="0" applyNumberFormat="0" applyBorder="0" applyAlignment="0" applyProtection="0"/>
    <xf numFmtId="0" fontId="9" fillId="43" borderId="0" applyNumberFormat="0" applyBorder="0" applyAlignment="0" applyProtection="0"/>
    <xf numFmtId="0" fontId="24" fillId="8" borderId="0" applyNumberFormat="0" applyBorder="0" applyAlignment="0" applyProtection="0"/>
    <xf numFmtId="0" fontId="24" fillId="8" borderId="0" applyNumberFormat="0" applyBorder="0" applyAlignment="0" applyProtection="0"/>
    <xf numFmtId="0" fontId="178" fillId="8" borderId="0" applyNumberFormat="0" applyBorder="0" applyAlignment="0" applyProtection="0"/>
    <xf numFmtId="0" fontId="9" fillId="44" borderId="0" applyNumberFormat="0" applyBorder="0" applyAlignment="0" applyProtection="0"/>
    <xf numFmtId="0" fontId="24" fillId="11" borderId="0" applyNumberFormat="0" applyBorder="0" applyAlignment="0" applyProtection="0"/>
    <xf numFmtId="0" fontId="22" fillId="16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178" fillId="11" borderId="0" applyNumberFormat="0" applyBorder="0" applyAlignment="0" applyProtection="0"/>
    <xf numFmtId="0" fontId="9" fillId="45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182" fillId="12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18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18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182" fillId="13" borderId="0" applyNumberFormat="0" applyBorder="0" applyAlignment="0" applyProtection="0"/>
    <xf numFmtId="0" fontId="22" fillId="15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18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18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18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18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182" fillId="18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18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182" fillId="14" borderId="0" applyNumberFormat="0" applyBorder="0" applyAlignment="0" applyProtection="0"/>
    <xf numFmtId="0" fontId="102" fillId="57" borderId="0" applyNumberFormat="0" applyBorder="0" applyAlignment="0" applyProtection="0"/>
    <xf numFmtId="0" fontId="22" fillId="13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182" fillId="19" borderId="0" applyNumberFormat="0" applyBorder="0" applyAlignment="0" applyProtection="0"/>
    <xf numFmtId="0" fontId="83" fillId="0" borderId="0" applyNumberFormat="0" applyFill="0" applyBorder="0" applyAlignment="0">
      <protection locked="0"/>
    </xf>
    <xf numFmtId="0" fontId="25" fillId="3" borderId="0" applyNumberFormat="0" applyBorder="0" applyAlignment="0" applyProtection="0"/>
    <xf numFmtId="0" fontId="25" fillId="3" borderId="0" applyNumberFormat="0" applyBorder="0" applyAlignment="0" applyProtection="0"/>
    <xf numFmtId="0" fontId="183" fillId="3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23" fillId="21" borderId="2" applyNumberFormat="0" applyAlignment="0" applyProtection="0"/>
    <xf numFmtId="0" fontId="35" fillId="20" borderId="8" applyNumberFormat="0" applyAlignment="0" applyProtection="0"/>
    <xf numFmtId="0" fontId="23" fillId="21" borderId="2" applyNumberFormat="0" applyAlignment="0" applyProtection="0"/>
    <xf numFmtId="0" fontId="23" fillId="21" borderId="2" applyNumberFormat="0" applyAlignment="0" applyProtection="0"/>
    <xf numFmtId="0" fontId="185" fillId="21" borderId="2" applyNumberFormat="0" applyAlignment="0" applyProtection="0"/>
    <xf numFmtId="0" fontId="109" fillId="62" borderId="38" applyNumberFormat="0" applyAlignment="0" applyProtection="0"/>
    <xf numFmtId="0" fontId="22" fillId="10" borderId="0" applyNumberFormat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9" fontId="4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12" borderId="0" applyNumberFormat="0" applyBorder="0" applyAlignment="0" applyProtection="0"/>
    <xf numFmtId="194" fontId="40" fillId="0" borderId="0" applyFont="0" applyFill="0" applyBorder="0" applyAlignment="0" applyProtection="0"/>
    <xf numFmtId="194" fontId="40" fillId="0" borderId="0" applyFont="0" applyFill="0" applyBorder="0" applyAlignment="0" applyProtection="0"/>
    <xf numFmtId="0" fontId="24" fillId="11" borderId="0" applyNumberFormat="0" applyBorder="0" applyAlignment="0" applyProtection="0"/>
    <xf numFmtId="194" fontId="40" fillId="0" borderId="0" applyFont="0" applyFill="0" applyBorder="0" applyAlignment="0" applyProtection="0"/>
    <xf numFmtId="194" fontId="40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48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14" fontId="21" fillId="0" borderId="0" applyFont="0" applyFill="0" applyBorder="0" applyAlignment="0" applyProtection="0"/>
    <xf numFmtId="0" fontId="24" fillId="5" borderId="0" applyNumberFormat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8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187" fillId="4" borderId="0" applyNumberFormat="0" applyBorder="0" applyAlignment="0" applyProtection="0"/>
    <xf numFmtId="0" fontId="24" fillId="10" borderId="0" applyNumberFormat="0" applyBorder="0" applyAlignment="0" applyProtection="0"/>
    <xf numFmtId="0" fontId="29" fillId="0" borderId="3" applyNumberFormat="0" applyFill="0" applyAlignment="0" applyProtection="0"/>
    <xf numFmtId="0" fontId="29" fillId="0" borderId="3" applyNumberFormat="0" applyFill="0" applyAlignment="0" applyProtection="0"/>
    <xf numFmtId="0" fontId="29" fillId="0" borderId="3" applyNumberFormat="0" applyFill="0" applyAlignment="0" applyProtection="0"/>
    <xf numFmtId="0" fontId="120" fillId="0" borderId="3" applyNumberFormat="0" applyFill="0" applyAlignment="0" applyProtection="0"/>
    <xf numFmtId="0" fontId="30" fillId="0" borderId="4" applyNumberFormat="0" applyFill="0" applyAlignment="0" applyProtection="0"/>
    <xf numFmtId="0" fontId="30" fillId="0" borderId="4" applyNumberFormat="0" applyFill="0" applyAlignment="0" applyProtection="0"/>
    <xf numFmtId="0" fontId="30" fillId="0" borderId="4" applyNumberFormat="0" applyFill="0" applyAlignment="0" applyProtection="0"/>
    <xf numFmtId="0" fontId="123" fillId="0" borderId="4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31" fillId="0" borderId="46" applyNumberFormat="0" applyFill="0" applyAlignment="0" applyProtection="0"/>
    <xf numFmtId="0" fontId="126" fillId="0" borderId="46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76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>
      <alignment vertical="top"/>
      <protection locked="0"/>
    </xf>
    <xf numFmtId="197" fontId="179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30" fillId="63" borderId="37" applyNumberFormat="0" applyAlignment="0" applyProtection="0"/>
    <xf numFmtId="0" fontId="33" fillId="0" borderId="6" applyNumberFormat="0" applyFill="0" applyAlignment="0" applyProtection="0"/>
    <xf numFmtId="0" fontId="33" fillId="0" borderId="6" applyNumberFormat="0" applyFill="0" applyAlignment="0" applyProtection="0"/>
    <xf numFmtId="0" fontId="189" fillId="0" borderId="6" applyNumberFormat="0" applyFill="0" applyAlignment="0" applyProtection="0"/>
    <xf numFmtId="0" fontId="24" fillId="8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190" fillId="22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20" fillId="0" borderId="0"/>
    <xf numFmtId="0" fontId="48" fillId="0" borderId="0"/>
    <xf numFmtId="0" fontId="48" fillId="0" borderId="0"/>
    <xf numFmtId="0" fontId="48" fillId="0" borderId="0"/>
    <xf numFmtId="0" fontId="20" fillId="0" borderId="0"/>
    <xf numFmtId="0" fontId="9" fillId="0" borderId="0"/>
    <xf numFmtId="0" fontId="48" fillId="0" borderId="0"/>
    <xf numFmtId="197" fontId="48" fillId="0" borderId="0"/>
    <xf numFmtId="0" fontId="96" fillId="0" borderId="0"/>
    <xf numFmtId="0" fontId="20" fillId="23" borderId="7" applyNumberFormat="0" applyFont="0" applyAlignment="0" applyProtection="0"/>
    <xf numFmtId="0" fontId="24" fillId="65" borderId="54" applyNumberFormat="0" applyFont="0" applyAlignment="0" applyProtection="0"/>
    <xf numFmtId="0" fontId="24" fillId="65" borderId="54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4" fillId="5" borderId="0" applyNumberFormat="0" applyBorder="0" applyAlignment="0" applyProtection="0"/>
    <xf numFmtId="9" fontId="4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4" fillId="4" borderId="0" applyNumberFormat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8" fillId="0" borderId="0" applyFont="0" applyFill="0" applyBorder="0" applyAlignment="0" applyProtection="0"/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50" fillId="0" borderId="0" applyNumberFormat="0" applyFont="0" applyFill="0" applyBorder="0" applyAlignment="0" applyProtection="0">
      <alignment horizontal="left"/>
    </xf>
    <xf numFmtId="0" fontId="24" fillId="3" borderId="0" applyNumberFormat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24" fillId="2" borderId="0" applyNumberFormat="0" applyBorder="0" applyAlignment="0" applyProtection="0"/>
    <xf numFmtId="0" fontId="51" fillId="0" borderId="56">
      <alignment horizontal="center"/>
    </xf>
    <xf numFmtId="0" fontId="51" fillId="0" borderId="56">
      <alignment horizontal="center"/>
    </xf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0" fontId="50" fillId="24" borderId="0" applyNumberFormat="0" applyFont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142" fillId="25" borderId="0" applyNumberFormat="0" applyFont="0" applyBorder="0" applyAlignment="0" applyProtection="0"/>
    <xf numFmtId="0" fontId="58" fillId="0" borderId="0" applyBorder="0" applyProtection="0">
      <alignment horizontal="left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75" fillId="0" borderId="0">
      <alignment horizontal="center"/>
    </xf>
    <xf numFmtId="0" fontId="48" fillId="0" borderId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80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26" fillId="20" borderId="1" applyNumberFormat="0" applyAlignment="0" applyProtection="0"/>
    <xf numFmtId="0" fontId="23" fillId="21" borderId="2" applyNumberFormat="0" applyAlignment="0" applyProtection="0"/>
    <xf numFmtId="0" fontId="32" fillId="7" borderId="1" applyNumberFormat="0" applyAlignment="0" applyProtection="0"/>
    <xf numFmtId="0" fontId="31" fillId="0" borderId="46" applyNumberFormat="0" applyFill="0" applyAlignment="0" applyProtection="0"/>
    <xf numFmtId="0" fontId="30" fillId="0" borderId="4" applyNumberFormat="0" applyFill="0" applyAlignment="0" applyProtection="0"/>
    <xf numFmtId="0" fontId="29" fillId="0" borderId="3" applyNumberFormat="0" applyFill="0" applyAlignment="0" applyProtection="0"/>
    <xf numFmtId="0" fontId="29" fillId="0" borderId="3" applyNumberFormat="0" applyFill="0" applyAlignment="0" applyProtection="0"/>
    <xf numFmtId="0" fontId="30" fillId="0" borderId="4" applyNumberFormat="0" applyFill="0" applyAlignment="0" applyProtection="0"/>
    <xf numFmtId="0" fontId="31" fillId="0" borderId="46" applyNumberFormat="0" applyFill="0" applyAlignment="0" applyProtection="0"/>
    <xf numFmtId="0" fontId="32" fillId="7" borderId="1" applyNumberFormat="0" applyAlignment="0" applyProtection="0"/>
    <xf numFmtId="0" fontId="23" fillId="21" borderId="2" applyNumberFormat="0" applyAlignment="0" applyProtection="0"/>
    <xf numFmtId="0" fontId="26" fillId="20" borderId="1" applyNumberFormat="0" applyAlignment="0" applyProtection="0"/>
    <xf numFmtId="0" fontId="22" fillId="13" borderId="0" applyNumberFormat="0" applyBorder="0" applyAlignment="0" applyProtection="0"/>
    <xf numFmtId="0" fontId="22" fillId="16" borderId="0" applyNumberFormat="0" applyBorder="0" applyAlignment="0" applyProtection="0"/>
    <xf numFmtId="0" fontId="22" fillId="15" borderId="0" applyNumberFormat="0" applyBorder="0" applyAlignment="0" applyProtection="0"/>
    <xf numFmtId="0" fontId="35" fillId="20" borderId="8" applyNumberFormat="0" applyAlignment="0" applyProtection="0"/>
    <xf numFmtId="9" fontId="48" fillId="0" borderId="0" applyFont="0" applyFill="0" applyBorder="0" applyAlignment="0" applyProtection="0"/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2" borderId="0" applyNumberFormat="0" applyBorder="0" applyAlignment="0" applyProtection="0"/>
    <xf numFmtId="0" fontId="24" fillId="11" borderId="0" applyNumberFormat="0" applyBorder="0" applyAlignment="0" applyProtection="0"/>
    <xf numFmtId="0" fontId="24" fillId="5" borderId="0" applyNumberFormat="0" applyBorder="0" applyAlignment="0" applyProtection="0"/>
    <xf numFmtId="0" fontId="24" fillId="10" borderId="0" applyNumberFormat="0" applyBorder="0" applyAlignment="0" applyProtection="0"/>
    <xf numFmtId="0" fontId="24" fillId="8" borderId="0" applyNumberFormat="0" applyBorder="0" applyAlignment="0" applyProtection="0"/>
    <xf numFmtId="0" fontId="24" fillId="5" borderId="0" applyNumberFormat="0" applyBorder="0" applyAlignment="0" applyProtection="0"/>
    <xf numFmtId="0" fontId="24" fillId="4" borderId="0" applyNumberFormat="0" applyBorder="0" applyAlignment="0" applyProtection="0"/>
    <xf numFmtId="0" fontId="24" fillId="3" borderId="0" applyNumberFormat="0" applyBorder="0" applyAlignment="0" applyProtection="0"/>
    <xf numFmtId="0" fontId="24" fillId="2" borderId="0" applyNumberFormat="0" applyBorder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8" fillId="0" borderId="0"/>
    <xf numFmtId="0" fontId="37" fillId="0" borderId="12" applyNumberFormat="0" applyFill="0" applyAlignment="0" applyProtection="0"/>
    <xf numFmtId="0" fontId="48" fillId="0" borderId="0"/>
    <xf numFmtId="0" fontId="24" fillId="2" borderId="0" applyNumberFormat="0" applyBorder="0" applyAlignment="0" applyProtection="0"/>
    <xf numFmtId="0" fontId="9" fillId="34" borderId="0" applyNumberFormat="0" applyBorder="0" applyAlignment="0" applyProtection="0"/>
    <xf numFmtId="0" fontId="24" fillId="3" borderId="0" applyNumberFormat="0" applyBorder="0" applyAlignment="0" applyProtection="0"/>
    <xf numFmtId="0" fontId="9" fillId="35" borderId="0" applyNumberFormat="0" applyBorder="0" applyAlignment="0" applyProtection="0"/>
    <xf numFmtId="0" fontId="24" fillId="4" borderId="0" applyNumberFormat="0" applyBorder="0" applyAlignment="0" applyProtection="0"/>
    <xf numFmtId="0" fontId="9" fillId="36" borderId="0" applyNumberFormat="0" applyBorder="0" applyAlignment="0" applyProtection="0"/>
    <xf numFmtId="0" fontId="24" fillId="5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24" fillId="8" borderId="0" applyNumberFormat="0" applyBorder="0" applyAlignment="0" applyProtection="0"/>
    <xf numFmtId="0" fontId="9" fillId="40" borderId="0" applyNumberFormat="0" applyBorder="0" applyAlignment="0" applyProtection="0"/>
    <xf numFmtId="9" fontId="48" fillId="0" borderId="0" applyFont="0" applyFill="0" applyBorder="0" applyAlignment="0" applyProtection="0"/>
    <xf numFmtId="0" fontId="9" fillId="41" borderId="0" applyNumberFormat="0" applyBorder="0" applyAlignment="0" applyProtection="0"/>
    <xf numFmtId="0" fontId="24" fillId="10" borderId="0" applyNumberFormat="0" applyBorder="0" applyAlignment="0" applyProtection="0"/>
    <xf numFmtId="0" fontId="9" fillId="42" borderId="0" applyNumberFormat="0" applyBorder="0" applyAlignment="0" applyProtection="0"/>
    <xf numFmtId="0" fontId="24" fillId="5" borderId="0" applyNumberFormat="0" applyBorder="0" applyAlignment="0" applyProtection="0"/>
    <xf numFmtId="9" fontId="48" fillId="0" borderId="0" applyFont="0" applyFill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24" fillId="11" borderId="0" applyNumberFormat="0" applyBorder="0" applyAlignment="0" applyProtection="0"/>
    <xf numFmtId="0" fontId="9" fillId="45" borderId="0" applyNumberFormat="0" applyBorder="0" applyAlignment="0" applyProtection="0"/>
    <xf numFmtId="0" fontId="22" fillId="12" borderId="0" applyNumberFormat="0" applyBorder="0" applyAlignment="0" applyProtection="0"/>
    <xf numFmtId="0" fontId="22" fillId="10" borderId="0" applyNumberFormat="0" applyBorder="0" applyAlignment="0" applyProtection="0"/>
    <xf numFmtId="0" fontId="22" fillId="13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3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3" fillId="21" borderId="2" applyNumberFormat="0" applyAlignment="0" applyProtection="0"/>
    <xf numFmtId="0" fontId="29" fillId="0" borderId="3" applyNumberFormat="0" applyFill="0" applyAlignment="0" applyProtection="0"/>
    <xf numFmtId="0" fontId="30" fillId="0" borderId="4" applyNumberFormat="0" applyFill="0" applyAlignment="0" applyProtection="0"/>
    <xf numFmtId="0" fontId="32" fillId="7" borderId="1" applyNumberFormat="0" applyAlignment="0" applyProtection="0"/>
    <xf numFmtId="0" fontId="31" fillId="0" borderId="46" applyNumberFormat="0" applyFill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9" fontId="48" fillId="0" borderId="0" applyFont="0" applyFill="0" applyBorder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0" fontId="37" fillId="0" borderId="12" applyNumberFormat="0" applyFill="0" applyAlignment="0" applyProtection="0"/>
    <xf numFmtId="0" fontId="48" fillId="0" borderId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0" borderId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0" borderId="0"/>
    <xf numFmtId="0" fontId="48" fillId="0" borderId="0"/>
    <xf numFmtId="0" fontId="48" fillId="0" borderId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43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48" fillId="0" borderId="0" applyFont="0" applyFill="0" applyBorder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43" fontId="96" fillId="0" borderId="0" applyFont="0" applyFill="0" applyBorder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21" fillId="0" borderId="10" applyFill="0" applyBorder="0" applyProtection="0">
      <alignment horizontal="left" vertical="top"/>
    </xf>
    <xf numFmtId="0" fontId="21" fillId="0" borderId="10" applyFill="0" applyBorder="0" applyProtection="0">
      <alignment horizontal="left" vertical="top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39" borderId="0" applyNumberFormat="0" applyBorder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9" fillId="40" borderId="0" applyNumberFormat="0" applyBorder="0" applyAlignment="0" applyProtection="0"/>
    <xf numFmtId="0" fontId="32" fillId="7" borderId="1" applyNumberFormat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26" fillId="20" borderId="1" applyNumberFormat="0" applyAlignment="0" applyProtection="0"/>
    <xf numFmtId="0" fontId="9" fillId="43" borderId="0" applyNumberFormat="0" applyBorder="0" applyAlignment="0" applyProtection="0"/>
    <xf numFmtId="0" fontId="32" fillId="7" borderId="1" applyNumberFormat="0" applyAlignment="0" applyProtection="0"/>
    <xf numFmtId="0" fontId="9" fillId="44" borderId="0" applyNumberFormat="0" applyBorder="0" applyAlignment="0" applyProtection="0"/>
    <xf numFmtId="0" fontId="37" fillId="0" borderId="75" applyNumberFormat="0" applyFill="0" applyAlignment="0" applyProtection="0"/>
    <xf numFmtId="0" fontId="26" fillId="20" borderId="72" applyNumberFormat="0" applyAlignment="0" applyProtection="0"/>
    <xf numFmtId="0" fontId="9" fillId="45" borderId="0" applyNumberFormat="0" applyBorder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3" fillId="0" borderId="70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38" fontId="58" fillId="0" borderId="22"/>
    <xf numFmtId="0" fontId="32" fillId="7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43" fontId="9" fillId="0" borderId="0" applyFont="0" applyFill="0" applyBorder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29" fillId="7" borderId="1" applyNumberFormat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5" fillId="20" borderId="74" applyNumberFormat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5" borderId="0" applyNumberFormat="0" applyBorder="0" applyAlignment="0" applyProtection="0"/>
    <xf numFmtId="0" fontId="106" fillId="20" borderId="72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3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72" applyNumberFormat="0" applyAlignment="0" applyProtection="0"/>
    <xf numFmtId="0" fontId="129" fillId="7" borderId="72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06" fillId="20" borderId="72" applyNumberFormat="0" applyAlignment="0" applyProtection="0"/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72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72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0" borderId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43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48" fillId="0" borderId="0" applyFont="0" applyFill="0" applyBorder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0" fontId="23" fillId="0" borderId="70" applyNumberFormat="0" applyFill="0" applyAlignment="0" applyProtection="0"/>
    <xf numFmtId="0" fontId="41" fillId="0" borderId="12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9" fillId="0" borderId="0"/>
    <xf numFmtId="0" fontId="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12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1" fillId="0" borderId="12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66" fillId="0" borderId="0"/>
    <xf numFmtId="9" fontId="66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31" fillId="0" borderId="6" applyNumberFormat="0" applyFill="0" applyAlignment="0" applyProtection="0"/>
    <xf numFmtId="0" fontId="131" fillId="0" borderId="6" applyNumberFormat="0" applyFill="0" applyAlignment="0" applyProtection="0"/>
    <xf numFmtId="0" fontId="131" fillId="0" borderId="6" applyNumberFormat="0" applyFill="0" applyAlignment="0" applyProtection="0"/>
    <xf numFmtId="0" fontId="33" fillId="0" borderId="6" applyNumberFormat="0" applyFill="0" applyAlignment="0" applyProtection="0"/>
    <xf numFmtId="0" fontId="33" fillId="0" borderId="6" applyNumberFormat="0" applyFill="0" applyAlignment="0" applyProtection="0"/>
    <xf numFmtId="0" fontId="33" fillId="0" borderId="6" applyNumberFormat="0" applyFill="0" applyAlignment="0" applyProtection="0"/>
    <xf numFmtId="0" fontId="33" fillId="0" borderId="6" applyNumberFormat="0" applyFill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80" fillId="0" borderId="0" applyFill="0" applyBorder="0" applyProtection="0"/>
    <xf numFmtId="2" fontId="80" fillId="0" borderId="0" applyFill="0" applyBorder="0" applyProtection="0"/>
    <xf numFmtId="2" fontId="192" fillId="0" borderId="0" applyFill="0" applyBorder="0" applyProtection="0"/>
    <xf numFmtId="2" fontId="192" fillId="0" borderId="0" applyFill="0" applyBorder="0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43" fontId="20" fillId="0" borderId="0" applyFont="0" applyFill="0" applyBorder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80" fillId="0" borderId="0" applyFill="0" applyBorder="0" applyProtection="0"/>
    <xf numFmtId="2" fontId="192" fillId="0" borderId="0" applyFill="0" applyBorder="0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/>
    <xf numFmtId="3" fontId="20" fillId="0" borderId="0" applyFont="0" applyFill="0" applyBorder="0" applyAlignment="0" applyProtection="0"/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44" fillId="0" borderId="11" applyBorder="0" applyProtection="0">
      <alignment horizontal="right" vertical="center"/>
    </xf>
    <xf numFmtId="0" fontId="145" fillId="28" borderId="11" applyBorder="0" applyProtection="0">
      <alignment horizontal="centerContinuous" vertical="center"/>
    </xf>
    <xf numFmtId="175" fontId="53" fillId="0" borderId="11" applyFont="0" applyFill="0" applyBorder="0" applyAlignment="0" applyProtection="0">
      <protection locked="0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0" borderId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43" fontId="48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48" fillId="0" borderId="0" applyFont="0" applyFill="0" applyBorder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20" borderId="74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1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106" fillId="20" borderId="72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6" fillId="10" borderId="76" applyNumberFormat="0" applyAlignment="0" applyProtection="0"/>
    <xf numFmtId="0" fontId="35" fillId="20" borderId="74" applyNumberFormat="0" applyAlignment="0" applyProtection="0"/>
    <xf numFmtId="0" fontId="32" fillId="7" borderId="1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2" fillId="7" borderId="1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26" fillId="20" borderId="1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0" borderId="72" applyNumberFormat="0" applyAlignment="0" applyProtection="0"/>
    <xf numFmtId="0" fontId="32" fillId="7" borderId="1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7" fillId="4" borderId="0" applyNumberFormat="0" applyBorder="0" applyAlignment="0" applyProtection="0"/>
    <xf numFmtId="0" fontId="190" fillId="22" borderId="0" applyNumberFormat="0" applyBorder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90" fillId="22" borderId="0" applyNumberFormat="0" applyBorder="0" applyAlignment="0" applyProtection="0"/>
    <xf numFmtId="0" fontId="189" fillId="0" borderId="6" applyNumberFormat="0" applyFill="0" applyAlignment="0" applyProtection="0"/>
    <xf numFmtId="0" fontId="189" fillId="0" borderId="6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88" fillId="7" borderId="72" applyNumberFormat="0" applyAlignment="0" applyProtection="0"/>
    <xf numFmtId="0" fontId="187" fillId="4" borderId="0" applyNumberFormat="0" applyBorder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84" fillId="20" borderId="72" applyNumberFormat="0" applyAlignment="0" applyProtection="0"/>
    <xf numFmtId="0" fontId="183" fillId="3" borderId="0" applyNumberFormat="0" applyBorder="0" applyAlignment="0" applyProtection="0"/>
    <xf numFmtId="0" fontId="182" fillId="19" borderId="0" applyNumberFormat="0" applyBorder="0" applyAlignment="0" applyProtection="0"/>
    <xf numFmtId="0" fontId="182" fillId="14" borderId="0" applyNumberFormat="0" applyBorder="0" applyAlignment="0" applyProtection="0"/>
    <xf numFmtId="0" fontId="182" fillId="18" borderId="0" applyNumberFormat="0" applyBorder="0" applyAlignment="0" applyProtection="0"/>
    <xf numFmtId="43" fontId="9" fillId="0" borderId="0" applyFont="0" applyFill="0" applyBorder="0" applyAlignment="0" applyProtection="0"/>
    <xf numFmtId="0" fontId="182" fillId="14" borderId="0" applyNumberFormat="0" applyBorder="0" applyAlignment="0" applyProtection="0"/>
    <xf numFmtId="0" fontId="182" fillId="15" borderId="0" applyNumberFormat="0" applyBorder="0" applyAlignment="0" applyProtection="0"/>
    <xf numFmtId="0" fontId="182" fillId="13" borderId="0" applyNumberFormat="0" applyBorder="0" applyAlignment="0" applyProtection="0"/>
    <xf numFmtId="43" fontId="9" fillId="0" borderId="0" applyFont="0" applyFill="0" applyBorder="0" applyAlignment="0" applyProtection="0"/>
    <xf numFmtId="0" fontId="182" fillId="14" borderId="0" applyNumberFormat="0" applyBorder="0" applyAlignment="0" applyProtection="0"/>
    <xf numFmtId="43" fontId="9" fillId="0" borderId="0" applyFont="0" applyFill="0" applyBorder="0" applyAlignment="0" applyProtection="0"/>
    <xf numFmtId="0" fontId="182" fillId="12" borderId="0" applyNumberFormat="0" applyBorder="0" applyAlignment="0" applyProtection="0"/>
    <xf numFmtId="0" fontId="178" fillId="11" borderId="0" applyNumberFormat="0" applyBorder="0" applyAlignment="0" applyProtection="0"/>
    <xf numFmtId="0" fontId="178" fillId="8" borderId="0" applyNumberFormat="0" applyBorder="0" applyAlignment="0" applyProtection="0"/>
    <xf numFmtId="0" fontId="178" fillId="5" borderId="0" applyNumberFormat="0" applyBorder="0" applyAlignment="0" applyProtection="0"/>
    <xf numFmtId="43" fontId="9" fillId="0" borderId="0" applyFont="0" applyFill="0" applyBorder="0" applyAlignment="0" applyProtection="0"/>
    <xf numFmtId="0" fontId="178" fillId="7" borderId="0" applyNumberFormat="0" applyBorder="0" applyAlignment="0" applyProtection="0"/>
    <xf numFmtId="43" fontId="9" fillId="0" borderId="0" applyFont="0" applyFill="0" applyBorder="0" applyAlignment="0" applyProtection="0"/>
    <xf numFmtId="0" fontId="178" fillId="6" borderId="0" applyNumberFormat="0" applyBorder="0" applyAlignment="0" applyProtection="0"/>
    <xf numFmtId="0" fontId="178" fillId="5" borderId="0" applyNumberFormat="0" applyBorder="0" applyAlignment="0" applyProtection="0"/>
    <xf numFmtId="0" fontId="178" fillId="4" borderId="0" applyNumberFormat="0" applyBorder="0" applyAlignment="0" applyProtection="0"/>
    <xf numFmtId="0" fontId="178" fillId="9" borderId="0" applyNumberFormat="0" applyBorder="0" applyAlignment="0" applyProtection="0"/>
    <xf numFmtId="0" fontId="178" fillId="7" borderId="0" applyNumberFormat="0" applyBorder="0" applyAlignment="0" applyProtection="0"/>
    <xf numFmtId="43" fontId="9" fillId="0" borderId="0" applyFont="0" applyFill="0" applyBorder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9" fillId="0" borderId="0"/>
    <xf numFmtId="0" fontId="178" fillId="6" borderId="0" applyNumberFormat="0" applyBorder="0" applyAlignment="0" applyProtection="0"/>
    <xf numFmtId="0" fontId="9" fillId="0" borderId="0"/>
    <xf numFmtId="0" fontId="186" fillId="0" borderId="0" applyNumberFormat="0" applyFill="0" applyBorder="0" applyAlignment="0" applyProtection="0"/>
    <xf numFmtId="0" fontId="177" fillId="0" borderId="75" applyNumberFormat="0" applyFill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9" fillId="0" borderId="0"/>
    <xf numFmtId="0" fontId="9" fillId="0" borderId="0"/>
    <xf numFmtId="0" fontId="106" fillId="20" borderId="72" applyNumberFormat="0" applyAlignment="0" applyProtection="0"/>
    <xf numFmtId="43" fontId="9" fillId="0" borderId="0" applyFont="0" applyFill="0" applyBorder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183" fillId="3" borderId="0" applyNumberFormat="0" applyBorder="0" applyAlignment="0" applyProtection="0"/>
    <xf numFmtId="0" fontId="181" fillId="20" borderId="74" applyNumberFormat="0" applyAlignment="0" applyProtection="0"/>
    <xf numFmtId="0" fontId="20" fillId="23" borderId="76" applyNumberFormat="0" applyFont="0" applyAlignment="0" applyProtection="0"/>
    <xf numFmtId="0" fontId="9" fillId="0" borderId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186" fillId="0" borderId="0" applyNumberFormat="0" applyFill="0" applyBorder="0" applyAlignment="0" applyProtection="0"/>
    <xf numFmtId="0" fontId="9" fillId="0" borderId="0"/>
    <xf numFmtId="0" fontId="43" fillId="0" borderId="68">
      <alignment horizontal="left"/>
    </xf>
    <xf numFmtId="0" fontId="189" fillId="0" borderId="6" applyNumberFormat="0" applyFill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10" fontId="21" fillId="26" borderId="77" applyNumberFormat="0" applyBorder="0" applyAlignment="0" applyProtection="0"/>
    <xf numFmtId="0" fontId="186" fillId="0" borderId="0" applyNumberFormat="0" applyFill="0" applyBorder="0" applyAlignment="0" applyProtection="0"/>
    <xf numFmtId="0" fontId="182" fillId="13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2" fillId="14" borderId="0" applyNumberFormat="0" applyBorder="0" applyAlignment="0" applyProtection="0"/>
    <xf numFmtId="0" fontId="9" fillId="0" borderId="0"/>
    <xf numFmtId="0" fontId="182" fillId="10" borderId="0" applyNumberFormat="0" applyBorder="0" applyAlignment="0" applyProtection="0"/>
    <xf numFmtId="0" fontId="9" fillId="0" borderId="0"/>
    <xf numFmtId="0" fontId="182" fillId="9" borderId="0" applyNumberFormat="0" applyBorder="0" applyAlignment="0" applyProtection="0"/>
    <xf numFmtId="0" fontId="9" fillId="0" borderId="0"/>
    <xf numFmtId="0" fontId="178" fillId="1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74" applyNumberFormat="0" applyAlignment="0" applyProtection="0"/>
    <xf numFmtId="0" fontId="129" fillId="7" borderId="72" applyNumberFormat="0" applyAlignment="0" applyProtection="0"/>
    <xf numFmtId="0" fontId="20" fillId="23" borderId="73" applyNumberFormat="0" applyFont="0" applyAlignment="0" applyProtection="0"/>
    <xf numFmtId="0" fontId="185" fillId="21" borderId="2" applyNumberForma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83" fillId="3" borderId="0" applyNumberFormat="0" applyBorder="0" applyAlignment="0" applyProtection="0"/>
    <xf numFmtId="0" fontId="182" fillId="9" borderId="0" applyNumberFormat="0" applyBorder="0" applyAlignment="0" applyProtection="0"/>
    <xf numFmtId="0" fontId="178" fillId="9" borderId="0" applyNumberFormat="0" applyBorder="0" applyAlignment="0" applyProtection="0"/>
    <xf numFmtId="0" fontId="9" fillId="0" borderId="0"/>
    <xf numFmtId="0" fontId="26" fillId="10" borderId="76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6" applyNumberFormat="0" applyAlignment="0" applyProtection="0"/>
    <xf numFmtId="0" fontId="9" fillId="0" borderId="0"/>
    <xf numFmtId="0" fontId="9" fillId="0" borderId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90" fillId="22" borderId="0" applyNumberFormat="0" applyBorder="0" applyAlignment="0" applyProtection="0"/>
    <xf numFmtId="0" fontId="9" fillId="0" borderId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9" fillId="0" borderId="0"/>
    <xf numFmtId="0" fontId="182" fillId="17" borderId="0" applyNumberFormat="0" applyBorder="0" applyAlignment="0" applyProtection="0"/>
    <xf numFmtId="0" fontId="182" fillId="19" borderId="0" applyNumberFormat="0" applyBorder="0" applyAlignment="0" applyProtection="0"/>
    <xf numFmtId="0" fontId="9" fillId="0" borderId="0"/>
    <xf numFmtId="0" fontId="9" fillId="0" borderId="0"/>
    <xf numFmtId="0" fontId="182" fillId="16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2" fillId="18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78" fillId="8" borderId="0" applyNumberFormat="0" applyBorder="0" applyAlignment="0" applyProtection="0"/>
    <xf numFmtId="0" fontId="178" fillId="8" borderId="0" applyNumberFormat="0" applyBorder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82" fillId="9" borderId="0" applyNumberFormat="0" applyBorder="0" applyAlignment="0" applyProtection="0"/>
    <xf numFmtId="0" fontId="182" fillId="14" borderId="0" applyNumberFormat="0" applyBorder="0" applyAlignment="0" applyProtection="0"/>
    <xf numFmtId="0" fontId="182" fillId="19" borderId="0" applyNumberFormat="0" applyBorder="0" applyAlignment="0" applyProtection="0"/>
    <xf numFmtId="0" fontId="26" fillId="10" borderId="76" applyNumberFormat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129" fillId="7" borderId="72" applyNumberFormat="0" applyAlignment="0" applyProtection="0"/>
    <xf numFmtId="0" fontId="137" fillId="20" borderId="74" applyNumberFormat="0" applyAlignment="0" applyProtection="0"/>
    <xf numFmtId="0" fontId="188" fillId="7" borderId="72" applyNumberFormat="0" applyAlignment="0" applyProtection="0"/>
    <xf numFmtId="0" fontId="43" fillId="0" borderId="68">
      <alignment horizontal="left"/>
    </xf>
    <xf numFmtId="0" fontId="178" fillId="3" borderId="0" applyNumberFormat="0" applyBorder="0" applyAlignment="0" applyProtection="0"/>
    <xf numFmtId="0" fontId="178" fillId="2" borderId="0" applyNumberFormat="0" applyBorder="0" applyAlignment="0" applyProtection="0"/>
    <xf numFmtId="0" fontId="178" fillId="6" borderId="0" applyNumberFormat="0" applyBorder="0" applyAlignment="0" applyProtection="0"/>
    <xf numFmtId="38" fontId="58" fillId="0" borderId="69"/>
    <xf numFmtId="0" fontId="36" fillId="0" borderId="0" applyNumberFormat="0" applyFill="0" applyBorder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137" fillId="20" borderId="74" applyNumberFormat="0" applyAlignment="0" applyProtection="0"/>
    <xf numFmtId="0" fontId="35" fillId="21" borderId="74" applyNumberFormat="0" applyAlignment="0" applyProtection="0"/>
    <xf numFmtId="0" fontId="187" fillId="4" borderId="0" applyNumberFormat="0" applyBorder="0" applyAlignment="0" applyProtection="0"/>
    <xf numFmtId="0" fontId="32" fillId="7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82" fillId="17" borderId="0" applyNumberFormat="0" applyBorder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43" fontId="20" fillId="0" borderId="0" applyFont="0" applyFill="0" applyBorder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0" fillId="23" borderId="76" applyNumberFormat="0" applyFont="0" applyAlignment="0" applyProtection="0"/>
    <xf numFmtId="0" fontId="182" fillId="14" borderId="0" applyNumberFormat="0" applyBorder="0" applyAlignment="0" applyProtection="0"/>
    <xf numFmtId="0" fontId="182" fillId="18" borderId="0" applyNumberFormat="0" applyBorder="0" applyAlignment="0" applyProtection="0"/>
    <xf numFmtId="0" fontId="182" fillId="17" borderId="0" applyNumberFormat="0" applyBorder="0" applyAlignment="0" applyProtection="0"/>
    <xf numFmtId="0" fontId="41" fillId="0" borderId="75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78" fillId="8" borderId="0" applyNumberFormat="0" applyBorder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78" fillId="7" borderId="0" applyNumberFormat="0" applyBorder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178" fillId="9" borderId="0" applyNumberFormat="0" applyBorder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38" fontId="58" fillId="0" borderId="69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43" fontId="9" fillId="0" borderId="0" applyFont="0" applyFill="0" applyBorder="0" applyAlignment="0" applyProtection="0"/>
    <xf numFmtId="0" fontId="106" fillId="20" borderId="72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29" fillId="7" borderId="72" applyNumberFormat="0" applyAlignment="0" applyProtection="0"/>
    <xf numFmtId="10" fontId="21" fillId="26" borderId="77" applyNumberFormat="0" applyBorder="0" applyAlignment="0" applyProtection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41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39" borderId="0" applyNumberFormat="0" applyBorder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9" fillId="40" borderId="0" applyNumberFormat="0" applyBorder="0" applyAlignment="0" applyProtection="0"/>
    <xf numFmtId="0" fontId="32" fillId="7" borderId="72" applyNumberFormat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26" fillId="20" borderId="72" applyNumberFormat="0" applyAlignment="0" applyProtection="0"/>
    <xf numFmtId="0" fontId="9" fillId="43" borderId="0" applyNumberFormat="0" applyBorder="0" applyAlignment="0" applyProtection="0"/>
    <xf numFmtId="0" fontId="32" fillId="7" borderId="72" applyNumberFormat="0" applyAlignment="0" applyProtection="0"/>
    <xf numFmtId="0" fontId="9" fillId="44" borderId="0" applyNumberFormat="0" applyBorder="0" applyAlignment="0" applyProtection="0"/>
    <xf numFmtId="0" fontId="37" fillId="0" borderId="75" applyNumberFormat="0" applyFill="0" applyAlignment="0" applyProtection="0"/>
    <xf numFmtId="0" fontId="26" fillId="20" borderId="72" applyNumberFormat="0" applyAlignment="0" applyProtection="0"/>
    <xf numFmtId="0" fontId="9" fillId="45" borderId="0" applyNumberFormat="0" applyBorder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3" fillId="0" borderId="70" applyNumberFormat="0" applyFill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43" fillId="0" borderId="68">
      <alignment horizontal="left"/>
    </xf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9" fillId="0" borderId="0"/>
    <xf numFmtId="0" fontId="9" fillId="0" borderId="0"/>
    <xf numFmtId="0" fontId="184" fillId="20" borderId="72" applyNumberFormat="0" applyAlignment="0" applyProtection="0"/>
    <xf numFmtId="0" fontId="32" fillId="7" borderId="72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43" fillId="0" borderId="68">
      <alignment horizontal="left"/>
    </xf>
    <xf numFmtId="0" fontId="26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38" fontId="58" fillId="0" borderId="69"/>
    <xf numFmtId="0" fontId="32" fillId="7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43" fontId="9" fillId="0" borderId="0" applyFont="0" applyFill="0" applyBorder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106" fillId="20" borderId="72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29" fillId="7" borderId="72" applyNumberFormat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20" borderId="72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5" fillId="20" borderId="74" applyNumberFormat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5" borderId="0" applyNumberFormat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129" fillId="7" borderId="72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06" fillId="20" borderId="72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9" fillId="0" borderId="0"/>
    <xf numFmtId="0" fontId="9" fillId="0" borderId="0"/>
    <xf numFmtId="0" fontId="106" fillId="20" borderId="72" applyNumberFormat="0" applyAlignment="0" applyProtection="0"/>
    <xf numFmtId="43" fontId="9" fillId="0" borderId="0" applyFont="0" applyFill="0" applyBorder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7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106" fillId="20" borderId="72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6" fillId="10" borderId="76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26" fillId="20" borderId="72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8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84" fillId="20" borderId="72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9" fillId="0" borderId="0"/>
    <xf numFmtId="0" fontId="9" fillId="0" borderId="0"/>
    <xf numFmtId="0" fontId="177" fillId="0" borderId="75" applyNumberFormat="0" applyFill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9" fillId="0" borderId="0"/>
    <xf numFmtId="0" fontId="9" fillId="0" borderId="0"/>
    <xf numFmtId="0" fontId="106" fillId="20" borderId="72" applyNumberFormat="0" applyAlignment="0" applyProtection="0"/>
    <xf numFmtId="43" fontId="9" fillId="0" borderId="0" applyFont="0" applyFill="0" applyBorder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181" fillId="20" borderId="74" applyNumberFormat="0" applyAlignment="0" applyProtection="0"/>
    <xf numFmtId="0" fontId="20" fillId="23" borderId="76" applyNumberFormat="0" applyFont="0" applyAlignment="0" applyProtection="0"/>
    <xf numFmtId="0" fontId="9" fillId="0" borderId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9" fillId="0" borderId="0"/>
    <xf numFmtId="0" fontId="43" fillId="0" borderId="68">
      <alignment horizontal="left"/>
    </xf>
    <xf numFmtId="0" fontId="32" fillId="7" borderId="72" applyNumberFormat="0" applyAlignment="0" applyProtection="0"/>
    <xf numFmtId="0" fontId="32" fillId="7" borderId="76" applyNumberFormat="0" applyAlignment="0" applyProtection="0"/>
    <xf numFmtId="10" fontId="21" fillId="26" borderId="77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74" applyNumberFormat="0" applyAlignment="0" applyProtection="0"/>
    <xf numFmtId="0" fontId="129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9" fillId="0" borderId="0"/>
    <xf numFmtId="0" fontId="26" fillId="10" borderId="76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6" applyNumberFormat="0" applyAlignment="0" applyProtection="0"/>
    <xf numFmtId="0" fontId="9" fillId="0" borderId="0"/>
    <xf numFmtId="0" fontId="9" fillId="0" borderId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9" fillId="0" borderId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26" fillId="10" borderId="76" applyNumberFormat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129" fillId="7" borderId="72" applyNumberFormat="0" applyAlignment="0" applyProtection="0"/>
    <xf numFmtId="0" fontId="137" fillId="20" borderId="74" applyNumberFormat="0" applyAlignment="0" applyProtection="0"/>
    <xf numFmtId="0" fontId="188" fillId="7" borderId="72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137" fillId="20" borderId="74" applyNumberFormat="0" applyAlignment="0" applyProtection="0"/>
    <xf numFmtId="0" fontId="35" fillId="21" borderId="74" applyNumberFormat="0" applyAlignment="0" applyProtection="0"/>
    <xf numFmtId="0" fontId="32" fillId="7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0" fillId="23" borderId="76" applyNumberFormat="0" applyFont="0" applyAlignment="0" applyProtection="0"/>
    <xf numFmtId="0" fontId="41" fillId="0" borderId="75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7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9" fillId="0" borderId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72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6" fillId="20" borderId="72" applyNumberFormat="0" applyAlignment="0" applyProtection="0"/>
    <xf numFmtId="0" fontId="129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41" fillId="0" borderId="75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right"/>
    </xf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right"/>
    </xf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20" fillId="23" borderId="7" applyNumberFormat="0" applyFont="0" applyAlignment="0" applyProtection="0"/>
    <xf numFmtId="14" fontId="193" fillId="82" borderId="79" applyProtection="0">
      <alignment horizontal="right"/>
    </xf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191" fillId="79" borderId="79" applyNumberFormat="0" applyAlignment="0" applyProtection="0"/>
    <xf numFmtId="0" fontId="20" fillId="23" borderId="7" applyNumberFormat="0" applyFont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191" fillId="79" borderId="79" applyNumberFormat="0" applyAlignment="0" applyProtection="0"/>
    <xf numFmtId="0" fontId="20" fillId="23" borderId="7" applyNumberFormat="0" applyFont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2" fontId="191" fillId="80" borderId="79" applyProtection="0">
      <alignment horizontal="right"/>
    </xf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65" borderId="54" applyNumberFormat="0" applyFont="0" applyAlignment="0" applyProtection="0"/>
    <xf numFmtId="43" fontId="9" fillId="0" borderId="0" applyFont="0" applyFill="0" applyBorder="0" applyAlignment="0" applyProtection="0"/>
    <xf numFmtId="0" fontId="48" fillId="0" borderId="0"/>
    <xf numFmtId="43" fontId="162" fillId="0" borderId="0" applyFont="0" applyFill="0" applyBorder="0" applyAlignment="0" applyProtection="0"/>
    <xf numFmtId="0" fontId="163" fillId="0" borderId="0"/>
    <xf numFmtId="0" fontId="163" fillId="0" borderId="0"/>
    <xf numFmtId="0" fontId="26" fillId="20" borderId="1" applyNumberFormat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20" fillId="23" borderId="7" applyNumberFormat="0" applyFont="0" applyAlignment="0" applyProtection="0"/>
    <xf numFmtId="0" fontId="20" fillId="0" borderId="0"/>
    <xf numFmtId="0" fontId="173" fillId="0" borderId="0"/>
    <xf numFmtId="0" fontId="20" fillId="0" borderId="0"/>
    <xf numFmtId="44" fontId="9" fillId="0" borderId="0" applyFont="0" applyFill="0" applyBorder="0" applyAlignment="0" applyProtection="0"/>
    <xf numFmtId="0" fontId="9" fillId="0" borderId="0"/>
    <xf numFmtId="0" fontId="37" fillId="0" borderId="12" applyNumberFormat="0" applyFill="0" applyAlignment="0" applyProtection="0"/>
    <xf numFmtId="0" fontId="20" fillId="0" borderId="0"/>
    <xf numFmtId="0" fontId="9" fillId="0" borderId="0"/>
    <xf numFmtId="0" fontId="96" fillId="0" borderId="0"/>
    <xf numFmtId="0" fontId="171" fillId="0" borderId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0" fontId="9" fillId="65" borderId="54" applyNumberFormat="0" applyFont="0" applyAlignment="0" applyProtection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4" fontId="4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81" borderId="79" applyProtection="0"/>
    <xf numFmtId="2" fontId="192" fillId="81" borderId="79" applyProtection="0"/>
    <xf numFmtId="2" fontId="192" fillId="78" borderId="79" applyProtection="0"/>
    <xf numFmtId="2" fontId="192" fillId="78" borderId="79" applyProtection="0"/>
    <xf numFmtId="2" fontId="192" fillId="80" borderId="79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38" fontId="58" fillId="0" borderId="22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2" fontId="192" fillId="78" borderId="79" applyProtection="0">
      <alignment horizontal="center"/>
    </xf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0" fillId="23" borderId="62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1" borderId="1" applyNumberFormat="0" applyAlignment="0" applyProtection="0"/>
    <xf numFmtId="0" fontId="191" fillId="79" borderId="79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14" fontId="193" fillId="82" borderId="79" applyProtection="0">
      <alignment horizontal="left"/>
    </xf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3" fillId="0" borderId="58" applyNumberFormat="0" applyFill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43" fillId="0" borderId="68">
      <alignment horizontal="left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2" fontId="192" fillId="81" borderId="79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10" borderId="8" applyNumberFormat="0" applyAlignment="0" applyProtection="0"/>
    <xf numFmtId="0" fontId="20" fillId="23" borderId="62" applyNumberFormat="0" applyFont="0" applyAlignment="0" applyProtection="0"/>
    <xf numFmtId="0" fontId="32" fillId="7" borderId="62" applyNumberFormat="0" applyAlignment="0" applyProtection="0"/>
    <xf numFmtId="0" fontId="26" fillId="10" borderId="62" applyNumberFormat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10" fontId="21" fillId="26" borderId="77" applyNumberFormat="0" applyBorder="0" applyAlignment="0" applyProtection="0"/>
    <xf numFmtId="0" fontId="129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14" fontId="193" fillId="82" borderId="79" applyProtection="0">
      <alignment horizontal="left"/>
    </xf>
    <xf numFmtId="0" fontId="129" fillId="7" borderId="1" applyNumberFormat="0" applyAlignment="0" applyProtection="0"/>
    <xf numFmtId="0" fontId="177" fillId="0" borderId="12" applyNumberFormat="0" applyFill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43" fillId="0" borderId="19">
      <alignment horizontal="left"/>
    </xf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38" fontId="58" fillId="0" borderId="22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22" fillId="23" borderId="7" applyNumberFormat="0" applyFont="0" applyAlignment="0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2" fillId="80" borderId="79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32" fillId="7" borderId="62" applyNumberFormat="0" applyAlignment="0" applyProtection="0"/>
    <xf numFmtId="0" fontId="26" fillId="21" borderId="1" applyNumberFormat="0" applyAlignment="0" applyProtection="0"/>
    <xf numFmtId="0" fontId="41" fillId="0" borderId="12" applyNumberFormat="0" applyFill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58" applyNumberFormat="0" applyFill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center"/>
    </xf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10" fontId="21" fillId="26" borderId="77" applyNumberFormat="0" applyBorder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2" fillId="23" borderId="7" applyNumberFormat="0" applyFont="0" applyAlignment="0" applyProtection="0"/>
    <xf numFmtId="0" fontId="26" fillId="10" borderId="62" applyNumberFormat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1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6" fillId="21" borderId="1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3" fillId="0" borderId="58" applyNumberFormat="0" applyFill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84" fillId="20" borderId="1" applyNumberForma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41" fillId="0" borderId="75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8" fillId="23" borderId="7" applyNumberFormat="0" applyFon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7" fillId="0" borderId="58" applyNumberFormat="0" applyFill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2" fontId="192" fillId="81" borderId="79" applyProtection="0"/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94" fillId="79" borderId="79" applyNumberFormat="0" applyProtection="0">
      <alignment horizontal="left"/>
    </xf>
    <xf numFmtId="0" fontId="188" fillId="7" borderId="1" applyNumberFormat="0" applyAlignment="0" applyProtection="0"/>
    <xf numFmtId="0" fontId="26" fillId="20" borderId="1" applyNumberFormat="0" applyAlignment="0" applyProtection="0"/>
    <xf numFmtId="0" fontId="23" fillId="0" borderId="58" applyNumberFormat="0" applyFill="0" applyAlignment="0" applyProtection="0"/>
    <xf numFmtId="14" fontId="193" fillId="82" borderId="79" applyProtection="0">
      <alignment horizontal="right"/>
    </xf>
    <xf numFmtId="2" fontId="192" fillId="81" borderId="79" applyProtection="0">
      <alignment horizontal="right"/>
    </xf>
    <xf numFmtId="0" fontId="181" fillId="20" borderId="8" applyNumberFormat="0" applyAlignment="0" applyProtection="0"/>
    <xf numFmtId="0" fontId="137" fillId="20" borderId="8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3" fillId="0" borderId="68">
      <alignment horizontal="left"/>
    </xf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2" fontId="192" fillId="80" borderId="79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26" fillId="20" borderId="1" applyNumberFormat="0" applyAlignment="0" applyProtection="0"/>
    <xf numFmtId="0" fontId="35" fillId="20" borderId="74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14" fontId="193" fillId="82" borderId="79" applyProtection="0">
      <alignment horizontal="lef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43" fillId="0" borderId="68">
      <alignment horizontal="left"/>
    </xf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62" applyNumberFormat="0" applyFont="0" applyAlignment="0" applyProtection="0"/>
    <xf numFmtId="2" fontId="193" fillId="79" borderId="79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2" fontId="193" fillId="79" borderId="79" applyProtection="0"/>
    <xf numFmtId="2" fontId="192" fillId="81" borderId="79" applyProtection="0"/>
    <xf numFmtId="0" fontId="26" fillId="20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32" fillId="7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26" fillId="20" borderId="72" applyNumberFormat="0" applyAlignment="0" applyProtection="0"/>
    <xf numFmtId="0" fontId="32" fillId="7" borderId="1" applyNumberFormat="0" applyAlignment="0" applyProtection="0"/>
    <xf numFmtId="0" fontId="32" fillId="7" borderId="72" applyNumberFormat="0" applyAlignment="0" applyProtection="0"/>
    <xf numFmtId="0" fontId="48" fillId="23" borderId="7" applyNumberFormat="0" applyFont="0" applyAlignment="0" applyProtection="0"/>
    <xf numFmtId="0" fontId="129" fillId="7" borderId="1" applyNumberFormat="0" applyAlignment="0" applyProtection="0"/>
    <xf numFmtId="0" fontId="35" fillId="20" borderId="8" applyNumberFormat="0" applyAlignment="0" applyProtection="0"/>
    <xf numFmtId="0" fontId="32" fillId="7" borderId="72" applyNumberFormat="0" applyAlignment="0" applyProtection="0"/>
    <xf numFmtId="0" fontId="177" fillId="0" borderId="12" applyNumberFormat="0" applyFill="0" applyAlignment="0" applyProtection="0"/>
    <xf numFmtId="0" fontId="26" fillId="20" borderId="72" applyNumberFormat="0" applyAlignment="0" applyProtection="0"/>
    <xf numFmtId="0" fontId="20" fillId="23" borderId="7" applyNumberFormat="0" applyFont="0" applyAlignment="0" applyProtection="0"/>
    <xf numFmtId="0" fontId="35" fillId="20" borderId="74" applyNumberForma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137" fillId="20" borderId="8" applyNumberFormat="0" applyAlignment="0" applyProtection="0"/>
    <xf numFmtId="14" fontId="193" fillId="82" borderId="79" applyProtection="0">
      <alignment horizontal="right"/>
    </xf>
    <xf numFmtId="0" fontId="48" fillId="23" borderId="7" applyNumberFormat="0" applyFont="0" applyAlignment="0" applyProtection="0"/>
    <xf numFmtId="0" fontId="20" fillId="23" borderId="62" applyNumberFormat="0" applyFont="0" applyAlignment="0" applyProtection="0"/>
    <xf numFmtId="0" fontId="37" fillId="0" borderId="58" applyNumberFormat="0" applyFill="0" applyAlignment="0" applyProtection="0"/>
    <xf numFmtId="2" fontId="193" fillId="79" borderId="79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7" fillId="0" borderId="75" applyNumberFormat="0" applyFill="0" applyAlignment="0" applyProtection="0"/>
    <xf numFmtId="0" fontId="35" fillId="20" borderId="8" applyNumberFormat="0" applyAlignment="0" applyProtection="0"/>
    <xf numFmtId="0" fontId="37" fillId="0" borderId="75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194" fillId="79" borderId="79" applyNumberFormat="0" applyProtection="0">
      <alignment horizontal="left"/>
    </xf>
    <xf numFmtId="0" fontId="20" fillId="23" borderId="62" applyNumberFormat="0" applyFon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2" fontId="192" fillId="81" borderId="79" applyProtection="0">
      <alignment horizontal="right"/>
    </xf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0" borderId="8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2" fillId="7" borderId="1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7" fillId="0" borderId="75" applyNumberFormat="0" applyFill="0" applyAlignment="0" applyProtection="0"/>
    <xf numFmtId="0" fontId="32" fillId="7" borderId="1" applyNumberFormat="0" applyAlignment="0" applyProtection="0"/>
    <xf numFmtId="0" fontId="37" fillId="0" borderId="58" applyNumberFormat="0" applyFill="0" applyAlignment="0" applyProtection="0"/>
    <xf numFmtId="0" fontId="188" fillId="7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91" fillId="79" borderId="79" applyNumberFormat="0" applyAlignment="0" applyProtection="0"/>
    <xf numFmtId="0" fontId="129" fillId="7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2" fontId="192" fillId="80" borderId="79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2" fontId="193" fillId="79" borderId="79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0" fillId="23" borderId="7" applyNumberFormat="0" applyFont="0" applyAlignment="0" applyProtection="0"/>
    <xf numFmtId="0" fontId="194" fillId="79" borderId="79" applyNumberFormat="0" applyProtection="0">
      <alignment horizontal="left"/>
    </xf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10" borderId="6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29" fillId="7" borderId="1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2" fontId="192" fillId="78" borderId="79" applyProtection="0">
      <alignment horizontal="center"/>
    </xf>
    <xf numFmtId="2" fontId="192" fillId="81" borderId="79" applyProtection="0">
      <alignment horizontal="center"/>
    </xf>
    <xf numFmtId="0" fontId="32" fillId="7" borderId="62" applyNumberFormat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2" fillId="7" borderId="1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26" fillId="20" borderId="72" applyNumberFormat="0" applyAlignment="0" applyProtection="0"/>
    <xf numFmtId="0" fontId="35" fillId="20" borderId="8" applyNumberFormat="0" applyAlignment="0" applyProtection="0"/>
    <xf numFmtId="0" fontId="32" fillId="7" borderId="72" applyNumberFormat="0" applyAlignment="0" applyProtection="0"/>
    <xf numFmtId="0" fontId="194" fillId="79" borderId="79" applyNumberFormat="0" applyProtection="0">
      <alignment horizontal="left"/>
    </xf>
    <xf numFmtId="0" fontId="37" fillId="0" borderId="75" applyNumberFormat="0" applyFill="0" applyAlignment="0" applyProtection="0"/>
    <xf numFmtId="0" fontId="26" fillId="20" borderId="72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3" fillId="0" borderId="70" applyNumberFormat="0" applyFill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43" fillId="0" borderId="78">
      <alignment horizontal="left"/>
    </xf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184" fillId="20" borderId="72" applyNumberFormat="0" applyAlignment="0" applyProtection="0"/>
    <xf numFmtId="0" fontId="32" fillId="7" borderId="72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43" fillId="0" borderId="68">
      <alignment horizontal="left"/>
    </xf>
    <xf numFmtId="0" fontId="26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38" fontId="58" fillId="0" borderId="69"/>
    <xf numFmtId="0" fontId="32" fillId="7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43" fillId="0" borderId="78">
      <alignment horizontal="left"/>
    </xf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106" fillId="20" borderId="72" applyNumberFormat="0" applyAlignment="0" applyProtection="0"/>
    <xf numFmtId="0" fontId="137" fillId="20" borderId="8" applyNumberFormat="0" applyAlignment="0" applyProtection="0"/>
    <xf numFmtId="2" fontId="191" fillId="80" borderId="79" applyProtection="0">
      <alignment horizontal="right"/>
    </xf>
    <xf numFmtId="0" fontId="129" fillId="7" borderId="72" applyNumberFormat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20" borderId="72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20" borderId="8" applyNumberFormat="0" applyAlignment="0" applyProtection="0"/>
    <xf numFmtId="2" fontId="192" fillId="81" borderId="79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5" fillId="20" borderId="74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0" borderId="79" applyProtection="0"/>
    <xf numFmtId="0" fontId="32" fillId="7" borderId="62" applyNumberForma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129" fillId="7" borderId="72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06" fillId="20" borderId="72" applyNumberFormat="0" applyAlignment="0" applyProtection="0"/>
    <xf numFmtId="0" fontId="106" fillId="20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5" fillId="20" borderId="8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38" fontId="58" fillId="0" borderId="22"/>
    <xf numFmtId="0" fontId="129" fillId="7" borderId="1" applyNumberFormat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129" fillId="7" borderId="1" applyNumberFormat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2" fillId="23" borderId="7" applyNumberFormat="0" applyFont="0" applyAlignment="0" applyProtection="0"/>
    <xf numFmtId="14" fontId="193" fillId="82" borderId="79" applyProtection="0">
      <alignment horizontal="right"/>
    </xf>
    <xf numFmtId="0" fontId="32" fillId="7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5" fillId="20" borderId="8" applyNumberFormat="0" applyAlignment="0" applyProtection="0"/>
    <xf numFmtId="14" fontId="193" fillId="82" borderId="79" applyProtection="0">
      <alignment horizontal="righ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48" fillId="23" borderId="7" applyNumberFormat="0" applyFon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32" fillId="7" borderId="72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7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106" fillId="20" borderId="72" applyNumberFormat="0" applyAlignment="0" applyProtection="0"/>
    <xf numFmtId="0" fontId="32" fillId="7" borderId="1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137" fillId="20" borderId="74" applyNumberFormat="0" applyAlignment="0" applyProtection="0"/>
    <xf numFmtId="0" fontId="32" fillId="7" borderId="1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0" fontId="37" fillId="0" borderId="12" applyNumberFormat="0" applyFill="0" applyAlignment="0" applyProtection="0"/>
    <xf numFmtId="0" fontId="32" fillId="7" borderId="62" applyNumberFormat="0" applyAlignment="0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75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2" fontId="192" fillId="78" borderId="79" applyProtection="0">
      <alignment horizontal="center"/>
    </xf>
    <xf numFmtId="0" fontId="35" fillId="10" borderId="8" applyNumberFormat="0" applyAlignment="0" applyProtection="0"/>
    <xf numFmtId="0" fontId="43" fillId="0" borderId="19">
      <alignment horizontal="left"/>
    </xf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48" fillId="23" borderId="7" applyNumberFormat="0" applyFont="0" applyAlignment="0" applyProtection="0"/>
    <xf numFmtId="0" fontId="177" fillId="0" borderId="12" applyNumberFormat="0" applyFill="0" applyAlignment="0" applyProtection="0"/>
    <xf numFmtId="2" fontId="192" fillId="78" borderId="79" applyProtection="0">
      <alignment horizontal="center"/>
    </xf>
    <xf numFmtId="0" fontId="35" fillId="10" borderId="8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20" borderId="1" applyNumberFormat="0" applyAlignment="0" applyProtection="0"/>
    <xf numFmtId="0" fontId="41" fillId="0" borderId="12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0" fillId="23" borderId="62" applyNumberFormat="0" applyFont="0" applyAlignment="0" applyProtection="0"/>
    <xf numFmtId="0" fontId="37" fillId="0" borderId="58" applyNumberFormat="0" applyFill="0" applyAlignment="0" applyProtection="0"/>
    <xf numFmtId="0" fontId="129" fillId="7" borderId="1" applyNumberFormat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2" fontId="191" fillId="80" borderId="79" applyProtection="0">
      <alignment horizontal="right"/>
    </xf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7" fillId="0" borderId="12" applyNumberFormat="0" applyFill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2" fillId="7" borderId="1" applyNumberFormat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5" fillId="21" borderId="8" applyNumberFormat="0" applyAlignment="0" applyProtection="0"/>
    <xf numFmtId="2" fontId="192" fillId="81" borderId="79" applyProtection="0">
      <alignment horizontal="right"/>
    </xf>
    <xf numFmtId="0" fontId="26" fillId="20" borderId="1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106" fillId="20" borderId="72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6" fillId="10" borderId="76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26" fillId="20" borderId="72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26" fillId="21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2" fontId="193" fillId="79" borderId="79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1" applyNumberFormat="0" applyAlignment="0" applyProtection="0"/>
    <xf numFmtId="2" fontId="192" fillId="81" borderId="79" applyProtection="0">
      <alignment horizontal="center"/>
    </xf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3" fillId="79" borderId="79" applyProtection="0"/>
    <xf numFmtId="0" fontId="35" fillId="10" borderId="8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48" fillId="23" borderId="7" applyNumberFormat="0" applyFont="0" applyAlignment="0" applyProtection="0"/>
    <xf numFmtId="0" fontId="177" fillId="0" borderId="12" applyNumberFormat="0" applyFill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81" fillId="20" borderId="8" applyNumberFormat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137" fillId="20" borderId="8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5" fillId="10" borderId="8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2" fillId="7" borderId="72" applyNumberFormat="0" applyAlignment="0" applyProtection="0"/>
    <xf numFmtId="0" fontId="26" fillId="20" borderId="1" applyNumberFormat="0" applyAlignment="0" applyProtection="0"/>
    <xf numFmtId="0" fontId="20" fillId="23" borderId="62" applyNumberFormat="0" applyFon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7" fillId="0" borderId="12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84" fillId="20" borderId="7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5" fillId="10" borderId="8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5" fillId="10" borderId="8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7" fillId="0" borderId="58" applyNumberFormat="0" applyFill="0" applyAlignment="0" applyProtection="0"/>
    <xf numFmtId="0" fontId="194" fillId="79" borderId="79" applyNumberFormat="0" applyProtection="0">
      <alignment horizontal="left"/>
    </xf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58" applyNumberFormat="0" applyFill="0" applyAlignment="0" applyProtection="0"/>
    <xf numFmtId="0" fontId="137" fillId="20" borderId="8" applyNumberFormat="0" applyAlignment="0" applyProtection="0"/>
    <xf numFmtId="0" fontId="177" fillId="0" borderId="75" applyNumberFormat="0" applyFill="0" applyAlignment="0" applyProtection="0"/>
    <xf numFmtId="0" fontId="43" fillId="0" borderId="7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5" fillId="20" borderId="8" applyNumberFormat="0" applyAlignment="0" applyProtection="0"/>
    <xf numFmtId="0" fontId="106" fillId="20" borderId="72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2" fillId="7" borderId="1" applyNumberFormat="0" applyAlignment="0" applyProtection="0"/>
    <xf numFmtId="0" fontId="181" fillId="20" borderId="74" applyNumberFormat="0" applyAlignment="0" applyProtection="0"/>
    <xf numFmtId="0" fontId="20" fillId="23" borderId="76" applyNumberFormat="0" applyFon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43" fillId="0" borderId="78">
      <alignment horizontal="left"/>
    </xf>
    <xf numFmtId="0" fontId="37" fillId="0" borderId="12" applyNumberFormat="0" applyFill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10" fontId="21" fillId="26" borderId="77" applyNumberFormat="0" applyBorder="0" applyAlignment="0" applyProtection="0"/>
    <xf numFmtId="0" fontId="48" fillId="23" borderId="7" applyNumberFormat="0" applyFont="0" applyAlignment="0" applyProtection="0"/>
    <xf numFmtId="0" fontId="184" fillId="20" borderId="1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137" fillId="20" borderId="74" applyNumberFormat="0" applyAlignment="0" applyProtection="0"/>
    <xf numFmtId="0" fontId="129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10" borderId="76" applyNumberFormat="0" applyAlignment="0" applyProtection="0"/>
    <xf numFmtId="0" fontId="32" fillId="7" borderId="76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41" fillId="0" borderId="12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6" fillId="10" borderId="76" applyNumberFormat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129" fillId="7" borderId="72" applyNumberFormat="0" applyAlignment="0" applyProtection="0"/>
    <xf numFmtId="0" fontId="137" fillId="20" borderId="74" applyNumberFormat="0" applyAlignment="0" applyProtection="0"/>
    <xf numFmtId="0" fontId="188" fillId="7" borderId="72" applyNumberFormat="0" applyAlignment="0" applyProtection="0"/>
    <xf numFmtId="0" fontId="43" fillId="0" borderId="78">
      <alignment horizontal="left"/>
    </xf>
    <xf numFmtId="0" fontId="181" fillId="20" borderId="8" applyNumberFormat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38" fontId="58" fillId="0" borderId="69"/>
    <xf numFmtId="0" fontId="35" fillId="20" borderId="8" applyNumberFormat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137" fillId="20" borderId="74" applyNumberFormat="0" applyAlignment="0" applyProtection="0"/>
    <xf numFmtId="0" fontId="35" fillId="21" borderId="74" applyNumberFormat="0" applyAlignment="0" applyProtection="0"/>
    <xf numFmtId="0" fontId="32" fillId="7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20" fillId="23" borderId="7" applyNumberFormat="0" applyFon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0" fillId="23" borderId="76" applyNumberFormat="0" applyFont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41" fillId="0" borderId="75" applyNumberFormat="0" applyFill="0" applyAlignment="0" applyProtection="0"/>
    <xf numFmtId="0" fontId="35" fillId="10" borderId="8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center"/>
    </xf>
    <xf numFmtId="0" fontId="137" fillId="20" borderId="8" applyNumberFormat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center"/>
    </xf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20" borderId="1" applyNumberFormat="0" applyAlignment="0" applyProtection="0"/>
    <xf numFmtId="0" fontId="37" fillId="0" borderId="58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2" fillId="23" borderId="7" applyNumberFormat="0" applyFon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5" fillId="20" borderId="8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2" fontId="191" fillId="80" borderId="79" applyProtection="0">
      <alignment horizontal="right"/>
    </xf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177" fillId="0" borderId="12" applyNumberFormat="0" applyFill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88" fillId="7" borderId="1" applyNumberFormat="0" applyAlignment="0" applyProtection="0"/>
    <xf numFmtId="2" fontId="193" fillId="79" borderId="79" applyProtection="0"/>
    <xf numFmtId="0" fontId="22" fillId="23" borderId="7" applyNumberFormat="0" applyFon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10" borderId="6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0" fillId="23" borderId="7" applyNumberFormat="0" applyFon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2" fillId="7" borderId="62" applyNumberFormat="0" applyAlignment="0" applyProtection="0"/>
    <xf numFmtId="0" fontId="32" fillId="7" borderId="72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14" fontId="193" fillId="82" borderId="79" applyProtection="0">
      <alignment horizontal="right"/>
    </xf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1" applyNumberFormat="0" applyAlignment="0" applyProtection="0"/>
    <xf numFmtId="0" fontId="26" fillId="10" borderId="6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38" fontId="58" fillId="0" borderId="69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106" fillId="20" borderId="1" applyNumberFormat="0" applyAlignment="0" applyProtection="0"/>
    <xf numFmtId="0" fontId="106" fillId="20" borderId="72" applyNumberFormat="0" applyAlignment="0" applyProtection="0"/>
    <xf numFmtId="0" fontId="20" fillId="23" borderId="7" applyNumberFormat="0" applyFont="0" applyAlignment="0" applyProtection="0"/>
    <xf numFmtId="0" fontId="129" fillId="7" borderId="72" applyNumberFormat="0" applyAlignment="0" applyProtection="0"/>
    <xf numFmtId="10" fontId="21" fillId="26" borderId="77" applyNumberFormat="0" applyBorder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26" fillId="21" borderId="1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37" fillId="0" borderId="12" applyNumberFormat="0" applyFill="0" applyAlignment="0" applyProtection="0"/>
    <xf numFmtId="2" fontId="191" fillId="80" borderId="79" applyProtection="0">
      <alignment horizontal="right"/>
    </xf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29" fillId="7" borderId="1" applyNumberFormat="0" applyAlignment="0" applyProtection="0"/>
    <xf numFmtId="2" fontId="192" fillId="78" borderId="79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48" fillId="23" borderId="7" applyNumberFormat="0" applyFont="0" applyAlignment="0" applyProtection="0"/>
    <xf numFmtId="2" fontId="192" fillId="78" borderId="79" applyProtection="0">
      <alignment horizontal="center"/>
    </xf>
    <xf numFmtId="0" fontId="35" fillId="21" borderId="8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5" fillId="21" borderId="8" applyNumberFormat="0" applyAlignment="0" applyProtection="0"/>
    <xf numFmtId="0" fontId="32" fillId="7" borderId="72" applyNumberFormat="0" applyAlignment="0" applyProtection="0"/>
    <xf numFmtId="0" fontId="106" fillId="20" borderId="1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194" fillId="79" borderId="79" applyNumberFormat="0" applyProtection="0">
      <alignment horizontal="left"/>
    </xf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2" fillId="7" borderId="1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32" fillId="7" borderId="1" applyNumberFormat="0" applyAlignment="0" applyProtection="0"/>
    <xf numFmtId="0" fontId="32" fillId="7" borderId="72" applyNumberFormat="0" applyAlignment="0" applyProtection="0"/>
    <xf numFmtId="2" fontId="191" fillId="80" borderId="79" applyProtection="0">
      <alignment horizontal="right"/>
    </xf>
    <xf numFmtId="14" fontId="193" fillId="82" borderId="79" applyProtection="0">
      <alignment horizontal="left"/>
    </xf>
    <xf numFmtId="0" fontId="26" fillId="20" borderId="72" applyNumberFormat="0" applyAlignment="0" applyProtection="0"/>
    <xf numFmtId="0" fontId="184" fillId="20" borderId="1" applyNumberFormat="0" applyAlignment="0" applyProtection="0"/>
    <xf numFmtId="0" fontId="32" fillId="7" borderId="72" applyNumberFormat="0" applyAlignment="0" applyProtection="0"/>
    <xf numFmtId="0" fontId="194" fillId="79" borderId="79" applyNumberFormat="0" applyProtection="0">
      <alignment horizontal="left"/>
    </xf>
    <xf numFmtId="0" fontId="37" fillId="0" borderId="75" applyNumberFormat="0" applyFill="0" applyAlignment="0" applyProtection="0"/>
    <xf numFmtId="0" fontId="26" fillId="20" borderId="72" applyNumberFormat="0" applyAlignment="0" applyProtection="0"/>
    <xf numFmtId="0" fontId="20" fillId="23" borderId="7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3" fillId="0" borderId="70" applyNumberFormat="0" applyFill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43" fillId="0" borderId="78">
      <alignment horizontal="left"/>
    </xf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84" fillId="20" borderId="72" applyNumberFormat="0" applyAlignment="0" applyProtection="0"/>
    <xf numFmtId="0" fontId="32" fillId="7" borderId="72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43" fillId="0" borderId="78">
      <alignment horizontal="left"/>
    </xf>
    <xf numFmtId="0" fontId="26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38" fontId="58" fillId="0" borderId="69"/>
    <xf numFmtId="0" fontId="32" fillId="7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43" fillId="0" borderId="78">
      <alignment horizontal="left"/>
    </xf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6" fillId="20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106" fillId="20" borderId="7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72" applyNumberFormat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106" fillId="20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20" borderId="72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41" fillId="0" borderId="75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0" borderId="1" applyNumberFormat="0" applyAlignment="0" applyProtection="0"/>
    <xf numFmtId="2" fontId="192" fillId="78" borderId="79" applyProtection="0"/>
    <xf numFmtId="0" fontId="106" fillId="20" borderId="1" applyNumberFormat="0" applyAlignment="0" applyProtection="0"/>
    <xf numFmtId="0" fontId="35" fillId="20" borderId="74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37" fillId="0" borderId="12" applyNumberFormat="0" applyFill="0" applyAlignment="0" applyProtection="0"/>
    <xf numFmtId="2" fontId="193" fillId="79" borderId="79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129" fillId="7" borderId="72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06" fillId="20" borderId="72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2" fontId="192" fillId="78" borderId="79" applyProtection="0">
      <alignment horizontal="center"/>
    </xf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137" fillId="20" borderId="8" applyNumberFormat="0" applyAlignment="0" applyProtection="0"/>
    <xf numFmtId="0" fontId="177" fillId="0" borderId="12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22" fillId="23" borderId="7" applyNumberFormat="0" applyFont="0" applyAlignment="0" applyProtection="0"/>
    <xf numFmtId="0" fontId="32" fillId="7" borderId="62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2" fillId="23" borderId="7" applyNumberFormat="0" applyFont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06" fillId="20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29" fillId="7" borderId="1" applyNumberFormat="0" applyAlignment="0" applyProtection="0"/>
    <xf numFmtId="0" fontId="32" fillId="7" borderId="72" applyNumberFormat="0" applyAlignment="0" applyProtection="0"/>
    <xf numFmtId="0" fontId="188" fillId="7" borderId="1" applyNumberFormat="0" applyAlignment="0" applyProtection="0"/>
    <xf numFmtId="0" fontId="129" fillId="7" borderId="1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32" fillId="7" borderId="72" applyNumberFormat="0" applyAlignment="0" applyProtection="0"/>
    <xf numFmtId="0" fontId="106" fillId="20" borderId="1" applyNumberFormat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62" applyNumberFormat="0" applyAlignment="0" applyProtection="0"/>
    <xf numFmtId="0" fontId="43" fillId="0" borderId="7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06" fillId="20" borderId="72" applyNumberFormat="0" applyAlignment="0" applyProtection="0"/>
    <xf numFmtId="0" fontId="129" fillId="7" borderId="1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41" fillId="0" borderId="12" applyNumberFormat="0" applyFill="0" applyAlignment="0" applyProtection="0"/>
    <xf numFmtId="0" fontId="137" fillId="20" borderId="74" applyNumberFormat="0" applyAlignment="0" applyProtection="0"/>
    <xf numFmtId="0" fontId="35" fillId="20" borderId="8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32" fillId="7" borderId="1" applyNumberForma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6" fillId="20" borderId="1" applyNumberFormat="0" applyAlignment="0" applyProtection="0"/>
    <xf numFmtId="0" fontId="37" fillId="0" borderId="58" applyNumberFormat="0" applyFill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35" fillId="20" borderId="8" applyNumberFormat="0" applyAlignment="0" applyProtection="0"/>
    <xf numFmtId="0" fontId="26" fillId="10" borderId="62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2" fontId="192" fillId="78" borderId="79" applyProtection="0"/>
    <xf numFmtId="0" fontId="32" fillId="7" borderId="1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91" fillId="79" borderId="79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137" fillId="20" borderId="8" applyNumberFormat="0" applyAlignment="0" applyProtection="0"/>
    <xf numFmtId="14" fontId="193" fillId="82" borderId="79" applyProtection="0">
      <alignment horizontal="left"/>
    </xf>
    <xf numFmtId="0" fontId="20" fillId="23" borderId="62" applyNumberFormat="0" applyFon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32" fillId="7" borderId="72" applyNumberFormat="0" applyAlignment="0" applyProtection="0"/>
    <xf numFmtId="0" fontId="22" fillId="23" borderId="7" applyNumberFormat="0" applyFon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06" fillId="20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181" fillId="20" borderId="8" applyNumberFormat="0" applyAlignment="0" applyProtection="0"/>
    <xf numFmtId="0" fontId="26" fillId="20" borderId="1" applyNumberFormat="0" applyAlignment="0" applyProtection="0"/>
    <xf numFmtId="0" fontId="43" fillId="0" borderId="68">
      <alignment horizontal="left"/>
    </xf>
    <xf numFmtId="0" fontId="32" fillId="7" borderId="72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43" fillId="0" borderId="6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106" fillId="20" borderId="72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6" fillId="10" borderId="76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26" fillId="20" borderId="72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137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41" fillId="0" borderId="75" applyNumberFormat="0" applyFill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2" fillId="23" borderId="7" applyNumberFormat="0" applyFont="0" applyAlignment="0" applyProtection="0"/>
    <xf numFmtId="0" fontId="35" fillId="20" borderId="8" applyNumberFormat="0" applyAlignment="0" applyProtection="0"/>
    <xf numFmtId="0" fontId="26" fillId="21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2" fontId="192" fillId="78" borderId="79" applyProtection="0">
      <alignment horizontal="center"/>
    </xf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26" fillId="20" borderId="1" applyNumberFormat="0" applyAlignment="0" applyProtection="0"/>
    <xf numFmtId="2" fontId="192" fillId="81" borderId="79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1" applyNumberFormat="0" applyAlignment="0" applyProtection="0"/>
    <xf numFmtId="0" fontId="191" fillId="79" borderId="79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2" fillId="7" borderId="72" applyNumberFormat="0" applyAlignment="0" applyProtection="0"/>
    <xf numFmtId="0" fontId="32" fillId="7" borderId="6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2" fontId="191" fillId="80" borderId="79" applyProtection="0">
      <alignment horizontal="right"/>
    </xf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32" fillId="7" borderId="1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7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1" borderId="8" applyNumberFormat="0" applyAlignment="0" applyProtection="0"/>
    <xf numFmtId="38" fontId="58" fillId="0" borderId="22"/>
    <xf numFmtId="0" fontId="32" fillId="7" borderId="72" applyNumberFormat="0" applyAlignment="0" applyProtection="0"/>
    <xf numFmtId="0" fontId="106" fillId="20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88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184" fillId="20" borderId="72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177" fillId="0" borderId="75" applyNumberFormat="0" applyFill="0" applyAlignment="0" applyProtection="0"/>
    <xf numFmtId="0" fontId="43" fillId="0" borderId="78">
      <alignment horizontal="left"/>
    </xf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106" fillId="20" borderId="72" applyNumberFormat="0" applyAlignment="0" applyProtection="0"/>
    <xf numFmtId="0" fontId="41" fillId="0" borderId="12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181" fillId="20" borderId="74" applyNumberFormat="0" applyAlignment="0" applyProtection="0"/>
    <xf numFmtId="0" fontId="20" fillId="23" borderId="76" applyNumberFormat="0" applyFon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43" fillId="0" borderId="78">
      <alignment horizontal="left"/>
    </xf>
    <xf numFmtId="0" fontId="32" fillId="7" borderId="72" applyNumberFormat="0" applyAlignment="0" applyProtection="0"/>
    <xf numFmtId="0" fontId="32" fillId="7" borderId="76" applyNumberFormat="0" applyAlignment="0" applyProtection="0"/>
    <xf numFmtId="10" fontId="21" fillId="26" borderId="77" applyNumberFormat="0" applyBorder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137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32" fillId="7" borderId="76" applyNumberFormat="0" applyAlignment="0" applyProtection="0"/>
    <xf numFmtId="0" fontId="32" fillId="7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38" fontId="58" fillId="0" borderId="69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41" fillId="0" borderId="75" applyNumberFormat="0" applyFill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2" fontId="193" fillId="79" borderId="79" applyProtection="0"/>
    <xf numFmtId="0" fontId="23" fillId="0" borderId="58" applyNumberFormat="0" applyFill="0" applyAlignment="0" applyProtection="0"/>
    <xf numFmtId="0" fontId="137" fillId="20" borderId="74" applyNumberFormat="0" applyAlignment="0" applyProtection="0"/>
    <xf numFmtId="0" fontId="129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2" fillId="23" borderId="73" applyNumberFormat="0" applyFon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6" fillId="10" borderId="76" applyNumberFormat="0" applyAlignment="0" applyProtection="0"/>
    <xf numFmtId="0" fontId="32" fillId="7" borderId="76" applyNumberFormat="0" applyAlignment="0" applyProtection="0"/>
    <xf numFmtId="0" fontId="35" fillId="10" borderId="74" applyNumberFormat="0" applyAlignment="0" applyProtection="0"/>
    <xf numFmtId="0" fontId="35" fillId="21" borderId="74" applyNumberFormat="0" applyAlignment="0" applyProtection="0"/>
    <xf numFmtId="0" fontId="35" fillId="21" borderId="74" applyNumberFormat="0" applyAlignment="0" applyProtection="0"/>
    <xf numFmtId="0" fontId="20" fillId="23" borderId="73" applyNumberFormat="0" applyFon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2" fillId="23" borderId="73" applyNumberFormat="0" applyFont="0" applyAlignment="0" applyProtection="0"/>
    <xf numFmtId="0" fontId="20" fillId="23" borderId="73" applyNumberFormat="0" applyFont="0" applyAlignment="0" applyProtection="0"/>
    <xf numFmtId="0" fontId="26" fillId="20" borderId="1" applyNumberFormat="0" applyAlignment="0" applyProtection="0"/>
    <xf numFmtId="0" fontId="26" fillId="10" borderId="76" applyNumberFormat="0" applyAlignment="0" applyProtection="0"/>
    <xf numFmtId="0" fontId="26" fillId="10" borderId="76" applyNumberFormat="0" applyAlignment="0" applyProtection="0"/>
    <xf numFmtId="0" fontId="23" fillId="0" borderId="70" applyNumberFormat="0" applyFill="0" applyAlignment="0" applyProtection="0"/>
    <xf numFmtId="0" fontId="41" fillId="0" borderId="75" applyNumberFormat="0" applyFill="0" applyAlignment="0" applyProtection="0"/>
    <xf numFmtId="0" fontId="37" fillId="0" borderId="70" applyNumberFormat="0" applyFill="0" applyAlignment="0" applyProtection="0"/>
    <xf numFmtId="0" fontId="41" fillId="0" borderId="75" applyNumberFormat="0" applyFill="0" applyAlignment="0" applyProtection="0"/>
    <xf numFmtId="0" fontId="23" fillId="0" borderId="70" applyNumberFormat="0" applyFill="0" applyAlignment="0" applyProtection="0"/>
    <xf numFmtId="0" fontId="37" fillId="0" borderId="70" applyNumberFormat="0" applyFill="0" applyAlignment="0" applyProtection="0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38" fontId="58" fillId="0" borderId="69"/>
    <xf numFmtId="0" fontId="26" fillId="10" borderId="76" applyNumberFormat="0" applyAlignment="0" applyProtection="0"/>
    <xf numFmtId="0" fontId="188" fillId="7" borderId="72" applyNumberFormat="0" applyAlignment="0" applyProtection="0"/>
    <xf numFmtId="0" fontId="32" fillId="7" borderId="76" applyNumberFormat="0" applyAlignment="0" applyProtection="0"/>
    <xf numFmtId="0" fontId="129" fillId="7" borderId="72" applyNumberFormat="0" applyAlignment="0" applyProtection="0"/>
    <xf numFmtId="0" fontId="129" fillId="7" borderId="72" applyNumberFormat="0" applyAlignment="0" applyProtection="0"/>
    <xf numFmtId="0" fontId="137" fillId="20" borderId="74" applyNumberFormat="0" applyAlignment="0" applyProtection="0"/>
    <xf numFmtId="0" fontId="188" fillId="7" borderId="72" applyNumberFormat="0" applyAlignment="0" applyProtection="0"/>
    <xf numFmtId="0" fontId="43" fillId="0" borderId="78">
      <alignment horizontal="left"/>
    </xf>
    <xf numFmtId="38" fontId="58" fillId="0" borderId="69"/>
    <xf numFmtId="0" fontId="37" fillId="0" borderId="70" applyNumberFormat="0" applyFill="0" applyAlignment="0" applyProtection="0"/>
    <xf numFmtId="0" fontId="23" fillId="0" borderId="70" applyNumberFormat="0" applyFill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21" borderId="72" applyNumberFormat="0" applyAlignment="0" applyProtection="0"/>
    <xf numFmtId="0" fontId="106" fillId="20" borderId="72" applyNumberFormat="0" applyAlignment="0" applyProtection="0"/>
    <xf numFmtId="0" fontId="22" fillId="23" borderId="73" applyNumberFormat="0" applyFont="0" applyAlignment="0" applyProtection="0"/>
    <xf numFmtId="0" fontId="137" fillId="20" borderId="74" applyNumberFormat="0" applyAlignment="0" applyProtection="0"/>
    <xf numFmtId="0" fontId="35" fillId="21" borderId="74" applyNumberFormat="0" applyAlignment="0" applyProtection="0"/>
    <xf numFmtId="0" fontId="32" fillId="7" borderId="72" applyNumberFormat="0" applyAlignment="0" applyProtection="0"/>
    <xf numFmtId="0" fontId="35" fillId="10" borderId="74" applyNumberFormat="0" applyAlignment="0" applyProtection="0"/>
    <xf numFmtId="0" fontId="137" fillId="20" borderId="74" applyNumberFormat="0" applyAlignment="0" applyProtection="0"/>
    <xf numFmtId="0" fontId="35" fillId="10" borderId="74" applyNumberFormat="0" applyAlignment="0" applyProtection="0"/>
    <xf numFmtId="0" fontId="35" fillId="10" borderId="74" applyNumberFormat="0" applyAlignment="0" applyProtection="0"/>
    <xf numFmtId="0" fontId="22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32" fillId="7" borderId="72" applyNumberFormat="0" applyAlignment="0" applyProtection="0"/>
    <xf numFmtId="0" fontId="32" fillId="7" borderId="76" applyNumberFormat="0" applyAlignment="0" applyProtection="0"/>
    <xf numFmtId="0" fontId="32" fillId="7" borderId="72" applyNumberFormat="0" applyAlignment="0" applyProtection="0"/>
    <xf numFmtId="0" fontId="20" fillId="23" borderId="73" applyNumberFormat="0" applyFont="0" applyAlignment="0" applyProtection="0"/>
    <xf numFmtId="0" fontId="191" fillId="79" borderId="71" applyNumberFormat="0" applyAlignment="0" applyProtection="0"/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1" fillId="80" borderId="71" applyProtection="0">
      <alignment horizontal="right"/>
    </xf>
    <xf numFmtId="2" fontId="192" fillId="81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80" borderId="71" applyProtection="0"/>
    <xf numFmtId="2" fontId="192" fillId="78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2" fontId="192" fillId="78" borderId="71" applyProtection="0">
      <alignment horizontal="center"/>
    </xf>
    <xf numFmtId="0" fontId="191" fillId="79" borderId="71" applyNumberFormat="0" applyAlignment="0" applyProtection="0"/>
    <xf numFmtId="2" fontId="191" fillId="80" borderId="71" applyProtection="0">
      <alignment horizontal="right"/>
    </xf>
    <xf numFmtId="2" fontId="192" fillId="81" borderId="71" applyProtection="0">
      <alignment horizontal="right"/>
    </xf>
    <xf numFmtId="14" fontId="193" fillId="82" borderId="71" applyProtection="0">
      <alignment horizontal="right"/>
    </xf>
    <xf numFmtId="14" fontId="193" fillId="82" borderId="71" applyProtection="0">
      <alignment horizontal="left"/>
    </xf>
    <xf numFmtId="0" fontId="194" fillId="79" borderId="71" applyNumberFormat="0" applyProtection="0">
      <alignment horizontal="left"/>
    </xf>
    <xf numFmtId="2" fontId="193" fillId="79" borderId="71" applyProtection="0"/>
    <xf numFmtId="2" fontId="193" fillId="79" borderId="71" applyProtection="0"/>
    <xf numFmtId="2" fontId="192" fillId="80" borderId="71" applyProtection="0"/>
    <xf numFmtId="2" fontId="192" fillId="78" borderId="71" applyProtection="0"/>
    <xf numFmtId="2" fontId="192" fillId="81" borderId="71" applyProtection="0"/>
    <xf numFmtId="2" fontId="192" fillId="81" borderId="71" applyProtection="0">
      <alignment horizontal="center"/>
    </xf>
    <xf numFmtId="2" fontId="192" fillId="78" borderId="71" applyProtection="0">
      <alignment horizontal="center"/>
    </xf>
    <xf numFmtId="0" fontId="106" fillId="20" borderId="72" applyNumberFormat="0" applyAlignment="0" applyProtection="0"/>
    <xf numFmtId="0" fontId="26" fillId="10" borderId="76" applyNumberFormat="0" applyAlignment="0" applyProtection="0"/>
    <xf numFmtId="0" fontId="26" fillId="21" borderId="72" applyNumberFormat="0" applyAlignment="0" applyProtection="0"/>
    <xf numFmtId="0" fontId="26" fillId="10" borderId="76" applyNumberFormat="0" applyAlignment="0" applyProtection="0"/>
    <xf numFmtId="0" fontId="20" fillId="23" borderId="76" applyNumberFormat="0" applyFont="0" applyAlignment="0" applyProtection="0"/>
    <xf numFmtId="0" fontId="41" fillId="0" borderId="75" applyNumberFormat="0" applyFill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23" fillId="0" borderId="58" applyNumberFormat="0" applyFill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center"/>
    </xf>
    <xf numFmtId="0" fontId="32" fillId="7" borderId="1" applyNumberForma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35" fillId="20" borderId="74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106" fillId="20" borderId="1" applyNumberFormat="0" applyAlignment="0" applyProtection="0"/>
    <xf numFmtId="0" fontId="35" fillId="21" borderId="8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26" fillId="20" borderId="72" applyNumberForma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81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191" fillId="79" borderId="79" applyNumberFormat="0" applyAlignment="0" applyProtection="0"/>
    <xf numFmtId="0" fontId="188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29" fillId="7" borderId="72" applyNumberForma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4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48" fillId="23" borderId="7" applyNumberFormat="0" applyFont="0" applyAlignment="0" applyProtection="0"/>
    <xf numFmtId="0" fontId="35" fillId="20" borderId="74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7" fillId="0" borderId="75" applyNumberFormat="0" applyFill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5" fillId="20" borderId="8" applyNumberFormat="0" applyAlignment="0" applyProtection="0"/>
    <xf numFmtId="0" fontId="194" fillId="79" borderId="79" applyNumberFormat="0" applyProtection="0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72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6" fillId="20" borderId="72" applyNumberFormat="0" applyAlignment="0" applyProtection="0"/>
    <xf numFmtId="0" fontId="32" fillId="7" borderId="72" applyNumberFormat="0" applyAlignment="0" applyProtection="0"/>
    <xf numFmtId="0" fontId="48" fillId="23" borderId="73" applyNumberFormat="0" applyFont="0" applyAlignment="0" applyProtection="0"/>
    <xf numFmtId="0" fontId="35" fillId="20" borderId="74" applyNumberFormat="0" applyAlignment="0" applyProtection="0"/>
    <xf numFmtId="0" fontId="37" fillId="0" borderId="75" applyNumberFormat="0" applyFill="0" applyAlignment="0" applyProtection="0"/>
    <xf numFmtId="0" fontId="20" fillId="23" borderId="7" applyNumberFormat="0" applyFont="0" applyAlignment="0" applyProtection="0"/>
    <xf numFmtId="0" fontId="106" fillId="20" borderId="72" applyNumberFormat="0" applyAlignment="0" applyProtection="0"/>
    <xf numFmtId="0" fontId="26" fillId="20" borderId="72" applyNumberFormat="0" applyAlignment="0" applyProtection="0"/>
    <xf numFmtId="0" fontId="26" fillId="20" borderId="72" applyNumberFormat="0" applyAlignment="0" applyProtection="0"/>
    <xf numFmtId="0" fontId="184" fillId="20" borderId="72" applyNumberFormat="0" applyAlignment="0" applyProtection="0"/>
    <xf numFmtId="0" fontId="129" fillId="7" borderId="72" applyNumberFormat="0" applyAlignment="0" applyProtection="0"/>
    <xf numFmtId="0" fontId="32" fillId="7" borderId="72" applyNumberFormat="0" applyAlignment="0" applyProtection="0"/>
    <xf numFmtId="0" fontId="32" fillId="7" borderId="72" applyNumberFormat="0" applyAlignment="0" applyProtection="0"/>
    <xf numFmtId="0" fontId="188" fillId="7" borderId="72" applyNumberFormat="0" applyAlignment="0" applyProtection="0"/>
    <xf numFmtId="0" fontId="26" fillId="10" borderId="62" applyNumberForma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35" fillId="20" borderId="74" applyNumberFormat="0" applyAlignment="0" applyProtection="0"/>
    <xf numFmtId="0" fontId="35" fillId="20" borderId="74" applyNumberFormat="0" applyAlignment="0" applyProtection="0"/>
    <xf numFmtId="0" fontId="181" fillId="20" borderId="74" applyNumberFormat="0" applyAlignment="0" applyProtection="0"/>
    <xf numFmtId="0" fontId="41" fillId="0" borderId="75" applyNumberFormat="0" applyFill="0" applyAlignment="0" applyProtection="0"/>
    <xf numFmtId="0" fontId="37" fillId="0" borderId="75" applyNumberFormat="0" applyFill="0" applyAlignment="0" applyProtection="0"/>
    <xf numFmtId="0" fontId="37" fillId="0" borderId="75" applyNumberFormat="0" applyFill="0" applyAlignment="0" applyProtection="0"/>
    <xf numFmtId="0" fontId="177" fillId="0" borderId="75" applyNumberFormat="0" applyFill="0" applyAlignment="0" applyProtection="0"/>
    <xf numFmtId="0" fontId="32" fillId="7" borderId="1" applyNumberFormat="0" applyAlignment="0" applyProtection="0"/>
    <xf numFmtId="0" fontId="32" fillId="7" borderId="72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32" fillId="7" borderId="72" applyNumberFormat="0" applyAlignment="0" applyProtection="0"/>
    <xf numFmtId="0" fontId="184" fillId="20" borderId="1" applyNumberFormat="0" applyAlignment="0" applyProtection="0"/>
    <xf numFmtId="0" fontId="188" fillId="7" borderId="1" applyNumberFormat="0" applyAlignment="0" applyProtection="0"/>
    <xf numFmtId="0" fontId="35" fillId="20" borderId="8" applyNumberFormat="0" applyAlignment="0" applyProtection="0"/>
    <xf numFmtId="0" fontId="106" fillId="20" borderId="72" applyNumberFormat="0" applyAlignment="0" applyProtection="0"/>
    <xf numFmtId="0" fontId="129" fillId="7" borderId="72" applyNumberFormat="0" applyAlignment="0" applyProtection="0"/>
    <xf numFmtId="0" fontId="20" fillId="23" borderId="73" applyNumberFormat="0" applyFont="0" applyAlignment="0" applyProtection="0"/>
    <xf numFmtId="0" fontId="20" fillId="23" borderId="76" applyNumberFormat="0" applyFont="0" applyAlignment="0" applyProtection="0"/>
    <xf numFmtId="0" fontId="20" fillId="23" borderId="76" applyNumberFormat="0" applyFont="0" applyAlignment="0" applyProtection="0"/>
    <xf numFmtId="0" fontId="20" fillId="23" borderId="73" applyNumberFormat="0" applyFont="0" applyAlignment="0" applyProtection="0"/>
    <xf numFmtId="0" fontId="20" fillId="23" borderId="73" applyNumberFormat="0" applyFont="0" applyAlignment="0" applyProtection="0"/>
    <xf numFmtId="0" fontId="137" fillId="20" borderId="74" applyNumberFormat="0" applyAlignment="0" applyProtection="0"/>
    <xf numFmtId="0" fontId="41" fillId="0" borderId="75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7" fillId="0" borderId="12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right"/>
    </xf>
    <xf numFmtId="0" fontId="129" fillId="7" borderId="1" applyNumberFormat="0" applyAlignment="0" applyProtection="0"/>
    <xf numFmtId="0" fontId="48" fillId="23" borderId="7" applyNumberFormat="0" applyFont="0" applyAlignment="0" applyProtection="0"/>
    <xf numFmtId="0" fontId="35" fillId="10" borderId="8" applyNumberFormat="0" applyAlignment="0" applyProtection="0"/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14" fontId="193" fillId="82" borderId="79" applyProtection="0">
      <alignment horizontal="left"/>
    </xf>
    <xf numFmtId="0" fontId="35" fillId="20" borderId="8" applyNumberFormat="0" applyAlignment="0" applyProtection="0"/>
    <xf numFmtId="38" fontId="58" fillId="0" borderId="22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14" fontId="193" fillId="82" borderId="79" applyProtection="0">
      <alignment horizontal="left"/>
    </xf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0" fillId="23" borderId="62" applyNumberFormat="0" applyFont="0" applyAlignment="0" applyProtection="0"/>
    <xf numFmtId="0" fontId="35" fillId="1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14" fontId="193" fillId="82" borderId="79" applyProtection="0">
      <alignment horizontal="right"/>
    </xf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2" fontId="192" fillId="80" borderId="79" applyProtection="0"/>
    <xf numFmtId="0" fontId="184" fillId="20" borderId="1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194" fillId="79" borderId="79" applyNumberFormat="0" applyProtection="0">
      <alignment horizontal="left"/>
    </xf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14" fontId="193" fillId="82" borderId="79" applyProtection="0">
      <alignment horizontal="right"/>
    </xf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78" borderId="79" applyProtection="0">
      <alignment horizontal="center"/>
    </xf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5" fillId="10" borderId="8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2" fontId="191" fillId="80" borderId="79" applyProtection="0">
      <alignment horizontal="right"/>
    </xf>
    <xf numFmtId="14" fontId="193" fillId="82" borderId="79" applyProtection="0">
      <alignment horizontal="right"/>
    </xf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88" fillId="7" borderId="1" applyNumberFormat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8" fillId="23" borderId="7" applyNumberFormat="0" applyFont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center"/>
    </xf>
    <xf numFmtId="0" fontId="137" fillId="20" borderId="8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35" fillId="20" borderId="8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14" fontId="193" fillId="82" borderId="79" applyProtection="0">
      <alignment horizontal="right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94" fillId="79" borderId="79" applyNumberFormat="0" applyProtection="0">
      <alignment horizontal="left"/>
    </xf>
    <xf numFmtId="0" fontId="37" fillId="0" borderId="58" applyNumberFormat="0" applyFill="0" applyAlignment="0" applyProtection="0"/>
    <xf numFmtId="0" fontId="20" fillId="23" borderId="62" applyNumberFormat="0" applyFont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14" fontId="193" fillId="82" borderId="79" applyProtection="0">
      <alignment horizontal="right"/>
    </xf>
    <xf numFmtId="0" fontId="137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2" fontId="192" fillId="81" borderId="79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7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26" fillId="21" borderId="1" applyNumberFormat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38" fontId="58" fillId="0" borderId="22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129" fillId="7" borderId="1" applyNumberFormat="0" applyAlignment="0" applyProtection="0"/>
    <xf numFmtId="10" fontId="21" fillId="26" borderId="80" applyNumberFormat="0" applyBorder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2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2" fontId="192" fillId="81" borderId="79" applyProtection="0">
      <alignment horizontal="right"/>
    </xf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center"/>
    </xf>
    <xf numFmtId="0" fontId="32" fillId="7" borderId="62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38" fontId="58" fillId="0" borderId="22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2" fontId="192" fillId="78" borderId="79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22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94" fillId="79" borderId="79" applyNumberFormat="0" applyProtection="0">
      <alignment horizontal="left"/>
    </xf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14" fontId="193" fillId="82" borderId="79" applyProtection="0">
      <alignment horizontal="right"/>
    </xf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2" fontId="192" fillId="80" borderId="79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35" fillId="20" borderId="8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2" fontId="192" fillId="81" borderId="79" applyProtection="0">
      <alignment horizontal="center"/>
    </xf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2" fontId="193" fillId="79" borderId="79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14" fontId="193" fillId="82" borderId="79" applyProtection="0">
      <alignment horizontal="left"/>
    </xf>
    <xf numFmtId="38" fontId="58" fillId="0" borderId="22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1" fillId="80" borderId="79" applyProtection="0">
      <alignment horizontal="right"/>
    </xf>
    <xf numFmtId="0" fontId="26" fillId="21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2" fontId="192" fillId="78" borderId="79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19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8" fillId="23" borderId="7" applyNumberFormat="0" applyFont="0" applyAlignment="0" applyProtection="0"/>
    <xf numFmtId="2" fontId="192" fillId="81" borderId="79" applyProtection="0">
      <alignment horizontal="right"/>
    </xf>
    <xf numFmtId="0" fontId="26" fillId="10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78" borderId="79" applyProtection="0">
      <alignment horizontal="center"/>
    </xf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137" fillId="20" borderId="8" applyNumberFormat="0" applyAlignment="0" applyProtection="0"/>
    <xf numFmtId="0" fontId="32" fillId="7" borderId="62" applyNumberFormat="0" applyAlignment="0" applyProtection="0"/>
    <xf numFmtId="0" fontId="2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center"/>
    </xf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78" borderId="79" applyProtection="0">
      <alignment horizontal="center"/>
    </xf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22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81" fillId="20" borderId="8" applyNumberFormat="0" applyAlignment="0" applyProtection="0"/>
    <xf numFmtId="0" fontId="194" fillId="79" borderId="79" applyNumberFormat="0" applyProtection="0">
      <alignment horizontal="left"/>
    </xf>
    <xf numFmtId="0" fontId="37" fillId="0" borderId="58" applyNumberFormat="0" applyFill="0" applyAlignment="0" applyProtection="0"/>
    <xf numFmtId="0" fontId="20" fillId="23" borderId="62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35" fillId="1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32" fillId="7" borderId="62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2" fontId="192" fillId="78" borderId="79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188" fillId="7" borderId="1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2" fontId="192" fillId="81" borderId="79" applyProtection="0">
      <alignment horizontal="right"/>
    </xf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129" fillId="7" borderId="1" applyNumberFormat="0" applyAlignment="0" applyProtection="0"/>
    <xf numFmtId="0" fontId="191" fillId="79" borderId="79" applyNumberFormat="0" applyAlignment="0" applyProtection="0"/>
    <xf numFmtId="0" fontId="41" fillId="0" borderId="12" applyNumberFormat="0" applyFill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184" fillId="20" borderId="1" applyNumberFormat="0" applyAlignment="0" applyProtection="0"/>
    <xf numFmtId="0" fontId="191" fillId="79" borderId="79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38" fontId="58" fillId="0" borderId="22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181" fillId="20" borderId="8" applyNumberFormat="0" applyAlignment="0" applyProtection="0"/>
    <xf numFmtId="0" fontId="137" fillId="20" borderId="8" applyNumberFormat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22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38" fontId="58" fillId="0" borderId="22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10" fontId="21" fillId="26" borderId="80" applyNumberFormat="0" applyBorder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22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22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22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22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48" fillId="0" borderId="0"/>
    <xf numFmtId="0" fontId="9" fillId="0" borderId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20" fillId="0" borderId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43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0" fontId="163" fillId="0" borderId="0"/>
    <xf numFmtId="0" fontId="9" fillId="0" borderId="0"/>
    <xf numFmtId="43" fontId="9" fillId="0" borderId="0" applyFont="0" applyFill="0" applyBorder="0" applyAlignment="0" applyProtection="0"/>
    <xf numFmtId="44" fontId="4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35" fillId="20" borderId="8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48" fillId="23" borderId="7" applyNumberFormat="0" applyFont="0" applyAlignment="0" applyProtection="0"/>
    <xf numFmtId="10" fontId="21" fillId="26" borderId="80" applyNumberFormat="0" applyBorder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9" fillId="0" borderId="0"/>
    <xf numFmtId="0" fontId="9" fillId="0" borderId="0"/>
    <xf numFmtId="0" fontId="48" fillId="23" borderId="7" applyNumberFormat="0" applyFont="0" applyAlignment="0" applyProtection="0"/>
    <xf numFmtId="0" fontId="9" fillId="0" borderId="0"/>
    <xf numFmtId="0" fontId="9" fillId="0" borderId="0"/>
    <xf numFmtId="0" fontId="37" fillId="0" borderId="12" applyNumberFormat="0" applyFill="0" applyAlignment="0" applyProtection="0"/>
    <xf numFmtId="0" fontId="9" fillId="0" borderId="0"/>
    <xf numFmtId="0" fontId="9" fillId="0" borderId="0"/>
    <xf numFmtId="0" fontId="26" fillId="20" borderId="1" applyNumberFormat="0" applyAlignment="0" applyProtection="0"/>
    <xf numFmtId="0" fontId="9" fillId="0" borderId="0"/>
    <xf numFmtId="0" fontId="9" fillId="0" borderId="0"/>
    <xf numFmtId="0" fontId="184" fillId="20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38" fontId="58" fillId="0" borderId="69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43" fontId="9" fillId="0" borderId="0" applyFont="0" applyFill="0" applyBorder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0" fontId="21" fillId="26" borderId="80" applyNumberFormat="0" applyBorder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39" borderId="0" applyNumberFormat="0" applyBorder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9" fillId="40" borderId="0" applyNumberFormat="0" applyBorder="0" applyAlignment="0" applyProtection="0"/>
    <xf numFmtId="0" fontId="32" fillId="7" borderId="1" applyNumberFormat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26" fillId="20" borderId="1" applyNumberFormat="0" applyAlignment="0" applyProtection="0"/>
    <xf numFmtId="0" fontId="9" fillId="43" borderId="0" applyNumberFormat="0" applyBorder="0" applyAlignment="0" applyProtection="0"/>
    <xf numFmtId="0" fontId="32" fillId="7" borderId="1" applyNumberFormat="0" applyAlignment="0" applyProtection="0"/>
    <xf numFmtId="0" fontId="9" fillId="44" borderId="0" applyNumberFormat="0" applyBorder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9" fillId="45" borderId="0" applyNumberFormat="0" applyBorder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43" fontId="9" fillId="0" borderId="0" applyFont="0" applyFill="0" applyBorder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5" fillId="20" borderId="8" applyNumberFormat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5" borderId="0" applyNumberFormat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9" fillId="0" borderId="0"/>
    <xf numFmtId="0" fontId="9" fillId="0" borderId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9" fillId="0" borderId="0"/>
    <xf numFmtId="0" fontId="26" fillId="21" borderId="1" applyNumberFormat="0" applyAlignment="0" applyProtection="0"/>
    <xf numFmtId="0" fontId="106" fillId="20" borderId="1" applyNumberFormat="0" applyAlignment="0" applyProtection="0"/>
    <xf numFmtId="0" fontId="9" fillId="0" borderId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9" fillId="0" borderId="0"/>
    <xf numFmtId="0" fontId="26" fillId="10" borderId="6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62" applyNumberFormat="0" applyAlignment="0" applyProtection="0"/>
    <xf numFmtId="0" fontId="9" fillId="0" borderId="0"/>
    <xf numFmtId="0" fontId="9" fillId="0" borderId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9" fillId="0" borderId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38" fontId="58" fillId="0" borderId="69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43" fontId="9" fillId="0" borderId="0" applyFont="0" applyFill="0" applyBorder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29" fillId="7" borderId="1" applyNumberFormat="0" applyAlignment="0" applyProtection="0"/>
    <xf numFmtId="10" fontId="21" fillId="26" borderId="80" applyNumberFormat="0" applyBorder="0" applyAlignment="0" applyProtection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39" borderId="0" applyNumberFormat="0" applyBorder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9" fillId="40" borderId="0" applyNumberFormat="0" applyBorder="0" applyAlignment="0" applyProtection="0"/>
    <xf numFmtId="0" fontId="32" fillId="7" borderId="1" applyNumberFormat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26" fillId="20" borderId="1" applyNumberFormat="0" applyAlignment="0" applyProtection="0"/>
    <xf numFmtId="0" fontId="9" fillId="43" borderId="0" applyNumberFormat="0" applyBorder="0" applyAlignment="0" applyProtection="0"/>
    <xf numFmtId="0" fontId="32" fillId="7" borderId="1" applyNumberFormat="0" applyAlignment="0" applyProtection="0"/>
    <xf numFmtId="0" fontId="9" fillId="44" borderId="0" applyNumberFormat="0" applyBorder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9" fillId="45" borderId="0" applyNumberFormat="0" applyBorder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43" fontId="9" fillId="0" borderId="0" applyFont="0" applyFill="0" applyBorder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9" fillId="0" borderId="0"/>
    <xf numFmtId="0" fontId="9" fillId="0" borderId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5" fillId="20" borderId="8" applyNumberFormat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5" borderId="0" applyNumberFormat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9" fillId="0" borderId="0"/>
    <xf numFmtId="0" fontId="9" fillId="0" borderId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9" fillId="0" borderId="0"/>
    <xf numFmtId="0" fontId="9" fillId="0" borderId="0"/>
    <xf numFmtId="0" fontId="106" fillId="20" borderId="1" applyNumberFormat="0" applyAlignment="0" applyProtection="0"/>
    <xf numFmtId="43" fontId="9" fillId="0" borderId="0" applyFont="0" applyFill="0" applyBorder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9" fillId="0" borderId="0"/>
    <xf numFmtId="0" fontId="26" fillId="21" borderId="1" applyNumberFormat="0" applyAlignment="0" applyProtection="0"/>
    <xf numFmtId="0" fontId="106" fillId="20" borderId="1" applyNumberFormat="0" applyAlignment="0" applyProtection="0"/>
    <xf numFmtId="0" fontId="9" fillId="0" borderId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9" fillId="0" borderId="0"/>
    <xf numFmtId="0" fontId="26" fillId="10" borderId="62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62" applyNumberFormat="0" applyAlignment="0" applyProtection="0"/>
    <xf numFmtId="0" fontId="9" fillId="0" borderId="0"/>
    <xf numFmtId="0" fontId="9" fillId="0" borderId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9" fillId="0" borderId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32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9" fillId="0" borderId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2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right"/>
    </xf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right"/>
    </xf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20" fillId="23" borderId="7" applyNumberFormat="0" applyFont="0" applyAlignment="0" applyProtection="0"/>
    <xf numFmtId="14" fontId="193" fillId="82" borderId="79" applyProtection="0">
      <alignment horizontal="right"/>
    </xf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191" fillId="79" borderId="79" applyNumberFormat="0" applyAlignment="0" applyProtection="0"/>
    <xf numFmtId="0" fontId="20" fillId="23" borderId="7" applyNumberFormat="0" applyFont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191" fillId="79" borderId="79" applyNumberFormat="0" applyAlignment="0" applyProtection="0"/>
    <xf numFmtId="0" fontId="20" fillId="23" borderId="7" applyNumberFormat="0" applyFont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2" fontId="191" fillId="80" borderId="79" applyProtection="0">
      <alignment horizontal="right"/>
    </xf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65" borderId="54" applyNumberFormat="0" applyFont="0" applyAlignment="0" applyProtection="0"/>
    <xf numFmtId="43" fontId="9" fillId="0" borderId="0" applyFont="0" applyFill="0" applyBorder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44" fontId="9" fillId="0" borderId="0" applyFont="0" applyFill="0" applyBorder="0" applyAlignment="0" applyProtection="0"/>
    <xf numFmtId="0" fontId="9" fillId="0" borderId="0"/>
    <xf numFmtId="0" fontId="37" fillId="0" borderId="12" applyNumberFormat="0" applyFill="0" applyAlignment="0" applyProtection="0"/>
    <xf numFmtId="0" fontId="9" fillId="0" borderId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0" fontId="9" fillId="65" borderId="54" applyNumberFormat="0" applyFont="0" applyAlignment="0" applyProtection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40" borderId="0" applyNumberFormat="0" applyBorder="0" applyAlignment="0" applyProtection="0"/>
    <xf numFmtId="0" fontId="9" fillId="35" borderId="0" applyNumberFormat="0" applyBorder="0" applyAlignment="0" applyProtection="0"/>
    <xf numFmtId="0" fontId="9" fillId="41" borderId="0" applyNumberFormat="0" applyBorder="0" applyAlignment="0" applyProtection="0"/>
    <xf numFmtId="0" fontId="9" fillId="36" borderId="0" applyNumberFormat="0" applyBorder="0" applyAlignment="0" applyProtection="0"/>
    <xf numFmtId="0" fontId="9" fillId="42" borderId="0" applyNumberFormat="0" applyBorder="0" applyAlignment="0" applyProtection="0"/>
    <xf numFmtId="0" fontId="9" fillId="37" borderId="0" applyNumberFormat="0" applyBorder="0" applyAlignment="0" applyProtection="0"/>
    <xf numFmtId="0" fontId="9" fillId="43" borderId="0" applyNumberFormat="0" applyBorder="0" applyAlignment="0" applyProtection="0"/>
    <xf numFmtId="0" fontId="9" fillId="38" borderId="0" applyNumberFormat="0" applyBorder="0" applyAlignment="0" applyProtection="0"/>
    <xf numFmtId="0" fontId="9" fillId="44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65" borderId="54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81" borderId="79" applyProtection="0"/>
    <xf numFmtId="2" fontId="192" fillId="81" borderId="79" applyProtection="0"/>
    <xf numFmtId="2" fontId="192" fillId="78" borderId="79" applyProtection="0"/>
    <xf numFmtId="2" fontId="192" fillId="78" borderId="79" applyProtection="0"/>
    <xf numFmtId="2" fontId="192" fillId="80" borderId="79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2" fontId="192" fillId="78" borderId="79" applyProtection="0">
      <alignment horizontal="center"/>
    </xf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1" borderId="1" applyNumberFormat="0" applyAlignment="0" applyProtection="0"/>
    <xf numFmtId="0" fontId="191" fillId="79" borderId="79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14" fontId="193" fillId="82" borderId="79" applyProtection="0">
      <alignment horizontal="left"/>
    </xf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3" fillId="0" borderId="58" applyNumberFormat="0" applyFill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43" fillId="0" borderId="68">
      <alignment horizontal="left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2" fontId="192" fillId="81" borderId="79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10" borderId="8" applyNumberFormat="0" applyAlignment="0" applyProtection="0"/>
    <xf numFmtId="0" fontId="20" fillId="23" borderId="62" applyNumberFormat="0" applyFont="0" applyAlignment="0" applyProtection="0"/>
    <xf numFmtId="0" fontId="32" fillId="7" borderId="62" applyNumberFormat="0" applyAlignment="0" applyProtection="0"/>
    <xf numFmtId="0" fontId="26" fillId="10" borderId="62" applyNumberFormat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10" fontId="21" fillId="26" borderId="80" applyNumberFormat="0" applyBorder="0" applyAlignment="0" applyProtection="0"/>
    <xf numFmtId="0" fontId="129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14" fontId="193" fillId="82" borderId="79" applyProtection="0">
      <alignment horizontal="left"/>
    </xf>
    <xf numFmtId="0" fontId="129" fillId="7" borderId="1" applyNumberFormat="0" applyAlignment="0" applyProtection="0"/>
    <xf numFmtId="0" fontId="177" fillId="0" borderId="12" applyNumberFormat="0" applyFill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38" fontId="58" fillId="0" borderId="69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2" fillId="80" borderId="79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32" fillId="7" borderId="62" applyNumberFormat="0" applyAlignment="0" applyProtection="0"/>
    <xf numFmtId="0" fontId="26" fillId="21" borderId="1" applyNumberFormat="0" applyAlignment="0" applyProtection="0"/>
    <xf numFmtId="0" fontId="41" fillId="0" borderId="12" applyNumberFormat="0" applyFill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58" applyNumberFormat="0" applyFill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center"/>
    </xf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10" fontId="21" fillId="26" borderId="80" applyNumberFormat="0" applyBorder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6" fillId="10" borderId="62" applyNumberFormat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1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6" fillId="21" borderId="1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3" fillId="0" borderId="58" applyNumberFormat="0" applyFill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84" fillId="20" borderId="1" applyNumberForma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8" fillId="23" borderId="7" applyNumberFormat="0" applyFon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7" fillId="0" borderId="58" applyNumberFormat="0" applyFill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2" fontId="192" fillId="81" borderId="79" applyProtection="0"/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94" fillId="79" borderId="79" applyNumberFormat="0" applyProtection="0">
      <alignment horizontal="left"/>
    </xf>
    <xf numFmtId="0" fontId="188" fillId="7" borderId="1" applyNumberFormat="0" applyAlignment="0" applyProtection="0"/>
    <xf numFmtId="0" fontId="26" fillId="20" borderId="1" applyNumberFormat="0" applyAlignment="0" applyProtection="0"/>
    <xf numFmtId="0" fontId="23" fillId="0" borderId="58" applyNumberFormat="0" applyFill="0" applyAlignment="0" applyProtection="0"/>
    <xf numFmtId="14" fontId="193" fillId="82" borderId="79" applyProtection="0">
      <alignment horizontal="right"/>
    </xf>
    <xf numFmtId="2" fontId="192" fillId="81" borderId="79" applyProtection="0">
      <alignment horizontal="right"/>
    </xf>
    <xf numFmtId="0" fontId="181" fillId="20" borderId="8" applyNumberFormat="0" applyAlignment="0" applyProtection="0"/>
    <xf numFmtId="0" fontId="137" fillId="20" borderId="8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3" fillId="0" borderId="68">
      <alignment horizontal="left"/>
    </xf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2" fontId="192" fillId="80" borderId="79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14" fontId="193" fillId="82" borderId="79" applyProtection="0">
      <alignment horizontal="lef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43" fillId="0" borderId="68">
      <alignment horizontal="left"/>
    </xf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62" applyNumberFormat="0" applyFont="0" applyAlignment="0" applyProtection="0"/>
    <xf numFmtId="2" fontId="193" fillId="79" borderId="79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2" fontId="193" fillId="79" borderId="79" applyProtection="0"/>
    <xf numFmtId="2" fontId="192" fillId="81" borderId="79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32" fillId="7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129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137" fillId="20" borderId="8" applyNumberFormat="0" applyAlignment="0" applyProtection="0"/>
    <xf numFmtId="14" fontId="193" fillId="82" borderId="79" applyProtection="0">
      <alignment horizontal="right"/>
    </xf>
    <xf numFmtId="0" fontId="48" fillId="23" borderId="7" applyNumberFormat="0" applyFont="0" applyAlignment="0" applyProtection="0"/>
    <xf numFmtId="0" fontId="20" fillId="23" borderId="62" applyNumberFormat="0" applyFont="0" applyAlignment="0" applyProtection="0"/>
    <xf numFmtId="0" fontId="37" fillId="0" borderId="58" applyNumberFormat="0" applyFill="0" applyAlignment="0" applyProtection="0"/>
    <xf numFmtId="2" fontId="193" fillId="79" borderId="79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194" fillId="79" borderId="79" applyNumberFormat="0" applyProtection="0">
      <alignment horizontal="left"/>
    </xf>
    <xf numFmtId="0" fontId="20" fillId="23" borderId="62" applyNumberFormat="0" applyFon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7" fillId="0" borderId="58" applyNumberFormat="0" applyFill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91" fillId="79" borderId="79" applyNumberForma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2" fontId="192" fillId="80" borderId="79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2" fontId="193" fillId="79" borderId="79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194" fillId="79" borderId="79" applyNumberFormat="0" applyProtection="0">
      <alignment horizontal="left"/>
    </xf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10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29" fillId="7" borderId="1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2" fontId="192" fillId="78" borderId="79" applyProtection="0">
      <alignment horizontal="center"/>
    </xf>
    <xf numFmtId="2" fontId="192" fillId="81" borderId="79" applyProtection="0">
      <alignment horizontal="center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94" fillId="79" borderId="79" applyNumberFormat="0" applyProtection="0">
      <alignment horizontal="left"/>
    </xf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37" fillId="20" borderId="8" applyNumberFormat="0" applyAlignment="0" applyProtection="0"/>
    <xf numFmtId="2" fontId="191" fillId="80" borderId="79" applyProtection="0">
      <alignment horizontal="right"/>
    </xf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2" fontId="192" fillId="81" borderId="79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0" borderId="79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38" fontId="58" fillId="0" borderId="69"/>
    <xf numFmtId="0" fontId="129" fillId="7" borderId="1" applyNumberFormat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129" fillId="7" borderId="1" applyNumberFormat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2" fillId="23" borderId="7" applyNumberFormat="0" applyFont="0" applyAlignment="0" applyProtection="0"/>
    <xf numFmtId="14" fontId="193" fillId="82" borderId="79" applyProtection="0">
      <alignment horizontal="right"/>
    </xf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14" fontId="193" fillId="82" borderId="79" applyProtection="0">
      <alignment horizontal="righ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0" fontId="37" fillId="0" borderId="12" applyNumberFormat="0" applyFill="0" applyAlignment="0" applyProtection="0"/>
    <xf numFmtId="0" fontId="32" fillId="7" borderId="62" applyNumberFormat="0" applyAlignment="0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2" fontId="192" fillId="78" borderId="79" applyProtection="0">
      <alignment horizontal="center"/>
    </xf>
    <xf numFmtId="0" fontId="35" fillId="10" borderId="8" applyNumberFormat="0" applyAlignment="0" applyProtection="0"/>
    <xf numFmtId="0" fontId="43" fillId="0" borderId="68">
      <alignment horizontal="left"/>
    </xf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48" fillId="23" borderId="7" applyNumberFormat="0" applyFont="0" applyAlignment="0" applyProtection="0"/>
    <xf numFmtId="0" fontId="177" fillId="0" borderId="12" applyNumberFormat="0" applyFill="0" applyAlignment="0" applyProtection="0"/>
    <xf numFmtId="2" fontId="192" fillId="78" borderId="79" applyProtection="0">
      <alignment horizontal="center"/>
    </xf>
    <xf numFmtId="0" fontId="35" fillId="10" borderId="8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0" fillId="23" borderId="62" applyNumberFormat="0" applyFont="0" applyAlignment="0" applyProtection="0"/>
    <xf numFmtId="0" fontId="37" fillId="0" borderId="58" applyNumberFormat="0" applyFill="0" applyAlignment="0" applyProtection="0"/>
    <xf numFmtId="0" fontId="129" fillId="7" borderId="1" applyNumberFormat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1" fillId="80" borderId="79" applyProtection="0">
      <alignment horizontal="right"/>
    </xf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1" borderId="8" applyNumberFormat="0" applyAlignment="0" applyProtection="0"/>
    <xf numFmtId="2" fontId="192" fillId="81" borderId="79" applyProtection="0">
      <alignment horizontal="right"/>
    </xf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26" fillId="21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2" fontId="192" fillId="81" borderId="79" applyProtection="0">
      <alignment horizontal="center"/>
    </xf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3" fillId="79" borderId="79" applyProtection="0"/>
    <xf numFmtId="0" fontId="35" fillId="1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48" fillId="23" borderId="7" applyNumberFormat="0" applyFont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81" fillId="20" borderId="8" applyNumberFormat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62" applyNumberFormat="0" applyFon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5" fillId="10" borderId="8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5" fillId="10" borderId="8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7" fillId="0" borderId="58" applyNumberFormat="0" applyFill="0" applyAlignment="0" applyProtection="0"/>
    <xf numFmtId="0" fontId="194" fillId="79" borderId="79" applyNumberFormat="0" applyProtection="0">
      <alignment horizontal="left"/>
    </xf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137" fillId="20" borderId="8" applyNumberFormat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48" fillId="23" borderId="7" applyNumberFormat="0" applyFont="0" applyAlignment="0" applyProtection="0"/>
    <xf numFmtId="0" fontId="184" fillId="20" borderId="1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0" fontId="181" fillId="20" borderId="8" applyNumberFormat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38" fontId="58" fillId="0" borderId="69"/>
    <xf numFmtId="0" fontId="35" fillId="20" borderId="8" applyNumberFormat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35" fillId="10" borderId="8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center"/>
    </xf>
    <xf numFmtId="0" fontId="137" fillId="20" borderId="8" applyNumberFormat="0" applyAlignment="0" applyProtection="0"/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center"/>
    </xf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1" fillId="80" borderId="79" applyProtection="0">
      <alignment horizontal="right"/>
    </xf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88" fillId="7" borderId="1" applyNumberFormat="0" applyAlignment="0" applyProtection="0"/>
    <xf numFmtId="2" fontId="193" fillId="79" borderId="79" applyProtection="0"/>
    <xf numFmtId="0" fontId="22" fillId="23" borderId="7" applyNumberFormat="0" applyFon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14" fontId="193" fillId="82" borderId="79" applyProtection="0">
      <alignment horizontal="right"/>
    </xf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38" fontId="58" fillId="0" borderId="69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10" fontId="21" fillId="26" borderId="80" applyNumberFormat="0" applyBorder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26" fillId="21" borderId="1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29" fillId="7" borderId="1" applyNumberFormat="0" applyAlignment="0" applyProtection="0"/>
    <xf numFmtId="2" fontId="192" fillId="78" borderId="79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23" borderId="7" applyNumberFormat="0" applyFont="0" applyAlignment="0" applyProtection="0"/>
    <xf numFmtId="2" fontId="192" fillId="78" borderId="79" applyProtection="0">
      <alignment horizontal="center"/>
    </xf>
    <xf numFmtId="0" fontId="35" fillId="21" borderId="8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94" fillId="79" borderId="79" applyNumberFormat="0" applyProtection="0">
      <alignment horizontal="left"/>
    </xf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1" fillId="80" borderId="79" applyProtection="0">
      <alignment horizontal="right"/>
    </xf>
    <xf numFmtId="14" fontId="193" fillId="82" borderId="79" applyProtection="0">
      <alignment horizontal="left"/>
    </xf>
    <xf numFmtId="0" fontId="2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94" fillId="79" borderId="79" applyNumberFormat="0" applyProtection="0">
      <alignment horizontal="left"/>
    </xf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7" fillId="0" borderId="12" applyNumberFormat="0" applyFill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2" fillId="78" borderId="79" applyProtection="0">
      <alignment horizontal="center"/>
    </xf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137" fillId="20" borderId="8" applyNumberFormat="0" applyAlignment="0" applyProtection="0"/>
    <xf numFmtId="0" fontId="177" fillId="0" borderId="12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22" fillId="23" borderId="7" applyNumberFormat="0" applyFont="0" applyAlignment="0" applyProtection="0"/>
    <xf numFmtId="0" fontId="32" fillId="7" borderId="62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2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7" fillId="0" borderId="58" applyNumberFormat="0" applyFill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35" fillId="20" borderId="8" applyNumberFormat="0" applyAlignment="0" applyProtection="0"/>
    <xf numFmtId="0" fontId="26" fillId="10" borderId="62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2" fontId="192" fillId="78" borderId="79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91" fillId="79" borderId="79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37" fillId="20" borderId="8" applyNumberFormat="0" applyAlignment="0" applyProtection="0"/>
    <xf numFmtId="14" fontId="193" fillId="82" borderId="79" applyProtection="0">
      <alignment horizontal="left"/>
    </xf>
    <xf numFmtId="0" fontId="20" fillId="23" borderId="62" applyNumberFormat="0" applyFon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2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2" fillId="23" borderId="7" applyNumberFormat="0" applyFont="0" applyAlignment="0" applyProtection="0"/>
    <xf numFmtId="0" fontId="35" fillId="20" borderId="8" applyNumberFormat="0" applyAlignment="0" applyProtection="0"/>
    <xf numFmtId="0" fontId="26" fillId="21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2" fontId="192" fillId="78" borderId="79" applyProtection="0">
      <alignment horizontal="center"/>
    </xf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2" fontId="192" fillId="81" borderId="79" applyProtection="0"/>
    <xf numFmtId="0" fontId="37" fillId="0" borderId="58" applyNumberFormat="0" applyFill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191" fillId="79" borderId="79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2" fontId="191" fillId="80" borderId="79" applyProtection="0">
      <alignment horizontal="right"/>
    </xf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1" borderId="8" applyNumberForma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2" fontId="193" fillId="79" borderId="79" applyProtection="0"/>
    <xf numFmtId="0" fontId="23" fillId="0" borderId="58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23" fillId="0" borderId="58" applyNumberFormat="0" applyFill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center"/>
    </xf>
    <xf numFmtId="0" fontId="32" fillId="7" borderId="1" applyNumberFormat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06" fillId="20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37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91" fillId="79" borderId="79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0" fontId="194" fillId="79" borderId="79" applyNumberFormat="0" applyProtection="0">
      <alignment horizontal="left"/>
    </xf>
    <xf numFmtId="0" fontId="20" fillId="23" borderId="7" applyNumberFormat="0" applyFon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188" fillId="7" borderId="1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177" fillId="0" borderId="12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2" fontId="193" fillId="79" borderId="79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7" fillId="0" borderId="12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right"/>
    </xf>
    <xf numFmtId="0" fontId="129" fillId="7" borderId="1" applyNumberFormat="0" applyAlignment="0" applyProtection="0"/>
    <xf numFmtId="0" fontId="48" fillId="23" borderId="7" applyNumberFormat="0" applyFont="0" applyAlignment="0" applyProtection="0"/>
    <xf numFmtId="0" fontId="35" fillId="10" borderId="8" applyNumberFormat="0" applyAlignment="0" applyProtection="0"/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14" fontId="193" fillId="82" borderId="79" applyProtection="0">
      <alignment horizontal="left"/>
    </xf>
    <xf numFmtId="0" fontId="35" fillId="20" borderId="8" applyNumberFormat="0" applyAlignment="0" applyProtection="0"/>
    <xf numFmtId="38" fontId="58" fillId="0" borderId="69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2" fontId="191" fillId="80" borderId="79" applyProtection="0">
      <alignment horizontal="right"/>
    </xf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137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14" fontId="193" fillId="82" borderId="79" applyProtection="0">
      <alignment horizontal="left"/>
    </xf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0" fillId="23" borderId="62" applyNumberFormat="0" applyFont="0" applyAlignment="0" applyProtection="0"/>
    <xf numFmtId="0" fontId="35" fillId="1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14" fontId="193" fillId="82" borderId="79" applyProtection="0">
      <alignment horizontal="right"/>
    </xf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2" fontId="192" fillId="80" borderId="79" applyProtection="0"/>
    <xf numFmtId="0" fontId="184" fillId="20" borderId="1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194" fillId="79" borderId="79" applyNumberFormat="0" applyProtection="0">
      <alignment horizontal="left"/>
    </xf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14" fontId="193" fillId="82" borderId="79" applyProtection="0">
      <alignment horizontal="right"/>
    </xf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78" borderId="79" applyProtection="0">
      <alignment horizontal="center"/>
    </xf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5" fillId="10" borderId="8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2" fontId="191" fillId="80" borderId="79" applyProtection="0">
      <alignment horizontal="right"/>
    </xf>
    <xf numFmtId="14" fontId="193" fillId="82" borderId="79" applyProtection="0">
      <alignment horizontal="right"/>
    </xf>
    <xf numFmtId="0" fontId="2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88" fillId="7" borderId="1" applyNumberFormat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48" fillId="23" borderId="7" applyNumberFormat="0" applyFont="0" applyAlignment="0" applyProtection="0"/>
    <xf numFmtId="0" fontId="20" fillId="23" borderId="62" applyNumberFormat="0" applyFont="0" applyAlignment="0" applyProtection="0"/>
    <xf numFmtId="2" fontId="192" fillId="81" borderId="79" applyProtection="0">
      <alignment horizontal="center"/>
    </xf>
    <xf numFmtId="0" fontId="137" fillId="20" borderId="8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14" fontId="193" fillId="82" borderId="79" applyProtection="0">
      <alignment horizontal="right"/>
    </xf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94" fillId="79" borderId="79" applyNumberFormat="0" applyProtection="0">
      <alignment horizontal="left"/>
    </xf>
    <xf numFmtId="0" fontId="37" fillId="0" borderId="58" applyNumberFormat="0" applyFill="0" applyAlignment="0" applyProtection="0"/>
    <xf numFmtId="0" fontId="20" fillId="23" borderId="62" applyNumberFormat="0" applyFont="0" applyAlignment="0" applyProtection="0"/>
    <xf numFmtId="0" fontId="35" fillId="20" borderId="8" applyNumberForma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14" fontId="193" fillId="82" borderId="79" applyProtection="0">
      <alignment horizontal="right"/>
    </xf>
    <xf numFmtId="0" fontId="137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2" fontId="192" fillId="81" borderId="79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17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77" fillId="0" borderId="12" applyNumberFormat="0" applyFill="0" applyAlignment="0" applyProtection="0"/>
    <xf numFmtId="0" fontId="23" fillId="0" borderId="58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26" fillId="21" borderId="1" applyNumberFormat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38" fontId="58" fillId="0" borderId="69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35" fillId="20" borderId="8" applyNumberFormat="0" applyAlignment="0" applyProtection="0"/>
    <xf numFmtId="0" fontId="129" fillId="7" borderId="1" applyNumberFormat="0" applyAlignment="0" applyProtection="0"/>
    <xf numFmtId="10" fontId="21" fillId="26" borderId="80" applyNumberFormat="0" applyBorder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2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2" fontId="192" fillId="81" borderId="79" applyProtection="0">
      <alignment horizontal="right"/>
    </xf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center"/>
    </xf>
    <xf numFmtId="0" fontId="32" fillId="7" borderId="62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38" fontId="58" fillId="0" borderId="69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2" fontId="192" fillId="78" borderId="79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2" fontId="192" fillId="78" borderId="79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1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194" fillId="79" borderId="79" applyNumberFormat="0" applyProtection="0">
      <alignment horizontal="left"/>
    </xf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14" fontId="193" fillId="82" borderId="79" applyProtection="0">
      <alignment horizontal="right"/>
    </xf>
    <xf numFmtId="0" fontId="26" fillId="10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2" fontId="192" fillId="80" borderId="79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2" fontId="192" fillId="81" borderId="79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2" fontId="192" fillId="81" borderId="79" applyProtection="0">
      <alignment horizontal="center"/>
    </xf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2" fontId="193" fillId="79" borderId="79" applyProtection="0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5" fillId="20" borderId="8" applyNumberFormat="0" applyAlignment="0" applyProtection="0"/>
    <xf numFmtId="14" fontId="193" fillId="82" borderId="79" applyProtection="0">
      <alignment horizontal="left"/>
    </xf>
    <xf numFmtId="38" fontId="58" fillId="0" borderId="69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1" fillId="80" borderId="79" applyProtection="0">
      <alignment horizontal="right"/>
    </xf>
    <xf numFmtId="0" fontId="26" fillId="21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2" fontId="192" fillId="78" borderId="79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2" fontId="192" fillId="80" borderId="79" applyProtection="0"/>
    <xf numFmtId="0" fontId="23" fillId="0" borderId="58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84" fillId="20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5" fillId="20" borderId="8" applyNumberFormat="0" applyAlignment="0" applyProtection="0"/>
    <xf numFmtId="0" fontId="26" fillId="20" borderId="1" applyNumberFormat="0" applyAlignment="0" applyProtection="0"/>
    <xf numFmtId="14" fontId="193" fillId="82" borderId="79" applyProtection="0">
      <alignment horizontal="left"/>
    </xf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8" fillId="23" borderId="7" applyNumberFormat="0" applyFont="0" applyAlignment="0" applyProtection="0"/>
    <xf numFmtId="2" fontId="192" fillId="81" borderId="79" applyProtection="0">
      <alignment horizontal="right"/>
    </xf>
    <xf numFmtId="0" fontId="26" fillId="10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78" borderId="79" applyProtection="0">
      <alignment horizontal="center"/>
    </xf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137" fillId="20" borderId="8" applyNumberFormat="0" applyAlignment="0" applyProtection="0"/>
    <xf numFmtId="0" fontId="32" fillId="7" borderId="62" applyNumberFormat="0" applyAlignment="0" applyProtection="0"/>
    <xf numFmtId="0" fontId="2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2" fontId="192" fillId="81" borderId="79" applyProtection="0">
      <alignment horizontal="center"/>
    </xf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2" fontId="192" fillId="78" borderId="79" applyProtection="0">
      <alignment horizontal="center"/>
    </xf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2" fontId="193" fillId="79" borderId="79" applyProtection="0"/>
    <xf numFmtId="0" fontId="37" fillId="0" borderId="58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81" fillId="20" borderId="8" applyNumberFormat="0" applyAlignment="0" applyProtection="0"/>
    <xf numFmtId="0" fontId="194" fillId="79" borderId="79" applyNumberFormat="0" applyProtection="0">
      <alignment horizontal="left"/>
    </xf>
    <xf numFmtId="0" fontId="37" fillId="0" borderId="58" applyNumberFormat="0" applyFill="0" applyAlignment="0" applyProtection="0"/>
    <xf numFmtId="0" fontId="20" fillId="23" borderId="62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2" fontId="192" fillId="81" borderId="79" applyProtection="0">
      <alignment horizontal="right"/>
    </xf>
    <xf numFmtId="0" fontId="35" fillId="1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32" fillId="7" borderId="62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2" fontId="192" fillId="78" borderId="79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06" fillId="20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62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1" borderId="1" applyNumberFormat="0" applyAlignment="0" applyProtection="0"/>
    <xf numFmtId="0" fontId="26" fillId="20" borderId="1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188" fillId="7" borderId="1" applyNumberFormat="0" applyAlignment="0" applyProtection="0"/>
    <xf numFmtId="0" fontId="23" fillId="0" borderId="58" applyNumberFormat="0" applyFill="0" applyAlignment="0" applyProtection="0"/>
    <xf numFmtId="0" fontId="20" fillId="23" borderId="62" applyNumberFormat="0" applyFont="0" applyAlignment="0" applyProtection="0"/>
    <xf numFmtId="0" fontId="32" fillId="7" borderId="1" applyNumberFormat="0" applyAlignment="0" applyProtection="0"/>
    <xf numFmtId="2" fontId="192" fillId="81" borderId="79" applyProtection="0">
      <alignment horizontal="right"/>
    </xf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7" fillId="0" borderId="58" applyNumberFormat="0" applyFill="0" applyAlignment="0" applyProtection="0"/>
    <xf numFmtId="0" fontId="129" fillId="7" borderId="1" applyNumberFormat="0" applyAlignment="0" applyProtection="0"/>
    <xf numFmtId="0" fontId="191" fillId="79" borderId="79" applyNumberFormat="0" applyAlignment="0" applyProtection="0"/>
    <xf numFmtId="0" fontId="41" fillId="0" borderId="12" applyNumberFormat="0" applyFill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184" fillId="20" borderId="1" applyNumberFormat="0" applyAlignment="0" applyProtection="0"/>
    <xf numFmtId="0" fontId="191" fillId="79" borderId="79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38" fontId="58" fillId="0" borderId="69"/>
    <xf numFmtId="0" fontId="23" fillId="0" borderId="58" applyNumberFormat="0" applyFill="0" applyAlignment="0" applyProtection="0"/>
    <xf numFmtId="0" fontId="26" fillId="20" borderId="1" applyNumberFormat="0" applyAlignment="0" applyProtection="0"/>
    <xf numFmtId="0" fontId="177" fillId="0" borderId="12" applyNumberFormat="0" applyFill="0" applyAlignment="0" applyProtection="0"/>
    <xf numFmtId="0" fontId="181" fillId="20" borderId="8" applyNumberFormat="0" applyAlignment="0" applyProtection="0"/>
    <xf numFmtId="0" fontId="137" fillId="20" borderId="8" applyNumberFormat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38" fontId="58" fillId="0" borderId="69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10" fontId="21" fillId="26" borderId="80" applyNumberFormat="0" applyBorder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26" fillId="20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84" fillId="20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43" fillId="0" borderId="68">
      <alignment horizontal="left"/>
    </xf>
    <xf numFmtId="0" fontId="2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38" fontId="58" fillId="0" borderId="69"/>
    <xf numFmtId="0" fontId="32" fillId="7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106" fillId="20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6" fillId="20" borderId="1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106" fillId="20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26" fillId="10" borderId="62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26" fillId="20" borderId="1" applyNumberFormat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137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184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177" fillId="0" borderId="12" applyNumberFormat="0" applyFill="0" applyAlignment="0" applyProtection="0"/>
    <xf numFmtId="0" fontId="43" fillId="0" borderId="68">
      <alignment horizontal="left"/>
    </xf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106" fillId="20" borderId="1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181" fillId="20" borderId="8" applyNumberFormat="0" applyAlignment="0" applyProtection="0"/>
    <xf numFmtId="0" fontId="20" fillId="23" borderId="62" applyNumberFormat="0" applyFon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43" fillId="0" borderId="68">
      <alignment horizontal="left"/>
    </xf>
    <xf numFmtId="0" fontId="32" fillId="7" borderId="1" applyNumberFormat="0" applyAlignment="0" applyProtection="0"/>
    <xf numFmtId="0" fontId="32" fillId="7" borderId="62" applyNumberFormat="0" applyAlignment="0" applyProtection="0"/>
    <xf numFmtId="10" fontId="21" fillId="26" borderId="80" applyNumberFormat="0" applyBorder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137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32" fillId="7" borderId="62" applyNumberFormat="0" applyAlignment="0" applyProtection="0"/>
    <xf numFmtId="0" fontId="32" fillId="7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38" fontId="58" fillId="0" borderId="69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41" fillId="0" borderId="12" applyNumberFormat="0" applyFill="0" applyAlignment="0" applyProtection="0"/>
    <xf numFmtId="0" fontId="137" fillId="20" borderId="8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2" fillId="23" borderId="7" applyNumberFormat="0" applyFon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6" fillId="10" borderId="62" applyNumberFormat="0" applyAlignment="0" applyProtection="0"/>
    <xf numFmtId="0" fontId="32" fillId="7" borderId="62" applyNumberFormat="0" applyAlignment="0" applyProtection="0"/>
    <xf numFmtId="0" fontId="35" fillId="10" borderId="8" applyNumberFormat="0" applyAlignment="0" applyProtection="0"/>
    <xf numFmtId="0" fontId="35" fillId="21" borderId="8" applyNumberFormat="0" applyAlignment="0" applyProtection="0"/>
    <xf numFmtId="0" fontId="35" fillId="21" borderId="8" applyNumberFormat="0" applyAlignment="0" applyProtection="0"/>
    <xf numFmtId="0" fontId="20" fillId="23" borderId="7" applyNumberFormat="0" applyFon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2" fillId="23" borderId="7" applyNumberFormat="0" applyFont="0" applyAlignment="0" applyProtection="0"/>
    <xf numFmtId="0" fontId="20" fillId="23" borderId="7" applyNumberFormat="0" applyFont="0" applyAlignment="0" applyProtection="0"/>
    <xf numFmtId="0" fontId="26" fillId="10" borderId="62" applyNumberFormat="0" applyAlignment="0" applyProtection="0"/>
    <xf numFmtId="0" fontId="26" fillId="10" borderId="62" applyNumberFormat="0" applyAlignment="0" applyProtection="0"/>
    <xf numFmtId="0" fontId="23" fillId="0" borderId="58" applyNumberFormat="0" applyFill="0" applyAlignment="0" applyProtection="0"/>
    <xf numFmtId="0" fontId="41" fillId="0" borderId="12" applyNumberFormat="0" applyFill="0" applyAlignment="0" applyProtection="0"/>
    <xf numFmtId="0" fontId="37" fillId="0" borderId="58" applyNumberFormat="0" applyFill="0" applyAlignment="0" applyProtection="0"/>
    <xf numFmtId="0" fontId="41" fillId="0" borderId="12" applyNumberFormat="0" applyFill="0" applyAlignment="0" applyProtection="0"/>
    <xf numFmtId="0" fontId="23" fillId="0" borderId="58" applyNumberFormat="0" applyFill="0" applyAlignment="0" applyProtection="0"/>
    <xf numFmtId="0" fontId="37" fillId="0" borderId="58" applyNumberFormat="0" applyFill="0" applyAlignment="0" applyProtection="0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38" fontId="58" fillId="0" borderId="69"/>
    <xf numFmtId="0" fontId="26" fillId="10" borderId="62" applyNumberFormat="0" applyAlignment="0" applyProtection="0"/>
    <xf numFmtId="0" fontId="188" fillId="7" borderId="1" applyNumberFormat="0" applyAlignment="0" applyProtection="0"/>
    <xf numFmtId="0" fontId="32" fillId="7" borderId="62" applyNumberFormat="0" applyAlignment="0" applyProtection="0"/>
    <xf numFmtId="0" fontId="129" fillId="7" borderId="1" applyNumberFormat="0" applyAlignment="0" applyProtection="0"/>
    <xf numFmtId="0" fontId="129" fillId="7" borderId="1" applyNumberFormat="0" applyAlignment="0" applyProtection="0"/>
    <xf numFmtId="0" fontId="137" fillId="20" borderId="8" applyNumberFormat="0" applyAlignment="0" applyProtection="0"/>
    <xf numFmtId="0" fontId="188" fillId="7" borderId="1" applyNumberFormat="0" applyAlignment="0" applyProtection="0"/>
    <xf numFmtId="0" fontId="43" fillId="0" borderId="68">
      <alignment horizontal="left"/>
    </xf>
    <xf numFmtId="38" fontId="58" fillId="0" borderId="69"/>
    <xf numFmtId="0" fontId="37" fillId="0" borderId="58" applyNumberFormat="0" applyFill="0" applyAlignment="0" applyProtection="0"/>
    <xf numFmtId="0" fontId="23" fillId="0" borderId="58" applyNumberFormat="0" applyFill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21" borderId="1" applyNumberFormat="0" applyAlignment="0" applyProtection="0"/>
    <xf numFmtId="0" fontId="106" fillId="20" borderId="1" applyNumberFormat="0" applyAlignment="0" applyProtection="0"/>
    <xf numFmtId="0" fontId="22" fillId="23" borderId="7" applyNumberFormat="0" applyFont="0" applyAlignment="0" applyProtection="0"/>
    <xf numFmtId="0" fontId="137" fillId="20" borderId="8" applyNumberFormat="0" applyAlignment="0" applyProtection="0"/>
    <xf numFmtId="0" fontId="35" fillId="21" borderId="8" applyNumberFormat="0" applyAlignment="0" applyProtection="0"/>
    <xf numFmtId="0" fontId="32" fillId="7" borderId="1" applyNumberFormat="0" applyAlignment="0" applyProtection="0"/>
    <xf numFmtId="0" fontId="35" fillId="10" borderId="8" applyNumberFormat="0" applyAlignment="0" applyProtection="0"/>
    <xf numFmtId="0" fontId="137" fillId="20" borderId="8" applyNumberFormat="0" applyAlignment="0" applyProtection="0"/>
    <xf numFmtId="0" fontId="35" fillId="10" borderId="8" applyNumberFormat="0" applyAlignment="0" applyProtection="0"/>
    <xf numFmtId="0" fontId="35" fillId="10" borderId="8" applyNumberFormat="0" applyAlignment="0" applyProtection="0"/>
    <xf numFmtId="0" fontId="22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32" fillId="7" borderId="1" applyNumberFormat="0" applyAlignment="0" applyProtection="0"/>
    <xf numFmtId="0" fontId="32" fillId="7" borderId="62" applyNumberFormat="0" applyAlignment="0" applyProtection="0"/>
    <xf numFmtId="0" fontId="32" fillId="7" borderId="1" applyNumberFormat="0" applyAlignment="0" applyProtection="0"/>
    <xf numFmtId="0" fontId="20" fillId="23" borderId="7" applyNumberFormat="0" applyFont="0" applyAlignment="0" applyProtection="0"/>
    <xf numFmtId="0" fontId="191" fillId="79" borderId="79" applyNumberFormat="0" applyAlignment="0" applyProtection="0"/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1" fillId="80" borderId="79" applyProtection="0">
      <alignment horizontal="right"/>
    </xf>
    <xf numFmtId="2" fontId="192" fillId="81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80" borderId="79" applyProtection="0"/>
    <xf numFmtId="2" fontId="192" fillId="78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2" fontId="192" fillId="78" borderId="79" applyProtection="0">
      <alignment horizontal="center"/>
    </xf>
    <xf numFmtId="0" fontId="191" fillId="79" borderId="79" applyNumberFormat="0" applyAlignment="0" applyProtection="0"/>
    <xf numFmtId="2" fontId="191" fillId="80" borderId="79" applyProtection="0">
      <alignment horizontal="right"/>
    </xf>
    <xf numFmtId="2" fontId="192" fillId="81" borderId="79" applyProtection="0">
      <alignment horizontal="right"/>
    </xf>
    <xf numFmtId="14" fontId="193" fillId="82" borderId="79" applyProtection="0">
      <alignment horizontal="right"/>
    </xf>
    <xf numFmtId="14" fontId="193" fillId="82" borderId="79" applyProtection="0">
      <alignment horizontal="left"/>
    </xf>
    <xf numFmtId="0" fontId="194" fillId="79" borderId="79" applyNumberFormat="0" applyProtection="0">
      <alignment horizontal="left"/>
    </xf>
    <xf numFmtId="2" fontId="193" fillId="79" borderId="79" applyProtection="0"/>
    <xf numFmtId="2" fontId="193" fillId="79" borderId="79" applyProtection="0"/>
    <xf numFmtId="2" fontId="192" fillId="80" borderId="79" applyProtection="0"/>
    <xf numFmtId="2" fontId="192" fillId="78" borderId="79" applyProtection="0"/>
    <xf numFmtId="2" fontId="192" fillId="81" borderId="79" applyProtection="0"/>
    <xf numFmtId="2" fontId="192" fillId="81" borderId="79" applyProtection="0">
      <alignment horizontal="center"/>
    </xf>
    <xf numFmtId="2" fontId="192" fillId="78" borderId="79" applyProtection="0">
      <alignment horizontal="center"/>
    </xf>
    <xf numFmtId="0" fontId="106" fillId="20" borderId="1" applyNumberFormat="0" applyAlignment="0" applyProtection="0"/>
    <xf numFmtId="0" fontId="26" fillId="10" borderId="62" applyNumberFormat="0" applyAlignment="0" applyProtection="0"/>
    <xf numFmtId="0" fontId="26" fillId="21" borderId="1" applyNumberFormat="0" applyAlignment="0" applyProtection="0"/>
    <xf numFmtId="0" fontId="26" fillId="10" borderId="62" applyNumberFormat="0" applyAlignment="0" applyProtection="0"/>
    <xf numFmtId="0" fontId="20" fillId="23" borderId="62" applyNumberFormat="0" applyFont="0" applyAlignment="0" applyProtection="0"/>
    <xf numFmtId="0" fontId="41" fillId="0" borderId="12" applyNumberFormat="0" applyFill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35" fillId="20" borderId="8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81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188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29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4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35" fillId="20" borderId="8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7" fillId="0" borderId="12" applyNumberFormat="0" applyFill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26" fillId="20" borderId="1" applyNumberFormat="0" applyAlignment="0" applyProtection="0"/>
    <xf numFmtId="0" fontId="32" fillId="7" borderId="1" applyNumberFormat="0" applyAlignment="0" applyProtection="0"/>
    <xf numFmtId="0" fontId="48" fillId="23" borderId="7" applyNumberFormat="0" applyFont="0" applyAlignment="0" applyProtection="0"/>
    <xf numFmtId="0" fontId="35" fillId="20" borderId="8" applyNumberFormat="0" applyAlignment="0" applyProtection="0"/>
    <xf numFmtId="0" fontId="37" fillId="0" borderId="12" applyNumberFormat="0" applyFill="0" applyAlignment="0" applyProtection="0"/>
    <xf numFmtId="0" fontId="106" fillId="20" borderId="1" applyNumberFormat="0" applyAlignment="0" applyProtection="0"/>
    <xf numFmtId="0" fontId="26" fillId="20" borderId="1" applyNumberFormat="0" applyAlignment="0" applyProtection="0"/>
    <xf numFmtId="0" fontId="26" fillId="20" borderId="1" applyNumberFormat="0" applyAlignment="0" applyProtection="0"/>
    <xf numFmtId="0" fontId="184" fillId="20" borderId="1" applyNumberFormat="0" applyAlignment="0" applyProtection="0"/>
    <xf numFmtId="0" fontId="129" fillId="7" borderId="1" applyNumberFormat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88" fillId="7" borderId="1" applyNumberForma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35" fillId="20" borderId="8" applyNumberFormat="0" applyAlignment="0" applyProtection="0"/>
    <xf numFmtId="0" fontId="35" fillId="20" borderId="8" applyNumberFormat="0" applyAlignment="0" applyProtection="0"/>
    <xf numFmtId="0" fontId="181" fillId="20" borderId="8" applyNumberFormat="0" applyAlignment="0" applyProtection="0"/>
    <xf numFmtId="0" fontId="41" fillId="0" borderId="12" applyNumberFormat="0" applyFill="0" applyAlignment="0" applyProtection="0"/>
    <xf numFmtId="0" fontId="37" fillId="0" borderId="12" applyNumberFormat="0" applyFill="0" applyAlignment="0" applyProtection="0"/>
    <xf numFmtId="0" fontId="37" fillId="0" borderId="12" applyNumberFormat="0" applyFill="0" applyAlignment="0" applyProtection="0"/>
    <xf numFmtId="0" fontId="177" fillId="0" borderId="12" applyNumberFormat="0" applyFill="0" applyAlignment="0" applyProtection="0"/>
    <xf numFmtId="0" fontId="32" fillId="7" borderId="1" applyNumberFormat="0" applyAlignment="0" applyProtection="0"/>
    <xf numFmtId="0" fontId="32" fillId="7" borderId="1" applyNumberFormat="0" applyAlignment="0" applyProtection="0"/>
    <xf numFmtId="0" fontId="106" fillId="20" borderId="1" applyNumberFormat="0" applyAlignment="0" applyProtection="0"/>
    <xf numFmtId="0" fontId="129" fillId="7" borderId="1" applyNumberFormat="0" applyAlignment="0" applyProtection="0"/>
    <xf numFmtId="0" fontId="20" fillId="23" borderId="7" applyNumberFormat="0" applyFont="0" applyAlignment="0" applyProtection="0"/>
    <xf numFmtId="0" fontId="20" fillId="23" borderId="62" applyNumberFormat="0" applyFont="0" applyAlignment="0" applyProtection="0"/>
    <xf numFmtId="0" fontId="20" fillId="23" borderId="62" applyNumberFormat="0" applyFont="0" applyAlignment="0" applyProtection="0"/>
    <xf numFmtId="0" fontId="20" fillId="23" borderId="7" applyNumberFormat="0" applyFont="0" applyAlignment="0" applyProtection="0"/>
    <xf numFmtId="0" fontId="20" fillId="23" borderId="7" applyNumberFormat="0" applyFont="0" applyAlignment="0" applyProtection="0"/>
    <xf numFmtId="0" fontId="137" fillId="20" borderId="8" applyNumberFormat="0" applyAlignment="0" applyProtection="0"/>
    <xf numFmtId="0" fontId="41" fillId="0" borderId="12" applyNumberFormat="0" applyFill="0" applyAlignment="0" applyProtection="0"/>
    <xf numFmtId="0" fontId="9" fillId="0" borderId="0"/>
    <xf numFmtId="0" fontId="20" fillId="0" borderId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21" fillId="0" borderId="10" applyFill="0" applyBorder="0" applyProtection="0">
      <alignment horizontal="left" vertical="top"/>
    </xf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21" fillId="0" borderId="10" applyFill="0" applyBorder="0" applyProtection="0">
      <alignment horizontal="left" vertical="top"/>
    </xf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21" fillId="0" borderId="10" applyFill="0" applyBorder="0" applyProtection="0">
      <alignment horizontal="left" vertical="top"/>
    </xf>
    <xf numFmtId="0" fontId="21" fillId="0" borderId="10" applyFill="0" applyBorder="0" applyProtection="0">
      <alignment horizontal="left" vertical="top"/>
    </xf>
    <xf numFmtId="176" fontId="52" fillId="0" borderId="1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38" fontId="46" fillId="0" borderId="0"/>
    <xf numFmtId="38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38" fontId="46" fillId="0" borderId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137" fillId="20" borderId="82" applyNumberForma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33" fillId="0" borderId="6" applyNumberFormat="0" applyFill="0" applyAlignment="0" applyProtection="0"/>
    <xf numFmtId="0" fontId="32" fillId="7" borderId="84" applyNumberFormat="0" applyAlignment="0" applyProtection="0"/>
    <xf numFmtId="0" fontId="32" fillId="7" borderId="1" applyNumberFormat="0" applyAlignment="0" applyProtection="0"/>
    <xf numFmtId="0" fontId="48" fillId="23" borderId="81" applyNumberFormat="0" applyFont="0" applyAlignment="0" applyProtection="0"/>
    <xf numFmtId="0" fontId="35" fillId="20" borderId="82" applyNumberFormat="0" applyAlignment="0" applyProtection="0"/>
    <xf numFmtId="0" fontId="37" fillId="0" borderId="83" applyNumberFormat="0" applyFill="0" applyAlignment="0" applyProtection="0"/>
    <xf numFmtId="0" fontId="37" fillId="0" borderId="83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76" fontId="52" fillId="0" borderId="10" applyFont="0" applyFill="0" applyBorder="0" applyAlignment="0" applyProtection="0"/>
    <xf numFmtId="0" fontId="181" fillId="20" borderId="82" applyNumberFormat="0" applyAlignment="0" applyProtection="0"/>
    <xf numFmtId="0" fontId="35" fillId="20" borderId="82" applyNumberFormat="0" applyAlignment="0" applyProtection="0"/>
    <xf numFmtId="0" fontId="35" fillId="20" borderId="82" applyNumberForma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189" fillId="0" borderId="6" applyNumberFormat="0" applyFill="0" applyAlignment="0" applyProtection="0"/>
    <xf numFmtId="0" fontId="33" fillId="0" borderId="6" applyNumberFormat="0" applyFill="0" applyAlignment="0" applyProtection="0"/>
    <xf numFmtId="0" fontId="131" fillId="0" borderId="6" applyNumberFormat="0" applyFill="0" applyAlignment="0" applyProtection="0"/>
    <xf numFmtId="0" fontId="188" fillId="7" borderId="84" applyNumberFormat="0" applyAlignment="0" applyProtection="0"/>
    <xf numFmtId="0" fontId="32" fillId="7" borderId="84" applyNumberFormat="0" applyAlignment="0" applyProtection="0"/>
    <xf numFmtId="0" fontId="129" fillId="7" borderId="84" applyNumberFormat="0" applyAlignment="0" applyProtection="0"/>
    <xf numFmtId="0" fontId="184" fillId="20" borderId="84" applyNumberFormat="0" applyAlignment="0" applyProtection="0"/>
    <xf numFmtId="0" fontId="26" fillId="20" borderId="84" applyNumberFormat="0" applyAlignment="0" applyProtection="0"/>
    <xf numFmtId="0" fontId="26" fillId="20" borderId="84" applyNumberFormat="0" applyAlignment="0" applyProtection="0"/>
    <xf numFmtId="0" fontId="106" fillId="20" borderId="84" applyNumberFormat="0" applyAlignment="0" applyProtection="0"/>
    <xf numFmtId="0" fontId="9" fillId="0" borderId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20" fillId="23" borderId="81" applyNumberFormat="0" applyFont="0" applyAlignment="0" applyProtection="0"/>
    <xf numFmtId="0" fontId="137" fillId="20" borderId="82" applyNumberFormat="0" applyAlignment="0" applyProtection="0"/>
    <xf numFmtId="0" fontId="35" fillId="20" borderId="82" applyNumberFormat="0" applyAlignment="0" applyProtection="0"/>
    <xf numFmtId="0" fontId="35" fillId="20" borderId="82" applyNumberFormat="0" applyAlignment="0" applyProtection="0"/>
    <xf numFmtId="0" fontId="181" fillId="20" borderId="82" applyNumberFormat="0" applyAlignment="0" applyProtection="0"/>
    <xf numFmtId="38" fontId="99" fillId="0" borderId="35" applyNumberFormat="0" applyFill="0" applyAlignment="0" applyProtection="0"/>
    <xf numFmtId="0" fontId="35" fillId="20" borderId="82" applyNumberFormat="0" applyAlignment="0" applyProtection="0"/>
    <xf numFmtId="0" fontId="48" fillId="23" borderId="81" applyNumberFormat="0" applyFont="0" applyAlignment="0" applyProtection="0"/>
    <xf numFmtId="0" fontId="33" fillId="0" borderId="6" applyNumberFormat="0" applyFill="0" applyAlignment="0" applyProtection="0"/>
    <xf numFmtId="0" fontId="32" fillId="7" borderId="84" applyNumberFormat="0" applyAlignment="0" applyProtection="0"/>
    <xf numFmtId="0" fontId="26" fillId="20" borderId="84" applyNumberFormat="0" applyAlignment="0" applyProtection="0"/>
    <xf numFmtId="0" fontId="41" fillId="0" borderId="83" applyNumberFormat="0" applyFill="0" applyAlignment="0" applyProtection="0"/>
    <xf numFmtId="0" fontId="37" fillId="0" borderId="83" applyNumberFormat="0" applyFill="0" applyAlignment="0" applyProtection="0"/>
    <xf numFmtId="0" fontId="37" fillId="0" borderId="83" applyNumberFormat="0" applyFill="0" applyAlignment="0" applyProtection="0"/>
    <xf numFmtId="0" fontId="177" fillId="0" borderId="83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8" fillId="0" borderId="0"/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163" fillId="0" borderId="0"/>
    <xf numFmtId="9" fontId="46" fillId="0" borderId="0" applyFont="0" applyFill="0" applyBorder="0" applyAlignment="0" applyProtection="0"/>
    <xf numFmtId="44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38" fontId="46" fillId="0" borderId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38" fontId="46" fillId="0" borderId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176" fontId="52" fillId="0" borderId="10" applyFont="0" applyFill="0" applyBorder="0" applyAlignment="0" applyProtection="0"/>
    <xf numFmtId="0" fontId="21" fillId="0" borderId="10" applyFill="0" applyBorder="0" applyProtection="0">
      <alignment horizontal="left" vertical="top"/>
    </xf>
    <xf numFmtId="0" fontId="21" fillId="0" borderId="10" applyFill="0" applyBorder="0" applyProtection="0">
      <alignment horizontal="left" vertical="top"/>
    </xf>
    <xf numFmtId="0" fontId="41" fillId="0" borderId="83" applyNumberFormat="0" applyFill="0" applyAlignment="0" applyProtection="0"/>
    <xf numFmtId="0" fontId="37" fillId="0" borderId="83" applyNumberFormat="0" applyFill="0" applyAlignment="0" applyProtection="0"/>
    <xf numFmtId="0" fontId="37" fillId="0" borderId="83" applyNumberFormat="0" applyFill="0" applyAlignment="0" applyProtection="0"/>
    <xf numFmtId="0" fontId="177" fillId="0" borderId="83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34" borderId="0" applyNumberFormat="0" applyBorder="0" applyAlignment="0" applyProtection="0"/>
    <xf numFmtId="0" fontId="7" fillId="35" borderId="0" applyNumberFormat="0" applyBorder="0" applyAlignment="0" applyProtection="0"/>
    <xf numFmtId="0" fontId="7" fillId="36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39" borderId="0" applyNumberFormat="0" applyBorder="0" applyAlignment="0" applyProtection="0"/>
    <xf numFmtId="0" fontId="7" fillId="40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43" borderId="0" applyNumberFormat="0" applyBorder="0" applyAlignment="0" applyProtection="0"/>
    <xf numFmtId="0" fontId="7" fillId="44" borderId="0" applyNumberFormat="0" applyBorder="0" applyAlignment="0" applyProtection="0"/>
    <xf numFmtId="0" fontId="7" fillId="45" borderId="0" applyNumberFormat="0" applyBorder="0" applyAlignment="0" applyProtection="0"/>
    <xf numFmtId="0" fontId="26" fillId="21" borderId="84" applyNumberFormat="0" applyAlignment="0" applyProtection="0"/>
    <xf numFmtId="0" fontId="26" fillId="21" borderId="84" applyNumberFormat="0" applyAlignment="0" applyProtection="0"/>
    <xf numFmtId="0" fontId="26" fillId="21" borderId="84" applyNumberFormat="0" applyAlignment="0" applyProtection="0"/>
    <xf numFmtId="0" fontId="106" fillId="20" borderId="84" applyNumberFormat="0" applyAlignment="0" applyProtection="0"/>
    <xf numFmtId="0" fontId="106" fillId="20" borderId="84" applyNumberFormat="0" applyAlignment="0" applyProtection="0"/>
    <xf numFmtId="0" fontId="106" fillId="20" borderId="84" applyNumberFormat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0" fillId="23" borderId="93" applyNumberFormat="0" applyFont="0" applyAlignment="0" applyProtection="0"/>
    <xf numFmtId="0" fontId="20" fillId="23" borderId="93" applyNumberFormat="0" applyFont="0" applyAlignment="0" applyProtection="0"/>
    <xf numFmtId="0" fontId="20" fillId="23" borderId="93" applyNumberFormat="0" applyFont="0" applyAlignment="0" applyProtection="0"/>
    <xf numFmtId="0" fontId="20" fillId="23" borderId="93" applyNumberFormat="0" applyFont="0" applyAlignment="0" applyProtection="0"/>
    <xf numFmtId="0" fontId="32" fillId="7" borderId="84" applyNumberFormat="0" applyAlignment="0" applyProtection="0"/>
    <xf numFmtId="0" fontId="32" fillId="7" borderId="84" applyNumberFormat="0" applyAlignment="0" applyProtection="0"/>
    <xf numFmtId="0" fontId="32" fillId="7" borderId="84" applyNumberFormat="0" applyAlignment="0" applyProtection="0"/>
    <xf numFmtId="0" fontId="129" fillId="7" borderId="84" applyNumberFormat="0" applyAlignment="0" applyProtection="0"/>
    <xf numFmtId="0" fontId="129" fillId="7" borderId="84" applyNumberFormat="0" applyAlignment="0" applyProtection="0"/>
    <xf numFmtId="0" fontId="32" fillId="7" borderId="84" applyNumberFormat="0" applyAlignment="0" applyProtection="0"/>
    <xf numFmtId="0" fontId="32" fillId="7" borderId="84" applyNumberFormat="0" applyAlignment="0" applyProtection="0"/>
    <xf numFmtId="0" fontId="32" fillId="7" borderId="84" applyNumberFormat="0" applyAlignment="0" applyProtection="0"/>
    <xf numFmtId="0" fontId="129" fillId="7" borderId="84" applyNumberFormat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9" fillId="7" borderId="92" applyNumberFormat="0" applyAlignment="0" applyProtection="0"/>
    <xf numFmtId="0" fontId="32" fillId="7" borderId="92" applyNumberFormat="0" applyAlignment="0" applyProtection="0"/>
    <xf numFmtId="0" fontId="32" fillId="7" borderId="92" applyNumberFormat="0" applyAlignment="0" applyProtection="0"/>
    <xf numFmtId="0" fontId="32" fillId="7" borderId="92" applyNumberFormat="0" applyAlignment="0" applyProtection="0"/>
    <xf numFmtId="0" fontId="32" fillId="7" borderId="92" applyNumberFormat="0" applyAlignment="0" applyProtection="0"/>
    <xf numFmtId="0" fontId="32" fillId="7" borderId="92" applyNumberFormat="0" applyAlignment="0" applyProtection="0"/>
    <xf numFmtId="0" fontId="129" fillId="7" borderId="92" applyNumberFormat="0" applyAlignment="0" applyProtection="0"/>
    <xf numFmtId="0" fontId="32" fillId="7" borderId="93" applyNumberFormat="0" applyAlignment="0" applyProtection="0"/>
    <xf numFmtId="0" fontId="32" fillId="7" borderId="93" applyNumberFormat="0" applyAlignment="0" applyProtection="0"/>
    <xf numFmtId="0" fontId="129" fillId="7" borderId="92" applyNumberFormat="0" applyAlignment="0" applyProtection="0"/>
    <xf numFmtId="0" fontId="32" fillId="7" borderId="92" applyNumberFormat="0" applyAlignment="0" applyProtection="0"/>
    <xf numFmtId="0" fontId="32" fillId="7" borderId="93" applyNumberFormat="0" applyAlignment="0" applyProtection="0"/>
    <xf numFmtId="0" fontId="32" fillId="7" borderId="92" applyNumberFormat="0" applyAlignment="0" applyProtection="0"/>
    <xf numFmtId="0" fontId="32" fillId="7" borderId="92" applyNumberFormat="0" applyAlignment="0" applyProtection="0"/>
    <xf numFmtId="0" fontId="7" fillId="0" borderId="0"/>
    <xf numFmtId="0" fontId="20" fillId="23" borderId="87" applyNumberFormat="0" applyFont="0" applyAlignment="0" applyProtection="0"/>
    <xf numFmtId="0" fontId="20" fillId="23" borderId="87" applyNumberFormat="0" applyFont="0" applyAlignment="0" applyProtection="0"/>
    <xf numFmtId="0" fontId="20" fillId="23" borderId="87" applyNumberFormat="0" applyFont="0" applyAlignment="0" applyProtection="0"/>
    <xf numFmtId="0" fontId="20" fillId="23" borderId="87" applyNumberFormat="0" applyFont="0" applyAlignment="0" applyProtection="0"/>
    <xf numFmtId="0" fontId="20" fillId="23" borderId="87" applyNumberFormat="0" applyFont="0" applyAlignment="0" applyProtection="0"/>
    <xf numFmtId="0" fontId="22" fillId="23" borderId="87" applyNumberFormat="0" applyFont="0" applyAlignment="0" applyProtection="0"/>
    <xf numFmtId="0" fontId="22" fillId="23" borderId="87" applyNumberFormat="0" applyFont="0" applyAlignment="0" applyProtection="0"/>
    <xf numFmtId="0" fontId="20" fillId="23" borderId="87" applyNumberFormat="0" applyFont="0" applyAlignment="0" applyProtection="0"/>
    <xf numFmtId="0" fontId="20" fillId="23" borderId="87" applyNumberFormat="0" applyFont="0" applyAlignment="0" applyProtection="0"/>
    <xf numFmtId="0" fontId="20" fillId="23" borderId="87" applyNumberFormat="0" applyFont="0" applyAlignment="0" applyProtection="0"/>
    <xf numFmtId="0" fontId="35" fillId="21" borderId="88" applyNumberFormat="0" applyAlignment="0" applyProtection="0"/>
    <xf numFmtId="0" fontId="35" fillId="21" borderId="88" applyNumberFormat="0" applyAlignment="0" applyProtection="0"/>
    <xf numFmtId="0" fontId="35" fillId="10" borderId="88" applyNumberFormat="0" applyAlignment="0" applyProtection="0"/>
    <xf numFmtId="0" fontId="35" fillId="21" borderId="88" applyNumberFormat="0" applyAlignment="0" applyProtection="0"/>
    <xf numFmtId="0" fontId="137" fillId="20" borderId="88" applyNumberFormat="0" applyAlignment="0" applyProtection="0"/>
    <xf numFmtId="0" fontId="35" fillId="10" borderId="88" applyNumberFormat="0" applyAlignment="0" applyProtection="0"/>
    <xf numFmtId="0" fontId="35" fillId="10" borderId="88" applyNumberFormat="0" applyAlignment="0" applyProtection="0"/>
    <xf numFmtId="0" fontId="137" fillId="20" borderId="88" applyNumberFormat="0" applyAlignment="0" applyProtection="0"/>
    <xf numFmtId="0" fontId="137" fillId="20" borderId="88" applyNumberFormat="0" applyAlignment="0" applyProtection="0"/>
    <xf numFmtId="0" fontId="43" fillId="0" borderId="94">
      <alignment horizontal="left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6" fillId="20" borderId="92" applyNumberFormat="0" applyAlignment="0" applyProtection="0"/>
    <xf numFmtId="0" fontId="106" fillId="20" borderId="92" applyNumberFormat="0" applyAlignment="0" applyProtection="0"/>
    <xf numFmtId="0" fontId="26" fillId="10" borderId="93" applyNumberFormat="0" applyAlignment="0" applyProtection="0"/>
    <xf numFmtId="0" fontId="26" fillId="10" borderId="93" applyNumberFormat="0" applyAlignment="0" applyProtection="0"/>
    <xf numFmtId="0" fontId="106" fillId="20" borderId="92" applyNumberFormat="0" applyAlignment="0" applyProtection="0"/>
    <xf numFmtId="0" fontId="26" fillId="21" borderId="92" applyNumberFormat="0" applyAlignment="0" applyProtection="0"/>
    <xf numFmtId="0" fontId="26" fillId="10" borderId="93" applyNumberFormat="0" applyAlignment="0" applyProtection="0"/>
    <xf numFmtId="0" fontId="26" fillId="21" borderId="92" applyNumberFormat="0" applyAlignment="0" applyProtection="0"/>
    <xf numFmtId="0" fontId="26" fillId="21" borderId="92" applyNumberFormat="0" applyAlignment="0" applyProtection="0"/>
    <xf numFmtId="38" fontId="58" fillId="0" borderId="89"/>
    <xf numFmtId="0" fontId="37" fillId="0" borderId="90" applyNumberFormat="0" applyFill="0" applyAlignment="0" applyProtection="0"/>
    <xf numFmtId="0" fontId="37" fillId="0" borderId="90" applyNumberFormat="0" applyFill="0" applyAlignment="0" applyProtection="0"/>
    <xf numFmtId="0" fontId="23" fillId="0" borderId="90" applyNumberFormat="0" applyFill="0" applyAlignment="0" applyProtection="0"/>
    <xf numFmtId="0" fontId="37" fillId="0" borderId="90" applyNumberFormat="0" applyFill="0" applyAlignment="0" applyProtection="0"/>
    <xf numFmtId="0" fontId="41" fillId="0" borderId="91" applyNumberFormat="0" applyFill="0" applyAlignment="0" applyProtection="0"/>
    <xf numFmtId="0" fontId="37" fillId="0" borderId="90" applyNumberFormat="0" applyFill="0" applyAlignment="0" applyProtection="0"/>
    <xf numFmtId="0" fontId="23" fillId="0" borderId="90" applyNumberFormat="0" applyFill="0" applyAlignment="0" applyProtection="0"/>
    <xf numFmtId="0" fontId="23" fillId="0" borderId="90" applyNumberFormat="0" applyFill="0" applyAlignment="0" applyProtection="0"/>
    <xf numFmtId="0" fontId="41" fillId="0" borderId="91" applyNumberFormat="0" applyFill="0" applyAlignment="0" applyProtection="0"/>
    <xf numFmtId="0" fontId="41" fillId="0" borderId="91" applyNumberFormat="0" applyFill="0" applyAlignment="0" applyProtection="0"/>
    <xf numFmtId="43" fontId="7" fillId="0" borderId="0" applyFont="0" applyFill="0" applyBorder="0" applyAlignment="0" applyProtection="0"/>
    <xf numFmtId="0" fontId="7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44" fontId="5" fillId="0" borderId="0" applyFont="0" applyFill="0" applyBorder="0" applyAlignment="0" applyProtection="0"/>
    <xf numFmtId="0" fontId="3" fillId="0" borderId="0"/>
    <xf numFmtId="0" fontId="1" fillId="0" borderId="0"/>
    <xf numFmtId="44" fontId="1" fillId="0" borderId="0" applyFont="0" applyFill="0" applyBorder="0" applyAlignment="0" applyProtection="0"/>
  </cellStyleXfs>
  <cellXfs count="356">
    <xf numFmtId="0" fontId="0" fillId="0" borderId="0" xfId="0"/>
    <xf numFmtId="0" fontId="40" fillId="0" borderId="0" xfId="0" applyFont="1"/>
    <xf numFmtId="0" fontId="0" fillId="0" borderId="0" xfId="0" applyAlignment="1">
      <alignment horizontal="center"/>
    </xf>
    <xf numFmtId="167" fontId="47" fillId="0" borderId="0" xfId="53" applyNumberFormat="1" applyFont="1" applyAlignment="1">
      <alignment horizontal="centerContinuous"/>
    </xf>
    <xf numFmtId="37" fontId="56" fillId="0" borderId="0" xfId="53" applyNumberFormat="1" applyFont="1" applyAlignment="1">
      <alignment horizontal="center" vertical="center"/>
    </xf>
    <xf numFmtId="37" fontId="47" fillId="0" borderId="0" xfId="53" applyNumberFormat="1" applyFont="1" applyAlignment="1">
      <alignment vertical="center"/>
    </xf>
    <xf numFmtId="37" fontId="57" fillId="0" borderId="0" xfId="53" applyNumberFormat="1" applyFont="1" applyAlignment="1">
      <alignment horizontal="center" vertical="center"/>
    </xf>
    <xf numFmtId="167" fontId="47" fillId="0" borderId="0" xfId="53" applyNumberFormat="1" applyFont="1" applyAlignment="1">
      <alignment horizontal="center" vertical="center"/>
    </xf>
    <xf numFmtId="166" fontId="47" fillId="0" borderId="0" xfId="28" applyNumberFormat="1" applyFont="1" applyFill="1" applyBorder="1" applyAlignment="1" applyProtection="1">
      <alignment vertical="center"/>
    </xf>
    <xf numFmtId="0" fontId="48" fillId="0" borderId="0" xfId="53"/>
    <xf numFmtId="0" fontId="58" fillId="0" borderId="0" xfId="53" applyFont="1" applyAlignment="1">
      <alignment horizontal="left" vertical="center"/>
    </xf>
    <xf numFmtId="169" fontId="58" fillId="0" borderId="0" xfId="53" applyNumberFormat="1" applyFont="1" applyAlignment="1">
      <alignment vertical="center"/>
    </xf>
    <xf numFmtId="37" fontId="59" fillId="0" borderId="0" xfId="53" applyNumberFormat="1" applyFont="1" applyAlignment="1">
      <alignment vertical="center"/>
    </xf>
    <xf numFmtId="37" fontId="21" fillId="0" borderId="0" xfId="53" applyNumberFormat="1" applyFont="1" applyAlignment="1">
      <alignment vertical="center"/>
    </xf>
    <xf numFmtId="37" fontId="47" fillId="0" borderId="0" xfId="53" applyNumberFormat="1" applyFont="1" applyAlignment="1" applyProtection="1">
      <alignment vertical="center"/>
      <protection locked="0"/>
    </xf>
    <xf numFmtId="171" fontId="59" fillId="0" borderId="0" xfId="53" applyNumberFormat="1" applyFont="1" applyAlignment="1">
      <alignment horizontal="left" vertical="center"/>
    </xf>
    <xf numFmtId="3" fontId="21" fillId="0" borderId="0" xfId="52" quotePrefix="1" applyNumberFormat="1" applyFont="1" applyAlignment="1">
      <alignment horizontal="left" vertical="center"/>
    </xf>
    <xf numFmtId="173" fontId="61" fillId="0" borderId="0" xfId="28" applyNumberFormat="1" applyFont="1" applyFill="1" applyBorder="1" applyAlignment="1" applyProtection="1">
      <alignment vertical="center"/>
    </xf>
    <xf numFmtId="0" fontId="21" fillId="0" borderId="0" xfId="53" applyFont="1"/>
    <xf numFmtId="173" fontId="61" fillId="0" borderId="0" xfId="53" applyNumberFormat="1" applyFont="1" applyAlignment="1">
      <alignment vertical="center"/>
    </xf>
    <xf numFmtId="0" fontId="62" fillId="0" borderId="0" xfId="53" quotePrefix="1" applyFont="1" applyAlignment="1">
      <alignment horizontal="left"/>
    </xf>
    <xf numFmtId="174" fontId="63" fillId="0" borderId="0" xfId="53" applyNumberFormat="1" applyFont="1"/>
    <xf numFmtId="174" fontId="21" fillId="0" borderId="0" xfId="53" applyNumberFormat="1" applyFont="1"/>
    <xf numFmtId="173" fontId="21" fillId="0" borderId="0" xfId="53" applyNumberFormat="1" applyFont="1"/>
    <xf numFmtId="167" fontId="21" fillId="0" borderId="0" xfId="53" applyNumberFormat="1" applyFont="1" applyAlignment="1">
      <alignment horizontal="center" vertical="center"/>
    </xf>
    <xf numFmtId="166" fontId="21" fillId="0" borderId="0" xfId="28" applyNumberFormat="1" applyFont="1" applyFill="1" applyBorder="1" applyAlignment="1" applyProtection="1">
      <alignment vertical="center"/>
    </xf>
    <xf numFmtId="37" fontId="60" fillId="0" borderId="0" xfId="53" applyNumberFormat="1" applyFont="1" applyAlignment="1">
      <alignment horizontal="left" vertical="center" indent="2"/>
    </xf>
    <xf numFmtId="0" fontId="64" fillId="0" borderId="0" xfId="53" applyFont="1"/>
    <xf numFmtId="173" fontId="61" fillId="0" borderId="0" xfId="53" applyNumberFormat="1" applyFont="1" applyAlignment="1">
      <alignment horizontal="right" vertical="center"/>
    </xf>
    <xf numFmtId="37" fontId="61" fillId="0" borderId="0" xfId="28" applyNumberFormat="1" applyFont="1" applyFill="1" applyBorder="1" applyAlignment="1" applyProtection="1">
      <alignment vertical="center"/>
    </xf>
    <xf numFmtId="3" fontId="21" fillId="0" borderId="0" xfId="52" applyNumberFormat="1" applyFont="1" applyAlignment="1">
      <alignment horizontal="left" vertical="center"/>
    </xf>
    <xf numFmtId="10" fontId="63" fillId="0" borderId="0" xfId="57" applyNumberFormat="1" applyFont="1" applyFill="1" applyBorder="1"/>
    <xf numFmtId="169" fontId="86" fillId="0" borderId="0" xfId="53" applyNumberFormat="1" applyFont="1" applyAlignment="1">
      <alignment vertical="center"/>
    </xf>
    <xf numFmtId="3" fontId="54" fillId="0" borderId="0" xfId="52" applyNumberFormat="1" applyFont="1" applyAlignment="1">
      <alignment horizontal="left" vertical="center"/>
    </xf>
    <xf numFmtId="169" fontId="85" fillId="0" borderId="0" xfId="53" applyNumberFormat="1" applyFont="1" applyAlignment="1">
      <alignment vertical="center"/>
    </xf>
    <xf numFmtId="0" fontId="19" fillId="0" borderId="0" xfId="126"/>
    <xf numFmtId="172" fontId="68" fillId="0" borderId="0" xfId="127" applyNumberFormat="1" applyFont="1"/>
    <xf numFmtId="172" fontId="67" fillId="0" borderId="0" xfId="127" applyNumberFormat="1" applyFont="1"/>
    <xf numFmtId="0" fontId="19" fillId="0" borderId="0" xfId="126" applyAlignment="1">
      <alignment horizontal="left"/>
    </xf>
    <xf numFmtId="179" fontId="19" fillId="0" borderId="0" xfId="126" applyNumberFormat="1"/>
    <xf numFmtId="0" fontId="90" fillId="29" borderId="65" xfId="8545" applyFont="1" applyFill="1" applyBorder="1" applyAlignment="1">
      <alignment horizontal="left" wrapText="1"/>
    </xf>
    <xf numFmtId="0" fontId="89" fillId="29" borderId="0" xfId="8545" applyFill="1"/>
    <xf numFmtId="0" fontId="89" fillId="73" borderId="0" xfId="8545" applyFill="1"/>
    <xf numFmtId="0" fontId="90" fillId="29" borderId="66" xfId="8545" applyFont="1" applyFill="1" applyBorder="1" applyAlignment="1">
      <alignment horizontal="left"/>
    </xf>
    <xf numFmtId="0" fontId="90" fillId="29" borderId="66" xfId="8545" applyFont="1" applyFill="1" applyBorder="1" applyAlignment="1">
      <alignment horizontal="left" vertical="top"/>
    </xf>
    <xf numFmtId="166" fontId="89" fillId="29" borderId="0" xfId="28" applyNumberFormat="1" applyFont="1" applyFill="1"/>
    <xf numFmtId="164" fontId="89" fillId="29" borderId="0" xfId="8545" applyNumberFormat="1" applyFill="1"/>
    <xf numFmtId="0" fontId="0" fillId="29" borderId="0" xfId="0" applyFill="1"/>
    <xf numFmtId="0" fontId="19" fillId="0" borderId="0" xfId="126" applyAlignment="1">
      <alignment horizontal="center"/>
    </xf>
    <xf numFmtId="0" fontId="40" fillId="74" borderId="0" xfId="0" applyFont="1" applyFill="1"/>
    <xf numFmtId="0" fontId="0" fillId="74" borderId="0" xfId="0" applyFill="1"/>
    <xf numFmtId="0" fontId="40" fillId="74" borderId="0" xfId="0" applyFont="1" applyFill="1" applyAlignment="1">
      <alignment horizontal="center"/>
    </xf>
    <xf numFmtId="0" fontId="0" fillId="74" borderId="0" xfId="0" applyFill="1" applyAlignment="1">
      <alignment horizontal="center"/>
    </xf>
    <xf numFmtId="0" fontId="40" fillId="0" borderId="0" xfId="0" applyFont="1" applyAlignment="1">
      <alignment horizontal="center"/>
    </xf>
    <xf numFmtId="1" fontId="0" fillId="0" borderId="0" xfId="0" quotePrefix="1" applyNumberFormat="1" applyAlignment="1">
      <alignment horizontal="center"/>
    </xf>
    <xf numFmtId="195" fontId="19" fillId="0" borderId="0" xfId="126" applyNumberFormat="1"/>
    <xf numFmtId="0" fontId="13" fillId="0" borderId="0" xfId="126" applyFont="1" applyAlignment="1">
      <alignment horizontal="left"/>
    </xf>
    <xf numFmtId="0" fontId="40" fillId="0" borderId="0" xfId="0" quotePrefix="1" applyFont="1" applyAlignment="1">
      <alignment horizontal="center"/>
    </xf>
    <xf numFmtId="166" fontId="20" fillId="0" borderId="0" xfId="28" applyNumberFormat="1" applyFont="1" applyFill="1"/>
    <xf numFmtId="41" fontId="165" fillId="75" borderId="19" xfId="9678" applyNumberFormat="1" applyFont="1" applyFill="1" applyBorder="1" applyAlignment="1">
      <alignment horizontal="left"/>
    </xf>
    <xf numFmtId="165" fontId="40" fillId="74" borderId="24" xfId="30" applyNumberFormat="1" applyFont="1" applyFill="1" applyBorder="1" applyAlignment="1">
      <alignment horizontal="center"/>
    </xf>
    <xf numFmtId="165" fontId="40" fillId="74" borderId="26" xfId="30" applyNumberFormat="1" applyFont="1" applyFill="1" applyBorder="1" applyAlignment="1">
      <alignment horizontal="center"/>
    </xf>
    <xf numFmtId="166" fontId="40" fillId="74" borderId="0" xfId="9677" applyNumberFormat="1" applyFont="1" applyFill="1" applyAlignment="1">
      <alignment horizontal="center" vertical="center" wrapText="1"/>
    </xf>
    <xf numFmtId="165" fontId="20" fillId="74" borderId="0" xfId="30" applyNumberFormat="1" applyFont="1" applyFill="1" applyBorder="1"/>
    <xf numFmtId="167" fontId="20" fillId="0" borderId="0" xfId="53" applyNumberFormat="1" applyFont="1" applyAlignment="1">
      <alignment horizontal="center" vertical="center"/>
    </xf>
    <xf numFmtId="37" fontId="20" fillId="0" borderId="0" xfId="53" applyNumberFormat="1" applyFont="1" applyAlignment="1">
      <alignment vertical="center"/>
    </xf>
    <xf numFmtId="37" fontId="20" fillId="0" borderId="11" xfId="53" applyNumberFormat="1" applyFont="1" applyBorder="1" applyAlignment="1">
      <alignment vertical="center"/>
    </xf>
    <xf numFmtId="0" fontId="40" fillId="0" borderId="0" xfId="53" applyFont="1" applyAlignment="1">
      <alignment horizontal="left" vertical="center"/>
    </xf>
    <xf numFmtId="169" fontId="40" fillId="0" borderId="0" xfId="53" applyNumberFormat="1" applyFont="1" applyAlignment="1">
      <alignment vertical="center"/>
    </xf>
    <xf numFmtId="37" fontId="40" fillId="0" borderId="0" xfId="53" applyNumberFormat="1" applyFont="1" applyAlignment="1">
      <alignment vertical="center"/>
    </xf>
    <xf numFmtId="167" fontId="40" fillId="0" borderId="0" xfId="53" applyNumberFormat="1" applyFont="1" applyAlignment="1">
      <alignment horizontal="center" vertical="center"/>
    </xf>
    <xf numFmtId="37" fontId="20" fillId="0" borderId="0" xfId="53" applyNumberFormat="1" applyFont="1" applyAlignment="1">
      <alignment horizontal="left" vertical="center" indent="1"/>
    </xf>
    <xf numFmtId="167" fontId="66" fillId="0" borderId="0" xfId="53" applyNumberFormat="1" applyFont="1"/>
    <xf numFmtId="37" fontId="20" fillId="0" borderId="0" xfId="53" applyNumberFormat="1" applyFont="1" applyAlignment="1" applyProtection="1">
      <alignment vertical="center"/>
      <protection locked="0"/>
    </xf>
    <xf numFmtId="170" fontId="39" fillId="0" borderId="0" xfId="53" applyNumberFormat="1" applyFont="1" applyAlignment="1">
      <alignment horizontal="center" vertical="center"/>
    </xf>
    <xf numFmtId="171" fontId="20" fillId="0" borderId="0" xfId="53" applyNumberFormat="1" applyFont="1" applyAlignment="1">
      <alignment horizontal="left" vertical="center"/>
    </xf>
    <xf numFmtId="171" fontId="40" fillId="0" borderId="0" xfId="53" applyNumberFormat="1" applyFont="1" applyAlignment="1">
      <alignment horizontal="left" vertical="center"/>
    </xf>
    <xf numFmtId="169" fontId="166" fillId="0" borderId="0" xfId="53" applyNumberFormat="1" applyFont="1" applyAlignment="1">
      <alignment vertical="center"/>
    </xf>
    <xf numFmtId="169" fontId="55" fillId="0" borderId="0" xfId="53" applyNumberFormat="1" applyFont="1" applyAlignment="1">
      <alignment vertical="center"/>
    </xf>
    <xf numFmtId="166" fontId="40" fillId="27" borderId="24" xfId="9677" applyNumberFormat="1" applyFont="1" applyFill="1" applyBorder="1" applyAlignment="1">
      <alignment horizontal="center" vertical="center" wrapText="1"/>
    </xf>
    <xf numFmtId="41" fontId="165" fillId="75" borderId="11" xfId="9678" applyNumberFormat="1" applyFont="1" applyFill="1" applyBorder="1" applyAlignment="1">
      <alignment horizontal="left"/>
    </xf>
    <xf numFmtId="168" fontId="40" fillId="0" borderId="24" xfId="52" applyNumberFormat="1" applyFont="1" applyBorder="1" applyAlignment="1">
      <alignment horizontal="center" vertical="center"/>
    </xf>
    <xf numFmtId="165" fontId="20" fillId="33" borderId="0" xfId="30" quotePrefix="1" applyNumberFormat="1" applyFont="1" applyFill="1" applyBorder="1"/>
    <xf numFmtId="165" fontId="165" fillId="75" borderId="19" xfId="30" applyNumberFormat="1" applyFont="1" applyFill="1" applyBorder="1" applyAlignment="1">
      <alignment horizontal="left"/>
    </xf>
    <xf numFmtId="165" fontId="20" fillId="74" borderId="21" xfId="30" applyNumberFormat="1" applyFont="1" applyFill="1" applyBorder="1"/>
    <xf numFmtId="165" fontId="20" fillId="32" borderId="21" xfId="30" applyNumberFormat="1" applyFont="1" applyFill="1" applyBorder="1"/>
    <xf numFmtId="0" fontId="67" fillId="0" borderId="0" xfId="0" applyFont="1"/>
    <xf numFmtId="0" fontId="168" fillId="76" borderId="34" xfId="2746" applyFont="1" applyFill="1" applyBorder="1" applyAlignment="1">
      <alignment horizontal="center" wrapText="1"/>
    </xf>
    <xf numFmtId="0" fontId="169" fillId="0" borderId="0" xfId="0" applyFont="1"/>
    <xf numFmtId="166" fontId="40" fillId="74" borderId="0" xfId="9677" applyNumberFormat="1" applyFont="1" applyFill="1" applyAlignment="1">
      <alignment vertical="center" wrapText="1"/>
    </xf>
    <xf numFmtId="195" fontId="19" fillId="0" borderId="11" xfId="126" applyNumberFormat="1" applyBorder="1"/>
    <xf numFmtId="195" fontId="19" fillId="0" borderId="10" xfId="126" applyNumberFormat="1" applyBorder="1"/>
    <xf numFmtId="179" fontId="164" fillId="0" borderId="0" xfId="126" applyNumberFormat="1" applyFont="1"/>
    <xf numFmtId="0" fontId="170" fillId="0" borderId="0" xfId="126" applyFont="1" applyAlignment="1">
      <alignment horizontal="left"/>
    </xf>
    <xf numFmtId="195" fontId="12" fillId="0" borderId="0" xfId="126" applyNumberFormat="1" applyFont="1"/>
    <xf numFmtId="195" fontId="12" fillId="0" borderId="11" xfId="126" applyNumberFormat="1" applyFont="1" applyBorder="1"/>
    <xf numFmtId="179" fontId="12" fillId="0" borderId="0" xfId="126" applyNumberFormat="1" applyFont="1"/>
    <xf numFmtId="0" fontId="88" fillId="0" borderId="28" xfId="126" applyFont="1" applyBorder="1" applyAlignment="1">
      <alignment horizontal="center"/>
    </xf>
    <xf numFmtId="1" fontId="0" fillId="0" borderId="0" xfId="0" applyNumberFormat="1" applyAlignment="1">
      <alignment horizontal="center"/>
    </xf>
    <xf numFmtId="195" fontId="11" fillId="0" borderId="0" xfId="126" applyNumberFormat="1" applyFont="1"/>
    <xf numFmtId="195" fontId="11" fillId="0" borderId="11" xfId="126" applyNumberFormat="1" applyFont="1" applyBorder="1"/>
    <xf numFmtId="3" fontId="172" fillId="0" borderId="49" xfId="0" applyNumberFormat="1" applyFont="1" applyBorder="1" applyAlignment="1">
      <alignment horizontal="center" vertical="top"/>
    </xf>
    <xf numFmtId="0" fontId="89" fillId="29" borderId="0" xfId="8545" applyFill="1" applyAlignment="1">
      <alignment horizontal="right"/>
    </xf>
    <xf numFmtId="165" fontId="20" fillId="77" borderId="0" xfId="30" applyNumberFormat="1" applyFont="1" applyFill="1" applyBorder="1"/>
    <xf numFmtId="165" fontId="20" fillId="77" borderId="21" xfId="30" applyNumberFormat="1" applyFont="1" applyFill="1" applyBorder="1"/>
    <xf numFmtId="166" fontId="40" fillId="77" borderId="0" xfId="9677" applyNumberFormat="1" applyFont="1" applyFill="1" applyAlignment="1">
      <alignment vertical="center" wrapText="1"/>
    </xf>
    <xf numFmtId="165" fontId="20" fillId="33" borderId="0" xfId="30" applyNumberFormat="1" applyFont="1" applyFill="1" applyBorder="1"/>
    <xf numFmtId="0" fontId="20" fillId="0" borderId="0" xfId="0" applyFont="1"/>
    <xf numFmtId="0" fontId="40" fillId="0" borderId="23" xfId="0" applyFont="1" applyBorder="1" applyAlignment="1">
      <alignment vertical="center" wrapText="1"/>
    </xf>
    <xf numFmtId="0" fontId="40" fillId="0" borderId="68" xfId="0" applyFont="1" applyBorder="1" applyAlignment="1">
      <alignment vertical="center" wrapText="1"/>
    </xf>
    <xf numFmtId="0" fontId="40" fillId="0" borderId="68" xfId="0" applyFont="1" applyBorder="1" applyAlignment="1">
      <alignment horizontal="center" vertical="center" wrapText="1"/>
    </xf>
    <xf numFmtId="0" fontId="195" fillId="0" borderId="68" xfId="0" applyFont="1" applyBorder="1" applyAlignment="1">
      <alignment horizontal="center" vertical="center" wrapText="1"/>
    </xf>
    <xf numFmtId="9" fontId="40" fillId="0" borderId="13" xfId="0" applyNumberFormat="1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74" borderId="69" xfId="0" applyFill="1" applyBorder="1" applyAlignment="1">
      <alignment horizontal="center" vertical="center" wrapText="1"/>
    </xf>
    <xf numFmtId="198" fontId="0" fillId="74" borderId="69" xfId="28" applyNumberFormat="1" applyFont="1" applyFill="1" applyBorder="1" applyAlignment="1">
      <alignment horizontal="center" vertical="center" wrapText="1"/>
    </xf>
    <xf numFmtId="198" fontId="0" fillId="74" borderId="15" xfId="28" applyNumberFormat="1" applyFont="1" applyFill="1" applyBorder="1" applyAlignment="1">
      <alignment horizontal="center" vertical="center" wrapText="1"/>
    </xf>
    <xf numFmtId="198" fontId="0" fillId="74" borderId="0" xfId="28" applyNumberFormat="1" applyFont="1" applyFill="1" applyBorder="1" applyAlignment="1">
      <alignment horizontal="center" vertical="center" wrapText="1"/>
    </xf>
    <xf numFmtId="198" fontId="0" fillId="74" borderId="16" xfId="28" applyNumberFormat="1" applyFont="1" applyFill="1" applyBorder="1" applyAlignment="1">
      <alignment horizontal="center" vertical="center" wrapText="1"/>
    </xf>
    <xf numFmtId="166" fontId="0" fillId="0" borderId="69" xfId="28" applyNumberFormat="1" applyFont="1" applyBorder="1" applyAlignment="1">
      <alignment horizontal="center" vertical="center" wrapText="1"/>
    </xf>
    <xf numFmtId="0" fontId="0" fillId="74" borderId="0" xfId="0" applyFill="1" applyAlignment="1">
      <alignment horizontal="center" vertical="center" wrapText="1"/>
    </xf>
    <xf numFmtId="166" fontId="0" fillId="0" borderId="0" xfId="28" applyNumberFormat="1" applyFont="1" applyBorder="1" applyAlignment="1">
      <alignment horizontal="center" vertical="center" wrapText="1"/>
    </xf>
    <xf numFmtId="0" fontId="0" fillId="74" borderId="11" xfId="0" applyFill="1" applyBorder="1" applyAlignment="1">
      <alignment horizontal="center" vertical="center" wrapText="1"/>
    </xf>
    <xf numFmtId="198" fontId="0" fillId="74" borderId="11" xfId="28" applyNumberFormat="1" applyFont="1" applyFill="1" applyBorder="1" applyAlignment="1">
      <alignment horizontal="center" vertical="center" wrapText="1"/>
    </xf>
    <xf numFmtId="198" fontId="0" fillId="74" borderId="17" xfId="28" applyNumberFormat="1" applyFont="1" applyFill="1" applyBorder="1" applyAlignment="1">
      <alignment horizontal="center" vertical="center" wrapText="1"/>
    </xf>
    <xf numFmtId="198" fontId="0" fillId="74" borderId="18" xfId="28" applyNumberFormat="1" applyFont="1" applyFill="1" applyBorder="1" applyAlignment="1">
      <alignment horizontal="center" vertical="center" wrapText="1"/>
    </xf>
    <xf numFmtId="166" fontId="0" fillId="0" borderId="11" xfId="28" applyNumberFormat="1" applyFont="1" applyBorder="1" applyAlignment="1">
      <alignment horizontal="center" vertical="center" wrapText="1"/>
    </xf>
    <xf numFmtId="0" fontId="0" fillId="29" borderId="69" xfId="0" applyFill="1" applyBorder="1" applyAlignment="1">
      <alignment horizontal="center" vertical="center" wrapText="1"/>
    </xf>
    <xf numFmtId="198" fontId="0" fillId="29" borderId="69" xfId="28" applyNumberFormat="1" applyFont="1" applyFill="1" applyBorder="1" applyAlignment="1">
      <alignment horizontal="center" vertical="center" wrapText="1"/>
    </xf>
    <xf numFmtId="198" fontId="0" fillId="29" borderId="85" xfId="28" applyNumberFormat="1" applyFont="1" applyFill="1" applyBorder="1" applyAlignment="1">
      <alignment horizontal="center" vertical="center" wrapText="1"/>
    </xf>
    <xf numFmtId="198" fontId="0" fillId="29" borderId="67" xfId="28" applyNumberFormat="1" applyFont="1" applyFill="1" applyBorder="1" applyAlignment="1">
      <alignment horizontal="center" vertical="center" wrapText="1"/>
    </xf>
    <xf numFmtId="0" fontId="0" fillId="29" borderId="0" xfId="0" applyFill="1" applyAlignment="1">
      <alignment horizontal="center" vertical="center" wrapText="1"/>
    </xf>
    <xf numFmtId="198" fontId="0" fillId="29" borderId="0" xfId="28" applyNumberFormat="1" applyFont="1" applyFill="1" applyBorder="1" applyAlignment="1">
      <alignment horizontal="center" vertical="center" wrapText="1"/>
    </xf>
    <xf numFmtId="198" fontId="0" fillId="29" borderId="15" xfId="28" applyNumberFormat="1" applyFont="1" applyFill="1" applyBorder="1" applyAlignment="1">
      <alignment horizontal="center" vertical="center" wrapText="1"/>
    </xf>
    <xf numFmtId="198" fontId="0" fillId="29" borderId="16" xfId="28" applyNumberFormat="1" applyFont="1" applyFill="1" applyBorder="1" applyAlignment="1">
      <alignment horizontal="center" vertical="center" wrapText="1"/>
    </xf>
    <xf numFmtId="0" fontId="0" fillId="29" borderId="11" xfId="0" applyFill="1" applyBorder="1" applyAlignment="1">
      <alignment horizontal="center" vertical="center" wrapText="1"/>
    </xf>
    <xf numFmtId="198" fontId="0" fillId="29" borderId="11" xfId="28" applyNumberFormat="1" applyFont="1" applyFill="1" applyBorder="1" applyAlignment="1">
      <alignment horizontal="center" vertical="center" wrapText="1"/>
    </xf>
    <xf numFmtId="198" fontId="0" fillId="29" borderId="17" xfId="28" applyNumberFormat="1" applyFont="1" applyFill="1" applyBorder="1" applyAlignment="1">
      <alignment horizontal="center" vertical="center" wrapText="1"/>
    </xf>
    <xf numFmtId="198" fontId="0" fillId="29" borderId="18" xfId="28" applyNumberFormat="1" applyFont="1" applyFill="1" applyBorder="1" applyAlignment="1">
      <alignment horizontal="center" vertical="center" wrapText="1"/>
    </xf>
    <xf numFmtId="3" fontId="89" fillId="29" borderId="0" xfId="8545" applyNumberFormat="1" applyFill="1"/>
    <xf numFmtId="165" fontId="196" fillId="33" borderId="20" xfId="30" applyNumberFormat="1" applyFont="1" applyFill="1" applyBorder="1"/>
    <xf numFmtId="0" fontId="20" fillId="0" borderId="0" xfId="2592"/>
    <xf numFmtId="0" fontId="43" fillId="0" borderId="0" xfId="2592" applyFont="1"/>
    <xf numFmtId="0" fontId="40" fillId="0" borderId="0" xfId="2592" applyFont="1"/>
    <xf numFmtId="0" fontId="167" fillId="0" borderId="0" xfId="2592" applyFont="1"/>
    <xf numFmtId="0" fontId="197" fillId="0" borderId="0" xfId="2592" applyFont="1" applyAlignment="1">
      <alignment horizontal="center"/>
    </xf>
    <xf numFmtId="22" fontId="198" fillId="0" borderId="0" xfId="2592" quotePrefix="1" applyNumberFormat="1" applyFont="1" applyAlignment="1">
      <alignment horizontal="centerContinuous"/>
    </xf>
    <xf numFmtId="0" fontId="197" fillId="0" borderId="0" xfId="2592" applyFont="1"/>
    <xf numFmtId="0" fontId="40" fillId="0" borderId="0" xfId="2592" applyFont="1" applyAlignment="1">
      <alignment horizontal="center"/>
    </xf>
    <xf numFmtId="0" fontId="20" fillId="0" borderId="0" xfId="2592" applyAlignment="1">
      <alignment horizontal="center"/>
    </xf>
    <xf numFmtId="199" fontId="20" fillId="0" borderId="0" xfId="2592" applyNumberFormat="1" applyAlignment="1">
      <alignment horizontal="left"/>
    </xf>
    <xf numFmtId="199" fontId="40" fillId="0" borderId="13" xfId="30" quotePrefix="1" applyNumberFormat="1" applyFont="1" applyFill="1" applyBorder="1" applyAlignment="1">
      <alignment horizontal="center"/>
    </xf>
    <xf numFmtId="0" fontId="20" fillId="0" borderId="0" xfId="44013" applyAlignment="1">
      <alignment horizontal="center"/>
    </xf>
    <xf numFmtId="199" fontId="20" fillId="0" borderId="0" xfId="44013" applyNumberFormat="1"/>
    <xf numFmtId="0" fontId="66" fillId="0" borderId="0" xfId="44014" applyFont="1"/>
    <xf numFmtId="37" fontId="66" fillId="83" borderId="0" xfId="44014" applyNumberFormat="1" applyFont="1" applyFill="1" applyAlignment="1">
      <alignment horizontal="center"/>
    </xf>
    <xf numFmtId="0" fontId="20" fillId="0" borderId="0" xfId="2592" applyAlignment="1">
      <alignment vertical="center"/>
    </xf>
    <xf numFmtId="0" fontId="20" fillId="0" borderId="96" xfId="44013" applyBorder="1" applyAlignment="1">
      <alignment horizontal="center"/>
    </xf>
    <xf numFmtId="199" fontId="40" fillId="0" borderId="96" xfId="44013" quotePrefix="1" applyNumberFormat="1" applyFont="1" applyBorder="1" applyAlignment="1">
      <alignment horizontal="left" wrapText="1"/>
    </xf>
    <xf numFmtId="0" fontId="20" fillId="0" borderId="23" xfId="2592" applyBorder="1" applyAlignment="1">
      <alignment horizontal="center"/>
    </xf>
    <xf numFmtId="200" fontId="20" fillId="0" borderId="94" xfId="2592" applyNumberFormat="1" applyBorder="1" applyAlignment="1">
      <alignment horizontal="center"/>
    </xf>
    <xf numFmtId="200" fontId="20" fillId="0" borderId="95" xfId="2592" applyNumberFormat="1" applyBorder="1" applyAlignment="1">
      <alignment horizontal="center"/>
    </xf>
    <xf numFmtId="166" fontId="20" fillId="83" borderId="0" xfId="28" applyNumberFormat="1" applyFont="1" applyFill="1"/>
    <xf numFmtId="200" fontId="20" fillId="0" borderId="0" xfId="2592" applyNumberFormat="1"/>
    <xf numFmtId="0" fontId="199" fillId="0" borderId="0" xfId="2592" quotePrefix="1" applyFont="1" applyAlignment="1">
      <alignment horizontal="left"/>
    </xf>
    <xf numFmtId="8" fontId="20" fillId="0" borderId="0" xfId="2592" applyNumberFormat="1"/>
    <xf numFmtId="1" fontId="20" fillId="0" borderId="0" xfId="44015" quotePrefix="1" applyNumberFormat="1" applyAlignment="1">
      <alignment horizontal="center"/>
    </xf>
    <xf numFmtId="166" fontId="20" fillId="0" borderId="0" xfId="2592" applyNumberFormat="1"/>
    <xf numFmtId="166" fontId="89" fillId="29" borderId="0" xfId="8545" applyNumberFormat="1" applyFill="1"/>
    <xf numFmtId="3" fontId="202" fillId="29" borderId="0" xfId="8545" applyNumberFormat="1" applyFont="1" applyFill="1"/>
    <xf numFmtId="0" fontId="4" fillId="0" borderId="0" xfId="126" applyFont="1" applyAlignment="1">
      <alignment horizontal="left"/>
    </xf>
    <xf numFmtId="195" fontId="11" fillId="74" borderId="11" xfId="126" applyNumberFormat="1" applyFont="1" applyFill="1" applyBorder="1"/>
    <xf numFmtId="0" fontId="2" fillId="0" borderId="0" xfId="126" applyFont="1"/>
    <xf numFmtId="37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quotePrefix="1"/>
    <xf numFmtId="166" fontId="0" fillId="0" borderId="89" xfId="28" applyNumberFormat="1" applyFont="1" applyBorder="1" applyAlignment="1">
      <alignment horizontal="center" vertical="center" wrapText="1"/>
    </xf>
    <xf numFmtId="3" fontId="20" fillId="0" borderId="0" xfId="0" applyNumberFormat="1" applyFont="1" applyAlignment="1">
      <alignment horizontal="center"/>
    </xf>
    <xf numFmtId="0" fontId="43" fillId="0" borderId="0" xfId="0" applyFont="1" applyAlignment="1">
      <alignment horizontal="center"/>
    </xf>
    <xf numFmtId="0" fontId="18" fillId="0" borderId="0" xfId="2732"/>
    <xf numFmtId="166" fontId="18" fillId="0" borderId="0" xfId="28" applyNumberFormat="1" applyFont="1" applyFill="1"/>
    <xf numFmtId="0" fontId="20" fillId="0" borderId="0" xfId="6036" applyAlignment="1">
      <alignment horizontal="left" indent="3"/>
    </xf>
    <xf numFmtId="193" fontId="20" fillId="0" borderId="0" xfId="28" applyNumberFormat="1" applyFont="1" applyFill="1" applyBorder="1" applyAlignment="1">
      <alignment horizontal="left" indent="2"/>
    </xf>
    <xf numFmtId="166" fontId="0" fillId="0" borderId="0" xfId="0" applyNumberFormat="1"/>
    <xf numFmtId="0" fontId="88" fillId="0" borderId="0" xfId="0" applyFont="1"/>
    <xf numFmtId="0" fontId="88" fillId="0" borderId="10" xfId="0" applyFont="1" applyBorder="1" applyAlignment="1">
      <alignment horizontal="left"/>
    </xf>
    <xf numFmtId="0" fontId="20" fillId="0" borderId="0" xfId="6043" applyAlignment="1">
      <alignment horizontal="left" indent="2"/>
    </xf>
    <xf numFmtId="0" fontId="20" fillId="0" borderId="0" xfId="6044" applyAlignment="1">
      <alignment horizontal="left" indent="2"/>
    </xf>
    <xf numFmtId="0" fontId="20" fillId="0" borderId="0" xfId="6044" applyAlignment="1">
      <alignment horizontal="left" indent="4"/>
    </xf>
    <xf numFmtId="0" fontId="20" fillId="0" borderId="0" xfId="2616" applyAlignment="1">
      <alignment horizontal="left" indent="4"/>
    </xf>
    <xf numFmtId="0" fontId="20" fillId="0" borderId="0" xfId="6047" applyAlignment="1">
      <alignment horizontal="left"/>
    </xf>
    <xf numFmtId="0" fontId="40" fillId="0" borderId="0" xfId="6048" applyFont="1" applyAlignment="1">
      <alignment horizontal="left" indent="2"/>
    </xf>
    <xf numFmtId="0" fontId="40" fillId="0" borderId="0" xfId="6051" applyFont="1" applyAlignment="1">
      <alignment horizontal="left" indent="2"/>
    </xf>
    <xf numFmtId="166" fontId="18" fillId="0" borderId="0" xfId="2732" applyNumberFormat="1"/>
    <xf numFmtId="0" fontId="20" fillId="0" borderId="0" xfId="6032" applyAlignment="1">
      <alignment horizontal="left"/>
    </xf>
    <xf numFmtId="0" fontId="20" fillId="0" borderId="10" xfId="603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20" fillId="0" borderId="10" xfId="6033" applyBorder="1" applyAlignment="1">
      <alignment horizontal="left"/>
    </xf>
    <xf numFmtId="0" fontId="20" fillId="0" borderId="10" xfId="6034" applyBorder="1" applyAlignment="1">
      <alignment horizontal="left"/>
    </xf>
    <xf numFmtId="0" fontId="20" fillId="0" borderId="0" xfId="6035" applyAlignment="1">
      <alignment horizontal="left"/>
    </xf>
    <xf numFmtId="0" fontId="20" fillId="0" borderId="0" xfId="6037" applyAlignment="1">
      <alignment horizontal="left"/>
    </xf>
    <xf numFmtId="0" fontId="20" fillId="0" borderId="10" xfId="6038" applyBorder="1" applyAlignment="1">
      <alignment horizontal="left"/>
    </xf>
    <xf numFmtId="0" fontId="20" fillId="0" borderId="10" xfId="6039" applyBorder="1" applyAlignment="1">
      <alignment horizontal="left"/>
    </xf>
    <xf numFmtId="0" fontId="20" fillId="0" borderId="10" xfId="6040" applyBorder="1" applyAlignment="1">
      <alignment horizontal="left"/>
    </xf>
    <xf numFmtId="0" fontId="40" fillId="0" borderId="10" xfId="6040" applyFont="1" applyBorder="1" applyAlignment="1">
      <alignment horizontal="left"/>
    </xf>
    <xf numFmtId="0" fontId="88" fillId="0" borderId="0" xfId="0" applyFont="1" applyAlignment="1">
      <alignment horizontal="left"/>
    </xf>
    <xf numFmtId="0" fontId="79" fillId="0" borderId="10" xfId="6041" applyFont="1" applyBorder="1" applyAlignment="1">
      <alignment horizontal="left"/>
    </xf>
    <xf numFmtId="0" fontId="150" fillId="0" borderId="0" xfId="0" applyFont="1" applyAlignment="1">
      <alignment horizontal="left"/>
    </xf>
    <xf numFmtId="0" fontId="20" fillId="0" borderId="0" xfId="6042" applyAlignment="1">
      <alignment horizontal="left"/>
    </xf>
    <xf numFmtId="0" fontId="40" fillId="0" borderId="0" xfId="6045" applyFont="1" applyAlignment="1">
      <alignment horizontal="left"/>
    </xf>
    <xf numFmtId="0" fontId="79" fillId="0" borderId="10" xfId="6046" applyFont="1" applyBorder="1" applyAlignment="1">
      <alignment horizontal="left"/>
    </xf>
    <xf numFmtId="0" fontId="79" fillId="0" borderId="10" xfId="6049" applyFont="1" applyBorder="1" applyAlignment="1">
      <alignment horizontal="left"/>
    </xf>
    <xf numFmtId="0" fontId="20" fillId="0" borderId="0" xfId="6050" applyAlignment="1">
      <alignment horizontal="left"/>
    </xf>
    <xf numFmtId="0" fontId="20" fillId="0" borderId="10" xfId="6052" applyBorder="1" applyAlignment="1">
      <alignment horizontal="left"/>
    </xf>
    <xf numFmtId="0" fontId="20" fillId="0" borderId="10" xfId="6053" applyBorder="1" applyAlignment="1">
      <alignment horizontal="left"/>
    </xf>
    <xf numFmtId="0" fontId="20" fillId="0" borderId="10" xfId="6054" applyBorder="1" applyAlignment="1">
      <alignment horizontal="left"/>
    </xf>
    <xf numFmtId="0" fontId="88" fillId="0" borderId="30" xfId="0" applyFont="1" applyBorder="1" applyAlignment="1">
      <alignment horizontal="left"/>
    </xf>
    <xf numFmtId="0" fontId="88" fillId="0" borderId="22" xfId="0" applyFont="1" applyBorder="1" applyAlignment="1">
      <alignment horizontal="left"/>
    </xf>
    <xf numFmtId="0" fontId="88" fillId="0" borderId="106" xfId="0" applyFont="1" applyBorder="1" applyAlignment="1">
      <alignment horizontal="center"/>
    </xf>
    <xf numFmtId="166" fontId="0" fillId="0" borderId="32" xfId="28" applyNumberFormat="1" applyFont="1" applyFill="1" applyBorder="1"/>
    <xf numFmtId="0" fontId="88" fillId="0" borderId="32" xfId="0" applyFont="1" applyBorder="1" applyAlignment="1">
      <alignment horizontal="center"/>
    </xf>
    <xf numFmtId="0" fontId="0" fillId="0" borderId="32" xfId="0" applyBorder="1"/>
    <xf numFmtId="166" fontId="20" fillId="0" borderId="32" xfId="28" applyNumberFormat="1" applyFont="1" applyFill="1" applyBorder="1"/>
    <xf numFmtId="166" fontId="0" fillId="0" borderId="32" xfId="0" applyNumberFormat="1" applyBorder="1"/>
    <xf numFmtId="166" fontId="0" fillId="0" borderId="107" xfId="28" applyNumberFormat="1" applyFont="1" applyFill="1" applyBorder="1"/>
    <xf numFmtId="0" fontId="18" fillId="0" borderId="32" xfId="2732" applyBorder="1"/>
    <xf numFmtId="1" fontId="0" fillId="0" borderId="32" xfId="0" applyNumberFormat="1" applyBorder="1"/>
    <xf numFmtId="166" fontId="151" fillId="0" borderId="32" xfId="28" applyNumberFormat="1" applyFont="1" applyFill="1" applyBorder="1"/>
    <xf numFmtId="166" fontId="88" fillId="0" borderId="32" xfId="0" applyNumberFormat="1" applyFont="1" applyBorder="1"/>
    <xf numFmtId="178" fontId="0" fillId="0" borderId="32" xfId="28" applyNumberFormat="1" applyFont="1" applyFill="1" applyBorder="1"/>
    <xf numFmtId="178" fontId="0" fillId="0" borderId="29" xfId="28" applyNumberFormat="1" applyFont="1" applyFill="1" applyBorder="1"/>
    <xf numFmtId="166" fontId="0" fillId="0" borderId="29" xfId="28" applyNumberFormat="1" applyFont="1" applyFill="1" applyBorder="1"/>
    <xf numFmtId="0" fontId="20" fillId="0" borderId="23" xfId="2592" applyBorder="1"/>
    <xf numFmtId="166" fontId="20" fillId="83" borderId="94" xfId="28" applyNumberFormat="1" applyFont="1" applyFill="1" applyBorder="1"/>
    <xf numFmtId="166" fontId="20" fillId="83" borderId="95" xfId="28" applyNumberFormat="1" applyFont="1" applyFill="1" applyBorder="1"/>
    <xf numFmtId="0" fontId="88" fillId="0" borderId="23" xfId="126" applyFont="1" applyBorder="1"/>
    <xf numFmtId="0" fontId="88" fillId="0" borderId="94" xfId="126" applyFont="1" applyBorder="1"/>
    <xf numFmtId="195" fontId="11" fillId="74" borderId="0" xfId="126" applyNumberFormat="1" applyFont="1" applyFill="1"/>
    <xf numFmtId="195" fontId="19" fillId="0" borderId="32" xfId="126" applyNumberFormat="1" applyBorder="1"/>
    <xf numFmtId="195" fontId="19" fillId="0" borderId="25" xfId="126" applyNumberFormat="1" applyBorder="1"/>
    <xf numFmtId="195" fontId="19" fillId="0" borderId="29" xfId="126" applyNumberFormat="1" applyBorder="1"/>
    <xf numFmtId="9" fontId="19" fillId="0" borderId="10" xfId="57" applyFont="1" applyBorder="1"/>
    <xf numFmtId="9" fontId="19" fillId="0" borderId="0" xfId="57" applyFont="1" applyBorder="1"/>
    <xf numFmtId="9" fontId="12" fillId="0" borderId="0" xfId="57" applyFont="1" applyBorder="1"/>
    <xf numFmtId="9" fontId="11" fillId="0" borderId="0" xfId="57" applyFont="1" applyBorder="1"/>
    <xf numFmtId="9" fontId="11" fillId="74" borderId="0" xfId="57" applyFont="1" applyFill="1" applyBorder="1"/>
    <xf numFmtId="9" fontId="19" fillId="0" borderId="32" xfId="57" applyFont="1" applyBorder="1"/>
    <xf numFmtId="9" fontId="19" fillId="0" borderId="25" xfId="57" applyFont="1" applyBorder="1"/>
    <xf numFmtId="9" fontId="19" fillId="0" borderId="11" xfId="57" applyFont="1" applyBorder="1"/>
    <xf numFmtId="9" fontId="12" fillId="0" borderId="11" xfId="57" applyFont="1" applyBorder="1"/>
    <xf numFmtId="9" fontId="11" fillId="0" borderId="11" xfId="57" applyFont="1" applyBorder="1"/>
    <xf numFmtId="9" fontId="11" fillId="74" borderId="11" xfId="57" applyFont="1" applyFill="1" applyBorder="1"/>
    <xf numFmtId="9" fontId="19" fillId="0" borderId="29" xfId="57" applyFont="1" applyBorder="1"/>
    <xf numFmtId="9" fontId="19" fillId="0" borderId="10" xfId="126" applyNumberFormat="1" applyBorder="1" applyAlignment="1">
      <alignment horizontal="left"/>
    </xf>
    <xf numFmtId="9" fontId="19" fillId="0" borderId="0" xfId="126" applyNumberFormat="1" applyAlignment="1">
      <alignment horizontal="left"/>
    </xf>
    <xf numFmtId="9" fontId="19" fillId="0" borderId="104" xfId="126" applyNumberFormat="1" applyBorder="1" applyAlignment="1">
      <alignment horizontal="left"/>
    </xf>
    <xf numFmtId="9" fontId="19" fillId="0" borderId="25" xfId="126" applyNumberFormat="1" applyBorder="1" applyAlignment="1">
      <alignment horizontal="left"/>
    </xf>
    <xf numFmtId="9" fontId="19" fillId="0" borderId="11" xfId="126" applyNumberFormat="1" applyBorder="1" applyAlignment="1">
      <alignment horizontal="left"/>
    </xf>
    <xf numFmtId="9" fontId="19" fillId="0" borderId="105" xfId="126" applyNumberFormat="1" applyBorder="1" applyAlignment="1">
      <alignment horizontal="left"/>
    </xf>
    <xf numFmtId="0" fontId="88" fillId="0" borderId="95" xfId="126" applyFont="1" applyBorder="1"/>
    <xf numFmtId="0" fontId="209" fillId="0" borderId="0" xfId="0" applyFont="1"/>
    <xf numFmtId="0" fontId="210" fillId="0" borderId="0" xfId="0" applyFont="1" applyAlignment="1">
      <alignment horizontal="center"/>
    </xf>
    <xf numFmtId="172" fontId="43" fillId="0" borderId="0" xfId="127" applyNumberFormat="1" applyFont="1" applyAlignment="1">
      <alignment horizontal="left"/>
    </xf>
    <xf numFmtId="172" fontId="204" fillId="0" borderId="0" xfId="127" applyNumberFormat="1" applyFont="1"/>
    <xf numFmtId="172" fontId="205" fillId="0" borderId="0" xfId="127" applyNumberFormat="1" applyFont="1"/>
    <xf numFmtId="172" fontId="43" fillId="0" borderId="24" xfId="127" applyNumberFormat="1" applyFont="1" applyBorder="1" applyAlignment="1">
      <alignment horizontal="center" vertical="center" wrapText="1"/>
    </xf>
    <xf numFmtId="172" fontId="203" fillId="0" borderId="0" xfId="127" applyNumberFormat="1" applyFont="1" applyAlignment="1">
      <alignment horizontal="left"/>
    </xf>
    <xf numFmtId="172" fontId="42" fillId="0" borderId="0" xfId="127" applyNumberFormat="1" applyFont="1" applyAlignment="1">
      <alignment horizontal="left"/>
    </xf>
    <xf numFmtId="38" fontId="43" fillId="0" borderId="0" xfId="127" applyFont="1"/>
    <xf numFmtId="38" fontId="67" fillId="0" borderId="0" xfId="127" applyFont="1"/>
    <xf numFmtId="38" fontId="203" fillId="0" borderId="21" xfId="127" applyFont="1" applyBorder="1"/>
    <xf numFmtId="38" fontId="43" fillId="0" borderId="21" xfId="127" applyFont="1" applyBorder="1"/>
    <xf numFmtId="172" fontId="56" fillId="0" borderId="0" xfId="127" applyNumberFormat="1" applyFont="1"/>
    <xf numFmtId="38" fontId="42" fillId="0" borderId="0" xfId="44019" applyNumberFormat="1" applyFont="1"/>
    <xf numFmtId="38" fontId="20" fillId="0" borderId="0" xfId="44019" applyNumberFormat="1" applyFont="1" applyAlignment="1">
      <alignment horizontal="left"/>
    </xf>
    <xf numFmtId="1" fontId="20" fillId="0" borderId="0" xfId="44019" applyNumberFormat="1" applyFont="1" applyAlignment="1">
      <alignment horizontal="left"/>
    </xf>
    <xf numFmtId="172" fontId="48" fillId="0" borderId="0" xfId="44019" applyNumberFormat="1" applyFont="1"/>
    <xf numFmtId="0" fontId="55" fillId="0" borderId="0" xfId="0" applyFont="1"/>
    <xf numFmtId="166" fontId="208" fillId="0" borderId="0" xfId="0" applyNumberFormat="1" applyFont="1"/>
    <xf numFmtId="38" fontId="206" fillId="0" borderId="0" xfId="44019" applyNumberFormat="1" applyFont="1"/>
    <xf numFmtId="3" fontId="42" fillId="0" borderId="0" xfId="44019" applyNumberFormat="1" applyFont="1" applyAlignment="1">
      <alignment horizontal="left"/>
    </xf>
    <xf numFmtId="172" fontId="206" fillId="0" borderId="0" xfId="44019" applyNumberFormat="1" applyFont="1"/>
    <xf numFmtId="38" fontId="43" fillId="0" borderId="94" xfId="44019" applyNumberFormat="1" applyFont="1" applyBorder="1"/>
    <xf numFmtId="172" fontId="42" fillId="0" borderId="0" xfId="44019" applyNumberFormat="1" applyFont="1"/>
    <xf numFmtId="38" fontId="43" fillId="0" borderId="0" xfId="44019" applyNumberFormat="1" applyFont="1"/>
    <xf numFmtId="172" fontId="67" fillId="0" borderId="0" xfId="44019" applyNumberFormat="1" applyFont="1"/>
    <xf numFmtId="0" fontId="43" fillId="0" borderId="0" xfId="44019" applyFont="1" applyAlignment="1">
      <alignment horizontal="left"/>
    </xf>
    <xf numFmtId="172" fontId="43" fillId="0" borderId="99" xfId="44019" applyNumberFormat="1" applyFont="1" applyBorder="1" applyAlignment="1">
      <alignment horizontal="left"/>
    </xf>
    <xf numFmtId="172" fontId="203" fillId="0" borderId="99" xfId="44019" applyNumberFormat="1" applyFont="1" applyBorder="1"/>
    <xf numFmtId="38" fontId="42" fillId="0" borderId="0" xfId="44019" applyNumberFormat="1" applyFont="1" applyAlignment="1">
      <alignment horizontal="left"/>
    </xf>
    <xf numFmtId="172" fontId="203" fillId="0" borderId="99" xfId="44019" applyNumberFormat="1" applyFont="1" applyBorder="1" applyAlignment="1">
      <alignment horizontal="left"/>
    </xf>
    <xf numFmtId="38" fontId="46" fillId="0" borderId="0" xfId="44019" applyNumberFormat="1" applyFont="1"/>
    <xf numFmtId="38" fontId="203" fillId="0" borderId="99" xfId="44019" applyNumberFormat="1" applyFont="1" applyBorder="1"/>
    <xf numFmtId="172" fontId="43" fillId="0" borderId="99" xfId="44019" applyNumberFormat="1" applyFont="1" applyBorder="1"/>
    <xf numFmtId="172" fontId="42" fillId="0" borderId="0" xfId="44019" applyNumberFormat="1" applyFont="1" applyAlignment="1">
      <alignment horizontal="left"/>
    </xf>
    <xf numFmtId="172" fontId="207" fillId="0" borderId="103" xfId="44019" applyNumberFormat="1" applyFont="1" applyBorder="1"/>
    <xf numFmtId="172" fontId="71" fillId="0" borderId="103" xfId="44019" applyNumberFormat="1" applyFont="1" applyBorder="1"/>
    <xf numFmtId="172" fontId="71" fillId="0" borderId="103" xfId="44019" applyNumberFormat="1" applyFont="1" applyBorder="1" applyAlignment="1">
      <alignment horizontal="left"/>
    </xf>
    <xf numFmtId="0" fontId="151" fillId="0" borderId="0" xfId="130" applyFont="1"/>
    <xf numFmtId="196" fontId="42" fillId="0" borderId="26" xfId="44020" applyNumberFormat="1" applyFont="1" applyFill="1" applyBorder="1" applyAlignment="1" applyProtection="1">
      <alignment horizontal="right"/>
    </xf>
    <xf numFmtId="166" fontId="42" fillId="0" borderId="27" xfId="28" applyNumberFormat="1" applyFont="1" applyFill="1" applyBorder="1" applyAlignment="1" applyProtection="1">
      <alignment horizontal="right"/>
    </xf>
    <xf numFmtId="38" fontId="40" fillId="0" borderId="0" xfId="127" applyFont="1"/>
    <xf numFmtId="0" fontId="43" fillId="0" borderId="21" xfId="54" applyFont="1" applyBorder="1" applyAlignment="1">
      <alignment horizontal="left"/>
    </xf>
    <xf numFmtId="0" fontId="40" fillId="0" borderId="21" xfId="54" applyFont="1" applyBorder="1" applyAlignment="1">
      <alignment horizontal="left" wrapText="1"/>
    </xf>
    <xf numFmtId="166" fontId="43" fillId="0" borderId="98" xfId="28" applyNumberFormat="1" applyFont="1" applyFill="1" applyBorder="1" applyAlignment="1" applyProtection="1">
      <alignment horizontal="right"/>
    </xf>
    <xf numFmtId="166" fontId="42" fillId="0" borderId="27" xfId="28" applyNumberFormat="1" applyFont="1" applyFill="1" applyBorder="1" applyAlignment="1">
      <alignment horizontal="right"/>
    </xf>
    <xf numFmtId="38" fontId="203" fillId="0" borderId="0" xfId="44019" applyNumberFormat="1" applyFont="1" applyAlignment="1">
      <alignment horizontal="left"/>
    </xf>
    <xf numFmtId="38" fontId="203" fillId="0" borderId="0" xfId="44019" applyNumberFormat="1" applyFont="1"/>
    <xf numFmtId="0" fontId="42" fillId="0" borderId="0" xfId="44019" applyFont="1" applyAlignment="1">
      <alignment horizontal="left"/>
    </xf>
    <xf numFmtId="0" fontId="211" fillId="0" borderId="0" xfId="44019" applyFont="1" applyAlignment="1">
      <alignment horizontal="left"/>
    </xf>
    <xf numFmtId="38" fontId="20" fillId="0" borderId="0" xfId="44019" applyNumberFormat="1" applyFont="1"/>
    <xf numFmtId="0" fontId="43" fillId="0" borderId="94" xfId="44019" applyFont="1" applyBorder="1" applyAlignment="1">
      <alignment horizontal="left"/>
    </xf>
    <xf numFmtId="166" fontId="42" fillId="0" borderId="86" xfId="28" applyNumberFormat="1" applyFont="1" applyFill="1" applyBorder="1" applyAlignment="1">
      <alignment horizontal="right"/>
    </xf>
    <xf numFmtId="0" fontId="42" fillId="0" borderId="10" xfId="44019" applyFont="1" applyBorder="1" applyAlignment="1">
      <alignment horizontal="left"/>
    </xf>
    <xf numFmtId="166" fontId="43" fillId="0" borderId="27" xfId="28" applyNumberFormat="1" applyFont="1" applyFill="1" applyBorder="1" applyAlignment="1">
      <alignment horizontal="right"/>
    </xf>
    <xf numFmtId="166" fontId="43" fillId="0" borderId="100" xfId="28" applyNumberFormat="1" applyFont="1" applyFill="1" applyBorder="1" applyAlignment="1">
      <alignment horizontal="right"/>
    </xf>
    <xf numFmtId="0" fontId="43" fillId="0" borderId="10" xfId="44019" applyFont="1" applyBorder="1" applyAlignment="1">
      <alignment horizontal="left"/>
    </xf>
    <xf numFmtId="0" fontId="42" fillId="0" borderId="11" xfId="44019" applyFont="1" applyBorder="1" applyAlignment="1">
      <alignment horizontal="left"/>
    </xf>
    <xf numFmtId="0" fontId="203" fillId="0" borderId="0" xfId="44019" applyFont="1" applyAlignment="1">
      <alignment horizontal="left"/>
    </xf>
    <xf numFmtId="166" fontId="42" fillId="0" borderId="101" xfId="28" applyNumberFormat="1" applyFont="1" applyFill="1" applyBorder="1" applyAlignment="1">
      <alignment horizontal="right"/>
    </xf>
    <xf numFmtId="166" fontId="42" fillId="0" borderId="102" xfId="28" applyNumberFormat="1" applyFont="1" applyFill="1" applyBorder="1" applyAlignment="1">
      <alignment horizontal="right"/>
    </xf>
    <xf numFmtId="166" fontId="43" fillId="0" borderId="98" xfId="28" applyNumberFormat="1" applyFont="1" applyFill="1" applyBorder="1" applyAlignment="1">
      <alignment horizontal="right"/>
    </xf>
    <xf numFmtId="166" fontId="203" fillId="0" borderId="97" xfId="28" applyNumberFormat="1" applyFont="1" applyFill="1" applyBorder="1" applyAlignment="1">
      <alignment horizontal="right"/>
    </xf>
    <xf numFmtId="0" fontId="212" fillId="0" borderId="23" xfId="130" applyFont="1" applyBorder="1"/>
    <xf numFmtId="0" fontId="151" fillId="0" borderId="94" xfId="130" applyFont="1" applyBorder="1"/>
    <xf numFmtId="0" fontId="212" fillId="0" borderId="95" xfId="130" applyFont="1" applyBorder="1"/>
    <xf numFmtId="0" fontId="151" fillId="0" borderId="10" xfId="2732" applyFont="1" applyBorder="1"/>
    <xf numFmtId="166" fontId="151" fillId="0" borderId="104" xfId="28" applyNumberFormat="1" applyFont="1" applyFill="1" applyBorder="1"/>
    <xf numFmtId="0" fontId="151" fillId="0" borderId="25" xfId="2732" applyFont="1" applyBorder="1"/>
    <xf numFmtId="0" fontId="151" fillId="0" borderId="11" xfId="130" applyFont="1" applyBorder="1"/>
    <xf numFmtId="166" fontId="151" fillId="0" borderId="105" xfId="28" applyNumberFormat="1" applyFont="1" applyFill="1" applyBorder="1"/>
    <xf numFmtId="37" fontId="56" fillId="0" borderId="0" xfId="53" applyNumberFormat="1" applyFont="1" applyAlignment="1">
      <alignment horizontal="center" vertical="center"/>
    </xf>
    <xf numFmtId="0" fontId="19" fillId="0" borderId="0" xfId="126" applyAlignment="1">
      <alignment horizontal="center"/>
    </xf>
    <xf numFmtId="0" fontId="40" fillId="0" borderId="23" xfId="2592" applyFont="1" applyBorder="1" applyAlignment="1">
      <alignment horizontal="center"/>
    </xf>
    <xf numFmtId="0" fontId="40" fillId="0" borderId="94" xfId="2592" applyFont="1" applyBorder="1" applyAlignment="1">
      <alignment horizontal="center"/>
    </xf>
    <xf numFmtId="0" fontId="40" fillId="0" borderId="95" xfId="2592" applyFont="1" applyBorder="1" applyAlignment="1">
      <alignment horizontal="center"/>
    </xf>
    <xf numFmtId="0" fontId="20" fillId="0" borderId="0" xfId="2592" applyAlignment="1">
      <alignment horizontal="center"/>
    </xf>
    <xf numFmtId="0" fontId="0" fillId="74" borderId="30" xfId="0" applyFill="1" applyBorder="1" applyAlignment="1">
      <alignment horizontal="left" vertical="center" wrapText="1"/>
    </xf>
    <xf numFmtId="0" fontId="0" fillId="74" borderId="10" xfId="0" applyFill="1" applyBorder="1" applyAlignment="1">
      <alignment horizontal="left" vertical="center" wrapText="1"/>
    </xf>
    <xf numFmtId="0" fontId="0" fillId="74" borderId="25" xfId="0" applyFill="1" applyBorder="1" applyAlignment="1">
      <alignment horizontal="left" vertical="center" wrapText="1"/>
    </xf>
    <xf numFmtId="0" fontId="0" fillId="74" borderId="69" xfId="0" applyFill="1" applyBorder="1" applyAlignment="1">
      <alignment horizontal="left" vertical="center" wrapText="1"/>
    </xf>
    <xf numFmtId="0" fontId="0" fillId="74" borderId="0" xfId="0" applyFill="1" applyAlignment="1">
      <alignment horizontal="left" vertical="center" wrapText="1"/>
    </xf>
    <xf numFmtId="0" fontId="0" fillId="74" borderId="11" xfId="0" applyFill="1" applyBorder="1" applyAlignment="1">
      <alignment horizontal="left" vertical="center" wrapText="1"/>
    </xf>
    <xf numFmtId="0" fontId="68" fillId="0" borderId="23" xfId="0" applyFont="1" applyBorder="1" applyAlignment="1">
      <alignment horizontal="center"/>
    </xf>
    <xf numFmtId="0" fontId="68" fillId="0" borderId="68" xfId="0" applyFont="1" applyBorder="1" applyAlignment="1">
      <alignment horizontal="center"/>
    </xf>
    <xf numFmtId="0" fontId="68" fillId="0" borderId="69" xfId="0" applyFont="1" applyBorder="1" applyAlignment="1">
      <alignment horizontal="center"/>
    </xf>
    <xf numFmtId="0" fontId="68" fillId="0" borderId="31" xfId="0" applyFont="1" applyBorder="1" applyAlignment="1">
      <alignment horizontal="center"/>
    </xf>
    <xf numFmtId="0" fontId="0" fillId="0" borderId="3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6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</cellXfs>
  <cellStyles count="44021">
    <cellStyle name="_%(SignOnly)" xfId="138" xr:uid="{00000000-0005-0000-0000-000000000000}"/>
    <cellStyle name="_%(SignOnly) 2" xfId="139" xr:uid="{00000000-0005-0000-0000-000001000000}"/>
    <cellStyle name="_%(SignSpaceOnly)" xfId="140" xr:uid="{00000000-0005-0000-0000-000002000000}"/>
    <cellStyle name="_%(SignSpaceOnly) 2" xfId="141" xr:uid="{00000000-0005-0000-0000-000003000000}"/>
    <cellStyle name="_Chelan Debt Forecast 12.19.05" xfId="142" xr:uid="{00000000-0005-0000-0000-000004000000}"/>
    <cellStyle name="_Chelan Debt Forecast 12.19.05 2" xfId="143" xr:uid="{00000000-0005-0000-0000-000005000000}"/>
    <cellStyle name="_Chelan Debt Forecast 12.19.05 2 2" xfId="144" xr:uid="{00000000-0005-0000-0000-000006000000}"/>
    <cellStyle name="_Chelan Debt Forecast 12.19.05 3" xfId="145" xr:uid="{00000000-0005-0000-0000-000007000000}"/>
    <cellStyle name="_Comma" xfId="146" xr:uid="{00000000-0005-0000-0000-000008000000}"/>
    <cellStyle name="_Comma 2" xfId="147" xr:uid="{00000000-0005-0000-0000-000009000000}"/>
    <cellStyle name="_Costs not in AURORA 06GRC" xfId="148" xr:uid="{00000000-0005-0000-0000-00000A000000}"/>
    <cellStyle name="_Costs not in AURORA 06GRC 2" xfId="149" xr:uid="{00000000-0005-0000-0000-00000B000000}"/>
    <cellStyle name="_Costs not in AURORA 06GRC 2 2" xfId="150" xr:uid="{00000000-0005-0000-0000-00000C000000}"/>
    <cellStyle name="_Costs not in AURORA 06GRC 3" xfId="151" xr:uid="{00000000-0005-0000-0000-00000D000000}"/>
    <cellStyle name="_Costs not in KWI3000 '06Budget" xfId="152" xr:uid="{00000000-0005-0000-0000-00000E000000}"/>
    <cellStyle name="_Costs not in KWI3000 '06Budget 2" xfId="153" xr:uid="{00000000-0005-0000-0000-00000F000000}"/>
    <cellStyle name="_Costs not in KWI3000 '06Budget 2 2" xfId="154" xr:uid="{00000000-0005-0000-0000-000010000000}"/>
    <cellStyle name="_Costs not in KWI3000 '06Budget 3" xfId="155" xr:uid="{00000000-0005-0000-0000-000011000000}"/>
    <cellStyle name="_Currency" xfId="156" xr:uid="{00000000-0005-0000-0000-000012000000}"/>
    <cellStyle name="_Currency 2" xfId="157" xr:uid="{00000000-0005-0000-0000-000013000000}"/>
    <cellStyle name="_CurrencySpace" xfId="158" xr:uid="{00000000-0005-0000-0000-000014000000}"/>
    <cellStyle name="_CurrencySpace 2" xfId="159" xr:uid="{00000000-0005-0000-0000-000015000000}"/>
    <cellStyle name="_Euro" xfId="160" xr:uid="{00000000-0005-0000-0000-000016000000}"/>
    <cellStyle name="_Euro 2" xfId="161" xr:uid="{00000000-0005-0000-0000-000017000000}"/>
    <cellStyle name="_Fuel Prices 4-14" xfId="162" xr:uid="{00000000-0005-0000-0000-000018000000}"/>
    <cellStyle name="_Fuel Prices 4-14 2" xfId="163" xr:uid="{00000000-0005-0000-0000-000019000000}"/>
    <cellStyle name="_Fuel Prices 4-14 2 2" xfId="164" xr:uid="{00000000-0005-0000-0000-00001A000000}"/>
    <cellStyle name="_Fuel Prices 4-14 3" xfId="165" xr:uid="{00000000-0005-0000-0000-00001B000000}"/>
    <cellStyle name="_Heading" xfId="166" xr:uid="{00000000-0005-0000-0000-00001C000000}"/>
    <cellStyle name="_Highlight" xfId="167" xr:uid="{00000000-0005-0000-0000-00001D000000}"/>
    <cellStyle name="_Highlight 2" xfId="168" xr:uid="{00000000-0005-0000-0000-00001E000000}"/>
    <cellStyle name="_Multiple" xfId="169" xr:uid="{00000000-0005-0000-0000-00001F000000}"/>
    <cellStyle name="_Multiple 2" xfId="170" xr:uid="{00000000-0005-0000-0000-000020000000}"/>
    <cellStyle name="_MultipleSpace" xfId="171" xr:uid="{00000000-0005-0000-0000-000021000000}"/>
    <cellStyle name="_MultipleSpace 2" xfId="172" xr:uid="{00000000-0005-0000-0000-000022000000}"/>
    <cellStyle name="_Power Cost Value Copy 11.30.05 gas 1.09.06 AURORA at 1.10.06" xfId="173" xr:uid="{00000000-0005-0000-0000-000023000000}"/>
    <cellStyle name="_Power Cost Value Copy 11.30.05 gas 1.09.06 AURORA at 1.10.06 2" xfId="174" xr:uid="{00000000-0005-0000-0000-000024000000}"/>
    <cellStyle name="_Power Cost Value Copy 11.30.05 gas 1.09.06 AURORA at 1.10.06 2 2" xfId="175" xr:uid="{00000000-0005-0000-0000-000025000000}"/>
    <cellStyle name="_Power Cost Value Copy 11.30.05 gas 1.09.06 AURORA at 1.10.06 3" xfId="176" xr:uid="{00000000-0005-0000-0000-000026000000}"/>
    <cellStyle name="_Recon to Darrin's 5.11.05 proforma" xfId="177" xr:uid="{00000000-0005-0000-0000-000027000000}"/>
    <cellStyle name="_Recon to Darrin's 5.11.05 proforma 2" xfId="178" xr:uid="{00000000-0005-0000-0000-000028000000}"/>
    <cellStyle name="_Recon to Darrin's 5.11.05 proforma 2 2" xfId="179" xr:uid="{00000000-0005-0000-0000-000029000000}"/>
    <cellStyle name="_Recon to Darrin's 5.11.05 proforma 3" xfId="180" xr:uid="{00000000-0005-0000-0000-00002A000000}"/>
    <cellStyle name="_SubHeading" xfId="181" xr:uid="{00000000-0005-0000-0000-00002B000000}"/>
    <cellStyle name="_Table" xfId="182" xr:uid="{00000000-0005-0000-0000-00002C000000}"/>
    <cellStyle name="_Table 2" xfId="43825" xr:uid="{00000000-0005-0000-0000-00002D000000}"/>
    <cellStyle name="_Table_FY13 Irrigation Assistance Letter for 2012" xfId="6972" xr:uid="{00000000-0005-0000-0000-00002E000000}"/>
    <cellStyle name="_Table_QC" xfId="6055" xr:uid="{00000000-0005-0000-0000-00002F000000}"/>
    <cellStyle name="_TableHead" xfId="183" xr:uid="{00000000-0005-0000-0000-000030000000}"/>
    <cellStyle name="_TableHead 2" xfId="184" xr:uid="{00000000-0005-0000-0000-000031000000}"/>
    <cellStyle name="_TableHead 2 10" xfId="6973" xr:uid="{00000000-0005-0000-0000-000032000000}"/>
    <cellStyle name="_TableHead 2 2" xfId="185" xr:uid="{00000000-0005-0000-0000-000033000000}"/>
    <cellStyle name="_TableHead 2 2 2" xfId="186" xr:uid="{00000000-0005-0000-0000-000034000000}"/>
    <cellStyle name="_TableHead 2 2 2 2" xfId="187" xr:uid="{00000000-0005-0000-0000-000035000000}"/>
    <cellStyle name="_TableHead 2 2 2 2 2" xfId="6974" xr:uid="{00000000-0005-0000-0000-000036000000}"/>
    <cellStyle name="_TableHead 2 2 2 3" xfId="188" xr:uid="{00000000-0005-0000-0000-000037000000}"/>
    <cellStyle name="_TableHead 2 2 2 3 2" xfId="9057" xr:uid="{00000000-0005-0000-0000-000038000000}"/>
    <cellStyle name="_TableHead 2 2 2 4" xfId="6975" xr:uid="{00000000-0005-0000-0000-000039000000}"/>
    <cellStyle name="_TableHead 2 2 3" xfId="189" xr:uid="{00000000-0005-0000-0000-00003A000000}"/>
    <cellStyle name="_TableHead 2 2 3 2" xfId="6976" xr:uid="{00000000-0005-0000-0000-00003B000000}"/>
    <cellStyle name="_TableHead 2 2 4" xfId="190" xr:uid="{00000000-0005-0000-0000-00003C000000}"/>
    <cellStyle name="_TableHead 2 2 4 2" xfId="6977" xr:uid="{00000000-0005-0000-0000-00003D000000}"/>
    <cellStyle name="_TableHead 2 2 5" xfId="191" xr:uid="{00000000-0005-0000-0000-00003E000000}"/>
    <cellStyle name="_TableHead 2 2 5 2" xfId="6978" xr:uid="{00000000-0005-0000-0000-00003F000000}"/>
    <cellStyle name="_TableHead 2 2 6" xfId="192" xr:uid="{00000000-0005-0000-0000-000040000000}"/>
    <cellStyle name="_TableHead 2 2 6 2" xfId="9058" xr:uid="{00000000-0005-0000-0000-000041000000}"/>
    <cellStyle name="_TableHead 2 2 7" xfId="6979" xr:uid="{00000000-0005-0000-0000-000042000000}"/>
    <cellStyle name="_TableHead 2 3" xfId="193" xr:uid="{00000000-0005-0000-0000-000043000000}"/>
    <cellStyle name="_TableHead 2 3 2" xfId="194" xr:uid="{00000000-0005-0000-0000-000044000000}"/>
    <cellStyle name="_TableHead 2 3 2 2" xfId="9059" xr:uid="{00000000-0005-0000-0000-000045000000}"/>
    <cellStyle name="_TableHead 2 3 3" xfId="195" xr:uid="{00000000-0005-0000-0000-000046000000}"/>
    <cellStyle name="_TableHead 2 3 3 2" xfId="9060" xr:uid="{00000000-0005-0000-0000-000047000000}"/>
    <cellStyle name="_TableHead 2 3 4" xfId="6980" xr:uid="{00000000-0005-0000-0000-000048000000}"/>
    <cellStyle name="_TableHead 2 4" xfId="196" xr:uid="{00000000-0005-0000-0000-000049000000}"/>
    <cellStyle name="_TableHead 2 4 2" xfId="6981" xr:uid="{00000000-0005-0000-0000-00004A000000}"/>
    <cellStyle name="_TableHead 2 5" xfId="197" xr:uid="{00000000-0005-0000-0000-00004B000000}"/>
    <cellStyle name="_TableHead 2 5 2" xfId="9061" xr:uid="{00000000-0005-0000-0000-00004C000000}"/>
    <cellStyle name="_TableHead 2 6" xfId="198" xr:uid="{00000000-0005-0000-0000-00004D000000}"/>
    <cellStyle name="_TableHead 2 6 2" xfId="9062" xr:uid="{00000000-0005-0000-0000-00004E000000}"/>
    <cellStyle name="_TableHead 2 7" xfId="199" xr:uid="{00000000-0005-0000-0000-00004F000000}"/>
    <cellStyle name="_TableHead 2 7 2" xfId="9063" xr:uid="{00000000-0005-0000-0000-000050000000}"/>
    <cellStyle name="_TableHead 2 8" xfId="200" xr:uid="{00000000-0005-0000-0000-000051000000}"/>
    <cellStyle name="_TableHead 2 8 2" xfId="9064" xr:uid="{00000000-0005-0000-0000-000052000000}"/>
    <cellStyle name="_TableHead 2 9" xfId="6982" xr:uid="{00000000-0005-0000-0000-000053000000}"/>
    <cellStyle name="_TableHead 3" xfId="201" xr:uid="{00000000-0005-0000-0000-000054000000}"/>
    <cellStyle name="_TableHead 3 2" xfId="202" xr:uid="{00000000-0005-0000-0000-000055000000}"/>
    <cellStyle name="_TableHead 3 2 2" xfId="203" xr:uid="{00000000-0005-0000-0000-000056000000}"/>
    <cellStyle name="_TableHead 3 2 2 2" xfId="204" xr:uid="{00000000-0005-0000-0000-000057000000}"/>
    <cellStyle name="_TableHead 3 2 2 2 2" xfId="6983" xr:uid="{00000000-0005-0000-0000-000058000000}"/>
    <cellStyle name="_TableHead 3 2 2 3" xfId="205" xr:uid="{00000000-0005-0000-0000-000059000000}"/>
    <cellStyle name="_TableHead 3 2 2 3 2" xfId="9065" xr:uid="{00000000-0005-0000-0000-00005A000000}"/>
    <cellStyle name="_TableHead 3 2 2 4" xfId="6984" xr:uid="{00000000-0005-0000-0000-00005B000000}"/>
    <cellStyle name="_TableHead 3 2 3" xfId="206" xr:uid="{00000000-0005-0000-0000-00005C000000}"/>
    <cellStyle name="_TableHead 3 2 3 2" xfId="6985" xr:uid="{00000000-0005-0000-0000-00005D000000}"/>
    <cellStyle name="_TableHead 3 2 4" xfId="207" xr:uid="{00000000-0005-0000-0000-00005E000000}"/>
    <cellStyle name="_TableHead 3 2 4 2" xfId="6986" xr:uid="{00000000-0005-0000-0000-00005F000000}"/>
    <cellStyle name="_TableHead 3 2 5" xfId="6987" xr:uid="{00000000-0005-0000-0000-000060000000}"/>
    <cellStyle name="_TableHead 3 2 6" xfId="6988" xr:uid="{00000000-0005-0000-0000-000061000000}"/>
    <cellStyle name="_TableHead 3 3" xfId="208" xr:uid="{00000000-0005-0000-0000-000062000000}"/>
    <cellStyle name="_TableHead 3 3 2" xfId="6989" xr:uid="{00000000-0005-0000-0000-000063000000}"/>
    <cellStyle name="_TableHead 3 4" xfId="209" xr:uid="{00000000-0005-0000-0000-000064000000}"/>
    <cellStyle name="_TableHead 3 4 2" xfId="6990" xr:uid="{00000000-0005-0000-0000-000065000000}"/>
    <cellStyle name="_TableHead 3 5" xfId="210" xr:uid="{00000000-0005-0000-0000-000066000000}"/>
    <cellStyle name="_TableHead 3 5 2" xfId="9066" xr:uid="{00000000-0005-0000-0000-000067000000}"/>
    <cellStyle name="_TableHead 3 6" xfId="211" xr:uid="{00000000-0005-0000-0000-000068000000}"/>
    <cellStyle name="_TableHead 3 6 2" xfId="9067" xr:uid="{00000000-0005-0000-0000-000069000000}"/>
    <cellStyle name="_TableHead 3 7" xfId="6991" xr:uid="{00000000-0005-0000-0000-00006A000000}"/>
    <cellStyle name="_TableHead 4" xfId="212" xr:uid="{00000000-0005-0000-0000-00006B000000}"/>
    <cellStyle name="_TableHead 4 2" xfId="213" xr:uid="{00000000-0005-0000-0000-00006C000000}"/>
    <cellStyle name="_TableHead 4 2 2" xfId="214" xr:uid="{00000000-0005-0000-0000-00006D000000}"/>
    <cellStyle name="_TableHead 4 2 2 2" xfId="6992" xr:uid="{00000000-0005-0000-0000-00006E000000}"/>
    <cellStyle name="_TableHead 4 2 3" xfId="215" xr:uid="{00000000-0005-0000-0000-00006F000000}"/>
    <cellStyle name="_TableHead 4 2 3 2" xfId="9068" xr:uid="{00000000-0005-0000-0000-000070000000}"/>
    <cellStyle name="_TableHead 4 2 4" xfId="6993" xr:uid="{00000000-0005-0000-0000-000071000000}"/>
    <cellStyle name="_TableHead 4 3" xfId="216" xr:uid="{00000000-0005-0000-0000-000072000000}"/>
    <cellStyle name="_TableHead 4 3 2" xfId="6994" xr:uid="{00000000-0005-0000-0000-000073000000}"/>
    <cellStyle name="_TableHead 4 4" xfId="217" xr:uid="{00000000-0005-0000-0000-000074000000}"/>
    <cellStyle name="_TableHead 4 4 2" xfId="6995" xr:uid="{00000000-0005-0000-0000-000075000000}"/>
    <cellStyle name="_TableHead 4 5" xfId="6996" xr:uid="{00000000-0005-0000-0000-000076000000}"/>
    <cellStyle name="_TableHead 4 6" xfId="6997" xr:uid="{00000000-0005-0000-0000-000077000000}"/>
    <cellStyle name="_TableHead 5" xfId="218" xr:uid="{00000000-0005-0000-0000-000078000000}"/>
    <cellStyle name="_TableHead 5 2" xfId="219" xr:uid="{00000000-0005-0000-0000-000079000000}"/>
    <cellStyle name="_TableHead 5 2 2" xfId="220" xr:uid="{00000000-0005-0000-0000-00007A000000}"/>
    <cellStyle name="_TableHead 5 2 2 2" xfId="6998" xr:uid="{00000000-0005-0000-0000-00007B000000}"/>
    <cellStyle name="_TableHead 5 2 3" xfId="221" xr:uid="{00000000-0005-0000-0000-00007C000000}"/>
    <cellStyle name="_TableHead 5 2 3 2" xfId="9069" xr:uid="{00000000-0005-0000-0000-00007D000000}"/>
    <cellStyle name="_TableHead 5 2 4" xfId="6999" xr:uid="{00000000-0005-0000-0000-00007E000000}"/>
    <cellStyle name="_TableHead 5 3" xfId="222" xr:uid="{00000000-0005-0000-0000-00007F000000}"/>
    <cellStyle name="_TableHead 5 3 2" xfId="7000" xr:uid="{00000000-0005-0000-0000-000080000000}"/>
    <cellStyle name="_TableHead 5 4" xfId="223" xr:uid="{00000000-0005-0000-0000-000081000000}"/>
    <cellStyle name="_TableHead 5 4 2" xfId="9070" xr:uid="{00000000-0005-0000-0000-000082000000}"/>
    <cellStyle name="_TableHead 5 5" xfId="7001" xr:uid="{00000000-0005-0000-0000-000083000000}"/>
    <cellStyle name="_TableHead 6" xfId="224" xr:uid="{00000000-0005-0000-0000-000084000000}"/>
    <cellStyle name="_TableHead 6 2" xfId="7002" xr:uid="{00000000-0005-0000-0000-000085000000}"/>
    <cellStyle name="_TableHead 7" xfId="225" xr:uid="{00000000-0005-0000-0000-000086000000}"/>
    <cellStyle name="_TableHead 7 2" xfId="7003" xr:uid="{00000000-0005-0000-0000-000087000000}"/>
    <cellStyle name="_TableHead 8" xfId="226" xr:uid="{00000000-0005-0000-0000-000088000000}"/>
    <cellStyle name="_TableHead 8 2" xfId="9071" xr:uid="{00000000-0005-0000-0000-000089000000}"/>
    <cellStyle name="_TableHead 9" xfId="7004" xr:uid="{00000000-0005-0000-0000-00008A000000}"/>
    <cellStyle name="_TableHead_FY13 Irrigation Assistance Letter for 2012" xfId="7005" xr:uid="{00000000-0005-0000-0000-00008B000000}"/>
    <cellStyle name="_TableHead_QC" xfId="6056" xr:uid="{00000000-0005-0000-0000-00008C000000}"/>
    <cellStyle name="_TableRowHead" xfId="227" xr:uid="{00000000-0005-0000-0000-00008D000000}"/>
    <cellStyle name="_TableSuperHead" xfId="228" xr:uid="{00000000-0005-0000-0000-00008E000000}"/>
    <cellStyle name="_Value Copy 11 30 05 gas 12 09 05 AURORA at 12 14 05" xfId="229" xr:uid="{00000000-0005-0000-0000-00008F000000}"/>
    <cellStyle name="_Value Copy 11 30 05 gas 12 09 05 AURORA at 12 14 05 2" xfId="230" xr:uid="{00000000-0005-0000-0000-000090000000}"/>
    <cellStyle name="_Value Copy 11 30 05 gas 12 09 05 AURORA at 12 14 05 2 2" xfId="231" xr:uid="{00000000-0005-0000-0000-000091000000}"/>
    <cellStyle name="_Value Copy 11 30 05 gas 12 09 05 AURORA at 12 14 05 3" xfId="232" xr:uid="{00000000-0005-0000-0000-000092000000}"/>
    <cellStyle name="20% - Accent1" xfId="1" builtinId="30" customBuiltin="1"/>
    <cellStyle name="20% - Accent1 10" xfId="10420" xr:uid="{00000000-0005-0000-0000-000094000000}"/>
    <cellStyle name="20% - Accent1 11" xfId="12661" xr:uid="{00000000-0005-0000-0000-000095000000}"/>
    <cellStyle name="20% - Accent1 12" xfId="15649" xr:uid="{00000000-0005-0000-0000-000096000000}"/>
    <cellStyle name="20% - Accent1 12 2" xfId="32309" xr:uid="{00000000-0005-0000-0000-000097000000}"/>
    <cellStyle name="20% - Accent1 13" xfId="15670" xr:uid="{00000000-0005-0000-0000-000098000000}"/>
    <cellStyle name="20% - Accent1 13 2" xfId="32330" xr:uid="{00000000-0005-0000-0000-000099000000}"/>
    <cellStyle name="20% - Accent1 14" xfId="15685" xr:uid="{00000000-0005-0000-0000-00009A000000}"/>
    <cellStyle name="20% - Accent1 14 2" xfId="32345" xr:uid="{00000000-0005-0000-0000-00009B000000}"/>
    <cellStyle name="20% - Accent1 15" xfId="15603" xr:uid="{00000000-0005-0000-0000-00009C000000}"/>
    <cellStyle name="20% - Accent1 15 2" xfId="32274" xr:uid="{00000000-0005-0000-0000-00009D000000}"/>
    <cellStyle name="20% - Accent1 16" xfId="26997" xr:uid="{00000000-0005-0000-0000-00009E000000}"/>
    <cellStyle name="20% - Accent1 17" xfId="9707" xr:uid="{00000000-0005-0000-0000-00009F000000}"/>
    <cellStyle name="20% - Accent1 2" xfId="85" xr:uid="{00000000-0005-0000-0000-0000A0000000}"/>
    <cellStyle name="20% - Accent1 2 2" xfId="233" xr:uid="{00000000-0005-0000-0000-0000A1000000}"/>
    <cellStyle name="20% - Accent1 2 2 2" xfId="6057" xr:uid="{00000000-0005-0000-0000-0000A2000000}"/>
    <cellStyle name="20% - Accent1 2 2 3" xfId="6058" xr:uid="{00000000-0005-0000-0000-0000A3000000}"/>
    <cellStyle name="20% - Accent1 2 2 4" xfId="6059" xr:uid="{00000000-0005-0000-0000-0000A4000000}"/>
    <cellStyle name="20% - Accent1 2 3" xfId="234" xr:uid="{00000000-0005-0000-0000-0000A5000000}"/>
    <cellStyle name="20% - Accent1 2 3 2" xfId="9777" xr:uid="{00000000-0005-0000-0000-0000A6000000}"/>
    <cellStyle name="20% - Accent1 2 4" xfId="235" xr:uid="{00000000-0005-0000-0000-0000A7000000}"/>
    <cellStyle name="20% - Accent1 2 4 2" xfId="9778" xr:uid="{00000000-0005-0000-0000-0000A8000000}"/>
    <cellStyle name="20% - Accent1 2 5" xfId="236" xr:uid="{00000000-0005-0000-0000-0000A9000000}"/>
    <cellStyle name="20% - Accent1 2 5 2" xfId="9779" xr:uid="{00000000-0005-0000-0000-0000AA000000}"/>
    <cellStyle name="20% - Accent1 2 6" xfId="6060" xr:uid="{00000000-0005-0000-0000-0000AB000000}"/>
    <cellStyle name="20% - Accent1 2 7" xfId="9776" xr:uid="{00000000-0005-0000-0000-0000AC000000}"/>
    <cellStyle name="20% - Accent1 2 8" xfId="27027" xr:uid="{00000000-0005-0000-0000-0000AD000000}"/>
    <cellStyle name="20% - Accent1 2 9" xfId="9762" xr:uid="{00000000-0005-0000-0000-0000AE000000}"/>
    <cellStyle name="20% - Accent1 2_QC Sheet" xfId="6061" xr:uid="{00000000-0005-0000-0000-0000AF000000}"/>
    <cellStyle name="20% - Accent1 3" xfId="237" xr:uid="{00000000-0005-0000-0000-0000B0000000}"/>
    <cellStyle name="20% - Accent1 3 2" xfId="238" xr:uid="{00000000-0005-0000-0000-0000B1000000}"/>
    <cellStyle name="20% - Accent1 3 2 2" xfId="10106" xr:uid="{00000000-0005-0000-0000-0000B2000000}"/>
    <cellStyle name="20% - Accent1 3 3" xfId="239" xr:uid="{00000000-0005-0000-0000-0000B3000000}"/>
    <cellStyle name="20% - Accent1 3 3 2" xfId="240" xr:uid="{00000000-0005-0000-0000-0000B4000000}"/>
    <cellStyle name="20% - Accent1 3 3 3" xfId="241" xr:uid="{00000000-0005-0000-0000-0000B5000000}"/>
    <cellStyle name="20% - Accent1 3 3 3 2" xfId="9209" xr:uid="{00000000-0005-0000-0000-0000B6000000}"/>
    <cellStyle name="20% - Accent1 3 3 3 2 2" xfId="9437" xr:uid="{00000000-0005-0000-0000-0000B7000000}"/>
    <cellStyle name="20% - Accent1 3 3 3 3" xfId="9072" xr:uid="{00000000-0005-0000-0000-0000B8000000}"/>
    <cellStyle name="20% - Accent1 3 3 3 3 2" xfId="9438" xr:uid="{00000000-0005-0000-0000-0000B9000000}"/>
    <cellStyle name="20% - Accent1 3 3 3 4" xfId="9318" xr:uid="{00000000-0005-0000-0000-0000BA000000}"/>
    <cellStyle name="20% - Accent1 3 4" xfId="242" xr:uid="{00000000-0005-0000-0000-0000BB000000}"/>
    <cellStyle name="20% - Accent1 4" xfId="243" xr:uid="{00000000-0005-0000-0000-0000BC000000}"/>
    <cellStyle name="20% - Accent1 4 2" xfId="244" xr:uid="{00000000-0005-0000-0000-0000BD000000}"/>
    <cellStyle name="20% - Accent1 4 2 2" xfId="10107" xr:uid="{00000000-0005-0000-0000-0000BE000000}"/>
    <cellStyle name="20% - Accent1 4 3" xfId="245" xr:uid="{00000000-0005-0000-0000-0000BF000000}"/>
    <cellStyle name="20% - Accent1 4 3 2" xfId="9210" xr:uid="{00000000-0005-0000-0000-0000C0000000}"/>
    <cellStyle name="20% - Accent1 4 3 2 2" xfId="9439" xr:uid="{00000000-0005-0000-0000-0000C1000000}"/>
    <cellStyle name="20% - Accent1 4 3 2 2 2" xfId="31871" xr:uid="{00000000-0005-0000-0000-0000C2000000}"/>
    <cellStyle name="20% - Accent1 4 3 2 2 3" xfId="15200" xr:uid="{00000000-0005-0000-0000-0000C3000000}"/>
    <cellStyle name="20% - Accent1 4 3 2 3" xfId="29273" xr:uid="{00000000-0005-0000-0000-0000C4000000}"/>
    <cellStyle name="20% - Accent1 4 3 2 4" xfId="12561" xr:uid="{00000000-0005-0000-0000-0000C5000000}"/>
    <cellStyle name="20% - Accent1 4 3 3" xfId="9073" xr:uid="{00000000-0005-0000-0000-0000C6000000}"/>
    <cellStyle name="20% - Accent1 4 3 3 2" xfId="9440" xr:uid="{00000000-0005-0000-0000-0000C7000000}"/>
    <cellStyle name="20% - Accent1 4 3 3 2 2" xfId="30468" xr:uid="{00000000-0005-0000-0000-0000C8000000}"/>
    <cellStyle name="20% - Accent1 4 3 3 3" xfId="13794" xr:uid="{00000000-0005-0000-0000-0000C9000000}"/>
    <cellStyle name="20% - Accent1 4 3 4" xfId="9319" xr:uid="{00000000-0005-0000-0000-0000CA000000}"/>
    <cellStyle name="20% - Accent1 4 3 4 2" xfId="27876" xr:uid="{00000000-0005-0000-0000-0000CB000000}"/>
    <cellStyle name="20% - Accent1 4 3 5" xfId="11097" xr:uid="{00000000-0005-0000-0000-0000CC000000}"/>
    <cellStyle name="20% - Accent1 4 4" xfId="246" xr:uid="{00000000-0005-0000-0000-0000CD000000}"/>
    <cellStyle name="20% - Accent1 4 4 2" xfId="9211" xr:uid="{00000000-0005-0000-0000-0000CE000000}"/>
    <cellStyle name="20% - Accent1 4 4 2 2" xfId="9441" xr:uid="{00000000-0005-0000-0000-0000CF000000}"/>
    <cellStyle name="20% - Accent1 4 4 2 2 2" xfId="29968" xr:uid="{00000000-0005-0000-0000-0000D0000000}"/>
    <cellStyle name="20% - Accent1 4 4 2 3" xfId="13292" xr:uid="{00000000-0005-0000-0000-0000D1000000}"/>
    <cellStyle name="20% - Accent1 4 4 3" xfId="9074" xr:uid="{00000000-0005-0000-0000-0000D2000000}"/>
    <cellStyle name="20% - Accent1 4 4 3 2" xfId="9442" xr:uid="{00000000-0005-0000-0000-0000D3000000}"/>
    <cellStyle name="20% - Accent1 4 4 3 3" xfId="27379" xr:uid="{00000000-0005-0000-0000-0000D4000000}"/>
    <cellStyle name="20% - Accent1 4 4 4" xfId="9320" xr:uid="{00000000-0005-0000-0000-0000D5000000}"/>
    <cellStyle name="20% - Accent1 4 4 5" xfId="10613" xr:uid="{00000000-0005-0000-0000-0000D6000000}"/>
    <cellStyle name="20% - Accent1 4 5" xfId="12125" xr:uid="{00000000-0005-0000-0000-0000D7000000}"/>
    <cellStyle name="20% - Accent1 4 5 2" xfId="14799" xr:uid="{00000000-0005-0000-0000-0000D8000000}"/>
    <cellStyle name="20% - Accent1 4 5 2 2" xfId="31470" xr:uid="{00000000-0005-0000-0000-0000D9000000}"/>
    <cellStyle name="20% - Accent1 4 5 3" xfId="28872" xr:uid="{00000000-0005-0000-0000-0000DA000000}"/>
    <cellStyle name="20% - Accent1 4 6" xfId="12965" xr:uid="{00000000-0005-0000-0000-0000DB000000}"/>
    <cellStyle name="20% - Accent1 4 6 2" xfId="29650" xr:uid="{00000000-0005-0000-0000-0000DC000000}"/>
    <cellStyle name="20% - Accent1 4 7" xfId="27041" xr:uid="{00000000-0005-0000-0000-0000DD000000}"/>
    <cellStyle name="20% - Accent1 4 8" xfId="9780" xr:uid="{00000000-0005-0000-0000-0000DE000000}"/>
    <cellStyle name="20% - Accent1 4 9" xfId="43874" xr:uid="{00000000-0005-0000-0000-0000DF000000}"/>
    <cellStyle name="20% - Accent1 5" xfId="247" xr:uid="{00000000-0005-0000-0000-0000E0000000}"/>
    <cellStyle name="20% - Accent1 5 2" xfId="10108" xr:uid="{00000000-0005-0000-0000-0000E1000000}"/>
    <cellStyle name="20% - Accent1 6" xfId="248" xr:uid="{00000000-0005-0000-0000-0000E2000000}"/>
    <cellStyle name="20% - Accent1 6 2" xfId="9212" xr:uid="{00000000-0005-0000-0000-0000E3000000}"/>
    <cellStyle name="20% - Accent1 6 2 2" xfId="9443" xr:uid="{00000000-0005-0000-0000-0000E4000000}"/>
    <cellStyle name="20% - Accent1 6 2 2 2" xfId="12815" xr:uid="{00000000-0005-0000-0000-0000E5000000}"/>
    <cellStyle name="20% - Accent1 6 2 2 2 2" xfId="15428" xr:uid="{00000000-0005-0000-0000-0000E6000000}"/>
    <cellStyle name="20% - Accent1 6 2 2 2 2 2" xfId="32099" xr:uid="{00000000-0005-0000-0000-0000E7000000}"/>
    <cellStyle name="20% - Accent1 6 2 2 2 3" xfId="29501" xr:uid="{00000000-0005-0000-0000-0000E8000000}"/>
    <cellStyle name="20% - Accent1 6 2 2 3" xfId="13976" xr:uid="{00000000-0005-0000-0000-0000E9000000}"/>
    <cellStyle name="20% - Accent1 6 2 2 3 2" xfId="30649" xr:uid="{00000000-0005-0000-0000-0000EA000000}"/>
    <cellStyle name="20% - Accent1 6 2 2 4" xfId="28057" xr:uid="{00000000-0005-0000-0000-0000EB000000}"/>
    <cellStyle name="20% - Accent1 6 2 2 5" xfId="11303" xr:uid="{00000000-0005-0000-0000-0000EC000000}"/>
    <cellStyle name="20% - Accent1 6 2 3" xfId="10851" xr:uid="{00000000-0005-0000-0000-0000ED000000}"/>
    <cellStyle name="20% - Accent1 6 2 3 2" xfId="13539" xr:uid="{00000000-0005-0000-0000-0000EE000000}"/>
    <cellStyle name="20% - Accent1 6 2 3 2 2" xfId="30213" xr:uid="{00000000-0005-0000-0000-0000EF000000}"/>
    <cellStyle name="20% - Accent1 6 2 3 3" xfId="27622" xr:uid="{00000000-0005-0000-0000-0000F0000000}"/>
    <cellStyle name="20% - Accent1 6 2 4" xfId="12237" xr:uid="{00000000-0005-0000-0000-0000F1000000}"/>
    <cellStyle name="20% - Accent1 6 2 4 2" xfId="14911" xr:uid="{00000000-0005-0000-0000-0000F2000000}"/>
    <cellStyle name="20% - Accent1 6 2 4 2 2" xfId="31582" xr:uid="{00000000-0005-0000-0000-0000F3000000}"/>
    <cellStyle name="20% - Accent1 6 2 4 3" xfId="28984" xr:uid="{00000000-0005-0000-0000-0000F4000000}"/>
    <cellStyle name="20% - Accent1 6 2 5" xfId="13135" xr:uid="{00000000-0005-0000-0000-0000F5000000}"/>
    <cellStyle name="20% - Accent1 6 2 5 2" xfId="29811" xr:uid="{00000000-0005-0000-0000-0000F6000000}"/>
    <cellStyle name="20% - Accent1 6 2 6" xfId="27222" xr:uid="{00000000-0005-0000-0000-0000F7000000}"/>
    <cellStyle name="20% - Accent1 6 2 7" xfId="10421" xr:uid="{00000000-0005-0000-0000-0000F8000000}"/>
    <cellStyle name="20% - Accent1 6 3" xfId="9075" xr:uid="{00000000-0005-0000-0000-0000F9000000}"/>
    <cellStyle name="20% - Accent1 6 3 2" xfId="9444" xr:uid="{00000000-0005-0000-0000-0000FA000000}"/>
    <cellStyle name="20% - Accent1 6 3 2 2" xfId="12884" xr:uid="{00000000-0005-0000-0000-0000FB000000}"/>
    <cellStyle name="20% - Accent1 6 3 2 2 2" xfId="15497" xr:uid="{00000000-0005-0000-0000-0000FC000000}"/>
    <cellStyle name="20% - Accent1 6 3 2 2 2 2" xfId="32168" xr:uid="{00000000-0005-0000-0000-0000FD000000}"/>
    <cellStyle name="20% - Accent1 6 3 2 2 3" xfId="29570" xr:uid="{00000000-0005-0000-0000-0000FE000000}"/>
    <cellStyle name="20% - Accent1 6 3 2 3" xfId="14045" xr:uid="{00000000-0005-0000-0000-0000FF000000}"/>
    <cellStyle name="20% - Accent1 6 3 2 3 2" xfId="30718" xr:uid="{00000000-0005-0000-0000-000000010000}"/>
    <cellStyle name="20% - Accent1 6 3 2 4" xfId="28126" xr:uid="{00000000-0005-0000-0000-000001010000}"/>
    <cellStyle name="20% - Accent1 6 3 2 5" xfId="11374" xr:uid="{00000000-0005-0000-0000-000002010000}"/>
    <cellStyle name="20% - Accent1 6 3 3" xfId="10922" xr:uid="{00000000-0005-0000-0000-000003010000}"/>
    <cellStyle name="20% - Accent1 6 3 3 2" xfId="13608" xr:uid="{00000000-0005-0000-0000-000004010000}"/>
    <cellStyle name="20% - Accent1 6 3 3 2 2" xfId="30282" xr:uid="{00000000-0005-0000-0000-000005010000}"/>
    <cellStyle name="20% - Accent1 6 3 3 3" xfId="27690" xr:uid="{00000000-0005-0000-0000-000006010000}"/>
    <cellStyle name="20% - Accent1 6 3 4" xfId="12306" xr:uid="{00000000-0005-0000-0000-000007010000}"/>
    <cellStyle name="20% - Accent1 6 3 4 2" xfId="14980" xr:uid="{00000000-0005-0000-0000-000008010000}"/>
    <cellStyle name="20% - Accent1 6 3 4 2 2" xfId="31651" xr:uid="{00000000-0005-0000-0000-000009010000}"/>
    <cellStyle name="20% - Accent1 6 3 4 3" xfId="29053" xr:uid="{00000000-0005-0000-0000-00000A010000}"/>
    <cellStyle name="20% - Accent1 6 3 5" xfId="13204" xr:uid="{00000000-0005-0000-0000-00000B010000}"/>
    <cellStyle name="20% - Accent1 6 3 5 2" xfId="29880" xr:uid="{00000000-0005-0000-0000-00000C010000}"/>
    <cellStyle name="20% - Accent1 6 3 6" xfId="27291" xr:uid="{00000000-0005-0000-0000-00000D010000}"/>
    <cellStyle name="20% - Accent1 6 3 7" xfId="10515" xr:uid="{00000000-0005-0000-0000-00000E010000}"/>
    <cellStyle name="20% - Accent1 6 4" xfId="9321" xr:uid="{00000000-0005-0000-0000-00000F010000}"/>
    <cellStyle name="20% - Accent1 6 4 2" xfId="12751" xr:uid="{00000000-0005-0000-0000-000010010000}"/>
    <cellStyle name="20% - Accent1 6 4 2 2" xfId="15366" xr:uid="{00000000-0005-0000-0000-000011010000}"/>
    <cellStyle name="20% - Accent1 6 4 2 2 2" xfId="32037" xr:uid="{00000000-0005-0000-0000-000012010000}"/>
    <cellStyle name="20% - Accent1 6 4 2 3" xfId="29439" xr:uid="{00000000-0005-0000-0000-000013010000}"/>
    <cellStyle name="20% - Accent1 6 4 3" xfId="13916" xr:uid="{00000000-0005-0000-0000-000014010000}"/>
    <cellStyle name="20% - Accent1 6 4 3 2" xfId="30589" xr:uid="{00000000-0005-0000-0000-000015010000}"/>
    <cellStyle name="20% - Accent1 6 4 4" xfId="27997" xr:uid="{00000000-0005-0000-0000-000016010000}"/>
    <cellStyle name="20% - Accent1 6 4 5" xfId="11244" xr:uid="{00000000-0005-0000-0000-000017010000}"/>
    <cellStyle name="20% - Accent1 6 5" xfId="10772" xr:uid="{00000000-0005-0000-0000-000018010000}"/>
    <cellStyle name="20% - Accent1 6 5 2" xfId="13459" xr:uid="{00000000-0005-0000-0000-000019010000}"/>
    <cellStyle name="20% - Accent1 6 5 2 2" xfId="30134" xr:uid="{00000000-0005-0000-0000-00001A010000}"/>
    <cellStyle name="20% - Accent1 6 5 3" xfId="27545" xr:uid="{00000000-0005-0000-0000-00001B010000}"/>
    <cellStyle name="20% - Accent1 6 6" xfId="12177" xr:uid="{00000000-0005-0000-0000-00001C010000}"/>
    <cellStyle name="20% - Accent1 6 6 2" xfId="14851" xr:uid="{00000000-0005-0000-0000-00001D010000}"/>
    <cellStyle name="20% - Accent1 6 6 2 2" xfId="31522" xr:uid="{00000000-0005-0000-0000-00001E010000}"/>
    <cellStyle name="20% - Accent1 6 6 3" xfId="28924" xr:uid="{00000000-0005-0000-0000-00001F010000}"/>
    <cellStyle name="20% - Accent1 6 7" xfId="13075" xr:uid="{00000000-0005-0000-0000-000020010000}"/>
    <cellStyle name="20% - Accent1 6 7 2" xfId="29752" xr:uid="{00000000-0005-0000-0000-000021010000}"/>
    <cellStyle name="20% - Accent1 6 8" xfId="27163" xr:uid="{00000000-0005-0000-0000-000022010000}"/>
    <cellStyle name="20% - Accent1 6 9" xfId="10109" xr:uid="{00000000-0005-0000-0000-000023010000}"/>
    <cellStyle name="20% - Accent1 7" xfId="10105" xr:uid="{00000000-0005-0000-0000-000024010000}"/>
    <cellStyle name="20% - Accent1 8" xfId="10350" xr:uid="{00000000-0005-0000-0000-000025010000}"/>
    <cellStyle name="20% - Accent1 9" xfId="10412" xr:uid="{00000000-0005-0000-0000-000026010000}"/>
    <cellStyle name="20% - Accent2" xfId="2" builtinId="34" customBuiltin="1"/>
    <cellStyle name="20% - Accent2 10" xfId="10422" xr:uid="{00000000-0005-0000-0000-000028010000}"/>
    <cellStyle name="20% - Accent2 11" xfId="12660" xr:uid="{00000000-0005-0000-0000-000029010000}"/>
    <cellStyle name="20% - Accent2 12" xfId="15651" xr:uid="{00000000-0005-0000-0000-00002A010000}"/>
    <cellStyle name="20% - Accent2 12 2" xfId="32311" xr:uid="{00000000-0005-0000-0000-00002B010000}"/>
    <cellStyle name="20% - Accent2 13" xfId="15672" xr:uid="{00000000-0005-0000-0000-00002C010000}"/>
    <cellStyle name="20% - Accent2 13 2" xfId="32332" xr:uid="{00000000-0005-0000-0000-00002D010000}"/>
    <cellStyle name="20% - Accent2 14" xfId="15687" xr:uid="{00000000-0005-0000-0000-00002E010000}"/>
    <cellStyle name="20% - Accent2 14 2" xfId="32347" xr:uid="{00000000-0005-0000-0000-00002F010000}"/>
    <cellStyle name="20% - Accent2 15" xfId="15607" xr:uid="{00000000-0005-0000-0000-000030010000}"/>
    <cellStyle name="20% - Accent2 15 2" xfId="32278" xr:uid="{00000000-0005-0000-0000-000031010000}"/>
    <cellStyle name="20% - Accent2 16" xfId="26999" xr:uid="{00000000-0005-0000-0000-000032010000}"/>
    <cellStyle name="20% - Accent2 17" xfId="9711" xr:uid="{00000000-0005-0000-0000-000033010000}"/>
    <cellStyle name="20% - Accent2 2" xfId="86" xr:uid="{00000000-0005-0000-0000-000034010000}"/>
    <cellStyle name="20% - Accent2 2 2" xfId="249" xr:uid="{00000000-0005-0000-0000-000035010000}"/>
    <cellStyle name="20% - Accent2 2 2 2" xfId="6062" xr:uid="{00000000-0005-0000-0000-000036010000}"/>
    <cellStyle name="20% - Accent2 2 2 3" xfId="6063" xr:uid="{00000000-0005-0000-0000-000037010000}"/>
    <cellStyle name="20% - Accent2 2 2 4" xfId="6064" xr:uid="{00000000-0005-0000-0000-000038010000}"/>
    <cellStyle name="20% - Accent2 2 3" xfId="250" xr:uid="{00000000-0005-0000-0000-000039010000}"/>
    <cellStyle name="20% - Accent2 2 3 2" xfId="9782" xr:uid="{00000000-0005-0000-0000-00003A010000}"/>
    <cellStyle name="20% - Accent2 2 4" xfId="251" xr:uid="{00000000-0005-0000-0000-00003B010000}"/>
    <cellStyle name="20% - Accent2 2 4 2" xfId="9783" xr:uid="{00000000-0005-0000-0000-00003C010000}"/>
    <cellStyle name="20% - Accent2 2 5" xfId="252" xr:uid="{00000000-0005-0000-0000-00003D010000}"/>
    <cellStyle name="20% - Accent2 2 5 2" xfId="9784" xr:uid="{00000000-0005-0000-0000-00003E010000}"/>
    <cellStyle name="20% - Accent2 2 6" xfId="6065" xr:uid="{00000000-0005-0000-0000-00003F010000}"/>
    <cellStyle name="20% - Accent2 2 7" xfId="9781" xr:uid="{00000000-0005-0000-0000-000040010000}"/>
    <cellStyle name="20% - Accent2 2 8" xfId="27029" xr:uid="{00000000-0005-0000-0000-000041010000}"/>
    <cellStyle name="20% - Accent2 2 9" xfId="9764" xr:uid="{00000000-0005-0000-0000-000042010000}"/>
    <cellStyle name="20% - Accent2 2_QC Sheet" xfId="6066" xr:uid="{00000000-0005-0000-0000-000043010000}"/>
    <cellStyle name="20% - Accent2 3" xfId="253" xr:uid="{00000000-0005-0000-0000-000044010000}"/>
    <cellStyle name="20% - Accent2 3 2" xfId="254" xr:uid="{00000000-0005-0000-0000-000045010000}"/>
    <cellStyle name="20% - Accent2 3 2 2" xfId="10111" xr:uid="{00000000-0005-0000-0000-000046010000}"/>
    <cellStyle name="20% - Accent2 3 3" xfId="255" xr:uid="{00000000-0005-0000-0000-000047010000}"/>
    <cellStyle name="20% - Accent2 3 3 2" xfId="256" xr:uid="{00000000-0005-0000-0000-000048010000}"/>
    <cellStyle name="20% - Accent2 3 3 3" xfId="257" xr:uid="{00000000-0005-0000-0000-000049010000}"/>
    <cellStyle name="20% - Accent2 3 3 3 2" xfId="9213" xr:uid="{00000000-0005-0000-0000-00004A010000}"/>
    <cellStyle name="20% - Accent2 3 3 3 2 2" xfId="9445" xr:uid="{00000000-0005-0000-0000-00004B010000}"/>
    <cellStyle name="20% - Accent2 3 3 3 3" xfId="9076" xr:uid="{00000000-0005-0000-0000-00004C010000}"/>
    <cellStyle name="20% - Accent2 3 3 3 3 2" xfId="9446" xr:uid="{00000000-0005-0000-0000-00004D010000}"/>
    <cellStyle name="20% - Accent2 3 3 3 4" xfId="9322" xr:uid="{00000000-0005-0000-0000-00004E010000}"/>
    <cellStyle name="20% - Accent2 3 4" xfId="258" xr:uid="{00000000-0005-0000-0000-00004F010000}"/>
    <cellStyle name="20% - Accent2 4" xfId="259" xr:uid="{00000000-0005-0000-0000-000050010000}"/>
    <cellStyle name="20% - Accent2 4 2" xfId="260" xr:uid="{00000000-0005-0000-0000-000051010000}"/>
    <cellStyle name="20% - Accent2 4 2 2" xfId="10112" xr:uid="{00000000-0005-0000-0000-000052010000}"/>
    <cellStyle name="20% - Accent2 4 3" xfId="261" xr:uid="{00000000-0005-0000-0000-000053010000}"/>
    <cellStyle name="20% - Accent2 4 3 2" xfId="9214" xr:uid="{00000000-0005-0000-0000-000054010000}"/>
    <cellStyle name="20% - Accent2 4 3 2 2" xfId="9447" xr:uid="{00000000-0005-0000-0000-000055010000}"/>
    <cellStyle name="20% - Accent2 4 3 2 2 2" xfId="31872" xr:uid="{00000000-0005-0000-0000-000056010000}"/>
    <cellStyle name="20% - Accent2 4 3 2 2 3" xfId="15201" xr:uid="{00000000-0005-0000-0000-000057010000}"/>
    <cellStyle name="20% - Accent2 4 3 2 3" xfId="29274" xr:uid="{00000000-0005-0000-0000-000058010000}"/>
    <cellStyle name="20% - Accent2 4 3 2 4" xfId="12562" xr:uid="{00000000-0005-0000-0000-000059010000}"/>
    <cellStyle name="20% - Accent2 4 3 3" xfId="9077" xr:uid="{00000000-0005-0000-0000-00005A010000}"/>
    <cellStyle name="20% - Accent2 4 3 3 2" xfId="9448" xr:uid="{00000000-0005-0000-0000-00005B010000}"/>
    <cellStyle name="20% - Accent2 4 3 3 2 2" xfId="30469" xr:uid="{00000000-0005-0000-0000-00005C010000}"/>
    <cellStyle name="20% - Accent2 4 3 3 3" xfId="13795" xr:uid="{00000000-0005-0000-0000-00005D010000}"/>
    <cellStyle name="20% - Accent2 4 3 4" xfId="9323" xr:uid="{00000000-0005-0000-0000-00005E010000}"/>
    <cellStyle name="20% - Accent2 4 3 4 2" xfId="27877" xr:uid="{00000000-0005-0000-0000-00005F010000}"/>
    <cellStyle name="20% - Accent2 4 3 5" xfId="11098" xr:uid="{00000000-0005-0000-0000-000060010000}"/>
    <cellStyle name="20% - Accent2 4 4" xfId="262" xr:uid="{00000000-0005-0000-0000-000061010000}"/>
    <cellStyle name="20% - Accent2 4 4 2" xfId="9215" xr:uid="{00000000-0005-0000-0000-000062010000}"/>
    <cellStyle name="20% - Accent2 4 4 2 2" xfId="9449" xr:uid="{00000000-0005-0000-0000-000063010000}"/>
    <cellStyle name="20% - Accent2 4 4 2 2 2" xfId="29969" xr:uid="{00000000-0005-0000-0000-000064010000}"/>
    <cellStyle name="20% - Accent2 4 4 2 3" xfId="13293" xr:uid="{00000000-0005-0000-0000-000065010000}"/>
    <cellStyle name="20% - Accent2 4 4 3" xfId="9078" xr:uid="{00000000-0005-0000-0000-000066010000}"/>
    <cellStyle name="20% - Accent2 4 4 3 2" xfId="9450" xr:uid="{00000000-0005-0000-0000-000067010000}"/>
    <cellStyle name="20% - Accent2 4 4 3 3" xfId="27380" xr:uid="{00000000-0005-0000-0000-000068010000}"/>
    <cellStyle name="20% - Accent2 4 4 4" xfId="9324" xr:uid="{00000000-0005-0000-0000-000069010000}"/>
    <cellStyle name="20% - Accent2 4 4 5" xfId="10614" xr:uid="{00000000-0005-0000-0000-00006A010000}"/>
    <cellStyle name="20% - Accent2 4 5" xfId="12126" xr:uid="{00000000-0005-0000-0000-00006B010000}"/>
    <cellStyle name="20% - Accent2 4 5 2" xfId="14800" xr:uid="{00000000-0005-0000-0000-00006C010000}"/>
    <cellStyle name="20% - Accent2 4 5 2 2" xfId="31471" xr:uid="{00000000-0005-0000-0000-00006D010000}"/>
    <cellStyle name="20% - Accent2 4 5 3" xfId="28873" xr:uid="{00000000-0005-0000-0000-00006E010000}"/>
    <cellStyle name="20% - Accent2 4 6" xfId="12966" xr:uid="{00000000-0005-0000-0000-00006F010000}"/>
    <cellStyle name="20% - Accent2 4 6 2" xfId="29651" xr:uid="{00000000-0005-0000-0000-000070010000}"/>
    <cellStyle name="20% - Accent2 4 7" xfId="27042" xr:uid="{00000000-0005-0000-0000-000071010000}"/>
    <cellStyle name="20% - Accent2 4 8" xfId="9785" xr:uid="{00000000-0005-0000-0000-000072010000}"/>
    <cellStyle name="20% - Accent2 4 9" xfId="43875" xr:uid="{00000000-0005-0000-0000-000073010000}"/>
    <cellStyle name="20% - Accent2 5" xfId="263" xr:uid="{00000000-0005-0000-0000-000074010000}"/>
    <cellStyle name="20% - Accent2 5 2" xfId="10113" xr:uid="{00000000-0005-0000-0000-000075010000}"/>
    <cellStyle name="20% - Accent2 6" xfId="264" xr:uid="{00000000-0005-0000-0000-000076010000}"/>
    <cellStyle name="20% - Accent2 6 2" xfId="9216" xr:uid="{00000000-0005-0000-0000-000077010000}"/>
    <cellStyle name="20% - Accent2 6 2 2" xfId="9451" xr:uid="{00000000-0005-0000-0000-000078010000}"/>
    <cellStyle name="20% - Accent2 6 2 2 2" xfId="12816" xr:uid="{00000000-0005-0000-0000-000079010000}"/>
    <cellStyle name="20% - Accent2 6 2 2 2 2" xfId="15429" xr:uid="{00000000-0005-0000-0000-00007A010000}"/>
    <cellStyle name="20% - Accent2 6 2 2 2 2 2" xfId="32100" xr:uid="{00000000-0005-0000-0000-00007B010000}"/>
    <cellStyle name="20% - Accent2 6 2 2 2 3" xfId="29502" xr:uid="{00000000-0005-0000-0000-00007C010000}"/>
    <cellStyle name="20% - Accent2 6 2 2 3" xfId="13977" xr:uid="{00000000-0005-0000-0000-00007D010000}"/>
    <cellStyle name="20% - Accent2 6 2 2 3 2" xfId="30650" xr:uid="{00000000-0005-0000-0000-00007E010000}"/>
    <cellStyle name="20% - Accent2 6 2 2 4" xfId="28058" xr:uid="{00000000-0005-0000-0000-00007F010000}"/>
    <cellStyle name="20% - Accent2 6 2 2 5" xfId="11304" xr:uid="{00000000-0005-0000-0000-000080010000}"/>
    <cellStyle name="20% - Accent2 6 2 3" xfId="10852" xr:uid="{00000000-0005-0000-0000-000081010000}"/>
    <cellStyle name="20% - Accent2 6 2 3 2" xfId="13540" xr:uid="{00000000-0005-0000-0000-000082010000}"/>
    <cellStyle name="20% - Accent2 6 2 3 2 2" xfId="30214" xr:uid="{00000000-0005-0000-0000-000083010000}"/>
    <cellStyle name="20% - Accent2 6 2 3 3" xfId="27623" xr:uid="{00000000-0005-0000-0000-000084010000}"/>
    <cellStyle name="20% - Accent2 6 2 4" xfId="12238" xr:uid="{00000000-0005-0000-0000-000085010000}"/>
    <cellStyle name="20% - Accent2 6 2 4 2" xfId="14912" xr:uid="{00000000-0005-0000-0000-000086010000}"/>
    <cellStyle name="20% - Accent2 6 2 4 2 2" xfId="31583" xr:uid="{00000000-0005-0000-0000-000087010000}"/>
    <cellStyle name="20% - Accent2 6 2 4 3" xfId="28985" xr:uid="{00000000-0005-0000-0000-000088010000}"/>
    <cellStyle name="20% - Accent2 6 2 5" xfId="13136" xr:uid="{00000000-0005-0000-0000-000089010000}"/>
    <cellStyle name="20% - Accent2 6 2 5 2" xfId="29812" xr:uid="{00000000-0005-0000-0000-00008A010000}"/>
    <cellStyle name="20% - Accent2 6 2 6" xfId="27223" xr:uid="{00000000-0005-0000-0000-00008B010000}"/>
    <cellStyle name="20% - Accent2 6 2 7" xfId="10423" xr:uid="{00000000-0005-0000-0000-00008C010000}"/>
    <cellStyle name="20% - Accent2 6 3" xfId="9079" xr:uid="{00000000-0005-0000-0000-00008D010000}"/>
    <cellStyle name="20% - Accent2 6 3 2" xfId="9452" xr:uid="{00000000-0005-0000-0000-00008E010000}"/>
    <cellStyle name="20% - Accent2 6 3 2 2" xfId="12885" xr:uid="{00000000-0005-0000-0000-00008F010000}"/>
    <cellStyle name="20% - Accent2 6 3 2 2 2" xfId="15498" xr:uid="{00000000-0005-0000-0000-000090010000}"/>
    <cellStyle name="20% - Accent2 6 3 2 2 2 2" xfId="32169" xr:uid="{00000000-0005-0000-0000-000091010000}"/>
    <cellStyle name="20% - Accent2 6 3 2 2 3" xfId="29571" xr:uid="{00000000-0005-0000-0000-000092010000}"/>
    <cellStyle name="20% - Accent2 6 3 2 3" xfId="14046" xr:uid="{00000000-0005-0000-0000-000093010000}"/>
    <cellStyle name="20% - Accent2 6 3 2 3 2" xfId="30719" xr:uid="{00000000-0005-0000-0000-000094010000}"/>
    <cellStyle name="20% - Accent2 6 3 2 4" xfId="28127" xr:uid="{00000000-0005-0000-0000-000095010000}"/>
    <cellStyle name="20% - Accent2 6 3 2 5" xfId="11375" xr:uid="{00000000-0005-0000-0000-000096010000}"/>
    <cellStyle name="20% - Accent2 6 3 3" xfId="10923" xr:uid="{00000000-0005-0000-0000-000097010000}"/>
    <cellStyle name="20% - Accent2 6 3 3 2" xfId="13609" xr:uid="{00000000-0005-0000-0000-000098010000}"/>
    <cellStyle name="20% - Accent2 6 3 3 2 2" xfId="30283" xr:uid="{00000000-0005-0000-0000-000099010000}"/>
    <cellStyle name="20% - Accent2 6 3 3 3" xfId="27691" xr:uid="{00000000-0005-0000-0000-00009A010000}"/>
    <cellStyle name="20% - Accent2 6 3 4" xfId="12307" xr:uid="{00000000-0005-0000-0000-00009B010000}"/>
    <cellStyle name="20% - Accent2 6 3 4 2" xfId="14981" xr:uid="{00000000-0005-0000-0000-00009C010000}"/>
    <cellStyle name="20% - Accent2 6 3 4 2 2" xfId="31652" xr:uid="{00000000-0005-0000-0000-00009D010000}"/>
    <cellStyle name="20% - Accent2 6 3 4 3" xfId="29054" xr:uid="{00000000-0005-0000-0000-00009E010000}"/>
    <cellStyle name="20% - Accent2 6 3 5" xfId="13205" xr:uid="{00000000-0005-0000-0000-00009F010000}"/>
    <cellStyle name="20% - Accent2 6 3 5 2" xfId="29881" xr:uid="{00000000-0005-0000-0000-0000A0010000}"/>
    <cellStyle name="20% - Accent2 6 3 6" xfId="27292" xr:uid="{00000000-0005-0000-0000-0000A1010000}"/>
    <cellStyle name="20% - Accent2 6 3 7" xfId="10516" xr:uid="{00000000-0005-0000-0000-0000A2010000}"/>
    <cellStyle name="20% - Accent2 6 4" xfId="9325" xr:uid="{00000000-0005-0000-0000-0000A3010000}"/>
    <cellStyle name="20% - Accent2 6 4 2" xfId="12752" xr:uid="{00000000-0005-0000-0000-0000A4010000}"/>
    <cellStyle name="20% - Accent2 6 4 2 2" xfId="15367" xr:uid="{00000000-0005-0000-0000-0000A5010000}"/>
    <cellStyle name="20% - Accent2 6 4 2 2 2" xfId="32038" xr:uid="{00000000-0005-0000-0000-0000A6010000}"/>
    <cellStyle name="20% - Accent2 6 4 2 3" xfId="29440" xr:uid="{00000000-0005-0000-0000-0000A7010000}"/>
    <cellStyle name="20% - Accent2 6 4 3" xfId="13917" xr:uid="{00000000-0005-0000-0000-0000A8010000}"/>
    <cellStyle name="20% - Accent2 6 4 3 2" xfId="30590" xr:uid="{00000000-0005-0000-0000-0000A9010000}"/>
    <cellStyle name="20% - Accent2 6 4 4" xfId="27998" xr:uid="{00000000-0005-0000-0000-0000AA010000}"/>
    <cellStyle name="20% - Accent2 6 4 5" xfId="11245" xr:uid="{00000000-0005-0000-0000-0000AB010000}"/>
    <cellStyle name="20% - Accent2 6 5" xfId="10773" xr:uid="{00000000-0005-0000-0000-0000AC010000}"/>
    <cellStyle name="20% - Accent2 6 5 2" xfId="13460" xr:uid="{00000000-0005-0000-0000-0000AD010000}"/>
    <cellStyle name="20% - Accent2 6 5 2 2" xfId="30135" xr:uid="{00000000-0005-0000-0000-0000AE010000}"/>
    <cellStyle name="20% - Accent2 6 5 3" xfId="27546" xr:uid="{00000000-0005-0000-0000-0000AF010000}"/>
    <cellStyle name="20% - Accent2 6 6" xfId="12178" xr:uid="{00000000-0005-0000-0000-0000B0010000}"/>
    <cellStyle name="20% - Accent2 6 6 2" xfId="14852" xr:uid="{00000000-0005-0000-0000-0000B1010000}"/>
    <cellStyle name="20% - Accent2 6 6 2 2" xfId="31523" xr:uid="{00000000-0005-0000-0000-0000B2010000}"/>
    <cellStyle name="20% - Accent2 6 6 3" xfId="28925" xr:uid="{00000000-0005-0000-0000-0000B3010000}"/>
    <cellStyle name="20% - Accent2 6 7" xfId="13076" xr:uid="{00000000-0005-0000-0000-0000B4010000}"/>
    <cellStyle name="20% - Accent2 6 7 2" xfId="29753" xr:uid="{00000000-0005-0000-0000-0000B5010000}"/>
    <cellStyle name="20% - Accent2 6 8" xfId="27164" xr:uid="{00000000-0005-0000-0000-0000B6010000}"/>
    <cellStyle name="20% - Accent2 6 9" xfId="10114" xr:uid="{00000000-0005-0000-0000-0000B7010000}"/>
    <cellStyle name="20% - Accent2 7" xfId="10110" xr:uid="{00000000-0005-0000-0000-0000B8010000}"/>
    <cellStyle name="20% - Accent2 8" xfId="10339" xr:uid="{00000000-0005-0000-0000-0000B9010000}"/>
    <cellStyle name="20% - Accent2 9" xfId="10411" xr:uid="{00000000-0005-0000-0000-0000BA010000}"/>
    <cellStyle name="20% - Accent3" xfId="3" builtinId="38" customBuiltin="1"/>
    <cellStyle name="20% - Accent3 10" xfId="10424" xr:uid="{00000000-0005-0000-0000-0000BC010000}"/>
    <cellStyle name="20% - Accent3 11" xfId="12451" xr:uid="{00000000-0005-0000-0000-0000BD010000}"/>
    <cellStyle name="20% - Accent3 12" xfId="15653" xr:uid="{00000000-0005-0000-0000-0000BE010000}"/>
    <cellStyle name="20% - Accent3 12 2" xfId="32313" xr:uid="{00000000-0005-0000-0000-0000BF010000}"/>
    <cellStyle name="20% - Accent3 13" xfId="15674" xr:uid="{00000000-0005-0000-0000-0000C0010000}"/>
    <cellStyle name="20% - Accent3 13 2" xfId="32334" xr:uid="{00000000-0005-0000-0000-0000C1010000}"/>
    <cellStyle name="20% - Accent3 14" xfId="15689" xr:uid="{00000000-0005-0000-0000-0000C2010000}"/>
    <cellStyle name="20% - Accent3 14 2" xfId="32349" xr:uid="{00000000-0005-0000-0000-0000C3010000}"/>
    <cellStyle name="20% - Accent3 15" xfId="15611" xr:uid="{00000000-0005-0000-0000-0000C4010000}"/>
    <cellStyle name="20% - Accent3 15 2" xfId="32282" xr:uid="{00000000-0005-0000-0000-0000C5010000}"/>
    <cellStyle name="20% - Accent3 16" xfId="27001" xr:uid="{00000000-0005-0000-0000-0000C6010000}"/>
    <cellStyle name="20% - Accent3 17" xfId="9715" xr:uid="{00000000-0005-0000-0000-0000C7010000}"/>
    <cellStyle name="20% - Accent3 2" xfId="87" xr:uid="{00000000-0005-0000-0000-0000C8010000}"/>
    <cellStyle name="20% - Accent3 2 2" xfId="265" xr:uid="{00000000-0005-0000-0000-0000C9010000}"/>
    <cellStyle name="20% - Accent3 2 2 2" xfId="6067" xr:uid="{00000000-0005-0000-0000-0000CA010000}"/>
    <cellStyle name="20% - Accent3 2 2 3" xfId="6068" xr:uid="{00000000-0005-0000-0000-0000CB010000}"/>
    <cellStyle name="20% - Accent3 2 2 4" xfId="6069" xr:uid="{00000000-0005-0000-0000-0000CC010000}"/>
    <cellStyle name="20% - Accent3 2 3" xfId="266" xr:uid="{00000000-0005-0000-0000-0000CD010000}"/>
    <cellStyle name="20% - Accent3 2 3 2" xfId="9787" xr:uid="{00000000-0005-0000-0000-0000CE010000}"/>
    <cellStyle name="20% - Accent3 2 4" xfId="267" xr:uid="{00000000-0005-0000-0000-0000CF010000}"/>
    <cellStyle name="20% - Accent3 2 4 2" xfId="9788" xr:uid="{00000000-0005-0000-0000-0000D0010000}"/>
    <cellStyle name="20% - Accent3 2 5" xfId="268" xr:uid="{00000000-0005-0000-0000-0000D1010000}"/>
    <cellStyle name="20% - Accent3 2 5 2" xfId="9789" xr:uid="{00000000-0005-0000-0000-0000D2010000}"/>
    <cellStyle name="20% - Accent3 2 6" xfId="6070" xr:uid="{00000000-0005-0000-0000-0000D3010000}"/>
    <cellStyle name="20% - Accent3 2 7" xfId="9786" xr:uid="{00000000-0005-0000-0000-0000D4010000}"/>
    <cellStyle name="20% - Accent3 2 8" xfId="27031" xr:uid="{00000000-0005-0000-0000-0000D5010000}"/>
    <cellStyle name="20% - Accent3 2 9" xfId="9766" xr:uid="{00000000-0005-0000-0000-0000D6010000}"/>
    <cellStyle name="20% - Accent3 2_QC Sheet" xfId="6071" xr:uid="{00000000-0005-0000-0000-0000D7010000}"/>
    <cellStyle name="20% - Accent3 3" xfId="269" xr:uid="{00000000-0005-0000-0000-0000D8010000}"/>
    <cellStyle name="20% - Accent3 3 2" xfId="270" xr:uid="{00000000-0005-0000-0000-0000D9010000}"/>
    <cellStyle name="20% - Accent3 3 2 2" xfId="10116" xr:uid="{00000000-0005-0000-0000-0000DA010000}"/>
    <cellStyle name="20% - Accent3 3 3" xfId="271" xr:uid="{00000000-0005-0000-0000-0000DB010000}"/>
    <cellStyle name="20% - Accent3 3 3 2" xfId="272" xr:uid="{00000000-0005-0000-0000-0000DC010000}"/>
    <cellStyle name="20% - Accent3 3 3 3" xfId="273" xr:uid="{00000000-0005-0000-0000-0000DD010000}"/>
    <cellStyle name="20% - Accent3 3 3 3 2" xfId="9217" xr:uid="{00000000-0005-0000-0000-0000DE010000}"/>
    <cellStyle name="20% - Accent3 3 3 3 2 2" xfId="9453" xr:uid="{00000000-0005-0000-0000-0000DF010000}"/>
    <cellStyle name="20% - Accent3 3 3 3 3" xfId="9080" xr:uid="{00000000-0005-0000-0000-0000E0010000}"/>
    <cellStyle name="20% - Accent3 3 3 3 3 2" xfId="9454" xr:uid="{00000000-0005-0000-0000-0000E1010000}"/>
    <cellStyle name="20% - Accent3 3 3 3 4" xfId="9326" xr:uid="{00000000-0005-0000-0000-0000E2010000}"/>
    <cellStyle name="20% - Accent3 3 4" xfId="274" xr:uid="{00000000-0005-0000-0000-0000E3010000}"/>
    <cellStyle name="20% - Accent3 4" xfId="275" xr:uid="{00000000-0005-0000-0000-0000E4010000}"/>
    <cellStyle name="20% - Accent3 4 2" xfId="276" xr:uid="{00000000-0005-0000-0000-0000E5010000}"/>
    <cellStyle name="20% - Accent3 4 2 2" xfId="10117" xr:uid="{00000000-0005-0000-0000-0000E6010000}"/>
    <cellStyle name="20% - Accent3 4 3" xfId="277" xr:uid="{00000000-0005-0000-0000-0000E7010000}"/>
    <cellStyle name="20% - Accent3 4 3 2" xfId="9218" xr:uid="{00000000-0005-0000-0000-0000E8010000}"/>
    <cellStyle name="20% - Accent3 4 3 2 2" xfId="9455" xr:uid="{00000000-0005-0000-0000-0000E9010000}"/>
    <cellStyle name="20% - Accent3 4 3 2 2 2" xfId="31873" xr:uid="{00000000-0005-0000-0000-0000EA010000}"/>
    <cellStyle name="20% - Accent3 4 3 2 2 3" xfId="15202" xr:uid="{00000000-0005-0000-0000-0000EB010000}"/>
    <cellStyle name="20% - Accent3 4 3 2 3" xfId="29275" xr:uid="{00000000-0005-0000-0000-0000EC010000}"/>
    <cellStyle name="20% - Accent3 4 3 2 4" xfId="12563" xr:uid="{00000000-0005-0000-0000-0000ED010000}"/>
    <cellStyle name="20% - Accent3 4 3 3" xfId="9081" xr:uid="{00000000-0005-0000-0000-0000EE010000}"/>
    <cellStyle name="20% - Accent3 4 3 3 2" xfId="9456" xr:uid="{00000000-0005-0000-0000-0000EF010000}"/>
    <cellStyle name="20% - Accent3 4 3 3 2 2" xfId="30470" xr:uid="{00000000-0005-0000-0000-0000F0010000}"/>
    <cellStyle name="20% - Accent3 4 3 3 3" xfId="13796" xr:uid="{00000000-0005-0000-0000-0000F1010000}"/>
    <cellStyle name="20% - Accent3 4 3 4" xfId="9327" xr:uid="{00000000-0005-0000-0000-0000F2010000}"/>
    <cellStyle name="20% - Accent3 4 3 4 2" xfId="27878" xr:uid="{00000000-0005-0000-0000-0000F3010000}"/>
    <cellStyle name="20% - Accent3 4 3 5" xfId="11099" xr:uid="{00000000-0005-0000-0000-0000F4010000}"/>
    <cellStyle name="20% - Accent3 4 4" xfId="278" xr:uid="{00000000-0005-0000-0000-0000F5010000}"/>
    <cellStyle name="20% - Accent3 4 4 2" xfId="9219" xr:uid="{00000000-0005-0000-0000-0000F6010000}"/>
    <cellStyle name="20% - Accent3 4 4 2 2" xfId="9457" xr:uid="{00000000-0005-0000-0000-0000F7010000}"/>
    <cellStyle name="20% - Accent3 4 4 2 2 2" xfId="29970" xr:uid="{00000000-0005-0000-0000-0000F8010000}"/>
    <cellStyle name="20% - Accent3 4 4 2 3" xfId="13294" xr:uid="{00000000-0005-0000-0000-0000F9010000}"/>
    <cellStyle name="20% - Accent3 4 4 3" xfId="9082" xr:uid="{00000000-0005-0000-0000-0000FA010000}"/>
    <cellStyle name="20% - Accent3 4 4 3 2" xfId="9458" xr:uid="{00000000-0005-0000-0000-0000FB010000}"/>
    <cellStyle name="20% - Accent3 4 4 3 3" xfId="27381" xr:uid="{00000000-0005-0000-0000-0000FC010000}"/>
    <cellStyle name="20% - Accent3 4 4 4" xfId="9328" xr:uid="{00000000-0005-0000-0000-0000FD010000}"/>
    <cellStyle name="20% - Accent3 4 4 5" xfId="10615" xr:uid="{00000000-0005-0000-0000-0000FE010000}"/>
    <cellStyle name="20% - Accent3 4 5" xfId="12127" xr:uid="{00000000-0005-0000-0000-0000FF010000}"/>
    <cellStyle name="20% - Accent3 4 5 2" xfId="14801" xr:uid="{00000000-0005-0000-0000-000000020000}"/>
    <cellStyle name="20% - Accent3 4 5 2 2" xfId="31472" xr:uid="{00000000-0005-0000-0000-000001020000}"/>
    <cellStyle name="20% - Accent3 4 5 3" xfId="28874" xr:uid="{00000000-0005-0000-0000-000002020000}"/>
    <cellStyle name="20% - Accent3 4 6" xfId="12967" xr:uid="{00000000-0005-0000-0000-000003020000}"/>
    <cellStyle name="20% - Accent3 4 6 2" xfId="29652" xr:uid="{00000000-0005-0000-0000-000004020000}"/>
    <cellStyle name="20% - Accent3 4 7" xfId="27043" xr:uid="{00000000-0005-0000-0000-000005020000}"/>
    <cellStyle name="20% - Accent3 4 8" xfId="9790" xr:uid="{00000000-0005-0000-0000-000006020000}"/>
    <cellStyle name="20% - Accent3 4 9" xfId="43876" xr:uid="{00000000-0005-0000-0000-000007020000}"/>
    <cellStyle name="20% - Accent3 5" xfId="279" xr:uid="{00000000-0005-0000-0000-000008020000}"/>
    <cellStyle name="20% - Accent3 5 2" xfId="10118" xr:uid="{00000000-0005-0000-0000-000009020000}"/>
    <cellStyle name="20% - Accent3 6" xfId="280" xr:uid="{00000000-0005-0000-0000-00000A020000}"/>
    <cellStyle name="20% - Accent3 6 2" xfId="9220" xr:uid="{00000000-0005-0000-0000-00000B020000}"/>
    <cellStyle name="20% - Accent3 6 2 2" xfId="9459" xr:uid="{00000000-0005-0000-0000-00000C020000}"/>
    <cellStyle name="20% - Accent3 6 2 2 2" xfId="12817" xr:uid="{00000000-0005-0000-0000-00000D020000}"/>
    <cellStyle name="20% - Accent3 6 2 2 2 2" xfId="15430" xr:uid="{00000000-0005-0000-0000-00000E020000}"/>
    <cellStyle name="20% - Accent3 6 2 2 2 2 2" xfId="32101" xr:uid="{00000000-0005-0000-0000-00000F020000}"/>
    <cellStyle name="20% - Accent3 6 2 2 2 3" xfId="29503" xr:uid="{00000000-0005-0000-0000-000010020000}"/>
    <cellStyle name="20% - Accent3 6 2 2 3" xfId="13978" xr:uid="{00000000-0005-0000-0000-000011020000}"/>
    <cellStyle name="20% - Accent3 6 2 2 3 2" xfId="30651" xr:uid="{00000000-0005-0000-0000-000012020000}"/>
    <cellStyle name="20% - Accent3 6 2 2 4" xfId="28059" xr:uid="{00000000-0005-0000-0000-000013020000}"/>
    <cellStyle name="20% - Accent3 6 2 2 5" xfId="11305" xr:uid="{00000000-0005-0000-0000-000014020000}"/>
    <cellStyle name="20% - Accent3 6 2 3" xfId="10853" xr:uid="{00000000-0005-0000-0000-000015020000}"/>
    <cellStyle name="20% - Accent3 6 2 3 2" xfId="13541" xr:uid="{00000000-0005-0000-0000-000016020000}"/>
    <cellStyle name="20% - Accent3 6 2 3 2 2" xfId="30215" xr:uid="{00000000-0005-0000-0000-000017020000}"/>
    <cellStyle name="20% - Accent3 6 2 3 3" xfId="27624" xr:uid="{00000000-0005-0000-0000-000018020000}"/>
    <cellStyle name="20% - Accent3 6 2 4" xfId="12239" xr:uid="{00000000-0005-0000-0000-000019020000}"/>
    <cellStyle name="20% - Accent3 6 2 4 2" xfId="14913" xr:uid="{00000000-0005-0000-0000-00001A020000}"/>
    <cellStyle name="20% - Accent3 6 2 4 2 2" xfId="31584" xr:uid="{00000000-0005-0000-0000-00001B020000}"/>
    <cellStyle name="20% - Accent3 6 2 4 3" xfId="28986" xr:uid="{00000000-0005-0000-0000-00001C020000}"/>
    <cellStyle name="20% - Accent3 6 2 5" xfId="13137" xr:uid="{00000000-0005-0000-0000-00001D020000}"/>
    <cellStyle name="20% - Accent3 6 2 5 2" xfId="29813" xr:uid="{00000000-0005-0000-0000-00001E020000}"/>
    <cellStyle name="20% - Accent3 6 2 6" xfId="27224" xr:uid="{00000000-0005-0000-0000-00001F020000}"/>
    <cellStyle name="20% - Accent3 6 2 7" xfId="10425" xr:uid="{00000000-0005-0000-0000-000020020000}"/>
    <cellStyle name="20% - Accent3 6 3" xfId="9083" xr:uid="{00000000-0005-0000-0000-000021020000}"/>
    <cellStyle name="20% - Accent3 6 3 2" xfId="9460" xr:uid="{00000000-0005-0000-0000-000022020000}"/>
    <cellStyle name="20% - Accent3 6 3 2 2" xfId="12886" xr:uid="{00000000-0005-0000-0000-000023020000}"/>
    <cellStyle name="20% - Accent3 6 3 2 2 2" xfId="15499" xr:uid="{00000000-0005-0000-0000-000024020000}"/>
    <cellStyle name="20% - Accent3 6 3 2 2 2 2" xfId="32170" xr:uid="{00000000-0005-0000-0000-000025020000}"/>
    <cellStyle name="20% - Accent3 6 3 2 2 3" xfId="29572" xr:uid="{00000000-0005-0000-0000-000026020000}"/>
    <cellStyle name="20% - Accent3 6 3 2 3" xfId="14047" xr:uid="{00000000-0005-0000-0000-000027020000}"/>
    <cellStyle name="20% - Accent3 6 3 2 3 2" xfId="30720" xr:uid="{00000000-0005-0000-0000-000028020000}"/>
    <cellStyle name="20% - Accent3 6 3 2 4" xfId="28128" xr:uid="{00000000-0005-0000-0000-000029020000}"/>
    <cellStyle name="20% - Accent3 6 3 2 5" xfId="11376" xr:uid="{00000000-0005-0000-0000-00002A020000}"/>
    <cellStyle name="20% - Accent3 6 3 3" xfId="10924" xr:uid="{00000000-0005-0000-0000-00002B020000}"/>
    <cellStyle name="20% - Accent3 6 3 3 2" xfId="13610" xr:uid="{00000000-0005-0000-0000-00002C020000}"/>
    <cellStyle name="20% - Accent3 6 3 3 2 2" xfId="30284" xr:uid="{00000000-0005-0000-0000-00002D020000}"/>
    <cellStyle name="20% - Accent3 6 3 3 3" xfId="27692" xr:uid="{00000000-0005-0000-0000-00002E020000}"/>
    <cellStyle name="20% - Accent3 6 3 4" xfId="12308" xr:uid="{00000000-0005-0000-0000-00002F020000}"/>
    <cellStyle name="20% - Accent3 6 3 4 2" xfId="14982" xr:uid="{00000000-0005-0000-0000-000030020000}"/>
    <cellStyle name="20% - Accent3 6 3 4 2 2" xfId="31653" xr:uid="{00000000-0005-0000-0000-000031020000}"/>
    <cellStyle name="20% - Accent3 6 3 4 3" xfId="29055" xr:uid="{00000000-0005-0000-0000-000032020000}"/>
    <cellStyle name="20% - Accent3 6 3 5" xfId="13206" xr:uid="{00000000-0005-0000-0000-000033020000}"/>
    <cellStyle name="20% - Accent3 6 3 5 2" xfId="29882" xr:uid="{00000000-0005-0000-0000-000034020000}"/>
    <cellStyle name="20% - Accent3 6 3 6" xfId="27293" xr:uid="{00000000-0005-0000-0000-000035020000}"/>
    <cellStyle name="20% - Accent3 6 3 7" xfId="10517" xr:uid="{00000000-0005-0000-0000-000036020000}"/>
    <cellStyle name="20% - Accent3 6 4" xfId="9329" xr:uid="{00000000-0005-0000-0000-000037020000}"/>
    <cellStyle name="20% - Accent3 6 4 2" xfId="12753" xr:uid="{00000000-0005-0000-0000-000038020000}"/>
    <cellStyle name="20% - Accent3 6 4 2 2" xfId="15368" xr:uid="{00000000-0005-0000-0000-000039020000}"/>
    <cellStyle name="20% - Accent3 6 4 2 2 2" xfId="32039" xr:uid="{00000000-0005-0000-0000-00003A020000}"/>
    <cellStyle name="20% - Accent3 6 4 2 3" xfId="29441" xr:uid="{00000000-0005-0000-0000-00003B020000}"/>
    <cellStyle name="20% - Accent3 6 4 3" xfId="13918" xr:uid="{00000000-0005-0000-0000-00003C020000}"/>
    <cellStyle name="20% - Accent3 6 4 3 2" xfId="30591" xr:uid="{00000000-0005-0000-0000-00003D020000}"/>
    <cellStyle name="20% - Accent3 6 4 4" xfId="27999" xr:uid="{00000000-0005-0000-0000-00003E020000}"/>
    <cellStyle name="20% - Accent3 6 4 5" xfId="11246" xr:uid="{00000000-0005-0000-0000-00003F020000}"/>
    <cellStyle name="20% - Accent3 6 5" xfId="10774" xr:uid="{00000000-0005-0000-0000-000040020000}"/>
    <cellStyle name="20% - Accent3 6 5 2" xfId="13461" xr:uid="{00000000-0005-0000-0000-000041020000}"/>
    <cellStyle name="20% - Accent3 6 5 2 2" xfId="30136" xr:uid="{00000000-0005-0000-0000-000042020000}"/>
    <cellStyle name="20% - Accent3 6 5 3" xfId="27547" xr:uid="{00000000-0005-0000-0000-000043020000}"/>
    <cellStyle name="20% - Accent3 6 6" xfId="12179" xr:uid="{00000000-0005-0000-0000-000044020000}"/>
    <cellStyle name="20% - Accent3 6 6 2" xfId="14853" xr:uid="{00000000-0005-0000-0000-000045020000}"/>
    <cellStyle name="20% - Accent3 6 6 2 2" xfId="31524" xr:uid="{00000000-0005-0000-0000-000046020000}"/>
    <cellStyle name="20% - Accent3 6 6 3" xfId="28926" xr:uid="{00000000-0005-0000-0000-000047020000}"/>
    <cellStyle name="20% - Accent3 6 7" xfId="13077" xr:uid="{00000000-0005-0000-0000-000048020000}"/>
    <cellStyle name="20% - Accent3 6 7 2" xfId="29754" xr:uid="{00000000-0005-0000-0000-000049020000}"/>
    <cellStyle name="20% - Accent3 6 8" xfId="27165" xr:uid="{00000000-0005-0000-0000-00004A020000}"/>
    <cellStyle name="20% - Accent3 6 9" xfId="10119" xr:uid="{00000000-0005-0000-0000-00004B020000}"/>
    <cellStyle name="20% - Accent3 7" xfId="10115" xr:uid="{00000000-0005-0000-0000-00004C020000}"/>
    <cellStyle name="20% - Accent3 8" xfId="10330" xr:uid="{00000000-0005-0000-0000-00004D020000}"/>
    <cellStyle name="20% - Accent3 9" xfId="10410" xr:uid="{00000000-0005-0000-0000-00004E020000}"/>
    <cellStyle name="20% - Accent4" xfId="4" builtinId="42" customBuiltin="1"/>
    <cellStyle name="20% - Accent4 10" xfId="10426" xr:uid="{00000000-0005-0000-0000-000050020000}"/>
    <cellStyle name="20% - Accent4 11" xfId="12450" xr:uid="{00000000-0005-0000-0000-000051020000}"/>
    <cellStyle name="20% - Accent4 12" xfId="15655" xr:uid="{00000000-0005-0000-0000-000052020000}"/>
    <cellStyle name="20% - Accent4 12 2" xfId="32315" xr:uid="{00000000-0005-0000-0000-000053020000}"/>
    <cellStyle name="20% - Accent4 13" xfId="15676" xr:uid="{00000000-0005-0000-0000-000054020000}"/>
    <cellStyle name="20% - Accent4 13 2" xfId="32336" xr:uid="{00000000-0005-0000-0000-000055020000}"/>
    <cellStyle name="20% - Accent4 14" xfId="15691" xr:uid="{00000000-0005-0000-0000-000056020000}"/>
    <cellStyle name="20% - Accent4 14 2" xfId="32351" xr:uid="{00000000-0005-0000-0000-000057020000}"/>
    <cellStyle name="20% - Accent4 15" xfId="15615" xr:uid="{00000000-0005-0000-0000-000058020000}"/>
    <cellStyle name="20% - Accent4 15 2" xfId="32286" xr:uid="{00000000-0005-0000-0000-000059020000}"/>
    <cellStyle name="20% - Accent4 16" xfId="27003" xr:uid="{00000000-0005-0000-0000-00005A020000}"/>
    <cellStyle name="20% - Accent4 17" xfId="9719" xr:uid="{00000000-0005-0000-0000-00005B020000}"/>
    <cellStyle name="20% - Accent4 2" xfId="88" xr:uid="{00000000-0005-0000-0000-00005C020000}"/>
    <cellStyle name="20% - Accent4 2 2" xfId="281" xr:uid="{00000000-0005-0000-0000-00005D020000}"/>
    <cellStyle name="20% - Accent4 2 2 2" xfId="6072" xr:uid="{00000000-0005-0000-0000-00005E020000}"/>
    <cellStyle name="20% - Accent4 2 2 3" xfId="6073" xr:uid="{00000000-0005-0000-0000-00005F020000}"/>
    <cellStyle name="20% - Accent4 2 2 4" xfId="6074" xr:uid="{00000000-0005-0000-0000-000060020000}"/>
    <cellStyle name="20% - Accent4 2 3" xfId="282" xr:uid="{00000000-0005-0000-0000-000061020000}"/>
    <cellStyle name="20% - Accent4 2 3 2" xfId="9792" xr:uid="{00000000-0005-0000-0000-000062020000}"/>
    <cellStyle name="20% - Accent4 2 4" xfId="283" xr:uid="{00000000-0005-0000-0000-000063020000}"/>
    <cellStyle name="20% - Accent4 2 4 2" xfId="9793" xr:uid="{00000000-0005-0000-0000-000064020000}"/>
    <cellStyle name="20% - Accent4 2 5" xfId="284" xr:uid="{00000000-0005-0000-0000-000065020000}"/>
    <cellStyle name="20% - Accent4 2 5 2" xfId="9794" xr:uid="{00000000-0005-0000-0000-000066020000}"/>
    <cellStyle name="20% - Accent4 2 6" xfId="6075" xr:uid="{00000000-0005-0000-0000-000067020000}"/>
    <cellStyle name="20% - Accent4 2 7" xfId="9791" xr:uid="{00000000-0005-0000-0000-000068020000}"/>
    <cellStyle name="20% - Accent4 2 8" xfId="27033" xr:uid="{00000000-0005-0000-0000-000069020000}"/>
    <cellStyle name="20% - Accent4 2 9" xfId="9768" xr:uid="{00000000-0005-0000-0000-00006A020000}"/>
    <cellStyle name="20% - Accent4 2_QC Sheet" xfId="6076" xr:uid="{00000000-0005-0000-0000-00006B020000}"/>
    <cellStyle name="20% - Accent4 3" xfId="285" xr:uid="{00000000-0005-0000-0000-00006C020000}"/>
    <cellStyle name="20% - Accent4 3 2" xfId="286" xr:uid="{00000000-0005-0000-0000-00006D020000}"/>
    <cellStyle name="20% - Accent4 3 2 2" xfId="10121" xr:uid="{00000000-0005-0000-0000-00006E020000}"/>
    <cellStyle name="20% - Accent4 3 3" xfId="287" xr:uid="{00000000-0005-0000-0000-00006F020000}"/>
    <cellStyle name="20% - Accent4 3 3 2" xfId="288" xr:uid="{00000000-0005-0000-0000-000070020000}"/>
    <cellStyle name="20% - Accent4 3 3 3" xfId="289" xr:uid="{00000000-0005-0000-0000-000071020000}"/>
    <cellStyle name="20% - Accent4 3 3 3 2" xfId="9221" xr:uid="{00000000-0005-0000-0000-000072020000}"/>
    <cellStyle name="20% - Accent4 3 3 3 2 2" xfId="9461" xr:uid="{00000000-0005-0000-0000-000073020000}"/>
    <cellStyle name="20% - Accent4 3 3 3 3" xfId="9084" xr:uid="{00000000-0005-0000-0000-000074020000}"/>
    <cellStyle name="20% - Accent4 3 3 3 3 2" xfId="9462" xr:uid="{00000000-0005-0000-0000-000075020000}"/>
    <cellStyle name="20% - Accent4 3 3 3 4" xfId="9330" xr:uid="{00000000-0005-0000-0000-000076020000}"/>
    <cellStyle name="20% - Accent4 3 4" xfId="290" xr:uid="{00000000-0005-0000-0000-000077020000}"/>
    <cellStyle name="20% - Accent4 4" xfId="291" xr:uid="{00000000-0005-0000-0000-000078020000}"/>
    <cellStyle name="20% - Accent4 4 2" xfId="292" xr:uid="{00000000-0005-0000-0000-000079020000}"/>
    <cellStyle name="20% - Accent4 4 2 2" xfId="10122" xr:uid="{00000000-0005-0000-0000-00007A020000}"/>
    <cellStyle name="20% - Accent4 4 3" xfId="293" xr:uid="{00000000-0005-0000-0000-00007B020000}"/>
    <cellStyle name="20% - Accent4 4 3 2" xfId="9222" xr:uid="{00000000-0005-0000-0000-00007C020000}"/>
    <cellStyle name="20% - Accent4 4 3 2 2" xfId="9463" xr:uid="{00000000-0005-0000-0000-00007D020000}"/>
    <cellStyle name="20% - Accent4 4 3 2 2 2" xfId="31874" xr:uid="{00000000-0005-0000-0000-00007E020000}"/>
    <cellStyle name="20% - Accent4 4 3 2 2 3" xfId="15203" xr:uid="{00000000-0005-0000-0000-00007F020000}"/>
    <cellStyle name="20% - Accent4 4 3 2 3" xfId="29276" xr:uid="{00000000-0005-0000-0000-000080020000}"/>
    <cellStyle name="20% - Accent4 4 3 2 4" xfId="12564" xr:uid="{00000000-0005-0000-0000-000081020000}"/>
    <cellStyle name="20% - Accent4 4 3 3" xfId="9085" xr:uid="{00000000-0005-0000-0000-000082020000}"/>
    <cellStyle name="20% - Accent4 4 3 3 2" xfId="9464" xr:uid="{00000000-0005-0000-0000-000083020000}"/>
    <cellStyle name="20% - Accent4 4 3 3 2 2" xfId="30471" xr:uid="{00000000-0005-0000-0000-000084020000}"/>
    <cellStyle name="20% - Accent4 4 3 3 3" xfId="13797" xr:uid="{00000000-0005-0000-0000-000085020000}"/>
    <cellStyle name="20% - Accent4 4 3 4" xfId="9331" xr:uid="{00000000-0005-0000-0000-000086020000}"/>
    <cellStyle name="20% - Accent4 4 3 4 2" xfId="27879" xr:uid="{00000000-0005-0000-0000-000087020000}"/>
    <cellStyle name="20% - Accent4 4 3 5" xfId="11100" xr:uid="{00000000-0005-0000-0000-000088020000}"/>
    <cellStyle name="20% - Accent4 4 4" xfId="294" xr:uid="{00000000-0005-0000-0000-000089020000}"/>
    <cellStyle name="20% - Accent4 4 4 2" xfId="9223" xr:uid="{00000000-0005-0000-0000-00008A020000}"/>
    <cellStyle name="20% - Accent4 4 4 2 2" xfId="9465" xr:uid="{00000000-0005-0000-0000-00008B020000}"/>
    <cellStyle name="20% - Accent4 4 4 2 2 2" xfId="29971" xr:uid="{00000000-0005-0000-0000-00008C020000}"/>
    <cellStyle name="20% - Accent4 4 4 2 3" xfId="13295" xr:uid="{00000000-0005-0000-0000-00008D020000}"/>
    <cellStyle name="20% - Accent4 4 4 3" xfId="9086" xr:uid="{00000000-0005-0000-0000-00008E020000}"/>
    <cellStyle name="20% - Accent4 4 4 3 2" xfId="9466" xr:uid="{00000000-0005-0000-0000-00008F020000}"/>
    <cellStyle name="20% - Accent4 4 4 3 3" xfId="27382" xr:uid="{00000000-0005-0000-0000-000090020000}"/>
    <cellStyle name="20% - Accent4 4 4 4" xfId="9332" xr:uid="{00000000-0005-0000-0000-000091020000}"/>
    <cellStyle name="20% - Accent4 4 4 5" xfId="10616" xr:uid="{00000000-0005-0000-0000-000092020000}"/>
    <cellStyle name="20% - Accent4 4 5" xfId="12128" xr:uid="{00000000-0005-0000-0000-000093020000}"/>
    <cellStyle name="20% - Accent4 4 5 2" xfId="14802" xr:uid="{00000000-0005-0000-0000-000094020000}"/>
    <cellStyle name="20% - Accent4 4 5 2 2" xfId="31473" xr:uid="{00000000-0005-0000-0000-000095020000}"/>
    <cellStyle name="20% - Accent4 4 5 3" xfId="28875" xr:uid="{00000000-0005-0000-0000-000096020000}"/>
    <cellStyle name="20% - Accent4 4 6" xfId="12968" xr:uid="{00000000-0005-0000-0000-000097020000}"/>
    <cellStyle name="20% - Accent4 4 6 2" xfId="29653" xr:uid="{00000000-0005-0000-0000-000098020000}"/>
    <cellStyle name="20% - Accent4 4 7" xfId="27044" xr:uid="{00000000-0005-0000-0000-000099020000}"/>
    <cellStyle name="20% - Accent4 4 8" xfId="9795" xr:uid="{00000000-0005-0000-0000-00009A020000}"/>
    <cellStyle name="20% - Accent4 4 9" xfId="43877" xr:uid="{00000000-0005-0000-0000-00009B020000}"/>
    <cellStyle name="20% - Accent4 5" xfId="295" xr:uid="{00000000-0005-0000-0000-00009C020000}"/>
    <cellStyle name="20% - Accent4 5 2" xfId="10123" xr:uid="{00000000-0005-0000-0000-00009D020000}"/>
    <cellStyle name="20% - Accent4 6" xfId="296" xr:uid="{00000000-0005-0000-0000-00009E020000}"/>
    <cellStyle name="20% - Accent4 6 2" xfId="9224" xr:uid="{00000000-0005-0000-0000-00009F020000}"/>
    <cellStyle name="20% - Accent4 6 2 2" xfId="9467" xr:uid="{00000000-0005-0000-0000-0000A0020000}"/>
    <cellStyle name="20% - Accent4 6 2 2 2" xfId="12818" xr:uid="{00000000-0005-0000-0000-0000A1020000}"/>
    <cellStyle name="20% - Accent4 6 2 2 2 2" xfId="15431" xr:uid="{00000000-0005-0000-0000-0000A2020000}"/>
    <cellStyle name="20% - Accent4 6 2 2 2 2 2" xfId="32102" xr:uid="{00000000-0005-0000-0000-0000A3020000}"/>
    <cellStyle name="20% - Accent4 6 2 2 2 3" xfId="29504" xr:uid="{00000000-0005-0000-0000-0000A4020000}"/>
    <cellStyle name="20% - Accent4 6 2 2 3" xfId="13979" xr:uid="{00000000-0005-0000-0000-0000A5020000}"/>
    <cellStyle name="20% - Accent4 6 2 2 3 2" xfId="30652" xr:uid="{00000000-0005-0000-0000-0000A6020000}"/>
    <cellStyle name="20% - Accent4 6 2 2 4" xfId="28060" xr:uid="{00000000-0005-0000-0000-0000A7020000}"/>
    <cellStyle name="20% - Accent4 6 2 2 5" xfId="11306" xr:uid="{00000000-0005-0000-0000-0000A8020000}"/>
    <cellStyle name="20% - Accent4 6 2 3" xfId="10854" xr:uid="{00000000-0005-0000-0000-0000A9020000}"/>
    <cellStyle name="20% - Accent4 6 2 3 2" xfId="13542" xr:uid="{00000000-0005-0000-0000-0000AA020000}"/>
    <cellStyle name="20% - Accent4 6 2 3 2 2" xfId="30216" xr:uid="{00000000-0005-0000-0000-0000AB020000}"/>
    <cellStyle name="20% - Accent4 6 2 3 3" xfId="27625" xr:uid="{00000000-0005-0000-0000-0000AC020000}"/>
    <cellStyle name="20% - Accent4 6 2 4" xfId="12240" xr:uid="{00000000-0005-0000-0000-0000AD020000}"/>
    <cellStyle name="20% - Accent4 6 2 4 2" xfId="14914" xr:uid="{00000000-0005-0000-0000-0000AE020000}"/>
    <cellStyle name="20% - Accent4 6 2 4 2 2" xfId="31585" xr:uid="{00000000-0005-0000-0000-0000AF020000}"/>
    <cellStyle name="20% - Accent4 6 2 4 3" xfId="28987" xr:uid="{00000000-0005-0000-0000-0000B0020000}"/>
    <cellStyle name="20% - Accent4 6 2 5" xfId="13138" xr:uid="{00000000-0005-0000-0000-0000B1020000}"/>
    <cellStyle name="20% - Accent4 6 2 5 2" xfId="29814" xr:uid="{00000000-0005-0000-0000-0000B2020000}"/>
    <cellStyle name="20% - Accent4 6 2 6" xfId="27225" xr:uid="{00000000-0005-0000-0000-0000B3020000}"/>
    <cellStyle name="20% - Accent4 6 2 7" xfId="10427" xr:uid="{00000000-0005-0000-0000-0000B4020000}"/>
    <cellStyle name="20% - Accent4 6 3" xfId="9087" xr:uid="{00000000-0005-0000-0000-0000B5020000}"/>
    <cellStyle name="20% - Accent4 6 3 2" xfId="9468" xr:uid="{00000000-0005-0000-0000-0000B6020000}"/>
    <cellStyle name="20% - Accent4 6 3 2 2" xfId="12887" xr:uid="{00000000-0005-0000-0000-0000B7020000}"/>
    <cellStyle name="20% - Accent4 6 3 2 2 2" xfId="15500" xr:uid="{00000000-0005-0000-0000-0000B8020000}"/>
    <cellStyle name="20% - Accent4 6 3 2 2 2 2" xfId="32171" xr:uid="{00000000-0005-0000-0000-0000B9020000}"/>
    <cellStyle name="20% - Accent4 6 3 2 2 3" xfId="29573" xr:uid="{00000000-0005-0000-0000-0000BA020000}"/>
    <cellStyle name="20% - Accent4 6 3 2 3" xfId="14048" xr:uid="{00000000-0005-0000-0000-0000BB020000}"/>
    <cellStyle name="20% - Accent4 6 3 2 3 2" xfId="30721" xr:uid="{00000000-0005-0000-0000-0000BC020000}"/>
    <cellStyle name="20% - Accent4 6 3 2 4" xfId="28129" xr:uid="{00000000-0005-0000-0000-0000BD020000}"/>
    <cellStyle name="20% - Accent4 6 3 2 5" xfId="11377" xr:uid="{00000000-0005-0000-0000-0000BE020000}"/>
    <cellStyle name="20% - Accent4 6 3 3" xfId="10925" xr:uid="{00000000-0005-0000-0000-0000BF020000}"/>
    <cellStyle name="20% - Accent4 6 3 3 2" xfId="13611" xr:uid="{00000000-0005-0000-0000-0000C0020000}"/>
    <cellStyle name="20% - Accent4 6 3 3 2 2" xfId="30285" xr:uid="{00000000-0005-0000-0000-0000C1020000}"/>
    <cellStyle name="20% - Accent4 6 3 3 3" xfId="27693" xr:uid="{00000000-0005-0000-0000-0000C2020000}"/>
    <cellStyle name="20% - Accent4 6 3 4" xfId="12309" xr:uid="{00000000-0005-0000-0000-0000C3020000}"/>
    <cellStyle name="20% - Accent4 6 3 4 2" xfId="14983" xr:uid="{00000000-0005-0000-0000-0000C4020000}"/>
    <cellStyle name="20% - Accent4 6 3 4 2 2" xfId="31654" xr:uid="{00000000-0005-0000-0000-0000C5020000}"/>
    <cellStyle name="20% - Accent4 6 3 4 3" xfId="29056" xr:uid="{00000000-0005-0000-0000-0000C6020000}"/>
    <cellStyle name="20% - Accent4 6 3 5" xfId="13207" xr:uid="{00000000-0005-0000-0000-0000C7020000}"/>
    <cellStyle name="20% - Accent4 6 3 5 2" xfId="29883" xr:uid="{00000000-0005-0000-0000-0000C8020000}"/>
    <cellStyle name="20% - Accent4 6 3 6" xfId="27294" xr:uid="{00000000-0005-0000-0000-0000C9020000}"/>
    <cellStyle name="20% - Accent4 6 3 7" xfId="10518" xr:uid="{00000000-0005-0000-0000-0000CA020000}"/>
    <cellStyle name="20% - Accent4 6 4" xfId="9333" xr:uid="{00000000-0005-0000-0000-0000CB020000}"/>
    <cellStyle name="20% - Accent4 6 4 2" xfId="12754" xr:uid="{00000000-0005-0000-0000-0000CC020000}"/>
    <cellStyle name="20% - Accent4 6 4 2 2" xfId="15369" xr:uid="{00000000-0005-0000-0000-0000CD020000}"/>
    <cellStyle name="20% - Accent4 6 4 2 2 2" xfId="32040" xr:uid="{00000000-0005-0000-0000-0000CE020000}"/>
    <cellStyle name="20% - Accent4 6 4 2 3" xfId="29442" xr:uid="{00000000-0005-0000-0000-0000CF020000}"/>
    <cellStyle name="20% - Accent4 6 4 3" xfId="13919" xr:uid="{00000000-0005-0000-0000-0000D0020000}"/>
    <cellStyle name="20% - Accent4 6 4 3 2" xfId="30592" xr:uid="{00000000-0005-0000-0000-0000D1020000}"/>
    <cellStyle name="20% - Accent4 6 4 4" xfId="28000" xr:uid="{00000000-0005-0000-0000-0000D2020000}"/>
    <cellStyle name="20% - Accent4 6 4 5" xfId="11247" xr:uid="{00000000-0005-0000-0000-0000D3020000}"/>
    <cellStyle name="20% - Accent4 6 5" xfId="10775" xr:uid="{00000000-0005-0000-0000-0000D4020000}"/>
    <cellStyle name="20% - Accent4 6 5 2" xfId="13462" xr:uid="{00000000-0005-0000-0000-0000D5020000}"/>
    <cellStyle name="20% - Accent4 6 5 2 2" xfId="30137" xr:uid="{00000000-0005-0000-0000-0000D6020000}"/>
    <cellStyle name="20% - Accent4 6 5 3" xfId="27548" xr:uid="{00000000-0005-0000-0000-0000D7020000}"/>
    <cellStyle name="20% - Accent4 6 6" xfId="12180" xr:uid="{00000000-0005-0000-0000-0000D8020000}"/>
    <cellStyle name="20% - Accent4 6 6 2" xfId="14854" xr:uid="{00000000-0005-0000-0000-0000D9020000}"/>
    <cellStyle name="20% - Accent4 6 6 2 2" xfId="31525" xr:uid="{00000000-0005-0000-0000-0000DA020000}"/>
    <cellStyle name="20% - Accent4 6 6 3" xfId="28927" xr:uid="{00000000-0005-0000-0000-0000DB020000}"/>
    <cellStyle name="20% - Accent4 6 7" xfId="13078" xr:uid="{00000000-0005-0000-0000-0000DC020000}"/>
    <cellStyle name="20% - Accent4 6 7 2" xfId="29755" xr:uid="{00000000-0005-0000-0000-0000DD020000}"/>
    <cellStyle name="20% - Accent4 6 8" xfId="27166" xr:uid="{00000000-0005-0000-0000-0000DE020000}"/>
    <cellStyle name="20% - Accent4 6 9" xfId="10124" xr:uid="{00000000-0005-0000-0000-0000DF020000}"/>
    <cellStyle name="20% - Accent4 7" xfId="10120" xr:uid="{00000000-0005-0000-0000-0000E0020000}"/>
    <cellStyle name="20% - Accent4 8" xfId="10326" xr:uid="{00000000-0005-0000-0000-0000E1020000}"/>
    <cellStyle name="20% - Accent4 9" xfId="10409" xr:uid="{00000000-0005-0000-0000-0000E2020000}"/>
    <cellStyle name="20% - Accent5" xfId="5" builtinId="46" customBuiltin="1"/>
    <cellStyle name="20% - Accent5 10" xfId="15657" xr:uid="{00000000-0005-0000-0000-0000E4020000}"/>
    <cellStyle name="20% - Accent5 10 2" xfId="32317" xr:uid="{00000000-0005-0000-0000-0000E5020000}"/>
    <cellStyle name="20% - Accent5 11" xfId="15678" xr:uid="{00000000-0005-0000-0000-0000E6020000}"/>
    <cellStyle name="20% - Accent5 11 2" xfId="32338" xr:uid="{00000000-0005-0000-0000-0000E7020000}"/>
    <cellStyle name="20% - Accent5 12" xfId="15693" xr:uid="{00000000-0005-0000-0000-0000E8020000}"/>
    <cellStyle name="20% - Accent5 12 2" xfId="32353" xr:uid="{00000000-0005-0000-0000-0000E9020000}"/>
    <cellStyle name="20% - Accent5 13" xfId="15619" xr:uid="{00000000-0005-0000-0000-0000EA020000}"/>
    <cellStyle name="20% - Accent5 13 2" xfId="32290" xr:uid="{00000000-0005-0000-0000-0000EB020000}"/>
    <cellStyle name="20% - Accent5 14" xfId="27005" xr:uid="{00000000-0005-0000-0000-0000EC020000}"/>
    <cellStyle name="20% - Accent5 15" xfId="9723" xr:uid="{00000000-0005-0000-0000-0000ED020000}"/>
    <cellStyle name="20% - Accent5 2" xfId="89" xr:uid="{00000000-0005-0000-0000-0000EE020000}"/>
    <cellStyle name="20% - Accent5 2 2" xfId="297" xr:uid="{00000000-0005-0000-0000-0000EF020000}"/>
    <cellStyle name="20% - Accent5 2 2 2" xfId="6077" xr:uid="{00000000-0005-0000-0000-0000F0020000}"/>
    <cellStyle name="20% - Accent5 2 2 3" xfId="6078" xr:uid="{00000000-0005-0000-0000-0000F1020000}"/>
    <cellStyle name="20% - Accent5 2 2 4" xfId="6079" xr:uid="{00000000-0005-0000-0000-0000F2020000}"/>
    <cellStyle name="20% - Accent5 2 3" xfId="298" xr:uid="{00000000-0005-0000-0000-0000F3020000}"/>
    <cellStyle name="20% - Accent5 2 4" xfId="299" xr:uid="{00000000-0005-0000-0000-0000F4020000}"/>
    <cellStyle name="20% - Accent5 2 4 2" xfId="9797" xr:uid="{00000000-0005-0000-0000-0000F5020000}"/>
    <cellStyle name="20% - Accent5 2 5" xfId="6080" xr:uid="{00000000-0005-0000-0000-0000F6020000}"/>
    <cellStyle name="20% - Accent5 2 6" xfId="6081" xr:uid="{00000000-0005-0000-0000-0000F7020000}"/>
    <cellStyle name="20% - Accent5 2 7" xfId="9796" xr:uid="{00000000-0005-0000-0000-0000F8020000}"/>
    <cellStyle name="20% - Accent5 2 8" xfId="27035" xr:uid="{00000000-0005-0000-0000-0000F9020000}"/>
    <cellStyle name="20% - Accent5 2 9" xfId="9770" xr:uid="{00000000-0005-0000-0000-0000FA020000}"/>
    <cellStyle name="20% - Accent5 2_QC Sheet" xfId="6082" xr:uid="{00000000-0005-0000-0000-0000FB020000}"/>
    <cellStyle name="20% - Accent5 3" xfId="300" xr:uid="{00000000-0005-0000-0000-0000FC020000}"/>
    <cellStyle name="20% - Accent5 3 2" xfId="301" xr:uid="{00000000-0005-0000-0000-0000FD020000}"/>
    <cellStyle name="20% - Accent5 3 2 2" xfId="10125" xr:uid="{00000000-0005-0000-0000-0000FE020000}"/>
    <cellStyle name="20% - Accent5 3 3" xfId="302" xr:uid="{00000000-0005-0000-0000-0000FF020000}"/>
    <cellStyle name="20% - Accent5 3 4" xfId="303" xr:uid="{00000000-0005-0000-0000-000000030000}"/>
    <cellStyle name="20% - Accent5 4" xfId="304" xr:uid="{00000000-0005-0000-0000-000001030000}"/>
    <cellStyle name="20% - Accent5 4 2" xfId="305" xr:uid="{00000000-0005-0000-0000-000002030000}"/>
    <cellStyle name="20% - Accent5 4 2 2" xfId="10126" xr:uid="{00000000-0005-0000-0000-000003030000}"/>
    <cellStyle name="20% - Accent5 4 3" xfId="306" xr:uid="{00000000-0005-0000-0000-000004030000}"/>
    <cellStyle name="20% - Accent5 4 3 2" xfId="9225" xr:uid="{00000000-0005-0000-0000-000005030000}"/>
    <cellStyle name="20% - Accent5 4 3 2 2" xfId="9469" xr:uid="{00000000-0005-0000-0000-000006030000}"/>
    <cellStyle name="20% - Accent5 4 3 2 2 2" xfId="31875" xr:uid="{00000000-0005-0000-0000-000007030000}"/>
    <cellStyle name="20% - Accent5 4 3 2 2 3" xfId="15204" xr:uid="{00000000-0005-0000-0000-000008030000}"/>
    <cellStyle name="20% - Accent5 4 3 2 3" xfId="29277" xr:uid="{00000000-0005-0000-0000-000009030000}"/>
    <cellStyle name="20% - Accent5 4 3 2 4" xfId="12565" xr:uid="{00000000-0005-0000-0000-00000A030000}"/>
    <cellStyle name="20% - Accent5 4 3 3" xfId="9088" xr:uid="{00000000-0005-0000-0000-00000B030000}"/>
    <cellStyle name="20% - Accent5 4 3 3 2" xfId="9470" xr:uid="{00000000-0005-0000-0000-00000C030000}"/>
    <cellStyle name="20% - Accent5 4 3 3 2 2" xfId="30472" xr:uid="{00000000-0005-0000-0000-00000D030000}"/>
    <cellStyle name="20% - Accent5 4 3 3 3" xfId="13798" xr:uid="{00000000-0005-0000-0000-00000E030000}"/>
    <cellStyle name="20% - Accent5 4 3 4" xfId="9334" xr:uid="{00000000-0005-0000-0000-00000F030000}"/>
    <cellStyle name="20% - Accent5 4 3 4 2" xfId="27880" xr:uid="{00000000-0005-0000-0000-000010030000}"/>
    <cellStyle name="20% - Accent5 4 3 5" xfId="11101" xr:uid="{00000000-0005-0000-0000-000011030000}"/>
    <cellStyle name="20% - Accent5 4 4" xfId="307" xr:uid="{00000000-0005-0000-0000-000012030000}"/>
    <cellStyle name="20% - Accent5 4 4 2" xfId="9226" xr:uid="{00000000-0005-0000-0000-000013030000}"/>
    <cellStyle name="20% - Accent5 4 4 2 2" xfId="9471" xr:uid="{00000000-0005-0000-0000-000014030000}"/>
    <cellStyle name="20% - Accent5 4 4 2 2 2" xfId="29972" xr:uid="{00000000-0005-0000-0000-000015030000}"/>
    <cellStyle name="20% - Accent5 4 4 2 3" xfId="13296" xr:uid="{00000000-0005-0000-0000-000016030000}"/>
    <cellStyle name="20% - Accent5 4 4 3" xfId="9089" xr:uid="{00000000-0005-0000-0000-000017030000}"/>
    <cellStyle name="20% - Accent5 4 4 3 2" xfId="9472" xr:uid="{00000000-0005-0000-0000-000018030000}"/>
    <cellStyle name="20% - Accent5 4 4 3 3" xfId="27383" xr:uid="{00000000-0005-0000-0000-000019030000}"/>
    <cellStyle name="20% - Accent5 4 4 4" xfId="9335" xr:uid="{00000000-0005-0000-0000-00001A030000}"/>
    <cellStyle name="20% - Accent5 4 4 5" xfId="10617" xr:uid="{00000000-0005-0000-0000-00001B030000}"/>
    <cellStyle name="20% - Accent5 4 5" xfId="12129" xr:uid="{00000000-0005-0000-0000-00001C030000}"/>
    <cellStyle name="20% - Accent5 4 5 2" xfId="14803" xr:uid="{00000000-0005-0000-0000-00001D030000}"/>
    <cellStyle name="20% - Accent5 4 5 2 2" xfId="31474" xr:uid="{00000000-0005-0000-0000-00001E030000}"/>
    <cellStyle name="20% - Accent5 4 5 3" xfId="28876" xr:uid="{00000000-0005-0000-0000-00001F030000}"/>
    <cellStyle name="20% - Accent5 4 6" xfId="12969" xr:uid="{00000000-0005-0000-0000-000020030000}"/>
    <cellStyle name="20% - Accent5 4 6 2" xfId="29654" xr:uid="{00000000-0005-0000-0000-000021030000}"/>
    <cellStyle name="20% - Accent5 4 7" xfId="27045" xr:uid="{00000000-0005-0000-0000-000022030000}"/>
    <cellStyle name="20% - Accent5 4 8" xfId="9798" xr:uid="{00000000-0005-0000-0000-000023030000}"/>
    <cellStyle name="20% - Accent5 4 9" xfId="43878" xr:uid="{00000000-0005-0000-0000-000024030000}"/>
    <cellStyle name="20% - Accent5 5" xfId="308" xr:uid="{00000000-0005-0000-0000-000025030000}"/>
    <cellStyle name="20% - Accent5 5 2" xfId="9227" xr:uid="{00000000-0005-0000-0000-000026030000}"/>
    <cellStyle name="20% - Accent5 5 2 2" xfId="9473" xr:uid="{00000000-0005-0000-0000-000027030000}"/>
    <cellStyle name="20% - Accent5 5 3" xfId="9090" xr:uid="{00000000-0005-0000-0000-000028030000}"/>
    <cellStyle name="20% - Accent5 5 3 2" xfId="9474" xr:uid="{00000000-0005-0000-0000-000029030000}"/>
    <cellStyle name="20% - Accent5 5 4" xfId="9336" xr:uid="{00000000-0005-0000-0000-00002A030000}"/>
    <cellStyle name="20% - Accent5 5 5" xfId="10127" xr:uid="{00000000-0005-0000-0000-00002B030000}"/>
    <cellStyle name="20% - Accent5 6" xfId="10128" xr:uid="{00000000-0005-0000-0000-00002C030000}"/>
    <cellStyle name="20% - Accent5 6 2" xfId="10428" xr:uid="{00000000-0005-0000-0000-00002D030000}"/>
    <cellStyle name="20% - Accent5 6 2 2" xfId="11307" xr:uid="{00000000-0005-0000-0000-00002E030000}"/>
    <cellStyle name="20% - Accent5 6 2 2 2" xfId="12819" xr:uid="{00000000-0005-0000-0000-00002F030000}"/>
    <cellStyle name="20% - Accent5 6 2 2 2 2" xfId="15432" xr:uid="{00000000-0005-0000-0000-000030030000}"/>
    <cellStyle name="20% - Accent5 6 2 2 2 2 2" xfId="32103" xr:uid="{00000000-0005-0000-0000-000031030000}"/>
    <cellStyle name="20% - Accent5 6 2 2 2 3" xfId="29505" xr:uid="{00000000-0005-0000-0000-000032030000}"/>
    <cellStyle name="20% - Accent5 6 2 2 3" xfId="13980" xr:uid="{00000000-0005-0000-0000-000033030000}"/>
    <cellStyle name="20% - Accent5 6 2 2 3 2" xfId="30653" xr:uid="{00000000-0005-0000-0000-000034030000}"/>
    <cellStyle name="20% - Accent5 6 2 2 4" xfId="28061" xr:uid="{00000000-0005-0000-0000-000035030000}"/>
    <cellStyle name="20% - Accent5 6 2 3" xfId="10855" xr:uid="{00000000-0005-0000-0000-000036030000}"/>
    <cellStyle name="20% - Accent5 6 2 3 2" xfId="13543" xr:uid="{00000000-0005-0000-0000-000037030000}"/>
    <cellStyle name="20% - Accent5 6 2 3 2 2" xfId="30217" xr:uid="{00000000-0005-0000-0000-000038030000}"/>
    <cellStyle name="20% - Accent5 6 2 3 3" xfId="27626" xr:uid="{00000000-0005-0000-0000-000039030000}"/>
    <cellStyle name="20% - Accent5 6 2 4" xfId="12241" xr:uid="{00000000-0005-0000-0000-00003A030000}"/>
    <cellStyle name="20% - Accent5 6 2 4 2" xfId="14915" xr:uid="{00000000-0005-0000-0000-00003B030000}"/>
    <cellStyle name="20% - Accent5 6 2 4 2 2" xfId="31586" xr:uid="{00000000-0005-0000-0000-00003C030000}"/>
    <cellStyle name="20% - Accent5 6 2 4 3" xfId="28988" xr:uid="{00000000-0005-0000-0000-00003D030000}"/>
    <cellStyle name="20% - Accent5 6 2 5" xfId="13139" xr:uid="{00000000-0005-0000-0000-00003E030000}"/>
    <cellStyle name="20% - Accent5 6 2 5 2" xfId="29815" xr:uid="{00000000-0005-0000-0000-00003F030000}"/>
    <cellStyle name="20% - Accent5 6 2 6" xfId="27226" xr:uid="{00000000-0005-0000-0000-000040030000}"/>
    <cellStyle name="20% - Accent5 6 3" xfId="10519" xr:uid="{00000000-0005-0000-0000-000041030000}"/>
    <cellStyle name="20% - Accent5 6 3 2" xfId="11378" xr:uid="{00000000-0005-0000-0000-000042030000}"/>
    <cellStyle name="20% - Accent5 6 3 2 2" xfId="12888" xr:uid="{00000000-0005-0000-0000-000043030000}"/>
    <cellStyle name="20% - Accent5 6 3 2 2 2" xfId="15501" xr:uid="{00000000-0005-0000-0000-000044030000}"/>
    <cellStyle name="20% - Accent5 6 3 2 2 2 2" xfId="32172" xr:uid="{00000000-0005-0000-0000-000045030000}"/>
    <cellStyle name="20% - Accent5 6 3 2 2 3" xfId="29574" xr:uid="{00000000-0005-0000-0000-000046030000}"/>
    <cellStyle name="20% - Accent5 6 3 2 3" xfId="14049" xr:uid="{00000000-0005-0000-0000-000047030000}"/>
    <cellStyle name="20% - Accent5 6 3 2 3 2" xfId="30722" xr:uid="{00000000-0005-0000-0000-000048030000}"/>
    <cellStyle name="20% - Accent5 6 3 2 4" xfId="28130" xr:uid="{00000000-0005-0000-0000-000049030000}"/>
    <cellStyle name="20% - Accent5 6 3 3" xfId="10926" xr:uid="{00000000-0005-0000-0000-00004A030000}"/>
    <cellStyle name="20% - Accent5 6 3 3 2" xfId="13612" xr:uid="{00000000-0005-0000-0000-00004B030000}"/>
    <cellStyle name="20% - Accent5 6 3 3 2 2" xfId="30286" xr:uid="{00000000-0005-0000-0000-00004C030000}"/>
    <cellStyle name="20% - Accent5 6 3 3 3" xfId="27694" xr:uid="{00000000-0005-0000-0000-00004D030000}"/>
    <cellStyle name="20% - Accent5 6 3 4" xfId="12310" xr:uid="{00000000-0005-0000-0000-00004E030000}"/>
    <cellStyle name="20% - Accent5 6 3 4 2" xfId="14984" xr:uid="{00000000-0005-0000-0000-00004F030000}"/>
    <cellStyle name="20% - Accent5 6 3 4 2 2" xfId="31655" xr:uid="{00000000-0005-0000-0000-000050030000}"/>
    <cellStyle name="20% - Accent5 6 3 4 3" xfId="29057" xr:uid="{00000000-0005-0000-0000-000051030000}"/>
    <cellStyle name="20% - Accent5 6 3 5" xfId="13208" xr:uid="{00000000-0005-0000-0000-000052030000}"/>
    <cellStyle name="20% - Accent5 6 3 5 2" xfId="29884" xr:uid="{00000000-0005-0000-0000-000053030000}"/>
    <cellStyle name="20% - Accent5 6 3 6" xfId="27295" xr:uid="{00000000-0005-0000-0000-000054030000}"/>
    <cellStyle name="20% - Accent5 6 4" xfId="11248" xr:uid="{00000000-0005-0000-0000-000055030000}"/>
    <cellStyle name="20% - Accent5 6 4 2" xfId="12755" xr:uid="{00000000-0005-0000-0000-000056030000}"/>
    <cellStyle name="20% - Accent5 6 4 2 2" xfId="15370" xr:uid="{00000000-0005-0000-0000-000057030000}"/>
    <cellStyle name="20% - Accent5 6 4 2 2 2" xfId="32041" xr:uid="{00000000-0005-0000-0000-000058030000}"/>
    <cellStyle name="20% - Accent5 6 4 2 3" xfId="29443" xr:uid="{00000000-0005-0000-0000-000059030000}"/>
    <cellStyle name="20% - Accent5 6 4 3" xfId="13920" xr:uid="{00000000-0005-0000-0000-00005A030000}"/>
    <cellStyle name="20% - Accent5 6 4 3 2" xfId="30593" xr:uid="{00000000-0005-0000-0000-00005B030000}"/>
    <cellStyle name="20% - Accent5 6 4 4" xfId="28001" xr:uid="{00000000-0005-0000-0000-00005C030000}"/>
    <cellStyle name="20% - Accent5 6 5" xfId="10777" xr:uid="{00000000-0005-0000-0000-00005D030000}"/>
    <cellStyle name="20% - Accent5 6 5 2" xfId="13464" xr:uid="{00000000-0005-0000-0000-00005E030000}"/>
    <cellStyle name="20% - Accent5 6 5 2 2" xfId="30139" xr:uid="{00000000-0005-0000-0000-00005F030000}"/>
    <cellStyle name="20% - Accent5 6 5 3" xfId="27550" xr:uid="{00000000-0005-0000-0000-000060030000}"/>
    <cellStyle name="20% - Accent5 6 6" xfId="12181" xr:uid="{00000000-0005-0000-0000-000061030000}"/>
    <cellStyle name="20% - Accent5 6 6 2" xfId="14855" xr:uid="{00000000-0005-0000-0000-000062030000}"/>
    <cellStyle name="20% - Accent5 6 6 2 2" xfId="31526" xr:uid="{00000000-0005-0000-0000-000063030000}"/>
    <cellStyle name="20% - Accent5 6 6 3" xfId="28928" xr:uid="{00000000-0005-0000-0000-000064030000}"/>
    <cellStyle name="20% - Accent5 6 7" xfId="13079" xr:uid="{00000000-0005-0000-0000-000065030000}"/>
    <cellStyle name="20% - Accent5 6 7 2" xfId="29756" xr:uid="{00000000-0005-0000-0000-000066030000}"/>
    <cellStyle name="20% - Accent5 6 8" xfId="27167" xr:uid="{00000000-0005-0000-0000-000067030000}"/>
    <cellStyle name="20% - Accent5 7" xfId="12449" xr:uid="{00000000-0005-0000-0000-000068030000}"/>
    <cellStyle name="20% - Accent5 8" xfId="12458" xr:uid="{00000000-0005-0000-0000-000069030000}"/>
    <cellStyle name="20% - Accent5 9" xfId="12662" xr:uid="{00000000-0005-0000-0000-00006A030000}"/>
    <cellStyle name="20% - Accent6" xfId="6" builtinId="50" customBuiltin="1"/>
    <cellStyle name="20% - Accent6 10" xfId="15659" xr:uid="{00000000-0005-0000-0000-00006C030000}"/>
    <cellStyle name="20% - Accent6 10 2" xfId="32319" xr:uid="{00000000-0005-0000-0000-00006D030000}"/>
    <cellStyle name="20% - Accent6 11" xfId="15680" xr:uid="{00000000-0005-0000-0000-00006E030000}"/>
    <cellStyle name="20% - Accent6 11 2" xfId="32340" xr:uid="{00000000-0005-0000-0000-00006F030000}"/>
    <cellStyle name="20% - Accent6 12" xfId="15695" xr:uid="{00000000-0005-0000-0000-000070030000}"/>
    <cellStyle name="20% - Accent6 12 2" xfId="32355" xr:uid="{00000000-0005-0000-0000-000071030000}"/>
    <cellStyle name="20% - Accent6 13" xfId="15623" xr:uid="{00000000-0005-0000-0000-000072030000}"/>
    <cellStyle name="20% - Accent6 13 2" xfId="32294" xr:uid="{00000000-0005-0000-0000-000073030000}"/>
    <cellStyle name="20% - Accent6 14" xfId="27007" xr:uid="{00000000-0005-0000-0000-000074030000}"/>
    <cellStyle name="20% - Accent6 15" xfId="9727" xr:uid="{00000000-0005-0000-0000-000075030000}"/>
    <cellStyle name="20% - Accent6 2" xfId="90" xr:uid="{00000000-0005-0000-0000-000076030000}"/>
    <cellStyle name="20% - Accent6 2 2" xfId="309" xr:uid="{00000000-0005-0000-0000-000077030000}"/>
    <cellStyle name="20% - Accent6 2 2 2" xfId="6083" xr:uid="{00000000-0005-0000-0000-000078030000}"/>
    <cellStyle name="20% - Accent6 2 2 3" xfId="6084" xr:uid="{00000000-0005-0000-0000-000079030000}"/>
    <cellStyle name="20% - Accent6 2 2 4" xfId="6085" xr:uid="{00000000-0005-0000-0000-00007A030000}"/>
    <cellStyle name="20% - Accent6 2 3" xfId="310" xr:uid="{00000000-0005-0000-0000-00007B030000}"/>
    <cellStyle name="20% - Accent6 2 4" xfId="311" xr:uid="{00000000-0005-0000-0000-00007C030000}"/>
    <cellStyle name="20% - Accent6 2 4 2" xfId="9800" xr:uid="{00000000-0005-0000-0000-00007D030000}"/>
    <cellStyle name="20% - Accent6 2 5" xfId="6086" xr:uid="{00000000-0005-0000-0000-00007E030000}"/>
    <cellStyle name="20% - Accent6 2 6" xfId="6087" xr:uid="{00000000-0005-0000-0000-00007F030000}"/>
    <cellStyle name="20% - Accent6 2 7" xfId="9799" xr:uid="{00000000-0005-0000-0000-000080030000}"/>
    <cellStyle name="20% - Accent6 2 8" xfId="27037" xr:uid="{00000000-0005-0000-0000-000081030000}"/>
    <cellStyle name="20% - Accent6 2 9" xfId="9772" xr:uid="{00000000-0005-0000-0000-000082030000}"/>
    <cellStyle name="20% - Accent6 2_QC Sheet" xfId="6088" xr:uid="{00000000-0005-0000-0000-000083030000}"/>
    <cellStyle name="20% - Accent6 3" xfId="312" xr:uid="{00000000-0005-0000-0000-000084030000}"/>
    <cellStyle name="20% - Accent6 3 2" xfId="313" xr:uid="{00000000-0005-0000-0000-000085030000}"/>
    <cellStyle name="20% - Accent6 3 2 2" xfId="10129" xr:uid="{00000000-0005-0000-0000-000086030000}"/>
    <cellStyle name="20% - Accent6 3 3" xfId="314" xr:uid="{00000000-0005-0000-0000-000087030000}"/>
    <cellStyle name="20% - Accent6 3 4" xfId="315" xr:uid="{00000000-0005-0000-0000-000088030000}"/>
    <cellStyle name="20% - Accent6 4" xfId="316" xr:uid="{00000000-0005-0000-0000-000089030000}"/>
    <cellStyle name="20% - Accent6 4 2" xfId="317" xr:uid="{00000000-0005-0000-0000-00008A030000}"/>
    <cellStyle name="20% - Accent6 4 2 2" xfId="10130" xr:uid="{00000000-0005-0000-0000-00008B030000}"/>
    <cellStyle name="20% - Accent6 4 3" xfId="318" xr:uid="{00000000-0005-0000-0000-00008C030000}"/>
    <cellStyle name="20% - Accent6 4 3 2" xfId="9228" xr:uid="{00000000-0005-0000-0000-00008D030000}"/>
    <cellStyle name="20% - Accent6 4 3 2 2" xfId="9475" xr:uid="{00000000-0005-0000-0000-00008E030000}"/>
    <cellStyle name="20% - Accent6 4 3 2 2 2" xfId="31876" xr:uid="{00000000-0005-0000-0000-00008F030000}"/>
    <cellStyle name="20% - Accent6 4 3 2 2 3" xfId="15205" xr:uid="{00000000-0005-0000-0000-000090030000}"/>
    <cellStyle name="20% - Accent6 4 3 2 3" xfId="29278" xr:uid="{00000000-0005-0000-0000-000091030000}"/>
    <cellStyle name="20% - Accent6 4 3 2 4" xfId="12566" xr:uid="{00000000-0005-0000-0000-000092030000}"/>
    <cellStyle name="20% - Accent6 4 3 3" xfId="9091" xr:uid="{00000000-0005-0000-0000-000093030000}"/>
    <cellStyle name="20% - Accent6 4 3 3 2" xfId="9476" xr:uid="{00000000-0005-0000-0000-000094030000}"/>
    <cellStyle name="20% - Accent6 4 3 3 2 2" xfId="30473" xr:uid="{00000000-0005-0000-0000-000095030000}"/>
    <cellStyle name="20% - Accent6 4 3 3 3" xfId="13799" xr:uid="{00000000-0005-0000-0000-000096030000}"/>
    <cellStyle name="20% - Accent6 4 3 4" xfId="9337" xr:uid="{00000000-0005-0000-0000-000097030000}"/>
    <cellStyle name="20% - Accent6 4 3 4 2" xfId="27881" xr:uid="{00000000-0005-0000-0000-000098030000}"/>
    <cellStyle name="20% - Accent6 4 3 5" xfId="11102" xr:uid="{00000000-0005-0000-0000-000099030000}"/>
    <cellStyle name="20% - Accent6 4 4" xfId="319" xr:uid="{00000000-0005-0000-0000-00009A030000}"/>
    <cellStyle name="20% - Accent6 4 4 2" xfId="9229" xr:uid="{00000000-0005-0000-0000-00009B030000}"/>
    <cellStyle name="20% - Accent6 4 4 2 2" xfId="9477" xr:uid="{00000000-0005-0000-0000-00009C030000}"/>
    <cellStyle name="20% - Accent6 4 4 2 2 2" xfId="29978" xr:uid="{00000000-0005-0000-0000-00009D030000}"/>
    <cellStyle name="20% - Accent6 4 4 2 3" xfId="13302" xr:uid="{00000000-0005-0000-0000-00009E030000}"/>
    <cellStyle name="20% - Accent6 4 4 3" xfId="9092" xr:uid="{00000000-0005-0000-0000-00009F030000}"/>
    <cellStyle name="20% - Accent6 4 4 3 2" xfId="9478" xr:uid="{00000000-0005-0000-0000-0000A0030000}"/>
    <cellStyle name="20% - Accent6 4 4 3 3" xfId="27389" xr:uid="{00000000-0005-0000-0000-0000A1030000}"/>
    <cellStyle name="20% - Accent6 4 4 4" xfId="9338" xr:uid="{00000000-0005-0000-0000-0000A2030000}"/>
    <cellStyle name="20% - Accent6 4 4 5" xfId="10623" xr:uid="{00000000-0005-0000-0000-0000A3030000}"/>
    <cellStyle name="20% - Accent6 4 5" xfId="12130" xr:uid="{00000000-0005-0000-0000-0000A4030000}"/>
    <cellStyle name="20% - Accent6 4 5 2" xfId="14804" xr:uid="{00000000-0005-0000-0000-0000A5030000}"/>
    <cellStyle name="20% - Accent6 4 5 2 2" xfId="31475" xr:uid="{00000000-0005-0000-0000-0000A6030000}"/>
    <cellStyle name="20% - Accent6 4 5 3" xfId="28877" xr:uid="{00000000-0005-0000-0000-0000A7030000}"/>
    <cellStyle name="20% - Accent6 4 6" xfId="12970" xr:uid="{00000000-0005-0000-0000-0000A8030000}"/>
    <cellStyle name="20% - Accent6 4 6 2" xfId="29655" xr:uid="{00000000-0005-0000-0000-0000A9030000}"/>
    <cellStyle name="20% - Accent6 4 7" xfId="27046" xr:uid="{00000000-0005-0000-0000-0000AA030000}"/>
    <cellStyle name="20% - Accent6 4 8" xfId="9801" xr:uid="{00000000-0005-0000-0000-0000AB030000}"/>
    <cellStyle name="20% - Accent6 4 9" xfId="43879" xr:uid="{00000000-0005-0000-0000-0000AC030000}"/>
    <cellStyle name="20% - Accent6 5" xfId="320" xr:uid="{00000000-0005-0000-0000-0000AD030000}"/>
    <cellStyle name="20% - Accent6 5 2" xfId="10131" xr:uid="{00000000-0005-0000-0000-0000AE030000}"/>
    <cellStyle name="20% - Accent6 6" xfId="321" xr:uid="{00000000-0005-0000-0000-0000AF030000}"/>
    <cellStyle name="20% - Accent6 6 2" xfId="9230" xr:uid="{00000000-0005-0000-0000-0000B0030000}"/>
    <cellStyle name="20% - Accent6 6 2 2" xfId="9479" xr:uid="{00000000-0005-0000-0000-0000B1030000}"/>
    <cellStyle name="20% - Accent6 6 2 2 2" xfId="12820" xr:uid="{00000000-0005-0000-0000-0000B2030000}"/>
    <cellStyle name="20% - Accent6 6 2 2 2 2" xfId="15433" xr:uid="{00000000-0005-0000-0000-0000B3030000}"/>
    <cellStyle name="20% - Accent6 6 2 2 2 2 2" xfId="32104" xr:uid="{00000000-0005-0000-0000-0000B4030000}"/>
    <cellStyle name="20% - Accent6 6 2 2 2 3" xfId="29506" xr:uid="{00000000-0005-0000-0000-0000B5030000}"/>
    <cellStyle name="20% - Accent6 6 2 2 3" xfId="13981" xr:uid="{00000000-0005-0000-0000-0000B6030000}"/>
    <cellStyle name="20% - Accent6 6 2 2 3 2" xfId="30654" xr:uid="{00000000-0005-0000-0000-0000B7030000}"/>
    <cellStyle name="20% - Accent6 6 2 2 4" xfId="28062" xr:uid="{00000000-0005-0000-0000-0000B8030000}"/>
    <cellStyle name="20% - Accent6 6 2 2 5" xfId="11308" xr:uid="{00000000-0005-0000-0000-0000B9030000}"/>
    <cellStyle name="20% - Accent6 6 2 3" xfId="10856" xr:uid="{00000000-0005-0000-0000-0000BA030000}"/>
    <cellStyle name="20% - Accent6 6 2 3 2" xfId="13544" xr:uid="{00000000-0005-0000-0000-0000BB030000}"/>
    <cellStyle name="20% - Accent6 6 2 3 2 2" xfId="30218" xr:uid="{00000000-0005-0000-0000-0000BC030000}"/>
    <cellStyle name="20% - Accent6 6 2 3 3" xfId="27627" xr:uid="{00000000-0005-0000-0000-0000BD030000}"/>
    <cellStyle name="20% - Accent6 6 2 4" xfId="12242" xr:uid="{00000000-0005-0000-0000-0000BE030000}"/>
    <cellStyle name="20% - Accent6 6 2 4 2" xfId="14916" xr:uid="{00000000-0005-0000-0000-0000BF030000}"/>
    <cellStyle name="20% - Accent6 6 2 4 2 2" xfId="31587" xr:uid="{00000000-0005-0000-0000-0000C0030000}"/>
    <cellStyle name="20% - Accent6 6 2 4 3" xfId="28989" xr:uid="{00000000-0005-0000-0000-0000C1030000}"/>
    <cellStyle name="20% - Accent6 6 2 5" xfId="13140" xr:uid="{00000000-0005-0000-0000-0000C2030000}"/>
    <cellStyle name="20% - Accent6 6 2 5 2" xfId="29816" xr:uid="{00000000-0005-0000-0000-0000C3030000}"/>
    <cellStyle name="20% - Accent6 6 2 6" xfId="27227" xr:uid="{00000000-0005-0000-0000-0000C4030000}"/>
    <cellStyle name="20% - Accent6 6 2 7" xfId="10429" xr:uid="{00000000-0005-0000-0000-0000C5030000}"/>
    <cellStyle name="20% - Accent6 6 3" xfId="9093" xr:uid="{00000000-0005-0000-0000-0000C6030000}"/>
    <cellStyle name="20% - Accent6 6 3 2" xfId="9480" xr:uid="{00000000-0005-0000-0000-0000C7030000}"/>
    <cellStyle name="20% - Accent6 6 3 2 2" xfId="12889" xr:uid="{00000000-0005-0000-0000-0000C8030000}"/>
    <cellStyle name="20% - Accent6 6 3 2 2 2" xfId="15502" xr:uid="{00000000-0005-0000-0000-0000C9030000}"/>
    <cellStyle name="20% - Accent6 6 3 2 2 2 2" xfId="32173" xr:uid="{00000000-0005-0000-0000-0000CA030000}"/>
    <cellStyle name="20% - Accent6 6 3 2 2 3" xfId="29575" xr:uid="{00000000-0005-0000-0000-0000CB030000}"/>
    <cellStyle name="20% - Accent6 6 3 2 3" xfId="14050" xr:uid="{00000000-0005-0000-0000-0000CC030000}"/>
    <cellStyle name="20% - Accent6 6 3 2 3 2" xfId="30723" xr:uid="{00000000-0005-0000-0000-0000CD030000}"/>
    <cellStyle name="20% - Accent6 6 3 2 4" xfId="28131" xr:uid="{00000000-0005-0000-0000-0000CE030000}"/>
    <cellStyle name="20% - Accent6 6 3 2 5" xfId="11379" xr:uid="{00000000-0005-0000-0000-0000CF030000}"/>
    <cellStyle name="20% - Accent6 6 3 3" xfId="10927" xr:uid="{00000000-0005-0000-0000-0000D0030000}"/>
    <cellStyle name="20% - Accent6 6 3 3 2" xfId="13613" xr:uid="{00000000-0005-0000-0000-0000D1030000}"/>
    <cellStyle name="20% - Accent6 6 3 3 2 2" xfId="30287" xr:uid="{00000000-0005-0000-0000-0000D2030000}"/>
    <cellStyle name="20% - Accent6 6 3 3 3" xfId="27695" xr:uid="{00000000-0005-0000-0000-0000D3030000}"/>
    <cellStyle name="20% - Accent6 6 3 4" xfId="12311" xr:uid="{00000000-0005-0000-0000-0000D4030000}"/>
    <cellStyle name="20% - Accent6 6 3 4 2" xfId="14985" xr:uid="{00000000-0005-0000-0000-0000D5030000}"/>
    <cellStyle name="20% - Accent6 6 3 4 2 2" xfId="31656" xr:uid="{00000000-0005-0000-0000-0000D6030000}"/>
    <cellStyle name="20% - Accent6 6 3 4 3" xfId="29058" xr:uid="{00000000-0005-0000-0000-0000D7030000}"/>
    <cellStyle name="20% - Accent6 6 3 5" xfId="13209" xr:uid="{00000000-0005-0000-0000-0000D8030000}"/>
    <cellStyle name="20% - Accent6 6 3 5 2" xfId="29885" xr:uid="{00000000-0005-0000-0000-0000D9030000}"/>
    <cellStyle name="20% - Accent6 6 3 6" xfId="27296" xr:uid="{00000000-0005-0000-0000-0000DA030000}"/>
    <cellStyle name="20% - Accent6 6 3 7" xfId="10520" xr:uid="{00000000-0005-0000-0000-0000DB030000}"/>
    <cellStyle name="20% - Accent6 6 4" xfId="9339" xr:uid="{00000000-0005-0000-0000-0000DC030000}"/>
    <cellStyle name="20% - Accent6 6 4 2" xfId="12756" xr:uid="{00000000-0005-0000-0000-0000DD030000}"/>
    <cellStyle name="20% - Accent6 6 4 2 2" xfId="15371" xr:uid="{00000000-0005-0000-0000-0000DE030000}"/>
    <cellStyle name="20% - Accent6 6 4 2 2 2" xfId="32042" xr:uid="{00000000-0005-0000-0000-0000DF030000}"/>
    <cellStyle name="20% - Accent6 6 4 2 3" xfId="29444" xr:uid="{00000000-0005-0000-0000-0000E0030000}"/>
    <cellStyle name="20% - Accent6 6 4 3" xfId="13921" xr:uid="{00000000-0005-0000-0000-0000E1030000}"/>
    <cellStyle name="20% - Accent6 6 4 3 2" xfId="30594" xr:uid="{00000000-0005-0000-0000-0000E2030000}"/>
    <cellStyle name="20% - Accent6 6 4 4" xfId="28002" xr:uid="{00000000-0005-0000-0000-0000E3030000}"/>
    <cellStyle name="20% - Accent6 6 4 5" xfId="11249" xr:uid="{00000000-0005-0000-0000-0000E4030000}"/>
    <cellStyle name="20% - Accent6 6 5" xfId="10778" xr:uid="{00000000-0005-0000-0000-0000E5030000}"/>
    <cellStyle name="20% - Accent6 6 5 2" xfId="13465" xr:uid="{00000000-0005-0000-0000-0000E6030000}"/>
    <cellStyle name="20% - Accent6 6 5 2 2" xfId="30140" xr:uid="{00000000-0005-0000-0000-0000E7030000}"/>
    <cellStyle name="20% - Accent6 6 5 3" xfId="27551" xr:uid="{00000000-0005-0000-0000-0000E8030000}"/>
    <cellStyle name="20% - Accent6 6 6" xfId="12182" xr:uid="{00000000-0005-0000-0000-0000E9030000}"/>
    <cellStyle name="20% - Accent6 6 6 2" xfId="14856" xr:uid="{00000000-0005-0000-0000-0000EA030000}"/>
    <cellStyle name="20% - Accent6 6 6 2 2" xfId="31527" xr:uid="{00000000-0005-0000-0000-0000EB030000}"/>
    <cellStyle name="20% - Accent6 6 6 3" xfId="28929" xr:uid="{00000000-0005-0000-0000-0000EC030000}"/>
    <cellStyle name="20% - Accent6 6 7" xfId="13080" xr:uid="{00000000-0005-0000-0000-0000ED030000}"/>
    <cellStyle name="20% - Accent6 6 7 2" xfId="29757" xr:uid="{00000000-0005-0000-0000-0000EE030000}"/>
    <cellStyle name="20% - Accent6 6 8" xfId="27168" xr:uid="{00000000-0005-0000-0000-0000EF030000}"/>
    <cellStyle name="20% - Accent6 6 9" xfId="10132" xr:uid="{00000000-0005-0000-0000-0000F0030000}"/>
    <cellStyle name="20% - Accent6 7" xfId="12447" xr:uid="{00000000-0005-0000-0000-0000F1030000}"/>
    <cellStyle name="20% - Accent6 8" xfId="12807" xr:uid="{00000000-0005-0000-0000-0000F2030000}"/>
    <cellStyle name="20% - Accent6 9" xfId="12453" xr:uid="{00000000-0005-0000-0000-0000F3030000}"/>
    <cellStyle name="40% - Accent1" xfId="7" builtinId="31" customBuiltin="1"/>
    <cellStyle name="40% - Accent1 10" xfId="10430" xr:uid="{00000000-0005-0000-0000-0000F5030000}"/>
    <cellStyle name="40% - Accent1 11" xfId="12638" xr:uid="{00000000-0005-0000-0000-0000F6030000}"/>
    <cellStyle name="40% - Accent1 12" xfId="15650" xr:uid="{00000000-0005-0000-0000-0000F7030000}"/>
    <cellStyle name="40% - Accent1 12 2" xfId="32310" xr:uid="{00000000-0005-0000-0000-0000F8030000}"/>
    <cellStyle name="40% - Accent1 13" xfId="15671" xr:uid="{00000000-0005-0000-0000-0000F9030000}"/>
    <cellStyle name="40% - Accent1 13 2" xfId="32331" xr:uid="{00000000-0005-0000-0000-0000FA030000}"/>
    <cellStyle name="40% - Accent1 14" xfId="15686" xr:uid="{00000000-0005-0000-0000-0000FB030000}"/>
    <cellStyle name="40% - Accent1 14 2" xfId="32346" xr:uid="{00000000-0005-0000-0000-0000FC030000}"/>
    <cellStyle name="40% - Accent1 15" xfId="15604" xr:uid="{00000000-0005-0000-0000-0000FD030000}"/>
    <cellStyle name="40% - Accent1 15 2" xfId="32275" xr:uid="{00000000-0005-0000-0000-0000FE030000}"/>
    <cellStyle name="40% - Accent1 16" xfId="26998" xr:uid="{00000000-0005-0000-0000-0000FF030000}"/>
    <cellStyle name="40% - Accent1 17" xfId="9708" xr:uid="{00000000-0005-0000-0000-000000040000}"/>
    <cellStyle name="40% - Accent1 2" xfId="91" xr:uid="{00000000-0005-0000-0000-000001040000}"/>
    <cellStyle name="40% - Accent1 2 2" xfId="322" xr:uid="{00000000-0005-0000-0000-000002040000}"/>
    <cellStyle name="40% - Accent1 2 2 2" xfId="6089" xr:uid="{00000000-0005-0000-0000-000003040000}"/>
    <cellStyle name="40% - Accent1 2 2 3" xfId="6090" xr:uid="{00000000-0005-0000-0000-000004040000}"/>
    <cellStyle name="40% - Accent1 2 2 4" xfId="6091" xr:uid="{00000000-0005-0000-0000-000005040000}"/>
    <cellStyle name="40% - Accent1 2 3" xfId="323" xr:uid="{00000000-0005-0000-0000-000006040000}"/>
    <cellStyle name="40% - Accent1 2 3 2" xfId="9803" xr:uid="{00000000-0005-0000-0000-000007040000}"/>
    <cellStyle name="40% - Accent1 2 4" xfId="324" xr:uid="{00000000-0005-0000-0000-000008040000}"/>
    <cellStyle name="40% - Accent1 2 4 2" xfId="9804" xr:uid="{00000000-0005-0000-0000-000009040000}"/>
    <cellStyle name="40% - Accent1 2 5" xfId="325" xr:uid="{00000000-0005-0000-0000-00000A040000}"/>
    <cellStyle name="40% - Accent1 2 5 2" xfId="9805" xr:uid="{00000000-0005-0000-0000-00000B040000}"/>
    <cellStyle name="40% - Accent1 2 6" xfId="6092" xr:uid="{00000000-0005-0000-0000-00000C040000}"/>
    <cellStyle name="40% - Accent1 2 7" xfId="9802" xr:uid="{00000000-0005-0000-0000-00000D040000}"/>
    <cellStyle name="40% - Accent1 2 8" xfId="27028" xr:uid="{00000000-0005-0000-0000-00000E040000}"/>
    <cellStyle name="40% - Accent1 2 9" xfId="9763" xr:uid="{00000000-0005-0000-0000-00000F040000}"/>
    <cellStyle name="40% - Accent1 2_QC Sheet" xfId="6093" xr:uid="{00000000-0005-0000-0000-000010040000}"/>
    <cellStyle name="40% - Accent1 3" xfId="326" xr:uid="{00000000-0005-0000-0000-000011040000}"/>
    <cellStyle name="40% - Accent1 3 2" xfId="327" xr:uid="{00000000-0005-0000-0000-000012040000}"/>
    <cellStyle name="40% - Accent1 3 2 2" xfId="10134" xr:uid="{00000000-0005-0000-0000-000013040000}"/>
    <cellStyle name="40% - Accent1 3 3" xfId="328" xr:uid="{00000000-0005-0000-0000-000014040000}"/>
    <cellStyle name="40% - Accent1 3 4" xfId="329" xr:uid="{00000000-0005-0000-0000-000015040000}"/>
    <cellStyle name="40% - Accent1 4" xfId="330" xr:uid="{00000000-0005-0000-0000-000016040000}"/>
    <cellStyle name="40% - Accent1 4 2" xfId="331" xr:uid="{00000000-0005-0000-0000-000017040000}"/>
    <cellStyle name="40% - Accent1 4 2 2" xfId="10135" xr:uid="{00000000-0005-0000-0000-000018040000}"/>
    <cellStyle name="40% - Accent1 4 3" xfId="332" xr:uid="{00000000-0005-0000-0000-000019040000}"/>
    <cellStyle name="40% - Accent1 4 3 2" xfId="9231" xr:uid="{00000000-0005-0000-0000-00001A040000}"/>
    <cellStyle name="40% - Accent1 4 3 2 2" xfId="9481" xr:uid="{00000000-0005-0000-0000-00001B040000}"/>
    <cellStyle name="40% - Accent1 4 3 2 2 2" xfId="31877" xr:uid="{00000000-0005-0000-0000-00001C040000}"/>
    <cellStyle name="40% - Accent1 4 3 2 2 3" xfId="15206" xr:uid="{00000000-0005-0000-0000-00001D040000}"/>
    <cellStyle name="40% - Accent1 4 3 2 3" xfId="29279" xr:uid="{00000000-0005-0000-0000-00001E040000}"/>
    <cellStyle name="40% - Accent1 4 3 2 4" xfId="12567" xr:uid="{00000000-0005-0000-0000-00001F040000}"/>
    <cellStyle name="40% - Accent1 4 3 3" xfId="9094" xr:uid="{00000000-0005-0000-0000-000020040000}"/>
    <cellStyle name="40% - Accent1 4 3 3 2" xfId="9482" xr:uid="{00000000-0005-0000-0000-000021040000}"/>
    <cellStyle name="40% - Accent1 4 3 3 2 2" xfId="30474" xr:uid="{00000000-0005-0000-0000-000022040000}"/>
    <cellStyle name="40% - Accent1 4 3 3 3" xfId="13800" xr:uid="{00000000-0005-0000-0000-000023040000}"/>
    <cellStyle name="40% - Accent1 4 3 4" xfId="9340" xr:uid="{00000000-0005-0000-0000-000024040000}"/>
    <cellStyle name="40% - Accent1 4 3 4 2" xfId="27882" xr:uid="{00000000-0005-0000-0000-000025040000}"/>
    <cellStyle name="40% - Accent1 4 3 5" xfId="11103" xr:uid="{00000000-0005-0000-0000-000026040000}"/>
    <cellStyle name="40% - Accent1 4 4" xfId="333" xr:uid="{00000000-0005-0000-0000-000027040000}"/>
    <cellStyle name="40% - Accent1 4 4 2" xfId="9232" xr:uid="{00000000-0005-0000-0000-000028040000}"/>
    <cellStyle name="40% - Accent1 4 4 2 2" xfId="9483" xr:uid="{00000000-0005-0000-0000-000029040000}"/>
    <cellStyle name="40% - Accent1 4 4 2 2 2" xfId="29981" xr:uid="{00000000-0005-0000-0000-00002A040000}"/>
    <cellStyle name="40% - Accent1 4 4 2 3" xfId="13305" xr:uid="{00000000-0005-0000-0000-00002B040000}"/>
    <cellStyle name="40% - Accent1 4 4 3" xfId="9095" xr:uid="{00000000-0005-0000-0000-00002C040000}"/>
    <cellStyle name="40% - Accent1 4 4 3 2" xfId="9484" xr:uid="{00000000-0005-0000-0000-00002D040000}"/>
    <cellStyle name="40% - Accent1 4 4 3 3" xfId="27392" xr:uid="{00000000-0005-0000-0000-00002E040000}"/>
    <cellStyle name="40% - Accent1 4 4 4" xfId="9341" xr:uid="{00000000-0005-0000-0000-00002F040000}"/>
    <cellStyle name="40% - Accent1 4 4 5" xfId="10626" xr:uid="{00000000-0005-0000-0000-000030040000}"/>
    <cellStyle name="40% - Accent1 4 5" xfId="12131" xr:uid="{00000000-0005-0000-0000-000031040000}"/>
    <cellStyle name="40% - Accent1 4 5 2" xfId="14805" xr:uid="{00000000-0005-0000-0000-000032040000}"/>
    <cellStyle name="40% - Accent1 4 5 2 2" xfId="31476" xr:uid="{00000000-0005-0000-0000-000033040000}"/>
    <cellStyle name="40% - Accent1 4 5 3" xfId="28878" xr:uid="{00000000-0005-0000-0000-000034040000}"/>
    <cellStyle name="40% - Accent1 4 6" xfId="12971" xr:uid="{00000000-0005-0000-0000-000035040000}"/>
    <cellStyle name="40% - Accent1 4 6 2" xfId="29656" xr:uid="{00000000-0005-0000-0000-000036040000}"/>
    <cellStyle name="40% - Accent1 4 7" xfId="27047" xr:uid="{00000000-0005-0000-0000-000037040000}"/>
    <cellStyle name="40% - Accent1 4 8" xfId="9806" xr:uid="{00000000-0005-0000-0000-000038040000}"/>
    <cellStyle name="40% - Accent1 4 9" xfId="43880" xr:uid="{00000000-0005-0000-0000-000039040000}"/>
    <cellStyle name="40% - Accent1 5" xfId="334" xr:uid="{00000000-0005-0000-0000-00003A040000}"/>
    <cellStyle name="40% - Accent1 5 2" xfId="10136" xr:uid="{00000000-0005-0000-0000-00003B040000}"/>
    <cellStyle name="40% - Accent1 6" xfId="335" xr:uid="{00000000-0005-0000-0000-00003C040000}"/>
    <cellStyle name="40% - Accent1 6 2" xfId="9233" xr:uid="{00000000-0005-0000-0000-00003D040000}"/>
    <cellStyle name="40% - Accent1 6 2 2" xfId="9485" xr:uid="{00000000-0005-0000-0000-00003E040000}"/>
    <cellStyle name="40% - Accent1 6 2 2 2" xfId="12821" xr:uid="{00000000-0005-0000-0000-00003F040000}"/>
    <cellStyle name="40% - Accent1 6 2 2 2 2" xfId="15434" xr:uid="{00000000-0005-0000-0000-000040040000}"/>
    <cellStyle name="40% - Accent1 6 2 2 2 2 2" xfId="32105" xr:uid="{00000000-0005-0000-0000-000041040000}"/>
    <cellStyle name="40% - Accent1 6 2 2 2 3" xfId="29507" xr:uid="{00000000-0005-0000-0000-000042040000}"/>
    <cellStyle name="40% - Accent1 6 2 2 3" xfId="13982" xr:uid="{00000000-0005-0000-0000-000043040000}"/>
    <cellStyle name="40% - Accent1 6 2 2 3 2" xfId="30655" xr:uid="{00000000-0005-0000-0000-000044040000}"/>
    <cellStyle name="40% - Accent1 6 2 2 4" xfId="28063" xr:uid="{00000000-0005-0000-0000-000045040000}"/>
    <cellStyle name="40% - Accent1 6 2 2 5" xfId="11309" xr:uid="{00000000-0005-0000-0000-000046040000}"/>
    <cellStyle name="40% - Accent1 6 2 3" xfId="10857" xr:uid="{00000000-0005-0000-0000-000047040000}"/>
    <cellStyle name="40% - Accent1 6 2 3 2" xfId="13545" xr:uid="{00000000-0005-0000-0000-000048040000}"/>
    <cellStyle name="40% - Accent1 6 2 3 2 2" xfId="30219" xr:uid="{00000000-0005-0000-0000-000049040000}"/>
    <cellStyle name="40% - Accent1 6 2 3 3" xfId="27628" xr:uid="{00000000-0005-0000-0000-00004A040000}"/>
    <cellStyle name="40% - Accent1 6 2 4" xfId="12243" xr:uid="{00000000-0005-0000-0000-00004B040000}"/>
    <cellStyle name="40% - Accent1 6 2 4 2" xfId="14917" xr:uid="{00000000-0005-0000-0000-00004C040000}"/>
    <cellStyle name="40% - Accent1 6 2 4 2 2" xfId="31588" xr:uid="{00000000-0005-0000-0000-00004D040000}"/>
    <cellStyle name="40% - Accent1 6 2 4 3" xfId="28990" xr:uid="{00000000-0005-0000-0000-00004E040000}"/>
    <cellStyle name="40% - Accent1 6 2 5" xfId="13141" xr:uid="{00000000-0005-0000-0000-00004F040000}"/>
    <cellStyle name="40% - Accent1 6 2 5 2" xfId="29817" xr:uid="{00000000-0005-0000-0000-000050040000}"/>
    <cellStyle name="40% - Accent1 6 2 6" xfId="27228" xr:uid="{00000000-0005-0000-0000-000051040000}"/>
    <cellStyle name="40% - Accent1 6 2 7" xfId="10431" xr:uid="{00000000-0005-0000-0000-000052040000}"/>
    <cellStyle name="40% - Accent1 6 3" xfId="9096" xr:uid="{00000000-0005-0000-0000-000053040000}"/>
    <cellStyle name="40% - Accent1 6 3 2" xfId="9486" xr:uid="{00000000-0005-0000-0000-000054040000}"/>
    <cellStyle name="40% - Accent1 6 3 2 2" xfId="12890" xr:uid="{00000000-0005-0000-0000-000055040000}"/>
    <cellStyle name="40% - Accent1 6 3 2 2 2" xfId="15503" xr:uid="{00000000-0005-0000-0000-000056040000}"/>
    <cellStyle name="40% - Accent1 6 3 2 2 2 2" xfId="32174" xr:uid="{00000000-0005-0000-0000-000057040000}"/>
    <cellStyle name="40% - Accent1 6 3 2 2 3" xfId="29576" xr:uid="{00000000-0005-0000-0000-000058040000}"/>
    <cellStyle name="40% - Accent1 6 3 2 3" xfId="14051" xr:uid="{00000000-0005-0000-0000-000059040000}"/>
    <cellStyle name="40% - Accent1 6 3 2 3 2" xfId="30724" xr:uid="{00000000-0005-0000-0000-00005A040000}"/>
    <cellStyle name="40% - Accent1 6 3 2 4" xfId="28132" xr:uid="{00000000-0005-0000-0000-00005B040000}"/>
    <cellStyle name="40% - Accent1 6 3 2 5" xfId="11380" xr:uid="{00000000-0005-0000-0000-00005C040000}"/>
    <cellStyle name="40% - Accent1 6 3 3" xfId="10928" xr:uid="{00000000-0005-0000-0000-00005D040000}"/>
    <cellStyle name="40% - Accent1 6 3 3 2" xfId="13614" xr:uid="{00000000-0005-0000-0000-00005E040000}"/>
    <cellStyle name="40% - Accent1 6 3 3 2 2" xfId="30288" xr:uid="{00000000-0005-0000-0000-00005F040000}"/>
    <cellStyle name="40% - Accent1 6 3 3 3" xfId="27696" xr:uid="{00000000-0005-0000-0000-000060040000}"/>
    <cellStyle name="40% - Accent1 6 3 4" xfId="12312" xr:uid="{00000000-0005-0000-0000-000061040000}"/>
    <cellStyle name="40% - Accent1 6 3 4 2" xfId="14986" xr:uid="{00000000-0005-0000-0000-000062040000}"/>
    <cellStyle name="40% - Accent1 6 3 4 2 2" xfId="31657" xr:uid="{00000000-0005-0000-0000-000063040000}"/>
    <cellStyle name="40% - Accent1 6 3 4 3" xfId="29059" xr:uid="{00000000-0005-0000-0000-000064040000}"/>
    <cellStyle name="40% - Accent1 6 3 5" xfId="13210" xr:uid="{00000000-0005-0000-0000-000065040000}"/>
    <cellStyle name="40% - Accent1 6 3 5 2" xfId="29886" xr:uid="{00000000-0005-0000-0000-000066040000}"/>
    <cellStyle name="40% - Accent1 6 3 6" xfId="27297" xr:uid="{00000000-0005-0000-0000-000067040000}"/>
    <cellStyle name="40% - Accent1 6 3 7" xfId="10521" xr:uid="{00000000-0005-0000-0000-000068040000}"/>
    <cellStyle name="40% - Accent1 6 4" xfId="9342" xr:uid="{00000000-0005-0000-0000-000069040000}"/>
    <cellStyle name="40% - Accent1 6 4 2" xfId="12757" xr:uid="{00000000-0005-0000-0000-00006A040000}"/>
    <cellStyle name="40% - Accent1 6 4 2 2" xfId="15372" xr:uid="{00000000-0005-0000-0000-00006B040000}"/>
    <cellStyle name="40% - Accent1 6 4 2 2 2" xfId="32043" xr:uid="{00000000-0005-0000-0000-00006C040000}"/>
    <cellStyle name="40% - Accent1 6 4 2 3" xfId="29445" xr:uid="{00000000-0005-0000-0000-00006D040000}"/>
    <cellStyle name="40% - Accent1 6 4 3" xfId="13922" xr:uid="{00000000-0005-0000-0000-00006E040000}"/>
    <cellStyle name="40% - Accent1 6 4 3 2" xfId="30595" xr:uid="{00000000-0005-0000-0000-00006F040000}"/>
    <cellStyle name="40% - Accent1 6 4 4" xfId="28003" xr:uid="{00000000-0005-0000-0000-000070040000}"/>
    <cellStyle name="40% - Accent1 6 4 5" xfId="11250" xr:uid="{00000000-0005-0000-0000-000071040000}"/>
    <cellStyle name="40% - Accent1 6 5" xfId="10779" xr:uid="{00000000-0005-0000-0000-000072040000}"/>
    <cellStyle name="40% - Accent1 6 5 2" xfId="13466" xr:uid="{00000000-0005-0000-0000-000073040000}"/>
    <cellStyle name="40% - Accent1 6 5 2 2" xfId="30141" xr:uid="{00000000-0005-0000-0000-000074040000}"/>
    <cellStyle name="40% - Accent1 6 5 3" xfId="27552" xr:uid="{00000000-0005-0000-0000-000075040000}"/>
    <cellStyle name="40% - Accent1 6 6" xfId="12183" xr:uid="{00000000-0005-0000-0000-000076040000}"/>
    <cellStyle name="40% - Accent1 6 6 2" xfId="14857" xr:uid="{00000000-0005-0000-0000-000077040000}"/>
    <cellStyle name="40% - Accent1 6 6 2 2" xfId="31528" xr:uid="{00000000-0005-0000-0000-000078040000}"/>
    <cellStyle name="40% - Accent1 6 6 3" xfId="28930" xr:uid="{00000000-0005-0000-0000-000079040000}"/>
    <cellStyle name="40% - Accent1 6 7" xfId="13081" xr:uid="{00000000-0005-0000-0000-00007A040000}"/>
    <cellStyle name="40% - Accent1 6 7 2" xfId="29758" xr:uid="{00000000-0005-0000-0000-00007B040000}"/>
    <cellStyle name="40% - Accent1 6 8" xfId="27169" xr:uid="{00000000-0005-0000-0000-00007C040000}"/>
    <cellStyle name="40% - Accent1 6 9" xfId="10137" xr:uid="{00000000-0005-0000-0000-00007D040000}"/>
    <cellStyle name="40% - Accent1 7" xfId="10133" xr:uid="{00000000-0005-0000-0000-00007E040000}"/>
    <cellStyle name="40% - Accent1 8" xfId="10284" xr:uid="{00000000-0005-0000-0000-00007F040000}"/>
    <cellStyle name="40% - Accent1 9" xfId="10408" xr:uid="{00000000-0005-0000-0000-000080040000}"/>
    <cellStyle name="40% - Accent2" xfId="8" builtinId="35" customBuiltin="1"/>
    <cellStyle name="40% - Accent2 10" xfId="15652" xr:uid="{00000000-0005-0000-0000-000082040000}"/>
    <cellStyle name="40% - Accent2 10 2" xfId="32312" xr:uid="{00000000-0005-0000-0000-000083040000}"/>
    <cellStyle name="40% - Accent2 11" xfId="15673" xr:uid="{00000000-0005-0000-0000-000084040000}"/>
    <cellStyle name="40% - Accent2 11 2" xfId="32333" xr:uid="{00000000-0005-0000-0000-000085040000}"/>
    <cellStyle name="40% - Accent2 12" xfId="15688" xr:uid="{00000000-0005-0000-0000-000086040000}"/>
    <cellStyle name="40% - Accent2 12 2" xfId="32348" xr:uid="{00000000-0005-0000-0000-000087040000}"/>
    <cellStyle name="40% - Accent2 13" xfId="15608" xr:uid="{00000000-0005-0000-0000-000088040000}"/>
    <cellStyle name="40% - Accent2 13 2" xfId="32279" xr:uid="{00000000-0005-0000-0000-000089040000}"/>
    <cellStyle name="40% - Accent2 14" xfId="27000" xr:uid="{00000000-0005-0000-0000-00008A040000}"/>
    <cellStyle name="40% - Accent2 15" xfId="9712" xr:uid="{00000000-0005-0000-0000-00008B040000}"/>
    <cellStyle name="40% - Accent2 2" xfId="92" xr:uid="{00000000-0005-0000-0000-00008C040000}"/>
    <cellStyle name="40% - Accent2 2 2" xfId="336" xr:uid="{00000000-0005-0000-0000-00008D040000}"/>
    <cellStyle name="40% - Accent2 2 2 2" xfId="6094" xr:uid="{00000000-0005-0000-0000-00008E040000}"/>
    <cellStyle name="40% - Accent2 2 2 3" xfId="6095" xr:uid="{00000000-0005-0000-0000-00008F040000}"/>
    <cellStyle name="40% - Accent2 2 2 4" xfId="6096" xr:uid="{00000000-0005-0000-0000-000090040000}"/>
    <cellStyle name="40% - Accent2 2 3" xfId="337" xr:uid="{00000000-0005-0000-0000-000091040000}"/>
    <cellStyle name="40% - Accent2 2 4" xfId="338" xr:uid="{00000000-0005-0000-0000-000092040000}"/>
    <cellStyle name="40% - Accent2 2 4 2" xfId="9808" xr:uid="{00000000-0005-0000-0000-000093040000}"/>
    <cellStyle name="40% - Accent2 2 5" xfId="6097" xr:uid="{00000000-0005-0000-0000-000094040000}"/>
    <cellStyle name="40% - Accent2 2 6" xfId="6098" xr:uid="{00000000-0005-0000-0000-000095040000}"/>
    <cellStyle name="40% - Accent2 2 7" xfId="9807" xr:uid="{00000000-0005-0000-0000-000096040000}"/>
    <cellStyle name="40% - Accent2 2 8" xfId="27030" xr:uid="{00000000-0005-0000-0000-000097040000}"/>
    <cellStyle name="40% - Accent2 2 9" xfId="9765" xr:uid="{00000000-0005-0000-0000-000098040000}"/>
    <cellStyle name="40% - Accent2 2_QC Sheet" xfId="6099" xr:uid="{00000000-0005-0000-0000-000099040000}"/>
    <cellStyle name="40% - Accent2 3" xfId="339" xr:uid="{00000000-0005-0000-0000-00009A040000}"/>
    <cellStyle name="40% - Accent2 3 2" xfId="340" xr:uid="{00000000-0005-0000-0000-00009B040000}"/>
    <cellStyle name="40% - Accent2 3 2 2" xfId="10138" xr:uid="{00000000-0005-0000-0000-00009C040000}"/>
    <cellStyle name="40% - Accent2 3 3" xfId="341" xr:uid="{00000000-0005-0000-0000-00009D040000}"/>
    <cellStyle name="40% - Accent2 3 4" xfId="342" xr:uid="{00000000-0005-0000-0000-00009E040000}"/>
    <cellStyle name="40% - Accent2 4" xfId="343" xr:uid="{00000000-0005-0000-0000-00009F040000}"/>
    <cellStyle name="40% - Accent2 4 2" xfId="344" xr:uid="{00000000-0005-0000-0000-0000A0040000}"/>
    <cellStyle name="40% - Accent2 4 2 2" xfId="10139" xr:uid="{00000000-0005-0000-0000-0000A1040000}"/>
    <cellStyle name="40% - Accent2 4 3" xfId="345" xr:uid="{00000000-0005-0000-0000-0000A2040000}"/>
    <cellStyle name="40% - Accent2 4 3 2" xfId="9234" xr:uid="{00000000-0005-0000-0000-0000A3040000}"/>
    <cellStyle name="40% - Accent2 4 3 2 2" xfId="9487" xr:uid="{00000000-0005-0000-0000-0000A4040000}"/>
    <cellStyle name="40% - Accent2 4 3 2 2 2" xfId="31878" xr:uid="{00000000-0005-0000-0000-0000A5040000}"/>
    <cellStyle name="40% - Accent2 4 3 2 2 3" xfId="15207" xr:uid="{00000000-0005-0000-0000-0000A6040000}"/>
    <cellStyle name="40% - Accent2 4 3 2 3" xfId="29280" xr:uid="{00000000-0005-0000-0000-0000A7040000}"/>
    <cellStyle name="40% - Accent2 4 3 2 4" xfId="12568" xr:uid="{00000000-0005-0000-0000-0000A8040000}"/>
    <cellStyle name="40% - Accent2 4 3 3" xfId="9097" xr:uid="{00000000-0005-0000-0000-0000A9040000}"/>
    <cellStyle name="40% - Accent2 4 3 3 2" xfId="9488" xr:uid="{00000000-0005-0000-0000-0000AA040000}"/>
    <cellStyle name="40% - Accent2 4 3 3 2 2" xfId="30475" xr:uid="{00000000-0005-0000-0000-0000AB040000}"/>
    <cellStyle name="40% - Accent2 4 3 3 3" xfId="13801" xr:uid="{00000000-0005-0000-0000-0000AC040000}"/>
    <cellStyle name="40% - Accent2 4 3 4" xfId="9343" xr:uid="{00000000-0005-0000-0000-0000AD040000}"/>
    <cellStyle name="40% - Accent2 4 3 4 2" xfId="27883" xr:uid="{00000000-0005-0000-0000-0000AE040000}"/>
    <cellStyle name="40% - Accent2 4 3 5" xfId="11104" xr:uid="{00000000-0005-0000-0000-0000AF040000}"/>
    <cellStyle name="40% - Accent2 4 4" xfId="346" xr:uid="{00000000-0005-0000-0000-0000B0040000}"/>
    <cellStyle name="40% - Accent2 4 4 2" xfId="9235" xr:uid="{00000000-0005-0000-0000-0000B1040000}"/>
    <cellStyle name="40% - Accent2 4 4 2 2" xfId="9489" xr:uid="{00000000-0005-0000-0000-0000B2040000}"/>
    <cellStyle name="40% - Accent2 4 4 2 2 2" xfId="29983" xr:uid="{00000000-0005-0000-0000-0000B3040000}"/>
    <cellStyle name="40% - Accent2 4 4 2 3" xfId="13307" xr:uid="{00000000-0005-0000-0000-0000B4040000}"/>
    <cellStyle name="40% - Accent2 4 4 3" xfId="9098" xr:uid="{00000000-0005-0000-0000-0000B5040000}"/>
    <cellStyle name="40% - Accent2 4 4 3 2" xfId="9490" xr:uid="{00000000-0005-0000-0000-0000B6040000}"/>
    <cellStyle name="40% - Accent2 4 4 3 3" xfId="27394" xr:uid="{00000000-0005-0000-0000-0000B7040000}"/>
    <cellStyle name="40% - Accent2 4 4 4" xfId="9344" xr:uid="{00000000-0005-0000-0000-0000B8040000}"/>
    <cellStyle name="40% - Accent2 4 4 5" xfId="10628" xr:uid="{00000000-0005-0000-0000-0000B9040000}"/>
    <cellStyle name="40% - Accent2 4 5" xfId="12132" xr:uid="{00000000-0005-0000-0000-0000BA040000}"/>
    <cellStyle name="40% - Accent2 4 5 2" xfId="14806" xr:uid="{00000000-0005-0000-0000-0000BB040000}"/>
    <cellStyle name="40% - Accent2 4 5 2 2" xfId="31477" xr:uid="{00000000-0005-0000-0000-0000BC040000}"/>
    <cellStyle name="40% - Accent2 4 5 3" xfId="28879" xr:uid="{00000000-0005-0000-0000-0000BD040000}"/>
    <cellStyle name="40% - Accent2 4 6" xfId="12972" xr:uid="{00000000-0005-0000-0000-0000BE040000}"/>
    <cellStyle name="40% - Accent2 4 6 2" xfId="29657" xr:uid="{00000000-0005-0000-0000-0000BF040000}"/>
    <cellStyle name="40% - Accent2 4 7" xfId="27048" xr:uid="{00000000-0005-0000-0000-0000C0040000}"/>
    <cellStyle name="40% - Accent2 4 8" xfId="9809" xr:uid="{00000000-0005-0000-0000-0000C1040000}"/>
    <cellStyle name="40% - Accent2 4 9" xfId="43881" xr:uid="{00000000-0005-0000-0000-0000C2040000}"/>
    <cellStyle name="40% - Accent2 5" xfId="347" xr:uid="{00000000-0005-0000-0000-0000C3040000}"/>
    <cellStyle name="40% - Accent2 5 2" xfId="9236" xr:uid="{00000000-0005-0000-0000-0000C4040000}"/>
    <cellStyle name="40% - Accent2 5 2 2" xfId="9491" xr:uid="{00000000-0005-0000-0000-0000C5040000}"/>
    <cellStyle name="40% - Accent2 5 3" xfId="9099" xr:uid="{00000000-0005-0000-0000-0000C6040000}"/>
    <cellStyle name="40% - Accent2 5 3 2" xfId="9492" xr:uid="{00000000-0005-0000-0000-0000C7040000}"/>
    <cellStyle name="40% - Accent2 5 4" xfId="9345" xr:uid="{00000000-0005-0000-0000-0000C8040000}"/>
    <cellStyle name="40% - Accent2 5 5" xfId="10140" xr:uid="{00000000-0005-0000-0000-0000C9040000}"/>
    <cellStyle name="40% - Accent2 6" xfId="10141" xr:uid="{00000000-0005-0000-0000-0000CA040000}"/>
    <cellStyle name="40% - Accent2 6 2" xfId="10433" xr:uid="{00000000-0005-0000-0000-0000CB040000}"/>
    <cellStyle name="40% - Accent2 6 2 2" xfId="11310" xr:uid="{00000000-0005-0000-0000-0000CC040000}"/>
    <cellStyle name="40% - Accent2 6 2 2 2" xfId="12822" xr:uid="{00000000-0005-0000-0000-0000CD040000}"/>
    <cellStyle name="40% - Accent2 6 2 2 2 2" xfId="15435" xr:uid="{00000000-0005-0000-0000-0000CE040000}"/>
    <cellStyle name="40% - Accent2 6 2 2 2 2 2" xfId="32106" xr:uid="{00000000-0005-0000-0000-0000CF040000}"/>
    <cellStyle name="40% - Accent2 6 2 2 2 3" xfId="29508" xr:uid="{00000000-0005-0000-0000-0000D0040000}"/>
    <cellStyle name="40% - Accent2 6 2 2 3" xfId="13983" xr:uid="{00000000-0005-0000-0000-0000D1040000}"/>
    <cellStyle name="40% - Accent2 6 2 2 3 2" xfId="30656" xr:uid="{00000000-0005-0000-0000-0000D2040000}"/>
    <cellStyle name="40% - Accent2 6 2 2 4" xfId="28064" xr:uid="{00000000-0005-0000-0000-0000D3040000}"/>
    <cellStyle name="40% - Accent2 6 2 3" xfId="10858" xr:uid="{00000000-0005-0000-0000-0000D4040000}"/>
    <cellStyle name="40% - Accent2 6 2 3 2" xfId="13546" xr:uid="{00000000-0005-0000-0000-0000D5040000}"/>
    <cellStyle name="40% - Accent2 6 2 3 2 2" xfId="30220" xr:uid="{00000000-0005-0000-0000-0000D6040000}"/>
    <cellStyle name="40% - Accent2 6 2 3 3" xfId="27629" xr:uid="{00000000-0005-0000-0000-0000D7040000}"/>
    <cellStyle name="40% - Accent2 6 2 4" xfId="12244" xr:uid="{00000000-0005-0000-0000-0000D8040000}"/>
    <cellStyle name="40% - Accent2 6 2 4 2" xfId="14918" xr:uid="{00000000-0005-0000-0000-0000D9040000}"/>
    <cellStyle name="40% - Accent2 6 2 4 2 2" xfId="31589" xr:uid="{00000000-0005-0000-0000-0000DA040000}"/>
    <cellStyle name="40% - Accent2 6 2 4 3" xfId="28991" xr:uid="{00000000-0005-0000-0000-0000DB040000}"/>
    <cellStyle name="40% - Accent2 6 2 5" xfId="13142" xr:uid="{00000000-0005-0000-0000-0000DC040000}"/>
    <cellStyle name="40% - Accent2 6 2 5 2" xfId="29818" xr:uid="{00000000-0005-0000-0000-0000DD040000}"/>
    <cellStyle name="40% - Accent2 6 2 6" xfId="27229" xr:uid="{00000000-0005-0000-0000-0000DE040000}"/>
    <cellStyle name="40% - Accent2 6 3" xfId="10522" xr:uid="{00000000-0005-0000-0000-0000DF040000}"/>
    <cellStyle name="40% - Accent2 6 3 2" xfId="11381" xr:uid="{00000000-0005-0000-0000-0000E0040000}"/>
    <cellStyle name="40% - Accent2 6 3 2 2" xfId="12891" xr:uid="{00000000-0005-0000-0000-0000E1040000}"/>
    <cellStyle name="40% - Accent2 6 3 2 2 2" xfId="15504" xr:uid="{00000000-0005-0000-0000-0000E2040000}"/>
    <cellStyle name="40% - Accent2 6 3 2 2 2 2" xfId="32175" xr:uid="{00000000-0005-0000-0000-0000E3040000}"/>
    <cellStyle name="40% - Accent2 6 3 2 2 3" xfId="29577" xr:uid="{00000000-0005-0000-0000-0000E4040000}"/>
    <cellStyle name="40% - Accent2 6 3 2 3" xfId="14052" xr:uid="{00000000-0005-0000-0000-0000E5040000}"/>
    <cellStyle name="40% - Accent2 6 3 2 3 2" xfId="30725" xr:uid="{00000000-0005-0000-0000-0000E6040000}"/>
    <cellStyle name="40% - Accent2 6 3 2 4" xfId="28133" xr:uid="{00000000-0005-0000-0000-0000E7040000}"/>
    <cellStyle name="40% - Accent2 6 3 3" xfId="10929" xr:uid="{00000000-0005-0000-0000-0000E8040000}"/>
    <cellStyle name="40% - Accent2 6 3 3 2" xfId="13615" xr:uid="{00000000-0005-0000-0000-0000E9040000}"/>
    <cellStyle name="40% - Accent2 6 3 3 2 2" xfId="30289" xr:uid="{00000000-0005-0000-0000-0000EA040000}"/>
    <cellStyle name="40% - Accent2 6 3 3 3" xfId="27697" xr:uid="{00000000-0005-0000-0000-0000EB040000}"/>
    <cellStyle name="40% - Accent2 6 3 4" xfId="12313" xr:uid="{00000000-0005-0000-0000-0000EC040000}"/>
    <cellStyle name="40% - Accent2 6 3 4 2" xfId="14987" xr:uid="{00000000-0005-0000-0000-0000ED040000}"/>
    <cellStyle name="40% - Accent2 6 3 4 2 2" xfId="31658" xr:uid="{00000000-0005-0000-0000-0000EE040000}"/>
    <cellStyle name="40% - Accent2 6 3 4 3" xfId="29060" xr:uid="{00000000-0005-0000-0000-0000EF040000}"/>
    <cellStyle name="40% - Accent2 6 3 5" xfId="13211" xr:uid="{00000000-0005-0000-0000-0000F0040000}"/>
    <cellStyle name="40% - Accent2 6 3 5 2" xfId="29887" xr:uid="{00000000-0005-0000-0000-0000F1040000}"/>
    <cellStyle name="40% - Accent2 6 3 6" xfId="27298" xr:uid="{00000000-0005-0000-0000-0000F2040000}"/>
    <cellStyle name="40% - Accent2 6 4" xfId="11251" xr:uid="{00000000-0005-0000-0000-0000F3040000}"/>
    <cellStyle name="40% - Accent2 6 4 2" xfId="12758" xr:uid="{00000000-0005-0000-0000-0000F4040000}"/>
    <cellStyle name="40% - Accent2 6 4 2 2" xfId="15373" xr:uid="{00000000-0005-0000-0000-0000F5040000}"/>
    <cellStyle name="40% - Accent2 6 4 2 2 2" xfId="32044" xr:uid="{00000000-0005-0000-0000-0000F6040000}"/>
    <cellStyle name="40% - Accent2 6 4 2 3" xfId="29446" xr:uid="{00000000-0005-0000-0000-0000F7040000}"/>
    <cellStyle name="40% - Accent2 6 4 3" xfId="13923" xr:uid="{00000000-0005-0000-0000-0000F8040000}"/>
    <cellStyle name="40% - Accent2 6 4 3 2" xfId="30596" xr:uid="{00000000-0005-0000-0000-0000F9040000}"/>
    <cellStyle name="40% - Accent2 6 4 4" xfId="28004" xr:uid="{00000000-0005-0000-0000-0000FA040000}"/>
    <cellStyle name="40% - Accent2 6 5" xfId="10780" xr:uid="{00000000-0005-0000-0000-0000FB040000}"/>
    <cellStyle name="40% - Accent2 6 5 2" xfId="13467" xr:uid="{00000000-0005-0000-0000-0000FC040000}"/>
    <cellStyle name="40% - Accent2 6 5 2 2" xfId="30142" xr:uid="{00000000-0005-0000-0000-0000FD040000}"/>
    <cellStyle name="40% - Accent2 6 5 3" xfId="27553" xr:uid="{00000000-0005-0000-0000-0000FE040000}"/>
    <cellStyle name="40% - Accent2 6 6" xfId="12184" xr:uid="{00000000-0005-0000-0000-0000FF040000}"/>
    <cellStyle name="40% - Accent2 6 6 2" xfId="14858" xr:uid="{00000000-0005-0000-0000-000000050000}"/>
    <cellStyle name="40% - Accent2 6 6 2 2" xfId="31529" xr:uid="{00000000-0005-0000-0000-000001050000}"/>
    <cellStyle name="40% - Accent2 6 6 3" xfId="28931" xr:uid="{00000000-0005-0000-0000-000002050000}"/>
    <cellStyle name="40% - Accent2 6 7" xfId="13082" xr:uid="{00000000-0005-0000-0000-000003050000}"/>
    <cellStyle name="40% - Accent2 6 7 2" xfId="29759" xr:uid="{00000000-0005-0000-0000-000004050000}"/>
    <cellStyle name="40% - Accent2 6 8" xfId="27170" xr:uid="{00000000-0005-0000-0000-000005050000}"/>
    <cellStyle name="40% - Accent2 7" xfId="12587" xr:uid="{00000000-0005-0000-0000-000006050000}"/>
    <cellStyle name="40% - Accent2 8" xfId="12936" xr:uid="{00000000-0005-0000-0000-000007050000}"/>
    <cellStyle name="40% - Accent2 9" xfId="12452" xr:uid="{00000000-0005-0000-0000-000008050000}"/>
    <cellStyle name="40% - Accent3" xfId="9" builtinId="39" customBuiltin="1"/>
    <cellStyle name="40% - Accent3 10" xfId="10434" xr:uid="{00000000-0005-0000-0000-00000A050000}"/>
    <cellStyle name="40% - Accent3 11" xfId="12511" xr:uid="{00000000-0005-0000-0000-00000B050000}"/>
    <cellStyle name="40% - Accent3 12" xfId="15654" xr:uid="{00000000-0005-0000-0000-00000C050000}"/>
    <cellStyle name="40% - Accent3 12 2" xfId="32314" xr:uid="{00000000-0005-0000-0000-00000D050000}"/>
    <cellStyle name="40% - Accent3 13" xfId="15675" xr:uid="{00000000-0005-0000-0000-00000E050000}"/>
    <cellStyle name="40% - Accent3 13 2" xfId="32335" xr:uid="{00000000-0005-0000-0000-00000F050000}"/>
    <cellStyle name="40% - Accent3 14" xfId="15690" xr:uid="{00000000-0005-0000-0000-000010050000}"/>
    <cellStyle name="40% - Accent3 14 2" xfId="32350" xr:uid="{00000000-0005-0000-0000-000011050000}"/>
    <cellStyle name="40% - Accent3 15" xfId="15612" xr:uid="{00000000-0005-0000-0000-000012050000}"/>
    <cellStyle name="40% - Accent3 15 2" xfId="32283" xr:uid="{00000000-0005-0000-0000-000013050000}"/>
    <cellStyle name="40% - Accent3 16" xfId="27002" xr:uid="{00000000-0005-0000-0000-000014050000}"/>
    <cellStyle name="40% - Accent3 17" xfId="9716" xr:uid="{00000000-0005-0000-0000-000015050000}"/>
    <cellStyle name="40% - Accent3 2" xfId="93" xr:uid="{00000000-0005-0000-0000-000016050000}"/>
    <cellStyle name="40% - Accent3 2 2" xfId="348" xr:uid="{00000000-0005-0000-0000-000017050000}"/>
    <cellStyle name="40% - Accent3 2 2 2" xfId="6100" xr:uid="{00000000-0005-0000-0000-000018050000}"/>
    <cellStyle name="40% - Accent3 2 2 3" xfId="6101" xr:uid="{00000000-0005-0000-0000-000019050000}"/>
    <cellStyle name="40% - Accent3 2 2 4" xfId="6102" xr:uid="{00000000-0005-0000-0000-00001A050000}"/>
    <cellStyle name="40% - Accent3 2 3" xfId="349" xr:uid="{00000000-0005-0000-0000-00001B050000}"/>
    <cellStyle name="40% - Accent3 2 3 2" xfId="9811" xr:uid="{00000000-0005-0000-0000-00001C050000}"/>
    <cellStyle name="40% - Accent3 2 4" xfId="350" xr:uid="{00000000-0005-0000-0000-00001D050000}"/>
    <cellStyle name="40% - Accent3 2 4 2" xfId="9812" xr:uid="{00000000-0005-0000-0000-00001E050000}"/>
    <cellStyle name="40% - Accent3 2 5" xfId="351" xr:uid="{00000000-0005-0000-0000-00001F050000}"/>
    <cellStyle name="40% - Accent3 2 5 2" xfId="9813" xr:uid="{00000000-0005-0000-0000-000020050000}"/>
    <cellStyle name="40% - Accent3 2 6" xfId="6103" xr:uid="{00000000-0005-0000-0000-000021050000}"/>
    <cellStyle name="40% - Accent3 2 7" xfId="9810" xr:uid="{00000000-0005-0000-0000-000022050000}"/>
    <cellStyle name="40% - Accent3 2 8" xfId="27032" xr:uid="{00000000-0005-0000-0000-000023050000}"/>
    <cellStyle name="40% - Accent3 2 9" xfId="9767" xr:uid="{00000000-0005-0000-0000-000024050000}"/>
    <cellStyle name="40% - Accent3 2_QC Sheet" xfId="6104" xr:uid="{00000000-0005-0000-0000-000025050000}"/>
    <cellStyle name="40% - Accent3 3" xfId="352" xr:uid="{00000000-0005-0000-0000-000026050000}"/>
    <cellStyle name="40% - Accent3 3 2" xfId="353" xr:uid="{00000000-0005-0000-0000-000027050000}"/>
    <cellStyle name="40% - Accent3 3 2 2" xfId="10143" xr:uid="{00000000-0005-0000-0000-000028050000}"/>
    <cellStyle name="40% - Accent3 3 3" xfId="354" xr:uid="{00000000-0005-0000-0000-000029050000}"/>
    <cellStyle name="40% - Accent3 3 3 2" xfId="355" xr:uid="{00000000-0005-0000-0000-00002A050000}"/>
    <cellStyle name="40% - Accent3 3 3 3" xfId="356" xr:uid="{00000000-0005-0000-0000-00002B050000}"/>
    <cellStyle name="40% - Accent3 3 3 3 2" xfId="9237" xr:uid="{00000000-0005-0000-0000-00002C050000}"/>
    <cellStyle name="40% - Accent3 3 3 3 2 2" xfId="9493" xr:uid="{00000000-0005-0000-0000-00002D050000}"/>
    <cellStyle name="40% - Accent3 3 3 3 3" xfId="9100" xr:uid="{00000000-0005-0000-0000-00002E050000}"/>
    <cellStyle name="40% - Accent3 3 3 3 3 2" xfId="9494" xr:uid="{00000000-0005-0000-0000-00002F050000}"/>
    <cellStyle name="40% - Accent3 3 3 3 4" xfId="9346" xr:uid="{00000000-0005-0000-0000-000030050000}"/>
    <cellStyle name="40% - Accent3 3 4" xfId="357" xr:uid="{00000000-0005-0000-0000-000031050000}"/>
    <cellStyle name="40% - Accent3 4" xfId="358" xr:uid="{00000000-0005-0000-0000-000032050000}"/>
    <cellStyle name="40% - Accent3 4 2" xfId="359" xr:uid="{00000000-0005-0000-0000-000033050000}"/>
    <cellStyle name="40% - Accent3 4 2 2" xfId="10144" xr:uid="{00000000-0005-0000-0000-000034050000}"/>
    <cellStyle name="40% - Accent3 4 3" xfId="360" xr:uid="{00000000-0005-0000-0000-000035050000}"/>
    <cellStyle name="40% - Accent3 4 3 2" xfId="9238" xr:uid="{00000000-0005-0000-0000-000036050000}"/>
    <cellStyle name="40% - Accent3 4 3 2 2" xfId="9495" xr:uid="{00000000-0005-0000-0000-000037050000}"/>
    <cellStyle name="40% - Accent3 4 3 2 2 2" xfId="31879" xr:uid="{00000000-0005-0000-0000-000038050000}"/>
    <cellStyle name="40% - Accent3 4 3 2 2 3" xfId="15208" xr:uid="{00000000-0005-0000-0000-000039050000}"/>
    <cellStyle name="40% - Accent3 4 3 2 3" xfId="29281" xr:uid="{00000000-0005-0000-0000-00003A050000}"/>
    <cellStyle name="40% - Accent3 4 3 2 4" xfId="12569" xr:uid="{00000000-0005-0000-0000-00003B050000}"/>
    <cellStyle name="40% - Accent3 4 3 3" xfId="9101" xr:uid="{00000000-0005-0000-0000-00003C050000}"/>
    <cellStyle name="40% - Accent3 4 3 3 2" xfId="9496" xr:uid="{00000000-0005-0000-0000-00003D050000}"/>
    <cellStyle name="40% - Accent3 4 3 3 2 2" xfId="30476" xr:uid="{00000000-0005-0000-0000-00003E050000}"/>
    <cellStyle name="40% - Accent3 4 3 3 3" xfId="13802" xr:uid="{00000000-0005-0000-0000-00003F050000}"/>
    <cellStyle name="40% - Accent3 4 3 4" xfId="9347" xr:uid="{00000000-0005-0000-0000-000040050000}"/>
    <cellStyle name="40% - Accent3 4 3 4 2" xfId="27884" xr:uid="{00000000-0005-0000-0000-000041050000}"/>
    <cellStyle name="40% - Accent3 4 3 5" xfId="11105" xr:uid="{00000000-0005-0000-0000-000042050000}"/>
    <cellStyle name="40% - Accent3 4 4" xfId="361" xr:uid="{00000000-0005-0000-0000-000043050000}"/>
    <cellStyle name="40% - Accent3 4 4 2" xfId="9239" xr:uid="{00000000-0005-0000-0000-000044050000}"/>
    <cellStyle name="40% - Accent3 4 4 2 2" xfId="9497" xr:uid="{00000000-0005-0000-0000-000045050000}"/>
    <cellStyle name="40% - Accent3 4 4 2 2 2" xfId="29984" xr:uid="{00000000-0005-0000-0000-000046050000}"/>
    <cellStyle name="40% - Accent3 4 4 2 3" xfId="13308" xr:uid="{00000000-0005-0000-0000-000047050000}"/>
    <cellStyle name="40% - Accent3 4 4 3" xfId="9102" xr:uid="{00000000-0005-0000-0000-000048050000}"/>
    <cellStyle name="40% - Accent3 4 4 3 2" xfId="9498" xr:uid="{00000000-0005-0000-0000-000049050000}"/>
    <cellStyle name="40% - Accent3 4 4 3 3" xfId="27395" xr:uid="{00000000-0005-0000-0000-00004A050000}"/>
    <cellStyle name="40% - Accent3 4 4 4" xfId="9348" xr:uid="{00000000-0005-0000-0000-00004B050000}"/>
    <cellStyle name="40% - Accent3 4 4 5" xfId="10629" xr:uid="{00000000-0005-0000-0000-00004C050000}"/>
    <cellStyle name="40% - Accent3 4 5" xfId="12133" xr:uid="{00000000-0005-0000-0000-00004D050000}"/>
    <cellStyle name="40% - Accent3 4 5 2" xfId="14807" xr:uid="{00000000-0005-0000-0000-00004E050000}"/>
    <cellStyle name="40% - Accent3 4 5 2 2" xfId="31478" xr:uid="{00000000-0005-0000-0000-00004F050000}"/>
    <cellStyle name="40% - Accent3 4 5 3" xfId="28880" xr:uid="{00000000-0005-0000-0000-000050050000}"/>
    <cellStyle name="40% - Accent3 4 6" xfId="12973" xr:uid="{00000000-0005-0000-0000-000051050000}"/>
    <cellStyle name="40% - Accent3 4 6 2" xfId="29658" xr:uid="{00000000-0005-0000-0000-000052050000}"/>
    <cellStyle name="40% - Accent3 4 7" xfId="27049" xr:uid="{00000000-0005-0000-0000-000053050000}"/>
    <cellStyle name="40% - Accent3 4 8" xfId="9814" xr:uid="{00000000-0005-0000-0000-000054050000}"/>
    <cellStyle name="40% - Accent3 4 9" xfId="43882" xr:uid="{00000000-0005-0000-0000-000055050000}"/>
    <cellStyle name="40% - Accent3 5" xfId="362" xr:uid="{00000000-0005-0000-0000-000056050000}"/>
    <cellStyle name="40% - Accent3 5 2" xfId="10145" xr:uid="{00000000-0005-0000-0000-000057050000}"/>
    <cellStyle name="40% - Accent3 6" xfId="363" xr:uid="{00000000-0005-0000-0000-000058050000}"/>
    <cellStyle name="40% - Accent3 6 2" xfId="9240" xr:uid="{00000000-0005-0000-0000-000059050000}"/>
    <cellStyle name="40% - Accent3 6 2 2" xfId="9499" xr:uid="{00000000-0005-0000-0000-00005A050000}"/>
    <cellStyle name="40% - Accent3 6 2 2 2" xfId="12823" xr:uid="{00000000-0005-0000-0000-00005B050000}"/>
    <cellStyle name="40% - Accent3 6 2 2 2 2" xfId="15436" xr:uid="{00000000-0005-0000-0000-00005C050000}"/>
    <cellStyle name="40% - Accent3 6 2 2 2 2 2" xfId="32107" xr:uid="{00000000-0005-0000-0000-00005D050000}"/>
    <cellStyle name="40% - Accent3 6 2 2 2 3" xfId="29509" xr:uid="{00000000-0005-0000-0000-00005E050000}"/>
    <cellStyle name="40% - Accent3 6 2 2 3" xfId="13984" xr:uid="{00000000-0005-0000-0000-00005F050000}"/>
    <cellStyle name="40% - Accent3 6 2 2 3 2" xfId="30657" xr:uid="{00000000-0005-0000-0000-000060050000}"/>
    <cellStyle name="40% - Accent3 6 2 2 4" xfId="28065" xr:uid="{00000000-0005-0000-0000-000061050000}"/>
    <cellStyle name="40% - Accent3 6 2 2 5" xfId="11311" xr:uid="{00000000-0005-0000-0000-000062050000}"/>
    <cellStyle name="40% - Accent3 6 2 3" xfId="10859" xr:uid="{00000000-0005-0000-0000-000063050000}"/>
    <cellStyle name="40% - Accent3 6 2 3 2" xfId="13547" xr:uid="{00000000-0005-0000-0000-000064050000}"/>
    <cellStyle name="40% - Accent3 6 2 3 2 2" xfId="30221" xr:uid="{00000000-0005-0000-0000-000065050000}"/>
    <cellStyle name="40% - Accent3 6 2 3 3" xfId="27630" xr:uid="{00000000-0005-0000-0000-000066050000}"/>
    <cellStyle name="40% - Accent3 6 2 4" xfId="12245" xr:uid="{00000000-0005-0000-0000-000067050000}"/>
    <cellStyle name="40% - Accent3 6 2 4 2" xfId="14919" xr:uid="{00000000-0005-0000-0000-000068050000}"/>
    <cellStyle name="40% - Accent3 6 2 4 2 2" xfId="31590" xr:uid="{00000000-0005-0000-0000-000069050000}"/>
    <cellStyle name="40% - Accent3 6 2 4 3" xfId="28992" xr:uid="{00000000-0005-0000-0000-00006A050000}"/>
    <cellStyle name="40% - Accent3 6 2 5" xfId="13143" xr:uid="{00000000-0005-0000-0000-00006B050000}"/>
    <cellStyle name="40% - Accent3 6 2 5 2" xfId="29819" xr:uid="{00000000-0005-0000-0000-00006C050000}"/>
    <cellStyle name="40% - Accent3 6 2 6" xfId="27230" xr:uid="{00000000-0005-0000-0000-00006D050000}"/>
    <cellStyle name="40% - Accent3 6 2 7" xfId="10435" xr:uid="{00000000-0005-0000-0000-00006E050000}"/>
    <cellStyle name="40% - Accent3 6 3" xfId="9103" xr:uid="{00000000-0005-0000-0000-00006F050000}"/>
    <cellStyle name="40% - Accent3 6 3 2" xfId="9500" xr:uid="{00000000-0005-0000-0000-000070050000}"/>
    <cellStyle name="40% - Accent3 6 3 2 2" xfId="12892" xr:uid="{00000000-0005-0000-0000-000071050000}"/>
    <cellStyle name="40% - Accent3 6 3 2 2 2" xfId="15505" xr:uid="{00000000-0005-0000-0000-000072050000}"/>
    <cellStyle name="40% - Accent3 6 3 2 2 2 2" xfId="32176" xr:uid="{00000000-0005-0000-0000-000073050000}"/>
    <cellStyle name="40% - Accent3 6 3 2 2 3" xfId="29578" xr:uid="{00000000-0005-0000-0000-000074050000}"/>
    <cellStyle name="40% - Accent3 6 3 2 3" xfId="14053" xr:uid="{00000000-0005-0000-0000-000075050000}"/>
    <cellStyle name="40% - Accent3 6 3 2 3 2" xfId="30726" xr:uid="{00000000-0005-0000-0000-000076050000}"/>
    <cellStyle name="40% - Accent3 6 3 2 4" xfId="28134" xr:uid="{00000000-0005-0000-0000-000077050000}"/>
    <cellStyle name="40% - Accent3 6 3 2 5" xfId="11382" xr:uid="{00000000-0005-0000-0000-000078050000}"/>
    <cellStyle name="40% - Accent3 6 3 3" xfId="10930" xr:uid="{00000000-0005-0000-0000-000079050000}"/>
    <cellStyle name="40% - Accent3 6 3 3 2" xfId="13616" xr:uid="{00000000-0005-0000-0000-00007A050000}"/>
    <cellStyle name="40% - Accent3 6 3 3 2 2" xfId="30290" xr:uid="{00000000-0005-0000-0000-00007B050000}"/>
    <cellStyle name="40% - Accent3 6 3 3 3" xfId="27698" xr:uid="{00000000-0005-0000-0000-00007C050000}"/>
    <cellStyle name="40% - Accent3 6 3 4" xfId="12314" xr:uid="{00000000-0005-0000-0000-00007D050000}"/>
    <cellStyle name="40% - Accent3 6 3 4 2" xfId="14988" xr:uid="{00000000-0005-0000-0000-00007E050000}"/>
    <cellStyle name="40% - Accent3 6 3 4 2 2" xfId="31659" xr:uid="{00000000-0005-0000-0000-00007F050000}"/>
    <cellStyle name="40% - Accent3 6 3 4 3" xfId="29061" xr:uid="{00000000-0005-0000-0000-000080050000}"/>
    <cellStyle name="40% - Accent3 6 3 5" xfId="13212" xr:uid="{00000000-0005-0000-0000-000081050000}"/>
    <cellStyle name="40% - Accent3 6 3 5 2" xfId="29888" xr:uid="{00000000-0005-0000-0000-000082050000}"/>
    <cellStyle name="40% - Accent3 6 3 6" xfId="27299" xr:uid="{00000000-0005-0000-0000-000083050000}"/>
    <cellStyle name="40% - Accent3 6 3 7" xfId="10523" xr:uid="{00000000-0005-0000-0000-000084050000}"/>
    <cellStyle name="40% - Accent3 6 4" xfId="9349" xr:uid="{00000000-0005-0000-0000-000085050000}"/>
    <cellStyle name="40% - Accent3 6 4 2" xfId="12759" xr:uid="{00000000-0005-0000-0000-000086050000}"/>
    <cellStyle name="40% - Accent3 6 4 2 2" xfId="15374" xr:uid="{00000000-0005-0000-0000-000087050000}"/>
    <cellStyle name="40% - Accent3 6 4 2 2 2" xfId="32045" xr:uid="{00000000-0005-0000-0000-000088050000}"/>
    <cellStyle name="40% - Accent3 6 4 2 3" xfId="29447" xr:uid="{00000000-0005-0000-0000-000089050000}"/>
    <cellStyle name="40% - Accent3 6 4 3" xfId="13924" xr:uid="{00000000-0005-0000-0000-00008A050000}"/>
    <cellStyle name="40% - Accent3 6 4 3 2" xfId="30597" xr:uid="{00000000-0005-0000-0000-00008B050000}"/>
    <cellStyle name="40% - Accent3 6 4 4" xfId="28005" xr:uid="{00000000-0005-0000-0000-00008C050000}"/>
    <cellStyle name="40% - Accent3 6 4 5" xfId="11252" xr:uid="{00000000-0005-0000-0000-00008D050000}"/>
    <cellStyle name="40% - Accent3 6 5" xfId="10781" xr:uid="{00000000-0005-0000-0000-00008E050000}"/>
    <cellStyle name="40% - Accent3 6 5 2" xfId="13468" xr:uid="{00000000-0005-0000-0000-00008F050000}"/>
    <cellStyle name="40% - Accent3 6 5 2 2" xfId="30143" xr:uid="{00000000-0005-0000-0000-000090050000}"/>
    <cellStyle name="40% - Accent3 6 5 3" xfId="27554" xr:uid="{00000000-0005-0000-0000-000091050000}"/>
    <cellStyle name="40% - Accent3 6 6" xfId="12185" xr:uid="{00000000-0005-0000-0000-000092050000}"/>
    <cellStyle name="40% - Accent3 6 6 2" xfId="14859" xr:uid="{00000000-0005-0000-0000-000093050000}"/>
    <cellStyle name="40% - Accent3 6 6 2 2" xfId="31530" xr:uid="{00000000-0005-0000-0000-000094050000}"/>
    <cellStyle name="40% - Accent3 6 6 3" xfId="28932" xr:uid="{00000000-0005-0000-0000-000095050000}"/>
    <cellStyle name="40% - Accent3 6 7" xfId="13083" xr:uid="{00000000-0005-0000-0000-000096050000}"/>
    <cellStyle name="40% - Accent3 6 7 2" xfId="29760" xr:uid="{00000000-0005-0000-0000-000097050000}"/>
    <cellStyle name="40% - Accent3 6 8" xfId="27171" xr:uid="{00000000-0005-0000-0000-000098050000}"/>
    <cellStyle name="40% - Accent3 6 9" xfId="10146" xr:uid="{00000000-0005-0000-0000-000099050000}"/>
    <cellStyle name="40% - Accent3 7" xfId="10142" xr:uid="{00000000-0005-0000-0000-00009A050000}"/>
    <cellStyle name="40% - Accent3 8" xfId="10252" xr:uid="{00000000-0005-0000-0000-00009B050000}"/>
    <cellStyle name="40% - Accent3 9" xfId="10407" xr:uid="{00000000-0005-0000-0000-00009C050000}"/>
    <cellStyle name="40% - Accent4" xfId="10" builtinId="43" customBuiltin="1"/>
    <cellStyle name="40% - Accent4 10" xfId="10436" xr:uid="{00000000-0005-0000-0000-00009E050000}"/>
    <cellStyle name="40% - Accent4 11" xfId="12445" xr:uid="{00000000-0005-0000-0000-00009F050000}"/>
    <cellStyle name="40% - Accent4 12" xfId="15656" xr:uid="{00000000-0005-0000-0000-0000A0050000}"/>
    <cellStyle name="40% - Accent4 12 2" xfId="32316" xr:uid="{00000000-0005-0000-0000-0000A1050000}"/>
    <cellStyle name="40% - Accent4 13" xfId="15677" xr:uid="{00000000-0005-0000-0000-0000A2050000}"/>
    <cellStyle name="40% - Accent4 13 2" xfId="32337" xr:uid="{00000000-0005-0000-0000-0000A3050000}"/>
    <cellStyle name="40% - Accent4 14" xfId="15692" xr:uid="{00000000-0005-0000-0000-0000A4050000}"/>
    <cellStyle name="40% - Accent4 14 2" xfId="32352" xr:uid="{00000000-0005-0000-0000-0000A5050000}"/>
    <cellStyle name="40% - Accent4 15" xfId="15616" xr:uid="{00000000-0005-0000-0000-0000A6050000}"/>
    <cellStyle name="40% - Accent4 15 2" xfId="32287" xr:uid="{00000000-0005-0000-0000-0000A7050000}"/>
    <cellStyle name="40% - Accent4 16" xfId="27004" xr:uid="{00000000-0005-0000-0000-0000A8050000}"/>
    <cellStyle name="40% - Accent4 17" xfId="9720" xr:uid="{00000000-0005-0000-0000-0000A9050000}"/>
    <cellStyle name="40% - Accent4 2" xfId="94" xr:uid="{00000000-0005-0000-0000-0000AA050000}"/>
    <cellStyle name="40% - Accent4 2 2" xfId="364" xr:uid="{00000000-0005-0000-0000-0000AB050000}"/>
    <cellStyle name="40% - Accent4 2 2 2" xfId="6105" xr:uid="{00000000-0005-0000-0000-0000AC050000}"/>
    <cellStyle name="40% - Accent4 2 2 3" xfId="6106" xr:uid="{00000000-0005-0000-0000-0000AD050000}"/>
    <cellStyle name="40% - Accent4 2 2 4" xfId="6107" xr:uid="{00000000-0005-0000-0000-0000AE050000}"/>
    <cellStyle name="40% - Accent4 2 3" xfId="365" xr:uid="{00000000-0005-0000-0000-0000AF050000}"/>
    <cellStyle name="40% - Accent4 2 3 2" xfId="9816" xr:uid="{00000000-0005-0000-0000-0000B0050000}"/>
    <cellStyle name="40% - Accent4 2 4" xfId="366" xr:uid="{00000000-0005-0000-0000-0000B1050000}"/>
    <cellStyle name="40% - Accent4 2 4 2" xfId="9817" xr:uid="{00000000-0005-0000-0000-0000B2050000}"/>
    <cellStyle name="40% - Accent4 2 5" xfId="367" xr:uid="{00000000-0005-0000-0000-0000B3050000}"/>
    <cellStyle name="40% - Accent4 2 5 2" xfId="9818" xr:uid="{00000000-0005-0000-0000-0000B4050000}"/>
    <cellStyle name="40% - Accent4 2 6" xfId="6108" xr:uid="{00000000-0005-0000-0000-0000B5050000}"/>
    <cellStyle name="40% - Accent4 2 7" xfId="9815" xr:uid="{00000000-0005-0000-0000-0000B6050000}"/>
    <cellStyle name="40% - Accent4 2 8" xfId="27034" xr:uid="{00000000-0005-0000-0000-0000B7050000}"/>
    <cellStyle name="40% - Accent4 2 9" xfId="9769" xr:uid="{00000000-0005-0000-0000-0000B8050000}"/>
    <cellStyle name="40% - Accent4 2_QC Sheet" xfId="6109" xr:uid="{00000000-0005-0000-0000-0000B9050000}"/>
    <cellStyle name="40% - Accent4 3" xfId="368" xr:uid="{00000000-0005-0000-0000-0000BA050000}"/>
    <cellStyle name="40% - Accent4 3 2" xfId="369" xr:uid="{00000000-0005-0000-0000-0000BB050000}"/>
    <cellStyle name="40% - Accent4 3 2 2" xfId="10148" xr:uid="{00000000-0005-0000-0000-0000BC050000}"/>
    <cellStyle name="40% - Accent4 3 3" xfId="370" xr:uid="{00000000-0005-0000-0000-0000BD050000}"/>
    <cellStyle name="40% - Accent4 3 4" xfId="371" xr:uid="{00000000-0005-0000-0000-0000BE050000}"/>
    <cellStyle name="40% - Accent4 4" xfId="372" xr:uid="{00000000-0005-0000-0000-0000BF050000}"/>
    <cellStyle name="40% - Accent4 4 2" xfId="373" xr:uid="{00000000-0005-0000-0000-0000C0050000}"/>
    <cellStyle name="40% - Accent4 4 2 2" xfId="10149" xr:uid="{00000000-0005-0000-0000-0000C1050000}"/>
    <cellStyle name="40% - Accent4 4 3" xfId="374" xr:uid="{00000000-0005-0000-0000-0000C2050000}"/>
    <cellStyle name="40% - Accent4 4 3 2" xfId="9241" xr:uid="{00000000-0005-0000-0000-0000C3050000}"/>
    <cellStyle name="40% - Accent4 4 3 2 2" xfId="9501" xr:uid="{00000000-0005-0000-0000-0000C4050000}"/>
    <cellStyle name="40% - Accent4 4 3 2 2 2" xfId="31880" xr:uid="{00000000-0005-0000-0000-0000C5050000}"/>
    <cellStyle name="40% - Accent4 4 3 2 2 3" xfId="15209" xr:uid="{00000000-0005-0000-0000-0000C6050000}"/>
    <cellStyle name="40% - Accent4 4 3 2 3" xfId="29282" xr:uid="{00000000-0005-0000-0000-0000C7050000}"/>
    <cellStyle name="40% - Accent4 4 3 2 4" xfId="12570" xr:uid="{00000000-0005-0000-0000-0000C8050000}"/>
    <cellStyle name="40% - Accent4 4 3 3" xfId="9104" xr:uid="{00000000-0005-0000-0000-0000C9050000}"/>
    <cellStyle name="40% - Accent4 4 3 3 2" xfId="9502" xr:uid="{00000000-0005-0000-0000-0000CA050000}"/>
    <cellStyle name="40% - Accent4 4 3 3 2 2" xfId="30477" xr:uid="{00000000-0005-0000-0000-0000CB050000}"/>
    <cellStyle name="40% - Accent4 4 3 3 3" xfId="13803" xr:uid="{00000000-0005-0000-0000-0000CC050000}"/>
    <cellStyle name="40% - Accent4 4 3 4" xfId="9350" xr:uid="{00000000-0005-0000-0000-0000CD050000}"/>
    <cellStyle name="40% - Accent4 4 3 4 2" xfId="27885" xr:uid="{00000000-0005-0000-0000-0000CE050000}"/>
    <cellStyle name="40% - Accent4 4 3 5" xfId="11106" xr:uid="{00000000-0005-0000-0000-0000CF050000}"/>
    <cellStyle name="40% - Accent4 4 4" xfId="375" xr:uid="{00000000-0005-0000-0000-0000D0050000}"/>
    <cellStyle name="40% - Accent4 4 4 2" xfId="9242" xr:uid="{00000000-0005-0000-0000-0000D1050000}"/>
    <cellStyle name="40% - Accent4 4 4 2 2" xfId="9503" xr:uid="{00000000-0005-0000-0000-0000D2050000}"/>
    <cellStyle name="40% - Accent4 4 4 2 2 2" xfId="29986" xr:uid="{00000000-0005-0000-0000-0000D3050000}"/>
    <cellStyle name="40% - Accent4 4 4 2 3" xfId="13310" xr:uid="{00000000-0005-0000-0000-0000D4050000}"/>
    <cellStyle name="40% - Accent4 4 4 3" xfId="9105" xr:uid="{00000000-0005-0000-0000-0000D5050000}"/>
    <cellStyle name="40% - Accent4 4 4 3 2" xfId="9504" xr:uid="{00000000-0005-0000-0000-0000D6050000}"/>
    <cellStyle name="40% - Accent4 4 4 3 3" xfId="27397" xr:uid="{00000000-0005-0000-0000-0000D7050000}"/>
    <cellStyle name="40% - Accent4 4 4 4" xfId="9351" xr:uid="{00000000-0005-0000-0000-0000D8050000}"/>
    <cellStyle name="40% - Accent4 4 4 5" xfId="10631" xr:uid="{00000000-0005-0000-0000-0000D9050000}"/>
    <cellStyle name="40% - Accent4 4 5" xfId="12134" xr:uid="{00000000-0005-0000-0000-0000DA050000}"/>
    <cellStyle name="40% - Accent4 4 5 2" xfId="14808" xr:uid="{00000000-0005-0000-0000-0000DB050000}"/>
    <cellStyle name="40% - Accent4 4 5 2 2" xfId="31479" xr:uid="{00000000-0005-0000-0000-0000DC050000}"/>
    <cellStyle name="40% - Accent4 4 5 3" xfId="28881" xr:uid="{00000000-0005-0000-0000-0000DD050000}"/>
    <cellStyle name="40% - Accent4 4 6" xfId="12974" xr:uid="{00000000-0005-0000-0000-0000DE050000}"/>
    <cellStyle name="40% - Accent4 4 6 2" xfId="29659" xr:uid="{00000000-0005-0000-0000-0000DF050000}"/>
    <cellStyle name="40% - Accent4 4 7" xfId="27050" xr:uid="{00000000-0005-0000-0000-0000E0050000}"/>
    <cellStyle name="40% - Accent4 4 8" xfId="9819" xr:uid="{00000000-0005-0000-0000-0000E1050000}"/>
    <cellStyle name="40% - Accent4 4 9" xfId="43883" xr:uid="{00000000-0005-0000-0000-0000E2050000}"/>
    <cellStyle name="40% - Accent4 5" xfId="376" xr:uid="{00000000-0005-0000-0000-0000E3050000}"/>
    <cellStyle name="40% - Accent4 5 2" xfId="10150" xr:uid="{00000000-0005-0000-0000-0000E4050000}"/>
    <cellStyle name="40% - Accent4 6" xfId="377" xr:uid="{00000000-0005-0000-0000-0000E5050000}"/>
    <cellStyle name="40% - Accent4 6 2" xfId="9243" xr:uid="{00000000-0005-0000-0000-0000E6050000}"/>
    <cellStyle name="40% - Accent4 6 2 2" xfId="9505" xr:uid="{00000000-0005-0000-0000-0000E7050000}"/>
    <cellStyle name="40% - Accent4 6 2 2 2" xfId="12824" xr:uid="{00000000-0005-0000-0000-0000E8050000}"/>
    <cellStyle name="40% - Accent4 6 2 2 2 2" xfId="15437" xr:uid="{00000000-0005-0000-0000-0000E9050000}"/>
    <cellStyle name="40% - Accent4 6 2 2 2 2 2" xfId="32108" xr:uid="{00000000-0005-0000-0000-0000EA050000}"/>
    <cellStyle name="40% - Accent4 6 2 2 2 3" xfId="29510" xr:uid="{00000000-0005-0000-0000-0000EB050000}"/>
    <cellStyle name="40% - Accent4 6 2 2 3" xfId="13985" xr:uid="{00000000-0005-0000-0000-0000EC050000}"/>
    <cellStyle name="40% - Accent4 6 2 2 3 2" xfId="30658" xr:uid="{00000000-0005-0000-0000-0000ED050000}"/>
    <cellStyle name="40% - Accent4 6 2 2 4" xfId="28066" xr:uid="{00000000-0005-0000-0000-0000EE050000}"/>
    <cellStyle name="40% - Accent4 6 2 2 5" xfId="11312" xr:uid="{00000000-0005-0000-0000-0000EF050000}"/>
    <cellStyle name="40% - Accent4 6 2 3" xfId="10860" xr:uid="{00000000-0005-0000-0000-0000F0050000}"/>
    <cellStyle name="40% - Accent4 6 2 3 2" xfId="13548" xr:uid="{00000000-0005-0000-0000-0000F1050000}"/>
    <cellStyle name="40% - Accent4 6 2 3 2 2" xfId="30222" xr:uid="{00000000-0005-0000-0000-0000F2050000}"/>
    <cellStyle name="40% - Accent4 6 2 3 3" xfId="27631" xr:uid="{00000000-0005-0000-0000-0000F3050000}"/>
    <cellStyle name="40% - Accent4 6 2 4" xfId="12246" xr:uid="{00000000-0005-0000-0000-0000F4050000}"/>
    <cellStyle name="40% - Accent4 6 2 4 2" xfId="14920" xr:uid="{00000000-0005-0000-0000-0000F5050000}"/>
    <cellStyle name="40% - Accent4 6 2 4 2 2" xfId="31591" xr:uid="{00000000-0005-0000-0000-0000F6050000}"/>
    <cellStyle name="40% - Accent4 6 2 4 3" xfId="28993" xr:uid="{00000000-0005-0000-0000-0000F7050000}"/>
    <cellStyle name="40% - Accent4 6 2 5" xfId="13144" xr:uid="{00000000-0005-0000-0000-0000F8050000}"/>
    <cellStyle name="40% - Accent4 6 2 5 2" xfId="29820" xr:uid="{00000000-0005-0000-0000-0000F9050000}"/>
    <cellStyle name="40% - Accent4 6 2 6" xfId="27231" xr:uid="{00000000-0005-0000-0000-0000FA050000}"/>
    <cellStyle name="40% - Accent4 6 2 7" xfId="10438" xr:uid="{00000000-0005-0000-0000-0000FB050000}"/>
    <cellStyle name="40% - Accent4 6 3" xfId="9106" xr:uid="{00000000-0005-0000-0000-0000FC050000}"/>
    <cellStyle name="40% - Accent4 6 3 2" xfId="9506" xr:uid="{00000000-0005-0000-0000-0000FD050000}"/>
    <cellStyle name="40% - Accent4 6 3 2 2" xfId="12893" xr:uid="{00000000-0005-0000-0000-0000FE050000}"/>
    <cellStyle name="40% - Accent4 6 3 2 2 2" xfId="15506" xr:uid="{00000000-0005-0000-0000-0000FF050000}"/>
    <cellStyle name="40% - Accent4 6 3 2 2 2 2" xfId="32177" xr:uid="{00000000-0005-0000-0000-000000060000}"/>
    <cellStyle name="40% - Accent4 6 3 2 2 3" xfId="29579" xr:uid="{00000000-0005-0000-0000-000001060000}"/>
    <cellStyle name="40% - Accent4 6 3 2 3" xfId="14054" xr:uid="{00000000-0005-0000-0000-000002060000}"/>
    <cellStyle name="40% - Accent4 6 3 2 3 2" xfId="30727" xr:uid="{00000000-0005-0000-0000-000003060000}"/>
    <cellStyle name="40% - Accent4 6 3 2 4" xfId="28135" xr:uid="{00000000-0005-0000-0000-000004060000}"/>
    <cellStyle name="40% - Accent4 6 3 2 5" xfId="11383" xr:uid="{00000000-0005-0000-0000-000005060000}"/>
    <cellStyle name="40% - Accent4 6 3 3" xfId="10931" xr:uid="{00000000-0005-0000-0000-000006060000}"/>
    <cellStyle name="40% - Accent4 6 3 3 2" xfId="13617" xr:uid="{00000000-0005-0000-0000-000007060000}"/>
    <cellStyle name="40% - Accent4 6 3 3 2 2" xfId="30291" xr:uid="{00000000-0005-0000-0000-000008060000}"/>
    <cellStyle name="40% - Accent4 6 3 3 3" xfId="27699" xr:uid="{00000000-0005-0000-0000-000009060000}"/>
    <cellStyle name="40% - Accent4 6 3 4" xfId="12315" xr:uid="{00000000-0005-0000-0000-00000A060000}"/>
    <cellStyle name="40% - Accent4 6 3 4 2" xfId="14989" xr:uid="{00000000-0005-0000-0000-00000B060000}"/>
    <cellStyle name="40% - Accent4 6 3 4 2 2" xfId="31660" xr:uid="{00000000-0005-0000-0000-00000C060000}"/>
    <cellStyle name="40% - Accent4 6 3 4 3" xfId="29062" xr:uid="{00000000-0005-0000-0000-00000D060000}"/>
    <cellStyle name="40% - Accent4 6 3 5" xfId="13213" xr:uid="{00000000-0005-0000-0000-00000E060000}"/>
    <cellStyle name="40% - Accent4 6 3 5 2" xfId="29889" xr:uid="{00000000-0005-0000-0000-00000F060000}"/>
    <cellStyle name="40% - Accent4 6 3 6" xfId="27300" xr:uid="{00000000-0005-0000-0000-000010060000}"/>
    <cellStyle name="40% - Accent4 6 3 7" xfId="10524" xr:uid="{00000000-0005-0000-0000-000011060000}"/>
    <cellStyle name="40% - Accent4 6 4" xfId="9352" xr:uid="{00000000-0005-0000-0000-000012060000}"/>
    <cellStyle name="40% - Accent4 6 4 2" xfId="12760" xr:uid="{00000000-0005-0000-0000-000013060000}"/>
    <cellStyle name="40% - Accent4 6 4 2 2" xfId="15375" xr:uid="{00000000-0005-0000-0000-000014060000}"/>
    <cellStyle name="40% - Accent4 6 4 2 2 2" xfId="32046" xr:uid="{00000000-0005-0000-0000-000015060000}"/>
    <cellStyle name="40% - Accent4 6 4 2 3" xfId="29448" xr:uid="{00000000-0005-0000-0000-000016060000}"/>
    <cellStyle name="40% - Accent4 6 4 3" xfId="13925" xr:uid="{00000000-0005-0000-0000-000017060000}"/>
    <cellStyle name="40% - Accent4 6 4 3 2" xfId="30598" xr:uid="{00000000-0005-0000-0000-000018060000}"/>
    <cellStyle name="40% - Accent4 6 4 4" xfId="28006" xr:uid="{00000000-0005-0000-0000-000019060000}"/>
    <cellStyle name="40% - Accent4 6 4 5" xfId="11253" xr:uid="{00000000-0005-0000-0000-00001A060000}"/>
    <cellStyle name="40% - Accent4 6 5" xfId="10782" xr:uid="{00000000-0005-0000-0000-00001B060000}"/>
    <cellStyle name="40% - Accent4 6 5 2" xfId="13469" xr:uid="{00000000-0005-0000-0000-00001C060000}"/>
    <cellStyle name="40% - Accent4 6 5 2 2" xfId="30144" xr:uid="{00000000-0005-0000-0000-00001D060000}"/>
    <cellStyle name="40% - Accent4 6 5 3" xfId="27555" xr:uid="{00000000-0005-0000-0000-00001E060000}"/>
    <cellStyle name="40% - Accent4 6 6" xfId="12186" xr:uid="{00000000-0005-0000-0000-00001F060000}"/>
    <cellStyle name="40% - Accent4 6 6 2" xfId="14860" xr:uid="{00000000-0005-0000-0000-000020060000}"/>
    <cellStyle name="40% - Accent4 6 6 2 2" xfId="31531" xr:uid="{00000000-0005-0000-0000-000021060000}"/>
    <cellStyle name="40% - Accent4 6 6 3" xfId="28933" xr:uid="{00000000-0005-0000-0000-000022060000}"/>
    <cellStyle name="40% - Accent4 6 7" xfId="13084" xr:uid="{00000000-0005-0000-0000-000023060000}"/>
    <cellStyle name="40% - Accent4 6 7 2" xfId="29761" xr:uid="{00000000-0005-0000-0000-000024060000}"/>
    <cellStyle name="40% - Accent4 6 8" xfId="27172" xr:uid="{00000000-0005-0000-0000-000025060000}"/>
    <cellStyle name="40% - Accent4 6 9" xfId="10151" xr:uid="{00000000-0005-0000-0000-000026060000}"/>
    <cellStyle name="40% - Accent4 7" xfId="10147" xr:uid="{00000000-0005-0000-0000-000027060000}"/>
    <cellStyle name="40% - Accent4 8" xfId="10244" xr:uid="{00000000-0005-0000-0000-000028060000}"/>
    <cellStyle name="40% - Accent4 9" xfId="10406" xr:uid="{00000000-0005-0000-0000-000029060000}"/>
    <cellStyle name="40% - Accent5" xfId="11" builtinId="47" customBuiltin="1"/>
    <cellStyle name="40% - Accent5 10" xfId="15658" xr:uid="{00000000-0005-0000-0000-00002B060000}"/>
    <cellStyle name="40% - Accent5 10 2" xfId="32318" xr:uid="{00000000-0005-0000-0000-00002C060000}"/>
    <cellStyle name="40% - Accent5 11" xfId="15679" xr:uid="{00000000-0005-0000-0000-00002D060000}"/>
    <cellStyle name="40% - Accent5 11 2" xfId="32339" xr:uid="{00000000-0005-0000-0000-00002E060000}"/>
    <cellStyle name="40% - Accent5 12" xfId="15694" xr:uid="{00000000-0005-0000-0000-00002F060000}"/>
    <cellStyle name="40% - Accent5 12 2" xfId="32354" xr:uid="{00000000-0005-0000-0000-000030060000}"/>
    <cellStyle name="40% - Accent5 13" xfId="15620" xr:uid="{00000000-0005-0000-0000-000031060000}"/>
    <cellStyle name="40% - Accent5 13 2" xfId="32291" xr:uid="{00000000-0005-0000-0000-000032060000}"/>
    <cellStyle name="40% - Accent5 14" xfId="27006" xr:uid="{00000000-0005-0000-0000-000033060000}"/>
    <cellStyle name="40% - Accent5 15" xfId="9724" xr:uid="{00000000-0005-0000-0000-000034060000}"/>
    <cellStyle name="40% - Accent5 2" xfId="95" xr:uid="{00000000-0005-0000-0000-000035060000}"/>
    <cellStyle name="40% - Accent5 2 2" xfId="378" xr:uid="{00000000-0005-0000-0000-000036060000}"/>
    <cellStyle name="40% - Accent5 2 2 2" xfId="6110" xr:uid="{00000000-0005-0000-0000-000037060000}"/>
    <cellStyle name="40% - Accent5 2 2 3" xfId="6111" xr:uid="{00000000-0005-0000-0000-000038060000}"/>
    <cellStyle name="40% - Accent5 2 2 4" xfId="6112" xr:uid="{00000000-0005-0000-0000-000039060000}"/>
    <cellStyle name="40% - Accent5 2 3" xfId="379" xr:uid="{00000000-0005-0000-0000-00003A060000}"/>
    <cellStyle name="40% - Accent5 2 4" xfId="380" xr:uid="{00000000-0005-0000-0000-00003B060000}"/>
    <cellStyle name="40% - Accent5 2 4 2" xfId="9821" xr:uid="{00000000-0005-0000-0000-00003C060000}"/>
    <cellStyle name="40% - Accent5 2 5" xfId="6113" xr:uid="{00000000-0005-0000-0000-00003D060000}"/>
    <cellStyle name="40% - Accent5 2 6" xfId="6114" xr:uid="{00000000-0005-0000-0000-00003E060000}"/>
    <cellStyle name="40% - Accent5 2 7" xfId="9820" xr:uid="{00000000-0005-0000-0000-00003F060000}"/>
    <cellStyle name="40% - Accent5 2 8" xfId="27036" xr:uid="{00000000-0005-0000-0000-000040060000}"/>
    <cellStyle name="40% - Accent5 2 9" xfId="9771" xr:uid="{00000000-0005-0000-0000-000041060000}"/>
    <cellStyle name="40% - Accent5 2_QC Sheet" xfId="6115" xr:uid="{00000000-0005-0000-0000-000042060000}"/>
    <cellStyle name="40% - Accent5 3" xfId="381" xr:uid="{00000000-0005-0000-0000-000043060000}"/>
    <cellStyle name="40% - Accent5 3 2" xfId="382" xr:uid="{00000000-0005-0000-0000-000044060000}"/>
    <cellStyle name="40% - Accent5 3 2 2" xfId="10152" xr:uid="{00000000-0005-0000-0000-000045060000}"/>
    <cellStyle name="40% - Accent5 3 3" xfId="383" xr:uid="{00000000-0005-0000-0000-000046060000}"/>
    <cellStyle name="40% - Accent5 3 4" xfId="384" xr:uid="{00000000-0005-0000-0000-000047060000}"/>
    <cellStyle name="40% - Accent5 4" xfId="385" xr:uid="{00000000-0005-0000-0000-000048060000}"/>
    <cellStyle name="40% - Accent5 4 2" xfId="386" xr:uid="{00000000-0005-0000-0000-000049060000}"/>
    <cellStyle name="40% - Accent5 4 2 2" xfId="10153" xr:uid="{00000000-0005-0000-0000-00004A060000}"/>
    <cellStyle name="40% - Accent5 4 3" xfId="387" xr:uid="{00000000-0005-0000-0000-00004B060000}"/>
    <cellStyle name="40% - Accent5 4 3 2" xfId="9244" xr:uid="{00000000-0005-0000-0000-00004C060000}"/>
    <cellStyle name="40% - Accent5 4 3 2 2" xfId="9507" xr:uid="{00000000-0005-0000-0000-00004D060000}"/>
    <cellStyle name="40% - Accent5 4 3 2 2 2" xfId="31881" xr:uid="{00000000-0005-0000-0000-00004E060000}"/>
    <cellStyle name="40% - Accent5 4 3 2 2 3" xfId="15210" xr:uid="{00000000-0005-0000-0000-00004F060000}"/>
    <cellStyle name="40% - Accent5 4 3 2 3" xfId="29283" xr:uid="{00000000-0005-0000-0000-000050060000}"/>
    <cellStyle name="40% - Accent5 4 3 2 4" xfId="12571" xr:uid="{00000000-0005-0000-0000-000051060000}"/>
    <cellStyle name="40% - Accent5 4 3 3" xfId="9107" xr:uid="{00000000-0005-0000-0000-000052060000}"/>
    <cellStyle name="40% - Accent5 4 3 3 2" xfId="9508" xr:uid="{00000000-0005-0000-0000-000053060000}"/>
    <cellStyle name="40% - Accent5 4 3 3 2 2" xfId="30478" xr:uid="{00000000-0005-0000-0000-000054060000}"/>
    <cellStyle name="40% - Accent5 4 3 3 3" xfId="13804" xr:uid="{00000000-0005-0000-0000-000055060000}"/>
    <cellStyle name="40% - Accent5 4 3 4" xfId="9353" xr:uid="{00000000-0005-0000-0000-000056060000}"/>
    <cellStyle name="40% - Accent5 4 3 4 2" xfId="27886" xr:uid="{00000000-0005-0000-0000-000057060000}"/>
    <cellStyle name="40% - Accent5 4 3 5" xfId="11107" xr:uid="{00000000-0005-0000-0000-000058060000}"/>
    <cellStyle name="40% - Accent5 4 4" xfId="388" xr:uid="{00000000-0005-0000-0000-000059060000}"/>
    <cellStyle name="40% - Accent5 4 4 2" xfId="9245" xr:uid="{00000000-0005-0000-0000-00005A060000}"/>
    <cellStyle name="40% - Accent5 4 4 2 2" xfId="9509" xr:uid="{00000000-0005-0000-0000-00005B060000}"/>
    <cellStyle name="40% - Accent5 4 4 2 2 2" xfId="29988" xr:uid="{00000000-0005-0000-0000-00005C060000}"/>
    <cellStyle name="40% - Accent5 4 4 2 3" xfId="13312" xr:uid="{00000000-0005-0000-0000-00005D060000}"/>
    <cellStyle name="40% - Accent5 4 4 3" xfId="9108" xr:uid="{00000000-0005-0000-0000-00005E060000}"/>
    <cellStyle name="40% - Accent5 4 4 3 2" xfId="9510" xr:uid="{00000000-0005-0000-0000-00005F060000}"/>
    <cellStyle name="40% - Accent5 4 4 3 3" xfId="27399" xr:uid="{00000000-0005-0000-0000-000060060000}"/>
    <cellStyle name="40% - Accent5 4 4 4" xfId="9354" xr:uid="{00000000-0005-0000-0000-000061060000}"/>
    <cellStyle name="40% - Accent5 4 4 5" xfId="10633" xr:uid="{00000000-0005-0000-0000-000062060000}"/>
    <cellStyle name="40% - Accent5 4 5" xfId="12135" xr:uid="{00000000-0005-0000-0000-000063060000}"/>
    <cellStyle name="40% - Accent5 4 5 2" xfId="14809" xr:uid="{00000000-0005-0000-0000-000064060000}"/>
    <cellStyle name="40% - Accent5 4 5 2 2" xfId="31480" xr:uid="{00000000-0005-0000-0000-000065060000}"/>
    <cellStyle name="40% - Accent5 4 5 3" xfId="28882" xr:uid="{00000000-0005-0000-0000-000066060000}"/>
    <cellStyle name="40% - Accent5 4 6" xfId="12975" xr:uid="{00000000-0005-0000-0000-000067060000}"/>
    <cellStyle name="40% - Accent5 4 6 2" xfId="29660" xr:uid="{00000000-0005-0000-0000-000068060000}"/>
    <cellStyle name="40% - Accent5 4 7" xfId="27051" xr:uid="{00000000-0005-0000-0000-000069060000}"/>
    <cellStyle name="40% - Accent5 4 8" xfId="9822" xr:uid="{00000000-0005-0000-0000-00006A060000}"/>
    <cellStyle name="40% - Accent5 4 9" xfId="43884" xr:uid="{00000000-0005-0000-0000-00006B060000}"/>
    <cellStyle name="40% - Accent5 5" xfId="389" xr:uid="{00000000-0005-0000-0000-00006C060000}"/>
    <cellStyle name="40% - Accent5 5 2" xfId="10154" xr:uid="{00000000-0005-0000-0000-00006D060000}"/>
    <cellStyle name="40% - Accent5 6" xfId="390" xr:uid="{00000000-0005-0000-0000-00006E060000}"/>
    <cellStyle name="40% - Accent5 6 2" xfId="9246" xr:uid="{00000000-0005-0000-0000-00006F060000}"/>
    <cellStyle name="40% - Accent5 6 2 2" xfId="9511" xr:uid="{00000000-0005-0000-0000-000070060000}"/>
    <cellStyle name="40% - Accent5 6 2 2 2" xfId="12830" xr:uid="{00000000-0005-0000-0000-000071060000}"/>
    <cellStyle name="40% - Accent5 6 2 2 2 2" xfId="15443" xr:uid="{00000000-0005-0000-0000-000072060000}"/>
    <cellStyle name="40% - Accent5 6 2 2 2 2 2" xfId="32114" xr:uid="{00000000-0005-0000-0000-000073060000}"/>
    <cellStyle name="40% - Accent5 6 2 2 2 3" xfId="29516" xr:uid="{00000000-0005-0000-0000-000074060000}"/>
    <cellStyle name="40% - Accent5 6 2 2 3" xfId="13991" xr:uid="{00000000-0005-0000-0000-000075060000}"/>
    <cellStyle name="40% - Accent5 6 2 2 3 2" xfId="30664" xr:uid="{00000000-0005-0000-0000-000076060000}"/>
    <cellStyle name="40% - Accent5 6 2 2 4" xfId="28072" xr:uid="{00000000-0005-0000-0000-000077060000}"/>
    <cellStyle name="40% - Accent5 6 2 2 5" xfId="11318" xr:uid="{00000000-0005-0000-0000-000078060000}"/>
    <cellStyle name="40% - Accent5 6 2 3" xfId="10866" xr:uid="{00000000-0005-0000-0000-000079060000}"/>
    <cellStyle name="40% - Accent5 6 2 3 2" xfId="13554" xr:uid="{00000000-0005-0000-0000-00007A060000}"/>
    <cellStyle name="40% - Accent5 6 2 3 2 2" xfId="30228" xr:uid="{00000000-0005-0000-0000-00007B060000}"/>
    <cellStyle name="40% - Accent5 6 2 3 3" xfId="27637" xr:uid="{00000000-0005-0000-0000-00007C060000}"/>
    <cellStyle name="40% - Accent5 6 2 4" xfId="12252" xr:uid="{00000000-0005-0000-0000-00007D060000}"/>
    <cellStyle name="40% - Accent5 6 2 4 2" xfId="14926" xr:uid="{00000000-0005-0000-0000-00007E060000}"/>
    <cellStyle name="40% - Accent5 6 2 4 2 2" xfId="31597" xr:uid="{00000000-0005-0000-0000-00007F060000}"/>
    <cellStyle name="40% - Accent5 6 2 4 3" xfId="28999" xr:uid="{00000000-0005-0000-0000-000080060000}"/>
    <cellStyle name="40% - Accent5 6 2 5" xfId="13150" xr:uid="{00000000-0005-0000-0000-000081060000}"/>
    <cellStyle name="40% - Accent5 6 2 5 2" xfId="29826" xr:uid="{00000000-0005-0000-0000-000082060000}"/>
    <cellStyle name="40% - Accent5 6 2 6" xfId="27237" xr:uid="{00000000-0005-0000-0000-000083060000}"/>
    <cellStyle name="40% - Accent5 6 2 7" xfId="10444" xr:uid="{00000000-0005-0000-0000-000084060000}"/>
    <cellStyle name="40% - Accent5 6 3" xfId="9109" xr:uid="{00000000-0005-0000-0000-000085060000}"/>
    <cellStyle name="40% - Accent5 6 3 2" xfId="9512" xr:uid="{00000000-0005-0000-0000-000086060000}"/>
    <cellStyle name="40% - Accent5 6 3 2 2" xfId="12894" xr:uid="{00000000-0005-0000-0000-000087060000}"/>
    <cellStyle name="40% - Accent5 6 3 2 2 2" xfId="15507" xr:uid="{00000000-0005-0000-0000-000088060000}"/>
    <cellStyle name="40% - Accent5 6 3 2 2 2 2" xfId="32178" xr:uid="{00000000-0005-0000-0000-000089060000}"/>
    <cellStyle name="40% - Accent5 6 3 2 2 3" xfId="29580" xr:uid="{00000000-0005-0000-0000-00008A060000}"/>
    <cellStyle name="40% - Accent5 6 3 2 3" xfId="14055" xr:uid="{00000000-0005-0000-0000-00008B060000}"/>
    <cellStyle name="40% - Accent5 6 3 2 3 2" xfId="30728" xr:uid="{00000000-0005-0000-0000-00008C060000}"/>
    <cellStyle name="40% - Accent5 6 3 2 4" xfId="28136" xr:uid="{00000000-0005-0000-0000-00008D060000}"/>
    <cellStyle name="40% - Accent5 6 3 2 5" xfId="11384" xr:uid="{00000000-0005-0000-0000-00008E060000}"/>
    <cellStyle name="40% - Accent5 6 3 3" xfId="10932" xr:uid="{00000000-0005-0000-0000-00008F060000}"/>
    <cellStyle name="40% - Accent5 6 3 3 2" xfId="13618" xr:uid="{00000000-0005-0000-0000-000090060000}"/>
    <cellStyle name="40% - Accent5 6 3 3 2 2" xfId="30292" xr:uid="{00000000-0005-0000-0000-000091060000}"/>
    <cellStyle name="40% - Accent5 6 3 3 3" xfId="27700" xr:uid="{00000000-0005-0000-0000-000092060000}"/>
    <cellStyle name="40% - Accent5 6 3 4" xfId="12316" xr:uid="{00000000-0005-0000-0000-000093060000}"/>
    <cellStyle name="40% - Accent5 6 3 4 2" xfId="14990" xr:uid="{00000000-0005-0000-0000-000094060000}"/>
    <cellStyle name="40% - Accent5 6 3 4 2 2" xfId="31661" xr:uid="{00000000-0005-0000-0000-000095060000}"/>
    <cellStyle name="40% - Accent5 6 3 4 3" xfId="29063" xr:uid="{00000000-0005-0000-0000-000096060000}"/>
    <cellStyle name="40% - Accent5 6 3 5" xfId="13214" xr:uid="{00000000-0005-0000-0000-000097060000}"/>
    <cellStyle name="40% - Accent5 6 3 5 2" xfId="29890" xr:uid="{00000000-0005-0000-0000-000098060000}"/>
    <cellStyle name="40% - Accent5 6 3 6" xfId="27301" xr:uid="{00000000-0005-0000-0000-000099060000}"/>
    <cellStyle name="40% - Accent5 6 3 7" xfId="10525" xr:uid="{00000000-0005-0000-0000-00009A060000}"/>
    <cellStyle name="40% - Accent5 6 4" xfId="9355" xr:uid="{00000000-0005-0000-0000-00009B060000}"/>
    <cellStyle name="40% - Accent5 6 4 2" xfId="12761" xr:uid="{00000000-0005-0000-0000-00009C060000}"/>
    <cellStyle name="40% - Accent5 6 4 2 2" xfId="15376" xr:uid="{00000000-0005-0000-0000-00009D060000}"/>
    <cellStyle name="40% - Accent5 6 4 2 2 2" xfId="32047" xr:uid="{00000000-0005-0000-0000-00009E060000}"/>
    <cellStyle name="40% - Accent5 6 4 2 3" xfId="29449" xr:uid="{00000000-0005-0000-0000-00009F060000}"/>
    <cellStyle name="40% - Accent5 6 4 3" xfId="13926" xr:uid="{00000000-0005-0000-0000-0000A0060000}"/>
    <cellStyle name="40% - Accent5 6 4 3 2" xfId="30599" xr:uid="{00000000-0005-0000-0000-0000A1060000}"/>
    <cellStyle name="40% - Accent5 6 4 4" xfId="28007" xr:uid="{00000000-0005-0000-0000-0000A2060000}"/>
    <cellStyle name="40% - Accent5 6 4 5" xfId="11254" xr:uid="{00000000-0005-0000-0000-0000A3060000}"/>
    <cellStyle name="40% - Accent5 6 5" xfId="10783" xr:uid="{00000000-0005-0000-0000-0000A4060000}"/>
    <cellStyle name="40% - Accent5 6 5 2" xfId="13470" xr:uid="{00000000-0005-0000-0000-0000A5060000}"/>
    <cellStyle name="40% - Accent5 6 5 2 2" xfId="30145" xr:uid="{00000000-0005-0000-0000-0000A6060000}"/>
    <cellStyle name="40% - Accent5 6 5 3" xfId="27556" xr:uid="{00000000-0005-0000-0000-0000A7060000}"/>
    <cellStyle name="40% - Accent5 6 6" xfId="12187" xr:uid="{00000000-0005-0000-0000-0000A8060000}"/>
    <cellStyle name="40% - Accent5 6 6 2" xfId="14861" xr:uid="{00000000-0005-0000-0000-0000A9060000}"/>
    <cellStyle name="40% - Accent5 6 6 2 2" xfId="31532" xr:uid="{00000000-0005-0000-0000-0000AA060000}"/>
    <cellStyle name="40% - Accent5 6 6 3" xfId="28934" xr:uid="{00000000-0005-0000-0000-0000AB060000}"/>
    <cellStyle name="40% - Accent5 6 7" xfId="13085" xr:uid="{00000000-0005-0000-0000-0000AC060000}"/>
    <cellStyle name="40% - Accent5 6 7 2" xfId="29762" xr:uid="{00000000-0005-0000-0000-0000AD060000}"/>
    <cellStyle name="40% - Accent5 6 8" xfId="27173" xr:uid="{00000000-0005-0000-0000-0000AE060000}"/>
    <cellStyle name="40% - Accent5 6 9" xfId="10155" xr:uid="{00000000-0005-0000-0000-0000AF060000}"/>
    <cellStyle name="40% - Accent5 7" xfId="12444" xr:uid="{00000000-0005-0000-0000-0000B0060000}"/>
    <cellStyle name="40% - Accent5 8" xfId="12801" xr:uid="{00000000-0005-0000-0000-0000B1060000}"/>
    <cellStyle name="40% - Accent5 9" xfId="12639" xr:uid="{00000000-0005-0000-0000-0000B2060000}"/>
    <cellStyle name="40% - Accent6" xfId="12" builtinId="51" customBuiltin="1"/>
    <cellStyle name="40% - Accent6 10" xfId="10445" xr:uid="{00000000-0005-0000-0000-0000B4060000}"/>
    <cellStyle name="40% - Accent6 11" xfId="12443" xr:uid="{00000000-0005-0000-0000-0000B5060000}"/>
    <cellStyle name="40% - Accent6 12" xfId="15660" xr:uid="{00000000-0005-0000-0000-0000B6060000}"/>
    <cellStyle name="40% - Accent6 12 2" xfId="32320" xr:uid="{00000000-0005-0000-0000-0000B7060000}"/>
    <cellStyle name="40% - Accent6 13" xfId="15681" xr:uid="{00000000-0005-0000-0000-0000B8060000}"/>
    <cellStyle name="40% - Accent6 13 2" xfId="32341" xr:uid="{00000000-0005-0000-0000-0000B9060000}"/>
    <cellStyle name="40% - Accent6 14" xfId="15696" xr:uid="{00000000-0005-0000-0000-0000BA060000}"/>
    <cellStyle name="40% - Accent6 14 2" xfId="32356" xr:uid="{00000000-0005-0000-0000-0000BB060000}"/>
    <cellStyle name="40% - Accent6 15" xfId="15624" xr:uid="{00000000-0005-0000-0000-0000BC060000}"/>
    <cellStyle name="40% - Accent6 15 2" xfId="32295" xr:uid="{00000000-0005-0000-0000-0000BD060000}"/>
    <cellStyle name="40% - Accent6 16" xfId="27008" xr:uid="{00000000-0005-0000-0000-0000BE060000}"/>
    <cellStyle name="40% - Accent6 17" xfId="9728" xr:uid="{00000000-0005-0000-0000-0000BF060000}"/>
    <cellStyle name="40% - Accent6 2" xfId="96" xr:uid="{00000000-0005-0000-0000-0000C0060000}"/>
    <cellStyle name="40% - Accent6 2 2" xfId="391" xr:uid="{00000000-0005-0000-0000-0000C1060000}"/>
    <cellStyle name="40% - Accent6 2 2 2" xfId="6116" xr:uid="{00000000-0005-0000-0000-0000C2060000}"/>
    <cellStyle name="40% - Accent6 2 2 3" xfId="6117" xr:uid="{00000000-0005-0000-0000-0000C3060000}"/>
    <cellStyle name="40% - Accent6 2 2 4" xfId="6118" xr:uid="{00000000-0005-0000-0000-0000C4060000}"/>
    <cellStyle name="40% - Accent6 2 3" xfId="392" xr:uid="{00000000-0005-0000-0000-0000C5060000}"/>
    <cellStyle name="40% - Accent6 2 3 2" xfId="9824" xr:uid="{00000000-0005-0000-0000-0000C6060000}"/>
    <cellStyle name="40% - Accent6 2 4" xfId="393" xr:uid="{00000000-0005-0000-0000-0000C7060000}"/>
    <cellStyle name="40% - Accent6 2 4 2" xfId="9825" xr:uid="{00000000-0005-0000-0000-0000C8060000}"/>
    <cellStyle name="40% - Accent6 2 5" xfId="394" xr:uid="{00000000-0005-0000-0000-0000C9060000}"/>
    <cellStyle name="40% - Accent6 2 5 2" xfId="9826" xr:uid="{00000000-0005-0000-0000-0000CA060000}"/>
    <cellStyle name="40% - Accent6 2 6" xfId="6119" xr:uid="{00000000-0005-0000-0000-0000CB060000}"/>
    <cellStyle name="40% - Accent6 2 7" xfId="9823" xr:uid="{00000000-0005-0000-0000-0000CC060000}"/>
    <cellStyle name="40% - Accent6 2 8" xfId="27038" xr:uid="{00000000-0005-0000-0000-0000CD060000}"/>
    <cellStyle name="40% - Accent6 2 9" xfId="9773" xr:uid="{00000000-0005-0000-0000-0000CE060000}"/>
    <cellStyle name="40% - Accent6 2_QC Sheet" xfId="6120" xr:uid="{00000000-0005-0000-0000-0000CF060000}"/>
    <cellStyle name="40% - Accent6 3" xfId="395" xr:uid="{00000000-0005-0000-0000-0000D0060000}"/>
    <cellStyle name="40% - Accent6 3 2" xfId="396" xr:uid="{00000000-0005-0000-0000-0000D1060000}"/>
    <cellStyle name="40% - Accent6 3 2 2" xfId="10158" xr:uid="{00000000-0005-0000-0000-0000D2060000}"/>
    <cellStyle name="40% - Accent6 3 3" xfId="397" xr:uid="{00000000-0005-0000-0000-0000D3060000}"/>
    <cellStyle name="40% - Accent6 3 4" xfId="398" xr:uid="{00000000-0005-0000-0000-0000D4060000}"/>
    <cellStyle name="40% - Accent6 4" xfId="399" xr:uid="{00000000-0005-0000-0000-0000D5060000}"/>
    <cellStyle name="40% - Accent6 4 2" xfId="400" xr:uid="{00000000-0005-0000-0000-0000D6060000}"/>
    <cellStyle name="40% - Accent6 4 2 2" xfId="10159" xr:uid="{00000000-0005-0000-0000-0000D7060000}"/>
    <cellStyle name="40% - Accent6 4 3" xfId="401" xr:uid="{00000000-0005-0000-0000-0000D8060000}"/>
    <cellStyle name="40% - Accent6 4 3 2" xfId="9247" xr:uid="{00000000-0005-0000-0000-0000D9060000}"/>
    <cellStyle name="40% - Accent6 4 3 2 2" xfId="9513" xr:uid="{00000000-0005-0000-0000-0000DA060000}"/>
    <cellStyle name="40% - Accent6 4 3 2 2 2" xfId="31882" xr:uid="{00000000-0005-0000-0000-0000DB060000}"/>
    <cellStyle name="40% - Accent6 4 3 2 2 3" xfId="15211" xr:uid="{00000000-0005-0000-0000-0000DC060000}"/>
    <cellStyle name="40% - Accent6 4 3 2 3" xfId="29284" xr:uid="{00000000-0005-0000-0000-0000DD060000}"/>
    <cellStyle name="40% - Accent6 4 3 2 4" xfId="12572" xr:uid="{00000000-0005-0000-0000-0000DE060000}"/>
    <cellStyle name="40% - Accent6 4 3 3" xfId="9110" xr:uid="{00000000-0005-0000-0000-0000DF060000}"/>
    <cellStyle name="40% - Accent6 4 3 3 2" xfId="9514" xr:uid="{00000000-0005-0000-0000-0000E0060000}"/>
    <cellStyle name="40% - Accent6 4 3 3 2 2" xfId="30479" xr:uid="{00000000-0005-0000-0000-0000E1060000}"/>
    <cellStyle name="40% - Accent6 4 3 3 3" xfId="13805" xr:uid="{00000000-0005-0000-0000-0000E2060000}"/>
    <cellStyle name="40% - Accent6 4 3 4" xfId="9356" xr:uid="{00000000-0005-0000-0000-0000E3060000}"/>
    <cellStyle name="40% - Accent6 4 3 4 2" xfId="27887" xr:uid="{00000000-0005-0000-0000-0000E4060000}"/>
    <cellStyle name="40% - Accent6 4 3 5" xfId="11108" xr:uid="{00000000-0005-0000-0000-0000E5060000}"/>
    <cellStyle name="40% - Accent6 4 4" xfId="402" xr:uid="{00000000-0005-0000-0000-0000E6060000}"/>
    <cellStyle name="40% - Accent6 4 4 2" xfId="9248" xr:uid="{00000000-0005-0000-0000-0000E7060000}"/>
    <cellStyle name="40% - Accent6 4 4 2 2" xfId="9515" xr:uid="{00000000-0005-0000-0000-0000E8060000}"/>
    <cellStyle name="40% - Accent6 4 4 2 2 2" xfId="29991" xr:uid="{00000000-0005-0000-0000-0000E9060000}"/>
    <cellStyle name="40% - Accent6 4 4 2 3" xfId="13315" xr:uid="{00000000-0005-0000-0000-0000EA060000}"/>
    <cellStyle name="40% - Accent6 4 4 3" xfId="9111" xr:uid="{00000000-0005-0000-0000-0000EB060000}"/>
    <cellStyle name="40% - Accent6 4 4 3 2" xfId="9516" xr:uid="{00000000-0005-0000-0000-0000EC060000}"/>
    <cellStyle name="40% - Accent6 4 4 3 3" xfId="27402" xr:uid="{00000000-0005-0000-0000-0000ED060000}"/>
    <cellStyle name="40% - Accent6 4 4 4" xfId="9357" xr:uid="{00000000-0005-0000-0000-0000EE060000}"/>
    <cellStyle name="40% - Accent6 4 4 5" xfId="10636" xr:uid="{00000000-0005-0000-0000-0000EF060000}"/>
    <cellStyle name="40% - Accent6 4 5" xfId="12136" xr:uid="{00000000-0005-0000-0000-0000F0060000}"/>
    <cellStyle name="40% - Accent6 4 5 2" xfId="14810" xr:uid="{00000000-0005-0000-0000-0000F1060000}"/>
    <cellStyle name="40% - Accent6 4 5 2 2" xfId="31481" xr:uid="{00000000-0005-0000-0000-0000F2060000}"/>
    <cellStyle name="40% - Accent6 4 5 3" xfId="28883" xr:uid="{00000000-0005-0000-0000-0000F3060000}"/>
    <cellStyle name="40% - Accent6 4 6" xfId="12976" xr:uid="{00000000-0005-0000-0000-0000F4060000}"/>
    <cellStyle name="40% - Accent6 4 6 2" xfId="29661" xr:uid="{00000000-0005-0000-0000-0000F5060000}"/>
    <cellStyle name="40% - Accent6 4 7" xfId="27052" xr:uid="{00000000-0005-0000-0000-0000F6060000}"/>
    <cellStyle name="40% - Accent6 4 8" xfId="9827" xr:uid="{00000000-0005-0000-0000-0000F7060000}"/>
    <cellStyle name="40% - Accent6 4 9" xfId="43885" xr:uid="{00000000-0005-0000-0000-0000F8060000}"/>
    <cellStyle name="40% - Accent6 5" xfId="403" xr:uid="{00000000-0005-0000-0000-0000F9060000}"/>
    <cellStyle name="40% - Accent6 5 2" xfId="10160" xr:uid="{00000000-0005-0000-0000-0000FA060000}"/>
    <cellStyle name="40% - Accent6 6" xfId="404" xr:uid="{00000000-0005-0000-0000-0000FB060000}"/>
    <cellStyle name="40% - Accent6 6 2" xfId="9249" xr:uid="{00000000-0005-0000-0000-0000FC060000}"/>
    <cellStyle name="40% - Accent6 6 2 2" xfId="9517" xr:uid="{00000000-0005-0000-0000-0000FD060000}"/>
    <cellStyle name="40% - Accent6 6 2 2 2" xfId="12831" xr:uid="{00000000-0005-0000-0000-0000FE060000}"/>
    <cellStyle name="40% - Accent6 6 2 2 2 2" xfId="15444" xr:uid="{00000000-0005-0000-0000-0000FF060000}"/>
    <cellStyle name="40% - Accent6 6 2 2 2 2 2" xfId="32115" xr:uid="{00000000-0005-0000-0000-000000070000}"/>
    <cellStyle name="40% - Accent6 6 2 2 2 3" xfId="29517" xr:uid="{00000000-0005-0000-0000-000001070000}"/>
    <cellStyle name="40% - Accent6 6 2 2 3" xfId="13992" xr:uid="{00000000-0005-0000-0000-000002070000}"/>
    <cellStyle name="40% - Accent6 6 2 2 3 2" xfId="30665" xr:uid="{00000000-0005-0000-0000-000003070000}"/>
    <cellStyle name="40% - Accent6 6 2 2 4" xfId="28073" xr:uid="{00000000-0005-0000-0000-000004070000}"/>
    <cellStyle name="40% - Accent6 6 2 2 5" xfId="11319" xr:uid="{00000000-0005-0000-0000-000005070000}"/>
    <cellStyle name="40% - Accent6 6 2 3" xfId="10867" xr:uid="{00000000-0005-0000-0000-000006070000}"/>
    <cellStyle name="40% - Accent6 6 2 3 2" xfId="13555" xr:uid="{00000000-0005-0000-0000-000007070000}"/>
    <cellStyle name="40% - Accent6 6 2 3 2 2" xfId="30229" xr:uid="{00000000-0005-0000-0000-000008070000}"/>
    <cellStyle name="40% - Accent6 6 2 3 3" xfId="27638" xr:uid="{00000000-0005-0000-0000-000009070000}"/>
    <cellStyle name="40% - Accent6 6 2 4" xfId="12253" xr:uid="{00000000-0005-0000-0000-00000A070000}"/>
    <cellStyle name="40% - Accent6 6 2 4 2" xfId="14927" xr:uid="{00000000-0005-0000-0000-00000B070000}"/>
    <cellStyle name="40% - Accent6 6 2 4 2 2" xfId="31598" xr:uid="{00000000-0005-0000-0000-00000C070000}"/>
    <cellStyle name="40% - Accent6 6 2 4 3" xfId="29000" xr:uid="{00000000-0005-0000-0000-00000D070000}"/>
    <cellStyle name="40% - Accent6 6 2 5" xfId="13151" xr:uid="{00000000-0005-0000-0000-00000E070000}"/>
    <cellStyle name="40% - Accent6 6 2 5 2" xfId="29827" xr:uid="{00000000-0005-0000-0000-00000F070000}"/>
    <cellStyle name="40% - Accent6 6 2 6" xfId="27238" xr:uid="{00000000-0005-0000-0000-000010070000}"/>
    <cellStyle name="40% - Accent6 6 2 7" xfId="10446" xr:uid="{00000000-0005-0000-0000-000011070000}"/>
    <cellStyle name="40% - Accent6 6 3" xfId="9112" xr:uid="{00000000-0005-0000-0000-000012070000}"/>
    <cellStyle name="40% - Accent6 6 3 2" xfId="9518" xr:uid="{00000000-0005-0000-0000-000013070000}"/>
    <cellStyle name="40% - Accent6 6 3 2 2" xfId="12895" xr:uid="{00000000-0005-0000-0000-000014070000}"/>
    <cellStyle name="40% - Accent6 6 3 2 2 2" xfId="15508" xr:uid="{00000000-0005-0000-0000-000015070000}"/>
    <cellStyle name="40% - Accent6 6 3 2 2 2 2" xfId="32179" xr:uid="{00000000-0005-0000-0000-000016070000}"/>
    <cellStyle name="40% - Accent6 6 3 2 2 3" xfId="29581" xr:uid="{00000000-0005-0000-0000-000017070000}"/>
    <cellStyle name="40% - Accent6 6 3 2 3" xfId="14056" xr:uid="{00000000-0005-0000-0000-000018070000}"/>
    <cellStyle name="40% - Accent6 6 3 2 3 2" xfId="30729" xr:uid="{00000000-0005-0000-0000-000019070000}"/>
    <cellStyle name="40% - Accent6 6 3 2 4" xfId="28137" xr:uid="{00000000-0005-0000-0000-00001A070000}"/>
    <cellStyle name="40% - Accent6 6 3 2 5" xfId="11385" xr:uid="{00000000-0005-0000-0000-00001B070000}"/>
    <cellStyle name="40% - Accent6 6 3 3" xfId="10933" xr:uid="{00000000-0005-0000-0000-00001C070000}"/>
    <cellStyle name="40% - Accent6 6 3 3 2" xfId="13619" xr:uid="{00000000-0005-0000-0000-00001D070000}"/>
    <cellStyle name="40% - Accent6 6 3 3 2 2" xfId="30293" xr:uid="{00000000-0005-0000-0000-00001E070000}"/>
    <cellStyle name="40% - Accent6 6 3 3 3" xfId="27701" xr:uid="{00000000-0005-0000-0000-00001F070000}"/>
    <cellStyle name="40% - Accent6 6 3 4" xfId="12317" xr:uid="{00000000-0005-0000-0000-000020070000}"/>
    <cellStyle name="40% - Accent6 6 3 4 2" xfId="14991" xr:uid="{00000000-0005-0000-0000-000021070000}"/>
    <cellStyle name="40% - Accent6 6 3 4 2 2" xfId="31662" xr:uid="{00000000-0005-0000-0000-000022070000}"/>
    <cellStyle name="40% - Accent6 6 3 4 3" xfId="29064" xr:uid="{00000000-0005-0000-0000-000023070000}"/>
    <cellStyle name="40% - Accent6 6 3 5" xfId="13215" xr:uid="{00000000-0005-0000-0000-000024070000}"/>
    <cellStyle name="40% - Accent6 6 3 5 2" xfId="29891" xr:uid="{00000000-0005-0000-0000-000025070000}"/>
    <cellStyle name="40% - Accent6 6 3 6" xfId="27302" xr:uid="{00000000-0005-0000-0000-000026070000}"/>
    <cellStyle name="40% - Accent6 6 3 7" xfId="10526" xr:uid="{00000000-0005-0000-0000-000027070000}"/>
    <cellStyle name="40% - Accent6 6 4" xfId="9358" xr:uid="{00000000-0005-0000-0000-000028070000}"/>
    <cellStyle name="40% - Accent6 6 4 2" xfId="12762" xr:uid="{00000000-0005-0000-0000-000029070000}"/>
    <cellStyle name="40% - Accent6 6 4 2 2" xfId="15377" xr:uid="{00000000-0005-0000-0000-00002A070000}"/>
    <cellStyle name="40% - Accent6 6 4 2 2 2" xfId="32048" xr:uid="{00000000-0005-0000-0000-00002B070000}"/>
    <cellStyle name="40% - Accent6 6 4 2 3" xfId="29450" xr:uid="{00000000-0005-0000-0000-00002C070000}"/>
    <cellStyle name="40% - Accent6 6 4 3" xfId="13927" xr:uid="{00000000-0005-0000-0000-00002D070000}"/>
    <cellStyle name="40% - Accent6 6 4 3 2" xfId="30600" xr:uid="{00000000-0005-0000-0000-00002E070000}"/>
    <cellStyle name="40% - Accent6 6 4 4" xfId="28008" xr:uid="{00000000-0005-0000-0000-00002F070000}"/>
    <cellStyle name="40% - Accent6 6 4 5" xfId="11255" xr:uid="{00000000-0005-0000-0000-000030070000}"/>
    <cellStyle name="40% - Accent6 6 5" xfId="10787" xr:uid="{00000000-0005-0000-0000-000031070000}"/>
    <cellStyle name="40% - Accent6 6 5 2" xfId="13474" xr:uid="{00000000-0005-0000-0000-000032070000}"/>
    <cellStyle name="40% - Accent6 6 5 2 2" xfId="30149" xr:uid="{00000000-0005-0000-0000-000033070000}"/>
    <cellStyle name="40% - Accent6 6 5 3" xfId="27560" xr:uid="{00000000-0005-0000-0000-000034070000}"/>
    <cellStyle name="40% - Accent6 6 6" xfId="12188" xr:uid="{00000000-0005-0000-0000-000035070000}"/>
    <cellStyle name="40% - Accent6 6 6 2" xfId="14862" xr:uid="{00000000-0005-0000-0000-000036070000}"/>
    <cellStyle name="40% - Accent6 6 6 2 2" xfId="31533" xr:uid="{00000000-0005-0000-0000-000037070000}"/>
    <cellStyle name="40% - Accent6 6 6 3" xfId="28935" xr:uid="{00000000-0005-0000-0000-000038070000}"/>
    <cellStyle name="40% - Accent6 6 7" xfId="13086" xr:uid="{00000000-0005-0000-0000-000039070000}"/>
    <cellStyle name="40% - Accent6 6 7 2" xfId="29763" xr:uid="{00000000-0005-0000-0000-00003A070000}"/>
    <cellStyle name="40% - Accent6 6 8" xfId="27174" xr:uid="{00000000-0005-0000-0000-00003B070000}"/>
    <cellStyle name="40% - Accent6 6 9" xfId="10161" xr:uid="{00000000-0005-0000-0000-00003C070000}"/>
    <cellStyle name="40% - Accent6 7" xfId="10156" xr:uid="{00000000-0005-0000-0000-00003D070000}"/>
    <cellStyle name="40% - Accent6 8" xfId="10233" xr:uid="{00000000-0005-0000-0000-00003E070000}"/>
    <cellStyle name="40% - Accent6 9" xfId="10405" xr:uid="{00000000-0005-0000-0000-00003F070000}"/>
    <cellStyle name="60% - Accent1" xfId="13" builtinId="32" customBuiltin="1"/>
    <cellStyle name="60% - Accent1 10" xfId="10447" xr:uid="{00000000-0005-0000-0000-000041070000}"/>
    <cellStyle name="60% - Accent1 11" xfId="12442" xr:uid="{00000000-0005-0000-0000-000042070000}"/>
    <cellStyle name="60% - Accent1 12" xfId="9709" xr:uid="{00000000-0005-0000-0000-000043070000}"/>
    <cellStyle name="60% - Accent1 2" xfId="97" xr:uid="{00000000-0005-0000-0000-000044070000}"/>
    <cellStyle name="60% - Accent1 2 2" xfId="405" xr:uid="{00000000-0005-0000-0000-000045070000}"/>
    <cellStyle name="60% - Accent1 2 2 2" xfId="6121" xr:uid="{00000000-0005-0000-0000-000046070000}"/>
    <cellStyle name="60% - Accent1 2 2 3" xfId="6122" xr:uid="{00000000-0005-0000-0000-000047070000}"/>
    <cellStyle name="60% - Accent1 2 2 4" xfId="6123" xr:uid="{00000000-0005-0000-0000-000048070000}"/>
    <cellStyle name="60% - Accent1 2 3" xfId="406" xr:uid="{00000000-0005-0000-0000-000049070000}"/>
    <cellStyle name="60% - Accent1 2 3 2" xfId="9828" xr:uid="{00000000-0005-0000-0000-00004A070000}"/>
    <cellStyle name="60% - Accent1 2 4" xfId="407" xr:uid="{00000000-0005-0000-0000-00004B070000}"/>
    <cellStyle name="60% - Accent1 2 4 2" xfId="9829" xr:uid="{00000000-0005-0000-0000-00004C070000}"/>
    <cellStyle name="60% - Accent1 2 5" xfId="6124" xr:uid="{00000000-0005-0000-0000-00004D070000}"/>
    <cellStyle name="60% - Accent1 2_QC Sheet" xfId="6125" xr:uid="{00000000-0005-0000-0000-00004E070000}"/>
    <cellStyle name="60% - Accent1 3" xfId="408" xr:uid="{00000000-0005-0000-0000-00004F070000}"/>
    <cellStyle name="60% - Accent1 3 2" xfId="409" xr:uid="{00000000-0005-0000-0000-000050070000}"/>
    <cellStyle name="60% - Accent1 3 2 2" xfId="10163" xr:uid="{00000000-0005-0000-0000-000051070000}"/>
    <cellStyle name="60% - Accent1 3 3" xfId="410" xr:uid="{00000000-0005-0000-0000-000052070000}"/>
    <cellStyle name="60% - Accent1 3 4" xfId="411" xr:uid="{00000000-0005-0000-0000-000053070000}"/>
    <cellStyle name="60% - Accent1 4" xfId="412" xr:uid="{00000000-0005-0000-0000-000054070000}"/>
    <cellStyle name="60% - Accent1 4 2" xfId="10164" xr:uid="{00000000-0005-0000-0000-000055070000}"/>
    <cellStyle name="60% - Accent1 4 3" xfId="9830" xr:uid="{00000000-0005-0000-0000-000056070000}"/>
    <cellStyle name="60% - Accent1 5" xfId="413" xr:uid="{00000000-0005-0000-0000-000057070000}"/>
    <cellStyle name="60% - Accent1 5 2" xfId="10165" xr:uid="{00000000-0005-0000-0000-000058070000}"/>
    <cellStyle name="60% - Accent1 6" xfId="414" xr:uid="{00000000-0005-0000-0000-000059070000}"/>
    <cellStyle name="60% - Accent1 7" xfId="10162" xr:uid="{00000000-0005-0000-0000-00005A070000}"/>
    <cellStyle name="60% - Accent1 8" xfId="10230" xr:uid="{00000000-0005-0000-0000-00005B070000}"/>
    <cellStyle name="60% - Accent1 9" xfId="10404" xr:uid="{00000000-0005-0000-0000-00005C070000}"/>
    <cellStyle name="60% - Accent2" xfId="14" builtinId="36" customBuiltin="1"/>
    <cellStyle name="60% - Accent2 10" xfId="9713" xr:uid="{00000000-0005-0000-0000-00005E070000}"/>
    <cellStyle name="60% - Accent2 2" xfId="98" xr:uid="{00000000-0005-0000-0000-00005F070000}"/>
    <cellStyle name="60% - Accent2 2 2" xfId="415" xr:uid="{00000000-0005-0000-0000-000060070000}"/>
    <cellStyle name="60% - Accent2 2 2 2" xfId="6126" xr:uid="{00000000-0005-0000-0000-000061070000}"/>
    <cellStyle name="60% - Accent2 2 2 3" xfId="6127" xr:uid="{00000000-0005-0000-0000-000062070000}"/>
    <cellStyle name="60% - Accent2 2 2 4" xfId="6128" xr:uid="{00000000-0005-0000-0000-000063070000}"/>
    <cellStyle name="60% - Accent2 2 3" xfId="416" xr:uid="{00000000-0005-0000-0000-000064070000}"/>
    <cellStyle name="60% - Accent2 2 3 2" xfId="9831" xr:uid="{00000000-0005-0000-0000-000065070000}"/>
    <cellStyle name="60% - Accent2 2 4" xfId="6129" xr:uid="{00000000-0005-0000-0000-000066070000}"/>
    <cellStyle name="60% - Accent2 2 5" xfId="6130" xr:uid="{00000000-0005-0000-0000-000067070000}"/>
    <cellStyle name="60% - Accent2 2_QC Sheet" xfId="6131" xr:uid="{00000000-0005-0000-0000-000068070000}"/>
    <cellStyle name="60% - Accent2 3" xfId="417" xr:uid="{00000000-0005-0000-0000-000069070000}"/>
    <cellStyle name="60% - Accent2 3 2" xfId="418" xr:uid="{00000000-0005-0000-0000-00006A070000}"/>
    <cellStyle name="60% - Accent2 3 2 2" xfId="10166" xr:uid="{00000000-0005-0000-0000-00006B070000}"/>
    <cellStyle name="60% - Accent2 3 3" xfId="419" xr:uid="{00000000-0005-0000-0000-00006C070000}"/>
    <cellStyle name="60% - Accent2 3 4" xfId="420" xr:uid="{00000000-0005-0000-0000-00006D070000}"/>
    <cellStyle name="60% - Accent2 4" xfId="421" xr:uid="{00000000-0005-0000-0000-00006E070000}"/>
    <cellStyle name="60% - Accent2 4 2" xfId="10167" xr:uid="{00000000-0005-0000-0000-00006F070000}"/>
    <cellStyle name="60% - Accent2 4 3" xfId="9832" xr:uid="{00000000-0005-0000-0000-000070070000}"/>
    <cellStyle name="60% - Accent2 5" xfId="422" xr:uid="{00000000-0005-0000-0000-000071070000}"/>
    <cellStyle name="60% - Accent2 5 2" xfId="10168" xr:uid="{00000000-0005-0000-0000-000072070000}"/>
    <cellStyle name="60% - Accent2 6" xfId="423" xr:uid="{00000000-0005-0000-0000-000073070000}"/>
    <cellStyle name="60% - Accent2 7" xfId="12586" xr:uid="{00000000-0005-0000-0000-000074070000}"/>
    <cellStyle name="60% - Accent2 8" xfId="12649" xr:uid="{00000000-0005-0000-0000-000075070000}"/>
    <cellStyle name="60% - Accent2 9" xfId="12509" xr:uid="{00000000-0005-0000-0000-000076070000}"/>
    <cellStyle name="60% - Accent3" xfId="15" builtinId="40" customBuiltin="1"/>
    <cellStyle name="60% - Accent3 10" xfId="10448" xr:uid="{00000000-0005-0000-0000-000078070000}"/>
    <cellStyle name="60% - Accent3 11" xfId="12507" xr:uid="{00000000-0005-0000-0000-000079070000}"/>
    <cellStyle name="60% - Accent3 12" xfId="9717" xr:uid="{00000000-0005-0000-0000-00007A070000}"/>
    <cellStyle name="60% - Accent3 2" xfId="99" xr:uid="{00000000-0005-0000-0000-00007B070000}"/>
    <cellStyle name="60% - Accent3 2 2" xfId="424" xr:uid="{00000000-0005-0000-0000-00007C070000}"/>
    <cellStyle name="60% - Accent3 2 2 2" xfId="6132" xr:uid="{00000000-0005-0000-0000-00007D070000}"/>
    <cellStyle name="60% - Accent3 2 2 3" xfId="6133" xr:uid="{00000000-0005-0000-0000-00007E070000}"/>
    <cellStyle name="60% - Accent3 2 2 4" xfId="6134" xr:uid="{00000000-0005-0000-0000-00007F070000}"/>
    <cellStyle name="60% - Accent3 2 3" xfId="425" xr:uid="{00000000-0005-0000-0000-000080070000}"/>
    <cellStyle name="60% - Accent3 2 3 2" xfId="9833" xr:uid="{00000000-0005-0000-0000-000081070000}"/>
    <cellStyle name="60% - Accent3 2 4" xfId="426" xr:uid="{00000000-0005-0000-0000-000082070000}"/>
    <cellStyle name="60% - Accent3 2 4 2" xfId="9834" xr:uid="{00000000-0005-0000-0000-000083070000}"/>
    <cellStyle name="60% - Accent3 2 5" xfId="6135" xr:uid="{00000000-0005-0000-0000-000084070000}"/>
    <cellStyle name="60% - Accent3 2_QC Sheet" xfId="6136" xr:uid="{00000000-0005-0000-0000-000085070000}"/>
    <cellStyle name="60% - Accent3 3" xfId="427" xr:uid="{00000000-0005-0000-0000-000086070000}"/>
    <cellStyle name="60% - Accent3 3 2" xfId="428" xr:uid="{00000000-0005-0000-0000-000087070000}"/>
    <cellStyle name="60% - Accent3 3 2 2" xfId="10170" xr:uid="{00000000-0005-0000-0000-000088070000}"/>
    <cellStyle name="60% - Accent3 3 3" xfId="429" xr:uid="{00000000-0005-0000-0000-000089070000}"/>
    <cellStyle name="60% - Accent3 3 4" xfId="430" xr:uid="{00000000-0005-0000-0000-00008A070000}"/>
    <cellStyle name="60% - Accent3 4" xfId="431" xr:uid="{00000000-0005-0000-0000-00008B070000}"/>
    <cellStyle name="60% - Accent3 4 2" xfId="10171" xr:uid="{00000000-0005-0000-0000-00008C070000}"/>
    <cellStyle name="60% - Accent3 4 3" xfId="9835" xr:uid="{00000000-0005-0000-0000-00008D070000}"/>
    <cellStyle name="60% - Accent3 5" xfId="432" xr:uid="{00000000-0005-0000-0000-00008E070000}"/>
    <cellStyle name="60% - Accent3 5 2" xfId="10172" xr:uid="{00000000-0005-0000-0000-00008F070000}"/>
    <cellStyle name="60% - Accent3 6" xfId="433" xr:uid="{00000000-0005-0000-0000-000090070000}"/>
    <cellStyle name="60% - Accent3 7" xfId="10169" xr:uid="{00000000-0005-0000-0000-000091070000}"/>
    <cellStyle name="60% - Accent3 8" xfId="10222" xr:uid="{00000000-0005-0000-0000-000092070000}"/>
    <cellStyle name="60% - Accent3 9" xfId="10403" xr:uid="{00000000-0005-0000-0000-000093070000}"/>
    <cellStyle name="60% - Accent4" xfId="16" builtinId="44" customBuiltin="1"/>
    <cellStyle name="60% - Accent4 10" xfId="10449" xr:uid="{00000000-0005-0000-0000-000095070000}"/>
    <cellStyle name="60% - Accent4 11" xfId="12438" xr:uid="{00000000-0005-0000-0000-000096070000}"/>
    <cellStyle name="60% - Accent4 12" xfId="9721" xr:uid="{00000000-0005-0000-0000-000097070000}"/>
    <cellStyle name="60% - Accent4 2" xfId="100" xr:uid="{00000000-0005-0000-0000-000098070000}"/>
    <cellStyle name="60% - Accent4 2 2" xfId="434" xr:uid="{00000000-0005-0000-0000-000099070000}"/>
    <cellStyle name="60% - Accent4 2 2 2" xfId="6137" xr:uid="{00000000-0005-0000-0000-00009A070000}"/>
    <cellStyle name="60% - Accent4 2 2 3" xfId="6138" xr:uid="{00000000-0005-0000-0000-00009B070000}"/>
    <cellStyle name="60% - Accent4 2 2 4" xfId="6139" xr:uid="{00000000-0005-0000-0000-00009C070000}"/>
    <cellStyle name="60% - Accent4 2 3" xfId="435" xr:uid="{00000000-0005-0000-0000-00009D070000}"/>
    <cellStyle name="60% - Accent4 2 3 2" xfId="9836" xr:uid="{00000000-0005-0000-0000-00009E070000}"/>
    <cellStyle name="60% - Accent4 2 4" xfId="436" xr:uid="{00000000-0005-0000-0000-00009F070000}"/>
    <cellStyle name="60% - Accent4 2 4 2" xfId="9837" xr:uid="{00000000-0005-0000-0000-0000A0070000}"/>
    <cellStyle name="60% - Accent4 2 5" xfId="6140" xr:uid="{00000000-0005-0000-0000-0000A1070000}"/>
    <cellStyle name="60% - Accent4 2_QC Sheet" xfId="6141" xr:uid="{00000000-0005-0000-0000-0000A2070000}"/>
    <cellStyle name="60% - Accent4 3" xfId="437" xr:uid="{00000000-0005-0000-0000-0000A3070000}"/>
    <cellStyle name="60% - Accent4 3 2" xfId="438" xr:uid="{00000000-0005-0000-0000-0000A4070000}"/>
    <cellStyle name="60% - Accent4 3 2 2" xfId="10174" xr:uid="{00000000-0005-0000-0000-0000A5070000}"/>
    <cellStyle name="60% - Accent4 3 3" xfId="439" xr:uid="{00000000-0005-0000-0000-0000A6070000}"/>
    <cellStyle name="60% - Accent4 3 4" xfId="440" xr:uid="{00000000-0005-0000-0000-0000A7070000}"/>
    <cellStyle name="60% - Accent4 4" xfId="441" xr:uid="{00000000-0005-0000-0000-0000A8070000}"/>
    <cellStyle name="60% - Accent4 4 2" xfId="10175" xr:uid="{00000000-0005-0000-0000-0000A9070000}"/>
    <cellStyle name="60% - Accent4 4 3" xfId="9838" xr:uid="{00000000-0005-0000-0000-0000AA070000}"/>
    <cellStyle name="60% - Accent4 5" xfId="442" xr:uid="{00000000-0005-0000-0000-0000AB070000}"/>
    <cellStyle name="60% - Accent4 5 2" xfId="10176" xr:uid="{00000000-0005-0000-0000-0000AC070000}"/>
    <cellStyle name="60% - Accent4 6" xfId="443" xr:uid="{00000000-0005-0000-0000-0000AD070000}"/>
    <cellStyle name="60% - Accent4 7" xfId="10173" xr:uid="{00000000-0005-0000-0000-0000AE070000}"/>
    <cellStyle name="60% - Accent4 8" xfId="10203" xr:uid="{00000000-0005-0000-0000-0000AF070000}"/>
    <cellStyle name="60% - Accent4 9" xfId="10402" xr:uid="{00000000-0005-0000-0000-0000B0070000}"/>
    <cellStyle name="60% - Accent5" xfId="17" builtinId="48" customBuiltin="1"/>
    <cellStyle name="60% - Accent5 10" xfId="9725" xr:uid="{00000000-0005-0000-0000-0000B2070000}"/>
    <cellStyle name="60% - Accent5 2" xfId="101" xr:uid="{00000000-0005-0000-0000-0000B3070000}"/>
    <cellStyle name="60% - Accent5 2 2" xfId="444" xr:uid="{00000000-0005-0000-0000-0000B4070000}"/>
    <cellStyle name="60% - Accent5 2 2 2" xfId="6142" xr:uid="{00000000-0005-0000-0000-0000B5070000}"/>
    <cellStyle name="60% - Accent5 2 2 3" xfId="6143" xr:uid="{00000000-0005-0000-0000-0000B6070000}"/>
    <cellStyle name="60% - Accent5 2 2 4" xfId="6144" xr:uid="{00000000-0005-0000-0000-0000B7070000}"/>
    <cellStyle name="60% - Accent5 2 3" xfId="445" xr:uid="{00000000-0005-0000-0000-0000B8070000}"/>
    <cellStyle name="60% - Accent5 2 3 2" xfId="9839" xr:uid="{00000000-0005-0000-0000-0000B9070000}"/>
    <cellStyle name="60% - Accent5 2 4" xfId="6145" xr:uid="{00000000-0005-0000-0000-0000BA070000}"/>
    <cellStyle name="60% - Accent5 2 5" xfId="6146" xr:uid="{00000000-0005-0000-0000-0000BB070000}"/>
    <cellStyle name="60% - Accent5 2_QC Sheet" xfId="6147" xr:uid="{00000000-0005-0000-0000-0000BC070000}"/>
    <cellStyle name="60% - Accent5 3" xfId="446" xr:uid="{00000000-0005-0000-0000-0000BD070000}"/>
    <cellStyle name="60% - Accent5 3 2" xfId="447" xr:uid="{00000000-0005-0000-0000-0000BE070000}"/>
    <cellStyle name="60% - Accent5 3 2 2" xfId="10178" xr:uid="{00000000-0005-0000-0000-0000BF070000}"/>
    <cellStyle name="60% - Accent5 3 3" xfId="448" xr:uid="{00000000-0005-0000-0000-0000C0070000}"/>
    <cellStyle name="60% - Accent5 3 4" xfId="449" xr:uid="{00000000-0005-0000-0000-0000C1070000}"/>
    <cellStyle name="60% - Accent5 4" xfId="450" xr:uid="{00000000-0005-0000-0000-0000C2070000}"/>
    <cellStyle name="60% - Accent5 4 2" xfId="10179" xr:uid="{00000000-0005-0000-0000-0000C3070000}"/>
    <cellStyle name="60% - Accent5 4 3" xfId="9840" xr:uid="{00000000-0005-0000-0000-0000C4070000}"/>
    <cellStyle name="60% - Accent5 5" xfId="451" xr:uid="{00000000-0005-0000-0000-0000C5070000}"/>
    <cellStyle name="60% - Accent5 5 2" xfId="10180" xr:uid="{00000000-0005-0000-0000-0000C6070000}"/>
    <cellStyle name="60% - Accent5 6" xfId="452" xr:uid="{00000000-0005-0000-0000-0000C7070000}"/>
    <cellStyle name="60% - Accent5 7" xfId="12505" xr:uid="{00000000-0005-0000-0000-0000C8070000}"/>
    <cellStyle name="60% - Accent5 8" xfId="12650" xr:uid="{00000000-0005-0000-0000-0000C9070000}"/>
    <cellStyle name="60% - Accent5 9" xfId="12440" xr:uid="{00000000-0005-0000-0000-0000CA070000}"/>
    <cellStyle name="60% - Accent6" xfId="18" builtinId="52" customBuiltin="1"/>
    <cellStyle name="60% - Accent6 10" xfId="10450" xr:uid="{00000000-0005-0000-0000-0000CC070000}"/>
    <cellStyle name="60% - Accent6 11" xfId="12437" xr:uid="{00000000-0005-0000-0000-0000CD070000}"/>
    <cellStyle name="60% - Accent6 12" xfId="9729" xr:uid="{00000000-0005-0000-0000-0000CE070000}"/>
    <cellStyle name="60% - Accent6 2" xfId="102" xr:uid="{00000000-0005-0000-0000-0000CF070000}"/>
    <cellStyle name="60% - Accent6 2 2" xfId="453" xr:uid="{00000000-0005-0000-0000-0000D0070000}"/>
    <cellStyle name="60% - Accent6 2 2 2" xfId="6148" xr:uid="{00000000-0005-0000-0000-0000D1070000}"/>
    <cellStyle name="60% - Accent6 2 2 3" xfId="6149" xr:uid="{00000000-0005-0000-0000-0000D2070000}"/>
    <cellStyle name="60% - Accent6 2 2 4" xfId="6150" xr:uid="{00000000-0005-0000-0000-0000D3070000}"/>
    <cellStyle name="60% - Accent6 2 3" xfId="454" xr:uid="{00000000-0005-0000-0000-0000D4070000}"/>
    <cellStyle name="60% - Accent6 2 3 2" xfId="9841" xr:uid="{00000000-0005-0000-0000-0000D5070000}"/>
    <cellStyle name="60% - Accent6 2 4" xfId="455" xr:uid="{00000000-0005-0000-0000-0000D6070000}"/>
    <cellStyle name="60% - Accent6 2 4 2" xfId="9842" xr:uid="{00000000-0005-0000-0000-0000D7070000}"/>
    <cellStyle name="60% - Accent6 2 5" xfId="6151" xr:uid="{00000000-0005-0000-0000-0000D8070000}"/>
    <cellStyle name="60% - Accent6 2_QC Sheet" xfId="6152" xr:uid="{00000000-0005-0000-0000-0000D9070000}"/>
    <cellStyle name="60% - Accent6 3" xfId="456" xr:uid="{00000000-0005-0000-0000-0000DA070000}"/>
    <cellStyle name="60% - Accent6 3 2" xfId="457" xr:uid="{00000000-0005-0000-0000-0000DB070000}"/>
    <cellStyle name="60% - Accent6 3 2 2" xfId="10182" xr:uid="{00000000-0005-0000-0000-0000DC070000}"/>
    <cellStyle name="60% - Accent6 3 3" xfId="458" xr:uid="{00000000-0005-0000-0000-0000DD070000}"/>
    <cellStyle name="60% - Accent6 3 4" xfId="459" xr:uid="{00000000-0005-0000-0000-0000DE070000}"/>
    <cellStyle name="60% - Accent6 4" xfId="460" xr:uid="{00000000-0005-0000-0000-0000DF070000}"/>
    <cellStyle name="60% - Accent6 4 2" xfId="10183" xr:uid="{00000000-0005-0000-0000-0000E0070000}"/>
    <cellStyle name="60% - Accent6 4 3" xfId="9843" xr:uid="{00000000-0005-0000-0000-0000E1070000}"/>
    <cellStyle name="60% - Accent6 5" xfId="461" xr:uid="{00000000-0005-0000-0000-0000E2070000}"/>
    <cellStyle name="60% - Accent6 5 2" xfId="10184" xr:uid="{00000000-0005-0000-0000-0000E3070000}"/>
    <cellStyle name="60% - Accent6 6" xfId="462" xr:uid="{00000000-0005-0000-0000-0000E4070000}"/>
    <cellStyle name="60% - Accent6 7" xfId="10181" xr:uid="{00000000-0005-0000-0000-0000E5070000}"/>
    <cellStyle name="60% - Accent6 8" xfId="10177" xr:uid="{00000000-0005-0000-0000-0000E6070000}"/>
    <cellStyle name="60% - Accent6 9" xfId="10399" xr:uid="{00000000-0005-0000-0000-0000E7070000}"/>
    <cellStyle name="Accent1" xfId="19" builtinId="29" customBuiltin="1"/>
    <cellStyle name="Accent1 10" xfId="10451" xr:uid="{00000000-0005-0000-0000-0000E9070000}"/>
    <cellStyle name="Accent1 11" xfId="12618" xr:uid="{00000000-0005-0000-0000-0000EA070000}"/>
    <cellStyle name="Accent1 12" xfId="9706" xr:uid="{00000000-0005-0000-0000-0000EB070000}"/>
    <cellStyle name="Accent1 2" xfId="84" xr:uid="{00000000-0005-0000-0000-0000EC070000}"/>
    <cellStyle name="Accent1 2 2" xfId="463" xr:uid="{00000000-0005-0000-0000-0000ED070000}"/>
    <cellStyle name="Accent1 2 2 2" xfId="6153" xr:uid="{00000000-0005-0000-0000-0000EE070000}"/>
    <cellStyle name="Accent1 2 2 3" xfId="6154" xr:uid="{00000000-0005-0000-0000-0000EF070000}"/>
    <cellStyle name="Accent1 2 2 4" xfId="6155" xr:uid="{00000000-0005-0000-0000-0000F0070000}"/>
    <cellStyle name="Accent1 2 3" xfId="464" xr:uid="{00000000-0005-0000-0000-0000F1070000}"/>
    <cellStyle name="Accent1 2 3 2" xfId="9844" xr:uid="{00000000-0005-0000-0000-0000F2070000}"/>
    <cellStyle name="Accent1 2 4" xfId="465" xr:uid="{00000000-0005-0000-0000-0000F3070000}"/>
    <cellStyle name="Accent1 2 4 2" xfId="9845" xr:uid="{00000000-0005-0000-0000-0000F4070000}"/>
    <cellStyle name="Accent1 2 5" xfId="6156" xr:uid="{00000000-0005-0000-0000-0000F5070000}"/>
    <cellStyle name="Accent1 2_QC Sheet" xfId="6157" xr:uid="{00000000-0005-0000-0000-0000F6070000}"/>
    <cellStyle name="Accent1 3" xfId="466" xr:uid="{00000000-0005-0000-0000-0000F7070000}"/>
    <cellStyle name="Accent1 3 2" xfId="467" xr:uid="{00000000-0005-0000-0000-0000F8070000}"/>
    <cellStyle name="Accent1 3 2 2" xfId="10186" xr:uid="{00000000-0005-0000-0000-0000F9070000}"/>
    <cellStyle name="Accent1 3 3" xfId="468" xr:uid="{00000000-0005-0000-0000-0000FA070000}"/>
    <cellStyle name="Accent1 3 4" xfId="469" xr:uid="{00000000-0005-0000-0000-0000FB070000}"/>
    <cellStyle name="Accent1 4" xfId="470" xr:uid="{00000000-0005-0000-0000-0000FC070000}"/>
    <cellStyle name="Accent1 4 2" xfId="10187" xr:uid="{00000000-0005-0000-0000-0000FD070000}"/>
    <cellStyle name="Accent1 4 3" xfId="9846" xr:uid="{00000000-0005-0000-0000-0000FE070000}"/>
    <cellStyle name="Accent1 5" xfId="471" xr:uid="{00000000-0005-0000-0000-0000FF070000}"/>
    <cellStyle name="Accent1 5 2" xfId="10188" xr:uid="{00000000-0005-0000-0000-000000080000}"/>
    <cellStyle name="Accent1 6" xfId="472" xr:uid="{00000000-0005-0000-0000-000001080000}"/>
    <cellStyle name="Accent1 7" xfId="10185" xr:uid="{00000000-0005-0000-0000-000002080000}"/>
    <cellStyle name="Accent1 8" xfId="10157" xr:uid="{00000000-0005-0000-0000-000003080000}"/>
    <cellStyle name="Accent1 9" xfId="10398" xr:uid="{00000000-0005-0000-0000-000004080000}"/>
    <cellStyle name="Accent2" xfId="20" builtinId="33" customBuiltin="1"/>
    <cellStyle name="Accent2 10" xfId="9710" xr:uid="{00000000-0005-0000-0000-000006080000}"/>
    <cellStyle name="Accent2 2" xfId="103" xr:uid="{00000000-0005-0000-0000-000007080000}"/>
    <cellStyle name="Accent2 2 2" xfId="473" xr:uid="{00000000-0005-0000-0000-000008080000}"/>
    <cellStyle name="Accent2 2 2 2" xfId="6158" xr:uid="{00000000-0005-0000-0000-000009080000}"/>
    <cellStyle name="Accent2 2 2 3" xfId="6159" xr:uid="{00000000-0005-0000-0000-00000A080000}"/>
    <cellStyle name="Accent2 2 2 4" xfId="6160" xr:uid="{00000000-0005-0000-0000-00000B080000}"/>
    <cellStyle name="Accent2 2 3" xfId="474" xr:uid="{00000000-0005-0000-0000-00000C080000}"/>
    <cellStyle name="Accent2 2 3 2" xfId="9847" xr:uid="{00000000-0005-0000-0000-00000D080000}"/>
    <cellStyle name="Accent2 2 4" xfId="6161" xr:uid="{00000000-0005-0000-0000-00000E080000}"/>
    <cellStyle name="Accent2 2 5" xfId="6162" xr:uid="{00000000-0005-0000-0000-00000F080000}"/>
    <cellStyle name="Accent2 2_QC Sheet" xfId="6163" xr:uid="{00000000-0005-0000-0000-000010080000}"/>
    <cellStyle name="Accent2 3" xfId="475" xr:uid="{00000000-0005-0000-0000-000011080000}"/>
    <cellStyle name="Accent2 3 2" xfId="476" xr:uid="{00000000-0005-0000-0000-000012080000}"/>
    <cellStyle name="Accent2 3 2 2" xfId="10189" xr:uid="{00000000-0005-0000-0000-000013080000}"/>
    <cellStyle name="Accent2 3 3" xfId="477" xr:uid="{00000000-0005-0000-0000-000014080000}"/>
    <cellStyle name="Accent2 3 4" xfId="478" xr:uid="{00000000-0005-0000-0000-000015080000}"/>
    <cellStyle name="Accent2 4" xfId="479" xr:uid="{00000000-0005-0000-0000-000016080000}"/>
    <cellStyle name="Accent2 4 2" xfId="10190" xr:uid="{00000000-0005-0000-0000-000017080000}"/>
    <cellStyle name="Accent2 4 3" xfId="9848" xr:uid="{00000000-0005-0000-0000-000018080000}"/>
    <cellStyle name="Accent2 5" xfId="480" xr:uid="{00000000-0005-0000-0000-000019080000}"/>
    <cellStyle name="Accent2 5 2" xfId="10191" xr:uid="{00000000-0005-0000-0000-00001A080000}"/>
    <cellStyle name="Accent2 6" xfId="481" xr:uid="{00000000-0005-0000-0000-00001B080000}"/>
    <cellStyle name="Accent2 7" xfId="12614" xr:uid="{00000000-0005-0000-0000-00001C080000}"/>
    <cellStyle name="Accent2 8" xfId="12746" xr:uid="{00000000-0005-0000-0000-00001D080000}"/>
    <cellStyle name="Accent2 9" xfId="12697" xr:uid="{00000000-0005-0000-0000-00001E080000}"/>
    <cellStyle name="Accent3" xfId="21" builtinId="37" customBuiltin="1"/>
    <cellStyle name="Accent3 10" xfId="9714" xr:uid="{00000000-0005-0000-0000-000020080000}"/>
    <cellStyle name="Accent3 2" xfId="104" xr:uid="{00000000-0005-0000-0000-000021080000}"/>
    <cellStyle name="Accent3 2 2" xfId="482" xr:uid="{00000000-0005-0000-0000-000022080000}"/>
    <cellStyle name="Accent3 2 2 2" xfId="6164" xr:uid="{00000000-0005-0000-0000-000023080000}"/>
    <cellStyle name="Accent3 2 2 3" xfId="6165" xr:uid="{00000000-0005-0000-0000-000024080000}"/>
    <cellStyle name="Accent3 2 2 4" xfId="6166" xr:uid="{00000000-0005-0000-0000-000025080000}"/>
    <cellStyle name="Accent3 2 3" xfId="483" xr:uid="{00000000-0005-0000-0000-000026080000}"/>
    <cellStyle name="Accent3 2 3 2" xfId="9849" xr:uid="{00000000-0005-0000-0000-000027080000}"/>
    <cellStyle name="Accent3 2 4" xfId="6167" xr:uid="{00000000-0005-0000-0000-000028080000}"/>
    <cellStyle name="Accent3 2 5" xfId="6168" xr:uid="{00000000-0005-0000-0000-000029080000}"/>
    <cellStyle name="Accent3 2_QC Sheet" xfId="6169" xr:uid="{00000000-0005-0000-0000-00002A080000}"/>
    <cellStyle name="Accent3 3" xfId="484" xr:uid="{00000000-0005-0000-0000-00002B080000}"/>
    <cellStyle name="Accent3 3 2" xfId="485" xr:uid="{00000000-0005-0000-0000-00002C080000}"/>
    <cellStyle name="Accent3 3 2 2" xfId="10192" xr:uid="{00000000-0005-0000-0000-00002D080000}"/>
    <cellStyle name="Accent3 3 3" xfId="486" xr:uid="{00000000-0005-0000-0000-00002E080000}"/>
    <cellStyle name="Accent3 3 4" xfId="487" xr:uid="{00000000-0005-0000-0000-00002F080000}"/>
    <cellStyle name="Accent3 4" xfId="488" xr:uid="{00000000-0005-0000-0000-000030080000}"/>
    <cellStyle name="Accent3 4 2" xfId="10193" xr:uid="{00000000-0005-0000-0000-000031080000}"/>
    <cellStyle name="Accent3 4 3" xfId="9850" xr:uid="{00000000-0005-0000-0000-000032080000}"/>
    <cellStyle name="Accent3 5" xfId="489" xr:uid="{00000000-0005-0000-0000-000033080000}"/>
    <cellStyle name="Accent3 5 2" xfId="10194" xr:uid="{00000000-0005-0000-0000-000034080000}"/>
    <cellStyle name="Accent3 6" xfId="490" xr:uid="{00000000-0005-0000-0000-000035080000}"/>
    <cellStyle name="Accent3 7" xfId="12434" xr:uid="{00000000-0005-0000-0000-000036080000}"/>
    <cellStyle name="Accent3 8" xfId="12745" xr:uid="{00000000-0005-0000-0000-000037080000}"/>
    <cellStyle name="Accent3 9" xfId="12626" xr:uid="{00000000-0005-0000-0000-000038080000}"/>
    <cellStyle name="Accent4" xfId="22" builtinId="41" customBuiltin="1"/>
    <cellStyle name="Accent4 10" xfId="10452" xr:uid="{00000000-0005-0000-0000-00003A080000}"/>
    <cellStyle name="Accent4 11" xfId="12500" xr:uid="{00000000-0005-0000-0000-00003B080000}"/>
    <cellStyle name="Accent4 12" xfId="9718" xr:uid="{00000000-0005-0000-0000-00003C080000}"/>
    <cellStyle name="Accent4 2" xfId="105" xr:uid="{00000000-0005-0000-0000-00003D080000}"/>
    <cellStyle name="Accent4 2 2" xfId="491" xr:uid="{00000000-0005-0000-0000-00003E080000}"/>
    <cellStyle name="Accent4 2 2 2" xfId="6170" xr:uid="{00000000-0005-0000-0000-00003F080000}"/>
    <cellStyle name="Accent4 2 2 3" xfId="6171" xr:uid="{00000000-0005-0000-0000-000040080000}"/>
    <cellStyle name="Accent4 2 2 4" xfId="6172" xr:uid="{00000000-0005-0000-0000-000041080000}"/>
    <cellStyle name="Accent4 2 3" xfId="492" xr:uid="{00000000-0005-0000-0000-000042080000}"/>
    <cellStyle name="Accent4 2 3 2" xfId="9851" xr:uid="{00000000-0005-0000-0000-000043080000}"/>
    <cellStyle name="Accent4 2 4" xfId="493" xr:uid="{00000000-0005-0000-0000-000044080000}"/>
    <cellStyle name="Accent4 2 4 2" xfId="9852" xr:uid="{00000000-0005-0000-0000-000045080000}"/>
    <cellStyle name="Accent4 2 5" xfId="6173" xr:uid="{00000000-0005-0000-0000-000046080000}"/>
    <cellStyle name="Accent4 2_QC Sheet" xfId="6174" xr:uid="{00000000-0005-0000-0000-000047080000}"/>
    <cellStyle name="Accent4 3" xfId="494" xr:uid="{00000000-0005-0000-0000-000048080000}"/>
    <cellStyle name="Accent4 3 2" xfId="495" xr:uid="{00000000-0005-0000-0000-000049080000}"/>
    <cellStyle name="Accent4 3 2 2" xfId="10196" xr:uid="{00000000-0005-0000-0000-00004A080000}"/>
    <cellStyle name="Accent4 3 3" xfId="496" xr:uid="{00000000-0005-0000-0000-00004B080000}"/>
    <cellStyle name="Accent4 3 4" xfId="497" xr:uid="{00000000-0005-0000-0000-00004C080000}"/>
    <cellStyle name="Accent4 4" xfId="498" xr:uid="{00000000-0005-0000-0000-00004D080000}"/>
    <cellStyle name="Accent4 4 2" xfId="10197" xr:uid="{00000000-0005-0000-0000-00004E080000}"/>
    <cellStyle name="Accent4 4 3" xfId="9853" xr:uid="{00000000-0005-0000-0000-00004F080000}"/>
    <cellStyle name="Accent4 5" xfId="499" xr:uid="{00000000-0005-0000-0000-000050080000}"/>
    <cellStyle name="Accent4 5 2" xfId="10198" xr:uid="{00000000-0005-0000-0000-000051080000}"/>
    <cellStyle name="Accent4 6" xfId="500" xr:uid="{00000000-0005-0000-0000-000052080000}"/>
    <cellStyle name="Accent4 7" xfId="10195" xr:uid="{00000000-0005-0000-0000-000053080000}"/>
    <cellStyle name="Accent4 8" xfId="10104" xr:uid="{00000000-0005-0000-0000-000054080000}"/>
    <cellStyle name="Accent4 9" xfId="10397" xr:uid="{00000000-0005-0000-0000-000055080000}"/>
    <cellStyle name="Accent5" xfId="23" builtinId="45" customBuiltin="1"/>
    <cellStyle name="Accent5 10" xfId="9722" xr:uid="{00000000-0005-0000-0000-000057080000}"/>
    <cellStyle name="Accent5 2" xfId="106" xr:uid="{00000000-0005-0000-0000-000058080000}"/>
    <cellStyle name="Accent5 2 2" xfId="501" xr:uid="{00000000-0005-0000-0000-000059080000}"/>
    <cellStyle name="Accent5 2 2 2" xfId="6175" xr:uid="{00000000-0005-0000-0000-00005A080000}"/>
    <cellStyle name="Accent5 2 2 3" xfId="6176" xr:uid="{00000000-0005-0000-0000-00005B080000}"/>
    <cellStyle name="Accent5 2 2 4" xfId="6177" xr:uid="{00000000-0005-0000-0000-00005C080000}"/>
    <cellStyle name="Accent5 2 3" xfId="502" xr:uid="{00000000-0005-0000-0000-00005D080000}"/>
    <cellStyle name="Accent5 2 3 2" xfId="9854" xr:uid="{00000000-0005-0000-0000-00005E080000}"/>
    <cellStyle name="Accent5 2 4" xfId="6178" xr:uid="{00000000-0005-0000-0000-00005F080000}"/>
    <cellStyle name="Accent5 2 5" xfId="6179" xr:uid="{00000000-0005-0000-0000-000060080000}"/>
    <cellStyle name="Accent5 2_QC Sheet" xfId="6180" xr:uid="{00000000-0005-0000-0000-000061080000}"/>
    <cellStyle name="Accent5 3" xfId="503" xr:uid="{00000000-0005-0000-0000-000062080000}"/>
    <cellStyle name="Accent5 3 2" xfId="504" xr:uid="{00000000-0005-0000-0000-000063080000}"/>
    <cellStyle name="Accent5 3 2 2" xfId="10199" xr:uid="{00000000-0005-0000-0000-000064080000}"/>
    <cellStyle name="Accent5 3 3" xfId="505" xr:uid="{00000000-0005-0000-0000-000065080000}"/>
    <cellStyle name="Accent5 3 4" xfId="506" xr:uid="{00000000-0005-0000-0000-000066080000}"/>
    <cellStyle name="Accent5 4" xfId="507" xr:uid="{00000000-0005-0000-0000-000067080000}"/>
    <cellStyle name="Accent5 4 2" xfId="10200" xr:uid="{00000000-0005-0000-0000-000068080000}"/>
    <cellStyle name="Accent5 4 3" xfId="9855" xr:uid="{00000000-0005-0000-0000-000069080000}"/>
    <cellStyle name="Accent5 5" xfId="508" xr:uid="{00000000-0005-0000-0000-00006A080000}"/>
    <cellStyle name="Accent5 5 2" xfId="10201" xr:uid="{00000000-0005-0000-0000-00006B080000}"/>
    <cellStyle name="Accent5 6" xfId="10202" xr:uid="{00000000-0005-0000-0000-00006C080000}"/>
    <cellStyle name="Accent5 7" xfId="12433" xr:uid="{00000000-0005-0000-0000-00006D080000}"/>
    <cellStyle name="Accent5 8" xfId="12744" xr:uid="{00000000-0005-0000-0000-00006E080000}"/>
    <cellStyle name="Accent5 9" xfId="12436" xr:uid="{00000000-0005-0000-0000-00006F080000}"/>
    <cellStyle name="Accent6" xfId="24" builtinId="49" customBuiltin="1"/>
    <cellStyle name="Accent6 10" xfId="9726" xr:uid="{00000000-0005-0000-0000-000071080000}"/>
    <cellStyle name="Accent6 2" xfId="107" xr:uid="{00000000-0005-0000-0000-000072080000}"/>
    <cellStyle name="Accent6 2 2" xfId="509" xr:uid="{00000000-0005-0000-0000-000073080000}"/>
    <cellStyle name="Accent6 2 2 2" xfId="6181" xr:uid="{00000000-0005-0000-0000-000074080000}"/>
    <cellStyle name="Accent6 2 2 3" xfId="6182" xr:uid="{00000000-0005-0000-0000-000075080000}"/>
    <cellStyle name="Accent6 2 2 4" xfId="6183" xr:uid="{00000000-0005-0000-0000-000076080000}"/>
    <cellStyle name="Accent6 2 3" xfId="510" xr:uid="{00000000-0005-0000-0000-000077080000}"/>
    <cellStyle name="Accent6 2 3 2" xfId="9856" xr:uid="{00000000-0005-0000-0000-000078080000}"/>
    <cellStyle name="Accent6 2 4" xfId="6184" xr:uid="{00000000-0005-0000-0000-000079080000}"/>
    <cellStyle name="Accent6 2 5" xfId="6185" xr:uid="{00000000-0005-0000-0000-00007A080000}"/>
    <cellStyle name="Accent6 2_QC Sheet" xfId="6186" xr:uid="{00000000-0005-0000-0000-00007B080000}"/>
    <cellStyle name="Accent6 3" xfId="511" xr:uid="{00000000-0005-0000-0000-00007C080000}"/>
    <cellStyle name="Accent6 3 2" xfId="512" xr:uid="{00000000-0005-0000-0000-00007D080000}"/>
    <cellStyle name="Accent6 3 2 2" xfId="513" xr:uid="{00000000-0005-0000-0000-00007E080000}"/>
    <cellStyle name="Accent6 3 2 3" xfId="10204" xr:uid="{00000000-0005-0000-0000-00007F080000}"/>
    <cellStyle name="Accent6 3 3" xfId="514" xr:uid="{00000000-0005-0000-0000-000080080000}"/>
    <cellStyle name="Accent6 3 4" xfId="515" xr:uid="{00000000-0005-0000-0000-000081080000}"/>
    <cellStyle name="Accent6 3 5" xfId="516" xr:uid="{00000000-0005-0000-0000-000082080000}"/>
    <cellStyle name="Accent6 4" xfId="517" xr:uid="{00000000-0005-0000-0000-000083080000}"/>
    <cellStyle name="Accent6 4 2" xfId="518" xr:uid="{00000000-0005-0000-0000-000084080000}"/>
    <cellStyle name="Accent6 4 2 2" xfId="10205" xr:uid="{00000000-0005-0000-0000-000085080000}"/>
    <cellStyle name="Accent6 4 3" xfId="519" xr:uid="{00000000-0005-0000-0000-000086080000}"/>
    <cellStyle name="Accent6 4 4" xfId="520" xr:uid="{00000000-0005-0000-0000-000087080000}"/>
    <cellStyle name="Accent6 4 5" xfId="9857" xr:uid="{00000000-0005-0000-0000-000088080000}"/>
    <cellStyle name="Accent6 5" xfId="521" xr:uid="{00000000-0005-0000-0000-000089080000}"/>
    <cellStyle name="Accent6 5 2" xfId="10206" xr:uid="{00000000-0005-0000-0000-00008A080000}"/>
    <cellStyle name="Accent6 6" xfId="522" xr:uid="{00000000-0005-0000-0000-00008B080000}"/>
    <cellStyle name="Accent6 7" xfId="12432" xr:uid="{00000000-0005-0000-0000-00008C080000}"/>
    <cellStyle name="Accent6 8" xfId="12651" xr:uid="{00000000-0005-0000-0000-00008D080000}"/>
    <cellStyle name="Accent6 9" xfId="12615" xr:uid="{00000000-0005-0000-0000-00008E080000}"/>
    <cellStyle name="Adjustable" xfId="523" xr:uid="{00000000-0005-0000-0000-00008F080000}"/>
    <cellStyle name="Adjustable 2" xfId="10207" xr:uid="{00000000-0005-0000-0000-000090080000}"/>
    <cellStyle name="Bad" xfId="25" builtinId="27" customBuiltin="1"/>
    <cellStyle name="Bad 10" xfId="9697" xr:uid="{00000000-0005-0000-0000-000092080000}"/>
    <cellStyle name="Bad 2" xfId="77" xr:uid="{00000000-0005-0000-0000-000093080000}"/>
    <cellStyle name="Bad 2 2" xfId="524" xr:uid="{00000000-0005-0000-0000-000094080000}"/>
    <cellStyle name="Bad 2 2 2" xfId="6187" xr:uid="{00000000-0005-0000-0000-000095080000}"/>
    <cellStyle name="Bad 2 2 3" xfId="6188" xr:uid="{00000000-0005-0000-0000-000096080000}"/>
    <cellStyle name="Bad 2 2 4" xfId="6189" xr:uid="{00000000-0005-0000-0000-000097080000}"/>
    <cellStyle name="Bad 2 3" xfId="525" xr:uid="{00000000-0005-0000-0000-000098080000}"/>
    <cellStyle name="Bad 2 3 2" xfId="9858" xr:uid="{00000000-0005-0000-0000-000099080000}"/>
    <cellStyle name="Bad 2 4" xfId="6190" xr:uid="{00000000-0005-0000-0000-00009A080000}"/>
    <cellStyle name="Bad 2 5" xfId="6191" xr:uid="{00000000-0005-0000-0000-00009B080000}"/>
    <cellStyle name="Bad 2_QC Sheet" xfId="6192" xr:uid="{00000000-0005-0000-0000-00009C080000}"/>
    <cellStyle name="Bad 3" xfId="108" xr:uid="{00000000-0005-0000-0000-00009D080000}"/>
    <cellStyle name="Bad 3 2" xfId="526" xr:uid="{00000000-0005-0000-0000-00009E080000}"/>
    <cellStyle name="Bad 3 2 2" xfId="10208" xr:uid="{00000000-0005-0000-0000-00009F080000}"/>
    <cellStyle name="Bad 3 3" xfId="527" xr:uid="{00000000-0005-0000-0000-0000A0080000}"/>
    <cellStyle name="Bad 3 4" xfId="528" xr:uid="{00000000-0005-0000-0000-0000A1080000}"/>
    <cellStyle name="Bad 4" xfId="529" xr:uid="{00000000-0005-0000-0000-0000A2080000}"/>
    <cellStyle name="Bad 4 2" xfId="10209" xr:uid="{00000000-0005-0000-0000-0000A3080000}"/>
    <cellStyle name="Bad 4 3" xfId="9859" xr:uid="{00000000-0005-0000-0000-0000A4080000}"/>
    <cellStyle name="Bad 5" xfId="530" xr:uid="{00000000-0005-0000-0000-0000A5080000}"/>
    <cellStyle name="Bad 5 2" xfId="10210" xr:uid="{00000000-0005-0000-0000-0000A6080000}"/>
    <cellStyle name="Bad 6" xfId="531" xr:uid="{00000000-0005-0000-0000-0000A7080000}"/>
    <cellStyle name="Bad 7" xfId="12431" xr:uid="{00000000-0005-0000-0000-0000A8080000}"/>
    <cellStyle name="Bad 8" xfId="12486" xr:uid="{00000000-0005-0000-0000-0000A9080000}"/>
    <cellStyle name="Bad 9" xfId="12585" xr:uid="{00000000-0005-0000-0000-0000AA080000}"/>
    <cellStyle name="Calc Currency (0)" xfId="532" xr:uid="{00000000-0005-0000-0000-0000AB080000}"/>
    <cellStyle name="Calculation" xfId="26" builtinId="22" customBuiltin="1"/>
    <cellStyle name="Calculation 10" xfId="10457" xr:uid="{00000000-0005-0000-0000-0000AD080000}"/>
    <cellStyle name="Calculation 10 10" xfId="23878" xr:uid="{00000000-0005-0000-0000-0000AE080000}"/>
    <cellStyle name="Calculation 10 10 2" xfId="40589" xr:uid="{00000000-0005-0000-0000-0000AF080000}"/>
    <cellStyle name="Calculation 10 11" xfId="27243" xr:uid="{00000000-0005-0000-0000-0000B0080000}"/>
    <cellStyle name="Calculation 10 2" xfId="11324" xr:uid="{00000000-0005-0000-0000-0000B1080000}"/>
    <cellStyle name="Calculation 10 2 2" xfId="11791" xr:uid="{00000000-0005-0000-0000-0000B2080000}"/>
    <cellStyle name="Calculation 10 2 2 2" xfId="14465" xr:uid="{00000000-0005-0000-0000-0000B3080000}"/>
    <cellStyle name="Calculation 10 2 2 2 2" xfId="20228" xr:uid="{00000000-0005-0000-0000-0000B4080000}"/>
    <cellStyle name="Calculation 10 2 2 2 2 2" xfId="36897" xr:uid="{00000000-0005-0000-0000-0000B5080000}"/>
    <cellStyle name="Calculation 10 2 2 2 3" xfId="23369" xr:uid="{00000000-0005-0000-0000-0000B6080000}"/>
    <cellStyle name="Calculation 10 2 2 2 3 2" xfId="40077" xr:uid="{00000000-0005-0000-0000-0000B7080000}"/>
    <cellStyle name="Calculation 10 2 2 2 4" xfId="26151" xr:uid="{00000000-0005-0000-0000-0000B8080000}"/>
    <cellStyle name="Calculation 10 2 2 2 4 2" xfId="42891" xr:uid="{00000000-0005-0000-0000-0000B9080000}"/>
    <cellStyle name="Calculation 10 2 2 2 5" xfId="31137" xr:uid="{00000000-0005-0000-0000-0000BA080000}"/>
    <cellStyle name="Calculation 10 2 2 3" xfId="17942" xr:uid="{00000000-0005-0000-0000-0000BB080000}"/>
    <cellStyle name="Calculation 10 2 2 3 2" xfId="34618" xr:uid="{00000000-0005-0000-0000-0000BC080000}"/>
    <cellStyle name="Calculation 10 2 2 4" xfId="20634" xr:uid="{00000000-0005-0000-0000-0000BD080000}"/>
    <cellStyle name="Calculation 10 2 2 4 2" xfId="37302" xr:uid="{00000000-0005-0000-0000-0000BE080000}"/>
    <cellStyle name="Calculation 10 2 2 5" xfId="17538" xr:uid="{00000000-0005-0000-0000-0000BF080000}"/>
    <cellStyle name="Calculation 10 2 2 5 2" xfId="34215" xr:uid="{00000000-0005-0000-0000-0000C0080000}"/>
    <cellStyle name="Calculation 10 2 2 6" xfId="28540" xr:uid="{00000000-0005-0000-0000-0000C1080000}"/>
    <cellStyle name="Calculation 10 2 3" xfId="12045" xr:uid="{00000000-0005-0000-0000-0000C2080000}"/>
    <cellStyle name="Calculation 10 2 3 2" xfId="14719" xr:uid="{00000000-0005-0000-0000-0000C3080000}"/>
    <cellStyle name="Calculation 10 2 3 2 2" xfId="20482" xr:uid="{00000000-0005-0000-0000-0000C4080000}"/>
    <cellStyle name="Calculation 10 2 3 2 2 2" xfId="37150" xr:uid="{00000000-0005-0000-0000-0000C5080000}"/>
    <cellStyle name="Calculation 10 2 3 2 3" xfId="23621" xr:uid="{00000000-0005-0000-0000-0000C6080000}"/>
    <cellStyle name="Calculation 10 2 3 2 3 2" xfId="40331" xr:uid="{00000000-0005-0000-0000-0000C7080000}"/>
    <cellStyle name="Calculation 10 2 3 2 4" xfId="26404" xr:uid="{00000000-0005-0000-0000-0000C8080000}"/>
    <cellStyle name="Calculation 10 2 3 2 4 2" xfId="43145" xr:uid="{00000000-0005-0000-0000-0000C9080000}"/>
    <cellStyle name="Calculation 10 2 3 2 5" xfId="31390" xr:uid="{00000000-0005-0000-0000-0000CA080000}"/>
    <cellStyle name="Calculation 10 2 3 3" xfId="18196" xr:uid="{00000000-0005-0000-0000-0000CB080000}"/>
    <cellStyle name="Calculation 10 2 3 3 2" xfId="34871" xr:uid="{00000000-0005-0000-0000-0000CC080000}"/>
    <cellStyle name="Calculation 10 2 3 4" xfId="21448" xr:uid="{00000000-0005-0000-0000-0000CD080000}"/>
    <cellStyle name="Calculation 10 2 3 4 2" xfId="38122" xr:uid="{00000000-0005-0000-0000-0000CE080000}"/>
    <cellStyle name="Calculation 10 2 3 5" xfId="24498" xr:uid="{00000000-0005-0000-0000-0000CF080000}"/>
    <cellStyle name="Calculation 10 2 3 5 2" xfId="41218" xr:uid="{00000000-0005-0000-0000-0000D0080000}"/>
    <cellStyle name="Calculation 10 2 3 6" xfId="28792" xr:uid="{00000000-0005-0000-0000-0000D1080000}"/>
    <cellStyle name="Calculation 10 2 4" xfId="12836" xr:uid="{00000000-0005-0000-0000-0000D2080000}"/>
    <cellStyle name="Calculation 10 2 4 2" xfId="15449" xr:uid="{00000000-0005-0000-0000-0000D3080000}"/>
    <cellStyle name="Calculation 10 2 4 2 2" xfId="21084" xr:uid="{00000000-0005-0000-0000-0000D4080000}"/>
    <cellStyle name="Calculation 10 2 4 2 2 2" xfId="37753" xr:uid="{00000000-0005-0000-0000-0000D5080000}"/>
    <cellStyle name="Calculation 10 2 4 2 3" xfId="24197" xr:uid="{00000000-0005-0000-0000-0000D6080000}"/>
    <cellStyle name="Calculation 10 2 4 2 3 2" xfId="40914" xr:uid="{00000000-0005-0000-0000-0000D7080000}"/>
    <cellStyle name="Calculation 10 2 4 2 4" xfId="26903" xr:uid="{00000000-0005-0000-0000-0000D8080000}"/>
    <cellStyle name="Calculation 10 2 4 2 4 2" xfId="43644" xr:uid="{00000000-0005-0000-0000-0000D9080000}"/>
    <cellStyle name="Calculation 10 2 4 2 5" xfId="32120" xr:uid="{00000000-0005-0000-0000-0000DA080000}"/>
    <cellStyle name="Calculation 10 2 4 3" xfId="18843" xr:uid="{00000000-0005-0000-0000-0000DB080000}"/>
    <cellStyle name="Calculation 10 2 4 3 2" xfId="35521" xr:uid="{00000000-0005-0000-0000-0000DC080000}"/>
    <cellStyle name="Calculation 10 2 4 4" xfId="22052" xr:uid="{00000000-0005-0000-0000-0000DD080000}"/>
    <cellStyle name="Calculation 10 2 4 4 2" xfId="38734" xr:uid="{00000000-0005-0000-0000-0000DE080000}"/>
    <cellStyle name="Calculation 10 2 4 5" xfId="24990" xr:uid="{00000000-0005-0000-0000-0000DF080000}"/>
    <cellStyle name="Calculation 10 2 4 5 2" xfId="41717" xr:uid="{00000000-0005-0000-0000-0000E0080000}"/>
    <cellStyle name="Calculation 10 2 4 6" xfId="29522" xr:uid="{00000000-0005-0000-0000-0000E1080000}"/>
    <cellStyle name="Calculation 10 2 5" xfId="13997" xr:uid="{00000000-0005-0000-0000-0000E2080000}"/>
    <cellStyle name="Calculation 10 2 5 2" xfId="19787" xr:uid="{00000000-0005-0000-0000-0000E3080000}"/>
    <cellStyle name="Calculation 10 2 5 2 2" xfId="36457" xr:uid="{00000000-0005-0000-0000-0000E4080000}"/>
    <cellStyle name="Calculation 10 2 5 3" xfId="22937" xr:uid="{00000000-0005-0000-0000-0000E5080000}"/>
    <cellStyle name="Calculation 10 2 5 3 2" xfId="39639" xr:uid="{00000000-0005-0000-0000-0000E6080000}"/>
    <cellStyle name="Calculation 10 2 5 4" xfId="25733" xr:uid="{00000000-0005-0000-0000-0000E7080000}"/>
    <cellStyle name="Calculation 10 2 5 4 2" xfId="42472" xr:uid="{00000000-0005-0000-0000-0000E8080000}"/>
    <cellStyle name="Calculation 10 2 5 5" xfId="30670" xr:uid="{00000000-0005-0000-0000-0000E9080000}"/>
    <cellStyle name="Calculation 10 2 6" xfId="17494" xr:uid="{00000000-0005-0000-0000-0000EA080000}"/>
    <cellStyle name="Calculation 10 2 6 2" xfId="34171" xr:uid="{00000000-0005-0000-0000-0000EB080000}"/>
    <cellStyle name="Calculation 10 2 7" xfId="16504" xr:uid="{00000000-0005-0000-0000-0000EC080000}"/>
    <cellStyle name="Calculation 10 2 7 2" xfId="33176" xr:uid="{00000000-0005-0000-0000-0000ED080000}"/>
    <cellStyle name="Calculation 10 2 8" xfId="18832" xr:uid="{00000000-0005-0000-0000-0000EE080000}"/>
    <cellStyle name="Calculation 10 2 8 2" xfId="35510" xr:uid="{00000000-0005-0000-0000-0000EF080000}"/>
    <cellStyle name="Calculation 10 2 9" xfId="28078" xr:uid="{00000000-0005-0000-0000-0000F0080000}"/>
    <cellStyle name="Calculation 10 3" xfId="10872" xr:uid="{00000000-0005-0000-0000-0000F1080000}"/>
    <cellStyle name="Calculation 10 3 2" xfId="13560" xr:uid="{00000000-0005-0000-0000-0000F2080000}"/>
    <cellStyle name="Calculation 10 3 2 2" xfId="19425" xr:uid="{00000000-0005-0000-0000-0000F3080000}"/>
    <cellStyle name="Calculation 10 3 2 2 2" xfId="36095" xr:uid="{00000000-0005-0000-0000-0000F4080000}"/>
    <cellStyle name="Calculation 10 3 2 3" xfId="22595" xr:uid="{00000000-0005-0000-0000-0000F5080000}"/>
    <cellStyle name="Calculation 10 3 2 3 2" xfId="39294" xr:uid="{00000000-0005-0000-0000-0000F6080000}"/>
    <cellStyle name="Calculation 10 3 2 4" xfId="25444" xr:uid="{00000000-0005-0000-0000-0000F7080000}"/>
    <cellStyle name="Calculation 10 3 2 4 2" xfId="42182" xr:uid="{00000000-0005-0000-0000-0000F8080000}"/>
    <cellStyle name="Calculation 10 3 2 5" xfId="30234" xr:uid="{00000000-0005-0000-0000-0000F9080000}"/>
    <cellStyle name="Calculation 10 3 3" xfId="17110" xr:uid="{00000000-0005-0000-0000-0000FA080000}"/>
    <cellStyle name="Calculation 10 3 3 2" xfId="33786" xr:uid="{00000000-0005-0000-0000-0000FB080000}"/>
    <cellStyle name="Calculation 10 3 4" xfId="15875" xr:uid="{00000000-0005-0000-0000-0000FC080000}"/>
    <cellStyle name="Calculation 10 3 4 2" xfId="32539" xr:uid="{00000000-0005-0000-0000-0000FD080000}"/>
    <cellStyle name="Calculation 10 3 5" xfId="18971" xr:uid="{00000000-0005-0000-0000-0000FE080000}"/>
    <cellStyle name="Calculation 10 3 5 2" xfId="35648" xr:uid="{00000000-0005-0000-0000-0000FF080000}"/>
    <cellStyle name="Calculation 10 3 6" xfId="27643" xr:uid="{00000000-0005-0000-0000-000000090000}"/>
    <cellStyle name="Calculation 10 4" xfId="11491" xr:uid="{00000000-0005-0000-0000-000001090000}"/>
    <cellStyle name="Calculation 10 4 2" xfId="14165" xr:uid="{00000000-0005-0000-0000-000002090000}"/>
    <cellStyle name="Calculation 10 4 2 2" xfId="19928" xr:uid="{00000000-0005-0000-0000-000003090000}"/>
    <cellStyle name="Calculation 10 4 2 2 2" xfId="36598" xr:uid="{00000000-0005-0000-0000-000004090000}"/>
    <cellStyle name="Calculation 10 4 2 3" xfId="23074" xr:uid="{00000000-0005-0000-0000-000005090000}"/>
    <cellStyle name="Calculation 10 4 2 3 2" xfId="39777" xr:uid="{00000000-0005-0000-0000-000006090000}"/>
    <cellStyle name="Calculation 10 4 2 4" xfId="25853" xr:uid="{00000000-0005-0000-0000-000007090000}"/>
    <cellStyle name="Calculation 10 4 2 4 2" xfId="42592" xr:uid="{00000000-0005-0000-0000-000008090000}"/>
    <cellStyle name="Calculation 10 4 2 5" xfId="30838" xr:uid="{00000000-0005-0000-0000-000009090000}"/>
    <cellStyle name="Calculation 10 4 3" xfId="17642" xr:uid="{00000000-0005-0000-0000-00000A090000}"/>
    <cellStyle name="Calculation 10 4 3 2" xfId="34319" xr:uid="{00000000-0005-0000-0000-00000B090000}"/>
    <cellStyle name="Calculation 10 4 4" xfId="18946" xr:uid="{00000000-0005-0000-0000-00000C090000}"/>
    <cellStyle name="Calculation 10 4 4 2" xfId="35625" xr:uid="{00000000-0005-0000-0000-00000D090000}"/>
    <cellStyle name="Calculation 10 4 5" xfId="21749" xr:uid="{00000000-0005-0000-0000-00000E090000}"/>
    <cellStyle name="Calculation 10 4 5 2" xfId="38426" xr:uid="{00000000-0005-0000-0000-00000F090000}"/>
    <cellStyle name="Calculation 10 4 6" xfId="28245" xr:uid="{00000000-0005-0000-0000-000010090000}"/>
    <cellStyle name="Calculation 10 5" xfId="11781" xr:uid="{00000000-0005-0000-0000-000011090000}"/>
    <cellStyle name="Calculation 10 5 2" xfId="14455" xr:uid="{00000000-0005-0000-0000-000012090000}"/>
    <cellStyle name="Calculation 10 5 2 2" xfId="20218" xr:uid="{00000000-0005-0000-0000-000013090000}"/>
    <cellStyle name="Calculation 10 5 2 2 2" xfId="36887" xr:uid="{00000000-0005-0000-0000-000014090000}"/>
    <cellStyle name="Calculation 10 5 2 3" xfId="23359" xr:uid="{00000000-0005-0000-0000-000015090000}"/>
    <cellStyle name="Calculation 10 5 2 3 2" xfId="40067" xr:uid="{00000000-0005-0000-0000-000016090000}"/>
    <cellStyle name="Calculation 10 5 2 4" xfId="26141" xr:uid="{00000000-0005-0000-0000-000017090000}"/>
    <cellStyle name="Calculation 10 5 2 4 2" xfId="42881" xr:uid="{00000000-0005-0000-0000-000018090000}"/>
    <cellStyle name="Calculation 10 5 2 5" xfId="31127" xr:uid="{00000000-0005-0000-0000-000019090000}"/>
    <cellStyle name="Calculation 10 5 3" xfId="17932" xr:uid="{00000000-0005-0000-0000-00001A090000}"/>
    <cellStyle name="Calculation 10 5 3 2" xfId="34608" xr:uid="{00000000-0005-0000-0000-00001B090000}"/>
    <cellStyle name="Calculation 10 5 4" xfId="20698" xr:uid="{00000000-0005-0000-0000-00001C090000}"/>
    <cellStyle name="Calculation 10 5 4 2" xfId="37366" xr:uid="{00000000-0005-0000-0000-00001D090000}"/>
    <cellStyle name="Calculation 10 5 5" xfId="16677" xr:uid="{00000000-0005-0000-0000-00001E090000}"/>
    <cellStyle name="Calculation 10 5 5 2" xfId="33351" xr:uid="{00000000-0005-0000-0000-00001F090000}"/>
    <cellStyle name="Calculation 10 5 6" xfId="28530" xr:uid="{00000000-0005-0000-0000-000020090000}"/>
    <cellStyle name="Calculation 10 6" xfId="12258" xr:uid="{00000000-0005-0000-0000-000021090000}"/>
    <cellStyle name="Calculation 10 6 2" xfId="14932" xr:uid="{00000000-0005-0000-0000-000022090000}"/>
    <cellStyle name="Calculation 10 6 2 2" xfId="20653" xr:uid="{00000000-0005-0000-0000-000023090000}"/>
    <cellStyle name="Calculation 10 6 2 2 2" xfId="37321" xr:uid="{00000000-0005-0000-0000-000024090000}"/>
    <cellStyle name="Calculation 10 6 2 3" xfId="23785" xr:uid="{00000000-0005-0000-0000-000025090000}"/>
    <cellStyle name="Calculation 10 6 2 3 2" xfId="40496" xr:uid="{00000000-0005-0000-0000-000026090000}"/>
    <cellStyle name="Calculation 10 6 2 4" xfId="26536" xr:uid="{00000000-0005-0000-0000-000027090000}"/>
    <cellStyle name="Calculation 10 6 2 4 2" xfId="43277" xr:uid="{00000000-0005-0000-0000-000028090000}"/>
    <cellStyle name="Calculation 10 6 2 5" xfId="31603" xr:uid="{00000000-0005-0000-0000-000029090000}"/>
    <cellStyle name="Calculation 10 6 3" xfId="18366" xr:uid="{00000000-0005-0000-0000-00002A090000}"/>
    <cellStyle name="Calculation 10 6 3 2" xfId="35041" xr:uid="{00000000-0005-0000-0000-00002B090000}"/>
    <cellStyle name="Calculation 10 6 4" xfId="21611" xr:uid="{00000000-0005-0000-0000-00002C090000}"/>
    <cellStyle name="Calculation 10 6 4 2" xfId="38286" xr:uid="{00000000-0005-0000-0000-00002D090000}"/>
    <cellStyle name="Calculation 10 6 5" xfId="24629" xr:uid="{00000000-0005-0000-0000-00002E090000}"/>
    <cellStyle name="Calculation 10 6 5 2" xfId="41350" xr:uid="{00000000-0005-0000-0000-00002F090000}"/>
    <cellStyle name="Calculation 10 6 6" xfId="29005" xr:uid="{00000000-0005-0000-0000-000030090000}"/>
    <cellStyle name="Calculation 10 7" xfId="13156" xr:uid="{00000000-0005-0000-0000-000031090000}"/>
    <cellStyle name="Calculation 10 7 2" xfId="19088" xr:uid="{00000000-0005-0000-0000-000032090000}"/>
    <cellStyle name="Calculation 10 7 2 2" xfId="35759" xr:uid="{00000000-0005-0000-0000-000033090000}"/>
    <cellStyle name="Calculation 10 7 3" xfId="22282" xr:uid="{00000000-0005-0000-0000-000034090000}"/>
    <cellStyle name="Calculation 10 7 3 2" xfId="38975" xr:uid="{00000000-0005-0000-0000-000035090000}"/>
    <cellStyle name="Calculation 10 7 4" xfId="25171" xr:uid="{00000000-0005-0000-0000-000036090000}"/>
    <cellStyle name="Calculation 10 7 4 2" xfId="41907" xr:uid="{00000000-0005-0000-0000-000037090000}"/>
    <cellStyle name="Calculation 10 7 5" xfId="29832" xr:uid="{00000000-0005-0000-0000-000038090000}"/>
    <cellStyle name="Calculation 10 8" xfId="16745" xr:uid="{00000000-0005-0000-0000-000039090000}"/>
    <cellStyle name="Calculation 10 8 2" xfId="33419" xr:uid="{00000000-0005-0000-0000-00003A090000}"/>
    <cellStyle name="Calculation 10 9" xfId="16299" xr:uid="{00000000-0005-0000-0000-00003B090000}"/>
    <cellStyle name="Calculation 10 9 2" xfId="32966" xr:uid="{00000000-0005-0000-0000-00003C090000}"/>
    <cellStyle name="Calculation 11" xfId="10468" xr:uid="{00000000-0005-0000-0000-00003D090000}"/>
    <cellStyle name="Calculation 11 10" xfId="23031" xr:uid="{00000000-0005-0000-0000-00003E090000}"/>
    <cellStyle name="Calculation 11 10 2" xfId="39733" xr:uid="{00000000-0005-0000-0000-00003F090000}"/>
    <cellStyle name="Calculation 11 11" xfId="27253" xr:uid="{00000000-0005-0000-0000-000040090000}"/>
    <cellStyle name="Calculation 11 2" xfId="11334" xr:uid="{00000000-0005-0000-0000-000041090000}"/>
    <cellStyle name="Calculation 11 2 2" xfId="11801" xr:uid="{00000000-0005-0000-0000-000042090000}"/>
    <cellStyle name="Calculation 11 2 2 2" xfId="14475" xr:uid="{00000000-0005-0000-0000-000043090000}"/>
    <cellStyle name="Calculation 11 2 2 2 2" xfId="20238" xr:uid="{00000000-0005-0000-0000-000044090000}"/>
    <cellStyle name="Calculation 11 2 2 2 2 2" xfId="36907" xr:uid="{00000000-0005-0000-0000-000045090000}"/>
    <cellStyle name="Calculation 11 2 2 2 3" xfId="23379" xr:uid="{00000000-0005-0000-0000-000046090000}"/>
    <cellStyle name="Calculation 11 2 2 2 3 2" xfId="40087" xr:uid="{00000000-0005-0000-0000-000047090000}"/>
    <cellStyle name="Calculation 11 2 2 2 4" xfId="26161" xr:uid="{00000000-0005-0000-0000-000048090000}"/>
    <cellStyle name="Calculation 11 2 2 2 4 2" xfId="42901" xr:uid="{00000000-0005-0000-0000-000049090000}"/>
    <cellStyle name="Calculation 11 2 2 2 5" xfId="31147" xr:uid="{00000000-0005-0000-0000-00004A090000}"/>
    <cellStyle name="Calculation 11 2 2 3" xfId="17952" xr:uid="{00000000-0005-0000-0000-00004B090000}"/>
    <cellStyle name="Calculation 11 2 2 3 2" xfId="34628" xr:uid="{00000000-0005-0000-0000-00004C090000}"/>
    <cellStyle name="Calculation 11 2 2 4" xfId="16473" xr:uid="{00000000-0005-0000-0000-00004D090000}"/>
    <cellStyle name="Calculation 11 2 2 4 2" xfId="33143" xr:uid="{00000000-0005-0000-0000-00004E090000}"/>
    <cellStyle name="Calculation 11 2 2 5" xfId="16605" xr:uid="{00000000-0005-0000-0000-00004F090000}"/>
    <cellStyle name="Calculation 11 2 2 5 2" xfId="33278" xr:uid="{00000000-0005-0000-0000-000050090000}"/>
    <cellStyle name="Calculation 11 2 2 6" xfId="28550" xr:uid="{00000000-0005-0000-0000-000051090000}"/>
    <cellStyle name="Calculation 11 2 3" xfId="12055" xr:uid="{00000000-0005-0000-0000-000052090000}"/>
    <cellStyle name="Calculation 11 2 3 2" xfId="14729" xr:uid="{00000000-0005-0000-0000-000053090000}"/>
    <cellStyle name="Calculation 11 2 3 2 2" xfId="20492" xr:uid="{00000000-0005-0000-0000-000054090000}"/>
    <cellStyle name="Calculation 11 2 3 2 2 2" xfId="37160" xr:uid="{00000000-0005-0000-0000-000055090000}"/>
    <cellStyle name="Calculation 11 2 3 2 3" xfId="23631" xr:uid="{00000000-0005-0000-0000-000056090000}"/>
    <cellStyle name="Calculation 11 2 3 2 3 2" xfId="40341" xr:uid="{00000000-0005-0000-0000-000057090000}"/>
    <cellStyle name="Calculation 11 2 3 2 4" xfId="26414" xr:uid="{00000000-0005-0000-0000-000058090000}"/>
    <cellStyle name="Calculation 11 2 3 2 4 2" xfId="43155" xr:uid="{00000000-0005-0000-0000-000059090000}"/>
    <cellStyle name="Calculation 11 2 3 2 5" xfId="31400" xr:uid="{00000000-0005-0000-0000-00005A090000}"/>
    <cellStyle name="Calculation 11 2 3 3" xfId="18206" xr:uid="{00000000-0005-0000-0000-00005B090000}"/>
    <cellStyle name="Calculation 11 2 3 3 2" xfId="34881" xr:uid="{00000000-0005-0000-0000-00005C090000}"/>
    <cellStyle name="Calculation 11 2 3 4" xfId="21458" xr:uid="{00000000-0005-0000-0000-00005D090000}"/>
    <cellStyle name="Calculation 11 2 3 4 2" xfId="38132" xr:uid="{00000000-0005-0000-0000-00005E090000}"/>
    <cellStyle name="Calculation 11 2 3 5" xfId="24508" xr:uid="{00000000-0005-0000-0000-00005F090000}"/>
    <cellStyle name="Calculation 11 2 3 5 2" xfId="41228" xr:uid="{00000000-0005-0000-0000-000060090000}"/>
    <cellStyle name="Calculation 11 2 3 6" xfId="28802" xr:uid="{00000000-0005-0000-0000-000061090000}"/>
    <cellStyle name="Calculation 11 2 4" xfId="12846" xr:uid="{00000000-0005-0000-0000-000062090000}"/>
    <cellStyle name="Calculation 11 2 4 2" xfId="15459" xr:uid="{00000000-0005-0000-0000-000063090000}"/>
    <cellStyle name="Calculation 11 2 4 2 2" xfId="21094" xr:uid="{00000000-0005-0000-0000-000064090000}"/>
    <cellStyle name="Calculation 11 2 4 2 2 2" xfId="37763" xr:uid="{00000000-0005-0000-0000-000065090000}"/>
    <cellStyle name="Calculation 11 2 4 2 3" xfId="24207" xr:uid="{00000000-0005-0000-0000-000066090000}"/>
    <cellStyle name="Calculation 11 2 4 2 3 2" xfId="40924" xr:uid="{00000000-0005-0000-0000-000067090000}"/>
    <cellStyle name="Calculation 11 2 4 2 4" xfId="26913" xr:uid="{00000000-0005-0000-0000-000068090000}"/>
    <cellStyle name="Calculation 11 2 4 2 4 2" xfId="43654" xr:uid="{00000000-0005-0000-0000-000069090000}"/>
    <cellStyle name="Calculation 11 2 4 2 5" xfId="32130" xr:uid="{00000000-0005-0000-0000-00006A090000}"/>
    <cellStyle name="Calculation 11 2 4 3" xfId="18853" xr:uid="{00000000-0005-0000-0000-00006B090000}"/>
    <cellStyle name="Calculation 11 2 4 3 2" xfId="35531" xr:uid="{00000000-0005-0000-0000-00006C090000}"/>
    <cellStyle name="Calculation 11 2 4 4" xfId="22062" xr:uid="{00000000-0005-0000-0000-00006D090000}"/>
    <cellStyle name="Calculation 11 2 4 4 2" xfId="38744" xr:uid="{00000000-0005-0000-0000-00006E090000}"/>
    <cellStyle name="Calculation 11 2 4 5" xfId="25000" xr:uid="{00000000-0005-0000-0000-00006F090000}"/>
    <cellStyle name="Calculation 11 2 4 5 2" xfId="41727" xr:uid="{00000000-0005-0000-0000-000070090000}"/>
    <cellStyle name="Calculation 11 2 4 6" xfId="29532" xr:uid="{00000000-0005-0000-0000-000071090000}"/>
    <cellStyle name="Calculation 11 2 5" xfId="14007" xr:uid="{00000000-0005-0000-0000-000072090000}"/>
    <cellStyle name="Calculation 11 2 5 2" xfId="19797" xr:uid="{00000000-0005-0000-0000-000073090000}"/>
    <cellStyle name="Calculation 11 2 5 2 2" xfId="36467" xr:uid="{00000000-0005-0000-0000-000074090000}"/>
    <cellStyle name="Calculation 11 2 5 3" xfId="22947" xr:uid="{00000000-0005-0000-0000-000075090000}"/>
    <cellStyle name="Calculation 11 2 5 3 2" xfId="39649" xr:uid="{00000000-0005-0000-0000-000076090000}"/>
    <cellStyle name="Calculation 11 2 5 4" xfId="25743" xr:uid="{00000000-0005-0000-0000-000077090000}"/>
    <cellStyle name="Calculation 11 2 5 4 2" xfId="42482" xr:uid="{00000000-0005-0000-0000-000078090000}"/>
    <cellStyle name="Calculation 11 2 5 5" xfId="30680" xr:uid="{00000000-0005-0000-0000-000079090000}"/>
    <cellStyle name="Calculation 11 2 6" xfId="17504" xr:uid="{00000000-0005-0000-0000-00007A090000}"/>
    <cellStyle name="Calculation 11 2 6 2" xfId="34181" xr:uid="{00000000-0005-0000-0000-00007B090000}"/>
    <cellStyle name="Calculation 11 2 7" xfId="15748" xr:uid="{00000000-0005-0000-0000-00007C090000}"/>
    <cellStyle name="Calculation 11 2 7 2" xfId="32409" xr:uid="{00000000-0005-0000-0000-00007D090000}"/>
    <cellStyle name="Calculation 11 2 8" xfId="16293" xr:uid="{00000000-0005-0000-0000-00007E090000}"/>
    <cellStyle name="Calculation 11 2 8 2" xfId="32959" xr:uid="{00000000-0005-0000-0000-00007F090000}"/>
    <cellStyle name="Calculation 11 2 9" xfId="28088" xr:uid="{00000000-0005-0000-0000-000080090000}"/>
    <cellStyle name="Calculation 11 3" xfId="10882" xr:uid="{00000000-0005-0000-0000-000081090000}"/>
    <cellStyle name="Calculation 11 3 2" xfId="13570" xr:uid="{00000000-0005-0000-0000-000082090000}"/>
    <cellStyle name="Calculation 11 3 2 2" xfId="19435" xr:uid="{00000000-0005-0000-0000-000083090000}"/>
    <cellStyle name="Calculation 11 3 2 2 2" xfId="36105" xr:uid="{00000000-0005-0000-0000-000084090000}"/>
    <cellStyle name="Calculation 11 3 2 3" xfId="22605" xr:uid="{00000000-0005-0000-0000-000085090000}"/>
    <cellStyle name="Calculation 11 3 2 3 2" xfId="39304" xr:uid="{00000000-0005-0000-0000-000086090000}"/>
    <cellStyle name="Calculation 11 3 2 4" xfId="25454" xr:uid="{00000000-0005-0000-0000-000087090000}"/>
    <cellStyle name="Calculation 11 3 2 4 2" xfId="42192" xr:uid="{00000000-0005-0000-0000-000088090000}"/>
    <cellStyle name="Calculation 11 3 2 5" xfId="30244" xr:uid="{00000000-0005-0000-0000-000089090000}"/>
    <cellStyle name="Calculation 11 3 3" xfId="17120" xr:uid="{00000000-0005-0000-0000-00008A090000}"/>
    <cellStyle name="Calculation 11 3 3 2" xfId="33796" xr:uid="{00000000-0005-0000-0000-00008B090000}"/>
    <cellStyle name="Calculation 11 3 4" xfId="15872" xr:uid="{00000000-0005-0000-0000-00008C090000}"/>
    <cellStyle name="Calculation 11 3 4 2" xfId="32536" xr:uid="{00000000-0005-0000-0000-00008D090000}"/>
    <cellStyle name="Calculation 11 3 5" xfId="16140" xr:uid="{00000000-0005-0000-0000-00008E090000}"/>
    <cellStyle name="Calculation 11 3 5 2" xfId="32805" xr:uid="{00000000-0005-0000-0000-00008F090000}"/>
    <cellStyle name="Calculation 11 3 6" xfId="27653" xr:uid="{00000000-0005-0000-0000-000090090000}"/>
    <cellStyle name="Calculation 11 4" xfId="11501" xr:uid="{00000000-0005-0000-0000-000091090000}"/>
    <cellStyle name="Calculation 11 4 2" xfId="14175" xr:uid="{00000000-0005-0000-0000-000092090000}"/>
    <cellStyle name="Calculation 11 4 2 2" xfId="19938" xr:uid="{00000000-0005-0000-0000-000093090000}"/>
    <cellStyle name="Calculation 11 4 2 2 2" xfId="36608" xr:uid="{00000000-0005-0000-0000-000094090000}"/>
    <cellStyle name="Calculation 11 4 2 3" xfId="23084" xr:uid="{00000000-0005-0000-0000-000095090000}"/>
    <cellStyle name="Calculation 11 4 2 3 2" xfId="39787" xr:uid="{00000000-0005-0000-0000-000096090000}"/>
    <cellStyle name="Calculation 11 4 2 4" xfId="25863" xr:uid="{00000000-0005-0000-0000-000097090000}"/>
    <cellStyle name="Calculation 11 4 2 4 2" xfId="42602" xr:uid="{00000000-0005-0000-0000-000098090000}"/>
    <cellStyle name="Calculation 11 4 2 5" xfId="30848" xr:uid="{00000000-0005-0000-0000-000099090000}"/>
    <cellStyle name="Calculation 11 4 3" xfId="17652" xr:uid="{00000000-0005-0000-0000-00009A090000}"/>
    <cellStyle name="Calculation 11 4 3 2" xfId="34329" xr:uid="{00000000-0005-0000-0000-00009B090000}"/>
    <cellStyle name="Calculation 11 4 4" xfId="15741" xr:uid="{00000000-0005-0000-0000-00009C090000}"/>
    <cellStyle name="Calculation 11 4 4 2" xfId="32402" xr:uid="{00000000-0005-0000-0000-00009D090000}"/>
    <cellStyle name="Calculation 11 4 5" xfId="22330" xr:uid="{00000000-0005-0000-0000-00009E090000}"/>
    <cellStyle name="Calculation 11 4 5 2" xfId="39023" xr:uid="{00000000-0005-0000-0000-00009F090000}"/>
    <cellStyle name="Calculation 11 4 6" xfId="28255" xr:uid="{00000000-0005-0000-0000-0000A0090000}"/>
    <cellStyle name="Calculation 11 5" xfId="10712" xr:uid="{00000000-0005-0000-0000-0000A1090000}"/>
    <cellStyle name="Calculation 11 5 2" xfId="13395" xr:uid="{00000000-0005-0000-0000-0000A2090000}"/>
    <cellStyle name="Calculation 11 5 2 2" xfId="19272" xr:uid="{00000000-0005-0000-0000-0000A3090000}"/>
    <cellStyle name="Calculation 11 5 2 2 2" xfId="35943" xr:uid="{00000000-0005-0000-0000-0000A4090000}"/>
    <cellStyle name="Calculation 11 5 2 3" xfId="22452" xr:uid="{00000000-0005-0000-0000-0000A5090000}"/>
    <cellStyle name="Calculation 11 5 2 3 2" xfId="39145" xr:uid="{00000000-0005-0000-0000-0000A6090000}"/>
    <cellStyle name="Calculation 11 5 2 4" xfId="25317" xr:uid="{00000000-0005-0000-0000-0000A7090000}"/>
    <cellStyle name="Calculation 11 5 2 4 2" xfId="42053" xr:uid="{00000000-0005-0000-0000-0000A8090000}"/>
    <cellStyle name="Calculation 11 5 2 5" xfId="30071" xr:uid="{00000000-0005-0000-0000-0000A9090000}"/>
    <cellStyle name="Calculation 11 5 3" xfId="16951" xr:uid="{00000000-0005-0000-0000-0000AA090000}"/>
    <cellStyle name="Calculation 11 5 3 2" xfId="33627" xr:uid="{00000000-0005-0000-0000-0000AB090000}"/>
    <cellStyle name="Calculation 11 5 4" xfId="20908" xr:uid="{00000000-0005-0000-0000-0000AC090000}"/>
    <cellStyle name="Calculation 11 5 4 2" xfId="37577" xr:uid="{00000000-0005-0000-0000-0000AD090000}"/>
    <cellStyle name="Calculation 11 5 5" xfId="16395" xr:uid="{00000000-0005-0000-0000-0000AE090000}"/>
    <cellStyle name="Calculation 11 5 5 2" xfId="33063" xr:uid="{00000000-0005-0000-0000-0000AF090000}"/>
    <cellStyle name="Calculation 11 5 6" xfId="27482" xr:uid="{00000000-0005-0000-0000-0000B0090000}"/>
    <cellStyle name="Calculation 11 6" xfId="12268" xr:uid="{00000000-0005-0000-0000-0000B1090000}"/>
    <cellStyle name="Calculation 11 6 2" xfId="14942" xr:uid="{00000000-0005-0000-0000-0000B2090000}"/>
    <cellStyle name="Calculation 11 6 2 2" xfId="20663" xr:uid="{00000000-0005-0000-0000-0000B3090000}"/>
    <cellStyle name="Calculation 11 6 2 2 2" xfId="37331" xr:uid="{00000000-0005-0000-0000-0000B4090000}"/>
    <cellStyle name="Calculation 11 6 2 3" xfId="23795" xr:uid="{00000000-0005-0000-0000-0000B5090000}"/>
    <cellStyle name="Calculation 11 6 2 3 2" xfId="40506" xr:uid="{00000000-0005-0000-0000-0000B6090000}"/>
    <cellStyle name="Calculation 11 6 2 4" xfId="26546" xr:uid="{00000000-0005-0000-0000-0000B7090000}"/>
    <cellStyle name="Calculation 11 6 2 4 2" xfId="43287" xr:uid="{00000000-0005-0000-0000-0000B8090000}"/>
    <cellStyle name="Calculation 11 6 2 5" xfId="31613" xr:uid="{00000000-0005-0000-0000-0000B9090000}"/>
    <cellStyle name="Calculation 11 6 3" xfId="18376" xr:uid="{00000000-0005-0000-0000-0000BA090000}"/>
    <cellStyle name="Calculation 11 6 3 2" xfId="35051" xr:uid="{00000000-0005-0000-0000-0000BB090000}"/>
    <cellStyle name="Calculation 11 6 4" xfId="21621" xr:uid="{00000000-0005-0000-0000-0000BC090000}"/>
    <cellStyle name="Calculation 11 6 4 2" xfId="38296" xr:uid="{00000000-0005-0000-0000-0000BD090000}"/>
    <cellStyle name="Calculation 11 6 5" xfId="24639" xr:uid="{00000000-0005-0000-0000-0000BE090000}"/>
    <cellStyle name="Calculation 11 6 5 2" xfId="41360" xr:uid="{00000000-0005-0000-0000-0000BF090000}"/>
    <cellStyle name="Calculation 11 6 6" xfId="29015" xr:uid="{00000000-0005-0000-0000-0000C0090000}"/>
    <cellStyle name="Calculation 11 7" xfId="13166" xr:uid="{00000000-0005-0000-0000-0000C1090000}"/>
    <cellStyle name="Calculation 11 7 2" xfId="19098" xr:uid="{00000000-0005-0000-0000-0000C2090000}"/>
    <cellStyle name="Calculation 11 7 2 2" xfId="35769" xr:uid="{00000000-0005-0000-0000-0000C3090000}"/>
    <cellStyle name="Calculation 11 7 3" xfId="22292" xr:uid="{00000000-0005-0000-0000-0000C4090000}"/>
    <cellStyle name="Calculation 11 7 3 2" xfId="38985" xr:uid="{00000000-0005-0000-0000-0000C5090000}"/>
    <cellStyle name="Calculation 11 7 4" xfId="25181" xr:uid="{00000000-0005-0000-0000-0000C6090000}"/>
    <cellStyle name="Calculation 11 7 4 2" xfId="41917" xr:uid="{00000000-0005-0000-0000-0000C7090000}"/>
    <cellStyle name="Calculation 11 7 5" xfId="29842" xr:uid="{00000000-0005-0000-0000-0000C8090000}"/>
    <cellStyle name="Calculation 11 8" xfId="16756" xr:uid="{00000000-0005-0000-0000-0000C9090000}"/>
    <cellStyle name="Calculation 11 8 2" xfId="33430" xr:uid="{00000000-0005-0000-0000-0000CA090000}"/>
    <cellStyle name="Calculation 11 9" xfId="16013" xr:uid="{00000000-0005-0000-0000-0000CB090000}"/>
    <cellStyle name="Calculation 11 9 2" xfId="32679" xr:uid="{00000000-0005-0000-0000-0000CC090000}"/>
    <cellStyle name="Calculation 12" xfId="10536" xr:uid="{00000000-0005-0000-0000-0000CD090000}"/>
    <cellStyle name="Calculation 12 10" xfId="16363" xr:uid="{00000000-0005-0000-0000-0000CE090000}"/>
    <cellStyle name="Calculation 12 10 2" xfId="33031" xr:uid="{00000000-0005-0000-0000-0000CF090000}"/>
    <cellStyle name="Calculation 12 11" xfId="27309" xr:uid="{00000000-0005-0000-0000-0000D0090000}"/>
    <cellStyle name="Calculation 12 2" xfId="11395" xr:uid="{00000000-0005-0000-0000-0000D1090000}"/>
    <cellStyle name="Calculation 12 2 2" xfId="11839" xr:uid="{00000000-0005-0000-0000-0000D2090000}"/>
    <cellStyle name="Calculation 12 2 2 2" xfId="14513" xr:uid="{00000000-0005-0000-0000-0000D3090000}"/>
    <cellStyle name="Calculation 12 2 2 2 2" xfId="20276" xr:uid="{00000000-0005-0000-0000-0000D4090000}"/>
    <cellStyle name="Calculation 12 2 2 2 2 2" xfId="36945" xr:uid="{00000000-0005-0000-0000-0000D5090000}"/>
    <cellStyle name="Calculation 12 2 2 2 3" xfId="23417" xr:uid="{00000000-0005-0000-0000-0000D6090000}"/>
    <cellStyle name="Calculation 12 2 2 2 3 2" xfId="40125" xr:uid="{00000000-0005-0000-0000-0000D7090000}"/>
    <cellStyle name="Calculation 12 2 2 2 4" xfId="26199" xr:uid="{00000000-0005-0000-0000-0000D8090000}"/>
    <cellStyle name="Calculation 12 2 2 2 4 2" xfId="42939" xr:uid="{00000000-0005-0000-0000-0000D9090000}"/>
    <cellStyle name="Calculation 12 2 2 2 5" xfId="31185" xr:uid="{00000000-0005-0000-0000-0000DA090000}"/>
    <cellStyle name="Calculation 12 2 2 3" xfId="17990" xr:uid="{00000000-0005-0000-0000-0000DB090000}"/>
    <cellStyle name="Calculation 12 2 2 3 2" xfId="34666" xr:uid="{00000000-0005-0000-0000-0000DC090000}"/>
    <cellStyle name="Calculation 12 2 2 4" xfId="9990" xr:uid="{00000000-0005-0000-0000-0000DD090000}"/>
    <cellStyle name="Calculation 12 2 2 4 2" xfId="27101" xr:uid="{00000000-0005-0000-0000-0000DE090000}"/>
    <cellStyle name="Calculation 12 2 2 5" xfId="22772" xr:uid="{00000000-0005-0000-0000-0000DF090000}"/>
    <cellStyle name="Calculation 12 2 2 5 2" xfId="39472" xr:uid="{00000000-0005-0000-0000-0000E0090000}"/>
    <cellStyle name="Calculation 12 2 2 6" xfId="28588" xr:uid="{00000000-0005-0000-0000-0000E1090000}"/>
    <cellStyle name="Calculation 12 2 3" xfId="12089" xr:uid="{00000000-0005-0000-0000-0000E2090000}"/>
    <cellStyle name="Calculation 12 2 3 2" xfId="14763" xr:uid="{00000000-0005-0000-0000-0000E3090000}"/>
    <cellStyle name="Calculation 12 2 3 2 2" xfId="20526" xr:uid="{00000000-0005-0000-0000-0000E4090000}"/>
    <cellStyle name="Calculation 12 2 3 2 2 2" xfId="37194" xr:uid="{00000000-0005-0000-0000-0000E5090000}"/>
    <cellStyle name="Calculation 12 2 3 2 3" xfId="23665" xr:uid="{00000000-0005-0000-0000-0000E6090000}"/>
    <cellStyle name="Calculation 12 2 3 2 3 2" xfId="40375" xr:uid="{00000000-0005-0000-0000-0000E7090000}"/>
    <cellStyle name="Calculation 12 2 3 2 4" xfId="26448" xr:uid="{00000000-0005-0000-0000-0000E8090000}"/>
    <cellStyle name="Calculation 12 2 3 2 4 2" xfId="43189" xr:uid="{00000000-0005-0000-0000-0000E9090000}"/>
    <cellStyle name="Calculation 12 2 3 2 5" xfId="31434" xr:uid="{00000000-0005-0000-0000-0000EA090000}"/>
    <cellStyle name="Calculation 12 2 3 3" xfId="18240" xr:uid="{00000000-0005-0000-0000-0000EB090000}"/>
    <cellStyle name="Calculation 12 2 3 3 2" xfId="34915" xr:uid="{00000000-0005-0000-0000-0000EC090000}"/>
    <cellStyle name="Calculation 12 2 3 4" xfId="21492" xr:uid="{00000000-0005-0000-0000-0000ED090000}"/>
    <cellStyle name="Calculation 12 2 3 4 2" xfId="38166" xr:uid="{00000000-0005-0000-0000-0000EE090000}"/>
    <cellStyle name="Calculation 12 2 3 5" xfId="24542" xr:uid="{00000000-0005-0000-0000-0000EF090000}"/>
    <cellStyle name="Calculation 12 2 3 5 2" xfId="41262" xr:uid="{00000000-0005-0000-0000-0000F0090000}"/>
    <cellStyle name="Calculation 12 2 3 6" xfId="28836" xr:uid="{00000000-0005-0000-0000-0000F1090000}"/>
    <cellStyle name="Calculation 12 2 4" xfId="12902" xr:uid="{00000000-0005-0000-0000-0000F2090000}"/>
    <cellStyle name="Calculation 12 2 4 2" xfId="15515" xr:uid="{00000000-0005-0000-0000-0000F3090000}"/>
    <cellStyle name="Calculation 12 2 4 2 2" xfId="21139" xr:uid="{00000000-0005-0000-0000-0000F4090000}"/>
    <cellStyle name="Calculation 12 2 4 2 2 2" xfId="37809" xr:uid="{00000000-0005-0000-0000-0000F5090000}"/>
    <cellStyle name="Calculation 12 2 4 2 3" xfId="24251" xr:uid="{00000000-0005-0000-0000-0000F6090000}"/>
    <cellStyle name="Calculation 12 2 4 2 3 2" xfId="40968" xr:uid="{00000000-0005-0000-0000-0000F7090000}"/>
    <cellStyle name="Calculation 12 2 4 2 4" xfId="26947" xr:uid="{00000000-0005-0000-0000-0000F8090000}"/>
    <cellStyle name="Calculation 12 2 4 2 4 2" xfId="43688" xr:uid="{00000000-0005-0000-0000-0000F9090000}"/>
    <cellStyle name="Calculation 12 2 4 2 5" xfId="32186" xr:uid="{00000000-0005-0000-0000-0000FA090000}"/>
    <cellStyle name="Calculation 12 2 4 3" xfId="18896" xr:uid="{00000000-0005-0000-0000-0000FB090000}"/>
    <cellStyle name="Calculation 12 2 4 3 2" xfId="35575" xr:uid="{00000000-0005-0000-0000-0000FC090000}"/>
    <cellStyle name="Calculation 12 2 4 4" xfId="22105" xr:uid="{00000000-0005-0000-0000-0000FD090000}"/>
    <cellStyle name="Calculation 12 2 4 4 2" xfId="38788" xr:uid="{00000000-0005-0000-0000-0000FE090000}"/>
    <cellStyle name="Calculation 12 2 4 5" xfId="25034" xr:uid="{00000000-0005-0000-0000-0000FF090000}"/>
    <cellStyle name="Calculation 12 2 4 5 2" xfId="41761" xr:uid="{00000000-0005-0000-0000-0000000A0000}"/>
    <cellStyle name="Calculation 12 2 4 6" xfId="29588" xr:uid="{00000000-0005-0000-0000-0000010A0000}"/>
    <cellStyle name="Calculation 12 2 5" xfId="14063" xr:uid="{00000000-0005-0000-0000-0000020A0000}"/>
    <cellStyle name="Calculation 12 2 5 2" xfId="19843" xr:uid="{00000000-0005-0000-0000-0000030A0000}"/>
    <cellStyle name="Calculation 12 2 5 2 2" xfId="36513" xr:uid="{00000000-0005-0000-0000-0000040A0000}"/>
    <cellStyle name="Calculation 12 2 5 3" xfId="22992" xr:uid="{00000000-0005-0000-0000-0000050A0000}"/>
    <cellStyle name="Calculation 12 2 5 3 2" xfId="39694" xr:uid="{00000000-0005-0000-0000-0000060A0000}"/>
    <cellStyle name="Calculation 12 2 5 4" xfId="25777" xr:uid="{00000000-0005-0000-0000-0000070A0000}"/>
    <cellStyle name="Calculation 12 2 5 4 2" xfId="42516" xr:uid="{00000000-0005-0000-0000-0000080A0000}"/>
    <cellStyle name="Calculation 12 2 5 5" xfId="30736" xr:uid="{00000000-0005-0000-0000-0000090A0000}"/>
    <cellStyle name="Calculation 12 2 6" xfId="17559" xr:uid="{00000000-0005-0000-0000-00000A0A0000}"/>
    <cellStyle name="Calculation 12 2 6 2" xfId="34236" xr:uid="{00000000-0005-0000-0000-00000B0A0000}"/>
    <cellStyle name="Calculation 12 2 7" xfId="15743" xr:uid="{00000000-0005-0000-0000-00000C0A0000}"/>
    <cellStyle name="Calculation 12 2 7 2" xfId="32404" xr:uid="{00000000-0005-0000-0000-00000D0A0000}"/>
    <cellStyle name="Calculation 12 2 8" xfId="21598" xr:uid="{00000000-0005-0000-0000-00000E0A0000}"/>
    <cellStyle name="Calculation 12 2 8 2" xfId="38273" xr:uid="{00000000-0005-0000-0000-00000F0A0000}"/>
    <cellStyle name="Calculation 12 2 9" xfId="28144" xr:uid="{00000000-0005-0000-0000-0000100A0000}"/>
    <cellStyle name="Calculation 12 3" xfId="10943" xr:uid="{00000000-0005-0000-0000-0000110A0000}"/>
    <cellStyle name="Calculation 12 3 2" xfId="13626" xr:uid="{00000000-0005-0000-0000-0000120A0000}"/>
    <cellStyle name="Calculation 12 3 2 2" xfId="19484" xr:uid="{00000000-0005-0000-0000-0000130A0000}"/>
    <cellStyle name="Calculation 12 3 2 2 2" xfId="36154" xr:uid="{00000000-0005-0000-0000-0000140A0000}"/>
    <cellStyle name="Calculation 12 3 2 3" xfId="22646" xr:uid="{00000000-0005-0000-0000-0000150A0000}"/>
    <cellStyle name="Calculation 12 3 2 3 2" xfId="39346" xr:uid="{00000000-0005-0000-0000-0000160A0000}"/>
    <cellStyle name="Calculation 12 3 2 4" xfId="25488" xr:uid="{00000000-0005-0000-0000-0000170A0000}"/>
    <cellStyle name="Calculation 12 3 2 4 2" xfId="42226" xr:uid="{00000000-0005-0000-0000-0000180A0000}"/>
    <cellStyle name="Calculation 12 3 2 5" xfId="30300" xr:uid="{00000000-0005-0000-0000-0000190A0000}"/>
    <cellStyle name="Calculation 12 3 3" xfId="17176" xr:uid="{00000000-0005-0000-0000-00001A0A0000}"/>
    <cellStyle name="Calculation 12 3 3 2" xfId="33852" xr:uid="{00000000-0005-0000-0000-00001B0A0000}"/>
    <cellStyle name="Calculation 12 3 4" xfId="15848" xr:uid="{00000000-0005-0000-0000-00001C0A0000}"/>
    <cellStyle name="Calculation 12 3 4 2" xfId="32512" xr:uid="{00000000-0005-0000-0000-00001D0A0000}"/>
    <cellStyle name="Calculation 12 3 5" xfId="17121" xr:uid="{00000000-0005-0000-0000-00001E0A0000}"/>
    <cellStyle name="Calculation 12 3 5 2" xfId="33797" xr:uid="{00000000-0005-0000-0000-00001F0A0000}"/>
    <cellStyle name="Calculation 12 3 6" xfId="27708" xr:uid="{00000000-0005-0000-0000-0000200A0000}"/>
    <cellStyle name="Calculation 12 4" xfId="11539" xr:uid="{00000000-0005-0000-0000-0000210A0000}"/>
    <cellStyle name="Calculation 12 4 2" xfId="14213" xr:uid="{00000000-0005-0000-0000-0000220A0000}"/>
    <cellStyle name="Calculation 12 4 2 2" xfId="19976" xr:uid="{00000000-0005-0000-0000-0000230A0000}"/>
    <cellStyle name="Calculation 12 4 2 2 2" xfId="36646" xr:uid="{00000000-0005-0000-0000-0000240A0000}"/>
    <cellStyle name="Calculation 12 4 2 3" xfId="23122" xr:uid="{00000000-0005-0000-0000-0000250A0000}"/>
    <cellStyle name="Calculation 12 4 2 3 2" xfId="39825" xr:uid="{00000000-0005-0000-0000-0000260A0000}"/>
    <cellStyle name="Calculation 12 4 2 4" xfId="25901" xr:uid="{00000000-0005-0000-0000-0000270A0000}"/>
    <cellStyle name="Calculation 12 4 2 4 2" xfId="42640" xr:uid="{00000000-0005-0000-0000-0000280A0000}"/>
    <cellStyle name="Calculation 12 4 2 5" xfId="30886" xr:uid="{00000000-0005-0000-0000-0000290A0000}"/>
    <cellStyle name="Calculation 12 4 3" xfId="17690" xr:uid="{00000000-0005-0000-0000-00002A0A0000}"/>
    <cellStyle name="Calculation 12 4 3 2" xfId="34367" xr:uid="{00000000-0005-0000-0000-00002B0A0000}"/>
    <cellStyle name="Calculation 12 4 4" xfId="16805" xr:uid="{00000000-0005-0000-0000-00002C0A0000}"/>
    <cellStyle name="Calculation 12 4 4 2" xfId="33480" xr:uid="{00000000-0005-0000-0000-00002D0A0000}"/>
    <cellStyle name="Calculation 12 4 5" xfId="16192" xr:uid="{00000000-0005-0000-0000-00002E0A0000}"/>
    <cellStyle name="Calculation 12 4 5 2" xfId="32857" xr:uid="{00000000-0005-0000-0000-00002F0A0000}"/>
    <cellStyle name="Calculation 12 4 6" xfId="28293" xr:uid="{00000000-0005-0000-0000-0000300A0000}"/>
    <cellStyle name="Calculation 12 5" xfId="11836" xr:uid="{00000000-0005-0000-0000-0000310A0000}"/>
    <cellStyle name="Calculation 12 5 2" xfId="14510" xr:uid="{00000000-0005-0000-0000-0000320A0000}"/>
    <cellStyle name="Calculation 12 5 2 2" xfId="20273" xr:uid="{00000000-0005-0000-0000-0000330A0000}"/>
    <cellStyle name="Calculation 12 5 2 2 2" xfId="36942" xr:uid="{00000000-0005-0000-0000-0000340A0000}"/>
    <cellStyle name="Calculation 12 5 2 3" xfId="23414" xr:uid="{00000000-0005-0000-0000-0000350A0000}"/>
    <cellStyle name="Calculation 12 5 2 3 2" xfId="40122" xr:uid="{00000000-0005-0000-0000-0000360A0000}"/>
    <cellStyle name="Calculation 12 5 2 4" xfId="26196" xr:uid="{00000000-0005-0000-0000-0000370A0000}"/>
    <cellStyle name="Calculation 12 5 2 4 2" xfId="42936" xr:uid="{00000000-0005-0000-0000-0000380A0000}"/>
    <cellStyle name="Calculation 12 5 2 5" xfId="31182" xr:uid="{00000000-0005-0000-0000-0000390A0000}"/>
    <cellStyle name="Calculation 12 5 3" xfId="17987" xr:uid="{00000000-0005-0000-0000-00003A0A0000}"/>
    <cellStyle name="Calculation 12 5 3 2" xfId="34663" xr:uid="{00000000-0005-0000-0000-00003B0A0000}"/>
    <cellStyle name="Calculation 12 5 4" xfId="15636" xr:uid="{00000000-0005-0000-0000-00003C0A0000}"/>
    <cellStyle name="Calculation 12 5 4 2" xfId="32303" xr:uid="{00000000-0005-0000-0000-00003D0A0000}"/>
    <cellStyle name="Calculation 12 5 5" xfId="21528" xr:uid="{00000000-0005-0000-0000-00003E0A0000}"/>
    <cellStyle name="Calculation 12 5 5 2" xfId="38202" xr:uid="{00000000-0005-0000-0000-00003F0A0000}"/>
    <cellStyle name="Calculation 12 5 6" xfId="28585" xr:uid="{00000000-0005-0000-0000-0000400A0000}"/>
    <cellStyle name="Calculation 12 6" xfId="12324" xr:uid="{00000000-0005-0000-0000-0000410A0000}"/>
    <cellStyle name="Calculation 12 6 2" xfId="14998" xr:uid="{00000000-0005-0000-0000-0000420A0000}"/>
    <cellStyle name="Calculation 12 6 2 2" xfId="20710" xr:uid="{00000000-0005-0000-0000-0000430A0000}"/>
    <cellStyle name="Calculation 12 6 2 2 2" xfId="37378" xr:uid="{00000000-0005-0000-0000-0000440A0000}"/>
    <cellStyle name="Calculation 12 6 2 3" xfId="23837" xr:uid="{00000000-0005-0000-0000-0000450A0000}"/>
    <cellStyle name="Calculation 12 6 2 3 2" xfId="40548" xr:uid="{00000000-0005-0000-0000-0000460A0000}"/>
    <cellStyle name="Calculation 12 6 2 4" xfId="26580" xr:uid="{00000000-0005-0000-0000-0000470A0000}"/>
    <cellStyle name="Calculation 12 6 2 4 2" xfId="43321" xr:uid="{00000000-0005-0000-0000-0000480A0000}"/>
    <cellStyle name="Calculation 12 6 2 5" xfId="31669" xr:uid="{00000000-0005-0000-0000-0000490A0000}"/>
    <cellStyle name="Calculation 12 6 3" xfId="18422" xr:uid="{00000000-0005-0000-0000-00004A0A0000}"/>
    <cellStyle name="Calculation 12 6 3 2" xfId="35098" xr:uid="{00000000-0005-0000-0000-00004B0A0000}"/>
    <cellStyle name="Calculation 12 6 4" xfId="21664" xr:uid="{00000000-0005-0000-0000-00004C0A0000}"/>
    <cellStyle name="Calculation 12 6 4 2" xfId="38339" xr:uid="{00000000-0005-0000-0000-00004D0A0000}"/>
    <cellStyle name="Calculation 12 6 5" xfId="24673" xr:uid="{00000000-0005-0000-0000-00004E0A0000}"/>
    <cellStyle name="Calculation 12 6 5 2" xfId="41394" xr:uid="{00000000-0005-0000-0000-00004F0A0000}"/>
    <cellStyle name="Calculation 12 6 6" xfId="29071" xr:uid="{00000000-0005-0000-0000-0000500A0000}"/>
    <cellStyle name="Calculation 12 7" xfId="13222" xr:uid="{00000000-0005-0000-0000-0000510A0000}"/>
    <cellStyle name="Calculation 12 7 2" xfId="19145" xr:uid="{00000000-0005-0000-0000-0000520A0000}"/>
    <cellStyle name="Calculation 12 7 2 2" xfId="35816" xr:uid="{00000000-0005-0000-0000-0000530A0000}"/>
    <cellStyle name="Calculation 12 7 3" xfId="22334" xr:uid="{00000000-0005-0000-0000-0000540A0000}"/>
    <cellStyle name="Calculation 12 7 3 2" xfId="39027" xr:uid="{00000000-0005-0000-0000-0000550A0000}"/>
    <cellStyle name="Calculation 12 7 4" xfId="25215" xr:uid="{00000000-0005-0000-0000-0000560A0000}"/>
    <cellStyle name="Calculation 12 7 4 2" xfId="41951" xr:uid="{00000000-0005-0000-0000-0000570A0000}"/>
    <cellStyle name="Calculation 12 7 5" xfId="29898" xr:uid="{00000000-0005-0000-0000-0000580A0000}"/>
    <cellStyle name="Calculation 12 8" xfId="16816" xr:uid="{00000000-0005-0000-0000-0000590A0000}"/>
    <cellStyle name="Calculation 12 8 2" xfId="33491" xr:uid="{00000000-0005-0000-0000-00005A0A0000}"/>
    <cellStyle name="Calculation 12 9" xfId="16290" xr:uid="{00000000-0005-0000-0000-00005B0A0000}"/>
    <cellStyle name="Calculation 12 9 2" xfId="32956" xr:uid="{00000000-0005-0000-0000-00005C0A0000}"/>
    <cellStyle name="Calculation 13" xfId="12430" xr:uid="{00000000-0005-0000-0000-00005D0A0000}"/>
    <cellStyle name="Calculation 13 2" xfId="15098" xr:uid="{00000000-0005-0000-0000-00005E0A0000}"/>
    <cellStyle name="Calculation 13 2 2" xfId="20792" xr:uid="{00000000-0005-0000-0000-00005F0A0000}"/>
    <cellStyle name="Calculation 13 2 2 2" xfId="37461" xr:uid="{00000000-0005-0000-0000-0000600A0000}"/>
    <cellStyle name="Calculation 13 2 3" xfId="23914" xr:uid="{00000000-0005-0000-0000-0000610A0000}"/>
    <cellStyle name="Calculation 13 2 3 2" xfId="40627" xr:uid="{00000000-0005-0000-0000-0000620A0000}"/>
    <cellStyle name="Calculation 13 2 4" xfId="26653" xr:uid="{00000000-0005-0000-0000-0000630A0000}"/>
    <cellStyle name="Calculation 13 2 4 2" xfId="43394" xr:uid="{00000000-0005-0000-0000-0000640A0000}"/>
    <cellStyle name="Calculation 13 2 5" xfId="31769" xr:uid="{00000000-0005-0000-0000-0000650A0000}"/>
    <cellStyle name="Calculation 13 3" xfId="18505" xr:uid="{00000000-0005-0000-0000-0000660A0000}"/>
    <cellStyle name="Calculation 13 3 2" xfId="35182" xr:uid="{00000000-0005-0000-0000-0000670A0000}"/>
    <cellStyle name="Calculation 13 4" xfId="21742" xr:uid="{00000000-0005-0000-0000-0000680A0000}"/>
    <cellStyle name="Calculation 13 4 2" xfId="38419" xr:uid="{00000000-0005-0000-0000-0000690A0000}"/>
    <cellStyle name="Calculation 13 5" xfId="24744" xr:uid="{00000000-0005-0000-0000-00006A0A0000}"/>
    <cellStyle name="Calculation 13 5 2" xfId="41467" xr:uid="{00000000-0005-0000-0000-00006B0A0000}"/>
    <cellStyle name="Calculation 13 6" xfId="29171" xr:uid="{00000000-0005-0000-0000-00006C0A0000}"/>
    <cellStyle name="Calculation 14" xfId="43830" xr:uid="{00000000-0005-0000-0000-00006D0A0000}"/>
    <cellStyle name="Calculation 15" xfId="9701" xr:uid="{00000000-0005-0000-0000-00006E0A0000}"/>
    <cellStyle name="Calculation 2" xfId="109" xr:uid="{00000000-0005-0000-0000-00006F0A0000}"/>
    <cellStyle name="Calculation 2 10" xfId="533" xr:uid="{00000000-0005-0000-0000-0000700A0000}"/>
    <cellStyle name="Calculation 2 10 10" xfId="11086" xr:uid="{00000000-0005-0000-0000-0000710A0000}"/>
    <cellStyle name="Calculation 2 10 2" xfId="534" xr:uid="{00000000-0005-0000-0000-0000720A0000}"/>
    <cellStyle name="Calculation 2 10 2 2" xfId="535" xr:uid="{00000000-0005-0000-0000-0000730A0000}"/>
    <cellStyle name="Calculation 2 10 2 2 2" xfId="20074" xr:uid="{00000000-0005-0000-0000-0000740A0000}"/>
    <cellStyle name="Calculation 2 10 2 2 2 2" xfId="36744" xr:uid="{00000000-0005-0000-0000-0000750A0000}"/>
    <cellStyle name="Calculation 2 10 2 2 3" xfId="23218" xr:uid="{00000000-0005-0000-0000-0000760A0000}"/>
    <cellStyle name="Calculation 2 10 2 2 3 2" xfId="39923" xr:uid="{00000000-0005-0000-0000-0000770A0000}"/>
    <cellStyle name="Calculation 2 10 2 2 4" xfId="25998" xr:uid="{00000000-0005-0000-0000-0000780A0000}"/>
    <cellStyle name="Calculation 2 10 2 2 4 2" xfId="42737" xr:uid="{00000000-0005-0000-0000-0000790A0000}"/>
    <cellStyle name="Calculation 2 10 2 2 5" xfId="30984" xr:uid="{00000000-0005-0000-0000-00007A0A0000}"/>
    <cellStyle name="Calculation 2 10 2 2 6" xfId="14311" xr:uid="{00000000-0005-0000-0000-00007B0A0000}"/>
    <cellStyle name="Calculation 2 10 2 3" xfId="536" xr:uid="{00000000-0005-0000-0000-00007C0A0000}"/>
    <cellStyle name="Calculation 2 10 2 3 2" xfId="34465" xr:uid="{00000000-0005-0000-0000-00007D0A0000}"/>
    <cellStyle name="Calculation 2 10 2 3 3" xfId="17788" xr:uid="{00000000-0005-0000-0000-00007E0A0000}"/>
    <cellStyle name="Calculation 2 10 2 4" xfId="21251" xr:uid="{00000000-0005-0000-0000-00007F0A0000}"/>
    <cellStyle name="Calculation 2 10 2 4 2" xfId="37923" xr:uid="{00000000-0005-0000-0000-0000800A0000}"/>
    <cellStyle name="Calculation 2 10 2 5" xfId="15887" xr:uid="{00000000-0005-0000-0000-0000810A0000}"/>
    <cellStyle name="Calculation 2 10 2 5 2" xfId="32551" xr:uid="{00000000-0005-0000-0000-0000820A0000}"/>
    <cellStyle name="Calculation 2 10 2 6" xfId="28389" xr:uid="{00000000-0005-0000-0000-0000830A0000}"/>
    <cellStyle name="Calculation 2 10 2 7" xfId="11637" xr:uid="{00000000-0005-0000-0000-0000840A0000}"/>
    <cellStyle name="Calculation 2 10 3" xfId="537" xr:uid="{00000000-0005-0000-0000-0000850A0000}"/>
    <cellStyle name="Calculation 2 10 3 2" xfId="14575" xr:uid="{00000000-0005-0000-0000-0000860A0000}"/>
    <cellStyle name="Calculation 2 10 3 2 2" xfId="20338" xr:uid="{00000000-0005-0000-0000-0000870A0000}"/>
    <cellStyle name="Calculation 2 10 3 2 2 2" xfId="37007" xr:uid="{00000000-0005-0000-0000-0000880A0000}"/>
    <cellStyle name="Calculation 2 10 3 2 3" xfId="23479" xr:uid="{00000000-0005-0000-0000-0000890A0000}"/>
    <cellStyle name="Calculation 2 10 3 2 3 2" xfId="40187" xr:uid="{00000000-0005-0000-0000-00008A0A0000}"/>
    <cellStyle name="Calculation 2 10 3 2 4" xfId="26261" xr:uid="{00000000-0005-0000-0000-00008B0A0000}"/>
    <cellStyle name="Calculation 2 10 3 2 4 2" xfId="43001" xr:uid="{00000000-0005-0000-0000-00008C0A0000}"/>
    <cellStyle name="Calculation 2 10 3 2 5" xfId="31247" xr:uid="{00000000-0005-0000-0000-00008D0A0000}"/>
    <cellStyle name="Calculation 2 10 3 3" xfId="18052" xr:uid="{00000000-0005-0000-0000-00008E0A0000}"/>
    <cellStyle name="Calculation 2 10 3 3 2" xfId="34728" xr:uid="{00000000-0005-0000-0000-00008F0A0000}"/>
    <cellStyle name="Calculation 2 10 3 4" xfId="21306" xr:uid="{00000000-0005-0000-0000-0000900A0000}"/>
    <cellStyle name="Calculation 2 10 3 4 2" xfId="37978" xr:uid="{00000000-0005-0000-0000-0000910A0000}"/>
    <cellStyle name="Calculation 2 10 3 5" xfId="16855" xr:uid="{00000000-0005-0000-0000-0000920A0000}"/>
    <cellStyle name="Calculation 2 10 3 5 2" xfId="33530" xr:uid="{00000000-0005-0000-0000-0000930A0000}"/>
    <cellStyle name="Calculation 2 10 3 6" xfId="28650" xr:uid="{00000000-0005-0000-0000-0000940A0000}"/>
    <cellStyle name="Calculation 2 10 3 7" xfId="11901" xr:uid="{00000000-0005-0000-0000-0000950A0000}"/>
    <cellStyle name="Calculation 2 10 4" xfId="538" xr:uid="{00000000-0005-0000-0000-0000960A0000}"/>
    <cellStyle name="Calculation 2 10 4 2" xfId="15188" xr:uid="{00000000-0005-0000-0000-0000970A0000}"/>
    <cellStyle name="Calculation 2 10 4 2 2" xfId="20859" xr:uid="{00000000-0005-0000-0000-0000980A0000}"/>
    <cellStyle name="Calculation 2 10 4 2 2 2" xfId="37528" xr:uid="{00000000-0005-0000-0000-0000990A0000}"/>
    <cellStyle name="Calculation 2 10 4 2 3" xfId="23979" xr:uid="{00000000-0005-0000-0000-00009A0A0000}"/>
    <cellStyle name="Calculation 2 10 4 2 3 2" xfId="40692" xr:uid="{00000000-0005-0000-0000-00009B0A0000}"/>
    <cellStyle name="Calculation 2 10 4 2 4" xfId="26714" xr:uid="{00000000-0005-0000-0000-00009C0A0000}"/>
    <cellStyle name="Calculation 2 10 4 2 4 2" xfId="43455" xr:uid="{00000000-0005-0000-0000-00009D0A0000}"/>
    <cellStyle name="Calculation 2 10 4 2 5" xfId="31859" xr:uid="{00000000-0005-0000-0000-00009E0A0000}"/>
    <cellStyle name="Calculation 2 10 4 3" xfId="18596" xr:uid="{00000000-0005-0000-0000-00009F0A0000}"/>
    <cellStyle name="Calculation 2 10 4 3 2" xfId="35273" xr:uid="{00000000-0005-0000-0000-0000A00A0000}"/>
    <cellStyle name="Calculation 2 10 4 4" xfId="21821" xr:uid="{00000000-0005-0000-0000-0000A10A0000}"/>
    <cellStyle name="Calculation 2 10 4 4 2" xfId="38499" xr:uid="{00000000-0005-0000-0000-0000A20A0000}"/>
    <cellStyle name="Calculation 2 10 4 5" xfId="24805" xr:uid="{00000000-0005-0000-0000-0000A30A0000}"/>
    <cellStyle name="Calculation 2 10 4 5 2" xfId="41528" xr:uid="{00000000-0005-0000-0000-0000A40A0000}"/>
    <cellStyle name="Calculation 2 10 4 6" xfId="29261" xr:uid="{00000000-0005-0000-0000-0000A50A0000}"/>
    <cellStyle name="Calculation 2 10 4 7" xfId="12549" xr:uid="{00000000-0005-0000-0000-0000A60A0000}"/>
    <cellStyle name="Calculation 2 10 5" xfId="7006" xr:uid="{00000000-0005-0000-0000-0000A70A0000}"/>
    <cellStyle name="Calculation 2 10 5 2" xfId="19605" xr:uid="{00000000-0005-0000-0000-0000A80A0000}"/>
    <cellStyle name="Calculation 2 10 5 2 2" xfId="36276" xr:uid="{00000000-0005-0000-0000-0000A90A0000}"/>
    <cellStyle name="Calculation 2 10 5 3" xfId="22760" xr:uid="{00000000-0005-0000-0000-0000AA0A0000}"/>
    <cellStyle name="Calculation 2 10 5 3 2" xfId="39460" xr:uid="{00000000-0005-0000-0000-0000AB0A0000}"/>
    <cellStyle name="Calculation 2 10 5 4" xfId="25590" xr:uid="{00000000-0005-0000-0000-0000AC0A0000}"/>
    <cellStyle name="Calculation 2 10 5 4 2" xfId="42328" xr:uid="{00000000-0005-0000-0000-0000AD0A0000}"/>
    <cellStyle name="Calculation 2 10 5 5" xfId="30456" xr:uid="{00000000-0005-0000-0000-0000AE0A0000}"/>
    <cellStyle name="Calculation 2 10 5 6" xfId="13782" xr:uid="{00000000-0005-0000-0000-0000AF0A0000}"/>
    <cellStyle name="Calculation 2 10 6" xfId="17291" xr:uid="{00000000-0005-0000-0000-0000B00A0000}"/>
    <cellStyle name="Calculation 2 10 6 2" xfId="33968" xr:uid="{00000000-0005-0000-0000-0000B10A0000}"/>
    <cellStyle name="Calculation 2 10 7" xfId="15793" xr:uid="{00000000-0005-0000-0000-0000B20A0000}"/>
    <cellStyle name="Calculation 2 10 7 2" xfId="32455" xr:uid="{00000000-0005-0000-0000-0000B30A0000}"/>
    <cellStyle name="Calculation 2 10 8" xfId="16063" xr:uid="{00000000-0005-0000-0000-0000B40A0000}"/>
    <cellStyle name="Calculation 2 10 8 2" xfId="32731" xr:uid="{00000000-0005-0000-0000-0000B50A0000}"/>
    <cellStyle name="Calculation 2 10 9" xfId="27864" xr:uid="{00000000-0005-0000-0000-0000B60A0000}"/>
    <cellStyle name="Calculation 2 11" xfId="539" xr:uid="{00000000-0005-0000-0000-0000B70A0000}"/>
    <cellStyle name="Calculation 2 11 2" xfId="540" xr:uid="{00000000-0005-0000-0000-0000B80A0000}"/>
    <cellStyle name="Calculation 2 11 2 2" xfId="541" xr:uid="{00000000-0005-0000-0000-0000B90A0000}"/>
    <cellStyle name="Calculation 2 11 2 2 2" xfId="20920" xr:uid="{00000000-0005-0000-0000-0000BA0A0000}"/>
    <cellStyle name="Calculation 2 11 2 2 2 2" xfId="37589" xr:uid="{00000000-0005-0000-0000-0000BB0A0000}"/>
    <cellStyle name="Calculation 2 11 2 2 3" xfId="24037" xr:uid="{00000000-0005-0000-0000-0000BC0A0000}"/>
    <cellStyle name="Calculation 2 11 2 2 3 2" xfId="40751" xr:uid="{00000000-0005-0000-0000-0000BD0A0000}"/>
    <cellStyle name="Calculation 2 11 2 2 4" xfId="26763" xr:uid="{00000000-0005-0000-0000-0000BE0A0000}"/>
    <cellStyle name="Calculation 2 11 2 2 4 2" xfId="43504" xr:uid="{00000000-0005-0000-0000-0000BF0A0000}"/>
    <cellStyle name="Calculation 2 11 2 2 5" xfId="31948" xr:uid="{00000000-0005-0000-0000-0000C00A0000}"/>
    <cellStyle name="Calculation 2 11 2 2 6" xfId="15277" xr:uid="{00000000-0005-0000-0000-0000C10A0000}"/>
    <cellStyle name="Calculation 2 11 2 3" xfId="542" xr:uid="{00000000-0005-0000-0000-0000C20A0000}"/>
    <cellStyle name="Calculation 2 11 2 3 2" xfId="35346" xr:uid="{00000000-0005-0000-0000-0000C30A0000}"/>
    <cellStyle name="Calculation 2 11 2 3 3" xfId="18669" xr:uid="{00000000-0005-0000-0000-0000C40A0000}"/>
    <cellStyle name="Calculation 2 11 2 4" xfId="21886" xr:uid="{00000000-0005-0000-0000-0000C50A0000}"/>
    <cellStyle name="Calculation 2 11 2 4 2" xfId="38565" xr:uid="{00000000-0005-0000-0000-0000C60A0000}"/>
    <cellStyle name="Calculation 2 11 2 5" xfId="24853" xr:uid="{00000000-0005-0000-0000-0000C70A0000}"/>
    <cellStyle name="Calculation 2 11 2 5 2" xfId="41577" xr:uid="{00000000-0005-0000-0000-0000C80A0000}"/>
    <cellStyle name="Calculation 2 11 2 6" xfId="29350" xr:uid="{00000000-0005-0000-0000-0000C90A0000}"/>
    <cellStyle name="Calculation 2 11 2 7" xfId="12652" xr:uid="{00000000-0005-0000-0000-0000CA0A0000}"/>
    <cellStyle name="Calculation 2 11 3" xfId="543" xr:uid="{00000000-0005-0000-0000-0000CB0A0000}"/>
    <cellStyle name="Calculation 2 11 3 2" xfId="19229" xr:uid="{00000000-0005-0000-0000-0000CC0A0000}"/>
    <cellStyle name="Calculation 2 11 3 2 2" xfId="35900" xr:uid="{00000000-0005-0000-0000-0000CD0A0000}"/>
    <cellStyle name="Calculation 2 11 3 3" xfId="22411" xr:uid="{00000000-0005-0000-0000-0000CE0A0000}"/>
    <cellStyle name="Calculation 2 11 3 3 2" xfId="39104" xr:uid="{00000000-0005-0000-0000-0000CF0A0000}"/>
    <cellStyle name="Calculation 2 11 3 4" xfId="25276" xr:uid="{00000000-0005-0000-0000-0000D00A0000}"/>
    <cellStyle name="Calculation 2 11 3 4 2" xfId="42012" xr:uid="{00000000-0005-0000-0000-0000D10A0000}"/>
    <cellStyle name="Calculation 2 11 3 5" xfId="29997" xr:uid="{00000000-0005-0000-0000-0000D20A0000}"/>
    <cellStyle name="Calculation 2 11 3 6" xfId="13321" xr:uid="{00000000-0005-0000-0000-0000D30A0000}"/>
    <cellStyle name="Calculation 2 11 4" xfId="544" xr:uid="{00000000-0005-0000-0000-0000D40A0000}"/>
    <cellStyle name="Calculation 2 11 4 2" xfId="33584" xr:uid="{00000000-0005-0000-0000-0000D50A0000}"/>
    <cellStyle name="Calculation 2 11 4 3" xfId="16908" xr:uid="{00000000-0005-0000-0000-0000D60A0000}"/>
    <cellStyle name="Calculation 2 11 5" xfId="7007" xr:uid="{00000000-0005-0000-0000-0000D70A0000}"/>
    <cellStyle name="Calculation 2 11 5 2" xfId="32617" xr:uid="{00000000-0005-0000-0000-0000D80A0000}"/>
    <cellStyle name="Calculation 2 11 5 3" xfId="15951" xr:uid="{00000000-0005-0000-0000-0000D90A0000}"/>
    <cellStyle name="Calculation 2 11 6" xfId="16110" xr:uid="{00000000-0005-0000-0000-0000DA0A0000}"/>
    <cellStyle name="Calculation 2 11 6 2" xfId="32774" xr:uid="{00000000-0005-0000-0000-0000DB0A0000}"/>
    <cellStyle name="Calculation 2 11 7" xfId="27408" xr:uid="{00000000-0005-0000-0000-0000DC0A0000}"/>
    <cellStyle name="Calculation 2 11 8" xfId="10642" xr:uid="{00000000-0005-0000-0000-0000DD0A0000}"/>
    <cellStyle name="Calculation 2 12" xfId="545" xr:uid="{00000000-0005-0000-0000-0000DE0A0000}"/>
    <cellStyle name="Calculation 2 12 2" xfId="546" xr:uid="{00000000-0005-0000-0000-0000DF0A0000}"/>
    <cellStyle name="Calculation 2 12 2 2" xfId="547" xr:uid="{00000000-0005-0000-0000-0000E00A0000}"/>
    <cellStyle name="Calculation 2 12 2 2 2" xfId="37578" xr:uid="{00000000-0005-0000-0000-0000E10A0000}"/>
    <cellStyle name="Calculation 2 12 2 2 3" xfId="20909" xr:uid="{00000000-0005-0000-0000-0000E20A0000}"/>
    <cellStyle name="Calculation 2 12 2 3" xfId="548" xr:uid="{00000000-0005-0000-0000-0000E30A0000}"/>
    <cellStyle name="Calculation 2 12 2 3 2" xfId="40740" xr:uid="{00000000-0005-0000-0000-0000E40A0000}"/>
    <cellStyle name="Calculation 2 12 2 3 3" xfId="24026" xr:uid="{00000000-0005-0000-0000-0000E50A0000}"/>
    <cellStyle name="Calculation 2 12 2 4" xfId="26752" xr:uid="{00000000-0005-0000-0000-0000E60A0000}"/>
    <cellStyle name="Calculation 2 12 2 4 2" xfId="43493" xr:uid="{00000000-0005-0000-0000-0000E70A0000}"/>
    <cellStyle name="Calculation 2 12 2 5" xfId="31937" xr:uid="{00000000-0005-0000-0000-0000E80A0000}"/>
    <cellStyle name="Calculation 2 12 2 6" xfId="15266" xr:uid="{00000000-0005-0000-0000-0000E90A0000}"/>
    <cellStyle name="Calculation 2 12 3" xfId="549" xr:uid="{00000000-0005-0000-0000-0000EA0A0000}"/>
    <cellStyle name="Calculation 2 12 3 2" xfId="35331" xr:uid="{00000000-0005-0000-0000-0000EB0A0000}"/>
    <cellStyle name="Calculation 2 12 3 3" xfId="18654" xr:uid="{00000000-0005-0000-0000-0000EC0A0000}"/>
    <cellStyle name="Calculation 2 12 4" xfId="550" xr:uid="{00000000-0005-0000-0000-0000ED0A0000}"/>
    <cellStyle name="Calculation 2 12 4 2" xfId="38552" xr:uid="{00000000-0005-0000-0000-0000EE0A0000}"/>
    <cellStyle name="Calculation 2 12 4 3" xfId="21873" xr:uid="{00000000-0005-0000-0000-0000EF0A0000}"/>
    <cellStyle name="Calculation 2 12 5" xfId="7008" xr:uid="{00000000-0005-0000-0000-0000F00A0000}"/>
    <cellStyle name="Calculation 2 12 5 2" xfId="41566" xr:uid="{00000000-0005-0000-0000-0000F10A0000}"/>
    <cellStyle name="Calculation 2 12 5 3" xfId="24842" xr:uid="{00000000-0005-0000-0000-0000F20A0000}"/>
    <cellStyle name="Calculation 2 12 6" xfId="29339" xr:uid="{00000000-0005-0000-0000-0000F30A0000}"/>
    <cellStyle name="Calculation 2 12 7" xfId="12636" xr:uid="{00000000-0005-0000-0000-0000F40A0000}"/>
    <cellStyle name="Calculation 2 13" xfId="551" xr:uid="{00000000-0005-0000-0000-0000F50A0000}"/>
    <cellStyle name="Calculation 2 13 2" xfId="552" xr:uid="{00000000-0005-0000-0000-0000F60A0000}"/>
    <cellStyle name="Calculation 2 13 2 2" xfId="553" xr:uid="{00000000-0005-0000-0000-0000F70A0000}"/>
    <cellStyle name="Calculation 2 13 2 2 2" xfId="35629" xr:uid="{00000000-0005-0000-0000-0000F80A0000}"/>
    <cellStyle name="Calculation 2 13 2 3" xfId="554" xr:uid="{00000000-0005-0000-0000-0000F90A0000}"/>
    <cellStyle name="Calculation 2 13 2 4" xfId="18950" xr:uid="{00000000-0005-0000-0000-0000FA0A0000}"/>
    <cellStyle name="Calculation 2 13 3" xfId="555" xr:uid="{00000000-0005-0000-0000-0000FB0A0000}"/>
    <cellStyle name="Calculation 2 13 3 2" xfId="38843" xr:uid="{00000000-0005-0000-0000-0000FC0A0000}"/>
    <cellStyle name="Calculation 2 13 3 3" xfId="22160" xr:uid="{00000000-0005-0000-0000-0000FD0A0000}"/>
    <cellStyle name="Calculation 2 13 4" xfId="556" xr:uid="{00000000-0005-0000-0000-0000FE0A0000}"/>
    <cellStyle name="Calculation 2 13 4 2" xfId="41797" xr:uid="{00000000-0005-0000-0000-0000FF0A0000}"/>
    <cellStyle name="Calculation 2 13 4 3" xfId="25070" xr:uid="{00000000-0005-0000-0000-0000000B0000}"/>
    <cellStyle name="Calculation 2 13 5" xfId="7009" xr:uid="{00000000-0005-0000-0000-0000010B0000}"/>
    <cellStyle name="Calculation 2 13 5 2" xfId="29662" xr:uid="{00000000-0005-0000-0000-0000020B0000}"/>
    <cellStyle name="Calculation 2 13 6" xfId="12977" xr:uid="{00000000-0005-0000-0000-0000030B0000}"/>
    <cellStyle name="Calculation 2 14" xfId="557" xr:uid="{00000000-0005-0000-0000-0000040B0000}"/>
    <cellStyle name="Calculation 2 14 2" xfId="558" xr:uid="{00000000-0005-0000-0000-0000050B0000}"/>
    <cellStyle name="Calculation 2 14 2 2" xfId="559" xr:uid="{00000000-0005-0000-0000-0000060B0000}"/>
    <cellStyle name="Calculation 2 14 2 3" xfId="560" xr:uid="{00000000-0005-0000-0000-0000070B0000}"/>
    <cellStyle name="Calculation 2 14 3" xfId="561" xr:uid="{00000000-0005-0000-0000-0000080B0000}"/>
    <cellStyle name="Calculation 2 14 4" xfId="562" xr:uid="{00000000-0005-0000-0000-0000090B0000}"/>
    <cellStyle name="Calculation 2 14 5" xfId="7010" xr:uid="{00000000-0005-0000-0000-00000A0B0000}"/>
    <cellStyle name="Calculation 2 14 6" xfId="27053" xr:uid="{00000000-0005-0000-0000-00000B0B0000}"/>
    <cellStyle name="Calculation 2 15" xfId="563" xr:uid="{00000000-0005-0000-0000-00000C0B0000}"/>
    <cellStyle name="Calculation 2 15 2" xfId="564" xr:uid="{00000000-0005-0000-0000-00000D0B0000}"/>
    <cellStyle name="Calculation 2 15 2 2" xfId="565" xr:uid="{00000000-0005-0000-0000-00000E0B0000}"/>
    <cellStyle name="Calculation 2 15 2 3" xfId="566" xr:uid="{00000000-0005-0000-0000-00000F0B0000}"/>
    <cellStyle name="Calculation 2 15 3" xfId="567" xr:uid="{00000000-0005-0000-0000-0000100B0000}"/>
    <cellStyle name="Calculation 2 15 4" xfId="568" xr:uid="{00000000-0005-0000-0000-0000110B0000}"/>
    <cellStyle name="Calculation 2 15 5" xfId="7011" xr:uid="{00000000-0005-0000-0000-0000120B0000}"/>
    <cellStyle name="Calculation 2 15 6" xfId="43806" xr:uid="{00000000-0005-0000-0000-0000130B0000}"/>
    <cellStyle name="Calculation 2 16" xfId="569" xr:uid="{00000000-0005-0000-0000-0000140B0000}"/>
    <cellStyle name="Calculation 2 16 2" xfId="570" xr:uid="{00000000-0005-0000-0000-0000150B0000}"/>
    <cellStyle name="Calculation 2 16 2 2" xfId="571" xr:uid="{00000000-0005-0000-0000-0000160B0000}"/>
    <cellStyle name="Calculation 2 16 2 3" xfId="572" xr:uid="{00000000-0005-0000-0000-0000170B0000}"/>
    <cellStyle name="Calculation 2 16 3" xfId="573" xr:uid="{00000000-0005-0000-0000-0000180B0000}"/>
    <cellStyle name="Calculation 2 16 4" xfId="574" xr:uid="{00000000-0005-0000-0000-0000190B0000}"/>
    <cellStyle name="Calculation 2 16 5" xfId="7012" xr:uid="{00000000-0005-0000-0000-00001A0B0000}"/>
    <cellStyle name="Calculation 2 17" xfId="575" xr:uid="{00000000-0005-0000-0000-00001B0B0000}"/>
    <cellStyle name="Calculation 2 17 2" xfId="576" xr:uid="{00000000-0005-0000-0000-00001C0B0000}"/>
    <cellStyle name="Calculation 2 17 2 2" xfId="577" xr:uid="{00000000-0005-0000-0000-00001D0B0000}"/>
    <cellStyle name="Calculation 2 17 2 3" xfId="578" xr:uid="{00000000-0005-0000-0000-00001E0B0000}"/>
    <cellStyle name="Calculation 2 17 3" xfId="579" xr:uid="{00000000-0005-0000-0000-00001F0B0000}"/>
    <cellStyle name="Calculation 2 17 4" xfId="580" xr:uid="{00000000-0005-0000-0000-0000200B0000}"/>
    <cellStyle name="Calculation 2 17 5" xfId="7013" xr:uid="{00000000-0005-0000-0000-0000210B0000}"/>
    <cellStyle name="Calculation 2 18" xfId="581" xr:uid="{00000000-0005-0000-0000-0000220B0000}"/>
    <cellStyle name="Calculation 2 18 2" xfId="582" xr:uid="{00000000-0005-0000-0000-0000230B0000}"/>
    <cellStyle name="Calculation 2 18 3" xfId="583" xr:uid="{00000000-0005-0000-0000-0000240B0000}"/>
    <cellStyle name="Calculation 2 18 4" xfId="7014" xr:uid="{00000000-0005-0000-0000-0000250B0000}"/>
    <cellStyle name="Calculation 2 18 5" xfId="7015" xr:uid="{00000000-0005-0000-0000-0000260B0000}"/>
    <cellStyle name="Calculation 2 19" xfId="584" xr:uid="{00000000-0005-0000-0000-0000270B0000}"/>
    <cellStyle name="Calculation 2 19 2" xfId="7016" xr:uid="{00000000-0005-0000-0000-0000280B0000}"/>
    <cellStyle name="Calculation 2 2" xfId="585" xr:uid="{00000000-0005-0000-0000-0000290B0000}"/>
    <cellStyle name="Calculation 2 2 10" xfId="586" xr:uid="{00000000-0005-0000-0000-00002A0B0000}"/>
    <cellStyle name="Calculation 2 2 10 2" xfId="587" xr:uid="{00000000-0005-0000-0000-00002B0B0000}"/>
    <cellStyle name="Calculation 2 2 10 2 2" xfId="588" xr:uid="{00000000-0005-0000-0000-00002C0B0000}"/>
    <cellStyle name="Calculation 2 2 10 2 3" xfId="589" xr:uid="{00000000-0005-0000-0000-00002D0B0000}"/>
    <cellStyle name="Calculation 2 2 10 3" xfId="590" xr:uid="{00000000-0005-0000-0000-00002E0B0000}"/>
    <cellStyle name="Calculation 2 2 10 4" xfId="591" xr:uid="{00000000-0005-0000-0000-00002F0B0000}"/>
    <cellStyle name="Calculation 2 2 10 5" xfId="7017" xr:uid="{00000000-0005-0000-0000-0000300B0000}"/>
    <cellStyle name="Calculation 2 2 10 6" xfId="27054" xr:uid="{00000000-0005-0000-0000-0000310B0000}"/>
    <cellStyle name="Calculation 2 2 11" xfId="592" xr:uid="{00000000-0005-0000-0000-0000320B0000}"/>
    <cellStyle name="Calculation 2 2 11 2" xfId="593" xr:uid="{00000000-0005-0000-0000-0000330B0000}"/>
    <cellStyle name="Calculation 2 2 11 2 2" xfId="594" xr:uid="{00000000-0005-0000-0000-0000340B0000}"/>
    <cellStyle name="Calculation 2 2 11 2 3" xfId="595" xr:uid="{00000000-0005-0000-0000-0000350B0000}"/>
    <cellStyle name="Calculation 2 2 11 3" xfId="596" xr:uid="{00000000-0005-0000-0000-0000360B0000}"/>
    <cellStyle name="Calculation 2 2 11 4" xfId="597" xr:uid="{00000000-0005-0000-0000-0000370B0000}"/>
    <cellStyle name="Calculation 2 2 11 5" xfId="7018" xr:uid="{00000000-0005-0000-0000-0000380B0000}"/>
    <cellStyle name="Calculation 2 2 12" xfId="598" xr:uid="{00000000-0005-0000-0000-0000390B0000}"/>
    <cellStyle name="Calculation 2 2 12 2" xfId="599" xr:uid="{00000000-0005-0000-0000-00003A0B0000}"/>
    <cellStyle name="Calculation 2 2 12 2 2" xfId="600" xr:uid="{00000000-0005-0000-0000-00003B0B0000}"/>
    <cellStyle name="Calculation 2 2 12 2 3" xfId="601" xr:uid="{00000000-0005-0000-0000-00003C0B0000}"/>
    <cellStyle name="Calculation 2 2 12 3" xfId="602" xr:uid="{00000000-0005-0000-0000-00003D0B0000}"/>
    <cellStyle name="Calculation 2 2 12 4" xfId="603" xr:uid="{00000000-0005-0000-0000-00003E0B0000}"/>
    <cellStyle name="Calculation 2 2 12 5" xfId="7019" xr:uid="{00000000-0005-0000-0000-00003F0B0000}"/>
    <cellStyle name="Calculation 2 2 13" xfId="604" xr:uid="{00000000-0005-0000-0000-0000400B0000}"/>
    <cellStyle name="Calculation 2 2 13 2" xfId="605" xr:uid="{00000000-0005-0000-0000-0000410B0000}"/>
    <cellStyle name="Calculation 2 2 13 2 2" xfId="606" xr:uid="{00000000-0005-0000-0000-0000420B0000}"/>
    <cellStyle name="Calculation 2 2 13 2 3" xfId="607" xr:uid="{00000000-0005-0000-0000-0000430B0000}"/>
    <cellStyle name="Calculation 2 2 13 3" xfId="608" xr:uid="{00000000-0005-0000-0000-0000440B0000}"/>
    <cellStyle name="Calculation 2 2 13 4" xfId="609" xr:uid="{00000000-0005-0000-0000-0000450B0000}"/>
    <cellStyle name="Calculation 2 2 13 5" xfId="7020" xr:uid="{00000000-0005-0000-0000-0000460B0000}"/>
    <cellStyle name="Calculation 2 2 14" xfId="610" xr:uid="{00000000-0005-0000-0000-0000470B0000}"/>
    <cellStyle name="Calculation 2 2 14 2" xfId="611" xr:uid="{00000000-0005-0000-0000-0000480B0000}"/>
    <cellStyle name="Calculation 2 2 14 2 2" xfId="612" xr:uid="{00000000-0005-0000-0000-0000490B0000}"/>
    <cellStyle name="Calculation 2 2 14 2 3" xfId="613" xr:uid="{00000000-0005-0000-0000-00004A0B0000}"/>
    <cellStyle name="Calculation 2 2 14 3" xfId="614" xr:uid="{00000000-0005-0000-0000-00004B0B0000}"/>
    <cellStyle name="Calculation 2 2 14 4" xfId="615" xr:uid="{00000000-0005-0000-0000-00004C0B0000}"/>
    <cellStyle name="Calculation 2 2 14 5" xfId="7021" xr:uid="{00000000-0005-0000-0000-00004D0B0000}"/>
    <cellStyle name="Calculation 2 2 15" xfId="616" xr:uid="{00000000-0005-0000-0000-00004E0B0000}"/>
    <cellStyle name="Calculation 2 2 15 2" xfId="617" xr:uid="{00000000-0005-0000-0000-00004F0B0000}"/>
    <cellStyle name="Calculation 2 2 15 2 2" xfId="618" xr:uid="{00000000-0005-0000-0000-0000500B0000}"/>
    <cellStyle name="Calculation 2 2 15 2 3" xfId="619" xr:uid="{00000000-0005-0000-0000-0000510B0000}"/>
    <cellStyle name="Calculation 2 2 15 3" xfId="620" xr:uid="{00000000-0005-0000-0000-0000520B0000}"/>
    <cellStyle name="Calculation 2 2 15 4" xfId="621" xr:uid="{00000000-0005-0000-0000-0000530B0000}"/>
    <cellStyle name="Calculation 2 2 15 5" xfId="7022" xr:uid="{00000000-0005-0000-0000-0000540B0000}"/>
    <cellStyle name="Calculation 2 2 16" xfId="622" xr:uid="{00000000-0005-0000-0000-0000550B0000}"/>
    <cellStyle name="Calculation 2 2 16 2" xfId="623" xr:uid="{00000000-0005-0000-0000-0000560B0000}"/>
    <cellStyle name="Calculation 2 2 16 3" xfId="624" xr:uid="{00000000-0005-0000-0000-0000570B0000}"/>
    <cellStyle name="Calculation 2 2 16 4" xfId="7023" xr:uid="{00000000-0005-0000-0000-0000580B0000}"/>
    <cellStyle name="Calculation 2 2 16 5" xfId="7024" xr:uid="{00000000-0005-0000-0000-0000590B0000}"/>
    <cellStyle name="Calculation 2 2 17" xfId="625" xr:uid="{00000000-0005-0000-0000-00005A0B0000}"/>
    <cellStyle name="Calculation 2 2 18" xfId="626" xr:uid="{00000000-0005-0000-0000-00005B0B0000}"/>
    <cellStyle name="Calculation 2 2 19" xfId="7025" xr:uid="{00000000-0005-0000-0000-00005C0B0000}"/>
    <cellStyle name="Calculation 2 2 2" xfId="627" xr:uid="{00000000-0005-0000-0000-00005D0B0000}"/>
    <cellStyle name="Calculation 2 2 2 10" xfId="7026" xr:uid="{00000000-0005-0000-0000-00005E0B0000}"/>
    <cellStyle name="Calculation 2 2 2 11" xfId="9862" xr:uid="{00000000-0005-0000-0000-00005F0B0000}"/>
    <cellStyle name="Calculation 2 2 2 12" xfId="43997" xr:uid="{00000000-0005-0000-0000-0000600B0000}"/>
    <cellStyle name="Calculation 2 2 2 2" xfId="628" xr:uid="{00000000-0005-0000-0000-0000610B0000}"/>
    <cellStyle name="Calculation 2 2 2 2 10" xfId="11011" xr:uid="{00000000-0005-0000-0000-0000620B0000}"/>
    <cellStyle name="Calculation 2 2 2 2 2" xfId="629" xr:uid="{00000000-0005-0000-0000-0000630B0000}"/>
    <cellStyle name="Calculation 2 2 2 2 2 2" xfId="630" xr:uid="{00000000-0005-0000-0000-0000640B0000}"/>
    <cellStyle name="Calculation 2 2 2 2 2 2 2" xfId="20020" xr:uid="{00000000-0005-0000-0000-0000650B0000}"/>
    <cellStyle name="Calculation 2 2 2 2 2 2 2 2" xfId="36690" xr:uid="{00000000-0005-0000-0000-0000660B0000}"/>
    <cellStyle name="Calculation 2 2 2 2 2 2 3" xfId="23165" xr:uid="{00000000-0005-0000-0000-0000670B0000}"/>
    <cellStyle name="Calculation 2 2 2 2 2 2 3 2" xfId="39869" xr:uid="{00000000-0005-0000-0000-0000680B0000}"/>
    <cellStyle name="Calculation 2 2 2 2 2 2 4" xfId="25945" xr:uid="{00000000-0005-0000-0000-0000690B0000}"/>
    <cellStyle name="Calculation 2 2 2 2 2 2 4 2" xfId="42684" xr:uid="{00000000-0005-0000-0000-00006A0B0000}"/>
    <cellStyle name="Calculation 2 2 2 2 2 2 5" xfId="30930" xr:uid="{00000000-0005-0000-0000-00006B0B0000}"/>
    <cellStyle name="Calculation 2 2 2 2 2 2 6" xfId="14257" xr:uid="{00000000-0005-0000-0000-00006C0B0000}"/>
    <cellStyle name="Calculation 2 2 2 2 2 3" xfId="631" xr:uid="{00000000-0005-0000-0000-00006D0B0000}"/>
    <cellStyle name="Calculation 2 2 2 2 2 3 2" xfId="34411" xr:uid="{00000000-0005-0000-0000-00006E0B0000}"/>
    <cellStyle name="Calculation 2 2 2 2 2 3 3" xfId="17734" xr:uid="{00000000-0005-0000-0000-00006F0B0000}"/>
    <cellStyle name="Calculation 2 2 2 2 2 4" xfId="7027" xr:uid="{00000000-0005-0000-0000-0000700B0000}"/>
    <cellStyle name="Calculation 2 2 2 2 2 4 2" xfId="37250" xr:uid="{00000000-0005-0000-0000-0000710B0000}"/>
    <cellStyle name="Calculation 2 2 2 2 2 4 3" xfId="20582" xr:uid="{00000000-0005-0000-0000-0000720B0000}"/>
    <cellStyle name="Calculation 2 2 2 2 2 5" xfId="7028" xr:uid="{00000000-0005-0000-0000-0000730B0000}"/>
    <cellStyle name="Calculation 2 2 2 2 2 5 2" xfId="35649" xr:uid="{00000000-0005-0000-0000-0000740B0000}"/>
    <cellStyle name="Calculation 2 2 2 2 2 5 3" xfId="18972" xr:uid="{00000000-0005-0000-0000-0000750B0000}"/>
    <cellStyle name="Calculation 2 2 2 2 2 6" xfId="28336" xr:uid="{00000000-0005-0000-0000-0000760B0000}"/>
    <cellStyle name="Calculation 2 2 2 2 2 7" xfId="11583" xr:uid="{00000000-0005-0000-0000-0000770B0000}"/>
    <cellStyle name="Calculation 2 2 2 2 3" xfId="632" xr:uid="{00000000-0005-0000-0000-0000780B0000}"/>
    <cellStyle name="Calculation 2 2 2 2 3 2" xfId="633" xr:uid="{00000000-0005-0000-0000-0000790B0000}"/>
    <cellStyle name="Calculation 2 2 2 2 3 2 2" xfId="20086" xr:uid="{00000000-0005-0000-0000-00007A0B0000}"/>
    <cellStyle name="Calculation 2 2 2 2 3 2 2 2" xfId="36756" xr:uid="{00000000-0005-0000-0000-00007B0B0000}"/>
    <cellStyle name="Calculation 2 2 2 2 3 2 3" xfId="23230" xr:uid="{00000000-0005-0000-0000-00007C0B0000}"/>
    <cellStyle name="Calculation 2 2 2 2 3 2 3 2" xfId="39935" xr:uid="{00000000-0005-0000-0000-00007D0B0000}"/>
    <cellStyle name="Calculation 2 2 2 2 3 2 4" xfId="26010" xr:uid="{00000000-0005-0000-0000-00007E0B0000}"/>
    <cellStyle name="Calculation 2 2 2 2 3 2 4 2" xfId="42749" xr:uid="{00000000-0005-0000-0000-00007F0B0000}"/>
    <cellStyle name="Calculation 2 2 2 2 3 2 5" xfId="30996" xr:uid="{00000000-0005-0000-0000-0000800B0000}"/>
    <cellStyle name="Calculation 2 2 2 2 3 2 6" xfId="14323" xr:uid="{00000000-0005-0000-0000-0000810B0000}"/>
    <cellStyle name="Calculation 2 2 2 2 3 3" xfId="634" xr:uid="{00000000-0005-0000-0000-0000820B0000}"/>
    <cellStyle name="Calculation 2 2 2 2 3 3 2" xfId="34477" xr:uid="{00000000-0005-0000-0000-0000830B0000}"/>
    <cellStyle name="Calculation 2 2 2 2 3 3 3" xfId="17800" xr:uid="{00000000-0005-0000-0000-0000840B0000}"/>
    <cellStyle name="Calculation 2 2 2 2 3 4" xfId="17015" xr:uid="{00000000-0005-0000-0000-0000850B0000}"/>
    <cellStyle name="Calculation 2 2 2 2 3 4 2" xfId="33691" xr:uid="{00000000-0005-0000-0000-0000860B0000}"/>
    <cellStyle name="Calculation 2 2 2 2 3 5" xfId="15966" xr:uid="{00000000-0005-0000-0000-0000870B0000}"/>
    <cellStyle name="Calculation 2 2 2 2 3 5 2" xfId="32632" xr:uid="{00000000-0005-0000-0000-0000880B0000}"/>
    <cellStyle name="Calculation 2 2 2 2 3 6" xfId="28401" xr:uid="{00000000-0005-0000-0000-0000890B0000}"/>
    <cellStyle name="Calculation 2 2 2 2 3 7" xfId="11649" xr:uid="{00000000-0005-0000-0000-00008A0B0000}"/>
    <cellStyle name="Calculation 2 2 2 2 4" xfId="635" xr:uid="{00000000-0005-0000-0000-00008B0B0000}"/>
    <cellStyle name="Calculation 2 2 2 2 4 2" xfId="15082" xr:uid="{00000000-0005-0000-0000-00008C0B0000}"/>
    <cellStyle name="Calculation 2 2 2 2 4 2 2" xfId="20776" xr:uid="{00000000-0005-0000-0000-00008D0B0000}"/>
    <cellStyle name="Calculation 2 2 2 2 4 2 2 2" xfId="37445" xr:uid="{00000000-0005-0000-0000-00008E0B0000}"/>
    <cellStyle name="Calculation 2 2 2 2 4 2 3" xfId="23898" xr:uid="{00000000-0005-0000-0000-00008F0B0000}"/>
    <cellStyle name="Calculation 2 2 2 2 4 2 3 2" xfId="40611" xr:uid="{00000000-0005-0000-0000-0000900B0000}"/>
    <cellStyle name="Calculation 2 2 2 2 4 2 4" xfId="26637" xr:uid="{00000000-0005-0000-0000-0000910B0000}"/>
    <cellStyle name="Calculation 2 2 2 2 4 2 4 2" xfId="43378" xr:uid="{00000000-0005-0000-0000-0000920B0000}"/>
    <cellStyle name="Calculation 2 2 2 2 4 2 5" xfId="31753" xr:uid="{00000000-0005-0000-0000-0000930B0000}"/>
    <cellStyle name="Calculation 2 2 2 2 4 3" xfId="18489" xr:uid="{00000000-0005-0000-0000-0000940B0000}"/>
    <cellStyle name="Calculation 2 2 2 2 4 3 2" xfId="35166" xr:uid="{00000000-0005-0000-0000-0000950B0000}"/>
    <cellStyle name="Calculation 2 2 2 2 4 4" xfId="21726" xr:uid="{00000000-0005-0000-0000-0000960B0000}"/>
    <cellStyle name="Calculation 2 2 2 2 4 4 2" xfId="38403" xr:uid="{00000000-0005-0000-0000-0000970B0000}"/>
    <cellStyle name="Calculation 2 2 2 2 4 5" xfId="24728" xr:uid="{00000000-0005-0000-0000-0000980B0000}"/>
    <cellStyle name="Calculation 2 2 2 2 4 5 2" xfId="41451" xr:uid="{00000000-0005-0000-0000-0000990B0000}"/>
    <cellStyle name="Calculation 2 2 2 2 4 6" xfId="29155" xr:uid="{00000000-0005-0000-0000-00009A0B0000}"/>
    <cellStyle name="Calculation 2 2 2 2 4 7" xfId="12414" xr:uid="{00000000-0005-0000-0000-00009B0B0000}"/>
    <cellStyle name="Calculation 2 2 2 2 5" xfId="636" xr:uid="{00000000-0005-0000-0000-00009C0B0000}"/>
    <cellStyle name="Calculation 2 2 2 2 5 2" xfId="19544" xr:uid="{00000000-0005-0000-0000-00009D0B0000}"/>
    <cellStyle name="Calculation 2 2 2 2 5 2 2" xfId="36215" xr:uid="{00000000-0005-0000-0000-00009E0B0000}"/>
    <cellStyle name="Calculation 2 2 2 2 5 3" xfId="22700" xr:uid="{00000000-0005-0000-0000-00009F0B0000}"/>
    <cellStyle name="Calculation 2 2 2 2 5 3 2" xfId="39400" xr:uid="{00000000-0005-0000-0000-0000A00B0000}"/>
    <cellStyle name="Calculation 2 2 2 2 5 4" xfId="25536" xr:uid="{00000000-0005-0000-0000-0000A10B0000}"/>
    <cellStyle name="Calculation 2 2 2 2 5 4 2" xfId="42274" xr:uid="{00000000-0005-0000-0000-0000A20B0000}"/>
    <cellStyle name="Calculation 2 2 2 2 5 5" xfId="30375" xr:uid="{00000000-0005-0000-0000-0000A30B0000}"/>
    <cellStyle name="Calculation 2 2 2 2 5 6" xfId="13701" xr:uid="{00000000-0005-0000-0000-0000A40B0000}"/>
    <cellStyle name="Calculation 2 2 2 2 6" xfId="7029" xr:uid="{00000000-0005-0000-0000-0000A50B0000}"/>
    <cellStyle name="Calculation 2 2 2 2 6 2" xfId="33909" xr:uid="{00000000-0005-0000-0000-0000A60B0000}"/>
    <cellStyle name="Calculation 2 2 2 2 6 3" xfId="17232" xr:uid="{00000000-0005-0000-0000-0000A70B0000}"/>
    <cellStyle name="Calculation 2 2 2 2 7" xfId="7030" xr:uid="{00000000-0005-0000-0000-0000A80B0000}"/>
    <cellStyle name="Calculation 2 2 2 2 7 2" xfId="32488" xr:uid="{00000000-0005-0000-0000-0000A90B0000}"/>
    <cellStyle name="Calculation 2 2 2 2 7 3" xfId="15825" xr:uid="{00000000-0005-0000-0000-0000AA0B0000}"/>
    <cellStyle name="Calculation 2 2 2 2 8" xfId="16027" xr:uid="{00000000-0005-0000-0000-0000AB0B0000}"/>
    <cellStyle name="Calculation 2 2 2 2 8 2" xfId="32693" xr:uid="{00000000-0005-0000-0000-0000AC0B0000}"/>
    <cellStyle name="Calculation 2 2 2 2 9" xfId="27783" xr:uid="{00000000-0005-0000-0000-0000AD0B0000}"/>
    <cellStyle name="Calculation 2 2 2 3" xfId="637" xr:uid="{00000000-0005-0000-0000-0000AE0B0000}"/>
    <cellStyle name="Calculation 2 2 2 3 10" xfId="11085" xr:uid="{00000000-0005-0000-0000-0000AF0B0000}"/>
    <cellStyle name="Calculation 2 2 2 3 2" xfId="638" xr:uid="{00000000-0005-0000-0000-0000B00B0000}"/>
    <cellStyle name="Calculation 2 2 2 3 2 2" xfId="639" xr:uid="{00000000-0005-0000-0000-0000B10B0000}"/>
    <cellStyle name="Calculation 2 2 2 3 2 2 2" xfId="20073" xr:uid="{00000000-0005-0000-0000-0000B20B0000}"/>
    <cellStyle name="Calculation 2 2 2 3 2 2 2 2" xfId="36743" xr:uid="{00000000-0005-0000-0000-0000B30B0000}"/>
    <cellStyle name="Calculation 2 2 2 3 2 2 3" xfId="23217" xr:uid="{00000000-0005-0000-0000-0000B40B0000}"/>
    <cellStyle name="Calculation 2 2 2 3 2 2 3 2" xfId="39922" xr:uid="{00000000-0005-0000-0000-0000B50B0000}"/>
    <cellStyle name="Calculation 2 2 2 3 2 2 4" xfId="25997" xr:uid="{00000000-0005-0000-0000-0000B60B0000}"/>
    <cellStyle name="Calculation 2 2 2 3 2 2 4 2" xfId="42736" xr:uid="{00000000-0005-0000-0000-0000B70B0000}"/>
    <cellStyle name="Calculation 2 2 2 3 2 2 5" xfId="30983" xr:uid="{00000000-0005-0000-0000-0000B80B0000}"/>
    <cellStyle name="Calculation 2 2 2 3 2 2 6" xfId="14310" xr:uid="{00000000-0005-0000-0000-0000B90B0000}"/>
    <cellStyle name="Calculation 2 2 2 3 2 3" xfId="640" xr:uid="{00000000-0005-0000-0000-0000BA0B0000}"/>
    <cellStyle name="Calculation 2 2 2 3 2 3 2" xfId="34464" xr:uid="{00000000-0005-0000-0000-0000BB0B0000}"/>
    <cellStyle name="Calculation 2 2 2 3 2 3 3" xfId="17787" xr:uid="{00000000-0005-0000-0000-0000BC0B0000}"/>
    <cellStyle name="Calculation 2 2 2 3 2 4" xfId="7031" xr:uid="{00000000-0005-0000-0000-0000BD0B0000}"/>
    <cellStyle name="Calculation 2 2 2 3 2 4 2" xfId="37936" xr:uid="{00000000-0005-0000-0000-0000BE0B0000}"/>
    <cellStyle name="Calculation 2 2 2 3 2 4 3" xfId="21264" xr:uid="{00000000-0005-0000-0000-0000BF0B0000}"/>
    <cellStyle name="Calculation 2 2 2 3 2 5" xfId="7032" xr:uid="{00000000-0005-0000-0000-0000C00B0000}"/>
    <cellStyle name="Calculation 2 2 2 3 2 5 2" xfId="39278" xr:uid="{00000000-0005-0000-0000-0000C10B0000}"/>
    <cellStyle name="Calculation 2 2 2 3 2 5 3" xfId="22579" xr:uid="{00000000-0005-0000-0000-0000C20B0000}"/>
    <cellStyle name="Calculation 2 2 2 3 2 6" xfId="28388" xr:uid="{00000000-0005-0000-0000-0000C30B0000}"/>
    <cellStyle name="Calculation 2 2 2 3 2 7" xfId="11636" xr:uid="{00000000-0005-0000-0000-0000C40B0000}"/>
    <cellStyle name="Calculation 2 2 2 3 3" xfId="641" xr:uid="{00000000-0005-0000-0000-0000C50B0000}"/>
    <cellStyle name="Calculation 2 2 2 3 3 2" xfId="14574" xr:uid="{00000000-0005-0000-0000-0000C60B0000}"/>
    <cellStyle name="Calculation 2 2 2 3 3 2 2" xfId="20337" xr:uid="{00000000-0005-0000-0000-0000C70B0000}"/>
    <cellStyle name="Calculation 2 2 2 3 3 2 2 2" xfId="37006" xr:uid="{00000000-0005-0000-0000-0000C80B0000}"/>
    <cellStyle name="Calculation 2 2 2 3 3 2 3" xfId="23478" xr:uid="{00000000-0005-0000-0000-0000C90B0000}"/>
    <cellStyle name="Calculation 2 2 2 3 3 2 3 2" xfId="40186" xr:uid="{00000000-0005-0000-0000-0000CA0B0000}"/>
    <cellStyle name="Calculation 2 2 2 3 3 2 4" xfId="26260" xr:uid="{00000000-0005-0000-0000-0000CB0B0000}"/>
    <cellStyle name="Calculation 2 2 2 3 3 2 4 2" xfId="43000" xr:uid="{00000000-0005-0000-0000-0000CC0B0000}"/>
    <cellStyle name="Calculation 2 2 2 3 3 2 5" xfId="31246" xr:uid="{00000000-0005-0000-0000-0000CD0B0000}"/>
    <cellStyle name="Calculation 2 2 2 3 3 3" xfId="18051" xr:uid="{00000000-0005-0000-0000-0000CE0B0000}"/>
    <cellStyle name="Calculation 2 2 2 3 3 3 2" xfId="34727" xr:uid="{00000000-0005-0000-0000-0000CF0B0000}"/>
    <cellStyle name="Calculation 2 2 2 3 3 4" xfId="21305" xr:uid="{00000000-0005-0000-0000-0000D00B0000}"/>
    <cellStyle name="Calculation 2 2 2 3 3 4 2" xfId="37977" xr:uid="{00000000-0005-0000-0000-0000D10B0000}"/>
    <cellStyle name="Calculation 2 2 2 3 3 5" xfId="16686" xr:uid="{00000000-0005-0000-0000-0000D20B0000}"/>
    <cellStyle name="Calculation 2 2 2 3 3 5 2" xfId="33360" xr:uid="{00000000-0005-0000-0000-0000D30B0000}"/>
    <cellStyle name="Calculation 2 2 2 3 3 6" xfId="28649" xr:uid="{00000000-0005-0000-0000-0000D40B0000}"/>
    <cellStyle name="Calculation 2 2 2 3 3 7" xfId="11900" xr:uid="{00000000-0005-0000-0000-0000D50B0000}"/>
    <cellStyle name="Calculation 2 2 2 3 4" xfId="642" xr:uid="{00000000-0005-0000-0000-0000D60B0000}"/>
    <cellStyle name="Calculation 2 2 2 3 4 2" xfId="15187" xr:uid="{00000000-0005-0000-0000-0000D70B0000}"/>
    <cellStyle name="Calculation 2 2 2 3 4 2 2" xfId="20858" xr:uid="{00000000-0005-0000-0000-0000D80B0000}"/>
    <cellStyle name="Calculation 2 2 2 3 4 2 2 2" xfId="37527" xr:uid="{00000000-0005-0000-0000-0000D90B0000}"/>
    <cellStyle name="Calculation 2 2 2 3 4 2 3" xfId="23978" xr:uid="{00000000-0005-0000-0000-0000DA0B0000}"/>
    <cellStyle name="Calculation 2 2 2 3 4 2 3 2" xfId="40691" xr:uid="{00000000-0005-0000-0000-0000DB0B0000}"/>
    <cellStyle name="Calculation 2 2 2 3 4 2 4" xfId="26713" xr:uid="{00000000-0005-0000-0000-0000DC0B0000}"/>
    <cellStyle name="Calculation 2 2 2 3 4 2 4 2" xfId="43454" xr:uid="{00000000-0005-0000-0000-0000DD0B0000}"/>
    <cellStyle name="Calculation 2 2 2 3 4 2 5" xfId="31858" xr:uid="{00000000-0005-0000-0000-0000DE0B0000}"/>
    <cellStyle name="Calculation 2 2 2 3 4 3" xfId="18595" xr:uid="{00000000-0005-0000-0000-0000DF0B0000}"/>
    <cellStyle name="Calculation 2 2 2 3 4 3 2" xfId="35272" xr:uid="{00000000-0005-0000-0000-0000E00B0000}"/>
    <cellStyle name="Calculation 2 2 2 3 4 4" xfId="21820" xr:uid="{00000000-0005-0000-0000-0000E10B0000}"/>
    <cellStyle name="Calculation 2 2 2 3 4 4 2" xfId="38498" xr:uid="{00000000-0005-0000-0000-0000E20B0000}"/>
    <cellStyle name="Calculation 2 2 2 3 4 5" xfId="24804" xr:uid="{00000000-0005-0000-0000-0000E30B0000}"/>
    <cellStyle name="Calculation 2 2 2 3 4 5 2" xfId="41527" xr:uid="{00000000-0005-0000-0000-0000E40B0000}"/>
    <cellStyle name="Calculation 2 2 2 3 4 6" xfId="29260" xr:uid="{00000000-0005-0000-0000-0000E50B0000}"/>
    <cellStyle name="Calculation 2 2 2 3 4 7" xfId="12548" xr:uid="{00000000-0005-0000-0000-0000E60B0000}"/>
    <cellStyle name="Calculation 2 2 2 3 5" xfId="7033" xr:uid="{00000000-0005-0000-0000-0000E70B0000}"/>
    <cellStyle name="Calculation 2 2 2 3 5 2" xfId="19604" xr:uid="{00000000-0005-0000-0000-0000E80B0000}"/>
    <cellStyle name="Calculation 2 2 2 3 5 2 2" xfId="36275" xr:uid="{00000000-0005-0000-0000-0000E90B0000}"/>
    <cellStyle name="Calculation 2 2 2 3 5 3" xfId="22759" xr:uid="{00000000-0005-0000-0000-0000EA0B0000}"/>
    <cellStyle name="Calculation 2 2 2 3 5 3 2" xfId="39459" xr:uid="{00000000-0005-0000-0000-0000EB0B0000}"/>
    <cellStyle name="Calculation 2 2 2 3 5 4" xfId="25589" xr:uid="{00000000-0005-0000-0000-0000EC0B0000}"/>
    <cellStyle name="Calculation 2 2 2 3 5 4 2" xfId="42327" xr:uid="{00000000-0005-0000-0000-0000ED0B0000}"/>
    <cellStyle name="Calculation 2 2 2 3 5 5" xfId="30455" xr:uid="{00000000-0005-0000-0000-0000EE0B0000}"/>
    <cellStyle name="Calculation 2 2 2 3 5 6" xfId="13781" xr:uid="{00000000-0005-0000-0000-0000EF0B0000}"/>
    <cellStyle name="Calculation 2 2 2 3 6" xfId="17290" xr:uid="{00000000-0005-0000-0000-0000F00B0000}"/>
    <cellStyle name="Calculation 2 2 2 3 6 2" xfId="33967" xr:uid="{00000000-0005-0000-0000-0000F10B0000}"/>
    <cellStyle name="Calculation 2 2 2 3 7" xfId="15794" xr:uid="{00000000-0005-0000-0000-0000F20B0000}"/>
    <cellStyle name="Calculation 2 2 2 3 7 2" xfId="32456" xr:uid="{00000000-0005-0000-0000-0000F30B0000}"/>
    <cellStyle name="Calculation 2 2 2 3 8" xfId="16308" xr:uid="{00000000-0005-0000-0000-0000F40B0000}"/>
    <cellStyle name="Calculation 2 2 2 3 8 2" xfId="32976" xr:uid="{00000000-0005-0000-0000-0000F50B0000}"/>
    <cellStyle name="Calculation 2 2 2 3 9" xfId="27863" xr:uid="{00000000-0005-0000-0000-0000F60B0000}"/>
    <cellStyle name="Calculation 2 2 2 4" xfId="643" xr:uid="{00000000-0005-0000-0000-0000F70B0000}"/>
    <cellStyle name="Calculation 2 2 2 4 2" xfId="644" xr:uid="{00000000-0005-0000-0000-0000F80B0000}"/>
    <cellStyle name="Calculation 2 2 2 4 2 2" xfId="15360" xr:uid="{00000000-0005-0000-0000-0000F90B0000}"/>
    <cellStyle name="Calculation 2 2 2 4 2 2 2" xfId="21003" xr:uid="{00000000-0005-0000-0000-0000FA0B0000}"/>
    <cellStyle name="Calculation 2 2 2 4 2 2 2 2" xfId="37672" xr:uid="{00000000-0005-0000-0000-0000FB0B0000}"/>
    <cellStyle name="Calculation 2 2 2 4 2 2 3" xfId="24117" xr:uid="{00000000-0005-0000-0000-0000FC0B0000}"/>
    <cellStyle name="Calculation 2 2 2 4 2 2 3 2" xfId="40834" xr:uid="{00000000-0005-0000-0000-0000FD0B0000}"/>
    <cellStyle name="Calculation 2 2 2 4 2 2 4" xfId="26846" xr:uid="{00000000-0005-0000-0000-0000FE0B0000}"/>
    <cellStyle name="Calculation 2 2 2 4 2 2 4 2" xfId="43587" xr:uid="{00000000-0005-0000-0000-0000FF0B0000}"/>
    <cellStyle name="Calculation 2 2 2 4 2 2 5" xfId="32031" xr:uid="{00000000-0005-0000-0000-0000000C0000}"/>
    <cellStyle name="Calculation 2 2 2 4 2 3" xfId="18759" xr:uid="{00000000-0005-0000-0000-0000010C0000}"/>
    <cellStyle name="Calculation 2 2 2 4 2 3 2" xfId="35436" xr:uid="{00000000-0005-0000-0000-0000020C0000}"/>
    <cellStyle name="Calculation 2 2 2 4 2 4" xfId="21970" xr:uid="{00000000-0005-0000-0000-0000030C0000}"/>
    <cellStyle name="Calculation 2 2 2 4 2 4 2" xfId="38652" xr:uid="{00000000-0005-0000-0000-0000040C0000}"/>
    <cellStyle name="Calculation 2 2 2 4 2 5" xfId="24933" xr:uid="{00000000-0005-0000-0000-0000050C0000}"/>
    <cellStyle name="Calculation 2 2 2 4 2 5 2" xfId="41660" xr:uid="{00000000-0005-0000-0000-0000060C0000}"/>
    <cellStyle name="Calculation 2 2 2 4 2 6" xfId="29433" xr:uid="{00000000-0005-0000-0000-0000070C0000}"/>
    <cellStyle name="Calculation 2 2 2 4 2 7" xfId="12742" xr:uid="{00000000-0005-0000-0000-0000080C0000}"/>
    <cellStyle name="Calculation 2 2 2 4 3" xfId="645" xr:uid="{00000000-0005-0000-0000-0000090C0000}"/>
    <cellStyle name="Calculation 2 2 2 4 3 2" xfId="19231" xr:uid="{00000000-0005-0000-0000-00000A0C0000}"/>
    <cellStyle name="Calculation 2 2 2 4 3 2 2" xfId="35902" xr:uid="{00000000-0005-0000-0000-00000B0C0000}"/>
    <cellStyle name="Calculation 2 2 2 4 3 3" xfId="22413" xr:uid="{00000000-0005-0000-0000-00000C0C0000}"/>
    <cellStyle name="Calculation 2 2 2 4 3 3 2" xfId="39106" xr:uid="{00000000-0005-0000-0000-00000D0C0000}"/>
    <cellStyle name="Calculation 2 2 2 4 3 4" xfId="25278" xr:uid="{00000000-0005-0000-0000-00000E0C0000}"/>
    <cellStyle name="Calculation 2 2 2 4 3 4 2" xfId="42014" xr:uid="{00000000-0005-0000-0000-00000F0C0000}"/>
    <cellStyle name="Calculation 2 2 2 4 3 5" xfId="29999" xr:uid="{00000000-0005-0000-0000-0000100C0000}"/>
    <cellStyle name="Calculation 2 2 2 4 3 6" xfId="13323" xr:uid="{00000000-0005-0000-0000-0000110C0000}"/>
    <cellStyle name="Calculation 2 2 2 4 4" xfId="7034" xr:uid="{00000000-0005-0000-0000-0000120C0000}"/>
    <cellStyle name="Calculation 2 2 2 4 4 2" xfId="33586" xr:uid="{00000000-0005-0000-0000-0000130C0000}"/>
    <cellStyle name="Calculation 2 2 2 4 4 3" xfId="16910" xr:uid="{00000000-0005-0000-0000-0000140C0000}"/>
    <cellStyle name="Calculation 2 2 2 4 5" xfId="7035" xr:uid="{00000000-0005-0000-0000-0000150C0000}"/>
    <cellStyle name="Calculation 2 2 2 4 5 2" xfId="32615" xr:uid="{00000000-0005-0000-0000-0000160C0000}"/>
    <cellStyle name="Calculation 2 2 2 4 5 3" xfId="15949" xr:uid="{00000000-0005-0000-0000-0000170C0000}"/>
    <cellStyle name="Calculation 2 2 2 4 6" xfId="16111" xr:uid="{00000000-0005-0000-0000-0000180C0000}"/>
    <cellStyle name="Calculation 2 2 2 4 6 2" xfId="32775" xr:uid="{00000000-0005-0000-0000-0000190C0000}"/>
    <cellStyle name="Calculation 2 2 2 4 7" xfId="27410" xr:uid="{00000000-0005-0000-0000-00001A0C0000}"/>
    <cellStyle name="Calculation 2 2 2 4 8" xfId="10644" xr:uid="{00000000-0005-0000-0000-00001B0C0000}"/>
    <cellStyle name="Calculation 2 2 2 5" xfId="646" xr:uid="{00000000-0005-0000-0000-00001C0C0000}"/>
    <cellStyle name="Calculation 2 2 2 5 2" xfId="647" xr:uid="{00000000-0005-0000-0000-00001D0C0000}"/>
    <cellStyle name="Calculation 2 2 2 5 2 2" xfId="20790" xr:uid="{00000000-0005-0000-0000-00001E0C0000}"/>
    <cellStyle name="Calculation 2 2 2 5 2 2 2" xfId="37459" xr:uid="{00000000-0005-0000-0000-00001F0C0000}"/>
    <cellStyle name="Calculation 2 2 2 5 2 3" xfId="23912" xr:uid="{00000000-0005-0000-0000-0000200C0000}"/>
    <cellStyle name="Calculation 2 2 2 5 2 3 2" xfId="40625" xr:uid="{00000000-0005-0000-0000-0000210C0000}"/>
    <cellStyle name="Calculation 2 2 2 5 2 4" xfId="26651" xr:uid="{00000000-0005-0000-0000-0000220C0000}"/>
    <cellStyle name="Calculation 2 2 2 5 2 4 2" xfId="43392" xr:uid="{00000000-0005-0000-0000-0000230C0000}"/>
    <cellStyle name="Calculation 2 2 2 5 2 5" xfId="31767" xr:uid="{00000000-0005-0000-0000-0000240C0000}"/>
    <cellStyle name="Calculation 2 2 2 5 2 6" xfId="15096" xr:uid="{00000000-0005-0000-0000-0000250C0000}"/>
    <cellStyle name="Calculation 2 2 2 5 3" xfId="648" xr:uid="{00000000-0005-0000-0000-0000260C0000}"/>
    <cellStyle name="Calculation 2 2 2 5 3 2" xfId="35180" xr:uid="{00000000-0005-0000-0000-0000270C0000}"/>
    <cellStyle name="Calculation 2 2 2 5 3 3" xfId="18503" xr:uid="{00000000-0005-0000-0000-0000280C0000}"/>
    <cellStyle name="Calculation 2 2 2 5 4" xfId="7036" xr:uid="{00000000-0005-0000-0000-0000290C0000}"/>
    <cellStyle name="Calculation 2 2 2 5 4 2" xfId="38417" xr:uid="{00000000-0005-0000-0000-00002A0C0000}"/>
    <cellStyle name="Calculation 2 2 2 5 4 3" xfId="21740" xr:uid="{00000000-0005-0000-0000-00002B0C0000}"/>
    <cellStyle name="Calculation 2 2 2 5 5" xfId="7037" xr:uid="{00000000-0005-0000-0000-00002C0C0000}"/>
    <cellStyle name="Calculation 2 2 2 5 5 2" xfId="41465" xr:uid="{00000000-0005-0000-0000-00002D0C0000}"/>
    <cellStyle name="Calculation 2 2 2 5 5 3" xfId="24742" xr:uid="{00000000-0005-0000-0000-00002E0C0000}"/>
    <cellStyle name="Calculation 2 2 2 5 6" xfId="29169" xr:uid="{00000000-0005-0000-0000-00002F0C0000}"/>
    <cellStyle name="Calculation 2 2 2 5 7" xfId="12428" xr:uid="{00000000-0005-0000-0000-0000300C0000}"/>
    <cellStyle name="Calculation 2 2 2 6" xfId="649" xr:uid="{00000000-0005-0000-0000-0000310C0000}"/>
    <cellStyle name="Calculation 2 2 2 6 2" xfId="650" xr:uid="{00000000-0005-0000-0000-0000320C0000}"/>
    <cellStyle name="Calculation 2 2 2 6 2 2" xfId="35631" xr:uid="{00000000-0005-0000-0000-0000330C0000}"/>
    <cellStyle name="Calculation 2 2 2 6 2 3" xfId="18952" xr:uid="{00000000-0005-0000-0000-0000340C0000}"/>
    <cellStyle name="Calculation 2 2 2 6 3" xfId="651" xr:uid="{00000000-0005-0000-0000-0000350C0000}"/>
    <cellStyle name="Calculation 2 2 2 6 3 2" xfId="38845" xr:uid="{00000000-0005-0000-0000-0000360C0000}"/>
    <cellStyle name="Calculation 2 2 2 6 3 3" xfId="22162" xr:uid="{00000000-0005-0000-0000-0000370C0000}"/>
    <cellStyle name="Calculation 2 2 2 6 4" xfId="25072" xr:uid="{00000000-0005-0000-0000-0000380C0000}"/>
    <cellStyle name="Calculation 2 2 2 6 4 2" xfId="41799" xr:uid="{00000000-0005-0000-0000-0000390C0000}"/>
    <cellStyle name="Calculation 2 2 2 6 5" xfId="29664" xr:uid="{00000000-0005-0000-0000-00003A0C0000}"/>
    <cellStyle name="Calculation 2 2 2 6 6" xfId="12979" xr:uid="{00000000-0005-0000-0000-00003B0C0000}"/>
    <cellStyle name="Calculation 2 2 2 7" xfId="652" xr:uid="{00000000-0005-0000-0000-00003C0C0000}"/>
    <cellStyle name="Calculation 2 2 2 7 2" xfId="27055" xr:uid="{00000000-0005-0000-0000-00003D0C0000}"/>
    <cellStyle name="Calculation 2 2 2 8" xfId="653" xr:uid="{00000000-0005-0000-0000-00003E0C0000}"/>
    <cellStyle name="Calculation 2 2 2 9" xfId="7038" xr:uid="{00000000-0005-0000-0000-00003F0C0000}"/>
    <cellStyle name="Calculation 2 2 20" xfId="9861" xr:uid="{00000000-0005-0000-0000-0000400C0000}"/>
    <cellStyle name="Calculation 2 2 21" xfId="43887" xr:uid="{00000000-0005-0000-0000-0000410C0000}"/>
    <cellStyle name="Calculation 2 2 22" xfId="43998" xr:uid="{00000000-0005-0000-0000-0000420C0000}"/>
    <cellStyle name="Calculation 2 2 3" xfId="654" xr:uid="{00000000-0005-0000-0000-0000430C0000}"/>
    <cellStyle name="Calculation 2 2 3 10" xfId="43996" xr:uid="{00000000-0005-0000-0000-0000440C0000}"/>
    <cellStyle name="Calculation 2 2 3 2" xfId="655" xr:uid="{00000000-0005-0000-0000-0000450C0000}"/>
    <cellStyle name="Calculation 2 2 3 2 10" xfId="11012" xr:uid="{00000000-0005-0000-0000-0000460C0000}"/>
    <cellStyle name="Calculation 2 2 3 2 2" xfId="656" xr:uid="{00000000-0005-0000-0000-0000470C0000}"/>
    <cellStyle name="Calculation 2 2 3 2 2 2" xfId="14258" xr:uid="{00000000-0005-0000-0000-0000480C0000}"/>
    <cellStyle name="Calculation 2 2 3 2 2 2 2" xfId="20021" xr:uid="{00000000-0005-0000-0000-0000490C0000}"/>
    <cellStyle name="Calculation 2 2 3 2 2 2 2 2" xfId="36691" xr:uid="{00000000-0005-0000-0000-00004A0C0000}"/>
    <cellStyle name="Calculation 2 2 3 2 2 2 3" xfId="23166" xr:uid="{00000000-0005-0000-0000-00004B0C0000}"/>
    <cellStyle name="Calculation 2 2 3 2 2 2 3 2" xfId="39870" xr:uid="{00000000-0005-0000-0000-00004C0C0000}"/>
    <cellStyle name="Calculation 2 2 3 2 2 2 4" xfId="25946" xr:uid="{00000000-0005-0000-0000-00004D0C0000}"/>
    <cellStyle name="Calculation 2 2 3 2 2 2 4 2" xfId="42685" xr:uid="{00000000-0005-0000-0000-00004E0C0000}"/>
    <cellStyle name="Calculation 2 2 3 2 2 2 5" xfId="30931" xr:uid="{00000000-0005-0000-0000-00004F0C0000}"/>
    <cellStyle name="Calculation 2 2 3 2 2 3" xfId="17735" xr:uid="{00000000-0005-0000-0000-0000500C0000}"/>
    <cellStyle name="Calculation 2 2 3 2 2 3 2" xfId="34412" xr:uid="{00000000-0005-0000-0000-0000510C0000}"/>
    <cellStyle name="Calculation 2 2 3 2 2 4" xfId="18297" xr:uid="{00000000-0005-0000-0000-0000520C0000}"/>
    <cellStyle name="Calculation 2 2 3 2 2 4 2" xfId="34972" xr:uid="{00000000-0005-0000-0000-0000530C0000}"/>
    <cellStyle name="Calculation 2 2 3 2 2 5" xfId="22153" xr:uid="{00000000-0005-0000-0000-0000540C0000}"/>
    <cellStyle name="Calculation 2 2 3 2 2 5 2" xfId="38836" xr:uid="{00000000-0005-0000-0000-0000550C0000}"/>
    <cellStyle name="Calculation 2 2 3 2 2 6" xfId="28337" xr:uid="{00000000-0005-0000-0000-0000560C0000}"/>
    <cellStyle name="Calculation 2 2 3 2 2 7" xfId="11584" xr:uid="{00000000-0005-0000-0000-0000570C0000}"/>
    <cellStyle name="Calculation 2 2 3 2 3" xfId="657" xr:uid="{00000000-0005-0000-0000-0000580C0000}"/>
    <cellStyle name="Calculation 2 2 3 2 3 2" xfId="13318" xr:uid="{00000000-0005-0000-0000-0000590C0000}"/>
    <cellStyle name="Calculation 2 2 3 2 3 2 2" xfId="19226" xr:uid="{00000000-0005-0000-0000-00005A0C0000}"/>
    <cellStyle name="Calculation 2 2 3 2 3 2 2 2" xfId="35897" xr:uid="{00000000-0005-0000-0000-00005B0C0000}"/>
    <cellStyle name="Calculation 2 2 3 2 3 2 3" xfId="22408" xr:uid="{00000000-0005-0000-0000-00005C0C0000}"/>
    <cellStyle name="Calculation 2 2 3 2 3 2 3 2" xfId="39101" xr:uid="{00000000-0005-0000-0000-00005D0C0000}"/>
    <cellStyle name="Calculation 2 2 3 2 3 2 4" xfId="25273" xr:uid="{00000000-0005-0000-0000-00005E0C0000}"/>
    <cellStyle name="Calculation 2 2 3 2 3 2 4 2" xfId="42009" xr:uid="{00000000-0005-0000-0000-00005F0C0000}"/>
    <cellStyle name="Calculation 2 2 3 2 3 2 5" xfId="29994" xr:uid="{00000000-0005-0000-0000-0000600C0000}"/>
    <cellStyle name="Calculation 2 2 3 2 3 3" xfId="16905" xr:uid="{00000000-0005-0000-0000-0000610C0000}"/>
    <cellStyle name="Calculation 2 2 3 2 3 3 2" xfId="33581" xr:uid="{00000000-0005-0000-0000-0000620C0000}"/>
    <cellStyle name="Calculation 2 2 3 2 3 4" xfId="16279" xr:uid="{00000000-0005-0000-0000-0000630C0000}"/>
    <cellStyle name="Calculation 2 2 3 2 3 4 2" xfId="32945" xr:uid="{00000000-0005-0000-0000-0000640C0000}"/>
    <cellStyle name="Calculation 2 2 3 2 3 5" xfId="16383" xr:uid="{00000000-0005-0000-0000-0000650C0000}"/>
    <cellStyle name="Calculation 2 2 3 2 3 5 2" xfId="33051" xr:uid="{00000000-0005-0000-0000-0000660C0000}"/>
    <cellStyle name="Calculation 2 2 3 2 3 6" xfId="27405" xr:uid="{00000000-0005-0000-0000-0000670C0000}"/>
    <cellStyle name="Calculation 2 2 3 2 3 7" xfId="10639" xr:uid="{00000000-0005-0000-0000-0000680C0000}"/>
    <cellStyle name="Calculation 2 2 3 2 4" xfId="7039" xr:uid="{00000000-0005-0000-0000-0000690C0000}"/>
    <cellStyle name="Calculation 2 2 3 2 4 2" xfId="15083" xr:uid="{00000000-0005-0000-0000-00006A0C0000}"/>
    <cellStyle name="Calculation 2 2 3 2 4 2 2" xfId="20777" xr:uid="{00000000-0005-0000-0000-00006B0C0000}"/>
    <cellStyle name="Calculation 2 2 3 2 4 2 2 2" xfId="37446" xr:uid="{00000000-0005-0000-0000-00006C0C0000}"/>
    <cellStyle name="Calculation 2 2 3 2 4 2 3" xfId="23899" xr:uid="{00000000-0005-0000-0000-00006D0C0000}"/>
    <cellStyle name="Calculation 2 2 3 2 4 2 3 2" xfId="40612" xr:uid="{00000000-0005-0000-0000-00006E0C0000}"/>
    <cellStyle name="Calculation 2 2 3 2 4 2 4" xfId="26638" xr:uid="{00000000-0005-0000-0000-00006F0C0000}"/>
    <cellStyle name="Calculation 2 2 3 2 4 2 4 2" xfId="43379" xr:uid="{00000000-0005-0000-0000-0000700C0000}"/>
    <cellStyle name="Calculation 2 2 3 2 4 2 5" xfId="31754" xr:uid="{00000000-0005-0000-0000-0000710C0000}"/>
    <cellStyle name="Calculation 2 2 3 2 4 3" xfId="18490" xr:uid="{00000000-0005-0000-0000-0000720C0000}"/>
    <cellStyle name="Calculation 2 2 3 2 4 3 2" xfId="35167" xr:uid="{00000000-0005-0000-0000-0000730C0000}"/>
    <cellStyle name="Calculation 2 2 3 2 4 4" xfId="21727" xr:uid="{00000000-0005-0000-0000-0000740C0000}"/>
    <cellStyle name="Calculation 2 2 3 2 4 4 2" xfId="38404" xr:uid="{00000000-0005-0000-0000-0000750C0000}"/>
    <cellStyle name="Calculation 2 2 3 2 4 5" xfId="24729" xr:uid="{00000000-0005-0000-0000-0000760C0000}"/>
    <cellStyle name="Calculation 2 2 3 2 4 5 2" xfId="41452" xr:uid="{00000000-0005-0000-0000-0000770C0000}"/>
    <cellStyle name="Calculation 2 2 3 2 4 6" xfId="29156" xr:uid="{00000000-0005-0000-0000-0000780C0000}"/>
    <cellStyle name="Calculation 2 2 3 2 4 7" xfId="12415" xr:uid="{00000000-0005-0000-0000-0000790C0000}"/>
    <cellStyle name="Calculation 2 2 3 2 5" xfId="7040" xr:uid="{00000000-0005-0000-0000-00007A0C0000}"/>
    <cellStyle name="Calculation 2 2 3 2 5 2" xfId="19545" xr:uid="{00000000-0005-0000-0000-00007B0C0000}"/>
    <cellStyle name="Calculation 2 2 3 2 5 2 2" xfId="36216" xr:uid="{00000000-0005-0000-0000-00007C0C0000}"/>
    <cellStyle name="Calculation 2 2 3 2 5 3" xfId="22701" xr:uid="{00000000-0005-0000-0000-00007D0C0000}"/>
    <cellStyle name="Calculation 2 2 3 2 5 3 2" xfId="39401" xr:uid="{00000000-0005-0000-0000-00007E0C0000}"/>
    <cellStyle name="Calculation 2 2 3 2 5 4" xfId="25537" xr:uid="{00000000-0005-0000-0000-00007F0C0000}"/>
    <cellStyle name="Calculation 2 2 3 2 5 4 2" xfId="42275" xr:uid="{00000000-0005-0000-0000-0000800C0000}"/>
    <cellStyle name="Calculation 2 2 3 2 5 5" xfId="30376" xr:uid="{00000000-0005-0000-0000-0000810C0000}"/>
    <cellStyle name="Calculation 2 2 3 2 5 6" xfId="13702" xr:uid="{00000000-0005-0000-0000-0000820C0000}"/>
    <cellStyle name="Calculation 2 2 3 2 6" xfId="17233" xr:uid="{00000000-0005-0000-0000-0000830C0000}"/>
    <cellStyle name="Calculation 2 2 3 2 6 2" xfId="33910" xr:uid="{00000000-0005-0000-0000-0000840C0000}"/>
    <cellStyle name="Calculation 2 2 3 2 7" xfId="15824" xr:uid="{00000000-0005-0000-0000-0000850C0000}"/>
    <cellStyle name="Calculation 2 2 3 2 7 2" xfId="32487" xr:uid="{00000000-0005-0000-0000-0000860C0000}"/>
    <cellStyle name="Calculation 2 2 3 2 8" xfId="16314" xr:uid="{00000000-0005-0000-0000-0000870C0000}"/>
    <cellStyle name="Calculation 2 2 3 2 8 2" xfId="32982" xr:uid="{00000000-0005-0000-0000-0000880C0000}"/>
    <cellStyle name="Calculation 2 2 3 2 9" xfId="27784" xr:uid="{00000000-0005-0000-0000-0000890C0000}"/>
    <cellStyle name="Calculation 2 2 3 3" xfId="658" xr:uid="{00000000-0005-0000-0000-00008A0C0000}"/>
    <cellStyle name="Calculation 2 2 3 3 10" xfId="11159" xr:uid="{00000000-0005-0000-0000-00008B0C0000}"/>
    <cellStyle name="Calculation 2 2 3 3 2" xfId="659" xr:uid="{00000000-0005-0000-0000-00008C0C0000}"/>
    <cellStyle name="Calculation 2 2 3 3 2 2" xfId="14356" xr:uid="{00000000-0005-0000-0000-00008D0C0000}"/>
    <cellStyle name="Calculation 2 2 3 3 2 2 2" xfId="20119" xr:uid="{00000000-0005-0000-0000-00008E0C0000}"/>
    <cellStyle name="Calculation 2 2 3 3 2 2 2 2" xfId="36788" xr:uid="{00000000-0005-0000-0000-00008F0C0000}"/>
    <cellStyle name="Calculation 2 2 3 3 2 2 3" xfId="23261" xr:uid="{00000000-0005-0000-0000-0000900C0000}"/>
    <cellStyle name="Calculation 2 2 3 3 2 2 3 2" xfId="39968" xr:uid="{00000000-0005-0000-0000-0000910C0000}"/>
    <cellStyle name="Calculation 2 2 3 3 2 2 4" xfId="26042" xr:uid="{00000000-0005-0000-0000-0000920C0000}"/>
    <cellStyle name="Calculation 2 2 3 3 2 2 4 2" xfId="42782" xr:uid="{00000000-0005-0000-0000-0000930C0000}"/>
    <cellStyle name="Calculation 2 2 3 3 2 2 5" xfId="31028" xr:uid="{00000000-0005-0000-0000-0000940C0000}"/>
    <cellStyle name="Calculation 2 2 3 3 2 3" xfId="17833" xr:uid="{00000000-0005-0000-0000-0000950C0000}"/>
    <cellStyle name="Calculation 2 2 3 3 2 3 2" xfId="34509" xr:uid="{00000000-0005-0000-0000-0000960C0000}"/>
    <cellStyle name="Calculation 2 2 3 3 2 4" xfId="20873" xr:uid="{00000000-0005-0000-0000-0000970C0000}"/>
    <cellStyle name="Calculation 2 2 3 3 2 4 2" xfId="37542" xr:uid="{00000000-0005-0000-0000-0000980C0000}"/>
    <cellStyle name="Calculation 2 2 3 3 2 5" xfId="22865" xr:uid="{00000000-0005-0000-0000-0000990C0000}"/>
    <cellStyle name="Calculation 2 2 3 3 2 5 2" xfId="39567" xr:uid="{00000000-0005-0000-0000-00009A0C0000}"/>
    <cellStyle name="Calculation 2 2 3 3 2 6" xfId="28432" xr:uid="{00000000-0005-0000-0000-00009B0C0000}"/>
    <cellStyle name="Calculation 2 2 3 3 2 7" xfId="11682" xr:uid="{00000000-0005-0000-0000-00009C0C0000}"/>
    <cellStyle name="Calculation 2 2 3 3 3" xfId="660" xr:uid="{00000000-0005-0000-0000-00009D0C0000}"/>
    <cellStyle name="Calculation 2 2 3 3 3 2" xfId="14617" xr:uid="{00000000-0005-0000-0000-00009E0C0000}"/>
    <cellStyle name="Calculation 2 2 3 3 3 2 2" xfId="20380" xr:uid="{00000000-0005-0000-0000-00009F0C0000}"/>
    <cellStyle name="Calculation 2 2 3 3 3 2 2 2" xfId="37048" xr:uid="{00000000-0005-0000-0000-0000A00C0000}"/>
    <cellStyle name="Calculation 2 2 3 3 3 2 3" xfId="23520" xr:uid="{00000000-0005-0000-0000-0000A10C0000}"/>
    <cellStyle name="Calculation 2 2 3 3 3 2 3 2" xfId="40229" xr:uid="{00000000-0005-0000-0000-0000A20C0000}"/>
    <cellStyle name="Calculation 2 2 3 3 3 2 4" xfId="26302" xr:uid="{00000000-0005-0000-0000-0000A30C0000}"/>
    <cellStyle name="Calculation 2 2 3 3 3 2 4 2" xfId="43043" xr:uid="{00000000-0005-0000-0000-0000A40C0000}"/>
    <cellStyle name="Calculation 2 2 3 3 3 2 5" xfId="31288" xr:uid="{00000000-0005-0000-0000-0000A50C0000}"/>
    <cellStyle name="Calculation 2 2 3 3 3 3" xfId="18094" xr:uid="{00000000-0005-0000-0000-0000A60C0000}"/>
    <cellStyle name="Calculation 2 2 3 3 3 3 2" xfId="34769" xr:uid="{00000000-0005-0000-0000-0000A70C0000}"/>
    <cellStyle name="Calculation 2 2 3 3 3 4" xfId="21347" xr:uid="{00000000-0005-0000-0000-0000A80C0000}"/>
    <cellStyle name="Calculation 2 2 3 3 3 4 2" xfId="38020" xr:uid="{00000000-0005-0000-0000-0000A90C0000}"/>
    <cellStyle name="Calculation 2 2 3 3 3 5" xfId="24397" xr:uid="{00000000-0005-0000-0000-0000AA0C0000}"/>
    <cellStyle name="Calculation 2 2 3 3 3 5 2" xfId="41116" xr:uid="{00000000-0005-0000-0000-0000AB0C0000}"/>
    <cellStyle name="Calculation 2 2 3 3 3 6" xfId="28691" xr:uid="{00000000-0005-0000-0000-0000AC0C0000}"/>
    <cellStyle name="Calculation 2 2 3 3 3 7" xfId="11943" xr:uid="{00000000-0005-0000-0000-0000AD0C0000}"/>
    <cellStyle name="Calculation 2 2 3 3 4" xfId="12679" xr:uid="{00000000-0005-0000-0000-0000AE0C0000}"/>
    <cellStyle name="Calculation 2 2 3 3 4 2" xfId="15300" xr:uid="{00000000-0005-0000-0000-0000AF0C0000}"/>
    <cellStyle name="Calculation 2 2 3 3 4 2 2" xfId="20943" xr:uid="{00000000-0005-0000-0000-0000B00C0000}"/>
    <cellStyle name="Calculation 2 2 3 3 4 2 2 2" xfId="37612" xr:uid="{00000000-0005-0000-0000-0000B10C0000}"/>
    <cellStyle name="Calculation 2 2 3 3 4 2 3" xfId="24059" xr:uid="{00000000-0005-0000-0000-0000B20C0000}"/>
    <cellStyle name="Calculation 2 2 3 3 4 2 3 2" xfId="40774" xr:uid="{00000000-0005-0000-0000-0000B30C0000}"/>
    <cellStyle name="Calculation 2 2 3 3 4 2 4" xfId="26786" xr:uid="{00000000-0005-0000-0000-0000B40C0000}"/>
    <cellStyle name="Calculation 2 2 3 3 4 2 4 2" xfId="43527" xr:uid="{00000000-0005-0000-0000-0000B50C0000}"/>
    <cellStyle name="Calculation 2 2 3 3 4 2 5" xfId="31971" xr:uid="{00000000-0005-0000-0000-0000B60C0000}"/>
    <cellStyle name="Calculation 2 2 3 3 4 3" xfId="18697" xr:uid="{00000000-0005-0000-0000-0000B70C0000}"/>
    <cellStyle name="Calculation 2 2 3 3 4 3 2" xfId="35374" xr:uid="{00000000-0005-0000-0000-0000B80C0000}"/>
    <cellStyle name="Calculation 2 2 3 3 4 4" xfId="21911" xr:uid="{00000000-0005-0000-0000-0000B90C0000}"/>
    <cellStyle name="Calculation 2 2 3 3 4 4 2" xfId="38591" xr:uid="{00000000-0005-0000-0000-0000BA0C0000}"/>
    <cellStyle name="Calculation 2 2 3 3 4 5" xfId="24875" xr:uid="{00000000-0005-0000-0000-0000BB0C0000}"/>
    <cellStyle name="Calculation 2 2 3 3 4 5 2" xfId="41600" xr:uid="{00000000-0005-0000-0000-0000BC0C0000}"/>
    <cellStyle name="Calculation 2 2 3 3 4 6" xfId="29373" xr:uid="{00000000-0005-0000-0000-0000BD0C0000}"/>
    <cellStyle name="Calculation 2 2 3 3 5" xfId="13864" xr:uid="{00000000-0005-0000-0000-0000BE0C0000}"/>
    <cellStyle name="Calculation 2 2 3 3 5 2" xfId="19661" xr:uid="{00000000-0005-0000-0000-0000BF0C0000}"/>
    <cellStyle name="Calculation 2 2 3 3 5 2 2" xfId="36331" xr:uid="{00000000-0005-0000-0000-0000C00C0000}"/>
    <cellStyle name="Calculation 2 2 3 3 5 3" xfId="22812" xr:uid="{00000000-0005-0000-0000-0000C10C0000}"/>
    <cellStyle name="Calculation 2 2 3 3 5 3 2" xfId="39514" xr:uid="{00000000-0005-0000-0000-0000C20C0000}"/>
    <cellStyle name="Calculation 2 2 3 3 5 4" xfId="25631" xr:uid="{00000000-0005-0000-0000-0000C30C0000}"/>
    <cellStyle name="Calculation 2 2 3 3 5 4 2" xfId="42370" xr:uid="{00000000-0005-0000-0000-0000C40C0000}"/>
    <cellStyle name="Calculation 2 2 3 3 5 5" xfId="30537" xr:uid="{00000000-0005-0000-0000-0000C50C0000}"/>
    <cellStyle name="Calculation 2 2 3 3 6" xfId="17345" xr:uid="{00000000-0005-0000-0000-0000C60C0000}"/>
    <cellStyle name="Calculation 2 2 3 3 6 2" xfId="34021" xr:uid="{00000000-0005-0000-0000-0000C70C0000}"/>
    <cellStyle name="Calculation 2 2 3 3 7" xfId="21256" xr:uid="{00000000-0005-0000-0000-0000C80C0000}"/>
    <cellStyle name="Calculation 2 2 3 3 7 2" xfId="37928" xr:uid="{00000000-0005-0000-0000-0000C90C0000}"/>
    <cellStyle name="Calculation 2 2 3 3 8" xfId="15879" xr:uid="{00000000-0005-0000-0000-0000CA0C0000}"/>
    <cellStyle name="Calculation 2 2 3 3 8 2" xfId="32543" xr:uid="{00000000-0005-0000-0000-0000CB0C0000}"/>
    <cellStyle name="Calculation 2 2 3 3 9" xfId="27945" xr:uid="{00000000-0005-0000-0000-0000CC0C0000}"/>
    <cellStyle name="Calculation 2 2 3 4" xfId="661" xr:uid="{00000000-0005-0000-0000-0000CD0C0000}"/>
    <cellStyle name="Calculation 2 2 3 4 2" xfId="12741" xr:uid="{00000000-0005-0000-0000-0000CE0C0000}"/>
    <cellStyle name="Calculation 2 2 3 4 2 2" xfId="15359" xr:uid="{00000000-0005-0000-0000-0000CF0C0000}"/>
    <cellStyle name="Calculation 2 2 3 4 2 2 2" xfId="21002" xr:uid="{00000000-0005-0000-0000-0000D00C0000}"/>
    <cellStyle name="Calculation 2 2 3 4 2 2 2 2" xfId="37671" xr:uid="{00000000-0005-0000-0000-0000D10C0000}"/>
    <cellStyle name="Calculation 2 2 3 4 2 2 3" xfId="24116" xr:uid="{00000000-0005-0000-0000-0000D20C0000}"/>
    <cellStyle name="Calculation 2 2 3 4 2 2 3 2" xfId="40833" xr:uid="{00000000-0005-0000-0000-0000D30C0000}"/>
    <cellStyle name="Calculation 2 2 3 4 2 2 4" xfId="26845" xr:uid="{00000000-0005-0000-0000-0000D40C0000}"/>
    <cellStyle name="Calculation 2 2 3 4 2 2 4 2" xfId="43586" xr:uid="{00000000-0005-0000-0000-0000D50C0000}"/>
    <cellStyle name="Calculation 2 2 3 4 2 2 5" xfId="32030" xr:uid="{00000000-0005-0000-0000-0000D60C0000}"/>
    <cellStyle name="Calculation 2 2 3 4 2 3" xfId="18758" xr:uid="{00000000-0005-0000-0000-0000D70C0000}"/>
    <cellStyle name="Calculation 2 2 3 4 2 3 2" xfId="35435" xr:uid="{00000000-0005-0000-0000-0000D80C0000}"/>
    <cellStyle name="Calculation 2 2 3 4 2 4" xfId="21969" xr:uid="{00000000-0005-0000-0000-0000D90C0000}"/>
    <cellStyle name="Calculation 2 2 3 4 2 4 2" xfId="38651" xr:uid="{00000000-0005-0000-0000-0000DA0C0000}"/>
    <cellStyle name="Calculation 2 2 3 4 2 5" xfId="24932" xr:uid="{00000000-0005-0000-0000-0000DB0C0000}"/>
    <cellStyle name="Calculation 2 2 3 4 2 5 2" xfId="41659" xr:uid="{00000000-0005-0000-0000-0000DC0C0000}"/>
    <cellStyle name="Calculation 2 2 3 4 2 6" xfId="29432" xr:uid="{00000000-0005-0000-0000-0000DD0C0000}"/>
    <cellStyle name="Calculation 2 2 3 4 3" xfId="13324" xr:uid="{00000000-0005-0000-0000-0000DE0C0000}"/>
    <cellStyle name="Calculation 2 2 3 4 3 2" xfId="19232" xr:uid="{00000000-0005-0000-0000-0000DF0C0000}"/>
    <cellStyle name="Calculation 2 2 3 4 3 2 2" xfId="35903" xr:uid="{00000000-0005-0000-0000-0000E00C0000}"/>
    <cellStyle name="Calculation 2 2 3 4 3 3" xfId="22414" xr:uid="{00000000-0005-0000-0000-0000E10C0000}"/>
    <cellStyle name="Calculation 2 2 3 4 3 3 2" xfId="39107" xr:uid="{00000000-0005-0000-0000-0000E20C0000}"/>
    <cellStyle name="Calculation 2 2 3 4 3 4" xfId="25279" xr:uid="{00000000-0005-0000-0000-0000E30C0000}"/>
    <cellStyle name="Calculation 2 2 3 4 3 4 2" xfId="42015" xr:uid="{00000000-0005-0000-0000-0000E40C0000}"/>
    <cellStyle name="Calculation 2 2 3 4 3 5" xfId="30000" xr:uid="{00000000-0005-0000-0000-0000E50C0000}"/>
    <cellStyle name="Calculation 2 2 3 4 4" xfId="16911" xr:uid="{00000000-0005-0000-0000-0000E60C0000}"/>
    <cellStyle name="Calculation 2 2 3 4 4 2" xfId="33587" xr:uid="{00000000-0005-0000-0000-0000E70C0000}"/>
    <cellStyle name="Calculation 2 2 3 4 5" xfId="15948" xr:uid="{00000000-0005-0000-0000-0000E80C0000}"/>
    <cellStyle name="Calculation 2 2 3 4 5 2" xfId="32614" xr:uid="{00000000-0005-0000-0000-0000E90C0000}"/>
    <cellStyle name="Calculation 2 2 3 4 6" xfId="16335" xr:uid="{00000000-0005-0000-0000-0000EA0C0000}"/>
    <cellStyle name="Calculation 2 2 3 4 6 2" xfId="33004" xr:uid="{00000000-0005-0000-0000-0000EB0C0000}"/>
    <cellStyle name="Calculation 2 2 3 4 7" xfId="27411" xr:uid="{00000000-0005-0000-0000-0000EC0C0000}"/>
    <cellStyle name="Calculation 2 2 3 4 8" xfId="10645" xr:uid="{00000000-0005-0000-0000-0000ED0C0000}"/>
    <cellStyle name="Calculation 2 2 3 5" xfId="662" xr:uid="{00000000-0005-0000-0000-0000EE0C0000}"/>
    <cellStyle name="Calculation 2 2 3 5 2" xfId="15095" xr:uid="{00000000-0005-0000-0000-0000EF0C0000}"/>
    <cellStyle name="Calculation 2 2 3 5 2 2" xfId="20789" xr:uid="{00000000-0005-0000-0000-0000F00C0000}"/>
    <cellStyle name="Calculation 2 2 3 5 2 2 2" xfId="37458" xr:uid="{00000000-0005-0000-0000-0000F10C0000}"/>
    <cellStyle name="Calculation 2 2 3 5 2 3" xfId="23911" xr:uid="{00000000-0005-0000-0000-0000F20C0000}"/>
    <cellStyle name="Calculation 2 2 3 5 2 3 2" xfId="40624" xr:uid="{00000000-0005-0000-0000-0000F30C0000}"/>
    <cellStyle name="Calculation 2 2 3 5 2 4" xfId="26650" xr:uid="{00000000-0005-0000-0000-0000F40C0000}"/>
    <cellStyle name="Calculation 2 2 3 5 2 4 2" xfId="43391" xr:uid="{00000000-0005-0000-0000-0000F50C0000}"/>
    <cellStyle name="Calculation 2 2 3 5 2 5" xfId="31766" xr:uid="{00000000-0005-0000-0000-0000F60C0000}"/>
    <cellStyle name="Calculation 2 2 3 5 3" xfId="18502" xr:uid="{00000000-0005-0000-0000-0000F70C0000}"/>
    <cellStyle name="Calculation 2 2 3 5 3 2" xfId="35179" xr:uid="{00000000-0005-0000-0000-0000F80C0000}"/>
    <cellStyle name="Calculation 2 2 3 5 4" xfId="21739" xr:uid="{00000000-0005-0000-0000-0000F90C0000}"/>
    <cellStyle name="Calculation 2 2 3 5 4 2" xfId="38416" xr:uid="{00000000-0005-0000-0000-0000FA0C0000}"/>
    <cellStyle name="Calculation 2 2 3 5 5" xfId="24741" xr:uid="{00000000-0005-0000-0000-0000FB0C0000}"/>
    <cellStyle name="Calculation 2 2 3 5 5 2" xfId="41464" xr:uid="{00000000-0005-0000-0000-0000FC0C0000}"/>
    <cellStyle name="Calculation 2 2 3 5 6" xfId="29168" xr:uid="{00000000-0005-0000-0000-0000FD0C0000}"/>
    <cellStyle name="Calculation 2 2 3 5 7" xfId="12427" xr:uid="{00000000-0005-0000-0000-0000FE0C0000}"/>
    <cellStyle name="Calculation 2 2 3 6" xfId="7041" xr:uid="{00000000-0005-0000-0000-0000FF0C0000}"/>
    <cellStyle name="Calculation 2 2 3 6 2" xfId="18953" xr:uid="{00000000-0005-0000-0000-0000000D0000}"/>
    <cellStyle name="Calculation 2 2 3 6 2 2" xfId="35632" xr:uid="{00000000-0005-0000-0000-0000010D0000}"/>
    <cellStyle name="Calculation 2 2 3 6 3" xfId="22163" xr:uid="{00000000-0005-0000-0000-0000020D0000}"/>
    <cellStyle name="Calculation 2 2 3 6 3 2" xfId="38846" xr:uid="{00000000-0005-0000-0000-0000030D0000}"/>
    <cellStyle name="Calculation 2 2 3 6 4" xfId="25073" xr:uid="{00000000-0005-0000-0000-0000040D0000}"/>
    <cellStyle name="Calculation 2 2 3 6 4 2" xfId="41800" xr:uid="{00000000-0005-0000-0000-0000050D0000}"/>
    <cellStyle name="Calculation 2 2 3 6 5" xfId="29665" xr:uid="{00000000-0005-0000-0000-0000060D0000}"/>
    <cellStyle name="Calculation 2 2 3 6 6" xfId="12980" xr:uid="{00000000-0005-0000-0000-0000070D0000}"/>
    <cellStyle name="Calculation 2 2 3 7" xfId="7042" xr:uid="{00000000-0005-0000-0000-0000080D0000}"/>
    <cellStyle name="Calculation 2 2 3 7 2" xfId="27056" xr:uid="{00000000-0005-0000-0000-0000090D0000}"/>
    <cellStyle name="Calculation 2 2 3 8" xfId="9863" xr:uid="{00000000-0005-0000-0000-00000A0D0000}"/>
    <cellStyle name="Calculation 2 2 3 9" xfId="43888" xr:uid="{00000000-0005-0000-0000-00000B0D0000}"/>
    <cellStyle name="Calculation 2 2 4" xfId="663" xr:uid="{00000000-0005-0000-0000-00000C0D0000}"/>
    <cellStyle name="Calculation 2 2 4 10" xfId="43995" xr:uid="{00000000-0005-0000-0000-00000D0D0000}"/>
    <cellStyle name="Calculation 2 2 4 2" xfId="664" xr:uid="{00000000-0005-0000-0000-00000E0D0000}"/>
    <cellStyle name="Calculation 2 2 4 2 10" xfId="11013" xr:uid="{00000000-0005-0000-0000-00000F0D0000}"/>
    <cellStyle name="Calculation 2 2 4 2 2" xfId="665" xr:uid="{00000000-0005-0000-0000-0000100D0000}"/>
    <cellStyle name="Calculation 2 2 4 2 2 2" xfId="14259" xr:uid="{00000000-0005-0000-0000-0000110D0000}"/>
    <cellStyle name="Calculation 2 2 4 2 2 2 2" xfId="20022" xr:uid="{00000000-0005-0000-0000-0000120D0000}"/>
    <cellStyle name="Calculation 2 2 4 2 2 2 2 2" xfId="36692" xr:uid="{00000000-0005-0000-0000-0000130D0000}"/>
    <cellStyle name="Calculation 2 2 4 2 2 2 3" xfId="23167" xr:uid="{00000000-0005-0000-0000-0000140D0000}"/>
    <cellStyle name="Calculation 2 2 4 2 2 2 3 2" xfId="39871" xr:uid="{00000000-0005-0000-0000-0000150D0000}"/>
    <cellStyle name="Calculation 2 2 4 2 2 2 4" xfId="25947" xr:uid="{00000000-0005-0000-0000-0000160D0000}"/>
    <cellStyle name="Calculation 2 2 4 2 2 2 4 2" xfId="42686" xr:uid="{00000000-0005-0000-0000-0000170D0000}"/>
    <cellStyle name="Calculation 2 2 4 2 2 2 5" xfId="30932" xr:uid="{00000000-0005-0000-0000-0000180D0000}"/>
    <cellStyle name="Calculation 2 2 4 2 2 3" xfId="17736" xr:uid="{00000000-0005-0000-0000-0000190D0000}"/>
    <cellStyle name="Calculation 2 2 4 2 2 3 2" xfId="34413" xr:uid="{00000000-0005-0000-0000-00001A0D0000}"/>
    <cellStyle name="Calculation 2 2 4 2 2 4" xfId="19336" xr:uid="{00000000-0005-0000-0000-00001B0D0000}"/>
    <cellStyle name="Calculation 2 2 4 2 2 4 2" xfId="36007" xr:uid="{00000000-0005-0000-0000-00001C0D0000}"/>
    <cellStyle name="Calculation 2 2 4 2 2 5" xfId="23705" xr:uid="{00000000-0005-0000-0000-00001D0D0000}"/>
    <cellStyle name="Calculation 2 2 4 2 2 5 2" xfId="40415" xr:uid="{00000000-0005-0000-0000-00001E0D0000}"/>
    <cellStyle name="Calculation 2 2 4 2 2 6" xfId="28338" xr:uid="{00000000-0005-0000-0000-00001F0D0000}"/>
    <cellStyle name="Calculation 2 2 4 2 2 7" xfId="11585" xr:uid="{00000000-0005-0000-0000-0000200D0000}"/>
    <cellStyle name="Calculation 2 2 4 2 3" xfId="666" xr:uid="{00000000-0005-0000-0000-0000210D0000}"/>
    <cellStyle name="Calculation 2 2 4 2 3 2" xfId="13401" xr:uid="{00000000-0005-0000-0000-0000220D0000}"/>
    <cellStyle name="Calculation 2 2 4 2 3 2 2" xfId="19278" xr:uid="{00000000-0005-0000-0000-0000230D0000}"/>
    <cellStyle name="Calculation 2 2 4 2 3 2 2 2" xfId="35949" xr:uid="{00000000-0005-0000-0000-0000240D0000}"/>
    <cellStyle name="Calculation 2 2 4 2 3 2 3" xfId="22458" xr:uid="{00000000-0005-0000-0000-0000250D0000}"/>
    <cellStyle name="Calculation 2 2 4 2 3 2 3 2" xfId="39151" xr:uid="{00000000-0005-0000-0000-0000260D0000}"/>
    <cellStyle name="Calculation 2 2 4 2 3 2 4" xfId="25323" xr:uid="{00000000-0005-0000-0000-0000270D0000}"/>
    <cellStyle name="Calculation 2 2 4 2 3 2 4 2" xfId="42059" xr:uid="{00000000-0005-0000-0000-0000280D0000}"/>
    <cellStyle name="Calculation 2 2 4 2 3 2 5" xfId="30077" xr:uid="{00000000-0005-0000-0000-0000290D0000}"/>
    <cellStyle name="Calculation 2 2 4 2 3 3" xfId="16957" xr:uid="{00000000-0005-0000-0000-00002A0D0000}"/>
    <cellStyle name="Calculation 2 2 4 2 3 3 2" xfId="33633" xr:uid="{00000000-0005-0000-0000-00002B0D0000}"/>
    <cellStyle name="Calculation 2 2 4 2 3 4" xfId="19530" xr:uid="{00000000-0005-0000-0000-00002C0D0000}"/>
    <cellStyle name="Calculation 2 2 4 2 3 4 2" xfId="36200" xr:uid="{00000000-0005-0000-0000-00002D0D0000}"/>
    <cellStyle name="Calculation 2 2 4 2 3 5" xfId="16647" xr:uid="{00000000-0005-0000-0000-00002E0D0000}"/>
    <cellStyle name="Calculation 2 2 4 2 3 5 2" xfId="33320" xr:uid="{00000000-0005-0000-0000-00002F0D0000}"/>
    <cellStyle name="Calculation 2 2 4 2 3 6" xfId="27488" xr:uid="{00000000-0005-0000-0000-0000300D0000}"/>
    <cellStyle name="Calculation 2 2 4 2 3 7" xfId="10718" xr:uid="{00000000-0005-0000-0000-0000310D0000}"/>
    <cellStyle name="Calculation 2 2 4 2 4" xfId="7043" xr:uid="{00000000-0005-0000-0000-0000320D0000}"/>
    <cellStyle name="Calculation 2 2 4 2 4 2" xfId="15084" xr:uid="{00000000-0005-0000-0000-0000330D0000}"/>
    <cellStyle name="Calculation 2 2 4 2 4 2 2" xfId="20778" xr:uid="{00000000-0005-0000-0000-0000340D0000}"/>
    <cellStyle name="Calculation 2 2 4 2 4 2 2 2" xfId="37447" xr:uid="{00000000-0005-0000-0000-0000350D0000}"/>
    <cellStyle name="Calculation 2 2 4 2 4 2 3" xfId="23900" xr:uid="{00000000-0005-0000-0000-0000360D0000}"/>
    <cellStyle name="Calculation 2 2 4 2 4 2 3 2" xfId="40613" xr:uid="{00000000-0005-0000-0000-0000370D0000}"/>
    <cellStyle name="Calculation 2 2 4 2 4 2 4" xfId="26639" xr:uid="{00000000-0005-0000-0000-0000380D0000}"/>
    <cellStyle name="Calculation 2 2 4 2 4 2 4 2" xfId="43380" xr:uid="{00000000-0005-0000-0000-0000390D0000}"/>
    <cellStyle name="Calculation 2 2 4 2 4 2 5" xfId="31755" xr:uid="{00000000-0005-0000-0000-00003A0D0000}"/>
    <cellStyle name="Calculation 2 2 4 2 4 3" xfId="18491" xr:uid="{00000000-0005-0000-0000-00003B0D0000}"/>
    <cellStyle name="Calculation 2 2 4 2 4 3 2" xfId="35168" xr:uid="{00000000-0005-0000-0000-00003C0D0000}"/>
    <cellStyle name="Calculation 2 2 4 2 4 4" xfId="21728" xr:uid="{00000000-0005-0000-0000-00003D0D0000}"/>
    <cellStyle name="Calculation 2 2 4 2 4 4 2" xfId="38405" xr:uid="{00000000-0005-0000-0000-00003E0D0000}"/>
    <cellStyle name="Calculation 2 2 4 2 4 5" xfId="24730" xr:uid="{00000000-0005-0000-0000-00003F0D0000}"/>
    <cellStyle name="Calculation 2 2 4 2 4 5 2" xfId="41453" xr:uid="{00000000-0005-0000-0000-0000400D0000}"/>
    <cellStyle name="Calculation 2 2 4 2 4 6" xfId="29157" xr:uid="{00000000-0005-0000-0000-0000410D0000}"/>
    <cellStyle name="Calculation 2 2 4 2 4 7" xfId="12416" xr:uid="{00000000-0005-0000-0000-0000420D0000}"/>
    <cellStyle name="Calculation 2 2 4 2 5" xfId="7044" xr:uid="{00000000-0005-0000-0000-0000430D0000}"/>
    <cellStyle name="Calculation 2 2 4 2 5 2" xfId="19546" xr:uid="{00000000-0005-0000-0000-0000440D0000}"/>
    <cellStyle name="Calculation 2 2 4 2 5 2 2" xfId="36217" xr:uid="{00000000-0005-0000-0000-0000450D0000}"/>
    <cellStyle name="Calculation 2 2 4 2 5 3" xfId="22702" xr:uid="{00000000-0005-0000-0000-0000460D0000}"/>
    <cellStyle name="Calculation 2 2 4 2 5 3 2" xfId="39402" xr:uid="{00000000-0005-0000-0000-0000470D0000}"/>
    <cellStyle name="Calculation 2 2 4 2 5 4" xfId="25538" xr:uid="{00000000-0005-0000-0000-0000480D0000}"/>
    <cellStyle name="Calculation 2 2 4 2 5 4 2" xfId="42276" xr:uid="{00000000-0005-0000-0000-0000490D0000}"/>
    <cellStyle name="Calculation 2 2 4 2 5 5" xfId="30377" xr:uid="{00000000-0005-0000-0000-00004A0D0000}"/>
    <cellStyle name="Calculation 2 2 4 2 5 6" xfId="13703" xr:uid="{00000000-0005-0000-0000-00004B0D0000}"/>
    <cellStyle name="Calculation 2 2 4 2 6" xfId="17234" xr:uid="{00000000-0005-0000-0000-00004C0D0000}"/>
    <cellStyle name="Calculation 2 2 4 2 6 2" xfId="33911" xr:uid="{00000000-0005-0000-0000-00004D0D0000}"/>
    <cellStyle name="Calculation 2 2 4 2 7" xfId="15823" xr:uid="{00000000-0005-0000-0000-00004E0D0000}"/>
    <cellStyle name="Calculation 2 2 4 2 7 2" xfId="32486" xr:uid="{00000000-0005-0000-0000-00004F0D0000}"/>
    <cellStyle name="Calculation 2 2 4 2 8" xfId="19498" xr:uid="{00000000-0005-0000-0000-0000500D0000}"/>
    <cellStyle name="Calculation 2 2 4 2 8 2" xfId="36168" xr:uid="{00000000-0005-0000-0000-0000510D0000}"/>
    <cellStyle name="Calculation 2 2 4 2 9" xfId="27785" xr:uid="{00000000-0005-0000-0000-0000520D0000}"/>
    <cellStyle name="Calculation 2 2 4 3" xfId="667" xr:uid="{00000000-0005-0000-0000-0000530D0000}"/>
    <cellStyle name="Calculation 2 2 4 3 10" xfId="11084" xr:uid="{00000000-0005-0000-0000-0000540D0000}"/>
    <cellStyle name="Calculation 2 2 4 3 2" xfId="668" xr:uid="{00000000-0005-0000-0000-0000550D0000}"/>
    <cellStyle name="Calculation 2 2 4 3 2 2" xfId="14309" xr:uid="{00000000-0005-0000-0000-0000560D0000}"/>
    <cellStyle name="Calculation 2 2 4 3 2 2 2" xfId="20072" xr:uid="{00000000-0005-0000-0000-0000570D0000}"/>
    <cellStyle name="Calculation 2 2 4 3 2 2 2 2" xfId="36742" xr:uid="{00000000-0005-0000-0000-0000580D0000}"/>
    <cellStyle name="Calculation 2 2 4 3 2 2 3" xfId="23216" xr:uid="{00000000-0005-0000-0000-0000590D0000}"/>
    <cellStyle name="Calculation 2 2 4 3 2 2 3 2" xfId="39921" xr:uid="{00000000-0005-0000-0000-00005A0D0000}"/>
    <cellStyle name="Calculation 2 2 4 3 2 2 4" xfId="25996" xr:uid="{00000000-0005-0000-0000-00005B0D0000}"/>
    <cellStyle name="Calculation 2 2 4 3 2 2 4 2" xfId="42735" xr:uid="{00000000-0005-0000-0000-00005C0D0000}"/>
    <cellStyle name="Calculation 2 2 4 3 2 2 5" xfId="30982" xr:uid="{00000000-0005-0000-0000-00005D0D0000}"/>
    <cellStyle name="Calculation 2 2 4 3 2 3" xfId="17786" xr:uid="{00000000-0005-0000-0000-00005E0D0000}"/>
    <cellStyle name="Calculation 2 2 4 3 2 3 2" xfId="34463" xr:uid="{00000000-0005-0000-0000-00005F0D0000}"/>
    <cellStyle name="Calculation 2 2 4 3 2 4" xfId="15711" xr:uid="{00000000-0005-0000-0000-0000600D0000}"/>
    <cellStyle name="Calculation 2 2 4 3 2 4 2" xfId="32370" xr:uid="{00000000-0005-0000-0000-0000610D0000}"/>
    <cellStyle name="Calculation 2 2 4 3 2 5" xfId="21595" xr:uid="{00000000-0005-0000-0000-0000620D0000}"/>
    <cellStyle name="Calculation 2 2 4 3 2 5 2" xfId="38270" xr:uid="{00000000-0005-0000-0000-0000630D0000}"/>
    <cellStyle name="Calculation 2 2 4 3 2 6" xfId="28387" xr:uid="{00000000-0005-0000-0000-0000640D0000}"/>
    <cellStyle name="Calculation 2 2 4 3 2 7" xfId="11635" xr:uid="{00000000-0005-0000-0000-0000650D0000}"/>
    <cellStyle name="Calculation 2 2 4 3 3" xfId="669" xr:uid="{00000000-0005-0000-0000-0000660D0000}"/>
    <cellStyle name="Calculation 2 2 4 3 3 2" xfId="14573" xr:uid="{00000000-0005-0000-0000-0000670D0000}"/>
    <cellStyle name="Calculation 2 2 4 3 3 2 2" xfId="20336" xr:uid="{00000000-0005-0000-0000-0000680D0000}"/>
    <cellStyle name="Calculation 2 2 4 3 3 2 2 2" xfId="37005" xr:uid="{00000000-0005-0000-0000-0000690D0000}"/>
    <cellStyle name="Calculation 2 2 4 3 3 2 3" xfId="23477" xr:uid="{00000000-0005-0000-0000-00006A0D0000}"/>
    <cellStyle name="Calculation 2 2 4 3 3 2 3 2" xfId="40185" xr:uid="{00000000-0005-0000-0000-00006B0D0000}"/>
    <cellStyle name="Calculation 2 2 4 3 3 2 4" xfId="26259" xr:uid="{00000000-0005-0000-0000-00006C0D0000}"/>
    <cellStyle name="Calculation 2 2 4 3 3 2 4 2" xfId="42999" xr:uid="{00000000-0005-0000-0000-00006D0D0000}"/>
    <cellStyle name="Calculation 2 2 4 3 3 2 5" xfId="31245" xr:uid="{00000000-0005-0000-0000-00006E0D0000}"/>
    <cellStyle name="Calculation 2 2 4 3 3 3" xfId="18050" xr:uid="{00000000-0005-0000-0000-00006F0D0000}"/>
    <cellStyle name="Calculation 2 2 4 3 3 3 2" xfId="34726" xr:uid="{00000000-0005-0000-0000-0000700D0000}"/>
    <cellStyle name="Calculation 2 2 4 3 3 4" xfId="21304" xr:uid="{00000000-0005-0000-0000-0000710D0000}"/>
    <cellStyle name="Calculation 2 2 4 3 3 4 2" xfId="37976" xr:uid="{00000000-0005-0000-0000-0000720D0000}"/>
    <cellStyle name="Calculation 2 2 4 3 3 5" xfId="19144" xr:uid="{00000000-0005-0000-0000-0000730D0000}"/>
    <cellStyle name="Calculation 2 2 4 3 3 5 2" xfId="35815" xr:uid="{00000000-0005-0000-0000-0000740D0000}"/>
    <cellStyle name="Calculation 2 2 4 3 3 6" xfId="28648" xr:uid="{00000000-0005-0000-0000-0000750D0000}"/>
    <cellStyle name="Calculation 2 2 4 3 3 7" xfId="11899" xr:uid="{00000000-0005-0000-0000-0000760D0000}"/>
    <cellStyle name="Calculation 2 2 4 3 4" xfId="12547" xr:uid="{00000000-0005-0000-0000-0000770D0000}"/>
    <cellStyle name="Calculation 2 2 4 3 4 2" xfId="15186" xr:uid="{00000000-0005-0000-0000-0000780D0000}"/>
    <cellStyle name="Calculation 2 2 4 3 4 2 2" xfId="20857" xr:uid="{00000000-0005-0000-0000-0000790D0000}"/>
    <cellStyle name="Calculation 2 2 4 3 4 2 2 2" xfId="37526" xr:uid="{00000000-0005-0000-0000-00007A0D0000}"/>
    <cellStyle name="Calculation 2 2 4 3 4 2 3" xfId="23977" xr:uid="{00000000-0005-0000-0000-00007B0D0000}"/>
    <cellStyle name="Calculation 2 2 4 3 4 2 3 2" xfId="40690" xr:uid="{00000000-0005-0000-0000-00007C0D0000}"/>
    <cellStyle name="Calculation 2 2 4 3 4 2 4" xfId="26712" xr:uid="{00000000-0005-0000-0000-00007D0D0000}"/>
    <cellStyle name="Calculation 2 2 4 3 4 2 4 2" xfId="43453" xr:uid="{00000000-0005-0000-0000-00007E0D0000}"/>
    <cellStyle name="Calculation 2 2 4 3 4 2 5" xfId="31857" xr:uid="{00000000-0005-0000-0000-00007F0D0000}"/>
    <cellStyle name="Calculation 2 2 4 3 4 3" xfId="18594" xr:uid="{00000000-0005-0000-0000-0000800D0000}"/>
    <cellStyle name="Calculation 2 2 4 3 4 3 2" xfId="35271" xr:uid="{00000000-0005-0000-0000-0000810D0000}"/>
    <cellStyle name="Calculation 2 2 4 3 4 4" xfId="21819" xr:uid="{00000000-0005-0000-0000-0000820D0000}"/>
    <cellStyle name="Calculation 2 2 4 3 4 4 2" xfId="38497" xr:uid="{00000000-0005-0000-0000-0000830D0000}"/>
    <cellStyle name="Calculation 2 2 4 3 4 5" xfId="24803" xr:uid="{00000000-0005-0000-0000-0000840D0000}"/>
    <cellStyle name="Calculation 2 2 4 3 4 5 2" xfId="41526" xr:uid="{00000000-0005-0000-0000-0000850D0000}"/>
    <cellStyle name="Calculation 2 2 4 3 4 6" xfId="29259" xr:uid="{00000000-0005-0000-0000-0000860D0000}"/>
    <cellStyle name="Calculation 2 2 4 3 5" xfId="13780" xr:uid="{00000000-0005-0000-0000-0000870D0000}"/>
    <cellStyle name="Calculation 2 2 4 3 5 2" xfId="19603" xr:uid="{00000000-0005-0000-0000-0000880D0000}"/>
    <cellStyle name="Calculation 2 2 4 3 5 2 2" xfId="36274" xr:uid="{00000000-0005-0000-0000-0000890D0000}"/>
    <cellStyle name="Calculation 2 2 4 3 5 3" xfId="22758" xr:uid="{00000000-0005-0000-0000-00008A0D0000}"/>
    <cellStyle name="Calculation 2 2 4 3 5 3 2" xfId="39458" xr:uid="{00000000-0005-0000-0000-00008B0D0000}"/>
    <cellStyle name="Calculation 2 2 4 3 5 4" xfId="25588" xr:uid="{00000000-0005-0000-0000-00008C0D0000}"/>
    <cellStyle name="Calculation 2 2 4 3 5 4 2" xfId="42326" xr:uid="{00000000-0005-0000-0000-00008D0D0000}"/>
    <cellStyle name="Calculation 2 2 4 3 5 5" xfId="30454" xr:uid="{00000000-0005-0000-0000-00008E0D0000}"/>
    <cellStyle name="Calculation 2 2 4 3 6" xfId="17289" xr:uid="{00000000-0005-0000-0000-00008F0D0000}"/>
    <cellStyle name="Calculation 2 2 4 3 6 2" xfId="33966" xr:uid="{00000000-0005-0000-0000-0000900D0000}"/>
    <cellStyle name="Calculation 2 2 4 3 7" xfId="15795" xr:uid="{00000000-0005-0000-0000-0000910D0000}"/>
    <cellStyle name="Calculation 2 2 4 3 7 2" xfId="32457" xr:uid="{00000000-0005-0000-0000-0000920D0000}"/>
    <cellStyle name="Calculation 2 2 4 3 8" xfId="16062" xr:uid="{00000000-0005-0000-0000-0000930D0000}"/>
    <cellStyle name="Calculation 2 2 4 3 8 2" xfId="32730" xr:uid="{00000000-0005-0000-0000-0000940D0000}"/>
    <cellStyle name="Calculation 2 2 4 3 9" xfId="27862" xr:uid="{00000000-0005-0000-0000-0000950D0000}"/>
    <cellStyle name="Calculation 2 2 4 4" xfId="670" xr:uid="{00000000-0005-0000-0000-0000960D0000}"/>
    <cellStyle name="Calculation 2 2 4 4 2" xfId="12491" xr:uid="{00000000-0005-0000-0000-0000970D0000}"/>
    <cellStyle name="Calculation 2 2 4 4 2 2" xfId="15138" xr:uid="{00000000-0005-0000-0000-0000980D0000}"/>
    <cellStyle name="Calculation 2 2 4 4 2 2 2" xfId="20826" xr:uid="{00000000-0005-0000-0000-0000990D0000}"/>
    <cellStyle name="Calculation 2 2 4 4 2 2 2 2" xfId="37495" xr:uid="{00000000-0005-0000-0000-00009A0D0000}"/>
    <cellStyle name="Calculation 2 2 4 4 2 2 3" xfId="23946" xr:uid="{00000000-0005-0000-0000-00009B0D0000}"/>
    <cellStyle name="Calculation 2 2 4 4 2 2 3 2" xfId="40659" xr:uid="{00000000-0005-0000-0000-00009C0D0000}"/>
    <cellStyle name="Calculation 2 2 4 4 2 2 4" xfId="26681" xr:uid="{00000000-0005-0000-0000-00009D0D0000}"/>
    <cellStyle name="Calculation 2 2 4 4 2 2 4 2" xfId="43422" xr:uid="{00000000-0005-0000-0000-00009E0D0000}"/>
    <cellStyle name="Calculation 2 2 4 4 2 2 5" xfId="31809" xr:uid="{00000000-0005-0000-0000-00009F0D0000}"/>
    <cellStyle name="Calculation 2 2 4 4 2 3" xfId="18557" xr:uid="{00000000-0005-0000-0000-0000A00D0000}"/>
    <cellStyle name="Calculation 2 2 4 4 2 3 2" xfId="35234" xr:uid="{00000000-0005-0000-0000-0000A10D0000}"/>
    <cellStyle name="Calculation 2 2 4 4 2 4" xfId="21786" xr:uid="{00000000-0005-0000-0000-0000A20D0000}"/>
    <cellStyle name="Calculation 2 2 4 4 2 4 2" xfId="38464" xr:uid="{00000000-0005-0000-0000-0000A30D0000}"/>
    <cellStyle name="Calculation 2 2 4 4 2 5" xfId="24772" xr:uid="{00000000-0005-0000-0000-0000A40D0000}"/>
    <cellStyle name="Calculation 2 2 4 4 2 5 2" xfId="41495" xr:uid="{00000000-0005-0000-0000-0000A50D0000}"/>
    <cellStyle name="Calculation 2 2 4 4 2 6" xfId="29211" xr:uid="{00000000-0005-0000-0000-0000A60D0000}"/>
    <cellStyle name="Calculation 2 2 4 4 3" xfId="13325" xr:uid="{00000000-0005-0000-0000-0000A70D0000}"/>
    <cellStyle name="Calculation 2 2 4 4 3 2" xfId="19233" xr:uid="{00000000-0005-0000-0000-0000A80D0000}"/>
    <cellStyle name="Calculation 2 2 4 4 3 2 2" xfId="35904" xr:uid="{00000000-0005-0000-0000-0000A90D0000}"/>
    <cellStyle name="Calculation 2 2 4 4 3 3" xfId="22415" xr:uid="{00000000-0005-0000-0000-0000AA0D0000}"/>
    <cellStyle name="Calculation 2 2 4 4 3 3 2" xfId="39108" xr:uid="{00000000-0005-0000-0000-0000AB0D0000}"/>
    <cellStyle name="Calculation 2 2 4 4 3 4" xfId="25280" xr:uid="{00000000-0005-0000-0000-0000AC0D0000}"/>
    <cellStyle name="Calculation 2 2 4 4 3 4 2" xfId="42016" xr:uid="{00000000-0005-0000-0000-0000AD0D0000}"/>
    <cellStyle name="Calculation 2 2 4 4 3 5" xfId="30001" xr:uid="{00000000-0005-0000-0000-0000AE0D0000}"/>
    <cellStyle name="Calculation 2 2 4 4 4" xfId="16912" xr:uid="{00000000-0005-0000-0000-0000AF0D0000}"/>
    <cellStyle name="Calculation 2 2 4 4 4 2" xfId="33588" xr:uid="{00000000-0005-0000-0000-0000B00D0000}"/>
    <cellStyle name="Calculation 2 2 4 4 5" xfId="15947" xr:uid="{00000000-0005-0000-0000-0000B10D0000}"/>
    <cellStyle name="Calculation 2 2 4 4 5 2" xfId="32613" xr:uid="{00000000-0005-0000-0000-0000B20D0000}"/>
    <cellStyle name="Calculation 2 2 4 4 6" xfId="16112" xr:uid="{00000000-0005-0000-0000-0000B30D0000}"/>
    <cellStyle name="Calculation 2 2 4 4 6 2" xfId="32776" xr:uid="{00000000-0005-0000-0000-0000B40D0000}"/>
    <cellStyle name="Calculation 2 2 4 4 7" xfId="27412" xr:uid="{00000000-0005-0000-0000-0000B50D0000}"/>
    <cellStyle name="Calculation 2 2 4 4 8" xfId="10646" xr:uid="{00000000-0005-0000-0000-0000B60D0000}"/>
    <cellStyle name="Calculation 2 2 4 5" xfId="671" xr:uid="{00000000-0005-0000-0000-0000B70D0000}"/>
    <cellStyle name="Calculation 2 2 4 5 2" xfId="15094" xr:uid="{00000000-0005-0000-0000-0000B80D0000}"/>
    <cellStyle name="Calculation 2 2 4 5 2 2" xfId="20788" xr:uid="{00000000-0005-0000-0000-0000B90D0000}"/>
    <cellStyle name="Calculation 2 2 4 5 2 2 2" xfId="37457" xr:uid="{00000000-0005-0000-0000-0000BA0D0000}"/>
    <cellStyle name="Calculation 2 2 4 5 2 3" xfId="23910" xr:uid="{00000000-0005-0000-0000-0000BB0D0000}"/>
    <cellStyle name="Calculation 2 2 4 5 2 3 2" xfId="40623" xr:uid="{00000000-0005-0000-0000-0000BC0D0000}"/>
    <cellStyle name="Calculation 2 2 4 5 2 4" xfId="26649" xr:uid="{00000000-0005-0000-0000-0000BD0D0000}"/>
    <cellStyle name="Calculation 2 2 4 5 2 4 2" xfId="43390" xr:uid="{00000000-0005-0000-0000-0000BE0D0000}"/>
    <cellStyle name="Calculation 2 2 4 5 2 5" xfId="31765" xr:uid="{00000000-0005-0000-0000-0000BF0D0000}"/>
    <cellStyle name="Calculation 2 2 4 5 3" xfId="18501" xr:uid="{00000000-0005-0000-0000-0000C00D0000}"/>
    <cellStyle name="Calculation 2 2 4 5 3 2" xfId="35178" xr:uid="{00000000-0005-0000-0000-0000C10D0000}"/>
    <cellStyle name="Calculation 2 2 4 5 4" xfId="21738" xr:uid="{00000000-0005-0000-0000-0000C20D0000}"/>
    <cellStyle name="Calculation 2 2 4 5 4 2" xfId="38415" xr:uid="{00000000-0005-0000-0000-0000C30D0000}"/>
    <cellStyle name="Calculation 2 2 4 5 5" xfId="24740" xr:uid="{00000000-0005-0000-0000-0000C40D0000}"/>
    <cellStyle name="Calculation 2 2 4 5 5 2" xfId="41463" xr:uid="{00000000-0005-0000-0000-0000C50D0000}"/>
    <cellStyle name="Calculation 2 2 4 5 6" xfId="29167" xr:uid="{00000000-0005-0000-0000-0000C60D0000}"/>
    <cellStyle name="Calculation 2 2 4 5 7" xfId="12426" xr:uid="{00000000-0005-0000-0000-0000C70D0000}"/>
    <cellStyle name="Calculation 2 2 4 6" xfId="7045" xr:uid="{00000000-0005-0000-0000-0000C80D0000}"/>
    <cellStyle name="Calculation 2 2 4 6 2" xfId="18954" xr:uid="{00000000-0005-0000-0000-0000C90D0000}"/>
    <cellStyle name="Calculation 2 2 4 6 2 2" xfId="35633" xr:uid="{00000000-0005-0000-0000-0000CA0D0000}"/>
    <cellStyle name="Calculation 2 2 4 6 3" xfId="22164" xr:uid="{00000000-0005-0000-0000-0000CB0D0000}"/>
    <cellStyle name="Calculation 2 2 4 6 3 2" xfId="38847" xr:uid="{00000000-0005-0000-0000-0000CC0D0000}"/>
    <cellStyle name="Calculation 2 2 4 6 4" xfId="25074" xr:uid="{00000000-0005-0000-0000-0000CD0D0000}"/>
    <cellStyle name="Calculation 2 2 4 6 4 2" xfId="41801" xr:uid="{00000000-0005-0000-0000-0000CE0D0000}"/>
    <cellStyle name="Calculation 2 2 4 6 5" xfId="29666" xr:uid="{00000000-0005-0000-0000-0000CF0D0000}"/>
    <cellStyle name="Calculation 2 2 4 6 6" xfId="12981" xr:uid="{00000000-0005-0000-0000-0000D00D0000}"/>
    <cellStyle name="Calculation 2 2 4 7" xfId="7046" xr:uid="{00000000-0005-0000-0000-0000D10D0000}"/>
    <cellStyle name="Calculation 2 2 4 7 2" xfId="27057" xr:uid="{00000000-0005-0000-0000-0000D20D0000}"/>
    <cellStyle name="Calculation 2 2 4 8" xfId="9864" xr:uid="{00000000-0005-0000-0000-0000D30D0000}"/>
    <cellStyle name="Calculation 2 2 4 9" xfId="43889" xr:uid="{00000000-0005-0000-0000-0000D40D0000}"/>
    <cellStyle name="Calculation 2 2 5" xfId="672" xr:uid="{00000000-0005-0000-0000-0000D50D0000}"/>
    <cellStyle name="Calculation 2 2 5 10" xfId="11010" xr:uid="{00000000-0005-0000-0000-0000D60D0000}"/>
    <cellStyle name="Calculation 2 2 5 2" xfId="673" xr:uid="{00000000-0005-0000-0000-0000D70D0000}"/>
    <cellStyle name="Calculation 2 2 5 2 2" xfId="674" xr:uid="{00000000-0005-0000-0000-0000D80D0000}"/>
    <cellStyle name="Calculation 2 2 5 2 2 2" xfId="20019" xr:uid="{00000000-0005-0000-0000-0000D90D0000}"/>
    <cellStyle name="Calculation 2 2 5 2 2 2 2" xfId="36689" xr:uid="{00000000-0005-0000-0000-0000DA0D0000}"/>
    <cellStyle name="Calculation 2 2 5 2 2 3" xfId="23164" xr:uid="{00000000-0005-0000-0000-0000DB0D0000}"/>
    <cellStyle name="Calculation 2 2 5 2 2 3 2" xfId="39868" xr:uid="{00000000-0005-0000-0000-0000DC0D0000}"/>
    <cellStyle name="Calculation 2 2 5 2 2 4" xfId="25944" xr:uid="{00000000-0005-0000-0000-0000DD0D0000}"/>
    <cellStyle name="Calculation 2 2 5 2 2 4 2" xfId="42683" xr:uid="{00000000-0005-0000-0000-0000DE0D0000}"/>
    <cellStyle name="Calculation 2 2 5 2 2 5" xfId="30929" xr:uid="{00000000-0005-0000-0000-0000DF0D0000}"/>
    <cellStyle name="Calculation 2 2 5 2 2 6" xfId="14256" xr:uid="{00000000-0005-0000-0000-0000E00D0000}"/>
    <cellStyle name="Calculation 2 2 5 2 3" xfId="675" xr:uid="{00000000-0005-0000-0000-0000E10D0000}"/>
    <cellStyle name="Calculation 2 2 5 2 3 2" xfId="34410" xr:uid="{00000000-0005-0000-0000-0000E20D0000}"/>
    <cellStyle name="Calculation 2 2 5 2 3 3" xfId="17733" xr:uid="{00000000-0005-0000-0000-0000E30D0000}"/>
    <cellStyle name="Calculation 2 2 5 2 4" xfId="7047" xr:uid="{00000000-0005-0000-0000-0000E40D0000}"/>
    <cellStyle name="Calculation 2 2 5 2 4 2" xfId="35688" xr:uid="{00000000-0005-0000-0000-0000E50D0000}"/>
    <cellStyle name="Calculation 2 2 5 2 4 3" xfId="19017" xr:uid="{00000000-0005-0000-0000-0000E60D0000}"/>
    <cellStyle name="Calculation 2 2 5 2 5" xfId="7048" xr:uid="{00000000-0005-0000-0000-0000E70D0000}"/>
    <cellStyle name="Calculation 2 2 5 2 5 2" xfId="37242" xr:uid="{00000000-0005-0000-0000-0000E80D0000}"/>
    <cellStyle name="Calculation 2 2 5 2 5 3" xfId="20574" xr:uid="{00000000-0005-0000-0000-0000E90D0000}"/>
    <cellStyle name="Calculation 2 2 5 2 6" xfId="28335" xr:uid="{00000000-0005-0000-0000-0000EA0D0000}"/>
    <cellStyle name="Calculation 2 2 5 2 7" xfId="11582" xr:uid="{00000000-0005-0000-0000-0000EB0D0000}"/>
    <cellStyle name="Calculation 2 2 5 3" xfId="676" xr:uid="{00000000-0005-0000-0000-0000EC0D0000}"/>
    <cellStyle name="Calculation 2 2 5 3 2" xfId="13317" xr:uid="{00000000-0005-0000-0000-0000ED0D0000}"/>
    <cellStyle name="Calculation 2 2 5 3 2 2" xfId="19225" xr:uid="{00000000-0005-0000-0000-0000EE0D0000}"/>
    <cellStyle name="Calculation 2 2 5 3 2 2 2" xfId="35896" xr:uid="{00000000-0005-0000-0000-0000EF0D0000}"/>
    <cellStyle name="Calculation 2 2 5 3 2 3" xfId="22407" xr:uid="{00000000-0005-0000-0000-0000F00D0000}"/>
    <cellStyle name="Calculation 2 2 5 3 2 3 2" xfId="39100" xr:uid="{00000000-0005-0000-0000-0000F10D0000}"/>
    <cellStyle name="Calculation 2 2 5 3 2 4" xfId="25272" xr:uid="{00000000-0005-0000-0000-0000F20D0000}"/>
    <cellStyle name="Calculation 2 2 5 3 2 4 2" xfId="42008" xr:uid="{00000000-0005-0000-0000-0000F30D0000}"/>
    <cellStyle name="Calculation 2 2 5 3 2 5" xfId="29993" xr:uid="{00000000-0005-0000-0000-0000F40D0000}"/>
    <cellStyle name="Calculation 2 2 5 3 3" xfId="16904" xr:uid="{00000000-0005-0000-0000-0000F50D0000}"/>
    <cellStyle name="Calculation 2 2 5 3 3 2" xfId="33580" xr:uid="{00000000-0005-0000-0000-0000F60D0000}"/>
    <cellStyle name="Calculation 2 2 5 3 4" xfId="17239" xr:uid="{00000000-0005-0000-0000-0000F70D0000}"/>
    <cellStyle name="Calculation 2 2 5 3 4 2" xfId="33916" xr:uid="{00000000-0005-0000-0000-0000F80D0000}"/>
    <cellStyle name="Calculation 2 2 5 3 5" xfId="16108" xr:uid="{00000000-0005-0000-0000-0000F90D0000}"/>
    <cellStyle name="Calculation 2 2 5 3 5 2" xfId="32772" xr:uid="{00000000-0005-0000-0000-0000FA0D0000}"/>
    <cellStyle name="Calculation 2 2 5 3 6" xfId="27404" xr:uid="{00000000-0005-0000-0000-0000FB0D0000}"/>
    <cellStyle name="Calculation 2 2 5 3 7" xfId="10638" xr:uid="{00000000-0005-0000-0000-0000FC0D0000}"/>
    <cellStyle name="Calculation 2 2 5 4" xfId="677" xr:uid="{00000000-0005-0000-0000-0000FD0D0000}"/>
    <cellStyle name="Calculation 2 2 5 4 2" xfId="15081" xr:uid="{00000000-0005-0000-0000-0000FE0D0000}"/>
    <cellStyle name="Calculation 2 2 5 4 2 2" xfId="20775" xr:uid="{00000000-0005-0000-0000-0000FF0D0000}"/>
    <cellStyle name="Calculation 2 2 5 4 2 2 2" xfId="37444" xr:uid="{00000000-0005-0000-0000-0000000E0000}"/>
    <cellStyle name="Calculation 2 2 5 4 2 3" xfId="23897" xr:uid="{00000000-0005-0000-0000-0000010E0000}"/>
    <cellStyle name="Calculation 2 2 5 4 2 3 2" xfId="40610" xr:uid="{00000000-0005-0000-0000-0000020E0000}"/>
    <cellStyle name="Calculation 2 2 5 4 2 4" xfId="26636" xr:uid="{00000000-0005-0000-0000-0000030E0000}"/>
    <cellStyle name="Calculation 2 2 5 4 2 4 2" xfId="43377" xr:uid="{00000000-0005-0000-0000-0000040E0000}"/>
    <cellStyle name="Calculation 2 2 5 4 2 5" xfId="31752" xr:uid="{00000000-0005-0000-0000-0000050E0000}"/>
    <cellStyle name="Calculation 2 2 5 4 3" xfId="18488" xr:uid="{00000000-0005-0000-0000-0000060E0000}"/>
    <cellStyle name="Calculation 2 2 5 4 3 2" xfId="35165" xr:uid="{00000000-0005-0000-0000-0000070E0000}"/>
    <cellStyle name="Calculation 2 2 5 4 4" xfId="21725" xr:uid="{00000000-0005-0000-0000-0000080E0000}"/>
    <cellStyle name="Calculation 2 2 5 4 4 2" xfId="38402" xr:uid="{00000000-0005-0000-0000-0000090E0000}"/>
    <cellStyle name="Calculation 2 2 5 4 5" xfId="24727" xr:uid="{00000000-0005-0000-0000-00000A0E0000}"/>
    <cellStyle name="Calculation 2 2 5 4 5 2" xfId="41450" xr:uid="{00000000-0005-0000-0000-00000B0E0000}"/>
    <cellStyle name="Calculation 2 2 5 4 6" xfId="29154" xr:uid="{00000000-0005-0000-0000-00000C0E0000}"/>
    <cellStyle name="Calculation 2 2 5 4 7" xfId="12413" xr:uid="{00000000-0005-0000-0000-00000D0E0000}"/>
    <cellStyle name="Calculation 2 2 5 5" xfId="7049" xr:uid="{00000000-0005-0000-0000-00000E0E0000}"/>
    <cellStyle name="Calculation 2 2 5 5 2" xfId="19543" xr:uid="{00000000-0005-0000-0000-00000F0E0000}"/>
    <cellStyle name="Calculation 2 2 5 5 2 2" xfId="36214" xr:uid="{00000000-0005-0000-0000-0000100E0000}"/>
    <cellStyle name="Calculation 2 2 5 5 3" xfId="22699" xr:uid="{00000000-0005-0000-0000-0000110E0000}"/>
    <cellStyle name="Calculation 2 2 5 5 3 2" xfId="39399" xr:uid="{00000000-0005-0000-0000-0000120E0000}"/>
    <cellStyle name="Calculation 2 2 5 5 4" xfId="25535" xr:uid="{00000000-0005-0000-0000-0000130E0000}"/>
    <cellStyle name="Calculation 2 2 5 5 4 2" xfId="42273" xr:uid="{00000000-0005-0000-0000-0000140E0000}"/>
    <cellStyle name="Calculation 2 2 5 5 5" xfId="30374" xr:uid="{00000000-0005-0000-0000-0000150E0000}"/>
    <cellStyle name="Calculation 2 2 5 5 6" xfId="13700" xr:uid="{00000000-0005-0000-0000-0000160E0000}"/>
    <cellStyle name="Calculation 2 2 5 6" xfId="7050" xr:uid="{00000000-0005-0000-0000-0000170E0000}"/>
    <cellStyle name="Calculation 2 2 5 6 2" xfId="33908" xr:uid="{00000000-0005-0000-0000-0000180E0000}"/>
    <cellStyle name="Calculation 2 2 5 6 3" xfId="17231" xr:uid="{00000000-0005-0000-0000-0000190E0000}"/>
    <cellStyle name="Calculation 2 2 5 7" xfId="16252" xr:uid="{00000000-0005-0000-0000-00001A0E0000}"/>
    <cellStyle name="Calculation 2 2 5 7 2" xfId="32917" xr:uid="{00000000-0005-0000-0000-00001B0E0000}"/>
    <cellStyle name="Calculation 2 2 5 8" xfId="24309" xr:uid="{00000000-0005-0000-0000-00001C0E0000}"/>
    <cellStyle name="Calculation 2 2 5 8 2" xfId="41027" xr:uid="{00000000-0005-0000-0000-00001D0E0000}"/>
    <cellStyle name="Calculation 2 2 5 9" xfId="27782" xr:uid="{00000000-0005-0000-0000-00001E0E0000}"/>
    <cellStyle name="Calculation 2 2 6" xfId="678" xr:uid="{00000000-0005-0000-0000-00001F0E0000}"/>
    <cellStyle name="Calculation 2 2 6 10" xfId="11160" xr:uid="{00000000-0005-0000-0000-0000200E0000}"/>
    <cellStyle name="Calculation 2 2 6 2" xfId="679" xr:uid="{00000000-0005-0000-0000-0000210E0000}"/>
    <cellStyle name="Calculation 2 2 6 2 2" xfId="680" xr:uid="{00000000-0005-0000-0000-0000220E0000}"/>
    <cellStyle name="Calculation 2 2 6 2 2 2" xfId="20120" xr:uid="{00000000-0005-0000-0000-0000230E0000}"/>
    <cellStyle name="Calculation 2 2 6 2 2 2 2" xfId="36789" xr:uid="{00000000-0005-0000-0000-0000240E0000}"/>
    <cellStyle name="Calculation 2 2 6 2 2 3" xfId="23262" xr:uid="{00000000-0005-0000-0000-0000250E0000}"/>
    <cellStyle name="Calculation 2 2 6 2 2 3 2" xfId="39969" xr:uid="{00000000-0005-0000-0000-0000260E0000}"/>
    <cellStyle name="Calculation 2 2 6 2 2 4" xfId="26043" xr:uid="{00000000-0005-0000-0000-0000270E0000}"/>
    <cellStyle name="Calculation 2 2 6 2 2 4 2" xfId="42783" xr:uid="{00000000-0005-0000-0000-0000280E0000}"/>
    <cellStyle name="Calculation 2 2 6 2 2 5" xfId="31029" xr:uid="{00000000-0005-0000-0000-0000290E0000}"/>
    <cellStyle name="Calculation 2 2 6 2 2 6" xfId="14357" xr:uid="{00000000-0005-0000-0000-00002A0E0000}"/>
    <cellStyle name="Calculation 2 2 6 2 3" xfId="681" xr:uid="{00000000-0005-0000-0000-00002B0E0000}"/>
    <cellStyle name="Calculation 2 2 6 2 3 2" xfId="34510" xr:uid="{00000000-0005-0000-0000-00002C0E0000}"/>
    <cellStyle name="Calculation 2 2 6 2 3 3" xfId="17834" xr:uid="{00000000-0005-0000-0000-00002D0E0000}"/>
    <cellStyle name="Calculation 2 2 6 2 4" xfId="7051" xr:uid="{00000000-0005-0000-0000-00002E0E0000}"/>
    <cellStyle name="Calculation 2 2 6 2 4 2" xfId="35287" xr:uid="{00000000-0005-0000-0000-00002F0E0000}"/>
    <cellStyle name="Calculation 2 2 6 2 4 3" xfId="18610" xr:uid="{00000000-0005-0000-0000-0000300E0000}"/>
    <cellStyle name="Calculation 2 2 6 2 5" xfId="7052" xr:uid="{00000000-0005-0000-0000-0000310E0000}"/>
    <cellStyle name="Calculation 2 2 6 2 5 2" xfId="40840" xr:uid="{00000000-0005-0000-0000-0000320E0000}"/>
    <cellStyle name="Calculation 2 2 6 2 5 3" xfId="24123" xr:uid="{00000000-0005-0000-0000-0000330E0000}"/>
    <cellStyle name="Calculation 2 2 6 2 6" xfId="28433" xr:uid="{00000000-0005-0000-0000-0000340E0000}"/>
    <cellStyle name="Calculation 2 2 6 2 7" xfId="11683" xr:uid="{00000000-0005-0000-0000-0000350E0000}"/>
    <cellStyle name="Calculation 2 2 6 3" xfId="682" xr:uid="{00000000-0005-0000-0000-0000360E0000}"/>
    <cellStyle name="Calculation 2 2 6 3 2" xfId="14618" xr:uid="{00000000-0005-0000-0000-0000370E0000}"/>
    <cellStyle name="Calculation 2 2 6 3 2 2" xfId="20381" xr:uid="{00000000-0005-0000-0000-0000380E0000}"/>
    <cellStyle name="Calculation 2 2 6 3 2 2 2" xfId="37049" xr:uid="{00000000-0005-0000-0000-0000390E0000}"/>
    <cellStyle name="Calculation 2 2 6 3 2 3" xfId="23521" xr:uid="{00000000-0005-0000-0000-00003A0E0000}"/>
    <cellStyle name="Calculation 2 2 6 3 2 3 2" xfId="40230" xr:uid="{00000000-0005-0000-0000-00003B0E0000}"/>
    <cellStyle name="Calculation 2 2 6 3 2 4" xfId="26303" xr:uid="{00000000-0005-0000-0000-00003C0E0000}"/>
    <cellStyle name="Calculation 2 2 6 3 2 4 2" xfId="43044" xr:uid="{00000000-0005-0000-0000-00003D0E0000}"/>
    <cellStyle name="Calculation 2 2 6 3 2 5" xfId="31289" xr:uid="{00000000-0005-0000-0000-00003E0E0000}"/>
    <cellStyle name="Calculation 2 2 6 3 3" xfId="18095" xr:uid="{00000000-0005-0000-0000-00003F0E0000}"/>
    <cellStyle name="Calculation 2 2 6 3 3 2" xfId="34770" xr:uid="{00000000-0005-0000-0000-0000400E0000}"/>
    <cellStyle name="Calculation 2 2 6 3 4" xfId="21348" xr:uid="{00000000-0005-0000-0000-0000410E0000}"/>
    <cellStyle name="Calculation 2 2 6 3 4 2" xfId="38021" xr:uid="{00000000-0005-0000-0000-0000420E0000}"/>
    <cellStyle name="Calculation 2 2 6 3 5" xfId="24398" xr:uid="{00000000-0005-0000-0000-0000430E0000}"/>
    <cellStyle name="Calculation 2 2 6 3 5 2" xfId="41117" xr:uid="{00000000-0005-0000-0000-0000440E0000}"/>
    <cellStyle name="Calculation 2 2 6 3 6" xfId="28692" xr:uid="{00000000-0005-0000-0000-0000450E0000}"/>
    <cellStyle name="Calculation 2 2 6 3 7" xfId="11944" xr:uid="{00000000-0005-0000-0000-0000460E0000}"/>
    <cellStyle name="Calculation 2 2 6 4" xfId="683" xr:uid="{00000000-0005-0000-0000-0000470E0000}"/>
    <cellStyle name="Calculation 2 2 6 4 2" xfId="15301" xr:uid="{00000000-0005-0000-0000-0000480E0000}"/>
    <cellStyle name="Calculation 2 2 6 4 2 2" xfId="20944" xr:uid="{00000000-0005-0000-0000-0000490E0000}"/>
    <cellStyle name="Calculation 2 2 6 4 2 2 2" xfId="37613" xr:uid="{00000000-0005-0000-0000-00004A0E0000}"/>
    <cellStyle name="Calculation 2 2 6 4 2 3" xfId="24060" xr:uid="{00000000-0005-0000-0000-00004B0E0000}"/>
    <cellStyle name="Calculation 2 2 6 4 2 3 2" xfId="40775" xr:uid="{00000000-0005-0000-0000-00004C0E0000}"/>
    <cellStyle name="Calculation 2 2 6 4 2 4" xfId="26787" xr:uid="{00000000-0005-0000-0000-00004D0E0000}"/>
    <cellStyle name="Calculation 2 2 6 4 2 4 2" xfId="43528" xr:uid="{00000000-0005-0000-0000-00004E0E0000}"/>
    <cellStyle name="Calculation 2 2 6 4 2 5" xfId="31972" xr:uid="{00000000-0005-0000-0000-00004F0E0000}"/>
    <cellStyle name="Calculation 2 2 6 4 3" xfId="18698" xr:uid="{00000000-0005-0000-0000-0000500E0000}"/>
    <cellStyle name="Calculation 2 2 6 4 3 2" xfId="35375" xr:uid="{00000000-0005-0000-0000-0000510E0000}"/>
    <cellStyle name="Calculation 2 2 6 4 4" xfId="21912" xr:uid="{00000000-0005-0000-0000-0000520E0000}"/>
    <cellStyle name="Calculation 2 2 6 4 4 2" xfId="38592" xr:uid="{00000000-0005-0000-0000-0000530E0000}"/>
    <cellStyle name="Calculation 2 2 6 4 5" xfId="24876" xr:uid="{00000000-0005-0000-0000-0000540E0000}"/>
    <cellStyle name="Calculation 2 2 6 4 5 2" xfId="41601" xr:uid="{00000000-0005-0000-0000-0000550E0000}"/>
    <cellStyle name="Calculation 2 2 6 4 6" xfId="29374" xr:uid="{00000000-0005-0000-0000-0000560E0000}"/>
    <cellStyle name="Calculation 2 2 6 4 7" xfId="12680" xr:uid="{00000000-0005-0000-0000-0000570E0000}"/>
    <cellStyle name="Calculation 2 2 6 5" xfId="7053" xr:uid="{00000000-0005-0000-0000-0000580E0000}"/>
    <cellStyle name="Calculation 2 2 6 5 2" xfId="19662" xr:uid="{00000000-0005-0000-0000-0000590E0000}"/>
    <cellStyle name="Calculation 2 2 6 5 2 2" xfId="36332" xr:uid="{00000000-0005-0000-0000-00005A0E0000}"/>
    <cellStyle name="Calculation 2 2 6 5 3" xfId="22813" xr:uid="{00000000-0005-0000-0000-00005B0E0000}"/>
    <cellStyle name="Calculation 2 2 6 5 3 2" xfId="39515" xr:uid="{00000000-0005-0000-0000-00005C0E0000}"/>
    <cellStyle name="Calculation 2 2 6 5 4" xfId="25632" xr:uid="{00000000-0005-0000-0000-00005D0E0000}"/>
    <cellStyle name="Calculation 2 2 6 5 4 2" xfId="42371" xr:uid="{00000000-0005-0000-0000-00005E0E0000}"/>
    <cellStyle name="Calculation 2 2 6 5 5" xfId="30538" xr:uid="{00000000-0005-0000-0000-00005F0E0000}"/>
    <cellStyle name="Calculation 2 2 6 5 6" xfId="13865" xr:uid="{00000000-0005-0000-0000-0000600E0000}"/>
    <cellStyle name="Calculation 2 2 6 6" xfId="17346" xr:uid="{00000000-0005-0000-0000-0000610E0000}"/>
    <cellStyle name="Calculation 2 2 6 6 2" xfId="34022" xr:uid="{00000000-0005-0000-0000-0000620E0000}"/>
    <cellStyle name="Calculation 2 2 6 7" xfId="21241" xr:uid="{00000000-0005-0000-0000-0000630E0000}"/>
    <cellStyle name="Calculation 2 2 6 7 2" xfId="37912" xr:uid="{00000000-0005-0000-0000-0000640E0000}"/>
    <cellStyle name="Calculation 2 2 6 8" xfId="22932" xr:uid="{00000000-0005-0000-0000-0000650E0000}"/>
    <cellStyle name="Calculation 2 2 6 8 2" xfId="39634" xr:uid="{00000000-0005-0000-0000-0000660E0000}"/>
    <cellStyle name="Calculation 2 2 6 9" xfId="27946" xr:uid="{00000000-0005-0000-0000-0000670E0000}"/>
    <cellStyle name="Calculation 2 2 7" xfId="684" xr:uid="{00000000-0005-0000-0000-0000680E0000}"/>
    <cellStyle name="Calculation 2 2 7 2" xfId="685" xr:uid="{00000000-0005-0000-0000-0000690E0000}"/>
    <cellStyle name="Calculation 2 2 7 2 2" xfId="686" xr:uid="{00000000-0005-0000-0000-00006A0E0000}"/>
    <cellStyle name="Calculation 2 2 7 2 2 2" xfId="20825" xr:uid="{00000000-0005-0000-0000-00006B0E0000}"/>
    <cellStyle name="Calculation 2 2 7 2 2 2 2" xfId="37494" xr:uid="{00000000-0005-0000-0000-00006C0E0000}"/>
    <cellStyle name="Calculation 2 2 7 2 2 3" xfId="23945" xr:uid="{00000000-0005-0000-0000-00006D0E0000}"/>
    <cellStyle name="Calculation 2 2 7 2 2 3 2" xfId="40658" xr:uid="{00000000-0005-0000-0000-00006E0E0000}"/>
    <cellStyle name="Calculation 2 2 7 2 2 4" xfId="26680" xr:uid="{00000000-0005-0000-0000-00006F0E0000}"/>
    <cellStyle name="Calculation 2 2 7 2 2 4 2" xfId="43421" xr:uid="{00000000-0005-0000-0000-0000700E0000}"/>
    <cellStyle name="Calculation 2 2 7 2 2 5" xfId="31808" xr:uid="{00000000-0005-0000-0000-0000710E0000}"/>
    <cellStyle name="Calculation 2 2 7 2 2 6" xfId="15137" xr:uid="{00000000-0005-0000-0000-0000720E0000}"/>
    <cellStyle name="Calculation 2 2 7 2 3" xfId="687" xr:uid="{00000000-0005-0000-0000-0000730E0000}"/>
    <cellStyle name="Calculation 2 2 7 2 3 2" xfId="35233" xr:uid="{00000000-0005-0000-0000-0000740E0000}"/>
    <cellStyle name="Calculation 2 2 7 2 3 3" xfId="18556" xr:uid="{00000000-0005-0000-0000-0000750E0000}"/>
    <cellStyle name="Calculation 2 2 7 2 4" xfId="21785" xr:uid="{00000000-0005-0000-0000-0000760E0000}"/>
    <cellStyle name="Calculation 2 2 7 2 4 2" xfId="38463" xr:uid="{00000000-0005-0000-0000-0000770E0000}"/>
    <cellStyle name="Calculation 2 2 7 2 5" xfId="24771" xr:uid="{00000000-0005-0000-0000-0000780E0000}"/>
    <cellStyle name="Calculation 2 2 7 2 5 2" xfId="41494" xr:uid="{00000000-0005-0000-0000-0000790E0000}"/>
    <cellStyle name="Calculation 2 2 7 2 6" xfId="29210" xr:uid="{00000000-0005-0000-0000-00007A0E0000}"/>
    <cellStyle name="Calculation 2 2 7 2 7" xfId="12490" xr:uid="{00000000-0005-0000-0000-00007B0E0000}"/>
    <cellStyle name="Calculation 2 2 7 3" xfId="688" xr:uid="{00000000-0005-0000-0000-00007C0E0000}"/>
    <cellStyle name="Calculation 2 2 7 3 2" xfId="19230" xr:uid="{00000000-0005-0000-0000-00007D0E0000}"/>
    <cellStyle name="Calculation 2 2 7 3 2 2" xfId="35901" xr:uid="{00000000-0005-0000-0000-00007E0E0000}"/>
    <cellStyle name="Calculation 2 2 7 3 3" xfId="22412" xr:uid="{00000000-0005-0000-0000-00007F0E0000}"/>
    <cellStyle name="Calculation 2 2 7 3 3 2" xfId="39105" xr:uid="{00000000-0005-0000-0000-0000800E0000}"/>
    <cellStyle name="Calculation 2 2 7 3 4" xfId="25277" xr:uid="{00000000-0005-0000-0000-0000810E0000}"/>
    <cellStyle name="Calculation 2 2 7 3 4 2" xfId="42013" xr:uid="{00000000-0005-0000-0000-0000820E0000}"/>
    <cellStyle name="Calculation 2 2 7 3 5" xfId="29998" xr:uid="{00000000-0005-0000-0000-0000830E0000}"/>
    <cellStyle name="Calculation 2 2 7 3 6" xfId="13322" xr:uid="{00000000-0005-0000-0000-0000840E0000}"/>
    <cellStyle name="Calculation 2 2 7 4" xfId="689" xr:uid="{00000000-0005-0000-0000-0000850E0000}"/>
    <cellStyle name="Calculation 2 2 7 4 2" xfId="33585" xr:uid="{00000000-0005-0000-0000-0000860E0000}"/>
    <cellStyle name="Calculation 2 2 7 4 3" xfId="16909" xr:uid="{00000000-0005-0000-0000-0000870E0000}"/>
    <cellStyle name="Calculation 2 2 7 5" xfId="7054" xr:uid="{00000000-0005-0000-0000-0000880E0000}"/>
    <cellStyle name="Calculation 2 2 7 5 2" xfId="32616" xr:uid="{00000000-0005-0000-0000-0000890E0000}"/>
    <cellStyle name="Calculation 2 2 7 5 3" xfId="15950" xr:uid="{00000000-0005-0000-0000-00008A0E0000}"/>
    <cellStyle name="Calculation 2 2 7 6" xfId="16385" xr:uid="{00000000-0005-0000-0000-00008B0E0000}"/>
    <cellStyle name="Calculation 2 2 7 6 2" xfId="33053" xr:uid="{00000000-0005-0000-0000-00008C0E0000}"/>
    <cellStyle name="Calculation 2 2 7 7" xfId="27409" xr:uid="{00000000-0005-0000-0000-00008D0E0000}"/>
    <cellStyle name="Calculation 2 2 7 8" xfId="10643" xr:uid="{00000000-0005-0000-0000-00008E0E0000}"/>
    <cellStyle name="Calculation 2 2 8" xfId="690" xr:uid="{00000000-0005-0000-0000-00008F0E0000}"/>
    <cellStyle name="Calculation 2 2 8 2" xfId="691" xr:uid="{00000000-0005-0000-0000-0000900E0000}"/>
    <cellStyle name="Calculation 2 2 8 2 2" xfId="692" xr:uid="{00000000-0005-0000-0000-0000910E0000}"/>
    <cellStyle name="Calculation 2 2 8 2 2 2" xfId="37460" xr:uid="{00000000-0005-0000-0000-0000920E0000}"/>
    <cellStyle name="Calculation 2 2 8 2 2 3" xfId="20791" xr:uid="{00000000-0005-0000-0000-0000930E0000}"/>
    <cellStyle name="Calculation 2 2 8 2 3" xfId="693" xr:uid="{00000000-0005-0000-0000-0000940E0000}"/>
    <cellStyle name="Calculation 2 2 8 2 3 2" xfId="40626" xr:uid="{00000000-0005-0000-0000-0000950E0000}"/>
    <cellStyle name="Calculation 2 2 8 2 3 3" xfId="23913" xr:uid="{00000000-0005-0000-0000-0000960E0000}"/>
    <cellStyle name="Calculation 2 2 8 2 4" xfId="26652" xr:uid="{00000000-0005-0000-0000-0000970E0000}"/>
    <cellStyle name="Calculation 2 2 8 2 4 2" xfId="43393" xr:uid="{00000000-0005-0000-0000-0000980E0000}"/>
    <cellStyle name="Calculation 2 2 8 2 5" xfId="31768" xr:uid="{00000000-0005-0000-0000-0000990E0000}"/>
    <cellStyle name="Calculation 2 2 8 2 6" xfId="15097" xr:uid="{00000000-0005-0000-0000-00009A0E0000}"/>
    <cellStyle name="Calculation 2 2 8 3" xfId="694" xr:uid="{00000000-0005-0000-0000-00009B0E0000}"/>
    <cellStyle name="Calculation 2 2 8 3 2" xfId="35181" xr:uid="{00000000-0005-0000-0000-00009C0E0000}"/>
    <cellStyle name="Calculation 2 2 8 3 3" xfId="18504" xr:uid="{00000000-0005-0000-0000-00009D0E0000}"/>
    <cellStyle name="Calculation 2 2 8 4" xfId="695" xr:uid="{00000000-0005-0000-0000-00009E0E0000}"/>
    <cellStyle name="Calculation 2 2 8 4 2" xfId="38418" xr:uid="{00000000-0005-0000-0000-00009F0E0000}"/>
    <cellStyle name="Calculation 2 2 8 4 3" xfId="21741" xr:uid="{00000000-0005-0000-0000-0000A00E0000}"/>
    <cellStyle name="Calculation 2 2 8 5" xfId="7055" xr:uid="{00000000-0005-0000-0000-0000A10E0000}"/>
    <cellStyle name="Calculation 2 2 8 5 2" xfId="41466" xr:uid="{00000000-0005-0000-0000-0000A20E0000}"/>
    <cellStyle name="Calculation 2 2 8 5 3" xfId="24743" xr:uid="{00000000-0005-0000-0000-0000A30E0000}"/>
    <cellStyle name="Calculation 2 2 8 6" xfId="29170" xr:uid="{00000000-0005-0000-0000-0000A40E0000}"/>
    <cellStyle name="Calculation 2 2 8 7" xfId="12429" xr:uid="{00000000-0005-0000-0000-0000A50E0000}"/>
    <cellStyle name="Calculation 2 2 9" xfId="696" xr:uid="{00000000-0005-0000-0000-0000A60E0000}"/>
    <cellStyle name="Calculation 2 2 9 2" xfId="697" xr:uid="{00000000-0005-0000-0000-0000A70E0000}"/>
    <cellStyle name="Calculation 2 2 9 2 2" xfId="698" xr:uid="{00000000-0005-0000-0000-0000A80E0000}"/>
    <cellStyle name="Calculation 2 2 9 2 2 2" xfId="35630" xr:uid="{00000000-0005-0000-0000-0000A90E0000}"/>
    <cellStyle name="Calculation 2 2 9 2 3" xfId="699" xr:uid="{00000000-0005-0000-0000-0000AA0E0000}"/>
    <cellStyle name="Calculation 2 2 9 2 4" xfId="18951" xr:uid="{00000000-0005-0000-0000-0000AB0E0000}"/>
    <cellStyle name="Calculation 2 2 9 3" xfId="700" xr:uid="{00000000-0005-0000-0000-0000AC0E0000}"/>
    <cellStyle name="Calculation 2 2 9 3 2" xfId="38844" xr:uid="{00000000-0005-0000-0000-0000AD0E0000}"/>
    <cellStyle name="Calculation 2 2 9 3 3" xfId="22161" xr:uid="{00000000-0005-0000-0000-0000AE0E0000}"/>
    <cellStyle name="Calculation 2 2 9 4" xfId="701" xr:uid="{00000000-0005-0000-0000-0000AF0E0000}"/>
    <cellStyle name="Calculation 2 2 9 4 2" xfId="41798" xr:uid="{00000000-0005-0000-0000-0000B00E0000}"/>
    <cellStyle name="Calculation 2 2 9 4 3" xfId="25071" xr:uid="{00000000-0005-0000-0000-0000B10E0000}"/>
    <cellStyle name="Calculation 2 2 9 5" xfId="7056" xr:uid="{00000000-0005-0000-0000-0000B20E0000}"/>
    <cellStyle name="Calculation 2 2 9 5 2" xfId="29663" xr:uid="{00000000-0005-0000-0000-0000B30E0000}"/>
    <cellStyle name="Calculation 2 2 9 6" xfId="12978" xr:uid="{00000000-0005-0000-0000-0000B40E0000}"/>
    <cellStyle name="Calculation 2 20" xfId="702" xr:uid="{00000000-0005-0000-0000-0000B50E0000}"/>
    <cellStyle name="Calculation 2 21" xfId="703" xr:uid="{00000000-0005-0000-0000-0000B60E0000}"/>
    <cellStyle name="Calculation 2 22" xfId="7057" xr:uid="{00000000-0005-0000-0000-0000B70E0000}"/>
    <cellStyle name="Calculation 2 23" xfId="7058" xr:uid="{00000000-0005-0000-0000-0000B80E0000}"/>
    <cellStyle name="Calculation 2 24" xfId="9860" xr:uid="{00000000-0005-0000-0000-0000B90E0000}"/>
    <cellStyle name="Calculation 2 25" xfId="43886" xr:uid="{00000000-0005-0000-0000-0000BA0E0000}"/>
    <cellStyle name="Calculation 2 26" xfId="43999" xr:uid="{00000000-0005-0000-0000-0000BB0E0000}"/>
    <cellStyle name="Calculation 2 3" xfId="704" xr:uid="{00000000-0005-0000-0000-0000BC0E0000}"/>
    <cellStyle name="Calculation 2 3 10" xfId="705" xr:uid="{00000000-0005-0000-0000-0000BD0E0000}"/>
    <cellStyle name="Calculation 2 3 10 2" xfId="706" xr:uid="{00000000-0005-0000-0000-0000BE0E0000}"/>
    <cellStyle name="Calculation 2 3 10 2 2" xfId="707" xr:uid="{00000000-0005-0000-0000-0000BF0E0000}"/>
    <cellStyle name="Calculation 2 3 10 2 3" xfId="708" xr:uid="{00000000-0005-0000-0000-0000C00E0000}"/>
    <cellStyle name="Calculation 2 3 10 3" xfId="709" xr:uid="{00000000-0005-0000-0000-0000C10E0000}"/>
    <cellStyle name="Calculation 2 3 10 4" xfId="710" xr:uid="{00000000-0005-0000-0000-0000C20E0000}"/>
    <cellStyle name="Calculation 2 3 10 5" xfId="7059" xr:uid="{00000000-0005-0000-0000-0000C30E0000}"/>
    <cellStyle name="Calculation 2 3 11" xfId="711" xr:uid="{00000000-0005-0000-0000-0000C40E0000}"/>
    <cellStyle name="Calculation 2 3 11 2" xfId="712" xr:uid="{00000000-0005-0000-0000-0000C50E0000}"/>
    <cellStyle name="Calculation 2 3 11 2 2" xfId="713" xr:uid="{00000000-0005-0000-0000-0000C60E0000}"/>
    <cellStyle name="Calculation 2 3 11 2 3" xfId="714" xr:uid="{00000000-0005-0000-0000-0000C70E0000}"/>
    <cellStyle name="Calculation 2 3 11 3" xfId="715" xr:uid="{00000000-0005-0000-0000-0000C80E0000}"/>
    <cellStyle name="Calculation 2 3 11 4" xfId="716" xr:uid="{00000000-0005-0000-0000-0000C90E0000}"/>
    <cellStyle name="Calculation 2 3 11 5" xfId="7060" xr:uid="{00000000-0005-0000-0000-0000CA0E0000}"/>
    <cellStyle name="Calculation 2 3 12" xfId="717" xr:uid="{00000000-0005-0000-0000-0000CB0E0000}"/>
    <cellStyle name="Calculation 2 3 12 2" xfId="718" xr:uid="{00000000-0005-0000-0000-0000CC0E0000}"/>
    <cellStyle name="Calculation 2 3 12 2 2" xfId="719" xr:uid="{00000000-0005-0000-0000-0000CD0E0000}"/>
    <cellStyle name="Calculation 2 3 12 2 3" xfId="720" xr:uid="{00000000-0005-0000-0000-0000CE0E0000}"/>
    <cellStyle name="Calculation 2 3 12 3" xfId="721" xr:uid="{00000000-0005-0000-0000-0000CF0E0000}"/>
    <cellStyle name="Calculation 2 3 12 4" xfId="722" xr:uid="{00000000-0005-0000-0000-0000D00E0000}"/>
    <cellStyle name="Calculation 2 3 12 5" xfId="7061" xr:uid="{00000000-0005-0000-0000-0000D10E0000}"/>
    <cellStyle name="Calculation 2 3 13" xfId="723" xr:uid="{00000000-0005-0000-0000-0000D20E0000}"/>
    <cellStyle name="Calculation 2 3 13 2" xfId="724" xr:uid="{00000000-0005-0000-0000-0000D30E0000}"/>
    <cellStyle name="Calculation 2 3 13 2 2" xfId="725" xr:uid="{00000000-0005-0000-0000-0000D40E0000}"/>
    <cellStyle name="Calculation 2 3 13 2 3" xfId="726" xr:uid="{00000000-0005-0000-0000-0000D50E0000}"/>
    <cellStyle name="Calculation 2 3 13 3" xfId="727" xr:uid="{00000000-0005-0000-0000-0000D60E0000}"/>
    <cellStyle name="Calculation 2 3 13 4" xfId="728" xr:uid="{00000000-0005-0000-0000-0000D70E0000}"/>
    <cellStyle name="Calculation 2 3 13 5" xfId="7062" xr:uid="{00000000-0005-0000-0000-0000D80E0000}"/>
    <cellStyle name="Calculation 2 3 14" xfId="729" xr:uid="{00000000-0005-0000-0000-0000D90E0000}"/>
    <cellStyle name="Calculation 2 3 14 2" xfId="730" xr:uid="{00000000-0005-0000-0000-0000DA0E0000}"/>
    <cellStyle name="Calculation 2 3 14 2 2" xfId="731" xr:uid="{00000000-0005-0000-0000-0000DB0E0000}"/>
    <cellStyle name="Calculation 2 3 14 2 3" xfId="732" xr:uid="{00000000-0005-0000-0000-0000DC0E0000}"/>
    <cellStyle name="Calculation 2 3 14 3" xfId="733" xr:uid="{00000000-0005-0000-0000-0000DD0E0000}"/>
    <cellStyle name="Calculation 2 3 14 4" xfId="734" xr:uid="{00000000-0005-0000-0000-0000DE0E0000}"/>
    <cellStyle name="Calculation 2 3 14 5" xfId="7063" xr:uid="{00000000-0005-0000-0000-0000DF0E0000}"/>
    <cellStyle name="Calculation 2 3 15" xfId="735" xr:uid="{00000000-0005-0000-0000-0000E00E0000}"/>
    <cellStyle name="Calculation 2 3 15 2" xfId="736" xr:uid="{00000000-0005-0000-0000-0000E10E0000}"/>
    <cellStyle name="Calculation 2 3 15 2 2" xfId="737" xr:uid="{00000000-0005-0000-0000-0000E20E0000}"/>
    <cellStyle name="Calculation 2 3 15 2 3" xfId="738" xr:uid="{00000000-0005-0000-0000-0000E30E0000}"/>
    <cellStyle name="Calculation 2 3 15 3" xfId="739" xr:uid="{00000000-0005-0000-0000-0000E40E0000}"/>
    <cellStyle name="Calculation 2 3 15 4" xfId="740" xr:uid="{00000000-0005-0000-0000-0000E50E0000}"/>
    <cellStyle name="Calculation 2 3 15 5" xfId="7064" xr:uid="{00000000-0005-0000-0000-0000E60E0000}"/>
    <cellStyle name="Calculation 2 3 16" xfId="741" xr:uid="{00000000-0005-0000-0000-0000E70E0000}"/>
    <cellStyle name="Calculation 2 3 16 2" xfId="742" xr:uid="{00000000-0005-0000-0000-0000E80E0000}"/>
    <cellStyle name="Calculation 2 3 16 3" xfId="743" xr:uid="{00000000-0005-0000-0000-0000E90E0000}"/>
    <cellStyle name="Calculation 2 3 16 4" xfId="7065" xr:uid="{00000000-0005-0000-0000-0000EA0E0000}"/>
    <cellStyle name="Calculation 2 3 16 5" xfId="7066" xr:uid="{00000000-0005-0000-0000-0000EB0E0000}"/>
    <cellStyle name="Calculation 2 3 17" xfId="744" xr:uid="{00000000-0005-0000-0000-0000EC0E0000}"/>
    <cellStyle name="Calculation 2 3 18" xfId="745" xr:uid="{00000000-0005-0000-0000-0000ED0E0000}"/>
    <cellStyle name="Calculation 2 3 19" xfId="7067" xr:uid="{00000000-0005-0000-0000-0000EE0E0000}"/>
    <cellStyle name="Calculation 2 3 2" xfId="746" xr:uid="{00000000-0005-0000-0000-0000EF0E0000}"/>
    <cellStyle name="Calculation 2 3 2 10" xfId="7068" xr:uid="{00000000-0005-0000-0000-0000F00E0000}"/>
    <cellStyle name="Calculation 2 3 2 11" xfId="11014" xr:uid="{00000000-0005-0000-0000-0000F10E0000}"/>
    <cellStyle name="Calculation 2 3 2 2" xfId="747" xr:uid="{00000000-0005-0000-0000-0000F20E0000}"/>
    <cellStyle name="Calculation 2 3 2 2 2" xfId="748" xr:uid="{00000000-0005-0000-0000-0000F30E0000}"/>
    <cellStyle name="Calculation 2 3 2 2 2 2" xfId="749" xr:uid="{00000000-0005-0000-0000-0000F40E0000}"/>
    <cellStyle name="Calculation 2 3 2 2 2 2 2" xfId="36693" xr:uid="{00000000-0005-0000-0000-0000F50E0000}"/>
    <cellStyle name="Calculation 2 3 2 2 2 2 3" xfId="20023" xr:uid="{00000000-0005-0000-0000-0000F60E0000}"/>
    <cellStyle name="Calculation 2 3 2 2 2 3" xfId="750" xr:uid="{00000000-0005-0000-0000-0000F70E0000}"/>
    <cellStyle name="Calculation 2 3 2 2 2 3 2" xfId="39872" xr:uid="{00000000-0005-0000-0000-0000F80E0000}"/>
    <cellStyle name="Calculation 2 3 2 2 2 3 3" xfId="23168" xr:uid="{00000000-0005-0000-0000-0000F90E0000}"/>
    <cellStyle name="Calculation 2 3 2 2 2 4" xfId="7069" xr:uid="{00000000-0005-0000-0000-0000FA0E0000}"/>
    <cellStyle name="Calculation 2 3 2 2 2 4 2" xfId="42687" xr:uid="{00000000-0005-0000-0000-0000FB0E0000}"/>
    <cellStyle name="Calculation 2 3 2 2 2 4 3" xfId="25948" xr:uid="{00000000-0005-0000-0000-0000FC0E0000}"/>
    <cellStyle name="Calculation 2 3 2 2 2 5" xfId="7070" xr:uid="{00000000-0005-0000-0000-0000FD0E0000}"/>
    <cellStyle name="Calculation 2 3 2 2 2 5 2" xfId="30933" xr:uid="{00000000-0005-0000-0000-0000FE0E0000}"/>
    <cellStyle name="Calculation 2 3 2 2 2 6" xfId="14260" xr:uid="{00000000-0005-0000-0000-0000FF0E0000}"/>
    <cellStyle name="Calculation 2 3 2 2 3" xfId="751" xr:uid="{00000000-0005-0000-0000-0000000F0000}"/>
    <cellStyle name="Calculation 2 3 2 2 3 2" xfId="752" xr:uid="{00000000-0005-0000-0000-0000010F0000}"/>
    <cellStyle name="Calculation 2 3 2 2 3 2 2" xfId="34414" xr:uid="{00000000-0005-0000-0000-0000020F0000}"/>
    <cellStyle name="Calculation 2 3 2 2 3 3" xfId="753" xr:uid="{00000000-0005-0000-0000-0000030F0000}"/>
    <cellStyle name="Calculation 2 3 2 2 3 4" xfId="17737" xr:uid="{00000000-0005-0000-0000-0000040F0000}"/>
    <cellStyle name="Calculation 2 3 2 2 4" xfId="754" xr:uid="{00000000-0005-0000-0000-0000050F0000}"/>
    <cellStyle name="Calculation 2 3 2 2 4 2" xfId="33692" xr:uid="{00000000-0005-0000-0000-0000060F0000}"/>
    <cellStyle name="Calculation 2 3 2 2 4 3" xfId="17016" xr:uid="{00000000-0005-0000-0000-0000070F0000}"/>
    <cellStyle name="Calculation 2 3 2 2 5" xfId="755" xr:uid="{00000000-0005-0000-0000-0000080F0000}"/>
    <cellStyle name="Calculation 2 3 2 2 5 2" xfId="38206" xr:uid="{00000000-0005-0000-0000-0000090F0000}"/>
    <cellStyle name="Calculation 2 3 2 2 5 3" xfId="21532" xr:uid="{00000000-0005-0000-0000-00000A0F0000}"/>
    <cellStyle name="Calculation 2 3 2 2 6" xfId="7071" xr:uid="{00000000-0005-0000-0000-00000B0F0000}"/>
    <cellStyle name="Calculation 2 3 2 2 6 2" xfId="28339" xr:uid="{00000000-0005-0000-0000-00000C0F0000}"/>
    <cellStyle name="Calculation 2 3 2 2 7" xfId="7072" xr:uid="{00000000-0005-0000-0000-00000D0F0000}"/>
    <cellStyle name="Calculation 2 3 2 2 8" xfId="11586" xr:uid="{00000000-0005-0000-0000-00000E0F0000}"/>
    <cellStyle name="Calculation 2 3 2 3" xfId="756" xr:uid="{00000000-0005-0000-0000-00000F0F0000}"/>
    <cellStyle name="Calculation 2 3 2 3 2" xfId="757" xr:uid="{00000000-0005-0000-0000-0000100F0000}"/>
    <cellStyle name="Calculation 2 3 2 3 2 2" xfId="758" xr:uid="{00000000-0005-0000-0000-0000110F0000}"/>
    <cellStyle name="Calculation 2 3 2 3 2 2 2" xfId="35898" xr:uid="{00000000-0005-0000-0000-0000120F0000}"/>
    <cellStyle name="Calculation 2 3 2 3 2 2 3" xfId="19227" xr:uid="{00000000-0005-0000-0000-0000130F0000}"/>
    <cellStyle name="Calculation 2 3 2 3 2 3" xfId="759" xr:uid="{00000000-0005-0000-0000-0000140F0000}"/>
    <cellStyle name="Calculation 2 3 2 3 2 3 2" xfId="39102" xr:uid="{00000000-0005-0000-0000-0000150F0000}"/>
    <cellStyle name="Calculation 2 3 2 3 2 3 3" xfId="22409" xr:uid="{00000000-0005-0000-0000-0000160F0000}"/>
    <cellStyle name="Calculation 2 3 2 3 2 4" xfId="7073" xr:uid="{00000000-0005-0000-0000-0000170F0000}"/>
    <cellStyle name="Calculation 2 3 2 3 2 4 2" xfId="42010" xr:uid="{00000000-0005-0000-0000-0000180F0000}"/>
    <cellStyle name="Calculation 2 3 2 3 2 4 3" xfId="25274" xr:uid="{00000000-0005-0000-0000-0000190F0000}"/>
    <cellStyle name="Calculation 2 3 2 3 2 5" xfId="7074" xr:uid="{00000000-0005-0000-0000-00001A0F0000}"/>
    <cellStyle name="Calculation 2 3 2 3 2 5 2" xfId="29995" xr:uid="{00000000-0005-0000-0000-00001B0F0000}"/>
    <cellStyle name="Calculation 2 3 2 3 2 6" xfId="13319" xr:uid="{00000000-0005-0000-0000-00001C0F0000}"/>
    <cellStyle name="Calculation 2 3 2 3 3" xfId="760" xr:uid="{00000000-0005-0000-0000-00001D0F0000}"/>
    <cellStyle name="Calculation 2 3 2 3 3 2" xfId="33582" xr:uid="{00000000-0005-0000-0000-00001E0F0000}"/>
    <cellStyle name="Calculation 2 3 2 3 3 3" xfId="16906" xr:uid="{00000000-0005-0000-0000-00001F0F0000}"/>
    <cellStyle name="Calculation 2 3 2 3 4" xfId="761" xr:uid="{00000000-0005-0000-0000-0000200F0000}"/>
    <cellStyle name="Calculation 2 3 2 3 4 2" xfId="32619" xr:uid="{00000000-0005-0000-0000-0000210F0000}"/>
    <cellStyle name="Calculation 2 3 2 3 4 3" xfId="15953" xr:uid="{00000000-0005-0000-0000-0000220F0000}"/>
    <cellStyle name="Calculation 2 3 2 3 5" xfId="7075" xr:uid="{00000000-0005-0000-0000-0000230F0000}"/>
    <cellStyle name="Calculation 2 3 2 3 5 2" xfId="32773" xr:uid="{00000000-0005-0000-0000-0000240F0000}"/>
    <cellStyle name="Calculation 2 3 2 3 5 3" xfId="16109" xr:uid="{00000000-0005-0000-0000-0000250F0000}"/>
    <cellStyle name="Calculation 2 3 2 3 6" xfId="27406" xr:uid="{00000000-0005-0000-0000-0000260F0000}"/>
    <cellStyle name="Calculation 2 3 2 3 7" xfId="10640" xr:uid="{00000000-0005-0000-0000-0000270F0000}"/>
    <cellStyle name="Calculation 2 3 2 4" xfId="762" xr:uid="{00000000-0005-0000-0000-0000280F0000}"/>
    <cellStyle name="Calculation 2 3 2 4 2" xfId="763" xr:uid="{00000000-0005-0000-0000-0000290F0000}"/>
    <cellStyle name="Calculation 2 3 2 4 2 2" xfId="20779" xr:uid="{00000000-0005-0000-0000-00002A0F0000}"/>
    <cellStyle name="Calculation 2 3 2 4 2 2 2" xfId="37448" xr:uid="{00000000-0005-0000-0000-00002B0F0000}"/>
    <cellStyle name="Calculation 2 3 2 4 2 3" xfId="23901" xr:uid="{00000000-0005-0000-0000-00002C0F0000}"/>
    <cellStyle name="Calculation 2 3 2 4 2 3 2" xfId="40614" xr:uid="{00000000-0005-0000-0000-00002D0F0000}"/>
    <cellStyle name="Calculation 2 3 2 4 2 4" xfId="26640" xr:uid="{00000000-0005-0000-0000-00002E0F0000}"/>
    <cellStyle name="Calculation 2 3 2 4 2 4 2" xfId="43381" xr:uid="{00000000-0005-0000-0000-00002F0F0000}"/>
    <cellStyle name="Calculation 2 3 2 4 2 5" xfId="31756" xr:uid="{00000000-0005-0000-0000-0000300F0000}"/>
    <cellStyle name="Calculation 2 3 2 4 2 6" xfId="15085" xr:uid="{00000000-0005-0000-0000-0000310F0000}"/>
    <cellStyle name="Calculation 2 3 2 4 3" xfId="764" xr:uid="{00000000-0005-0000-0000-0000320F0000}"/>
    <cellStyle name="Calculation 2 3 2 4 3 2" xfId="35169" xr:uid="{00000000-0005-0000-0000-0000330F0000}"/>
    <cellStyle name="Calculation 2 3 2 4 3 3" xfId="18492" xr:uid="{00000000-0005-0000-0000-0000340F0000}"/>
    <cellStyle name="Calculation 2 3 2 4 4" xfId="7076" xr:uid="{00000000-0005-0000-0000-0000350F0000}"/>
    <cellStyle name="Calculation 2 3 2 4 4 2" xfId="38406" xr:uid="{00000000-0005-0000-0000-0000360F0000}"/>
    <cellStyle name="Calculation 2 3 2 4 4 3" xfId="21729" xr:uid="{00000000-0005-0000-0000-0000370F0000}"/>
    <cellStyle name="Calculation 2 3 2 4 5" xfId="7077" xr:uid="{00000000-0005-0000-0000-0000380F0000}"/>
    <cellStyle name="Calculation 2 3 2 4 5 2" xfId="41454" xr:uid="{00000000-0005-0000-0000-0000390F0000}"/>
    <cellStyle name="Calculation 2 3 2 4 5 3" xfId="24731" xr:uid="{00000000-0005-0000-0000-00003A0F0000}"/>
    <cellStyle name="Calculation 2 3 2 4 6" xfId="29158" xr:uid="{00000000-0005-0000-0000-00003B0F0000}"/>
    <cellStyle name="Calculation 2 3 2 4 7" xfId="12417" xr:uid="{00000000-0005-0000-0000-00003C0F0000}"/>
    <cellStyle name="Calculation 2 3 2 5" xfId="765" xr:uid="{00000000-0005-0000-0000-00003D0F0000}"/>
    <cellStyle name="Calculation 2 3 2 5 2" xfId="766" xr:uid="{00000000-0005-0000-0000-00003E0F0000}"/>
    <cellStyle name="Calculation 2 3 2 5 2 2" xfId="36218" xr:uid="{00000000-0005-0000-0000-00003F0F0000}"/>
    <cellStyle name="Calculation 2 3 2 5 2 3" xfId="19547" xr:uid="{00000000-0005-0000-0000-0000400F0000}"/>
    <cellStyle name="Calculation 2 3 2 5 3" xfId="767" xr:uid="{00000000-0005-0000-0000-0000410F0000}"/>
    <cellStyle name="Calculation 2 3 2 5 3 2" xfId="39403" xr:uid="{00000000-0005-0000-0000-0000420F0000}"/>
    <cellStyle name="Calculation 2 3 2 5 3 3" xfId="22703" xr:uid="{00000000-0005-0000-0000-0000430F0000}"/>
    <cellStyle name="Calculation 2 3 2 5 4" xfId="7078" xr:uid="{00000000-0005-0000-0000-0000440F0000}"/>
    <cellStyle name="Calculation 2 3 2 5 4 2" xfId="42277" xr:uid="{00000000-0005-0000-0000-0000450F0000}"/>
    <cellStyle name="Calculation 2 3 2 5 4 3" xfId="25539" xr:uid="{00000000-0005-0000-0000-0000460F0000}"/>
    <cellStyle name="Calculation 2 3 2 5 5" xfId="7079" xr:uid="{00000000-0005-0000-0000-0000470F0000}"/>
    <cellStyle name="Calculation 2 3 2 5 5 2" xfId="30378" xr:uid="{00000000-0005-0000-0000-0000480F0000}"/>
    <cellStyle name="Calculation 2 3 2 5 6" xfId="13704" xr:uid="{00000000-0005-0000-0000-0000490F0000}"/>
    <cellStyle name="Calculation 2 3 2 6" xfId="768" xr:uid="{00000000-0005-0000-0000-00004A0F0000}"/>
    <cellStyle name="Calculation 2 3 2 6 2" xfId="769" xr:uid="{00000000-0005-0000-0000-00004B0F0000}"/>
    <cellStyle name="Calculation 2 3 2 6 2 2" xfId="33912" xr:uid="{00000000-0005-0000-0000-00004C0F0000}"/>
    <cellStyle name="Calculation 2 3 2 6 3" xfId="770" xr:uid="{00000000-0005-0000-0000-00004D0F0000}"/>
    <cellStyle name="Calculation 2 3 2 6 4" xfId="17235" xr:uid="{00000000-0005-0000-0000-00004E0F0000}"/>
    <cellStyle name="Calculation 2 3 2 7" xfId="771" xr:uid="{00000000-0005-0000-0000-00004F0F0000}"/>
    <cellStyle name="Calculation 2 3 2 7 2" xfId="32485" xr:uid="{00000000-0005-0000-0000-0000500F0000}"/>
    <cellStyle name="Calculation 2 3 2 7 3" xfId="15822" xr:uid="{00000000-0005-0000-0000-0000510F0000}"/>
    <cellStyle name="Calculation 2 3 2 8" xfId="772" xr:uid="{00000000-0005-0000-0000-0000520F0000}"/>
    <cellStyle name="Calculation 2 3 2 8 2" xfId="35590" xr:uid="{00000000-0005-0000-0000-0000530F0000}"/>
    <cellStyle name="Calculation 2 3 2 8 3" xfId="18911" xr:uid="{00000000-0005-0000-0000-0000540F0000}"/>
    <cellStyle name="Calculation 2 3 2 9" xfId="7080" xr:uid="{00000000-0005-0000-0000-0000550F0000}"/>
    <cellStyle name="Calculation 2 3 2 9 2" xfId="27786" xr:uid="{00000000-0005-0000-0000-0000560F0000}"/>
    <cellStyle name="Calculation 2 3 20" xfId="9865" xr:uid="{00000000-0005-0000-0000-0000570F0000}"/>
    <cellStyle name="Calculation 2 3 21" xfId="43994" xr:uid="{00000000-0005-0000-0000-0000580F0000}"/>
    <cellStyle name="Calculation 2 3 3" xfId="773" xr:uid="{00000000-0005-0000-0000-0000590F0000}"/>
    <cellStyle name="Calculation 2 3 3 10" xfId="11158" xr:uid="{00000000-0005-0000-0000-00005A0F0000}"/>
    <cellStyle name="Calculation 2 3 3 2" xfId="774" xr:uid="{00000000-0005-0000-0000-00005B0F0000}"/>
    <cellStyle name="Calculation 2 3 3 2 2" xfId="775" xr:uid="{00000000-0005-0000-0000-00005C0F0000}"/>
    <cellStyle name="Calculation 2 3 3 2 2 2" xfId="20118" xr:uid="{00000000-0005-0000-0000-00005D0F0000}"/>
    <cellStyle name="Calculation 2 3 3 2 2 2 2" xfId="36787" xr:uid="{00000000-0005-0000-0000-00005E0F0000}"/>
    <cellStyle name="Calculation 2 3 3 2 2 3" xfId="23260" xr:uid="{00000000-0005-0000-0000-00005F0F0000}"/>
    <cellStyle name="Calculation 2 3 3 2 2 3 2" xfId="39967" xr:uid="{00000000-0005-0000-0000-0000600F0000}"/>
    <cellStyle name="Calculation 2 3 3 2 2 4" xfId="26041" xr:uid="{00000000-0005-0000-0000-0000610F0000}"/>
    <cellStyle name="Calculation 2 3 3 2 2 4 2" xfId="42781" xr:uid="{00000000-0005-0000-0000-0000620F0000}"/>
    <cellStyle name="Calculation 2 3 3 2 2 5" xfId="31027" xr:uid="{00000000-0005-0000-0000-0000630F0000}"/>
    <cellStyle name="Calculation 2 3 3 2 2 6" xfId="14355" xr:uid="{00000000-0005-0000-0000-0000640F0000}"/>
    <cellStyle name="Calculation 2 3 3 2 3" xfId="776" xr:uid="{00000000-0005-0000-0000-0000650F0000}"/>
    <cellStyle name="Calculation 2 3 3 2 3 2" xfId="34508" xr:uid="{00000000-0005-0000-0000-0000660F0000}"/>
    <cellStyle name="Calculation 2 3 3 2 3 3" xfId="17832" xr:uid="{00000000-0005-0000-0000-0000670F0000}"/>
    <cellStyle name="Calculation 2 3 3 2 4" xfId="7081" xr:uid="{00000000-0005-0000-0000-0000680F0000}"/>
    <cellStyle name="Calculation 2 3 3 2 4 2" xfId="36290" xr:uid="{00000000-0005-0000-0000-0000690F0000}"/>
    <cellStyle name="Calculation 2 3 3 2 4 3" xfId="19619" xr:uid="{00000000-0005-0000-0000-00006A0F0000}"/>
    <cellStyle name="Calculation 2 3 3 2 5" xfId="7082" xr:uid="{00000000-0005-0000-0000-00006B0F0000}"/>
    <cellStyle name="Calculation 2 3 3 2 5 2" xfId="32931" xr:uid="{00000000-0005-0000-0000-00006C0F0000}"/>
    <cellStyle name="Calculation 2 3 3 2 5 3" xfId="16266" xr:uid="{00000000-0005-0000-0000-00006D0F0000}"/>
    <cellStyle name="Calculation 2 3 3 2 6" xfId="28431" xr:uid="{00000000-0005-0000-0000-00006E0F0000}"/>
    <cellStyle name="Calculation 2 3 3 2 7" xfId="11681" xr:uid="{00000000-0005-0000-0000-00006F0F0000}"/>
    <cellStyle name="Calculation 2 3 3 3" xfId="777" xr:uid="{00000000-0005-0000-0000-0000700F0000}"/>
    <cellStyle name="Calculation 2 3 3 3 2" xfId="778" xr:uid="{00000000-0005-0000-0000-0000710F0000}"/>
    <cellStyle name="Calculation 2 3 3 3 2 2" xfId="20379" xr:uid="{00000000-0005-0000-0000-0000720F0000}"/>
    <cellStyle name="Calculation 2 3 3 3 2 2 2" xfId="37047" xr:uid="{00000000-0005-0000-0000-0000730F0000}"/>
    <cellStyle name="Calculation 2 3 3 3 2 3" xfId="23519" xr:uid="{00000000-0005-0000-0000-0000740F0000}"/>
    <cellStyle name="Calculation 2 3 3 3 2 3 2" xfId="40228" xr:uid="{00000000-0005-0000-0000-0000750F0000}"/>
    <cellStyle name="Calculation 2 3 3 3 2 4" xfId="26301" xr:uid="{00000000-0005-0000-0000-0000760F0000}"/>
    <cellStyle name="Calculation 2 3 3 3 2 4 2" xfId="43042" xr:uid="{00000000-0005-0000-0000-0000770F0000}"/>
    <cellStyle name="Calculation 2 3 3 3 2 5" xfId="31287" xr:uid="{00000000-0005-0000-0000-0000780F0000}"/>
    <cellStyle name="Calculation 2 3 3 3 2 6" xfId="14616" xr:uid="{00000000-0005-0000-0000-0000790F0000}"/>
    <cellStyle name="Calculation 2 3 3 3 3" xfId="779" xr:uid="{00000000-0005-0000-0000-00007A0F0000}"/>
    <cellStyle name="Calculation 2 3 3 3 3 2" xfId="34768" xr:uid="{00000000-0005-0000-0000-00007B0F0000}"/>
    <cellStyle name="Calculation 2 3 3 3 3 3" xfId="18093" xr:uid="{00000000-0005-0000-0000-00007C0F0000}"/>
    <cellStyle name="Calculation 2 3 3 3 4" xfId="21346" xr:uid="{00000000-0005-0000-0000-00007D0F0000}"/>
    <cellStyle name="Calculation 2 3 3 3 4 2" xfId="38019" xr:uid="{00000000-0005-0000-0000-00007E0F0000}"/>
    <cellStyle name="Calculation 2 3 3 3 5" xfId="24396" xr:uid="{00000000-0005-0000-0000-00007F0F0000}"/>
    <cellStyle name="Calculation 2 3 3 3 5 2" xfId="41115" xr:uid="{00000000-0005-0000-0000-0000800F0000}"/>
    <cellStyle name="Calculation 2 3 3 3 6" xfId="28690" xr:uid="{00000000-0005-0000-0000-0000810F0000}"/>
    <cellStyle name="Calculation 2 3 3 3 7" xfId="11942" xr:uid="{00000000-0005-0000-0000-0000820F0000}"/>
    <cellStyle name="Calculation 2 3 3 4" xfId="780" xr:uid="{00000000-0005-0000-0000-0000830F0000}"/>
    <cellStyle name="Calculation 2 3 3 4 2" xfId="15299" xr:uid="{00000000-0005-0000-0000-0000840F0000}"/>
    <cellStyle name="Calculation 2 3 3 4 2 2" xfId="20942" xr:uid="{00000000-0005-0000-0000-0000850F0000}"/>
    <cellStyle name="Calculation 2 3 3 4 2 2 2" xfId="37611" xr:uid="{00000000-0005-0000-0000-0000860F0000}"/>
    <cellStyle name="Calculation 2 3 3 4 2 3" xfId="24058" xr:uid="{00000000-0005-0000-0000-0000870F0000}"/>
    <cellStyle name="Calculation 2 3 3 4 2 3 2" xfId="40773" xr:uid="{00000000-0005-0000-0000-0000880F0000}"/>
    <cellStyle name="Calculation 2 3 3 4 2 4" xfId="26785" xr:uid="{00000000-0005-0000-0000-0000890F0000}"/>
    <cellStyle name="Calculation 2 3 3 4 2 4 2" xfId="43526" xr:uid="{00000000-0005-0000-0000-00008A0F0000}"/>
    <cellStyle name="Calculation 2 3 3 4 2 5" xfId="31970" xr:uid="{00000000-0005-0000-0000-00008B0F0000}"/>
    <cellStyle name="Calculation 2 3 3 4 3" xfId="18696" xr:uid="{00000000-0005-0000-0000-00008C0F0000}"/>
    <cellStyle name="Calculation 2 3 3 4 3 2" xfId="35373" xr:uid="{00000000-0005-0000-0000-00008D0F0000}"/>
    <cellStyle name="Calculation 2 3 3 4 4" xfId="21910" xr:uid="{00000000-0005-0000-0000-00008E0F0000}"/>
    <cellStyle name="Calculation 2 3 3 4 4 2" xfId="38590" xr:uid="{00000000-0005-0000-0000-00008F0F0000}"/>
    <cellStyle name="Calculation 2 3 3 4 5" xfId="24874" xr:uid="{00000000-0005-0000-0000-0000900F0000}"/>
    <cellStyle name="Calculation 2 3 3 4 5 2" xfId="41599" xr:uid="{00000000-0005-0000-0000-0000910F0000}"/>
    <cellStyle name="Calculation 2 3 3 4 6" xfId="29372" xr:uid="{00000000-0005-0000-0000-0000920F0000}"/>
    <cellStyle name="Calculation 2 3 3 4 7" xfId="12678" xr:uid="{00000000-0005-0000-0000-0000930F0000}"/>
    <cellStyle name="Calculation 2 3 3 5" xfId="781" xr:uid="{00000000-0005-0000-0000-0000940F0000}"/>
    <cellStyle name="Calculation 2 3 3 5 2" xfId="19660" xr:uid="{00000000-0005-0000-0000-0000950F0000}"/>
    <cellStyle name="Calculation 2 3 3 5 2 2" xfId="36330" xr:uid="{00000000-0005-0000-0000-0000960F0000}"/>
    <cellStyle name="Calculation 2 3 3 5 3" xfId="22811" xr:uid="{00000000-0005-0000-0000-0000970F0000}"/>
    <cellStyle name="Calculation 2 3 3 5 3 2" xfId="39513" xr:uid="{00000000-0005-0000-0000-0000980F0000}"/>
    <cellStyle name="Calculation 2 3 3 5 4" xfId="25630" xr:uid="{00000000-0005-0000-0000-0000990F0000}"/>
    <cellStyle name="Calculation 2 3 3 5 4 2" xfId="42369" xr:uid="{00000000-0005-0000-0000-00009A0F0000}"/>
    <cellStyle name="Calculation 2 3 3 5 5" xfId="30536" xr:uid="{00000000-0005-0000-0000-00009B0F0000}"/>
    <cellStyle name="Calculation 2 3 3 5 6" xfId="13863" xr:uid="{00000000-0005-0000-0000-00009C0F0000}"/>
    <cellStyle name="Calculation 2 3 3 6" xfId="7083" xr:uid="{00000000-0005-0000-0000-00009D0F0000}"/>
    <cellStyle name="Calculation 2 3 3 6 2" xfId="34020" xr:uid="{00000000-0005-0000-0000-00009E0F0000}"/>
    <cellStyle name="Calculation 2 3 3 6 3" xfId="17344" xr:uid="{00000000-0005-0000-0000-00009F0F0000}"/>
    <cellStyle name="Calculation 2 3 3 7" xfId="7084" xr:uid="{00000000-0005-0000-0000-0000A00F0000}"/>
    <cellStyle name="Calculation 2 3 3 7 2" xfId="37941" xr:uid="{00000000-0005-0000-0000-0000A10F0000}"/>
    <cellStyle name="Calculation 2 3 3 7 3" xfId="21269" xr:uid="{00000000-0005-0000-0000-0000A20F0000}"/>
    <cellStyle name="Calculation 2 3 3 8" xfId="22590" xr:uid="{00000000-0005-0000-0000-0000A30F0000}"/>
    <cellStyle name="Calculation 2 3 3 8 2" xfId="39289" xr:uid="{00000000-0005-0000-0000-0000A40F0000}"/>
    <cellStyle name="Calculation 2 3 3 9" xfId="27944" xr:uid="{00000000-0005-0000-0000-0000A50F0000}"/>
    <cellStyle name="Calculation 2 3 4" xfId="782" xr:uid="{00000000-0005-0000-0000-0000A60F0000}"/>
    <cellStyle name="Calculation 2 3 4 2" xfId="783" xr:uid="{00000000-0005-0000-0000-0000A70F0000}"/>
    <cellStyle name="Calculation 2 3 4 2 2" xfId="784" xr:uid="{00000000-0005-0000-0000-0000A80F0000}"/>
    <cellStyle name="Calculation 2 3 4 2 2 2" xfId="21001" xr:uid="{00000000-0005-0000-0000-0000A90F0000}"/>
    <cellStyle name="Calculation 2 3 4 2 2 2 2" xfId="37670" xr:uid="{00000000-0005-0000-0000-0000AA0F0000}"/>
    <cellStyle name="Calculation 2 3 4 2 2 3" xfId="24115" xr:uid="{00000000-0005-0000-0000-0000AB0F0000}"/>
    <cellStyle name="Calculation 2 3 4 2 2 3 2" xfId="40832" xr:uid="{00000000-0005-0000-0000-0000AC0F0000}"/>
    <cellStyle name="Calculation 2 3 4 2 2 4" xfId="26844" xr:uid="{00000000-0005-0000-0000-0000AD0F0000}"/>
    <cellStyle name="Calculation 2 3 4 2 2 4 2" xfId="43585" xr:uid="{00000000-0005-0000-0000-0000AE0F0000}"/>
    <cellStyle name="Calculation 2 3 4 2 2 5" xfId="32029" xr:uid="{00000000-0005-0000-0000-0000AF0F0000}"/>
    <cellStyle name="Calculation 2 3 4 2 2 6" xfId="15358" xr:uid="{00000000-0005-0000-0000-0000B00F0000}"/>
    <cellStyle name="Calculation 2 3 4 2 3" xfId="785" xr:uid="{00000000-0005-0000-0000-0000B10F0000}"/>
    <cellStyle name="Calculation 2 3 4 2 3 2" xfId="35434" xr:uid="{00000000-0005-0000-0000-0000B20F0000}"/>
    <cellStyle name="Calculation 2 3 4 2 3 3" xfId="18757" xr:uid="{00000000-0005-0000-0000-0000B30F0000}"/>
    <cellStyle name="Calculation 2 3 4 2 4" xfId="7085" xr:uid="{00000000-0005-0000-0000-0000B40F0000}"/>
    <cellStyle name="Calculation 2 3 4 2 4 2" xfId="38650" xr:uid="{00000000-0005-0000-0000-0000B50F0000}"/>
    <cellStyle name="Calculation 2 3 4 2 4 3" xfId="21968" xr:uid="{00000000-0005-0000-0000-0000B60F0000}"/>
    <cellStyle name="Calculation 2 3 4 2 5" xfId="7086" xr:uid="{00000000-0005-0000-0000-0000B70F0000}"/>
    <cellStyle name="Calculation 2 3 4 2 5 2" xfId="41658" xr:uid="{00000000-0005-0000-0000-0000B80F0000}"/>
    <cellStyle name="Calculation 2 3 4 2 5 3" xfId="24931" xr:uid="{00000000-0005-0000-0000-0000B90F0000}"/>
    <cellStyle name="Calculation 2 3 4 2 6" xfId="29431" xr:uid="{00000000-0005-0000-0000-0000BA0F0000}"/>
    <cellStyle name="Calculation 2 3 4 2 7" xfId="12740" xr:uid="{00000000-0005-0000-0000-0000BB0F0000}"/>
    <cellStyle name="Calculation 2 3 4 3" xfId="786" xr:uid="{00000000-0005-0000-0000-0000BC0F0000}"/>
    <cellStyle name="Calculation 2 3 4 3 2" xfId="787" xr:uid="{00000000-0005-0000-0000-0000BD0F0000}"/>
    <cellStyle name="Calculation 2 3 4 3 2 2" xfId="35905" xr:uid="{00000000-0005-0000-0000-0000BE0F0000}"/>
    <cellStyle name="Calculation 2 3 4 3 2 3" xfId="19234" xr:uid="{00000000-0005-0000-0000-0000BF0F0000}"/>
    <cellStyle name="Calculation 2 3 4 3 3" xfId="788" xr:uid="{00000000-0005-0000-0000-0000C00F0000}"/>
    <cellStyle name="Calculation 2 3 4 3 3 2" xfId="39109" xr:uid="{00000000-0005-0000-0000-0000C10F0000}"/>
    <cellStyle name="Calculation 2 3 4 3 3 3" xfId="22416" xr:uid="{00000000-0005-0000-0000-0000C20F0000}"/>
    <cellStyle name="Calculation 2 3 4 3 4" xfId="25281" xr:uid="{00000000-0005-0000-0000-0000C30F0000}"/>
    <cellStyle name="Calculation 2 3 4 3 4 2" xfId="42017" xr:uid="{00000000-0005-0000-0000-0000C40F0000}"/>
    <cellStyle name="Calculation 2 3 4 3 5" xfId="30002" xr:uid="{00000000-0005-0000-0000-0000C50F0000}"/>
    <cellStyle name="Calculation 2 3 4 3 6" xfId="13326" xr:uid="{00000000-0005-0000-0000-0000C60F0000}"/>
    <cellStyle name="Calculation 2 3 4 4" xfId="789" xr:uid="{00000000-0005-0000-0000-0000C70F0000}"/>
    <cellStyle name="Calculation 2 3 4 4 2" xfId="33589" xr:uid="{00000000-0005-0000-0000-0000C80F0000}"/>
    <cellStyle name="Calculation 2 3 4 4 3" xfId="16913" xr:uid="{00000000-0005-0000-0000-0000C90F0000}"/>
    <cellStyle name="Calculation 2 3 4 5" xfId="790" xr:uid="{00000000-0005-0000-0000-0000CA0F0000}"/>
    <cellStyle name="Calculation 2 3 4 5 2" xfId="32612" xr:uid="{00000000-0005-0000-0000-0000CB0F0000}"/>
    <cellStyle name="Calculation 2 3 4 5 3" xfId="15946" xr:uid="{00000000-0005-0000-0000-0000CC0F0000}"/>
    <cellStyle name="Calculation 2 3 4 6" xfId="7087" xr:uid="{00000000-0005-0000-0000-0000CD0F0000}"/>
    <cellStyle name="Calculation 2 3 4 6 2" xfId="32777" xr:uid="{00000000-0005-0000-0000-0000CE0F0000}"/>
    <cellStyle name="Calculation 2 3 4 6 3" xfId="16113" xr:uid="{00000000-0005-0000-0000-0000CF0F0000}"/>
    <cellStyle name="Calculation 2 3 4 7" xfId="7088" xr:uid="{00000000-0005-0000-0000-0000D00F0000}"/>
    <cellStyle name="Calculation 2 3 4 7 2" xfId="27413" xr:uid="{00000000-0005-0000-0000-0000D10F0000}"/>
    <cellStyle name="Calculation 2 3 4 8" xfId="10647" xr:uid="{00000000-0005-0000-0000-0000D20F0000}"/>
    <cellStyle name="Calculation 2 3 5" xfId="791" xr:uid="{00000000-0005-0000-0000-0000D30F0000}"/>
    <cellStyle name="Calculation 2 3 5 2" xfId="792" xr:uid="{00000000-0005-0000-0000-0000D40F0000}"/>
    <cellStyle name="Calculation 2 3 5 2 2" xfId="793" xr:uid="{00000000-0005-0000-0000-0000D50F0000}"/>
    <cellStyle name="Calculation 2 3 5 2 2 2" xfId="37456" xr:uid="{00000000-0005-0000-0000-0000D60F0000}"/>
    <cellStyle name="Calculation 2 3 5 2 2 3" xfId="20787" xr:uid="{00000000-0005-0000-0000-0000D70F0000}"/>
    <cellStyle name="Calculation 2 3 5 2 3" xfId="794" xr:uid="{00000000-0005-0000-0000-0000D80F0000}"/>
    <cellStyle name="Calculation 2 3 5 2 3 2" xfId="40622" xr:uid="{00000000-0005-0000-0000-0000D90F0000}"/>
    <cellStyle name="Calculation 2 3 5 2 3 3" xfId="23909" xr:uid="{00000000-0005-0000-0000-0000DA0F0000}"/>
    <cellStyle name="Calculation 2 3 5 2 4" xfId="7089" xr:uid="{00000000-0005-0000-0000-0000DB0F0000}"/>
    <cellStyle name="Calculation 2 3 5 2 4 2" xfId="43389" xr:uid="{00000000-0005-0000-0000-0000DC0F0000}"/>
    <cellStyle name="Calculation 2 3 5 2 4 3" xfId="26648" xr:uid="{00000000-0005-0000-0000-0000DD0F0000}"/>
    <cellStyle name="Calculation 2 3 5 2 5" xfId="7090" xr:uid="{00000000-0005-0000-0000-0000DE0F0000}"/>
    <cellStyle name="Calculation 2 3 5 2 5 2" xfId="31764" xr:uid="{00000000-0005-0000-0000-0000DF0F0000}"/>
    <cellStyle name="Calculation 2 3 5 2 6" xfId="15093" xr:uid="{00000000-0005-0000-0000-0000E00F0000}"/>
    <cellStyle name="Calculation 2 3 5 3" xfId="795" xr:uid="{00000000-0005-0000-0000-0000E10F0000}"/>
    <cellStyle name="Calculation 2 3 5 3 2" xfId="35177" xr:uid="{00000000-0005-0000-0000-0000E20F0000}"/>
    <cellStyle name="Calculation 2 3 5 3 3" xfId="18500" xr:uid="{00000000-0005-0000-0000-0000E30F0000}"/>
    <cellStyle name="Calculation 2 3 5 4" xfId="796" xr:uid="{00000000-0005-0000-0000-0000E40F0000}"/>
    <cellStyle name="Calculation 2 3 5 4 2" xfId="38414" xr:uid="{00000000-0005-0000-0000-0000E50F0000}"/>
    <cellStyle name="Calculation 2 3 5 4 3" xfId="21737" xr:uid="{00000000-0005-0000-0000-0000E60F0000}"/>
    <cellStyle name="Calculation 2 3 5 5" xfId="7091" xr:uid="{00000000-0005-0000-0000-0000E70F0000}"/>
    <cellStyle name="Calculation 2 3 5 5 2" xfId="41462" xr:uid="{00000000-0005-0000-0000-0000E80F0000}"/>
    <cellStyle name="Calculation 2 3 5 5 3" xfId="24739" xr:uid="{00000000-0005-0000-0000-0000E90F0000}"/>
    <cellStyle name="Calculation 2 3 5 6" xfId="7092" xr:uid="{00000000-0005-0000-0000-0000EA0F0000}"/>
    <cellStyle name="Calculation 2 3 5 6 2" xfId="29166" xr:uid="{00000000-0005-0000-0000-0000EB0F0000}"/>
    <cellStyle name="Calculation 2 3 5 7" xfId="12425" xr:uid="{00000000-0005-0000-0000-0000EC0F0000}"/>
    <cellStyle name="Calculation 2 3 6" xfId="797" xr:uid="{00000000-0005-0000-0000-0000ED0F0000}"/>
    <cellStyle name="Calculation 2 3 6 2" xfId="798" xr:uid="{00000000-0005-0000-0000-0000EE0F0000}"/>
    <cellStyle name="Calculation 2 3 6 2 2" xfId="799" xr:uid="{00000000-0005-0000-0000-0000EF0F0000}"/>
    <cellStyle name="Calculation 2 3 6 2 2 2" xfId="35634" xr:uid="{00000000-0005-0000-0000-0000F00F0000}"/>
    <cellStyle name="Calculation 2 3 6 2 3" xfId="800" xr:uid="{00000000-0005-0000-0000-0000F10F0000}"/>
    <cellStyle name="Calculation 2 3 6 2 4" xfId="7093" xr:uid="{00000000-0005-0000-0000-0000F20F0000}"/>
    <cellStyle name="Calculation 2 3 6 2 5" xfId="7094" xr:uid="{00000000-0005-0000-0000-0000F30F0000}"/>
    <cellStyle name="Calculation 2 3 6 2 6" xfId="18955" xr:uid="{00000000-0005-0000-0000-0000F40F0000}"/>
    <cellStyle name="Calculation 2 3 6 3" xfId="801" xr:uid="{00000000-0005-0000-0000-0000F50F0000}"/>
    <cellStyle name="Calculation 2 3 6 3 2" xfId="38848" xr:uid="{00000000-0005-0000-0000-0000F60F0000}"/>
    <cellStyle name="Calculation 2 3 6 3 3" xfId="22165" xr:uid="{00000000-0005-0000-0000-0000F70F0000}"/>
    <cellStyle name="Calculation 2 3 6 4" xfId="802" xr:uid="{00000000-0005-0000-0000-0000F80F0000}"/>
    <cellStyle name="Calculation 2 3 6 4 2" xfId="41802" xr:uid="{00000000-0005-0000-0000-0000F90F0000}"/>
    <cellStyle name="Calculation 2 3 6 4 3" xfId="25075" xr:uid="{00000000-0005-0000-0000-0000FA0F0000}"/>
    <cellStyle name="Calculation 2 3 6 5" xfId="7095" xr:uid="{00000000-0005-0000-0000-0000FB0F0000}"/>
    <cellStyle name="Calculation 2 3 6 5 2" xfId="29667" xr:uid="{00000000-0005-0000-0000-0000FC0F0000}"/>
    <cellStyle name="Calculation 2 3 6 6" xfId="12982" xr:uid="{00000000-0005-0000-0000-0000FD0F0000}"/>
    <cellStyle name="Calculation 2 3 7" xfId="803" xr:uid="{00000000-0005-0000-0000-0000FE0F0000}"/>
    <cellStyle name="Calculation 2 3 7 2" xfId="804" xr:uid="{00000000-0005-0000-0000-0000FF0F0000}"/>
    <cellStyle name="Calculation 2 3 7 2 2" xfId="805" xr:uid="{00000000-0005-0000-0000-000000100000}"/>
    <cellStyle name="Calculation 2 3 7 2 3" xfId="806" xr:uid="{00000000-0005-0000-0000-000001100000}"/>
    <cellStyle name="Calculation 2 3 7 3" xfId="807" xr:uid="{00000000-0005-0000-0000-000002100000}"/>
    <cellStyle name="Calculation 2 3 7 4" xfId="808" xr:uid="{00000000-0005-0000-0000-000003100000}"/>
    <cellStyle name="Calculation 2 3 7 5" xfId="7096" xr:uid="{00000000-0005-0000-0000-000004100000}"/>
    <cellStyle name="Calculation 2 3 7 6" xfId="27058" xr:uid="{00000000-0005-0000-0000-000005100000}"/>
    <cellStyle name="Calculation 2 3 8" xfId="809" xr:uid="{00000000-0005-0000-0000-000006100000}"/>
    <cellStyle name="Calculation 2 3 8 2" xfId="810" xr:uid="{00000000-0005-0000-0000-000007100000}"/>
    <cellStyle name="Calculation 2 3 8 2 2" xfId="811" xr:uid="{00000000-0005-0000-0000-000008100000}"/>
    <cellStyle name="Calculation 2 3 8 2 3" xfId="812" xr:uid="{00000000-0005-0000-0000-000009100000}"/>
    <cellStyle name="Calculation 2 3 8 3" xfId="813" xr:uid="{00000000-0005-0000-0000-00000A100000}"/>
    <cellStyle name="Calculation 2 3 8 4" xfId="814" xr:uid="{00000000-0005-0000-0000-00000B100000}"/>
    <cellStyle name="Calculation 2 3 8 5" xfId="7097" xr:uid="{00000000-0005-0000-0000-00000C100000}"/>
    <cellStyle name="Calculation 2 3 9" xfId="815" xr:uid="{00000000-0005-0000-0000-00000D100000}"/>
    <cellStyle name="Calculation 2 3 9 2" xfId="816" xr:uid="{00000000-0005-0000-0000-00000E100000}"/>
    <cellStyle name="Calculation 2 3 9 2 2" xfId="817" xr:uid="{00000000-0005-0000-0000-00000F100000}"/>
    <cellStyle name="Calculation 2 3 9 2 3" xfId="818" xr:uid="{00000000-0005-0000-0000-000010100000}"/>
    <cellStyle name="Calculation 2 3 9 3" xfId="819" xr:uid="{00000000-0005-0000-0000-000011100000}"/>
    <cellStyle name="Calculation 2 3 9 4" xfId="820" xr:uid="{00000000-0005-0000-0000-000012100000}"/>
    <cellStyle name="Calculation 2 3 9 5" xfId="7098" xr:uid="{00000000-0005-0000-0000-000013100000}"/>
    <cellStyle name="Calculation 2 4" xfId="821" xr:uid="{00000000-0005-0000-0000-000014100000}"/>
    <cellStyle name="Calculation 2 4 10" xfId="7099" xr:uid="{00000000-0005-0000-0000-000015100000}"/>
    <cellStyle name="Calculation 2 4 11" xfId="9866" xr:uid="{00000000-0005-0000-0000-000016100000}"/>
    <cellStyle name="Calculation 2 4 12" xfId="43993" xr:uid="{00000000-0005-0000-0000-000017100000}"/>
    <cellStyle name="Calculation 2 4 2" xfId="822" xr:uid="{00000000-0005-0000-0000-000018100000}"/>
    <cellStyle name="Calculation 2 4 2 10" xfId="11015" xr:uid="{00000000-0005-0000-0000-000019100000}"/>
    <cellStyle name="Calculation 2 4 2 2" xfId="823" xr:uid="{00000000-0005-0000-0000-00001A100000}"/>
    <cellStyle name="Calculation 2 4 2 2 2" xfId="824" xr:uid="{00000000-0005-0000-0000-00001B100000}"/>
    <cellStyle name="Calculation 2 4 2 2 2 2" xfId="20024" xr:uid="{00000000-0005-0000-0000-00001C100000}"/>
    <cellStyle name="Calculation 2 4 2 2 2 2 2" xfId="36694" xr:uid="{00000000-0005-0000-0000-00001D100000}"/>
    <cellStyle name="Calculation 2 4 2 2 2 3" xfId="23169" xr:uid="{00000000-0005-0000-0000-00001E100000}"/>
    <cellStyle name="Calculation 2 4 2 2 2 3 2" xfId="39873" xr:uid="{00000000-0005-0000-0000-00001F100000}"/>
    <cellStyle name="Calculation 2 4 2 2 2 4" xfId="25949" xr:uid="{00000000-0005-0000-0000-000020100000}"/>
    <cellStyle name="Calculation 2 4 2 2 2 4 2" xfId="42688" xr:uid="{00000000-0005-0000-0000-000021100000}"/>
    <cellStyle name="Calculation 2 4 2 2 2 5" xfId="30934" xr:uid="{00000000-0005-0000-0000-000022100000}"/>
    <cellStyle name="Calculation 2 4 2 2 2 6" xfId="14261" xr:uid="{00000000-0005-0000-0000-000023100000}"/>
    <cellStyle name="Calculation 2 4 2 2 3" xfId="825" xr:uid="{00000000-0005-0000-0000-000024100000}"/>
    <cellStyle name="Calculation 2 4 2 2 3 2" xfId="34415" xr:uid="{00000000-0005-0000-0000-000025100000}"/>
    <cellStyle name="Calculation 2 4 2 2 3 3" xfId="17738" xr:uid="{00000000-0005-0000-0000-000026100000}"/>
    <cellStyle name="Calculation 2 4 2 2 4" xfId="7100" xr:uid="{00000000-0005-0000-0000-000027100000}"/>
    <cellStyle name="Calculation 2 4 2 2 4 2" xfId="36386" xr:uid="{00000000-0005-0000-0000-000028100000}"/>
    <cellStyle name="Calculation 2 4 2 2 4 3" xfId="19716" xr:uid="{00000000-0005-0000-0000-000029100000}"/>
    <cellStyle name="Calculation 2 4 2 2 5" xfId="7101" xr:uid="{00000000-0005-0000-0000-00002A100000}"/>
    <cellStyle name="Calculation 2 4 2 2 5 2" xfId="39081" xr:uid="{00000000-0005-0000-0000-00002B100000}"/>
    <cellStyle name="Calculation 2 4 2 2 5 3" xfId="22388" xr:uid="{00000000-0005-0000-0000-00002C100000}"/>
    <cellStyle name="Calculation 2 4 2 2 6" xfId="28340" xr:uid="{00000000-0005-0000-0000-00002D100000}"/>
    <cellStyle name="Calculation 2 4 2 2 7" xfId="11587" xr:uid="{00000000-0005-0000-0000-00002E100000}"/>
    <cellStyle name="Calculation 2 4 2 3" xfId="826" xr:uid="{00000000-0005-0000-0000-00002F100000}"/>
    <cellStyle name="Calculation 2 4 2 3 2" xfId="827" xr:uid="{00000000-0005-0000-0000-000030100000}"/>
    <cellStyle name="Calculation 2 4 2 3 2 2" xfId="19279" xr:uid="{00000000-0005-0000-0000-000031100000}"/>
    <cellStyle name="Calculation 2 4 2 3 2 2 2" xfId="35950" xr:uid="{00000000-0005-0000-0000-000032100000}"/>
    <cellStyle name="Calculation 2 4 2 3 2 3" xfId="22459" xr:uid="{00000000-0005-0000-0000-000033100000}"/>
    <cellStyle name="Calculation 2 4 2 3 2 3 2" xfId="39152" xr:uid="{00000000-0005-0000-0000-000034100000}"/>
    <cellStyle name="Calculation 2 4 2 3 2 4" xfId="25324" xr:uid="{00000000-0005-0000-0000-000035100000}"/>
    <cellStyle name="Calculation 2 4 2 3 2 4 2" xfId="42060" xr:uid="{00000000-0005-0000-0000-000036100000}"/>
    <cellStyle name="Calculation 2 4 2 3 2 5" xfId="30078" xr:uid="{00000000-0005-0000-0000-000037100000}"/>
    <cellStyle name="Calculation 2 4 2 3 2 6" xfId="13402" xr:uid="{00000000-0005-0000-0000-000038100000}"/>
    <cellStyle name="Calculation 2 4 2 3 3" xfId="828" xr:uid="{00000000-0005-0000-0000-000039100000}"/>
    <cellStyle name="Calculation 2 4 2 3 3 2" xfId="33634" xr:uid="{00000000-0005-0000-0000-00003A100000}"/>
    <cellStyle name="Calculation 2 4 2 3 3 3" xfId="16958" xr:uid="{00000000-0005-0000-0000-00003B100000}"/>
    <cellStyle name="Calculation 2 4 2 3 4" xfId="17217" xr:uid="{00000000-0005-0000-0000-00003C100000}"/>
    <cellStyle name="Calculation 2 4 2 3 4 2" xfId="33894" xr:uid="{00000000-0005-0000-0000-00003D100000}"/>
    <cellStyle name="Calculation 2 4 2 3 5" xfId="16397" xr:uid="{00000000-0005-0000-0000-00003E100000}"/>
    <cellStyle name="Calculation 2 4 2 3 5 2" xfId="33065" xr:uid="{00000000-0005-0000-0000-00003F100000}"/>
    <cellStyle name="Calculation 2 4 2 3 6" xfId="27489" xr:uid="{00000000-0005-0000-0000-000040100000}"/>
    <cellStyle name="Calculation 2 4 2 3 7" xfId="10719" xr:uid="{00000000-0005-0000-0000-000041100000}"/>
    <cellStyle name="Calculation 2 4 2 4" xfId="829" xr:uid="{00000000-0005-0000-0000-000042100000}"/>
    <cellStyle name="Calculation 2 4 2 4 2" xfId="15086" xr:uid="{00000000-0005-0000-0000-000043100000}"/>
    <cellStyle name="Calculation 2 4 2 4 2 2" xfId="20780" xr:uid="{00000000-0005-0000-0000-000044100000}"/>
    <cellStyle name="Calculation 2 4 2 4 2 2 2" xfId="37449" xr:uid="{00000000-0005-0000-0000-000045100000}"/>
    <cellStyle name="Calculation 2 4 2 4 2 3" xfId="23902" xr:uid="{00000000-0005-0000-0000-000046100000}"/>
    <cellStyle name="Calculation 2 4 2 4 2 3 2" xfId="40615" xr:uid="{00000000-0005-0000-0000-000047100000}"/>
    <cellStyle name="Calculation 2 4 2 4 2 4" xfId="26641" xr:uid="{00000000-0005-0000-0000-000048100000}"/>
    <cellStyle name="Calculation 2 4 2 4 2 4 2" xfId="43382" xr:uid="{00000000-0005-0000-0000-000049100000}"/>
    <cellStyle name="Calculation 2 4 2 4 2 5" xfId="31757" xr:uid="{00000000-0005-0000-0000-00004A100000}"/>
    <cellStyle name="Calculation 2 4 2 4 3" xfId="18493" xr:uid="{00000000-0005-0000-0000-00004B100000}"/>
    <cellStyle name="Calculation 2 4 2 4 3 2" xfId="35170" xr:uid="{00000000-0005-0000-0000-00004C100000}"/>
    <cellStyle name="Calculation 2 4 2 4 4" xfId="21730" xr:uid="{00000000-0005-0000-0000-00004D100000}"/>
    <cellStyle name="Calculation 2 4 2 4 4 2" xfId="38407" xr:uid="{00000000-0005-0000-0000-00004E100000}"/>
    <cellStyle name="Calculation 2 4 2 4 5" xfId="24732" xr:uid="{00000000-0005-0000-0000-00004F100000}"/>
    <cellStyle name="Calculation 2 4 2 4 5 2" xfId="41455" xr:uid="{00000000-0005-0000-0000-000050100000}"/>
    <cellStyle name="Calculation 2 4 2 4 6" xfId="29159" xr:uid="{00000000-0005-0000-0000-000051100000}"/>
    <cellStyle name="Calculation 2 4 2 4 7" xfId="12418" xr:uid="{00000000-0005-0000-0000-000052100000}"/>
    <cellStyle name="Calculation 2 4 2 5" xfId="830" xr:uid="{00000000-0005-0000-0000-000053100000}"/>
    <cellStyle name="Calculation 2 4 2 5 2" xfId="19548" xr:uid="{00000000-0005-0000-0000-000054100000}"/>
    <cellStyle name="Calculation 2 4 2 5 2 2" xfId="36219" xr:uid="{00000000-0005-0000-0000-000055100000}"/>
    <cellStyle name="Calculation 2 4 2 5 3" xfId="22704" xr:uid="{00000000-0005-0000-0000-000056100000}"/>
    <cellStyle name="Calculation 2 4 2 5 3 2" xfId="39404" xr:uid="{00000000-0005-0000-0000-000057100000}"/>
    <cellStyle name="Calculation 2 4 2 5 4" xfId="25540" xr:uid="{00000000-0005-0000-0000-000058100000}"/>
    <cellStyle name="Calculation 2 4 2 5 4 2" xfId="42278" xr:uid="{00000000-0005-0000-0000-000059100000}"/>
    <cellStyle name="Calculation 2 4 2 5 5" xfId="30379" xr:uid="{00000000-0005-0000-0000-00005A100000}"/>
    <cellStyle name="Calculation 2 4 2 5 6" xfId="13705" xr:uid="{00000000-0005-0000-0000-00005B100000}"/>
    <cellStyle name="Calculation 2 4 2 6" xfId="7102" xr:uid="{00000000-0005-0000-0000-00005C100000}"/>
    <cellStyle name="Calculation 2 4 2 6 2" xfId="33913" xr:uid="{00000000-0005-0000-0000-00005D100000}"/>
    <cellStyle name="Calculation 2 4 2 6 3" xfId="17236" xr:uid="{00000000-0005-0000-0000-00005E100000}"/>
    <cellStyle name="Calculation 2 4 2 7" xfId="7103" xr:uid="{00000000-0005-0000-0000-00005F100000}"/>
    <cellStyle name="Calculation 2 4 2 7 2" xfId="32484" xr:uid="{00000000-0005-0000-0000-000060100000}"/>
    <cellStyle name="Calculation 2 4 2 7 3" xfId="15821" xr:uid="{00000000-0005-0000-0000-000061100000}"/>
    <cellStyle name="Calculation 2 4 2 8" xfId="21153" xr:uid="{00000000-0005-0000-0000-000062100000}"/>
    <cellStyle name="Calculation 2 4 2 8 2" xfId="37823" xr:uid="{00000000-0005-0000-0000-000063100000}"/>
    <cellStyle name="Calculation 2 4 2 9" xfId="27787" xr:uid="{00000000-0005-0000-0000-000064100000}"/>
    <cellStyle name="Calculation 2 4 3" xfId="831" xr:uid="{00000000-0005-0000-0000-000065100000}"/>
    <cellStyle name="Calculation 2 4 3 10" xfId="11083" xr:uid="{00000000-0005-0000-0000-000066100000}"/>
    <cellStyle name="Calculation 2 4 3 2" xfId="832" xr:uid="{00000000-0005-0000-0000-000067100000}"/>
    <cellStyle name="Calculation 2 4 3 2 2" xfId="833" xr:uid="{00000000-0005-0000-0000-000068100000}"/>
    <cellStyle name="Calculation 2 4 3 2 2 2" xfId="20071" xr:uid="{00000000-0005-0000-0000-000069100000}"/>
    <cellStyle name="Calculation 2 4 3 2 2 2 2" xfId="36741" xr:uid="{00000000-0005-0000-0000-00006A100000}"/>
    <cellStyle name="Calculation 2 4 3 2 2 3" xfId="23215" xr:uid="{00000000-0005-0000-0000-00006B100000}"/>
    <cellStyle name="Calculation 2 4 3 2 2 3 2" xfId="39920" xr:uid="{00000000-0005-0000-0000-00006C100000}"/>
    <cellStyle name="Calculation 2 4 3 2 2 4" xfId="25995" xr:uid="{00000000-0005-0000-0000-00006D100000}"/>
    <cellStyle name="Calculation 2 4 3 2 2 4 2" xfId="42734" xr:uid="{00000000-0005-0000-0000-00006E100000}"/>
    <cellStyle name="Calculation 2 4 3 2 2 5" xfId="30981" xr:uid="{00000000-0005-0000-0000-00006F100000}"/>
    <cellStyle name="Calculation 2 4 3 2 2 6" xfId="14308" xr:uid="{00000000-0005-0000-0000-000070100000}"/>
    <cellStyle name="Calculation 2 4 3 2 3" xfId="834" xr:uid="{00000000-0005-0000-0000-000071100000}"/>
    <cellStyle name="Calculation 2 4 3 2 3 2" xfId="34462" xr:uid="{00000000-0005-0000-0000-000072100000}"/>
    <cellStyle name="Calculation 2 4 3 2 3 3" xfId="17785" xr:uid="{00000000-0005-0000-0000-000073100000}"/>
    <cellStyle name="Calculation 2 4 3 2 4" xfId="7104" xr:uid="{00000000-0005-0000-0000-000074100000}"/>
    <cellStyle name="Calculation 2 4 3 2 4 2" xfId="32371" xr:uid="{00000000-0005-0000-0000-000075100000}"/>
    <cellStyle name="Calculation 2 4 3 2 4 3" xfId="15712" xr:uid="{00000000-0005-0000-0000-000076100000}"/>
    <cellStyle name="Calculation 2 4 3 2 5" xfId="7105" xr:uid="{00000000-0005-0000-0000-000077100000}"/>
    <cellStyle name="Calculation 2 4 3 2 5 2" xfId="40481" xr:uid="{00000000-0005-0000-0000-000078100000}"/>
    <cellStyle name="Calculation 2 4 3 2 5 3" xfId="23770" xr:uid="{00000000-0005-0000-0000-000079100000}"/>
    <cellStyle name="Calculation 2 4 3 2 6" xfId="28386" xr:uid="{00000000-0005-0000-0000-00007A100000}"/>
    <cellStyle name="Calculation 2 4 3 2 7" xfId="11634" xr:uid="{00000000-0005-0000-0000-00007B100000}"/>
    <cellStyle name="Calculation 2 4 3 3" xfId="835" xr:uid="{00000000-0005-0000-0000-00007C100000}"/>
    <cellStyle name="Calculation 2 4 3 3 2" xfId="14572" xr:uid="{00000000-0005-0000-0000-00007D100000}"/>
    <cellStyle name="Calculation 2 4 3 3 2 2" xfId="20335" xr:uid="{00000000-0005-0000-0000-00007E100000}"/>
    <cellStyle name="Calculation 2 4 3 3 2 2 2" xfId="37004" xr:uid="{00000000-0005-0000-0000-00007F100000}"/>
    <cellStyle name="Calculation 2 4 3 3 2 3" xfId="23476" xr:uid="{00000000-0005-0000-0000-000080100000}"/>
    <cellStyle name="Calculation 2 4 3 3 2 3 2" xfId="40184" xr:uid="{00000000-0005-0000-0000-000081100000}"/>
    <cellStyle name="Calculation 2 4 3 3 2 4" xfId="26258" xr:uid="{00000000-0005-0000-0000-000082100000}"/>
    <cellStyle name="Calculation 2 4 3 3 2 4 2" xfId="42998" xr:uid="{00000000-0005-0000-0000-000083100000}"/>
    <cellStyle name="Calculation 2 4 3 3 2 5" xfId="31244" xr:uid="{00000000-0005-0000-0000-000084100000}"/>
    <cellStyle name="Calculation 2 4 3 3 3" xfId="18049" xr:uid="{00000000-0005-0000-0000-000085100000}"/>
    <cellStyle name="Calculation 2 4 3 3 3 2" xfId="34725" xr:uid="{00000000-0005-0000-0000-000086100000}"/>
    <cellStyle name="Calculation 2 4 3 3 4" xfId="21303" xr:uid="{00000000-0005-0000-0000-000087100000}"/>
    <cellStyle name="Calculation 2 4 3 3 4 2" xfId="37975" xr:uid="{00000000-0005-0000-0000-000088100000}"/>
    <cellStyle name="Calculation 2 4 3 3 5" xfId="16230" xr:uid="{00000000-0005-0000-0000-000089100000}"/>
    <cellStyle name="Calculation 2 4 3 3 5 2" xfId="32895" xr:uid="{00000000-0005-0000-0000-00008A100000}"/>
    <cellStyle name="Calculation 2 4 3 3 6" xfId="28647" xr:uid="{00000000-0005-0000-0000-00008B100000}"/>
    <cellStyle name="Calculation 2 4 3 3 7" xfId="11898" xr:uid="{00000000-0005-0000-0000-00008C100000}"/>
    <cellStyle name="Calculation 2 4 3 4" xfId="836" xr:uid="{00000000-0005-0000-0000-00008D100000}"/>
    <cellStyle name="Calculation 2 4 3 4 2" xfId="15185" xr:uid="{00000000-0005-0000-0000-00008E100000}"/>
    <cellStyle name="Calculation 2 4 3 4 2 2" xfId="20856" xr:uid="{00000000-0005-0000-0000-00008F100000}"/>
    <cellStyle name="Calculation 2 4 3 4 2 2 2" xfId="37525" xr:uid="{00000000-0005-0000-0000-000090100000}"/>
    <cellStyle name="Calculation 2 4 3 4 2 3" xfId="23976" xr:uid="{00000000-0005-0000-0000-000091100000}"/>
    <cellStyle name="Calculation 2 4 3 4 2 3 2" xfId="40689" xr:uid="{00000000-0005-0000-0000-000092100000}"/>
    <cellStyle name="Calculation 2 4 3 4 2 4" xfId="26711" xr:uid="{00000000-0005-0000-0000-000093100000}"/>
    <cellStyle name="Calculation 2 4 3 4 2 4 2" xfId="43452" xr:uid="{00000000-0005-0000-0000-000094100000}"/>
    <cellStyle name="Calculation 2 4 3 4 2 5" xfId="31856" xr:uid="{00000000-0005-0000-0000-000095100000}"/>
    <cellStyle name="Calculation 2 4 3 4 3" xfId="18593" xr:uid="{00000000-0005-0000-0000-000096100000}"/>
    <cellStyle name="Calculation 2 4 3 4 3 2" xfId="35270" xr:uid="{00000000-0005-0000-0000-000097100000}"/>
    <cellStyle name="Calculation 2 4 3 4 4" xfId="21818" xr:uid="{00000000-0005-0000-0000-000098100000}"/>
    <cellStyle name="Calculation 2 4 3 4 4 2" xfId="38496" xr:uid="{00000000-0005-0000-0000-000099100000}"/>
    <cellStyle name="Calculation 2 4 3 4 5" xfId="24802" xr:uid="{00000000-0005-0000-0000-00009A100000}"/>
    <cellStyle name="Calculation 2 4 3 4 5 2" xfId="41525" xr:uid="{00000000-0005-0000-0000-00009B100000}"/>
    <cellStyle name="Calculation 2 4 3 4 6" xfId="29258" xr:uid="{00000000-0005-0000-0000-00009C100000}"/>
    <cellStyle name="Calculation 2 4 3 4 7" xfId="12546" xr:uid="{00000000-0005-0000-0000-00009D100000}"/>
    <cellStyle name="Calculation 2 4 3 5" xfId="7106" xr:uid="{00000000-0005-0000-0000-00009E100000}"/>
    <cellStyle name="Calculation 2 4 3 5 2" xfId="19602" xr:uid="{00000000-0005-0000-0000-00009F100000}"/>
    <cellStyle name="Calculation 2 4 3 5 2 2" xfId="36273" xr:uid="{00000000-0005-0000-0000-0000A0100000}"/>
    <cellStyle name="Calculation 2 4 3 5 3" xfId="22757" xr:uid="{00000000-0005-0000-0000-0000A1100000}"/>
    <cellStyle name="Calculation 2 4 3 5 3 2" xfId="39457" xr:uid="{00000000-0005-0000-0000-0000A2100000}"/>
    <cellStyle name="Calculation 2 4 3 5 4" xfId="25587" xr:uid="{00000000-0005-0000-0000-0000A3100000}"/>
    <cellStyle name="Calculation 2 4 3 5 4 2" xfId="42325" xr:uid="{00000000-0005-0000-0000-0000A4100000}"/>
    <cellStyle name="Calculation 2 4 3 5 5" xfId="30453" xr:uid="{00000000-0005-0000-0000-0000A5100000}"/>
    <cellStyle name="Calculation 2 4 3 5 6" xfId="13779" xr:uid="{00000000-0005-0000-0000-0000A6100000}"/>
    <cellStyle name="Calculation 2 4 3 6" xfId="17288" xr:uid="{00000000-0005-0000-0000-0000A7100000}"/>
    <cellStyle name="Calculation 2 4 3 6 2" xfId="33965" xr:uid="{00000000-0005-0000-0000-0000A8100000}"/>
    <cellStyle name="Calculation 2 4 3 7" xfId="15796" xr:uid="{00000000-0005-0000-0000-0000A9100000}"/>
    <cellStyle name="Calculation 2 4 3 7 2" xfId="32458" xr:uid="{00000000-0005-0000-0000-0000AA100000}"/>
    <cellStyle name="Calculation 2 4 3 8" xfId="16064" xr:uid="{00000000-0005-0000-0000-0000AB100000}"/>
    <cellStyle name="Calculation 2 4 3 8 2" xfId="32732" xr:uid="{00000000-0005-0000-0000-0000AC100000}"/>
    <cellStyle name="Calculation 2 4 3 9" xfId="27861" xr:uid="{00000000-0005-0000-0000-0000AD100000}"/>
    <cellStyle name="Calculation 2 4 4" xfId="837" xr:uid="{00000000-0005-0000-0000-0000AE100000}"/>
    <cellStyle name="Calculation 2 4 4 2" xfId="838" xr:uid="{00000000-0005-0000-0000-0000AF100000}"/>
    <cellStyle name="Calculation 2 4 4 2 2" xfId="15224" xr:uid="{00000000-0005-0000-0000-0000B0100000}"/>
    <cellStyle name="Calculation 2 4 4 2 2 2" xfId="20893" xr:uid="{00000000-0005-0000-0000-0000B1100000}"/>
    <cellStyle name="Calculation 2 4 4 2 2 2 2" xfId="37562" xr:uid="{00000000-0005-0000-0000-0000B2100000}"/>
    <cellStyle name="Calculation 2 4 4 2 2 3" xfId="24010" xr:uid="{00000000-0005-0000-0000-0000B3100000}"/>
    <cellStyle name="Calculation 2 4 4 2 2 3 2" xfId="40724" xr:uid="{00000000-0005-0000-0000-0000B4100000}"/>
    <cellStyle name="Calculation 2 4 4 2 2 4" xfId="26737" xr:uid="{00000000-0005-0000-0000-0000B5100000}"/>
    <cellStyle name="Calculation 2 4 4 2 2 4 2" xfId="43478" xr:uid="{00000000-0005-0000-0000-0000B6100000}"/>
    <cellStyle name="Calculation 2 4 4 2 2 5" xfId="31895" xr:uid="{00000000-0005-0000-0000-0000B7100000}"/>
    <cellStyle name="Calculation 2 4 4 2 3" xfId="18634" xr:uid="{00000000-0005-0000-0000-0000B8100000}"/>
    <cellStyle name="Calculation 2 4 4 2 3 2" xfId="35311" xr:uid="{00000000-0005-0000-0000-0000B9100000}"/>
    <cellStyle name="Calculation 2 4 4 2 4" xfId="21855" xr:uid="{00000000-0005-0000-0000-0000BA100000}"/>
    <cellStyle name="Calculation 2 4 4 2 4 2" xfId="38534" xr:uid="{00000000-0005-0000-0000-0000BB100000}"/>
    <cellStyle name="Calculation 2 4 4 2 5" xfId="24827" xr:uid="{00000000-0005-0000-0000-0000BC100000}"/>
    <cellStyle name="Calculation 2 4 4 2 5 2" xfId="41551" xr:uid="{00000000-0005-0000-0000-0000BD100000}"/>
    <cellStyle name="Calculation 2 4 4 2 6" xfId="29297" xr:uid="{00000000-0005-0000-0000-0000BE100000}"/>
    <cellStyle name="Calculation 2 4 4 2 7" xfId="12589" xr:uid="{00000000-0005-0000-0000-0000BF100000}"/>
    <cellStyle name="Calculation 2 4 4 3" xfId="839" xr:uid="{00000000-0005-0000-0000-0000C0100000}"/>
    <cellStyle name="Calculation 2 4 4 3 2" xfId="19235" xr:uid="{00000000-0005-0000-0000-0000C1100000}"/>
    <cellStyle name="Calculation 2 4 4 3 2 2" xfId="35906" xr:uid="{00000000-0005-0000-0000-0000C2100000}"/>
    <cellStyle name="Calculation 2 4 4 3 3" xfId="22417" xr:uid="{00000000-0005-0000-0000-0000C3100000}"/>
    <cellStyle name="Calculation 2 4 4 3 3 2" xfId="39110" xr:uid="{00000000-0005-0000-0000-0000C4100000}"/>
    <cellStyle name="Calculation 2 4 4 3 4" xfId="25282" xr:uid="{00000000-0005-0000-0000-0000C5100000}"/>
    <cellStyle name="Calculation 2 4 4 3 4 2" xfId="42018" xr:uid="{00000000-0005-0000-0000-0000C6100000}"/>
    <cellStyle name="Calculation 2 4 4 3 5" xfId="30003" xr:uid="{00000000-0005-0000-0000-0000C7100000}"/>
    <cellStyle name="Calculation 2 4 4 3 6" xfId="13327" xr:uid="{00000000-0005-0000-0000-0000C8100000}"/>
    <cellStyle name="Calculation 2 4 4 4" xfId="7107" xr:uid="{00000000-0005-0000-0000-0000C9100000}"/>
    <cellStyle name="Calculation 2 4 4 4 2" xfId="33590" xr:uid="{00000000-0005-0000-0000-0000CA100000}"/>
    <cellStyle name="Calculation 2 4 4 4 3" xfId="16914" xr:uid="{00000000-0005-0000-0000-0000CB100000}"/>
    <cellStyle name="Calculation 2 4 4 5" xfId="7108" xr:uid="{00000000-0005-0000-0000-0000CC100000}"/>
    <cellStyle name="Calculation 2 4 4 5 2" xfId="32611" xr:uid="{00000000-0005-0000-0000-0000CD100000}"/>
    <cellStyle name="Calculation 2 4 4 5 3" xfId="15945" xr:uid="{00000000-0005-0000-0000-0000CE100000}"/>
    <cellStyle name="Calculation 2 4 4 6" xfId="16386" xr:uid="{00000000-0005-0000-0000-0000CF100000}"/>
    <cellStyle name="Calculation 2 4 4 6 2" xfId="33054" xr:uid="{00000000-0005-0000-0000-0000D0100000}"/>
    <cellStyle name="Calculation 2 4 4 7" xfId="27414" xr:uid="{00000000-0005-0000-0000-0000D1100000}"/>
    <cellStyle name="Calculation 2 4 4 8" xfId="10648" xr:uid="{00000000-0005-0000-0000-0000D2100000}"/>
    <cellStyle name="Calculation 2 4 5" xfId="840" xr:uid="{00000000-0005-0000-0000-0000D3100000}"/>
    <cellStyle name="Calculation 2 4 5 2" xfId="841" xr:uid="{00000000-0005-0000-0000-0000D4100000}"/>
    <cellStyle name="Calculation 2 4 5 2 2" xfId="20910" xr:uid="{00000000-0005-0000-0000-0000D5100000}"/>
    <cellStyle name="Calculation 2 4 5 2 2 2" xfId="37579" xr:uid="{00000000-0005-0000-0000-0000D6100000}"/>
    <cellStyle name="Calculation 2 4 5 2 3" xfId="24027" xr:uid="{00000000-0005-0000-0000-0000D7100000}"/>
    <cellStyle name="Calculation 2 4 5 2 3 2" xfId="40741" xr:uid="{00000000-0005-0000-0000-0000D8100000}"/>
    <cellStyle name="Calculation 2 4 5 2 4" xfId="26753" xr:uid="{00000000-0005-0000-0000-0000D9100000}"/>
    <cellStyle name="Calculation 2 4 5 2 4 2" xfId="43494" xr:uid="{00000000-0005-0000-0000-0000DA100000}"/>
    <cellStyle name="Calculation 2 4 5 2 5" xfId="31938" xr:uid="{00000000-0005-0000-0000-0000DB100000}"/>
    <cellStyle name="Calculation 2 4 5 2 6" xfId="15267" xr:uid="{00000000-0005-0000-0000-0000DC100000}"/>
    <cellStyle name="Calculation 2 4 5 3" xfId="842" xr:uid="{00000000-0005-0000-0000-0000DD100000}"/>
    <cellStyle name="Calculation 2 4 5 3 2" xfId="35332" xr:uid="{00000000-0005-0000-0000-0000DE100000}"/>
    <cellStyle name="Calculation 2 4 5 3 3" xfId="18655" xr:uid="{00000000-0005-0000-0000-0000DF100000}"/>
    <cellStyle name="Calculation 2 4 5 4" xfId="7109" xr:uid="{00000000-0005-0000-0000-0000E0100000}"/>
    <cellStyle name="Calculation 2 4 5 4 2" xfId="38553" xr:uid="{00000000-0005-0000-0000-0000E1100000}"/>
    <cellStyle name="Calculation 2 4 5 4 3" xfId="21874" xr:uid="{00000000-0005-0000-0000-0000E2100000}"/>
    <cellStyle name="Calculation 2 4 5 5" xfId="7110" xr:uid="{00000000-0005-0000-0000-0000E3100000}"/>
    <cellStyle name="Calculation 2 4 5 5 2" xfId="41567" xr:uid="{00000000-0005-0000-0000-0000E4100000}"/>
    <cellStyle name="Calculation 2 4 5 5 3" xfId="24843" xr:uid="{00000000-0005-0000-0000-0000E5100000}"/>
    <cellStyle name="Calculation 2 4 5 6" xfId="29340" xr:uid="{00000000-0005-0000-0000-0000E6100000}"/>
    <cellStyle name="Calculation 2 4 5 7" xfId="12637" xr:uid="{00000000-0005-0000-0000-0000E7100000}"/>
    <cellStyle name="Calculation 2 4 6" xfId="843" xr:uid="{00000000-0005-0000-0000-0000E8100000}"/>
    <cellStyle name="Calculation 2 4 6 2" xfId="844" xr:uid="{00000000-0005-0000-0000-0000E9100000}"/>
    <cellStyle name="Calculation 2 4 6 2 2" xfId="35635" xr:uid="{00000000-0005-0000-0000-0000EA100000}"/>
    <cellStyle name="Calculation 2 4 6 2 3" xfId="18956" xr:uid="{00000000-0005-0000-0000-0000EB100000}"/>
    <cellStyle name="Calculation 2 4 6 3" xfId="845" xr:uid="{00000000-0005-0000-0000-0000EC100000}"/>
    <cellStyle name="Calculation 2 4 6 3 2" xfId="38849" xr:uid="{00000000-0005-0000-0000-0000ED100000}"/>
    <cellStyle name="Calculation 2 4 6 3 3" xfId="22166" xr:uid="{00000000-0005-0000-0000-0000EE100000}"/>
    <cellStyle name="Calculation 2 4 6 4" xfId="25076" xr:uid="{00000000-0005-0000-0000-0000EF100000}"/>
    <cellStyle name="Calculation 2 4 6 4 2" xfId="41803" xr:uid="{00000000-0005-0000-0000-0000F0100000}"/>
    <cellStyle name="Calculation 2 4 6 5" xfId="29668" xr:uid="{00000000-0005-0000-0000-0000F1100000}"/>
    <cellStyle name="Calculation 2 4 6 6" xfId="12983" xr:uid="{00000000-0005-0000-0000-0000F2100000}"/>
    <cellStyle name="Calculation 2 4 7" xfId="846" xr:uid="{00000000-0005-0000-0000-0000F3100000}"/>
    <cellStyle name="Calculation 2 4 7 2" xfId="27059" xr:uid="{00000000-0005-0000-0000-0000F4100000}"/>
    <cellStyle name="Calculation 2 4 8" xfId="847" xr:uid="{00000000-0005-0000-0000-0000F5100000}"/>
    <cellStyle name="Calculation 2 4 9" xfId="7111" xr:uid="{00000000-0005-0000-0000-0000F6100000}"/>
    <cellStyle name="Calculation 2 5" xfId="848" xr:uid="{00000000-0005-0000-0000-0000F7100000}"/>
    <cellStyle name="Calculation 2 5 10" xfId="43992" xr:uid="{00000000-0005-0000-0000-0000F8100000}"/>
    <cellStyle name="Calculation 2 5 2" xfId="849" xr:uid="{00000000-0005-0000-0000-0000F9100000}"/>
    <cellStyle name="Calculation 2 5 2 10" xfId="11016" xr:uid="{00000000-0005-0000-0000-0000FA100000}"/>
    <cellStyle name="Calculation 2 5 2 2" xfId="850" xr:uid="{00000000-0005-0000-0000-0000FB100000}"/>
    <cellStyle name="Calculation 2 5 2 2 2" xfId="14262" xr:uid="{00000000-0005-0000-0000-0000FC100000}"/>
    <cellStyle name="Calculation 2 5 2 2 2 2" xfId="20025" xr:uid="{00000000-0005-0000-0000-0000FD100000}"/>
    <cellStyle name="Calculation 2 5 2 2 2 2 2" xfId="36695" xr:uid="{00000000-0005-0000-0000-0000FE100000}"/>
    <cellStyle name="Calculation 2 5 2 2 2 3" xfId="23170" xr:uid="{00000000-0005-0000-0000-0000FF100000}"/>
    <cellStyle name="Calculation 2 5 2 2 2 3 2" xfId="39874" xr:uid="{00000000-0005-0000-0000-000000110000}"/>
    <cellStyle name="Calculation 2 5 2 2 2 4" xfId="25950" xr:uid="{00000000-0005-0000-0000-000001110000}"/>
    <cellStyle name="Calculation 2 5 2 2 2 4 2" xfId="42689" xr:uid="{00000000-0005-0000-0000-000002110000}"/>
    <cellStyle name="Calculation 2 5 2 2 2 5" xfId="30935" xr:uid="{00000000-0005-0000-0000-000003110000}"/>
    <cellStyle name="Calculation 2 5 2 2 3" xfId="17739" xr:uid="{00000000-0005-0000-0000-000004110000}"/>
    <cellStyle name="Calculation 2 5 2 2 3 2" xfId="34416" xr:uid="{00000000-0005-0000-0000-000005110000}"/>
    <cellStyle name="Calculation 2 5 2 2 4" xfId="21012" xr:uid="{00000000-0005-0000-0000-000006110000}"/>
    <cellStyle name="Calculation 2 5 2 2 4 2" xfId="37681" xr:uid="{00000000-0005-0000-0000-000007110000}"/>
    <cellStyle name="Calculation 2 5 2 2 5" xfId="15965" xr:uid="{00000000-0005-0000-0000-000008110000}"/>
    <cellStyle name="Calculation 2 5 2 2 5 2" xfId="32631" xr:uid="{00000000-0005-0000-0000-000009110000}"/>
    <cellStyle name="Calculation 2 5 2 2 6" xfId="28341" xr:uid="{00000000-0005-0000-0000-00000A110000}"/>
    <cellStyle name="Calculation 2 5 2 2 7" xfId="11588" xr:uid="{00000000-0005-0000-0000-00000B110000}"/>
    <cellStyle name="Calculation 2 5 2 3" xfId="851" xr:uid="{00000000-0005-0000-0000-00000C110000}"/>
    <cellStyle name="Calculation 2 5 2 3 2" xfId="13524" xr:uid="{00000000-0005-0000-0000-00000D110000}"/>
    <cellStyle name="Calculation 2 5 2 3 2 2" xfId="19391" xr:uid="{00000000-0005-0000-0000-00000E110000}"/>
    <cellStyle name="Calculation 2 5 2 3 2 2 2" xfId="36061" xr:uid="{00000000-0005-0000-0000-00000F110000}"/>
    <cellStyle name="Calculation 2 5 2 3 2 3" xfId="22561" xr:uid="{00000000-0005-0000-0000-000010110000}"/>
    <cellStyle name="Calculation 2 5 2 3 2 3 2" xfId="39260" xr:uid="{00000000-0005-0000-0000-000011110000}"/>
    <cellStyle name="Calculation 2 5 2 3 2 4" xfId="25420" xr:uid="{00000000-0005-0000-0000-000012110000}"/>
    <cellStyle name="Calculation 2 5 2 3 2 4 2" xfId="42158" xr:uid="{00000000-0005-0000-0000-000013110000}"/>
    <cellStyle name="Calculation 2 5 2 3 2 5" xfId="30198" xr:uid="{00000000-0005-0000-0000-000014110000}"/>
    <cellStyle name="Calculation 2 5 2 3 3" xfId="17074" xr:uid="{00000000-0005-0000-0000-000015110000}"/>
    <cellStyle name="Calculation 2 5 2 3 3 2" xfId="33749" xr:uid="{00000000-0005-0000-0000-000016110000}"/>
    <cellStyle name="Calculation 2 5 2 3 4" xfId="16259" xr:uid="{00000000-0005-0000-0000-000017110000}"/>
    <cellStyle name="Calculation 2 5 2 3 4 2" xfId="32924" xr:uid="{00000000-0005-0000-0000-000018110000}"/>
    <cellStyle name="Calculation 2 5 2 3 5" xfId="19623" xr:uid="{00000000-0005-0000-0000-000019110000}"/>
    <cellStyle name="Calculation 2 5 2 3 5 2" xfId="36294" xr:uid="{00000000-0005-0000-0000-00001A110000}"/>
    <cellStyle name="Calculation 2 5 2 3 6" xfId="27607" xr:uid="{00000000-0005-0000-0000-00001B110000}"/>
    <cellStyle name="Calculation 2 5 2 3 7" xfId="10832" xr:uid="{00000000-0005-0000-0000-00001C110000}"/>
    <cellStyle name="Calculation 2 5 2 4" xfId="7112" xr:uid="{00000000-0005-0000-0000-00001D110000}"/>
    <cellStyle name="Calculation 2 5 2 4 2" xfId="15087" xr:uid="{00000000-0005-0000-0000-00001E110000}"/>
    <cellStyle name="Calculation 2 5 2 4 2 2" xfId="20781" xr:uid="{00000000-0005-0000-0000-00001F110000}"/>
    <cellStyle name="Calculation 2 5 2 4 2 2 2" xfId="37450" xr:uid="{00000000-0005-0000-0000-000020110000}"/>
    <cellStyle name="Calculation 2 5 2 4 2 3" xfId="23903" xr:uid="{00000000-0005-0000-0000-000021110000}"/>
    <cellStyle name="Calculation 2 5 2 4 2 3 2" xfId="40616" xr:uid="{00000000-0005-0000-0000-000022110000}"/>
    <cellStyle name="Calculation 2 5 2 4 2 4" xfId="26642" xr:uid="{00000000-0005-0000-0000-000023110000}"/>
    <cellStyle name="Calculation 2 5 2 4 2 4 2" xfId="43383" xr:uid="{00000000-0005-0000-0000-000024110000}"/>
    <cellStyle name="Calculation 2 5 2 4 2 5" xfId="31758" xr:uid="{00000000-0005-0000-0000-000025110000}"/>
    <cellStyle name="Calculation 2 5 2 4 3" xfId="18494" xr:uid="{00000000-0005-0000-0000-000026110000}"/>
    <cellStyle name="Calculation 2 5 2 4 3 2" xfId="35171" xr:uid="{00000000-0005-0000-0000-000027110000}"/>
    <cellStyle name="Calculation 2 5 2 4 4" xfId="21731" xr:uid="{00000000-0005-0000-0000-000028110000}"/>
    <cellStyle name="Calculation 2 5 2 4 4 2" xfId="38408" xr:uid="{00000000-0005-0000-0000-000029110000}"/>
    <cellStyle name="Calculation 2 5 2 4 5" xfId="24733" xr:uid="{00000000-0005-0000-0000-00002A110000}"/>
    <cellStyle name="Calculation 2 5 2 4 5 2" xfId="41456" xr:uid="{00000000-0005-0000-0000-00002B110000}"/>
    <cellStyle name="Calculation 2 5 2 4 6" xfId="29160" xr:uid="{00000000-0005-0000-0000-00002C110000}"/>
    <cellStyle name="Calculation 2 5 2 4 7" xfId="12419" xr:uid="{00000000-0005-0000-0000-00002D110000}"/>
    <cellStyle name="Calculation 2 5 2 5" xfId="7113" xr:uid="{00000000-0005-0000-0000-00002E110000}"/>
    <cellStyle name="Calculation 2 5 2 5 2" xfId="19549" xr:uid="{00000000-0005-0000-0000-00002F110000}"/>
    <cellStyle name="Calculation 2 5 2 5 2 2" xfId="36220" xr:uid="{00000000-0005-0000-0000-000030110000}"/>
    <cellStyle name="Calculation 2 5 2 5 3" xfId="22705" xr:uid="{00000000-0005-0000-0000-000031110000}"/>
    <cellStyle name="Calculation 2 5 2 5 3 2" xfId="39405" xr:uid="{00000000-0005-0000-0000-000032110000}"/>
    <cellStyle name="Calculation 2 5 2 5 4" xfId="25541" xr:uid="{00000000-0005-0000-0000-000033110000}"/>
    <cellStyle name="Calculation 2 5 2 5 4 2" xfId="42279" xr:uid="{00000000-0005-0000-0000-000034110000}"/>
    <cellStyle name="Calculation 2 5 2 5 5" xfId="30380" xr:uid="{00000000-0005-0000-0000-000035110000}"/>
    <cellStyle name="Calculation 2 5 2 5 6" xfId="13706" xr:uid="{00000000-0005-0000-0000-000036110000}"/>
    <cellStyle name="Calculation 2 5 2 6" xfId="17237" xr:uid="{00000000-0005-0000-0000-000037110000}"/>
    <cellStyle name="Calculation 2 5 2 6 2" xfId="33914" xr:uid="{00000000-0005-0000-0000-000038110000}"/>
    <cellStyle name="Calculation 2 5 2 7" xfId="15820" xr:uid="{00000000-0005-0000-0000-000039110000}"/>
    <cellStyle name="Calculation 2 5 2 7 2" xfId="32483" xr:uid="{00000000-0005-0000-0000-00003A110000}"/>
    <cellStyle name="Calculation 2 5 2 8" xfId="19857" xr:uid="{00000000-0005-0000-0000-00003B110000}"/>
    <cellStyle name="Calculation 2 5 2 8 2" xfId="36527" xr:uid="{00000000-0005-0000-0000-00003C110000}"/>
    <cellStyle name="Calculation 2 5 2 9" xfId="27788" xr:uid="{00000000-0005-0000-0000-00003D110000}"/>
    <cellStyle name="Calculation 2 5 3" xfId="852" xr:uid="{00000000-0005-0000-0000-00003E110000}"/>
    <cellStyle name="Calculation 2 5 3 10" xfId="11036" xr:uid="{00000000-0005-0000-0000-00003F110000}"/>
    <cellStyle name="Calculation 2 5 3 2" xfId="853" xr:uid="{00000000-0005-0000-0000-000040110000}"/>
    <cellStyle name="Calculation 2 5 3 2 2" xfId="14280" xr:uid="{00000000-0005-0000-0000-000041110000}"/>
    <cellStyle name="Calculation 2 5 3 2 2 2" xfId="20043" xr:uid="{00000000-0005-0000-0000-000042110000}"/>
    <cellStyle name="Calculation 2 5 3 2 2 2 2" xfId="36713" xr:uid="{00000000-0005-0000-0000-000043110000}"/>
    <cellStyle name="Calculation 2 5 3 2 2 3" xfId="23188" xr:uid="{00000000-0005-0000-0000-000044110000}"/>
    <cellStyle name="Calculation 2 5 3 2 2 3 2" xfId="39892" xr:uid="{00000000-0005-0000-0000-000045110000}"/>
    <cellStyle name="Calculation 2 5 3 2 2 4" xfId="25967" xr:uid="{00000000-0005-0000-0000-000046110000}"/>
    <cellStyle name="Calculation 2 5 3 2 2 4 2" xfId="42706" xr:uid="{00000000-0005-0000-0000-000047110000}"/>
    <cellStyle name="Calculation 2 5 3 2 2 5" xfId="30953" xr:uid="{00000000-0005-0000-0000-000048110000}"/>
    <cellStyle name="Calculation 2 5 3 2 3" xfId="17757" xr:uid="{00000000-0005-0000-0000-000049110000}"/>
    <cellStyle name="Calculation 2 5 3 2 3 2" xfId="34434" xr:uid="{00000000-0005-0000-0000-00004A110000}"/>
    <cellStyle name="Calculation 2 5 3 2 4" xfId="19772" xr:uid="{00000000-0005-0000-0000-00004B110000}"/>
    <cellStyle name="Calculation 2 5 3 2 4 2" xfId="36442" xr:uid="{00000000-0005-0000-0000-00004C110000}"/>
    <cellStyle name="Calculation 2 5 3 2 5" xfId="16791" xr:uid="{00000000-0005-0000-0000-00004D110000}"/>
    <cellStyle name="Calculation 2 5 3 2 5 2" xfId="33465" xr:uid="{00000000-0005-0000-0000-00004E110000}"/>
    <cellStyle name="Calculation 2 5 3 2 6" xfId="28359" xr:uid="{00000000-0005-0000-0000-00004F110000}"/>
    <cellStyle name="Calculation 2 5 3 2 7" xfId="11606" xr:uid="{00000000-0005-0000-0000-000050110000}"/>
    <cellStyle name="Calculation 2 5 3 3" xfId="854" xr:uid="{00000000-0005-0000-0000-000051110000}"/>
    <cellStyle name="Calculation 2 5 3 3 2" xfId="13475" xr:uid="{00000000-0005-0000-0000-000052110000}"/>
    <cellStyle name="Calculation 2 5 3 3 2 2" xfId="19345" xr:uid="{00000000-0005-0000-0000-000053110000}"/>
    <cellStyle name="Calculation 2 5 3 3 2 2 2" xfId="36016" xr:uid="{00000000-0005-0000-0000-000054110000}"/>
    <cellStyle name="Calculation 2 5 3 3 2 3" xfId="22520" xr:uid="{00000000-0005-0000-0000-000055110000}"/>
    <cellStyle name="Calculation 2 5 3 3 2 3 2" xfId="39216" xr:uid="{00000000-0005-0000-0000-000056110000}"/>
    <cellStyle name="Calculation 2 5 3 3 2 4" xfId="25377" xr:uid="{00000000-0005-0000-0000-000057110000}"/>
    <cellStyle name="Calculation 2 5 3 3 2 4 2" xfId="42114" xr:uid="{00000000-0005-0000-0000-000058110000}"/>
    <cellStyle name="Calculation 2 5 3 3 2 5" xfId="30150" xr:uid="{00000000-0005-0000-0000-000059110000}"/>
    <cellStyle name="Calculation 2 5 3 3 3" xfId="17028" xr:uid="{00000000-0005-0000-0000-00005A110000}"/>
    <cellStyle name="Calculation 2 5 3 3 3 2" xfId="33704" xr:uid="{00000000-0005-0000-0000-00005B110000}"/>
    <cellStyle name="Calculation 2 5 3 3 4" xfId="20752" xr:uid="{00000000-0005-0000-0000-00005C110000}"/>
    <cellStyle name="Calculation 2 5 3 3 4 2" xfId="37421" xr:uid="{00000000-0005-0000-0000-00005D110000}"/>
    <cellStyle name="Calculation 2 5 3 3 5" xfId="16402" xr:uid="{00000000-0005-0000-0000-00005E110000}"/>
    <cellStyle name="Calculation 2 5 3 3 5 2" xfId="33070" xr:uid="{00000000-0005-0000-0000-00005F110000}"/>
    <cellStyle name="Calculation 2 5 3 3 6" xfId="27561" xr:uid="{00000000-0005-0000-0000-000060110000}"/>
    <cellStyle name="Calculation 2 5 3 3 7" xfId="10788" xr:uid="{00000000-0005-0000-0000-000061110000}"/>
    <cellStyle name="Calculation 2 5 3 4" xfId="12480" xr:uid="{00000000-0005-0000-0000-000062110000}"/>
    <cellStyle name="Calculation 2 5 3 4 2" xfId="15128" xr:uid="{00000000-0005-0000-0000-000063110000}"/>
    <cellStyle name="Calculation 2 5 3 4 2 2" xfId="20817" xr:uid="{00000000-0005-0000-0000-000064110000}"/>
    <cellStyle name="Calculation 2 5 3 4 2 2 2" xfId="37486" xr:uid="{00000000-0005-0000-0000-000065110000}"/>
    <cellStyle name="Calculation 2 5 3 4 2 3" xfId="23937" xr:uid="{00000000-0005-0000-0000-000066110000}"/>
    <cellStyle name="Calculation 2 5 3 4 2 3 2" xfId="40650" xr:uid="{00000000-0005-0000-0000-000067110000}"/>
    <cellStyle name="Calculation 2 5 3 4 2 4" xfId="26673" xr:uid="{00000000-0005-0000-0000-000068110000}"/>
    <cellStyle name="Calculation 2 5 3 4 2 4 2" xfId="43414" xr:uid="{00000000-0005-0000-0000-000069110000}"/>
    <cellStyle name="Calculation 2 5 3 4 2 5" xfId="31799" xr:uid="{00000000-0005-0000-0000-00006A110000}"/>
    <cellStyle name="Calculation 2 5 3 4 3" xfId="18548" xr:uid="{00000000-0005-0000-0000-00006B110000}"/>
    <cellStyle name="Calculation 2 5 3 4 3 2" xfId="35225" xr:uid="{00000000-0005-0000-0000-00006C110000}"/>
    <cellStyle name="Calculation 2 5 3 4 4" xfId="21776" xr:uid="{00000000-0005-0000-0000-00006D110000}"/>
    <cellStyle name="Calculation 2 5 3 4 4 2" xfId="38454" xr:uid="{00000000-0005-0000-0000-00006E110000}"/>
    <cellStyle name="Calculation 2 5 3 4 5" xfId="24764" xr:uid="{00000000-0005-0000-0000-00006F110000}"/>
    <cellStyle name="Calculation 2 5 3 4 5 2" xfId="41487" xr:uid="{00000000-0005-0000-0000-000070110000}"/>
    <cellStyle name="Calculation 2 5 3 4 6" xfId="29201" xr:uid="{00000000-0005-0000-0000-000071110000}"/>
    <cellStyle name="Calculation 2 5 3 5" xfId="13732" xr:uid="{00000000-0005-0000-0000-000072110000}"/>
    <cellStyle name="Calculation 2 5 3 5 2" xfId="19573" xr:uid="{00000000-0005-0000-0000-000073110000}"/>
    <cellStyle name="Calculation 2 5 3 5 2 2" xfId="36244" xr:uid="{00000000-0005-0000-0000-000074110000}"/>
    <cellStyle name="Calculation 2 5 3 5 3" xfId="22728" xr:uid="{00000000-0005-0000-0000-000075110000}"/>
    <cellStyle name="Calculation 2 5 3 5 3 2" xfId="39428" xr:uid="{00000000-0005-0000-0000-000076110000}"/>
    <cellStyle name="Calculation 2 5 3 5 4" xfId="25559" xr:uid="{00000000-0005-0000-0000-000077110000}"/>
    <cellStyle name="Calculation 2 5 3 5 4 2" xfId="42297" xr:uid="{00000000-0005-0000-0000-000078110000}"/>
    <cellStyle name="Calculation 2 5 3 5 5" xfId="30406" xr:uid="{00000000-0005-0000-0000-000079110000}"/>
    <cellStyle name="Calculation 2 5 3 6" xfId="17259" xr:uid="{00000000-0005-0000-0000-00007A110000}"/>
    <cellStyle name="Calculation 2 5 3 6 2" xfId="33936" xr:uid="{00000000-0005-0000-0000-00007B110000}"/>
    <cellStyle name="Calculation 2 5 3 7" xfId="16525" xr:uid="{00000000-0005-0000-0000-00007C110000}"/>
    <cellStyle name="Calculation 2 5 3 7 2" xfId="33197" xr:uid="{00000000-0005-0000-0000-00007D110000}"/>
    <cellStyle name="Calculation 2 5 3 8" xfId="19535" xr:uid="{00000000-0005-0000-0000-00007E110000}"/>
    <cellStyle name="Calculation 2 5 3 8 2" xfId="36206" xr:uid="{00000000-0005-0000-0000-00007F110000}"/>
    <cellStyle name="Calculation 2 5 3 9" xfId="27814" xr:uid="{00000000-0005-0000-0000-000080110000}"/>
    <cellStyle name="Calculation 2 5 4" xfId="855" xr:uid="{00000000-0005-0000-0000-000081110000}"/>
    <cellStyle name="Calculation 2 5 4 2" xfId="13430" xr:uid="{00000000-0005-0000-0000-000082110000}"/>
    <cellStyle name="Calculation 2 5 4 2 2" xfId="19307" xr:uid="{00000000-0005-0000-0000-000083110000}"/>
    <cellStyle name="Calculation 2 5 4 2 2 2" xfId="35978" xr:uid="{00000000-0005-0000-0000-000084110000}"/>
    <cellStyle name="Calculation 2 5 4 2 3" xfId="22487" xr:uid="{00000000-0005-0000-0000-000085110000}"/>
    <cellStyle name="Calculation 2 5 4 2 3 2" xfId="39180" xr:uid="{00000000-0005-0000-0000-000086110000}"/>
    <cellStyle name="Calculation 2 5 4 2 4" xfId="25351" xr:uid="{00000000-0005-0000-0000-000087110000}"/>
    <cellStyle name="Calculation 2 5 4 2 4 2" xfId="42087" xr:uid="{00000000-0005-0000-0000-000088110000}"/>
    <cellStyle name="Calculation 2 5 4 2 5" xfId="30106" xr:uid="{00000000-0005-0000-0000-000089110000}"/>
    <cellStyle name="Calculation 2 5 4 3" xfId="15577" xr:uid="{00000000-0005-0000-0000-00008A110000}"/>
    <cellStyle name="Calculation 2 5 4 3 2" xfId="21184" xr:uid="{00000000-0005-0000-0000-00008B110000}"/>
    <cellStyle name="Calculation 2 5 4 3 2 2" xfId="37854" xr:uid="{00000000-0005-0000-0000-00008C110000}"/>
    <cellStyle name="Calculation 2 5 4 3 3" xfId="24293" xr:uid="{00000000-0005-0000-0000-00008D110000}"/>
    <cellStyle name="Calculation 2 5 4 3 3 2" xfId="41010" xr:uid="{00000000-0005-0000-0000-00008E110000}"/>
    <cellStyle name="Calculation 2 5 4 3 4" xfId="26983" xr:uid="{00000000-0005-0000-0000-00008F110000}"/>
    <cellStyle name="Calculation 2 5 4 3 4 2" xfId="43724" xr:uid="{00000000-0005-0000-0000-000090110000}"/>
    <cellStyle name="Calculation 2 5 4 3 5" xfId="32248" xr:uid="{00000000-0005-0000-0000-000091110000}"/>
    <cellStyle name="Calculation 2 5 4 4" xfId="16986" xr:uid="{00000000-0005-0000-0000-000092110000}"/>
    <cellStyle name="Calculation 2 5 4 4 2" xfId="33662" xr:uid="{00000000-0005-0000-0000-000093110000}"/>
    <cellStyle name="Calculation 2 5 4 5" xfId="15922" xr:uid="{00000000-0005-0000-0000-000094110000}"/>
    <cellStyle name="Calculation 2 5 4 5 2" xfId="32587" xr:uid="{00000000-0005-0000-0000-000095110000}"/>
    <cellStyle name="Calculation 2 5 4 6" xfId="22372" xr:uid="{00000000-0005-0000-0000-000096110000}"/>
    <cellStyle name="Calculation 2 5 4 6 2" xfId="39065" xr:uid="{00000000-0005-0000-0000-000097110000}"/>
    <cellStyle name="Calculation 2 5 4 7" xfId="27517" xr:uid="{00000000-0005-0000-0000-000098110000}"/>
    <cellStyle name="Calculation 2 5 4 8" xfId="10746" xr:uid="{00000000-0005-0000-0000-000099110000}"/>
    <cellStyle name="Calculation 2 5 5" xfId="856" xr:uid="{00000000-0005-0000-0000-00009A110000}"/>
    <cellStyle name="Calculation 2 5 5 2" xfId="19000" xr:uid="{00000000-0005-0000-0000-00009B110000}"/>
    <cellStyle name="Calculation 2 5 5 2 2" xfId="35672" xr:uid="{00000000-0005-0000-0000-00009C110000}"/>
    <cellStyle name="Calculation 2 5 5 3" xfId="22201" xr:uid="{00000000-0005-0000-0000-00009D110000}"/>
    <cellStyle name="Calculation 2 5 5 3 2" xfId="38891" xr:uid="{00000000-0005-0000-0000-00009E110000}"/>
    <cellStyle name="Calculation 2 5 5 4" xfId="25110" xr:uid="{00000000-0005-0000-0000-00009F110000}"/>
    <cellStyle name="Calculation 2 5 5 4 2" xfId="41844" xr:uid="{00000000-0005-0000-0000-0000A0110000}"/>
    <cellStyle name="Calculation 2 5 5 5" xfId="29736" xr:uid="{00000000-0005-0000-0000-0000A1110000}"/>
    <cellStyle name="Calculation 2 5 5 6" xfId="13058" xr:uid="{00000000-0005-0000-0000-0000A2110000}"/>
    <cellStyle name="Calculation 2 5 6" xfId="7114" xr:uid="{00000000-0005-0000-0000-0000A3110000}"/>
    <cellStyle name="Calculation 2 5 6 2" xfId="27144" xr:uid="{00000000-0005-0000-0000-0000A4110000}"/>
    <cellStyle name="Calculation 2 5 7" xfId="7115" xr:uid="{00000000-0005-0000-0000-0000A5110000}"/>
    <cellStyle name="Calculation 2 5 8" xfId="10054" xr:uid="{00000000-0005-0000-0000-0000A6110000}"/>
    <cellStyle name="Calculation 2 5 9" xfId="43890" xr:uid="{00000000-0005-0000-0000-0000A7110000}"/>
    <cellStyle name="Calculation 2 6" xfId="857" xr:uid="{00000000-0005-0000-0000-0000A8110000}"/>
    <cellStyle name="Calculation 2 6 10" xfId="24266" xr:uid="{00000000-0005-0000-0000-0000A9110000}"/>
    <cellStyle name="Calculation 2 6 10 2" xfId="40983" xr:uid="{00000000-0005-0000-0000-0000AA110000}"/>
    <cellStyle name="Calculation 2 6 11" xfId="27176" xr:uid="{00000000-0005-0000-0000-0000AB110000}"/>
    <cellStyle name="Calculation 2 6 12" xfId="10212" xr:uid="{00000000-0005-0000-0000-0000AC110000}"/>
    <cellStyle name="Calculation 2 6 2" xfId="858" xr:uid="{00000000-0005-0000-0000-0000AD110000}"/>
    <cellStyle name="Calculation 2 6 2 10" xfId="11257" xr:uid="{00000000-0005-0000-0000-0000AE110000}"/>
    <cellStyle name="Calculation 2 6 2 2" xfId="859" xr:uid="{00000000-0005-0000-0000-0000AF110000}"/>
    <cellStyle name="Calculation 2 6 2 2 2" xfId="14410" xr:uid="{00000000-0005-0000-0000-0000B0110000}"/>
    <cellStyle name="Calculation 2 6 2 2 2 2" xfId="20173" xr:uid="{00000000-0005-0000-0000-0000B1110000}"/>
    <cellStyle name="Calculation 2 6 2 2 2 2 2" xfId="36842" xr:uid="{00000000-0005-0000-0000-0000B2110000}"/>
    <cellStyle name="Calculation 2 6 2 2 2 3" xfId="23315" xr:uid="{00000000-0005-0000-0000-0000B3110000}"/>
    <cellStyle name="Calculation 2 6 2 2 2 3 2" xfId="40022" xr:uid="{00000000-0005-0000-0000-0000B4110000}"/>
    <cellStyle name="Calculation 2 6 2 2 2 4" xfId="26096" xr:uid="{00000000-0005-0000-0000-0000B5110000}"/>
    <cellStyle name="Calculation 2 6 2 2 2 4 2" xfId="42836" xr:uid="{00000000-0005-0000-0000-0000B6110000}"/>
    <cellStyle name="Calculation 2 6 2 2 2 5" xfId="31082" xr:uid="{00000000-0005-0000-0000-0000B7110000}"/>
    <cellStyle name="Calculation 2 6 2 2 3" xfId="17887" xr:uid="{00000000-0005-0000-0000-0000B8110000}"/>
    <cellStyle name="Calculation 2 6 2 2 3 2" xfId="34563" xr:uid="{00000000-0005-0000-0000-0000B9110000}"/>
    <cellStyle name="Calculation 2 6 2 2 4" xfId="16717" xr:uid="{00000000-0005-0000-0000-0000BA110000}"/>
    <cellStyle name="Calculation 2 6 2 2 4 2" xfId="33391" xr:uid="{00000000-0005-0000-0000-0000BB110000}"/>
    <cellStyle name="Calculation 2 6 2 2 5" xfId="24312" xr:uid="{00000000-0005-0000-0000-0000BC110000}"/>
    <cellStyle name="Calculation 2 6 2 2 5 2" xfId="41030" xr:uid="{00000000-0005-0000-0000-0000BD110000}"/>
    <cellStyle name="Calculation 2 6 2 2 6" xfId="28486" xr:uid="{00000000-0005-0000-0000-0000BE110000}"/>
    <cellStyle name="Calculation 2 6 2 2 7" xfId="11736" xr:uid="{00000000-0005-0000-0000-0000BF110000}"/>
    <cellStyle name="Calculation 2 6 2 3" xfId="860" xr:uid="{00000000-0005-0000-0000-0000C0110000}"/>
    <cellStyle name="Calculation 2 6 2 3 2" xfId="14668" xr:uid="{00000000-0005-0000-0000-0000C1110000}"/>
    <cellStyle name="Calculation 2 6 2 3 2 2" xfId="20431" xr:uid="{00000000-0005-0000-0000-0000C2110000}"/>
    <cellStyle name="Calculation 2 6 2 3 2 2 2" xfId="37099" xr:uid="{00000000-0005-0000-0000-0000C3110000}"/>
    <cellStyle name="Calculation 2 6 2 3 2 3" xfId="23571" xr:uid="{00000000-0005-0000-0000-0000C4110000}"/>
    <cellStyle name="Calculation 2 6 2 3 2 3 2" xfId="40280" xr:uid="{00000000-0005-0000-0000-0000C5110000}"/>
    <cellStyle name="Calculation 2 6 2 3 2 4" xfId="26353" xr:uid="{00000000-0005-0000-0000-0000C6110000}"/>
    <cellStyle name="Calculation 2 6 2 3 2 4 2" xfId="43094" xr:uid="{00000000-0005-0000-0000-0000C7110000}"/>
    <cellStyle name="Calculation 2 6 2 3 2 5" xfId="31339" xr:uid="{00000000-0005-0000-0000-0000C8110000}"/>
    <cellStyle name="Calculation 2 6 2 3 3" xfId="18145" xr:uid="{00000000-0005-0000-0000-0000C9110000}"/>
    <cellStyle name="Calculation 2 6 2 3 3 2" xfId="34820" xr:uid="{00000000-0005-0000-0000-0000CA110000}"/>
    <cellStyle name="Calculation 2 6 2 3 4" xfId="21398" xr:uid="{00000000-0005-0000-0000-0000CB110000}"/>
    <cellStyle name="Calculation 2 6 2 3 4 2" xfId="38071" xr:uid="{00000000-0005-0000-0000-0000CC110000}"/>
    <cellStyle name="Calculation 2 6 2 3 5" xfId="24448" xr:uid="{00000000-0005-0000-0000-0000CD110000}"/>
    <cellStyle name="Calculation 2 6 2 3 5 2" xfId="41167" xr:uid="{00000000-0005-0000-0000-0000CE110000}"/>
    <cellStyle name="Calculation 2 6 2 3 6" xfId="28742" xr:uid="{00000000-0005-0000-0000-0000CF110000}"/>
    <cellStyle name="Calculation 2 6 2 3 7" xfId="11994" xr:uid="{00000000-0005-0000-0000-0000D0110000}"/>
    <cellStyle name="Calculation 2 6 2 4" xfId="7116" xr:uid="{00000000-0005-0000-0000-0000D1110000}"/>
    <cellStyle name="Calculation 2 6 2 4 2" xfId="15379" xr:uid="{00000000-0005-0000-0000-0000D2110000}"/>
    <cellStyle name="Calculation 2 6 2 4 2 2" xfId="21020" xr:uid="{00000000-0005-0000-0000-0000D3110000}"/>
    <cellStyle name="Calculation 2 6 2 4 2 2 2" xfId="37689" xr:uid="{00000000-0005-0000-0000-0000D4110000}"/>
    <cellStyle name="Calculation 2 6 2 4 2 3" xfId="24132" xr:uid="{00000000-0005-0000-0000-0000D5110000}"/>
    <cellStyle name="Calculation 2 6 2 4 2 3 2" xfId="40849" xr:uid="{00000000-0005-0000-0000-0000D6110000}"/>
    <cellStyle name="Calculation 2 6 2 4 2 4" xfId="26850" xr:uid="{00000000-0005-0000-0000-0000D7110000}"/>
    <cellStyle name="Calculation 2 6 2 4 2 4 2" xfId="43591" xr:uid="{00000000-0005-0000-0000-0000D8110000}"/>
    <cellStyle name="Calculation 2 6 2 4 2 5" xfId="32050" xr:uid="{00000000-0005-0000-0000-0000D9110000}"/>
    <cellStyle name="Calculation 2 6 2 4 3" xfId="18777" xr:uid="{00000000-0005-0000-0000-0000DA110000}"/>
    <cellStyle name="Calculation 2 6 2 4 3 2" xfId="35455" xr:uid="{00000000-0005-0000-0000-0000DB110000}"/>
    <cellStyle name="Calculation 2 6 2 4 4" xfId="21986" xr:uid="{00000000-0005-0000-0000-0000DC110000}"/>
    <cellStyle name="Calculation 2 6 2 4 4 2" xfId="38668" xr:uid="{00000000-0005-0000-0000-0000DD110000}"/>
    <cellStyle name="Calculation 2 6 2 4 5" xfId="24937" xr:uid="{00000000-0005-0000-0000-0000DE110000}"/>
    <cellStyle name="Calculation 2 6 2 4 5 2" xfId="41664" xr:uid="{00000000-0005-0000-0000-0000DF110000}"/>
    <cellStyle name="Calculation 2 6 2 4 6" xfId="29452" xr:uid="{00000000-0005-0000-0000-0000E0110000}"/>
    <cellStyle name="Calculation 2 6 2 4 7" xfId="12764" xr:uid="{00000000-0005-0000-0000-0000E1110000}"/>
    <cellStyle name="Calculation 2 6 2 5" xfId="7117" xr:uid="{00000000-0005-0000-0000-0000E2110000}"/>
    <cellStyle name="Calculation 2 6 2 5 2" xfId="19725" xr:uid="{00000000-0005-0000-0000-0000E3110000}"/>
    <cellStyle name="Calculation 2 6 2 5 2 2" xfId="36395" xr:uid="{00000000-0005-0000-0000-0000E4110000}"/>
    <cellStyle name="Calculation 2 6 2 5 3" xfId="22874" xr:uid="{00000000-0005-0000-0000-0000E5110000}"/>
    <cellStyle name="Calculation 2 6 2 5 3 2" xfId="39576" xr:uid="{00000000-0005-0000-0000-0000E6110000}"/>
    <cellStyle name="Calculation 2 6 2 5 4" xfId="25682" xr:uid="{00000000-0005-0000-0000-0000E7110000}"/>
    <cellStyle name="Calculation 2 6 2 5 4 2" xfId="42421" xr:uid="{00000000-0005-0000-0000-0000E8110000}"/>
    <cellStyle name="Calculation 2 6 2 5 5" xfId="30602" xr:uid="{00000000-0005-0000-0000-0000E9110000}"/>
    <cellStyle name="Calculation 2 6 2 5 6" xfId="13929" xr:uid="{00000000-0005-0000-0000-0000EA110000}"/>
    <cellStyle name="Calculation 2 6 2 6" xfId="17426" xr:uid="{00000000-0005-0000-0000-0000EB110000}"/>
    <cellStyle name="Calculation 2 6 2 6 2" xfId="34103" xr:uid="{00000000-0005-0000-0000-0000EC110000}"/>
    <cellStyle name="Calculation 2 6 2 7" xfId="18948" xr:uid="{00000000-0005-0000-0000-0000ED110000}"/>
    <cellStyle name="Calculation 2 6 2 7 2" xfId="35627" xr:uid="{00000000-0005-0000-0000-0000EE110000}"/>
    <cellStyle name="Calculation 2 6 2 8" xfId="18465" xr:uid="{00000000-0005-0000-0000-0000EF110000}"/>
    <cellStyle name="Calculation 2 6 2 8 2" xfId="35142" xr:uid="{00000000-0005-0000-0000-0000F0110000}"/>
    <cellStyle name="Calculation 2 6 2 9" xfId="28010" xr:uid="{00000000-0005-0000-0000-0000F1110000}"/>
    <cellStyle name="Calculation 2 6 3" xfId="861" xr:uid="{00000000-0005-0000-0000-0000F2110000}"/>
    <cellStyle name="Calculation 2 6 3 2" xfId="862" xr:uid="{00000000-0005-0000-0000-0000F3110000}"/>
    <cellStyle name="Calculation 2 6 3 2 2" xfId="19347" xr:uid="{00000000-0005-0000-0000-0000F4110000}"/>
    <cellStyle name="Calculation 2 6 3 2 2 2" xfId="36018" xr:uid="{00000000-0005-0000-0000-0000F5110000}"/>
    <cellStyle name="Calculation 2 6 3 2 3" xfId="22522" xr:uid="{00000000-0005-0000-0000-0000F6110000}"/>
    <cellStyle name="Calculation 2 6 3 2 3 2" xfId="39218" xr:uid="{00000000-0005-0000-0000-0000F7110000}"/>
    <cellStyle name="Calculation 2 6 3 2 4" xfId="25379" xr:uid="{00000000-0005-0000-0000-0000F8110000}"/>
    <cellStyle name="Calculation 2 6 3 2 4 2" xfId="42116" xr:uid="{00000000-0005-0000-0000-0000F9110000}"/>
    <cellStyle name="Calculation 2 6 3 2 5" xfId="30152" xr:uid="{00000000-0005-0000-0000-0000FA110000}"/>
    <cellStyle name="Calculation 2 6 3 2 6" xfId="13477" xr:uid="{00000000-0005-0000-0000-0000FB110000}"/>
    <cellStyle name="Calculation 2 6 3 3" xfId="863" xr:uid="{00000000-0005-0000-0000-0000FC110000}"/>
    <cellStyle name="Calculation 2 6 3 3 2" xfId="33706" xr:uid="{00000000-0005-0000-0000-0000FD110000}"/>
    <cellStyle name="Calculation 2 6 3 3 3" xfId="17030" xr:uid="{00000000-0005-0000-0000-0000FE110000}"/>
    <cellStyle name="Calculation 2 6 3 4" xfId="19532" xr:uid="{00000000-0005-0000-0000-0000FF110000}"/>
    <cellStyle name="Calculation 2 6 3 4 2" xfId="36202" xr:uid="{00000000-0005-0000-0000-000000120000}"/>
    <cellStyle name="Calculation 2 6 3 5" xfId="16403" xr:uid="{00000000-0005-0000-0000-000001120000}"/>
    <cellStyle name="Calculation 2 6 3 5 2" xfId="33071" xr:uid="{00000000-0005-0000-0000-000002120000}"/>
    <cellStyle name="Calculation 2 6 3 6" xfId="27563" xr:uid="{00000000-0005-0000-0000-000003120000}"/>
    <cellStyle name="Calculation 2 6 3 7" xfId="10790" xr:uid="{00000000-0005-0000-0000-000004120000}"/>
    <cellStyle name="Calculation 2 6 4" xfId="864" xr:uid="{00000000-0005-0000-0000-000005120000}"/>
    <cellStyle name="Calculation 2 6 4 2" xfId="13300" xr:uid="{00000000-0005-0000-0000-000006120000}"/>
    <cellStyle name="Calculation 2 6 4 2 2" xfId="19208" xr:uid="{00000000-0005-0000-0000-000007120000}"/>
    <cellStyle name="Calculation 2 6 4 2 2 2" xfId="35879" xr:uid="{00000000-0005-0000-0000-000008120000}"/>
    <cellStyle name="Calculation 2 6 4 2 3" xfId="22392" xr:uid="{00000000-0005-0000-0000-000009120000}"/>
    <cellStyle name="Calculation 2 6 4 2 3 2" xfId="39085" xr:uid="{00000000-0005-0000-0000-00000A120000}"/>
    <cellStyle name="Calculation 2 6 4 2 4" xfId="25262" xr:uid="{00000000-0005-0000-0000-00000B120000}"/>
    <cellStyle name="Calculation 2 6 4 2 4 2" xfId="41998" xr:uid="{00000000-0005-0000-0000-00000C120000}"/>
    <cellStyle name="Calculation 2 6 4 2 5" xfId="29976" xr:uid="{00000000-0005-0000-0000-00000D120000}"/>
    <cellStyle name="Calculation 2 6 4 3" xfId="16889" xr:uid="{00000000-0005-0000-0000-00000E120000}"/>
    <cellStyle name="Calculation 2 6 4 3 2" xfId="33565" xr:uid="{00000000-0005-0000-0000-00000F120000}"/>
    <cellStyle name="Calculation 2 6 4 4" xfId="17240" xr:uid="{00000000-0005-0000-0000-000010120000}"/>
    <cellStyle name="Calculation 2 6 4 4 2" xfId="33917" xr:uid="{00000000-0005-0000-0000-000011120000}"/>
    <cellStyle name="Calculation 2 6 4 5" xfId="16726" xr:uid="{00000000-0005-0000-0000-000012120000}"/>
    <cellStyle name="Calculation 2 6 4 5 2" xfId="33400" xr:uid="{00000000-0005-0000-0000-000013120000}"/>
    <cellStyle name="Calculation 2 6 4 6" xfId="27387" xr:uid="{00000000-0005-0000-0000-000014120000}"/>
    <cellStyle name="Calculation 2 6 4 7" xfId="10621" xr:uid="{00000000-0005-0000-0000-000015120000}"/>
    <cellStyle name="Calculation 2 6 5" xfId="865" xr:uid="{00000000-0005-0000-0000-000016120000}"/>
    <cellStyle name="Calculation 2 6 5 2" xfId="13446" xr:uid="{00000000-0005-0000-0000-000017120000}"/>
    <cellStyle name="Calculation 2 6 5 2 2" xfId="19321" xr:uid="{00000000-0005-0000-0000-000018120000}"/>
    <cellStyle name="Calculation 2 6 5 2 2 2" xfId="35991" xr:uid="{00000000-0005-0000-0000-000019120000}"/>
    <cellStyle name="Calculation 2 6 5 2 3" xfId="22498" xr:uid="{00000000-0005-0000-0000-00001A120000}"/>
    <cellStyle name="Calculation 2 6 5 2 3 2" xfId="39192" xr:uid="{00000000-0005-0000-0000-00001B120000}"/>
    <cellStyle name="Calculation 2 6 5 2 4" xfId="25362" xr:uid="{00000000-0005-0000-0000-00001C120000}"/>
    <cellStyle name="Calculation 2 6 5 2 4 2" xfId="42099" xr:uid="{00000000-0005-0000-0000-00001D120000}"/>
    <cellStyle name="Calculation 2 6 5 2 5" xfId="30121" xr:uid="{00000000-0005-0000-0000-00001E120000}"/>
    <cellStyle name="Calculation 2 6 5 3" xfId="17000" xr:uid="{00000000-0005-0000-0000-00001F120000}"/>
    <cellStyle name="Calculation 2 6 5 3 2" xfId="33676" xr:uid="{00000000-0005-0000-0000-000020120000}"/>
    <cellStyle name="Calculation 2 6 5 4" xfId="18999" xr:uid="{00000000-0005-0000-0000-000021120000}"/>
    <cellStyle name="Calculation 2 6 5 4 2" xfId="35671" xr:uid="{00000000-0005-0000-0000-000022120000}"/>
    <cellStyle name="Calculation 2 6 5 5" xfId="22506" xr:uid="{00000000-0005-0000-0000-000023120000}"/>
    <cellStyle name="Calculation 2 6 5 5 2" xfId="39200" xr:uid="{00000000-0005-0000-0000-000024120000}"/>
    <cellStyle name="Calculation 2 6 5 6" xfId="27532" xr:uid="{00000000-0005-0000-0000-000025120000}"/>
    <cellStyle name="Calculation 2 6 5 7" xfId="10759" xr:uid="{00000000-0005-0000-0000-000026120000}"/>
    <cellStyle name="Calculation 2 6 6" xfId="7118" xr:uid="{00000000-0005-0000-0000-000027120000}"/>
    <cellStyle name="Calculation 2 6 6 2" xfId="14864" xr:uid="{00000000-0005-0000-0000-000028120000}"/>
    <cellStyle name="Calculation 2 6 6 2 2" xfId="20591" xr:uid="{00000000-0005-0000-0000-000029120000}"/>
    <cellStyle name="Calculation 2 6 6 2 2 2" xfId="37259" xr:uid="{00000000-0005-0000-0000-00002A120000}"/>
    <cellStyle name="Calculation 2 6 6 2 3" xfId="23726" xr:uid="{00000000-0005-0000-0000-00002B120000}"/>
    <cellStyle name="Calculation 2 6 6 2 3 2" xfId="40436" xr:uid="{00000000-0005-0000-0000-00002C120000}"/>
    <cellStyle name="Calculation 2 6 6 2 4" xfId="26485" xr:uid="{00000000-0005-0000-0000-00002D120000}"/>
    <cellStyle name="Calculation 2 6 6 2 4 2" xfId="43226" xr:uid="{00000000-0005-0000-0000-00002E120000}"/>
    <cellStyle name="Calculation 2 6 6 2 5" xfId="31535" xr:uid="{00000000-0005-0000-0000-00002F120000}"/>
    <cellStyle name="Calculation 2 6 6 3" xfId="18304" xr:uid="{00000000-0005-0000-0000-000030120000}"/>
    <cellStyle name="Calculation 2 6 6 3 2" xfId="34979" xr:uid="{00000000-0005-0000-0000-000031120000}"/>
    <cellStyle name="Calculation 2 6 6 4" xfId="21551" xr:uid="{00000000-0005-0000-0000-000032120000}"/>
    <cellStyle name="Calculation 2 6 6 4 2" xfId="38225" xr:uid="{00000000-0005-0000-0000-000033120000}"/>
    <cellStyle name="Calculation 2 6 6 5" xfId="24579" xr:uid="{00000000-0005-0000-0000-000034120000}"/>
    <cellStyle name="Calculation 2 6 6 5 2" xfId="41299" xr:uid="{00000000-0005-0000-0000-000035120000}"/>
    <cellStyle name="Calculation 2 6 6 6" xfId="28937" xr:uid="{00000000-0005-0000-0000-000036120000}"/>
    <cellStyle name="Calculation 2 6 6 7" xfId="12190" xr:uid="{00000000-0005-0000-0000-000037120000}"/>
    <cellStyle name="Calculation 2 6 7" xfId="7119" xr:uid="{00000000-0005-0000-0000-000038120000}"/>
    <cellStyle name="Calculation 2 6 7 2" xfId="19026" xr:uid="{00000000-0005-0000-0000-000039120000}"/>
    <cellStyle name="Calculation 2 6 7 2 2" xfId="35697" xr:uid="{00000000-0005-0000-0000-00003A120000}"/>
    <cellStyle name="Calculation 2 6 7 3" xfId="22224" xr:uid="{00000000-0005-0000-0000-00003B120000}"/>
    <cellStyle name="Calculation 2 6 7 3 2" xfId="38915" xr:uid="{00000000-0005-0000-0000-00003C120000}"/>
    <cellStyle name="Calculation 2 6 7 4" xfId="25121" xr:uid="{00000000-0005-0000-0000-00003D120000}"/>
    <cellStyle name="Calculation 2 6 7 4 2" xfId="41856" xr:uid="{00000000-0005-0000-0000-00003E120000}"/>
    <cellStyle name="Calculation 2 6 7 5" xfId="29765" xr:uid="{00000000-0005-0000-0000-00003F120000}"/>
    <cellStyle name="Calculation 2 6 7 6" xfId="13088" xr:uid="{00000000-0005-0000-0000-000040120000}"/>
    <cellStyle name="Calculation 2 6 8" xfId="16564" xr:uid="{00000000-0005-0000-0000-000041120000}"/>
    <cellStyle name="Calculation 2 6 8 2" xfId="33237" xr:uid="{00000000-0005-0000-0000-000042120000}"/>
    <cellStyle name="Calculation 2 6 9" xfId="21030" xr:uid="{00000000-0005-0000-0000-000043120000}"/>
    <cellStyle name="Calculation 2 6 9 2" xfId="37699" xr:uid="{00000000-0005-0000-0000-000044120000}"/>
    <cellStyle name="Calculation 2 7" xfId="866" xr:uid="{00000000-0005-0000-0000-000045120000}"/>
    <cellStyle name="Calculation 2 7 10" xfId="16538" xr:uid="{00000000-0005-0000-0000-000046120000}"/>
    <cellStyle name="Calculation 2 7 10 2" xfId="33210" xr:uid="{00000000-0005-0000-0000-000047120000}"/>
    <cellStyle name="Calculation 2 7 11" xfId="27252" xr:uid="{00000000-0005-0000-0000-000048120000}"/>
    <cellStyle name="Calculation 2 7 12" xfId="10467" xr:uid="{00000000-0005-0000-0000-000049120000}"/>
    <cellStyle name="Calculation 2 7 2" xfId="867" xr:uid="{00000000-0005-0000-0000-00004A120000}"/>
    <cellStyle name="Calculation 2 7 2 10" xfId="11333" xr:uid="{00000000-0005-0000-0000-00004B120000}"/>
    <cellStyle name="Calculation 2 7 2 2" xfId="868" xr:uid="{00000000-0005-0000-0000-00004C120000}"/>
    <cellStyle name="Calculation 2 7 2 2 2" xfId="14474" xr:uid="{00000000-0005-0000-0000-00004D120000}"/>
    <cellStyle name="Calculation 2 7 2 2 2 2" xfId="20237" xr:uid="{00000000-0005-0000-0000-00004E120000}"/>
    <cellStyle name="Calculation 2 7 2 2 2 2 2" xfId="36906" xr:uid="{00000000-0005-0000-0000-00004F120000}"/>
    <cellStyle name="Calculation 2 7 2 2 2 3" xfId="23378" xr:uid="{00000000-0005-0000-0000-000050120000}"/>
    <cellStyle name="Calculation 2 7 2 2 2 3 2" xfId="40086" xr:uid="{00000000-0005-0000-0000-000051120000}"/>
    <cellStyle name="Calculation 2 7 2 2 2 4" xfId="26160" xr:uid="{00000000-0005-0000-0000-000052120000}"/>
    <cellStyle name="Calculation 2 7 2 2 2 4 2" xfId="42900" xr:uid="{00000000-0005-0000-0000-000053120000}"/>
    <cellStyle name="Calculation 2 7 2 2 2 5" xfId="31146" xr:uid="{00000000-0005-0000-0000-000054120000}"/>
    <cellStyle name="Calculation 2 7 2 2 3" xfId="17951" xr:uid="{00000000-0005-0000-0000-000055120000}"/>
    <cellStyle name="Calculation 2 7 2 2 3 2" xfId="34627" xr:uid="{00000000-0005-0000-0000-000056120000}"/>
    <cellStyle name="Calculation 2 7 2 2 4" xfId="16474" xr:uid="{00000000-0005-0000-0000-000057120000}"/>
    <cellStyle name="Calculation 2 7 2 2 4 2" xfId="33144" xr:uid="{00000000-0005-0000-0000-000058120000}"/>
    <cellStyle name="Calculation 2 7 2 2 5" xfId="16021" xr:uid="{00000000-0005-0000-0000-000059120000}"/>
    <cellStyle name="Calculation 2 7 2 2 5 2" xfId="32687" xr:uid="{00000000-0005-0000-0000-00005A120000}"/>
    <cellStyle name="Calculation 2 7 2 2 6" xfId="28549" xr:uid="{00000000-0005-0000-0000-00005B120000}"/>
    <cellStyle name="Calculation 2 7 2 2 7" xfId="11800" xr:uid="{00000000-0005-0000-0000-00005C120000}"/>
    <cellStyle name="Calculation 2 7 2 3" xfId="869" xr:uid="{00000000-0005-0000-0000-00005D120000}"/>
    <cellStyle name="Calculation 2 7 2 3 2" xfId="14728" xr:uid="{00000000-0005-0000-0000-00005E120000}"/>
    <cellStyle name="Calculation 2 7 2 3 2 2" xfId="20491" xr:uid="{00000000-0005-0000-0000-00005F120000}"/>
    <cellStyle name="Calculation 2 7 2 3 2 2 2" xfId="37159" xr:uid="{00000000-0005-0000-0000-000060120000}"/>
    <cellStyle name="Calculation 2 7 2 3 2 3" xfId="23630" xr:uid="{00000000-0005-0000-0000-000061120000}"/>
    <cellStyle name="Calculation 2 7 2 3 2 3 2" xfId="40340" xr:uid="{00000000-0005-0000-0000-000062120000}"/>
    <cellStyle name="Calculation 2 7 2 3 2 4" xfId="26413" xr:uid="{00000000-0005-0000-0000-000063120000}"/>
    <cellStyle name="Calculation 2 7 2 3 2 4 2" xfId="43154" xr:uid="{00000000-0005-0000-0000-000064120000}"/>
    <cellStyle name="Calculation 2 7 2 3 2 5" xfId="31399" xr:uid="{00000000-0005-0000-0000-000065120000}"/>
    <cellStyle name="Calculation 2 7 2 3 3" xfId="18205" xr:uid="{00000000-0005-0000-0000-000066120000}"/>
    <cellStyle name="Calculation 2 7 2 3 3 2" xfId="34880" xr:uid="{00000000-0005-0000-0000-000067120000}"/>
    <cellStyle name="Calculation 2 7 2 3 4" xfId="21457" xr:uid="{00000000-0005-0000-0000-000068120000}"/>
    <cellStyle name="Calculation 2 7 2 3 4 2" xfId="38131" xr:uid="{00000000-0005-0000-0000-000069120000}"/>
    <cellStyle name="Calculation 2 7 2 3 5" xfId="24507" xr:uid="{00000000-0005-0000-0000-00006A120000}"/>
    <cellStyle name="Calculation 2 7 2 3 5 2" xfId="41227" xr:uid="{00000000-0005-0000-0000-00006B120000}"/>
    <cellStyle name="Calculation 2 7 2 3 6" xfId="28801" xr:uid="{00000000-0005-0000-0000-00006C120000}"/>
    <cellStyle name="Calculation 2 7 2 3 7" xfId="12054" xr:uid="{00000000-0005-0000-0000-00006D120000}"/>
    <cellStyle name="Calculation 2 7 2 4" xfId="7120" xr:uid="{00000000-0005-0000-0000-00006E120000}"/>
    <cellStyle name="Calculation 2 7 2 4 2" xfId="15458" xr:uid="{00000000-0005-0000-0000-00006F120000}"/>
    <cellStyle name="Calculation 2 7 2 4 2 2" xfId="21093" xr:uid="{00000000-0005-0000-0000-000070120000}"/>
    <cellStyle name="Calculation 2 7 2 4 2 2 2" xfId="37762" xr:uid="{00000000-0005-0000-0000-000071120000}"/>
    <cellStyle name="Calculation 2 7 2 4 2 3" xfId="24206" xr:uid="{00000000-0005-0000-0000-000072120000}"/>
    <cellStyle name="Calculation 2 7 2 4 2 3 2" xfId="40923" xr:uid="{00000000-0005-0000-0000-000073120000}"/>
    <cellStyle name="Calculation 2 7 2 4 2 4" xfId="26912" xr:uid="{00000000-0005-0000-0000-000074120000}"/>
    <cellStyle name="Calculation 2 7 2 4 2 4 2" xfId="43653" xr:uid="{00000000-0005-0000-0000-000075120000}"/>
    <cellStyle name="Calculation 2 7 2 4 2 5" xfId="32129" xr:uid="{00000000-0005-0000-0000-000076120000}"/>
    <cellStyle name="Calculation 2 7 2 4 3" xfId="18852" xr:uid="{00000000-0005-0000-0000-000077120000}"/>
    <cellStyle name="Calculation 2 7 2 4 3 2" xfId="35530" xr:uid="{00000000-0005-0000-0000-000078120000}"/>
    <cellStyle name="Calculation 2 7 2 4 4" xfId="22061" xr:uid="{00000000-0005-0000-0000-000079120000}"/>
    <cellStyle name="Calculation 2 7 2 4 4 2" xfId="38743" xr:uid="{00000000-0005-0000-0000-00007A120000}"/>
    <cellStyle name="Calculation 2 7 2 4 5" xfId="24999" xr:uid="{00000000-0005-0000-0000-00007B120000}"/>
    <cellStyle name="Calculation 2 7 2 4 5 2" xfId="41726" xr:uid="{00000000-0005-0000-0000-00007C120000}"/>
    <cellStyle name="Calculation 2 7 2 4 6" xfId="29531" xr:uid="{00000000-0005-0000-0000-00007D120000}"/>
    <cellStyle name="Calculation 2 7 2 4 7" xfId="12845" xr:uid="{00000000-0005-0000-0000-00007E120000}"/>
    <cellStyle name="Calculation 2 7 2 5" xfId="7121" xr:uid="{00000000-0005-0000-0000-00007F120000}"/>
    <cellStyle name="Calculation 2 7 2 5 2" xfId="19796" xr:uid="{00000000-0005-0000-0000-000080120000}"/>
    <cellStyle name="Calculation 2 7 2 5 2 2" xfId="36466" xr:uid="{00000000-0005-0000-0000-000081120000}"/>
    <cellStyle name="Calculation 2 7 2 5 3" xfId="22946" xr:uid="{00000000-0005-0000-0000-000082120000}"/>
    <cellStyle name="Calculation 2 7 2 5 3 2" xfId="39648" xr:uid="{00000000-0005-0000-0000-000083120000}"/>
    <cellStyle name="Calculation 2 7 2 5 4" xfId="25742" xr:uid="{00000000-0005-0000-0000-000084120000}"/>
    <cellStyle name="Calculation 2 7 2 5 4 2" xfId="42481" xr:uid="{00000000-0005-0000-0000-000085120000}"/>
    <cellStyle name="Calculation 2 7 2 5 5" xfId="30679" xr:uid="{00000000-0005-0000-0000-000086120000}"/>
    <cellStyle name="Calculation 2 7 2 5 6" xfId="14006" xr:uid="{00000000-0005-0000-0000-000087120000}"/>
    <cellStyle name="Calculation 2 7 2 6" xfId="17503" xr:uid="{00000000-0005-0000-0000-000088120000}"/>
    <cellStyle name="Calculation 2 7 2 6 2" xfId="34180" xr:uid="{00000000-0005-0000-0000-000089120000}"/>
    <cellStyle name="Calculation 2 7 2 7" xfId="15749" xr:uid="{00000000-0005-0000-0000-00008A120000}"/>
    <cellStyle name="Calculation 2 7 2 7 2" xfId="32410" xr:uid="{00000000-0005-0000-0000-00008B120000}"/>
    <cellStyle name="Calculation 2 7 2 8" xfId="16499" xr:uid="{00000000-0005-0000-0000-00008C120000}"/>
    <cellStyle name="Calculation 2 7 2 8 2" xfId="33171" xr:uid="{00000000-0005-0000-0000-00008D120000}"/>
    <cellStyle name="Calculation 2 7 2 9" xfId="28087" xr:uid="{00000000-0005-0000-0000-00008E120000}"/>
    <cellStyle name="Calculation 2 7 3" xfId="870" xr:uid="{00000000-0005-0000-0000-00008F120000}"/>
    <cellStyle name="Calculation 2 7 3 2" xfId="13569" xr:uid="{00000000-0005-0000-0000-000090120000}"/>
    <cellStyle name="Calculation 2 7 3 2 2" xfId="19434" xr:uid="{00000000-0005-0000-0000-000091120000}"/>
    <cellStyle name="Calculation 2 7 3 2 2 2" xfId="36104" xr:uid="{00000000-0005-0000-0000-000092120000}"/>
    <cellStyle name="Calculation 2 7 3 2 3" xfId="22604" xr:uid="{00000000-0005-0000-0000-000093120000}"/>
    <cellStyle name="Calculation 2 7 3 2 3 2" xfId="39303" xr:uid="{00000000-0005-0000-0000-000094120000}"/>
    <cellStyle name="Calculation 2 7 3 2 4" xfId="25453" xr:uid="{00000000-0005-0000-0000-000095120000}"/>
    <cellStyle name="Calculation 2 7 3 2 4 2" xfId="42191" xr:uid="{00000000-0005-0000-0000-000096120000}"/>
    <cellStyle name="Calculation 2 7 3 2 5" xfId="30243" xr:uid="{00000000-0005-0000-0000-000097120000}"/>
    <cellStyle name="Calculation 2 7 3 3" xfId="17119" xr:uid="{00000000-0005-0000-0000-000098120000}"/>
    <cellStyle name="Calculation 2 7 3 3 2" xfId="33795" xr:uid="{00000000-0005-0000-0000-000099120000}"/>
    <cellStyle name="Calculation 2 7 3 4" xfId="15873" xr:uid="{00000000-0005-0000-0000-00009A120000}"/>
    <cellStyle name="Calculation 2 7 3 4 2" xfId="32537" xr:uid="{00000000-0005-0000-0000-00009B120000}"/>
    <cellStyle name="Calculation 2 7 3 5" xfId="16139" xr:uid="{00000000-0005-0000-0000-00009C120000}"/>
    <cellStyle name="Calculation 2 7 3 5 2" xfId="32804" xr:uid="{00000000-0005-0000-0000-00009D120000}"/>
    <cellStyle name="Calculation 2 7 3 6" xfId="27652" xr:uid="{00000000-0005-0000-0000-00009E120000}"/>
    <cellStyle name="Calculation 2 7 3 7" xfId="10881" xr:uid="{00000000-0005-0000-0000-00009F120000}"/>
    <cellStyle name="Calculation 2 7 4" xfId="871" xr:uid="{00000000-0005-0000-0000-0000A0120000}"/>
    <cellStyle name="Calculation 2 7 4 2" xfId="14174" xr:uid="{00000000-0005-0000-0000-0000A1120000}"/>
    <cellStyle name="Calculation 2 7 4 2 2" xfId="19937" xr:uid="{00000000-0005-0000-0000-0000A2120000}"/>
    <cellStyle name="Calculation 2 7 4 2 2 2" xfId="36607" xr:uid="{00000000-0005-0000-0000-0000A3120000}"/>
    <cellStyle name="Calculation 2 7 4 2 3" xfId="23083" xr:uid="{00000000-0005-0000-0000-0000A4120000}"/>
    <cellStyle name="Calculation 2 7 4 2 3 2" xfId="39786" xr:uid="{00000000-0005-0000-0000-0000A5120000}"/>
    <cellStyle name="Calculation 2 7 4 2 4" xfId="25862" xr:uid="{00000000-0005-0000-0000-0000A6120000}"/>
    <cellStyle name="Calculation 2 7 4 2 4 2" xfId="42601" xr:uid="{00000000-0005-0000-0000-0000A7120000}"/>
    <cellStyle name="Calculation 2 7 4 2 5" xfId="30847" xr:uid="{00000000-0005-0000-0000-0000A8120000}"/>
    <cellStyle name="Calculation 2 7 4 3" xfId="17651" xr:uid="{00000000-0005-0000-0000-0000A9120000}"/>
    <cellStyle name="Calculation 2 7 4 3 2" xfId="34328" xr:uid="{00000000-0005-0000-0000-0000AA120000}"/>
    <cellStyle name="Calculation 2 7 4 4" xfId="16493" xr:uid="{00000000-0005-0000-0000-0000AB120000}"/>
    <cellStyle name="Calculation 2 7 4 4 2" xfId="33165" xr:uid="{00000000-0005-0000-0000-0000AC120000}"/>
    <cellStyle name="Calculation 2 7 4 5" xfId="17100" xr:uid="{00000000-0005-0000-0000-0000AD120000}"/>
    <cellStyle name="Calculation 2 7 4 5 2" xfId="33776" xr:uid="{00000000-0005-0000-0000-0000AE120000}"/>
    <cellStyle name="Calculation 2 7 4 6" xfId="28254" xr:uid="{00000000-0005-0000-0000-0000AF120000}"/>
    <cellStyle name="Calculation 2 7 4 7" xfId="11500" xr:uid="{00000000-0005-0000-0000-0000B0120000}"/>
    <cellStyle name="Calculation 2 7 5" xfId="7122" xr:uid="{00000000-0005-0000-0000-0000B1120000}"/>
    <cellStyle name="Calculation 2 7 5 2" xfId="13517" xr:uid="{00000000-0005-0000-0000-0000B2120000}"/>
    <cellStyle name="Calculation 2 7 5 2 2" xfId="19384" xr:uid="{00000000-0005-0000-0000-0000B3120000}"/>
    <cellStyle name="Calculation 2 7 5 2 2 2" xfId="36054" xr:uid="{00000000-0005-0000-0000-0000B4120000}"/>
    <cellStyle name="Calculation 2 7 5 2 3" xfId="22554" xr:uid="{00000000-0005-0000-0000-0000B5120000}"/>
    <cellStyle name="Calculation 2 7 5 2 3 2" xfId="39253" xr:uid="{00000000-0005-0000-0000-0000B6120000}"/>
    <cellStyle name="Calculation 2 7 5 2 4" xfId="25413" xr:uid="{00000000-0005-0000-0000-0000B7120000}"/>
    <cellStyle name="Calculation 2 7 5 2 4 2" xfId="42151" xr:uid="{00000000-0005-0000-0000-0000B8120000}"/>
    <cellStyle name="Calculation 2 7 5 2 5" xfId="30191" xr:uid="{00000000-0005-0000-0000-0000B9120000}"/>
    <cellStyle name="Calculation 2 7 5 3" xfId="17067" xr:uid="{00000000-0005-0000-0000-0000BA120000}"/>
    <cellStyle name="Calculation 2 7 5 3 2" xfId="33742" xr:uid="{00000000-0005-0000-0000-0000BB120000}"/>
    <cellStyle name="Calculation 2 7 5 4" xfId="16264" xr:uid="{00000000-0005-0000-0000-0000BC120000}"/>
    <cellStyle name="Calculation 2 7 5 4 2" xfId="32929" xr:uid="{00000000-0005-0000-0000-0000BD120000}"/>
    <cellStyle name="Calculation 2 7 5 5" xfId="23874" xr:uid="{00000000-0005-0000-0000-0000BE120000}"/>
    <cellStyle name="Calculation 2 7 5 5 2" xfId="40585" xr:uid="{00000000-0005-0000-0000-0000BF120000}"/>
    <cellStyle name="Calculation 2 7 5 6" xfId="27600" xr:uid="{00000000-0005-0000-0000-0000C0120000}"/>
    <cellStyle name="Calculation 2 7 5 7" xfId="10825" xr:uid="{00000000-0005-0000-0000-0000C1120000}"/>
    <cellStyle name="Calculation 2 7 6" xfId="7123" xr:uid="{00000000-0005-0000-0000-0000C2120000}"/>
    <cellStyle name="Calculation 2 7 6 2" xfId="14941" xr:uid="{00000000-0005-0000-0000-0000C3120000}"/>
    <cellStyle name="Calculation 2 7 6 2 2" xfId="20662" xr:uid="{00000000-0005-0000-0000-0000C4120000}"/>
    <cellStyle name="Calculation 2 7 6 2 2 2" xfId="37330" xr:uid="{00000000-0005-0000-0000-0000C5120000}"/>
    <cellStyle name="Calculation 2 7 6 2 3" xfId="23794" xr:uid="{00000000-0005-0000-0000-0000C6120000}"/>
    <cellStyle name="Calculation 2 7 6 2 3 2" xfId="40505" xr:uid="{00000000-0005-0000-0000-0000C7120000}"/>
    <cellStyle name="Calculation 2 7 6 2 4" xfId="26545" xr:uid="{00000000-0005-0000-0000-0000C8120000}"/>
    <cellStyle name="Calculation 2 7 6 2 4 2" xfId="43286" xr:uid="{00000000-0005-0000-0000-0000C9120000}"/>
    <cellStyle name="Calculation 2 7 6 2 5" xfId="31612" xr:uid="{00000000-0005-0000-0000-0000CA120000}"/>
    <cellStyle name="Calculation 2 7 6 3" xfId="18375" xr:uid="{00000000-0005-0000-0000-0000CB120000}"/>
    <cellStyle name="Calculation 2 7 6 3 2" xfId="35050" xr:uid="{00000000-0005-0000-0000-0000CC120000}"/>
    <cellStyle name="Calculation 2 7 6 4" xfId="21620" xr:uid="{00000000-0005-0000-0000-0000CD120000}"/>
    <cellStyle name="Calculation 2 7 6 4 2" xfId="38295" xr:uid="{00000000-0005-0000-0000-0000CE120000}"/>
    <cellStyle name="Calculation 2 7 6 5" xfId="24638" xr:uid="{00000000-0005-0000-0000-0000CF120000}"/>
    <cellStyle name="Calculation 2 7 6 5 2" xfId="41359" xr:uid="{00000000-0005-0000-0000-0000D0120000}"/>
    <cellStyle name="Calculation 2 7 6 6" xfId="29014" xr:uid="{00000000-0005-0000-0000-0000D1120000}"/>
    <cellStyle name="Calculation 2 7 6 7" xfId="12267" xr:uid="{00000000-0005-0000-0000-0000D2120000}"/>
    <cellStyle name="Calculation 2 7 7" xfId="13165" xr:uid="{00000000-0005-0000-0000-0000D3120000}"/>
    <cellStyle name="Calculation 2 7 7 2" xfId="19097" xr:uid="{00000000-0005-0000-0000-0000D4120000}"/>
    <cellStyle name="Calculation 2 7 7 2 2" xfId="35768" xr:uid="{00000000-0005-0000-0000-0000D5120000}"/>
    <cellStyle name="Calculation 2 7 7 3" xfId="22291" xr:uid="{00000000-0005-0000-0000-0000D6120000}"/>
    <cellStyle name="Calculation 2 7 7 3 2" xfId="38984" xr:uid="{00000000-0005-0000-0000-0000D7120000}"/>
    <cellStyle name="Calculation 2 7 7 4" xfId="25180" xr:uid="{00000000-0005-0000-0000-0000D8120000}"/>
    <cellStyle name="Calculation 2 7 7 4 2" xfId="41916" xr:uid="{00000000-0005-0000-0000-0000D9120000}"/>
    <cellStyle name="Calculation 2 7 7 5" xfId="29841" xr:uid="{00000000-0005-0000-0000-0000DA120000}"/>
    <cellStyle name="Calculation 2 7 8" xfId="16755" xr:uid="{00000000-0005-0000-0000-0000DB120000}"/>
    <cellStyle name="Calculation 2 7 8 2" xfId="33429" xr:uid="{00000000-0005-0000-0000-0000DC120000}"/>
    <cellStyle name="Calculation 2 7 9" xfId="16296" xr:uid="{00000000-0005-0000-0000-0000DD120000}"/>
    <cellStyle name="Calculation 2 7 9 2" xfId="32963" xr:uid="{00000000-0005-0000-0000-0000DE120000}"/>
    <cellStyle name="Calculation 2 8" xfId="872" xr:uid="{00000000-0005-0000-0000-0000DF120000}"/>
    <cellStyle name="Calculation 2 8 10" xfId="22711" xr:uid="{00000000-0005-0000-0000-0000E0120000}"/>
    <cellStyle name="Calculation 2 8 10 2" xfId="39411" xr:uid="{00000000-0005-0000-0000-0000E1120000}"/>
    <cellStyle name="Calculation 2 8 11" xfId="27317" xr:uid="{00000000-0005-0000-0000-0000E2120000}"/>
    <cellStyle name="Calculation 2 8 12" xfId="10544" xr:uid="{00000000-0005-0000-0000-0000E3120000}"/>
    <cellStyle name="Calculation 2 8 2" xfId="873" xr:uid="{00000000-0005-0000-0000-0000E4120000}"/>
    <cellStyle name="Calculation 2 8 2 10" xfId="11403" xr:uid="{00000000-0005-0000-0000-0000E5120000}"/>
    <cellStyle name="Calculation 2 8 2 2" xfId="874" xr:uid="{00000000-0005-0000-0000-0000E6120000}"/>
    <cellStyle name="Calculation 2 8 2 2 2" xfId="14518" xr:uid="{00000000-0005-0000-0000-0000E7120000}"/>
    <cellStyle name="Calculation 2 8 2 2 2 2" xfId="20281" xr:uid="{00000000-0005-0000-0000-0000E8120000}"/>
    <cellStyle name="Calculation 2 8 2 2 2 2 2" xfId="36950" xr:uid="{00000000-0005-0000-0000-0000E9120000}"/>
    <cellStyle name="Calculation 2 8 2 2 2 3" xfId="23422" xr:uid="{00000000-0005-0000-0000-0000EA120000}"/>
    <cellStyle name="Calculation 2 8 2 2 2 3 2" xfId="40130" xr:uid="{00000000-0005-0000-0000-0000EB120000}"/>
    <cellStyle name="Calculation 2 8 2 2 2 4" xfId="26204" xr:uid="{00000000-0005-0000-0000-0000EC120000}"/>
    <cellStyle name="Calculation 2 8 2 2 2 4 2" xfId="42944" xr:uid="{00000000-0005-0000-0000-0000ED120000}"/>
    <cellStyle name="Calculation 2 8 2 2 2 5" xfId="31190" xr:uid="{00000000-0005-0000-0000-0000EE120000}"/>
    <cellStyle name="Calculation 2 8 2 2 3" xfId="17995" xr:uid="{00000000-0005-0000-0000-0000EF120000}"/>
    <cellStyle name="Calculation 2 8 2 2 3 2" xfId="34671" xr:uid="{00000000-0005-0000-0000-0000F0120000}"/>
    <cellStyle name="Calculation 2 8 2 2 4" xfId="16468" xr:uid="{00000000-0005-0000-0000-0000F1120000}"/>
    <cellStyle name="Calculation 2 8 2 2 4 2" xfId="33138" xr:uid="{00000000-0005-0000-0000-0000F2120000}"/>
    <cellStyle name="Calculation 2 8 2 2 5" xfId="17075" xr:uid="{00000000-0005-0000-0000-0000F3120000}"/>
    <cellStyle name="Calculation 2 8 2 2 5 2" xfId="33750" xr:uid="{00000000-0005-0000-0000-0000F4120000}"/>
    <cellStyle name="Calculation 2 8 2 2 6" xfId="28593" xr:uid="{00000000-0005-0000-0000-0000F5120000}"/>
    <cellStyle name="Calculation 2 8 2 2 7" xfId="11844" xr:uid="{00000000-0005-0000-0000-0000F6120000}"/>
    <cellStyle name="Calculation 2 8 2 3" xfId="875" xr:uid="{00000000-0005-0000-0000-0000F7120000}"/>
    <cellStyle name="Calculation 2 8 2 3 2" xfId="14768" xr:uid="{00000000-0005-0000-0000-0000F8120000}"/>
    <cellStyle name="Calculation 2 8 2 3 2 2" xfId="20531" xr:uid="{00000000-0005-0000-0000-0000F9120000}"/>
    <cellStyle name="Calculation 2 8 2 3 2 2 2" xfId="37199" xr:uid="{00000000-0005-0000-0000-0000FA120000}"/>
    <cellStyle name="Calculation 2 8 2 3 2 3" xfId="23670" xr:uid="{00000000-0005-0000-0000-0000FB120000}"/>
    <cellStyle name="Calculation 2 8 2 3 2 3 2" xfId="40380" xr:uid="{00000000-0005-0000-0000-0000FC120000}"/>
    <cellStyle name="Calculation 2 8 2 3 2 4" xfId="26453" xr:uid="{00000000-0005-0000-0000-0000FD120000}"/>
    <cellStyle name="Calculation 2 8 2 3 2 4 2" xfId="43194" xr:uid="{00000000-0005-0000-0000-0000FE120000}"/>
    <cellStyle name="Calculation 2 8 2 3 2 5" xfId="31439" xr:uid="{00000000-0005-0000-0000-0000FF120000}"/>
    <cellStyle name="Calculation 2 8 2 3 3" xfId="18245" xr:uid="{00000000-0005-0000-0000-000000130000}"/>
    <cellStyle name="Calculation 2 8 2 3 3 2" xfId="34920" xr:uid="{00000000-0005-0000-0000-000001130000}"/>
    <cellStyle name="Calculation 2 8 2 3 4" xfId="21497" xr:uid="{00000000-0005-0000-0000-000002130000}"/>
    <cellStyle name="Calculation 2 8 2 3 4 2" xfId="38171" xr:uid="{00000000-0005-0000-0000-000003130000}"/>
    <cellStyle name="Calculation 2 8 2 3 5" xfId="24547" xr:uid="{00000000-0005-0000-0000-000004130000}"/>
    <cellStyle name="Calculation 2 8 2 3 5 2" xfId="41267" xr:uid="{00000000-0005-0000-0000-000005130000}"/>
    <cellStyle name="Calculation 2 8 2 3 6" xfId="28841" xr:uid="{00000000-0005-0000-0000-000006130000}"/>
    <cellStyle name="Calculation 2 8 2 3 7" xfId="12094" xr:uid="{00000000-0005-0000-0000-000007130000}"/>
    <cellStyle name="Calculation 2 8 2 4" xfId="7124" xr:uid="{00000000-0005-0000-0000-000008130000}"/>
    <cellStyle name="Calculation 2 8 2 4 2" xfId="15523" xr:uid="{00000000-0005-0000-0000-000009130000}"/>
    <cellStyle name="Calculation 2 8 2 4 2 2" xfId="21145" xr:uid="{00000000-0005-0000-0000-00000A130000}"/>
    <cellStyle name="Calculation 2 8 2 4 2 2 2" xfId="37815" xr:uid="{00000000-0005-0000-0000-00000B130000}"/>
    <cellStyle name="Calculation 2 8 2 4 2 3" xfId="24258" xr:uid="{00000000-0005-0000-0000-00000C130000}"/>
    <cellStyle name="Calculation 2 8 2 4 2 3 2" xfId="40975" xr:uid="{00000000-0005-0000-0000-00000D130000}"/>
    <cellStyle name="Calculation 2 8 2 4 2 4" xfId="26952" xr:uid="{00000000-0005-0000-0000-00000E130000}"/>
    <cellStyle name="Calculation 2 8 2 4 2 4 2" xfId="43693" xr:uid="{00000000-0005-0000-0000-00000F130000}"/>
    <cellStyle name="Calculation 2 8 2 4 2 5" xfId="32194" xr:uid="{00000000-0005-0000-0000-000010130000}"/>
    <cellStyle name="Calculation 2 8 2 4 3" xfId="18903" xr:uid="{00000000-0005-0000-0000-000011130000}"/>
    <cellStyle name="Calculation 2 8 2 4 3 2" xfId="35582" xr:uid="{00000000-0005-0000-0000-000012130000}"/>
    <cellStyle name="Calculation 2 8 2 4 4" xfId="22112" xr:uid="{00000000-0005-0000-0000-000013130000}"/>
    <cellStyle name="Calculation 2 8 2 4 4 2" xfId="38795" xr:uid="{00000000-0005-0000-0000-000014130000}"/>
    <cellStyle name="Calculation 2 8 2 4 5" xfId="25039" xr:uid="{00000000-0005-0000-0000-000015130000}"/>
    <cellStyle name="Calculation 2 8 2 4 5 2" xfId="41766" xr:uid="{00000000-0005-0000-0000-000016130000}"/>
    <cellStyle name="Calculation 2 8 2 4 6" xfId="29596" xr:uid="{00000000-0005-0000-0000-000017130000}"/>
    <cellStyle name="Calculation 2 8 2 4 7" xfId="12910" xr:uid="{00000000-0005-0000-0000-000018130000}"/>
    <cellStyle name="Calculation 2 8 2 5" xfId="7125" xr:uid="{00000000-0005-0000-0000-000019130000}"/>
    <cellStyle name="Calculation 2 8 2 5 2" xfId="19849" xr:uid="{00000000-0005-0000-0000-00001A130000}"/>
    <cellStyle name="Calculation 2 8 2 5 2 2" xfId="36519" xr:uid="{00000000-0005-0000-0000-00001B130000}"/>
    <cellStyle name="Calculation 2 8 2 5 3" xfId="22999" xr:uid="{00000000-0005-0000-0000-00001C130000}"/>
    <cellStyle name="Calculation 2 8 2 5 3 2" xfId="39701" xr:uid="{00000000-0005-0000-0000-00001D130000}"/>
    <cellStyle name="Calculation 2 8 2 5 4" xfId="25782" xr:uid="{00000000-0005-0000-0000-00001E130000}"/>
    <cellStyle name="Calculation 2 8 2 5 4 2" xfId="42521" xr:uid="{00000000-0005-0000-0000-00001F130000}"/>
    <cellStyle name="Calculation 2 8 2 5 5" xfId="30744" xr:uid="{00000000-0005-0000-0000-000020130000}"/>
    <cellStyle name="Calculation 2 8 2 5 6" xfId="14071" xr:uid="{00000000-0005-0000-0000-000021130000}"/>
    <cellStyle name="Calculation 2 8 2 6" xfId="17566" xr:uid="{00000000-0005-0000-0000-000022130000}"/>
    <cellStyle name="Calculation 2 8 2 6 2" xfId="34243" xr:uid="{00000000-0005-0000-0000-000023130000}"/>
    <cellStyle name="Calculation 2 8 2 7" xfId="19020" xr:uid="{00000000-0005-0000-0000-000024130000}"/>
    <cellStyle name="Calculation 2 8 2 7 2" xfId="35691" xr:uid="{00000000-0005-0000-0000-000025130000}"/>
    <cellStyle name="Calculation 2 8 2 8" xfId="19572" xr:uid="{00000000-0005-0000-0000-000026130000}"/>
    <cellStyle name="Calculation 2 8 2 8 2" xfId="36243" xr:uid="{00000000-0005-0000-0000-000027130000}"/>
    <cellStyle name="Calculation 2 8 2 9" xfId="28152" xr:uid="{00000000-0005-0000-0000-000028130000}"/>
    <cellStyle name="Calculation 2 8 3" xfId="876" xr:uid="{00000000-0005-0000-0000-000029130000}"/>
    <cellStyle name="Calculation 2 8 3 2" xfId="13634" xr:uid="{00000000-0005-0000-0000-00002A130000}"/>
    <cellStyle name="Calculation 2 8 3 2 2" xfId="19490" xr:uid="{00000000-0005-0000-0000-00002B130000}"/>
    <cellStyle name="Calculation 2 8 3 2 2 2" xfId="36160" xr:uid="{00000000-0005-0000-0000-00002C130000}"/>
    <cellStyle name="Calculation 2 8 3 2 3" xfId="22652" xr:uid="{00000000-0005-0000-0000-00002D130000}"/>
    <cellStyle name="Calculation 2 8 3 2 3 2" xfId="39352" xr:uid="{00000000-0005-0000-0000-00002E130000}"/>
    <cellStyle name="Calculation 2 8 3 2 4" xfId="25493" xr:uid="{00000000-0005-0000-0000-00002F130000}"/>
    <cellStyle name="Calculation 2 8 3 2 4 2" xfId="42231" xr:uid="{00000000-0005-0000-0000-000030130000}"/>
    <cellStyle name="Calculation 2 8 3 2 5" xfId="30308" xr:uid="{00000000-0005-0000-0000-000031130000}"/>
    <cellStyle name="Calculation 2 8 3 3" xfId="17181" xr:uid="{00000000-0005-0000-0000-000032130000}"/>
    <cellStyle name="Calculation 2 8 3 3 2" xfId="33858" xr:uid="{00000000-0005-0000-0000-000033130000}"/>
    <cellStyle name="Calculation 2 8 3 4" xfId="16549" xr:uid="{00000000-0005-0000-0000-000034130000}"/>
    <cellStyle name="Calculation 2 8 3 4 2" xfId="33221" xr:uid="{00000000-0005-0000-0000-000035130000}"/>
    <cellStyle name="Calculation 2 8 3 5" xfId="16150" xr:uid="{00000000-0005-0000-0000-000036130000}"/>
    <cellStyle name="Calculation 2 8 3 5 2" xfId="32815" xr:uid="{00000000-0005-0000-0000-000037130000}"/>
    <cellStyle name="Calculation 2 8 3 6" xfId="27716" xr:uid="{00000000-0005-0000-0000-000038130000}"/>
    <cellStyle name="Calculation 2 8 3 7" xfId="10951" xr:uid="{00000000-0005-0000-0000-000039130000}"/>
    <cellStyle name="Calculation 2 8 4" xfId="877" xr:uid="{00000000-0005-0000-0000-00003A130000}"/>
    <cellStyle name="Calculation 2 8 4 2" xfId="14218" xr:uid="{00000000-0005-0000-0000-00003B130000}"/>
    <cellStyle name="Calculation 2 8 4 2 2" xfId="19981" xr:uid="{00000000-0005-0000-0000-00003C130000}"/>
    <cellStyle name="Calculation 2 8 4 2 2 2" xfId="36651" xr:uid="{00000000-0005-0000-0000-00003D130000}"/>
    <cellStyle name="Calculation 2 8 4 2 3" xfId="23127" xr:uid="{00000000-0005-0000-0000-00003E130000}"/>
    <cellStyle name="Calculation 2 8 4 2 3 2" xfId="39830" xr:uid="{00000000-0005-0000-0000-00003F130000}"/>
    <cellStyle name="Calculation 2 8 4 2 4" xfId="25906" xr:uid="{00000000-0005-0000-0000-000040130000}"/>
    <cellStyle name="Calculation 2 8 4 2 4 2" xfId="42645" xr:uid="{00000000-0005-0000-0000-000041130000}"/>
    <cellStyle name="Calculation 2 8 4 2 5" xfId="30891" xr:uid="{00000000-0005-0000-0000-000042130000}"/>
    <cellStyle name="Calculation 2 8 4 3" xfId="17695" xr:uid="{00000000-0005-0000-0000-000043130000}"/>
    <cellStyle name="Calculation 2 8 4 3 2" xfId="34372" xr:uid="{00000000-0005-0000-0000-000044130000}"/>
    <cellStyle name="Calculation 2 8 4 4" xfId="17097" xr:uid="{00000000-0005-0000-0000-000045130000}"/>
    <cellStyle name="Calculation 2 8 4 4 2" xfId="33772" xr:uid="{00000000-0005-0000-0000-000046130000}"/>
    <cellStyle name="Calculation 2 8 4 5" xfId="17380" xr:uid="{00000000-0005-0000-0000-000047130000}"/>
    <cellStyle name="Calculation 2 8 4 5 2" xfId="34056" xr:uid="{00000000-0005-0000-0000-000048130000}"/>
    <cellStyle name="Calculation 2 8 4 6" xfId="28298" xr:uid="{00000000-0005-0000-0000-000049130000}"/>
    <cellStyle name="Calculation 2 8 4 7" xfId="11544" xr:uid="{00000000-0005-0000-0000-00004A130000}"/>
    <cellStyle name="Calculation 2 8 5" xfId="7126" xr:uid="{00000000-0005-0000-0000-00004B130000}"/>
    <cellStyle name="Calculation 2 8 5 2" xfId="13518" xr:uid="{00000000-0005-0000-0000-00004C130000}"/>
    <cellStyle name="Calculation 2 8 5 2 2" xfId="19385" xr:uid="{00000000-0005-0000-0000-00004D130000}"/>
    <cellStyle name="Calculation 2 8 5 2 2 2" xfId="36055" xr:uid="{00000000-0005-0000-0000-00004E130000}"/>
    <cellStyle name="Calculation 2 8 5 2 3" xfId="22555" xr:uid="{00000000-0005-0000-0000-00004F130000}"/>
    <cellStyle name="Calculation 2 8 5 2 3 2" xfId="39254" xr:uid="{00000000-0005-0000-0000-000050130000}"/>
    <cellStyle name="Calculation 2 8 5 2 4" xfId="25414" xr:uid="{00000000-0005-0000-0000-000051130000}"/>
    <cellStyle name="Calculation 2 8 5 2 4 2" xfId="42152" xr:uid="{00000000-0005-0000-0000-000052130000}"/>
    <cellStyle name="Calculation 2 8 5 2 5" xfId="30192" xr:uid="{00000000-0005-0000-0000-000053130000}"/>
    <cellStyle name="Calculation 2 8 5 3" xfId="17068" xr:uid="{00000000-0005-0000-0000-000054130000}"/>
    <cellStyle name="Calculation 2 8 5 3 2" xfId="33743" xr:uid="{00000000-0005-0000-0000-000055130000}"/>
    <cellStyle name="Calculation 2 8 5 4" xfId="16263" xr:uid="{00000000-0005-0000-0000-000056130000}"/>
    <cellStyle name="Calculation 2 8 5 4 2" xfId="32928" xr:uid="{00000000-0005-0000-0000-000057130000}"/>
    <cellStyle name="Calculation 2 8 5 5" xfId="21701" xr:uid="{00000000-0005-0000-0000-000058130000}"/>
    <cellStyle name="Calculation 2 8 5 5 2" xfId="38376" xr:uid="{00000000-0005-0000-0000-000059130000}"/>
    <cellStyle name="Calculation 2 8 5 6" xfId="27601" xr:uid="{00000000-0005-0000-0000-00005A130000}"/>
    <cellStyle name="Calculation 2 8 5 7" xfId="10826" xr:uid="{00000000-0005-0000-0000-00005B130000}"/>
    <cellStyle name="Calculation 2 8 6" xfId="12332" xr:uid="{00000000-0005-0000-0000-00005C130000}"/>
    <cellStyle name="Calculation 2 8 6 2" xfId="15006" xr:uid="{00000000-0005-0000-0000-00005D130000}"/>
    <cellStyle name="Calculation 2 8 6 2 2" xfId="20716" xr:uid="{00000000-0005-0000-0000-00005E130000}"/>
    <cellStyle name="Calculation 2 8 6 2 2 2" xfId="37385" xr:uid="{00000000-0005-0000-0000-00005F130000}"/>
    <cellStyle name="Calculation 2 8 6 2 3" xfId="23844" xr:uid="{00000000-0005-0000-0000-000060130000}"/>
    <cellStyle name="Calculation 2 8 6 2 3 2" xfId="40555" xr:uid="{00000000-0005-0000-0000-000061130000}"/>
    <cellStyle name="Calculation 2 8 6 2 4" xfId="26585" xr:uid="{00000000-0005-0000-0000-000062130000}"/>
    <cellStyle name="Calculation 2 8 6 2 4 2" xfId="43326" xr:uid="{00000000-0005-0000-0000-000063130000}"/>
    <cellStyle name="Calculation 2 8 6 2 5" xfId="31677" xr:uid="{00000000-0005-0000-0000-000064130000}"/>
    <cellStyle name="Calculation 2 8 6 3" xfId="18428" xr:uid="{00000000-0005-0000-0000-000065130000}"/>
    <cellStyle name="Calculation 2 8 6 3 2" xfId="35105" xr:uid="{00000000-0005-0000-0000-000066130000}"/>
    <cellStyle name="Calculation 2 8 6 4" xfId="21671" xr:uid="{00000000-0005-0000-0000-000067130000}"/>
    <cellStyle name="Calculation 2 8 6 4 2" xfId="38346" xr:uid="{00000000-0005-0000-0000-000068130000}"/>
    <cellStyle name="Calculation 2 8 6 5" xfId="24678" xr:uid="{00000000-0005-0000-0000-000069130000}"/>
    <cellStyle name="Calculation 2 8 6 5 2" xfId="41399" xr:uid="{00000000-0005-0000-0000-00006A130000}"/>
    <cellStyle name="Calculation 2 8 6 6" xfId="29079" xr:uid="{00000000-0005-0000-0000-00006B130000}"/>
    <cellStyle name="Calculation 2 8 7" xfId="13230" xr:uid="{00000000-0005-0000-0000-00006C130000}"/>
    <cellStyle name="Calculation 2 8 7 2" xfId="19152" xr:uid="{00000000-0005-0000-0000-00006D130000}"/>
    <cellStyle name="Calculation 2 8 7 2 2" xfId="35823" xr:uid="{00000000-0005-0000-0000-00006E130000}"/>
    <cellStyle name="Calculation 2 8 7 3" xfId="22340" xr:uid="{00000000-0005-0000-0000-00006F130000}"/>
    <cellStyle name="Calculation 2 8 7 3 2" xfId="39033" xr:uid="{00000000-0005-0000-0000-000070130000}"/>
    <cellStyle name="Calculation 2 8 7 4" xfId="25220" xr:uid="{00000000-0005-0000-0000-000071130000}"/>
    <cellStyle name="Calculation 2 8 7 4 2" xfId="41956" xr:uid="{00000000-0005-0000-0000-000072130000}"/>
    <cellStyle name="Calculation 2 8 7 5" xfId="29906" xr:uid="{00000000-0005-0000-0000-000073130000}"/>
    <cellStyle name="Calculation 2 8 8" xfId="16823" xr:uid="{00000000-0005-0000-0000-000074130000}"/>
    <cellStyle name="Calculation 2 8 8 2" xfId="33498" xr:uid="{00000000-0005-0000-0000-000075130000}"/>
    <cellStyle name="Calculation 2 8 9" xfId="15991" xr:uid="{00000000-0005-0000-0000-000076130000}"/>
    <cellStyle name="Calculation 2 8 9 2" xfId="32657" xr:uid="{00000000-0005-0000-0000-000077130000}"/>
    <cellStyle name="Calculation 2 9" xfId="878" xr:uid="{00000000-0005-0000-0000-000078130000}"/>
    <cellStyle name="Calculation 2 9 10" xfId="11009" xr:uid="{00000000-0005-0000-0000-000079130000}"/>
    <cellStyle name="Calculation 2 9 2" xfId="879" xr:uid="{00000000-0005-0000-0000-00007A130000}"/>
    <cellStyle name="Calculation 2 9 2 2" xfId="880" xr:uid="{00000000-0005-0000-0000-00007B130000}"/>
    <cellStyle name="Calculation 2 9 2 2 2" xfId="20018" xr:uid="{00000000-0005-0000-0000-00007C130000}"/>
    <cellStyle name="Calculation 2 9 2 2 2 2" xfId="36688" xr:uid="{00000000-0005-0000-0000-00007D130000}"/>
    <cellStyle name="Calculation 2 9 2 2 3" xfId="23163" xr:uid="{00000000-0005-0000-0000-00007E130000}"/>
    <cellStyle name="Calculation 2 9 2 2 3 2" xfId="39867" xr:uid="{00000000-0005-0000-0000-00007F130000}"/>
    <cellStyle name="Calculation 2 9 2 2 4" xfId="25943" xr:uid="{00000000-0005-0000-0000-000080130000}"/>
    <cellStyle name="Calculation 2 9 2 2 4 2" xfId="42682" xr:uid="{00000000-0005-0000-0000-000081130000}"/>
    <cellStyle name="Calculation 2 9 2 2 5" xfId="30928" xr:uid="{00000000-0005-0000-0000-000082130000}"/>
    <cellStyle name="Calculation 2 9 2 2 6" xfId="14255" xr:uid="{00000000-0005-0000-0000-000083130000}"/>
    <cellStyle name="Calculation 2 9 2 3" xfId="881" xr:uid="{00000000-0005-0000-0000-000084130000}"/>
    <cellStyle name="Calculation 2 9 2 3 2" xfId="34409" xr:uid="{00000000-0005-0000-0000-000085130000}"/>
    <cellStyle name="Calculation 2 9 2 3 3" xfId="17732" xr:uid="{00000000-0005-0000-0000-000086130000}"/>
    <cellStyle name="Calculation 2 9 2 4" xfId="16484" xr:uid="{00000000-0005-0000-0000-000087130000}"/>
    <cellStyle name="Calculation 2 9 2 4 2" xfId="33155" xr:uid="{00000000-0005-0000-0000-000088130000}"/>
    <cellStyle name="Calculation 2 9 2 5" xfId="17220" xr:uid="{00000000-0005-0000-0000-000089130000}"/>
    <cellStyle name="Calculation 2 9 2 5 2" xfId="33897" xr:uid="{00000000-0005-0000-0000-00008A130000}"/>
    <cellStyle name="Calculation 2 9 2 6" xfId="28334" xr:uid="{00000000-0005-0000-0000-00008B130000}"/>
    <cellStyle name="Calculation 2 9 2 7" xfId="11581" xr:uid="{00000000-0005-0000-0000-00008C130000}"/>
    <cellStyle name="Calculation 2 9 3" xfId="882" xr:uid="{00000000-0005-0000-0000-00008D130000}"/>
    <cellStyle name="Calculation 2 9 3 2" xfId="13316" xr:uid="{00000000-0005-0000-0000-00008E130000}"/>
    <cellStyle name="Calculation 2 9 3 2 2" xfId="19224" xr:uid="{00000000-0005-0000-0000-00008F130000}"/>
    <cellStyle name="Calculation 2 9 3 2 2 2" xfId="35895" xr:uid="{00000000-0005-0000-0000-000090130000}"/>
    <cellStyle name="Calculation 2 9 3 2 3" xfId="22406" xr:uid="{00000000-0005-0000-0000-000091130000}"/>
    <cellStyle name="Calculation 2 9 3 2 3 2" xfId="39099" xr:uid="{00000000-0005-0000-0000-000092130000}"/>
    <cellStyle name="Calculation 2 9 3 2 4" xfId="25271" xr:uid="{00000000-0005-0000-0000-000093130000}"/>
    <cellStyle name="Calculation 2 9 3 2 4 2" xfId="42007" xr:uid="{00000000-0005-0000-0000-000094130000}"/>
    <cellStyle name="Calculation 2 9 3 2 5" xfId="29992" xr:uid="{00000000-0005-0000-0000-000095130000}"/>
    <cellStyle name="Calculation 2 9 3 3" xfId="16903" xr:uid="{00000000-0005-0000-0000-000096130000}"/>
    <cellStyle name="Calculation 2 9 3 3 2" xfId="33579" xr:uid="{00000000-0005-0000-0000-000097130000}"/>
    <cellStyle name="Calculation 2 9 3 4" xfId="18512" xr:uid="{00000000-0005-0000-0000-000098130000}"/>
    <cellStyle name="Calculation 2 9 3 4 2" xfId="35189" xr:uid="{00000000-0005-0000-0000-000099130000}"/>
    <cellStyle name="Calculation 2 9 3 5" xfId="16382" xr:uid="{00000000-0005-0000-0000-00009A130000}"/>
    <cellStyle name="Calculation 2 9 3 5 2" xfId="33050" xr:uid="{00000000-0005-0000-0000-00009B130000}"/>
    <cellStyle name="Calculation 2 9 3 6" xfId="27403" xr:uid="{00000000-0005-0000-0000-00009C130000}"/>
    <cellStyle name="Calculation 2 9 3 7" xfId="10637" xr:uid="{00000000-0005-0000-0000-00009D130000}"/>
    <cellStyle name="Calculation 2 9 4" xfId="883" xr:uid="{00000000-0005-0000-0000-00009E130000}"/>
    <cellStyle name="Calculation 2 9 4 2" xfId="15080" xr:uid="{00000000-0005-0000-0000-00009F130000}"/>
    <cellStyle name="Calculation 2 9 4 2 2" xfId="20774" xr:uid="{00000000-0005-0000-0000-0000A0130000}"/>
    <cellStyle name="Calculation 2 9 4 2 2 2" xfId="37443" xr:uid="{00000000-0005-0000-0000-0000A1130000}"/>
    <cellStyle name="Calculation 2 9 4 2 3" xfId="23896" xr:uid="{00000000-0005-0000-0000-0000A2130000}"/>
    <cellStyle name="Calculation 2 9 4 2 3 2" xfId="40609" xr:uid="{00000000-0005-0000-0000-0000A3130000}"/>
    <cellStyle name="Calculation 2 9 4 2 4" xfId="26635" xr:uid="{00000000-0005-0000-0000-0000A4130000}"/>
    <cellStyle name="Calculation 2 9 4 2 4 2" xfId="43376" xr:uid="{00000000-0005-0000-0000-0000A5130000}"/>
    <cellStyle name="Calculation 2 9 4 2 5" xfId="31751" xr:uid="{00000000-0005-0000-0000-0000A6130000}"/>
    <cellStyle name="Calculation 2 9 4 3" xfId="18487" xr:uid="{00000000-0005-0000-0000-0000A7130000}"/>
    <cellStyle name="Calculation 2 9 4 3 2" xfId="35164" xr:uid="{00000000-0005-0000-0000-0000A8130000}"/>
    <cellStyle name="Calculation 2 9 4 4" xfId="21724" xr:uid="{00000000-0005-0000-0000-0000A9130000}"/>
    <cellStyle name="Calculation 2 9 4 4 2" xfId="38401" xr:uid="{00000000-0005-0000-0000-0000AA130000}"/>
    <cellStyle name="Calculation 2 9 4 5" xfId="24726" xr:uid="{00000000-0005-0000-0000-0000AB130000}"/>
    <cellStyle name="Calculation 2 9 4 5 2" xfId="41449" xr:uid="{00000000-0005-0000-0000-0000AC130000}"/>
    <cellStyle name="Calculation 2 9 4 6" xfId="29153" xr:uid="{00000000-0005-0000-0000-0000AD130000}"/>
    <cellStyle name="Calculation 2 9 4 7" xfId="12412" xr:uid="{00000000-0005-0000-0000-0000AE130000}"/>
    <cellStyle name="Calculation 2 9 5" xfId="7127" xr:uid="{00000000-0005-0000-0000-0000AF130000}"/>
    <cellStyle name="Calculation 2 9 5 2" xfId="19542" xr:uid="{00000000-0005-0000-0000-0000B0130000}"/>
    <cellStyle name="Calculation 2 9 5 2 2" xfId="36213" xr:uid="{00000000-0005-0000-0000-0000B1130000}"/>
    <cellStyle name="Calculation 2 9 5 3" xfId="22698" xr:uid="{00000000-0005-0000-0000-0000B2130000}"/>
    <cellStyle name="Calculation 2 9 5 3 2" xfId="39398" xr:uid="{00000000-0005-0000-0000-0000B3130000}"/>
    <cellStyle name="Calculation 2 9 5 4" xfId="25534" xr:uid="{00000000-0005-0000-0000-0000B4130000}"/>
    <cellStyle name="Calculation 2 9 5 4 2" xfId="42272" xr:uid="{00000000-0005-0000-0000-0000B5130000}"/>
    <cellStyle name="Calculation 2 9 5 5" xfId="30373" xr:uid="{00000000-0005-0000-0000-0000B6130000}"/>
    <cellStyle name="Calculation 2 9 5 6" xfId="13699" xr:uid="{00000000-0005-0000-0000-0000B7130000}"/>
    <cellStyle name="Calculation 2 9 6" xfId="17230" xr:uid="{00000000-0005-0000-0000-0000B8130000}"/>
    <cellStyle name="Calculation 2 9 6 2" xfId="33907" xr:uid="{00000000-0005-0000-0000-0000B9130000}"/>
    <cellStyle name="Calculation 2 9 7" xfId="15826" xr:uid="{00000000-0005-0000-0000-0000BA130000}"/>
    <cellStyle name="Calculation 2 9 7 2" xfId="32489" xr:uid="{00000000-0005-0000-0000-0000BB130000}"/>
    <cellStyle name="Calculation 2 9 8" xfId="16163" xr:uid="{00000000-0005-0000-0000-0000BC130000}"/>
    <cellStyle name="Calculation 2 9 8 2" xfId="32828" xr:uid="{00000000-0005-0000-0000-0000BD130000}"/>
    <cellStyle name="Calculation 2 9 9" xfId="27781" xr:uid="{00000000-0005-0000-0000-0000BE130000}"/>
    <cellStyle name="Calculation 2_QC" xfId="6193" xr:uid="{00000000-0005-0000-0000-0000BF130000}"/>
    <cellStyle name="Calculation 3" xfId="884" xr:uid="{00000000-0005-0000-0000-0000C0130000}"/>
    <cellStyle name="Calculation 3 10" xfId="885" xr:uid="{00000000-0005-0000-0000-0000C1130000}"/>
    <cellStyle name="Calculation 3 10 2" xfId="886" xr:uid="{00000000-0005-0000-0000-0000C2130000}"/>
    <cellStyle name="Calculation 3 10 2 2" xfId="887" xr:uid="{00000000-0005-0000-0000-0000C3130000}"/>
    <cellStyle name="Calculation 3 10 2 3" xfId="888" xr:uid="{00000000-0005-0000-0000-0000C4130000}"/>
    <cellStyle name="Calculation 3 10 3" xfId="889" xr:uid="{00000000-0005-0000-0000-0000C5130000}"/>
    <cellStyle name="Calculation 3 10 4" xfId="890" xr:uid="{00000000-0005-0000-0000-0000C6130000}"/>
    <cellStyle name="Calculation 3 10 5" xfId="7128" xr:uid="{00000000-0005-0000-0000-0000C7130000}"/>
    <cellStyle name="Calculation 3 11" xfId="891" xr:uid="{00000000-0005-0000-0000-0000C8130000}"/>
    <cellStyle name="Calculation 3 11 2" xfId="892" xr:uid="{00000000-0005-0000-0000-0000C9130000}"/>
    <cellStyle name="Calculation 3 11 2 2" xfId="893" xr:uid="{00000000-0005-0000-0000-0000CA130000}"/>
    <cellStyle name="Calculation 3 11 2 3" xfId="894" xr:uid="{00000000-0005-0000-0000-0000CB130000}"/>
    <cellStyle name="Calculation 3 11 3" xfId="895" xr:uid="{00000000-0005-0000-0000-0000CC130000}"/>
    <cellStyle name="Calculation 3 11 4" xfId="896" xr:uid="{00000000-0005-0000-0000-0000CD130000}"/>
    <cellStyle name="Calculation 3 11 5" xfId="7129" xr:uid="{00000000-0005-0000-0000-0000CE130000}"/>
    <cellStyle name="Calculation 3 11 6" xfId="43805" xr:uid="{00000000-0005-0000-0000-0000CF130000}"/>
    <cellStyle name="Calculation 3 12" xfId="897" xr:uid="{00000000-0005-0000-0000-0000D0130000}"/>
    <cellStyle name="Calculation 3 12 2" xfId="898" xr:uid="{00000000-0005-0000-0000-0000D1130000}"/>
    <cellStyle name="Calculation 3 12 2 2" xfId="899" xr:uid="{00000000-0005-0000-0000-0000D2130000}"/>
    <cellStyle name="Calculation 3 12 2 3" xfId="900" xr:uid="{00000000-0005-0000-0000-0000D3130000}"/>
    <cellStyle name="Calculation 3 12 3" xfId="901" xr:uid="{00000000-0005-0000-0000-0000D4130000}"/>
    <cellStyle name="Calculation 3 12 4" xfId="902" xr:uid="{00000000-0005-0000-0000-0000D5130000}"/>
    <cellStyle name="Calculation 3 12 5" xfId="7130" xr:uid="{00000000-0005-0000-0000-0000D6130000}"/>
    <cellStyle name="Calculation 3 13" xfId="903" xr:uid="{00000000-0005-0000-0000-0000D7130000}"/>
    <cellStyle name="Calculation 3 13 2" xfId="904" xr:uid="{00000000-0005-0000-0000-0000D8130000}"/>
    <cellStyle name="Calculation 3 13 2 2" xfId="905" xr:uid="{00000000-0005-0000-0000-0000D9130000}"/>
    <cellStyle name="Calculation 3 13 2 3" xfId="906" xr:uid="{00000000-0005-0000-0000-0000DA130000}"/>
    <cellStyle name="Calculation 3 13 3" xfId="907" xr:uid="{00000000-0005-0000-0000-0000DB130000}"/>
    <cellStyle name="Calculation 3 13 4" xfId="908" xr:uid="{00000000-0005-0000-0000-0000DC130000}"/>
    <cellStyle name="Calculation 3 13 5" xfId="7131" xr:uid="{00000000-0005-0000-0000-0000DD130000}"/>
    <cellStyle name="Calculation 3 14" xfId="909" xr:uid="{00000000-0005-0000-0000-0000DE130000}"/>
    <cellStyle name="Calculation 3 14 2" xfId="910" xr:uid="{00000000-0005-0000-0000-0000DF130000}"/>
    <cellStyle name="Calculation 3 14 2 2" xfId="911" xr:uid="{00000000-0005-0000-0000-0000E0130000}"/>
    <cellStyle name="Calculation 3 14 2 3" xfId="912" xr:uid="{00000000-0005-0000-0000-0000E1130000}"/>
    <cellStyle name="Calculation 3 14 3" xfId="913" xr:uid="{00000000-0005-0000-0000-0000E2130000}"/>
    <cellStyle name="Calculation 3 14 4" xfId="914" xr:uid="{00000000-0005-0000-0000-0000E3130000}"/>
    <cellStyle name="Calculation 3 14 5" xfId="7132" xr:uid="{00000000-0005-0000-0000-0000E4130000}"/>
    <cellStyle name="Calculation 3 15" xfId="915" xr:uid="{00000000-0005-0000-0000-0000E5130000}"/>
    <cellStyle name="Calculation 3 15 2" xfId="916" xr:uid="{00000000-0005-0000-0000-0000E6130000}"/>
    <cellStyle name="Calculation 3 15 2 2" xfId="917" xr:uid="{00000000-0005-0000-0000-0000E7130000}"/>
    <cellStyle name="Calculation 3 15 2 3" xfId="918" xr:uid="{00000000-0005-0000-0000-0000E8130000}"/>
    <cellStyle name="Calculation 3 15 3" xfId="919" xr:uid="{00000000-0005-0000-0000-0000E9130000}"/>
    <cellStyle name="Calculation 3 15 4" xfId="920" xr:uid="{00000000-0005-0000-0000-0000EA130000}"/>
    <cellStyle name="Calculation 3 15 5" xfId="7133" xr:uid="{00000000-0005-0000-0000-0000EB130000}"/>
    <cellStyle name="Calculation 3 16" xfId="921" xr:uid="{00000000-0005-0000-0000-0000EC130000}"/>
    <cellStyle name="Calculation 3 16 2" xfId="922" xr:uid="{00000000-0005-0000-0000-0000ED130000}"/>
    <cellStyle name="Calculation 3 16 2 2" xfId="923" xr:uid="{00000000-0005-0000-0000-0000EE130000}"/>
    <cellStyle name="Calculation 3 16 2 3" xfId="924" xr:uid="{00000000-0005-0000-0000-0000EF130000}"/>
    <cellStyle name="Calculation 3 16 3" xfId="925" xr:uid="{00000000-0005-0000-0000-0000F0130000}"/>
    <cellStyle name="Calculation 3 16 4" xfId="926" xr:uid="{00000000-0005-0000-0000-0000F1130000}"/>
    <cellStyle name="Calculation 3 16 5" xfId="7134" xr:uid="{00000000-0005-0000-0000-0000F2130000}"/>
    <cellStyle name="Calculation 3 17" xfId="927" xr:uid="{00000000-0005-0000-0000-0000F3130000}"/>
    <cellStyle name="Calculation 3 17 2" xfId="928" xr:uid="{00000000-0005-0000-0000-0000F4130000}"/>
    <cellStyle name="Calculation 3 17 3" xfId="929" xr:uid="{00000000-0005-0000-0000-0000F5130000}"/>
    <cellStyle name="Calculation 3 17 4" xfId="7135" xr:uid="{00000000-0005-0000-0000-0000F6130000}"/>
    <cellStyle name="Calculation 3 17 5" xfId="7136" xr:uid="{00000000-0005-0000-0000-0000F7130000}"/>
    <cellStyle name="Calculation 3 18" xfId="7137" xr:uid="{00000000-0005-0000-0000-0000F8130000}"/>
    <cellStyle name="Calculation 3 19" xfId="7138" xr:uid="{00000000-0005-0000-0000-0000F9130000}"/>
    <cellStyle name="Calculation 3 2" xfId="930" xr:uid="{00000000-0005-0000-0000-0000FA130000}"/>
    <cellStyle name="Calculation 3 2 10" xfId="931" xr:uid="{00000000-0005-0000-0000-0000FB130000}"/>
    <cellStyle name="Calculation 3 2 10 2" xfId="932" xr:uid="{00000000-0005-0000-0000-0000FC130000}"/>
    <cellStyle name="Calculation 3 2 10 2 2" xfId="933" xr:uid="{00000000-0005-0000-0000-0000FD130000}"/>
    <cellStyle name="Calculation 3 2 10 2 3" xfId="934" xr:uid="{00000000-0005-0000-0000-0000FE130000}"/>
    <cellStyle name="Calculation 3 2 10 2 4" xfId="38803" xr:uid="{00000000-0005-0000-0000-0000FF130000}"/>
    <cellStyle name="Calculation 3 2 10 3" xfId="935" xr:uid="{00000000-0005-0000-0000-000000140000}"/>
    <cellStyle name="Calculation 3 2 10 4" xfId="936" xr:uid="{00000000-0005-0000-0000-000001140000}"/>
    <cellStyle name="Calculation 3 2 10 5" xfId="7139" xr:uid="{00000000-0005-0000-0000-000002140000}"/>
    <cellStyle name="Calculation 3 2 10 6" xfId="22120" xr:uid="{00000000-0005-0000-0000-000003140000}"/>
    <cellStyle name="Calculation 3 2 11" xfId="937" xr:uid="{00000000-0005-0000-0000-000004140000}"/>
    <cellStyle name="Calculation 3 2 11 2" xfId="938" xr:uid="{00000000-0005-0000-0000-000005140000}"/>
    <cellStyle name="Calculation 3 2 11 2 2" xfId="939" xr:uid="{00000000-0005-0000-0000-000006140000}"/>
    <cellStyle name="Calculation 3 2 11 2 3" xfId="940" xr:uid="{00000000-0005-0000-0000-000007140000}"/>
    <cellStyle name="Calculation 3 2 11 3" xfId="941" xr:uid="{00000000-0005-0000-0000-000008140000}"/>
    <cellStyle name="Calculation 3 2 11 4" xfId="942" xr:uid="{00000000-0005-0000-0000-000009140000}"/>
    <cellStyle name="Calculation 3 2 11 5" xfId="7140" xr:uid="{00000000-0005-0000-0000-00000A140000}"/>
    <cellStyle name="Calculation 3 2 11 6" xfId="27177" xr:uid="{00000000-0005-0000-0000-00000B140000}"/>
    <cellStyle name="Calculation 3 2 12" xfId="943" xr:uid="{00000000-0005-0000-0000-00000C140000}"/>
    <cellStyle name="Calculation 3 2 12 2" xfId="944" xr:uid="{00000000-0005-0000-0000-00000D140000}"/>
    <cellStyle name="Calculation 3 2 12 2 2" xfId="945" xr:uid="{00000000-0005-0000-0000-00000E140000}"/>
    <cellStyle name="Calculation 3 2 12 2 3" xfId="946" xr:uid="{00000000-0005-0000-0000-00000F140000}"/>
    <cellStyle name="Calculation 3 2 12 3" xfId="947" xr:uid="{00000000-0005-0000-0000-000010140000}"/>
    <cellStyle name="Calculation 3 2 12 4" xfId="948" xr:uid="{00000000-0005-0000-0000-000011140000}"/>
    <cellStyle name="Calculation 3 2 12 5" xfId="7141" xr:uid="{00000000-0005-0000-0000-000012140000}"/>
    <cellStyle name="Calculation 3 2 13" xfId="949" xr:uid="{00000000-0005-0000-0000-000013140000}"/>
    <cellStyle name="Calculation 3 2 13 2" xfId="950" xr:uid="{00000000-0005-0000-0000-000014140000}"/>
    <cellStyle name="Calculation 3 2 13 3" xfId="951" xr:uid="{00000000-0005-0000-0000-000015140000}"/>
    <cellStyle name="Calculation 3 2 13 4" xfId="7142" xr:uid="{00000000-0005-0000-0000-000016140000}"/>
    <cellStyle name="Calculation 3 2 13 5" xfId="7143" xr:uid="{00000000-0005-0000-0000-000017140000}"/>
    <cellStyle name="Calculation 3 2 14" xfId="952" xr:uid="{00000000-0005-0000-0000-000018140000}"/>
    <cellStyle name="Calculation 3 2 15" xfId="953" xr:uid="{00000000-0005-0000-0000-000019140000}"/>
    <cellStyle name="Calculation 3 2 16" xfId="7144" xr:uid="{00000000-0005-0000-0000-00001A140000}"/>
    <cellStyle name="Calculation 3 2 17" xfId="10213" xr:uid="{00000000-0005-0000-0000-00001B140000}"/>
    <cellStyle name="Calculation 3 2 2" xfId="954" xr:uid="{00000000-0005-0000-0000-00001C140000}"/>
    <cellStyle name="Calculation 3 2 2 10" xfId="11258" xr:uid="{00000000-0005-0000-0000-00001D140000}"/>
    <cellStyle name="Calculation 3 2 2 2" xfId="955" xr:uid="{00000000-0005-0000-0000-00001E140000}"/>
    <cellStyle name="Calculation 3 2 2 2 2" xfId="956" xr:uid="{00000000-0005-0000-0000-00001F140000}"/>
    <cellStyle name="Calculation 3 2 2 2 2 2" xfId="20174" xr:uid="{00000000-0005-0000-0000-000020140000}"/>
    <cellStyle name="Calculation 3 2 2 2 2 2 2" xfId="36843" xr:uid="{00000000-0005-0000-0000-000021140000}"/>
    <cellStyle name="Calculation 3 2 2 2 2 3" xfId="23316" xr:uid="{00000000-0005-0000-0000-000022140000}"/>
    <cellStyle name="Calculation 3 2 2 2 2 3 2" xfId="40023" xr:uid="{00000000-0005-0000-0000-000023140000}"/>
    <cellStyle name="Calculation 3 2 2 2 2 4" xfId="26097" xr:uid="{00000000-0005-0000-0000-000024140000}"/>
    <cellStyle name="Calculation 3 2 2 2 2 4 2" xfId="42837" xr:uid="{00000000-0005-0000-0000-000025140000}"/>
    <cellStyle name="Calculation 3 2 2 2 2 5" xfId="31083" xr:uid="{00000000-0005-0000-0000-000026140000}"/>
    <cellStyle name="Calculation 3 2 2 2 2 6" xfId="14411" xr:uid="{00000000-0005-0000-0000-000027140000}"/>
    <cellStyle name="Calculation 3 2 2 2 3" xfId="957" xr:uid="{00000000-0005-0000-0000-000028140000}"/>
    <cellStyle name="Calculation 3 2 2 2 3 2" xfId="34564" xr:uid="{00000000-0005-0000-0000-000029140000}"/>
    <cellStyle name="Calculation 3 2 2 2 3 3" xfId="17888" xr:uid="{00000000-0005-0000-0000-00002A140000}"/>
    <cellStyle name="Calculation 3 2 2 2 4" xfId="7145" xr:uid="{00000000-0005-0000-0000-00002B140000}"/>
    <cellStyle name="Calculation 3 2 2 2 4 2" xfId="33149" xr:uid="{00000000-0005-0000-0000-00002C140000}"/>
    <cellStyle name="Calculation 3 2 2 2 4 3" xfId="16478" xr:uid="{00000000-0005-0000-0000-00002D140000}"/>
    <cellStyle name="Calculation 3 2 2 2 5" xfId="7146" xr:uid="{00000000-0005-0000-0000-00002E140000}"/>
    <cellStyle name="Calculation 3 2 2 2 5 2" xfId="32688" xr:uid="{00000000-0005-0000-0000-00002F140000}"/>
    <cellStyle name="Calculation 3 2 2 2 5 3" xfId="16022" xr:uid="{00000000-0005-0000-0000-000030140000}"/>
    <cellStyle name="Calculation 3 2 2 2 6" xfId="28487" xr:uid="{00000000-0005-0000-0000-000031140000}"/>
    <cellStyle name="Calculation 3 2 2 2 7" xfId="11737" xr:uid="{00000000-0005-0000-0000-000032140000}"/>
    <cellStyle name="Calculation 3 2 2 3" xfId="958" xr:uid="{00000000-0005-0000-0000-000033140000}"/>
    <cellStyle name="Calculation 3 2 2 3 2" xfId="959" xr:uid="{00000000-0005-0000-0000-000034140000}"/>
    <cellStyle name="Calculation 3 2 2 3 2 2" xfId="20432" xr:uid="{00000000-0005-0000-0000-000035140000}"/>
    <cellStyle name="Calculation 3 2 2 3 2 2 2" xfId="37100" xr:uid="{00000000-0005-0000-0000-000036140000}"/>
    <cellStyle name="Calculation 3 2 2 3 2 3" xfId="23572" xr:uid="{00000000-0005-0000-0000-000037140000}"/>
    <cellStyle name="Calculation 3 2 2 3 2 3 2" xfId="40281" xr:uid="{00000000-0005-0000-0000-000038140000}"/>
    <cellStyle name="Calculation 3 2 2 3 2 4" xfId="26354" xr:uid="{00000000-0005-0000-0000-000039140000}"/>
    <cellStyle name="Calculation 3 2 2 3 2 4 2" xfId="43095" xr:uid="{00000000-0005-0000-0000-00003A140000}"/>
    <cellStyle name="Calculation 3 2 2 3 2 5" xfId="31340" xr:uid="{00000000-0005-0000-0000-00003B140000}"/>
    <cellStyle name="Calculation 3 2 2 3 2 6" xfId="14669" xr:uid="{00000000-0005-0000-0000-00003C140000}"/>
    <cellStyle name="Calculation 3 2 2 3 3" xfId="960" xr:uid="{00000000-0005-0000-0000-00003D140000}"/>
    <cellStyle name="Calculation 3 2 2 3 3 2" xfId="34821" xr:uid="{00000000-0005-0000-0000-00003E140000}"/>
    <cellStyle name="Calculation 3 2 2 3 3 3" xfId="18146" xr:uid="{00000000-0005-0000-0000-00003F140000}"/>
    <cellStyle name="Calculation 3 2 2 3 4" xfId="7147" xr:uid="{00000000-0005-0000-0000-000040140000}"/>
    <cellStyle name="Calculation 3 2 2 3 4 2" xfId="38072" xr:uid="{00000000-0005-0000-0000-000041140000}"/>
    <cellStyle name="Calculation 3 2 2 3 4 3" xfId="21399" xr:uid="{00000000-0005-0000-0000-000042140000}"/>
    <cellStyle name="Calculation 3 2 2 3 5" xfId="7148" xr:uid="{00000000-0005-0000-0000-000043140000}"/>
    <cellStyle name="Calculation 3 2 2 3 5 2" xfId="41168" xr:uid="{00000000-0005-0000-0000-000044140000}"/>
    <cellStyle name="Calculation 3 2 2 3 5 3" xfId="24449" xr:uid="{00000000-0005-0000-0000-000045140000}"/>
    <cellStyle name="Calculation 3 2 2 3 6" xfId="28743" xr:uid="{00000000-0005-0000-0000-000046140000}"/>
    <cellStyle name="Calculation 3 2 2 3 7" xfId="11995" xr:uid="{00000000-0005-0000-0000-000047140000}"/>
    <cellStyle name="Calculation 3 2 2 4" xfId="961" xr:uid="{00000000-0005-0000-0000-000048140000}"/>
    <cellStyle name="Calculation 3 2 2 4 2" xfId="962" xr:uid="{00000000-0005-0000-0000-000049140000}"/>
    <cellStyle name="Calculation 3 2 2 4 2 2" xfId="21021" xr:uid="{00000000-0005-0000-0000-00004A140000}"/>
    <cellStyle name="Calculation 3 2 2 4 2 2 2" xfId="37690" xr:uid="{00000000-0005-0000-0000-00004B140000}"/>
    <cellStyle name="Calculation 3 2 2 4 2 3" xfId="24133" xr:uid="{00000000-0005-0000-0000-00004C140000}"/>
    <cellStyle name="Calculation 3 2 2 4 2 3 2" xfId="40850" xr:uid="{00000000-0005-0000-0000-00004D140000}"/>
    <cellStyle name="Calculation 3 2 2 4 2 4" xfId="26851" xr:uid="{00000000-0005-0000-0000-00004E140000}"/>
    <cellStyle name="Calculation 3 2 2 4 2 4 2" xfId="43592" xr:uid="{00000000-0005-0000-0000-00004F140000}"/>
    <cellStyle name="Calculation 3 2 2 4 2 5" xfId="32051" xr:uid="{00000000-0005-0000-0000-000050140000}"/>
    <cellStyle name="Calculation 3 2 2 4 2 6" xfId="15380" xr:uid="{00000000-0005-0000-0000-000051140000}"/>
    <cellStyle name="Calculation 3 2 2 4 3" xfId="963" xr:uid="{00000000-0005-0000-0000-000052140000}"/>
    <cellStyle name="Calculation 3 2 2 4 3 2" xfId="35456" xr:uid="{00000000-0005-0000-0000-000053140000}"/>
    <cellStyle name="Calculation 3 2 2 4 3 3" xfId="18778" xr:uid="{00000000-0005-0000-0000-000054140000}"/>
    <cellStyle name="Calculation 3 2 2 4 4" xfId="21987" xr:uid="{00000000-0005-0000-0000-000055140000}"/>
    <cellStyle name="Calculation 3 2 2 4 4 2" xfId="38669" xr:uid="{00000000-0005-0000-0000-000056140000}"/>
    <cellStyle name="Calculation 3 2 2 4 5" xfId="24938" xr:uid="{00000000-0005-0000-0000-000057140000}"/>
    <cellStyle name="Calculation 3 2 2 4 5 2" xfId="41665" xr:uid="{00000000-0005-0000-0000-000058140000}"/>
    <cellStyle name="Calculation 3 2 2 4 6" xfId="29453" xr:uid="{00000000-0005-0000-0000-000059140000}"/>
    <cellStyle name="Calculation 3 2 2 4 7" xfId="12765" xr:uid="{00000000-0005-0000-0000-00005A140000}"/>
    <cellStyle name="Calculation 3 2 2 5" xfId="964" xr:uid="{00000000-0005-0000-0000-00005B140000}"/>
    <cellStyle name="Calculation 3 2 2 5 2" xfId="19726" xr:uid="{00000000-0005-0000-0000-00005C140000}"/>
    <cellStyle name="Calculation 3 2 2 5 2 2" xfId="36396" xr:uid="{00000000-0005-0000-0000-00005D140000}"/>
    <cellStyle name="Calculation 3 2 2 5 3" xfId="22875" xr:uid="{00000000-0005-0000-0000-00005E140000}"/>
    <cellStyle name="Calculation 3 2 2 5 3 2" xfId="39577" xr:uid="{00000000-0005-0000-0000-00005F140000}"/>
    <cellStyle name="Calculation 3 2 2 5 4" xfId="25683" xr:uid="{00000000-0005-0000-0000-000060140000}"/>
    <cellStyle name="Calculation 3 2 2 5 4 2" xfId="42422" xr:uid="{00000000-0005-0000-0000-000061140000}"/>
    <cellStyle name="Calculation 3 2 2 5 5" xfId="30603" xr:uid="{00000000-0005-0000-0000-000062140000}"/>
    <cellStyle name="Calculation 3 2 2 5 6" xfId="13930" xr:uid="{00000000-0005-0000-0000-000063140000}"/>
    <cellStyle name="Calculation 3 2 2 6" xfId="965" xr:uid="{00000000-0005-0000-0000-000064140000}"/>
    <cellStyle name="Calculation 3 2 2 6 2" xfId="34104" xr:uid="{00000000-0005-0000-0000-000065140000}"/>
    <cellStyle name="Calculation 3 2 2 6 3" xfId="17427" xr:uid="{00000000-0005-0000-0000-000066140000}"/>
    <cellStyle name="Calculation 3 2 2 7" xfId="7149" xr:uid="{00000000-0005-0000-0000-000067140000}"/>
    <cellStyle name="Calculation 3 2 2 7 2" xfId="37238" xr:uid="{00000000-0005-0000-0000-000068140000}"/>
    <cellStyle name="Calculation 3 2 2 7 3" xfId="20570" xr:uid="{00000000-0005-0000-0000-000069140000}"/>
    <cellStyle name="Calculation 3 2 2 8" xfId="7150" xr:uid="{00000000-0005-0000-0000-00006A140000}"/>
    <cellStyle name="Calculation 3 2 2 8 2" xfId="38911" xr:uid="{00000000-0005-0000-0000-00006B140000}"/>
    <cellStyle name="Calculation 3 2 2 8 3" xfId="22220" xr:uid="{00000000-0005-0000-0000-00006C140000}"/>
    <cellStyle name="Calculation 3 2 2 9" xfId="28011" xr:uid="{00000000-0005-0000-0000-00006D140000}"/>
    <cellStyle name="Calculation 3 2 3" xfId="966" xr:uid="{00000000-0005-0000-0000-00006E140000}"/>
    <cellStyle name="Calculation 3 2 3 2" xfId="967" xr:uid="{00000000-0005-0000-0000-00006F140000}"/>
    <cellStyle name="Calculation 3 2 3 2 2" xfId="968" xr:uid="{00000000-0005-0000-0000-000070140000}"/>
    <cellStyle name="Calculation 3 2 3 2 2 2" xfId="36019" xr:uid="{00000000-0005-0000-0000-000071140000}"/>
    <cellStyle name="Calculation 3 2 3 2 2 3" xfId="19348" xr:uid="{00000000-0005-0000-0000-000072140000}"/>
    <cellStyle name="Calculation 3 2 3 2 3" xfId="969" xr:uid="{00000000-0005-0000-0000-000073140000}"/>
    <cellStyle name="Calculation 3 2 3 2 3 2" xfId="39219" xr:uid="{00000000-0005-0000-0000-000074140000}"/>
    <cellStyle name="Calculation 3 2 3 2 3 3" xfId="22523" xr:uid="{00000000-0005-0000-0000-000075140000}"/>
    <cellStyle name="Calculation 3 2 3 2 4" xfId="7151" xr:uid="{00000000-0005-0000-0000-000076140000}"/>
    <cellStyle name="Calculation 3 2 3 2 4 2" xfId="42117" xr:uid="{00000000-0005-0000-0000-000077140000}"/>
    <cellStyle name="Calculation 3 2 3 2 4 3" xfId="25380" xr:uid="{00000000-0005-0000-0000-000078140000}"/>
    <cellStyle name="Calculation 3 2 3 2 5" xfId="7152" xr:uid="{00000000-0005-0000-0000-000079140000}"/>
    <cellStyle name="Calculation 3 2 3 2 5 2" xfId="30153" xr:uid="{00000000-0005-0000-0000-00007A140000}"/>
    <cellStyle name="Calculation 3 2 3 2 6" xfId="13478" xr:uid="{00000000-0005-0000-0000-00007B140000}"/>
    <cellStyle name="Calculation 3 2 3 3" xfId="970" xr:uid="{00000000-0005-0000-0000-00007C140000}"/>
    <cellStyle name="Calculation 3 2 3 3 2" xfId="971" xr:uid="{00000000-0005-0000-0000-00007D140000}"/>
    <cellStyle name="Calculation 3 2 3 3 2 2" xfId="33707" xr:uid="{00000000-0005-0000-0000-00007E140000}"/>
    <cellStyle name="Calculation 3 2 3 3 3" xfId="972" xr:uid="{00000000-0005-0000-0000-00007F140000}"/>
    <cellStyle name="Calculation 3 2 3 3 4" xfId="17031" xr:uid="{00000000-0005-0000-0000-000080140000}"/>
    <cellStyle name="Calculation 3 2 3 4" xfId="973" xr:uid="{00000000-0005-0000-0000-000081140000}"/>
    <cellStyle name="Calculation 3 2 3 4 2" xfId="33896" xr:uid="{00000000-0005-0000-0000-000082140000}"/>
    <cellStyle name="Calculation 3 2 3 4 3" xfId="17219" xr:uid="{00000000-0005-0000-0000-000083140000}"/>
    <cellStyle name="Calculation 3 2 3 5" xfId="974" xr:uid="{00000000-0005-0000-0000-000084140000}"/>
    <cellStyle name="Calculation 3 2 3 5 2" xfId="38890" xr:uid="{00000000-0005-0000-0000-000085140000}"/>
    <cellStyle name="Calculation 3 2 3 5 3" xfId="22200" xr:uid="{00000000-0005-0000-0000-000086140000}"/>
    <cellStyle name="Calculation 3 2 3 6" xfId="7153" xr:uid="{00000000-0005-0000-0000-000087140000}"/>
    <cellStyle name="Calculation 3 2 3 6 2" xfId="27564" xr:uid="{00000000-0005-0000-0000-000088140000}"/>
    <cellStyle name="Calculation 3 2 3 7" xfId="7154" xr:uid="{00000000-0005-0000-0000-000089140000}"/>
    <cellStyle name="Calculation 3 2 3 8" xfId="10791" xr:uid="{00000000-0005-0000-0000-00008A140000}"/>
    <cellStyle name="Calculation 3 2 4" xfId="975" xr:uid="{00000000-0005-0000-0000-00008B140000}"/>
    <cellStyle name="Calculation 3 2 4 2" xfId="976" xr:uid="{00000000-0005-0000-0000-00008C140000}"/>
    <cellStyle name="Calculation 3 2 4 2 2" xfId="977" xr:uid="{00000000-0005-0000-0000-00008D140000}"/>
    <cellStyle name="Calculation 3 2 4 2 2 2" xfId="35878" xr:uid="{00000000-0005-0000-0000-00008E140000}"/>
    <cellStyle name="Calculation 3 2 4 2 2 3" xfId="19207" xr:uid="{00000000-0005-0000-0000-00008F140000}"/>
    <cellStyle name="Calculation 3 2 4 2 3" xfId="978" xr:uid="{00000000-0005-0000-0000-000090140000}"/>
    <cellStyle name="Calculation 3 2 4 2 3 2" xfId="39084" xr:uid="{00000000-0005-0000-0000-000091140000}"/>
    <cellStyle name="Calculation 3 2 4 2 3 3" xfId="22391" xr:uid="{00000000-0005-0000-0000-000092140000}"/>
    <cellStyle name="Calculation 3 2 4 2 4" xfId="7155" xr:uid="{00000000-0005-0000-0000-000093140000}"/>
    <cellStyle name="Calculation 3 2 4 2 4 2" xfId="41997" xr:uid="{00000000-0005-0000-0000-000094140000}"/>
    <cellStyle name="Calculation 3 2 4 2 4 3" xfId="25261" xr:uid="{00000000-0005-0000-0000-000095140000}"/>
    <cellStyle name="Calculation 3 2 4 2 5" xfId="7156" xr:uid="{00000000-0005-0000-0000-000096140000}"/>
    <cellStyle name="Calculation 3 2 4 2 5 2" xfId="29975" xr:uid="{00000000-0005-0000-0000-000097140000}"/>
    <cellStyle name="Calculation 3 2 4 2 6" xfId="13299" xr:uid="{00000000-0005-0000-0000-000098140000}"/>
    <cellStyle name="Calculation 3 2 4 3" xfId="979" xr:uid="{00000000-0005-0000-0000-000099140000}"/>
    <cellStyle name="Calculation 3 2 4 3 2" xfId="33564" xr:uid="{00000000-0005-0000-0000-00009A140000}"/>
    <cellStyle name="Calculation 3 2 4 3 3" xfId="16888" xr:uid="{00000000-0005-0000-0000-00009B140000}"/>
    <cellStyle name="Calculation 3 2 4 4" xfId="980" xr:uid="{00000000-0005-0000-0000-00009C140000}"/>
    <cellStyle name="Calculation 3 2 4 4 2" xfId="35190" xr:uid="{00000000-0005-0000-0000-00009D140000}"/>
    <cellStyle name="Calculation 3 2 4 4 3" xfId="18513" xr:uid="{00000000-0005-0000-0000-00009E140000}"/>
    <cellStyle name="Calculation 3 2 4 5" xfId="7157" xr:uid="{00000000-0005-0000-0000-00009F140000}"/>
    <cellStyle name="Calculation 3 2 4 5 2" xfId="33453" xr:uid="{00000000-0005-0000-0000-0000A0140000}"/>
    <cellStyle name="Calculation 3 2 4 5 3" xfId="16779" xr:uid="{00000000-0005-0000-0000-0000A1140000}"/>
    <cellStyle name="Calculation 3 2 4 6" xfId="27386" xr:uid="{00000000-0005-0000-0000-0000A2140000}"/>
    <cellStyle name="Calculation 3 2 4 7" xfId="10620" xr:uid="{00000000-0005-0000-0000-0000A3140000}"/>
    <cellStyle name="Calculation 3 2 5" xfId="981" xr:uid="{00000000-0005-0000-0000-0000A4140000}"/>
    <cellStyle name="Calculation 3 2 5 2" xfId="982" xr:uid="{00000000-0005-0000-0000-0000A5140000}"/>
    <cellStyle name="Calculation 3 2 5 2 2" xfId="983" xr:uid="{00000000-0005-0000-0000-0000A6140000}"/>
    <cellStyle name="Calculation 3 2 5 2 2 2" xfId="35882" xr:uid="{00000000-0005-0000-0000-0000A7140000}"/>
    <cellStyle name="Calculation 3 2 5 2 2 3" xfId="19211" xr:uid="{00000000-0005-0000-0000-0000A8140000}"/>
    <cellStyle name="Calculation 3 2 5 2 3" xfId="984" xr:uid="{00000000-0005-0000-0000-0000A9140000}"/>
    <cellStyle name="Calculation 3 2 5 2 3 2" xfId="39088" xr:uid="{00000000-0005-0000-0000-0000AA140000}"/>
    <cellStyle name="Calculation 3 2 5 2 3 3" xfId="22395" xr:uid="{00000000-0005-0000-0000-0000AB140000}"/>
    <cellStyle name="Calculation 3 2 5 2 4" xfId="7158" xr:uid="{00000000-0005-0000-0000-0000AC140000}"/>
    <cellStyle name="Calculation 3 2 5 2 4 2" xfId="42000" xr:uid="{00000000-0005-0000-0000-0000AD140000}"/>
    <cellStyle name="Calculation 3 2 5 2 4 3" xfId="25264" xr:uid="{00000000-0005-0000-0000-0000AE140000}"/>
    <cellStyle name="Calculation 3 2 5 2 5" xfId="7159" xr:uid="{00000000-0005-0000-0000-0000AF140000}"/>
    <cellStyle name="Calculation 3 2 5 2 5 2" xfId="29979" xr:uid="{00000000-0005-0000-0000-0000B0140000}"/>
    <cellStyle name="Calculation 3 2 5 2 6" xfId="13303" xr:uid="{00000000-0005-0000-0000-0000B1140000}"/>
    <cellStyle name="Calculation 3 2 5 3" xfId="985" xr:uid="{00000000-0005-0000-0000-0000B2140000}"/>
    <cellStyle name="Calculation 3 2 5 3 2" xfId="33568" xr:uid="{00000000-0005-0000-0000-0000B3140000}"/>
    <cellStyle name="Calculation 3 2 5 3 3" xfId="16892" xr:uid="{00000000-0005-0000-0000-0000B4140000}"/>
    <cellStyle name="Calculation 3 2 5 4" xfId="986" xr:uid="{00000000-0005-0000-0000-0000B5140000}"/>
    <cellStyle name="Calculation 3 2 5 4 2" xfId="32946" xr:uid="{00000000-0005-0000-0000-0000B6140000}"/>
    <cellStyle name="Calculation 3 2 5 4 3" xfId="16280" xr:uid="{00000000-0005-0000-0000-0000B7140000}"/>
    <cellStyle name="Calculation 3 2 5 5" xfId="7160" xr:uid="{00000000-0005-0000-0000-0000B8140000}"/>
    <cellStyle name="Calculation 3 2 5 5 2" xfId="34235" xr:uid="{00000000-0005-0000-0000-0000B9140000}"/>
    <cellStyle name="Calculation 3 2 5 5 3" xfId="17558" xr:uid="{00000000-0005-0000-0000-0000BA140000}"/>
    <cellStyle name="Calculation 3 2 5 6" xfId="27390" xr:uid="{00000000-0005-0000-0000-0000BB140000}"/>
    <cellStyle name="Calculation 3 2 5 7" xfId="10624" xr:uid="{00000000-0005-0000-0000-0000BC140000}"/>
    <cellStyle name="Calculation 3 2 6" xfId="987" xr:uid="{00000000-0005-0000-0000-0000BD140000}"/>
    <cellStyle name="Calculation 3 2 6 2" xfId="988" xr:uid="{00000000-0005-0000-0000-0000BE140000}"/>
    <cellStyle name="Calculation 3 2 6 2 2" xfId="989" xr:uid="{00000000-0005-0000-0000-0000BF140000}"/>
    <cellStyle name="Calculation 3 2 6 2 2 2" xfId="37260" xr:uid="{00000000-0005-0000-0000-0000C0140000}"/>
    <cellStyle name="Calculation 3 2 6 2 2 3" xfId="20592" xr:uid="{00000000-0005-0000-0000-0000C1140000}"/>
    <cellStyle name="Calculation 3 2 6 2 3" xfId="990" xr:uid="{00000000-0005-0000-0000-0000C2140000}"/>
    <cellStyle name="Calculation 3 2 6 2 3 2" xfId="40437" xr:uid="{00000000-0005-0000-0000-0000C3140000}"/>
    <cellStyle name="Calculation 3 2 6 2 3 3" xfId="23727" xr:uid="{00000000-0005-0000-0000-0000C4140000}"/>
    <cellStyle name="Calculation 3 2 6 2 4" xfId="26486" xr:uid="{00000000-0005-0000-0000-0000C5140000}"/>
    <cellStyle name="Calculation 3 2 6 2 4 2" xfId="43227" xr:uid="{00000000-0005-0000-0000-0000C6140000}"/>
    <cellStyle name="Calculation 3 2 6 2 5" xfId="31536" xr:uid="{00000000-0005-0000-0000-0000C7140000}"/>
    <cellStyle name="Calculation 3 2 6 2 6" xfId="14865" xr:uid="{00000000-0005-0000-0000-0000C8140000}"/>
    <cellStyle name="Calculation 3 2 6 3" xfId="991" xr:uid="{00000000-0005-0000-0000-0000C9140000}"/>
    <cellStyle name="Calculation 3 2 6 3 2" xfId="34980" xr:uid="{00000000-0005-0000-0000-0000CA140000}"/>
    <cellStyle name="Calculation 3 2 6 3 3" xfId="18305" xr:uid="{00000000-0005-0000-0000-0000CB140000}"/>
    <cellStyle name="Calculation 3 2 6 4" xfId="992" xr:uid="{00000000-0005-0000-0000-0000CC140000}"/>
    <cellStyle name="Calculation 3 2 6 4 2" xfId="38226" xr:uid="{00000000-0005-0000-0000-0000CD140000}"/>
    <cellStyle name="Calculation 3 2 6 4 3" xfId="21552" xr:uid="{00000000-0005-0000-0000-0000CE140000}"/>
    <cellStyle name="Calculation 3 2 6 5" xfId="7161" xr:uid="{00000000-0005-0000-0000-0000CF140000}"/>
    <cellStyle name="Calculation 3 2 6 5 2" xfId="41300" xr:uid="{00000000-0005-0000-0000-0000D0140000}"/>
    <cellStyle name="Calculation 3 2 6 5 3" xfId="24580" xr:uid="{00000000-0005-0000-0000-0000D1140000}"/>
    <cellStyle name="Calculation 3 2 6 6" xfId="28938" xr:uid="{00000000-0005-0000-0000-0000D2140000}"/>
    <cellStyle name="Calculation 3 2 6 7" xfId="12191" xr:uid="{00000000-0005-0000-0000-0000D3140000}"/>
    <cellStyle name="Calculation 3 2 7" xfId="993" xr:uid="{00000000-0005-0000-0000-0000D4140000}"/>
    <cellStyle name="Calculation 3 2 7 2" xfId="994" xr:uid="{00000000-0005-0000-0000-0000D5140000}"/>
    <cellStyle name="Calculation 3 2 7 2 2" xfId="995" xr:uid="{00000000-0005-0000-0000-0000D6140000}"/>
    <cellStyle name="Calculation 3 2 7 2 2 2" xfId="35698" xr:uid="{00000000-0005-0000-0000-0000D7140000}"/>
    <cellStyle name="Calculation 3 2 7 2 3" xfId="996" xr:uid="{00000000-0005-0000-0000-0000D8140000}"/>
    <cellStyle name="Calculation 3 2 7 2 4" xfId="19027" xr:uid="{00000000-0005-0000-0000-0000D9140000}"/>
    <cellStyle name="Calculation 3 2 7 3" xfId="997" xr:uid="{00000000-0005-0000-0000-0000DA140000}"/>
    <cellStyle name="Calculation 3 2 7 3 2" xfId="38916" xr:uid="{00000000-0005-0000-0000-0000DB140000}"/>
    <cellStyle name="Calculation 3 2 7 3 3" xfId="22225" xr:uid="{00000000-0005-0000-0000-0000DC140000}"/>
    <cellStyle name="Calculation 3 2 7 4" xfId="998" xr:uid="{00000000-0005-0000-0000-0000DD140000}"/>
    <cellStyle name="Calculation 3 2 7 4 2" xfId="41857" xr:uid="{00000000-0005-0000-0000-0000DE140000}"/>
    <cellStyle name="Calculation 3 2 7 4 3" xfId="25122" xr:uid="{00000000-0005-0000-0000-0000DF140000}"/>
    <cellStyle name="Calculation 3 2 7 5" xfId="7162" xr:uid="{00000000-0005-0000-0000-0000E0140000}"/>
    <cellStyle name="Calculation 3 2 7 5 2" xfId="29766" xr:uid="{00000000-0005-0000-0000-0000E1140000}"/>
    <cellStyle name="Calculation 3 2 7 6" xfId="13089" xr:uid="{00000000-0005-0000-0000-0000E2140000}"/>
    <cellStyle name="Calculation 3 2 8" xfId="999" xr:uid="{00000000-0005-0000-0000-0000E3140000}"/>
    <cellStyle name="Calculation 3 2 8 2" xfId="1000" xr:uid="{00000000-0005-0000-0000-0000E4140000}"/>
    <cellStyle name="Calculation 3 2 8 2 2" xfId="1001" xr:uid="{00000000-0005-0000-0000-0000E5140000}"/>
    <cellStyle name="Calculation 3 2 8 2 3" xfId="1002" xr:uid="{00000000-0005-0000-0000-0000E6140000}"/>
    <cellStyle name="Calculation 3 2 8 2 4" xfId="33238" xr:uid="{00000000-0005-0000-0000-0000E7140000}"/>
    <cellStyle name="Calculation 3 2 8 3" xfId="1003" xr:uid="{00000000-0005-0000-0000-0000E8140000}"/>
    <cellStyle name="Calculation 3 2 8 4" xfId="1004" xr:uid="{00000000-0005-0000-0000-0000E9140000}"/>
    <cellStyle name="Calculation 3 2 8 5" xfId="7163" xr:uid="{00000000-0005-0000-0000-0000EA140000}"/>
    <cellStyle name="Calculation 3 2 8 6" xfId="16565" xr:uid="{00000000-0005-0000-0000-0000EB140000}"/>
    <cellStyle name="Calculation 3 2 9" xfId="1005" xr:uid="{00000000-0005-0000-0000-0000EC140000}"/>
    <cellStyle name="Calculation 3 2 9 2" xfId="1006" xr:uid="{00000000-0005-0000-0000-0000ED140000}"/>
    <cellStyle name="Calculation 3 2 9 2 2" xfId="1007" xr:uid="{00000000-0005-0000-0000-0000EE140000}"/>
    <cellStyle name="Calculation 3 2 9 2 3" xfId="1008" xr:uid="{00000000-0005-0000-0000-0000EF140000}"/>
    <cellStyle name="Calculation 3 2 9 2 4" xfId="35465" xr:uid="{00000000-0005-0000-0000-0000F0140000}"/>
    <cellStyle name="Calculation 3 2 9 3" xfId="1009" xr:uid="{00000000-0005-0000-0000-0000F1140000}"/>
    <cellStyle name="Calculation 3 2 9 4" xfId="1010" xr:uid="{00000000-0005-0000-0000-0000F2140000}"/>
    <cellStyle name="Calculation 3 2 9 5" xfId="7164" xr:uid="{00000000-0005-0000-0000-0000F3140000}"/>
    <cellStyle name="Calculation 3 2 9 6" xfId="18787" xr:uid="{00000000-0005-0000-0000-0000F4140000}"/>
    <cellStyle name="Calculation 3 20" xfId="7165" xr:uid="{00000000-0005-0000-0000-0000F5140000}"/>
    <cellStyle name="Calculation 3 21" xfId="43891" xr:uid="{00000000-0005-0000-0000-0000F6140000}"/>
    <cellStyle name="Calculation 3 22" xfId="43991" xr:uid="{00000000-0005-0000-0000-0000F7140000}"/>
    <cellStyle name="Calculation 3 3" xfId="1011" xr:uid="{00000000-0005-0000-0000-0000F8140000}"/>
    <cellStyle name="Calculation 3 3 10" xfId="22683" xr:uid="{00000000-0005-0000-0000-0000F9140000}"/>
    <cellStyle name="Calculation 3 3 10 2" xfId="39383" xr:uid="{00000000-0005-0000-0000-0000FA140000}"/>
    <cellStyle name="Calculation 3 3 11" xfId="27251" xr:uid="{00000000-0005-0000-0000-0000FB140000}"/>
    <cellStyle name="Calculation 3 3 12" xfId="10466" xr:uid="{00000000-0005-0000-0000-0000FC140000}"/>
    <cellStyle name="Calculation 3 3 2" xfId="11332" xr:uid="{00000000-0005-0000-0000-0000FD140000}"/>
    <cellStyle name="Calculation 3 3 2 2" xfId="11799" xr:uid="{00000000-0005-0000-0000-0000FE140000}"/>
    <cellStyle name="Calculation 3 3 2 2 2" xfId="14473" xr:uid="{00000000-0005-0000-0000-0000FF140000}"/>
    <cellStyle name="Calculation 3 3 2 2 2 2" xfId="20236" xr:uid="{00000000-0005-0000-0000-000000150000}"/>
    <cellStyle name="Calculation 3 3 2 2 2 2 2" xfId="36905" xr:uid="{00000000-0005-0000-0000-000001150000}"/>
    <cellStyle name="Calculation 3 3 2 2 2 3" xfId="23377" xr:uid="{00000000-0005-0000-0000-000002150000}"/>
    <cellStyle name="Calculation 3 3 2 2 2 3 2" xfId="40085" xr:uid="{00000000-0005-0000-0000-000003150000}"/>
    <cellStyle name="Calculation 3 3 2 2 2 4" xfId="26159" xr:uid="{00000000-0005-0000-0000-000004150000}"/>
    <cellStyle name="Calculation 3 3 2 2 2 4 2" xfId="42899" xr:uid="{00000000-0005-0000-0000-000005150000}"/>
    <cellStyle name="Calculation 3 3 2 2 2 5" xfId="31145" xr:uid="{00000000-0005-0000-0000-000006150000}"/>
    <cellStyle name="Calculation 3 3 2 2 3" xfId="17950" xr:uid="{00000000-0005-0000-0000-000007150000}"/>
    <cellStyle name="Calculation 3 3 2 2 3 2" xfId="34626" xr:uid="{00000000-0005-0000-0000-000008150000}"/>
    <cellStyle name="Calculation 3 3 2 2 4" xfId="16715" xr:uid="{00000000-0005-0000-0000-000009150000}"/>
    <cellStyle name="Calculation 3 3 2 2 4 2" xfId="33389" xr:uid="{00000000-0005-0000-0000-00000A150000}"/>
    <cellStyle name="Calculation 3 3 2 2 5" xfId="24310" xr:uid="{00000000-0005-0000-0000-00000B150000}"/>
    <cellStyle name="Calculation 3 3 2 2 5 2" xfId="41028" xr:uid="{00000000-0005-0000-0000-00000C150000}"/>
    <cellStyle name="Calculation 3 3 2 2 6" xfId="28548" xr:uid="{00000000-0005-0000-0000-00000D150000}"/>
    <cellStyle name="Calculation 3 3 2 3" xfId="12053" xr:uid="{00000000-0005-0000-0000-00000E150000}"/>
    <cellStyle name="Calculation 3 3 2 3 2" xfId="14727" xr:uid="{00000000-0005-0000-0000-00000F150000}"/>
    <cellStyle name="Calculation 3 3 2 3 2 2" xfId="20490" xr:uid="{00000000-0005-0000-0000-000010150000}"/>
    <cellStyle name="Calculation 3 3 2 3 2 2 2" xfId="37158" xr:uid="{00000000-0005-0000-0000-000011150000}"/>
    <cellStyle name="Calculation 3 3 2 3 2 3" xfId="23629" xr:uid="{00000000-0005-0000-0000-000012150000}"/>
    <cellStyle name="Calculation 3 3 2 3 2 3 2" xfId="40339" xr:uid="{00000000-0005-0000-0000-000013150000}"/>
    <cellStyle name="Calculation 3 3 2 3 2 4" xfId="26412" xr:uid="{00000000-0005-0000-0000-000014150000}"/>
    <cellStyle name="Calculation 3 3 2 3 2 4 2" xfId="43153" xr:uid="{00000000-0005-0000-0000-000015150000}"/>
    <cellStyle name="Calculation 3 3 2 3 2 5" xfId="31398" xr:uid="{00000000-0005-0000-0000-000016150000}"/>
    <cellStyle name="Calculation 3 3 2 3 3" xfId="18204" xr:uid="{00000000-0005-0000-0000-000017150000}"/>
    <cellStyle name="Calculation 3 3 2 3 3 2" xfId="34879" xr:uid="{00000000-0005-0000-0000-000018150000}"/>
    <cellStyle name="Calculation 3 3 2 3 4" xfId="21456" xr:uid="{00000000-0005-0000-0000-000019150000}"/>
    <cellStyle name="Calculation 3 3 2 3 4 2" xfId="38130" xr:uid="{00000000-0005-0000-0000-00001A150000}"/>
    <cellStyle name="Calculation 3 3 2 3 5" xfId="24506" xr:uid="{00000000-0005-0000-0000-00001B150000}"/>
    <cellStyle name="Calculation 3 3 2 3 5 2" xfId="41226" xr:uid="{00000000-0005-0000-0000-00001C150000}"/>
    <cellStyle name="Calculation 3 3 2 3 6" xfId="28800" xr:uid="{00000000-0005-0000-0000-00001D150000}"/>
    <cellStyle name="Calculation 3 3 2 4" xfId="12844" xr:uid="{00000000-0005-0000-0000-00001E150000}"/>
    <cellStyle name="Calculation 3 3 2 4 2" xfId="15457" xr:uid="{00000000-0005-0000-0000-00001F150000}"/>
    <cellStyle name="Calculation 3 3 2 4 2 2" xfId="21092" xr:uid="{00000000-0005-0000-0000-000020150000}"/>
    <cellStyle name="Calculation 3 3 2 4 2 2 2" xfId="37761" xr:uid="{00000000-0005-0000-0000-000021150000}"/>
    <cellStyle name="Calculation 3 3 2 4 2 3" xfId="24205" xr:uid="{00000000-0005-0000-0000-000022150000}"/>
    <cellStyle name="Calculation 3 3 2 4 2 3 2" xfId="40922" xr:uid="{00000000-0005-0000-0000-000023150000}"/>
    <cellStyle name="Calculation 3 3 2 4 2 4" xfId="26911" xr:uid="{00000000-0005-0000-0000-000024150000}"/>
    <cellStyle name="Calculation 3 3 2 4 2 4 2" xfId="43652" xr:uid="{00000000-0005-0000-0000-000025150000}"/>
    <cellStyle name="Calculation 3 3 2 4 2 5" xfId="32128" xr:uid="{00000000-0005-0000-0000-000026150000}"/>
    <cellStyle name="Calculation 3 3 2 4 3" xfId="18851" xr:uid="{00000000-0005-0000-0000-000027150000}"/>
    <cellStyle name="Calculation 3 3 2 4 3 2" xfId="35529" xr:uid="{00000000-0005-0000-0000-000028150000}"/>
    <cellStyle name="Calculation 3 3 2 4 4" xfId="22060" xr:uid="{00000000-0005-0000-0000-000029150000}"/>
    <cellStyle name="Calculation 3 3 2 4 4 2" xfId="38742" xr:uid="{00000000-0005-0000-0000-00002A150000}"/>
    <cellStyle name="Calculation 3 3 2 4 5" xfId="24998" xr:uid="{00000000-0005-0000-0000-00002B150000}"/>
    <cellStyle name="Calculation 3 3 2 4 5 2" xfId="41725" xr:uid="{00000000-0005-0000-0000-00002C150000}"/>
    <cellStyle name="Calculation 3 3 2 4 6" xfId="29530" xr:uid="{00000000-0005-0000-0000-00002D150000}"/>
    <cellStyle name="Calculation 3 3 2 5" xfId="14005" xr:uid="{00000000-0005-0000-0000-00002E150000}"/>
    <cellStyle name="Calculation 3 3 2 5 2" xfId="19795" xr:uid="{00000000-0005-0000-0000-00002F150000}"/>
    <cellStyle name="Calculation 3 3 2 5 2 2" xfId="36465" xr:uid="{00000000-0005-0000-0000-000030150000}"/>
    <cellStyle name="Calculation 3 3 2 5 3" xfId="22945" xr:uid="{00000000-0005-0000-0000-000031150000}"/>
    <cellStyle name="Calculation 3 3 2 5 3 2" xfId="39647" xr:uid="{00000000-0005-0000-0000-000032150000}"/>
    <cellStyle name="Calculation 3 3 2 5 4" xfId="25741" xr:uid="{00000000-0005-0000-0000-000033150000}"/>
    <cellStyle name="Calculation 3 3 2 5 4 2" xfId="42480" xr:uid="{00000000-0005-0000-0000-000034150000}"/>
    <cellStyle name="Calculation 3 3 2 5 5" xfId="30678" xr:uid="{00000000-0005-0000-0000-000035150000}"/>
    <cellStyle name="Calculation 3 3 2 6" xfId="17502" xr:uid="{00000000-0005-0000-0000-000036150000}"/>
    <cellStyle name="Calculation 3 3 2 6 2" xfId="34179" xr:uid="{00000000-0005-0000-0000-000037150000}"/>
    <cellStyle name="Calculation 3 3 2 7" xfId="15750" xr:uid="{00000000-0005-0000-0000-000038150000}"/>
    <cellStyle name="Calculation 3 3 2 7 2" xfId="32411" xr:uid="{00000000-0005-0000-0000-000039150000}"/>
    <cellStyle name="Calculation 3 3 2 8" xfId="22101" xr:uid="{00000000-0005-0000-0000-00003A150000}"/>
    <cellStyle name="Calculation 3 3 2 8 2" xfId="38783" xr:uid="{00000000-0005-0000-0000-00003B150000}"/>
    <cellStyle name="Calculation 3 3 2 9" xfId="28086" xr:uid="{00000000-0005-0000-0000-00003C150000}"/>
    <cellStyle name="Calculation 3 3 3" xfId="10880" xr:uid="{00000000-0005-0000-0000-00003D150000}"/>
    <cellStyle name="Calculation 3 3 3 2" xfId="13568" xr:uid="{00000000-0005-0000-0000-00003E150000}"/>
    <cellStyle name="Calculation 3 3 3 2 2" xfId="19433" xr:uid="{00000000-0005-0000-0000-00003F150000}"/>
    <cellStyle name="Calculation 3 3 3 2 2 2" xfId="36103" xr:uid="{00000000-0005-0000-0000-000040150000}"/>
    <cellStyle name="Calculation 3 3 3 2 3" xfId="22603" xr:uid="{00000000-0005-0000-0000-000041150000}"/>
    <cellStyle name="Calculation 3 3 3 2 3 2" xfId="39302" xr:uid="{00000000-0005-0000-0000-000042150000}"/>
    <cellStyle name="Calculation 3 3 3 2 4" xfId="25452" xr:uid="{00000000-0005-0000-0000-000043150000}"/>
    <cellStyle name="Calculation 3 3 3 2 4 2" xfId="42190" xr:uid="{00000000-0005-0000-0000-000044150000}"/>
    <cellStyle name="Calculation 3 3 3 2 5" xfId="30242" xr:uid="{00000000-0005-0000-0000-000045150000}"/>
    <cellStyle name="Calculation 3 3 3 3" xfId="17118" xr:uid="{00000000-0005-0000-0000-000046150000}"/>
    <cellStyle name="Calculation 3 3 3 3 2" xfId="33794" xr:uid="{00000000-0005-0000-0000-000047150000}"/>
    <cellStyle name="Calculation 3 3 3 4" xfId="16559" xr:uid="{00000000-0005-0000-0000-000048150000}"/>
    <cellStyle name="Calculation 3 3 3 4 2" xfId="33232" xr:uid="{00000000-0005-0000-0000-000049150000}"/>
    <cellStyle name="Calculation 3 3 3 5" xfId="19881" xr:uid="{00000000-0005-0000-0000-00004A150000}"/>
    <cellStyle name="Calculation 3 3 3 5 2" xfId="36551" xr:uid="{00000000-0005-0000-0000-00004B150000}"/>
    <cellStyle name="Calculation 3 3 3 6" xfId="27651" xr:uid="{00000000-0005-0000-0000-00004C150000}"/>
    <cellStyle name="Calculation 3 3 4" xfId="11499" xr:uid="{00000000-0005-0000-0000-00004D150000}"/>
    <cellStyle name="Calculation 3 3 4 2" xfId="14173" xr:uid="{00000000-0005-0000-0000-00004E150000}"/>
    <cellStyle name="Calculation 3 3 4 2 2" xfId="19936" xr:uid="{00000000-0005-0000-0000-00004F150000}"/>
    <cellStyle name="Calculation 3 3 4 2 2 2" xfId="36606" xr:uid="{00000000-0005-0000-0000-000050150000}"/>
    <cellStyle name="Calculation 3 3 4 2 3" xfId="23082" xr:uid="{00000000-0005-0000-0000-000051150000}"/>
    <cellStyle name="Calculation 3 3 4 2 3 2" xfId="39785" xr:uid="{00000000-0005-0000-0000-000052150000}"/>
    <cellStyle name="Calculation 3 3 4 2 4" xfId="25861" xr:uid="{00000000-0005-0000-0000-000053150000}"/>
    <cellStyle name="Calculation 3 3 4 2 4 2" xfId="42600" xr:uid="{00000000-0005-0000-0000-000054150000}"/>
    <cellStyle name="Calculation 3 3 4 2 5" xfId="30846" xr:uid="{00000000-0005-0000-0000-000055150000}"/>
    <cellStyle name="Calculation 3 3 4 3" xfId="17650" xr:uid="{00000000-0005-0000-0000-000056150000}"/>
    <cellStyle name="Calculation 3 3 4 3 2" xfId="34327" xr:uid="{00000000-0005-0000-0000-000057150000}"/>
    <cellStyle name="Calculation 3 3 4 4" xfId="17308" xr:uid="{00000000-0005-0000-0000-000058150000}"/>
    <cellStyle name="Calculation 3 3 4 4 2" xfId="33985" xr:uid="{00000000-0005-0000-0000-000059150000}"/>
    <cellStyle name="Calculation 3 3 4 5" xfId="21980" xr:uid="{00000000-0005-0000-0000-00005A150000}"/>
    <cellStyle name="Calculation 3 3 4 5 2" xfId="38662" xr:uid="{00000000-0005-0000-0000-00005B150000}"/>
    <cellStyle name="Calculation 3 3 4 6" xfId="28253" xr:uid="{00000000-0005-0000-0000-00005C150000}"/>
    <cellStyle name="Calculation 3 3 5" xfId="10824" xr:uid="{00000000-0005-0000-0000-00005D150000}"/>
    <cellStyle name="Calculation 3 3 5 2" xfId="13516" xr:uid="{00000000-0005-0000-0000-00005E150000}"/>
    <cellStyle name="Calculation 3 3 5 2 2" xfId="19383" xr:uid="{00000000-0005-0000-0000-00005F150000}"/>
    <cellStyle name="Calculation 3 3 5 2 2 2" xfId="36053" xr:uid="{00000000-0005-0000-0000-000060150000}"/>
    <cellStyle name="Calculation 3 3 5 2 3" xfId="22553" xr:uid="{00000000-0005-0000-0000-000061150000}"/>
    <cellStyle name="Calculation 3 3 5 2 3 2" xfId="39252" xr:uid="{00000000-0005-0000-0000-000062150000}"/>
    <cellStyle name="Calculation 3 3 5 2 4" xfId="25412" xr:uid="{00000000-0005-0000-0000-000063150000}"/>
    <cellStyle name="Calculation 3 3 5 2 4 2" xfId="42150" xr:uid="{00000000-0005-0000-0000-000064150000}"/>
    <cellStyle name="Calculation 3 3 5 2 5" xfId="30190" xr:uid="{00000000-0005-0000-0000-000065150000}"/>
    <cellStyle name="Calculation 3 3 5 3" xfId="17066" xr:uid="{00000000-0005-0000-0000-000066150000}"/>
    <cellStyle name="Calculation 3 3 5 3 2" xfId="33741" xr:uid="{00000000-0005-0000-0000-000067150000}"/>
    <cellStyle name="Calculation 3 3 5 4" xfId="15899" xr:uid="{00000000-0005-0000-0000-000068150000}"/>
    <cellStyle name="Calculation 3 3 5 4 2" xfId="32563" xr:uid="{00000000-0005-0000-0000-000069150000}"/>
    <cellStyle name="Calculation 3 3 5 5" xfId="22370" xr:uid="{00000000-0005-0000-0000-00006A150000}"/>
    <cellStyle name="Calculation 3 3 5 5 2" xfId="39063" xr:uid="{00000000-0005-0000-0000-00006B150000}"/>
    <cellStyle name="Calculation 3 3 5 6" xfId="27599" xr:uid="{00000000-0005-0000-0000-00006C150000}"/>
    <cellStyle name="Calculation 3 3 6" xfId="12266" xr:uid="{00000000-0005-0000-0000-00006D150000}"/>
    <cellStyle name="Calculation 3 3 6 2" xfId="14940" xr:uid="{00000000-0005-0000-0000-00006E150000}"/>
    <cellStyle name="Calculation 3 3 6 2 2" xfId="20661" xr:uid="{00000000-0005-0000-0000-00006F150000}"/>
    <cellStyle name="Calculation 3 3 6 2 2 2" xfId="37329" xr:uid="{00000000-0005-0000-0000-000070150000}"/>
    <cellStyle name="Calculation 3 3 6 2 3" xfId="23793" xr:uid="{00000000-0005-0000-0000-000071150000}"/>
    <cellStyle name="Calculation 3 3 6 2 3 2" xfId="40504" xr:uid="{00000000-0005-0000-0000-000072150000}"/>
    <cellStyle name="Calculation 3 3 6 2 4" xfId="26544" xr:uid="{00000000-0005-0000-0000-000073150000}"/>
    <cellStyle name="Calculation 3 3 6 2 4 2" xfId="43285" xr:uid="{00000000-0005-0000-0000-000074150000}"/>
    <cellStyle name="Calculation 3 3 6 2 5" xfId="31611" xr:uid="{00000000-0005-0000-0000-000075150000}"/>
    <cellStyle name="Calculation 3 3 6 3" xfId="18374" xr:uid="{00000000-0005-0000-0000-000076150000}"/>
    <cellStyle name="Calculation 3 3 6 3 2" xfId="35049" xr:uid="{00000000-0005-0000-0000-000077150000}"/>
    <cellStyle name="Calculation 3 3 6 4" xfId="21619" xr:uid="{00000000-0005-0000-0000-000078150000}"/>
    <cellStyle name="Calculation 3 3 6 4 2" xfId="38294" xr:uid="{00000000-0005-0000-0000-000079150000}"/>
    <cellStyle name="Calculation 3 3 6 5" xfId="24637" xr:uid="{00000000-0005-0000-0000-00007A150000}"/>
    <cellStyle name="Calculation 3 3 6 5 2" xfId="41358" xr:uid="{00000000-0005-0000-0000-00007B150000}"/>
    <cellStyle name="Calculation 3 3 6 6" xfId="29013" xr:uid="{00000000-0005-0000-0000-00007C150000}"/>
    <cellStyle name="Calculation 3 3 7" xfId="13164" xr:uid="{00000000-0005-0000-0000-00007D150000}"/>
    <cellStyle name="Calculation 3 3 7 2" xfId="19096" xr:uid="{00000000-0005-0000-0000-00007E150000}"/>
    <cellStyle name="Calculation 3 3 7 2 2" xfId="35767" xr:uid="{00000000-0005-0000-0000-00007F150000}"/>
    <cellStyle name="Calculation 3 3 7 3" xfId="22290" xr:uid="{00000000-0005-0000-0000-000080150000}"/>
    <cellStyle name="Calculation 3 3 7 3 2" xfId="38983" xr:uid="{00000000-0005-0000-0000-000081150000}"/>
    <cellStyle name="Calculation 3 3 7 4" xfId="25179" xr:uid="{00000000-0005-0000-0000-000082150000}"/>
    <cellStyle name="Calculation 3 3 7 4 2" xfId="41915" xr:uid="{00000000-0005-0000-0000-000083150000}"/>
    <cellStyle name="Calculation 3 3 7 5" xfId="29840" xr:uid="{00000000-0005-0000-0000-000084150000}"/>
    <cellStyle name="Calculation 3 3 8" xfId="16754" xr:uid="{00000000-0005-0000-0000-000085150000}"/>
    <cellStyle name="Calculation 3 3 8 2" xfId="33428" xr:uid="{00000000-0005-0000-0000-000086150000}"/>
    <cellStyle name="Calculation 3 3 9" xfId="16014" xr:uid="{00000000-0005-0000-0000-000087150000}"/>
    <cellStyle name="Calculation 3 3 9 2" xfId="32680" xr:uid="{00000000-0005-0000-0000-000088150000}"/>
    <cellStyle name="Calculation 3 4" xfId="1012" xr:uid="{00000000-0005-0000-0000-000089150000}"/>
    <cellStyle name="Calculation 3 4 10" xfId="23917" xr:uid="{00000000-0005-0000-0000-00008A150000}"/>
    <cellStyle name="Calculation 3 4 10 2" xfId="40630" xr:uid="{00000000-0005-0000-0000-00008B150000}"/>
    <cellStyle name="Calculation 3 4 11" xfId="27318" xr:uid="{00000000-0005-0000-0000-00008C150000}"/>
    <cellStyle name="Calculation 3 4 12" xfId="10545" xr:uid="{00000000-0005-0000-0000-00008D150000}"/>
    <cellStyle name="Calculation 3 4 2" xfId="1013" xr:uid="{00000000-0005-0000-0000-00008E150000}"/>
    <cellStyle name="Calculation 3 4 2 10" xfId="11404" xr:uid="{00000000-0005-0000-0000-00008F150000}"/>
    <cellStyle name="Calculation 3 4 2 2" xfId="1014" xr:uid="{00000000-0005-0000-0000-000090150000}"/>
    <cellStyle name="Calculation 3 4 2 2 2" xfId="14519" xr:uid="{00000000-0005-0000-0000-000091150000}"/>
    <cellStyle name="Calculation 3 4 2 2 2 2" xfId="20282" xr:uid="{00000000-0005-0000-0000-000092150000}"/>
    <cellStyle name="Calculation 3 4 2 2 2 2 2" xfId="36951" xr:uid="{00000000-0005-0000-0000-000093150000}"/>
    <cellStyle name="Calculation 3 4 2 2 2 3" xfId="23423" xr:uid="{00000000-0005-0000-0000-000094150000}"/>
    <cellStyle name="Calculation 3 4 2 2 2 3 2" xfId="40131" xr:uid="{00000000-0005-0000-0000-000095150000}"/>
    <cellStyle name="Calculation 3 4 2 2 2 4" xfId="26205" xr:uid="{00000000-0005-0000-0000-000096150000}"/>
    <cellStyle name="Calculation 3 4 2 2 2 4 2" xfId="42945" xr:uid="{00000000-0005-0000-0000-000097150000}"/>
    <cellStyle name="Calculation 3 4 2 2 2 5" xfId="31191" xr:uid="{00000000-0005-0000-0000-000098150000}"/>
    <cellStyle name="Calculation 3 4 2 2 3" xfId="17996" xr:uid="{00000000-0005-0000-0000-000099150000}"/>
    <cellStyle name="Calculation 3 4 2 2 3 2" xfId="34672" xr:uid="{00000000-0005-0000-0000-00009A150000}"/>
    <cellStyle name="Calculation 3 4 2 2 4" xfId="10003" xr:uid="{00000000-0005-0000-0000-00009B150000}"/>
    <cellStyle name="Calculation 3 4 2 2 4 2" xfId="27110" xr:uid="{00000000-0005-0000-0000-00009C150000}"/>
    <cellStyle name="Calculation 3 4 2 2 5" xfId="19100" xr:uid="{00000000-0005-0000-0000-00009D150000}"/>
    <cellStyle name="Calculation 3 4 2 2 5 2" xfId="35771" xr:uid="{00000000-0005-0000-0000-00009E150000}"/>
    <cellStyle name="Calculation 3 4 2 2 6" xfId="28594" xr:uid="{00000000-0005-0000-0000-00009F150000}"/>
    <cellStyle name="Calculation 3 4 2 2 7" xfId="11845" xr:uid="{00000000-0005-0000-0000-0000A0150000}"/>
    <cellStyle name="Calculation 3 4 2 3" xfId="1015" xr:uid="{00000000-0005-0000-0000-0000A1150000}"/>
    <cellStyle name="Calculation 3 4 2 3 2" xfId="14769" xr:uid="{00000000-0005-0000-0000-0000A2150000}"/>
    <cellStyle name="Calculation 3 4 2 3 2 2" xfId="20532" xr:uid="{00000000-0005-0000-0000-0000A3150000}"/>
    <cellStyle name="Calculation 3 4 2 3 2 2 2" xfId="37200" xr:uid="{00000000-0005-0000-0000-0000A4150000}"/>
    <cellStyle name="Calculation 3 4 2 3 2 3" xfId="23671" xr:uid="{00000000-0005-0000-0000-0000A5150000}"/>
    <cellStyle name="Calculation 3 4 2 3 2 3 2" xfId="40381" xr:uid="{00000000-0005-0000-0000-0000A6150000}"/>
    <cellStyle name="Calculation 3 4 2 3 2 4" xfId="26454" xr:uid="{00000000-0005-0000-0000-0000A7150000}"/>
    <cellStyle name="Calculation 3 4 2 3 2 4 2" xfId="43195" xr:uid="{00000000-0005-0000-0000-0000A8150000}"/>
    <cellStyle name="Calculation 3 4 2 3 2 5" xfId="31440" xr:uid="{00000000-0005-0000-0000-0000A9150000}"/>
    <cellStyle name="Calculation 3 4 2 3 3" xfId="18246" xr:uid="{00000000-0005-0000-0000-0000AA150000}"/>
    <cellStyle name="Calculation 3 4 2 3 3 2" xfId="34921" xr:uid="{00000000-0005-0000-0000-0000AB150000}"/>
    <cellStyle name="Calculation 3 4 2 3 4" xfId="21498" xr:uid="{00000000-0005-0000-0000-0000AC150000}"/>
    <cellStyle name="Calculation 3 4 2 3 4 2" xfId="38172" xr:uid="{00000000-0005-0000-0000-0000AD150000}"/>
    <cellStyle name="Calculation 3 4 2 3 5" xfId="24548" xr:uid="{00000000-0005-0000-0000-0000AE150000}"/>
    <cellStyle name="Calculation 3 4 2 3 5 2" xfId="41268" xr:uid="{00000000-0005-0000-0000-0000AF150000}"/>
    <cellStyle name="Calculation 3 4 2 3 6" xfId="28842" xr:uid="{00000000-0005-0000-0000-0000B0150000}"/>
    <cellStyle name="Calculation 3 4 2 3 7" xfId="12095" xr:uid="{00000000-0005-0000-0000-0000B1150000}"/>
    <cellStyle name="Calculation 3 4 2 4" xfId="7166" xr:uid="{00000000-0005-0000-0000-0000B2150000}"/>
    <cellStyle name="Calculation 3 4 2 4 2" xfId="15524" xr:uid="{00000000-0005-0000-0000-0000B3150000}"/>
    <cellStyle name="Calculation 3 4 2 4 2 2" xfId="21146" xr:uid="{00000000-0005-0000-0000-0000B4150000}"/>
    <cellStyle name="Calculation 3 4 2 4 2 2 2" xfId="37816" xr:uid="{00000000-0005-0000-0000-0000B5150000}"/>
    <cellStyle name="Calculation 3 4 2 4 2 3" xfId="24259" xr:uid="{00000000-0005-0000-0000-0000B6150000}"/>
    <cellStyle name="Calculation 3 4 2 4 2 3 2" xfId="40976" xr:uid="{00000000-0005-0000-0000-0000B7150000}"/>
    <cellStyle name="Calculation 3 4 2 4 2 4" xfId="26953" xr:uid="{00000000-0005-0000-0000-0000B8150000}"/>
    <cellStyle name="Calculation 3 4 2 4 2 4 2" xfId="43694" xr:uid="{00000000-0005-0000-0000-0000B9150000}"/>
    <cellStyle name="Calculation 3 4 2 4 2 5" xfId="32195" xr:uid="{00000000-0005-0000-0000-0000BA150000}"/>
    <cellStyle name="Calculation 3 4 2 4 3" xfId="18904" xr:uid="{00000000-0005-0000-0000-0000BB150000}"/>
    <cellStyle name="Calculation 3 4 2 4 3 2" xfId="35583" xr:uid="{00000000-0005-0000-0000-0000BC150000}"/>
    <cellStyle name="Calculation 3 4 2 4 4" xfId="22113" xr:uid="{00000000-0005-0000-0000-0000BD150000}"/>
    <cellStyle name="Calculation 3 4 2 4 4 2" xfId="38796" xr:uid="{00000000-0005-0000-0000-0000BE150000}"/>
    <cellStyle name="Calculation 3 4 2 4 5" xfId="25040" xr:uid="{00000000-0005-0000-0000-0000BF150000}"/>
    <cellStyle name="Calculation 3 4 2 4 5 2" xfId="41767" xr:uid="{00000000-0005-0000-0000-0000C0150000}"/>
    <cellStyle name="Calculation 3 4 2 4 6" xfId="29597" xr:uid="{00000000-0005-0000-0000-0000C1150000}"/>
    <cellStyle name="Calculation 3 4 2 4 7" xfId="12911" xr:uid="{00000000-0005-0000-0000-0000C2150000}"/>
    <cellStyle name="Calculation 3 4 2 5" xfId="7167" xr:uid="{00000000-0005-0000-0000-0000C3150000}"/>
    <cellStyle name="Calculation 3 4 2 5 2" xfId="19850" xr:uid="{00000000-0005-0000-0000-0000C4150000}"/>
    <cellStyle name="Calculation 3 4 2 5 2 2" xfId="36520" xr:uid="{00000000-0005-0000-0000-0000C5150000}"/>
    <cellStyle name="Calculation 3 4 2 5 3" xfId="23000" xr:uid="{00000000-0005-0000-0000-0000C6150000}"/>
    <cellStyle name="Calculation 3 4 2 5 3 2" xfId="39702" xr:uid="{00000000-0005-0000-0000-0000C7150000}"/>
    <cellStyle name="Calculation 3 4 2 5 4" xfId="25783" xr:uid="{00000000-0005-0000-0000-0000C8150000}"/>
    <cellStyle name="Calculation 3 4 2 5 4 2" xfId="42522" xr:uid="{00000000-0005-0000-0000-0000C9150000}"/>
    <cellStyle name="Calculation 3 4 2 5 5" xfId="30745" xr:uid="{00000000-0005-0000-0000-0000CA150000}"/>
    <cellStyle name="Calculation 3 4 2 5 6" xfId="14072" xr:uid="{00000000-0005-0000-0000-0000CB150000}"/>
    <cellStyle name="Calculation 3 4 2 6" xfId="17567" xr:uid="{00000000-0005-0000-0000-0000CC150000}"/>
    <cellStyle name="Calculation 3 4 2 6 2" xfId="34244" xr:uid="{00000000-0005-0000-0000-0000CD150000}"/>
    <cellStyle name="Calculation 3 4 2 7" xfId="20585" xr:uid="{00000000-0005-0000-0000-0000CE150000}"/>
    <cellStyle name="Calculation 3 4 2 7 2" xfId="37253" xr:uid="{00000000-0005-0000-0000-0000CF150000}"/>
    <cellStyle name="Calculation 3 4 2 8" xfId="21229" xr:uid="{00000000-0005-0000-0000-0000D0150000}"/>
    <cellStyle name="Calculation 3 4 2 8 2" xfId="37900" xr:uid="{00000000-0005-0000-0000-0000D1150000}"/>
    <cellStyle name="Calculation 3 4 2 9" xfId="28153" xr:uid="{00000000-0005-0000-0000-0000D2150000}"/>
    <cellStyle name="Calculation 3 4 3" xfId="1016" xr:uid="{00000000-0005-0000-0000-0000D3150000}"/>
    <cellStyle name="Calculation 3 4 3 2" xfId="1017" xr:uid="{00000000-0005-0000-0000-0000D4150000}"/>
    <cellStyle name="Calculation 3 4 3 2 2" xfId="19491" xr:uid="{00000000-0005-0000-0000-0000D5150000}"/>
    <cellStyle name="Calculation 3 4 3 2 2 2" xfId="36161" xr:uid="{00000000-0005-0000-0000-0000D6150000}"/>
    <cellStyle name="Calculation 3 4 3 2 3" xfId="22653" xr:uid="{00000000-0005-0000-0000-0000D7150000}"/>
    <cellStyle name="Calculation 3 4 3 2 3 2" xfId="39353" xr:uid="{00000000-0005-0000-0000-0000D8150000}"/>
    <cellStyle name="Calculation 3 4 3 2 4" xfId="25494" xr:uid="{00000000-0005-0000-0000-0000D9150000}"/>
    <cellStyle name="Calculation 3 4 3 2 4 2" xfId="42232" xr:uid="{00000000-0005-0000-0000-0000DA150000}"/>
    <cellStyle name="Calculation 3 4 3 2 5" xfId="30309" xr:uid="{00000000-0005-0000-0000-0000DB150000}"/>
    <cellStyle name="Calculation 3 4 3 2 6" xfId="13635" xr:uid="{00000000-0005-0000-0000-0000DC150000}"/>
    <cellStyle name="Calculation 3 4 3 3" xfId="1018" xr:uid="{00000000-0005-0000-0000-0000DD150000}"/>
    <cellStyle name="Calculation 3 4 3 3 2" xfId="33859" xr:uid="{00000000-0005-0000-0000-0000DE150000}"/>
    <cellStyle name="Calculation 3 4 3 3 3" xfId="17182" xr:uid="{00000000-0005-0000-0000-0000DF150000}"/>
    <cellStyle name="Calculation 3 4 3 4" xfId="7168" xr:uid="{00000000-0005-0000-0000-0000E0150000}"/>
    <cellStyle name="Calculation 3 4 3 4 2" xfId="33220" xr:uid="{00000000-0005-0000-0000-0000E1150000}"/>
    <cellStyle name="Calculation 3 4 3 4 3" xfId="16548" xr:uid="{00000000-0005-0000-0000-0000E2150000}"/>
    <cellStyle name="Calculation 3 4 3 5" xfId="7169" xr:uid="{00000000-0005-0000-0000-0000E3150000}"/>
    <cellStyle name="Calculation 3 4 3 5 2" xfId="33086" xr:uid="{00000000-0005-0000-0000-0000E4150000}"/>
    <cellStyle name="Calculation 3 4 3 5 3" xfId="16417" xr:uid="{00000000-0005-0000-0000-0000E5150000}"/>
    <cellStyle name="Calculation 3 4 3 6" xfId="27717" xr:uid="{00000000-0005-0000-0000-0000E6150000}"/>
    <cellStyle name="Calculation 3 4 3 7" xfId="10952" xr:uid="{00000000-0005-0000-0000-0000E7150000}"/>
    <cellStyle name="Calculation 3 4 4" xfId="1019" xr:uid="{00000000-0005-0000-0000-0000E8150000}"/>
    <cellStyle name="Calculation 3 4 4 2" xfId="1020" xr:uid="{00000000-0005-0000-0000-0000E9150000}"/>
    <cellStyle name="Calculation 3 4 4 2 2" xfId="19982" xr:uid="{00000000-0005-0000-0000-0000EA150000}"/>
    <cellStyle name="Calculation 3 4 4 2 2 2" xfId="36652" xr:uid="{00000000-0005-0000-0000-0000EB150000}"/>
    <cellStyle name="Calculation 3 4 4 2 3" xfId="23128" xr:uid="{00000000-0005-0000-0000-0000EC150000}"/>
    <cellStyle name="Calculation 3 4 4 2 3 2" xfId="39831" xr:uid="{00000000-0005-0000-0000-0000ED150000}"/>
    <cellStyle name="Calculation 3 4 4 2 4" xfId="25907" xr:uid="{00000000-0005-0000-0000-0000EE150000}"/>
    <cellStyle name="Calculation 3 4 4 2 4 2" xfId="42646" xr:uid="{00000000-0005-0000-0000-0000EF150000}"/>
    <cellStyle name="Calculation 3 4 4 2 5" xfId="30892" xr:uid="{00000000-0005-0000-0000-0000F0150000}"/>
    <cellStyle name="Calculation 3 4 4 2 6" xfId="14219" xr:uid="{00000000-0005-0000-0000-0000F1150000}"/>
    <cellStyle name="Calculation 3 4 4 3" xfId="1021" xr:uid="{00000000-0005-0000-0000-0000F2150000}"/>
    <cellStyle name="Calculation 3 4 4 3 2" xfId="34373" xr:uid="{00000000-0005-0000-0000-0000F3150000}"/>
    <cellStyle name="Calculation 3 4 4 3 3" xfId="17696" xr:uid="{00000000-0005-0000-0000-0000F4150000}"/>
    <cellStyle name="Calculation 3 4 4 4" xfId="19773" xr:uid="{00000000-0005-0000-0000-0000F5150000}"/>
    <cellStyle name="Calculation 3 4 4 4 2" xfId="36443" xr:uid="{00000000-0005-0000-0000-0000F6150000}"/>
    <cellStyle name="Calculation 3 4 4 5" xfId="17381" xr:uid="{00000000-0005-0000-0000-0000F7150000}"/>
    <cellStyle name="Calculation 3 4 4 5 2" xfId="34057" xr:uid="{00000000-0005-0000-0000-0000F8150000}"/>
    <cellStyle name="Calculation 3 4 4 6" xfId="28299" xr:uid="{00000000-0005-0000-0000-0000F9150000}"/>
    <cellStyle name="Calculation 3 4 4 7" xfId="11545" xr:uid="{00000000-0005-0000-0000-0000FA150000}"/>
    <cellStyle name="Calculation 3 4 5" xfId="1022" xr:uid="{00000000-0005-0000-0000-0000FB150000}"/>
    <cellStyle name="Calculation 3 4 5 2" xfId="13314" xr:uid="{00000000-0005-0000-0000-0000FC150000}"/>
    <cellStyle name="Calculation 3 4 5 2 2" xfId="19222" xr:uid="{00000000-0005-0000-0000-0000FD150000}"/>
    <cellStyle name="Calculation 3 4 5 2 2 2" xfId="35893" xr:uid="{00000000-0005-0000-0000-0000FE150000}"/>
    <cellStyle name="Calculation 3 4 5 2 3" xfId="22405" xr:uid="{00000000-0005-0000-0000-0000FF150000}"/>
    <cellStyle name="Calculation 3 4 5 2 3 2" xfId="39098" xr:uid="{00000000-0005-0000-0000-000000160000}"/>
    <cellStyle name="Calculation 3 4 5 2 4" xfId="25270" xr:uid="{00000000-0005-0000-0000-000001160000}"/>
    <cellStyle name="Calculation 3 4 5 2 4 2" xfId="42006" xr:uid="{00000000-0005-0000-0000-000002160000}"/>
    <cellStyle name="Calculation 3 4 5 2 5" xfId="29990" xr:uid="{00000000-0005-0000-0000-000003160000}"/>
    <cellStyle name="Calculation 3 4 5 3" xfId="16902" xr:uid="{00000000-0005-0000-0000-000004160000}"/>
    <cellStyle name="Calculation 3 4 5 3 2" xfId="33578" xr:uid="{00000000-0005-0000-0000-000005160000}"/>
    <cellStyle name="Calculation 3 4 5 4" xfId="19551" xr:uid="{00000000-0005-0000-0000-000006160000}"/>
    <cellStyle name="Calculation 3 4 5 4 2" xfId="36222" xr:uid="{00000000-0005-0000-0000-000007160000}"/>
    <cellStyle name="Calculation 3 4 5 5" xfId="16381" xr:uid="{00000000-0005-0000-0000-000008160000}"/>
    <cellStyle name="Calculation 3 4 5 5 2" xfId="33049" xr:uid="{00000000-0005-0000-0000-000009160000}"/>
    <cellStyle name="Calculation 3 4 5 6" xfId="27401" xr:uid="{00000000-0005-0000-0000-00000A160000}"/>
    <cellStyle name="Calculation 3 4 5 7" xfId="10635" xr:uid="{00000000-0005-0000-0000-00000B160000}"/>
    <cellStyle name="Calculation 3 4 6" xfId="1023" xr:uid="{00000000-0005-0000-0000-00000C160000}"/>
    <cellStyle name="Calculation 3 4 6 2" xfId="15007" xr:uid="{00000000-0005-0000-0000-00000D160000}"/>
    <cellStyle name="Calculation 3 4 6 2 2" xfId="20717" xr:uid="{00000000-0005-0000-0000-00000E160000}"/>
    <cellStyle name="Calculation 3 4 6 2 2 2" xfId="37386" xr:uid="{00000000-0005-0000-0000-00000F160000}"/>
    <cellStyle name="Calculation 3 4 6 2 3" xfId="23845" xr:uid="{00000000-0005-0000-0000-000010160000}"/>
    <cellStyle name="Calculation 3 4 6 2 3 2" xfId="40556" xr:uid="{00000000-0005-0000-0000-000011160000}"/>
    <cellStyle name="Calculation 3 4 6 2 4" xfId="26586" xr:uid="{00000000-0005-0000-0000-000012160000}"/>
    <cellStyle name="Calculation 3 4 6 2 4 2" xfId="43327" xr:uid="{00000000-0005-0000-0000-000013160000}"/>
    <cellStyle name="Calculation 3 4 6 2 5" xfId="31678" xr:uid="{00000000-0005-0000-0000-000014160000}"/>
    <cellStyle name="Calculation 3 4 6 3" xfId="18429" xr:uid="{00000000-0005-0000-0000-000015160000}"/>
    <cellStyle name="Calculation 3 4 6 3 2" xfId="35106" xr:uid="{00000000-0005-0000-0000-000016160000}"/>
    <cellStyle name="Calculation 3 4 6 4" xfId="21672" xr:uid="{00000000-0005-0000-0000-000017160000}"/>
    <cellStyle name="Calculation 3 4 6 4 2" xfId="38347" xr:uid="{00000000-0005-0000-0000-000018160000}"/>
    <cellStyle name="Calculation 3 4 6 5" xfId="24679" xr:uid="{00000000-0005-0000-0000-000019160000}"/>
    <cellStyle name="Calculation 3 4 6 5 2" xfId="41400" xr:uid="{00000000-0005-0000-0000-00001A160000}"/>
    <cellStyle name="Calculation 3 4 6 6" xfId="29080" xr:uid="{00000000-0005-0000-0000-00001B160000}"/>
    <cellStyle name="Calculation 3 4 6 7" xfId="12333" xr:uid="{00000000-0005-0000-0000-00001C160000}"/>
    <cellStyle name="Calculation 3 4 7" xfId="7170" xr:uid="{00000000-0005-0000-0000-00001D160000}"/>
    <cellStyle name="Calculation 3 4 7 2" xfId="19153" xr:uid="{00000000-0005-0000-0000-00001E160000}"/>
    <cellStyle name="Calculation 3 4 7 2 2" xfId="35824" xr:uid="{00000000-0005-0000-0000-00001F160000}"/>
    <cellStyle name="Calculation 3 4 7 3" xfId="22341" xr:uid="{00000000-0005-0000-0000-000020160000}"/>
    <cellStyle name="Calculation 3 4 7 3 2" xfId="39034" xr:uid="{00000000-0005-0000-0000-000021160000}"/>
    <cellStyle name="Calculation 3 4 7 4" xfId="25221" xr:uid="{00000000-0005-0000-0000-000022160000}"/>
    <cellStyle name="Calculation 3 4 7 4 2" xfId="41957" xr:uid="{00000000-0005-0000-0000-000023160000}"/>
    <cellStyle name="Calculation 3 4 7 5" xfId="29907" xr:uid="{00000000-0005-0000-0000-000024160000}"/>
    <cellStyle name="Calculation 3 4 7 6" xfId="13231" xr:uid="{00000000-0005-0000-0000-000025160000}"/>
    <cellStyle name="Calculation 3 4 8" xfId="7171" xr:uid="{00000000-0005-0000-0000-000026160000}"/>
    <cellStyle name="Calculation 3 4 8 2" xfId="33499" xr:uid="{00000000-0005-0000-0000-000027160000}"/>
    <cellStyle name="Calculation 3 4 8 3" xfId="16824" xr:uid="{00000000-0005-0000-0000-000028160000}"/>
    <cellStyle name="Calculation 3 4 9" xfId="15990" xr:uid="{00000000-0005-0000-0000-000029160000}"/>
    <cellStyle name="Calculation 3 4 9 2" xfId="32656" xr:uid="{00000000-0005-0000-0000-00002A160000}"/>
    <cellStyle name="Calculation 3 5" xfId="1024" xr:uid="{00000000-0005-0000-0000-00002B160000}"/>
    <cellStyle name="Calculation 3 5 2" xfId="1025" xr:uid="{00000000-0005-0000-0000-00002C160000}"/>
    <cellStyle name="Calculation 3 5 2 2" xfId="1026" xr:uid="{00000000-0005-0000-0000-00002D160000}"/>
    <cellStyle name="Calculation 3 5 2 2 2" xfId="20026" xr:uid="{00000000-0005-0000-0000-00002E160000}"/>
    <cellStyle name="Calculation 3 5 2 2 2 2" xfId="36696" xr:uid="{00000000-0005-0000-0000-00002F160000}"/>
    <cellStyle name="Calculation 3 5 2 2 3" xfId="23171" xr:uid="{00000000-0005-0000-0000-000030160000}"/>
    <cellStyle name="Calculation 3 5 2 2 3 2" xfId="39875" xr:uid="{00000000-0005-0000-0000-000031160000}"/>
    <cellStyle name="Calculation 3 5 2 2 4" xfId="25951" xr:uid="{00000000-0005-0000-0000-000032160000}"/>
    <cellStyle name="Calculation 3 5 2 2 4 2" xfId="42690" xr:uid="{00000000-0005-0000-0000-000033160000}"/>
    <cellStyle name="Calculation 3 5 2 2 5" xfId="30936" xr:uid="{00000000-0005-0000-0000-000034160000}"/>
    <cellStyle name="Calculation 3 5 2 2 6" xfId="14263" xr:uid="{00000000-0005-0000-0000-000035160000}"/>
    <cellStyle name="Calculation 3 5 2 3" xfId="1027" xr:uid="{00000000-0005-0000-0000-000036160000}"/>
    <cellStyle name="Calculation 3 5 2 3 2" xfId="34417" xr:uid="{00000000-0005-0000-0000-000037160000}"/>
    <cellStyle name="Calculation 3 5 2 3 3" xfId="17740" xr:uid="{00000000-0005-0000-0000-000038160000}"/>
    <cellStyle name="Calculation 3 5 2 4" xfId="7172" xr:uid="{00000000-0005-0000-0000-000039160000}"/>
    <cellStyle name="Calculation 3 5 2 4 2" xfId="35447" xr:uid="{00000000-0005-0000-0000-00003A160000}"/>
    <cellStyle name="Calculation 3 5 2 5" xfId="7173" xr:uid="{00000000-0005-0000-0000-00003B160000}"/>
    <cellStyle name="Calculation 3 5 2 5 2" xfId="39476" xr:uid="{00000000-0005-0000-0000-00003C160000}"/>
    <cellStyle name="Calculation 3 5 2 6" xfId="28342" xr:uid="{00000000-0005-0000-0000-00003D160000}"/>
    <cellStyle name="Calculation 3 5 2 7" xfId="11589" xr:uid="{00000000-0005-0000-0000-00003E160000}"/>
    <cellStyle name="Calculation 3 5 3" xfId="1028" xr:uid="{00000000-0005-0000-0000-00003F160000}"/>
    <cellStyle name="Calculation 3 5 3 2" xfId="1029" xr:uid="{00000000-0005-0000-0000-000040160000}"/>
    <cellStyle name="Calculation 3 5 3 2 2" xfId="19253" xr:uid="{00000000-0005-0000-0000-000041160000}"/>
    <cellStyle name="Calculation 3 5 3 2 2 2" xfId="35924" xr:uid="{00000000-0005-0000-0000-000042160000}"/>
    <cellStyle name="Calculation 3 5 3 2 3" xfId="22433" xr:uid="{00000000-0005-0000-0000-000043160000}"/>
    <cellStyle name="Calculation 3 5 3 2 3 2" xfId="39126" xr:uid="{00000000-0005-0000-0000-000044160000}"/>
    <cellStyle name="Calculation 3 5 3 2 4" xfId="25298" xr:uid="{00000000-0005-0000-0000-000045160000}"/>
    <cellStyle name="Calculation 3 5 3 2 4 2" xfId="42034" xr:uid="{00000000-0005-0000-0000-000046160000}"/>
    <cellStyle name="Calculation 3 5 3 2 5" xfId="30021" xr:uid="{00000000-0005-0000-0000-000047160000}"/>
    <cellStyle name="Calculation 3 5 3 2 6" xfId="13345" xr:uid="{00000000-0005-0000-0000-000048160000}"/>
    <cellStyle name="Calculation 3 5 3 3" xfId="1030" xr:uid="{00000000-0005-0000-0000-000049160000}"/>
    <cellStyle name="Calculation 3 5 3 3 2" xfId="33608" xr:uid="{00000000-0005-0000-0000-00004A160000}"/>
    <cellStyle name="Calculation 3 5 3 3 3" xfId="16932" xr:uid="{00000000-0005-0000-0000-00004B160000}"/>
    <cellStyle name="Calculation 3 5 3 4" xfId="15932" xr:uid="{00000000-0005-0000-0000-00004C160000}"/>
    <cellStyle name="Calculation 3 5 3 4 2" xfId="32597" xr:uid="{00000000-0005-0000-0000-00004D160000}"/>
    <cellStyle name="Calculation 3 5 3 5" xfId="16119" xr:uid="{00000000-0005-0000-0000-00004E160000}"/>
    <cellStyle name="Calculation 3 5 3 5 2" xfId="32783" xr:uid="{00000000-0005-0000-0000-00004F160000}"/>
    <cellStyle name="Calculation 3 5 3 6" xfId="27432" xr:uid="{00000000-0005-0000-0000-000050160000}"/>
    <cellStyle name="Calculation 3 5 3 7" xfId="10663" xr:uid="{00000000-0005-0000-0000-000051160000}"/>
    <cellStyle name="Calculation 3 5 4" xfId="1031" xr:uid="{00000000-0005-0000-0000-000052160000}"/>
    <cellStyle name="Calculation 3 5 4 2" xfId="15088" xr:uid="{00000000-0005-0000-0000-000053160000}"/>
    <cellStyle name="Calculation 3 5 4 2 2" xfId="20782" xr:uid="{00000000-0005-0000-0000-000054160000}"/>
    <cellStyle name="Calculation 3 5 4 2 2 2" xfId="37451" xr:uid="{00000000-0005-0000-0000-000055160000}"/>
    <cellStyle name="Calculation 3 5 4 2 3" xfId="23904" xr:uid="{00000000-0005-0000-0000-000056160000}"/>
    <cellStyle name="Calculation 3 5 4 2 3 2" xfId="40617" xr:uid="{00000000-0005-0000-0000-000057160000}"/>
    <cellStyle name="Calculation 3 5 4 2 4" xfId="26643" xr:uid="{00000000-0005-0000-0000-000058160000}"/>
    <cellStyle name="Calculation 3 5 4 2 4 2" xfId="43384" xr:uid="{00000000-0005-0000-0000-000059160000}"/>
    <cellStyle name="Calculation 3 5 4 2 5" xfId="31759" xr:uid="{00000000-0005-0000-0000-00005A160000}"/>
    <cellStyle name="Calculation 3 5 4 3" xfId="18495" xr:uid="{00000000-0005-0000-0000-00005B160000}"/>
    <cellStyle name="Calculation 3 5 4 3 2" xfId="35172" xr:uid="{00000000-0005-0000-0000-00005C160000}"/>
    <cellStyle name="Calculation 3 5 4 4" xfId="21732" xr:uid="{00000000-0005-0000-0000-00005D160000}"/>
    <cellStyle name="Calculation 3 5 4 4 2" xfId="38409" xr:uid="{00000000-0005-0000-0000-00005E160000}"/>
    <cellStyle name="Calculation 3 5 4 5" xfId="24734" xr:uid="{00000000-0005-0000-0000-00005F160000}"/>
    <cellStyle name="Calculation 3 5 4 5 2" xfId="41457" xr:uid="{00000000-0005-0000-0000-000060160000}"/>
    <cellStyle name="Calculation 3 5 4 6" xfId="29161" xr:uid="{00000000-0005-0000-0000-000061160000}"/>
    <cellStyle name="Calculation 3 5 4 7" xfId="12420" xr:uid="{00000000-0005-0000-0000-000062160000}"/>
    <cellStyle name="Calculation 3 5 5" xfId="1032" xr:uid="{00000000-0005-0000-0000-000063160000}"/>
    <cellStyle name="Calculation 3 5 5 2" xfId="19550" xr:uid="{00000000-0005-0000-0000-000064160000}"/>
    <cellStyle name="Calculation 3 5 5 2 2" xfId="36221" xr:uid="{00000000-0005-0000-0000-000065160000}"/>
    <cellStyle name="Calculation 3 5 5 3" xfId="22706" xr:uid="{00000000-0005-0000-0000-000066160000}"/>
    <cellStyle name="Calculation 3 5 5 3 2" xfId="39406" xr:uid="{00000000-0005-0000-0000-000067160000}"/>
    <cellStyle name="Calculation 3 5 5 4" xfId="25542" xr:uid="{00000000-0005-0000-0000-000068160000}"/>
    <cellStyle name="Calculation 3 5 5 4 2" xfId="42280" xr:uid="{00000000-0005-0000-0000-000069160000}"/>
    <cellStyle name="Calculation 3 5 5 5" xfId="30381" xr:uid="{00000000-0005-0000-0000-00006A160000}"/>
    <cellStyle name="Calculation 3 5 5 6" xfId="13707" xr:uid="{00000000-0005-0000-0000-00006B160000}"/>
    <cellStyle name="Calculation 3 5 6" xfId="7174" xr:uid="{00000000-0005-0000-0000-00006C160000}"/>
    <cellStyle name="Calculation 3 5 6 2" xfId="33915" xr:uid="{00000000-0005-0000-0000-00006D160000}"/>
    <cellStyle name="Calculation 3 5 6 3" xfId="17238" xr:uid="{00000000-0005-0000-0000-00006E160000}"/>
    <cellStyle name="Calculation 3 5 7" xfId="7175" xr:uid="{00000000-0005-0000-0000-00006F160000}"/>
    <cellStyle name="Calculation 3 5 7 2" xfId="32482" xr:uid="{00000000-0005-0000-0000-000070160000}"/>
    <cellStyle name="Calculation 3 5 8" xfId="16429" xr:uid="{00000000-0005-0000-0000-000071160000}"/>
    <cellStyle name="Calculation 3 5 8 2" xfId="33099" xr:uid="{00000000-0005-0000-0000-000072160000}"/>
    <cellStyle name="Calculation 3 5 9" xfId="27789" xr:uid="{00000000-0005-0000-0000-000073160000}"/>
    <cellStyle name="Calculation 3 6" xfId="1033" xr:uid="{00000000-0005-0000-0000-000074160000}"/>
    <cellStyle name="Calculation 3 6 2" xfId="1034" xr:uid="{00000000-0005-0000-0000-000075160000}"/>
    <cellStyle name="Calculation 3 6 2 2" xfId="1035" xr:uid="{00000000-0005-0000-0000-000076160000}"/>
    <cellStyle name="Calculation 3 6 2 2 2" xfId="20070" xr:uid="{00000000-0005-0000-0000-000077160000}"/>
    <cellStyle name="Calculation 3 6 2 2 2 2" xfId="36740" xr:uid="{00000000-0005-0000-0000-000078160000}"/>
    <cellStyle name="Calculation 3 6 2 2 3" xfId="23214" xr:uid="{00000000-0005-0000-0000-000079160000}"/>
    <cellStyle name="Calculation 3 6 2 2 3 2" xfId="39919" xr:uid="{00000000-0005-0000-0000-00007A160000}"/>
    <cellStyle name="Calculation 3 6 2 2 4" xfId="25994" xr:uid="{00000000-0005-0000-0000-00007B160000}"/>
    <cellStyle name="Calculation 3 6 2 2 4 2" xfId="42733" xr:uid="{00000000-0005-0000-0000-00007C160000}"/>
    <cellStyle name="Calculation 3 6 2 2 5" xfId="30980" xr:uid="{00000000-0005-0000-0000-00007D160000}"/>
    <cellStyle name="Calculation 3 6 2 2 6" xfId="14307" xr:uid="{00000000-0005-0000-0000-00007E160000}"/>
    <cellStyle name="Calculation 3 6 2 3" xfId="1036" xr:uid="{00000000-0005-0000-0000-00007F160000}"/>
    <cellStyle name="Calculation 3 6 2 3 2" xfId="34461" xr:uid="{00000000-0005-0000-0000-000080160000}"/>
    <cellStyle name="Calculation 3 6 2 3 3" xfId="17784" xr:uid="{00000000-0005-0000-0000-000081160000}"/>
    <cellStyle name="Calculation 3 6 2 4" xfId="7176" xr:uid="{00000000-0005-0000-0000-000082160000}"/>
    <cellStyle name="Calculation 3 6 2 4 2" xfId="32372" xr:uid="{00000000-0005-0000-0000-000083160000}"/>
    <cellStyle name="Calculation 3 6 2 5" xfId="7177" xr:uid="{00000000-0005-0000-0000-000084160000}"/>
    <cellStyle name="Calculation 3 6 2 5 2" xfId="38960" xr:uid="{00000000-0005-0000-0000-000085160000}"/>
    <cellStyle name="Calculation 3 6 2 6" xfId="28385" xr:uid="{00000000-0005-0000-0000-000086160000}"/>
    <cellStyle name="Calculation 3 6 2 7" xfId="11633" xr:uid="{00000000-0005-0000-0000-000087160000}"/>
    <cellStyle name="Calculation 3 6 3" xfId="1037" xr:uid="{00000000-0005-0000-0000-000088160000}"/>
    <cellStyle name="Calculation 3 6 3 2" xfId="14571" xr:uid="{00000000-0005-0000-0000-000089160000}"/>
    <cellStyle name="Calculation 3 6 3 2 2" xfId="20334" xr:uid="{00000000-0005-0000-0000-00008A160000}"/>
    <cellStyle name="Calculation 3 6 3 2 2 2" xfId="37003" xr:uid="{00000000-0005-0000-0000-00008B160000}"/>
    <cellStyle name="Calculation 3 6 3 2 3" xfId="23475" xr:uid="{00000000-0005-0000-0000-00008C160000}"/>
    <cellStyle name="Calculation 3 6 3 2 3 2" xfId="40183" xr:uid="{00000000-0005-0000-0000-00008D160000}"/>
    <cellStyle name="Calculation 3 6 3 2 4" xfId="26257" xr:uid="{00000000-0005-0000-0000-00008E160000}"/>
    <cellStyle name="Calculation 3 6 3 2 4 2" xfId="42997" xr:uid="{00000000-0005-0000-0000-00008F160000}"/>
    <cellStyle name="Calculation 3 6 3 2 5" xfId="31243" xr:uid="{00000000-0005-0000-0000-000090160000}"/>
    <cellStyle name="Calculation 3 6 3 3" xfId="18048" xr:uid="{00000000-0005-0000-0000-000091160000}"/>
    <cellStyle name="Calculation 3 6 3 3 2" xfId="34724" xr:uid="{00000000-0005-0000-0000-000092160000}"/>
    <cellStyle name="Calculation 3 6 3 4" xfId="21302" xr:uid="{00000000-0005-0000-0000-000093160000}"/>
    <cellStyle name="Calculation 3 6 3 4 2" xfId="37974" xr:uid="{00000000-0005-0000-0000-000094160000}"/>
    <cellStyle name="Calculation 3 6 3 5" xfId="16341" xr:uid="{00000000-0005-0000-0000-000095160000}"/>
    <cellStyle name="Calculation 3 6 3 5 2" xfId="33010" xr:uid="{00000000-0005-0000-0000-000096160000}"/>
    <cellStyle name="Calculation 3 6 3 6" xfId="28646" xr:uid="{00000000-0005-0000-0000-000097160000}"/>
    <cellStyle name="Calculation 3 6 3 7" xfId="11897" xr:uid="{00000000-0005-0000-0000-000098160000}"/>
    <cellStyle name="Calculation 3 6 4" xfId="1038" xr:uid="{00000000-0005-0000-0000-000099160000}"/>
    <cellStyle name="Calculation 3 6 4 2" xfId="15184" xr:uid="{00000000-0005-0000-0000-00009A160000}"/>
    <cellStyle name="Calculation 3 6 4 2 2" xfId="20855" xr:uid="{00000000-0005-0000-0000-00009B160000}"/>
    <cellStyle name="Calculation 3 6 4 2 2 2" xfId="37524" xr:uid="{00000000-0005-0000-0000-00009C160000}"/>
    <cellStyle name="Calculation 3 6 4 2 3" xfId="23975" xr:uid="{00000000-0005-0000-0000-00009D160000}"/>
    <cellStyle name="Calculation 3 6 4 2 3 2" xfId="40688" xr:uid="{00000000-0005-0000-0000-00009E160000}"/>
    <cellStyle name="Calculation 3 6 4 2 4" xfId="26710" xr:uid="{00000000-0005-0000-0000-00009F160000}"/>
    <cellStyle name="Calculation 3 6 4 2 4 2" xfId="43451" xr:uid="{00000000-0005-0000-0000-0000A0160000}"/>
    <cellStyle name="Calculation 3 6 4 2 5" xfId="31855" xr:uid="{00000000-0005-0000-0000-0000A1160000}"/>
    <cellStyle name="Calculation 3 6 4 3" xfId="18592" xr:uid="{00000000-0005-0000-0000-0000A2160000}"/>
    <cellStyle name="Calculation 3 6 4 3 2" xfId="35269" xr:uid="{00000000-0005-0000-0000-0000A3160000}"/>
    <cellStyle name="Calculation 3 6 4 4" xfId="21817" xr:uid="{00000000-0005-0000-0000-0000A4160000}"/>
    <cellStyle name="Calculation 3 6 4 4 2" xfId="38495" xr:uid="{00000000-0005-0000-0000-0000A5160000}"/>
    <cellStyle name="Calculation 3 6 4 5" xfId="24801" xr:uid="{00000000-0005-0000-0000-0000A6160000}"/>
    <cellStyle name="Calculation 3 6 4 5 2" xfId="41524" xr:uid="{00000000-0005-0000-0000-0000A7160000}"/>
    <cellStyle name="Calculation 3 6 4 6" xfId="29257" xr:uid="{00000000-0005-0000-0000-0000A8160000}"/>
    <cellStyle name="Calculation 3 6 4 7" xfId="12545" xr:uid="{00000000-0005-0000-0000-0000A9160000}"/>
    <cellStyle name="Calculation 3 6 5" xfId="7178" xr:uid="{00000000-0005-0000-0000-0000AA160000}"/>
    <cellStyle name="Calculation 3 6 5 2" xfId="19601" xr:uid="{00000000-0005-0000-0000-0000AB160000}"/>
    <cellStyle name="Calculation 3 6 5 2 2" xfId="36272" xr:uid="{00000000-0005-0000-0000-0000AC160000}"/>
    <cellStyle name="Calculation 3 6 5 3" xfId="22756" xr:uid="{00000000-0005-0000-0000-0000AD160000}"/>
    <cellStyle name="Calculation 3 6 5 3 2" xfId="39456" xr:uid="{00000000-0005-0000-0000-0000AE160000}"/>
    <cellStyle name="Calculation 3 6 5 4" xfId="25586" xr:uid="{00000000-0005-0000-0000-0000AF160000}"/>
    <cellStyle name="Calculation 3 6 5 4 2" xfId="42324" xr:uid="{00000000-0005-0000-0000-0000B0160000}"/>
    <cellStyle name="Calculation 3 6 5 5" xfId="30452" xr:uid="{00000000-0005-0000-0000-0000B1160000}"/>
    <cellStyle name="Calculation 3 6 5 6" xfId="13778" xr:uid="{00000000-0005-0000-0000-0000B2160000}"/>
    <cellStyle name="Calculation 3 6 6" xfId="7179" xr:uid="{00000000-0005-0000-0000-0000B3160000}"/>
    <cellStyle name="Calculation 3 6 6 2" xfId="33964" xr:uid="{00000000-0005-0000-0000-0000B4160000}"/>
    <cellStyle name="Calculation 3 6 6 3" xfId="17287" xr:uid="{00000000-0005-0000-0000-0000B5160000}"/>
    <cellStyle name="Calculation 3 6 7" xfId="15797" xr:uid="{00000000-0005-0000-0000-0000B6160000}"/>
    <cellStyle name="Calculation 3 6 7 2" xfId="32459" xr:uid="{00000000-0005-0000-0000-0000B7160000}"/>
    <cellStyle name="Calculation 3 6 8" xfId="20815" xr:uid="{00000000-0005-0000-0000-0000B8160000}"/>
    <cellStyle name="Calculation 3 6 8 2" xfId="37484" xr:uid="{00000000-0005-0000-0000-0000B9160000}"/>
    <cellStyle name="Calculation 3 6 9" xfId="27860" xr:uid="{00000000-0005-0000-0000-0000BA160000}"/>
    <cellStyle name="Calculation 3 7" xfId="1039" xr:uid="{00000000-0005-0000-0000-0000BB160000}"/>
    <cellStyle name="Calculation 3 7 2" xfId="12739" xr:uid="{00000000-0005-0000-0000-0000BC160000}"/>
    <cellStyle name="Calculation 3 7 2 2" xfId="15357" xr:uid="{00000000-0005-0000-0000-0000BD160000}"/>
    <cellStyle name="Calculation 3 7 2 2 2" xfId="21000" xr:uid="{00000000-0005-0000-0000-0000BE160000}"/>
    <cellStyle name="Calculation 3 7 2 2 2 2" xfId="37669" xr:uid="{00000000-0005-0000-0000-0000BF160000}"/>
    <cellStyle name="Calculation 3 7 2 2 3" xfId="24114" xr:uid="{00000000-0005-0000-0000-0000C0160000}"/>
    <cellStyle name="Calculation 3 7 2 2 3 2" xfId="40831" xr:uid="{00000000-0005-0000-0000-0000C1160000}"/>
    <cellStyle name="Calculation 3 7 2 2 4" xfId="26843" xr:uid="{00000000-0005-0000-0000-0000C2160000}"/>
    <cellStyle name="Calculation 3 7 2 2 4 2" xfId="43584" xr:uid="{00000000-0005-0000-0000-0000C3160000}"/>
    <cellStyle name="Calculation 3 7 2 2 5" xfId="32028" xr:uid="{00000000-0005-0000-0000-0000C4160000}"/>
    <cellStyle name="Calculation 3 7 2 3" xfId="18756" xr:uid="{00000000-0005-0000-0000-0000C5160000}"/>
    <cellStyle name="Calculation 3 7 2 3 2" xfId="35433" xr:uid="{00000000-0005-0000-0000-0000C6160000}"/>
    <cellStyle name="Calculation 3 7 2 4" xfId="21967" xr:uid="{00000000-0005-0000-0000-0000C7160000}"/>
    <cellStyle name="Calculation 3 7 2 4 2" xfId="38649" xr:uid="{00000000-0005-0000-0000-0000C8160000}"/>
    <cellStyle name="Calculation 3 7 2 5" xfId="24930" xr:uid="{00000000-0005-0000-0000-0000C9160000}"/>
    <cellStyle name="Calculation 3 7 2 5 2" xfId="41657" xr:uid="{00000000-0005-0000-0000-0000CA160000}"/>
    <cellStyle name="Calculation 3 7 2 6" xfId="29430" xr:uid="{00000000-0005-0000-0000-0000CB160000}"/>
    <cellStyle name="Calculation 3 7 3" xfId="13328" xr:uid="{00000000-0005-0000-0000-0000CC160000}"/>
    <cellStyle name="Calculation 3 7 3 2" xfId="19236" xr:uid="{00000000-0005-0000-0000-0000CD160000}"/>
    <cellStyle name="Calculation 3 7 3 2 2" xfId="35907" xr:uid="{00000000-0005-0000-0000-0000CE160000}"/>
    <cellStyle name="Calculation 3 7 3 3" xfId="22418" xr:uid="{00000000-0005-0000-0000-0000CF160000}"/>
    <cellStyle name="Calculation 3 7 3 3 2" xfId="39111" xr:uid="{00000000-0005-0000-0000-0000D0160000}"/>
    <cellStyle name="Calculation 3 7 3 4" xfId="25283" xr:uid="{00000000-0005-0000-0000-0000D1160000}"/>
    <cellStyle name="Calculation 3 7 3 4 2" xfId="42019" xr:uid="{00000000-0005-0000-0000-0000D2160000}"/>
    <cellStyle name="Calculation 3 7 3 5" xfId="30004" xr:uid="{00000000-0005-0000-0000-0000D3160000}"/>
    <cellStyle name="Calculation 3 7 4" xfId="16915" xr:uid="{00000000-0005-0000-0000-0000D4160000}"/>
    <cellStyle name="Calculation 3 7 4 2" xfId="33591" xr:uid="{00000000-0005-0000-0000-0000D5160000}"/>
    <cellStyle name="Calculation 3 7 5" xfId="15944" xr:uid="{00000000-0005-0000-0000-0000D6160000}"/>
    <cellStyle name="Calculation 3 7 5 2" xfId="32610" xr:uid="{00000000-0005-0000-0000-0000D7160000}"/>
    <cellStyle name="Calculation 3 7 6" xfId="16114" xr:uid="{00000000-0005-0000-0000-0000D8160000}"/>
    <cellStyle name="Calculation 3 7 6 2" xfId="32778" xr:uid="{00000000-0005-0000-0000-0000D9160000}"/>
    <cellStyle name="Calculation 3 7 7" xfId="27415" xr:uid="{00000000-0005-0000-0000-0000DA160000}"/>
    <cellStyle name="Calculation 3 7 8" xfId="10649" xr:uid="{00000000-0005-0000-0000-0000DB160000}"/>
    <cellStyle name="Calculation 3 8" xfId="1040" xr:uid="{00000000-0005-0000-0000-0000DC160000}"/>
    <cellStyle name="Calculation 3 8 2" xfId="1041" xr:uid="{00000000-0005-0000-0000-0000DD160000}"/>
    <cellStyle name="Calculation 3 8 2 2" xfId="1042" xr:uid="{00000000-0005-0000-0000-0000DE160000}"/>
    <cellStyle name="Calculation 3 8 2 2 2" xfId="37614" xr:uid="{00000000-0005-0000-0000-0000DF160000}"/>
    <cellStyle name="Calculation 3 8 2 2 3" xfId="20945" xr:uid="{00000000-0005-0000-0000-0000E0160000}"/>
    <cellStyle name="Calculation 3 8 2 3" xfId="1043" xr:uid="{00000000-0005-0000-0000-0000E1160000}"/>
    <cellStyle name="Calculation 3 8 2 3 2" xfId="40776" xr:uid="{00000000-0005-0000-0000-0000E2160000}"/>
    <cellStyle name="Calculation 3 8 2 4" xfId="26788" xr:uid="{00000000-0005-0000-0000-0000E3160000}"/>
    <cellStyle name="Calculation 3 8 2 4 2" xfId="43529" xr:uid="{00000000-0005-0000-0000-0000E4160000}"/>
    <cellStyle name="Calculation 3 8 2 5" xfId="31973" xr:uid="{00000000-0005-0000-0000-0000E5160000}"/>
    <cellStyle name="Calculation 3 8 2 6" xfId="15302" xr:uid="{00000000-0005-0000-0000-0000E6160000}"/>
    <cellStyle name="Calculation 3 8 3" xfId="1044" xr:uid="{00000000-0005-0000-0000-0000E7160000}"/>
    <cellStyle name="Calculation 3 8 3 2" xfId="35376" xr:uid="{00000000-0005-0000-0000-0000E8160000}"/>
    <cellStyle name="Calculation 3 8 3 3" xfId="18699" xr:uid="{00000000-0005-0000-0000-0000E9160000}"/>
    <cellStyle name="Calculation 3 8 4" xfId="1045" xr:uid="{00000000-0005-0000-0000-0000EA160000}"/>
    <cellStyle name="Calculation 3 8 4 2" xfId="38593" xr:uid="{00000000-0005-0000-0000-0000EB160000}"/>
    <cellStyle name="Calculation 3 8 5" xfId="7180" xr:uid="{00000000-0005-0000-0000-0000EC160000}"/>
    <cellStyle name="Calculation 3 8 5 2" xfId="41602" xr:uid="{00000000-0005-0000-0000-0000ED160000}"/>
    <cellStyle name="Calculation 3 8 6" xfId="29375" xr:uid="{00000000-0005-0000-0000-0000EE160000}"/>
    <cellStyle name="Calculation 3 8 7" xfId="12681" xr:uid="{00000000-0005-0000-0000-0000EF160000}"/>
    <cellStyle name="Calculation 3 9" xfId="1046" xr:uid="{00000000-0005-0000-0000-0000F0160000}"/>
    <cellStyle name="Calculation 3 9 2" xfId="1047" xr:uid="{00000000-0005-0000-0000-0000F1160000}"/>
    <cellStyle name="Calculation 3 9 2 2" xfId="1048" xr:uid="{00000000-0005-0000-0000-0000F2160000}"/>
    <cellStyle name="Calculation 3 9 2 3" xfId="1049" xr:uid="{00000000-0005-0000-0000-0000F3160000}"/>
    <cellStyle name="Calculation 3 9 2 4" xfId="18957" xr:uid="{00000000-0005-0000-0000-0000F4160000}"/>
    <cellStyle name="Calculation 3 9 3" xfId="1050" xr:uid="{00000000-0005-0000-0000-0000F5160000}"/>
    <cellStyle name="Calculation 3 9 3 2" xfId="38850" xr:uid="{00000000-0005-0000-0000-0000F6160000}"/>
    <cellStyle name="Calculation 3 9 4" xfId="1051" xr:uid="{00000000-0005-0000-0000-0000F7160000}"/>
    <cellStyle name="Calculation 3 9 4 2" xfId="41804" xr:uid="{00000000-0005-0000-0000-0000F8160000}"/>
    <cellStyle name="Calculation 3 9 5" xfId="7181" xr:uid="{00000000-0005-0000-0000-0000F9160000}"/>
    <cellStyle name="Calculation 3 9 6" xfId="12984" xr:uid="{00000000-0005-0000-0000-0000FA160000}"/>
    <cellStyle name="Calculation 4" xfId="1052" xr:uid="{00000000-0005-0000-0000-0000FB160000}"/>
    <cellStyle name="Calculation 4 10" xfId="1053" xr:uid="{00000000-0005-0000-0000-0000FC160000}"/>
    <cellStyle name="Calculation 4 10 2" xfId="1054" xr:uid="{00000000-0005-0000-0000-0000FD160000}"/>
    <cellStyle name="Calculation 4 10 2 2" xfId="1055" xr:uid="{00000000-0005-0000-0000-0000FE160000}"/>
    <cellStyle name="Calculation 4 10 2 3" xfId="1056" xr:uid="{00000000-0005-0000-0000-0000FF160000}"/>
    <cellStyle name="Calculation 4 10 3" xfId="1057" xr:uid="{00000000-0005-0000-0000-000000170000}"/>
    <cellStyle name="Calculation 4 10 4" xfId="1058" xr:uid="{00000000-0005-0000-0000-000001170000}"/>
    <cellStyle name="Calculation 4 10 5" xfId="7182" xr:uid="{00000000-0005-0000-0000-000002170000}"/>
    <cellStyle name="Calculation 4 11" xfId="1059" xr:uid="{00000000-0005-0000-0000-000003170000}"/>
    <cellStyle name="Calculation 4 11 2" xfId="1060" xr:uid="{00000000-0005-0000-0000-000004170000}"/>
    <cellStyle name="Calculation 4 11 2 2" xfId="1061" xr:uid="{00000000-0005-0000-0000-000005170000}"/>
    <cellStyle name="Calculation 4 11 2 3" xfId="1062" xr:uid="{00000000-0005-0000-0000-000006170000}"/>
    <cellStyle name="Calculation 4 11 3" xfId="1063" xr:uid="{00000000-0005-0000-0000-000007170000}"/>
    <cellStyle name="Calculation 4 11 4" xfId="1064" xr:uid="{00000000-0005-0000-0000-000008170000}"/>
    <cellStyle name="Calculation 4 11 5" xfId="7183" xr:uid="{00000000-0005-0000-0000-000009170000}"/>
    <cellStyle name="Calculation 4 12" xfId="1065" xr:uid="{00000000-0005-0000-0000-00000A170000}"/>
    <cellStyle name="Calculation 4 12 2" xfId="1066" xr:uid="{00000000-0005-0000-0000-00000B170000}"/>
    <cellStyle name="Calculation 4 12 2 2" xfId="1067" xr:uid="{00000000-0005-0000-0000-00000C170000}"/>
    <cellStyle name="Calculation 4 12 2 3" xfId="1068" xr:uid="{00000000-0005-0000-0000-00000D170000}"/>
    <cellStyle name="Calculation 4 12 3" xfId="1069" xr:uid="{00000000-0005-0000-0000-00000E170000}"/>
    <cellStyle name="Calculation 4 12 4" xfId="1070" xr:uid="{00000000-0005-0000-0000-00000F170000}"/>
    <cellStyle name="Calculation 4 12 5" xfId="7184" xr:uid="{00000000-0005-0000-0000-000010170000}"/>
    <cellStyle name="Calculation 4 13" xfId="1071" xr:uid="{00000000-0005-0000-0000-000011170000}"/>
    <cellStyle name="Calculation 4 13 2" xfId="1072" xr:uid="{00000000-0005-0000-0000-000012170000}"/>
    <cellStyle name="Calculation 4 13 2 2" xfId="1073" xr:uid="{00000000-0005-0000-0000-000013170000}"/>
    <cellStyle name="Calculation 4 13 2 3" xfId="1074" xr:uid="{00000000-0005-0000-0000-000014170000}"/>
    <cellStyle name="Calculation 4 13 3" xfId="1075" xr:uid="{00000000-0005-0000-0000-000015170000}"/>
    <cellStyle name="Calculation 4 13 4" xfId="1076" xr:uid="{00000000-0005-0000-0000-000016170000}"/>
    <cellStyle name="Calculation 4 13 5" xfId="7185" xr:uid="{00000000-0005-0000-0000-000017170000}"/>
    <cellStyle name="Calculation 4 14" xfId="1077" xr:uid="{00000000-0005-0000-0000-000018170000}"/>
    <cellStyle name="Calculation 4 14 2" xfId="1078" xr:uid="{00000000-0005-0000-0000-000019170000}"/>
    <cellStyle name="Calculation 4 14 2 2" xfId="1079" xr:uid="{00000000-0005-0000-0000-00001A170000}"/>
    <cellStyle name="Calculation 4 14 2 3" xfId="1080" xr:uid="{00000000-0005-0000-0000-00001B170000}"/>
    <cellStyle name="Calculation 4 14 3" xfId="1081" xr:uid="{00000000-0005-0000-0000-00001C170000}"/>
    <cellStyle name="Calculation 4 14 4" xfId="1082" xr:uid="{00000000-0005-0000-0000-00001D170000}"/>
    <cellStyle name="Calculation 4 14 5" xfId="7186" xr:uid="{00000000-0005-0000-0000-00001E170000}"/>
    <cellStyle name="Calculation 4 15" xfId="1083" xr:uid="{00000000-0005-0000-0000-00001F170000}"/>
    <cellStyle name="Calculation 4 15 2" xfId="1084" xr:uid="{00000000-0005-0000-0000-000020170000}"/>
    <cellStyle name="Calculation 4 15 2 2" xfId="1085" xr:uid="{00000000-0005-0000-0000-000021170000}"/>
    <cellStyle name="Calculation 4 15 2 3" xfId="1086" xr:uid="{00000000-0005-0000-0000-000022170000}"/>
    <cellStyle name="Calculation 4 15 3" xfId="1087" xr:uid="{00000000-0005-0000-0000-000023170000}"/>
    <cellStyle name="Calculation 4 15 4" xfId="1088" xr:uid="{00000000-0005-0000-0000-000024170000}"/>
    <cellStyle name="Calculation 4 15 5" xfId="7187" xr:uid="{00000000-0005-0000-0000-000025170000}"/>
    <cellStyle name="Calculation 4 16" xfId="1089" xr:uid="{00000000-0005-0000-0000-000026170000}"/>
    <cellStyle name="Calculation 4 16 2" xfId="1090" xr:uid="{00000000-0005-0000-0000-000027170000}"/>
    <cellStyle name="Calculation 4 16 3" xfId="1091" xr:uid="{00000000-0005-0000-0000-000028170000}"/>
    <cellStyle name="Calculation 4 16 4" xfId="7188" xr:uid="{00000000-0005-0000-0000-000029170000}"/>
    <cellStyle name="Calculation 4 16 5" xfId="7189" xr:uid="{00000000-0005-0000-0000-00002A170000}"/>
    <cellStyle name="Calculation 4 17" xfId="1092" xr:uid="{00000000-0005-0000-0000-00002B170000}"/>
    <cellStyle name="Calculation 4 18" xfId="1093" xr:uid="{00000000-0005-0000-0000-00002C170000}"/>
    <cellStyle name="Calculation 4 19" xfId="7190" xr:uid="{00000000-0005-0000-0000-00002D170000}"/>
    <cellStyle name="Calculation 4 2" xfId="1094" xr:uid="{00000000-0005-0000-0000-00002E170000}"/>
    <cellStyle name="Calculation 4 2 10" xfId="7191" xr:uid="{00000000-0005-0000-0000-00002F170000}"/>
    <cellStyle name="Calculation 4 2 10 2" xfId="34097" xr:uid="{00000000-0005-0000-0000-000030170000}"/>
    <cellStyle name="Calculation 4 2 10 3" xfId="17420" xr:uid="{00000000-0005-0000-0000-000031170000}"/>
    <cellStyle name="Calculation 4 2 11" xfId="27178" xr:uid="{00000000-0005-0000-0000-000032170000}"/>
    <cellStyle name="Calculation 4 2 12" xfId="10214" xr:uid="{00000000-0005-0000-0000-000033170000}"/>
    <cellStyle name="Calculation 4 2 2" xfId="1095" xr:uid="{00000000-0005-0000-0000-000034170000}"/>
    <cellStyle name="Calculation 4 2 2 10" xfId="11259" xr:uid="{00000000-0005-0000-0000-000035170000}"/>
    <cellStyle name="Calculation 4 2 2 2" xfId="1096" xr:uid="{00000000-0005-0000-0000-000036170000}"/>
    <cellStyle name="Calculation 4 2 2 2 2" xfId="1097" xr:uid="{00000000-0005-0000-0000-000037170000}"/>
    <cellStyle name="Calculation 4 2 2 2 2 2" xfId="20175" xr:uid="{00000000-0005-0000-0000-000038170000}"/>
    <cellStyle name="Calculation 4 2 2 2 2 2 2" xfId="36844" xr:uid="{00000000-0005-0000-0000-000039170000}"/>
    <cellStyle name="Calculation 4 2 2 2 2 3" xfId="23317" xr:uid="{00000000-0005-0000-0000-00003A170000}"/>
    <cellStyle name="Calculation 4 2 2 2 2 3 2" xfId="40024" xr:uid="{00000000-0005-0000-0000-00003B170000}"/>
    <cellStyle name="Calculation 4 2 2 2 2 4" xfId="26098" xr:uid="{00000000-0005-0000-0000-00003C170000}"/>
    <cellStyle name="Calculation 4 2 2 2 2 4 2" xfId="42838" xr:uid="{00000000-0005-0000-0000-00003D170000}"/>
    <cellStyle name="Calculation 4 2 2 2 2 5" xfId="31084" xr:uid="{00000000-0005-0000-0000-00003E170000}"/>
    <cellStyle name="Calculation 4 2 2 2 2 6" xfId="14412" xr:uid="{00000000-0005-0000-0000-00003F170000}"/>
    <cellStyle name="Calculation 4 2 2 2 3" xfId="1098" xr:uid="{00000000-0005-0000-0000-000040170000}"/>
    <cellStyle name="Calculation 4 2 2 2 3 2" xfId="34565" xr:uid="{00000000-0005-0000-0000-000041170000}"/>
    <cellStyle name="Calculation 4 2 2 2 3 3" xfId="17889" xr:uid="{00000000-0005-0000-0000-000042170000}"/>
    <cellStyle name="Calculation 4 2 2 2 4" xfId="7192" xr:uid="{00000000-0005-0000-0000-000043170000}"/>
    <cellStyle name="Calculation 4 2 2 2 4 2" xfId="33148" xr:uid="{00000000-0005-0000-0000-000044170000}"/>
    <cellStyle name="Calculation 4 2 2 2 4 3" xfId="16477" xr:uid="{00000000-0005-0000-0000-000045170000}"/>
    <cellStyle name="Calculation 4 2 2 2 5" xfId="7193" xr:uid="{00000000-0005-0000-0000-000046170000}"/>
    <cellStyle name="Calculation 4 2 2 2 5 2" xfId="32700" xr:uid="{00000000-0005-0000-0000-000047170000}"/>
    <cellStyle name="Calculation 4 2 2 2 5 3" xfId="16034" xr:uid="{00000000-0005-0000-0000-000048170000}"/>
    <cellStyle name="Calculation 4 2 2 2 6" xfId="28488" xr:uid="{00000000-0005-0000-0000-000049170000}"/>
    <cellStyle name="Calculation 4 2 2 2 7" xfId="11738" xr:uid="{00000000-0005-0000-0000-00004A170000}"/>
    <cellStyle name="Calculation 4 2 2 3" xfId="1099" xr:uid="{00000000-0005-0000-0000-00004B170000}"/>
    <cellStyle name="Calculation 4 2 2 3 2" xfId="1100" xr:uid="{00000000-0005-0000-0000-00004C170000}"/>
    <cellStyle name="Calculation 4 2 2 3 2 2" xfId="20433" xr:uid="{00000000-0005-0000-0000-00004D170000}"/>
    <cellStyle name="Calculation 4 2 2 3 2 2 2" xfId="37101" xr:uid="{00000000-0005-0000-0000-00004E170000}"/>
    <cellStyle name="Calculation 4 2 2 3 2 3" xfId="23573" xr:uid="{00000000-0005-0000-0000-00004F170000}"/>
    <cellStyle name="Calculation 4 2 2 3 2 3 2" xfId="40282" xr:uid="{00000000-0005-0000-0000-000050170000}"/>
    <cellStyle name="Calculation 4 2 2 3 2 4" xfId="26355" xr:uid="{00000000-0005-0000-0000-000051170000}"/>
    <cellStyle name="Calculation 4 2 2 3 2 4 2" xfId="43096" xr:uid="{00000000-0005-0000-0000-000052170000}"/>
    <cellStyle name="Calculation 4 2 2 3 2 5" xfId="31341" xr:uid="{00000000-0005-0000-0000-000053170000}"/>
    <cellStyle name="Calculation 4 2 2 3 2 6" xfId="14670" xr:uid="{00000000-0005-0000-0000-000054170000}"/>
    <cellStyle name="Calculation 4 2 2 3 3" xfId="1101" xr:uid="{00000000-0005-0000-0000-000055170000}"/>
    <cellStyle name="Calculation 4 2 2 3 3 2" xfId="34822" xr:uid="{00000000-0005-0000-0000-000056170000}"/>
    <cellStyle name="Calculation 4 2 2 3 3 3" xfId="18147" xr:uid="{00000000-0005-0000-0000-000057170000}"/>
    <cellStyle name="Calculation 4 2 2 3 4" xfId="21400" xr:uid="{00000000-0005-0000-0000-000058170000}"/>
    <cellStyle name="Calculation 4 2 2 3 4 2" xfId="38073" xr:uid="{00000000-0005-0000-0000-000059170000}"/>
    <cellStyle name="Calculation 4 2 2 3 5" xfId="24450" xr:uid="{00000000-0005-0000-0000-00005A170000}"/>
    <cellStyle name="Calculation 4 2 2 3 5 2" xfId="41169" xr:uid="{00000000-0005-0000-0000-00005B170000}"/>
    <cellStyle name="Calculation 4 2 2 3 6" xfId="28744" xr:uid="{00000000-0005-0000-0000-00005C170000}"/>
    <cellStyle name="Calculation 4 2 2 3 7" xfId="11996" xr:uid="{00000000-0005-0000-0000-00005D170000}"/>
    <cellStyle name="Calculation 4 2 2 4" xfId="1102" xr:uid="{00000000-0005-0000-0000-00005E170000}"/>
    <cellStyle name="Calculation 4 2 2 4 2" xfId="15381" xr:uid="{00000000-0005-0000-0000-00005F170000}"/>
    <cellStyle name="Calculation 4 2 2 4 2 2" xfId="21022" xr:uid="{00000000-0005-0000-0000-000060170000}"/>
    <cellStyle name="Calculation 4 2 2 4 2 2 2" xfId="37691" xr:uid="{00000000-0005-0000-0000-000061170000}"/>
    <cellStyle name="Calculation 4 2 2 4 2 3" xfId="24134" xr:uid="{00000000-0005-0000-0000-000062170000}"/>
    <cellStyle name="Calculation 4 2 2 4 2 3 2" xfId="40851" xr:uid="{00000000-0005-0000-0000-000063170000}"/>
    <cellStyle name="Calculation 4 2 2 4 2 4" xfId="26852" xr:uid="{00000000-0005-0000-0000-000064170000}"/>
    <cellStyle name="Calculation 4 2 2 4 2 4 2" xfId="43593" xr:uid="{00000000-0005-0000-0000-000065170000}"/>
    <cellStyle name="Calculation 4 2 2 4 2 5" xfId="32052" xr:uid="{00000000-0005-0000-0000-000066170000}"/>
    <cellStyle name="Calculation 4 2 2 4 3" xfId="18779" xr:uid="{00000000-0005-0000-0000-000067170000}"/>
    <cellStyle name="Calculation 4 2 2 4 3 2" xfId="35457" xr:uid="{00000000-0005-0000-0000-000068170000}"/>
    <cellStyle name="Calculation 4 2 2 4 4" xfId="21988" xr:uid="{00000000-0005-0000-0000-000069170000}"/>
    <cellStyle name="Calculation 4 2 2 4 4 2" xfId="38670" xr:uid="{00000000-0005-0000-0000-00006A170000}"/>
    <cellStyle name="Calculation 4 2 2 4 5" xfId="24939" xr:uid="{00000000-0005-0000-0000-00006B170000}"/>
    <cellStyle name="Calculation 4 2 2 4 5 2" xfId="41666" xr:uid="{00000000-0005-0000-0000-00006C170000}"/>
    <cellStyle name="Calculation 4 2 2 4 6" xfId="29454" xr:uid="{00000000-0005-0000-0000-00006D170000}"/>
    <cellStyle name="Calculation 4 2 2 4 7" xfId="12766" xr:uid="{00000000-0005-0000-0000-00006E170000}"/>
    <cellStyle name="Calculation 4 2 2 5" xfId="1103" xr:uid="{00000000-0005-0000-0000-00006F170000}"/>
    <cellStyle name="Calculation 4 2 2 5 2" xfId="19727" xr:uid="{00000000-0005-0000-0000-000070170000}"/>
    <cellStyle name="Calculation 4 2 2 5 2 2" xfId="36397" xr:uid="{00000000-0005-0000-0000-000071170000}"/>
    <cellStyle name="Calculation 4 2 2 5 3" xfId="22876" xr:uid="{00000000-0005-0000-0000-000072170000}"/>
    <cellStyle name="Calculation 4 2 2 5 3 2" xfId="39578" xr:uid="{00000000-0005-0000-0000-000073170000}"/>
    <cellStyle name="Calculation 4 2 2 5 4" xfId="25684" xr:uid="{00000000-0005-0000-0000-000074170000}"/>
    <cellStyle name="Calculation 4 2 2 5 4 2" xfId="42423" xr:uid="{00000000-0005-0000-0000-000075170000}"/>
    <cellStyle name="Calculation 4 2 2 5 5" xfId="30604" xr:uid="{00000000-0005-0000-0000-000076170000}"/>
    <cellStyle name="Calculation 4 2 2 5 6" xfId="13931" xr:uid="{00000000-0005-0000-0000-000077170000}"/>
    <cellStyle name="Calculation 4 2 2 6" xfId="7194" xr:uid="{00000000-0005-0000-0000-000078170000}"/>
    <cellStyle name="Calculation 4 2 2 6 2" xfId="34105" xr:uid="{00000000-0005-0000-0000-000079170000}"/>
    <cellStyle name="Calculation 4 2 2 6 3" xfId="17428" xr:uid="{00000000-0005-0000-0000-00007A170000}"/>
    <cellStyle name="Calculation 4 2 2 7" xfId="7195" xr:uid="{00000000-0005-0000-0000-00007B170000}"/>
    <cellStyle name="Calculation 4 2 2 7 2" xfId="34959" xr:uid="{00000000-0005-0000-0000-00007C170000}"/>
    <cellStyle name="Calculation 4 2 2 7 3" xfId="18284" xr:uid="{00000000-0005-0000-0000-00007D170000}"/>
    <cellStyle name="Calculation 4 2 2 8" xfId="23722" xr:uid="{00000000-0005-0000-0000-00007E170000}"/>
    <cellStyle name="Calculation 4 2 2 8 2" xfId="40432" xr:uid="{00000000-0005-0000-0000-00007F170000}"/>
    <cellStyle name="Calculation 4 2 2 9" xfId="28012" xr:uid="{00000000-0005-0000-0000-000080170000}"/>
    <cellStyle name="Calculation 4 2 3" xfId="1104" xr:uid="{00000000-0005-0000-0000-000081170000}"/>
    <cellStyle name="Calculation 4 2 3 2" xfId="1105" xr:uid="{00000000-0005-0000-0000-000082170000}"/>
    <cellStyle name="Calculation 4 2 3 2 2" xfId="1106" xr:uid="{00000000-0005-0000-0000-000083170000}"/>
    <cellStyle name="Calculation 4 2 3 2 2 2" xfId="36020" xr:uid="{00000000-0005-0000-0000-000084170000}"/>
    <cellStyle name="Calculation 4 2 3 2 2 3" xfId="19349" xr:uid="{00000000-0005-0000-0000-000085170000}"/>
    <cellStyle name="Calculation 4 2 3 2 3" xfId="1107" xr:uid="{00000000-0005-0000-0000-000086170000}"/>
    <cellStyle name="Calculation 4 2 3 2 3 2" xfId="39220" xr:uid="{00000000-0005-0000-0000-000087170000}"/>
    <cellStyle name="Calculation 4 2 3 2 3 3" xfId="22524" xr:uid="{00000000-0005-0000-0000-000088170000}"/>
    <cellStyle name="Calculation 4 2 3 2 4" xfId="7196" xr:uid="{00000000-0005-0000-0000-000089170000}"/>
    <cellStyle name="Calculation 4 2 3 2 4 2" xfId="42118" xr:uid="{00000000-0005-0000-0000-00008A170000}"/>
    <cellStyle name="Calculation 4 2 3 2 4 3" xfId="25381" xr:uid="{00000000-0005-0000-0000-00008B170000}"/>
    <cellStyle name="Calculation 4 2 3 2 5" xfId="7197" xr:uid="{00000000-0005-0000-0000-00008C170000}"/>
    <cellStyle name="Calculation 4 2 3 2 5 2" xfId="30154" xr:uid="{00000000-0005-0000-0000-00008D170000}"/>
    <cellStyle name="Calculation 4 2 3 2 6" xfId="13479" xr:uid="{00000000-0005-0000-0000-00008E170000}"/>
    <cellStyle name="Calculation 4 2 3 3" xfId="1108" xr:uid="{00000000-0005-0000-0000-00008F170000}"/>
    <cellStyle name="Calculation 4 2 3 3 2" xfId="33708" xr:uid="{00000000-0005-0000-0000-000090170000}"/>
    <cellStyle name="Calculation 4 2 3 3 3" xfId="17032" xr:uid="{00000000-0005-0000-0000-000091170000}"/>
    <cellStyle name="Calculation 4 2 3 4" xfId="1109" xr:uid="{00000000-0005-0000-0000-000092170000}"/>
    <cellStyle name="Calculation 4 2 3 4 2" xfId="36554" xr:uid="{00000000-0005-0000-0000-000093170000}"/>
    <cellStyle name="Calculation 4 2 3 4 3" xfId="19884" xr:uid="{00000000-0005-0000-0000-000094170000}"/>
    <cellStyle name="Calculation 4 2 3 5" xfId="7198" xr:uid="{00000000-0005-0000-0000-000095170000}"/>
    <cellStyle name="Calculation 4 2 3 5 2" xfId="40422" xr:uid="{00000000-0005-0000-0000-000096170000}"/>
    <cellStyle name="Calculation 4 2 3 5 3" xfId="23712" xr:uid="{00000000-0005-0000-0000-000097170000}"/>
    <cellStyle name="Calculation 4 2 3 6" xfId="27565" xr:uid="{00000000-0005-0000-0000-000098170000}"/>
    <cellStyle name="Calculation 4 2 3 7" xfId="10792" xr:uid="{00000000-0005-0000-0000-000099170000}"/>
    <cellStyle name="Calculation 4 2 4" xfId="1110" xr:uid="{00000000-0005-0000-0000-00009A170000}"/>
    <cellStyle name="Calculation 4 2 4 2" xfId="1111" xr:uid="{00000000-0005-0000-0000-00009B170000}"/>
    <cellStyle name="Calculation 4 2 4 2 2" xfId="19206" xr:uid="{00000000-0005-0000-0000-00009C170000}"/>
    <cellStyle name="Calculation 4 2 4 2 2 2" xfId="35877" xr:uid="{00000000-0005-0000-0000-00009D170000}"/>
    <cellStyle name="Calculation 4 2 4 2 3" xfId="22390" xr:uid="{00000000-0005-0000-0000-00009E170000}"/>
    <cellStyle name="Calculation 4 2 4 2 3 2" xfId="39083" xr:uid="{00000000-0005-0000-0000-00009F170000}"/>
    <cellStyle name="Calculation 4 2 4 2 4" xfId="25260" xr:uid="{00000000-0005-0000-0000-0000A0170000}"/>
    <cellStyle name="Calculation 4 2 4 2 4 2" xfId="41996" xr:uid="{00000000-0005-0000-0000-0000A1170000}"/>
    <cellStyle name="Calculation 4 2 4 2 5" xfId="29974" xr:uid="{00000000-0005-0000-0000-0000A2170000}"/>
    <cellStyle name="Calculation 4 2 4 2 6" xfId="13298" xr:uid="{00000000-0005-0000-0000-0000A3170000}"/>
    <cellStyle name="Calculation 4 2 4 3" xfId="1112" xr:uid="{00000000-0005-0000-0000-0000A4170000}"/>
    <cellStyle name="Calculation 4 2 4 3 2" xfId="33563" xr:uid="{00000000-0005-0000-0000-0000A5170000}"/>
    <cellStyle name="Calculation 4 2 4 3 3" xfId="16887" xr:uid="{00000000-0005-0000-0000-0000A6170000}"/>
    <cellStyle name="Calculation 4 2 4 4" xfId="7199" xr:uid="{00000000-0005-0000-0000-0000A7170000}"/>
    <cellStyle name="Calculation 4 2 4 4 2" xfId="37462" xr:uid="{00000000-0005-0000-0000-0000A8170000}"/>
    <cellStyle name="Calculation 4 2 4 4 3" xfId="20793" xr:uid="{00000000-0005-0000-0000-0000A9170000}"/>
    <cellStyle name="Calculation 4 2 4 5" xfId="7200" xr:uid="{00000000-0005-0000-0000-0000AA170000}"/>
    <cellStyle name="Calculation 4 2 4 5 2" xfId="33405" xr:uid="{00000000-0005-0000-0000-0000AB170000}"/>
    <cellStyle name="Calculation 4 2 4 5 3" xfId="16731" xr:uid="{00000000-0005-0000-0000-0000AC170000}"/>
    <cellStyle name="Calculation 4 2 4 6" xfId="27385" xr:uid="{00000000-0005-0000-0000-0000AD170000}"/>
    <cellStyle name="Calculation 4 2 4 7" xfId="10619" xr:uid="{00000000-0005-0000-0000-0000AE170000}"/>
    <cellStyle name="Calculation 4 2 5" xfId="1113" xr:uid="{00000000-0005-0000-0000-0000AF170000}"/>
    <cellStyle name="Calculation 4 2 5 2" xfId="1114" xr:uid="{00000000-0005-0000-0000-0000B0170000}"/>
    <cellStyle name="Calculation 4 2 5 2 2" xfId="19212" xr:uid="{00000000-0005-0000-0000-0000B1170000}"/>
    <cellStyle name="Calculation 4 2 5 2 2 2" xfId="35883" xr:uid="{00000000-0005-0000-0000-0000B2170000}"/>
    <cellStyle name="Calculation 4 2 5 2 3" xfId="22396" xr:uid="{00000000-0005-0000-0000-0000B3170000}"/>
    <cellStyle name="Calculation 4 2 5 2 3 2" xfId="39089" xr:uid="{00000000-0005-0000-0000-0000B4170000}"/>
    <cellStyle name="Calculation 4 2 5 2 4" xfId="25265" xr:uid="{00000000-0005-0000-0000-0000B5170000}"/>
    <cellStyle name="Calculation 4 2 5 2 4 2" xfId="42001" xr:uid="{00000000-0005-0000-0000-0000B6170000}"/>
    <cellStyle name="Calculation 4 2 5 2 5" xfId="29980" xr:uid="{00000000-0005-0000-0000-0000B7170000}"/>
    <cellStyle name="Calculation 4 2 5 2 6" xfId="13304" xr:uid="{00000000-0005-0000-0000-0000B8170000}"/>
    <cellStyle name="Calculation 4 2 5 3" xfId="1115" xr:uid="{00000000-0005-0000-0000-0000B9170000}"/>
    <cellStyle name="Calculation 4 2 5 3 2" xfId="33569" xr:uid="{00000000-0005-0000-0000-0000BA170000}"/>
    <cellStyle name="Calculation 4 2 5 3 3" xfId="16893" xr:uid="{00000000-0005-0000-0000-0000BB170000}"/>
    <cellStyle name="Calculation 4 2 5 4" xfId="7201" xr:uid="{00000000-0005-0000-0000-0000BC170000}"/>
    <cellStyle name="Calculation 4 2 5 4 2" xfId="32629" xr:uid="{00000000-0005-0000-0000-0000BD170000}"/>
    <cellStyle name="Calculation 4 2 5 4 3" xfId="15963" xr:uid="{00000000-0005-0000-0000-0000BE170000}"/>
    <cellStyle name="Calculation 4 2 5 5" xfId="7202" xr:uid="{00000000-0005-0000-0000-0000BF170000}"/>
    <cellStyle name="Calculation 4 2 5 5 2" xfId="33851" xr:uid="{00000000-0005-0000-0000-0000C0170000}"/>
    <cellStyle name="Calculation 4 2 5 5 3" xfId="17175" xr:uid="{00000000-0005-0000-0000-0000C1170000}"/>
    <cellStyle name="Calculation 4 2 5 6" xfId="27391" xr:uid="{00000000-0005-0000-0000-0000C2170000}"/>
    <cellStyle name="Calculation 4 2 5 7" xfId="10625" xr:uid="{00000000-0005-0000-0000-0000C3170000}"/>
    <cellStyle name="Calculation 4 2 6" xfId="1116" xr:uid="{00000000-0005-0000-0000-0000C4170000}"/>
    <cellStyle name="Calculation 4 2 6 2" xfId="1117" xr:uid="{00000000-0005-0000-0000-0000C5170000}"/>
    <cellStyle name="Calculation 4 2 6 2 2" xfId="20593" xr:uid="{00000000-0005-0000-0000-0000C6170000}"/>
    <cellStyle name="Calculation 4 2 6 2 2 2" xfId="37261" xr:uid="{00000000-0005-0000-0000-0000C7170000}"/>
    <cellStyle name="Calculation 4 2 6 2 3" xfId="23728" xr:uid="{00000000-0005-0000-0000-0000C8170000}"/>
    <cellStyle name="Calculation 4 2 6 2 3 2" xfId="40438" xr:uid="{00000000-0005-0000-0000-0000C9170000}"/>
    <cellStyle name="Calculation 4 2 6 2 4" xfId="26487" xr:uid="{00000000-0005-0000-0000-0000CA170000}"/>
    <cellStyle name="Calculation 4 2 6 2 4 2" xfId="43228" xr:uid="{00000000-0005-0000-0000-0000CB170000}"/>
    <cellStyle name="Calculation 4 2 6 2 5" xfId="31537" xr:uid="{00000000-0005-0000-0000-0000CC170000}"/>
    <cellStyle name="Calculation 4 2 6 2 6" xfId="14866" xr:uid="{00000000-0005-0000-0000-0000CD170000}"/>
    <cellStyle name="Calculation 4 2 6 3" xfId="1118" xr:uid="{00000000-0005-0000-0000-0000CE170000}"/>
    <cellStyle name="Calculation 4 2 6 3 2" xfId="34981" xr:uid="{00000000-0005-0000-0000-0000CF170000}"/>
    <cellStyle name="Calculation 4 2 6 3 3" xfId="18306" xr:uid="{00000000-0005-0000-0000-0000D0170000}"/>
    <cellStyle name="Calculation 4 2 6 4" xfId="21553" xr:uid="{00000000-0005-0000-0000-0000D1170000}"/>
    <cellStyle name="Calculation 4 2 6 4 2" xfId="38227" xr:uid="{00000000-0005-0000-0000-0000D2170000}"/>
    <cellStyle name="Calculation 4 2 6 5" xfId="24581" xr:uid="{00000000-0005-0000-0000-0000D3170000}"/>
    <cellStyle name="Calculation 4 2 6 5 2" xfId="41301" xr:uid="{00000000-0005-0000-0000-0000D4170000}"/>
    <cellStyle name="Calculation 4 2 6 6" xfId="28939" xr:uid="{00000000-0005-0000-0000-0000D5170000}"/>
    <cellStyle name="Calculation 4 2 6 7" xfId="12192" xr:uid="{00000000-0005-0000-0000-0000D6170000}"/>
    <cellStyle name="Calculation 4 2 7" xfId="1119" xr:uid="{00000000-0005-0000-0000-0000D7170000}"/>
    <cellStyle name="Calculation 4 2 7 2" xfId="19028" xr:uid="{00000000-0005-0000-0000-0000D8170000}"/>
    <cellStyle name="Calculation 4 2 7 2 2" xfId="35699" xr:uid="{00000000-0005-0000-0000-0000D9170000}"/>
    <cellStyle name="Calculation 4 2 7 3" xfId="22226" xr:uid="{00000000-0005-0000-0000-0000DA170000}"/>
    <cellStyle name="Calculation 4 2 7 3 2" xfId="38917" xr:uid="{00000000-0005-0000-0000-0000DB170000}"/>
    <cellStyle name="Calculation 4 2 7 4" xfId="25123" xr:uid="{00000000-0005-0000-0000-0000DC170000}"/>
    <cellStyle name="Calculation 4 2 7 4 2" xfId="41858" xr:uid="{00000000-0005-0000-0000-0000DD170000}"/>
    <cellStyle name="Calculation 4 2 7 5" xfId="29767" xr:uid="{00000000-0005-0000-0000-0000DE170000}"/>
    <cellStyle name="Calculation 4 2 7 6" xfId="13090" xr:uid="{00000000-0005-0000-0000-0000DF170000}"/>
    <cellStyle name="Calculation 4 2 8" xfId="1120" xr:uid="{00000000-0005-0000-0000-0000E0170000}"/>
    <cellStyle name="Calculation 4 2 8 2" xfId="33239" xr:uid="{00000000-0005-0000-0000-0000E1170000}"/>
    <cellStyle name="Calculation 4 2 8 3" xfId="16566" xr:uid="{00000000-0005-0000-0000-0000E2170000}"/>
    <cellStyle name="Calculation 4 2 9" xfId="7203" xr:uid="{00000000-0005-0000-0000-0000E3170000}"/>
    <cellStyle name="Calculation 4 2 9 2" xfId="34113" xr:uid="{00000000-0005-0000-0000-0000E4170000}"/>
    <cellStyle name="Calculation 4 2 9 3" xfId="17436" xr:uid="{00000000-0005-0000-0000-0000E5170000}"/>
    <cellStyle name="Calculation 4 20" xfId="9867" xr:uid="{00000000-0005-0000-0000-0000E6170000}"/>
    <cellStyle name="Calculation 4 3" xfId="1121" xr:uid="{00000000-0005-0000-0000-0000E7170000}"/>
    <cellStyle name="Calculation 4 3 10" xfId="21702" xr:uid="{00000000-0005-0000-0000-0000E8170000}"/>
    <cellStyle name="Calculation 4 3 10 2" xfId="38377" xr:uid="{00000000-0005-0000-0000-0000E9170000}"/>
    <cellStyle name="Calculation 4 3 11" xfId="27250" xr:uid="{00000000-0005-0000-0000-0000EA170000}"/>
    <cellStyle name="Calculation 4 3 12" xfId="10465" xr:uid="{00000000-0005-0000-0000-0000EB170000}"/>
    <cellStyle name="Calculation 4 3 2" xfId="1122" xr:uid="{00000000-0005-0000-0000-0000EC170000}"/>
    <cellStyle name="Calculation 4 3 2 10" xfId="11331" xr:uid="{00000000-0005-0000-0000-0000ED170000}"/>
    <cellStyle name="Calculation 4 3 2 2" xfId="1123" xr:uid="{00000000-0005-0000-0000-0000EE170000}"/>
    <cellStyle name="Calculation 4 3 2 2 2" xfId="14472" xr:uid="{00000000-0005-0000-0000-0000EF170000}"/>
    <cellStyle name="Calculation 4 3 2 2 2 2" xfId="20235" xr:uid="{00000000-0005-0000-0000-0000F0170000}"/>
    <cellStyle name="Calculation 4 3 2 2 2 2 2" xfId="36904" xr:uid="{00000000-0005-0000-0000-0000F1170000}"/>
    <cellStyle name="Calculation 4 3 2 2 2 3" xfId="23376" xr:uid="{00000000-0005-0000-0000-0000F2170000}"/>
    <cellStyle name="Calculation 4 3 2 2 2 3 2" xfId="40084" xr:uid="{00000000-0005-0000-0000-0000F3170000}"/>
    <cellStyle name="Calculation 4 3 2 2 2 4" xfId="26158" xr:uid="{00000000-0005-0000-0000-0000F4170000}"/>
    <cellStyle name="Calculation 4 3 2 2 2 4 2" xfId="42898" xr:uid="{00000000-0005-0000-0000-0000F5170000}"/>
    <cellStyle name="Calculation 4 3 2 2 2 5" xfId="31144" xr:uid="{00000000-0005-0000-0000-0000F6170000}"/>
    <cellStyle name="Calculation 4 3 2 2 3" xfId="17949" xr:uid="{00000000-0005-0000-0000-0000F7170000}"/>
    <cellStyle name="Calculation 4 3 2 2 3 2" xfId="34625" xr:uid="{00000000-0005-0000-0000-0000F8170000}"/>
    <cellStyle name="Calculation 4 3 2 2 4" xfId="17474" xr:uid="{00000000-0005-0000-0000-0000F9170000}"/>
    <cellStyle name="Calculation 4 3 2 2 4 2" xfId="34151" xr:uid="{00000000-0005-0000-0000-0000FA170000}"/>
    <cellStyle name="Calculation 4 3 2 2 5" xfId="16300" xr:uid="{00000000-0005-0000-0000-0000FB170000}"/>
    <cellStyle name="Calculation 4 3 2 2 5 2" xfId="32967" xr:uid="{00000000-0005-0000-0000-0000FC170000}"/>
    <cellStyle name="Calculation 4 3 2 2 6" xfId="28547" xr:uid="{00000000-0005-0000-0000-0000FD170000}"/>
    <cellStyle name="Calculation 4 3 2 2 7" xfId="11798" xr:uid="{00000000-0005-0000-0000-0000FE170000}"/>
    <cellStyle name="Calculation 4 3 2 3" xfId="1124" xr:uid="{00000000-0005-0000-0000-0000FF170000}"/>
    <cellStyle name="Calculation 4 3 2 3 2" xfId="14726" xr:uid="{00000000-0005-0000-0000-000000180000}"/>
    <cellStyle name="Calculation 4 3 2 3 2 2" xfId="20489" xr:uid="{00000000-0005-0000-0000-000001180000}"/>
    <cellStyle name="Calculation 4 3 2 3 2 2 2" xfId="37157" xr:uid="{00000000-0005-0000-0000-000002180000}"/>
    <cellStyle name="Calculation 4 3 2 3 2 3" xfId="23628" xr:uid="{00000000-0005-0000-0000-000003180000}"/>
    <cellStyle name="Calculation 4 3 2 3 2 3 2" xfId="40338" xr:uid="{00000000-0005-0000-0000-000004180000}"/>
    <cellStyle name="Calculation 4 3 2 3 2 4" xfId="26411" xr:uid="{00000000-0005-0000-0000-000005180000}"/>
    <cellStyle name="Calculation 4 3 2 3 2 4 2" xfId="43152" xr:uid="{00000000-0005-0000-0000-000006180000}"/>
    <cellStyle name="Calculation 4 3 2 3 2 5" xfId="31397" xr:uid="{00000000-0005-0000-0000-000007180000}"/>
    <cellStyle name="Calculation 4 3 2 3 3" xfId="18203" xr:uid="{00000000-0005-0000-0000-000008180000}"/>
    <cellStyle name="Calculation 4 3 2 3 3 2" xfId="34878" xr:uid="{00000000-0005-0000-0000-000009180000}"/>
    <cellStyle name="Calculation 4 3 2 3 4" xfId="21455" xr:uid="{00000000-0005-0000-0000-00000A180000}"/>
    <cellStyle name="Calculation 4 3 2 3 4 2" xfId="38129" xr:uid="{00000000-0005-0000-0000-00000B180000}"/>
    <cellStyle name="Calculation 4 3 2 3 5" xfId="24505" xr:uid="{00000000-0005-0000-0000-00000C180000}"/>
    <cellStyle name="Calculation 4 3 2 3 5 2" xfId="41225" xr:uid="{00000000-0005-0000-0000-00000D180000}"/>
    <cellStyle name="Calculation 4 3 2 3 6" xfId="28799" xr:uid="{00000000-0005-0000-0000-00000E180000}"/>
    <cellStyle name="Calculation 4 3 2 3 7" xfId="12052" xr:uid="{00000000-0005-0000-0000-00000F180000}"/>
    <cellStyle name="Calculation 4 3 2 4" xfId="7204" xr:uid="{00000000-0005-0000-0000-000010180000}"/>
    <cellStyle name="Calculation 4 3 2 4 2" xfId="15456" xr:uid="{00000000-0005-0000-0000-000011180000}"/>
    <cellStyle name="Calculation 4 3 2 4 2 2" xfId="21091" xr:uid="{00000000-0005-0000-0000-000012180000}"/>
    <cellStyle name="Calculation 4 3 2 4 2 2 2" xfId="37760" xr:uid="{00000000-0005-0000-0000-000013180000}"/>
    <cellStyle name="Calculation 4 3 2 4 2 3" xfId="24204" xr:uid="{00000000-0005-0000-0000-000014180000}"/>
    <cellStyle name="Calculation 4 3 2 4 2 3 2" xfId="40921" xr:uid="{00000000-0005-0000-0000-000015180000}"/>
    <cellStyle name="Calculation 4 3 2 4 2 4" xfId="26910" xr:uid="{00000000-0005-0000-0000-000016180000}"/>
    <cellStyle name="Calculation 4 3 2 4 2 4 2" xfId="43651" xr:uid="{00000000-0005-0000-0000-000017180000}"/>
    <cellStyle name="Calculation 4 3 2 4 2 5" xfId="32127" xr:uid="{00000000-0005-0000-0000-000018180000}"/>
    <cellStyle name="Calculation 4 3 2 4 3" xfId="18850" xr:uid="{00000000-0005-0000-0000-000019180000}"/>
    <cellStyle name="Calculation 4 3 2 4 3 2" xfId="35528" xr:uid="{00000000-0005-0000-0000-00001A180000}"/>
    <cellStyle name="Calculation 4 3 2 4 4" xfId="22059" xr:uid="{00000000-0005-0000-0000-00001B180000}"/>
    <cellStyle name="Calculation 4 3 2 4 4 2" xfId="38741" xr:uid="{00000000-0005-0000-0000-00001C180000}"/>
    <cellStyle name="Calculation 4 3 2 4 5" xfId="24997" xr:uid="{00000000-0005-0000-0000-00001D180000}"/>
    <cellStyle name="Calculation 4 3 2 4 5 2" xfId="41724" xr:uid="{00000000-0005-0000-0000-00001E180000}"/>
    <cellStyle name="Calculation 4 3 2 4 6" xfId="29529" xr:uid="{00000000-0005-0000-0000-00001F180000}"/>
    <cellStyle name="Calculation 4 3 2 4 7" xfId="12843" xr:uid="{00000000-0005-0000-0000-000020180000}"/>
    <cellStyle name="Calculation 4 3 2 5" xfId="7205" xr:uid="{00000000-0005-0000-0000-000021180000}"/>
    <cellStyle name="Calculation 4 3 2 5 2" xfId="19794" xr:uid="{00000000-0005-0000-0000-000022180000}"/>
    <cellStyle name="Calculation 4 3 2 5 2 2" xfId="36464" xr:uid="{00000000-0005-0000-0000-000023180000}"/>
    <cellStyle name="Calculation 4 3 2 5 3" xfId="22944" xr:uid="{00000000-0005-0000-0000-000024180000}"/>
    <cellStyle name="Calculation 4 3 2 5 3 2" xfId="39646" xr:uid="{00000000-0005-0000-0000-000025180000}"/>
    <cellStyle name="Calculation 4 3 2 5 4" xfId="25740" xr:uid="{00000000-0005-0000-0000-000026180000}"/>
    <cellStyle name="Calculation 4 3 2 5 4 2" xfId="42479" xr:uid="{00000000-0005-0000-0000-000027180000}"/>
    <cellStyle name="Calculation 4 3 2 5 5" xfId="30677" xr:uid="{00000000-0005-0000-0000-000028180000}"/>
    <cellStyle name="Calculation 4 3 2 5 6" xfId="14004" xr:uid="{00000000-0005-0000-0000-000029180000}"/>
    <cellStyle name="Calculation 4 3 2 6" xfId="17501" xr:uid="{00000000-0005-0000-0000-00002A180000}"/>
    <cellStyle name="Calculation 4 3 2 6 2" xfId="34178" xr:uid="{00000000-0005-0000-0000-00002B180000}"/>
    <cellStyle name="Calculation 4 3 2 7" xfId="15751" xr:uid="{00000000-0005-0000-0000-00002C180000}"/>
    <cellStyle name="Calculation 4 3 2 7 2" xfId="32412" xr:uid="{00000000-0005-0000-0000-00002D180000}"/>
    <cellStyle name="Calculation 4 3 2 8" xfId="24246" xr:uid="{00000000-0005-0000-0000-00002E180000}"/>
    <cellStyle name="Calculation 4 3 2 8 2" xfId="40963" xr:uid="{00000000-0005-0000-0000-00002F180000}"/>
    <cellStyle name="Calculation 4 3 2 9" xfId="28085" xr:uid="{00000000-0005-0000-0000-000030180000}"/>
    <cellStyle name="Calculation 4 3 3" xfId="1125" xr:uid="{00000000-0005-0000-0000-000031180000}"/>
    <cellStyle name="Calculation 4 3 3 2" xfId="1126" xr:uid="{00000000-0005-0000-0000-000032180000}"/>
    <cellStyle name="Calculation 4 3 3 2 2" xfId="19432" xr:uid="{00000000-0005-0000-0000-000033180000}"/>
    <cellStyle name="Calculation 4 3 3 2 2 2" xfId="36102" xr:uid="{00000000-0005-0000-0000-000034180000}"/>
    <cellStyle name="Calculation 4 3 3 2 3" xfId="22602" xr:uid="{00000000-0005-0000-0000-000035180000}"/>
    <cellStyle name="Calculation 4 3 3 2 3 2" xfId="39301" xr:uid="{00000000-0005-0000-0000-000036180000}"/>
    <cellStyle name="Calculation 4 3 3 2 4" xfId="25451" xr:uid="{00000000-0005-0000-0000-000037180000}"/>
    <cellStyle name="Calculation 4 3 3 2 4 2" xfId="42189" xr:uid="{00000000-0005-0000-0000-000038180000}"/>
    <cellStyle name="Calculation 4 3 3 2 5" xfId="30241" xr:uid="{00000000-0005-0000-0000-000039180000}"/>
    <cellStyle name="Calculation 4 3 3 2 6" xfId="13567" xr:uid="{00000000-0005-0000-0000-00003A180000}"/>
    <cellStyle name="Calculation 4 3 3 3" xfId="1127" xr:uid="{00000000-0005-0000-0000-00003B180000}"/>
    <cellStyle name="Calculation 4 3 3 3 2" xfId="33793" xr:uid="{00000000-0005-0000-0000-00003C180000}"/>
    <cellStyle name="Calculation 4 3 3 3 3" xfId="17117" xr:uid="{00000000-0005-0000-0000-00003D180000}"/>
    <cellStyle name="Calculation 4 3 3 4" xfId="15874" xr:uid="{00000000-0005-0000-0000-00003E180000}"/>
    <cellStyle name="Calculation 4 3 3 4 2" xfId="32538" xr:uid="{00000000-0005-0000-0000-00003F180000}"/>
    <cellStyle name="Calculation 4 3 3 5" xfId="16408" xr:uid="{00000000-0005-0000-0000-000040180000}"/>
    <cellStyle name="Calculation 4 3 3 5 2" xfId="33077" xr:uid="{00000000-0005-0000-0000-000041180000}"/>
    <cellStyle name="Calculation 4 3 3 6" xfId="27650" xr:uid="{00000000-0005-0000-0000-000042180000}"/>
    <cellStyle name="Calculation 4 3 3 7" xfId="10879" xr:uid="{00000000-0005-0000-0000-000043180000}"/>
    <cellStyle name="Calculation 4 3 4" xfId="1128" xr:uid="{00000000-0005-0000-0000-000044180000}"/>
    <cellStyle name="Calculation 4 3 4 2" xfId="14172" xr:uid="{00000000-0005-0000-0000-000045180000}"/>
    <cellStyle name="Calculation 4 3 4 2 2" xfId="19935" xr:uid="{00000000-0005-0000-0000-000046180000}"/>
    <cellStyle name="Calculation 4 3 4 2 2 2" xfId="36605" xr:uid="{00000000-0005-0000-0000-000047180000}"/>
    <cellStyle name="Calculation 4 3 4 2 3" xfId="23081" xr:uid="{00000000-0005-0000-0000-000048180000}"/>
    <cellStyle name="Calculation 4 3 4 2 3 2" xfId="39784" xr:uid="{00000000-0005-0000-0000-000049180000}"/>
    <cellStyle name="Calculation 4 3 4 2 4" xfId="25860" xr:uid="{00000000-0005-0000-0000-00004A180000}"/>
    <cellStyle name="Calculation 4 3 4 2 4 2" xfId="42599" xr:uid="{00000000-0005-0000-0000-00004B180000}"/>
    <cellStyle name="Calculation 4 3 4 2 5" xfId="30845" xr:uid="{00000000-0005-0000-0000-00004C180000}"/>
    <cellStyle name="Calculation 4 3 4 3" xfId="17649" xr:uid="{00000000-0005-0000-0000-00004D180000}"/>
    <cellStyle name="Calculation 4 3 4 3 2" xfId="34326" xr:uid="{00000000-0005-0000-0000-00004E180000}"/>
    <cellStyle name="Calculation 4 3 4 4" xfId="18613" xr:uid="{00000000-0005-0000-0000-00004F180000}"/>
    <cellStyle name="Calculation 4 3 4 4 2" xfId="35290" xr:uid="{00000000-0005-0000-0000-000050180000}"/>
    <cellStyle name="Calculation 4 3 4 5" xfId="24126" xr:uid="{00000000-0005-0000-0000-000051180000}"/>
    <cellStyle name="Calculation 4 3 4 5 2" xfId="40843" xr:uid="{00000000-0005-0000-0000-000052180000}"/>
    <cellStyle name="Calculation 4 3 4 6" xfId="28252" xr:uid="{00000000-0005-0000-0000-000053180000}"/>
    <cellStyle name="Calculation 4 3 4 7" xfId="11498" xr:uid="{00000000-0005-0000-0000-000054180000}"/>
    <cellStyle name="Calculation 4 3 5" xfId="1129" xr:uid="{00000000-0005-0000-0000-000055180000}"/>
    <cellStyle name="Calculation 4 3 5 2" xfId="13515" xr:uid="{00000000-0005-0000-0000-000056180000}"/>
    <cellStyle name="Calculation 4 3 5 2 2" xfId="19382" xr:uid="{00000000-0005-0000-0000-000057180000}"/>
    <cellStyle name="Calculation 4 3 5 2 2 2" xfId="36052" xr:uid="{00000000-0005-0000-0000-000058180000}"/>
    <cellStyle name="Calculation 4 3 5 2 3" xfId="22552" xr:uid="{00000000-0005-0000-0000-000059180000}"/>
    <cellStyle name="Calculation 4 3 5 2 3 2" xfId="39251" xr:uid="{00000000-0005-0000-0000-00005A180000}"/>
    <cellStyle name="Calculation 4 3 5 2 4" xfId="25411" xr:uid="{00000000-0005-0000-0000-00005B180000}"/>
    <cellStyle name="Calculation 4 3 5 2 4 2" xfId="42149" xr:uid="{00000000-0005-0000-0000-00005C180000}"/>
    <cellStyle name="Calculation 4 3 5 2 5" xfId="30189" xr:uid="{00000000-0005-0000-0000-00005D180000}"/>
    <cellStyle name="Calculation 4 3 5 3" xfId="17065" xr:uid="{00000000-0005-0000-0000-00005E180000}"/>
    <cellStyle name="Calculation 4 3 5 3 2" xfId="33740" xr:uid="{00000000-0005-0000-0000-00005F180000}"/>
    <cellStyle name="Calculation 4 3 5 4" xfId="15900" xr:uid="{00000000-0005-0000-0000-000060180000}"/>
    <cellStyle name="Calculation 4 3 5 4 2" xfId="32564" xr:uid="{00000000-0005-0000-0000-000061180000}"/>
    <cellStyle name="Calculation 4 3 5 5" xfId="15978" xr:uid="{00000000-0005-0000-0000-000062180000}"/>
    <cellStyle name="Calculation 4 3 5 5 2" xfId="32644" xr:uid="{00000000-0005-0000-0000-000063180000}"/>
    <cellStyle name="Calculation 4 3 5 6" xfId="27598" xr:uid="{00000000-0005-0000-0000-000064180000}"/>
    <cellStyle name="Calculation 4 3 5 7" xfId="10823" xr:uid="{00000000-0005-0000-0000-000065180000}"/>
    <cellStyle name="Calculation 4 3 6" xfId="7206" xr:uid="{00000000-0005-0000-0000-000066180000}"/>
    <cellStyle name="Calculation 4 3 6 2" xfId="14939" xr:uid="{00000000-0005-0000-0000-000067180000}"/>
    <cellStyle name="Calculation 4 3 6 2 2" xfId="20660" xr:uid="{00000000-0005-0000-0000-000068180000}"/>
    <cellStyle name="Calculation 4 3 6 2 2 2" xfId="37328" xr:uid="{00000000-0005-0000-0000-000069180000}"/>
    <cellStyle name="Calculation 4 3 6 2 3" xfId="23792" xr:uid="{00000000-0005-0000-0000-00006A180000}"/>
    <cellStyle name="Calculation 4 3 6 2 3 2" xfId="40503" xr:uid="{00000000-0005-0000-0000-00006B180000}"/>
    <cellStyle name="Calculation 4 3 6 2 4" xfId="26543" xr:uid="{00000000-0005-0000-0000-00006C180000}"/>
    <cellStyle name="Calculation 4 3 6 2 4 2" xfId="43284" xr:uid="{00000000-0005-0000-0000-00006D180000}"/>
    <cellStyle name="Calculation 4 3 6 2 5" xfId="31610" xr:uid="{00000000-0005-0000-0000-00006E180000}"/>
    <cellStyle name="Calculation 4 3 6 3" xfId="18373" xr:uid="{00000000-0005-0000-0000-00006F180000}"/>
    <cellStyle name="Calculation 4 3 6 3 2" xfId="35048" xr:uid="{00000000-0005-0000-0000-000070180000}"/>
    <cellStyle name="Calculation 4 3 6 4" xfId="21618" xr:uid="{00000000-0005-0000-0000-000071180000}"/>
    <cellStyle name="Calculation 4 3 6 4 2" xfId="38293" xr:uid="{00000000-0005-0000-0000-000072180000}"/>
    <cellStyle name="Calculation 4 3 6 5" xfId="24636" xr:uid="{00000000-0005-0000-0000-000073180000}"/>
    <cellStyle name="Calculation 4 3 6 5 2" xfId="41357" xr:uid="{00000000-0005-0000-0000-000074180000}"/>
    <cellStyle name="Calculation 4 3 6 6" xfId="29012" xr:uid="{00000000-0005-0000-0000-000075180000}"/>
    <cellStyle name="Calculation 4 3 6 7" xfId="12265" xr:uid="{00000000-0005-0000-0000-000076180000}"/>
    <cellStyle name="Calculation 4 3 7" xfId="7207" xr:uid="{00000000-0005-0000-0000-000077180000}"/>
    <cellStyle name="Calculation 4 3 7 2" xfId="19095" xr:uid="{00000000-0005-0000-0000-000078180000}"/>
    <cellStyle name="Calculation 4 3 7 2 2" xfId="35766" xr:uid="{00000000-0005-0000-0000-000079180000}"/>
    <cellStyle name="Calculation 4 3 7 3" xfId="22289" xr:uid="{00000000-0005-0000-0000-00007A180000}"/>
    <cellStyle name="Calculation 4 3 7 3 2" xfId="38982" xr:uid="{00000000-0005-0000-0000-00007B180000}"/>
    <cellStyle name="Calculation 4 3 7 4" xfId="25178" xr:uid="{00000000-0005-0000-0000-00007C180000}"/>
    <cellStyle name="Calculation 4 3 7 4 2" xfId="41914" xr:uid="{00000000-0005-0000-0000-00007D180000}"/>
    <cellStyle name="Calculation 4 3 7 5" xfId="29839" xr:uid="{00000000-0005-0000-0000-00007E180000}"/>
    <cellStyle name="Calculation 4 3 7 6" xfId="13163" xr:uid="{00000000-0005-0000-0000-00007F180000}"/>
    <cellStyle name="Calculation 4 3 8" xfId="16753" xr:uid="{00000000-0005-0000-0000-000080180000}"/>
    <cellStyle name="Calculation 4 3 8 2" xfId="33427" xr:uid="{00000000-0005-0000-0000-000081180000}"/>
    <cellStyle name="Calculation 4 3 9" xfId="16297" xr:uid="{00000000-0005-0000-0000-000082180000}"/>
    <cellStyle name="Calculation 4 3 9 2" xfId="32964" xr:uid="{00000000-0005-0000-0000-000083180000}"/>
    <cellStyle name="Calculation 4 4" xfId="1130" xr:uid="{00000000-0005-0000-0000-000084180000}"/>
    <cellStyle name="Calculation 4 4 10" xfId="21755" xr:uid="{00000000-0005-0000-0000-000085180000}"/>
    <cellStyle name="Calculation 4 4 10 2" xfId="38433" xr:uid="{00000000-0005-0000-0000-000086180000}"/>
    <cellStyle name="Calculation 4 4 11" xfId="27319" xr:uid="{00000000-0005-0000-0000-000087180000}"/>
    <cellStyle name="Calculation 4 4 12" xfId="10546" xr:uid="{00000000-0005-0000-0000-000088180000}"/>
    <cellStyle name="Calculation 4 4 2" xfId="1131" xr:uid="{00000000-0005-0000-0000-000089180000}"/>
    <cellStyle name="Calculation 4 4 2 10" xfId="11405" xr:uid="{00000000-0005-0000-0000-00008A180000}"/>
    <cellStyle name="Calculation 4 4 2 2" xfId="1132" xr:uid="{00000000-0005-0000-0000-00008B180000}"/>
    <cellStyle name="Calculation 4 4 2 2 2" xfId="14520" xr:uid="{00000000-0005-0000-0000-00008C180000}"/>
    <cellStyle name="Calculation 4 4 2 2 2 2" xfId="20283" xr:uid="{00000000-0005-0000-0000-00008D180000}"/>
    <cellStyle name="Calculation 4 4 2 2 2 2 2" xfId="36952" xr:uid="{00000000-0005-0000-0000-00008E180000}"/>
    <cellStyle name="Calculation 4 4 2 2 2 3" xfId="23424" xr:uid="{00000000-0005-0000-0000-00008F180000}"/>
    <cellStyle name="Calculation 4 4 2 2 2 3 2" xfId="40132" xr:uid="{00000000-0005-0000-0000-000090180000}"/>
    <cellStyle name="Calculation 4 4 2 2 2 4" xfId="26206" xr:uid="{00000000-0005-0000-0000-000091180000}"/>
    <cellStyle name="Calculation 4 4 2 2 2 4 2" xfId="42946" xr:uid="{00000000-0005-0000-0000-000092180000}"/>
    <cellStyle name="Calculation 4 4 2 2 2 5" xfId="31192" xr:uid="{00000000-0005-0000-0000-000093180000}"/>
    <cellStyle name="Calculation 4 4 2 2 3" xfId="17997" xr:uid="{00000000-0005-0000-0000-000094180000}"/>
    <cellStyle name="Calculation 4 4 2 2 3 2" xfId="34673" xr:uid="{00000000-0005-0000-0000-000095180000}"/>
    <cellStyle name="Calculation 4 4 2 2 4" xfId="16467" xr:uid="{00000000-0005-0000-0000-000096180000}"/>
    <cellStyle name="Calculation 4 4 2 2 4 2" xfId="33137" xr:uid="{00000000-0005-0000-0000-000097180000}"/>
    <cellStyle name="Calculation 4 4 2 2 5" xfId="21193" xr:uid="{00000000-0005-0000-0000-000098180000}"/>
    <cellStyle name="Calculation 4 4 2 2 5 2" xfId="37863" xr:uid="{00000000-0005-0000-0000-000099180000}"/>
    <cellStyle name="Calculation 4 4 2 2 6" xfId="28595" xr:uid="{00000000-0005-0000-0000-00009A180000}"/>
    <cellStyle name="Calculation 4 4 2 2 7" xfId="11846" xr:uid="{00000000-0005-0000-0000-00009B180000}"/>
    <cellStyle name="Calculation 4 4 2 3" xfId="1133" xr:uid="{00000000-0005-0000-0000-00009C180000}"/>
    <cellStyle name="Calculation 4 4 2 3 2" xfId="14770" xr:uid="{00000000-0005-0000-0000-00009D180000}"/>
    <cellStyle name="Calculation 4 4 2 3 2 2" xfId="20533" xr:uid="{00000000-0005-0000-0000-00009E180000}"/>
    <cellStyle name="Calculation 4 4 2 3 2 2 2" xfId="37201" xr:uid="{00000000-0005-0000-0000-00009F180000}"/>
    <cellStyle name="Calculation 4 4 2 3 2 3" xfId="23672" xr:uid="{00000000-0005-0000-0000-0000A0180000}"/>
    <cellStyle name="Calculation 4 4 2 3 2 3 2" xfId="40382" xr:uid="{00000000-0005-0000-0000-0000A1180000}"/>
    <cellStyle name="Calculation 4 4 2 3 2 4" xfId="26455" xr:uid="{00000000-0005-0000-0000-0000A2180000}"/>
    <cellStyle name="Calculation 4 4 2 3 2 4 2" xfId="43196" xr:uid="{00000000-0005-0000-0000-0000A3180000}"/>
    <cellStyle name="Calculation 4 4 2 3 2 5" xfId="31441" xr:uid="{00000000-0005-0000-0000-0000A4180000}"/>
    <cellStyle name="Calculation 4 4 2 3 3" xfId="18247" xr:uid="{00000000-0005-0000-0000-0000A5180000}"/>
    <cellStyle name="Calculation 4 4 2 3 3 2" xfId="34922" xr:uid="{00000000-0005-0000-0000-0000A6180000}"/>
    <cellStyle name="Calculation 4 4 2 3 4" xfId="21499" xr:uid="{00000000-0005-0000-0000-0000A7180000}"/>
    <cellStyle name="Calculation 4 4 2 3 4 2" xfId="38173" xr:uid="{00000000-0005-0000-0000-0000A8180000}"/>
    <cellStyle name="Calculation 4 4 2 3 5" xfId="24549" xr:uid="{00000000-0005-0000-0000-0000A9180000}"/>
    <cellStyle name="Calculation 4 4 2 3 5 2" xfId="41269" xr:uid="{00000000-0005-0000-0000-0000AA180000}"/>
    <cellStyle name="Calculation 4 4 2 3 6" xfId="28843" xr:uid="{00000000-0005-0000-0000-0000AB180000}"/>
    <cellStyle name="Calculation 4 4 2 3 7" xfId="12096" xr:uid="{00000000-0005-0000-0000-0000AC180000}"/>
    <cellStyle name="Calculation 4 4 2 4" xfId="7208" xr:uid="{00000000-0005-0000-0000-0000AD180000}"/>
    <cellStyle name="Calculation 4 4 2 4 2" xfId="15525" xr:uid="{00000000-0005-0000-0000-0000AE180000}"/>
    <cellStyle name="Calculation 4 4 2 4 2 2" xfId="21147" xr:uid="{00000000-0005-0000-0000-0000AF180000}"/>
    <cellStyle name="Calculation 4 4 2 4 2 2 2" xfId="37817" xr:uid="{00000000-0005-0000-0000-0000B0180000}"/>
    <cellStyle name="Calculation 4 4 2 4 2 3" xfId="24260" xr:uid="{00000000-0005-0000-0000-0000B1180000}"/>
    <cellStyle name="Calculation 4 4 2 4 2 3 2" xfId="40977" xr:uid="{00000000-0005-0000-0000-0000B2180000}"/>
    <cellStyle name="Calculation 4 4 2 4 2 4" xfId="26954" xr:uid="{00000000-0005-0000-0000-0000B3180000}"/>
    <cellStyle name="Calculation 4 4 2 4 2 4 2" xfId="43695" xr:uid="{00000000-0005-0000-0000-0000B4180000}"/>
    <cellStyle name="Calculation 4 4 2 4 2 5" xfId="32196" xr:uid="{00000000-0005-0000-0000-0000B5180000}"/>
    <cellStyle name="Calculation 4 4 2 4 3" xfId="18905" xr:uid="{00000000-0005-0000-0000-0000B6180000}"/>
    <cellStyle name="Calculation 4 4 2 4 3 2" xfId="35584" xr:uid="{00000000-0005-0000-0000-0000B7180000}"/>
    <cellStyle name="Calculation 4 4 2 4 4" xfId="22114" xr:uid="{00000000-0005-0000-0000-0000B8180000}"/>
    <cellStyle name="Calculation 4 4 2 4 4 2" xfId="38797" xr:uid="{00000000-0005-0000-0000-0000B9180000}"/>
    <cellStyle name="Calculation 4 4 2 4 5" xfId="25041" xr:uid="{00000000-0005-0000-0000-0000BA180000}"/>
    <cellStyle name="Calculation 4 4 2 4 5 2" xfId="41768" xr:uid="{00000000-0005-0000-0000-0000BB180000}"/>
    <cellStyle name="Calculation 4 4 2 4 6" xfId="29598" xr:uid="{00000000-0005-0000-0000-0000BC180000}"/>
    <cellStyle name="Calculation 4 4 2 4 7" xfId="12912" xr:uid="{00000000-0005-0000-0000-0000BD180000}"/>
    <cellStyle name="Calculation 4 4 2 5" xfId="7209" xr:uid="{00000000-0005-0000-0000-0000BE180000}"/>
    <cellStyle name="Calculation 4 4 2 5 2" xfId="19851" xr:uid="{00000000-0005-0000-0000-0000BF180000}"/>
    <cellStyle name="Calculation 4 4 2 5 2 2" xfId="36521" xr:uid="{00000000-0005-0000-0000-0000C0180000}"/>
    <cellStyle name="Calculation 4 4 2 5 3" xfId="23001" xr:uid="{00000000-0005-0000-0000-0000C1180000}"/>
    <cellStyle name="Calculation 4 4 2 5 3 2" xfId="39703" xr:uid="{00000000-0005-0000-0000-0000C2180000}"/>
    <cellStyle name="Calculation 4 4 2 5 4" xfId="25784" xr:uid="{00000000-0005-0000-0000-0000C3180000}"/>
    <cellStyle name="Calculation 4 4 2 5 4 2" xfId="42523" xr:uid="{00000000-0005-0000-0000-0000C4180000}"/>
    <cellStyle name="Calculation 4 4 2 5 5" xfId="30746" xr:uid="{00000000-0005-0000-0000-0000C5180000}"/>
    <cellStyle name="Calculation 4 4 2 5 6" xfId="14073" xr:uid="{00000000-0005-0000-0000-0000C6180000}"/>
    <cellStyle name="Calculation 4 4 2 6" xfId="17568" xr:uid="{00000000-0005-0000-0000-0000C7180000}"/>
    <cellStyle name="Calculation 4 4 2 6 2" xfId="34245" xr:uid="{00000000-0005-0000-0000-0000C8180000}"/>
    <cellStyle name="Calculation 4 4 2 7" xfId="18300" xr:uid="{00000000-0005-0000-0000-0000C9180000}"/>
    <cellStyle name="Calculation 4 4 2 7 2" xfId="34975" xr:uid="{00000000-0005-0000-0000-0000CA180000}"/>
    <cellStyle name="Calculation 4 4 2 8" xfId="22156" xr:uid="{00000000-0005-0000-0000-0000CB180000}"/>
    <cellStyle name="Calculation 4 4 2 8 2" xfId="38839" xr:uid="{00000000-0005-0000-0000-0000CC180000}"/>
    <cellStyle name="Calculation 4 4 2 9" xfId="28154" xr:uid="{00000000-0005-0000-0000-0000CD180000}"/>
    <cellStyle name="Calculation 4 4 3" xfId="1134" xr:uid="{00000000-0005-0000-0000-0000CE180000}"/>
    <cellStyle name="Calculation 4 4 3 2" xfId="1135" xr:uid="{00000000-0005-0000-0000-0000CF180000}"/>
    <cellStyle name="Calculation 4 4 3 2 2" xfId="19492" xr:uid="{00000000-0005-0000-0000-0000D0180000}"/>
    <cellStyle name="Calculation 4 4 3 2 2 2" xfId="36162" xr:uid="{00000000-0005-0000-0000-0000D1180000}"/>
    <cellStyle name="Calculation 4 4 3 2 3" xfId="22654" xr:uid="{00000000-0005-0000-0000-0000D2180000}"/>
    <cellStyle name="Calculation 4 4 3 2 3 2" xfId="39354" xr:uid="{00000000-0005-0000-0000-0000D3180000}"/>
    <cellStyle name="Calculation 4 4 3 2 4" xfId="25495" xr:uid="{00000000-0005-0000-0000-0000D4180000}"/>
    <cellStyle name="Calculation 4 4 3 2 4 2" xfId="42233" xr:uid="{00000000-0005-0000-0000-0000D5180000}"/>
    <cellStyle name="Calculation 4 4 3 2 5" xfId="30310" xr:uid="{00000000-0005-0000-0000-0000D6180000}"/>
    <cellStyle name="Calculation 4 4 3 2 6" xfId="13636" xr:uid="{00000000-0005-0000-0000-0000D7180000}"/>
    <cellStyle name="Calculation 4 4 3 3" xfId="1136" xr:uid="{00000000-0005-0000-0000-0000D8180000}"/>
    <cellStyle name="Calculation 4 4 3 3 2" xfId="33860" xr:uid="{00000000-0005-0000-0000-0000D9180000}"/>
    <cellStyle name="Calculation 4 4 3 3 3" xfId="17183" xr:uid="{00000000-0005-0000-0000-0000DA180000}"/>
    <cellStyle name="Calculation 4 4 3 4" xfId="16547" xr:uid="{00000000-0005-0000-0000-0000DB180000}"/>
    <cellStyle name="Calculation 4 4 3 4 2" xfId="33219" xr:uid="{00000000-0005-0000-0000-0000DC180000}"/>
    <cellStyle name="Calculation 4 4 3 5" xfId="16151" xr:uid="{00000000-0005-0000-0000-0000DD180000}"/>
    <cellStyle name="Calculation 4 4 3 5 2" xfId="32816" xr:uid="{00000000-0005-0000-0000-0000DE180000}"/>
    <cellStyle name="Calculation 4 4 3 6" xfId="27718" xr:uid="{00000000-0005-0000-0000-0000DF180000}"/>
    <cellStyle name="Calculation 4 4 3 7" xfId="10953" xr:uid="{00000000-0005-0000-0000-0000E0180000}"/>
    <cellStyle name="Calculation 4 4 4" xfId="1137" xr:uid="{00000000-0005-0000-0000-0000E1180000}"/>
    <cellStyle name="Calculation 4 4 4 2" xfId="14220" xr:uid="{00000000-0005-0000-0000-0000E2180000}"/>
    <cellStyle name="Calculation 4 4 4 2 2" xfId="19983" xr:uid="{00000000-0005-0000-0000-0000E3180000}"/>
    <cellStyle name="Calculation 4 4 4 2 2 2" xfId="36653" xr:uid="{00000000-0005-0000-0000-0000E4180000}"/>
    <cellStyle name="Calculation 4 4 4 2 3" xfId="23129" xr:uid="{00000000-0005-0000-0000-0000E5180000}"/>
    <cellStyle name="Calculation 4 4 4 2 3 2" xfId="39832" xr:uid="{00000000-0005-0000-0000-0000E6180000}"/>
    <cellStyle name="Calculation 4 4 4 2 4" xfId="25908" xr:uid="{00000000-0005-0000-0000-0000E7180000}"/>
    <cellStyle name="Calculation 4 4 4 2 4 2" xfId="42647" xr:uid="{00000000-0005-0000-0000-0000E8180000}"/>
    <cellStyle name="Calculation 4 4 4 2 5" xfId="30893" xr:uid="{00000000-0005-0000-0000-0000E9180000}"/>
    <cellStyle name="Calculation 4 4 4 3" xfId="17697" xr:uid="{00000000-0005-0000-0000-0000EA180000}"/>
    <cellStyle name="Calculation 4 4 4 3 2" xfId="34374" xr:uid="{00000000-0005-0000-0000-0000EB180000}"/>
    <cellStyle name="Calculation 4 4 4 4" xfId="21070" xr:uid="{00000000-0005-0000-0000-0000EC180000}"/>
    <cellStyle name="Calculation 4 4 4 4 2" xfId="37739" xr:uid="{00000000-0005-0000-0000-0000ED180000}"/>
    <cellStyle name="Calculation 4 4 4 5" xfId="24354" xr:uid="{00000000-0005-0000-0000-0000EE180000}"/>
    <cellStyle name="Calculation 4 4 4 5 2" xfId="41072" xr:uid="{00000000-0005-0000-0000-0000EF180000}"/>
    <cellStyle name="Calculation 4 4 4 6" xfId="28300" xr:uid="{00000000-0005-0000-0000-0000F0180000}"/>
    <cellStyle name="Calculation 4 4 4 7" xfId="11546" xr:uid="{00000000-0005-0000-0000-0000F1180000}"/>
    <cellStyle name="Calculation 4 4 5" xfId="1138" xr:uid="{00000000-0005-0000-0000-0000F2180000}"/>
    <cellStyle name="Calculation 4 4 5 2" xfId="13675" xr:uid="{00000000-0005-0000-0000-0000F3180000}"/>
    <cellStyle name="Calculation 4 4 5 2 2" xfId="19526" xr:uid="{00000000-0005-0000-0000-0000F4180000}"/>
    <cellStyle name="Calculation 4 4 5 2 2 2" xfId="36196" xr:uid="{00000000-0005-0000-0000-0000F5180000}"/>
    <cellStyle name="Calculation 4 4 5 2 3" xfId="22686" xr:uid="{00000000-0005-0000-0000-0000F6180000}"/>
    <cellStyle name="Calculation 4 4 5 2 3 2" xfId="39386" xr:uid="{00000000-0005-0000-0000-0000F7180000}"/>
    <cellStyle name="Calculation 4 4 5 2 4" xfId="25525" xr:uid="{00000000-0005-0000-0000-0000F8180000}"/>
    <cellStyle name="Calculation 4 4 5 2 4 2" xfId="42263" xr:uid="{00000000-0005-0000-0000-0000F9180000}"/>
    <cellStyle name="Calculation 4 4 5 2 5" xfId="30349" xr:uid="{00000000-0005-0000-0000-0000FA180000}"/>
    <cellStyle name="Calculation 4 4 5 3" xfId="17214" xr:uid="{00000000-0005-0000-0000-0000FB180000}"/>
    <cellStyle name="Calculation 4 4 5 3 2" xfId="33891" xr:uid="{00000000-0005-0000-0000-0000FC180000}"/>
    <cellStyle name="Calculation 4 4 5 4" xfId="15831" xr:uid="{00000000-0005-0000-0000-0000FD180000}"/>
    <cellStyle name="Calculation 4 4 5 4 2" xfId="32495" xr:uid="{00000000-0005-0000-0000-0000FE180000}"/>
    <cellStyle name="Calculation 4 4 5 5" xfId="16426" xr:uid="{00000000-0005-0000-0000-0000FF180000}"/>
    <cellStyle name="Calculation 4 4 5 5 2" xfId="33095" xr:uid="{00000000-0005-0000-0000-000000190000}"/>
    <cellStyle name="Calculation 4 4 5 6" xfId="27757" xr:uid="{00000000-0005-0000-0000-000001190000}"/>
    <cellStyle name="Calculation 4 4 5 7" xfId="10987" xr:uid="{00000000-0005-0000-0000-000002190000}"/>
    <cellStyle name="Calculation 4 4 6" xfId="7210" xr:uid="{00000000-0005-0000-0000-000003190000}"/>
    <cellStyle name="Calculation 4 4 6 2" xfId="15008" xr:uid="{00000000-0005-0000-0000-000004190000}"/>
    <cellStyle name="Calculation 4 4 6 2 2" xfId="20718" xr:uid="{00000000-0005-0000-0000-000005190000}"/>
    <cellStyle name="Calculation 4 4 6 2 2 2" xfId="37387" xr:uid="{00000000-0005-0000-0000-000006190000}"/>
    <cellStyle name="Calculation 4 4 6 2 3" xfId="23846" xr:uid="{00000000-0005-0000-0000-000007190000}"/>
    <cellStyle name="Calculation 4 4 6 2 3 2" xfId="40557" xr:uid="{00000000-0005-0000-0000-000008190000}"/>
    <cellStyle name="Calculation 4 4 6 2 4" xfId="26587" xr:uid="{00000000-0005-0000-0000-000009190000}"/>
    <cellStyle name="Calculation 4 4 6 2 4 2" xfId="43328" xr:uid="{00000000-0005-0000-0000-00000A190000}"/>
    <cellStyle name="Calculation 4 4 6 2 5" xfId="31679" xr:uid="{00000000-0005-0000-0000-00000B190000}"/>
    <cellStyle name="Calculation 4 4 6 3" xfId="18430" xr:uid="{00000000-0005-0000-0000-00000C190000}"/>
    <cellStyle name="Calculation 4 4 6 3 2" xfId="35107" xr:uid="{00000000-0005-0000-0000-00000D190000}"/>
    <cellStyle name="Calculation 4 4 6 4" xfId="21673" xr:uid="{00000000-0005-0000-0000-00000E190000}"/>
    <cellStyle name="Calculation 4 4 6 4 2" xfId="38348" xr:uid="{00000000-0005-0000-0000-00000F190000}"/>
    <cellStyle name="Calculation 4 4 6 5" xfId="24680" xr:uid="{00000000-0005-0000-0000-000010190000}"/>
    <cellStyle name="Calculation 4 4 6 5 2" xfId="41401" xr:uid="{00000000-0005-0000-0000-000011190000}"/>
    <cellStyle name="Calculation 4 4 6 6" xfId="29081" xr:uid="{00000000-0005-0000-0000-000012190000}"/>
    <cellStyle name="Calculation 4 4 6 7" xfId="12334" xr:uid="{00000000-0005-0000-0000-000013190000}"/>
    <cellStyle name="Calculation 4 4 7" xfId="7211" xr:uid="{00000000-0005-0000-0000-000014190000}"/>
    <cellStyle name="Calculation 4 4 7 2" xfId="19154" xr:uid="{00000000-0005-0000-0000-000015190000}"/>
    <cellStyle name="Calculation 4 4 7 2 2" xfId="35825" xr:uid="{00000000-0005-0000-0000-000016190000}"/>
    <cellStyle name="Calculation 4 4 7 3" xfId="22342" xr:uid="{00000000-0005-0000-0000-000017190000}"/>
    <cellStyle name="Calculation 4 4 7 3 2" xfId="39035" xr:uid="{00000000-0005-0000-0000-000018190000}"/>
    <cellStyle name="Calculation 4 4 7 4" xfId="25222" xr:uid="{00000000-0005-0000-0000-000019190000}"/>
    <cellStyle name="Calculation 4 4 7 4 2" xfId="41958" xr:uid="{00000000-0005-0000-0000-00001A190000}"/>
    <cellStyle name="Calculation 4 4 7 5" xfId="29908" xr:uid="{00000000-0005-0000-0000-00001B190000}"/>
    <cellStyle name="Calculation 4 4 7 6" xfId="13232" xr:uid="{00000000-0005-0000-0000-00001C190000}"/>
    <cellStyle name="Calculation 4 4 8" xfId="16825" xr:uid="{00000000-0005-0000-0000-00001D190000}"/>
    <cellStyle name="Calculation 4 4 8 2" xfId="33500" xr:uid="{00000000-0005-0000-0000-00001E190000}"/>
    <cellStyle name="Calculation 4 4 9" xfId="15989" xr:uid="{00000000-0005-0000-0000-00001F190000}"/>
    <cellStyle name="Calculation 4 4 9 2" xfId="32655" xr:uid="{00000000-0005-0000-0000-000020190000}"/>
    <cellStyle name="Calculation 4 5" xfId="1139" xr:uid="{00000000-0005-0000-0000-000021190000}"/>
    <cellStyle name="Calculation 4 5 2" xfId="1140" xr:uid="{00000000-0005-0000-0000-000022190000}"/>
    <cellStyle name="Calculation 4 5 2 2" xfId="1141" xr:uid="{00000000-0005-0000-0000-000023190000}"/>
    <cellStyle name="Calculation 4 5 2 3" xfId="1142" xr:uid="{00000000-0005-0000-0000-000024190000}"/>
    <cellStyle name="Calculation 4 5 2 4" xfId="7212" xr:uid="{00000000-0005-0000-0000-000025190000}"/>
    <cellStyle name="Calculation 4 5 2 5" xfId="7213" xr:uid="{00000000-0005-0000-0000-000026190000}"/>
    <cellStyle name="Calculation 4 5 3" xfId="1143" xr:uid="{00000000-0005-0000-0000-000027190000}"/>
    <cellStyle name="Calculation 4 5 4" xfId="1144" xr:uid="{00000000-0005-0000-0000-000028190000}"/>
    <cellStyle name="Calculation 4 5 5" xfId="7214" xr:uid="{00000000-0005-0000-0000-000029190000}"/>
    <cellStyle name="Calculation 4 5 6" xfId="7215" xr:uid="{00000000-0005-0000-0000-00002A190000}"/>
    <cellStyle name="Calculation 4 5 7" xfId="43804" xr:uid="{00000000-0005-0000-0000-00002B190000}"/>
    <cellStyle name="Calculation 4 6" xfId="1145" xr:uid="{00000000-0005-0000-0000-00002C190000}"/>
    <cellStyle name="Calculation 4 6 2" xfId="1146" xr:uid="{00000000-0005-0000-0000-00002D190000}"/>
    <cellStyle name="Calculation 4 6 2 2" xfId="1147" xr:uid="{00000000-0005-0000-0000-00002E190000}"/>
    <cellStyle name="Calculation 4 6 2 3" xfId="1148" xr:uid="{00000000-0005-0000-0000-00002F190000}"/>
    <cellStyle name="Calculation 4 6 2 4" xfId="7216" xr:uid="{00000000-0005-0000-0000-000030190000}"/>
    <cellStyle name="Calculation 4 6 2 5" xfId="7217" xr:uid="{00000000-0005-0000-0000-000031190000}"/>
    <cellStyle name="Calculation 4 6 3" xfId="1149" xr:uid="{00000000-0005-0000-0000-000032190000}"/>
    <cellStyle name="Calculation 4 6 4" xfId="1150" xr:uid="{00000000-0005-0000-0000-000033190000}"/>
    <cellStyle name="Calculation 4 6 5" xfId="7218" xr:uid="{00000000-0005-0000-0000-000034190000}"/>
    <cellStyle name="Calculation 4 7" xfId="1151" xr:uid="{00000000-0005-0000-0000-000035190000}"/>
    <cellStyle name="Calculation 4 7 2" xfId="1152" xr:uid="{00000000-0005-0000-0000-000036190000}"/>
    <cellStyle name="Calculation 4 7 2 2" xfId="1153" xr:uid="{00000000-0005-0000-0000-000037190000}"/>
    <cellStyle name="Calculation 4 7 2 3" xfId="1154" xr:uid="{00000000-0005-0000-0000-000038190000}"/>
    <cellStyle name="Calculation 4 7 3" xfId="1155" xr:uid="{00000000-0005-0000-0000-000039190000}"/>
    <cellStyle name="Calculation 4 7 4" xfId="1156" xr:uid="{00000000-0005-0000-0000-00003A190000}"/>
    <cellStyle name="Calculation 4 7 5" xfId="7219" xr:uid="{00000000-0005-0000-0000-00003B190000}"/>
    <cellStyle name="Calculation 4 8" xfId="1157" xr:uid="{00000000-0005-0000-0000-00003C190000}"/>
    <cellStyle name="Calculation 4 8 2" xfId="1158" xr:uid="{00000000-0005-0000-0000-00003D190000}"/>
    <cellStyle name="Calculation 4 8 2 2" xfId="1159" xr:uid="{00000000-0005-0000-0000-00003E190000}"/>
    <cellStyle name="Calculation 4 8 2 3" xfId="1160" xr:uid="{00000000-0005-0000-0000-00003F190000}"/>
    <cellStyle name="Calculation 4 8 3" xfId="1161" xr:uid="{00000000-0005-0000-0000-000040190000}"/>
    <cellStyle name="Calculation 4 8 4" xfId="1162" xr:uid="{00000000-0005-0000-0000-000041190000}"/>
    <cellStyle name="Calculation 4 8 5" xfId="7220" xr:uid="{00000000-0005-0000-0000-000042190000}"/>
    <cellStyle name="Calculation 4 9" xfId="1163" xr:uid="{00000000-0005-0000-0000-000043190000}"/>
    <cellStyle name="Calculation 4 9 2" xfId="1164" xr:uid="{00000000-0005-0000-0000-000044190000}"/>
    <cellStyle name="Calculation 4 9 2 2" xfId="1165" xr:uid="{00000000-0005-0000-0000-000045190000}"/>
    <cellStyle name="Calculation 4 9 2 3" xfId="1166" xr:uid="{00000000-0005-0000-0000-000046190000}"/>
    <cellStyle name="Calculation 4 9 3" xfId="1167" xr:uid="{00000000-0005-0000-0000-000047190000}"/>
    <cellStyle name="Calculation 4 9 4" xfId="1168" xr:uid="{00000000-0005-0000-0000-000048190000}"/>
    <cellStyle name="Calculation 4 9 5" xfId="7221" xr:uid="{00000000-0005-0000-0000-000049190000}"/>
    <cellStyle name="Calculation 5" xfId="1169" xr:uid="{00000000-0005-0000-0000-00004A190000}"/>
    <cellStyle name="Calculation 5 10" xfId="16625" xr:uid="{00000000-0005-0000-0000-00004B190000}"/>
    <cellStyle name="Calculation 5 10 2" xfId="33298" xr:uid="{00000000-0005-0000-0000-00004C190000}"/>
    <cellStyle name="Calculation 5 11" xfId="16287" xr:uid="{00000000-0005-0000-0000-00004D190000}"/>
    <cellStyle name="Calculation 5 11 2" xfId="32953" xr:uid="{00000000-0005-0000-0000-00004E190000}"/>
    <cellStyle name="Calculation 5 12" xfId="27179" xr:uid="{00000000-0005-0000-0000-00004F190000}"/>
    <cellStyle name="Calculation 5 13" xfId="43803" xr:uid="{00000000-0005-0000-0000-000050190000}"/>
    <cellStyle name="Calculation 5 14" xfId="10215" xr:uid="{00000000-0005-0000-0000-000051190000}"/>
    <cellStyle name="Calculation 5 2" xfId="1170" xr:uid="{00000000-0005-0000-0000-000052190000}"/>
    <cellStyle name="Calculation 5 2 10" xfId="23875" xr:uid="{00000000-0005-0000-0000-000053190000}"/>
    <cellStyle name="Calculation 5 2 10 2" xfId="40586" xr:uid="{00000000-0005-0000-0000-000054190000}"/>
    <cellStyle name="Calculation 5 2 11" xfId="27249" xr:uid="{00000000-0005-0000-0000-000055190000}"/>
    <cellStyle name="Calculation 5 2 12" xfId="10464" xr:uid="{00000000-0005-0000-0000-000056190000}"/>
    <cellStyle name="Calculation 5 2 2" xfId="1171" xr:uid="{00000000-0005-0000-0000-000057190000}"/>
    <cellStyle name="Calculation 5 2 2 10" xfId="11330" xr:uid="{00000000-0005-0000-0000-000058190000}"/>
    <cellStyle name="Calculation 5 2 2 2" xfId="1172" xr:uid="{00000000-0005-0000-0000-000059190000}"/>
    <cellStyle name="Calculation 5 2 2 2 2" xfId="14471" xr:uid="{00000000-0005-0000-0000-00005A190000}"/>
    <cellStyle name="Calculation 5 2 2 2 2 2" xfId="20234" xr:uid="{00000000-0005-0000-0000-00005B190000}"/>
    <cellStyle name="Calculation 5 2 2 2 2 2 2" xfId="36903" xr:uid="{00000000-0005-0000-0000-00005C190000}"/>
    <cellStyle name="Calculation 5 2 2 2 2 3" xfId="23375" xr:uid="{00000000-0005-0000-0000-00005D190000}"/>
    <cellStyle name="Calculation 5 2 2 2 2 3 2" xfId="40083" xr:uid="{00000000-0005-0000-0000-00005E190000}"/>
    <cellStyle name="Calculation 5 2 2 2 2 4" xfId="26157" xr:uid="{00000000-0005-0000-0000-00005F190000}"/>
    <cellStyle name="Calculation 5 2 2 2 2 4 2" xfId="42897" xr:uid="{00000000-0005-0000-0000-000060190000}"/>
    <cellStyle name="Calculation 5 2 2 2 2 5" xfId="31143" xr:uid="{00000000-0005-0000-0000-000061190000}"/>
    <cellStyle name="Calculation 5 2 2 2 3" xfId="17948" xr:uid="{00000000-0005-0000-0000-000062190000}"/>
    <cellStyle name="Calculation 5 2 2 2 3 2" xfId="34624" xr:uid="{00000000-0005-0000-0000-000063190000}"/>
    <cellStyle name="Calculation 5 2 2 2 4" xfId="18825" xr:uid="{00000000-0005-0000-0000-000064190000}"/>
    <cellStyle name="Calculation 5 2 2 2 4 2" xfId="35503" xr:uid="{00000000-0005-0000-0000-000065190000}"/>
    <cellStyle name="Calculation 5 2 2 2 5" xfId="21894" xr:uid="{00000000-0005-0000-0000-000066190000}"/>
    <cellStyle name="Calculation 5 2 2 2 5 2" xfId="38573" xr:uid="{00000000-0005-0000-0000-000067190000}"/>
    <cellStyle name="Calculation 5 2 2 2 6" xfId="28546" xr:uid="{00000000-0005-0000-0000-000068190000}"/>
    <cellStyle name="Calculation 5 2 2 2 7" xfId="11797" xr:uid="{00000000-0005-0000-0000-000069190000}"/>
    <cellStyle name="Calculation 5 2 2 3" xfId="1173" xr:uid="{00000000-0005-0000-0000-00006A190000}"/>
    <cellStyle name="Calculation 5 2 2 3 2" xfId="14725" xr:uid="{00000000-0005-0000-0000-00006B190000}"/>
    <cellStyle name="Calculation 5 2 2 3 2 2" xfId="20488" xr:uid="{00000000-0005-0000-0000-00006C190000}"/>
    <cellStyle name="Calculation 5 2 2 3 2 2 2" xfId="37156" xr:uid="{00000000-0005-0000-0000-00006D190000}"/>
    <cellStyle name="Calculation 5 2 2 3 2 3" xfId="23627" xr:uid="{00000000-0005-0000-0000-00006E190000}"/>
    <cellStyle name="Calculation 5 2 2 3 2 3 2" xfId="40337" xr:uid="{00000000-0005-0000-0000-00006F190000}"/>
    <cellStyle name="Calculation 5 2 2 3 2 4" xfId="26410" xr:uid="{00000000-0005-0000-0000-000070190000}"/>
    <cellStyle name="Calculation 5 2 2 3 2 4 2" xfId="43151" xr:uid="{00000000-0005-0000-0000-000071190000}"/>
    <cellStyle name="Calculation 5 2 2 3 2 5" xfId="31396" xr:uid="{00000000-0005-0000-0000-000072190000}"/>
    <cellStyle name="Calculation 5 2 2 3 3" xfId="18202" xr:uid="{00000000-0005-0000-0000-000073190000}"/>
    <cellStyle name="Calculation 5 2 2 3 3 2" xfId="34877" xr:uid="{00000000-0005-0000-0000-000074190000}"/>
    <cellStyle name="Calculation 5 2 2 3 4" xfId="21454" xr:uid="{00000000-0005-0000-0000-000075190000}"/>
    <cellStyle name="Calculation 5 2 2 3 4 2" xfId="38128" xr:uid="{00000000-0005-0000-0000-000076190000}"/>
    <cellStyle name="Calculation 5 2 2 3 5" xfId="24504" xr:uid="{00000000-0005-0000-0000-000077190000}"/>
    <cellStyle name="Calculation 5 2 2 3 5 2" xfId="41224" xr:uid="{00000000-0005-0000-0000-000078190000}"/>
    <cellStyle name="Calculation 5 2 2 3 6" xfId="28798" xr:uid="{00000000-0005-0000-0000-000079190000}"/>
    <cellStyle name="Calculation 5 2 2 3 7" xfId="12051" xr:uid="{00000000-0005-0000-0000-00007A190000}"/>
    <cellStyle name="Calculation 5 2 2 4" xfId="12842" xr:uid="{00000000-0005-0000-0000-00007B190000}"/>
    <cellStyle name="Calculation 5 2 2 4 2" xfId="15455" xr:uid="{00000000-0005-0000-0000-00007C190000}"/>
    <cellStyle name="Calculation 5 2 2 4 2 2" xfId="21090" xr:uid="{00000000-0005-0000-0000-00007D190000}"/>
    <cellStyle name="Calculation 5 2 2 4 2 2 2" xfId="37759" xr:uid="{00000000-0005-0000-0000-00007E190000}"/>
    <cellStyle name="Calculation 5 2 2 4 2 3" xfId="24203" xr:uid="{00000000-0005-0000-0000-00007F190000}"/>
    <cellStyle name="Calculation 5 2 2 4 2 3 2" xfId="40920" xr:uid="{00000000-0005-0000-0000-000080190000}"/>
    <cellStyle name="Calculation 5 2 2 4 2 4" xfId="26909" xr:uid="{00000000-0005-0000-0000-000081190000}"/>
    <cellStyle name="Calculation 5 2 2 4 2 4 2" xfId="43650" xr:uid="{00000000-0005-0000-0000-000082190000}"/>
    <cellStyle name="Calculation 5 2 2 4 2 5" xfId="32126" xr:uid="{00000000-0005-0000-0000-000083190000}"/>
    <cellStyle name="Calculation 5 2 2 4 3" xfId="18849" xr:uid="{00000000-0005-0000-0000-000084190000}"/>
    <cellStyle name="Calculation 5 2 2 4 3 2" xfId="35527" xr:uid="{00000000-0005-0000-0000-000085190000}"/>
    <cellStyle name="Calculation 5 2 2 4 4" xfId="22058" xr:uid="{00000000-0005-0000-0000-000086190000}"/>
    <cellStyle name="Calculation 5 2 2 4 4 2" xfId="38740" xr:uid="{00000000-0005-0000-0000-000087190000}"/>
    <cellStyle name="Calculation 5 2 2 4 5" xfId="24996" xr:uid="{00000000-0005-0000-0000-000088190000}"/>
    <cellStyle name="Calculation 5 2 2 4 5 2" xfId="41723" xr:uid="{00000000-0005-0000-0000-000089190000}"/>
    <cellStyle name="Calculation 5 2 2 4 6" xfId="29528" xr:uid="{00000000-0005-0000-0000-00008A190000}"/>
    <cellStyle name="Calculation 5 2 2 5" xfId="14003" xr:uid="{00000000-0005-0000-0000-00008B190000}"/>
    <cellStyle name="Calculation 5 2 2 5 2" xfId="19793" xr:uid="{00000000-0005-0000-0000-00008C190000}"/>
    <cellStyle name="Calculation 5 2 2 5 2 2" xfId="36463" xr:uid="{00000000-0005-0000-0000-00008D190000}"/>
    <cellStyle name="Calculation 5 2 2 5 3" xfId="22943" xr:uid="{00000000-0005-0000-0000-00008E190000}"/>
    <cellStyle name="Calculation 5 2 2 5 3 2" xfId="39645" xr:uid="{00000000-0005-0000-0000-00008F190000}"/>
    <cellStyle name="Calculation 5 2 2 5 4" xfId="25739" xr:uid="{00000000-0005-0000-0000-000090190000}"/>
    <cellStyle name="Calculation 5 2 2 5 4 2" xfId="42478" xr:uid="{00000000-0005-0000-0000-000091190000}"/>
    <cellStyle name="Calculation 5 2 2 5 5" xfId="30676" xr:uid="{00000000-0005-0000-0000-000092190000}"/>
    <cellStyle name="Calculation 5 2 2 6" xfId="17500" xr:uid="{00000000-0005-0000-0000-000093190000}"/>
    <cellStyle name="Calculation 5 2 2 6 2" xfId="34177" xr:uid="{00000000-0005-0000-0000-000094190000}"/>
    <cellStyle name="Calculation 5 2 2 7" xfId="15752" xr:uid="{00000000-0005-0000-0000-000095190000}"/>
    <cellStyle name="Calculation 5 2 2 7 2" xfId="32413" xr:uid="{00000000-0005-0000-0000-000096190000}"/>
    <cellStyle name="Calculation 5 2 2 8" xfId="22987" xr:uid="{00000000-0005-0000-0000-000097190000}"/>
    <cellStyle name="Calculation 5 2 2 8 2" xfId="39689" xr:uid="{00000000-0005-0000-0000-000098190000}"/>
    <cellStyle name="Calculation 5 2 2 9" xfId="28084" xr:uid="{00000000-0005-0000-0000-000099190000}"/>
    <cellStyle name="Calculation 5 2 3" xfId="1174" xr:uid="{00000000-0005-0000-0000-00009A190000}"/>
    <cellStyle name="Calculation 5 2 3 2" xfId="13566" xr:uid="{00000000-0005-0000-0000-00009B190000}"/>
    <cellStyle name="Calculation 5 2 3 2 2" xfId="19431" xr:uid="{00000000-0005-0000-0000-00009C190000}"/>
    <cellStyle name="Calculation 5 2 3 2 2 2" xfId="36101" xr:uid="{00000000-0005-0000-0000-00009D190000}"/>
    <cellStyle name="Calculation 5 2 3 2 3" xfId="22601" xr:uid="{00000000-0005-0000-0000-00009E190000}"/>
    <cellStyle name="Calculation 5 2 3 2 3 2" xfId="39300" xr:uid="{00000000-0005-0000-0000-00009F190000}"/>
    <cellStyle name="Calculation 5 2 3 2 4" xfId="25450" xr:uid="{00000000-0005-0000-0000-0000A0190000}"/>
    <cellStyle name="Calculation 5 2 3 2 4 2" xfId="42188" xr:uid="{00000000-0005-0000-0000-0000A1190000}"/>
    <cellStyle name="Calculation 5 2 3 2 5" xfId="30240" xr:uid="{00000000-0005-0000-0000-0000A2190000}"/>
    <cellStyle name="Calculation 5 2 3 3" xfId="17116" xr:uid="{00000000-0005-0000-0000-0000A3190000}"/>
    <cellStyle name="Calculation 5 2 3 3 2" xfId="33792" xr:uid="{00000000-0005-0000-0000-0000A4190000}"/>
    <cellStyle name="Calculation 5 2 3 4" xfId="16560" xr:uid="{00000000-0005-0000-0000-0000A5190000}"/>
    <cellStyle name="Calculation 5 2 3 4 2" xfId="33233" xr:uid="{00000000-0005-0000-0000-0000A6190000}"/>
    <cellStyle name="Calculation 5 2 3 5" xfId="16407" xr:uid="{00000000-0005-0000-0000-0000A7190000}"/>
    <cellStyle name="Calculation 5 2 3 5 2" xfId="33076" xr:uid="{00000000-0005-0000-0000-0000A8190000}"/>
    <cellStyle name="Calculation 5 2 3 6" xfId="27649" xr:uid="{00000000-0005-0000-0000-0000A9190000}"/>
    <cellStyle name="Calculation 5 2 3 7" xfId="10878" xr:uid="{00000000-0005-0000-0000-0000AA190000}"/>
    <cellStyle name="Calculation 5 2 4" xfId="1175" xr:uid="{00000000-0005-0000-0000-0000AB190000}"/>
    <cellStyle name="Calculation 5 2 4 2" xfId="14171" xr:uid="{00000000-0005-0000-0000-0000AC190000}"/>
    <cellStyle name="Calculation 5 2 4 2 2" xfId="19934" xr:uid="{00000000-0005-0000-0000-0000AD190000}"/>
    <cellStyle name="Calculation 5 2 4 2 2 2" xfId="36604" xr:uid="{00000000-0005-0000-0000-0000AE190000}"/>
    <cellStyle name="Calculation 5 2 4 2 3" xfId="23080" xr:uid="{00000000-0005-0000-0000-0000AF190000}"/>
    <cellStyle name="Calculation 5 2 4 2 3 2" xfId="39783" xr:uid="{00000000-0005-0000-0000-0000B0190000}"/>
    <cellStyle name="Calculation 5 2 4 2 4" xfId="25859" xr:uid="{00000000-0005-0000-0000-0000B1190000}"/>
    <cellStyle name="Calculation 5 2 4 2 4 2" xfId="42598" xr:uid="{00000000-0005-0000-0000-0000B2190000}"/>
    <cellStyle name="Calculation 5 2 4 2 5" xfId="30844" xr:uid="{00000000-0005-0000-0000-0000B3190000}"/>
    <cellStyle name="Calculation 5 2 4 3" xfId="17648" xr:uid="{00000000-0005-0000-0000-0000B4190000}"/>
    <cellStyle name="Calculation 5 2 4 3 2" xfId="34325" xr:uid="{00000000-0005-0000-0000-0000B5190000}"/>
    <cellStyle name="Calculation 5 2 4 4" xfId="20876" xr:uid="{00000000-0005-0000-0000-0000B6190000}"/>
    <cellStyle name="Calculation 5 2 4 4 2" xfId="37545" xr:uid="{00000000-0005-0000-0000-0000B7190000}"/>
    <cellStyle name="Calculation 5 2 4 5" xfId="22868" xr:uid="{00000000-0005-0000-0000-0000B8190000}"/>
    <cellStyle name="Calculation 5 2 4 5 2" xfId="39570" xr:uid="{00000000-0005-0000-0000-0000B9190000}"/>
    <cellStyle name="Calculation 5 2 4 6" xfId="28251" xr:uid="{00000000-0005-0000-0000-0000BA190000}"/>
    <cellStyle name="Calculation 5 2 4 7" xfId="11497" xr:uid="{00000000-0005-0000-0000-0000BB190000}"/>
    <cellStyle name="Calculation 5 2 5" xfId="7222" xr:uid="{00000000-0005-0000-0000-0000BC190000}"/>
    <cellStyle name="Calculation 5 2 5 2" xfId="13343" xr:uid="{00000000-0005-0000-0000-0000BD190000}"/>
    <cellStyle name="Calculation 5 2 5 2 2" xfId="19251" xr:uid="{00000000-0005-0000-0000-0000BE190000}"/>
    <cellStyle name="Calculation 5 2 5 2 2 2" xfId="35922" xr:uid="{00000000-0005-0000-0000-0000BF190000}"/>
    <cellStyle name="Calculation 5 2 5 2 3" xfId="22431" xr:uid="{00000000-0005-0000-0000-0000C0190000}"/>
    <cellStyle name="Calculation 5 2 5 2 3 2" xfId="39124" xr:uid="{00000000-0005-0000-0000-0000C1190000}"/>
    <cellStyle name="Calculation 5 2 5 2 4" xfId="25296" xr:uid="{00000000-0005-0000-0000-0000C2190000}"/>
    <cellStyle name="Calculation 5 2 5 2 4 2" xfId="42032" xr:uid="{00000000-0005-0000-0000-0000C3190000}"/>
    <cellStyle name="Calculation 5 2 5 2 5" xfId="30019" xr:uid="{00000000-0005-0000-0000-0000C4190000}"/>
    <cellStyle name="Calculation 5 2 5 3" xfId="16930" xr:uid="{00000000-0005-0000-0000-0000C5190000}"/>
    <cellStyle name="Calculation 5 2 5 3 2" xfId="33606" xr:uid="{00000000-0005-0000-0000-0000C6190000}"/>
    <cellStyle name="Calculation 5 2 5 4" xfId="15934" xr:uid="{00000000-0005-0000-0000-0000C7190000}"/>
    <cellStyle name="Calculation 5 2 5 4 2" xfId="32599" xr:uid="{00000000-0005-0000-0000-0000C8190000}"/>
    <cellStyle name="Calculation 5 2 5 5" xfId="16389" xr:uid="{00000000-0005-0000-0000-0000C9190000}"/>
    <cellStyle name="Calculation 5 2 5 5 2" xfId="33057" xr:uid="{00000000-0005-0000-0000-0000CA190000}"/>
    <cellStyle name="Calculation 5 2 5 6" xfId="27430" xr:uid="{00000000-0005-0000-0000-0000CB190000}"/>
    <cellStyle name="Calculation 5 2 5 7" xfId="10661" xr:uid="{00000000-0005-0000-0000-0000CC190000}"/>
    <cellStyle name="Calculation 5 2 6" xfId="12264" xr:uid="{00000000-0005-0000-0000-0000CD190000}"/>
    <cellStyle name="Calculation 5 2 6 2" xfId="14938" xr:uid="{00000000-0005-0000-0000-0000CE190000}"/>
    <cellStyle name="Calculation 5 2 6 2 2" xfId="20659" xr:uid="{00000000-0005-0000-0000-0000CF190000}"/>
    <cellStyle name="Calculation 5 2 6 2 2 2" xfId="37327" xr:uid="{00000000-0005-0000-0000-0000D0190000}"/>
    <cellStyle name="Calculation 5 2 6 2 3" xfId="23791" xr:uid="{00000000-0005-0000-0000-0000D1190000}"/>
    <cellStyle name="Calculation 5 2 6 2 3 2" xfId="40502" xr:uid="{00000000-0005-0000-0000-0000D2190000}"/>
    <cellStyle name="Calculation 5 2 6 2 4" xfId="26542" xr:uid="{00000000-0005-0000-0000-0000D3190000}"/>
    <cellStyle name="Calculation 5 2 6 2 4 2" xfId="43283" xr:uid="{00000000-0005-0000-0000-0000D4190000}"/>
    <cellStyle name="Calculation 5 2 6 2 5" xfId="31609" xr:uid="{00000000-0005-0000-0000-0000D5190000}"/>
    <cellStyle name="Calculation 5 2 6 3" xfId="18372" xr:uid="{00000000-0005-0000-0000-0000D6190000}"/>
    <cellStyle name="Calculation 5 2 6 3 2" xfId="35047" xr:uid="{00000000-0005-0000-0000-0000D7190000}"/>
    <cellStyle name="Calculation 5 2 6 4" xfId="21617" xr:uid="{00000000-0005-0000-0000-0000D8190000}"/>
    <cellStyle name="Calculation 5 2 6 4 2" xfId="38292" xr:uid="{00000000-0005-0000-0000-0000D9190000}"/>
    <cellStyle name="Calculation 5 2 6 5" xfId="24635" xr:uid="{00000000-0005-0000-0000-0000DA190000}"/>
    <cellStyle name="Calculation 5 2 6 5 2" xfId="41356" xr:uid="{00000000-0005-0000-0000-0000DB190000}"/>
    <cellStyle name="Calculation 5 2 6 6" xfId="29011" xr:uid="{00000000-0005-0000-0000-0000DC190000}"/>
    <cellStyle name="Calculation 5 2 7" xfId="13162" xr:uid="{00000000-0005-0000-0000-0000DD190000}"/>
    <cellStyle name="Calculation 5 2 7 2" xfId="19094" xr:uid="{00000000-0005-0000-0000-0000DE190000}"/>
    <cellStyle name="Calculation 5 2 7 2 2" xfId="35765" xr:uid="{00000000-0005-0000-0000-0000DF190000}"/>
    <cellStyle name="Calculation 5 2 7 3" xfId="22288" xr:uid="{00000000-0005-0000-0000-0000E0190000}"/>
    <cellStyle name="Calculation 5 2 7 3 2" xfId="38981" xr:uid="{00000000-0005-0000-0000-0000E1190000}"/>
    <cellStyle name="Calculation 5 2 7 4" xfId="25177" xr:uid="{00000000-0005-0000-0000-0000E2190000}"/>
    <cellStyle name="Calculation 5 2 7 4 2" xfId="41913" xr:uid="{00000000-0005-0000-0000-0000E3190000}"/>
    <cellStyle name="Calculation 5 2 7 5" xfId="29838" xr:uid="{00000000-0005-0000-0000-0000E4190000}"/>
    <cellStyle name="Calculation 5 2 8" xfId="16752" xr:uid="{00000000-0005-0000-0000-0000E5190000}"/>
    <cellStyle name="Calculation 5 2 8 2" xfId="33426" xr:uid="{00000000-0005-0000-0000-0000E6190000}"/>
    <cellStyle name="Calculation 5 2 9" xfId="16590" xr:uid="{00000000-0005-0000-0000-0000E7190000}"/>
    <cellStyle name="Calculation 5 2 9 2" xfId="33263" xr:uid="{00000000-0005-0000-0000-0000E8190000}"/>
    <cellStyle name="Calculation 5 3" xfId="1176" xr:uid="{00000000-0005-0000-0000-0000E9190000}"/>
    <cellStyle name="Calculation 5 3 10" xfId="18564" xr:uid="{00000000-0005-0000-0000-0000EA190000}"/>
    <cellStyle name="Calculation 5 3 10 2" xfId="35241" xr:uid="{00000000-0005-0000-0000-0000EB190000}"/>
    <cellStyle name="Calculation 5 3 11" xfId="27320" xr:uid="{00000000-0005-0000-0000-0000EC190000}"/>
    <cellStyle name="Calculation 5 3 12" xfId="10547" xr:uid="{00000000-0005-0000-0000-0000ED190000}"/>
    <cellStyle name="Calculation 5 3 2" xfId="1177" xr:uid="{00000000-0005-0000-0000-0000EE190000}"/>
    <cellStyle name="Calculation 5 3 2 10" xfId="11406" xr:uid="{00000000-0005-0000-0000-0000EF190000}"/>
    <cellStyle name="Calculation 5 3 2 2" xfId="11847" xr:uid="{00000000-0005-0000-0000-0000F0190000}"/>
    <cellStyle name="Calculation 5 3 2 2 2" xfId="14521" xr:uid="{00000000-0005-0000-0000-0000F1190000}"/>
    <cellStyle name="Calculation 5 3 2 2 2 2" xfId="20284" xr:uid="{00000000-0005-0000-0000-0000F2190000}"/>
    <cellStyle name="Calculation 5 3 2 2 2 2 2" xfId="36953" xr:uid="{00000000-0005-0000-0000-0000F3190000}"/>
    <cellStyle name="Calculation 5 3 2 2 2 3" xfId="23425" xr:uid="{00000000-0005-0000-0000-0000F4190000}"/>
    <cellStyle name="Calculation 5 3 2 2 2 3 2" xfId="40133" xr:uid="{00000000-0005-0000-0000-0000F5190000}"/>
    <cellStyle name="Calculation 5 3 2 2 2 4" xfId="26207" xr:uid="{00000000-0005-0000-0000-0000F6190000}"/>
    <cellStyle name="Calculation 5 3 2 2 2 4 2" xfId="42947" xr:uid="{00000000-0005-0000-0000-0000F7190000}"/>
    <cellStyle name="Calculation 5 3 2 2 2 5" xfId="31193" xr:uid="{00000000-0005-0000-0000-0000F8190000}"/>
    <cellStyle name="Calculation 5 3 2 2 3" xfId="17998" xr:uid="{00000000-0005-0000-0000-0000F9190000}"/>
    <cellStyle name="Calculation 5 3 2 2 3 2" xfId="34674" xr:uid="{00000000-0005-0000-0000-0000FA190000}"/>
    <cellStyle name="Calculation 5 3 2 2 4" xfId="10008" xr:uid="{00000000-0005-0000-0000-0000FB190000}"/>
    <cellStyle name="Calculation 5 3 2 2 4 2" xfId="27113" xr:uid="{00000000-0005-0000-0000-0000FC190000}"/>
    <cellStyle name="Calculation 5 3 2 2 5" xfId="16200" xr:uid="{00000000-0005-0000-0000-0000FD190000}"/>
    <cellStyle name="Calculation 5 3 2 2 5 2" xfId="32866" xr:uid="{00000000-0005-0000-0000-0000FE190000}"/>
    <cellStyle name="Calculation 5 3 2 2 6" xfId="28596" xr:uid="{00000000-0005-0000-0000-0000FF190000}"/>
    <cellStyle name="Calculation 5 3 2 3" xfId="12097" xr:uid="{00000000-0005-0000-0000-0000001A0000}"/>
    <cellStyle name="Calculation 5 3 2 3 2" xfId="14771" xr:uid="{00000000-0005-0000-0000-0000011A0000}"/>
    <cellStyle name="Calculation 5 3 2 3 2 2" xfId="20534" xr:uid="{00000000-0005-0000-0000-0000021A0000}"/>
    <cellStyle name="Calculation 5 3 2 3 2 2 2" xfId="37202" xr:uid="{00000000-0005-0000-0000-0000031A0000}"/>
    <cellStyle name="Calculation 5 3 2 3 2 3" xfId="23673" xr:uid="{00000000-0005-0000-0000-0000041A0000}"/>
    <cellStyle name="Calculation 5 3 2 3 2 3 2" xfId="40383" xr:uid="{00000000-0005-0000-0000-0000051A0000}"/>
    <cellStyle name="Calculation 5 3 2 3 2 4" xfId="26456" xr:uid="{00000000-0005-0000-0000-0000061A0000}"/>
    <cellStyle name="Calculation 5 3 2 3 2 4 2" xfId="43197" xr:uid="{00000000-0005-0000-0000-0000071A0000}"/>
    <cellStyle name="Calculation 5 3 2 3 2 5" xfId="31442" xr:uid="{00000000-0005-0000-0000-0000081A0000}"/>
    <cellStyle name="Calculation 5 3 2 3 3" xfId="18248" xr:uid="{00000000-0005-0000-0000-0000091A0000}"/>
    <cellStyle name="Calculation 5 3 2 3 3 2" xfId="34923" xr:uid="{00000000-0005-0000-0000-00000A1A0000}"/>
    <cellStyle name="Calculation 5 3 2 3 4" xfId="21500" xr:uid="{00000000-0005-0000-0000-00000B1A0000}"/>
    <cellStyle name="Calculation 5 3 2 3 4 2" xfId="38174" xr:uid="{00000000-0005-0000-0000-00000C1A0000}"/>
    <cellStyle name="Calculation 5 3 2 3 5" xfId="24550" xr:uid="{00000000-0005-0000-0000-00000D1A0000}"/>
    <cellStyle name="Calculation 5 3 2 3 5 2" xfId="41270" xr:uid="{00000000-0005-0000-0000-00000E1A0000}"/>
    <cellStyle name="Calculation 5 3 2 3 6" xfId="28844" xr:uid="{00000000-0005-0000-0000-00000F1A0000}"/>
    <cellStyle name="Calculation 5 3 2 4" xfId="12913" xr:uid="{00000000-0005-0000-0000-0000101A0000}"/>
    <cellStyle name="Calculation 5 3 2 4 2" xfId="15526" xr:uid="{00000000-0005-0000-0000-0000111A0000}"/>
    <cellStyle name="Calculation 5 3 2 4 2 2" xfId="21148" xr:uid="{00000000-0005-0000-0000-0000121A0000}"/>
    <cellStyle name="Calculation 5 3 2 4 2 2 2" xfId="37818" xr:uid="{00000000-0005-0000-0000-0000131A0000}"/>
    <cellStyle name="Calculation 5 3 2 4 2 3" xfId="24261" xr:uid="{00000000-0005-0000-0000-0000141A0000}"/>
    <cellStyle name="Calculation 5 3 2 4 2 3 2" xfId="40978" xr:uid="{00000000-0005-0000-0000-0000151A0000}"/>
    <cellStyle name="Calculation 5 3 2 4 2 4" xfId="26955" xr:uid="{00000000-0005-0000-0000-0000161A0000}"/>
    <cellStyle name="Calculation 5 3 2 4 2 4 2" xfId="43696" xr:uid="{00000000-0005-0000-0000-0000171A0000}"/>
    <cellStyle name="Calculation 5 3 2 4 2 5" xfId="32197" xr:uid="{00000000-0005-0000-0000-0000181A0000}"/>
    <cellStyle name="Calculation 5 3 2 4 3" xfId="18906" xr:uid="{00000000-0005-0000-0000-0000191A0000}"/>
    <cellStyle name="Calculation 5 3 2 4 3 2" xfId="35585" xr:uid="{00000000-0005-0000-0000-00001A1A0000}"/>
    <cellStyle name="Calculation 5 3 2 4 4" xfId="22115" xr:uid="{00000000-0005-0000-0000-00001B1A0000}"/>
    <cellStyle name="Calculation 5 3 2 4 4 2" xfId="38798" xr:uid="{00000000-0005-0000-0000-00001C1A0000}"/>
    <cellStyle name="Calculation 5 3 2 4 5" xfId="25042" xr:uid="{00000000-0005-0000-0000-00001D1A0000}"/>
    <cellStyle name="Calculation 5 3 2 4 5 2" xfId="41769" xr:uid="{00000000-0005-0000-0000-00001E1A0000}"/>
    <cellStyle name="Calculation 5 3 2 4 6" xfId="29599" xr:uid="{00000000-0005-0000-0000-00001F1A0000}"/>
    <cellStyle name="Calculation 5 3 2 5" xfId="14074" xr:uid="{00000000-0005-0000-0000-0000201A0000}"/>
    <cellStyle name="Calculation 5 3 2 5 2" xfId="19852" xr:uid="{00000000-0005-0000-0000-0000211A0000}"/>
    <cellStyle name="Calculation 5 3 2 5 2 2" xfId="36522" xr:uid="{00000000-0005-0000-0000-0000221A0000}"/>
    <cellStyle name="Calculation 5 3 2 5 3" xfId="23002" xr:uid="{00000000-0005-0000-0000-0000231A0000}"/>
    <cellStyle name="Calculation 5 3 2 5 3 2" xfId="39704" xr:uid="{00000000-0005-0000-0000-0000241A0000}"/>
    <cellStyle name="Calculation 5 3 2 5 4" xfId="25785" xr:uid="{00000000-0005-0000-0000-0000251A0000}"/>
    <cellStyle name="Calculation 5 3 2 5 4 2" xfId="42524" xr:uid="{00000000-0005-0000-0000-0000261A0000}"/>
    <cellStyle name="Calculation 5 3 2 5 5" xfId="30747" xr:uid="{00000000-0005-0000-0000-0000271A0000}"/>
    <cellStyle name="Calculation 5 3 2 6" xfId="17569" xr:uid="{00000000-0005-0000-0000-0000281A0000}"/>
    <cellStyle name="Calculation 5 3 2 6 2" xfId="34246" xr:uid="{00000000-0005-0000-0000-0000291A0000}"/>
    <cellStyle name="Calculation 5 3 2 7" xfId="19340" xr:uid="{00000000-0005-0000-0000-00002A1A0000}"/>
    <cellStyle name="Calculation 5 3 2 7 2" xfId="36011" xr:uid="{00000000-0005-0000-0000-00002B1A0000}"/>
    <cellStyle name="Calculation 5 3 2 8" xfId="23708" xr:uid="{00000000-0005-0000-0000-00002C1A0000}"/>
    <cellStyle name="Calculation 5 3 2 8 2" xfId="40418" xr:uid="{00000000-0005-0000-0000-00002D1A0000}"/>
    <cellStyle name="Calculation 5 3 2 9" xfId="28155" xr:uid="{00000000-0005-0000-0000-00002E1A0000}"/>
    <cellStyle name="Calculation 5 3 3" xfId="1178" xr:uid="{00000000-0005-0000-0000-00002F1A0000}"/>
    <cellStyle name="Calculation 5 3 3 2" xfId="13637" xr:uid="{00000000-0005-0000-0000-0000301A0000}"/>
    <cellStyle name="Calculation 5 3 3 2 2" xfId="19493" xr:uid="{00000000-0005-0000-0000-0000311A0000}"/>
    <cellStyle name="Calculation 5 3 3 2 2 2" xfId="36163" xr:uid="{00000000-0005-0000-0000-0000321A0000}"/>
    <cellStyle name="Calculation 5 3 3 2 3" xfId="22655" xr:uid="{00000000-0005-0000-0000-0000331A0000}"/>
    <cellStyle name="Calculation 5 3 3 2 3 2" xfId="39355" xr:uid="{00000000-0005-0000-0000-0000341A0000}"/>
    <cellStyle name="Calculation 5 3 3 2 4" xfId="25496" xr:uid="{00000000-0005-0000-0000-0000351A0000}"/>
    <cellStyle name="Calculation 5 3 3 2 4 2" xfId="42234" xr:uid="{00000000-0005-0000-0000-0000361A0000}"/>
    <cellStyle name="Calculation 5 3 3 2 5" xfId="30311" xr:uid="{00000000-0005-0000-0000-0000371A0000}"/>
    <cellStyle name="Calculation 5 3 3 3" xfId="17184" xr:uid="{00000000-0005-0000-0000-0000381A0000}"/>
    <cellStyle name="Calculation 5 3 3 3 2" xfId="33861" xr:uid="{00000000-0005-0000-0000-0000391A0000}"/>
    <cellStyle name="Calculation 5 3 3 4" xfId="15846" xr:uid="{00000000-0005-0000-0000-00003A1A0000}"/>
    <cellStyle name="Calculation 5 3 3 4 2" xfId="32510" xr:uid="{00000000-0005-0000-0000-00003B1A0000}"/>
    <cellStyle name="Calculation 5 3 3 5" xfId="16152" xr:uid="{00000000-0005-0000-0000-00003C1A0000}"/>
    <cellStyle name="Calculation 5 3 3 5 2" xfId="32817" xr:uid="{00000000-0005-0000-0000-00003D1A0000}"/>
    <cellStyle name="Calculation 5 3 3 6" xfId="27719" xr:uid="{00000000-0005-0000-0000-00003E1A0000}"/>
    <cellStyle name="Calculation 5 3 3 7" xfId="10954" xr:uid="{00000000-0005-0000-0000-00003F1A0000}"/>
    <cellStyle name="Calculation 5 3 4" xfId="7223" xr:uid="{00000000-0005-0000-0000-0000401A0000}"/>
    <cellStyle name="Calculation 5 3 4 2" xfId="14221" xr:uid="{00000000-0005-0000-0000-0000411A0000}"/>
    <cellStyle name="Calculation 5 3 4 2 2" xfId="19984" xr:uid="{00000000-0005-0000-0000-0000421A0000}"/>
    <cellStyle name="Calculation 5 3 4 2 2 2" xfId="36654" xr:uid="{00000000-0005-0000-0000-0000431A0000}"/>
    <cellStyle name="Calculation 5 3 4 2 3" xfId="23130" xr:uid="{00000000-0005-0000-0000-0000441A0000}"/>
    <cellStyle name="Calculation 5 3 4 2 3 2" xfId="39833" xr:uid="{00000000-0005-0000-0000-0000451A0000}"/>
    <cellStyle name="Calculation 5 3 4 2 4" xfId="25909" xr:uid="{00000000-0005-0000-0000-0000461A0000}"/>
    <cellStyle name="Calculation 5 3 4 2 4 2" xfId="42648" xr:uid="{00000000-0005-0000-0000-0000471A0000}"/>
    <cellStyle name="Calculation 5 3 4 2 5" xfId="30894" xr:uid="{00000000-0005-0000-0000-0000481A0000}"/>
    <cellStyle name="Calculation 5 3 4 3" xfId="17698" xr:uid="{00000000-0005-0000-0000-0000491A0000}"/>
    <cellStyle name="Calculation 5 3 4 3 2" xfId="34375" xr:uid="{00000000-0005-0000-0000-00004A1A0000}"/>
    <cellStyle name="Calculation 5 3 4 4" xfId="18828" xr:uid="{00000000-0005-0000-0000-00004B1A0000}"/>
    <cellStyle name="Calculation 5 3 4 4 2" xfId="35506" xr:uid="{00000000-0005-0000-0000-00004C1A0000}"/>
    <cellStyle name="Calculation 5 3 4 5" xfId="24344" xr:uid="{00000000-0005-0000-0000-00004D1A0000}"/>
    <cellStyle name="Calculation 5 3 4 5 2" xfId="41062" xr:uid="{00000000-0005-0000-0000-00004E1A0000}"/>
    <cellStyle name="Calculation 5 3 4 6" xfId="28301" xr:uid="{00000000-0005-0000-0000-00004F1A0000}"/>
    <cellStyle name="Calculation 5 3 4 7" xfId="11547" xr:uid="{00000000-0005-0000-0000-0000501A0000}"/>
    <cellStyle name="Calculation 5 3 5" xfId="7224" xr:uid="{00000000-0005-0000-0000-0000511A0000}"/>
    <cellStyle name="Calculation 5 3 5 2" xfId="13674" xr:uid="{00000000-0005-0000-0000-0000521A0000}"/>
    <cellStyle name="Calculation 5 3 5 2 2" xfId="19525" xr:uid="{00000000-0005-0000-0000-0000531A0000}"/>
    <cellStyle name="Calculation 5 3 5 2 2 2" xfId="36195" xr:uid="{00000000-0005-0000-0000-0000541A0000}"/>
    <cellStyle name="Calculation 5 3 5 2 3" xfId="22685" xr:uid="{00000000-0005-0000-0000-0000551A0000}"/>
    <cellStyle name="Calculation 5 3 5 2 3 2" xfId="39385" xr:uid="{00000000-0005-0000-0000-0000561A0000}"/>
    <cellStyle name="Calculation 5 3 5 2 4" xfId="25524" xr:uid="{00000000-0005-0000-0000-0000571A0000}"/>
    <cellStyle name="Calculation 5 3 5 2 4 2" xfId="42262" xr:uid="{00000000-0005-0000-0000-0000581A0000}"/>
    <cellStyle name="Calculation 5 3 5 2 5" xfId="30348" xr:uid="{00000000-0005-0000-0000-0000591A0000}"/>
    <cellStyle name="Calculation 5 3 5 3" xfId="17213" xr:uid="{00000000-0005-0000-0000-00005A1A0000}"/>
    <cellStyle name="Calculation 5 3 5 3 2" xfId="33890" xr:uid="{00000000-0005-0000-0000-00005B1A0000}"/>
    <cellStyle name="Calculation 5 3 5 4" xfId="16540" xr:uid="{00000000-0005-0000-0000-00005C1A0000}"/>
    <cellStyle name="Calculation 5 3 5 4 2" xfId="33212" xr:uid="{00000000-0005-0000-0000-00005D1A0000}"/>
    <cellStyle name="Calculation 5 3 5 5" xfId="16425" xr:uid="{00000000-0005-0000-0000-00005E1A0000}"/>
    <cellStyle name="Calculation 5 3 5 5 2" xfId="33094" xr:uid="{00000000-0005-0000-0000-00005F1A0000}"/>
    <cellStyle name="Calculation 5 3 5 6" xfId="27756" xr:uid="{00000000-0005-0000-0000-0000601A0000}"/>
    <cellStyle name="Calculation 5 3 5 7" xfId="10986" xr:uid="{00000000-0005-0000-0000-0000611A0000}"/>
    <cellStyle name="Calculation 5 3 6" xfId="12335" xr:uid="{00000000-0005-0000-0000-0000621A0000}"/>
    <cellStyle name="Calculation 5 3 6 2" xfId="15009" xr:uid="{00000000-0005-0000-0000-0000631A0000}"/>
    <cellStyle name="Calculation 5 3 6 2 2" xfId="20719" xr:uid="{00000000-0005-0000-0000-0000641A0000}"/>
    <cellStyle name="Calculation 5 3 6 2 2 2" xfId="37388" xr:uid="{00000000-0005-0000-0000-0000651A0000}"/>
    <cellStyle name="Calculation 5 3 6 2 3" xfId="23847" xr:uid="{00000000-0005-0000-0000-0000661A0000}"/>
    <cellStyle name="Calculation 5 3 6 2 3 2" xfId="40558" xr:uid="{00000000-0005-0000-0000-0000671A0000}"/>
    <cellStyle name="Calculation 5 3 6 2 4" xfId="26588" xr:uid="{00000000-0005-0000-0000-0000681A0000}"/>
    <cellStyle name="Calculation 5 3 6 2 4 2" xfId="43329" xr:uid="{00000000-0005-0000-0000-0000691A0000}"/>
    <cellStyle name="Calculation 5 3 6 2 5" xfId="31680" xr:uid="{00000000-0005-0000-0000-00006A1A0000}"/>
    <cellStyle name="Calculation 5 3 6 3" xfId="18431" xr:uid="{00000000-0005-0000-0000-00006B1A0000}"/>
    <cellStyle name="Calculation 5 3 6 3 2" xfId="35108" xr:uid="{00000000-0005-0000-0000-00006C1A0000}"/>
    <cellStyle name="Calculation 5 3 6 4" xfId="21674" xr:uid="{00000000-0005-0000-0000-00006D1A0000}"/>
    <cellStyle name="Calculation 5 3 6 4 2" xfId="38349" xr:uid="{00000000-0005-0000-0000-00006E1A0000}"/>
    <cellStyle name="Calculation 5 3 6 5" xfId="24681" xr:uid="{00000000-0005-0000-0000-00006F1A0000}"/>
    <cellStyle name="Calculation 5 3 6 5 2" xfId="41402" xr:uid="{00000000-0005-0000-0000-0000701A0000}"/>
    <cellStyle name="Calculation 5 3 6 6" xfId="29082" xr:uid="{00000000-0005-0000-0000-0000711A0000}"/>
    <cellStyle name="Calculation 5 3 7" xfId="13233" xr:uid="{00000000-0005-0000-0000-0000721A0000}"/>
    <cellStyle name="Calculation 5 3 7 2" xfId="19155" xr:uid="{00000000-0005-0000-0000-0000731A0000}"/>
    <cellStyle name="Calculation 5 3 7 2 2" xfId="35826" xr:uid="{00000000-0005-0000-0000-0000741A0000}"/>
    <cellStyle name="Calculation 5 3 7 3" xfId="22343" xr:uid="{00000000-0005-0000-0000-0000751A0000}"/>
    <cellStyle name="Calculation 5 3 7 3 2" xfId="39036" xr:uid="{00000000-0005-0000-0000-0000761A0000}"/>
    <cellStyle name="Calculation 5 3 7 4" xfId="25223" xr:uid="{00000000-0005-0000-0000-0000771A0000}"/>
    <cellStyle name="Calculation 5 3 7 4 2" xfId="41959" xr:uid="{00000000-0005-0000-0000-0000781A0000}"/>
    <cellStyle name="Calculation 5 3 7 5" xfId="29909" xr:uid="{00000000-0005-0000-0000-0000791A0000}"/>
    <cellStyle name="Calculation 5 3 8" xfId="16826" xr:uid="{00000000-0005-0000-0000-00007A1A0000}"/>
    <cellStyle name="Calculation 5 3 8 2" xfId="33501" xr:uid="{00000000-0005-0000-0000-00007B1A0000}"/>
    <cellStyle name="Calculation 5 3 9" xfId="15988" xr:uid="{00000000-0005-0000-0000-00007C1A0000}"/>
    <cellStyle name="Calculation 5 3 9 2" xfId="32654" xr:uid="{00000000-0005-0000-0000-00007D1A0000}"/>
    <cellStyle name="Calculation 5 4" xfId="1179" xr:uid="{00000000-0005-0000-0000-00007E1A0000}"/>
    <cellStyle name="Calculation 5 4 10" xfId="11260" xr:uid="{00000000-0005-0000-0000-00007F1A0000}"/>
    <cellStyle name="Calculation 5 4 2" xfId="1180" xr:uid="{00000000-0005-0000-0000-0000801A0000}"/>
    <cellStyle name="Calculation 5 4 2 2" xfId="1181" xr:uid="{00000000-0005-0000-0000-0000811A0000}"/>
    <cellStyle name="Calculation 5 4 2 2 2" xfId="20176" xr:uid="{00000000-0005-0000-0000-0000821A0000}"/>
    <cellStyle name="Calculation 5 4 2 2 2 2" xfId="36845" xr:uid="{00000000-0005-0000-0000-0000831A0000}"/>
    <cellStyle name="Calculation 5 4 2 2 3" xfId="23318" xr:uid="{00000000-0005-0000-0000-0000841A0000}"/>
    <cellStyle name="Calculation 5 4 2 2 3 2" xfId="40025" xr:uid="{00000000-0005-0000-0000-0000851A0000}"/>
    <cellStyle name="Calculation 5 4 2 2 4" xfId="26099" xr:uid="{00000000-0005-0000-0000-0000861A0000}"/>
    <cellStyle name="Calculation 5 4 2 2 4 2" xfId="42839" xr:uid="{00000000-0005-0000-0000-0000871A0000}"/>
    <cellStyle name="Calculation 5 4 2 2 5" xfId="31085" xr:uid="{00000000-0005-0000-0000-0000881A0000}"/>
    <cellStyle name="Calculation 5 4 2 2 6" xfId="14413" xr:uid="{00000000-0005-0000-0000-0000891A0000}"/>
    <cellStyle name="Calculation 5 4 2 3" xfId="1182" xr:uid="{00000000-0005-0000-0000-00008A1A0000}"/>
    <cellStyle name="Calculation 5 4 2 3 2" xfId="34566" xr:uid="{00000000-0005-0000-0000-00008B1A0000}"/>
    <cellStyle name="Calculation 5 4 2 3 3" xfId="17890" xr:uid="{00000000-0005-0000-0000-00008C1A0000}"/>
    <cellStyle name="Calculation 5 4 2 4" xfId="18942" xr:uid="{00000000-0005-0000-0000-00008D1A0000}"/>
    <cellStyle name="Calculation 5 4 2 4 2" xfId="35621" xr:uid="{00000000-0005-0000-0000-00008E1A0000}"/>
    <cellStyle name="Calculation 5 4 2 5" xfId="17122" xr:uid="{00000000-0005-0000-0000-00008F1A0000}"/>
    <cellStyle name="Calculation 5 4 2 5 2" xfId="33798" xr:uid="{00000000-0005-0000-0000-0000901A0000}"/>
    <cellStyle name="Calculation 5 4 2 6" xfId="28489" xr:uid="{00000000-0005-0000-0000-0000911A0000}"/>
    <cellStyle name="Calculation 5 4 2 7" xfId="11739" xr:uid="{00000000-0005-0000-0000-0000921A0000}"/>
    <cellStyle name="Calculation 5 4 3" xfId="1183" xr:uid="{00000000-0005-0000-0000-0000931A0000}"/>
    <cellStyle name="Calculation 5 4 3 2" xfId="14671" xr:uid="{00000000-0005-0000-0000-0000941A0000}"/>
    <cellStyle name="Calculation 5 4 3 2 2" xfId="20434" xr:uid="{00000000-0005-0000-0000-0000951A0000}"/>
    <cellStyle name="Calculation 5 4 3 2 2 2" xfId="37102" xr:uid="{00000000-0005-0000-0000-0000961A0000}"/>
    <cellStyle name="Calculation 5 4 3 2 3" xfId="23574" xr:uid="{00000000-0005-0000-0000-0000971A0000}"/>
    <cellStyle name="Calculation 5 4 3 2 3 2" xfId="40283" xr:uid="{00000000-0005-0000-0000-0000981A0000}"/>
    <cellStyle name="Calculation 5 4 3 2 4" xfId="26356" xr:uid="{00000000-0005-0000-0000-0000991A0000}"/>
    <cellStyle name="Calculation 5 4 3 2 4 2" xfId="43097" xr:uid="{00000000-0005-0000-0000-00009A1A0000}"/>
    <cellStyle name="Calculation 5 4 3 2 5" xfId="31342" xr:uid="{00000000-0005-0000-0000-00009B1A0000}"/>
    <cellStyle name="Calculation 5 4 3 3" xfId="18148" xr:uid="{00000000-0005-0000-0000-00009C1A0000}"/>
    <cellStyle name="Calculation 5 4 3 3 2" xfId="34823" xr:uid="{00000000-0005-0000-0000-00009D1A0000}"/>
    <cellStyle name="Calculation 5 4 3 4" xfId="21401" xr:uid="{00000000-0005-0000-0000-00009E1A0000}"/>
    <cellStyle name="Calculation 5 4 3 4 2" xfId="38074" xr:uid="{00000000-0005-0000-0000-00009F1A0000}"/>
    <cellStyle name="Calculation 5 4 3 5" xfId="24451" xr:uid="{00000000-0005-0000-0000-0000A01A0000}"/>
    <cellStyle name="Calculation 5 4 3 5 2" xfId="41170" xr:uid="{00000000-0005-0000-0000-0000A11A0000}"/>
    <cellStyle name="Calculation 5 4 3 6" xfId="28745" xr:uid="{00000000-0005-0000-0000-0000A21A0000}"/>
    <cellStyle name="Calculation 5 4 3 7" xfId="11997" xr:uid="{00000000-0005-0000-0000-0000A31A0000}"/>
    <cellStyle name="Calculation 5 4 4" xfId="1184" xr:uid="{00000000-0005-0000-0000-0000A41A0000}"/>
    <cellStyle name="Calculation 5 4 4 2" xfId="15382" xr:uid="{00000000-0005-0000-0000-0000A51A0000}"/>
    <cellStyle name="Calculation 5 4 4 2 2" xfId="21023" xr:uid="{00000000-0005-0000-0000-0000A61A0000}"/>
    <cellStyle name="Calculation 5 4 4 2 2 2" xfId="37692" xr:uid="{00000000-0005-0000-0000-0000A71A0000}"/>
    <cellStyle name="Calculation 5 4 4 2 3" xfId="24135" xr:uid="{00000000-0005-0000-0000-0000A81A0000}"/>
    <cellStyle name="Calculation 5 4 4 2 3 2" xfId="40852" xr:uid="{00000000-0005-0000-0000-0000A91A0000}"/>
    <cellStyle name="Calculation 5 4 4 2 4" xfId="26853" xr:uid="{00000000-0005-0000-0000-0000AA1A0000}"/>
    <cellStyle name="Calculation 5 4 4 2 4 2" xfId="43594" xr:uid="{00000000-0005-0000-0000-0000AB1A0000}"/>
    <cellStyle name="Calculation 5 4 4 2 5" xfId="32053" xr:uid="{00000000-0005-0000-0000-0000AC1A0000}"/>
    <cellStyle name="Calculation 5 4 4 3" xfId="18780" xr:uid="{00000000-0005-0000-0000-0000AD1A0000}"/>
    <cellStyle name="Calculation 5 4 4 3 2" xfId="35458" xr:uid="{00000000-0005-0000-0000-0000AE1A0000}"/>
    <cellStyle name="Calculation 5 4 4 4" xfId="21989" xr:uid="{00000000-0005-0000-0000-0000AF1A0000}"/>
    <cellStyle name="Calculation 5 4 4 4 2" xfId="38671" xr:uid="{00000000-0005-0000-0000-0000B01A0000}"/>
    <cellStyle name="Calculation 5 4 4 5" xfId="24940" xr:uid="{00000000-0005-0000-0000-0000B11A0000}"/>
    <cellStyle name="Calculation 5 4 4 5 2" xfId="41667" xr:uid="{00000000-0005-0000-0000-0000B21A0000}"/>
    <cellStyle name="Calculation 5 4 4 6" xfId="29455" xr:uid="{00000000-0005-0000-0000-0000B31A0000}"/>
    <cellStyle name="Calculation 5 4 4 7" xfId="12767" xr:uid="{00000000-0005-0000-0000-0000B41A0000}"/>
    <cellStyle name="Calculation 5 4 5" xfId="7225" xr:uid="{00000000-0005-0000-0000-0000B51A0000}"/>
    <cellStyle name="Calculation 5 4 5 2" xfId="19728" xr:uid="{00000000-0005-0000-0000-0000B61A0000}"/>
    <cellStyle name="Calculation 5 4 5 2 2" xfId="36398" xr:uid="{00000000-0005-0000-0000-0000B71A0000}"/>
    <cellStyle name="Calculation 5 4 5 3" xfId="22877" xr:uid="{00000000-0005-0000-0000-0000B81A0000}"/>
    <cellStyle name="Calculation 5 4 5 3 2" xfId="39579" xr:uid="{00000000-0005-0000-0000-0000B91A0000}"/>
    <cellStyle name="Calculation 5 4 5 4" xfId="25685" xr:uid="{00000000-0005-0000-0000-0000BA1A0000}"/>
    <cellStyle name="Calculation 5 4 5 4 2" xfId="42424" xr:uid="{00000000-0005-0000-0000-0000BB1A0000}"/>
    <cellStyle name="Calculation 5 4 5 5" xfId="30605" xr:uid="{00000000-0005-0000-0000-0000BC1A0000}"/>
    <cellStyle name="Calculation 5 4 5 6" xfId="13932" xr:uid="{00000000-0005-0000-0000-0000BD1A0000}"/>
    <cellStyle name="Calculation 5 4 6" xfId="17429" xr:uid="{00000000-0005-0000-0000-0000BE1A0000}"/>
    <cellStyle name="Calculation 5 4 6 2" xfId="34106" xr:uid="{00000000-0005-0000-0000-0000BF1A0000}"/>
    <cellStyle name="Calculation 5 4 7" xfId="19218" xr:uid="{00000000-0005-0000-0000-0000C01A0000}"/>
    <cellStyle name="Calculation 5 4 7 2" xfId="35889" xr:uid="{00000000-0005-0000-0000-0000C11A0000}"/>
    <cellStyle name="Calculation 5 4 8" xfId="21548" xr:uid="{00000000-0005-0000-0000-0000C21A0000}"/>
    <cellStyle name="Calculation 5 4 8 2" xfId="38222" xr:uid="{00000000-0005-0000-0000-0000C31A0000}"/>
    <cellStyle name="Calculation 5 4 9" xfId="28013" xr:uid="{00000000-0005-0000-0000-0000C41A0000}"/>
    <cellStyle name="Calculation 5 5" xfId="1185" xr:uid="{00000000-0005-0000-0000-0000C51A0000}"/>
    <cellStyle name="Calculation 5 5 2" xfId="1186" xr:uid="{00000000-0005-0000-0000-0000C61A0000}"/>
    <cellStyle name="Calculation 5 5 2 2" xfId="1187" xr:uid="{00000000-0005-0000-0000-0000C71A0000}"/>
    <cellStyle name="Calculation 5 5 2 2 2" xfId="36021" xr:uid="{00000000-0005-0000-0000-0000C81A0000}"/>
    <cellStyle name="Calculation 5 5 2 2 3" xfId="19350" xr:uid="{00000000-0005-0000-0000-0000C91A0000}"/>
    <cellStyle name="Calculation 5 5 2 3" xfId="1188" xr:uid="{00000000-0005-0000-0000-0000CA1A0000}"/>
    <cellStyle name="Calculation 5 5 2 3 2" xfId="39221" xr:uid="{00000000-0005-0000-0000-0000CB1A0000}"/>
    <cellStyle name="Calculation 5 5 2 3 3" xfId="22525" xr:uid="{00000000-0005-0000-0000-0000CC1A0000}"/>
    <cellStyle name="Calculation 5 5 2 4" xfId="25382" xr:uid="{00000000-0005-0000-0000-0000CD1A0000}"/>
    <cellStyle name="Calculation 5 5 2 4 2" xfId="42119" xr:uid="{00000000-0005-0000-0000-0000CE1A0000}"/>
    <cellStyle name="Calculation 5 5 2 5" xfId="30155" xr:uid="{00000000-0005-0000-0000-0000CF1A0000}"/>
    <cellStyle name="Calculation 5 5 2 6" xfId="13480" xr:uid="{00000000-0005-0000-0000-0000D01A0000}"/>
    <cellStyle name="Calculation 5 5 3" xfId="1189" xr:uid="{00000000-0005-0000-0000-0000D11A0000}"/>
    <cellStyle name="Calculation 5 5 3 2" xfId="33709" xr:uid="{00000000-0005-0000-0000-0000D21A0000}"/>
    <cellStyle name="Calculation 5 5 3 3" xfId="17033" xr:uid="{00000000-0005-0000-0000-0000D31A0000}"/>
    <cellStyle name="Calculation 5 5 4" xfId="1190" xr:uid="{00000000-0005-0000-0000-0000D41A0000}"/>
    <cellStyle name="Calculation 5 5 4 2" xfId="37851" xr:uid="{00000000-0005-0000-0000-0000D51A0000}"/>
    <cellStyle name="Calculation 5 5 4 3" xfId="21181" xr:uid="{00000000-0005-0000-0000-0000D61A0000}"/>
    <cellStyle name="Calculation 5 5 5" xfId="21539" xr:uid="{00000000-0005-0000-0000-0000D71A0000}"/>
    <cellStyle name="Calculation 5 5 5 2" xfId="38213" xr:uid="{00000000-0005-0000-0000-0000D81A0000}"/>
    <cellStyle name="Calculation 5 5 6" xfId="27566" xr:uid="{00000000-0005-0000-0000-0000D91A0000}"/>
    <cellStyle name="Calculation 5 5 7" xfId="10793" xr:uid="{00000000-0005-0000-0000-0000DA1A0000}"/>
    <cellStyle name="Calculation 5 6" xfId="1191" xr:uid="{00000000-0005-0000-0000-0000DB1A0000}"/>
    <cellStyle name="Calculation 5 6 2" xfId="13297" xr:uid="{00000000-0005-0000-0000-0000DC1A0000}"/>
    <cellStyle name="Calculation 5 6 2 2" xfId="19205" xr:uid="{00000000-0005-0000-0000-0000DD1A0000}"/>
    <cellStyle name="Calculation 5 6 2 2 2" xfId="35876" xr:uid="{00000000-0005-0000-0000-0000DE1A0000}"/>
    <cellStyle name="Calculation 5 6 2 3" xfId="22389" xr:uid="{00000000-0005-0000-0000-0000DF1A0000}"/>
    <cellStyle name="Calculation 5 6 2 3 2" xfId="39082" xr:uid="{00000000-0005-0000-0000-0000E01A0000}"/>
    <cellStyle name="Calculation 5 6 2 4" xfId="25259" xr:uid="{00000000-0005-0000-0000-0000E11A0000}"/>
    <cellStyle name="Calculation 5 6 2 4 2" xfId="41995" xr:uid="{00000000-0005-0000-0000-0000E21A0000}"/>
    <cellStyle name="Calculation 5 6 2 5" xfId="29973" xr:uid="{00000000-0005-0000-0000-0000E31A0000}"/>
    <cellStyle name="Calculation 5 6 3" xfId="16886" xr:uid="{00000000-0005-0000-0000-0000E41A0000}"/>
    <cellStyle name="Calculation 5 6 3 2" xfId="33562" xr:uid="{00000000-0005-0000-0000-0000E51A0000}"/>
    <cellStyle name="Calculation 5 6 4" xfId="19552" xr:uid="{00000000-0005-0000-0000-0000E61A0000}"/>
    <cellStyle name="Calculation 5 6 4 2" xfId="36223" xr:uid="{00000000-0005-0000-0000-0000E71A0000}"/>
    <cellStyle name="Calculation 5 6 5" xfId="16333" xr:uid="{00000000-0005-0000-0000-0000E81A0000}"/>
    <cellStyle name="Calculation 5 6 5 2" xfId="33002" xr:uid="{00000000-0005-0000-0000-0000E91A0000}"/>
    <cellStyle name="Calculation 5 6 6" xfId="27384" xr:uid="{00000000-0005-0000-0000-0000EA1A0000}"/>
    <cellStyle name="Calculation 5 6 7" xfId="10618" xr:uid="{00000000-0005-0000-0000-0000EB1A0000}"/>
    <cellStyle name="Calculation 5 7" xfId="1192" xr:uid="{00000000-0005-0000-0000-0000EC1A0000}"/>
    <cellStyle name="Calculation 5 7 2" xfId="14867" xr:uid="{00000000-0005-0000-0000-0000ED1A0000}"/>
    <cellStyle name="Calculation 5 7 2 2" xfId="20594" xr:uid="{00000000-0005-0000-0000-0000EE1A0000}"/>
    <cellStyle name="Calculation 5 7 2 2 2" xfId="37262" xr:uid="{00000000-0005-0000-0000-0000EF1A0000}"/>
    <cellStyle name="Calculation 5 7 2 3" xfId="23729" xr:uid="{00000000-0005-0000-0000-0000F01A0000}"/>
    <cellStyle name="Calculation 5 7 2 3 2" xfId="40439" xr:uid="{00000000-0005-0000-0000-0000F11A0000}"/>
    <cellStyle name="Calculation 5 7 2 4" xfId="26488" xr:uid="{00000000-0005-0000-0000-0000F21A0000}"/>
    <cellStyle name="Calculation 5 7 2 4 2" xfId="43229" xr:uid="{00000000-0005-0000-0000-0000F31A0000}"/>
    <cellStyle name="Calculation 5 7 2 5" xfId="31538" xr:uid="{00000000-0005-0000-0000-0000F41A0000}"/>
    <cellStyle name="Calculation 5 7 3" xfId="18307" xr:uid="{00000000-0005-0000-0000-0000F51A0000}"/>
    <cellStyle name="Calculation 5 7 3 2" xfId="34982" xr:uid="{00000000-0005-0000-0000-0000F61A0000}"/>
    <cellStyle name="Calculation 5 7 4" xfId="21554" xr:uid="{00000000-0005-0000-0000-0000F71A0000}"/>
    <cellStyle name="Calculation 5 7 4 2" xfId="38228" xr:uid="{00000000-0005-0000-0000-0000F81A0000}"/>
    <cellStyle name="Calculation 5 7 5" xfId="24582" xr:uid="{00000000-0005-0000-0000-0000F91A0000}"/>
    <cellStyle name="Calculation 5 7 5 2" xfId="41302" xr:uid="{00000000-0005-0000-0000-0000FA1A0000}"/>
    <cellStyle name="Calculation 5 7 6" xfId="28940" xr:uid="{00000000-0005-0000-0000-0000FB1A0000}"/>
    <cellStyle name="Calculation 5 7 7" xfId="12193" xr:uid="{00000000-0005-0000-0000-0000FC1A0000}"/>
    <cellStyle name="Calculation 5 8" xfId="13091" xr:uid="{00000000-0005-0000-0000-0000FD1A0000}"/>
    <cellStyle name="Calculation 5 8 2" xfId="19029" xr:uid="{00000000-0005-0000-0000-0000FE1A0000}"/>
    <cellStyle name="Calculation 5 8 2 2" xfId="35700" xr:uid="{00000000-0005-0000-0000-0000FF1A0000}"/>
    <cellStyle name="Calculation 5 8 3" xfId="22227" xr:uid="{00000000-0005-0000-0000-0000001B0000}"/>
    <cellStyle name="Calculation 5 8 3 2" xfId="38918" xr:uid="{00000000-0005-0000-0000-0000011B0000}"/>
    <cellStyle name="Calculation 5 8 4" xfId="25124" xr:uid="{00000000-0005-0000-0000-0000021B0000}"/>
    <cellStyle name="Calculation 5 8 4 2" xfId="41859" xr:uid="{00000000-0005-0000-0000-0000031B0000}"/>
    <cellStyle name="Calculation 5 8 5" xfId="29768" xr:uid="{00000000-0005-0000-0000-0000041B0000}"/>
    <cellStyle name="Calculation 5 9" xfId="16567" xr:uid="{00000000-0005-0000-0000-0000051B0000}"/>
    <cellStyle name="Calculation 5 9 2" xfId="33240" xr:uid="{00000000-0005-0000-0000-0000061B0000}"/>
    <cellStyle name="Calculation 6" xfId="1193" xr:uid="{00000000-0005-0000-0000-0000071B0000}"/>
    <cellStyle name="Calculation 7" xfId="10211" xr:uid="{00000000-0005-0000-0000-0000081B0000}"/>
    <cellStyle name="Calculation 7 10" xfId="23007" xr:uid="{00000000-0005-0000-0000-0000091B0000}"/>
    <cellStyle name="Calculation 7 10 2" xfId="39709" xr:uid="{00000000-0005-0000-0000-00000A1B0000}"/>
    <cellStyle name="Calculation 7 11" xfId="27175" xr:uid="{00000000-0005-0000-0000-00000B1B0000}"/>
    <cellStyle name="Calculation 7 2" xfId="11256" xr:uid="{00000000-0005-0000-0000-00000C1B0000}"/>
    <cellStyle name="Calculation 7 2 2" xfId="11735" xr:uid="{00000000-0005-0000-0000-00000D1B0000}"/>
    <cellStyle name="Calculation 7 2 2 2" xfId="14409" xr:uid="{00000000-0005-0000-0000-00000E1B0000}"/>
    <cellStyle name="Calculation 7 2 2 2 2" xfId="20172" xr:uid="{00000000-0005-0000-0000-00000F1B0000}"/>
    <cellStyle name="Calculation 7 2 2 2 2 2" xfId="36841" xr:uid="{00000000-0005-0000-0000-0000101B0000}"/>
    <cellStyle name="Calculation 7 2 2 2 3" xfId="23314" xr:uid="{00000000-0005-0000-0000-0000111B0000}"/>
    <cellStyle name="Calculation 7 2 2 2 3 2" xfId="40021" xr:uid="{00000000-0005-0000-0000-0000121B0000}"/>
    <cellStyle name="Calculation 7 2 2 2 4" xfId="26095" xr:uid="{00000000-0005-0000-0000-0000131B0000}"/>
    <cellStyle name="Calculation 7 2 2 2 4 2" xfId="42835" xr:uid="{00000000-0005-0000-0000-0000141B0000}"/>
    <cellStyle name="Calculation 7 2 2 2 5" xfId="31081" xr:uid="{00000000-0005-0000-0000-0000151B0000}"/>
    <cellStyle name="Calculation 7 2 2 3" xfId="17886" xr:uid="{00000000-0005-0000-0000-0000161B0000}"/>
    <cellStyle name="Calculation 7 2 2 3 2" xfId="34562" xr:uid="{00000000-0005-0000-0000-0000171B0000}"/>
    <cellStyle name="Calculation 7 2 2 4" xfId="17475" xr:uid="{00000000-0005-0000-0000-0000181B0000}"/>
    <cellStyle name="Calculation 7 2 2 4 2" xfId="34152" xr:uid="{00000000-0005-0000-0000-0000191B0000}"/>
    <cellStyle name="Calculation 7 2 2 5" xfId="19190" xr:uid="{00000000-0005-0000-0000-00001A1B0000}"/>
    <cellStyle name="Calculation 7 2 2 5 2" xfId="35861" xr:uid="{00000000-0005-0000-0000-00001B1B0000}"/>
    <cellStyle name="Calculation 7 2 2 6" xfId="28485" xr:uid="{00000000-0005-0000-0000-00001C1B0000}"/>
    <cellStyle name="Calculation 7 2 3" xfId="11993" xr:uid="{00000000-0005-0000-0000-00001D1B0000}"/>
    <cellStyle name="Calculation 7 2 3 2" xfId="14667" xr:uid="{00000000-0005-0000-0000-00001E1B0000}"/>
    <cellStyle name="Calculation 7 2 3 2 2" xfId="20430" xr:uid="{00000000-0005-0000-0000-00001F1B0000}"/>
    <cellStyle name="Calculation 7 2 3 2 2 2" xfId="37098" xr:uid="{00000000-0005-0000-0000-0000201B0000}"/>
    <cellStyle name="Calculation 7 2 3 2 3" xfId="23570" xr:uid="{00000000-0005-0000-0000-0000211B0000}"/>
    <cellStyle name="Calculation 7 2 3 2 3 2" xfId="40279" xr:uid="{00000000-0005-0000-0000-0000221B0000}"/>
    <cellStyle name="Calculation 7 2 3 2 4" xfId="26352" xr:uid="{00000000-0005-0000-0000-0000231B0000}"/>
    <cellStyle name="Calculation 7 2 3 2 4 2" xfId="43093" xr:uid="{00000000-0005-0000-0000-0000241B0000}"/>
    <cellStyle name="Calculation 7 2 3 2 5" xfId="31338" xr:uid="{00000000-0005-0000-0000-0000251B0000}"/>
    <cellStyle name="Calculation 7 2 3 3" xfId="18144" xr:uid="{00000000-0005-0000-0000-0000261B0000}"/>
    <cellStyle name="Calculation 7 2 3 3 2" xfId="34819" xr:uid="{00000000-0005-0000-0000-0000271B0000}"/>
    <cellStyle name="Calculation 7 2 3 4" xfId="21397" xr:uid="{00000000-0005-0000-0000-0000281B0000}"/>
    <cellStyle name="Calculation 7 2 3 4 2" xfId="38070" xr:uid="{00000000-0005-0000-0000-0000291B0000}"/>
    <cellStyle name="Calculation 7 2 3 5" xfId="24447" xr:uid="{00000000-0005-0000-0000-00002A1B0000}"/>
    <cellStyle name="Calculation 7 2 3 5 2" xfId="41166" xr:uid="{00000000-0005-0000-0000-00002B1B0000}"/>
    <cellStyle name="Calculation 7 2 3 6" xfId="28741" xr:uid="{00000000-0005-0000-0000-00002C1B0000}"/>
    <cellStyle name="Calculation 7 2 4" xfId="12763" xr:uid="{00000000-0005-0000-0000-00002D1B0000}"/>
    <cellStyle name="Calculation 7 2 4 2" xfId="15378" xr:uid="{00000000-0005-0000-0000-00002E1B0000}"/>
    <cellStyle name="Calculation 7 2 4 2 2" xfId="21019" xr:uid="{00000000-0005-0000-0000-00002F1B0000}"/>
    <cellStyle name="Calculation 7 2 4 2 2 2" xfId="37688" xr:uid="{00000000-0005-0000-0000-0000301B0000}"/>
    <cellStyle name="Calculation 7 2 4 2 3" xfId="24131" xr:uid="{00000000-0005-0000-0000-0000311B0000}"/>
    <cellStyle name="Calculation 7 2 4 2 3 2" xfId="40848" xr:uid="{00000000-0005-0000-0000-0000321B0000}"/>
    <cellStyle name="Calculation 7 2 4 2 4" xfId="26849" xr:uid="{00000000-0005-0000-0000-0000331B0000}"/>
    <cellStyle name="Calculation 7 2 4 2 4 2" xfId="43590" xr:uid="{00000000-0005-0000-0000-0000341B0000}"/>
    <cellStyle name="Calculation 7 2 4 2 5" xfId="32049" xr:uid="{00000000-0005-0000-0000-0000351B0000}"/>
    <cellStyle name="Calculation 7 2 4 3" xfId="18776" xr:uid="{00000000-0005-0000-0000-0000361B0000}"/>
    <cellStyle name="Calculation 7 2 4 3 2" xfId="35454" xr:uid="{00000000-0005-0000-0000-0000371B0000}"/>
    <cellStyle name="Calculation 7 2 4 4" xfId="21985" xr:uid="{00000000-0005-0000-0000-0000381B0000}"/>
    <cellStyle name="Calculation 7 2 4 4 2" xfId="38667" xr:uid="{00000000-0005-0000-0000-0000391B0000}"/>
    <cellStyle name="Calculation 7 2 4 5" xfId="24936" xr:uid="{00000000-0005-0000-0000-00003A1B0000}"/>
    <cellStyle name="Calculation 7 2 4 5 2" xfId="41663" xr:uid="{00000000-0005-0000-0000-00003B1B0000}"/>
    <cellStyle name="Calculation 7 2 4 6" xfId="29451" xr:uid="{00000000-0005-0000-0000-00003C1B0000}"/>
    <cellStyle name="Calculation 7 2 5" xfId="13928" xr:uid="{00000000-0005-0000-0000-00003D1B0000}"/>
    <cellStyle name="Calculation 7 2 5 2" xfId="19724" xr:uid="{00000000-0005-0000-0000-00003E1B0000}"/>
    <cellStyle name="Calculation 7 2 5 2 2" xfId="36394" xr:uid="{00000000-0005-0000-0000-00003F1B0000}"/>
    <cellStyle name="Calculation 7 2 5 3" xfId="22873" xr:uid="{00000000-0005-0000-0000-0000401B0000}"/>
    <cellStyle name="Calculation 7 2 5 3 2" xfId="39575" xr:uid="{00000000-0005-0000-0000-0000411B0000}"/>
    <cellStyle name="Calculation 7 2 5 4" xfId="25681" xr:uid="{00000000-0005-0000-0000-0000421B0000}"/>
    <cellStyle name="Calculation 7 2 5 4 2" xfId="42420" xr:uid="{00000000-0005-0000-0000-0000431B0000}"/>
    <cellStyle name="Calculation 7 2 5 5" xfId="30601" xr:uid="{00000000-0005-0000-0000-0000441B0000}"/>
    <cellStyle name="Calculation 7 2 6" xfId="17425" xr:uid="{00000000-0005-0000-0000-0000451B0000}"/>
    <cellStyle name="Calculation 7 2 6 2" xfId="34102" xr:uid="{00000000-0005-0000-0000-0000461B0000}"/>
    <cellStyle name="Calculation 7 2 7" xfId="16509" xr:uid="{00000000-0005-0000-0000-0000471B0000}"/>
    <cellStyle name="Calculation 7 2 7 2" xfId="33181" xr:uid="{00000000-0005-0000-0000-0000481B0000}"/>
    <cellStyle name="Calculation 7 2 8" xfId="16053" xr:uid="{00000000-0005-0000-0000-0000491B0000}"/>
    <cellStyle name="Calculation 7 2 8 2" xfId="32721" xr:uid="{00000000-0005-0000-0000-00004A1B0000}"/>
    <cellStyle name="Calculation 7 2 9" xfId="28009" xr:uid="{00000000-0005-0000-0000-00004B1B0000}"/>
    <cellStyle name="Calculation 7 3" xfId="10789" xr:uid="{00000000-0005-0000-0000-00004C1B0000}"/>
    <cellStyle name="Calculation 7 3 2" xfId="13476" xr:uid="{00000000-0005-0000-0000-00004D1B0000}"/>
    <cellStyle name="Calculation 7 3 2 2" xfId="19346" xr:uid="{00000000-0005-0000-0000-00004E1B0000}"/>
    <cellStyle name="Calculation 7 3 2 2 2" xfId="36017" xr:uid="{00000000-0005-0000-0000-00004F1B0000}"/>
    <cellStyle name="Calculation 7 3 2 3" xfId="22521" xr:uid="{00000000-0005-0000-0000-0000501B0000}"/>
    <cellStyle name="Calculation 7 3 2 3 2" xfId="39217" xr:uid="{00000000-0005-0000-0000-0000511B0000}"/>
    <cellStyle name="Calculation 7 3 2 4" xfId="25378" xr:uid="{00000000-0005-0000-0000-0000521B0000}"/>
    <cellStyle name="Calculation 7 3 2 4 2" xfId="42115" xr:uid="{00000000-0005-0000-0000-0000531B0000}"/>
    <cellStyle name="Calculation 7 3 2 5" xfId="30151" xr:uid="{00000000-0005-0000-0000-0000541B0000}"/>
    <cellStyle name="Calculation 7 3 3" xfId="17029" xr:uid="{00000000-0005-0000-0000-0000551B0000}"/>
    <cellStyle name="Calculation 7 3 3 2" xfId="33705" xr:uid="{00000000-0005-0000-0000-0000561B0000}"/>
    <cellStyle name="Calculation 7 3 4" xfId="18463" xr:uid="{00000000-0005-0000-0000-0000571B0000}"/>
    <cellStyle name="Calculation 7 3 4 2" xfId="35140" xr:uid="{00000000-0005-0000-0000-0000581B0000}"/>
    <cellStyle name="Calculation 7 3 5" xfId="16132" xr:uid="{00000000-0005-0000-0000-0000591B0000}"/>
    <cellStyle name="Calculation 7 3 5 2" xfId="32796" xr:uid="{00000000-0005-0000-0000-00005A1B0000}"/>
    <cellStyle name="Calculation 7 3 6" xfId="27562" xr:uid="{00000000-0005-0000-0000-00005B1B0000}"/>
    <cellStyle name="Calculation 7 4" xfId="10622" xr:uid="{00000000-0005-0000-0000-00005C1B0000}"/>
    <cellStyle name="Calculation 7 4 2" xfId="13301" xr:uid="{00000000-0005-0000-0000-00005D1B0000}"/>
    <cellStyle name="Calculation 7 4 2 2" xfId="19209" xr:uid="{00000000-0005-0000-0000-00005E1B0000}"/>
    <cellStyle name="Calculation 7 4 2 2 2" xfId="35880" xr:uid="{00000000-0005-0000-0000-00005F1B0000}"/>
    <cellStyle name="Calculation 7 4 2 3" xfId="22393" xr:uid="{00000000-0005-0000-0000-0000601B0000}"/>
    <cellStyle name="Calculation 7 4 2 3 2" xfId="39086" xr:uid="{00000000-0005-0000-0000-0000611B0000}"/>
    <cellStyle name="Calculation 7 4 2 4" xfId="25263" xr:uid="{00000000-0005-0000-0000-0000621B0000}"/>
    <cellStyle name="Calculation 7 4 2 4 2" xfId="41999" xr:uid="{00000000-0005-0000-0000-0000631B0000}"/>
    <cellStyle name="Calculation 7 4 2 5" xfId="29977" xr:uid="{00000000-0005-0000-0000-0000641B0000}"/>
    <cellStyle name="Calculation 7 4 3" xfId="16890" xr:uid="{00000000-0005-0000-0000-0000651B0000}"/>
    <cellStyle name="Calculation 7 4 3 2" xfId="33566" xr:uid="{00000000-0005-0000-0000-0000661B0000}"/>
    <cellStyle name="Calculation 7 4 4" xfId="16281" xr:uid="{00000000-0005-0000-0000-0000671B0000}"/>
    <cellStyle name="Calculation 7 4 4 2" xfId="32947" xr:uid="{00000000-0005-0000-0000-0000681B0000}"/>
    <cellStyle name="Calculation 7 4 5" xfId="16780" xr:uid="{00000000-0005-0000-0000-0000691B0000}"/>
    <cellStyle name="Calculation 7 4 5 2" xfId="33454" xr:uid="{00000000-0005-0000-0000-00006A1B0000}"/>
    <cellStyle name="Calculation 7 4 6" xfId="27388" xr:uid="{00000000-0005-0000-0000-00006B1B0000}"/>
    <cellStyle name="Calculation 7 5" xfId="10708" xr:uid="{00000000-0005-0000-0000-00006C1B0000}"/>
    <cellStyle name="Calculation 7 5 2" xfId="13391" xr:uid="{00000000-0005-0000-0000-00006D1B0000}"/>
    <cellStyle name="Calculation 7 5 2 2" xfId="19268" xr:uid="{00000000-0005-0000-0000-00006E1B0000}"/>
    <cellStyle name="Calculation 7 5 2 2 2" xfId="35939" xr:uid="{00000000-0005-0000-0000-00006F1B0000}"/>
    <cellStyle name="Calculation 7 5 2 3" xfId="22448" xr:uid="{00000000-0005-0000-0000-0000701B0000}"/>
    <cellStyle name="Calculation 7 5 2 3 2" xfId="39141" xr:uid="{00000000-0005-0000-0000-0000711B0000}"/>
    <cellStyle name="Calculation 7 5 2 4" xfId="25313" xr:uid="{00000000-0005-0000-0000-0000721B0000}"/>
    <cellStyle name="Calculation 7 5 2 4 2" xfId="42049" xr:uid="{00000000-0005-0000-0000-0000731B0000}"/>
    <cellStyle name="Calculation 7 5 2 5" xfId="30067" xr:uid="{00000000-0005-0000-0000-0000741B0000}"/>
    <cellStyle name="Calculation 7 5 3" xfId="16947" xr:uid="{00000000-0005-0000-0000-0000751B0000}"/>
    <cellStyle name="Calculation 7 5 3 2" xfId="33623" xr:uid="{00000000-0005-0000-0000-0000761B0000}"/>
    <cellStyle name="Calculation 7 5 4" xfId="21222" xr:uid="{00000000-0005-0000-0000-0000771B0000}"/>
    <cellStyle name="Calculation 7 5 4 2" xfId="37893" xr:uid="{00000000-0005-0000-0000-0000781B0000}"/>
    <cellStyle name="Calculation 7 5 5" xfId="19711" xr:uid="{00000000-0005-0000-0000-0000791B0000}"/>
    <cellStyle name="Calculation 7 5 5 2" xfId="36381" xr:uid="{00000000-0005-0000-0000-00007A1B0000}"/>
    <cellStyle name="Calculation 7 5 6" xfId="27478" xr:uid="{00000000-0005-0000-0000-00007B1B0000}"/>
    <cellStyle name="Calculation 7 6" xfId="12189" xr:uid="{00000000-0005-0000-0000-00007C1B0000}"/>
    <cellStyle name="Calculation 7 6 2" xfId="14863" xr:uid="{00000000-0005-0000-0000-00007D1B0000}"/>
    <cellStyle name="Calculation 7 6 2 2" xfId="20590" xr:uid="{00000000-0005-0000-0000-00007E1B0000}"/>
    <cellStyle name="Calculation 7 6 2 2 2" xfId="37258" xr:uid="{00000000-0005-0000-0000-00007F1B0000}"/>
    <cellStyle name="Calculation 7 6 2 3" xfId="23725" xr:uid="{00000000-0005-0000-0000-0000801B0000}"/>
    <cellStyle name="Calculation 7 6 2 3 2" xfId="40435" xr:uid="{00000000-0005-0000-0000-0000811B0000}"/>
    <cellStyle name="Calculation 7 6 2 4" xfId="26484" xr:uid="{00000000-0005-0000-0000-0000821B0000}"/>
    <cellStyle name="Calculation 7 6 2 4 2" xfId="43225" xr:uid="{00000000-0005-0000-0000-0000831B0000}"/>
    <cellStyle name="Calculation 7 6 2 5" xfId="31534" xr:uid="{00000000-0005-0000-0000-0000841B0000}"/>
    <cellStyle name="Calculation 7 6 3" xfId="18303" xr:uid="{00000000-0005-0000-0000-0000851B0000}"/>
    <cellStyle name="Calculation 7 6 3 2" xfId="34978" xr:uid="{00000000-0005-0000-0000-0000861B0000}"/>
    <cellStyle name="Calculation 7 6 4" xfId="21550" xr:uid="{00000000-0005-0000-0000-0000871B0000}"/>
    <cellStyle name="Calculation 7 6 4 2" xfId="38224" xr:uid="{00000000-0005-0000-0000-0000881B0000}"/>
    <cellStyle name="Calculation 7 6 5" xfId="24578" xr:uid="{00000000-0005-0000-0000-0000891B0000}"/>
    <cellStyle name="Calculation 7 6 5 2" xfId="41298" xr:uid="{00000000-0005-0000-0000-00008A1B0000}"/>
    <cellStyle name="Calculation 7 6 6" xfId="28936" xr:uid="{00000000-0005-0000-0000-00008B1B0000}"/>
    <cellStyle name="Calculation 7 7" xfId="13087" xr:uid="{00000000-0005-0000-0000-00008C1B0000}"/>
    <cellStyle name="Calculation 7 7 2" xfId="19025" xr:uid="{00000000-0005-0000-0000-00008D1B0000}"/>
    <cellStyle name="Calculation 7 7 2 2" xfId="35696" xr:uid="{00000000-0005-0000-0000-00008E1B0000}"/>
    <cellStyle name="Calculation 7 7 3" xfId="22223" xr:uid="{00000000-0005-0000-0000-00008F1B0000}"/>
    <cellStyle name="Calculation 7 7 3 2" xfId="38914" xr:uid="{00000000-0005-0000-0000-0000901B0000}"/>
    <cellStyle name="Calculation 7 7 4" xfId="25120" xr:uid="{00000000-0005-0000-0000-0000911B0000}"/>
    <cellStyle name="Calculation 7 7 4 2" xfId="41855" xr:uid="{00000000-0005-0000-0000-0000921B0000}"/>
    <cellStyle name="Calculation 7 7 5" xfId="29764" xr:uid="{00000000-0005-0000-0000-0000931B0000}"/>
    <cellStyle name="Calculation 7 8" xfId="16563" xr:uid="{00000000-0005-0000-0000-0000941B0000}"/>
    <cellStyle name="Calculation 7 8 2" xfId="33236" xr:uid="{00000000-0005-0000-0000-0000951B0000}"/>
    <cellStyle name="Calculation 7 9" xfId="19735" xr:uid="{00000000-0005-0000-0000-0000961B0000}"/>
    <cellStyle name="Calculation 7 9 2" xfId="36405" xr:uid="{00000000-0005-0000-0000-0000971B0000}"/>
    <cellStyle name="Calculation 8" xfId="10385" xr:uid="{00000000-0005-0000-0000-0000981B0000}"/>
    <cellStyle name="Calculation 8 10" xfId="16592" xr:uid="{00000000-0005-0000-0000-0000991B0000}"/>
    <cellStyle name="Calculation 8 10 2" xfId="33265" xr:uid="{00000000-0005-0000-0000-00009A1B0000}"/>
    <cellStyle name="Calculation 8 11" xfId="27215" xr:uid="{00000000-0005-0000-0000-00009B1B0000}"/>
    <cellStyle name="Calculation 8 2" xfId="11293" xr:uid="{00000000-0005-0000-0000-00009C1B0000}"/>
    <cellStyle name="Calculation 8 2 2" xfId="11771" xr:uid="{00000000-0005-0000-0000-00009D1B0000}"/>
    <cellStyle name="Calculation 8 2 2 2" xfId="14445" xr:uid="{00000000-0005-0000-0000-00009E1B0000}"/>
    <cellStyle name="Calculation 8 2 2 2 2" xfId="20208" xr:uid="{00000000-0005-0000-0000-00009F1B0000}"/>
    <cellStyle name="Calculation 8 2 2 2 2 2" xfId="36877" xr:uid="{00000000-0005-0000-0000-0000A01B0000}"/>
    <cellStyle name="Calculation 8 2 2 2 3" xfId="23349" xr:uid="{00000000-0005-0000-0000-0000A11B0000}"/>
    <cellStyle name="Calculation 8 2 2 2 3 2" xfId="40057" xr:uid="{00000000-0005-0000-0000-0000A21B0000}"/>
    <cellStyle name="Calculation 8 2 2 2 4" xfId="26131" xr:uid="{00000000-0005-0000-0000-0000A31B0000}"/>
    <cellStyle name="Calculation 8 2 2 2 4 2" xfId="42871" xr:uid="{00000000-0005-0000-0000-0000A41B0000}"/>
    <cellStyle name="Calculation 8 2 2 2 5" xfId="31117" xr:uid="{00000000-0005-0000-0000-0000A51B0000}"/>
    <cellStyle name="Calculation 8 2 2 3" xfId="17922" xr:uid="{00000000-0005-0000-0000-0000A61B0000}"/>
    <cellStyle name="Calculation 8 2 2 3 2" xfId="34598" xr:uid="{00000000-0005-0000-0000-0000A71B0000}"/>
    <cellStyle name="Calculation 8 2 2 4" xfId="19014" xr:uid="{00000000-0005-0000-0000-0000A81B0000}"/>
    <cellStyle name="Calculation 8 2 2 4 2" xfId="35685" xr:uid="{00000000-0005-0000-0000-0000A91B0000}"/>
    <cellStyle name="Calculation 8 2 2 5" xfId="22150" xr:uid="{00000000-0005-0000-0000-0000AA1B0000}"/>
    <cellStyle name="Calculation 8 2 2 5 2" xfId="38833" xr:uid="{00000000-0005-0000-0000-0000AB1B0000}"/>
    <cellStyle name="Calculation 8 2 2 6" xfId="28520" xr:uid="{00000000-0005-0000-0000-0000AC1B0000}"/>
    <cellStyle name="Calculation 8 2 3" xfId="12029" xr:uid="{00000000-0005-0000-0000-0000AD1B0000}"/>
    <cellStyle name="Calculation 8 2 3 2" xfId="14703" xr:uid="{00000000-0005-0000-0000-0000AE1B0000}"/>
    <cellStyle name="Calculation 8 2 3 2 2" xfId="20466" xr:uid="{00000000-0005-0000-0000-0000AF1B0000}"/>
    <cellStyle name="Calculation 8 2 3 2 2 2" xfId="37134" xr:uid="{00000000-0005-0000-0000-0000B01B0000}"/>
    <cellStyle name="Calculation 8 2 3 2 3" xfId="23605" xr:uid="{00000000-0005-0000-0000-0000B11B0000}"/>
    <cellStyle name="Calculation 8 2 3 2 3 2" xfId="40315" xr:uid="{00000000-0005-0000-0000-0000B21B0000}"/>
    <cellStyle name="Calculation 8 2 3 2 4" xfId="26388" xr:uid="{00000000-0005-0000-0000-0000B31B0000}"/>
    <cellStyle name="Calculation 8 2 3 2 4 2" xfId="43129" xr:uid="{00000000-0005-0000-0000-0000B41B0000}"/>
    <cellStyle name="Calculation 8 2 3 2 5" xfId="31374" xr:uid="{00000000-0005-0000-0000-0000B51B0000}"/>
    <cellStyle name="Calculation 8 2 3 3" xfId="18180" xr:uid="{00000000-0005-0000-0000-0000B61B0000}"/>
    <cellStyle name="Calculation 8 2 3 3 2" xfId="34855" xr:uid="{00000000-0005-0000-0000-0000B71B0000}"/>
    <cellStyle name="Calculation 8 2 3 4" xfId="21432" xr:uid="{00000000-0005-0000-0000-0000B81B0000}"/>
    <cellStyle name="Calculation 8 2 3 4 2" xfId="38106" xr:uid="{00000000-0005-0000-0000-0000B91B0000}"/>
    <cellStyle name="Calculation 8 2 3 5" xfId="24482" xr:uid="{00000000-0005-0000-0000-0000BA1B0000}"/>
    <cellStyle name="Calculation 8 2 3 5 2" xfId="41202" xr:uid="{00000000-0005-0000-0000-0000BB1B0000}"/>
    <cellStyle name="Calculation 8 2 3 6" xfId="28776" xr:uid="{00000000-0005-0000-0000-0000BC1B0000}"/>
    <cellStyle name="Calculation 8 2 4" xfId="12808" xr:uid="{00000000-0005-0000-0000-0000BD1B0000}"/>
    <cellStyle name="Calculation 8 2 4 2" xfId="15421" xr:uid="{00000000-0005-0000-0000-0000BE1B0000}"/>
    <cellStyle name="Calculation 8 2 4 2 2" xfId="21059" xr:uid="{00000000-0005-0000-0000-0000BF1B0000}"/>
    <cellStyle name="Calculation 8 2 4 2 2 2" xfId="37728" xr:uid="{00000000-0005-0000-0000-0000C01B0000}"/>
    <cellStyle name="Calculation 8 2 4 2 3" xfId="24169" xr:uid="{00000000-0005-0000-0000-0000C11B0000}"/>
    <cellStyle name="Calculation 8 2 4 2 3 2" xfId="40886" xr:uid="{00000000-0005-0000-0000-0000C21B0000}"/>
    <cellStyle name="Calculation 8 2 4 2 4" xfId="26887" xr:uid="{00000000-0005-0000-0000-0000C31B0000}"/>
    <cellStyle name="Calculation 8 2 4 2 4 2" xfId="43628" xr:uid="{00000000-0005-0000-0000-0000C41B0000}"/>
    <cellStyle name="Calculation 8 2 4 2 5" xfId="32092" xr:uid="{00000000-0005-0000-0000-0000C51B0000}"/>
    <cellStyle name="Calculation 8 2 4 3" xfId="18818" xr:uid="{00000000-0005-0000-0000-0000C61B0000}"/>
    <cellStyle name="Calculation 8 2 4 3 2" xfId="35496" xr:uid="{00000000-0005-0000-0000-0000C71B0000}"/>
    <cellStyle name="Calculation 8 2 4 4" xfId="22025" xr:uid="{00000000-0005-0000-0000-0000C81B0000}"/>
    <cellStyle name="Calculation 8 2 4 4 2" xfId="38707" xr:uid="{00000000-0005-0000-0000-0000C91B0000}"/>
    <cellStyle name="Calculation 8 2 4 5" xfId="24974" xr:uid="{00000000-0005-0000-0000-0000CA1B0000}"/>
    <cellStyle name="Calculation 8 2 4 5 2" xfId="41701" xr:uid="{00000000-0005-0000-0000-0000CB1B0000}"/>
    <cellStyle name="Calculation 8 2 4 6" xfId="29494" xr:uid="{00000000-0005-0000-0000-0000CC1B0000}"/>
    <cellStyle name="Calculation 8 2 5" xfId="13969" xr:uid="{00000000-0005-0000-0000-0000CD1B0000}"/>
    <cellStyle name="Calculation 8 2 5 2" xfId="19762" xr:uid="{00000000-0005-0000-0000-0000CE1B0000}"/>
    <cellStyle name="Calculation 8 2 5 2 2" xfId="36432" xr:uid="{00000000-0005-0000-0000-0000CF1B0000}"/>
    <cellStyle name="Calculation 8 2 5 3" xfId="22909" xr:uid="{00000000-0005-0000-0000-0000D01B0000}"/>
    <cellStyle name="Calculation 8 2 5 3 2" xfId="39611" xr:uid="{00000000-0005-0000-0000-0000D11B0000}"/>
    <cellStyle name="Calculation 8 2 5 4" xfId="25717" xr:uid="{00000000-0005-0000-0000-0000D21B0000}"/>
    <cellStyle name="Calculation 8 2 5 4 2" xfId="42456" xr:uid="{00000000-0005-0000-0000-0000D31B0000}"/>
    <cellStyle name="Calculation 8 2 5 5" xfId="30642" xr:uid="{00000000-0005-0000-0000-0000D41B0000}"/>
    <cellStyle name="Calculation 8 2 6" xfId="17464" xr:uid="{00000000-0005-0000-0000-0000D51B0000}"/>
    <cellStyle name="Calculation 8 2 6 2" xfId="34141" xr:uid="{00000000-0005-0000-0000-0000D61B0000}"/>
    <cellStyle name="Calculation 8 2 7" xfId="19141" xr:uid="{00000000-0005-0000-0000-0000D71B0000}"/>
    <cellStyle name="Calculation 8 2 7 2" xfId="35812" xr:uid="{00000000-0005-0000-0000-0000D81B0000}"/>
    <cellStyle name="Calculation 8 2 8" xfId="17222" xr:uid="{00000000-0005-0000-0000-0000D91B0000}"/>
    <cellStyle name="Calculation 8 2 8 2" xfId="33899" xr:uid="{00000000-0005-0000-0000-0000DA1B0000}"/>
    <cellStyle name="Calculation 8 2 9" xfId="28050" xr:uid="{00000000-0005-0000-0000-0000DB1B0000}"/>
    <cellStyle name="Calculation 8 3" xfId="10840" xr:uid="{00000000-0005-0000-0000-0000DC1B0000}"/>
    <cellStyle name="Calculation 8 3 2" xfId="13531" xr:uid="{00000000-0005-0000-0000-0000DD1B0000}"/>
    <cellStyle name="Calculation 8 3 2 2" xfId="19398" xr:uid="{00000000-0005-0000-0000-0000DE1B0000}"/>
    <cellStyle name="Calculation 8 3 2 2 2" xfId="36068" xr:uid="{00000000-0005-0000-0000-0000DF1B0000}"/>
    <cellStyle name="Calculation 8 3 2 3" xfId="22568" xr:uid="{00000000-0005-0000-0000-0000E01B0000}"/>
    <cellStyle name="Calculation 8 3 2 3 2" xfId="39267" xr:uid="{00000000-0005-0000-0000-0000E11B0000}"/>
    <cellStyle name="Calculation 8 3 2 4" xfId="25427" xr:uid="{00000000-0005-0000-0000-0000E21B0000}"/>
    <cellStyle name="Calculation 8 3 2 4 2" xfId="42165" xr:uid="{00000000-0005-0000-0000-0000E31B0000}"/>
    <cellStyle name="Calculation 8 3 2 5" xfId="30205" xr:uid="{00000000-0005-0000-0000-0000E41B0000}"/>
    <cellStyle name="Calculation 8 3 3" xfId="17082" xr:uid="{00000000-0005-0000-0000-0000E51B0000}"/>
    <cellStyle name="Calculation 8 3 3 2" xfId="33757" xr:uid="{00000000-0005-0000-0000-0000E61B0000}"/>
    <cellStyle name="Calculation 8 3 4" xfId="16568" xr:uid="{00000000-0005-0000-0000-0000E71B0000}"/>
    <cellStyle name="Calculation 8 3 4 2" xfId="33241" xr:uid="{00000000-0005-0000-0000-0000E81B0000}"/>
    <cellStyle name="Calculation 8 3 5" xfId="24256" xr:uid="{00000000-0005-0000-0000-0000E91B0000}"/>
    <cellStyle name="Calculation 8 3 5 2" xfId="40973" xr:uid="{00000000-0005-0000-0000-0000EA1B0000}"/>
    <cellStyle name="Calculation 8 3 6" xfId="27614" xr:uid="{00000000-0005-0000-0000-0000EB1B0000}"/>
    <cellStyle name="Calculation 8 4" xfId="11467" xr:uid="{00000000-0005-0000-0000-0000EC1B0000}"/>
    <cellStyle name="Calculation 8 4 2" xfId="14141" xr:uid="{00000000-0005-0000-0000-0000ED1B0000}"/>
    <cellStyle name="Calculation 8 4 2 2" xfId="19904" xr:uid="{00000000-0005-0000-0000-0000EE1B0000}"/>
    <cellStyle name="Calculation 8 4 2 2 2" xfId="36574" xr:uid="{00000000-0005-0000-0000-0000EF1B0000}"/>
    <cellStyle name="Calculation 8 4 2 3" xfId="23051" xr:uid="{00000000-0005-0000-0000-0000F01B0000}"/>
    <cellStyle name="Calculation 8 4 2 3 2" xfId="39753" xr:uid="{00000000-0005-0000-0000-0000F11B0000}"/>
    <cellStyle name="Calculation 8 4 2 4" xfId="25829" xr:uid="{00000000-0005-0000-0000-0000F21B0000}"/>
    <cellStyle name="Calculation 8 4 2 4 2" xfId="42568" xr:uid="{00000000-0005-0000-0000-0000F31B0000}"/>
    <cellStyle name="Calculation 8 4 2 5" xfId="30814" xr:uid="{00000000-0005-0000-0000-0000F41B0000}"/>
    <cellStyle name="Calculation 8 4 3" xfId="17618" xr:uid="{00000000-0005-0000-0000-0000F51B0000}"/>
    <cellStyle name="Calculation 8 4 3 2" xfId="34295" xr:uid="{00000000-0005-0000-0000-0000F61B0000}"/>
    <cellStyle name="Calculation 8 4 4" xfId="18771" xr:uid="{00000000-0005-0000-0000-0000F71B0000}"/>
    <cellStyle name="Calculation 8 4 4 2" xfId="35449" xr:uid="{00000000-0005-0000-0000-0000F81B0000}"/>
    <cellStyle name="Calculation 8 4 5" xfId="21839" xr:uid="{00000000-0005-0000-0000-0000F91B0000}"/>
    <cellStyle name="Calculation 8 4 5 2" xfId="38517" xr:uid="{00000000-0005-0000-0000-0000FA1B0000}"/>
    <cellStyle name="Calculation 8 4 6" xfId="28222" xr:uid="{00000000-0005-0000-0000-0000FB1B0000}"/>
    <cellStyle name="Calculation 8 5" xfId="10630" xr:uid="{00000000-0005-0000-0000-0000FC1B0000}"/>
    <cellStyle name="Calculation 8 5 2" xfId="13309" xr:uid="{00000000-0005-0000-0000-0000FD1B0000}"/>
    <cellStyle name="Calculation 8 5 2 2" xfId="19217" xr:uid="{00000000-0005-0000-0000-0000FE1B0000}"/>
    <cellStyle name="Calculation 8 5 2 2 2" xfId="35888" xr:uid="{00000000-0005-0000-0000-0000FF1B0000}"/>
    <cellStyle name="Calculation 8 5 2 3" xfId="22401" xr:uid="{00000000-0005-0000-0000-0000001C0000}"/>
    <cellStyle name="Calculation 8 5 2 3 2" xfId="39094" xr:uid="{00000000-0005-0000-0000-0000011C0000}"/>
    <cellStyle name="Calculation 8 5 2 4" xfId="25267" xr:uid="{00000000-0005-0000-0000-0000021C0000}"/>
    <cellStyle name="Calculation 8 5 2 4 2" xfId="42003" xr:uid="{00000000-0005-0000-0000-0000031C0000}"/>
    <cellStyle name="Calculation 8 5 2 5" xfId="29985" xr:uid="{00000000-0005-0000-0000-0000041C0000}"/>
    <cellStyle name="Calculation 8 5 3" xfId="16897" xr:uid="{00000000-0005-0000-0000-0000051C0000}"/>
    <cellStyle name="Calculation 8 5 3 2" xfId="33573" xr:uid="{00000000-0005-0000-0000-0000061C0000}"/>
    <cellStyle name="Calculation 8 5 4" xfId="15958" xr:uid="{00000000-0005-0000-0000-0000071C0000}"/>
    <cellStyle name="Calculation 8 5 4 2" xfId="32624" xr:uid="{00000000-0005-0000-0000-0000081C0000}"/>
    <cellStyle name="Calculation 8 5 5" xfId="18653" xr:uid="{00000000-0005-0000-0000-0000091C0000}"/>
    <cellStyle name="Calculation 8 5 5 2" xfId="35330" xr:uid="{00000000-0005-0000-0000-00000A1C0000}"/>
    <cellStyle name="Calculation 8 5 6" xfId="27396" xr:uid="{00000000-0005-0000-0000-00000B1C0000}"/>
    <cellStyle name="Calculation 8 6" xfId="12230" xr:uid="{00000000-0005-0000-0000-00000C1C0000}"/>
    <cellStyle name="Calculation 8 6 2" xfId="14904" xr:uid="{00000000-0005-0000-0000-00000D1C0000}"/>
    <cellStyle name="Calculation 8 6 2 2" xfId="20627" xr:uid="{00000000-0005-0000-0000-00000E1C0000}"/>
    <cellStyle name="Calculation 8 6 2 2 2" xfId="37295" xr:uid="{00000000-0005-0000-0000-00000F1C0000}"/>
    <cellStyle name="Calculation 8 6 2 3" xfId="23760" xr:uid="{00000000-0005-0000-0000-0000101C0000}"/>
    <cellStyle name="Calculation 8 6 2 3 2" xfId="40471" xr:uid="{00000000-0005-0000-0000-0000111C0000}"/>
    <cellStyle name="Calculation 8 6 2 4" xfId="26520" xr:uid="{00000000-0005-0000-0000-0000121C0000}"/>
    <cellStyle name="Calculation 8 6 2 4 2" xfId="43261" xr:uid="{00000000-0005-0000-0000-0000131C0000}"/>
    <cellStyle name="Calculation 8 6 2 5" xfId="31575" xr:uid="{00000000-0005-0000-0000-0000141C0000}"/>
    <cellStyle name="Calculation 8 6 3" xfId="18340" xr:uid="{00000000-0005-0000-0000-0000151C0000}"/>
    <cellStyle name="Calculation 8 6 3 2" xfId="35015" xr:uid="{00000000-0005-0000-0000-0000161C0000}"/>
    <cellStyle name="Calculation 8 6 4" xfId="21585" xr:uid="{00000000-0005-0000-0000-0000171C0000}"/>
    <cellStyle name="Calculation 8 6 4 2" xfId="38260" xr:uid="{00000000-0005-0000-0000-0000181C0000}"/>
    <cellStyle name="Calculation 8 6 5" xfId="24613" xr:uid="{00000000-0005-0000-0000-0000191C0000}"/>
    <cellStyle name="Calculation 8 6 5 2" xfId="41334" xr:uid="{00000000-0005-0000-0000-00001A1C0000}"/>
    <cellStyle name="Calculation 8 6 6" xfId="28977" xr:uid="{00000000-0005-0000-0000-00001B1C0000}"/>
    <cellStyle name="Calculation 8 7" xfId="13128" xr:uid="{00000000-0005-0000-0000-00001C1C0000}"/>
    <cellStyle name="Calculation 8 7 2" xfId="19063" xr:uid="{00000000-0005-0000-0000-00001D1C0000}"/>
    <cellStyle name="Calculation 8 7 2 2" xfId="35733" xr:uid="{00000000-0005-0000-0000-00001E1C0000}"/>
    <cellStyle name="Calculation 8 7 3" xfId="22258" xr:uid="{00000000-0005-0000-0000-00001F1C0000}"/>
    <cellStyle name="Calculation 8 7 3 2" xfId="38950" xr:uid="{00000000-0005-0000-0000-0000201C0000}"/>
    <cellStyle name="Calculation 8 7 4" xfId="25155" xr:uid="{00000000-0005-0000-0000-0000211C0000}"/>
    <cellStyle name="Calculation 8 7 4 2" xfId="41891" xr:uid="{00000000-0005-0000-0000-0000221C0000}"/>
    <cellStyle name="Calculation 8 7 5" xfId="29804" xr:uid="{00000000-0005-0000-0000-0000231C0000}"/>
    <cellStyle name="Calculation 8 8" xfId="16688" xr:uid="{00000000-0005-0000-0000-0000241C0000}"/>
    <cellStyle name="Calculation 8 8 2" xfId="33362" xr:uid="{00000000-0005-0000-0000-0000251C0000}"/>
    <cellStyle name="Calculation 8 9" xfId="16603" xr:uid="{00000000-0005-0000-0000-0000261C0000}"/>
    <cellStyle name="Calculation 8 9 2" xfId="33276" xr:uid="{00000000-0005-0000-0000-0000271C0000}"/>
    <cellStyle name="Calculation 9" xfId="10396" xr:uid="{00000000-0005-0000-0000-0000281C0000}"/>
    <cellStyle name="Calculation 9 10" xfId="16618" xr:uid="{00000000-0005-0000-0000-0000291C0000}"/>
    <cellStyle name="Calculation 9 10 2" xfId="33291" xr:uid="{00000000-0005-0000-0000-00002A1C0000}"/>
    <cellStyle name="Calculation 9 11" xfId="27218" xr:uid="{00000000-0005-0000-0000-00002B1C0000}"/>
    <cellStyle name="Calculation 9 2" xfId="11296" xr:uid="{00000000-0005-0000-0000-00002C1C0000}"/>
    <cellStyle name="Calculation 9 2 2" xfId="11774" xr:uid="{00000000-0005-0000-0000-00002D1C0000}"/>
    <cellStyle name="Calculation 9 2 2 2" xfId="14448" xr:uid="{00000000-0005-0000-0000-00002E1C0000}"/>
    <cellStyle name="Calculation 9 2 2 2 2" xfId="20211" xr:uid="{00000000-0005-0000-0000-00002F1C0000}"/>
    <cellStyle name="Calculation 9 2 2 2 2 2" xfId="36880" xr:uid="{00000000-0005-0000-0000-0000301C0000}"/>
    <cellStyle name="Calculation 9 2 2 2 3" xfId="23352" xr:uid="{00000000-0005-0000-0000-0000311C0000}"/>
    <cellStyle name="Calculation 9 2 2 2 3 2" xfId="40060" xr:uid="{00000000-0005-0000-0000-0000321C0000}"/>
    <cellStyle name="Calculation 9 2 2 2 4" xfId="26134" xr:uid="{00000000-0005-0000-0000-0000331C0000}"/>
    <cellStyle name="Calculation 9 2 2 2 4 2" xfId="42874" xr:uid="{00000000-0005-0000-0000-0000341C0000}"/>
    <cellStyle name="Calculation 9 2 2 2 5" xfId="31120" xr:uid="{00000000-0005-0000-0000-0000351C0000}"/>
    <cellStyle name="Calculation 9 2 2 3" xfId="17925" xr:uid="{00000000-0005-0000-0000-0000361C0000}"/>
    <cellStyle name="Calculation 9 2 2 3 2" xfId="34601" xr:uid="{00000000-0005-0000-0000-0000371C0000}"/>
    <cellStyle name="Calculation 9 2 2 4" xfId="19334" xr:uid="{00000000-0005-0000-0000-0000381C0000}"/>
    <cellStyle name="Calculation 9 2 2 4 2" xfId="36004" xr:uid="{00000000-0005-0000-0000-0000391C0000}"/>
    <cellStyle name="Calculation 9 2 2 5" xfId="22385" xr:uid="{00000000-0005-0000-0000-00003A1C0000}"/>
    <cellStyle name="Calculation 9 2 2 5 2" xfId="39078" xr:uid="{00000000-0005-0000-0000-00003B1C0000}"/>
    <cellStyle name="Calculation 9 2 2 6" xfId="28523" xr:uid="{00000000-0005-0000-0000-00003C1C0000}"/>
    <cellStyle name="Calculation 9 2 3" xfId="12032" xr:uid="{00000000-0005-0000-0000-00003D1C0000}"/>
    <cellStyle name="Calculation 9 2 3 2" xfId="14706" xr:uid="{00000000-0005-0000-0000-00003E1C0000}"/>
    <cellStyle name="Calculation 9 2 3 2 2" xfId="20469" xr:uid="{00000000-0005-0000-0000-00003F1C0000}"/>
    <cellStyle name="Calculation 9 2 3 2 2 2" xfId="37137" xr:uid="{00000000-0005-0000-0000-0000401C0000}"/>
    <cellStyle name="Calculation 9 2 3 2 3" xfId="23608" xr:uid="{00000000-0005-0000-0000-0000411C0000}"/>
    <cellStyle name="Calculation 9 2 3 2 3 2" xfId="40318" xr:uid="{00000000-0005-0000-0000-0000421C0000}"/>
    <cellStyle name="Calculation 9 2 3 2 4" xfId="26391" xr:uid="{00000000-0005-0000-0000-0000431C0000}"/>
    <cellStyle name="Calculation 9 2 3 2 4 2" xfId="43132" xr:uid="{00000000-0005-0000-0000-0000441C0000}"/>
    <cellStyle name="Calculation 9 2 3 2 5" xfId="31377" xr:uid="{00000000-0005-0000-0000-0000451C0000}"/>
    <cellStyle name="Calculation 9 2 3 3" xfId="18183" xr:uid="{00000000-0005-0000-0000-0000461C0000}"/>
    <cellStyle name="Calculation 9 2 3 3 2" xfId="34858" xr:uid="{00000000-0005-0000-0000-0000471C0000}"/>
    <cellStyle name="Calculation 9 2 3 4" xfId="21435" xr:uid="{00000000-0005-0000-0000-0000481C0000}"/>
    <cellStyle name="Calculation 9 2 3 4 2" xfId="38109" xr:uid="{00000000-0005-0000-0000-0000491C0000}"/>
    <cellStyle name="Calculation 9 2 3 5" xfId="24485" xr:uid="{00000000-0005-0000-0000-00004A1C0000}"/>
    <cellStyle name="Calculation 9 2 3 5 2" xfId="41205" xr:uid="{00000000-0005-0000-0000-00004B1C0000}"/>
    <cellStyle name="Calculation 9 2 3 6" xfId="28779" xr:uid="{00000000-0005-0000-0000-00004C1C0000}"/>
    <cellStyle name="Calculation 9 2 4" xfId="12811" xr:uid="{00000000-0005-0000-0000-00004D1C0000}"/>
    <cellStyle name="Calculation 9 2 4 2" xfId="15424" xr:uid="{00000000-0005-0000-0000-00004E1C0000}"/>
    <cellStyle name="Calculation 9 2 4 2 2" xfId="21062" xr:uid="{00000000-0005-0000-0000-00004F1C0000}"/>
    <cellStyle name="Calculation 9 2 4 2 2 2" xfId="37731" xr:uid="{00000000-0005-0000-0000-0000501C0000}"/>
    <cellStyle name="Calculation 9 2 4 2 3" xfId="24172" xr:uid="{00000000-0005-0000-0000-0000511C0000}"/>
    <cellStyle name="Calculation 9 2 4 2 3 2" xfId="40889" xr:uid="{00000000-0005-0000-0000-0000521C0000}"/>
    <cellStyle name="Calculation 9 2 4 2 4" xfId="26890" xr:uid="{00000000-0005-0000-0000-0000531C0000}"/>
    <cellStyle name="Calculation 9 2 4 2 4 2" xfId="43631" xr:uid="{00000000-0005-0000-0000-0000541C0000}"/>
    <cellStyle name="Calculation 9 2 4 2 5" xfId="32095" xr:uid="{00000000-0005-0000-0000-0000551C0000}"/>
    <cellStyle name="Calculation 9 2 4 3" xfId="18821" xr:uid="{00000000-0005-0000-0000-0000561C0000}"/>
    <cellStyle name="Calculation 9 2 4 3 2" xfId="35499" xr:uid="{00000000-0005-0000-0000-0000571C0000}"/>
    <cellStyle name="Calculation 9 2 4 4" xfId="22028" xr:uid="{00000000-0005-0000-0000-0000581C0000}"/>
    <cellStyle name="Calculation 9 2 4 4 2" xfId="38710" xr:uid="{00000000-0005-0000-0000-0000591C0000}"/>
    <cellStyle name="Calculation 9 2 4 5" xfId="24977" xr:uid="{00000000-0005-0000-0000-00005A1C0000}"/>
    <cellStyle name="Calculation 9 2 4 5 2" xfId="41704" xr:uid="{00000000-0005-0000-0000-00005B1C0000}"/>
    <cellStyle name="Calculation 9 2 4 6" xfId="29497" xr:uid="{00000000-0005-0000-0000-00005C1C0000}"/>
    <cellStyle name="Calculation 9 2 5" xfId="13972" xr:uid="{00000000-0005-0000-0000-00005D1C0000}"/>
    <cellStyle name="Calculation 9 2 5 2" xfId="19765" xr:uid="{00000000-0005-0000-0000-00005E1C0000}"/>
    <cellStyle name="Calculation 9 2 5 2 2" xfId="36435" xr:uid="{00000000-0005-0000-0000-00005F1C0000}"/>
    <cellStyle name="Calculation 9 2 5 3" xfId="22912" xr:uid="{00000000-0005-0000-0000-0000601C0000}"/>
    <cellStyle name="Calculation 9 2 5 3 2" xfId="39614" xr:uid="{00000000-0005-0000-0000-0000611C0000}"/>
    <cellStyle name="Calculation 9 2 5 4" xfId="25720" xr:uid="{00000000-0005-0000-0000-0000621C0000}"/>
    <cellStyle name="Calculation 9 2 5 4 2" xfId="42459" xr:uid="{00000000-0005-0000-0000-0000631C0000}"/>
    <cellStyle name="Calculation 9 2 5 5" xfId="30645" xr:uid="{00000000-0005-0000-0000-0000641C0000}"/>
    <cellStyle name="Calculation 9 2 6" xfId="17467" xr:uid="{00000000-0005-0000-0000-0000651C0000}"/>
    <cellStyle name="Calculation 9 2 6 2" xfId="34144" xr:uid="{00000000-0005-0000-0000-0000661C0000}"/>
    <cellStyle name="Calculation 9 2 7" xfId="19478" xr:uid="{00000000-0005-0000-0000-0000671C0000}"/>
    <cellStyle name="Calculation 9 2 7 2" xfId="36148" xr:uid="{00000000-0005-0000-0000-0000681C0000}"/>
    <cellStyle name="Calculation 9 2 8" xfId="16182" xr:uid="{00000000-0005-0000-0000-0000691C0000}"/>
    <cellStyle name="Calculation 9 2 8 2" xfId="32847" xr:uid="{00000000-0005-0000-0000-00006A1C0000}"/>
    <cellStyle name="Calculation 9 2 9" xfId="28053" xr:uid="{00000000-0005-0000-0000-00006B1C0000}"/>
    <cellStyle name="Calculation 9 3" xfId="10843" xr:uid="{00000000-0005-0000-0000-00006C1C0000}"/>
    <cellStyle name="Calculation 9 3 2" xfId="13534" xr:uid="{00000000-0005-0000-0000-00006D1C0000}"/>
    <cellStyle name="Calculation 9 3 2 2" xfId="19401" xr:uid="{00000000-0005-0000-0000-00006E1C0000}"/>
    <cellStyle name="Calculation 9 3 2 2 2" xfId="36071" xr:uid="{00000000-0005-0000-0000-00006F1C0000}"/>
    <cellStyle name="Calculation 9 3 2 3" xfId="22571" xr:uid="{00000000-0005-0000-0000-0000701C0000}"/>
    <cellStyle name="Calculation 9 3 2 3 2" xfId="39270" xr:uid="{00000000-0005-0000-0000-0000711C0000}"/>
    <cellStyle name="Calculation 9 3 2 4" xfId="25430" xr:uid="{00000000-0005-0000-0000-0000721C0000}"/>
    <cellStyle name="Calculation 9 3 2 4 2" xfId="42168" xr:uid="{00000000-0005-0000-0000-0000731C0000}"/>
    <cellStyle name="Calculation 9 3 2 5" xfId="30208" xr:uid="{00000000-0005-0000-0000-0000741C0000}"/>
    <cellStyle name="Calculation 9 3 3" xfId="17085" xr:uid="{00000000-0005-0000-0000-0000751C0000}"/>
    <cellStyle name="Calculation 9 3 3 2" xfId="33760" xr:uid="{00000000-0005-0000-0000-0000761C0000}"/>
    <cellStyle name="Calculation 9 3 4" xfId="16570" xr:uid="{00000000-0005-0000-0000-0000771C0000}"/>
    <cellStyle name="Calculation 9 3 4 2" xfId="33243" xr:uid="{00000000-0005-0000-0000-0000781C0000}"/>
    <cellStyle name="Calculation 9 3 5" xfId="15993" xr:uid="{00000000-0005-0000-0000-0000791C0000}"/>
    <cellStyle name="Calculation 9 3 5 2" xfId="32659" xr:uid="{00000000-0005-0000-0000-00007A1C0000}"/>
    <cellStyle name="Calculation 9 3 6" xfId="27617" xr:uid="{00000000-0005-0000-0000-00007B1C0000}"/>
    <cellStyle name="Calculation 9 4" xfId="11470" xr:uid="{00000000-0005-0000-0000-00007C1C0000}"/>
    <cellStyle name="Calculation 9 4 2" xfId="14144" xr:uid="{00000000-0005-0000-0000-00007D1C0000}"/>
    <cellStyle name="Calculation 9 4 2 2" xfId="19907" xr:uid="{00000000-0005-0000-0000-00007E1C0000}"/>
    <cellStyle name="Calculation 9 4 2 2 2" xfId="36577" xr:uid="{00000000-0005-0000-0000-00007F1C0000}"/>
    <cellStyle name="Calculation 9 4 2 3" xfId="23054" xr:uid="{00000000-0005-0000-0000-0000801C0000}"/>
    <cellStyle name="Calculation 9 4 2 3 2" xfId="39756" xr:uid="{00000000-0005-0000-0000-0000811C0000}"/>
    <cellStyle name="Calculation 9 4 2 4" xfId="25832" xr:uid="{00000000-0005-0000-0000-0000821C0000}"/>
    <cellStyle name="Calculation 9 4 2 4 2" xfId="42571" xr:uid="{00000000-0005-0000-0000-0000831C0000}"/>
    <cellStyle name="Calculation 9 4 2 5" xfId="30817" xr:uid="{00000000-0005-0000-0000-0000841C0000}"/>
    <cellStyle name="Calculation 9 4 3" xfId="17621" xr:uid="{00000000-0005-0000-0000-0000851C0000}"/>
    <cellStyle name="Calculation 9 4 3 2" xfId="34298" xr:uid="{00000000-0005-0000-0000-0000861C0000}"/>
    <cellStyle name="Calculation 9 4 4" xfId="20703" xr:uid="{00000000-0005-0000-0000-0000871C0000}"/>
    <cellStyle name="Calculation 9 4 4 2" xfId="37371" xr:uid="{00000000-0005-0000-0000-0000881C0000}"/>
    <cellStyle name="Calculation 9 4 5" xfId="16185" xr:uid="{00000000-0005-0000-0000-0000891C0000}"/>
    <cellStyle name="Calculation 9 4 5 2" xfId="32850" xr:uid="{00000000-0005-0000-0000-00008A1C0000}"/>
    <cellStyle name="Calculation 9 4 6" xfId="28225" xr:uid="{00000000-0005-0000-0000-00008B1C0000}"/>
    <cellStyle name="Calculation 9 5" xfId="10762" xr:uid="{00000000-0005-0000-0000-00008C1C0000}"/>
    <cellStyle name="Calculation 9 5 2" xfId="13449" xr:uid="{00000000-0005-0000-0000-00008D1C0000}"/>
    <cellStyle name="Calculation 9 5 2 2" xfId="19324" xr:uid="{00000000-0005-0000-0000-00008E1C0000}"/>
    <cellStyle name="Calculation 9 5 2 2 2" xfId="35994" xr:uid="{00000000-0005-0000-0000-00008F1C0000}"/>
    <cellStyle name="Calculation 9 5 2 3" xfId="22501" xr:uid="{00000000-0005-0000-0000-0000901C0000}"/>
    <cellStyle name="Calculation 9 5 2 3 2" xfId="39195" xr:uid="{00000000-0005-0000-0000-0000911C0000}"/>
    <cellStyle name="Calculation 9 5 2 4" xfId="25365" xr:uid="{00000000-0005-0000-0000-0000921C0000}"/>
    <cellStyle name="Calculation 9 5 2 4 2" xfId="42102" xr:uid="{00000000-0005-0000-0000-0000931C0000}"/>
    <cellStyle name="Calculation 9 5 2 5" xfId="30124" xr:uid="{00000000-0005-0000-0000-0000941C0000}"/>
    <cellStyle name="Calculation 9 5 3" xfId="17003" xr:uid="{00000000-0005-0000-0000-0000951C0000}"/>
    <cellStyle name="Calculation 9 5 3 2" xfId="33679" xr:uid="{00000000-0005-0000-0000-0000961C0000}"/>
    <cellStyle name="Calculation 9 5 4" xfId="19301" xr:uid="{00000000-0005-0000-0000-0000971C0000}"/>
    <cellStyle name="Calculation 9 5 4 2" xfId="35972" xr:uid="{00000000-0005-0000-0000-0000981C0000}"/>
    <cellStyle name="Calculation 9 5 5" xfId="24120" xr:uid="{00000000-0005-0000-0000-0000991C0000}"/>
    <cellStyle name="Calculation 9 5 5 2" xfId="40837" xr:uid="{00000000-0005-0000-0000-00009A1C0000}"/>
    <cellStyle name="Calculation 9 5 6" xfId="27535" xr:uid="{00000000-0005-0000-0000-00009B1C0000}"/>
    <cellStyle name="Calculation 9 6" xfId="12233" xr:uid="{00000000-0005-0000-0000-00009C1C0000}"/>
    <cellStyle name="Calculation 9 6 2" xfId="14907" xr:uid="{00000000-0005-0000-0000-00009D1C0000}"/>
    <cellStyle name="Calculation 9 6 2 2" xfId="20630" xr:uid="{00000000-0005-0000-0000-00009E1C0000}"/>
    <cellStyle name="Calculation 9 6 2 2 2" xfId="37298" xr:uid="{00000000-0005-0000-0000-00009F1C0000}"/>
    <cellStyle name="Calculation 9 6 2 3" xfId="23763" xr:uid="{00000000-0005-0000-0000-0000A01C0000}"/>
    <cellStyle name="Calculation 9 6 2 3 2" xfId="40474" xr:uid="{00000000-0005-0000-0000-0000A11C0000}"/>
    <cellStyle name="Calculation 9 6 2 4" xfId="26523" xr:uid="{00000000-0005-0000-0000-0000A21C0000}"/>
    <cellStyle name="Calculation 9 6 2 4 2" xfId="43264" xr:uid="{00000000-0005-0000-0000-0000A31C0000}"/>
    <cellStyle name="Calculation 9 6 2 5" xfId="31578" xr:uid="{00000000-0005-0000-0000-0000A41C0000}"/>
    <cellStyle name="Calculation 9 6 3" xfId="18343" xr:uid="{00000000-0005-0000-0000-0000A51C0000}"/>
    <cellStyle name="Calculation 9 6 3 2" xfId="35018" xr:uid="{00000000-0005-0000-0000-0000A61C0000}"/>
    <cellStyle name="Calculation 9 6 4" xfId="21588" xr:uid="{00000000-0005-0000-0000-0000A71C0000}"/>
    <cellStyle name="Calculation 9 6 4 2" xfId="38263" xr:uid="{00000000-0005-0000-0000-0000A81C0000}"/>
    <cellStyle name="Calculation 9 6 5" xfId="24616" xr:uid="{00000000-0005-0000-0000-0000A91C0000}"/>
    <cellStyle name="Calculation 9 6 5 2" xfId="41337" xr:uid="{00000000-0005-0000-0000-0000AA1C0000}"/>
    <cellStyle name="Calculation 9 6 6" xfId="28980" xr:uid="{00000000-0005-0000-0000-0000AB1C0000}"/>
    <cellStyle name="Calculation 9 7" xfId="13131" xr:uid="{00000000-0005-0000-0000-0000AC1C0000}"/>
    <cellStyle name="Calculation 9 7 2" xfId="19066" xr:uid="{00000000-0005-0000-0000-0000AD1C0000}"/>
    <cellStyle name="Calculation 9 7 2 2" xfId="35736" xr:uid="{00000000-0005-0000-0000-0000AE1C0000}"/>
    <cellStyle name="Calculation 9 7 3" xfId="22261" xr:uid="{00000000-0005-0000-0000-0000AF1C0000}"/>
    <cellStyle name="Calculation 9 7 3 2" xfId="38953" xr:uid="{00000000-0005-0000-0000-0000B01C0000}"/>
    <cellStyle name="Calculation 9 7 4" xfId="25158" xr:uid="{00000000-0005-0000-0000-0000B11C0000}"/>
    <cellStyle name="Calculation 9 7 4 2" xfId="41894" xr:uid="{00000000-0005-0000-0000-0000B21C0000}"/>
    <cellStyle name="Calculation 9 7 5" xfId="29807" xr:uid="{00000000-0005-0000-0000-0000B31C0000}"/>
    <cellStyle name="Calculation 9 8" xfId="16696" xr:uid="{00000000-0005-0000-0000-0000B41C0000}"/>
    <cellStyle name="Calculation 9 8 2" xfId="33370" xr:uid="{00000000-0005-0000-0000-0000B51C0000}"/>
    <cellStyle name="Calculation 9 9" xfId="16028" xr:uid="{00000000-0005-0000-0000-0000B61C0000}"/>
    <cellStyle name="Calculation 9 9 2" xfId="32694" xr:uid="{00000000-0005-0000-0000-0000B71C0000}"/>
    <cellStyle name="Check Cell" xfId="27" builtinId="23" customBuiltin="1"/>
    <cellStyle name="Check Cell 10" xfId="10459" xr:uid="{00000000-0005-0000-0000-0000B91C0000}"/>
    <cellStyle name="Check Cell 11" xfId="12576" xr:uid="{00000000-0005-0000-0000-0000BA1C0000}"/>
    <cellStyle name="Check Cell 12" xfId="9703" xr:uid="{00000000-0005-0000-0000-0000BB1C0000}"/>
    <cellStyle name="Check Cell 2" xfId="110" xr:uid="{00000000-0005-0000-0000-0000BC1C0000}"/>
    <cellStyle name="Check Cell 2 2" xfId="1194" xr:uid="{00000000-0005-0000-0000-0000BD1C0000}"/>
    <cellStyle name="Check Cell 2 2 2" xfId="6194" xr:uid="{00000000-0005-0000-0000-0000BE1C0000}"/>
    <cellStyle name="Check Cell 2 2 3" xfId="6195" xr:uid="{00000000-0005-0000-0000-0000BF1C0000}"/>
    <cellStyle name="Check Cell 2 2 4" xfId="6196" xr:uid="{00000000-0005-0000-0000-0000C01C0000}"/>
    <cellStyle name="Check Cell 2 3" xfId="1195" xr:uid="{00000000-0005-0000-0000-0000C11C0000}"/>
    <cellStyle name="Check Cell 2 3 2" xfId="9868" xr:uid="{00000000-0005-0000-0000-0000C21C0000}"/>
    <cellStyle name="Check Cell 2 4" xfId="1196" xr:uid="{00000000-0005-0000-0000-0000C31C0000}"/>
    <cellStyle name="Check Cell 2 4 2" xfId="9869" xr:uid="{00000000-0005-0000-0000-0000C41C0000}"/>
    <cellStyle name="Check Cell 2 5" xfId="6197" xr:uid="{00000000-0005-0000-0000-0000C51C0000}"/>
    <cellStyle name="Check Cell 2_QC" xfId="6198" xr:uid="{00000000-0005-0000-0000-0000C61C0000}"/>
    <cellStyle name="Check Cell 3" xfId="1197" xr:uid="{00000000-0005-0000-0000-0000C71C0000}"/>
    <cellStyle name="Check Cell 3 2" xfId="1198" xr:uid="{00000000-0005-0000-0000-0000C81C0000}"/>
    <cellStyle name="Check Cell 3 2 2" xfId="10218" xr:uid="{00000000-0005-0000-0000-0000C91C0000}"/>
    <cellStyle name="Check Cell 3 3" xfId="1199" xr:uid="{00000000-0005-0000-0000-0000CA1C0000}"/>
    <cellStyle name="Check Cell 3 4" xfId="1200" xr:uid="{00000000-0005-0000-0000-0000CB1C0000}"/>
    <cellStyle name="Check Cell 4" xfId="1201" xr:uid="{00000000-0005-0000-0000-0000CC1C0000}"/>
    <cellStyle name="Check Cell 4 2" xfId="10219" xr:uid="{00000000-0005-0000-0000-0000CD1C0000}"/>
    <cellStyle name="Check Cell 4 3" xfId="9870" xr:uid="{00000000-0005-0000-0000-0000CE1C0000}"/>
    <cellStyle name="Check Cell 5" xfId="1202" xr:uid="{00000000-0005-0000-0000-0000CF1C0000}"/>
    <cellStyle name="Check Cell 5 2" xfId="10220" xr:uid="{00000000-0005-0000-0000-0000D01C0000}"/>
    <cellStyle name="Check Cell 6" xfId="10221" xr:uid="{00000000-0005-0000-0000-0000D11C0000}"/>
    <cellStyle name="Check Cell 7" xfId="10216" xr:uid="{00000000-0005-0000-0000-0000D21C0000}"/>
    <cellStyle name="Check Cell 8" xfId="10386" xr:uid="{00000000-0005-0000-0000-0000D31C0000}"/>
    <cellStyle name="Check Cell 9" xfId="10395" xr:uid="{00000000-0005-0000-0000-0000D41C0000}"/>
    <cellStyle name="Comma" xfId="28" builtinId="3"/>
    <cellStyle name="Comma 0" xfId="1203" xr:uid="{00000000-0005-0000-0000-0000D61C0000}"/>
    <cellStyle name="Comma 10" xfId="1204" xr:uid="{00000000-0005-0000-0000-0000D71C0000}"/>
    <cellStyle name="Comma 10 2" xfId="1205" xr:uid="{00000000-0005-0000-0000-0000D81C0000}"/>
    <cellStyle name="Comma 10 2 2" xfId="1206" xr:uid="{00000000-0005-0000-0000-0000D91C0000}"/>
    <cellStyle name="Comma 10 2 2 2" xfId="1207" xr:uid="{00000000-0005-0000-0000-0000DA1C0000}"/>
    <cellStyle name="Comma 10 2 3" xfId="1208" xr:uid="{00000000-0005-0000-0000-0000DB1C0000}"/>
    <cellStyle name="Comma 10 2 3 2" xfId="10055" xr:uid="{00000000-0005-0000-0000-0000DC1C0000}"/>
    <cellStyle name="Comma 10 2 4" xfId="8557" xr:uid="{00000000-0005-0000-0000-0000DD1C0000}"/>
    <cellStyle name="Comma 10 2 5" xfId="9871" xr:uid="{00000000-0005-0000-0000-0000DE1C0000}"/>
    <cellStyle name="Comma 10 3" xfId="1209" xr:uid="{00000000-0005-0000-0000-0000DF1C0000}"/>
    <cellStyle name="Comma 10 3 2" xfId="1210" xr:uid="{00000000-0005-0000-0000-0000E01C0000}"/>
    <cellStyle name="Comma 10 4" xfId="1211" xr:uid="{00000000-0005-0000-0000-0000E11C0000}"/>
    <cellStyle name="Comma 10 4 2" xfId="9872" xr:uid="{00000000-0005-0000-0000-0000E21C0000}"/>
    <cellStyle name="Comma 10 5" xfId="6199" xr:uid="{00000000-0005-0000-0000-0000E31C0000}"/>
    <cellStyle name="Comma 10 6" xfId="8558" xr:uid="{00000000-0005-0000-0000-0000E41C0000}"/>
    <cellStyle name="Comma 11" xfId="1212" xr:uid="{00000000-0005-0000-0000-0000E51C0000}"/>
    <cellStyle name="Comma 11 2" xfId="1213" xr:uid="{00000000-0005-0000-0000-0000E61C0000}"/>
    <cellStyle name="Comma 11 2 2" xfId="9873" xr:uid="{00000000-0005-0000-0000-0000E71C0000}"/>
    <cellStyle name="Comma 11 3" xfId="6200" xr:uid="{00000000-0005-0000-0000-0000E81C0000}"/>
    <cellStyle name="Comma 11 3 2" xfId="6201" xr:uid="{00000000-0005-0000-0000-0000E91C0000}"/>
    <cellStyle name="Comma 11 3 3" xfId="6202" xr:uid="{00000000-0005-0000-0000-0000EA1C0000}"/>
    <cellStyle name="Comma 11 4" xfId="10223" xr:uid="{00000000-0005-0000-0000-0000EB1C0000}"/>
    <cellStyle name="Comma 12" xfId="1214" xr:uid="{00000000-0005-0000-0000-0000EC1C0000}"/>
    <cellStyle name="Comma 12 2" xfId="1215" xr:uid="{00000000-0005-0000-0000-0000ED1C0000}"/>
    <cellStyle name="Comma 12 2 2" xfId="1216" xr:uid="{00000000-0005-0000-0000-0000EE1C0000}"/>
    <cellStyle name="Comma 12 3" xfId="1217" xr:uid="{00000000-0005-0000-0000-0000EF1C0000}"/>
    <cellStyle name="Comma 12 4" xfId="9874" xr:uid="{00000000-0005-0000-0000-0000F01C0000}"/>
    <cellStyle name="Comma 13" xfId="1218" xr:uid="{00000000-0005-0000-0000-0000F11C0000}"/>
    <cellStyle name="Comma 13 2" xfId="1219" xr:uid="{00000000-0005-0000-0000-0000F21C0000}"/>
    <cellStyle name="Comma 13 2 2" xfId="1220" xr:uid="{00000000-0005-0000-0000-0000F31C0000}"/>
    <cellStyle name="Comma 13 2 2 2" xfId="1221" xr:uid="{00000000-0005-0000-0000-0000F41C0000}"/>
    <cellStyle name="Comma 13 2 2 3" xfId="10224" xr:uid="{00000000-0005-0000-0000-0000F51C0000}"/>
    <cellStyle name="Comma 13 2 3" xfId="1222" xr:uid="{00000000-0005-0000-0000-0000F61C0000}"/>
    <cellStyle name="Comma 13 2 4" xfId="9876" xr:uid="{00000000-0005-0000-0000-0000F71C0000}"/>
    <cellStyle name="Comma 13 3" xfId="1223" xr:uid="{00000000-0005-0000-0000-0000F81C0000}"/>
    <cellStyle name="Comma 13 3 2" xfId="1224" xr:uid="{00000000-0005-0000-0000-0000F91C0000}"/>
    <cellStyle name="Comma 13 3 2 2" xfId="1225" xr:uid="{00000000-0005-0000-0000-0000FA1C0000}"/>
    <cellStyle name="Comma 13 3 3" xfId="1226" xr:uid="{00000000-0005-0000-0000-0000FB1C0000}"/>
    <cellStyle name="Comma 13 3 3 2" xfId="1227" xr:uid="{00000000-0005-0000-0000-0000FC1C0000}"/>
    <cellStyle name="Comma 13 3 3 3" xfId="1228" xr:uid="{00000000-0005-0000-0000-0000FD1C0000}"/>
    <cellStyle name="Comma 13 3 4" xfId="1229" xr:uid="{00000000-0005-0000-0000-0000FE1C0000}"/>
    <cellStyle name="Comma 13 3 4 2" xfId="1230" xr:uid="{00000000-0005-0000-0000-0000FF1C0000}"/>
    <cellStyle name="Comma 13 3 4 3" xfId="1231" xr:uid="{00000000-0005-0000-0000-0000001D0000}"/>
    <cellStyle name="Comma 13 3 5" xfId="1232" xr:uid="{00000000-0005-0000-0000-0000011D0000}"/>
    <cellStyle name="Comma 13 3 6" xfId="9877" xr:uid="{00000000-0005-0000-0000-0000021D0000}"/>
    <cellStyle name="Comma 13 4" xfId="10542" xr:uid="{00000000-0005-0000-0000-0000031D0000}"/>
    <cellStyle name="Comma 13 4 2" xfId="11401" xr:uid="{00000000-0005-0000-0000-0000041D0000}"/>
    <cellStyle name="Comma 13 4 2 2" xfId="12908" xr:uid="{00000000-0005-0000-0000-0000051D0000}"/>
    <cellStyle name="Comma 13 4 2 2 2" xfId="15521" xr:uid="{00000000-0005-0000-0000-0000061D0000}"/>
    <cellStyle name="Comma 13 4 2 2 2 2" xfId="32192" xr:uid="{00000000-0005-0000-0000-0000071D0000}"/>
    <cellStyle name="Comma 13 4 2 2 3" xfId="29594" xr:uid="{00000000-0005-0000-0000-0000081D0000}"/>
    <cellStyle name="Comma 13 4 2 3" xfId="14069" xr:uid="{00000000-0005-0000-0000-0000091D0000}"/>
    <cellStyle name="Comma 13 4 2 3 2" xfId="30742" xr:uid="{00000000-0005-0000-0000-00000A1D0000}"/>
    <cellStyle name="Comma 13 4 2 4" xfId="28150" xr:uid="{00000000-0005-0000-0000-00000B1D0000}"/>
    <cellStyle name="Comma 13 4 3" xfId="10949" xr:uid="{00000000-0005-0000-0000-00000C1D0000}"/>
    <cellStyle name="Comma 13 4 3 2" xfId="13632" xr:uid="{00000000-0005-0000-0000-00000D1D0000}"/>
    <cellStyle name="Comma 13 4 3 2 2" xfId="30306" xr:uid="{00000000-0005-0000-0000-00000E1D0000}"/>
    <cellStyle name="Comma 13 4 3 3" xfId="27714" xr:uid="{00000000-0005-0000-0000-00000F1D0000}"/>
    <cellStyle name="Comma 13 4 4" xfId="12330" xr:uid="{00000000-0005-0000-0000-0000101D0000}"/>
    <cellStyle name="Comma 13 4 4 2" xfId="15004" xr:uid="{00000000-0005-0000-0000-0000111D0000}"/>
    <cellStyle name="Comma 13 4 4 2 2" xfId="31675" xr:uid="{00000000-0005-0000-0000-0000121D0000}"/>
    <cellStyle name="Comma 13 4 4 3" xfId="29077" xr:uid="{00000000-0005-0000-0000-0000131D0000}"/>
    <cellStyle name="Comma 13 4 5" xfId="13228" xr:uid="{00000000-0005-0000-0000-0000141D0000}"/>
    <cellStyle name="Comma 13 4 5 2" xfId="29904" xr:uid="{00000000-0005-0000-0000-0000151D0000}"/>
    <cellStyle name="Comma 13 4 6" xfId="27315" xr:uid="{00000000-0005-0000-0000-0000161D0000}"/>
    <cellStyle name="Comma 13 5" xfId="10577" xr:uid="{00000000-0005-0000-0000-0000171D0000}"/>
    <cellStyle name="Comma 13 5 2" xfId="11433" xr:uid="{00000000-0005-0000-0000-0000181D0000}"/>
    <cellStyle name="Comma 13 5 2 2" xfId="12947" xr:uid="{00000000-0005-0000-0000-0000191D0000}"/>
    <cellStyle name="Comma 13 5 2 2 2" xfId="15559" xr:uid="{00000000-0005-0000-0000-00001A1D0000}"/>
    <cellStyle name="Comma 13 5 2 2 2 2" xfId="32230" xr:uid="{00000000-0005-0000-0000-00001B1D0000}"/>
    <cellStyle name="Comma 13 5 2 2 3" xfId="29632" xr:uid="{00000000-0005-0000-0000-00001C1D0000}"/>
    <cellStyle name="Comma 13 5 2 3" xfId="14107" xr:uid="{00000000-0005-0000-0000-00001D1D0000}"/>
    <cellStyle name="Comma 13 5 2 3 2" xfId="30780" xr:uid="{00000000-0005-0000-0000-00001E1D0000}"/>
    <cellStyle name="Comma 13 5 2 4" xfId="28188" xr:uid="{00000000-0005-0000-0000-00001F1D0000}"/>
    <cellStyle name="Comma 13 5 3" xfId="10982" xr:uid="{00000000-0005-0000-0000-0000201D0000}"/>
    <cellStyle name="Comma 13 5 3 2" xfId="13670" xr:uid="{00000000-0005-0000-0000-0000211D0000}"/>
    <cellStyle name="Comma 13 5 3 2 2" xfId="30344" xr:uid="{00000000-0005-0000-0000-0000221D0000}"/>
    <cellStyle name="Comma 13 5 3 3" xfId="27752" xr:uid="{00000000-0005-0000-0000-0000231D0000}"/>
    <cellStyle name="Comma 13 5 4" xfId="12368" xr:uid="{00000000-0005-0000-0000-0000241D0000}"/>
    <cellStyle name="Comma 13 5 4 2" xfId="15042" xr:uid="{00000000-0005-0000-0000-0000251D0000}"/>
    <cellStyle name="Comma 13 5 4 2 2" xfId="31713" xr:uid="{00000000-0005-0000-0000-0000261D0000}"/>
    <cellStyle name="Comma 13 5 4 3" xfId="29115" xr:uid="{00000000-0005-0000-0000-0000271D0000}"/>
    <cellStyle name="Comma 13 5 5" xfId="13266" xr:uid="{00000000-0005-0000-0000-0000281D0000}"/>
    <cellStyle name="Comma 13 5 5 2" xfId="29942" xr:uid="{00000000-0005-0000-0000-0000291D0000}"/>
    <cellStyle name="Comma 13 5 6" xfId="27353" xr:uid="{00000000-0005-0000-0000-00002A1D0000}"/>
    <cellStyle name="Comma 13 6" xfId="10598" xr:uid="{00000000-0005-0000-0000-00002B1D0000}"/>
    <cellStyle name="Comma 13 6 2" xfId="11444" xr:uid="{00000000-0005-0000-0000-00002C1D0000}"/>
    <cellStyle name="Comma 13 6 2 2" xfId="12958" xr:uid="{00000000-0005-0000-0000-00002D1D0000}"/>
    <cellStyle name="Comma 13 6 2 2 2" xfId="15570" xr:uid="{00000000-0005-0000-0000-00002E1D0000}"/>
    <cellStyle name="Comma 13 6 2 2 2 2" xfId="32241" xr:uid="{00000000-0005-0000-0000-00002F1D0000}"/>
    <cellStyle name="Comma 13 6 2 2 3" xfId="29643" xr:uid="{00000000-0005-0000-0000-0000301D0000}"/>
    <cellStyle name="Comma 13 6 2 3" xfId="14118" xr:uid="{00000000-0005-0000-0000-0000311D0000}"/>
    <cellStyle name="Comma 13 6 2 3 2" xfId="30791" xr:uid="{00000000-0005-0000-0000-0000321D0000}"/>
    <cellStyle name="Comma 13 6 2 4" xfId="28199" xr:uid="{00000000-0005-0000-0000-0000331D0000}"/>
    <cellStyle name="Comma 13 6 3" xfId="10997" xr:uid="{00000000-0005-0000-0000-0000341D0000}"/>
    <cellStyle name="Comma 13 6 3 2" xfId="13685" xr:uid="{00000000-0005-0000-0000-0000351D0000}"/>
    <cellStyle name="Comma 13 6 3 2 2" xfId="30359" xr:uid="{00000000-0005-0000-0000-0000361D0000}"/>
    <cellStyle name="Comma 13 6 3 3" xfId="27767" xr:uid="{00000000-0005-0000-0000-0000371D0000}"/>
    <cellStyle name="Comma 13 6 4" xfId="12379" xr:uid="{00000000-0005-0000-0000-0000381D0000}"/>
    <cellStyle name="Comma 13 6 4 2" xfId="15053" xr:uid="{00000000-0005-0000-0000-0000391D0000}"/>
    <cellStyle name="Comma 13 6 4 2 2" xfId="31724" xr:uid="{00000000-0005-0000-0000-00003A1D0000}"/>
    <cellStyle name="Comma 13 6 4 3" xfId="29126" xr:uid="{00000000-0005-0000-0000-00003B1D0000}"/>
    <cellStyle name="Comma 13 6 5" xfId="13277" xr:uid="{00000000-0005-0000-0000-00003C1D0000}"/>
    <cellStyle name="Comma 13 6 5 2" xfId="29953" xr:uid="{00000000-0005-0000-0000-00003D1D0000}"/>
    <cellStyle name="Comma 13 6 6" xfId="27364" xr:uid="{00000000-0005-0000-0000-00003E1D0000}"/>
    <cellStyle name="Comma 13 7" xfId="43780" xr:uid="{00000000-0005-0000-0000-00003F1D0000}"/>
    <cellStyle name="Comma 13 8" xfId="9875" xr:uid="{00000000-0005-0000-0000-0000401D0000}"/>
    <cellStyle name="Comma 14" xfId="137" xr:uid="{00000000-0005-0000-0000-0000411D0000}"/>
    <cellStyle name="Comma 14 2" xfId="1233" xr:uid="{00000000-0005-0000-0000-0000421D0000}"/>
    <cellStyle name="Comma 14 2 2" xfId="1234" xr:uid="{00000000-0005-0000-0000-0000431D0000}"/>
    <cellStyle name="Comma 14 2 2 2" xfId="10226" xr:uid="{00000000-0005-0000-0000-0000441D0000}"/>
    <cellStyle name="Comma 14 2 3" xfId="1235" xr:uid="{00000000-0005-0000-0000-0000451D0000}"/>
    <cellStyle name="Comma 14 2 3 2" xfId="10548" xr:uid="{00000000-0005-0000-0000-0000461D0000}"/>
    <cellStyle name="Comma 14 2 4" xfId="1236" xr:uid="{00000000-0005-0000-0000-0000471D0000}"/>
    <cellStyle name="Comma 14 2 5" xfId="7226" xr:uid="{00000000-0005-0000-0000-0000481D0000}"/>
    <cellStyle name="Comma 14 2 6" xfId="10225" xr:uid="{00000000-0005-0000-0000-0000491D0000}"/>
    <cellStyle name="Comma 14 3" xfId="1237" xr:uid="{00000000-0005-0000-0000-00004A1D0000}"/>
    <cellStyle name="Comma 14 3 2" xfId="1238" xr:uid="{00000000-0005-0000-0000-00004B1D0000}"/>
    <cellStyle name="Comma 14 3 2 2" xfId="7227" xr:uid="{00000000-0005-0000-0000-00004C1D0000}"/>
    <cellStyle name="Comma 14 3 3" xfId="1239" xr:uid="{00000000-0005-0000-0000-00004D1D0000}"/>
    <cellStyle name="Comma 14 3 4" xfId="7228" xr:uid="{00000000-0005-0000-0000-00004E1D0000}"/>
    <cellStyle name="Comma 14 4" xfId="1240" xr:uid="{00000000-0005-0000-0000-00004F1D0000}"/>
    <cellStyle name="Comma 14 4 2" xfId="7229" xr:uid="{00000000-0005-0000-0000-0000501D0000}"/>
    <cellStyle name="Comma 14 5" xfId="1241" xr:uid="{00000000-0005-0000-0000-0000511D0000}"/>
    <cellStyle name="Comma 14 6" xfId="7230" xr:uid="{00000000-0005-0000-0000-0000521D0000}"/>
    <cellStyle name="Comma 14 7" xfId="9878" xr:uid="{00000000-0005-0000-0000-0000531D0000}"/>
    <cellStyle name="Comma 15" xfId="1242" xr:uid="{00000000-0005-0000-0000-0000541D0000}"/>
    <cellStyle name="Comma 15 2" xfId="1243" xr:uid="{00000000-0005-0000-0000-0000551D0000}"/>
    <cellStyle name="Comma 15 2 2" xfId="7231" xr:uid="{00000000-0005-0000-0000-0000561D0000}"/>
    <cellStyle name="Comma 15 2 2 2" xfId="7232" xr:uid="{00000000-0005-0000-0000-0000571D0000}"/>
    <cellStyle name="Comma 15 2 2 3" xfId="10056" xr:uid="{00000000-0005-0000-0000-0000581D0000}"/>
    <cellStyle name="Comma 15 2 3" xfId="7233" xr:uid="{00000000-0005-0000-0000-0000591D0000}"/>
    <cellStyle name="Comma 15 2 4" xfId="9879" xr:uid="{00000000-0005-0000-0000-00005A1D0000}"/>
    <cellStyle name="Comma 15 3" xfId="1244" xr:uid="{00000000-0005-0000-0000-00005B1D0000}"/>
    <cellStyle name="Comma 15 3 2" xfId="8559" xr:uid="{00000000-0005-0000-0000-00005C1D0000}"/>
    <cellStyle name="Comma 15 4" xfId="1245" xr:uid="{00000000-0005-0000-0000-00005D1D0000}"/>
    <cellStyle name="Comma 15 4 2" xfId="7234" xr:uid="{00000000-0005-0000-0000-00005E1D0000}"/>
    <cellStyle name="Comma 15 5" xfId="7235" xr:uid="{00000000-0005-0000-0000-00005F1D0000}"/>
    <cellStyle name="Comma 15 6" xfId="7236" xr:uid="{00000000-0005-0000-0000-0000601D0000}"/>
    <cellStyle name="Comma 16" xfId="1246" xr:uid="{00000000-0005-0000-0000-0000611D0000}"/>
    <cellStyle name="Comma 16 2" xfId="1247" xr:uid="{00000000-0005-0000-0000-0000621D0000}"/>
    <cellStyle name="Comma 16 2 2" xfId="1248" xr:uid="{00000000-0005-0000-0000-0000631D0000}"/>
    <cellStyle name="Comma 16 2 3" xfId="1249" xr:uid="{00000000-0005-0000-0000-0000641D0000}"/>
    <cellStyle name="Comma 16 2 3 2" xfId="7237" xr:uid="{00000000-0005-0000-0000-0000651D0000}"/>
    <cellStyle name="Comma 16 2 3 2 2" xfId="7238" xr:uid="{00000000-0005-0000-0000-0000661D0000}"/>
    <cellStyle name="Comma 16 2 3 3" xfId="7239" xr:uid="{00000000-0005-0000-0000-0000671D0000}"/>
    <cellStyle name="Comma 16 2 4" xfId="9880" xr:uid="{00000000-0005-0000-0000-0000681D0000}"/>
    <cellStyle name="Comma 16 3" xfId="1250" xr:uid="{00000000-0005-0000-0000-0000691D0000}"/>
    <cellStyle name="Comma 16 3 2" xfId="1251" xr:uid="{00000000-0005-0000-0000-00006A1D0000}"/>
    <cellStyle name="Comma 16 3 2 2" xfId="10057" xr:uid="{00000000-0005-0000-0000-00006B1D0000}"/>
    <cellStyle name="Comma 16 3 3" xfId="7240" xr:uid="{00000000-0005-0000-0000-00006C1D0000}"/>
    <cellStyle name="Comma 16 3 3 2" xfId="7241" xr:uid="{00000000-0005-0000-0000-00006D1D0000}"/>
    <cellStyle name="Comma 16 3 4" xfId="7242" xr:uid="{00000000-0005-0000-0000-00006E1D0000}"/>
    <cellStyle name="Comma 16 3 5" xfId="9881" xr:uid="{00000000-0005-0000-0000-00006F1D0000}"/>
    <cellStyle name="Comma 16 4" xfId="1252" xr:uid="{00000000-0005-0000-0000-0000701D0000}"/>
    <cellStyle name="Comma 16 5" xfId="7243" xr:uid="{00000000-0005-0000-0000-0000711D0000}"/>
    <cellStyle name="Comma 17" xfId="1253" xr:uid="{00000000-0005-0000-0000-0000721D0000}"/>
    <cellStyle name="Comma 17 2" xfId="1254" xr:uid="{00000000-0005-0000-0000-0000731D0000}"/>
    <cellStyle name="Comma 17 3" xfId="1255" xr:uid="{00000000-0005-0000-0000-0000741D0000}"/>
    <cellStyle name="Comma 17 4" xfId="1256" xr:uid="{00000000-0005-0000-0000-0000751D0000}"/>
    <cellStyle name="Comma 17 5" xfId="7244" xr:uid="{00000000-0005-0000-0000-0000761D0000}"/>
    <cellStyle name="Comma 17 6" xfId="9882" xr:uid="{00000000-0005-0000-0000-0000771D0000}"/>
    <cellStyle name="Comma 18" xfId="1257" xr:uid="{00000000-0005-0000-0000-0000781D0000}"/>
    <cellStyle name="Comma 18 2" xfId="1258" xr:uid="{00000000-0005-0000-0000-0000791D0000}"/>
    <cellStyle name="Comma 18 3" xfId="7245" xr:uid="{00000000-0005-0000-0000-00007A1D0000}"/>
    <cellStyle name="Comma 19" xfId="1259" xr:uid="{00000000-0005-0000-0000-00007B1D0000}"/>
    <cellStyle name="Comma 19 2" xfId="11037" xr:uid="{00000000-0005-0000-0000-00007C1D0000}"/>
    <cellStyle name="Comma 19 2 2" xfId="12481" xr:uid="{00000000-0005-0000-0000-00007D1D0000}"/>
    <cellStyle name="Comma 19 2 2 2" xfId="15129" xr:uid="{00000000-0005-0000-0000-00007E1D0000}"/>
    <cellStyle name="Comma 19 2 2 2 2" xfId="31800" xr:uid="{00000000-0005-0000-0000-00007F1D0000}"/>
    <cellStyle name="Comma 19 2 2 3" xfId="29202" xr:uid="{00000000-0005-0000-0000-0000801D0000}"/>
    <cellStyle name="Comma 19 2 3" xfId="13733" xr:uid="{00000000-0005-0000-0000-0000811D0000}"/>
    <cellStyle name="Comma 19 2 3 2" xfId="30407" xr:uid="{00000000-0005-0000-0000-0000821D0000}"/>
    <cellStyle name="Comma 19 2 4" xfId="27815" xr:uid="{00000000-0005-0000-0000-0000831D0000}"/>
    <cellStyle name="Comma 19 3" xfId="10740" xr:uid="{00000000-0005-0000-0000-0000841D0000}"/>
    <cellStyle name="Comma 19 3 2" xfId="12738" xr:uid="{00000000-0005-0000-0000-0000851D0000}"/>
    <cellStyle name="Comma 19 3 3" xfId="13424" xr:uid="{00000000-0005-0000-0000-0000861D0000}"/>
    <cellStyle name="Comma 19 3 3 2" xfId="30100" xr:uid="{00000000-0005-0000-0000-0000871D0000}"/>
    <cellStyle name="Comma 19 3 4" xfId="27511" xr:uid="{00000000-0005-0000-0000-0000881D0000}"/>
    <cellStyle name="Comma 19 4" xfId="12170" xr:uid="{00000000-0005-0000-0000-0000891D0000}"/>
    <cellStyle name="Comma 19 4 2" xfId="14844" xr:uid="{00000000-0005-0000-0000-00008A1D0000}"/>
    <cellStyle name="Comma 19 4 2 2" xfId="31515" xr:uid="{00000000-0005-0000-0000-00008B1D0000}"/>
    <cellStyle name="Comma 19 4 3" xfId="28917" xr:uid="{00000000-0005-0000-0000-00008C1D0000}"/>
    <cellStyle name="Comma 19 5" xfId="13057" xr:uid="{00000000-0005-0000-0000-00008D1D0000}"/>
    <cellStyle name="Comma 19 5 2" xfId="29735" xr:uid="{00000000-0005-0000-0000-00008E1D0000}"/>
    <cellStyle name="Comma 19 6" xfId="27143" xr:uid="{00000000-0005-0000-0000-00008F1D0000}"/>
    <cellStyle name="Comma 19 7" xfId="10053" xr:uid="{00000000-0005-0000-0000-0000901D0000}"/>
    <cellStyle name="Comma 2" xfId="29" xr:uid="{00000000-0005-0000-0000-0000911D0000}"/>
    <cellStyle name="Comma 2 10" xfId="9690" xr:uid="{00000000-0005-0000-0000-0000921D0000}"/>
    <cellStyle name="Comma 2 10 2" xfId="27013" xr:uid="{00000000-0005-0000-0000-0000931D0000}"/>
    <cellStyle name="Comma 2 11" xfId="43760" xr:uid="{00000000-0005-0000-0000-0000941D0000}"/>
    <cellStyle name="Comma 2 2" xfId="1260" xr:uid="{00000000-0005-0000-0000-0000951D0000}"/>
    <cellStyle name="Comma 2 2 2" xfId="1261" xr:uid="{00000000-0005-0000-0000-0000961D0000}"/>
    <cellStyle name="Comma 2 2 2 2" xfId="6203" xr:uid="{00000000-0005-0000-0000-0000971D0000}"/>
    <cellStyle name="Comma 2 2 2 3" xfId="6204" xr:uid="{00000000-0005-0000-0000-0000981D0000}"/>
    <cellStyle name="Comma 2 2 3" xfId="1262" xr:uid="{00000000-0005-0000-0000-0000991D0000}"/>
    <cellStyle name="Comma 2 2 3 2" xfId="1263" xr:uid="{00000000-0005-0000-0000-00009A1D0000}"/>
    <cellStyle name="Comma 2 2 3 2 2" xfId="1264" xr:uid="{00000000-0005-0000-0000-00009B1D0000}"/>
    <cellStyle name="Comma 2 2 3 3" xfId="1265" xr:uid="{00000000-0005-0000-0000-00009C1D0000}"/>
    <cellStyle name="Comma 2 2 3 4" xfId="10058" xr:uid="{00000000-0005-0000-0000-00009D1D0000}"/>
    <cellStyle name="Comma 2 2 4" xfId="1266" xr:uid="{00000000-0005-0000-0000-00009E1D0000}"/>
    <cellStyle name="Comma 2 2 4 2" xfId="11219" xr:uid="{00000000-0005-0000-0000-00009F1D0000}"/>
    <cellStyle name="Comma 2 2 5" xfId="1267" xr:uid="{00000000-0005-0000-0000-0000A01D0000}"/>
    <cellStyle name="Comma 2 2 5 2" xfId="32362" xr:uid="{00000000-0005-0000-0000-0000A11D0000}"/>
    <cellStyle name="Comma 2 2 5 3" xfId="15702" xr:uid="{00000000-0005-0000-0000-0000A21D0000}"/>
    <cellStyle name="Comma 2 2 6" xfId="7246" xr:uid="{00000000-0005-0000-0000-0000A31D0000}"/>
    <cellStyle name="Comma 2 2 6 2" xfId="9884" xr:uid="{00000000-0005-0000-0000-0000A41D0000}"/>
    <cellStyle name="Comma 2 2 7" xfId="27017" xr:uid="{00000000-0005-0000-0000-0000A51D0000}"/>
    <cellStyle name="Comma 2 2 8" xfId="9752" xr:uid="{00000000-0005-0000-0000-0000A61D0000}"/>
    <cellStyle name="Comma 2 3" xfId="1268" xr:uid="{00000000-0005-0000-0000-0000A71D0000}"/>
    <cellStyle name="Comma 2 3 2" xfId="1269" xr:uid="{00000000-0005-0000-0000-0000A81D0000}"/>
    <cellStyle name="Comma 2 3 2 2" xfId="1270" xr:uid="{00000000-0005-0000-0000-0000A91D0000}"/>
    <cellStyle name="Comma 2 3 2 2 2" xfId="1271" xr:uid="{00000000-0005-0000-0000-0000AA1D0000}"/>
    <cellStyle name="Comma 2 3 2 3" xfId="1272" xr:uid="{00000000-0005-0000-0000-0000AB1D0000}"/>
    <cellStyle name="Comma 2 3 2 4" xfId="10059" xr:uid="{00000000-0005-0000-0000-0000AC1D0000}"/>
    <cellStyle name="Comma 2 3 3" xfId="1273" xr:uid="{00000000-0005-0000-0000-0000AD1D0000}"/>
    <cellStyle name="Comma 2 3 4" xfId="1274" xr:uid="{00000000-0005-0000-0000-0000AE1D0000}"/>
    <cellStyle name="Comma 2 3 5" xfId="7247" xr:uid="{00000000-0005-0000-0000-0000AF1D0000}"/>
    <cellStyle name="Comma 2 4" xfId="1275" xr:uid="{00000000-0005-0000-0000-0000B01D0000}"/>
    <cellStyle name="Comma 2 4 2" xfId="1276" xr:uid="{00000000-0005-0000-0000-0000B11D0000}"/>
    <cellStyle name="Comma 2 4 2 2" xfId="1277" xr:uid="{00000000-0005-0000-0000-0000B21D0000}"/>
    <cellStyle name="Comma 2 4 2 2 2" xfId="1278" xr:uid="{00000000-0005-0000-0000-0000B31D0000}"/>
    <cellStyle name="Comma 2 4 2 3" xfId="1279" xr:uid="{00000000-0005-0000-0000-0000B41D0000}"/>
    <cellStyle name="Comma 2 4 3" xfId="1280" xr:uid="{00000000-0005-0000-0000-0000B51D0000}"/>
    <cellStyle name="Comma 2 4 3 2" xfId="1281" xr:uid="{00000000-0005-0000-0000-0000B61D0000}"/>
    <cellStyle name="Comma 2 4 3 2 2" xfId="1282" xr:uid="{00000000-0005-0000-0000-0000B71D0000}"/>
    <cellStyle name="Comma 2 4 3 3" xfId="1283" xr:uid="{00000000-0005-0000-0000-0000B81D0000}"/>
    <cellStyle name="Comma 2 4 4" xfId="1284" xr:uid="{00000000-0005-0000-0000-0000B91D0000}"/>
    <cellStyle name="Comma 2 4 4 2" xfId="10060" xr:uid="{00000000-0005-0000-0000-0000BA1D0000}"/>
    <cellStyle name="Comma 2 4 5" xfId="1285" xr:uid="{00000000-0005-0000-0000-0000BB1D0000}"/>
    <cellStyle name="Comma 2 4 5 2" xfId="1286" xr:uid="{00000000-0005-0000-0000-0000BC1D0000}"/>
    <cellStyle name="Comma 2 4 6" xfId="1287" xr:uid="{00000000-0005-0000-0000-0000BD1D0000}"/>
    <cellStyle name="Comma 2 4 7" xfId="7248" xr:uid="{00000000-0005-0000-0000-0000BE1D0000}"/>
    <cellStyle name="Comma 2 5" xfId="1288" xr:uid="{00000000-0005-0000-0000-0000BF1D0000}"/>
    <cellStyle name="Comma 2 5 2" xfId="10228" xr:uid="{00000000-0005-0000-0000-0000C01D0000}"/>
    <cellStyle name="Comma 2 5 3" xfId="9885" xr:uid="{00000000-0005-0000-0000-0000C11D0000}"/>
    <cellStyle name="Comma 2 6" xfId="1289" xr:uid="{00000000-0005-0000-0000-0000C21D0000}"/>
    <cellStyle name="Comma 2 6 2" xfId="10229" xr:uid="{00000000-0005-0000-0000-0000C31D0000}"/>
    <cellStyle name="Comma 2 6 3" xfId="43847" xr:uid="{00000000-0005-0000-0000-0000C41D0000}"/>
    <cellStyle name="Comma 2 6 4" xfId="9886" xr:uid="{00000000-0005-0000-0000-0000C51D0000}"/>
    <cellStyle name="Comma 2 7" xfId="1290" xr:uid="{00000000-0005-0000-0000-0000C61D0000}"/>
    <cellStyle name="Comma 2 7 2" xfId="1291" xr:uid="{00000000-0005-0000-0000-0000C71D0000}"/>
    <cellStyle name="Comma 2 7 3" xfId="1292" xr:uid="{00000000-0005-0000-0000-0000C81D0000}"/>
    <cellStyle name="Comma 2 7 4" xfId="7249" xr:uid="{00000000-0005-0000-0000-0000C91D0000}"/>
    <cellStyle name="Comma 2 8" xfId="9685" xr:uid="{00000000-0005-0000-0000-0000CA1D0000}"/>
    <cellStyle name="Comma 2 8 2" xfId="10100" xr:uid="{00000000-0005-0000-0000-0000CB1D0000}"/>
    <cellStyle name="Comma 2 9" xfId="9883" xr:uid="{00000000-0005-0000-0000-0000CC1D0000}"/>
    <cellStyle name="Comma 2_BP-14 Preliminary Capital Forecast NonBudget System_5 2 13" xfId="1293" xr:uid="{00000000-0005-0000-0000-0000CD1D0000}"/>
    <cellStyle name="Comma 20" xfId="1294" xr:uid="{00000000-0005-0000-0000-0000CE1D0000}"/>
    <cellStyle name="Comma 20 2" xfId="11243" xr:uid="{00000000-0005-0000-0000-0000CF1D0000}"/>
    <cellStyle name="Comma 20 2 2" xfId="12750" xr:uid="{00000000-0005-0000-0000-0000D01D0000}"/>
    <cellStyle name="Comma 20 2 2 2" xfId="15365" xr:uid="{00000000-0005-0000-0000-0000D11D0000}"/>
    <cellStyle name="Comma 20 2 2 2 2" xfId="32036" xr:uid="{00000000-0005-0000-0000-0000D21D0000}"/>
    <cellStyle name="Comma 20 2 2 3" xfId="29438" xr:uid="{00000000-0005-0000-0000-0000D31D0000}"/>
    <cellStyle name="Comma 20 2 3" xfId="13915" xr:uid="{00000000-0005-0000-0000-0000D41D0000}"/>
    <cellStyle name="Comma 20 2 3 2" xfId="30588" xr:uid="{00000000-0005-0000-0000-0000D51D0000}"/>
    <cellStyle name="Comma 20 2 4" xfId="27996" xr:uid="{00000000-0005-0000-0000-0000D61D0000}"/>
    <cellStyle name="Comma 20 3" xfId="10768" xr:uid="{00000000-0005-0000-0000-0000D71D0000}"/>
    <cellStyle name="Comma 20 3 2" xfId="13455" xr:uid="{00000000-0005-0000-0000-0000D81D0000}"/>
    <cellStyle name="Comma 20 3 2 2" xfId="30130" xr:uid="{00000000-0005-0000-0000-0000D91D0000}"/>
    <cellStyle name="Comma 20 3 3" xfId="27541" xr:uid="{00000000-0005-0000-0000-0000DA1D0000}"/>
    <cellStyle name="Comma 20 4" xfId="12176" xr:uid="{00000000-0005-0000-0000-0000DB1D0000}"/>
    <cellStyle name="Comma 20 4 2" xfId="14850" xr:uid="{00000000-0005-0000-0000-0000DC1D0000}"/>
    <cellStyle name="Comma 20 4 2 2" xfId="31521" xr:uid="{00000000-0005-0000-0000-0000DD1D0000}"/>
    <cellStyle name="Comma 20 4 3" xfId="28923" xr:uid="{00000000-0005-0000-0000-0000DE1D0000}"/>
    <cellStyle name="Comma 20 5" xfId="13074" xr:uid="{00000000-0005-0000-0000-0000DF1D0000}"/>
    <cellStyle name="Comma 20 5 2" xfId="29751" xr:uid="{00000000-0005-0000-0000-0000E01D0000}"/>
    <cellStyle name="Comma 20 6" xfId="27162" xr:uid="{00000000-0005-0000-0000-0000E11D0000}"/>
    <cellStyle name="Comma 20 7" xfId="10098" xr:uid="{00000000-0005-0000-0000-0000E21D0000}"/>
    <cellStyle name="Comma 21" xfId="1295" xr:uid="{00000000-0005-0000-0000-0000E31D0000}"/>
    <cellStyle name="Comma 21 2" xfId="11386" xr:uid="{00000000-0005-0000-0000-0000E41D0000}"/>
    <cellStyle name="Comma 21 3" xfId="10934" xr:uid="{00000000-0005-0000-0000-0000E51D0000}"/>
    <cellStyle name="Comma 21 4" xfId="10527" xr:uid="{00000000-0005-0000-0000-0000E61D0000}"/>
    <cellStyle name="Comma 22" xfId="6971" xr:uid="{00000000-0005-0000-0000-0000E71D0000}"/>
    <cellStyle name="Comma 22 2" xfId="9294" xr:uid="{00000000-0005-0000-0000-0000E81D0000}"/>
    <cellStyle name="Comma 22 2 2" xfId="9519" xr:uid="{00000000-0005-0000-0000-0000E91D0000}"/>
    <cellStyle name="Comma 22 2 2 2" xfId="15567" xr:uid="{00000000-0005-0000-0000-0000EA1D0000}"/>
    <cellStyle name="Comma 22 2 2 2 2" xfId="32238" xr:uid="{00000000-0005-0000-0000-0000EB1D0000}"/>
    <cellStyle name="Comma 22 2 2 3" xfId="29640" xr:uid="{00000000-0005-0000-0000-0000EC1D0000}"/>
    <cellStyle name="Comma 22 2 2 4" xfId="12955" xr:uid="{00000000-0005-0000-0000-0000ED1D0000}"/>
    <cellStyle name="Comma 22 2 3" xfId="14115" xr:uid="{00000000-0005-0000-0000-0000EE1D0000}"/>
    <cellStyle name="Comma 22 2 3 2" xfId="30788" xr:uid="{00000000-0005-0000-0000-0000EF1D0000}"/>
    <cellStyle name="Comma 22 2 4" xfId="28196" xr:uid="{00000000-0005-0000-0000-0000F01D0000}"/>
    <cellStyle name="Comma 22 2 5" xfId="11441" xr:uid="{00000000-0005-0000-0000-0000F11D0000}"/>
    <cellStyle name="Comma 22 3" xfId="9113" xr:uid="{00000000-0005-0000-0000-0000F21D0000}"/>
    <cellStyle name="Comma 22 3 2" xfId="9520" xr:uid="{00000000-0005-0000-0000-0000F31D0000}"/>
    <cellStyle name="Comma 22 3 2 2" xfId="30356" xr:uid="{00000000-0005-0000-0000-0000F41D0000}"/>
    <cellStyle name="Comma 22 3 2 3" xfId="13682" xr:uid="{00000000-0005-0000-0000-0000F51D0000}"/>
    <cellStyle name="Comma 22 3 3" xfId="27764" xr:uid="{00000000-0005-0000-0000-0000F61D0000}"/>
    <cellStyle name="Comma 22 3 4" xfId="10994" xr:uid="{00000000-0005-0000-0000-0000F71D0000}"/>
    <cellStyle name="Comma 22 4" xfId="9359" xr:uid="{00000000-0005-0000-0000-0000F81D0000}"/>
    <cellStyle name="Comma 22 4 2" xfId="15050" xr:uid="{00000000-0005-0000-0000-0000F91D0000}"/>
    <cellStyle name="Comma 22 4 2 2" xfId="31721" xr:uid="{00000000-0005-0000-0000-0000FA1D0000}"/>
    <cellStyle name="Comma 22 4 3" xfId="29123" xr:uid="{00000000-0005-0000-0000-0000FB1D0000}"/>
    <cellStyle name="Comma 22 4 4" xfId="12376" xr:uid="{00000000-0005-0000-0000-0000FC1D0000}"/>
    <cellStyle name="Comma 22 5" xfId="13274" xr:uid="{00000000-0005-0000-0000-0000FD1D0000}"/>
    <cellStyle name="Comma 22 5 2" xfId="29950" xr:uid="{00000000-0005-0000-0000-0000FE1D0000}"/>
    <cellStyle name="Comma 22 6" xfId="27361" xr:uid="{00000000-0005-0000-0000-0000FF1D0000}"/>
    <cellStyle name="Comma 22 7" xfId="10595" xr:uid="{00000000-0005-0000-0000-0000001E0000}"/>
    <cellStyle name="Comma 23" xfId="8556" xr:uid="{00000000-0005-0000-0000-0000011E0000}"/>
    <cellStyle name="Comma 23 2" xfId="9316" xr:uid="{00000000-0005-0000-0000-0000021E0000}"/>
    <cellStyle name="Comma 23 2 2" xfId="9521" xr:uid="{00000000-0005-0000-0000-0000031E0000}"/>
    <cellStyle name="Comma 23 2 2 2" xfId="31935" xr:uid="{00000000-0005-0000-0000-0000041E0000}"/>
    <cellStyle name="Comma 23 2 2 3" xfId="15264" xr:uid="{00000000-0005-0000-0000-0000051E0000}"/>
    <cellStyle name="Comma 23 2 3" xfId="29337" xr:uid="{00000000-0005-0000-0000-0000061E0000}"/>
    <cellStyle name="Comma 23 2 4" xfId="12634" xr:uid="{00000000-0005-0000-0000-0000071E0000}"/>
    <cellStyle name="Comma 23 3" xfId="9114" xr:uid="{00000000-0005-0000-0000-0000081E0000}"/>
    <cellStyle name="Comma 23 3 2" xfId="9522" xr:uid="{00000000-0005-0000-0000-0000091E0000}"/>
    <cellStyle name="Comma 23 3 2 2" xfId="30517" xr:uid="{00000000-0005-0000-0000-00000A1E0000}"/>
    <cellStyle name="Comma 23 3 3" xfId="13843" xr:uid="{00000000-0005-0000-0000-00000B1E0000}"/>
    <cellStyle name="Comma 23 4" xfId="9360" xr:uid="{00000000-0005-0000-0000-00000C1E0000}"/>
    <cellStyle name="Comma 23 4 2" xfId="27925" xr:uid="{00000000-0005-0000-0000-00000D1E0000}"/>
    <cellStyle name="Comma 23 5" xfId="11144" xr:uid="{00000000-0005-0000-0000-00000E1E0000}"/>
    <cellStyle name="Comma 24" xfId="9684" xr:uid="{00000000-0005-0000-0000-00000F1E0000}"/>
    <cellStyle name="Comma 24 2" xfId="32298" xr:uid="{00000000-0005-0000-0000-0000101E0000}"/>
    <cellStyle name="Comma 24 3" xfId="15627" xr:uid="{00000000-0005-0000-0000-0000111E0000}"/>
    <cellStyle name="Comma 25" xfId="9687" xr:uid="{00000000-0005-0000-0000-0000121E0000}"/>
    <cellStyle name="Comma 25 2" xfId="32302" xr:uid="{00000000-0005-0000-0000-0000131E0000}"/>
    <cellStyle name="Comma 25 3" xfId="15631" xr:uid="{00000000-0005-0000-0000-0000141E0000}"/>
    <cellStyle name="Comma 26" xfId="15628" xr:uid="{00000000-0005-0000-0000-0000151E0000}"/>
    <cellStyle name="Comma 26 2" xfId="32299" xr:uid="{00000000-0005-0000-0000-0000161E0000}"/>
    <cellStyle name="Comma 27" xfId="15666" xr:uid="{00000000-0005-0000-0000-0000171E0000}"/>
    <cellStyle name="Comma 27 2" xfId="32326" xr:uid="{00000000-0005-0000-0000-0000181E0000}"/>
    <cellStyle name="Comma 28" xfId="15669" xr:uid="{00000000-0005-0000-0000-0000191E0000}"/>
    <cellStyle name="Comma 28 2" xfId="32329" xr:uid="{00000000-0005-0000-0000-00001A1E0000}"/>
    <cellStyle name="Comma 29" xfId="15684" xr:uid="{00000000-0005-0000-0000-00001B1E0000}"/>
    <cellStyle name="Comma 29 2" xfId="32344" xr:uid="{00000000-0005-0000-0000-00001C1E0000}"/>
    <cellStyle name="Comma 3" xfId="75" xr:uid="{00000000-0005-0000-0000-00001D1E0000}"/>
    <cellStyle name="Comma 3 10" xfId="6205" xr:uid="{00000000-0005-0000-0000-00001E1E0000}"/>
    <cellStyle name="Comma 3 11" xfId="6206" xr:uid="{00000000-0005-0000-0000-00001F1E0000}"/>
    <cellStyle name="Comma 3 12" xfId="6207" xr:uid="{00000000-0005-0000-0000-0000201E0000}"/>
    <cellStyle name="Comma 3 12 2" xfId="6208" xr:uid="{00000000-0005-0000-0000-0000211E0000}"/>
    <cellStyle name="Comma 3 12 2 2" xfId="8560" xr:uid="{00000000-0005-0000-0000-0000221E0000}"/>
    <cellStyle name="Comma 3 12 3" xfId="8561" xr:uid="{00000000-0005-0000-0000-0000231E0000}"/>
    <cellStyle name="Comma 3 13" xfId="6209" xr:uid="{00000000-0005-0000-0000-0000241E0000}"/>
    <cellStyle name="Comma 3 14" xfId="10061" xr:uid="{00000000-0005-0000-0000-0000251E0000}"/>
    <cellStyle name="Comma 3 15" xfId="10101" xr:uid="{00000000-0005-0000-0000-0000261E0000}"/>
    <cellStyle name="Comma 3 16" xfId="9887" xr:uid="{00000000-0005-0000-0000-0000271E0000}"/>
    <cellStyle name="Comma 3 17" xfId="43765" xr:uid="{00000000-0005-0000-0000-0000281E0000}"/>
    <cellStyle name="Comma 3 18" xfId="9734" xr:uid="{00000000-0005-0000-0000-0000291E0000}"/>
    <cellStyle name="Comma 3 2" xfId="1296" xr:uid="{00000000-0005-0000-0000-00002A1E0000}"/>
    <cellStyle name="Comma 3 2 10" xfId="11170" xr:uid="{00000000-0005-0000-0000-00002B1E0000}"/>
    <cellStyle name="Comma 3 2 2" xfId="1297" xr:uid="{00000000-0005-0000-0000-00002C1E0000}"/>
    <cellStyle name="Comma 3 2 2 2" xfId="1298" xr:uid="{00000000-0005-0000-0000-00002D1E0000}"/>
    <cellStyle name="Comma 3 2 2 2 2" xfId="6210" xr:uid="{00000000-0005-0000-0000-00002E1E0000}"/>
    <cellStyle name="Comma 3 2 2 2 2 2" xfId="8562" xr:uid="{00000000-0005-0000-0000-00002F1E0000}"/>
    <cellStyle name="Comma 3 2 2 2 3" xfId="6211" xr:uid="{00000000-0005-0000-0000-0000301E0000}"/>
    <cellStyle name="Comma 3 2 2 3" xfId="6212" xr:uid="{00000000-0005-0000-0000-0000311E0000}"/>
    <cellStyle name="Comma 3 2 2 3 2" xfId="6213" xr:uid="{00000000-0005-0000-0000-0000321E0000}"/>
    <cellStyle name="Comma 3 2 2 3 3" xfId="6214" xr:uid="{00000000-0005-0000-0000-0000331E0000}"/>
    <cellStyle name="Comma 3 2 2 3 3 2" xfId="6215" xr:uid="{00000000-0005-0000-0000-0000341E0000}"/>
    <cellStyle name="Comma 3 2 2 3 3 3" xfId="6216" xr:uid="{00000000-0005-0000-0000-0000351E0000}"/>
    <cellStyle name="Comma 3 2 2 4" xfId="6217" xr:uid="{00000000-0005-0000-0000-0000361E0000}"/>
    <cellStyle name="Comma 3 2 2 5" xfId="6218" xr:uid="{00000000-0005-0000-0000-0000371E0000}"/>
    <cellStyle name="Comma 3 2 2 5 2" xfId="6219" xr:uid="{00000000-0005-0000-0000-0000381E0000}"/>
    <cellStyle name="Comma 3 2 2 5 3" xfId="6220" xr:uid="{00000000-0005-0000-0000-0000391E0000}"/>
    <cellStyle name="Comma 3 2 2 6" xfId="6221" xr:uid="{00000000-0005-0000-0000-00003A1E0000}"/>
    <cellStyle name="Comma 3 2 2 7" xfId="6222" xr:uid="{00000000-0005-0000-0000-00003B1E0000}"/>
    <cellStyle name="Comma 3 2 2 7 2" xfId="8563" xr:uid="{00000000-0005-0000-0000-00003C1E0000}"/>
    <cellStyle name="Comma 3 2 2 8" xfId="6223" xr:uid="{00000000-0005-0000-0000-00003D1E0000}"/>
    <cellStyle name="Comma 3 2 2 8 2" xfId="6224" xr:uid="{00000000-0005-0000-0000-00003E1E0000}"/>
    <cellStyle name="Comma 3 2 2 8 3" xfId="9262" xr:uid="{00000000-0005-0000-0000-00003F1E0000}"/>
    <cellStyle name="Comma 3 2 2 8 3 2" xfId="9523" xr:uid="{00000000-0005-0000-0000-0000401E0000}"/>
    <cellStyle name="Comma 3 2 2 8 3 2 2" xfId="15099" xr:uid="{00000000-0005-0000-0000-0000411E0000}"/>
    <cellStyle name="Comma 3 2 2 8 3 2 2 2" xfId="31770" xr:uid="{00000000-0005-0000-0000-0000421E0000}"/>
    <cellStyle name="Comma 3 2 2 8 3 2 3" xfId="29172" xr:uid="{00000000-0005-0000-0000-0000431E0000}"/>
    <cellStyle name="Comma 3 2 2 8 3 2 4" xfId="12435" xr:uid="{00000000-0005-0000-0000-0000441E0000}"/>
    <cellStyle name="Comma 3 2 2 8 3 3" xfId="13708" xr:uid="{00000000-0005-0000-0000-0000451E0000}"/>
    <cellStyle name="Comma 3 2 2 8 3 3 2" xfId="30382" xr:uid="{00000000-0005-0000-0000-0000461E0000}"/>
    <cellStyle name="Comma 3 2 2 8 3 4" xfId="27790" xr:uid="{00000000-0005-0000-0000-0000471E0000}"/>
    <cellStyle name="Comma 3 2 2 8 3 5" xfId="11017" xr:uid="{00000000-0005-0000-0000-0000481E0000}"/>
    <cellStyle name="Comma 3 2 2 8 4" xfId="9115" xr:uid="{00000000-0005-0000-0000-0000491E0000}"/>
    <cellStyle name="Comma 3 2 2 8 4 2" xfId="9524" xr:uid="{00000000-0005-0000-0000-00004A1E0000}"/>
    <cellStyle name="Comma 3 2 2 8 5" xfId="9361" xr:uid="{00000000-0005-0000-0000-00004B1E0000}"/>
    <cellStyle name="Comma 3 2 2 8 6" xfId="43892" xr:uid="{00000000-0005-0000-0000-00004C1E0000}"/>
    <cellStyle name="Comma 3 2 3" xfId="1299" xr:uid="{00000000-0005-0000-0000-00004D1E0000}"/>
    <cellStyle name="Comma 3 2 3 2" xfId="6225" xr:uid="{00000000-0005-0000-0000-00004E1E0000}"/>
    <cellStyle name="Comma 3 2 3 2 2" xfId="8564" xr:uid="{00000000-0005-0000-0000-00004F1E0000}"/>
    <cellStyle name="Comma 3 2 3 3" xfId="6226" xr:uid="{00000000-0005-0000-0000-0000501E0000}"/>
    <cellStyle name="Comma 3 2 3 4" xfId="6227" xr:uid="{00000000-0005-0000-0000-0000511E0000}"/>
    <cellStyle name="Comma 3 2 3 5" xfId="8565" xr:uid="{00000000-0005-0000-0000-0000521E0000}"/>
    <cellStyle name="Comma 3 2 4" xfId="6228" xr:uid="{00000000-0005-0000-0000-0000531E0000}"/>
    <cellStyle name="Comma 3 2 4 2" xfId="6229" xr:uid="{00000000-0005-0000-0000-0000541E0000}"/>
    <cellStyle name="Comma 3 2 5" xfId="6230" xr:uid="{00000000-0005-0000-0000-0000551E0000}"/>
    <cellStyle name="Comma 3 2 5 2" xfId="6231" xr:uid="{00000000-0005-0000-0000-0000561E0000}"/>
    <cellStyle name="Comma 3 2 5 3" xfId="6232" xr:uid="{00000000-0005-0000-0000-0000571E0000}"/>
    <cellStyle name="Comma 3 2 5 3 2" xfId="6233" xr:uid="{00000000-0005-0000-0000-0000581E0000}"/>
    <cellStyle name="Comma 3 2 5 3 3" xfId="6234" xr:uid="{00000000-0005-0000-0000-0000591E0000}"/>
    <cellStyle name="Comma 3 2 6" xfId="6235" xr:uid="{00000000-0005-0000-0000-00005A1E0000}"/>
    <cellStyle name="Comma 3 2 7" xfId="6236" xr:uid="{00000000-0005-0000-0000-00005B1E0000}"/>
    <cellStyle name="Comma 3 2 8" xfId="6237" xr:uid="{00000000-0005-0000-0000-00005C1E0000}"/>
    <cellStyle name="Comma 3 2 9" xfId="6238" xr:uid="{00000000-0005-0000-0000-00005D1E0000}"/>
    <cellStyle name="Comma 3 3" xfId="1300" xr:uid="{00000000-0005-0000-0000-00005E1E0000}"/>
    <cellStyle name="Comma 3 3 2" xfId="1301" xr:uid="{00000000-0005-0000-0000-00005F1E0000}"/>
    <cellStyle name="Comma 3 3 2 2" xfId="1302" xr:uid="{00000000-0005-0000-0000-0000601E0000}"/>
    <cellStyle name="Comma 3 3 3" xfId="1303" xr:uid="{00000000-0005-0000-0000-0000611E0000}"/>
    <cellStyle name="Comma 3 3 3 2" xfId="9888" xr:uid="{00000000-0005-0000-0000-0000621E0000}"/>
    <cellStyle name="Comma 3 3 4" xfId="6239" xr:uid="{00000000-0005-0000-0000-0000631E0000}"/>
    <cellStyle name="Comma 3 3 4 2" xfId="8566" xr:uid="{00000000-0005-0000-0000-0000641E0000}"/>
    <cellStyle name="Comma 3 3 5" xfId="43851" xr:uid="{00000000-0005-0000-0000-0000651E0000}"/>
    <cellStyle name="Comma 3 4" xfId="1304" xr:uid="{00000000-0005-0000-0000-0000661E0000}"/>
    <cellStyle name="Comma 3 4 2" xfId="6240" xr:uid="{00000000-0005-0000-0000-0000671E0000}"/>
    <cellStyle name="Comma 3 4 2 2" xfId="6241" xr:uid="{00000000-0005-0000-0000-0000681E0000}"/>
    <cellStyle name="Comma 3 4 2 3" xfId="6242" xr:uid="{00000000-0005-0000-0000-0000691E0000}"/>
    <cellStyle name="Comma 3 4 2 3 2" xfId="6243" xr:uid="{00000000-0005-0000-0000-00006A1E0000}"/>
    <cellStyle name="Comma 3 4 2 3 3" xfId="6244" xr:uid="{00000000-0005-0000-0000-00006B1E0000}"/>
    <cellStyle name="Comma 3 4 3" xfId="6245" xr:uid="{00000000-0005-0000-0000-00006C1E0000}"/>
    <cellStyle name="Comma 3 4 3 2" xfId="6246" xr:uid="{00000000-0005-0000-0000-00006D1E0000}"/>
    <cellStyle name="Comma 3 4 3 3" xfId="6247" xr:uid="{00000000-0005-0000-0000-00006E1E0000}"/>
    <cellStyle name="Comma 3 4 4" xfId="6248" xr:uid="{00000000-0005-0000-0000-00006F1E0000}"/>
    <cellStyle name="Comma 3 4 5" xfId="6249" xr:uid="{00000000-0005-0000-0000-0000701E0000}"/>
    <cellStyle name="Comma 3 4 5 2" xfId="6250" xr:uid="{00000000-0005-0000-0000-0000711E0000}"/>
    <cellStyle name="Comma 3 4 5 3" xfId="9263" xr:uid="{00000000-0005-0000-0000-0000721E0000}"/>
    <cellStyle name="Comma 3 4 5 3 2" xfId="9525" xr:uid="{00000000-0005-0000-0000-0000731E0000}"/>
    <cellStyle name="Comma 3 4 5 3 2 2" xfId="15100" xr:uid="{00000000-0005-0000-0000-0000741E0000}"/>
    <cellStyle name="Comma 3 4 5 3 2 2 2" xfId="31771" xr:uid="{00000000-0005-0000-0000-0000751E0000}"/>
    <cellStyle name="Comma 3 4 5 3 2 3" xfId="29173" xr:uid="{00000000-0005-0000-0000-0000761E0000}"/>
    <cellStyle name="Comma 3 4 5 3 2 4" xfId="12439" xr:uid="{00000000-0005-0000-0000-0000771E0000}"/>
    <cellStyle name="Comma 3 4 5 3 3" xfId="13709" xr:uid="{00000000-0005-0000-0000-0000781E0000}"/>
    <cellStyle name="Comma 3 4 5 3 3 2" xfId="30383" xr:uid="{00000000-0005-0000-0000-0000791E0000}"/>
    <cellStyle name="Comma 3 4 5 3 4" xfId="27791" xr:uid="{00000000-0005-0000-0000-00007A1E0000}"/>
    <cellStyle name="Comma 3 4 5 3 5" xfId="11018" xr:uid="{00000000-0005-0000-0000-00007B1E0000}"/>
    <cellStyle name="Comma 3 4 5 4" xfId="9116" xr:uid="{00000000-0005-0000-0000-00007C1E0000}"/>
    <cellStyle name="Comma 3 4 5 4 2" xfId="9526" xr:uid="{00000000-0005-0000-0000-00007D1E0000}"/>
    <cellStyle name="Comma 3 4 5 5" xfId="9362" xr:uid="{00000000-0005-0000-0000-00007E1E0000}"/>
    <cellStyle name="Comma 3 4 5 6" xfId="43893" xr:uid="{00000000-0005-0000-0000-00007F1E0000}"/>
    <cellStyle name="Comma 3 5" xfId="1305" xr:uid="{00000000-0005-0000-0000-0000801E0000}"/>
    <cellStyle name="Comma 3 5 2" xfId="6251" xr:uid="{00000000-0005-0000-0000-0000811E0000}"/>
    <cellStyle name="Comma 3 5 2 2" xfId="6252" xr:uid="{00000000-0005-0000-0000-0000821E0000}"/>
    <cellStyle name="Comma 3 5 2 3" xfId="6253" xr:uid="{00000000-0005-0000-0000-0000831E0000}"/>
    <cellStyle name="Comma 3 5 2 3 2" xfId="6254" xr:uid="{00000000-0005-0000-0000-0000841E0000}"/>
    <cellStyle name="Comma 3 5 2 3 3" xfId="6255" xr:uid="{00000000-0005-0000-0000-0000851E0000}"/>
    <cellStyle name="Comma 3 5 3" xfId="6256" xr:uid="{00000000-0005-0000-0000-0000861E0000}"/>
    <cellStyle name="Comma 3 5 3 2" xfId="6257" xr:uid="{00000000-0005-0000-0000-0000871E0000}"/>
    <cellStyle name="Comma 3 5 3 3" xfId="6258" xr:uid="{00000000-0005-0000-0000-0000881E0000}"/>
    <cellStyle name="Comma 3 5 4" xfId="6259" xr:uid="{00000000-0005-0000-0000-0000891E0000}"/>
    <cellStyle name="Comma 3 5 4 2" xfId="8567" xr:uid="{00000000-0005-0000-0000-00008A1E0000}"/>
    <cellStyle name="Comma 3 5 5" xfId="6260" xr:uid="{00000000-0005-0000-0000-00008B1E0000}"/>
    <cellStyle name="Comma 3 5 5 2" xfId="6261" xr:uid="{00000000-0005-0000-0000-00008C1E0000}"/>
    <cellStyle name="Comma 3 5 5 3" xfId="9264" xr:uid="{00000000-0005-0000-0000-00008D1E0000}"/>
    <cellStyle name="Comma 3 5 5 3 2" xfId="9527" xr:uid="{00000000-0005-0000-0000-00008E1E0000}"/>
    <cellStyle name="Comma 3 5 5 3 2 2" xfId="15101" xr:uid="{00000000-0005-0000-0000-00008F1E0000}"/>
    <cellStyle name="Comma 3 5 5 3 2 2 2" xfId="31772" xr:uid="{00000000-0005-0000-0000-0000901E0000}"/>
    <cellStyle name="Comma 3 5 5 3 2 3" xfId="29174" xr:uid="{00000000-0005-0000-0000-0000911E0000}"/>
    <cellStyle name="Comma 3 5 5 3 2 4" xfId="12441" xr:uid="{00000000-0005-0000-0000-0000921E0000}"/>
    <cellStyle name="Comma 3 5 5 3 3" xfId="13710" xr:uid="{00000000-0005-0000-0000-0000931E0000}"/>
    <cellStyle name="Comma 3 5 5 3 3 2" xfId="30384" xr:uid="{00000000-0005-0000-0000-0000941E0000}"/>
    <cellStyle name="Comma 3 5 5 3 4" xfId="27792" xr:uid="{00000000-0005-0000-0000-0000951E0000}"/>
    <cellStyle name="Comma 3 5 5 3 5" xfId="11019" xr:uid="{00000000-0005-0000-0000-0000961E0000}"/>
    <cellStyle name="Comma 3 5 5 4" xfId="9117" xr:uid="{00000000-0005-0000-0000-0000971E0000}"/>
    <cellStyle name="Comma 3 5 5 4 2" xfId="9528" xr:uid="{00000000-0005-0000-0000-0000981E0000}"/>
    <cellStyle name="Comma 3 5 5 5" xfId="9363" xr:uid="{00000000-0005-0000-0000-0000991E0000}"/>
    <cellStyle name="Comma 3 5 5 6" xfId="43894" xr:uid="{00000000-0005-0000-0000-00009A1E0000}"/>
    <cellStyle name="Comma 3 6" xfId="6262" xr:uid="{00000000-0005-0000-0000-00009B1E0000}"/>
    <cellStyle name="Comma 3 6 2" xfId="6263" xr:uid="{00000000-0005-0000-0000-00009C1E0000}"/>
    <cellStyle name="Comma 3 6 2 2" xfId="6264" xr:uid="{00000000-0005-0000-0000-00009D1E0000}"/>
    <cellStyle name="Comma 3 6 2 3" xfId="6265" xr:uid="{00000000-0005-0000-0000-00009E1E0000}"/>
    <cellStyle name="Comma 3 6 3" xfId="6266" xr:uid="{00000000-0005-0000-0000-00009F1E0000}"/>
    <cellStyle name="Comma 3 7" xfId="6267" xr:uid="{00000000-0005-0000-0000-0000A01E0000}"/>
    <cellStyle name="Comma 3 8" xfId="6268" xr:uid="{00000000-0005-0000-0000-0000A11E0000}"/>
    <cellStyle name="Comma 3 8 2" xfId="6269" xr:uid="{00000000-0005-0000-0000-0000A21E0000}"/>
    <cellStyle name="Comma 3 9" xfId="6270" xr:uid="{00000000-0005-0000-0000-0000A31E0000}"/>
    <cellStyle name="Comma 3 9 2" xfId="6271" xr:uid="{00000000-0005-0000-0000-0000A41E0000}"/>
    <cellStyle name="Comma 3 9 3" xfId="6272" xr:uid="{00000000-0005-0000-0000-0000A51E0000}"/>
    <cellStyle name="Comma 3 9 3 2" xfId="6273" xr:uid="{00000000-0005-0000-0000-0000A61E0000}"/>
    <cellStyle name="Comma 3 9 3 3" xfId="6274" xr:uid="{00000000-0005-0000-0000-0000A71E0000}"/>
    <cellStyle name="Comma 30" xfId="26994" xr:uid="{00000000-0005-0000-0000-0000A81E0000}"/>
    <cellStyle name="Comma 31" xfId="43756" xr:uid="{00000000-0005-0000-0000-0000A91E0000}"/>
    <cellStyle name="Comma 32" xfId="43768" xr:uid="{00000000-0005-0000-0000-0000AA1E0000}"/>
    <cellStyle name="Comma 33" xfId="43868" xr:uid="{00000000-0005-0000-0000-0000AB1E0000}"/>
    <cellStyle name="Comma 34" xfId="43870" xr:uid="{00000000-0005-0000-0000-0000AC1E0000}"/>
    <cellStyle name="Comma 35" xfId="43873" xr:uid="{00000000-0005-0000-0000-0000AD1E0000}"/>
    <cellStyle name="Comma 36" xfId="44011" xr:uid="{00000000-0005-0000-0000-0000AE1E0000}"/>
    <cellStyle name="Comma 4" xfId="128" xr:uid="{00000000-0005-0000-0000-0000AF1E0000}"/>
    <cellStyle name="Comma 4 2" xfId="1306" xr:uid="{00000000-0005-0000-0000-0000B01E0000}"/>
    <cellStyle name="Comma 4 2 2" xfId="1307" xr:uid="{00000000-0005-0000-0000-0000B11E0000}"/>
    <cellStyle name="Comma 4 2 2 2" xfId="1308" xr:uid="{00000000-0005-0000-0000-0000B21E0000}"/>
    <cellStyle name="Comma 4 2 2 2 2" xfId="8568" xr:uid="{00000000-0005-0000-0000-0000B31E0000}"/>
    <cellStyle name="Comma 4 2 2 3" xfId="6275" xr:uid="{00000000-0005-0000-0000-0000B41E0000}"/>
    <cellStyle name="Comma 4 2 3" xfId="1309" xr:uid="{00000000-0005-0000-0000-0000B51E0000}"/>
    <cellStyle name="Comma 4 2 3 2" xfId="8569" xr:uid="{00000000-0005-0000-0000-0000B61E0000}"/>
    <cellStyle name="Comma 4 2 4" xfId="6276" xr:uid="{00000000-0005-0000-0000-0000B71E0000}"/>
    <cellStyle name="Comma 4 2 4 2" xfId="6277" xr:uid="{00000000-0005-0000-0000-0000B81E0000}"/>
    <cellStyle name="Comma 4 2 4 3" xfId="6278" xr:uid="{00000000-0005-0000-0000-0000B91E0000}"/>
    <cellStyle name="Comma 4 2 4 3 2" xfId="6279" xr:uid="{00000000-0005-0000-0000-0000BA1E0000}"/>
    <cellStyle name="Comma 4 2 4 3 3" xfId="6280" xr:uid="{00000000-0005-0000-0000-0000BB1E0000}"/>
    <cellStyle name="Comma 4 2 5" xfId="6281" xr:uid="{00000000-0005-0000-0000-0000BC1E0000}"/>
    <cellStyle name="Comma 4 2 5 2" xfId="6282" xr:uid="{00000000-0005-0000-0000-0000BD1E0000}"/>
    <cellStyle name="Comma 4 2 5 3" xfId="6283" xr:uid="{00000000-0005-0000-0000-0000BE1E0000}"/>
    <cellStyle name="Comma 4 2 6" xfId="6284" xr:uid="{00000000-0005-0000-0000-0000BF1E0000}"/>
    <cellStyle name="Comma 4 2 7" xfId="6285" xr:uid="{00000000-0005-0000-0000-0000C01E0000}"/>
    <cellStyle name="Comma 4 2 7 2" xfId="8570" xr:uid="{00000000-0005-0000-0000-0000C11E0000}"/>
    <cellStyle name="Comma 4 2 8" xfId="6286" xr:uid="{00000000-0005-0000-0000-0000C21E0000}"/>
    <cellStyle name="Comma 4 2 8 2" xfId="6287" xr:uid="{00000000-0005-0000-0000-0000C31E0000}"/>
    <cellStyle name="Comma 4 2 8 3" xfId="9265" xr:uid="{00000000-0005-0000-0000-0000C41E0000}"/>
    <cellStyle name="Comma 4 2 8 3 2" xfId="9529" xr:uid="{00000000-0005-0000-0000-0000C51E0000}"/>
    <cellStyle name="Comma 4 2 8 3 2 2" xfId="15102" xr:uid="{00000000-0005-0000-0000-0000C61E0000}"/>
    <cellStyle name="Comma 4 2 8 3 2 2 2" xfId="31773" xr:uid="{00000000-0005-0000-0000-0000C71E0000}"/>
    <cellStyle name="Comma 4 2 8 3 2 3" xfId="29175" xr:uid="{00000000-0005-0000-0000-0000C81E0000}"/>
    <cellStyle name="Comma 4 2 8 3 2 4" xfId="12446" xr:uid="{00000000-0005-0000-0000-0000C91E0000}"/>
    <cellStyle name="Comma 4 2 8 3 3" xfId="13711" xr:uid="{00000000-0005-0000-0000-0000CA1E0000}"/>
    <cellStyle name="Comma 4 2 8 3 3 2" xfId="30385" xr:uid="{00000000-0005-0000-0000-0000CB1E0000}"/>
    <cellStyle name="Comma 4 2 8 3 4" xfId="27793" xr:uid="{00000000-0005-0000-0000-0000CC1E0000}"/>
    <cellStyle name="Comma 4 2 8 3 5" xfId="11020" xr:uid="{00000000-0005-0000-0000-0000CD1E0000}"/>
    <cellStyle name="Comma 4 2 8 4" xfId="9119" xr:uid="{00000000-0005-0000-0000-0000CE1E0000}"/>
    <cellStyle name="Comma 4 2 8 4 2" xfId="9530" xr:uid="{00000000-0005-0000-0000-0000CF1E0000}"/>
    <cellStyle name="Comma 4 2 8 5" xfId="9365" xr:uid="{00000000-0005-0000-0000-0000D01E0000}"/>
    <cellStyle name="Comma 4 2 8 6" xfId="43895" xr:uid="{00000000-0005-0000-0000-0000D11E0000}"/>
    <cellStyle name="Comma 4 3" xfId="1310" xr:uid="{00000000-0005-0000-0000-0000D21E0000}"/>
    <cellStyle name="Comma 4 3 2" xfId="1311" xr:uid="{00000000-0005-0000-0000-0000D31E0000}"/>
    <cellStyle name="Comma 4 3 2 2" xfId="1312" xr:uid="{00000000-0005-0000-0000-0000D41E0000}"/>
    <cellStyle name="Comma 4 3 2 2 2" xfId="1313" xr:uid="{00000000-0005-0000-0000-0000D51E0000}"/>
    <cellStyle name="Comma 4 3 2 3" xfId="1314" xr:uid="{00000000-0005-0000-0000-0000D61E0000}"/>
    <cellStyle name="Comma 4 3 3" xfId="1315" xr:uid="{00000000-0005-0000-0000-0000D71E0000}"/>
    <cellStyle name="Comma 4 3 3 2" xfId="1316" xr:uid="{00000000-0005-0000-0000-0000D81E0000}"/>
    <cellStyle name="Comma 4 3 4" xfId="1317" xr:uid="{00000000-0005-0000-0000-0000D91E0000}"/>
    <cellStyle name="Comma 4 3 4 2" xfId="1318" xr:uid="{00000000-0005-0000-0000-0000DA1E0000}"/>
    <cellStyle name="Comma 4 3 5" xfId="1319" xr:uid="{00000000-0005-0000-0000-0000DB1E0000}"/>
    <cellStyle name="Comma 4 4" xfId="1320" xr:uid="{00000000-0005-0000-0000-0000DC1E0000}"/>
    <cellStyle name="Comma 4 4 2" xfId="8546" xr:uid="{00000000-0005-0000-0000-0000DD1E0000}"/>
    <cellStyle name="Comma 4 4 2 2" xfId="9306" xr:uid="{00000000-0005-0000-0000-0000DE1E0000}"/>
    <cellStyle name="Comma 4 4 2 2 2" xfId="9531" xr:uid="{00000000-0005-0000-0000-0000DF1E0000}"/>
    <cellStyle name="Comma 4 4 2 3" xfId="9120" xr:uid="{00000000-0005-0000-0000-0000E01E0000}"/>
    <cellStyle name="Comma 4 4 2 3 2" xfId="9532" xr:uid="{00000000-0005-0000-0000-0000E11E0000}"/>
    <cellStyle name="Comma 4 4 2 4" xfId="9366" xr:uid="{00000000-0005-0000-0000-0000E21E0000}"/>
    <cellStyle name="Comma 4 5" xfId="1321" xr:uid="{00000000-0005-0000-0000-0000E31E0000}"/>
    <cellStyle name="Comma 4 5 2" xfId="1322" xr:uid="{00000000-0005-0000-0000-0000E41E0000}"/>
    <cellStyle name="Comma 4 5 2 2" xfId="7250" xr:uid="{00000000-0005-0000-0000-0000E51E0000}"/>
    <cellStyle name="Comma 4 5 3" xfId="1323" xr:uid="{00000000-0005-0000-0000-0000E61E0000}"/>
    <cellStyle name="Comma 4 5 4" xfId="7251" xr:uid="{00000000-0005-0000-0000-0000E71E0000}"/>
    <cellStyle name="Comma 4 6" xfId="1324" xr:uid="{00000000-0005-0000-0000-0000E81E0000}"/>
    <cellStyle name="Comma 4 7" xfId="9204" xr:uid="{00000000-0005-0000-0000-0000E91E0000}"/>
    <cellStyle name="Comma 4 7 2" xfId="9533" xr:uid="{00000000-0005-0000-0000-0000EA1E0000}"/>
    <cellStyle name="Comma 4 8" xfId="9118" xr:uid="{00000000-0005-0000-0000-0000EB1E0000}"/>
    <cellStyle name="Comma 4 8 2" xfId="9534" xr:uid="{00000000-0005-0000-0000-0000EC1E0000}"/>
    <cellStyle name="Comma 4 9" xfId="9364" xr:uid="{00000000-0005-0000-0000-0000ED1E0000}"/>
    <cellStyle name="Comma 5" xfId="129" xr:uid="{00000000-0005-0000-0000-0000EE1E0000}"/>
    <cellStyle name="Comma 5 2" xfId="1325" xr:uid="{00000000-0005-0000-0000-0000EF1E0000}"/>
    <cellStyle name="Comma 5 2 2" xfId="1326" xr:uid="{00000000-0005-0000-0000-0000F01E0000}"/>
    <cellStyle name="Comma 5 2 2 2" xfId="10062" xr:uid="{00000000-0005-0000-0000-0000F11E0000}"/>
    <cellStyle name="Comma 5 2 3" xfId="1327" xr:uid="{00000000-0005-0000-0000-0000F21E0000}"/>
    <cellStyle name="Comma 5 2 3 2" xfId="7252" xr:uid="{00000000-0005-0000-0000-0000F31E0000}"/>
    <cellStyle name="Comma 5 2 3 2 2" xfId="9295" xr:uid="{00000000-0005-0000-0000-0000F41E0000}"/>
    <cellStyle name="Comma 5 2 3 2 2 2" xfId="9535" xr:uid="{00000000-0005-0000-0000-0000F51E0000}"/>
    <cellStyle name="Comma 5 2 3 2 3" xfId="9122" xr:uid="{00000000-0005-0000-0000-0000F61E0000}"/>
    <cellStyle name="Comma 5 2 3 2 3 2" xfId="9536" xr:uid="{00000000-0005-0000-0000-0000F71E0000}"/>
    <cellStyle name="Comma 5 2 3 2 4" xfId="9368" xr:uid="{00000000-0005-0000-0000-0000F81E0000}"/>
    <cellStyle name="Comma 5 2 3 3" xfId="9250" xr:uid="{00000000-0005-0000-0000-0000F91E0000}"/>
    <cellStyle name="Comma 5 2 3 3 2" xfId="9537" xr:uid="{00000000-0005-0000-0000-0000FA1E0000}"/>
    <cellStyle name="Comma 5 2 3 4" xfId="9121" xr:uid="{00000000-0005-0000-0000-0000FB1E0000}"/>
    <cellStyle name="Comma 5 2 3 4 2" xfId="9538" xr:uid="{00000000-0005-0000-0000-0000FC1E0000}"/>
    <cellStyle name="Comma 5 2 3 5" xfId="9367" xr:uid="{00000000-0005-0000-0000-0000FD1E0000}"/>
    <cellStyle name="Comma 5 2 4" xfId="1328" xr:uid="{00000000-0005-0000-0000-0000FE1E0000}"/>
    <cellStyle name="Comma 5 2 4 2" xfId="1329" xr:uid="{00000000-0005-0000-0000-0000FF1E0000}"/>
    <cellStyle name="Comma 5 2 4 3" xfId="7253" xr:uid="{00000000-0005-0000-0000-0000001F0000}"/>
    <cellStyle name="Comma 5 2 5" xfId="1330" xr:uid="{00000000-0005-0000-0000-0000011F0000}"/>
    <cellStyle name="Comma 5 2 6" xfId="7254" xr:uid="{00000000-0005-0000-0000-0000021F0000}"/>
    <cellStyle name="Comma 5 3" xfId="1331" xr:uid="{00000000-0005-0000-0000-0000031F0000}"/>
    <cellStyle name="Comma 5 3 2" xfId="1332" xr:uid="{00000000-0005-0000-0000-0000041F0000}"/>
    <cellStyle name="Comma 5 3 2 2" xfId="1333" xr:uid="{00000000-0005-0000-0000-0000051F0000}"/>
    <cellStyle name="Comma 5 3 3" xfId="1334" xr:uid="{00000000-0005-0000-0000-0000061F0000}"/>
    <cellStyle name="Comma 5 3 3 2" xfId="10232" xr:uid="{00000000-0005-0000-0000-0000071F0000}"/>
    <cellStyle name="Comma 5 4" xfId="1335" xr:uid="{00000000-0005-0000-0000-0000081F0000}"/>
    <cellStyle name="Comma 5 4 2" xfId="1336" xr:uid="{00000000-0005-0000-0000-0000091F0000}"/>
    <cellStyle name="Comma 5 4 2 2" xfId="9252" xr:uid="{00000000-0005-0000-0000-00000A1F0000}"/>
    <cellStyle name="Comma 5 4 2 2 2" xfId="9539" xr:uid="{00000000-0005-0000-0000-00000B1F0000}"/>
    <cellStyle name="Comma 5 4 2 3" xfId="9124" xr:uid="{00000000-0005-0000-0000-00000C1F0000}"/>
    <cellStyle name="Comma 5 4 2 3 2" xfId="9540" xr:uid="{00000000-0005-0000-0000-00000D1F0000}"/>
    <cellStyle name="Comma 5 4 2 4" xfId="9370" xr:uid="{00000000-0005-0000-0000-00000E1F0000}"/>
    <cellStyle name="Comma 5 4 3" xfId="1337" xr:uid="{00000000-0005-0000-0000-00000F1F0000}"/>
    <cellStyle name="Comma 5 4 4" xfId="7255" xr:uid="{00000000-0005-0000-0000-0000101F0000}"/>
    <cellStyle name="Comma 5 4 4 2" xfId="9296" xr:uid="{00000000-0005-0000-0000-0000111F0000}"/>
    <cellStyle name="Comma 5 4 4 2 2" xfId="9541" xr:uid="{00000000-0005-0000-0000-0000121F0000}"/>
    <cellStyle name="Comma 5 4 4 3" xfId="9125" xr:uid="{00000000-0005-0000-0000-0000131F0000}"/>
    <cellStyle name="Comma 5 4 4 3 2" xfId="9542" xr:uid="{00000000-0005-0000-0000-0000141F0000}"/>
    <cellStyle name="Comma 5 4 4 4" xfId="9371" xr:uid="{00000000-0005-0000-0000-0000151F0000}"/>
    <cellStyle name="Comma 5 4 5" xfId="9251" xr:uid="{00000000-0005-0000-0000-0000161F0000}"/>
    <cellStyle name="Comma 5 4 5 2" xfId="9543" xr:uid="{00000000-0005-0000-0000-0000171F0000}"/>
    <cellStyle name="Comma 5 4 6" xfId="9123" xr:uid="{00000000-0005-0000-0000-0000181F0000}"/>
    <cellStyle name="Comma 5 4 6 2" xfId="9544" xr:uid="{00000000-0005-0000-0000-0000191F0000}"/>
    <cellStyle name="Comma 5 4 7" xfId="9369" xr:uid="{00000000-0005-0000-0000-00001A1F0000}"/>
    <cellStyle name="Comma 5 4 8" xfId="9890" xr:uid="{00000000-0005-0000-0000-00001B1F0000}"/>
    <cellStyle name="Comma 5 5" xfId="1338" xr:uid="{00000000-0005-0000-0000-00001C1F0000}"/>
    <cellStyle name="Comma 5 5 2" xfId="1339" xr:uid="{00000000-0005-0000-0000-00001D1F0000}"/>
    <cellStyle name="Comma 5 5 3" xfId="7256" xr:uid="{00000000-0005-0000-0000-00001E1F0000}"/>
    <cellStyle name="Comma 5 6" xfId="7257" xr:uid="{00000000-0005-0000-0000-00001F1F0000}"/>
    <cellStyle name="Comma 5 6 2" xfId="10231" xr:uid="{00000000-0005-0000-0000-0000201F0000}"/>
    <cellStyle name="Comma 5 7" xfId="15633" xr:uid="{00000000-0005-0000-0000-0000211F0000}"/>
    <cellStyle name="Comma 5 8" xfId="9889" xr:uid="{00000000-0005-0000-0000-0000221F0000}"/>
    <cellStyle name="Comma 5 9" xfId="9736" xr:uid="{00000000-0005-0000-0000-0000231F0000}"/>
    <cellStyle name="Comma 6" xfId="131" xr:uid="{00000000-0005-0000-0000-0000241F0000}"/>
    <cellStyle name="Comma 6 10" xfId="6288" xr:uid="{00000000-0005-0000-0000-0000251F0000}"/>
    <cellStyle name="Comma 6 10 2" xfId="9266" xr:uid="{00000000-0005-0000-0000-0000261F0000}"/>
    <cellStyle name="Comma 6 10 2 2" xfId="9545" xr:uid="{00000000-0005-0000-0000-0000271F0000}"/>
    <cellStyle name="Comma 6 10 2 2 2" xfId="15103" xr:uid="{00000000-0005-0000-0000-0000281F0000}"/>
    <cellStyle name="Comma 6 10 2 2 2 2" xfId="31774" xr:uid="{00000000-0005-0000-0000-0000291F0000}"/>
    <cellStyle name="Comma 6 10 2 2 3" xfId="29176" xr:uid="{00000000-0005-0000-0000-00002A1F0000}"/>
    <cellStyle name="Comma 6 10 2 2 4" xfId="12448" xr:uid="{00000000-0005-0000-0000-00002B1F0000}"/>
    <cellStyle name="Comma 6 10 2 3" xfId="13712" xr:uid="{00000000-0005-0000-0000-00002C1F0000}"/>
    <cellStyle name="Comma 6 10 2 3 2" xfId="30386" xr:uid="{00000000-0005-0000-0000-00002D1F0000}"/>
    <cellStyle name="Comma 6 10 2 4" xfId="27794" xr:uid="{00000000-0005-0000-0000-00002E1F0000}"/>
    <cellStyle name="Comma 6 10 2 5" xfId="11021" xr:uid="{00000000-0005-0000-0000-00002F1F0000}"/>
    <cellStyle name="Comma 6 10 3" xfId="9127" xr:uid="{00000000-0005-0000-0000-0000301F0000}"/>
    <cellStyle name="Comma 6 10 3 2" xfId="9546" xr:uid="{00000000-0005-0000-0000-0000311F0000}"/>
    <cellStyle name="Comma 6 10 3 2 2" xfId="30107" xr:uid="{00000000-0005-0000-0000-0000321F0000}"/>
    <cellStyle name="Comma 6 10 3 2 3" xfId="13431" xr:uid="{00000000-0005-0000-0000-0000331F0000}"/>
    <cellStyle name="Comma 6 10 3 3" xfId="27518" xr:uid="{00000000-0005-0000-0000-0000341F0000}"/>
    <cellStyle name="Comma 6 10 3 4" xfId="10747" xr:uid="{00000000-0005-0000-0000-0000351F0000}"/>
    <cellStyle name="Comma 6 10 4" xfId="9373" xr:uid="{00000000-0005-0000-0000-0000361F0000}"/>
    <cellStyle name="Comma 6 10 4 2" xfId="14845" xr:uid="{00000000-0005-0000-0000-0000371F0000}"/>
    <cellStyle name="Comma 6 10 4 2 2" xfId="31516" xr:uid="{00000000-0005-0000-0000-0000381F0000}"/>
    <cellStyle name="Comma 6 10 4 3" xfId="28918" xr:uid="{00000000-0005-0000-0000-0000391F0000}"/>
    <cellStyle name="Comma 6 10 4 4" xfId="12171" xr:uid="{00000000-0005-0000-0000-00003A1F0000}"/>
    <cellStyle name="Comma 6 10 5" xfId="13059" xr:uid="{00000000-0005-0000-0000-00003B1F0000}"/>
    <cellStyle name="Comma 6 10 5 2" xfId="29737" xr:uid="{00000000-0005-0000-0000-00003C1F0000}"/>
    <cellStyle name="Comma 6 10 6" xfId="27145" xr:uid="{00000000-0005-0000-0000-00003D1F0000}"/>
    <cellStyle name="Comma 6 10 7" xfId="10063" xr:uid="{00000000-0005-0000-0000-00003E1F0000}"/>
    <cellStyle name="Comma 6 10 8" xfId="43896" xr:uid="{00000000-0005-0000-0000-00003F1F0000}"/>
    <cellStyle name="Comma 6 11" xfId="8571" xr:uid="{00000000-0005-0000-0000-0000401F0000}"/>
    <cellStyle name="Comma 6 12" xfId="9206" xr:uid="{00000000-0005-0000-0000-0000411F0000}"/>
    <cellStyle name="Comma 6 12 2" xfId="9547" xr:uid="{00000000-0005-0000-0000-0000421F0000}"/>
    <cellStyle name="Comma 6 12 2 2" xfId="32322" xr:uid="{00000000-0005-0000-0000-0000431F0000}"/>
    <cellStyle name="Comma 6 12 3" xfId="15662" xr:uid="{00000000-0005-0000-0000-0000441F0000}"/>
    <cellStyle name="Comma 6 13" xfId="9126" xr:uid="{00000000-0005-0000-0000-0000451F0000}"/>
    <cellStyle name="Comma 6 13 2" xfId="9548" xr:uid="{00000000-0005-0000-0000-0000461F0000}"/>
    <cellStyle name="Comma 6 13 2 2" xfId="32358" xr:uid="{00000000-0005-0000-0000-0000471F0000}"/>
    <cellStyle name="Comma 6 13 3" xfId="15698" xr:uid="{00000000-0005-0000-0000-0000481F0000}"/>
    <cellStyle name="Comma 6 14" xfId="9372" xr:uid="{00000000-0005-0000-0000-0000491F0000}"/>
    <cellStyle name="Comma 6 14 2" xfId="9891" xr:uid="{00000000-0005-0000-0000-00004A1F0000}"/>
    <cellStyle name="Comma 6 15" xfId="27011" xr:uid="{00000000-0005-0000-0000-00004B1F0000}"/>
    <cellStyle name="Comma 6 16" xfId="9731" xr:uid="{00000000-0005-0000-0000-00004C1F0000}"/>
    <cellStyle name="Comma 6 2" xfId="1340" xr:uid="{00000000-0005-0000-0000-00004D1F0000}"/>
    <cellStyle name="Comma 6 2 2" xfId="1341" xr:uid="{00000000-0005-0000-0000-00004E1F0000}"/>
    <cellStyle name="Comma 6 2 2 2" xfId="1342" xr:uid="{00000000-0005-0000-0000-00004F1F0000}"/>
    <cellStyle name="Comma 6 2 2 3" xfId="9892" xr:uid="{00000000-0005-0000-0000-0000501F0000}"/>
    <cellStyle name="Comma 6 2 3" xfId="1343" xr:uid="{00000000-0005-0000-0000-0000511F0000}"/>
    <cellStyle name="Comma 6 2 3 2" xfId="1344" xr:uid="{00000000-0005-0000-0000-0000521F0000}"/>
    <cellStyle name="Comma 6 2 4" xfId="1345" xr:uid="{00000000-0005-0000-0000-0000531F0000}"/>
    <cellStyle name="Comma 6 2 4 2" xfId="9893" xr:uid="{00000000-0005-0000-0000-0000541F0000}"/>
    <cellStyle name="Comma 6 2 5" xfId="8572" xr:uid="{00000000-0005-0000-0000-0000551F0000}"/>
    <cellStyle name="Comma 6 3" xfId="1346" xr:uid="{00000000-0005-0000-0000-0000561F0000}"/>
    <cellStyle name="Comma 6 3 2" xfId="1347" xr:uid="{00000000-0005-0000-0000-0000571F0000}"/>
    <cellStyle name="Comma 6 3 2 2" xfId="9895" xr:uid="{00000000-0005-0000-0000-0000581F0000}"/>
    <cellStyle name="Comma 6 3 3" xfId="6289" xr:uid="{00000000-0005-0000-0000-0000591F0000}"/>
    <cellStyle name="Comma 6 3 3 2" xfId="8573" xr:uid="{00000000-0005-0000-0000-00005A1F0000}"/>
    <cellStyle name="Comma 6 3 4" xfId="9894" xr:uid="{00000000-0005-0000-0000-00005B1F0000}"/>
    <cellStyle name="Comma 6 4" xfId="1348" xr:uid="{00000000-0005-0000-0000-00005C1F0000}"/>
    <cellStyle name="Comma 6 4 2" xfId="1349" xr:uid="{00000000-0005-0000-0000-00005D1F0000}"/>
    <cellStyle name="Comma 6 4 2 2" xfId="9897" xr:uid="{00000000-0005-0000-0000-00005E1F0000}"/>
    <cellStyle name="Comma 6 4 3" xfId="9896" xr:uid="{00000000-0005-0000-0000-00005F1F0000}"/>
    <cellStyle name="Comma 6 5" xfId="1350" xr:uid="{00000000-0005-0000-0000-0000601F0000}"/>
    <cellStyle name="Comma 6 5 2" xfId="9898" xr:uid="{00000000-0005-0000-0000-0000611F0000}"/>
    <cellStyle name="Comma 6 6" xfId="6290" xr:uid="{00000000-0005-0000-0000-0000621F0000}"/>
    <cellStyle name="Comma 6 6 2" xfId="6291" xr:uid="{00000000-0005-0000-0000-0000631F0000}"/>
    <cellStyle name="Comma 6 6 3" xfId="6292" xr:uid="{00000000-0005-0000-0000-0000641F0000}"/>
    <cellStyle name="Comma 6 6 3 2" xfId="6293" xr:uid="{00000000-0005-0000-0000-0000651F0000}"/>
    <cellStyle name="Comma 6 6 3 3" xfId="6294" xr:uid="{00000000-0005-0000-0000-0000661F0000}"/>
    <cellStyle name="Comma 6 7" xfId="6295" xr:uid="{00000000-0005-0000-0000-0000671F0000}"/>
    <cellStyle name="Comma 6 7 2" xfId="6296" xr:uid="{00000000-0005-0000-0000-0000681F0000}"/>
    <cellStyle name="Comma 6 7 3" xfId="6297" xr:uid="{00000000-0005-0000-0000-0000691F0000}"/>
    <cellStyle name="Comma 6 8" xfId="6298" xr:uid="{00000000-0005-0000-0000-00006A1F0000}"/>
    <cellStyle name="Comma 6 8 2" xfId="8574" xr:uid="{00000000-0005-0000-0000-00006B1F0000}"/>
    <cellStyle name="Comma 6 9" xfId="6299" xr:uid="{00000000-0005-0000-0000-00006C1F0000}"/>
    <cellStyle name="Comma 7" xfId="1351" xr:uid="{00000000-0005-0000-0000-00006D1F0000}"/>
    <cellStyle name="Comma 7 2" xfId="1352" xr:uid="{00000000-0005-0000-0000-00006E1F0000}"/>
    <cellStyle name="Comma 7 2 2" xfId="8575" xr:uid="{00000000-0005-0000-0000-00006F1F0000}"/>
    <cellStyle name="Comma 7 3" xfId="1353" xr:uid="{00000000-0005-0000-0000-0000701F0000}"/>
    <cellStyle name="Comma 7 3 2" xfId="1354" xr:uid="{00000000-0005-0000-0000-0000711F0000}"/>
    <cellStyle name="Comma 7 3 2 2" xfId="1355" xr:uid="{00000000-0005-0000-0000-0000721F0000}"/>
    <cellStyle name="Comma 7 3 3" xfId="1356" xr:uid="{00000000-0005-0000-0000-0000731F0000}"/>
    <cellStyle name="Comma 7 3 4" xfId="7258" xr:uid="{00000000-0005-0000-0000-0000741F0000}"/>
    <cellStyle name="Comma 7 3 5" xfId="9899" xr:uid="{00000000-0005-0000-0000-0000751F0000}"/>
    <cellStyle name="Comma 7 4" xfId="1357" xr:uid="{00000000-0005-0000-0000-0000761F0000}"/>
    <cellStyle name="Comma 7 4 2" xfId="7259" xr:uid="{00000000-0005-0000-0000-0000771F0000}"/>
    <cellStyle name="Comma 7 4 2 2" xfId="10064" xr:uid="{00000000-0005-0000-0000-0000781F0000}"/>
    <cellStyle name="Comma 7 4 3" xfId="9900" xr:uid="{00000000-0005-0000-0000-0000791F0000}"/>
    <cellStyle name="Comma 7 5" xfId="1358" xr:uid="{00000000-0005-0000-0000-00007A1F0000}"/>
    <cellStyle name="Comma 7 5 2" xfId="8576" xr:uid="{00000000-0005-0000-0000-00007B1F0000}"/>
    <cellStyle name="Comma 7 6" xfId="7260" xr:uid="{00000000-0005-0000-0000-00007C1F0000}"/>
    <cellStyle name="Comma 7 7" xfId="27025" xr:uid="{00000000-0005-0000-0000-00007D1F0000}"/>
    <cellStyle name="Comma 7 8" xfId="9760" xr:uid="{00000000-0005-0000-0000-00007E1F0000}"/>
    <cellStyle name="Comma 8" xfId="1359" xr:uid="{00000000-0005-0000-0000-00007F1F0000}"/>
    <cellStyle name="Comma 8 2" xfId="1360" xr:uid="{00000000-0005-0000-0000-0000801F0000}"/>
    <cellStyle name="Comma 8 2 2" xfId="1361" xr:uid="{00000000-0005-0000-0000-0000811F0000}"/>
    <cellStyle name="Comma 8 2 2 2" xfId="1362" xr:uid="{00000000-0005-0000-0000-0000821F0000}"/>
    <cellStyle name="Comma 8 2 2 3" xfId="10235" xr:uid="{00000000-0005-0000-0000-0000831F0000}"/>
    <cellStyle name="Comma 8 2 3" xfId="1363" xr:uid="{00000000-0005-0000-0000-0000841F0000}"/>
    <cellStyle name="Comma 8 2 4" xfId="9901" xr:uid="{00000000-0005-0000-0000-0000851F0000}"/>
    <cellStyle name="Comma 8 3" xfId="1364" xr:uid="{00000000-0005-0000-0000-0000861F0000}"/>
    <cellStyle name="Comma 8 3 2" xfId="1365" xr:uid="{00000000-0005-0000-0000-0000871F0000}"/>
    <cellStyle name="Comma 8 4" xfId="1366" xr:uid="{00000000-0005-0000-0000-0000881F0000}"/>
    <cellStyle name="Comma 8 4 2" xfId="8577" xr:uid="{00000000-0005-0000-0000-0000891F0000}"/>
    <cellStyle name="Comma 8 5" xfId="6300" xr:uid="{00000000-0005-0000-0000-00008A1F0000}"/>
    <cellStyle name="Comma 8 5 2" xfId="8578" xr:uid="{00000000-0005-0000-0000-00008B1F0000}"/>
    <cellStyle name="Comma 8 6" xfId="6301" xr:uid="{00000000-0005-0000-0000-00008C1F0000}"/>
    <cellStyle name="Comma 8 6 2" xfId="9267" xr:uid="{00000000-0005-0000-0000-00008D1F0000}"/>
    <cellStyle name="Comma 8 6 2 2" xfId="9549" xr:uid="{00000000-0005-0000-0000-00008E1F0000}"/>
    <cellStyle name="Comma 8 6 2 2 2" xfId="15104" xr:uid="{00000000-0005-0000-0000-00008F1F0000}"/>
    <cellStyle name="Comma 8 6 2 2 2 2" xfId="31775" xr:uid="{00000000-0005-0000-0000-0000901F0000}"/>
    <cellStyle name="Comma 8 6 2 2 3" xfId="29177" xr:uid="{00000000-0005-0000-0000-0000911F0000}"/>
    <cellStyle name="Comma 8 6 2 2 4" xfId="12454" xr:uid="{00000000-0005-0000-0000-0000921F0000}"/>
    <cellStyle name="Comma 8 6 2 3" xfId="13713" xr:uid="{00000000-0005-0000-0000-0000931F0000}"/>
    <cellStyle name="Comma 8 6 2 3 2" xfId="30387" xr:uid="{00000000-0005-0000-0000-0000941F0000}"/>
    <cellStyle name="Comma 8 6 2 4" xfId="27795" xr:uid="{00000000-0005-0000-0000-0000951F0000}"/>
    <cellStyle name="Comma 8 6 2 5" xfId="11022" xr:uid="{00000000-0005-0000-0000-0000961F0000}"/>
    <cellStyle name="Comma 8 6 3" xfId="9128" xr:uid="{00000000-0005-0000-0000-0000971F0000}"/>
    <cellStyle name="Comma 8 6 3 2" xfId="9550" xr:uid="{00000000-0005-0000-0000-0000981F0000}"/>
    <cellStyle name="Comma 8 6 3 2 2" xfId="30108" xr:uid="{00000000-0005-0000-0000-0000991F0000}"/>
    <cellStyle name="Comma 8 6 3 2 3" xfId="13432" xr:uid="{00000000-0005-0000-0000-00009A1F0000}"/>
    <cellStyle name="Comma 8 6 3 3" xfId="27519" xr:uid="{00000000-0005-0000-0000-00009B1F0000}"/>
    <cellStyle name="Comma 8 6 3 4" xfId="10748" xr:uid="{00000000-0005-0000-0000-00009C1F0000}"/>
    <cellStyle name="Comma 8 6 4" xfId="9374" xr:uid="{00000000-0005-0000-0000-00009D1F0000}"/>
    <cellStyle name="Comma 8 6 4 2" xfId="14846" xr:uid="{00000000-0005-0000-0000-00009E1F0000}"/>
    <cellStyle name="Comma 8 6 4 2 2" xfId="31517" xr:uid="{00000000-0005-0000-0000-00009F1F0000}"/>
    <cellStyle name="Comma 8 6 4 3" xfId="28919" xr:uid="{00000000-0005-0000-0000-0000A01F0000}"/>
    <cellStyle name="Comma 8 6 4 4" xfId="12172" xr:uid="{00000000-0005-0000-0000-0000A11F0000}"/>
    <cellStyle name="Comma 8 6 5" xfId="13060" xr:uid="{00000000-0005-0000-0000-0000A21F0000}"/>
    <cellStyle name="Comma 8 6 5 2" xfId="29738" xr:uid="{00000000-0005-0000-0000-0000A31F0000}"/>
    <cellStyle name="Comma 8 6 6" xfId="27146" xr:uid="{00000000-0005-0000-0000-0000A41F0000}"/>
    <cellStyle name="Comma 8 6 7" xfId="10065" xr:uid="{00000000-0005-0000-0000-0000A51F0000}"/>
    <cellStyle name="Comma 8 6 8" xfId="43897" xr:uid="{00000000-0005-0000-0000-0000A61F0000}"/>
    <cellStyle name="Comma 8 7" xfId="10234" xr:uid="{00000000-0005-0000-0000-0000A71F0000}"/>
    <cellStyle name="Comma 9" xfId="1367" xr:uid="{00000000-0005-0000-0000-0000A81F0000}"/>
    <cellStyle name="Comma 9 2" xfId="1368" xr:uid="{00000000-0005-0000-0000-0000A91F0000}"/>
    <cellStyle name="Comma 9 2 2" xfId="8579" xr:uid="{00000000-0005-0000-0000-0000AA1F0000}"/>
    <cellStyle name="Comma 9 3" xfId="6302" xr:uid="{00000000-0005-0000-0000-0000AB1F0000}"/>
    <cellStyle name="Comma 9 4" xfId="8580" xr:uid="{00000000-0005-0000-0000-0000AC1F0000}"/>
    <cellStyle name="Comma0" xfId="1369" xr:uid="{00000000-0005-0000-0000-0000AD1F0000}"/>
    <cellStyle name="Comma0 - Style4" xfId="1370" xr:uid="{00000000-0005-0000-0000-0000AE1F0000}"/>
    <cellStyle name="Comma0 10" xfId="11186" xr:uid="{00000000-0005-0000-0000-0000AF1F0000}"/>
    <cellStyle name="Comma0 11" xfId="11235" xr:uid="{00000000-0005-0000-0000-0000B01F0000}"/>
    <cellStyle name="Comma0 12" xfId="11236" xr:uid="{00000000-0005-0000-0000-0000B11F0000}"/>
    <cellStyle name="Comma0 13" xfId="11237" xr:uid="{00000000-0005-0000-0000-0000B21F0000}"/>
    <cellStyle name="Comma0 14" xfId="11238" xr:uid="{00000000-0005-0000-0000-0000B31F0000}"/>
    <cellStyle name="Comma0 15" xfId="11240" xr:uid="{00000000-0005-0000-0000-0000B41F0000}"/>
    <cellStyle name="Comma0 2" xfId="1371" xr:uid="{00000000-0005-0000-0000-0000B51F0000}"/>
    <cellStyle name="Comma0 2 2" xfId="1372" xr:uid="{00000000-0005-0000-0000-0000B61F0000}"/>
    <cellStyle name="Comma0 3" xfId="1373" xr:uid="{00000000-0005-0000-0000-0000B71F0000}"/>
    <cellStyle name="Comma0 4" xfId="8581" xr:uid="{00000000-0005-0000-0000-0000B81F0000}"/>
    <cellStyle name="Comma0 5" xfId="11178" xr:uid="{00000000-0005-0000-0000-0000B91F0000}"/>
    <cellStyle name="Comma0 6" xfId="11179" xr:uid="{00000000-0005-0000-0000-0000BA1F0000}"/>
    <cellStyle name="Comma0 7" xfId="11184" xr:uid="{00000000-0005-0000-0000-0000BB1F0000}"/>
    <cellStyle name="Comma0 8" xfId="11185" xr:uid="{00000000-0005-0000-0000-0000BC1F0000}"/>
    <cellStyle name="Comma0 9" xfId="11187" xr:uid="{00000000-0005-0000-0000-0000BD1F0000}"/>
    <cellStyle name="Copied" xfId="1374" xr:uid="{00000000-0005-0000-0000-0000BE1F0000}"/>
    <cellStyle name="COST1" xfId="1375" xr:uid="{00000000-0005-0000-0000-0000BF1F0000}"/>
    <cellStyle name="COST1 2" xfId="1376" xr:uid="{00000000-0005-0000-0000-0000C01F0000}"/>
    <cellStyle name="COST1 2 2" xfId="1377" xr:uid="{00000000-0005-0000-0000-0000C11F0000}"/>
    <cellStyle name="COST1 3" xfId="1378" xr:uid="{00000000-0005-0000-0000-0000C21F0000}"/>
    <cellStyle name="Curren - Style1" xfId="1379" xr:uid="{00000000-0005-0000-0000-0000C31F0000}"/>
    <cellStyle name="Curren - Style5" xfId="1380" xr:uid="{00000000-0005-0000-0000-0000C41F0000}"/>
    <cellStyle name="Currency" xfId="30" builtinId="4"/>
    <cellStyle name="Currency 0" xfId="1381" xr:uid="{00000000-0005-0000-0000-0000C61F0000}"/>
    <cellStyle name="Currency 10" xfId="1382" xr:uid="{00000000-0005-0000-0000-0000C71F0000}"/>
    <cellStyle name="Currency 10 2" xfId="1383" xr:uid="{00000000-0005-0000-0000-0000C81F0000}"/>
    <cellStyle name="Currency 10 2 2" xfId="1384" xr:uid="{00000000-0005-0000-0000-0000C91F0000}"/>
    <cellStyle name="Currency 10 3" xfId="1385" xr:uid="{00000000-0005-0000-0000-0000CA1F0000}"/>
    <cellStyle name="Currency 10 3 2" xfId="1386" xr:uid="{00000000-0005-0000-0000-0000CB1F0000}"/>
    <cellStyle name="Currency 10 3 2 2" xfId="7261" xr:uid="{00000000-0005-0000-0000-0000CC1F0000}"/>
    <cellStyle name="Currency 10 3 3" xfId="1387" xr:uid="{00000000-0005-0000-0000-0000CD1F0000}"/>
    <cellStyle name="Currency 10 3 4" xfId="7262" xr:uid="{00000000-0005-0000-0000-0000CE1F0000}"/>
    <cellStyle name="Currency 10 4" xfId="1388" xr:uid="{00000000-0005-0000-0000-0000CF1F0000}"/>
    <cellStyle name="Currency 10 4 2" xfId="7263" xr:uid="{00000000-0005-0000-0000-0000D01F0000}"/>
    <cellStyle name="Currency 10 4 2 2" xfId="9297" xr:uid="{00000000-0005-0000-0000-0000D11F0000}"/>
    <cellStyle name="Currency 10 4 2 2 2" xfId="9551" xr:uid="{00000000-0005-0000-0000-0000D21F0000}"/>
    <cellStyle name="Currency 10 4 2 3" xfId="9130" xr:uid="{00000000-0005-0000-0000-0000D31F0000}"/>
    <cellStyle name="Currency 10 4 2 3 2" xfId="9552" xr:uid="{00000000-0005-0000-0000-0000D41F0000}"/>
    <cellStyle name="Currency 10 4 2 4" xfId="9376" xr:uid="{00000000-0005-0000-0000-0000D51F0000}"/>
    <cellStyle name="Currency 10 4 3" xfId="9253" xr:uid="{00000000-0005-0000-0000-0000D61F0000}"/>
    <cellStyle name="Currency 10 4 3 2" xfId="9553" xr:uid="{00000000-0005-0000-0000-0000D71F0000}"/>
    <cellStyle name="Currency 10 4 4" xfId="9129" xr:uid="{00000000-0005-0000-0000-0000D81F0000}"/>
    <cellStyle name="Currency 10 4 4 2" xfId="9554" xr:uid="{00000000-0005-0000-0000-0000D91F0000}"/>
    <cellStyle name="Currency 10 4 5" xfId="9375" xr:uid="{00000000-0005-0000-0000-0000DA1F0000}"/>
    <cellStyle name="Currency 10 5" xfId="7264" xr:uid="{00000000-0005-0000-0000-0000DB1F0000}"/>
    <cellStyle name="Currency 10 6" xfId="10236" xr:uid="{00000000-0005-0000-0000-0000DC1F0000}"/>
    <cellStyle name="Currency 11" xfId="1389" xr:uid="{00000000-0005-0000-0000-0000DD1F0000}"/>
    <cellStyle name="Currency 11 2" xfId="1390" xr:uid="{00000000-0005-0000-0000-0000DE1F0000}"/>
    <cellStyle name="Currency 11 2 2" xfId="11387" xr:uid="{00000000-0005-0000-0000-0000DF1F0000}"/>
    <cellStyle name="Currency 11 3" xfId="1391" xr:uid="{00000000-0005-0000-0000-0000E01F0000}"/>
    <cellStyle name="Currency 11 3 2" xfId="10935" xr:uid="{00000000-0005-0000-0000-0000E11F0000}"/>
    <cellStyle name="Currency 11 4" xfId="7265" xr:uid="{00000000-0005-0000-0000-0000E21F0000}"/>
    <cellStyle name="Currency 11 5" xfId="10528" xr:uid="{00000000-0005-0000-0000-0000E31F0000}"/>
    <cellStyle name="Currency 12" xfId="1392" xr:uid="{00000000-0005-0000-0000-0000E41F0000}"/>
    <cellStyle name="Currency 12 2" xfId="1393" xr:uid="{00000000-0005-0000-0000-0000E51F0000}"/>
    <cellStyle name="Currency 12 2 2" xfId="32305" xr:uid="{00000000-0005-0000-0000-0000E61F0000}"/>
    <cellStyle name="Currency 12 3" xfId="1394" xr:uid="{00000000-0005-0000-0000-0000E71F0000}"/>
    <cellStyle name="Currency 12 4" xfId="7266" xr:uid="{00000000-0005-0000-0000-0000E81F0000}"/>
    <cellStyle name="Currency 12 5" xfId="15642" xr:uid="{00000000-0005-0000-0000-0000E91F0000}"/>
    <cellStyle name="Currency 13" xfId="1395" xr:uid="{00000000-0005-0000-0000-0000EA1F0000}"/>
    <cellStyle name="Currency 13 2" xfId="1396" xr:uid="{00000000-0005-0000-0000-0000EB1F0000}"/>
    <cellStyle name="Currency 13 3" xfId="7267" xr:uid="{00000000-0005-0000-0000-0000EC1F0000}"/>
    <cellStyle name="Currency 13 4" xfId="43757" xr:uid="{00000000-0005-0000-0000-0000ED1F0000}"/>
    <cellStyle name="Currency 14" xfId="1397" xr:uid="{00000000-0005-0000-0000-0000EE1F0000}"/>
    <cellStyle name="Currency 14 2" xfId="1398" xr:uid="{00000000-0005-0000-0000-0000EF1F0000}"/>
    <cellStyle name="Currency 14 3" xfId="1399" xr:uid="{00000000-0005-0000-0000-0000F01F0000}"/>
    <cellStyle name="Currency 14 3 2" xfId="1400" xr:uid="{00000000-0005-0000-0000-0000F11F0000}"/>
    <cellStyle name="Currency 14 3 3" xfId="7268" xr:uid="{00000000-0005-0000-0000-0000F21F0000}"/>
    <cellStyle name="Currency 14 3 3 2" xfId="7269" xr:uid="{00000000-0005-0000-0000-0000F31F0000}"/>
    <cellStyle name="Currency 14 3 4" xfId="7270" xr:uid="{00000000-0005-0000-0000-0000F41F0000}"/>
    <cellStyle name="Currency 15" xfId="1401" xr:uid="{00000000-0005-0000-0000-0000F51F0000}"/>
    <cellStyle name="Currency 16" xfId="9681" xr:uid="{00000000-0005-0000-0000-0000F61F0000}"/>
    <cellStyle name="Currency 2" xfId="31" xr:uid="{00000000-0005-0000-0000-0000F71F0000}"/>
    <cellStyle name="Currency 2 2" xfId="71" xr:uid="{00000000-0005-0000-0000-0000F81F0000}"/>
    <cellStyle name="Currency 2 2 2" xfId="76" xr:uid="{00000000-0005-0000-0000-0000F91F0000}"/>
    <cellStyle name="Currency 2 2 3" xfId="1402" xr:uid="{00000000-0005-0000-0000-0000FA1F0000}"/>
    <cellStyle name="Currency 2 2 3 2" xfId="1403" xr:uid="{00000000-0005-0000-0000-0000FB1F0000}"/>
    <cellStyle name="Currency 2 2 3 3" xfId="43846" xr:uid="{00000000-0005-0000-0000-0000FC1F0000}"/>
    <cellStyle name="Currency 2 2 4" xfId="1404" xr:uid="{00000000-0005-0000-0000-0000FD1F0000}"/>
    <cellStyle name="Currency 2 2 5" xfId="1405" xr:uid="{00000000-0005-0000-0000-0000FE1F0000}"/>
    <cellStyle name="Currency 2 2 5 2" xfId="1406" xr:uid="{00000000-0005-0000-0000-0000FF1F0000}"/>
    <cellStyle name="Currency 2 2 6" xfId="9199" xr:uid="{00000000-0005-0000-0000-000000200000}"/>
    <cellStyle name="Currency 2 2 6 2" xfId="9555" xr:uid="{00000000-0005-0000-0000-000001200000}"/>
    <cellStyle name="Currency 2 2 7" xfId="9131" xr:uid="{00000000-0005-0000-0000-000002200000}"/>
    <cellStyle name="Currency 2 2 7 2" xfId="9556" xr:uid="{00000000-0005-0000-0000-000003200000}"/>
    <cellStyle name="Currency 2 2 8" xfId="9377" xr:uid="{00000000-0005-0000-0000-000004200000}"/>
    <cellStyle name="Currency 2 2 9" xfId="9903" xr:uid="{00000000-0005-0000-0000-000005200000}"/>
    <cellStyle name="Currency 2 3" xfId="1407" xr:uid="{00000000-0005-0000-0000-000006200000}"/>
    <cellStyle name="Currency 2 3 2" xfId="1408" xr:uid="{00000000-0005-0000-0000-000007200000}"/>
    <cellStyle name="Currency 2 3 2 2" xfId="1409" xr:uid="{00000000-0005-0000-0000-000008200000}"/>
    <cellStyle name="Currency 2 3 3" xfId="1410" xr:uid="{00000000-0005-0000-0000-000009200000}"/>
    <cellStyle name="Currency 2 4" xfId="1411" xr:uid="{00000000-0005-0000-0000-00000A200000}"/>
    <cellStyle name="Currency 2 5" xfId="1412" xr:uid="{00000000-0005-0000-0000-00000B200000}"/>
    <cellStyle name="Currency 2 6" xfId="15703" xr:uid="{00000000-0005-0000-0000-00000C200000}"/>
    <cellStyle name="Currency 2 6 2" xfId="43842" xr:uid="{00000000-0005-0000-0000-00000D200000}"/>
    <cellStyle name="Currency 2 7" xfId="9902" xr:uid="{00000000-0005-0000-0000-00000E200000}"/>
    <cellStyle name="Currency 2 8" xfId="27018" xr:uid="{00000000-0005-0000-0000-00000F200000}"/>
    <cellStyle name="Currency 2 9" xfId="9753" xr:uid="{00000000-0005-0000-0000-000010200000}"/>
    <cellStyle name="Currency 2_FY12 INTERIM New Appropriated Debt Calculation (2)" xfId="7271" xr:uid="{00000000-0005-0000-0000-000011200000}"/>
    <cellStyle name="Currency 28" xfId="44017" xr:uid="{00000000-0005-0000-0000-000012200000}"/>
    <cellStyle name="Currency 3" xfId="125" xr:uid="{00000000-0005-0000-0000-000013200000}"/>
    <cellStyle name="Currency 3 2" xfId="1413" xr:uid="{00000000-0005-0000-0000-000014200000}"/>
    <cellStyle name="Currency 3 2 2" xfId="1414" xr:uid="{00000000-0005-0000-0000-000015200000}"/>
    <cellStyle name="Currency 3 2 2 2" xfId="1415" xr:uid="{00000000-0005-0000-0000-000016200000}"/>
    <cellStyle name="Currency 3 2 3" xfId="1416" xr:uid="{00000000-0005-0000-0000-000017200000}"/>
    <cellStyle name="Currency 3 2 4" xfId="10066" xr:uid="{00000000-0005-0000-0000-000018200000}"/>
    <cellStyle name="Currency 3 3" xfId="1417" xr:uid="{00000000-0005-0000-0000-000019200000}"/>
    <cellStyle name="Currency 3 3 2" xfId="1418" xr:uid="{00000000-0005-0000-0000-00001A200000}"/>
    <cellStyle name="Currency 3 3 2 2" xfId="1419" xr:uid="{00000000-0005-0000-0000-00001B200000}"/>
    <cellStyle name="Currency 3 3 2 2 2" xfId="1420" xr:uid="{00000000-0005-0000-0000-00001C200000}"/>
    <cellStyle name="Currency 3 3 2 3" xfId="1421" xr:uid="{00000000-0005-0000-0000-00001D200000}"/>
    <cellStyle name="Currency 3 3 2 4" xfId="43850" xr:uid="{00000000-0005-0000-0000-00001E200000}"/>
    <cellStyle name="Currency 3 3 3" xfId="1422" xr:uid="{00000000-0005-0000-0000-00001F200000}"/>
    <cellStyle name="Currency 3 3 3 2" xfId="1423" xr:uid="{00000000-0005-0000-0000-000020200000}"/>
    <cellStyle name="Currency 3 3 4" xfId="1424" xr:uid="{00000000-0005-0000-0000-000021200000}"/>
    <cellStyle name="Currency 3 4" xfId="1425" xr:uid="{00000000-0005-0000-0000-000022200000}"/>
    <cellStyle name="Currency 3 4 2" xfId="1426" xr:uid="{00000000-0005-0000-0000-000023200000}"/>
    <cellStyle name="Currency 3 4 2 2" xfId="1427" xr:uid="{00000000-0005-0000-0000-000024200000}"/>
    <cellStyle name="Currency 3 4 2 3" xfId="32363" xr:uid="{00000000-0005-0000-0000-000025200000}"/>
    <cellStyle name="Currency 3 4 3" xfId="1428" xr:uid="{00000000-0005-0000-0000-000026200000}"/>
    <cellStyle name="Currency 3 4 3 2" xfId="1429" xr:uid="{00000000-0005-0000-0000-000027200000}"/>
    <cellStyle name="Currency 3 4 4" xfId="1430" xr:uid="{00000000-0005-0000-0000-000028200000}"/>
    <cellStyle name="Currency 3 4 5" xfId="15704" xr:uid="{00000000-0005-0000-0000-000029200000}"/>
    <cellStyle name="Currency 3 5" xfId="1431" xr:uid="{00000000-0005-0000-0000-00002A200000}"/>
    <cellStyle name="Currency 3 5 2" xfId="1432" xr:uid="{00000000-0005-0000-0000-00002B200000}"/>
    <cellStyle name="Currency 3 5 2 2" xfId="1433" xr:uid="{00000000-0005-0000-0000-00002C200000}"/>
    <cellStyle name="Currency 3 5 3" xfId="1434" xr:uid="{00000000-0005-0000-0000-00002D200000}"/>
    <cellStyle name="Currency 3 5 4" xfId="9904" xr:uid="{00000000-0005-0000-0000-00002E200000}"/>
    <cellStyle name="Currency 3 6" xfId="1435" xr:uid="{00000000-0005-0000-0000-00002F200000}"/>
    <cellStyle name="Currency 3 6 2" xfId="27019" xr:uid="{00000000-0005-0000-0000-000030200000}"/>
    <cellStyle name="Currency 3 7" xfId="1436" xr:uid="{00000000-0005-0000-0000-000031200000}"/>
    <cellStyle name="Currency 3 7 2" xfId="43764" xr:uid="{00000000-0005-0000-0000-000032200000}"/>
    <cellStyle name="Currency 3 8" xfId="7272" xr:uid="{00000000-0005-0000-0000-000033200000}"/>
    <cellStyle name="Currency 3 9" xfId="9754" xr:uid="{00000000-0005-0000-0000-000034200000}"/>
    <cellStyle name="Currency 38" xfId="44020" xr:uid="{BE441FB2-2B69-4817-87B6-F75D171EB390}"/>
    <cellStyle name="Currency 4" xfId="135" xr:uid="{00000000-0005-0000-0000-000035200000}"/>
    <cellStyle name="Currency 4 2" xfId="1437" xr:uid="{00000000-0005-0000-0000-000036200000}"/>
    <cellStyle name="Currency 4 2 2" xfId="8582" xr:uid="{00000000-0005-0000-0000-000037200000}"/>
    <cellStyle name="Currency 4 3" xfId="1438" xr:uid="{00000000-0005-0000-0000-000038200000}"/>
    <cellStyle name="Currency 4 3 2" xfId="1439" xr:uid="{00000000-0005-0000-0000-000039200000}"/>
    <cellStyle name="Currency 4 3 3" xfId="9906" xr:uid="{00000000-0005-0000-0000-00003A200000}"/>
    <cellStyle name="Currency 4 4" xfId="1440" xr:uid="{00000000-0005-0000-0000-00003B200000}"/>
    <cellStyle name="Currency 4 4 2" xfId="10067" xr:uid="{00000000-0005-0000-0000-00003C200000}"/>
    <cellStyle name="Currency 4 5" xfId="1441" xr:uid="{00000000-0005-0000-0000-00003D200000}"/>
    <cellStyle name="Currency 4 5 2" xfId="1442" xr:uid="{00000000-0005-0000-0000-00003E200000}"/>
    <cellStyle name="Currency 4 5 3" xfId="10237" xr:uid="{00000000-0005-0000-0000-00003F200000}"/>
    <cellStyle name="Currency 4 6" xfId="9208" xr:uid="{00000000-0005-0000-0000-000040200000}"/>
    <cellStyle name="Currency 4 6 2" xfId="9557" xr:uid="{00000000-0005-0000-0000-000041200000}"/>
    <cellStyle name="Currency 4 6 2 2" xfId="32364" xr:uid="{00000000-0005-0000-0000-000042200000}"/>
    <cellStyle name="Currency 4 6 3" xfId="15705" xr:uid="{00000000-0005-0000-0000-000043200000}"/>
    <cellStyle name="Currency 4 7" xfId="9132" xr:uid="{00000000-0005-0000-0000-000044200000}"/>
    <cellStyle name="Currency 4 7 2" xfId="9558" xr:uid="{00000000-0005-0000-0000-000045200000}"/>
    <cellStyle name="Currency 4 7 3" xfId="9905" xr:uid="{00000000-0005-0000-0000-000046200000}"/>
    <cellStyle name="Currency 4 8" xfId="9378" xr:uid="{00000000-0005-0000-0000-000047200000}"/>
    <cellStyle name="Currency 4 8 2" xfId="27020" xr:uid="{00000000-0005-0000-0000-000048200000}"/>
    <cellStyle name="Currency 4 9" xfId="9755" xr:uid="{00000000-0005-0000-0000-000049200000}"/>
    <cellStyle name="Currency 5" xfId="1443" xr:uid="{00000000-0005-0000-0000-00004A200000}"/>
    <cellStyle name="Currency 5 2" xfId="1444" xr:uid="{00000000-0005-0000-0000-00004B200000}"/>
    <cellStyle name="Currency 5 2 2" xfId="1445" xr:uid="{00000000-0005-0000-0000-00004C200000}"/>
    <cellStyle name="Currency 5 2 3" xfId="1446" xr:uid="{00000000-0005-0000-0000-00004D200000}"/>
    <cellStyle name="Currency 5 2 4" xfId="7273" xr:uid="{00000000-0005-0000-0000-00004E200000}"/>
    <cellStyle name="Currency 5 2 5" xfId="10238" xr:uid="{00000000-0005-0000-0000-00004F200000}"/>
    <cellStyle name="Currency 5 3" xfId="7274" xr:uid="{00000000-0005-0000-0000-000050200000}"/>
    <cellStyle name="Currency 5 3 2" xfId="32365" xr:uid="{00000000-0005-0000-0000-000051200000}"/>
    <cellStyle name="Currency 5 3 3" xfId="15706" xr:uid="{00000000-0005-0000-0000-000052200000}"/>
    <cellStyle name="Currency 5 4" xfId="7275" xr:uid="{00000000-0005-0000-0000-000053200000}"/>
    <cellStyle name="Currency 5 4 2" xfId="9907" xr:uid="{00000000-0005-0000-0000-000054200000}"/>
    <cellStyle name="Currency 5 5" xfId="27021" xr:uid="{00000000-0005-0000-0000-000055200000}"/>
    <cellStyle name="Currency 5 6" xfId="9756" xr:uid="{00000000-0005-0000-0000-000056200000}"/>
    <cellStyle name="Currency 6" xfId="1447" xr:uid="{00000000-0005-0000-0000-000057200000}"/>
    <cellStyle name="Currency 6 2" xfId="1448" xr:uid="{00000000-0005-0000-0000-000058200000}"/>
    <cellStyle name="Currency 6 2 2" xfId="1449" xr:uid="{00000000-0005-0000-0000-000059200000}"/>
    <cellStyle name="Currency 6 2 2 2" xfId="1450" xr:uid="{00000000-0005-0000-0000-00005A200000}"/>
    <cellStyle name="Currency 6 2 3" xfId="1451" xr:uid="{00000000-0005-0000-0000-00005B200000}"/>
    <cellStyle name="Currency 6 3" xfId="1452" xr:uid="{00000000-0005-0000-0000-00005C200000}"/>
    <cellStyle name="Currency 6 3 2" xfId="1453" xr:uid="{00000000-0005-0000-0000-00005D200000}"/>
    <cellStyle name="Currency 6 4" xfId="1454" xr:uid="{00000000-0005-0000-0000-00005E200000}"/>
    <cellStyle name="Currency 6 5" xfId="9908" xr:uid="{00000000-0005-0000-0000-00005F200000}"/>
    <cellStyle name="Currency 7" xfId="1455" xr:uid="{00000000-0005-0000-0000-000060200000}"/>
    <cellStyle name="Currency 7 2" xfId="1456" xr:uid="{00000000-0005-0000-0000-000061200000}"/>
    <cellStyle name="Currency 7 2 2" xfId="1457" xr:uid="{00000000-0005-0000-0000-000062200000}"/>
    <cellStyle name="Currency 7 2 2 2" xfId="1458" xr:uid="{00000000-0005-0000-0000-000063200000}"/>
    <cellStyle name="Currency 7 2 3" xfId="1459" xr:uid="{00000000-0005-0000-0000-000064200000}"/>
    <cellStyle name="Currency 7 2 3 2" xfId="10240" xr:uid="{00000000-0005-0000-0000-000065200000}"/>
    <cellStyle name="Currency 7 3" xfId="1460" xr:uid="{00000000-0005-0000-0000-000066200000}"/>
    <cellStyle name="Currency 7 3 2" xfId="1461" xr:uid="{00000000-0005-0000-0000-000067200000}"/>
    <cellStyle name="Currency 7 3 3" xfId="10241" xr:uid="{00000000-0005-0000-0000-000068200000}"/>
    <cellStyle name="Currency 7 4" xfId="1462" xr:uid="{00000000-0005-0000-0000-000069200000}"/>
    <cellStyle name="Currency 7 4 2" xfId="10239" xr:uid="{00000000-0005-0000-0000-00006A200000}"/>
    <cellStyle name="Currency 7 5" xfId="10543" xr:uid="{00000000-0005-0000-0000-00006B200000}"/>
    <cellStyle name="Currency 7 5 2" xfId="11402" xr:uid="{00000000-0005-0000-0000-00006C200000}"/>
    <cellStyle name="Currency 7 5 2 2" xfId="12909" xr:uid="{00000000-0005-0000-0000-00006D200000}"/>
    <cellStyle name="Currency 7 5 2 2 2" xfId="15522" xr:uid="{00000000-0005-0000-0000-00006E200000}"/>
    <cellStyle name="Currency 7 5 2 2 2 2" xfId="32193" xr:uid="{00000000-0005-0000-0000-00006F200000}"/>
    <cellStyle name="Currency 7 5 2 2 3" xfId="29595" xr:uid="{00000000-0005-0000-0000-000070200000}"/>
    <cellStyle name="Currency 7 5 2 3" xfId="14070" xr:uid="{00000000-0005-0000-0000-000071200000}"/>
    <cellStyle name="Currency 7 5 2 3 2" xfId="30743" xr:uid="{00000000-0005-0000-0000-000072200000}"/>
    <cellStyle name="Currency 7 5 2 4" xfId="28151" xr:uid="{00000000-0005-0000-0000-000073200000}"/>
    <cellStyle name="Currency 7 5 3" xfId="10950" xr:uid="{00000000-0005-0000-0000-000074200000}"/>
    <cellStyle name="Currency 7 5 3 2" xfId="13633" xr:uid="{00000000-0005-0000-0000-000075200000}"/>
    <cellStyle name="Currency 7 5 3 2 2" xfId="30307" xr:uid="{00000000-0005-0000-0000-000076200000}"/>
    <cellStyle name="Currency 7 5 3 3" xfId="27715" xr:uid="{00000000-0005-0000-0000-000077200000}"/>
    <cellStyle name="Currency 7 5 4" xfId="12331" xr:uid="{00000000-0005-0000-0000-000078200000}"/>
    <cellStyle name="Currency 7 5 4 2" xfId="15005" xr:uid="{00000000-0005-0000-0000-000079200000}"/>
    <cellStyle name="Currency 7 5 4 2 2" xfId="31676" xr:uid="{00000000-0005-0000-0000-00007A200000}"/>
    <cellStyle name="Currency 7 5 4 3" xfId="29078" xr:uid="{00000000-0005-0000-0000-00007B200000}"/>
    <cellStyle name="Currency 7 5 5" xfId="13229" xr:uid="{00000000-0005-0000-0000-00007C200000}"/>
    <cellStyle name="Currency 7 5 5 2" xfId="29905" xr:uid="{00000000-0005-0000-0000-00007D200000}"/>
    <cellStyle name="Currency 7 5 6" xfId="27316" xr:uid="{00000000-0005-0000-0000-00007E200000}"/>
    <cellStyle name="Currency 7 6" xfId="10578" xr:uid="{00000000-0005-0000-0000-00007F200000}"/>
    <cellStyle name="Currency 7 6 2" xfId="11434" xr:uid="{00000000-0005-0000-0000-000080200000}"/>
    <cellStyle name="Currency 7 6 2 2" xfId="12948" xr:uid="{00000000-0005-0000-0000-000081200000}"/>
    <cellStyle name="Currency 7 6 2 2 2" xfId="15560" xr:uid="{00000000-0005-0000-0000-000082200000}"/>
    <cellStyle name="Currency 7 6 2 2 2 2" xfId="32231" xr:uid="{00000000-0005-0000-0000-000083200000}"/>
    <cellStyle name="Currency 7 6 2 2 3" xfId="29633" xr:uid="{00000000-0005-0000-0000-000084200000}"/>
    <cellStyle name="Currency 7 6 2 3" xfId="14108" xr:uid="{00000000-0005-0000-0000-000085200000}"/>
    <cellStyle name="Currency 7 6 2 3 2" xfId="30781" xr:uid="{00000000-0005-0000-0000-000086200000}"/>
    <cellStyle name="Currency 7 6 2 4" xfId="28189" xr:uid="{00000000-0005-0000-0000-000087200000}"/>
    <cellStyle name="Currency 7 6 3" xfId="10983" xr:uid="{00000000-0005-0000-0000-000088200000}"/>
    <cellStyle name="Currency 7 6 3 2" xfId="13671" xr:uid="{00000000-0005-0000-0000-000089200000}"/>
    <cellStyle name="Currency 7 6 3 2 2" xfId="30345" xr:uid="{00000000-0005-0000-0000-00008A200000}"/>
    <cellStyle name="Currency 7 6 3 3" xfId="27753" xr:uid="{00000000-0005-0000-0000-00008B200000}"/>
    <cellStyle name="Currency 7 6 4" xfId="12369" xr:uid="{00000000-0005-0000-0000-00008C200000}"/>
    <cellStyle name="Currency 7 6 4 2" xfId="15043" xr:uid="{00000000-0005-0000-0000-00008D200000}"/>
    <cellStyle name="Currency 7 6 4 2 2" xfId="31714" xr:uid="{00000000-0005-0000-0000-00008E200000}"/>
    <cellStyle name="Currency 7 6 4 3" xfId="29116" xr:uid="{00000000-0005-0000-0000-00008F200000}"/>
    <cellStyle name="Currency 7 6 5" xfId="13267" xr:uid="{00000000-0005-0000-0000-000090200000}"/>
    <cellStyle name="Currency 7 6 5 2" xfId="29943" xr:uid="{00000000-0005-0000-0000-000091200000}"/>
    <cellStyle name="Currency 7 6 6" xfId="27354" xr:uid="{00000000-0005-0000-0000-000092200000}"/>
    <cellStyle name="Currency 7 7" xfId="10599" xr:uid="{00000000-0005-0000-0000-000093200000}"/>
    <cellStyle name="Currency 7 7 2" xfId="11445" xr:uid="{00000000-0005-0000-0000-000094200000}"/>
    <cellStyle name="Currency 7 7 2 2" xfId="12959" xr:uid="{00000000-0005-0000-0000-000095200000}"/>
    <cellStyle name="Currency 7 7 2 2 2" xfId="15571" xr:uid="{00000000-0005-0000-0000-000096200000}"/>
    <cellStyle name="Currency 7 7 2 2 2 2" xfId="32242" xr:uid="{00000000-0005-0000-0000-000097200000}"/>
    <cellStyle name="Currency 7 7 2 2 3" xfId="29644" xr:uid="{00000000-0005-0000-0000-000098200000}"/>
    <cellStyle name="Currency 7 7 2 3" xfId="14119" xr:uid="{00000000-0005-0000-0000-000099200000}"/>
    <cellStyle name="Currency 7 7 2 3 2" xfId="30792" xr:uid="{00000000-0005-0000-0000-00009A200000}"/>
    <cellStyle name="Currency 7 7 2 4" xfId="28200" xr:uid="{00000000-0005-0000-0000-00009B200000}"/>
    <cellStyle name="Currency 7 7 3" xfId="10998" xr:uid="{00000000-0005-0000-0000-00009C200000}"/>
    <cellStyle name="Currency 7 7 3 2" xfId="13686" xr:uid="{00000000-0005-0000-0000-00009D200000}"/>
    <cellStyle name="Currency 7 7 3 2 2" xfId="30360" xr:uid="{00000000-0005-0000-0000-00009E200000}"/>
    <cellStyle name="Currency 7 7 3 3" xfId="27768" xr:uid="{00000000-0005-0000-0000-00009F200000}"/>
    <cellStyle name="Currency 7 7 4" xfId="12380" xr:uid="{00000000-0005-0000-0000-0000A0200000}"/>
    <cellStyle name="Currency 7 7 4 2" xfId="15054" xr:uid="{00000000-0005-0000-0000-0000A1200000}"/>
    <cellStyle name="Currency 7 7 4 2 2" xfId="31725" xr:uid="{00000000-0005-0000-0000-0000A2200000}"/>
    <cellStyle name="Currency 7 7 4 3" xfId="29127" xr:uid="{00000000-0005-0000-0000-0000A3200000}"/>
    <cellStyle name="Currency 7 7 5" xfId="13278" xr:uid="{00000000-0005-0000-0000-0000A4200000}"/>
    <cellStyle name="Currency 7 7 5 2" xfId="29954" xr:uid="{00000000-0005-0000-0000-0000A5200000}"/>
    <cellStyle name="Currency 7 7 6" xfId="27365" xr:uid="{00000000-0005-0000-0000-0000A6200000}"/>
    <cellStyle name="Currency 7 8" xfId="43781" xr:uid="{00000000-0005-0000-0000-0000A7200000}"/>
    <cellStyle name="Currency 8" xfId="1463" xr:uid="{00000000-0005-0000-0000-0000A8200000}"/>
    <cellStyle name="Currency 8 2" xfId="1464" xr:uid="{00000000-0005-0000-0000-0000A9200000}"/>
    <cellStyle name="Currency 8 2 2" xfId="1465" xr:uid="{00000000-0005-0000-0000-0000AA200000}"/>
    <cellStyle name="Currency 8 3" xfId="1466" xr:uid="{00000000-0005-0000-0000-0000AB200000}"/>
    <cellStyle name="Currency 8 3 2" xfId="10242" xr:uid="{00000000-0005-0000-0000-0000AC200000}"/>
    <cellStyle name="Currency 8 4" xfId="43871" xr:uid="{00000000-0005-0000-0000-0000AD200000}"/>
    <cellStyle name="Currency 9" xfId="1467" xr:uid="{00000000-0005-0000-0000-0000AE200000}"/>
    <cellStyle name="Currency 9 2" xfId="1468" xr:uid="{00000000-0005-0000-0000-0000AF200000}"/>
    <cellStyle name="Currency 9 2 2" xfId="1469" xr:uid="{00000000-0005-0000-0000-0000B0200000}"/>
    <cellStyle name="Currency 9 2 2 2" xfId="1470" xr:uid="{00000000-0005-0000-0000-0000B1200000}"/>
    <cellStyle name="Currency 9 2 3" xfId="1471" xr:uid="{00000000-0005-0000-0000-0000B2200000}"/>
    <cellStyle name="Currency 9 3" xfId="1472" xr:uid="{00000000-0005-0000-0000-0000B3200000}"/>
    <cellStyle name="Currency 9 3 2" xfId="1473" xr:uid="{00000000-0005-0000-0000-0000B4200000}"/>
    <cellStyle name="Currency 9 3 2 2" xfId="1474" xr:uid="{00000000-0005-0000-0000-0000B5200000}"/>
    <cellStyle name="Currency 9 3 3" xfId="1475" xr:uid="{00000000-0005-0000-0000-0000B6200000}"/>
    <cellStyle name="Currency 9 3 3 2" xfId="1476" xr:uid="{00000000-0005-0000-0000-0000B7200000}"/>
    <cellStyle name="Currency 9 3 3 3" xfId="1477" xr:uid="{00000000-0005-0000-0000-0000B8200000}"/>
    <cellStyle name="Currency 9 3 4" xfId="1478" xr:uid="{00000000-0005-0000-0000-0000B9200000}"/>
    <cellStyle name="Currency 9 3 4 2" xfId="1479" xr:uid="{00000000-0005-0000-0000-0000BA200000}"/>
    <cellStyle name="Currency 9 3 4 3" xfId="1480" xr:uid="{00000000-0005-0000-0000-0000BB200000}"/>
    <cellStyle name="Currency 9 3 5" xfId="1481" xr:uid="{00000000-0005-0000-0000-0000BC200000}"/>
    <cellStyle name="Currency0" xfId="1482" xr:uid="{00000000-0005-0000-0000-0000BD200000}"/>
    <cellStyle name="Currency0 2" xfId="1483" xr:uid="{00000000-0005-0000-0000-0000BE200000}"/>
    <cellStyle name="Currency0 2 2" xfId="1484" xr:uid="{00000000-0005-0000-0000-0000BF200000}"/>
    <cellStyle name="Currency0 3" xfId="1485" xr:uid="{00000000-0005-0000-0000-0000C0200000}"/>
    <cellStyle name="Date" xfId="1486" xr:uid="{00000000-0005-0000-0000-0000C1200000}"/>
    <cellStyle name="Date 2" xfId="1487" xr:uid="{00000000-0005-0000-0000-0000C2200000}"/>
    <cellStyle name="Date 3" xfId="10243" xr:uid="{00000000-0005-0000-0000-0000C3200000}"/>
    <cellStyle name="Date Aligned" xfId="1488" xr:uid="{00000000-0005-0000-0000-0000C4200000}"/>
    <cellStyle name="Dotted Line" xfId="1489" xr:uid="{00000000-0005-0000-0000-0000C5200000}"/>
    <cellStyle name="Entered" xfId="1490" xr:uid="{00000000-0005-0000-0000-0000C6200000}"/>
    <cellStyle name="Entered 2" xfId="1491" xr:uid="{00000000-0005-0000-0000-0000C7200000}"/>
    <cellStyle name="Entered 2 2" xfId="1492" xr:uid="{00000000-0005-0000-0000-0000C8200000}"/>
    <cellStyle name="Entered 3" xfId="1493" xr:uid="{00000000-0005-0000-0000-0000C9200000}"/>
    <cellStyle name="Euro" xfId="32" xr:uid="{00000000-0005-0000-0000-0000CA200000}"/>
    <cellStyle name="Euro 2" xfId="9133" xr:uid="{00000000-0005-0000-0000-0000CB200000}"/>
    <cellStyle name="Explanatory Text" xfId="33" builtinId="53" customBuiltin="1"/>
    <cellStyle name="Explanatory Text 10" xfId="9704" xr:uid="{00000000-0005-0000-0000-0000CD200000}"/>
    <cellStyle name="Explanatory Text 2" xfId="111" xr:uid="{00000000-0005-0000-0000-0000CE200000}"/>
    <cellStyle name="Explanatory Text 2 2" xfId="1494" xr:uid="{00000000-0005-0000-0000-0000CF200000}"/>
    <cellStyle name="Explanatory Text 2 2 2" xfId="6303" xr:uid="{00000000-0005-0000-0000-0000D0200000}"/>
    <cellStyle name="Explanatory Text 2 2 3" xfId="6304" xr:uid="{00000000-0005-0000-0000-0000D1200000}"/>
    <cellStyle name="Explanatory Text 2 2 4" xfId="6305" xr:uid="{00000000-0005-0000-0000-0000D2200000}"/>
    <cellStyle name="Explanatory Text 2 3" xfId="1495" xr:uid="{00000000-0005-0000-0000-0000D3200000}"/>
    <cellStyle name="Explanatory Text 2 3 2" xfId="9909" xr:uid="{00000000-0005-0000-0000-0000D4200000}"/>
    <cellStyle name="Explanatory Text 2 4" xfId="6306" xr:uid="{00000000-0005-0000-0000-0000D5200000}"/>
    <cellStyle name="Explanatory Text 2 5" xfId="6307" xr:uid="{00000000-0005-0000-0000-0000D6200000}"/>
    <cellStyle name="Explanatory Text 2_QC Sheet" xfId="6308" xr:uid="{00000000-0005-0000-0000-0000D7200000}"/>
    <cellStyle name="Explanatory Text 3" xfId="1496" xr:uid="{00000000-0005-0000-0000-0000D8200000}"/>
    <cellStyle name="Explanatory Text 3 2" xfId="1497" xr:uid="{00000000-0005-0000-0000-0000D9200000}"/>
    <cellStyle name="Explanatory Text 3 2 2" xfId="10245" xr:uid="{00000000-0005-0000-0000-0000DA200000}"/>
    <cellStyle name="Explanatory Text 3 3" xfId="1498" xr:uid="{00000000-0005-0000-0000-0000DB200000}"/>
    <cellStyle name="Explanatory Text 3 4" xfId="1499" xr:uid="{00000000-0005-0000-0000-0000DC200000}"/>
    <cellStyle name="Explanatory Text 4" xfId="1500" xr:uid="{00000000-0005-0000-0000-0000DD200000}"/>
    <cellStyle name="Explanatory Text 4 2" xfId="10246" xr:uid="{00000000-0005-0000-0000-0000DE200000}"/>
    <cellStyle name="Explanatory Text 4 3" xfId="9910" xr:uid="{00000000-0005-0000-0000-0000DF200000}"/>
    <cellStyle name="Explanatory Text 5" xfId="1501" xr:uid="{00000000-0005-0000-0000-0000E0200000}"/>
    <cellStyle name="Explanatory Text 5 2" xfId="10247" xr:uid="{00000000-0005-0000-0000-0000E1200000}"/>
    <cellStyle name="Explanatory Text 6" xfId="10248" xr:uid="{00000000-0005-0000-0000-0000E2200000}"/>
    <cellStyle name="Explanatory Text 7" xfId="12460" xr:uid="{00000000-0005-0000-0000-0000E3200000}"/>
    <cellStyle name="Explanatory Text 8" xfId="12492" xr:uid="{00000000-0005-0000-0000-0000E4200000}"/>
    <cellStyle name="Explanatory Text 9" xfId="12499" xr:uid="{00000000-0005-0000-0000-0000E5200000}"/>
    <cellStyle name="F2" xfId="34" xr:uid="{00000000-0005-0000-0000-0000E6200000}"/>
    <cellStyle name="F3" xfId="35" xr:uid="{00000000-0005-0000-0000-0000E7200000}"/>
    <cellStyle name="F4" xfId="36" xr:uid="{00000000-0005-0000-0000-0000E8200000}"/>
    <cellStyle name="F5" xfId="37" xr:uid="{00000000-0005-0000-0000-0000E9200000}"/>
    <cellStyle name="F5 2" xfId="9134" xr:uid="{00000000-0005-0000-0000-0000EA200000}"/>
    <cellStyle name="F6" xfId="38" xr:uid="{00000000-0005-0000-0000-0000EB200000}"/>
    <cellStyle name="F7" xfId="39" xr:uid="{00000000-0005-0000-0000-0000EC200000}"/>
    <cellStyle name="F7 2" xfId="9135" xr:uid="{00000000-0005-0000-0000-0000ED200000}"/>
    <cellStyle name="F8" xfId="40" xr:uid="{00000000-0005-0000-0000-0000EE200000}"/>
    <cellStyle name="Fixed" xfId="1502" xr:uid="{00000000-0005-0000-0000-0000EF200000}"/>
    <cellStyle name="Fixed3 - Style3" xfId="1503" xr:uid="{00000000-0005-0000-0000-0000F0200000}"/>
    <cellStyle name="Footnote" xfId="1504" xr:uid="{00000000-0005-0000-0000-0000F1200000}"/>
    <cellStyle name="Good" xfId="41" builtinId="26" customBuiltin="1"/>
    <cellStyle name="Good 10" xfId="9696" xr:uid="{00000000-0005-0000-0000-0000F3200000}"/>
    <cellStyle name="Good 2" xfId="73" xr:uid="{00000000-0005-0000-0000-0000F4200000}"/>
    <cellStyle name="Good 2 2" xfId="81" xr:uid="{00000000-0005-0000-0000-0000F5200000}"/>
    <cellStyle name="Good 2 2 2" xfId="6309" xr:uid="{00000000-0005-0000-0000-0000F6200000}"/>
    <cellStyle name="Good 2 2 3" xfId="6310" xr:uid="{00000000-0005-0000-0000-0000F7200000}"/>
    <cellStyle name="Good 2 2 4" xfId="6311" xr:uid="{00000000-0005-0000-0000-0000F8200000}"/>
    <cellStyle name="Good 2 3" xfId="1505" xr:uid="{00000000-0005-0000-0000-0000F9200000}"/>
    <cellStyle name="Good 2 3 2" xfId="9911" xr:uid="{00000000-0005-0000-0000-0000FA200000}"/>
    <cellStyle name="Good 2 4" xfId="6312" xr:uid="{00000000-0005-0000-0000-0000FB200000}"/>
    <cellStyle name="Good 2 5" xfId="6313" xr:uid="{00000000-0005-0000-0000-0000FC200000}"/>
    <cellStyle name="Good 2_QC Sheet" xfId="6314" xr:uid="{00000000-0005-0000-0000-0000FD200000}"/>
    <cellStyle name="Good 3" xfId="112" xr:uid="{00000000-0005-0000-0000-0000FE200000}"/>
    <cellStyle name="Good 3 2" xfId="1506" xr:uid="{00000000-0005-0000-0000-0000FF200000}"/>
    <cellStyle name="Good 3 2 2" xfId="10249" xr:uid="{00000000-0005-0000-0000-000000210000}"/>
    <cellStyle name="Good 3 3" xfId="1507" xr:uid="{00000000-0005-0000-0000-000001210000}"/>
    <cellStyle name="Good 3 4" xfId="1508" xr:uid="{00000000-0005-0000-0000-000002210000}"/>
    <cellStyle name="Good 4" xfId="1509" xr:uid="{00000000-0005-0000-0000-000003210000}"/>
    <cellStyle name="Good 4 2" xfId="10250" xr:uid="{00000000-0005-0000-0000-000004210000}"/>
    <cellStyle name="Good 4 3" xfId="9912" xr:uid="{00000000-0005-0000-0000-000005210000}"/>
    <cellStyle name="Good 5" xfId="1510" xr:uid="{00000000-0005-0000-0000-000006210000}"/>
    <cellStyle name="Good 5 2" xfId="10251" xr:uid="{00000000-0005-0000-0000-000007210000}"/>
    <cellStyle name="Good 6" xfId="1511" xr:uid="{00000000-0005-0000-0000-000008210000}"/>
    <cellStyle name="Good 7" xfId="12408" xr:uid="{00000000-0005-0000-0000-000009210000}"/>
    <cellStyle name="Good 8" xfId="12387" xr:uid="{00000000-0005-0000-0000-00000A210000}"/>
    <cellStyle name="Good 9" xfId="12685" xr:uid="{00000000-0005-0000-0000-00000B210000}"/>
    <cellStyle name="Grey" xfId="1512" xr:uid="{00000000-0005-0000-0000-00000C210000}"/>
    <cellStyle name="Grey 2" xfId="6315" xr:uid="{00000000-0005-0000-0000-00000D210000}"/>
    <cellStyle name="Hard Percent" xfId="1513" xr:uid="{00000000-0005-0000-0000-00000E210000}"/>
    <cellStyle name="Header" xfId="1514" xr:uid="{00000000-0005-0000-0000-00000F210000}"/>
    <cellStyle name="Header1" xfId="1515" xr:uid="{00000000-0005-0000-0000-000010210000}"/>
    <cellStyle name="Header2" xfId="1516" xr:uid="{00000000-0005-0000-0000-000011210000}"/>
    <cellStyle name="Header2 2" xfId="7276" xr:uid="{00000000-0005-0000-0000-000012210000}"/>
    <cellStyle name="Header2 2 10" xfId="11023" xr:uid="{00000000-0005-0000-0000-000013210000}"/>
    <cellStyle name="Header2 2 2" xfId="11590" xr:uid="{00000000-0005-0000-0000-000014210000}"/>
    <cellStyle name="Header2 2 2 2" xfId="14264" xr:uid="{00000000-0005-0000-0000-000015210000}"/>
    <cellStyle name="Header2 2 2 2 2" xfId="20027" xr:uid="{00000000-0005-0000-0000-000016210000}"/>
    <cellStyle name="Header2 2 2 2 2 2" xfId="36697" xr:uid="{00000000-0005-0000-0000-000017210000}"/>
    <cellStyle name="Header2 2 2 2 3" xfId="23172" xr:uid="{00000000-0005-0000-0000-000018210000}"/>
    <cellStyle name="Header2 2 2 2 3 2" xfId="39876" xr:uid="{00000000-0005-0000-0000-000019210000}"/>
    <cellStyle name="Header2 2 2 2 4" xfId="30937" xr:uid="{00000000-0005-0000-0000-00001A210000}"/>
    <cellStyle name="Header2 2 2 3" xfId="17741" xr:uid="{00000000-0005-0000-0000-00001B210000}"/>
    <cellStyle name="Header2 2 2 3 2" xfId="34418" xr:uid="{00000000-0005-0000-0000-00001C210000}"/>
    <cellStyle name="Header2 2 2 4" xfId="17417" xr:uid="{00000000-0005-0000-0000-00001D210000}"/>
    <cellStyle name="Header2 2 2 4 2" xfId="34094" xr:uid="{00000000-0005-0000-0000-00001E210000}"/>
    <cellStyle name="Header2 2 2 5" xfId="28343" xr:uid="{00000000-0005-0000-0000-00001F210000}"/>
    <cellStyle name="Header2 2 3" xfId="10720" xr:uid="{00000000-0005-0000-0000-000020210000}"/>
    <cellStyle name="Header2 2 3 2" xfId="13403" xr:uid="{00000000-0005-0000-0000-000021210000}"/>
    <cellStyle name="Header2 2 3 2 2" xfId="19280" xr:uid="{00000000-0005-0000-0000-000022210000}"/>
    <cellStyle name="Header2 2 3 2 2 2" xfId="35951" xr:uid="{00000000-0005-0000-0000-000023210000}"/>
    <cellStyle name="Header2 2 3 2 3" xfId="22460" xr:uid="{00000000-0005-0000-0000-000024210000}"/>
    <cellStyle name="Header2 2 3 2 3 2" xfId="39153" xr:uid="{00000000-0005-0000-0000-000025210000}"/>
    <cellStyle name="Header2 2 3 2 4" xfId="25325" xr:uid="{00000000-0005-0000-0000-000026210000}"/>
    <cellStyle name="Header2 2 3 2 4 2" xfId="42061" xr:uid="{00000000-0005-0000-0000-000027210000}"/>
    <cellStyle name="Header2 2 3 2 5" xfId="30079" xr:uid="{00000000-0005-0000-0000-000028210000}"/>
    <cellStyle name="Header2 2 3 3" xfId="16959" xr:uid="{00000000-0005-0000-0000-000029210000}"/>
    <cellStyle name="Header2 2 3 3 2" xfId="33635" xr:uid="{00000000-0005-0000-0000-00002A210000}"/>
    <cellStyle name="Header2 2 3 4" xfId="19882" xr:uid="{00000000-0005-0000-0000-00002B210000}"/>
    <cellStyle name="Header2 2 3 4 2" xfId="36552" xr:uid="{00000000-0005-0000-0000-00002C210000}"/>
    <cellStyle name="Header2 2 3 5" xfId="16649" xr:uid="{00000000-0005-0000-0000-00002D210000}"/>
    <cellStyle name="Header2 2 3 5 2" xfId="33322" xr:uid="{00000000-0005-0000-0000-00002E210000}"/>
    <cellStyle name="Header2 2 3 6" xfId="27490" xr:uid="{00000000-0005-0000-0000-00002F210000}"/>
    <cellStyle name="Header2 2 4" xfId="12462" xr:uid="{00000000-0005-0000-0000-000030210000}"/>
    <cellStyle name="Header2 2 4 2" xfId="15110" xr:uid="{00000000-0005-0000-0000-000031210000}"/>
    <cellStyle name="Header2 2 4 2 2" xfId="20799" xr:uid="{00000000-0005-0000-0000-000032210000}"/>
    <cellStyle name="Header2 2 4 2 2 2" xfId="37468" xr:uid="{00000000-0005-0000-0000-000033210000}"/>
    <cellStyle name="Header2 2 4 2 3" xfId="23921" xr:uid="{00000000-0005-0000-0000-000034210000}"/>
    <cellStyle name="Header2 2 4 2 3 2" xfId="40634" xr:uid="{00000000-0005-0000-0000-000035210000}"/>
    <cellStyle name="Header2 2 4 2 4" xfId="26657" xr:uid="{00000000-0005-0000-0000-000036210000}"/>
    <cellStyle name="Header2 2 4 2 4 2" xfId="43398" xr:uid="{00000000-0005-0000-0000-000037210000}"/>
    <cellStyle name="Header2 2 4 2 5" xfId="31781" xr:uid="{00000000-0005-0000-0000-000038210000}"/>
    <cellStyle name="Header2 2 4 3" xfId="18531" xr:uid="{00000000-0005-0000-0000-000039210000}"/>
    <cellStyle name="Header2 2 4 3 2" xfId="35208" xr:uid="{00000000-0005-0000-0000-00003A210000}"/>
    <cellStyle name="Header2 2 4 4" xfId="21760" xr:uid="{00000000-0005-0000-0000-00003B210000}"/>
    <cellStyle name="Header2 2 4 4 2" xfId="38438" xr:uid="{00000000-0005-0000-0000-00003C210000}"/>
    <cellStyle name="Header2 2 4 5" xfId="24748" xr:uid="{00000000-0005-0000-0000-00003D210000}"/>
    <cellStyle name="Header2 2 4 5 2" xfId="41471" xr:uid="{00000000-0005-0000-0000-00003E210000}"/>
    <cellStyle name="Header2 2 4 6" xfId="29183" xr:uid="{00000000-0005-0000-0000-00003F210000}"/>
    <cellStyle name="Header2 2 5" xfId="13714" xr:uid="{00000000-0005-0000-0000-000040210000}"/>
    <cellStyle name="Header2 2 5 2" xfId="19555" xr:uid="{00000000-0005-0000-0000-000041210000}"/>
    <cellStyle name="Header2 2 5 2 2" xfId="36226" xr:uid="{00000000-0005-0000-0000-000042210000}"/>
    <cellStyle name="Header2 2 5 3" xfId="22712" xr:uid="{00000000-0005-0000-0000-000043210000}"/>
    <cellStyle name="Header2 2 5 3 2" xfId="39412" xr:uid="{00000000-0005-0000-0000-000044210000}"/>
    <cellStyle name="Header2 2 5 4" xfId="25543" xr:uid="{00000000-0005-0000-0000-000045210000}"/>
    <cellStyle name="Header2 2 5 4 2" xfId="42281" xr:uid="{00000000-0005-0000-0000-000046210000}"/>
    <cellStyle name="Header2 2 5 5" xfId="30388" xr:uid="{00000000-0005-0000-0000-000047210000}"/>
    <cellStyle name="Header2 2 6" xfId="17241" xr:uid="{00000000-0005-0000-0000-000048210000}"/>
    <cellStyle name="Header2 2 6 2" xfId="33918" xr:uid="{00000000-0005-0000-0000-000049210000}"/>
    <cellStyle name="Header2 2 7" xfId="16533" xr:uid="{00000000-0005-0000-0000-00004A210000}"/>
    <cellStyle name="Header2 2 7 2" xfId="33205" xr:uid="{00000000-0005-0000-0000-00004B210000}"/>
    <cellStyle name="Header2 2 8" xfId="16164" xr:uid="{00000000-0005-0000-0000-00004C210000}"/>
    <cellStyle name="Header2 2 8 2" xfId="32829" xr:uid="{00000000-0005-0000-0000-00004D210000}"/>
    <cellStyle name="Header2 2 9" xfId="27796" xr:uid="{00000000-0005-0000-0000-00004E210000}"/>
    <cellStyle name="Header2 3" xfId="10650" xr:uid="{00000000-0005-0000-0000-00004F210000}"/>
    <cellStyle name="Header2 3 2" xfId="12494" xr:uid="{00000000-0005-0000-0000-000050210000}"/>
    <cellStyle name="Header2 3 2 2" xfId="15140" xr:uid="{00000000-0005-0000-0000-000051210000}"/>
    <cellStyle name="Header2 3 2 2 2" xfId="20827" xr:uid="{00000000-0005-0000-0000-000052210000}"/>
    <cellStyle name="Header2 3 2 2 2 2" xfId="37496" xr:uid="{00000000-0005-0000-0000-000053210000}"/>
    <cellStyle name="Header2 3 2 2 3" xfId="23947" xr:uid="{00000000-0005-0000-0000-000054210000}"/>
    <cellStyle name="Header2 3 2 2 3 2" xfId="40660" xr:uid="{00000000-0005-0000-0000-000055210000}"/>
    <cellStyle name="Header2 3 2 2 4" xfId="26682" xr:uid="{00000000-0005-0000-0000-000056210000}"/>
    <cellStyle name="Header2 3 2 2 4 2" xfId="43423" xr:uid="{00000000-0005-0000-0000-000057210000}"/>
    <cellStyle name="Header2 3 2 2 5" xfId="31811" xr:uid="{00000000-0005-0000-0000-000058210000}"/>
    <cellStyle name="Header2 3 2 3" xfId="18558" xr:uid="{00000000-0005-0000-0000-000059210000}"/>
    <cellStyle name="Header2 3 2 3 2" xfId="35235" xr:uid="{00000000-0005-0000-0000-00005A210000}"/>
    <cellStyle name="Header2 3 2 4" xfId="21787" xr:uid="{00000000-0005-0000-0000-00005B210000}"/>
    <cellStyle name="Header2 3 2 4 2" xfId="38465" xr:uid="{00000000-0005-0000-0000-00005C210000}"/>
    <cellStyle name="Header2 3 2 5" xfId="24773" xr:uid="{00000000-0005-0000-0000-00005D210000}"/>
    <cellStyle name="Header2 3 2 5 2" xfId="41496" xr:uid="{00000000-0005-0000-0000-00005E210000}"/>
    <cellStyle name="Header2 3 2 6" xfId="29213" xr:uid="{00000000-0005-0000-0000-00005F210000}"/>
    <cellStyle name="Header2 3 3" xfId="13329" xr:uid="{00000000-0005-0000-0000-000060210000}"/>
    <cellStyle name="Header2 3 3 2" xfId="19237" xr:uid="{00000000-0005-0000-0000-000061210000}"/>
    <cellStyle name="Header2 3 3 2 2" xfId="35908" xr:uid="{00000000-0005-0000-0000-000062210000}"/>
    <cellStyle name="Header2 3 3 3" xfId="22419" xr:uid="{00000000-0005-0000-0000-000063210000}"/>
    <cellStyle name="Header2 3 3 3 2" xfId="39112" xr:uid="{00000000-0005-0000-0000-000064210000}"/>
    <cellStyle name="Header2 3 3 4" xfId="25284" xr:uid="{00000000-0005-0000-0000-000065210000}"/>
    <cellStyle name="Header2 3 3 4 2" xfId="42020" xr:uid="{00000000-0005-0000-0000-000066210000}"/>
    <cellStyle name="Header2 3 3 5" xfId="30005" xr:uid="{00000000-0005-0000-0000-000067210000}"/>
    <cellStyle name="Header2 3 4" xfId="16916" xr:uid="{00000000-0005-0000-0000-000068210000}"/>
    <cellStyle name="Header2 3 4 2" xfId="33592" xr:uid="{00000000-0005-0000-0000-000069210000}"/>
    <cellStyle name="Header2 3 5" xfId="15943" xr:uid="{00000000-0005-0000-0000-00006A210000}"/>
    <cellStyle name="Header2 3 5 2" xfId="32609" xr:uid="{00000000-0005-0000-0000-00006B210000}"/>
    <cellStyle name="Header2 3 6" xfId="22709" xr:uid="{00000000-0005-0000-0000-00006C210000}"/>
    <cellStyle name="Header2 3 6 2" xfId="39409" xr:uid="{00000000-0005-0000-0000-00006D210000}"/>
    <cellStyle name="Header2 3 7" xfId="27416" xr:uid="{00000000-0005-0000-0000-00006E210000}"/>
    <cellStyle name="Header2 4" xfId="10707" xr:uid="{00000000-0005-0000-0000-00006F210000}"/>
    <cellStyle name="Header2 4 2" xfId="12659" xr:uid="{00000000-0005-0000-0000-000070210000}"/>
    <cellStyle name="Header2 4 2 2" xfId="15284" xr:uid="{00000000-0005-0000-0000-000071210000}"/>
    <cellStyle name="Header2 4 2 2 2" xfId="20927" xr:uid="{00000000-0005-0000-0000-000072210000}"/>
    <cellStyle name="Header2 4 2 2 2 2" xfId="37596" xr:uid="{00000000-0005-0000-0000-000073210000}"/>
    <cellStyle name="Header2 4 2 2 3" xfId="24044" xr:uid="{00000000-0005-0000-0000-000074210000}"/>
    <cellStyle name="Header2 4 2 2 3 2" xfId="40758" xr:uid="{00000000-0005-0000-0000-000075210000}"/>
    <cellStyle name="Header2 4 2 2 4" xfId="26770" xr:uid="{00000000-0005-0000-0000-000076210000}"/>
    <cellStyle name="Header2 4 2 2 4 2" xfId="43511" xr:uid="{00000000-0005-0000-0000-000077210000}"/>
    <cellStyle name="Header2 4 2 2 5" xfId="31955" xr:uid="{00000000-0005-0000-0000-000078210000}"/>
    <cellStyle name="Header2 4 2 3" xfId="18676" xr:uid="{00000000-0005-0000-0000-000079210000}"/>
    <cellStyle name="Header2 4 2 3 2" xfId="35353" xr:uid="{00000000-0005-0000-0000-00007A210000}"/>
    <cellStyle name="Header2 4 2 4" xfId="21893" xr:uid="{00000000-0005-0000-0000-00007B210000}"/>
    <cellStyle name="Header2 4 2 4 2" xfId="38572" xr:uid="{00000000-0005-0000-0000-00007C210000}"/>
    <cellStyle name="Header2 4 2 5" xfId="24860" xr:uid="{00000000-0005-0000-0000-00007D210000}"/>
    <cellStyle name="Header2 4 2 5 2" xfId="41584" xr:uid="{00000000-0005-0000-0000-00007E210000}"/>
    <cellStyle name="Header2 4 2 6" xfId="29357" xr:uid="{00000000-0005-0000-0000-00007F210000}"/>
    <cellStyle name="Header2 4 3" xfId="13390" xr:uid="{00000000-0005-0000-0000-000080210000}"/>
    <cellStyle name="Header2 4 3 2" xfId="19267" xr:uid="{00000000-0005-0000-0000-000081210000}"/>
    <cellStyle name="Header2 4 3 2 2" xfId="35938" xr:uid="{00000000-0005-0000-0000-000082210000}"/>
    <cellStyle name="Header2 4 3 3" xfId="22447" xr:uid="{00000000-0005-0000-0000-000083210000}"/>
    <cellStyle name="Header2 4 3 3 2" xfId="39140" xr:uid="{00000000-0005-0000-0000-000084210000}"/>
    <cellStyle name="Header2 4 3 4" xfId="25312" xr:uid="{00000000-0005-0000-0000-000085210000}"/>
    <cellStyle name="Header2 4 3 4 2" xfId="42048" xr:uid="{00000000-0005-0000-0000-000086210000}"/>
    <cellStyle name="Header2 4 3 5" xfId="30066" xr:uid="{00000000-0005-0000-0000-000087210000}"/>
    <cellStyle name="Header2 4 4" xfId="16946" xr:uid="{00000000-0005-0000-0000-000088210000}"/>
    <cellStyle name="Header2 4 4 2" xfId="33622" xr:uid="{00000000-0005-0000-0000-000089210000}"/>
    <cellStyle name="Header2 4 5" xfId="21244" xr:uid="{00000000-0005-0000-0000-00008A210000}"/>
    <cellStyle name="Header2 4 5 2" xfId="37915" xr:uid="{00000000-0005-0000-0000-00008B210000}"/>
    <cellStyle name="Header2 4 6" xfId="16122" xr:uid="{00000000-0005-0000-0000-00008C210000}"/>
    <cellStyle name="Header2 4 6 2" xfId="32786" xr:uid="{00000000-0005-0000-0000-00008D210000}"/>
    <cellStyle name="Header2 4 7" xfId="27477" xr:uid="{00000000-0005-0000-0000-00008E210000}"/>
    <cellStyle name="Header2 5" xfId="43987" xr:uid="{00000000-0005-0000-0000-00008F210000}"/>
    <cellStyle name="Heading 1" xfId="42" builtinId="16" customBuiltin="1"/>
    <cellStyle name="Heading 1 10" xfId="10460" xr:uid="{00000000-0005-0000-0000-000091210000}"/>
    <cellStyle name="Heading 1 11" xfId="9693" xr:uid="{00000000-0005-0000-0000-000092210000}"/>
    <cellStyle name="Heading 1 2" xfId="113" xr:uid="{00000000-0005-0000-0000-000093210000}"/>
    <cellStyle name="Heading 1 2 2" xfId="1517" xr:uid="{00000000-0005-0000-0000-000094210000}"/>
    <cellStyle name="Heading 1 2 2 2" xfId="6316" xr:uid="{00000000-0005-0000-0000-000095210000}"/>
    <cellStyle name="Heading 1 2 2 3" xfId="6317" xr:uid="{00000000-0005-0000-0000-000096210000}"/>
    <cellStyle name="Heading 1 2 3" xfId="1518" xr:uid="{00000000-0005-0000-0000-000097210000}"/>
    <cellStyle name="Heading 1 2 3 2" xfId="9914" xr:uid="{00000000-0005-0000-0000-000098210000}"/>
    <cellStyle name="Heading 1 2 4" xfId="1519" xr:uid="{00000000-0005-0000-0000-000099210000}"/>
    <cellStyle name="Heading 1 2 4 2" xfId="9915" xr:uid="{00000000-0005-0000-0000-00009A210000}"/>
    <cellStyle name="Heading 1 2 5" xfId="6318" xr:uid="{00000000-0005-0000-0000-00009B210000}"/>
    <cellStyle name="Heading 1 2 6" xfId="9913" xr:uid="{00000000-0005-0000-0000-00009C210000}"/>
    <cellStyle name="Heading 1 2_QC" xfId="6319" xr:uid="{00000000-0005-0000-0000-00009D210000}"/>
    <cellStyle name="Heading 1 3" xfId="1520" xr:uid="{00000000-0005-0000-0000-00009E210000}"/>
    <cellStyle name="Heading 1 3 2" xfId="1521" xr:uid="{00000000-0005-0000-0000-00009F210000}"/>
    <cellStyle name="Heading 1 3 2 2" xfId="10254" xr:uid="{00000000-0005-0000-0000-0000A0210000}"/>
    <cellStyle name="Heading 1 3 3" xfId="1522" xr:uid="{00000000-0005-0000-0000-0000A1210000}"/>
    <cellStyle name="Heading 1 3 4" xfId="1523" xr:uid="{00000000-0005-0000-0000-0000A2210000}"/>
    <cellStyle name="Heading 1 4" xfId="1524" xr:uid="{00000000-0005-0000-0000-0000A3210000}"/>
    <cellStyle name="Heading 1 4 2" xfId="10255" xr:uid="{00000000-0005-0000-0000-0000A4210000}"/>
    <cellStyle name="Heading 1 4 3" xfId="9916" xr:uid="{00000000-0005-0000-0000-0000A5210000}"/>
    <cellStyle name="Heading 1 5" xfId="1525" xr:uid="{00000000-0005-0000-0000-0000A6210000}"/>
    <cellStyle name="Heading 1 5 2" xfId="10256" xr:uid="{00000000-0005-0000-0000-0000A7210000}"/>
    <cellStyle name="Heading 1 6" xfId="1526" xr:uid="{00000000-0005-0000-0000-0000A8210000}"/>
    <cellStyle name="Heading 1 7" xfId="10253" xr:uid="{00000000-0005-0000-0000-0000A9210000}"/>
    <cellStyle name="Heading 1 8" xfId="10391" xr:uid="{00000000-0005-0000-0000-0000AA210000}"/>
    <cellStyle name="Heading 1 9" xfId="10390" xr:uid="{00000000-0005-0000-0000-0000AB210000}"/>
    <cellStyle name="Heading 2" xfId="43" builtinId="17" customBuiltin="1"/>
    <cellStyle name="Heading 2 10" xfId="10461" xr:uid="{00000000-0005-0000-0000-0000AD210000}"/>
    <cellStyle name="Heading 2 11" xfId="9694" xr:uid="{00000000-0005-0000-0000-0000AE210000}"/>
    <cellStyle name="Heading 2 2" xfId="114" xr:uid="{00000000-0005-0000-0000-0000AF210000}"/>
    <cellStyle name="Heading 2 2 2" xfId="1527" xr:uid="{00000000-0005-0000-0000-0000B0210000}"/>
    <cellStyle name="Heading 2 2 2 2" xfId="6320" xr:uid="{00000000-0005-0000-0000-0000B1210000}"/>
    <cellStyle name="Heading 2 2 2 3" xfId="6321" xr:uid="{00000000-0005-0000-0000-0000B2210000}"/>
    <cellStyle name="Heading 2 2 3" xfId="1528" xr:uid="{00000000-0005-0000-0000-0000B3210000}"/>
    <cellStyle name="Heading 2 2 3 2" xfId="9918" xr:uid="{00000000-0005-0000-0000-0000B4210000}"/>
    <cellStyle name="Heading 2 2 4" xfId="1529" xr:uid="{00000000-0005-0000-0000-0000B5210000}"/>
    <cellStyle name="Heading 2 2 4 2" xfId="9919" xr:uid="{00000000-0005-0000-0000-0000B6210000}"/>
    <cellStyle name="Heading 2 2 5" xfId="6322" xr:uid="{00000000-0005-0000-0000-0000B7210000}"/>
    <cellStyle name="Heading 2 2 6" xfId="9917" xr:uid="{00000000-0005-0000-0000-0000B8210000}"/>
    <cellStyle name="Heading 2 2_QC" xfId="6323" xr:uid="{00000000-0005-0000-0000-0000B9210000}"/>
    <cellStyle name="Heading 2 3" xfId="1530" xr:uid="{00000000-0005-0000-0000-0000BA210000}"/>
    <cellStyle name="Heading 2 3 2" xfId="1531" xr:uid="{00000000-0005-0000-0000-0000BB210000}"/>
    <cellStyle name="Heading 2 3 2 2" xfId="10258" xr:uid="{00000000-0005-0000-0000-0000BC210000}"/>
    <cellStyle name="Heading 2 3 3" xfId="1532" xr:uid="{00000000-0005-0000-0000-0000BD210000}"/>
    <cellStyle name="Heading 2 3 4" xfId="1533" xr:uid="{00000000-0005-0000-0000-0000BE210000}"/>
    <cellStyle name="Heading 2 4" xfId="1534" xr:uid="{00000000-0005-0000-0000-0000BF210000}"/>
    <cellStyle name="Heading 2 4 2" xfId="10259" xr:uid="{00000000-0005-0000-0000-0000C0210000}"/>
    <cellStyle name="Heading 2 4 3" xfId="9920" xr:uid="{00000000-0005-0000-0000-0000C1210000}"/>
    <cellStyle name="Heading 2 5" xfId="1535" xr:uid="{00000000-0005-0000-0000-0000C2210000}"/>
    <cellStyle name="Heading 2 5 2" xfId="10260" xr:uid="{00000000-0005-0000-0000-0000C3210000}"/>
    <cellStyle name="Heading 2 6" xfId="1536" xr:uid="{00000000-0005-0000-0000-0000C4210000}"/>
    <cellStyle name="Heading 2 7" xfId="10257" xr:uid="{00000000-0005-0000-0000-0000C5210000}"/>
    <cellStyle name="Heading 2 8" xfId="10392" xr:uid="{00000000-0005-0000-0000-0000C6210000}"/>
    <cellStyle name="Heading 2 9" xfId="10389" xr:uid="{00000000-0005-0000-0000-0000C7210000}"/>
    <cellStyle name="Heading 3" xfId="44" builtinId="18" customBuiltin="1"/>
    <cellStyle name="Heading 3 10" xfId="10463" xr:uid="{00000000-0005-0000-0000-0000C9210000}"/>
    <cellStyle name="Heading 3 11" xfId="9695" xr:uid="{00000000-0005-0000-0000-0000CA210000}"/>
    <cellStyle name="Heading 3 2" xfId="115" xr:uid="{00000000-0005-0000-0000-0000CB210000}"/>
    <cellStyle name="Heading 3 2 10" xfId="1537" xr:uid="{00000000-0005-0000-0000-0000CC210000}"/>
    <cellStyle name="Heading 3 2 10 2" xfId="7277" xr:uid="{00000000-0005-0000-0000-0000CD210000}"/>
    <cellStyle name="Heading 3 2 11" xfId="1538" xr:uid="{00000000-0005-0000-0000-0000CE210000}"/>
    <cellStyle name="Heading 3 2 11 2" xfId="7278" xr:uid="{00000000-0005-0000-0000-0000CF210000}"/>
    <cellStyle name="Heading 3 2 12" xfId="1539" xr:uid="{00000000-0005-0000-0000-0000D0210000}"/>
    <cellStyle name="Heading 3 2 13" xfId="1540" xr:uid="{00000000-0005-0000-0000-0000D1210000}"/>
    <cellStyle name="Heading 3 2 14" xfId="7279" xr:uid="{00000000-0005-0000-0000-0000D2210000}"/>
    <cellStyle name="Heading 3 2 15" xfId="7280" xr:uid="{00000000-0005-0000-0000-0000D3210000}"/>
    <cellStyle name="Heading 3 2 16" xfId="9921" xr:uid="{00000000-0005-0000-0000-0000D4210000}"/>
    <cellStyle name="Heading 3 2 2" xfId="1541" xr:uid="{00000000-0005-0000-0000-0000D5210000}"/>
    <cellStyle name="Heading 3 2 2 10" xfId="7281" xr:uid="{00000000-0005-0000-0000-0000D6210000}"/>
    <cellStyle name="Heading 3 2 2 11" xfId="9922" xr:uid="{00000000-0005-0000-0000-0000D7210000}"/>
    <cellStyle name="Heading 3 2 2 2" xfId="1542" xr:uid="{00000000-0005-0000-0000-0000D8210000}"/>
    <cellStyle name="Heading 3 2 2 2 10" xfId="7282" xr:uid="{00000000-0005-0000-0000-0000D9210000}"/>
    <cellStyle name="Heading 3 2 2 2 11" xfId="9923" xr:uid="{00000000-0005-0000-0000-0000DA210000}"/>
    <cellStyle name="Heading 3 2 2 2 2" xfId="1543" xr:uid="{00000000-0005-0000-0000-0000DB210000}"/>
    <cellStyle name="Heading 3 2 2 2 2 2" xfId="1544" xr:uid="{00000000-0005-0000-0000-0000DC210000}"/>
    <cellStyle name="Heading 3 2 2 2 2 2 2" xfId="1545" xr:uid="{00000000-0005-0000-0000-0000DD210000}"/>
    <cellStyle name="Heading 3 2 2 2 2 2 2 2" xfId="7283" xr:uid="{00000000-0005-0000-0000-0000DE210000}"/>
    <cellStyle name="Heading 3 2 2 2 2 2 3" xfId="1546" xr:uid="{00000000-0005-0000-0000-0000DF210000}"/>
    <cellStyle name="Heading 3 2 2 2 2 2 4" xfId="7284" xr:uid="{00000000-0005-0000-0000-0000E0210000}"/>
    <cellStyle name="Heading 3 2 2 2 2 3" xfId="1547" xr:uid="{00000000-0005-0000-0000-0000E1210000}"/>
    <cellStyle name="Heading 3 2 2 2 2 3 2" xfId="7285" xr:uid="{00000000-0005-0000-0000-0000E2210000}"/>
    <cellStyle name="Heading 3 2 2 2 2 4" xfId="1548" xr:uid="{00000000-0005-0000-0000-0000E3210000}"/>
    <cellStyle name="Heading 3 2 2 2 2 4 2" xfId="7286" xr:uid="{00000000-0005-0000-0000-0000E4210000}"/>
    <cellStyle name="Heading 3 2 2 2 2 5" xfId="1549" xr:uid="{00000000-0005-0000-0000-0000E5210000}"/>
    <cellStyle name="Heading 3 2 2 2 2 5 2" xfId="7287" xr:uid="{00000000-0005-0000-0000-0000E6210000}"/>
    <cellStyle name="Heading 3 2 2 2 2 6" xfId="1550" xr:uid="{00000000-0005-0000-0000-0000E7210000}"/>
    <cellStyle name="Heading 3 2 2 2 2 7" xfId="1551" xr:uid="{00000000-0005-0000-0000-0000E8210000}"/>
    <cellStyle name="Heading 3 2 2 2 2 8" xfId="7288" xr:uid="{00000000-0005-0000-0000-0000E9210000}"/>
    <cellStyle name="Heading 3 2 2 2 2 9" xfId="7289" xr:uid="{00000000-0005-0000-0000-0000EA210000}"/>
    <cellStyle name="Heading 3 2 2 2 3" xfId="1552" xr:uid="{00000000-0005-0000-0000-0000EB210000}"/>
    <cellStyle name="Heading 3 2 2 2 3 2" xfId="1553" xr:uid="{00000000-0005-0000-0000-0000EC210000}"/>
    <cellStyle name="Heading 3 2 2 2 3 2 2" xfId="7290" xr:uid="{00000000-0005-0000-0000-0000ED210000}"/>
    <cellStyle name="Heading 3 2 2 2 3 3" xfId="1554" xr:uid="{00000000-0005-0000-0000-0000EE210000}"/>
    <cellStyle name="Heading 3 2 2 2 3 4" xfId="7291" xr:uid="{00000000-0005-0000-0000-0000EF210000}"/>
    <cellStyle name="Heading 3 2 2 2 4" xfId="1555" xr:uid="{00000000-0005-0000-0000-0000F0210000}"/>
    <cellStyle name="Heading 3 2 2 2 4 2" xfId="7292" xr:uid="{00000000-0005-0000-0000-0000F1210000}"/>
    <cellStyle name="Heading 3 2 2 2 5" xfId="1556" xr:uid="{00000000-0005-0000-0000-0000F2210000}"/>
    <cellStyle name="Heading 3 2 2 2 5 2" xfId="7293" xr:uid="{00000000-0005-0000-0000-0000F3210000}"/>
    <cellStyle name="Heading 3 2 2 2 6" xfId="1557" xr:uid="{00000000-0005-0000-0000-0000F4210000}"/>
    <cellStyle name="Heading 3 2 2 2 7" xfId="1558" xr:uid="{00000000-0005-0000-0000-0000F5210000}"/>
    <cellStyle name="Heading 3 2 2 2 8" xfId="1559" xr:uid="{00000000-0005-0000-0000-0000F6210000}"/>
    <cellStyle name="Heading 3 2 2 2 9" xfId="7294" xr:uid="{00000000-0005-0000-0000-0000F7210000}"/>
    <cellStyle name="Heading 3 2 2 3" xfId="1560" xr:uid="{00000000-0005-0000-0000-0000F8210000}"/>
    <cellStyle name="Heading 3 2 2 3 10" xfId="7295" xr:uid="{00000000-0005-0000-0000-0000F9210000}"/>
    <cellStyle name="Heading 3 2 2 3 11" xfId="9924" xr:uid="{00000000-0005-0000-0000-0000FA210000}"/>
    <cellStyle name="Heading 3 2 2 3 2" xfId="1561" xr:uid="{00000000-0005-0000-0000-0000FB210000}"/>
    <cellStyle name="Heading 3 2 2 3 2 2" xfId="1562" xr:uid="{00000000-0005-0000-0000-0000FC210000}"/>
    <cellStyle name="Heading 3 2 2 3 2 2 2" xfId="1563" xr:uid="{00000000-0005-0000-0000-0000FD210000}"/>
    <cellStyle name="Heading 3 2 2 3 2 2 2 2" xfId="7296" xr:uid="{00000000-0005-0000-0000-0000FE210000}"/>
    <cellStyle name="Heading 3 2 2 3 2 2 3" xfId="1564" xr:uid="{00000000-0005-0000-0000-0000FF210000}"/>
    <cellStyle name="Heading 3 2 2 3 2 2 4" xfId="7297" xr:uid="{00000000-0005-0000-0000-000000220000}"/>
    <cellStyle name="Heading 3 2 2 3 2 3" xfId="1565" xr:uid="{00000000-0005-0000-0000-000001220000}"/>
    <cellStyle name="Heading 3 2 2 3 2 3 2" xfId="7298" xr:uid="{00000000-0005-0000-0000-000002220000}"/>
    <cellStyle name="Heading 3 2 2 3 2 4" xfId="1566" xr:uid="{00000000-0005-0000-0000-000003220000}"/>
    <cellStyle name="Heading 3 2 2 3 2 4 2" xfId="7299" xr:uid="{00000000-0005-0000-0000-000004220000}"/>
    <cellStyle name="Heading 3 2 2 3 2 5" xfId="7300" xr:uid="{00000000-0005-0000-0000-000005220000}"/>
    <cellStyle name="Heading 3 2 2 3 2 6" xfId="7301" xr:uid="{00000000-0005-0000-0000-000006220000}"/>
    <cellStyle name="Heading 3 2 2 3 3" xfId="1567" xr:uid="{00000000-0005-0000-0000-000007220000}"/>
    <cellStyle name="Heading 3 2 2 3 3 2" xfId="1568" xr:uid="{00000000-0005-0000-0000-000008220000}"/>
    <cellStyle name="Heading 3 2 2 3 3 2 2" xfId="7302" xr:uid="{00000000-0005-0000-0000-000009220000}"/>
    <cellStyle name="Heading 3 2 2 3 3 3" xfId="1569" xr:uid="{00000000-0005-0000-0000-00000A220000}"/>
    <cellStyle name="Heading 3 2 2 3 3 4" xfId="7303" xr:uid="{00000000-0005-0000-0000-00000B220000}"/>
    <cellStyle name="Heading 3 2 2 3 4" xfId="1570" xr:uid="{00000000-0005-0000-0000-00000C220000}"/>
    <cellStyle name="Heading 3 2 2 3 4 2" xfId="7304" xr:uid="{00000000-0005-0000-0000-00000D220000}"/>
    <cellStyle name="Heading 3 2 2 3 5" xfId="1571" xr:uid="{00000000-0005-0000-0000-00000E220000}"/>
    <cellStyle name="Heading 3 2 2 3 5 2" xfId="7305" xr:uid="{00000000-0005-0000-0000-00000F220000}"/>
    <cellStyle name="Heading 3 2 2 3 6" xfId="1572" xr:uid="{00000000-0005-0000-0000-000010220000}"/>
    <cellStyle name="Heading 3 2 2 3 7" xfId="1573" xr:uid="{00000000-0005-0000-0000-000011220000}"/>
    <cellStyle name="Heading 3 2 2 3 8" xfId="1574" xr:uid="{00000000-0005-0000-0000-000012220000}"/>
    <cellStyle name="Heading 3 2 2 3 9" xfId="7306" xr:uid="{00000000-0005-0000-0000-000013220000}"/>
    <cellStyle name="Heading 3 2 2 4" xfId="1575" xr:uid="{00000000-0005-0000-0000-000014220000}"/>
    <cellStyle name="Heading 3 2 2 4 2" xfId="1576" xr:uid="{00000000-0005-0000-0000-000015220000}"/>
    <cellStyle name="Heading 3 2 2 4 2 2" xfId="1577" xr:uid="{00000000-0005-0000-0000-000016220000}"/>
    <cellStyle name="Heading 3 2 2 4 2 2 2" xfId="7307" xr:uid="{00000000-0005-0000-0000-000017220000}"/>
    <cellStyle name="Heading 3 2 2 4 2 3" xfId="1578" xr:uid="{00000000-0005-0000-0000-000018220000}"/>
    <cellStyle name="Heading 3 2 2 4 2 4" xfId="7308" xr:uid="{00000000-0005-0000-0000-000019220000}"/>
    <cellStyle name="Heading 3 2 2 4 3" xfId="1579" xr:uid="{00000000-0005-0000-0000-00001A220000}"/>
    <cellStyle name="Heading 3 2 2 4 3 2" xfId="7309" xr:uid="{00000000-0005-0000-0000-00001B220000}"/>
    <cellStyle name="Heading 3 2 2 4 4" xfId="1580" xr:uid="{00000000-0005-0000-0000-00001C220000}"/>
    <cellStyle name="Heading 3 2 2 4 4 2" xfId="7310" xr:uid="{00000000-0005-0000-0000-00001D220000}"/>
    <cellStyle name="Heading 3 2 2 4 5" xfId="7311" xr:uid="{00000000-0005-0000-0000-00001E220000}"/>
    <cellStyle name="Heading 3 2 2 4 6" xfId="7312" xr:uid="{00000000-0005-0000-0000-00001F220000}"/>
    <cellStyle name="Heading 3 2 2 5" xfId="1581" xr:uid="{00000000-0005-0000-0000-000020220000}"/>
    <cellStyle name="Heading 3 2 2 5 2" xfId="1582" xr:uid="{00000000-0005-0000-0000-000021220000}"/>
    <cellStyle name="Heading 3 2 2 5 2 2" xfId="1583" xr:uid="{00000000-0005-0000-0000-000022220000}"/>
    <cellStyle name="Heading 3 2 2 5 2 2 2" xfId="7313" xr:uid="{00000000-0005-0000-0000-000023220000}"/>
    <cellStyle name="Heading 3 2 2 5 2 3" xfId="1584" xr:uid="{00000000-0005-0000-0000-000024220000}"/>
    <cellStyle name="Heading 3 2 2 5 2 4" xfId="7314" xr:uid="{00000000-0005-0000-0000-000025220000}"/>
    <cellStyle name="Heading 3 2 2 5 3" xfId="1585" xr:uid="{00000000-0005-0000-0000-000026220000}"/>
    <cellStyle name="Heading 3 2 2 5 3 2" xfId="7315" xr:uid="{00000000-0005-0000-0000-000027220000}"/>
    <cellStyle name="Heading 3 2 2 5 4" xfId="1586" xr:uid="{00000000-0005-0000-0000-000028220000}"/>
    <cellStyle name="Heading 3 2 2 5 5" xfId="7316" xr:uid="{00000000-0005-0000-0000-000029220000}"/>
    <cellStyle name="Heading 3 2 2 6" xfId="1587" xr:uid="{00000000-0005-0000-0000-00002A220000}"/>
    <cellStyle name="Heading 3 2 2 6 2" xfId="1588" xr:uid="{00000000-0005-0000-0000-00002B220000}"/>
    <cellStyle name="Heading 3 2 2 6 2 2" xfId="7317" xr:uid="{00000000-0005-0000-0000-00002C220000}"/>
    <cellStyle name="Heading 3 2 2 6 3" xfId="1589" xr:uid="{00000000-0005-0000-0000-00002D220000}"/>
    <cellStyle name="Heading 3 2 2 6 4" xfId="7318" xr:uid="{00000000-0005-0000-0000-00002E220000}"/>
    <cellStyle name="Heading 3 2 2 7" xfId="1590" xr:uid="{00000000-0005-0000-0000-00002F220000}"/>
    <cellStyle name="Heading 3 2 2 7 2" xfId="7319" xr:uid="{00000000-0005-0000-0000-000030220000}"/>
    <cellStyle name="Heading 3 2 2 8" xfId="1591" xr:uid="{00000000-0005-0000-0000-000031220000}"/>
    <cellStyle name="Heading 3 2 2 8 2" xfId="7320" xr:uid="{00000000-0005-0000-0000-000032220000}"/>
    <cellStyle name="Heading 3 2 2 9" xfId="1592" xr:uid="{00000000-0005-0000-0000-000033220000}"/>
    <cellStyle name="Heading 3 2 3" xfId="1593" xr:uid="{00000000-0005-0000-0000-000034220000}"/>
    <cellStyle name="Heading 3 2 3 10" xfId="7321" xr:uid="{00000000-0005-0000-0000-000035220000}"/>
    <cellStyle name="Heading 3 2 3 11" xfId="9925" xr:uid="{00000000-0005-0000-0000-000036220000}"/>
    <cellStyle name="Heading 3 2 3 2" xfId="1594" xr:uid="{00000000-0005-0000-0000-000037220000}"/>
    <cellStyle name="Heading 3 2 3 2 10" xfId="7322" xr:uid="{00000000-0005-0000-0000-000038220000}"/>
    <cellStyle name="Heading 3 2 3 2 2" xfId="1595" xr:uid="{00000000-0005-0000-0000-000039220000}"/>
    <cellStyle name="Heading 3 2 3 2 2 2" xfId="1596" xr:uid="{00000000-0005-0000-0000-00003A220000}"/>
    <cellStyle name="Heading 3 2 3 2 2 2 2" xfId="1597" xr:uid="{00000000-0005-0000-0000-00003B220000}"/>
    <cellStyle name="Heading 3 2 3 2 2 2 2 2" xfId="7323" xr:uid="{00000000-0005-0000-0000-00003C220000}"/>
    <cellStyle name="Heading 3 2 3 2 2 2 3" xfId="1598" xr:uid="{00000000-0005-0000-0000-00003D220000}"/>
    <cellStyle name="Heading 3 2 3 2 2 2 4" xfId="7324" xr:uid="{00000000-0005-0000-0000-00003E220000}"/>
    <cellStyle name="Heading 3 2 3 2 2 3" xfId="1599" xr:uid="{00000000-0005-0000-0000-00003F220000}"/>
    <cellStyle name="Heading 3 2 3 2 2 3 2" xfId="7325" xr:uid="{00000000-0005-0000-0000-000040220000}"/>
    <cellStyle name="Heading 3 2 3 2 2 4" xfId="1600" xr:uid="{00000000-0005-0000-0000-000041220000}"/>
    <cellStyle name="Heading 3 2 3 2 2 4 2" xfId="7326" xr:uid="{00000000-0005-0000-0000-000042220000}"/>
    <cellStyle name="Heading 3 2 3 2 2 5" xfId="1601" xr:uid="{00000000-0005-0000-0000-000043220000}"/>
    <cellStyle name="Heading 3 2 3 2 2 5 2" xfId="7327" xr:uid="{00000000-0005-0000-0000-000044220000}"/>
    <cellStyle name="Heading 3 2 3 2 2 6" xfId="1602" xr:uid="{00000000-0005-0000-0000-000045220000}"/>
    <cellStyle name="Heading 3 2 3 2 2 7" xfId="1603" xr:uid="{00000000-0005-0000-0000-000046220000}"/>
    <cellStyle name="Heading 3 2 3 2 2 8" xfId="7328" xr:uid="{00000000-0005-0000-0000-000047220000}"/>
    <cellStyle name="Heading 3 2 3 2 2 9" xfId="7329" xr:uid="{00000000-0005-0000-0000-000048220000}"/>
    <cellStyle name="Heading 3 2 3 2 3" xfId="1604" xr:uid="{00000000-0005-0000-0000-000049220000}"/>
    <cellStyle name="Heading 3 2 3 2 3 2" xfId="1605" xr:uid="{00000000-0005-0000-0000-00004A220000}"/>
    <cellStyle name="Heading 3 2 3 2 3 2 2" xfId="7330" xr:uid="{00000000-0005-0000-0000-00004B220000}"/>
    <cellStyle name="Heading 3 2 3 2 3 3" xfId="1606" xr:uid="{00000000-0005-0000-0000-00004C220000}"/>
    <cellStyle name="Heading 3 2 3 2 3 4" xfId="7331" xr:uid="{00000000-0005-0000-0000-00004D220000}"/>
    <cellStyle name="Heading 3 2 3 2 4" xfId="1607" xr:uid="{00000000-0005-0000-0000-00004E220000}"/>
    <cellStyle name="Heading 3 2 3 2 4 2" xfId="7332" xr:uid="{00000000-0005-0000-0000-00004F220000}"/>
    <cellStyle name="Heading 3 2 3 2 5" xfId="1608" xr:uid="{00000000-0005-0000-0000-000050220000}"/>
    <cellStyle name="Heading 3 2 3 2 5 2" xfId="7333" xr:uid="{00000000-0005-0000-0000-000051220000}"/>
    <cellStyle name="Heading 3 2 3 2 6" xfId="1609" xr:uid="{00000000-0005-0000-0000-000052220000}"/>
    <cellStyle name="Heading 3 2 3 2 7" xfId="1610" xr:uid="{00000000-0005-0000-0000-000053220000}"/>
    <cellStyle name="Heading 3 2 3 2 8" xfId="1611" xr:uid="{00000000-0005-0000-0000-000054220000}"/>
    <cellStyle name="Heading 3 2 3 2 9" xfId="7334" xr:uid="{00000000-0005-0000-0000-000055220000}"/>
    <cellStyle name="Heading 3 2 3 3" xfId="1612" xr:uid="{00000000-0005-0000-0000-000056220000}"/>
    <cellStyle name="Heading 3 2 3 3 10" xfId="7335" xr:uid="{00000000-0005-0000-0000-000057220000}"/>
    <cellStyle name="Heading 3 2 3 3 2" xfId="1613" xr:uid="{00000000-0005-0000-0000-000058220000}"/>
    <cellStyle name="Heading 3 2 3 3 2 2" xfId="1614" xr:uid="{00000000-0005-0000-0000-000059220000}"/>
    <cellStyle name="Heading 3 2 3 3 2 2 2" xfId="1615" xr:uid="{00000000-0005-0000-0000-00005A220000}"/>
    <cellStyle name="Heading 3 2 3 3 2 2 2 2" xfId="7336" xr:uid="{00000000-0005-0000-0000-00005B220000}"/>
    <cellStyle name="Heading 3 2 3 3 2 2 3" xfId="1616" xr:uid="{00000000-0005-0000-0000-00005C220000}"/>
    <cellStyle name="Heading 3 2 3 3 2 2 4" xfId="7337" xr:uid="{00000000-0005-0000-0000-00005D220000}"/>
    <cellStyle name="Heading 3 2 3 3 2 3" xfId="1617" xr:uid="{00000000-0005-0000-0000-00005E220000}"/>
    <cellStyle name="Heading 3 2 3 3 2 3 2" xfId="7338" xr:uid="{00000000-0005-0000-0000-00005F220000}"/>
    <cellStyle name="Heading 3 2 3 3 2 4" xfId="1618" xr:uid="{00000000-0005-0000-0000-000060220000}"/>
    <cellStyle name="Heading 3 2 3 3 2 4 2" xfId="7339" xr:uid="{00000000-0005-0000-0000-000061220000}"/>
    <cellStyle name="Heading 3 2 3 3 2 5" xfId="7340" xr:uid="{00000000-0005-0000-0000-000062220000}"/>
    <cellStyle name="Heading 3 2 3 3 2 6" xfId="7341" xr:uid="{00000000-0005-0000-0000-000063220000}"/>
    <cellStyle name="Heading 3 2 3 3 3" xfId="1619" xr:uid="{00000000-0005-0000-0000-000064220000}"/>
    <cellStyle name="Heading 3 2 3 3 3 2" xfId="1620" xr:uid="{00000000-0005-0000-0000-000065220000}"/>
    <cellStyle name="Heading 3 2 3 3 3 2 2" xfId="7342" xr:uid="{00000000-0005-0000-0000-000066220000}"/>
    <cellStyle name="Heading 3 2 3 3 3 3" xfId="1621" xr:uid="{00000000-0005-0000-0000-000067220000}"/>
    <cellStyle name="Heading 3 2 3 3 3 4" xfId="7343" xr:uid="{00000000-0005-0000-0000-000068220000}"/>
    <cellStyle name="Heading 3 2 3 3 4" xfId="1622" xr:uid="{00000000-0005-0000-0000-000069220000}"/>
    <cellStyle name="Heading 3 2 3 3 4 2" xfId="7344" xr:uid="{00000000-0005-0000-0000-00006A220000}"/>
    <cellStyle name="Heading 3 2 3 3 5" xfId="1623" xr:uid="{00000000-0005-0000-0000-00006B220000}"/>
    <cellStyle name="Heading 3 2 3 3 5 2" xfId="7345" xr:uid="{00000000-0005-0000-0000-00006C220000}"/>
    <cellStyle name="Heading 3 2 3 3 6" xfId="1624" xr:uid="{00000000-0005-0000-0000-00006D220000}"/>
    <cellStyle name="Heading 3 2 3 3 7" xfId="1625" xr:uid="{00000000-0005-0000-0000-00006E220000}"/>
    <cellStyle name="Heading 3 2 3 3 8" xfId="1626" xr:uid="{00000000-0005-0000-0000-00006F220000}"/>
    <cellStyle name="Heading 3 2 3 3 9" xfId="7346" xr:uid="{00000000-0005-0000-0000-000070220000}"/>
    <cellStyle name="Heading 3 2 3 4" xfId="1627" xr:uid="{00000000-0005-0000-0000-000071220000}"/>
    <cellStyle name="Heading 3 2 3 4 2" xfId="1628" xr:uid="{00000000-0005-0000-0000-000072220000}"/>
    <cellStyle name="Heading 3 2 3 4 2 2" xfId="1629" xr:uid="{00000000-0005-0000-0000-000073220000}"/>
    <cellStyle name="Heading 3 2 3 4 2 2 2" xfId="7347" xr:uid="{00000000-0005-0000-0000-000074220000}"/>
    <cellStyle name="Heading 3 2 3 4 2 3" xfId="1630" xr:uid="{00000000-0005-0000-0000-000075220000}"/>
    <cellStyle name="Heading 3 2 3 4 2 4" xfId="7348" xr:uid="{00000000-0005-0000-0000-000076220000}"/>
    <cellStyle name="Heading 3 2 3 4 3" xfId="1631" xr:uid="{00000000-0005-0000-0000-000077220000}"/>
    <cellStyle name="Heading 3 2 3 4 3 2" xfId="7349" xr:uid="{00000000-0005-0000-0000-000078220000}"/>
    <cellStyle name="Heading 3 2 3 4 4" xfId="1632" xr:uid="{00000000-0005-0000-0000-000079220000}"/>
    <cellStyle name="Heading 3 2 3 4 4 2" xfId="7350" xr:uid="{00000000-0005-0000-0000-00007A220000}"/>
    <cellStyle name="Heading 3 2 3 4 5" xfId="7351" xr:uid="{00000000-0005-0000-0000-00007B220000}"/>
    <cellStyle name="Heading 3 2 3 4 6" xfId="7352" xr:uid="{00000000-0005-0000-0000-00007C220000}"/>
    <cellStyle name="Heading 3 2 3 5" xfId="1633" xr:uid="{00000000-0005-0000-0000-00007D220000}"/>
    <cellStyle name="Heading 3 2 3 5 2" xfId="1634" xr:uid="{00000000-0005-0000-0000-00007E220000}"/>
    <cellStyle name="Heading 3 2 3 5 2 2" xfId="1635" xr:uid="{00000000-0005-0000-0000-00007F220000}"/>
    <cellStyle name="Heading 3 2 3 5 2 2 2" xfId="7353" xr:uid="{00000000-0005-0000-0000-000080220000}"/>
    <cellStyle name="Heading 3 2 3 5 2 3" xfId="1636" xr:uid="{00000000-0005-0000-0000-000081220000}"/>
    <cellStyle name="Heading 3 2 3 5 2 4" xfId="7354" xr:uid="{00000000-0005-0000-0000-000082220000}"/>
    <cellStyle name="Heading 3 2 3 5 3" xfId="1637" xr:uid="{00000000-0005-0000-0000-000083220000}"/>
    <cellStyle name="Heading 3 2 3 5 3 2" xfId="7355" xr:uid="{00000000-0005-0000-0000-000084220000}"/>
    <cellStyle name="Heading 3 2 3 5 4" xfId="1638" xr:uid="{00000000-0005-0000-0000-000085220000}"/>
    <cellStyle name="Heading 3 2 3 5 5" xfId="7356" xr:uid="{00000000-0005-0000-0000-000086220000}"/>
    <cellStyle name="Heading 3 2 3 6" xfId="1639" xr:uid="{00000000-0005-0000-0000-000087220000}"/>
    <cellStyle name="Heading 3 2 3 6 2" xfId="1640" xr:uid="{00000000-0005-0000-0000-000088220000}"/>
    <cellStyle name="Heading 3 2 3 6 2 2" xfId="7357" xr:uid="{00000000-0005-0000-0000-000089220000}"/>
    <cellStyle name="Heading 3 2 3 6 3" xfId="1641" xr:uid="{00000000-0005-0000-0000-00008A220000}"/>
    <cellStyle name="Heading 3 2 3 6 4" xfId="7358" xr:uid="{00000000-0005-0000-0000-00008B220000}"/>
    <cellStyle name="Heading 3 2 3 7" xfId="1642" xr:uid="{00000000-0005-0000-0000-00008C220000}"/>
    <cellStyle name="Heading 3 2 3 7 2" xfId="7359" xr:uid="{00000000-0005-0000-0000-00008D220000}"/>
    <cellStyle name="Heading 3 2 3 8" xfId="1643" xr:uid="{00000000-0005-0000-0000-00008E220000}"/>
    <cellStyle name="Heading 3 2 3 8 2" xfId="7360" xr:uid="{00000000-0005-0000-0000-00008F220000}"/>
    <cellStyle name="Heading 3 2 3 9" xfId="1644" xr:uid="{00000000-0005-0000-0000-000090220000}"/>
    <cellStyle name="Heading 3 2 4" xfId="1645" xr:uid="{00000000-0005-0000-0000-000091220000}"/>
    <cellStyle name="Heading 3 2 4 10" xfId="7361" xr:uid="{00000000-0005-0000-0000-000092220000}"/>
    <cellStyle name="Heading 3 2 4 11" xfId="9926" xr:uid="{00000000-0005-0000-0000-000093220000}"/>
    <cellStyle name="Heading 3 2 4 2" xfId="1646" xr:uid="{00000000-0005-0000-0000-000094220000}"/>
    <cellStyle name="Heading 3 2 4 2 10" xfId="7362" xr:uid="{00000000-0005-0000-0000-000095220000}"/>
    <cellStyle name="Heading 3 2 4 2 2" xfId="1647" xr:uid="{00000000-0005-0000-0000-000096220000}"/>
    <cellStyle name="Heading 3 2 4 2 2 2" xfId="1648" xr:uid="{00000000-0005-0000-0000-000097220000}"/>
    <cellStyle name="Heading 3 2 4 2 2 2 2" xfId="1649" xr:uid="{00000000-0005-0000-0000-000098220000}"/>
    <cellStyle name="Heading 3 2 4 2 2 2 2 2" xfId="7363" xr:uid="{00000000-0005-0000-0000-000099220000}"/>
    <cellStyle name="Heading 3 2 4 2 2 2 3" xfId="1650" xr:uid="{00000000-0005-0000-0000-00009A220000}"/>
    <cellStyle name="Heading 3 2 4 2 2 2 4" xfId="7364" xr:uid="{00000000-0005-0000-0000-00009B220000}"/>
    <cellStyle name="Heading 3 2 4 2 2 3" xfId="1651" xr:uid="{00000000-0005-0000-0000-00009C220000}"/>
    <cellStyle name="Heading 3 2 4 2 2 3 2" xfId="7365" xr:uid="{00000000-0005-0000-0000-00009D220000}"/>
    <cellStyle name="Heading 3 2 4 2 2 4" xfId="1652" xr:uid="{00000000-0005-0000-0000-00009E220000}"/>
    <cellStyle name="Heading 3 2 4 2 2 4 2" xfId="7366" xr:uid="{00000000-0005-0000-0000-00009F220000}"/>
    <cellStyle name="Heading 3 2 4 2 2 5" xfId="1653" xr:uid="{00000000-0005-0000-0000-0000A0220000}"/>
    <cellStyle name="Heading 3 2 4 2 2 5 2" xfId="7367" xr:uid="{00000000-0005-0000-0000-0000A1220000}"/>
    <cellStyle name="Heading 3 2 4 2 2 6" xfId="1654" xr:uid="{00000000-0005-0000-0000-0000A2220000}"/>
    <cellStyle name="Heading 3 2 4 2 2 7" xfId="1655" xr:uid="{00000000-0005-0000-0000-0000A3220000}"/>
    <cellStyle name="Heading 3 2 4 2 2 8" xfId="7368" xr:uid="{00000000-0005-0000-0000-0000A4220000}"/>
    <cellStyle name="Heading 3 2 4 2 2 9" xfId="7369" xr:uid="{00000000-0005-0000-0000-0000A5220000}"/>
    <cellStyle name="Heading 3 2 4 2 3" xfId="1656" xr:uid="{00000000-0005-0000-0000-0000A6220000}"/>
    <cellStyle name="Heading 3 2 4 2 3 2" xfId="1657" xr:uid="{00000000-0005-0000-0000-0000A7220000}"/>
    <cellStyle name="Heading 3 2 4 2 3 2 2" xfId="7370" xr:uid="{00000000-0005-0000-0000-0000A8220000}"/>
    <cellStyle name="Heading 3 2 4 2 3 3" xfId="1658" xr:uid="{00000000-0005-0000-0000-0000A9220000}"/>
    <cellStyle name="Heading 3 2 4 2 3 4" xfId="7371" xr:uid="{00000000-0005-0000-0000-0000AA220000}"/>
    <cellStyle name="Heading 3 2 4 2 4" xfId="1659" xr:uid="{00000000-0005-0000-0000-0000AB220000}"/>
    <cellStyle name="Heading 3 2 4 2 4 2" xfId="7372" xr:uid="{00000000-0005-0000-0000-0000AC220000}"/>
    <cellStyle name="Heading 3 2 4 2 5" xfId="1660" xr:uid="{00000000-0005-0000-0000-0000AD220000}"/>
    <cellStyle name="Heading 3 2 4 2 5 2" xfId="7373" xr:uid="{00000000-0005-0000-0000-0000AE220000}"/>
    <cellStyle name="Heading 3 2 4 2 6" xfId="1661" xr:uid="{00000000-0005-0000-0000-0000AF220000}"/>
    <cellStyle name="Heading 3 2 4 2 7" xfId="1662" xr:uid="{00000000-0005-0000-0000-0000B0220000}"/>
    <cellStyle name="Heading 3 2 4 2 8" xfId="1663" xr:uid="{00000000-0005-0000-0000-0000B1220000}"/>
    <cellStyle name="Heading 3 2 4 2 9" xfId="7374" xr:uid="{00000000-0005-0000-0000-0000B2220000}"/>
    <cellStyle name="Heading 3 2 4 3" xfId="1664" xr:uid="{00000000-0005-0000-0000-0000B3220000}"/>
    <cellStyle name="Heading 3 2 4 3 10" xfId="7375" xr:uid="{00000000-0005-0000-0000-0000B4220000}"/>
    <cellStyle name="Heading 3 2 4 3 2" xfId="1665" xr:uid="{00000000-0005-0000-0000-0000B5220000}"/>
    <cellStyle name="Heading 3 2 4 3 2 2" xfId="1666" xr:uid="{00000000-0005-0000-0000-0000B6220000}"/>
    <cellStyle name="Heading 3 2 4 3 2 2 2" xfId="1667" xr:uid="{00000000-0005-0000-0000-0000B7220000}"/>
    <cellStyle name="Heading 3 2 4 3 2 2 2 2" xfId="7376" xr:uid="{00000000-0005-0000-0000-0000B8220000}"/>
    <cellStyle name="Heading 3 2 4 3 2 2 3" xfId="1668" xr:uid="{00000000-0005-0000-0000-0000B9220000}"/>
    <cellStyle name="Heading 3 2 4 3 2 2 4" xfId="7377" xr:uid="{00000000-0005-0000-0000-0000BA220000}"/>
    <cellStyle name="Heading 3 2 4 3 2 3" xfId="1669" xr:uid="{00000000-0005-0000-0000-0000BB220000}"/>
    <cellStyle name="Heading 3 2 4 3 2 3 2" xfId="7378" xr:uid="{00000000-0005-0000-0000-0000BC220000}"/>
    <cellStyle name="Heading 3 2 4 3 2 4" xfId="1670" xr:uid="{00000000-0005-0000-0000-0000BD220000}"/>
    <cellStyle name="Heading 3 2 4 3 2 4 2" xfId="7379" xr:uid="{00000000-0005-0000-0000-0000BE220000}"/>
    <cellStyle name="Heading 3 2 4 3 2 5" xfId="7380" xr:uid="{00000000-0005-0000-0000-0000BF220000}"/>
    <cellStyle name="Heading 3 2 4 3 2 6" xfId="7381" xr:uid="{00000000-0005-0000-0000-0000C0220000}"/>
    <cellStyle name="Heading 3 2 4 3 3" xfId="1671" xr:uid="{00000000-0005-0000-0000-0000C1220000}"/>
    <cellStyle name="Heading 3 2 4 3 3 2" xfId="1672" xr:uid="{00000000-0005-0000-0000-0000C2220000}"/>
    <cellStyle name="Heading 3 2 4 3 3 2 2" xfId="7382" xr:uid="{00000000-0005-0000-0000-0000C3220000}"/>
    <cellStyle name="Heading 3 2 4 3 3 3" xfId="1673" xr:uid="{00000000-0005-0000-0000-0000C4220000}"/>
    <cellStyle name="Heading 3 2 4 3 3 4" xfId="7383" xr:uid="{00000000-0005-0000-0000-0000C5220000}"/>
    <cellStyle name="Heading 3 2 4 3 4" xfId="1674" xr:uid="{00000000-0005-0000-0000-0000C6220000}"/>
    <cellStyle name="Heading 3 2 4 3 4 2" xfId="7384" xr:uid="{00000000-0005-0000-0000-0000C7220000}"/>
    <cellStyle name="Heading 3 2 4 3 5" xfId="1675" xr:uid="{00000000-0005-0000-0000-0000C8220000}"/>
    <cellStyle name="Heading 3 2 4 3 5 2" xfId="7385" xr:uid="{00000000-0005-0000-0000-0000C9220000}"/>
    <cellStyle name="Heading 3 2 4 3 6" xfId="1676" xr:uid="{00000000-0005-0000-0000-0000CA220000}"/>
    <cellStyle name="Heading 3 2 4 3 7" xfId="1677" xr:uid="{00000000-0005-0000-0000-0000CB220000}"/>
    <cellStyle name="Heading 3 2 4 3 8" xfId="1678" xr:uid="{00000000-0005-0000-0000-0000CC220000}"/>
    <cellStyle name="Heading 3 2 4 3 9" xfId="7386" xr:uid="{00000000-0005-0000-0000-0000CD220000}"/>
    <cellStyle name="Heading 3 2 4 4" xfId="1679" xr:uid="{00000000-0005-0000-0000-0000CE220000}"/>
    <cellStyle name="Heading 3 2 4 4 2" xfId="1680" xr:uid="{00000000-0005-0000-0000-0000CF220000}"/>
    <cellStyle name="Heading 3 2 4 4 2 2" xfId="1681" xr:uid="{00000000-0005-0000-0000-0000D0220000}"/>
    <cellStyle name="Heading 3 2 4 4 2 2 2" xfId="7387" xr:uid="{00000000-0005-0000-0000-0000D1220000}"/>
    <cellStyle name="Heading 3 2 4 4 2 3" xfId="1682" xr:uid="{00000000-0005-0000-0000-0000D2220000}"/>
    <cellStyle name="Heading 3 2 4 4 2 4" xfId="7388" xr:uid="{00000000-0005-0000-0000-0000D3220000}"/>
    <cellStyle name="Heading 3 2 4 4 3" xfId="1683" xr:uid="{00000000-0005-0000-0000-0000D4220000}"/>
    <cellStyle name="Heading 3 2 4 4 3 2" xfId="7389" xr:uid="{00000000-0005-0000-0000-0000D5220000}"/>
    <cellStyle name="Heading 3 2 4 4 4" xfId="1684" xr:uid="{00000000-0005-0000-0000-0000D6220000}"/>
    <cellStyle name="Heading 3 2 4 4 4 2" xfId="7390" xr:uid="{00000000-0005-0000-0000-0000D7220000}"/>
    <cellStyle name="Heading 3 2 4 4 5" xfId="7391" xr:uid="{00000000-0005-0000-0000-0000D8220000}"/>
    <cellStyle name="Heading 3 2 4 4 6" xfId="7392" xr:uid="{00000000-0005-0000-0000-0000D9220000}"/>
    <cellStyle name="Heading 3 2 4 5" xfId="1685" xr:uid="{00000000-0005-0000-0000-0000DA220000}"/>
    <cellStyle name="Heading 3 2 4 5 2" xfId="1686" xr:uid="{00000000-0005-0000-0000-0000DB220000}"/>
    <cellStyle name="Heading 3 2 4 5 2 2" xfId="1687" xr:uid="{00000000-0005-0000-0000-0000DC220000}"/>
    <cellStyle name="Heading 3 2 4 5 2 2 2" xfId="7393" xr:uid="{00000000-0005-0000-0000-0000DD220000}"/>
    <cellStyle name="Heading 3 2 4 5 2 3" xfId="1688" xr:uid="{00000000-0005-0000-0000-0000DE220000}"/>
    <cellStyle name="Heading 3 2 4 5 2 4" xfId="7394" xr:uid="{00000000-0005-0000-0000-0000DF220000}"/>
    <cellStyle name="Heading 3 2 4 5 3" xfId="1689" xr:uid="{00000000-0005-0000-0000-0000E0220000}"/>
    <cellStyle name="Heading 3 2 4 5 3 2" xfId="7395" xr:uid="{00000000-0005-0000-0000-0000E1220000}"/>
    <cellStyle name="Heading 3 2 4 5 4" xfId="1690" xr:uid="{00000000-0005-0000-0000-0000E2220000}"/>
    <cellStyle name="Heading 3 2 4 5 5" xfId="7396" xr:uid="{00000000-0005-0000-0000-0000E3220000}"/>
    <cellStyle name="Heading 3 2 4 6" xfId="1691" xr:uid="{00000000-0005-0000-0000-0000E4220000}"/>
    <cellStyle name="Heading 3 2 4 6 2" xfId="1692" xr:uid="{00000000-0005-0000-0000-0000E5220000}"/>
    <cellStyle name="Heading 3 2 4 6 2 2" xfId="7397" xr:uid="{00000000-0005-0000-0000-0000E6220000}"/>
    <cellStyle name="Heading 3 2 4 6 3" xfId="1693" xr:uid="{00000000-0005-0000-0000-0000E7220000}"/>
    <cellStyle name="Heading 3 2 4 6 4" xfId="7398" xr:uid="{00000000-0005-0000-0000-0000E8220000}"/>
    <cellStyle name="Heading 3 2 4 7" xfId="1694" xr:uid="{00000000-0005-0000-0000-0000E9220000}"/>
    <cellStyle name="Heading 3 2 4 7 2" xfId="7399" xr:uid="{00000000-0005-0000-0000-0000EA220000}"/>
    <cellStyle name="Heading 3 2 4 8" xfId="1695" xr:uid="{00000000-0005-0000-0000-0000EB220000}"/>
    <cellStyle name="Heading 3 2 4 8 2" xfId="7400" xr:uid="{00000000-0005-0000-0000-0000EC220000}"/>
    <cellStyle name="Heading 3 2 4 9" xfId="1696" xr:uid="{00000000-0005-0000-0000-0000ED220000}"/>
    <cellStyle name="Heading 3 2 5" xfId="1697" xr:uid="{00000000-0005-0000-0000-0000EE220000}"/>
    <cellStyle name="Heading 3 2 5 10" xfId="7401" xr:uid="{00000000-0005-0000-0000-0000EF220000}"/>
    <cellStyle name="Heading 3 2 5 11" xfId="10068" xr:uid="{00000000-0005-0000-0000-0000F0220000}"/>
    <cellStyle name="Heading 3 2 5 2" xfId="1698" xr:uid="{00000000-0005-0000-0000-0000F1220000}"/>
    <cellStyle name="Heading 3 2 5 2 2" xfId="1699" xr:uid="{00000000-0005-0000-0000-0000F2220000}"/>
    <cellStyle name="Heading 3 2 5 2 2 2" xfId="1700" xr:uid="{00000000-0005-0000-0000-0000F3220000}"/>
    <cellStyle name="Heading 3 2 5 2 2 2 2" xfId="7402" xr:uid="{00000000-0005-0000-0000-0000F4220000}"/>
    <cellStyle name="Heading 3 2 5 2 2 3" xfId="1701" xr:uid="{00000000-0005-0000-0000-0000F5220000}"/>
    <cellStyle name="Heading 3 2 5 2 2 4" xfId="7403" xr:uid="{00000000-0005-0000-0000-0000F6220000}"/>
    <cellStyle name="Heading 3 2 5 2 3" xfId="1702" xr:uid="{00000000-0005-0000-0000-0000F7220000}"/>
    <cellStyle name="Heading 3 2 5 2 3 2" xfId="7404" xr:uid="{00000000-0005-0000-0000-0000F8220000}"/>
    <cellStyle name="Heading 3 2 5 2 4" xfId="1703" xr:uid="{00000000-0005-0000-0000-0000F9220000}"/>
    <cellStyle name="Heading 3 2 5 2 4 2" xfId="7405" xr:uid="{00000000-0005-0000-0000-0000FA220000}"/>
    <cellStyle name="Heading 3 2 5 2 5" xfId="1704" xr:uid="{00000000-0005-0000-0000-0000FB220000}"/>
    <cellStyle name="Heading 3 2 5 2 5 2" xfId="7406" xr:uid="{00000000-0005-0000-0000-0000FC220000}"/>
    <cellStyle name="Heading 3 2 5 2 6" xfId="1705" xr:uid="{00000000-0005-0000-0000-0000FD220000}"/>
    <cellStyle name="Heading 3 2 5 2 7" xfId="1706" xr:uid="{00000000-0005-0000-0000-0000FE220000}"/>
    <cellStyle name="Heading 3 2 5 2 8" xfId="7407" xr:uid="{00000000-0005-0000-0000-0000FF220000}"/>
    <cellStyle name="Heading 3 2 5 2 9" xfId="7408" xr:uid="{00000000-0005-0000-0000-000000230000}"/>
    <cellStyle name="Heading 3 2 5 3" xfId="1707" xr:uid="{00000000-0005-0000-0000-000001230000}"/>
    <cellStyle name="Heading 3 2 5 3 2" xfId="1708" xr:uid="{00000000-0005-0000-0000-000002230000}"/>
    <cellStyle name="Heading 3 2 5 3 2 2" xfId="7409" xr:uid="{00000000-0005-0000-0000-000003230000}"/>
    <cellStyle name="Heading 3 2 5 3 3" xfId="1709" xr:uid="{00000000-0005-0000-0000-000004230000}"/>
    <cellStyle name="Heading 3 2 5 3 3 2" xfId="9136" xr:uid="{00000000-0005-0000-0000-000005230000}"/>
    <cellStyle name="Heading 3 2 5 3 4" xfId="1710" xr:uid="{00000000-0005-0000-0000-000006230000}"/>
    <cellStyle name="Heading 3 2 5 3 4 2" xfId="9137" xr:uid="{00000000-0005-0000-0000-000007230000}"/>
    <cellStyle name="Heading 3 2 5 3 5" xfId="1711" xr:uid="{00000000-0005-0000-0000-000008230000}"/>
    <cellStyle name="Heading 3 2 5 3 6" xfId="1712" xr:uid="{00000000-0005-0000-0000-000009230000}"/>
    <cellStyle name="Heading 3 2 5 3 7" xfId="1713" xr:uid="{00000000-0005-0000-0000-00000A230000}"/>
    <cellStyle name="Heading 3 2 5 3 8" xfId="7410" xr:uid="{00000000-0005-0000-0000-00000B230000}"/>
    <cellStyle name="Heading 3 2 5 3 9" xfId="7411" xr:uid="{00000000-0005-0000-0000-00000C230000}"/>
    <cellStyle name="Heading 3 2 5 4" xfId="1714" xr:uid="{00000000-0005-0000-0000-00000D230000}"/>
    <cellStyle name="Heading 3 2 5 4 2" xfId="7412" xr:uid="{00000000-0005-0000-0000-00000E230000}"/>
    <cellStyle name="Heading 3 2 5 5" xfId="1715" xr:uid="{00000000-0005-0000-0000-00000F230000}"/>
    <cellStyle name="Heading 3 2 5 5 2" xfId="7413" xr:uid="{00000000-0005-0000-0000-000010230000}"/>
    <cellStyle name="Heading 3 2 5 6" xfId="1716" xr:uid="{00000000-0005-0000-0000-000011230000}"/>
    <cellStyle name="Heading 3 2 5 7" xfId="1717" xr:uid="{00000000-0005-0000-0000-000012230000}"/>
    <cellStyle name="Heading 3 2 5 8" xfId="1718" xr:uid="{00000000-0005-0000-0000-000013230000}"/>
    <cellStyle name="Heading 3 2 5 9" xfId="7414" xr:uid="{00000000-0005-0000-0000-000014230000}"/>
    <cellStyle name="Heading 3 2 6" xfId="1719" xr:uid="{00000000-0005-0000-0000-000015230000}"/>
    <cellStyle name="Heading 3 2 6 10" xfId="7415" xr:uid="{00000000-0005-0000-0000-000016230000}"/>
    <cellStyle name="Heading 3 2 6 2" xfId="1720" xr:uid="{00000000-0005-0000-0000-000017230000}"/>
    <cellStyle name="Heading 3 2 6 2 2" xfId="1721" xr:uid="{00000000-0005-0000-0000-000018230000}"/>
    <cellStyle name="Heading 3 2 6 2 2 2" xfId="1722" xr:uid="{00000000-0005-0000-0000-000019230000}"/>
    <cellStyle name="Heading 3 2 6 2 2 2 2" xfId="7416" xr:uid="{00000000-0005-0000-0000-00001A230000}"/>
    <cellStyle name="Heading 3 2 6 2 2 3" xfId="1723" xr:uid="{00000000-0005-0000-0000-00001B230000}"/>
    <cellStyle name="Heading 3 2 6 2 2 4" xfId="7417" xr:uid="{00000000-0005-0000-0000-00001C230000}"/>
    <cellStyle name="Heading 3 2 6 2 3" xfId="1724" xr:uid="{00000000-0005-0000-0000-00001D230000}"/>
    <cellStyle name="Heading 3 2 6 2 3 2" xfId="7418" xr:uid="{00000000-0005-0000-0000-00001E230000}"/>
    <cellStyle name="Heading 3 2 6 2 4" xfId="1725" xr:uid="{00000000-0005-0000-0000-00001F230000}"/>
    <cellStyle name="Heading 3 2 6 2 4 2" xfId="7419" xr:uid="{00000000-0005-0000-0000-000020230000}"/>
    <cellStyle name="Heading 3 2 6 2 5" xfId="1726" xr:uid="{00000000-0005-0000-0000-000021230000}"/>
    <cellStyle name="Heading 3 2 6 2 5 2" xfId="7420" xr:uid="{00000000-0005-0000-0000-000022230000}"/>
    <cellStyle name="Heading 3 2 6 2 6" xfId="1727" xr:uid="{00000000-0005-0000-0000-000023230000}"/>
    <cellStyle name="Heading 3 2 6 2 7" xfId="1728" xr:uid="{00000000-0005-0000-0000-000024230000}"/>
    <cellStyle name="Heading 3 2 6 2 8" xfId="7421" xr:uid="{00000000-0005-0000-0000-000025230000}"/>
    <cellStyle name="Heading 3 2 6 2 9" xfId="7422" xr:uid="{00000000-0005-0000-0000-000026230000}"/>
    <cellStyle name="Heading 3 2 6 3" xfId="1729" xr:uid="{00000000-0005-0000-0000-000027230000}"/>
    <cellStyle name="Heading 3 2 6 3 2" xfId="1730" xr:uid="{00000000-0005-0000-0000-000028230000}"/>
    <cellStyle name="Heading 3 2 6 3 2 2" xfId="7423" xr:uid="{00000000-0005-0000-0000-000029230000}"/>
    <cellStyle name="Heading 3 2 6 3 3" xfId="1731" xr:uid="{00000000-0005-0000-0000-00002A230000}"/>
    <cellStyle name="Heading 3 2 6 3 4" xfId="7424" xr:uid="{00000000-0005-0000-0000-00002B230000}"/>
    <cellStyle name="Heading 3 2 6 4" xfId="1732" xr:uid="{00000000-0005-0000-0000-00002C230000}"/>
    <cellStyle name="Heading 3 2 6 4 2" xfId="7425" xr:uid="{00000000-0005-0000-0000-00002D230000}"/>
    <cellStyle name="Heading 3 2 6 5" xfId="1733" xr:uid="{00000000-0005-0000-0000-00002E230000}"/>
    <cellStyle name="Heading 3 2 6 5 2" xfId="7426" xr:uid="{00000000-0005-0000-0000-00002F230000}"/>
    <cellStyle name="Heading 3 2 6 6" xfId="1734" xr:uid="{00000000-0005-0000-0000-000030230000}"/>
    <cellStyle name="Heading 3 2 6 6 2" xfId="9138" xr:uid="{00000000-0005-0000-0000-000031230000}"/>
    <cellStyle name="Heading 3 2 6 7" xfId="1735" xr:uid="{00000000-0005-0000-0000-000032230000}"/>
    <cellStyle name="Heading 3 2 6 8" xfId="1736" xr:uid="{00000000-0005-0000-0000-000033230000}"/>
    <cellStyle name="Heading 3 2 6 9" xfId="7427" xr:uid="{00000000-0005-0000-0000-000034230000}"/>
    <cellStyle name="Heading 3 2 7" xfId="1737" xr:uid="{00000000-0005-0000-0000-000035230000}"/>
    <cellStyle name="Heading 3 2 7 2" xfId="1738" xr:uid="{00000000-0005-0000-0000-000036230000}"/>
    <cellStyle name="Heading 3 2 7 2 2" xfId="1739" xr:uid="{00000000-0005-0000-0000-000037230000}"/>
    <cellStyle name="Heading 3 2 7 2 2 2" xfId="7428" xr:uid="{00000000-0005-0000-0000-000038230000}"/>
    <cellStyle name="Heading 3 2 7 2 3" xfId="1740" xr:uid="{00000000-0005-0000-0000-000039230000}"/>
    <cellStyle name="Heading 3 2 7 2 4" xfId="7429" xr:uid="{00000000-0005-0000-0000-00003A230000}"/>
    <cellStyle name="Heading 3 2 7 3" xfId="1741" xr:uid="{00000000-0005-0000-0000-00003B230000}"/>
    <cellStyle name="Heading 3 2 7 3 2" xfId="7430" xr:uid="{00000000-0005-0000-0000-00003C230000}"/>
    <cellStyle name="Heading 3 2 7 4" xfId="1742" xr:uid="{00000000-0005-0000-0000-00003D230000}"/>
    <cellStyle name="Heading 3 2 7 4 2" xfId="7431" xr:uid="{00000000-0005-0000-0000-00003E230000}"/>
    <cellStyle name="Heading 3 2 7 5" xfId="7432" xr:uid="{00000000-0005-0000-0000-00003F230000}"/>
    <cellStyle name="Heading 3 2 7 6" xfId="7433" xr:uid="{00000000-0005-0000-0000-000040230000}"/>
    <cellStyle name="Heading 3 2 8" xfId="1743" xr:uid="{00000000-0005-0000-0000-000041230000}"/>
    <cellStyle name="Heading 3 2 8 2" xfId="1744" xr:uid="{00000000-0005-0000-0000-000042230000}"/>
    <cellStyle name="Heading 3 2 8 2 2" xfId="1745" xr:uid="{00000000-0005-0000-0000-000043230000}"/>
    <cellStyle name="Heading 3 2 8 2 2 2" xfId="7434" xr:uid="{00000000-0005-0000-0000-000044230000}"/>
    <cellStyle name="Heading 3 2 8 2 3" xfId="1746" xr:uid="{00000000-0005-0000-0000-000045230000}"/>
    <cellStyle name="Heading 3 2 8 2 4" xfId="7435" xr:uid="{00000000-0005-0000-0000-000046230000}"/>
    <cellStyle name="Heading 3 2 8 3" xfId="1747" xr:uid="{00000000-0005-0000-0000-000047230000}"/>
    <cellStyle name="Heading 3 2 8 3 2" xfId="7436" xr:uid="{00000000-0005-0000-0000-000048230000}"/>
    <cellStyle name="Heading 3 2 8 4" xfId="1748" xr:uid="{00000000-0005-0000-0000-000049230000}"/>
    <cellStyle name="Heading 3 2 8 5" xfId="7437" xr:uid="{00000000-0005-0000-0000-00004A230000}"/>
    <cellStyle name="Heading 3 2 9" xfId="1749" xr:uid="{00000000-0005-0000-0000-00004B230000}"/>
    <cellStyle name="Heading 3 2 9 2" xfId="1750" xr:uid="{00000000-0005-0000-0000-00004C230000}"/>
    <cellStyle name="Heading 3 2 9 2 2" xfId="7438" xr:uid="{00000000-0005-0000-0000-00004D230000}"/>
    <cellStyle name="Heading 3 2 9 3" xfId="1751" xr:uid="{00000000-0005-0000-0000-00004E230000}"/>
    <cellStyle name="Heading 3 2 9 4" xfId="7439" xr:uid="{00000000-0005-0000-0000-00004F230000}"/>
    <cellStyle name="Heading 3 2_QC" xfId="6324" xr:uid="{00000000-0005-0000-0000-000050230000}"/>
    <cellStyle name="Heading 3 3" xfId="1752" xr:uid="{00000000-0005-0000-0000-000051230000}"/>
    <cellStyle name="Heading 3 3 10" xfId="7440" xr:uid="{00000000-0005-0000-0000-000052230000}"/>
    <cellStyle name="Heading 3 3 2" xfId="1753" xr:uid="{00000000-0005-0000-0000-000053230000}"/>
    <cellStyle name="Heading 3 3 2 10" xfId="1754" xr:uid="{00000000-0005-0000-0000-000054230000}"/>
    <cellStyle name="Heading 3 3 2 11" xfId="7441" xr:uid="{00000000-0005-0000-0000-000055230000}"/>
    <cellStyle name="Heading 3 3 2 12" xfId="7442" xr:uid="{00000000-0005-0000-0000-000056230000}"/>
    <cellStyle name="Heading 3 3 2 13" xfId="10262" xr:uid="{00000000-0005-0000-0000-000057230000}"/>
    <cellStyle name="Heading 3 3 2 2" xfId="1755" xr:uid="{00000000-0005-0000-0000-000058230000}"/>
    <cellStyle name="Heading 3 3 2 2 10" xfId="7443" xr:uid="{00000000-0005-0000-0000-000059230000}"/>
    <cellStyle name="Heading 3 3 2 2 2" xfId="1756" xr:uid="{00000000-0005-0000-0000-00005A230000}"/>
    <cellStyle name="Heading 3 3 2 2 2 2" xfId="1757" xr:uid="{00000000-0005-0000-0000-00005B230000}"/>
    <cellStyle name="Heading 3 3 2 2 2 2 2" xfId="1758" xr:uid="{00000000-0005-0000-0000-00005C230000}"/>
    <cellStyle name="Heading 3 3 2 2 2 2 2 2" xfId="7444" xr:uid="{00000000-0005-0000-0000-00005D230000}"/>
    <cellStyle name="Heading 3 3 2 2 2 2 3" xfId="1759" xr:uid="{00000000-0005-0000-0000-00005E230000}"/>
    <cellStyle name="Heading 3 3 2 2 2 2 4" xfId="7445" xr:uid="{00000000-0005-0000-0000-00005F230000}"/>
    <cellStyle name="Heading 3 3 2 2 2 3" xfId="1760" xr:uid="{00000000-0005-0000-0000-000060230000}"/>
    <cellStyle name="Heading 3 3 2 2 2 3 2" xfId="7446" xr:uid="{00000000-0005-0000-0000-000061230000}"/>
    <cellStyle name="Heading 3 3 2 2 2 4" xfId="1761" xr:uid="{00000000-0005-0000-0000-000062230000}"/>
    <cellStyle name="Heading 3 3 2 2 2 4 2" xfId="7447" xr:uid="{00000000-0005-0000-0000-000063230000}"/>
    <cellStyle name="Heading 3 3 2 2 2 5" xfId="7448" xr:uid="{00000000-0005-0000-0000-000064230000}"/>
    <cellStyle name="Heading 3 3 2 2 2 6" xfId="7449" xr:uid="{00000000-0005-0000-0000-000065230000}"/>
    <cellStyle name="Heading 3 3 2 2 3" xfId="1762" xr:uid="{00000000-0005-0000-0000-000066230000}"/>
    <cellStyle name="Heading 3 3 2 2 3 2" xfId="1763" xr:uid="{00000000-0005-0000-0000-000067230000}"/>
    <cellStyle name="Heading 3 3 2 2 3 2 2" xfId="7450" xr:uid="{00000000-0005-0000-0000-000068230000}"/>
    <cellStyle name="Heading 3 3 2 2 3 3" xfId="1764" xr:uid="{00000000-0005-0000-0000-000069230000}"/>
    <cellStyle name="Heading 3 3 2 2 3 4" xfId="7451" xr:uid="{00000000-0005-0000-0000-00006A230000}"/>
    <cellStyle name="Heading 3 3 2 2 4" xfId="1765" xr:uid="{00000000-0005-0000-0000-00006B230000}"/>
    <cellStyle name="Heading 3 3 2 2 4 2" xfId="7452" xr:uid="{00000000-0005-0000-0000-00006C230000}"/>
    <cellStyle name="Heading 3 3 2 2 5" xfId="1766" xr:uid="{00000000-0005-0000-0000-00006D230000}"/>
    <cellStyle name="Heading 3 3 2 2 5 2" xfId="7453" xr:uid="{00000000-0005-0000-0000-00006E230000}"/>
    <cellStyle name="Heading 3 3 2 2 6" xfId="1767" xr:uid="{00000000-0005-0000-0000-00006F230000}"/>
    <cellStyle name="Heading 3 3 2 2 7" xfId="1768" xr:uid="{00000000-0005-0000-0000-000070230000}"/>
    <cellStyle name="Heading 3 3 2 2 8" xfId="1769" xr:uid="{00000000-0005-0000-0000-000071230000}"/>
    <cellStyle name="Heading 3 3 2 2 9" xfId="7454" xr:uid="{00000000-0005-0000-0000-000072230000}"/>
    <cellStyle name="Heading 3 3 2 3" xfId="1770" xr:uid="{00000000-0005-0000-0000-000073230000}"/>
    <cellStyle name="Heading 3 3 2 3 10" xfId="7455" xr:uid="{00000000-0005-0000-0000-000074230000}"/>
    <cellStyle name="Heading 3 3 2 3 2" xfId="1771" xr:uid="{00000000-0005-0000-0000-000075230000}"/>
    <cellStyle name="Heading 3 3 2 3 2 2" xfId="1772" xr:uid="{00000000-0005-0000-0000-000076230000}"/>
    <cellStyle name="Heading 3 3 2 3 2 2 2" xfId="1773" xr:uid="{00000000-0005-0000-0000-000077230000}"/>
    <cellStyle name="Heading 3 3 2 3 2 2 2 2" xfId="7456" xr:uid="{00000000-0005-0000-0000-000078230000}"/>
    <cellStyle name="Heading 3 3 2 3 2 2 3" xfId="1774" xr:uid="{00000000-0005-0000-0000-000079230000}"/>
    <cellStyle name="Heading 3 3 2 3 2 2 4" xfId="7457" xr:uid="{00000000-0005-0000-0000-00007A230000}"/>
    <cellStyle name="Heading 3 3 2 3 2 3" xfId="1775" xr:uid="{00000000-0005-0000-0000-00007B230000}"/>
    <cellStyle name="Heading 3 3 2 3 2 3 2" xfId="7458" xr:uid="{00000000-0005-0000-0000-00007C230000}"/>
    <cellStyle name="Heading 3 3 2 3 2 4" xfId="1776" xr:uid="{00000000-0005-0000-0000-00007D230000}"/>
    <cellStyle name="Heading 3 3 2 3 2 4 2" xfId="7459" xr:uid="{00000000-0005-0000-0000-00007E230000}"/>
    <cellStyle name="Heading 3 3 2 3 2 5" xfId="7460" xr:uid="{00000000-0005-0000-0000-00007F230000}"/>
    <cellStyle name="Heading 3 3 2 3 2 6" xfId="7461" xr:uid="{00000000-0005-0000-0000-000080230000}"/>
    <cellStyle name="Heading 3 3 2 3 3" xfId="1777" xr:uid="{00000000-0005-0000-0000-000081230000}"/>
    <cellStyle name="Heading 3 3 2 3 3 2" xfId="1778" xr:uid="{00000000-0005-0000-0000-000082230000}"/>
    <cellStyle name="Heading 3 3 2 3 3 2 2" xfId="7462" xr:uid="{00000000-0005-0000-0000-000083230000}"/>
    <cellStyle name="Heading 3 3 2 3 3 3" xfId="1779" xr:uid="{00000000-0005-0000-0000-000084230000}"/>
    <cellStyle name="Heading 3 3 2 3 3 4" xfId="7463" xr:uid="{00000000-0005-0000-0000-000085230000}"/>
    <cellStyle name="Heading 3 3 2 3 4" xfId="1780" xr:uid="{00000000-0005-0000-0000-000086230000}"/>
    <cellStyle name="Heading 3 3 2 3 4 2" xfId="7464" xr:uid="{00000000-0005-0000-0000-000087230000}"/>
    <cellStyle name="Heading 3 3 2 3 5" xfId="1781" xr:uid="{00000000-0005-0000-0000-000088230000}"/>
    <cellStyle name="Heading 3 3 2 3 5 2" xfId="7465" xr:uid="{00000000-0005-0000-0000-000089230000}"/>
    <cellStyle name="Heading 3 3 2 3 6" xfId="1782" xr:uid="{00000000-0005-0000-0000-00008A230000}"/>
    <cellStyle name="Heading 3 3 2 3 7" xfId="1783" xr:uid="{00000000-0005-0000-0000-00008B230000}"/>
    <cellStyle name="Heading 3 3 2 3 8" xfId="1784" xr:uid="{00000000-0005-0000-0000-00008C230000}"/>
    <cellStyle name="Heading 3 3 2 3 9" xfId="7466" xr:uid="{00000000-0005-0000-0000-00008D230000}"/>
    <cellStyle name="Heading 3 3 2 4" xfId="1785" xr:uid="{00000000-0005-0000-0000-00008E230000}"/>
    <cellStyle name="Heading 3 3 2 4 2" xfId="1786" xr:uid="{00000000-0005-0000-0000-00008F230000}"/>
    <cellStyle name="Heading 3 3 2 4 2 2" xfId="1787" xr:uid="{00000000-0005-0000-0000-000090230000}"/>
    <cellStyle name="Heading 3 3 2 4 2 2 2" xfId="7467" xr:uid="{00000000-0005-0000-0000-000091230000}"/>
    <cellStyle name="Heading 3 3 2 4 2 3" xfId="1788" xr:uid="{00000000-0005-0000-0000-000092230000}"/>
    <cellStyle name="Heading 3 3 2 4 2 4" xfId="7468" xr:uid="{00000000-0005-0000-0000-000093230000}"/>
    <cellStyle name="Heading 3 3 2 4 3" xfId="1789" xr:uid="{00000000-0005-0000-0000-000094230000}"/>
    <cellStyle name="Heading 3 3 2 4 3 2" xfId="7469" xr:uid="{00000000-0005-0000-0000-000095230000}"/>
    <cellStyle name="Heading 3 3 2 4 4" xfId="1790" xr:uid="{00000000-0005-0000-0000-000096230000}"/>
    <cellStyle name="Heading 3 3 2 4 4 2" xfId="7470" xr:uid="{00000000-0005-0000-0000-000097230000}"/>
    <cellStyle name="Heading 3 3 2 4 5" xfId="7471" xr:uid="{00000000-0005-0000-0000-000098230000}"/>
    <cellStyle name="Heading 3 3 2 4 6" xfId="7472" xr:uid="{00000000-0005-0000-0000-000099230000}"/>
    <cellStyle name="Heading 3 3 2 5" xfId="1791" xr:uid="{00000000-0005-0000-0000-00009A230000}"/>
    <cellStyle name="Heading 3 3 2 5 2" xfId="1792" xr:uid="{00000000-0005-0000-0000-00009B230000}"/>
    <cellStyle name="Heading 3 3 2 5 2 2" xfId="7473" xr:uid="{00000000-0005-0000-0000-00009C230000}"/>
    <cellStyle name="Heading 3 3 2 5 3" xfId="1793" xr:uid="{00000000-0005-0000-0000-00009D230000}"/>
    <cellStyle name="Heading 3 3 2 5 4" xfId="7474" xr:uid="{00000000-0005-0000-0000-00009E230000}"/>
    <cellStyle name="Heading 3 3 2 6" xfId="1794" xr:uid="{00000000-0005-0000-0000-00009F230000}"/>
    <cellStyle name="Heading 3 3 2 6 2" xfId="7475" xr:uid="{00000000-0005-0000-0000-0000A0230000}"/>
    <cellStyle name="Heading 3 3 2 7" xfId="1795" xr:uid="{00000000-0005-0000-0000-0000A1230000}"/>
    <cellStyle name="Heading 3 3 2 7 2" xfId="7476" xr:uid="{00000000-0005-0000-0000-0000A2230000}"/>
    <cellStyle name="Heading 3 3 2 8" xfId="1796" xr:uid="{00000000-0005-0000-0000-0000A3230000}"/>
    <cellStyle name="Heading 3 3 2 9" xfId="1797" xr:uid="{00000000-0005-0000-0000-0000A4230000}"/>
    <cellStyle name="Heading 3 3 3" xfId="1798" xr:uid="{00000000-0005-0000-0000-0000A5230000}"/>
    <cellStyle name="Heading 3 3 4" xfId="1799" xr:uid="{00000000-0005-0000-0000-0000A6230000}"/>
    <cellStyle name="Heading 3 3 5" xfId="1800" xr:uid="{00000000-0005-0000-0000-0000A7230000}"/>
    <cellStyle name="Heading 3 3 5 2" xfId="1801" xr:uid="{00000000-0005-0000-0000-0000A8230000}"/>
    <cellStyle name="Heading 3 3 5 2 2" xfId="1802" xr:uid="{00000000-0005-0000-0000-0000A9230000}"/>
    <cellStyle name="Heading 3 3 5 2 2 2" xfId="7477" xr:uid="{00000000-0005-0000-0000-0000AA230000}"/>
    <cellStyle name="Heading 3 3 5 2 3" xfId="1803" xr:uid="{00000000-0005-0000-0000-0000AB230000}"/>
    <cellStyle name="Heading 3 3 5 2 4" xfId="7478" xr:uid="{00000000-0005-0000-0000-0000AC230000}"/>
    <cellStyle name="Heading 3 3 5 3" xfId="1804" xr:uid="{00000000-0005-0000-0000-0000AD230000}"/>
    <cellStyle name="Heading 3 3 5 3 2" xfId="7479" xr:uid="{00000000-0005-0000-0000-0000AE230000}"/>
    <cellStyle name="Heading 3 3 5 4" xfId="1805" xr:uid="{00000000-0005-0000-0000-0000AF230000}"/>
    <cellStyle name="Heading 3 3 5 4 2" xfId="7480" xr:uid="{00000000-0005-0000-0000-0000B0230000}"/>
    <cellStyle name="Heading 3 3 5 5" xfId="7481" xr:uid="{00000000-0005-0000-0000-0000B1230000}"/>
    <cellStyle name="Heading 3 3 5 6" xfId="7482" xr:uid="{00000000-0005-0000-0000-0000B2230000}"/>
    <cellStyle name="Heading 3 3 6" xfId="1806" xr:uid="{00000000-0005-0000-0000-0000B3230000}"/>
    <cellStyle name="Heading 3 3 6 2" xfId="1807" xr:uid="{00000000-0005-0000-0000-0000B4230000}"/>
    <cellStyle name="Heading 3 3 6 2 2" xfId="1808" xr:uid="{00000000-0005-0000-0000-0000B5230000}"/>
    <cellStyle name="Heading 3 3 6 2 2 2" xfId="7483" xr:uid="{00000000-0005-0000-0000-0000B6230000}"/>
    <cellStyle name="Heading 3 3 6 2 3" xfId="1809" xr:uid="{00000000-0005-0000-0000-0000B7230000}"/>
    <cellStyle name="Heading 3 3 6 2 4" xfId="7484" xr:uid="{00000000-0005-0000-0000-0000B8230000}"/>
    <cellStyle name="Heading 3 3 6 3" xfId="1810" xr:uid="{00000000-0005-0000-0000-0000B9230000}"/>
    <cellStyle name="Heading 3 3 6 3 2" xfId="7485" xr:uid="{00000000-0005-0000-0000-0000BA230000}"/>
    <cellStyle name="Heading 3 3 6 4" xfId="1811" xr:uid="{00000000-0005-0000-0000-0000BB230000}"/>
    <cellStyle name="Heading 3 3 6 5" xfId="7486" xr:uid="{00000000-0005-0000-0000-0000BC230000}"/>
    <cellStyle name="Heading 3 3 7" xfId="1812" xr:uid="{00000000-0005-0000-0000-0000BD230000}"/>
    <cellStyle name="Heading 3 3 7 2" xfId="1813" xr:uid="{00000000-0005-0000-0000-0000BE230000}"/>
    <cellStyle name="Heading 3 3 7 2 2" xfId="7487" xr:uid="{00000000-0005-0000-0000-0000BF230000}"/>
    <cellStyle name="Heading 3 3 7 3" xfId="1814" xr:uid="{00000000-0005-0000-0000-0000C0230000}"/>
    <cellStyle name="Heading 3 3 7 4" xfId="7488" xr:uid="{00000000-0005-0000-0000-0000C1230000}"/>
    <cellStyle name="Heading 3 3 8" xfId="1815" xr:uid="{00000000-0005-0000-0000-0000C2230000}"/>
    <cellStyle name="Heading 3 3 8 2" xfId="7489" xr:uid="{00000000-0005-0000-0000-0000C3230000}"/>
    <cellStyle name="Heading 3 3 9" xfId="7490" xr:uid="{00000000-0005-0000-0000-0000C4230000}"/>
    <cellStyle name="Heading 3 4" xfId="1816" xr:uid="{00000000-0005-0000-0000-0000C5230000}"/>
    <cellStyle name="Heading 3 4 10" xfId="7491" xr:uid="{00000000-0005-0000-0000-0000C6230000}"/>
    <cellStyle name="Heading 3 4 11" xfId="9927" xr:uid="{00000000-0005-0000-0000-0000C7230000}"/>
    <cellStyle name="Heading 3 4 2" xfId="1817" xr:uid="{00000000-0005-0000-0000-0000C8230000}"/>
    <cellStyle name="Heading 3 4 2 10" xfId="7492" xr:uid="{00000000-0005-0000-0000-0000C9230000}"/>
    <cellStyle name="Heading 3 4 2 11" xfId="10263" xr:uid="{00000000-0005-0000-0000-0000CA230000}"/>
    <cellStyle name="Heading 3 4 2 2" xfId="1818" xr:uid="{00000000-0005-0000-0000-0000CB230000}"/>
    <cellStyle name="Heading 3 4 2 2 2" xfId="1819" xr:uid="{00000000-0005-0000-0000-0000CC230000}"/>
    <cellStyle name="Heading 3 4 2 2 2 2" xfId="1820" xr:uid="{00000000-0005-0000-0000-0000CD230000}"/>
    <cellStyle name="Heading 3 4 2 2 2 2 2" xfId="7493" xr:uid="{00000000-0005-0000-0000-0000CE230000}"/>
    <cellStyle name="Heading 3 4 2 2 2 3" xfId="1821" xr:uid="{00000000-0005-0000-0000-0000CF230000}"/>
    <cellStyle name="Heading 3 4 2 2 2 4" xfId="7494" xr:uid="{00000000-0005-0000-0000-0000D0230000}"/>
    <cellStyle name="Heading 3 4 2 2 3" xfId="1822" xr:uid="{00000000-0005-0000-0000-0000D1230000}"/>
    <cellStyle name="Heading 3 4 2 2 3 2" xfId="7495" xr:uid="{00000000-0005-0000-0000-0000D2230000}"/>
    <cellStyle name="Heading 3 4 2 2 4" xfId="1823" xr:uid="{00000000-0005-0000-0000-0000D3230000}"/>
    <cellStyle name="Heading 3 4 2 2 4 2" xfId="7496" xr:uid="{00000000-0005-0000-0000-0000D4230000}"/>
    <cellStyle name="Heading 3 4 2 2 5" xfId="1824" xr:uid="{00000000-0005-0000-0000-0000D5230000}"/>
    <cellStyle name="Heading 3 4 2 2 5 2" xfId="7497" xr:uid="{00000000-0005-0000-0000-0000D6230000}"/>
    <cellStyle name="Heading 3 4 2 2 6" xfId="1825" xr:uid="{00000000-0005-0000-0000-0000D7230000}"/>
    <cellStyle name="Heading 3 4 2 2 7" xfId="1826" xr:uid="{00000000-0005-0000-0000-0000D8230000}"/>
    <cellStyle name="Heading 3 4 2 2 8" xfId="7498" xr:uid="{00000000-0005-0000-0000-0000D9230000}"/>
    <cellStyle name="Heading 3 4 2 2 9" xfId="7499" xr:uid="{00000000-0005-0000-0000-0000DA230000}"/>
    <cellStyle name="Heading 3 4 2 3" xfId="1827" xr:uid="{00000000-0005-0000-0000-0000DB230000}"/>
    <cellStyle name="Heading 3 4 2 3 2" xfId="1828" xr:uid="{00000000-0005-0000-0000-0000DC230000}"/>
    <cellStyle name="Heading 3 4 2 3 2 2" xfId="7500" xr:uid="{00000000-0005-0000-0000-0000DD230000}"/>
    <cellStyle name="Heading 3 4 2 3 3" xfId="1829" xr:uid="{00000000-0005-0000-0000-0000DE230000}"/>
    <cellStyle name="Heading 3 4 2 3 4" xfId="7501" xr:uid="{00000000-0005-0000-0000-0000DF230000}"/>
    <cellStyle name="Heading 3 4 2 4" xfId="1830" xr:uid="{00000000-0005-0000-0000-0000E0230000}"/>
    <cellStyle name="Heading 3 4 2 4 2" xfId="7502" xr:uid="{00000000-0005-0000-0000-0000E1230000}"/>
    <cellStyle name="Heading 3 4 2 5" xfId="1831" xr:uid="{00000000-0005-0000-0000-0000E2230000}"/>
    <cellStyle name="Heading 3 4 2 5 2" xfId="7503" xr:uid="{00000000-0005-0000-0000-0000E3230000}"/>
    <cellStyle name="Heading 3 4 2 6" xfId="1832" xr:uid="{00000000-0005-0000-0000-0000E4230000}"/>
    <cellStyle name="Heading 3 4 2 7" xfId="1833" xr:uid="{00000000-0005-0000-0000-0000E5230000}"/>
    <cellStyle name="Heading 3 4 2 8" xfId="1834" xr:uid="{00000000-0005-0000-0000-0000E6230000}"/>
    <cellStyle name="Heading 3 4 2 9" xfId="7504" xr:uid="{00000000-0005-0000-0000-0000E7230000}"/>
    <cellStyle name="Heading 3 4 3" xfId="1835" xr:uid="{00000000-0005-0000-0000-0000E8230000}"/>
    <cellStyle name="Heading 3 4 3 10" xfId="7505" xr:uid="{00000000-0005-0000-0000-0000E9230000}"/>
    <cellStyle name="Heading 3 4 3 2" xfId="1836" xr:uid="{00000000-0005-0000-0000-0000EA230000}"/>
    <cellStyle name="Heading 3 4 3 2 2" xfId="1837" xr:uid="{00000000-0005-0000-0000-0000EB230000}"/>
    <cellStyle name="Heading 3 4 3 2 2 2" xfId="1838" xr:uid="{00000000-0005-0000-0000-0000EC230000}"/>
    <cellStyle name="Heading 3 4 3 2 2 2 2" xfId="7506" xr:uid="{00000000-0005-0000-0000-0000ED230000}"/>
    <cellStyle name="Heading 3 4 3 2 2 3" xfId="1839" xr:uid="{00000000-0005-0000-0000-0000EE230000}"/>
    <cellStyle name="Heading 3 4 3 2 2 4" xfId="7507" xr:uid="{00000000-0005-0000-0000-0000EF230000}"/>
    <cellStyle name="Heading 3 4 3 2 3" xfId="1840" xr:uid="{00000000-0005-0000-0000-0000F0230000}"/>
    <cellStyle name="Heading 3 4 3 2 3 2" xfId="7508" xr:uid="{00000000-0005-0000-0000-0000F1230000}"/>
    <cellStyle name="Heading 3 4 3 2 4" xfId="1841" xr:uid="{00000000-0005-0000-0000-0000F2230000}"/>
    <cellStyle name="Heading 3 4 3 2 4 2" xfId="7509" xr:uid="{00000000-0005-0000-0000-0000F3230000}"/>
    <cellStyle name="Heading 3 4 3 2 5" xfId="7510" xr:uid="{00000000-0005-0000-0000-0000F4230000}"/>
    <cellStyle name="Heading 3 4 3 2 6" xfId="7511" xr:uid="{00000000-0005-0000-0000-0000F5230000}"/>
    <cellStyle name="Heading 3 4 3 3" xfId="1842" xr:uid="{00000000-0005-0000-0000-0000F6230000}"/>
    <cellStyle name="Heading 3 4 3 3 2" xfId="1843" xr:uid="{00000000-0005-0000-0000-0000F7230000}"/>
    <cellStyle name="Heading 3 4 3 3 2 2" xfId="7512" xr:uid="{00000000-0005-0000-0000-0000F8230000}"/>
    <cellStyle name="Heading 3 4 3 3 3" xfId="1844" xr:uid="{00000000-0005-0000-0000-0000F9230000}"/>
    <cellStyle name="Heading 3 4 3 3 4" xfId="7513" xr:uid="{00000000-0005-0000-0000-0000FA230000}"/>
    <cellStyle name="Heading 3 4 3 4" xfId="1845" xr:uid="{00000000-0005-0000-0000-0000FB230000}"/>
    <cellStyle name="Heading 3 4 3 4 2" xfId="7514" xr:uid="{00000000-0005-0000-0000-0000FC230000}"/>
    <cellStyle name="Heading 3 4 3 5" xfId="1846" xr:uid="{00000000-0005-0000-0000-0000FD230000}"/>
    <cellStyle name="Heading 3 4 3 5 2" xfId="7515" xr:uid="{00000000-0005-0000-0000-0000FE230000}"/>
    <cellStyle name="Heading 3 4 3 6" xfId="1847" xr:uid="{00000000-0005-0000-0000-0000FF230000}"/>
    <cellStyle name="Heading 3 4 3 7" xfId="1848" xr:uid="{00000000-0005-0000-0000-000000240000}"/>
    <cellStyle name="Heading 3 4 3 8" xfId="1849" xr:uid="{00000000-0005-0000-0000-000001240000}"/>
    <cellStyle name="Heading 3 4 3 9" xfId="7516" xr:uid="{00000000-0005-0000-0000-000002240000}"/>
    <cellStyle name="Heading 3 4 4" xfId="1850" xr:uid="{00000000-0005-0000-0000-000003240000}"/>
    <cellStyle name="Heading 3 4 4 2" xfId="1851" xr:uid="{00000000-0005-0000-0000-000004240000}"/>
    <cellStyle name="Heading 3 4 4 2 2" xfId="1852" xr:uid="{00000000-0005-0000-0000-000005240000}"/>
    <cellStyle name="Heading 3 4 4 2 2 2" xfId="7517" xr:uid="{00000000-0005-0000-0000-000006240000}"/>
    <cellStyle name="Heading 3 4 4 2 3" xfId="1853" xr:uid="{00000000-0005-0000-0000-000007240000}"/>
    <cellStyle name="Heading 3 4 4 2 4" xfId="7518" xr:uid="{00000000-0005-0000-0000-000008240000}"/>
    <cellStyle name="Heading 3 4 4 3" xfId="1854" xr:uid="{00000000-0005-0000-0000-000009240000}"/>
    <cellStyle name="Heading 3 4 4 3 2" xfId="7519" xr:uid="{00000000-0005-0000-0000-00000A240000}"/>
    <cellStyle name="Heading 3 4 4 4" xfId="1855" xr:uid="{00000000-0005-0000-0000-00000B240000}"/>
    <cellStyle name="Heading 3 4 4 4 2" xfId="7520" xr:uid="{00000000-0005-0000-0000-00000C240000}"/>
    <cellStyle name="Heading 3 4 4 5" xfId="7521" xr:uid="{00000000-0005-0000-0000-00000D240000}"/>
    <cellStyle name="Heading 3 4 4 6" xfId="7522" xr:uid="{00000000-0005-0000-0000-00000E240000}"/>
    <cellStyle name="Heading 3 4 5" xfId="1856" xr:uid="{00000000-0005-0000-0000-00000F240000}"/>
    <cellStyle name="Heading 3 4 5 2" xfId="1857" xr:uid="{00000000-0005-0000-0000-000010240000}"/>
    <cellStyle name="Heading 3 4 5 2 2" xfId="1858" xr:uid="{00000000-0005-0000-0000-000011240000}"/>
    <cellStyle name="Heading 3 4 5 2 2 2" xfId="7523" xr:uid="{00000000-0005-0000-0000-000012240000}"/>
    <cellStyle name="Heading 3 4 5 2 3" xfId="1859" xr:uid="{00000000-0005-0000-0000-000013240000}"/>
    <cellStyle name="Heading 3 4 5 2 4" xfId="7524" xr:uid="{00000000-0005-0000-0000-000014240000}"/>
    <cellStyle name="Heading 3 4 5 3" xfId="1860" xr:uid="{00000000-0005-0000-0000-000015240000}"/>
    <cellStyle name="Heading 3 4 5 3 2" xfId="7525" xr:uid="{00000000-0005-0000-0000-000016240000}"/>
    <cellStyle name="Heading 3 4 5 4" xfId="1861" xr:uid="{00000000-0005-0000-0000-000017240000}"/>
    <cellStyle name="Heading 3 4 5 5" xfId="7526" xr:uid="{00000000-0005-0000-0000-000018240000}"/>
    <cellStyle name="Heading 3 4 6" xfId="1862" xr:uid="{00000000-0005-0000-0000-000019240000}"/>
    <cellStyle name="Heading 3 4 6 2" xfId="1863" xr:uid="{00000000-0005-0000-0000-00001A240000}"/>
    <cellStyle name="Heading 3 4 6 2 2" xfId="7527" xr:uid="{00000000-0005-0000-0000-00001B240000}"/>
    <cellStyle name="Heading 3 4 6 3" xfId="1864" xr:uid="{00000000-0005-0000-0000-00001C240000}"/>
    <cellStyle name="Heading 3 4 6 4" xfId="7528" xr:uid="{00000000-0005-0000-0000-00001D240000}"/>
    <cellStyle name="Heading 3 4 7" xfId="1865" xr:uid="{00000000-0005-0000-0000-00001E240000}"/>
    <cellStyle name="Heading 3 4 7 2" xfId="7529" xr:uid="{00000000-0005-0000-0000-00001F240000}"/>
    <cellStyle name="Heading 3 4 8" xfId="1866" xr:uid="{00000000-0005-0000-0000-000020240000}"/>
    <cellStyle name="Heading 3 4 8 2" xfId="7530" xr:uid="{00000000-0005-0000-0000-000021240000}"/>
    <cellStyle name="Heading 3 4 9" xfId="1867" xr:uid="{00000000-0005-0000-0000-000022240000}"/>
    <cellStyle name="Heading 3 5" xfId="1868" xr:uid="{00000000-0005-0000-0000-000023240000}"/>
    <cellStyle name="Heading 3 5 2" xfId="1869" xr:uid="{00000000-0005-0000-0000-000024240000}"/>
    <cellStyle name="Heading 3 5 2 2" xfId="1870" xr:uid="{00000000-0005-0000-0000-000025240000}"/>
    <cellStyle name="Heading 3 5 2 2 2" xfId="1871" xr:uid="{00000000-0005-0000-0000-000026240000}"/>
    <cellStyle name="Heading 3 5 2 2 2 2" xfId="7531" xr:uid="{00000000-0005-0000-0000-000027240000}"/>
    <cellStyle name="Heading 3 5 2 2 3" xfId="7532" xr:uid="{00000000-0005-0000-0000-000028240000}"/>
    <cellStyle name="Heading 3 5 2 3" xfId="1872" xr:uid="{00000000-0005-0000-0000-000029240000}"/>
    <cellStyle name="Heading 3 5 2 3 2" xfId="7533" xr:uid="{00000000-0005-0000-0000-00002A240000}"/>
    <cellStyle name="Heading 3 5 2 4" xfId="7534" xr:uid="{00000000-0005-0000-0000-00002B240000}"/>
    <cellStyle name="Heading 3 5 2 5" xfId="7535" xr:uid="{00000000-0005-0000-0000-00002C240000}"/>
    <cellStyle name="Heading 3 5 2 6" xfId="7536" xr:uid="{00000000-0005-0000-0000-00002D240000}"/>
    <cellStyle name="Heading 3 5 3" xfId="1873" xr:uid="{00000000-0005-0000-0000-00002E240000}"/>
    <cellStyle name="Heading 3 5 3 2" xfId="1874" xr:uid="{00000000-0005-0000-0000-00002F240000}"/>
    <cellStyle name="Heading 3 5 3 2 2" xfId="1875" xr:uid="{00000000-0005-0000-0000-000030240000}"/>
    <cellStyle name="Heading 3 5 3 2 2 2" xfId="7537" xr:uid="{00000000-0005-0000-0000-000031240000}"/>
    <cellStyle name="Heading 3 5 3 2 3" xfId="7538" xr:uid="{00000000-0005-0000-0000-000032240000}"/>
    <cellStyle name="Heading 3 5 3 3" xfId="1876" xr:uid="{00000000-0005-0000-0000-000033240000}"/>
    <cellStyle name="Heading 3 5 3 3 2" xfId="7539" xr:uid="{00000000-0005-0000-0000-000034240000}"/>
    <cellStyle name="Heading 3 5 3 4" xfId="7540" xr:uid="{00000000-0005-0000-0000-000035240000}"/>
    <cellStyle name="Heading 3 5 4" xfId="1877" xr:uid="{00000000-0005-0000-0000-000036240000}"/>
    <cellStyle name="Heading 3 5 4 2" xfId="7541" xr:uid="{00000000-0005-0000-0000-000037240000}"/>
    <cellStyle name="Heading 3 5 5" xfId="7542" xr:uid="{00000000-0005-0000-0000-000038240000}"/>
    <cellStyle name="Heading 3 5 6" xfId="7543" xr:uid="{00000000-0005-0000-0000-000039240000}"/>
    <cellStyle name="Heading 3 5 7" xfId="7544" xr:uid="{00000000-0005-0000-0000-00003A240000}"/>
    <cellStyle name="Heading 3 5 8" xfId="10264" xr:uid="{00000000-0005-0000-0000-00003B240000}"/>
    <cellStyle name="Heading 3 6" xfId="1878" xr:uid="{00000000-0005-0000-0000-00003C240000}"/>
    <cellStyle name="Heading 3 7" xfId="10261" xr:uid="{00000000-0005-0000-0000-00003D240000}"/>
    <cellStyle name="Heading 3 8" xfId="10393" xr:uid="{00000000-0005-0000-0000-00003E240000}"/>
    <cellStyle name="Heading 3 9" xfId="10388" xr:uid="{00000000-0005-0000-0000-00003F240000}"/>
    <cellStyle name="Heading 4" xfId="45" builtinId="19" customBuiltin="1"/>
    <cellStyle name="Heading 4 2" xfId="116" xr:uid="{00000000-0005-0000-0000-000041240000}"/>
    <cellStyle name="Heading 4 2 2" xfId="1879" xr:uid="{00000000-0005-0000-0000-000042240000}"/>
    <cellStyle name="Heading 4 2 2 2" xfId="6325" xr:uid="{00000000-0005-0000-0000-000043240000}"/>
    <cellStyle name="Heading 4 2 2 3" xfId="6326" xr:uid="{00000000-0005-0000-0000-000044240000}"/>
    <cellStyle name="Heading 4 2 3" xfId="1880" xr:uid="{00000000-0005-0000-0000-000045240000}"/>
    <cellStyle name="Heading 4 2 3 2" xfId="9929" xr:uid="{00000000-0005-0000-0000-000046240000}"/>
    <cellStyle name="Heading 4 2 4" xfId="1881" xr:uid="{00000000-0005-0000-0000-000047240000}"/>
    <cellStyle name="Heading 4 2 4 2" xfId="9930" xr:uid="{00000000-0005-0000-0000-000048240000}"/>
    <cellStyle name="Heading 4 2 5" xfId="6327" xr:uid="{00000000-0005-0000-0000-000049240000}"/>
    <cellStyle name="Heading 4 2 6" xfId="9928" xr:uid="{00000000-0005-0000-0000-00004A240000}"/>
    <cellStyle name="Heading 4 3" xfId="1882" xr:uid="{00000000-0005-0000-0000-00004B240000}"/>
    <cellStyle name="Heading 4 3 2" xfId="1883" xr:uid="{00000000-0005-0000-0000-00004C240000}"/>
    <cellStyle name="Heading 4 3 2 2" xfId="10266" xr:uid="{00000000-0005-0000-0000-00004D240000}"/>
    <cellStyle name="Heading 4 3 3" xfId="1884" xr:uid="{00000000-0005-0000-0000-00004E240000}"/>
    <cellStyle name="Heading 4 3 4" xfId="1885" xr:uid="{00000000-0005-0000-0000-00004F240000}"/>
    <cellStyle name="Heading 4 4" xfId="1886" xr:uid="{00000000-0005-0000-0000-000050240000}"/>
    <cellStyle name="Heading 4 4 2" xfId="10267" xr:uid="{00000000-0005-0000-0000-000051240000}"/>
    <cellStyle name="Heading 4 4 3" xfId="9931" xr:uid="{00000000-0005-0000-0000-000052240000}"/>
    <cellStyle name="Heading 4 5" xfId="1887" xr:uid="{00000000-0005-0000-0000-000053240000}"/>
    <cellStyle name="Heading 4 5 2" xfId="10268" xr:uid="{00000000-0005-0000-0000-000054240000}"/>
    <cellStyle name="Heading 4 6" xfId="1888" xr:uid="{00000000-0005-0000-0000-000055240000}"/>
    <cellStyle name="Heading 4 7" xfId="10265" xr:uid="{00000000-0005-0000-0000-000056240000}"/>
    <cellStyle name="Heading1" xfId="1889" xr:uid="{00000000-0005-0000-0000-000057240000}"/>
    <cellStyle name="Heading2" xfId="1890" xr:uid="{00000000-0005-0000-0000-000058240000}"/>
    <cellStyle name="Hyperlink 2" xfId="1891" xr:uid="{00000000-0005-0000-0000-000059240000}"/>
    <cellStyle name="Hyperlink 2 2" xfId="1892" xr:uid="{00000000-0005-0000-0000-00005A240000}"/>
    <cellStyle name="Hyperlink 2 2 2" xfId="10271" xr:uid="{00000000-0005-0000-0000-00005B240000}"/>
    <cellStyle name="Hyperlink 2 3" xfId="1893" xr:uid="{00000000-0005-0000-0000-00005C240000}"/>
    <cellStyle name="Hyperlink 2 4" xfId="7545" xr:uid="{00000000-0005-0000-0000-00005D240000}"/>
    <cellStyle name="Hyperlink 2 4 2" xfId="10270" xr:uid="{00000000-0005-0000-0000-00005E240000}"/>
    <cellStyle name="Hyperlink 3" xfId="6030" xr:uid="{00000000-0005-0000-0000-00005F240000}"/>
    <cellStyle name="Hyperlink 3 2" xfId="6328" xr:uid="{00000000-0005-0000-0000-000060240000}"/>
    <cellStyle name="Hyperlink 3 3" xfId="6329" xr:uid="{00000000-0005-0000-0000-000061240000}"/>
    <cellStyle name="Hyperlink 3 4" xfId="10272" xr:uid="{00000000-0005-0000-0000-000062240000}"/>
    <cellStyle name="Hyperlink 3 5" xfId="15637" xr:uid="{00000000-0005-0000-0000-000063240000}"/>
    <cellStyle name="Hyperlink 3 6" xfId="9933" xr:uid="{00000000-0005-0000-0000-000064240000}"/>
    <cellStyle name="Hyperlink 3 7" xfId="9740" xr:uid="{00000000-0005-0000-0000-000065240000}"/>
    <cellStyle name="Hyperlink 4" xfId="6330" xr:uid="{00000000-0005-0000-0000-000066240000}"/>
    <cellStyle name="Hyperlink 4 2" xfId="6331" xr:uid="{00000000-0005-0000-0000-000067240000}"/>
    <cellStyle name="Hyperlink 4 3" xfId="6332" xr:uid="{00000000-0005-0000-0000-000068240000}"/>
    <cellStyle name="Hyperlink 5" xfId="6333" xr:uid="{00000000-0005-0000-0000-000069240000}"/>
    <cellStyle name="Hyperlink 5 2" xfId="6334" xr:uid="{00000000-0005-0000-0000-00006A240000}"/>
    <cellStyle name="Hyperlink 5 3" xfId="6335" xr:uid="{00000000-0005-0000-0000-00006B240000}"/>
    <cellStyle name="Hyperlink 5 4" xfId="10273" xr:uid="{00000000-0005-0000-0000-00006C240000}"/>
    <cellStyle name="Hyperlink 6" xfId="6336" xr:uid="{00000000-0005-0000-0000-00006D240000}"/>
    <cellStyle name="Hyperlink 6 2" xfId="10274" xr:uid="{00000000-0005-0000-0000-00006E240000}"/>
    <cellStyle name="Hyperlink 7" xfId="10269" xr:uid="{00000000-0005-0000-0000-00006F240000}"/>
    <cellStyle name="Input" xfId="46" builtinId="20" customBuiltin="1"/>
    <cellStyle name="Input [yellow]" xfId="1894" xr:uid="{00000000-0005-0000-0000-000071240000}"/>
    <cellStyle name="Input [yellow] 2" xfId="6337" xr:uid="{00000000-0005-0000-0000-000072240000}"/>
    <cellStyle name="Input [yellow] 2 2" xfId="13062" xr:uid="{00000000-0005-0000-0000-000073240000}"/>
    <cellStyle name="Input [yellow] 2 2 2" xfId="19003" xr:uid="{00000000-0005-0000-0000-000074240000}"/>
    <cellStyle name="Input [yellow] 2 2 2 2" xfId="35675" xr:uid="{00000000-0005-0000-0000-000075240000}"/>
    <cellStyle name="Input [yellow] 2 2 3" xfId="22204" xr:uid="{00000000-0005-0000-0000-000076240000}"/>
    <cellStyle name="Input [yellow] 2 2 3 2" xfId="38894" xr:uid="{00000000-0005-0000-0000-000077240000}"/>
    <cellStyle name="Input [yellow] 2 2 4" xfId="25112" xr:uid="{00000000-0005-0000-0000-000078240000}"/>
    <cellStyle name="Input [yellow] 2 2 4 2" xfId="41846" xr:uid="{00000000-0005-0000-0000-000079240000}"/>
    <cellStyle name="Input [yellow] 2 2 5" xfId="29740" xr:uid="{00000000-0005-0000-0000-00007A240000}"/>
    <cellStyle name="Input [yellow] 2 3" xfId="16304" xr:uid="{00000000-0005-0000-0000-00007B240000}"/>
    <cellStyle name="Input [yellow] 2 3 2" xfId="32971" xr:uid="{00000000-0005-0000-0000-00007C240000}"/>
    <cellStyle name="Input [yellow] 2 4" xfId="27147" xr:uid="{00000000-0005-0000-0000-00007D240000}"/>
    <cellStyle name="Input [yellow] 3" xfId="12498" xr:uid="{00000000-0005-0000-0000-00007E240000}"/>
    <cellStyle name="Input [yellow] 3 2" xfId="15143" xr:uid="{00000000-0005-0000-0000-00007F240000}"/>
    <cellStyle name="Input [yellow] 3 2 2" xfId="20830" xr:uid="{00000000-0005-0000-0000-000080240000}"/>
    <cellStyle name="Input [yellow] 3 2 2 2" xfId="37499" xr:uid="{00000000-0005-0000-0000-000081240000}"/>
    <cellStyle name="Input [yellow] 3 2 3" xfId="23950" xr:uid="{00000000-0005-0000-0000-000082240000}"/>
    <cellStyle name="Input [yellow] 3 2 3 2" xfId="40663" xr:uid="{00000000-0005-0000-0000-000083240000}"/>
    <cellStyle name="Input [yellow] 3 2 4" xfId="26685" xr:uid="{00000000-0005-0000-0000-000084240000}"/>
    <cellStyle name="Input [yellow] 3 2 4 2" xfId="43426" xr:uid="{00000000-0005-0000-0000-000085240000}"/>
    <cellStyle name="Input [yellow] 3 2 5" xfId="31814" xr:uid="{00000000-0005-0000-0000-000086240000}"/>
    <cellStyle name="Input [yellow] 3 3" xfId="18562" xr:uid="{00000000-0005-0000-0000-000087240000}"/>
    <cellStyle name="Input [yellow] 3 3 2" xfId="35239" xr:uid="{00000000-0005-0000-0000-000088240000}"/>
    <cellStyle name="Input [yellow] 3 4" xfId="21790" xr:uid="{00000000-0005-0000-0000-000089240000}"/>
    <cellStyle name="Input [yellow] 3 4 2" xfId="38468" xr:uid="{00000000-0005-0000-0000-00008A240000}"/>
    <cellStyle name="Input [yellow] 3 5" xfId="24776" xr:uid="{00000000-0005-0000-0000-00008B240000}"/>
    <cellStyle name="Input [yellow] 3 5 2" xfId="41499" xr:uid="{00000000-0005-0000-0000-00008C240000}"/>
    <cellStyle name="Input [yellow] 3 6" xfId="29216" xr:uid="{00000000-0005-0000-0000-00008D240000}"/>
    <cellStyle name="Input [yellow] 4" xfId="16043" xr:uid="{00000000-0005-0000-0000-00008E240000}"/>
    <cellStyle name="Input [yellow] 4 2" xfId="32711" xr:uid="{00000000-0005-0000-0000-00008F240000}"/>
    <cellStyle name="Input [yellow] 5" xfId="27061" xr:uid="{00000000-0005-0000-0000-000090240000}"/>
    <cellStyle name="Input 10" xfId="1895" xr:uid="{00000000-0005-0000-0000-000091240000}"/>
    <cellStyle name="Input 10 10" xfId="19723" xr:uid="{00000000-0005-0000-0000-000092240000}"/>
    <cellStyle name="Input 10 10 2" xfId="36393" xr:uid="{00000000-0005-0000-0000-000093240000}"/>
    <cellStyle name="Input 10 11" xfId="27181" xr:uid="{00000000-0005-0000-0000-000094240000}"/>
    <cellStyle name="Input 10 12" xfId="10275" xr:uid="{00000000-0005-0000-0000-000095240000}"/>
    <cellStyle name="Input 10 2" xfId="7546" xr:uid="{00000000-0005-0000-0000-000096240000}"/>
    <cellStyle name="Input 10 2 10" xfId="11262" xr:uid="{00000000-0005-0000-0000-000097240000}"/>
    <cellStyle name="Input 10 2 2" xfId="11741" xr:uid="{00000000-0005-0000-0000-000098240000}"/>
    <cellStyle name="Input 10 2 2 2" xfId="14415" xr:uid="{00000000-0005-0000-0000-000099240000}"/>
    <cellStyle name="Input 10 2 2 2 2" xfId="20178" xr:uid="{00000000-0005-0000-0000-00009A240000}"/>
    <cellStyle name="Input 10 2 2 2 2 2" xfId="36847" xr:uid="{00000000-0005-0000-0000-00009B240000}"/>
    <cellStyle name="Input 10 2 2 2 3" xfId="23320" xr:uid="{00000000-0005-0000-0000-00009C240000}"/>
    <cellStyle name="Input 10 2 2 2 3 2" xfId="40027" xr:uid="{00000000-0005-0000-0000-00009D240000}"/>
    <cellStyle name="Input 10 2 2 2 4" xfId="26101" xr:uid="{00000000-0005-0000-0000-00009E240000}"/>
    <cellStyle name="Input 10 2 2 2 4 2" xfId="42841" xr:uid="{00000000-0005-0000-0000-00009F240000}"/>
    <cellStyle name="Input 10 2 2 2 5" xfId="31087" xr:uid="{00000000-0005-0000-0000-0000A0240000}"/>
    <cellStyle name="Input 10 2 2 3" xfId="17892" xr:uid="{00000000-0005-0000-0000-0000A1240000}"/>
    <cellStyle name="Input 10 2 2 3 2" xfId="34568" xr:uid="{00000000-0005-0000-0000-0000A2240000}"/>
    <cellStyle name="Input 10 2 2 4" xfId="18277" xr:uid="{00000000-0005-0000-0000-0000A3240000}"/>
    <cellStyle name="Input 10 2 2 4 2" xfId="34952" xr:uid="{00000000-0005-0000-0000-0000A4240000}"/>
    <cellStyle name="Input 10 2 2 5" xfId="23716" xr:uid="{00000000-0005-0000-0000-0000A5240000}"/>
    <cellStyle name="Input 10 2 2 5 2" xfId="40426" xr:uid="{00000000-0005-0000-0000-0000A6240000}"/>
    <cellStyle name="Input 10 2 2 6" xfId="28491" xr:uid="{00000000-0005-0000-0000-0000A7240000}"/>
    <cellStyle name="Input 10 2 3" xfId="11999" xr:uid="{00000000-0005-0000-0000-0000A8240000}"/>
    <cellStyle name="Input 10 2 3 2" xfId="14673" xr:uid="{00000000-0005-0000-0000-0000A9240000}"/>
    <cellStyle name="Input 10 2 3 2 2" xfId="20436" xr:uid="{00000000-0005-0000-0000-0000AA240000}"/>
    <cellStyle name="Input 10 2 3 2 2 2" xfId="37104" xr:uid="{00000000-0005-0000-0000-0000AB240000}"/>
    <cellStyle name="Input 10 2 3 2 3" xfId="23576" xr:uid="{00000000-0005-0000-0000-0000AC240000}"/>
    <cellStyle name="Input 10 2 3 2 3 2" xfId="40285" xr:uid="{00000000-0005-0000-0000-0000AD240000}"/>
    <cellStyle name="Input 10 2 3 2 4" xfId="26358" xr:uid="{00000000-0005-0000-0000-0000AE240000}"/>
    <cellStyle name="Input 10 2 3 2 4 2" xfId="43099" xr:uid="{00000000-0005-0000-0000-0000AF240000}"/>
    <cellStyle name="Input 10 2 3 2 5" xfId="31344" xr:uid="{00000000-0005-0000-0000-0000B0240000}"/>
    <cellStyle name="Input 10 2 3 3" xfId="18150" xr:uid="{00000000-0005-0000-0000-0000B1240000}"/>
    <cellStyle name="Input 10 2 3 3 2" xfId="34825" xr:uid="{00000000-0005-0000-0000-0000B2240000}"/>
    <cellStyle name="Input 10 2 3 4" xfId="21403" xr:uid="{00000000-0005-0000-0000-0000B3240000}"/>
    <cellStyle name="Input 10 2 3 4 2" xfId="38076" xr:uid="{00000000-0005-0000-0000-0000B4240000}"/>
    <cellStyle name="Input 10 2 3 5" xfId="24453" xr:uid="{00000000-0005-0000-0000-0000B5240000}"/>
    <cellStyle name="Input 10 2 3 5 2" xfId="41172" xr:uid="{00000000-0005-0000-0000-0000B6240000}"/>
    <cellStyle name="Input 10 2 3 6" xfId="28747" xr:uid="{00000000-0005-0000-0000-0000B7240000}"/>
    <cellStyle name="Input 10 2 4" xfId="12769" xr:uid="{00000000-0005-0000-0000-0000B8240000}"/>
    <cellStyle name="Input 10 2 4 2" xfId="15384" xr:uid="{00000000-0005-0000-0000-0000B9240000}"/>
    <cellStyle name="Input 10 2 4 2 2" xfId="21025" xr:uid="{00000000-0005-0000-0000-0000BA240000}"/>
    <cellStyle name="Input 10 2 4 2 2 2" xfId="37694" xr:uid="{00000000-0005-0000-0000-0000BB240000}"/>
    <cellStyle name="Input 10 2 4 2 3" xfId="24137" xr:uid="{00000000-0005-0000-0000-0000BC240000}"/>
    <cellStyle name="Input 10 2 4 2 3 2" xfId="40854" xr:uid="{00000000-0005-0000-0000-0000BD240000}"/>
    <cellStyle name="Input 10 2 4 2 4" xfId="26855" xr:uid="{00000000-0005-0000-0000-0000BE240000}"/>
    <cellStyle name="Input 10 2 4 2 4 2" xfId="43596" xr:uid="{00000000-0005-0000-0000-0000BF240000}"/>
    <cellStyle name="Input 10 2 4 2 5" xfId="32055" xr:uid="{00000000-0005-0000-0000-0000C0240000}"/>
    <cellStyle name="Input 10 2 4 3" xfId="18782" xr:uid="{00000000-0005-0000-0000-0000C1240000}"/>
    <cellStyle name="Input 10 2 4 3 2" xfId="35460" xr:uid="{00000000-0005-0000-0000-0000C2240000}"/>
    <cellStyle name="Input 10 2 4 4" xfId="21991" xr:uid="{00000000-0005-0000-0000-0000C3240000}"/>
    <cellStyle name="Input 10 2 4 4 2" xfId="38673" xr:uid="{00000000-0005-0000-0000-0000C4240000}"/>
    <cellStyle name="Input 10 2 4 5" xfId="24942" xr:uid="{00000000-0005-0000-0000-0000C5240000}"/>
    <cellStyle name="Input 10 2 4 5 2" xfId="41669" xr:uid="{00000000-0005-0000-0000-0000C6240000}"/>
    <cellStyle name="Input 10 2 4 6" xfId="29457" xr:uid="{00000000-0005-0000-0000-0000C7240000}"/>
    <cellStyle name="Input 10 2 5" xfId="13934" xr:uid="{00000000-0005-0000-0000-0000C8240000}"/>
    <cellStyle name="Input 10 2 5 2" xfId="19730" xr:uid="{00000000-0005-0000-0000-0000C9240000}"/>
    <cellStyle name="Input 10 2 5 2 2" xfId="36400" xr:uid="{00000000-0005-0000-0000-0000CA240000}"/>
    <cellStyle name="Input 10 2 5 3" xfId="22879" xr:uid="{00000000-0005-0000-0000-0000CB240000}"/>
    <cellStyle name="Input 10 2 5 3 2" xfId="39581" xr:uid="{00000000-0005-0000-0000-0000CC240000}"/>
    <cellStyle name="Input 10 2 5 4" xfId="25687" xr:uid="{00000000-0005-0000-0000-0000CD240000}"/>
    <cellStyle name="Input 10 2 5 4 2" xfId="42426" xr:uid="{00000000-0005-0000-0000-0000CE240000}"/>
    <cellStyle name="Input 10 2 5 5" xfId="30607" xr:uid="{00000000-0005-0000-0000-0000CF240000}"/>
    <cellStyle name="Input 10 2 6" xfId="17431" xr:uid="{00000000-0005-0000-0000-0000D0240000}"/>
    <cellStyle name="Input 10 2 6 2" xfId="34108" xr:uid="{00000000-0005-0000-0000-0000D1240000}"/>
    <cellStyle name="Input 10 2 7" xfId="19626" xr:uid="{00000000-0005-0000-0000-0000D2240000}"/>
    <cellStyle name="Input 10 2 7 2" xfId="36297" xr:uid="{00000000-0005-0000-0000-0000D3240000}"/>
    <cellStyle name="Input 10 2 8" xfId="15909" xr:uid="{00000000-0005-0000-0000-0000D4240000}"/>
    <cellStyle name="Input 10 2 8 2" xfId="32573" xr:uid="{00000000-0005-0000-0000-0000D5240000}"/>
    <cellStyle name="Input 10 2 9" xfId="28015" xr:uid="{00000000-0005-0000-0000-0000D6240000}"/>
    <cellStyle name="Input 10 3" xfId="10796" xr:uid="{00000000-0005-0000-0000-0000D7240000}"/>
    <cellStyle name="Input 10 3 2" xfId="12389" xr:uid="{00000000-0005-0000-0000-0000D8240000}"/>
    <cellStyle name="Input 10 3 2 2" xfId="15061" xr:uid="{00000000-0005-0000-0000-0000D9240000}"/>
    <cellStyle name="Input 10 3 2 2 2" xfId="20755" xr:uid="{00000000-0005-0000-0000-0000DA240000}"/>
    <cellStyle name="Input 10 3 2 2 2 2" xfId="37424" xr:uid="{00000000-0005-0000-0000-0000DB240000}"/>
    <cellStyle name="Input 10 3 2 2 3" xfId="23879" xr:uid="{00000000-0005-0000-0000-0000DC240000}"/>
    <cellStyle name="Input 10 3 2 2 3 2" xfId="40590" xr:uid="{00000000-0005-0000-0000-0000DD240000}"/>
    <cellStyle name="Input 10 3 2 2 4" xfId="26616" xr:uid="{00000000-0005-0000-0000-0000DE240000}"/>
    <cellStyle name="Input 10 3 2 2 4 2" xfId="43357" xr:uid="{00000000-0005-0000-0000-0000DF240000}"/>
    <cellStyle name="Input 10 3 2 2 5" xfId="31732" xr:uid="{00000000-0005-0000-0000-0000E0240000}"/>
    <cellStyle name="Input 10 3 2 3" xfId="18467" xr:uid="{00000000-0005-0000-0000-0000E1240000}"/>
    <cellStyle name="Input 10 3 2 3 2" xfId="35144" xr:uid="{00000000-0005-0000-0000-0000E2240000}"/>
    <cellStyle name="Input 10 3 2 4" xfId="21707" xr:uid="{00000000-0005-0000-0000-0000E3240000}"/>
    <cellStyle name="Input 10 3 2 4 2" xfId="38382" xr:uid="{00000000-0005-0000-0000-0000E4240000}"/>
    <cellStyle name="Input 10 3 2 5" xfId="24709" xr:uid="{00000000-0005-0000-0000-0000E5240000}"/>
    <cellStyle name="Input 10 3 2 5 2" xfId="41430" xr:uid="{00000000-0005-0000-0000-0000E6240000}"/>
    <cellStyle name="Input 10 3 2 6" xfId="29134" xr:uid="{00000000-0005-0000-0000-0000E7240000}"/>
    <cellStyle name="Input 10 3 3" xfId="13483" xr:uid="{00000000-0005-0000-0000-0000E8240000}"/>
    <cellStyle name="Input 10 3 3 2" xfId="19353" xr:uid="{00000000-0005-0000-0000-0000E9240000}"/>
    <cellStyle name="Input 10 3 3 2 2" xfId="36024" xr:uid="{00000000-0005-0000-0000-0000EA240000}"/>
    <cellStyle name="Input 10 3 3 3" xfId="22528" xr:uid="{00000000-0005-0000-0000-0000EB240000}"/>
    <cellStyle name="Input 10 3 3 3 2" xfId="39224" xr:uid="{00000000-0005-0000-0000-0000EC240000}"/>
    <cellStyle name="Input 10 3 3 4" xfId="25385" xr:uid="{00000000-0005-0000-0000-0000ED240000}"/>
    <cellStyle name="Input 10 3 3 4 2" xfId="42122" xr:uid="{00000000-0005-0000-0000-0000EE240000}"/>
    <cellStyle name="Input 10 3 3 5" xfId="30158" xr:uid="{00000000-0005-0000-0000-0000EF240000}"/>
    <cellStyle name="Input 10 3 4" xfId="17036" xr:uid="{00000000-0005-0000-0000-0000F0240000}"/>
    <cellStyle name="Input 10 3 4 2" xfId="33712" xr:uid="{00000000-0005-0000-0000-0000F1240000}"/>
    <cellStyle name="Input 10 3 5" xfId="16872" xr:uid="{00000000-0005-0000-0000-0000F2240000}"/>
    <cellStyle name="Input 10 3 5 2" xfId="33547" xr:uid="{00000000-0005-0000-0000-0000F3240000}"/>
    <cellStyle name="Input 10 3 6" xfId="16583" xr:uid="{00000000-0005-0000-0000-0000F4240000}"/>
    <cellStyle name="Input 10 3 6 2" xfId="33256" xr:uid="{00000000-0005-0000-0000-0000F5240000}"/>
    <cellStyle name="Input 10 3 7" xfId="27569" xr:uid="{00000000-0005-0000-0000-0000F6240000}"/>
    <cellStyle name="Input 10 4" xfId="10850" xr:uid="{00000000-0005-0000-0000-0000F7240000}"/>
    <cellStyle name="Input 10 4 2" xfId="13538" xr:uid="{00000000-0005-0000-0000-0000F8240000}"/>
    <cellStyle name="Input 10 4 2 2" xfId="19405" xr:uid="{00000000-0005-0000-0000-0000F9240000}"/>
    <cellStyle name="Input 10 4 2 2 2" xfId="36075" xr:uid="{00000000-0005-0000-0000-0000FA240000}"/>
    <cellStyle name="Input 10 4 2 3" xfId="22575" xr:uid="{00000000-0005-0000-0000-0000FB240000}"/>
    <cellStyle name="Input 10 4 2 3 2" xfId="39274" xr:uid="{00000000-0005-0000-0000-0000FC240000}"/>
    <cellStyle name="Input 10 4 2 4" xfId="25434" xr:uid="{00000000-0005-0000-0000-0000FD240000}"/>
    <cellStyle name="Input 10 4 2 4 2" xfId="42172" xr:uid="{00000000-0005-0000-0000-0000FE240000}"/>
    <cellStyle name="Input 10 4 2 5" xfId="30212" xr:uid="{00000000-0005-0000-0000-0000FF240000}"/>
    <cellStyle name="Input 10 4 3" xfId="17092" xr:uid="{00000000-0005-0000-0000-000000250000}"/>
    <cellStyle name="Input 10 4 3 2" xfId="33767" xr:uid="{00000000-0005-0000-0000-000001250000}"/>
    <cellStyle name="Input 10 4 4" xfId="15891" xr:uid="{00000000-0005-0000-0000-000002250000}"/>
    <cellStyle name="Input 10 4 4 2" xfId="32555" xr:uid="{00000000-0005-0000-0000-000003250000}"/>
    <cellStyle name="Input 10 4 5" xfId="16406" xr:uid="{00000000-0005-0000-0000-000004250000}"/>
    <cellStyle name="Input 10 4 5 2" xfId="33075" xr:uid="{00000000-0005-0000-0000-000005250000}"/>
    <cellStyle name="Input 10 4 6" xfId="27621" xr:uid="{00000000-0005-0000-0000-000006250000}"/>
    <cellStyle name="Input 10 5" xfId="10627" xr:uid="{00000000-0005-0000-0000-000007250000}"/>
    <cellStyle name="Input 10 5 2" xfId="13306" xr:uid="{00000000-0005-0000-0000-000008250000}"/>
    <cellStyle name="Input 10 5 2 2" xfId="19214" xr:uid="{00000000-0005-0000-0000-000009250000}"/>
    <cellStyle name="Input 10 5 2 2 2" xfId="35885" xr:uid="{00000000-0005-0000-0000-00000A250000}"/>
    <cellStyle name="Input 10 5 2 3" xfId="22398" xr:uid="{00000000-0005-0000-0000-00000B250000}"/>
    <cellStyle name="Input 10 5 2 3 2" xfId="39091" xr:uid="{00000000-0005-0000-0000-00000C250000}"/>
    <cellStyle name="Input 10 5 2 4" xfId="25266" xr:uid="{00000000-0005-0000-0000-00000D250000}"/>
    <cellStyle name="Input 10 5 2 4 2" xfId="42002" xr:uid="{00000000-0005-0000-0000-00000E250000}"/>
    <cellStyle name="Input 10 5 2 5" xfId="29982" xr:uid="{00000000-0005-0000-0000-00000F250000}"/>
    <cellStyle name="Input 10 5 3" xfId="16894" xr:uid="{00000000-0005-0000-0000-000010250000}"/>
    <cellStyle name="Input 10 5 3 2" xfId="33570" xr:uid="{00000000-0005-0000-0000-000011250000}"/>
    <cellStyle name="Input 10 5 4" xfId="15961" xr:uid="{00000000-0005-0000-0000-000012250000}"/>
    <cellStyle name="Input 10 5 4 2" xfId="32627" xr:uid="{00000000-0005-0000-0000-000013250000}"/>
    <cellStyle name="Input 10 5 5" xfId="16380" xr:uid="{00000000-0005-0000-0000-000014250000}"/>
    <cellStyle name="Input 10 5 5 2" xfId="33048" xr:uid="{00000000-0005-0000-0000-000015250000}"/>
    <cellStyle name="Input 10 5 6" xfId="27393" xr:uid="{00000000-0005-0000-0000-000016250000}"/>
    <cellStyle name="Input 10 6" xfId="12195" xr:uid="{00000000-0005-0000-0000-000017250000}"/>
    <cellStyle name="Input 10 6 2" xfId="14869" xr:uid="{00000000-0005-0000-0000-000018250000}"/>
    <cellStyle name="Input 10 6 2 2" xfId="20596" xr:uid="{00000000-0005-0000-0000-000019250000}"/>
    <cellStyle name="Input 10 6 2 2 2" xfId="37264" xr:uid="{00000000-0005-0000-0000-00001A250000}"/>
    <cellStyle name="Input 10 6 2 3" xfId="23731" xr:uid="{00000000-0005-0000-0000-00001B250000}"/>
    <cellStyle name="Input 10 6 2 3 2" xfId="40441" xr:uid="{00000000-0005-0000-0000-00001C250000}"/>
    <cellStyle name="Input 10 6 2 4" xfId="26490" xr:uid="{00000000-0005-0000-0000-00001D250000}"/>
    <cellStyle name="Input 10 6 2 4 2" xfId="43231" xr:uid="{00000000-0005-0000-0000-00001E250000}"/>
    <cellStyle name="Input 10 6 2 5" xfId="31540" xr:uid="{00000000-0005-0000-0000-00001F250000}"/>
    <cellStyle name="Input 10 6 3" xfId="18309" xr:uid="{00000000-0005-0000-0000-000020250000}"/>
    <cellStyle name="Input 10 6 3 2" xfId="34984" xr:uid="{00000000-0005-0000-0000-000021250000}"/>
    <cellStyle name="Input 10 6 4" xfId="21556" xr:uid="{00000000-0005-0000-0000-000022250000}"/>
    <cellStyle name="Input 10 6 4 2" xfId="38230" xr:uid="{00000000-0005-0000-0000-000023250000}"/>
    <cellStyle name="Input 10 6 5" xfId="24584" xr:uid="{00000000-0005-0000-0000-000024250000}"/>
    <cellStyle name="Input 10 6 5 2" xfId="41304" xr:uid="{00000000-0005-0000-0000-000025250000}"/>
    <cellStyle name="Input 10 6 6" xfId="28942" xr:uid="{00000000-0005-0000-0000-000026250000}"/>
    <cellStyle name="Input 10 7" xfId="13093" xr:uid="{00000000-0005-0000-0000-000027250000}"/>
    <cellStyle name="Input 10 7 2" xfId="19031" xr:uid="{00000000-0005-0000-0000-000028250000}"/>
    <cellStyle name="Input 10 7 2 2" xfId="35702" xr:uid="{00000000-0005-0000-0000-000029250000}"/>
    <cellStyle name="Input 10 7 3" xfId="22229" xr:uid="{00000000-0005-0000-0000-00002A250000}"/>
    <cellStyle name="Input 10 7 3 2" xfId="38920" xr:uid="{00000000-0005-0000-0000-00002B250000}"/>
    <cellStyle name="Input 10 7 4" xfId="25126" xr:uid="{00000000-0005-0000-0000-00002C250000}"/>
    <cellStyle name="Input 10 7 4 2" xfId="41861" xr:uid="{00000000-0005-0000-0000-00002D250000}"/>
    <cellStyle name="Input 10 7 5" xfId="29770" xr:uid="{00000000-0005-0000-0000-00002E250000}"/>
    <cellStyle name="Input 10 8" xfId="16612" xr:uid="{00000000-0005-0000-0000-00002F250000}"/>
    <cellStyle name="Input 10 8 2" xfId="33285" xr:uid="{00000000-0005-0000-0000-000030250000}"/>
    <cellStyle name="Input 10 9" xfId="16049" xr:uid="{00000000-0005-0000-0000-000031250000}"/>
    <cellStyle name="Input 10 9 2" xfId="32717" xr:uid="{00000000-0005-0000-0000-000032250000}"/>
    <cellStyle name="Input 11" xfId="1896" xr:uid="{00000000-0005-0000-0000-000033250000}"/>
    <cellStyle name="Input 11 10" xfId="21706" xr:uid="{00000000-0005-0000-0000-000034250000}"/>
    <cellStyle name="Input 11 10 2" xfId="38381" xr:uid="{00000000-0005-0000-0000-000035250000}"/>
    <cellStyle name="Input 11 11" xfId="27217" xr:uid="{00000000-0005-0000-0000-000036250000}"/>
    <cellStyle name="Input 11 12" xfId="10394" xr:uid="{00000000-0005-0000-0000-000037250000}"/>
    <cellStyle name="Input 11 2" xfId="7547" xr:uid="{00000000-0005-0000-0000-000038250000}"/>
    <cellStyle name="Input 11 2 10" xfId="11295" xr:uid="{00000000-0005-0000-0000-000039250000}"/>
    <cellStyle name="Input 11 2 2" xfId="11773" xr:uid="{00000000-0005-0000-0000-00003A250000}"/>
    <cellStyle name="Input 11 2 2 2" xfId="14447" xr:uid="{00000000-0005-0000-0000-00003B250000}"/>
    <cellStyle name="Input 11 2 2 2 2" xfId="20210" xr:uid="{00000000-0005-0000-0000-00003C250000}"/>
    <cellStyle name="Input 11 2 2 2 2 2" xfId="36879" xr:uid="{00000000-0005-0000-0000-00003D250000}"/>
    <cellStyle name="Input 11 2 2 2 3" xfId="23351" xr:uid="{00000000-0005-0000-0000-00003E250000}"/>
    <cellStyle name="Input 11 2 2 2 3 2" xfId="40059" xr:uid="{00000000-0005-0000-0000-00003F250000}"/>
    <cellStyle name="Input 11 2 2 2 4" xfId="26133" xr:uid="{00000000-0005-0000-0000-000040250000}"/>
    <cellStyle name="Input 11 2 2 2 4 2" xfId="42873" xr:uid="{00000000-0005-0000-0000-000041250000}"/>
    <cellStyle name="Input 11 2 2 2 5" xfId="31119" xr:uid="{00000000-0005-0000-0000-000042250000}"/>
    <cellStyle name="Input 11 2 2 3" xfId="17924" xr:uid="{00000000-0005-0000-0000-000043250000}"/>
    <cellStyle name="Input 11 2 2 3 2" xfId="34600" xr:uid="{00000000-0005-0000-0000-000044250000}"/>
    <cellStyle name="Input 11 2 2 4" xfId="18294" xr:uid="{00000000-0005-0000-0000-000045250000}"/>
    <cellStyle name="Input 11 2 2 4 2" xfId="34969" xr:uid="{00000000-0005-0000-0000-000046250000}"/>
    <cellStyle name="Input 11 2 2 5" xfId="21529" xr:uid="{00000000-0005-0000-0000-000047250000}"/>
    <cellStyle name="Input 11 2 2 5 2" xfId="38203" xr:uid="{00000000-0005-0000-0000-000048250000}"/>
    <cellStyle name="Input 11 2 2 6" xfId="28522" xr:uid="{00000000-0005-0000-0000-000049250000}"/>
    <cellStyle name="Input 11 2 3" xfId="12031" xr:uid="{00000000-0005-0000-0000-00004A250000}"/>
    <cellStyle name="Input 11 2 3 2" xfId="14705" xr:uid="{00000000-0005-0000-0000-00004B250000}"/>
    <cellStyle name="Input 11 2 3 2 2" xfId="20468" xr:uid="{00000000-0005-0000-0000-00004C250000}"/>
    <cellStyle name="Input 11 2 3 2 2 2" xfId="37136" xr:uid="{00000000-0005-0000-0000-00004D250000}"/>
    <cellStyle name="Input 11 2 3 2 3" xfId="23607" xr:uid="{00000000-0005-0000-0000-00004E250000}"/>
    <cellStyle name="Input 11 2 3 2 3 2" xfId="40317" xr:uid="{00000000-0005-0000-0000-00004F250000}"/>
    <cellStyle name="Input 11 2 3 2 4" xfId="26390" xr:uid="{00000000-0005-0000-0000-000050250000}"/>
    <cellStyle name="Input 11 2 3 2 4 2" xfId="43131" xr:uid="{00000000-0005-0000-0000-000051250000}"/>
    <cellStyle name="Input 11 2 3 2 5" xfId="31376" xr:uid="{00000000-0005-0000-0000-000052250000}"/>
    <cellStyle name="Input 11 2 3 3" xfId="18182" xr:uid="{00000000-0005-0000-0000-000053250000}"/>
    <cellStyle name="Input 11 2 3 3 2" xfId="34857" xr:uid="{00000000-0005-0000-0000-000054250000}"/>
    <cellStyle name="Input 11 2 3 4" xfId="21434" xr:uid="{00000000-0005-0000-0000-000055250000}"/>
    <cellStyle name="Input 11 2 3 4 2" xfId="38108" xr:uid="{00000000-0005-0000-0000-000056250000}"/>
    <cellStyle name="Input 11 2 3 5" xfId="24484" xr:uid="{00000000-0005-0000-0000-000057250000}"/>
    <cellStyle name="Input 11 2 3 5 2" xfId="41204" xr:uid="{00000000-0005-0000-0000-000058250000}"/>
    <cellStyle name="Input 11 2 3 6" xfId="28778" xr:uid="{00000000-0005-0000-0000-000059250000}"/>
    <cellStyle name="Input 11 2 4" xfId="12810" xr:uid="{00000000-0005-0000-0000-00005A250000}"/>
    <cellStyle name="Input 11 2 4 2" xfId="15423" xr:uid="{00000000-0005-0000-0000-00005B250000}"/>
    <cellStyle name="Input 11 2 4 2 2" xfId="21061" xr:uid="{00000000-0005-0000-0000-00005C250000}"/>
    <cellStyle name="Input 11 2 4 2 2 2" xfId="37730" xr:uid="{00000000-0005-0000-0000-00005D250000}"/>
    <cellStyle name="Input 11 2 4 2 3" xfId="24171" xr:uid="{00000000-0005-0000-0000-00005E250000}"/>
    <cellStyle name="Input 11 2 4 2 3 2" xfId="40888" xr:uid="{00000000-0005-0000-0000-00005F250000}"/>
    <cellStyle name="Input 11 2 4 2 4" xfId="26889" xr:uid="{00000000-0005-0000-0000-000060250000}"/>
    <cellStyle name="Input 11 2 4 2 4 2" xfId="43630" xr:uid="{00000000-0005-0000-0000-000061250000}"/>
    <cellStyle name="Input 11 2 4 2 5" xfId="32094" xr:uid="{00000000-0005-0000-0000-000062250000}"/>
    <cellStyle name="Input 11 2 4 3" xfId="18820" xr:uid="{00000000-0005-0000-0000-000063250000}"/>
    <cellStyle name="Input 11 2 4 3 2" xfId="35498" xr:uid="{00000000-0005-0000-0000-000064250000}"/>
    <cellStyle name="Input 11 2 4 4" xfId="22027" xr:uid="{00000000-0005-0000-0000-000065250000}"/>
    <cellStyle name="Input 11 2 4 4 2" xfId="38709" xr:uid="{00000000-0005-0000-0000-000066250000}"/>
    <cellStyle name="Input 11 2 4 5" xfId="24976" xr:uid="{00000000-0005-0000-0000-000067250000}"/>
    <cellStyle name="Input 11 2 4 5 2" xfId="41703" xr:uid="{00000000-0005-0000-0000-000068250000}"/>
    <cellStyle name="Input 11 2 4 6" xfId="29496" xr:uid="{00000000-0005-0000-0000-000069250000}"/>
    <cellStyle name="Input 11 2 5" xfId="13971" xr:uid="{00000000-0005-0000-0000-00006A250000}"/>
    <cellStyle name="Input 11 2 5 2" xfId="19764" xr:uid="{00000000-0005-0000-0000-00006B250000}"/>
    <cellStyle name="Input 11 2 5 2 2" xfId="36434" xr:uid="{00000000-0005-0000-0000-00006C250000}"/>
    <cellStyle name="Input 11 2 5 3" xfId="22911" xr:uid="{00000000-0005-0000-0000-00006D250000}"/>
    <cellStyle name="Input 11 2 5 3 2" xfId="39613" xr:uid="{00000000-0005-0000-0000-00006E250000}"/>
    <cellStyle name="Input 11 2 5 4" xfId="25719" xr:uid="{00000000-0005-0000-0000-00006F250000}"/>
    <cellStyle name="Input 11 2 5 4 2" xfId="42458" xr:uid="{00000000-0005-0000-0000-000070250000}"/>
    <cellStyle name="Input 11 2 5 5" xfId="30644" xr:uid="{00000000-0005-0000-0000-000071250000}"/>
    <cellStyle name="Input 11 2 6" xfId="17466" xr:uid="{00000000-0005-0000-0000-000072250000}"/>
    <cellStyle name="Input 11 2 6 2" xfId="34143" xr:uid="{00000000-0005-0000-0000-000073250000}"/>
    <cellStyle name="Input 11 2 7" xfId="18418" xr:uid="{00000000-0005-0000-0000-000074250000}"/>
    <cellStyle name="Input 11 2 7 2" xfId="35094" xr:uid="{00000000-0005-0000-0000-000075250000}"/>
    <cellStyle name="Input 11 2 8" xfId="19534" xr:uid="{00000000-0005-0000-0000-000076250000}"/>
    <cellStyle name="Input 11 2 8 2" xfId="36205" xr:uid="{00000000-0005-0000-0000-000077250000}"/>
    <cellStyle name="Input 11 2 9" xfId="28052" xr:uid="{00000000-0005-0000-0000-000078250000}"/>
    <cellStyle name="Input 11 3" xfId="10842" xr:uid="{00000000-0005-0000-0000-000079250000}"/>
    <cellStyle name="Input 11 3 2" xfId="13533" xr:uid="{00000000-0005-0000-0000-00007A250000}"/>
    <cellStyle name="Input 11 3 2 2" xfId="19400" xr:uid="{00000000-0005-0000-0000-00007B250000}"/>
    <cellStyle name="Input 11 3 2 2 2" xfId="36070" xr:uid="{00000000-0005-0000-0000-00007C250000}"/>
    <cellStyle name="Input 11 3 2 3" xfId="22570" xr:uid="{00000000-0005-0000-0000-00007D250000}"/>
    <cellStyle name="Input 11 3 2 3 2" xfId="39269" xr:uid="{00000000-0005-0000-0000-00007E250000}"/>
    <cellStyle name="Input 11 3 2 4" xfId="25429" xr:uid="{00000000-0005-0000-0000-00007F250000}"/>
    <cellStyle name="Input 11 3 2 4 2" xfId="42167" xr:uid="{00000000-0005-0000-0000-000080250000}"/>
    <cellStyle name="Input 11 3 2 5" xfId="30207" xr:uid="{00000000-0005-0000-0000-000081250000}"/>
    <cellStyle name="Input 11 3 3" xfId="17084" xr:uid="{00000000-0005-0000-0000-000082250000}"/>
    <cellStyle name="Input 11 3 3 2" xfId="33759" xr:uid="{00000000-0005-0000-0000-000083250000}"/>
    <cellStyle name="Input 11 3 4" xfId="16571" xr:uid="{00000000-0005-0000-0000-000084250000}"/>
    <cellStyle name="Input 11 3 4 2" xfId="33244" xr:uid="{00000000-0005-0000-0000-000085250000}"/>
    <cellStyle name="Input 11 3 5" xfId="16621" xr:uid="{00000000-0005-0000-0000-000086250000}"/>
    <cellStyle name="Input 11 3 5 2" xfId="33294" xr:uid="{00000000-0005-0000-0000-000087250000}"/>
    <cellStyle name="Input 11 3 6" xfId="27616" xr:uid="{00000000-0005-0000-0000-000088250000}"/>
    <cellStyle name="Input 11 4" xfId="11469" xr:uid="{00000000-0005-0000-0000-000089250000}"/>
    <cellStyle name="Input 11 4 2" xfId="14143" xr:uid="{00000000-0005-0000-0000-00008A250000}"/>
    <cellStyle name="Input 11 4 2 2" xfId="19906" xr:uid="{00000000-0005-0000-0000-00008B250000}"/>
    <cellStyle name="Input 11 4 2 2 2" xfId="36576" xr:uid="{00000000-0005-0000-0000-00008C250000}"/>
    <cellStyle name="Input 11 4 2 3" xfId="23053" xr:uid="{00000000-0005-0000-0000-00008D250000}"/>
    <cellStyle name="Input 11 4 2 3 2" xfId="39755" xr:uid="{00000000-0005-0000-0000-00008E250000}"/>
    <cellStyle name="Input 11 4 2 4" xfId="25831" xr:uid="{00000000-0005-0000-0000-00008F250000}"/>
    <cellStyle name="Input 11 4 2 4 2" xfId="42570" xr:uid="{00000000-0005-0000-0000-000090250000}"/>
    <cellStyle name="Input 11 4 2 5" xfId="30816" xr:uid="{00000000-0005-0000-0000-000091250000}"/>
    <cellStyle name="Input 11 4 3" xfId="17620" xr:uid="{00000000-0005-0000-0000-000092250000}"/>
    <cellStyle name="Input 11 4 3 2" xfId="34297" xr:uid="{00000000-0005-0000-0000-000093250000}"/>
    <cellStyle name="Input 11 4 4" xfId="19138" xr:uid="{00000000-0005-0000-0000-000094250000}"/>
    <cellStyle name="Input 11 4 4 2" xfId="35809" xr:uid="{00000000-0005-0000-0000-000095250000}"/>
    <cellStyle name="Input 11 4 5" xfId="17314" xr:uid="{00000000-0005-0000-0000-000096250000}"/>
    <cellStyle name="Input 11 4 5 2" xfId="33991" xr:uid="{00000000-0005-0000-0000-000097250000}"/>
    <cellStyle name="Input 11 4 6" xfId="28224" xr:uid="{00000000-0005-0000-0000-000098250000}"/>
    <cellStyle name="Input 11 5" xfId="10710" xr:uid="{00000000-0005-0000-0000-000099250000}"/>
    <cellStyle name="Input 11 5 2" xfId="13393" xr:uid="{00000000-0005-0000-0000-00009A250000}"/>
    <cellStyle name="Input 11 5 2 2" xfId="19270" xr:uid="{00000000-0005-0000-0000-00009B250000}"/>
    <cellStyle name="Input 11 5 2 2 2" xfId="35941" xr:uid="{00000000-0005-0000-0000-00009C250000}"/>
    <cellStyle name="Input 11 5 2 3" xfId="22450" xr:uid="{00000000-0005-0000-0000-00009D250000}"/>
    <cellStyle name="Input 11 5 2 3 2" xfId="39143" xr:uid="{00000000-0005-0000-0000-00009E250000}"/>
    <cellStyle name="Input 11 5 2 4" xfId="25315" xr:uid="{00000000-0005-0000-0000-00009F250000}"/>
    <cellStyle name="Input 11 5 2 4 2" xfId="42051" xr:uid="{00000000-0005-0000-0000-0000A0250000}"/>
    <cellStyle name="Input 11 5 2 5" xfId="30069" xr:uid="{00000000-0005-0000-0000-0000A1250000}"/>
    <cellStyle name="Input 11 5 3" xfId="16949" xr:uid="{00000000-0005-0000-0000-0000A2250000}"/>
    <cellStyle name="Input 11 5 3 2" xfId="33625" xr:uid="{00000000-0005-0000-0000-0000A3250000}"/>
    <cellStyle name="Input 11 5 4" xfId="21221" xr:uid="{00000000-0005-0000-0000-0000A4250000}"/>
    <cellStyle name="Input 11 5 4 2" xfId="37892" xr:uid="{00000000-0005-0000-0000-0000A5250000}"/>
    <cellStyle name="Input 11 5 5" xfId="16394" xr:uid="{00000000-0005-0000-0000-0000A6250000}"/>
    <cellStyle name="Input 11 5 5 2" xfId="33062" xr:uid="{00000000-0005-0000-0000-0000A7250000}"/>
    <cellStyle name="Input 11 5 6" xfId="27480" xr:uid="{00000000-0005-0000-0000-0000A8250000}"/>
    <cellStyle name="Input 11 6" xfId="12232" xr:uid="{00000000-0005-0000-0000-0000A9250000}"/>
    <cellStyle name="Input 11 6 2" xfId="14906" xr:uid="{00000000-0005-0000-0000-0000AA250000}"/>
    <cellStyle name="Input 11 6 2 2" xfId="20629" xr:uid="{00000000-0005-0000-0000-0000AB250000}"/>
    <cellStyle name="Input 11 6 2 2 2" xfId="37297" xr:uid="{00000000-0005-0000-0000-0000AC250000}"/>
    <cellStyle name="Input 11 6 2 3" xfId="23762" xr:uid="{00000000-0005-0000-0000-0000AD250000}"/>
    <cellStyle name="Input 11 6 2 3 2" xfId="40473" xr:uid="{00000000-0005-0000-0000-0000AE250000}"/>
    <cellStyle name="Input 11 6 2 4" xfId="26522" xr:uid="{00000000-0005-0000-0000-0000AF250000}"/>
    <cellStyle name="Input 11 6 2 4 2" xfId="43263" xr:uid="{00000000-0005-0000-0000-0000B0250000}"/>
    <cellStyle name="Input 11 6 2 5" xfId="31577" xr:uid="{00000000-0005-0000-0000-0000B1250000}"/>
    <cellStyle name="Input 11 6 3" xfId="18342" xr:uid="{00000000-0005-0000-0000-0000B2250000}"/>
    <cellStyle name="Input 11 6 3 2" xfId="35017" xr:uid="{00000000-0005-0000-0000-0000B3250000}"/>
    <cellStyle name="Input 11 6 4" xfId="21587" xr:uid="{00000000-0005-0000-0000-0000B4250000}"/>
    <cellStyle name="Input 11 6 4 2" xfId="38262" xr:uid="{00000000-0005-0000-0000-0000B5250000}"/>
    <cellStyle name="Input 11 6 5" xfId="24615" xr:uid="{00000000-0005-0000-0000-0000B6250000}"/>
    <cellStyle name="Input 11 6 5 2" xfId="41336" xr:uid="{00000000-0005-0000-0000-0000B7250000}"/>
    <cellStyle name="Input 11 6 6" xfId="28979" xr:uid="{00000000-0005-0000-0000-0000B8250000}"/>
    <cellStyle name="Input 11 7" xfId="13130" xr:uid="{00000000-0005-0000-0000-0000B9250000}"/>
    <cellStyle name="Input 11 7 2" xfId="19065" xr:uid="{00000000-0005-0000-0000-0000BA250000}"/>
    <cellStyle name="Input 11 7 2 2" xfId="35735" xr:uid="{00000000-0005-0000-0000-0000BB250000}"/>
    <cellStyle name="Input 11 7 3" xfId="22260" xr:uid="{00000000-0005-0000-0000-0000BC250000}"/>
    <cellStyle name="Input 11 7 3 2" xfId="38952" xr:uid="{00000000-0005-0000-0000-0000BD250000}"/>
    <cellStyle name="Input 11 7 4" xfId="25157" xr:uid="{00000000-0005-0000-0000-0000BE250000}"/>
    <cellStyle name="Input 11 7 4 2" xfId="41893" xr:uid="{00000000-0005-0000-0000-0000BF250000}"/>
    <cellStyle name="Input 11 7 5" xfId="29806" xr:uid="{00000000-0005-0000-0000-0000C0250000}"/>
    <cellStyle name="Input 11 8" xfId="16694" xr:uid="{00000000-0005-0000-0000-0000C1250000}"/>
    <cellStyle name="Input 11 8 2" xfId="33368" xr:uid="{00000000-0005-0000-0000-0000C2250000}"/>
    <cellStyle name="Input 11 9" xfId="16600" xr:uid="{00000000-0005-0000-0000-0000C3250000}"/>
    <cellStyle name="Input 11 9 2" xfId="33273" xr:uid="{00000000-0005-0000-0000-0000C4250000}"/>
    <cellStyle name="Input 12" xfId="1897" xr:uid="{00000000-0005-0000-0000-0000C5250000}"/>
    <cellStyle name="Input 12 10" xfId="16104" xr:uid="{00000000-0005-0000-0000-0000C6250000}"/>
    <cellStyle name="Input 12 10 2" xfId="32768" xr:uid="{00000000-0005-0000-0000-0000C7250000}"/>
    <cellStyle name="Input 12 11" xfId="27216" xr:uid="{00000000-0005-0000-0000-0000C8250000}"/>
    <cellStyle name="Input 12 12" xfId="10387" xr:uid="{00000000-0005-0000-0000-0000C9250000}"/>
    <cellStyle name="Input 12 2" xfId="7548" xr:uid="{00000000-0005-0000-0000-0000CA250000}"/>
    <cellStyle name="Input 12 2 10" xfId="11294" xr:uid="{00000000-0005-0000-0000-0000CB250000}"/>
    <cellStyle name="Input 12 2 2" xfId="11772" xr:uid="{00000000-0005-0000-0000-0000CC250000}"/>
    <cellStyle name="Input 12 2 2 2" xfId="14446" xr:uid="{00000000-0005-0000-0000-0000CD250000}"/>
    <cellStyle name="Input 12 2 2 2 2" xfId="20209" xr:uid="{00000000-0005-0000-0000-0000CE250000}"/>
    <cellStyle name="Input 12 2 2 2 2 2" xfId="36878" xr:uid="{00000000-0005-0000-0000-0000CF250000}"/>
    <cellStyle name="Input 12 2 2 2 3" xfId="23350" xr:uid="{00000000-0005-0000-0000-0000D0250000}"/>
    <cellStyle name="Input 12 2 2 2 3 2" xfId="40058" xr:uid="{00000000-0005-0000-0000-0000D1250000}"/>
    <cellStyle name="Input 12 2 2 2 4" xfId="26132" xr:uid="{00000000-0005-0000-0000-0000D2250000}"/>
    <cellStyle name="Input 12 2 2 2 4 2" xfId="42872" xr:uid="{00000000-0005-0000-0000-0000D3250000}"/>
    <cellStyle name="Input 12 2 2 2 5" xfId="31118" xr:uid="{00000000-0005-0000-0000-0000D4250000}"/>
    <cellStyle name="Input 12 2 2 3" xfId="17923" xr:uid="{00000000-0005-0000-0000-0000D5250000}"/>
    <cellStyle name="Input 12 2 2 3 2" xfId="34599" xr:uid="{00000000-0005-0000-0000-0000D6250000}"/>
    <cellStyle name="Input 12 2 2 4" xfId="20579" xr:uid="{00000000-0005-0000-0000-0000D7250000}"/>
    <cellStyle name="Input 12 2 2 4 2" xfId="37247" xr:uid="{00000000-0005-0000-0000-0000D8250000}"/>
    <cellStyle name="Input 12 2 2 5" xfId="23702" xr:uid="{00000000-0005-0000-0000-0000D9250000}"/>
    <cellStyle name="Input 12 2 2 5 2" xfId="40412" xr:uid="{00000000-0005-0000-0000-0000DA250000}"/>
    <cellStyle name="Input 12 2 2 6" xfId="28521" xr:uid="{00000000-0005-0000-0000-0000DB250000}"/>
    <cellStyle name="Input 12 2 3" xfId="12030" xr:uid="{00000000-0005-0000-0000-0000DC250000}"/>
    <cellStyle name="Input 12 2 3 2" xfId="14704" xr:uid="{00000000-0005-0000-0000-0000DD250000}"/>
    <cellStyle name="Input 12 2 3 2 2" xfId="20467" xr:uid="{00000000-0005-0000-0000-0000DE250000}"/>
    <cellStyle name="Input 12 2 3 2 2 2" xfId="37135" xr:uid="{00000000-0005-0000-0000-0000DF250000}"/>
    <cellStyle name="Input 12 2 3 2 3" xfId="23606" xr:uid="{00000000-0005-0000-0000-0000E0250000}"/>
    <cellStyle name="Input 12 2 3 2 3 2" xfId="40316" xr:uid="{00000000-0005-0000-0000-0000E1250000}"/>
    <cellStyle name="Input 12 2 3 2 4" xfId="26389" xr:uid="{00000000-0005-0000-0000-0000E2250000}"/>
    <cellStyle name="Input 12 2 3 2 4 2" xfId="43130" xr:uid="{00000000-0005-0000-0000-0000E3250000}"/>
    <cellStyle name="Input 12 2 3 2 5" xfId="31375" xr:uid="{00000000-0005-0000-0000-0000E4250000}"/>
    <cellStyle name="Input 12 2 3 3" xfId="18181" xr:uid="{00000000-0005-0000-0000-0000E5250000}"/>
    <cellStyle name="Input 12 2 3 3 2" xfId="34856" xr:uid="{00000000-0005-0000-0000-0000E6250000}"/>
    <cellStyle name="Input 12 2 3 4" xfId="21433" xr:uid="{00000000-0005-0000-0000-0000E7250000}"/>
    <cellStyle name="Input 12 2 3 4 2" xfId="38107" xr:uid="{00000000-0005-0000-0000-0000E8250000}"/>
    <cellStyle name="Input 12 2 3 5" xfId="24483" xr:uid="{00000000-0005-0000-0000-0000E9250000}"/>
    <cellStyle name="Input 12 2 3 5 2" xfId="41203" xr:uid="{00000000-0005-0000-0000-0000EA250000}"/>
    <cellStyle name="Input 12 2 3 6" xfId="28777" xr:uid="{00000000-0005-0000-0000-0000EB250000}"/>
    <cellStyle name="Input 12 2 4" xfId="12809" xr:uid="{00000000-0005-0000-0000-0000EC250000}"/>
    <cellStyle name="Input 12 2 4 2" xfId="15422" xr:uid="{00000000-0005-0000-0000-0000ED250000}"/>
    <cellStyle name="Input 12 2 4 2 2" xfId="21060" xr:uid="{00000000-0005-0000-0000-0000EE250000}"/>
    <cellStyle name="Input 12 2 4 2 2 2" xfId="37729" xr:uid="{00000000-0005-0000-0000-0000EF250000}"/>
    <cellStyle name="Input 12 2 4 2 3" xfId="24170" xr:uid="{00000000-0005-0000-0000-0000F0250000}"/>
    <cellStyle name="Input 12 2 4 2 3 2" xfId="40887" xr:uid="{00000000-0005-0000-0000-0000F1250000}"/>
    <cellStyle name="Input 12 2 4 2 4" xfId="26888" xr:uid="{00000000-0005-0000-0000-0000F2250000}"/>
    <cellStyle name="Input 12 2 4 2 4 2" xfId="43629" xr:uid="{00000000-0005-0000-0000-0000F3250000}"/>
    <cellStyle name="Input 12 2 4 2 5" xfId="32093" xr:uid="{00000000-0005-0000-0000-0000F4250000}"/>
    <cellStyle name="Input 12 2 4 3" xfId="18819" xr:uid="{00000000-0005-0000-0000-0000F5250000}"/>
    <cellStyle name="Input 12 2 4 3 2" xfId="35497" xr:uid="{00000000-0005-0000-0000-0000F6250000}"/>
    <cellStyle name="Input 12 2 4 4" xfId="22026" xr:uid="{00000000-0005-0000-0000-0000F7250000}"/>
    <cellStyle name="Input 12 2 4 4 2" xfId="38708" xr:uid="{00000000-0005-0000-0000-0000F8250000}"/>
    <cellStyle name="Input 12 2 4 5" xfId="24975" xr:uid="{00000000-0005-0000-0000-0000F9250000}"/>
    <cellStyle name="Input 12 2 4 5 2" xfId="41702" xr:uid="{00000000-0005-0000-0000-0000FA250000}"/>
    <cellStyle name="Input 12 2 4 6" xfId="29495" xr:uid="{00000000-0005-0000-0000-0000FB250000}"/>
    <cellStyle name="Input 12 2 5" xfId="13970" xr:uid="{00000000-0005-0000-0000-0000FC250000}"/>
    <cellStyle name="Input 12 2 5 2" xfId="19763" xr:uid="{00000000-0005-0000-0000-0000FD250000}"/>
    <cellStyle name="Input 12 2 5 2 2" xfId="36433" xr:uid="{00000000-0005-0000-0000-0000FE250000}"/>
    <cellStyle name="Input 12 2 5 3" xfId="22910" xr:uid="{00000000-0005-0000-0000-0000FF250000}"/>
    <cellStyle name="Input 12 2 5 3 2" xfId="39612" xr:uid="{00000000-0005-0000-0000-000000260000}"/>
    <cellStyle name="Input 12 2 5 4" xfId="25718" xr:uid="{00000000-0005-0000-0000-000001260000}"/>
    <cellStyle name="Input 12 2 5 4 2" xfId="42457" xr:uid="{00000000-0005-0000-0000-000002260000}"/>
    <cellStyle name="Input 12 2 5 5" xfId="30643" xr:uid="{00000000-0005-0000-0000-000003260000}"/>
    <cellStyle name="Input 12 2 6" xfId="17465" xr:uid="{00000000-0005-0000-0000-000004260000}"/>
    <cellStyle name="Input 12 2 6 2" xfId="34142" xr:uid="{00000000-0005-0000-0000-000005260000}"/>
    <cellStyle name="Input 12 2 7" xfId="20706" xr:uid="{00000000-0005-0000-0000-000006260000}"/>
    <cellStyle name="Input 12 2 7 2" xfId="37374" xr:uid="{00000000-0005-0000-0000-000007260000}"/>
    <cellStyle name="Input 12 2 8" xfId="16181" xr:uid="{00000000-0005-0000-0000-000008260000}"/>
    <cellStyle name="Input 12 2 8 2" xfId="32846" xr:uid="{00000000-0005-0000-0000-000009260000}"/>
    <cellStyle name="Input 12 2 9" xfId="28051" xr:uid="{00000000-0005-0000-0000-00000A260000}"/>
    <cellStyle name="Input 12 3" xfId="10841" xr:uid="{00000000-0005-0000-0000-00000B260000}"/>
    <cellStyle name="Input 12 3 2" xfId="13532" xr:uid="{00000000-0005-0000-0000-00000C260000}"/>
    <cellStyle name="Input 12 3 2 2" xfId="19399" xr:uid="{00000000-0005-0000-0000-00000D260000}"/>
    <cellStyle name="Input 12 3 2 2 2" xfId="36069" xr:uid="{00000000-0005-0000-0000-00000E260000}"/>
    <cellStyle name="Input 12 3 2 3" xfId="22569" xr:uid="{00000000-0005-0000-0000-00000F260000}"/>
    <cellStyle name="Input 12 3 2 3 2" xfId="39268" xr:uid="{00000000-0005-0000-0000-000010260000}"/>
    <cellStyle name="Input 12 3 2 4" xfId="25428" xr:uid="{00000000-0005-0000-0000-000011260000}"/>
    <cellStyle name="Input 12 3 2 4 2" xfId="42166" xr:uid="{00000000-0005-0000-0000-000012260000}"/>
    <cellStyle name="Input 12 3 2 5" xfId="30206" xr:uid="{00000000-0005-0000-0000-000013260000}"/>
    <cellStyle name="Input 12 3 3" xfId="17083" xr:uid="{00000000-0005-0000-0000-000014260000}"/>
    <cellStyle name="Input 12 3 3 2" xfId="33758" xr:uid="{00000000-0005-0000-0000-000015260000}"/>
    <cellStyle name="Input 12 3 4" xfId="16572" xr:uid="{00000000-0005-0000-0000-000016260000}"/>
    <cellStyle name="Input 12 3 4 2" xfId="33245" xr:uid="{00000000-0005-0000-0000-000017260000}"/>
    <cellStyle name="Input 12 3 5" xfId="22110" xr:uid="{00000000-0005-0000-0000-000018260000}"/>
    <cellStyle name="Input 12 3 5 2" xfId="38793" xr:uid="{00000000-0005-0000-0000-000019260000}"/>
    <cellStyle name="Input 12 3 6" xfId="27615" xr:uid="{00000000-0005-0000-0000-00001A260000}"/>
    <cellStyle name="Input 12 4" xfId="11468" xr:uid="{00000000-0005-0000-0000-00001B260000}"/>
    <cellStyle name="Input 12 4 2" xfId="14142" xr:uid="{00000000-0005-0000-0000-00001C260000}"/>
    <cellStyle name="Input 12 4 2 2" xfId="19905" xr:uid="{00000000-0005-0000-0000-00001D260000}"/>
    <cellStyle name="Input 12 4 2 2 2" xfId="36575" xr:uid="{00000000-0005-0000-0000-00001E260000}"/>
    <cellStyle name="Input 12 4 2 3" xfId="23052" xr:uid="{00000000-0005-0000-0000-00001F260000}"/>
    <cellStyle name="Input 12 4 2 3 2" xfId="39754" xr:uid="{00000000-0005-0000-0000-000020260000}"/>
    <cellStyle name="Input 12 4 2 4" xfId="25830" xr:uid="{00000000-0005-0000-0000-000021260000}"/>
    <cellStyle name="Input 12 4 2 4 2" xfId="42569" xr:uid="{00000000-0005-0000-0000-000022260000}"/>
    <cellStyle name="Input 12 4 2 5" xfId="30815" xr:uid="{00000000-0005-0000-0000-000023260000}"/>
    <cellStyle name="Input 12 4 3" xfId="17619" xr:uid="{00000000-0005-0000-0000-000024260000}"/>
    <cellStyle name="Input 12 4 3 2" xfId="34296" xr:uid="{00000000-0005-0000-0000-000025260000}"/>
    <cellStyle name="Input 12 4 4" xfId="17419" xr:uid="{00000000-0005-0000-0000-000026260000}"/>
    <cellStyle name="Input 12 4 4 2" xfId="34096" xr:uid="{00000000-0005-0000-0000-000027260000}"/>
    <cellStyle name="Input 12 4 5" xfId="15784" xr:uid="{00000000-0005-0000-0000-000028260000}"/>
    <cellStyle name="Input 12 4 5 2" xfId="32446" xr:uid="{00000000-0005-0000-0000-000029260000}"/>
    <cellStyle name="Input 12 4 6" xfId="28223" xr:uid="{00000000-0005-0000-0000-00002A260000}"/>
    <cellStyle name="Input 12 5" xfId="11651" xr:uid="{00000000-0005-0000-0000-00002B260000}"/>
    <cellStyle name="Input 12 5 2" xfId="14325" xr:uid="{00000000-0005-0000-0000-00002C260000}"/>
    <cellStyle name="Input 12 5 2 2" xfId="20088" xr:uid="{00000000-0005-0000-0000-00002D260000}"/>
    <cellStyle name="Input 12 5 2 2 2" xfId="36758" xr:uid="{00000000-0005-0000-0000-00002E260000}"/>
    <cellStyle name="Input 12 5 2 3" xfId="23232" xr:uid="{00000000-0005-0000-0000-00002F260000}"/>
    <cellStyle name="Input 12 5 2 3 2" xfId="39937" xr:uid="{00000000-0005-0000-0000-000030260000}"/>
    <cellStyle name="Input 12 5 2 4" xfId="26012" xr:uid="{00000000-0005-0000-0000-000031260000}"/>
    <cellStyle name="Input 12 5 2 4 2" xfId="42751" xr:uid="{00000000-0005-0000-0000-000032260000}"/>
    <cellStyle name="Input 12 5 2 5" xfId="30998" xr:uid="{00000000-0005-0000-0000-000033260000}"/>
    <cellStyle name="Input 12 5 3" xfId="17802" xr:uid="{00000000-0005-0000-0000-000034260000}"/>
    <cellStyle name="Input 12 5 3 2" xfId="34479" xr:uid="{00000000-0005-0000-0000-000035260000}"/>
    <cellStyle name="Input 12 5 4" xfId="21011" xr:uid="{00000000-0005-0000-0000-000036260000}"/>
    <cellStyle name="Input 12 5 4 2" xfId="37680" xr:uid="{00000000-0005-0000-0000-000037260000}"/>
    <cellStyle name="Input 12 5 5" xfId="23994" xr:uid="{00000000-0005-0000-0000-000038260000}"/>
    <cellStyle name="Input 12 5 5 2" xfId="40707" xr:uid="{00000000-0005-0000-0000-000039260000}"/>
    <cellStyle name="Input 12 5 6" xfId="28403" xr:uid="{00000000-0005-0000-0000-00003A260000}"/>
    <cellStyle name="Input 12 6" xfId="12231" xr:uid="{00000000-0005-0000-0000-00003B260000}"/>
    <cellStyle name="Input 12 6 2" xfId="14905" xr:uid="{00000000-0005-0000-0000-00003C260000}"/>
    <cellStyle name="Input 12 6 2 2" xfId="20628" xr:uid="{00000000-0005-0000-0000-00003D260000}"/>
    <cellStyle name="Input 12 6 2 2 2" xfId="37296" xr:uid="{00000000-0005-0000-0000-00003E260000}"/>
    <cellStyle name="Input 12 6 2 3" xfId="23761" xr:uid="{00000000-0005-0000-0000-00003F260000}"/>
    <cellStyle name="Input 12 6 2 3 2" xfId="40472" xr:uid="{00000000-0005-0000-0000-000040260000}"/>
    <cellStyle name="Input 12 6 2 4" xfId="26521" xr:uid="{00000000-0005-0000-0000-000041260000}"/>
    <cellStyle name="Input 12 6 2 4 2" xfId="43262" xr:uid="{00000000-0005-0000-0000-000042260000}"/>
    <cellStyle name="Input 12 6 2 5" xfId="31576" xr:uid="{00000000-0005-0000-0000-000043260000}"/>
    <cellStyle name="Input 12 6 3" xfId="18341" xr:uid="{00000000-0005-0000-0000-000044260000}"/>
    <cellStyle name="Input 12 6 3 2" xfId="35016" xr:uid="{00000000-0005-0000-0000-000045260000}"/>
    <cellStyle name="Input 12 6 4" xfId="21586" xr:uid="{00000000-0005-0000-0000-000046260000}"/>
    <cellStyle name="Input 12 6 4 2" xfId="38261" xr:uid="{00000000-0005-0000-0000-000047260000}"/>
    <cellStyle name="Input 12 6 5" xfId="24614" xr:uid="{00000000-0005-0000-0000-000048260000}"/>
    <cellStyle name="Input 12 6 5 2" xfId="41335" xr:uid="{00000000-0005-0000-0000-000049260000}"/>
    <cellStyle name="Input 12 6 6" xfId="28978" xr:uid="{00000000-0005-0000-0000-00004A260000}"/>
    <cellStyle name="Input 12 7" xfId="13129" xr:uid="{00000000-0005-0000-0000-00004B260000}"/>
    <cellStyle name="Input 12 7 2" xfId="19064" xr:uid="{00000000-0005-0000-0000-00004C260000}"/>
    <cellStyle name="Input 12 7 2 2" xfId="35734" xr:uid="{00000000-0005-0000-0000-00004D260000}"/>
    <cellStyle name="Input 12 7 3" xfId="22259" xr:uid="{00000000-0005-0000-0000-00004E260000}"/>
    <cellStyle name="Input 12 7 3 2" xfId="38951" xr:uid="{00000000-0005-0000-0000-00004F260000}"/>
    <cellStyle name="Input 12 7 4" xfId="25156" xr:uid="{00000000-0005-0000-0000-000050260000}"/>
    <cellStyle name="Input 12 7 4 2" xfId="41892" xr:uid="{00000000-0005-0000-0000-000051260000}"/>
    <cellStyle name="Input 12 7 5" xfId="29805" xr:uid="{00000000-0005-0000-0000-000052260000}"/>
    <cellStyle name="Input 12 8" xfId="16690" xr:uid="{00000000-0005-0000-0000-000053260000}"/>
    <cellStyle name="Input 12 8 2" xfId="33364" xr:uid="{00000000-0005-0000-0000-000054260000}"/>
    <cellStyle name="Input 12 9" xfId="16601" xr:uid="{00000000-0005-0000-0000-000055260000}"/>
    <cellStyle name="Input 12 9 2" xfId="33274" xr:uid="{00000000-0005-0000-0000-000056260000}"/>
    <cellStyle name="Input 13" xfId="9196" xr:uid="{00000000-0005-0000-0000-000057260000}"/>
    <cellStyle name="Input 13 10" xfId="22371" xr:uid="{00000000-0005-0000-0000-000058260000}"/>
    <cellStyle name="Input 13 10 2" xfId="39064" xr:uid="{00000000-0005-0000-0000-000059260000}"/>
    <cellStyle name="Input 13 11" xfId="27248" xr:uid="{00000000-0005-0000-0000-00005A260000}"/>
    <cellStyle name="Input 13 2" xfId="11329" xr:uid="{00000000-0005-0000-0000-00005B260000}"/>
    <cellStyle name="Input 13 2 2" xfId="11796" xr:uid="{00000000-0005-0000-0000-00005C260000}"/>
    <cellStyle name="Input 13 2 2 2" xfId="14470" xr:uid="{00000000-0005-0000-0000-00005D260000}"/>
    <cellStyle name="Input 13 2 2 2 2" xfId="20233" xr:uid="{00000000-0005-0000-0000-00005E260000}"/>
    <cellStyle name="Input 13 2 2 2 2 2" xfId="36902" xr:uid="{00000000-0005-0000-0000-00005F260000}"/>
    <cellStyle name="Input 13 2 2 2 3" xfId="23374" xr:uid="{00000000-0005-0000-0000-000060260000}"/>
    <cellStyle name="Input 13 2 2 2 3 2" xfId="40082" xr:uid="{00000000-0005-0000-0000-000061260000}"/>
    <cellStyle name="Input 13 2 2 2 4" xfId="26156" xr:uid="{00000000-0005-0000-0000-000062260000}"/>
    <cellStyle name="Input 13 2 2 2 4 2" xfId="42896" xr:uid="{00000000-0005-0000-0000-000063260000}"/>
    <cellStyle name="Input 13 2 2 2 5" xfId="31142" xr:uid="{00000000-0005-0000-0000-000064260000}"/>
    <cellStyle name="Input 13 2 2 3" xfId="17947" xr:uid="{00000000-0005-0000-0000-000065260000}"/>
    <cellStyle name="Input 13 2 2 3 2" xfId="34623" xr:uid="{00000000-0005-0000-0000-000066260000}"/>
    <cellStyle name="Input 13 2 2 4" xfId="21066" xr:uid="{00000000-0005-0000-0000-000067260000}"/>
    <cellStyle name="Input 13 2 2 4 2" xfId="37735" xr:uid="{00000000-0005-0000-0000-000068260000}"/>
    <cellStyle name="Input 13 2 2 5" xfId="24328" xr:uid="{00000000-0005-0000-0000-000069260000}"/>
    <cellStyle name="Input 13 2 2 5 2" xfId="41046" xr:uid="{00000000-0005-0000-0000-00006A260000}"/>
    <cellStyle name="Input 13 2 2 6" xfId="28545" xr:uid="{00000000-0005-0000-0000-00006B260000}"/>
    <cellStyle name="Input 13 2 3" xfId="12050" xr:uid="{00000000-0005-0000-0000-00006C260000}"/>
    <cellStyle name="Input 13 2 3 2" xfId="14724" xr:uid="{00000000-0005-0000-0000-00006D260000}"/>
    <cellStyle name="Input 13 2 3 2 2" xfId="20487" xr:uid="{00000000-0005-0000-0000-00006E260000}"/>
    <cellStyle name="Input 13 2 3 2 2 2" xfId="37155" xr:uid="{00000000-0005-0000-0000-00006F260000}"/>
    <cellStyle name="Input 13 2 3 2 3" xfId="23626" xr:uid="{00000000-0005-0000-0000-000070260000}"/>
    <cellStyle name="Input 13 2 3 2 3 2" xfId="40336" xr:uid="{00000000-0005-0000-0000-000071260000}"/>
    <cellStyle name="Input 13 2 3 2 4" xfId="26409" xr:uid="{00000000-0005-0000-0000-000072260000}"/>
    <cellStyle name="Input 13 2 3 2 4 2" xfId="43150" xr:uid="{00000000-0005-0000-0000-000073260000}"/>
    <cellStyle name="Input 13 2 3 2 5" xfId="31395" xr:uid="{00000000-0005-0000-0000-000074260000}"/>
    <cellStyle name="Input 13 2 3 3" xfId="18201" xr:uid="{00000000-0005-0000-0000-000075260000}"/>
    <cellStyle name="Input 13 2 3 3 2" xfId="34876" xr:uid="{00000000-0005-0000-0000-000076260000}"/>
    <cellStyle name="Input 13 2 3 4" xfId="21453" xr:uid="{00000000-0005-0000-0000-000077260000}"/>
    <cellStyle name="Input 13 2 3 4 2" xfId="38127" xr:uid="{00000000-0005-0000-0000-000078260000}"/>
    <cellStyle name="Input 13 2 3 5" xfId="24503" xr:uid="{00000000-0005-0000-0000-000079260000}"/>
    <cellStyle name="Input 13 2 3 5 2" xfId="41223" xr:uid="{00000000-0005-0000-0000-00007A260000}"/>
    <cellStyle name="Input 13 2 3 6" xfId="28797" xr:uid="{00000000-0005-0000-0000-00007B260000}"/>
    <cellStyle name="Input 13 2 4" xfId="12841" xr:uid="{00000000-0005-0000-0000-00007C260000}"/>
    <cellStyle name="Input 13 2 4 2" xfId="15454" xr:uid="{00000000-0005-0000-0000-00007D260000}"/>
    <cellStyle name="Input 13 2 4 2 2" xfId="21089" xr:uid="{00000000-0005-0000-0000-00007E260000}"/>
    <cellStyle name="Input 13 2 4 2 2 2" xfId="37758" xr:uid="{00000000-0005-0000-0000-00007F260000}"/>
    <cellStyle name="Input 13 2 4 2 3" xfId="24202" xr:uid="{00000000-0005-0000-0000-000080260000}"/>
    <cellStyle name="Input 13 2 4 2 3 2" xfId="40919" xr:uid="{00000000-0005-0000-0000-000081260000}"/>
    <cellStyle name="Input 13 2 4 2 4" xfId="26908" xr:uid="{00000000-0005-0000-0000-000082260000}"/>
    <cellStyle name="Input 13 2 4 2 4 2" xfId="43649" xr:uid="{00000000-0005-0000-0000-000083260000}"/>
    <cellStyle name="Input 13 2 4 2 5" xfId="32125" xr:uid="{00000000-0005-0000-0000-000084260000}"/>
    <cellStyle name="Input 13 2 4 3" xfId="18848" xr:uid="{00000000-0005-0000-0000-000085260000}"/>
    <cellStyle name="Input 13 2 4 3 2" xfId="35526" xr:uid="{00000000-0005-0000-0000-000086260000}"/>
    <cellStyle name="Input 13 2 4 4" xfId="22057" xr:uid="{00000000-0005-0000-0000-000087260000}"/>
    <cellStyle name="Input 13 2 4 4 2" xfId="38739" xr:uid="{00000000-0005-0000-0000-000088260000}"/>
    <cellStyle name="Input 13 2 4 5" xfId="24995" xr:uid="{00000000-0005-0000-0000-000089260000}"/>
    <cellStyle name="Input 13 2 4 5 2" xfId="41722" xr:uid="{00000000-0005-0000-0000-00008A260000}"/>
    <cellStyle name="Input 13 2 4 6" xfId="29527" xr:uid="{00000000-0005-0000-0000-00008B260000}"/>
    <cellStyle name="Input 13 2 5" xfId="14002" xr:uid="{00000000-0005-0000-0000-00008C260000}"/>
    <cellStyle name="Input 13 2 5 2" xfId="19792" xr:uid="{00000000-0005-0000-0000-00008D260000}"/>
    <cellStyle name="Input 13 2 5 2 2" xfId="36462" xr:uid="{00000000-0005-0000-0000-00008E260000}"/>
    <cellStyle name="Input 13 2 5 3" xfId="22942" xr:uid="{00000000-0005-0000-0000-00008F260000}"/>
    <cellStyle name="Input 13 2 5 3 2" xfId="39644" xr:uid="{00000000-0005-0000-0000-000090260000}"/>
    <cellStyle name="Input 13 2 5 4" xfId="25738" xr:uid="{00000000-0005-0000-0000-000091260000}"/>
    <cellStyle name="Input 13 2 5 4 2" xfId="42477" xr:uid="{00000000-0005-0000-0000-000092260000}"/>
    <cellStyle name="Input 13 2 5 5" xfId="30675" xr:uid="{00000000-0005-0000-0000-000093260000}"/>
    <cellStyle name="Input 13 2 6" xfId="17499" xr:uid="{00000000-0005-0000-0000-000094260000}"/>
    <cellStyle name="Input 13 2 6 2" xfId="34176" xr:uid="{00000000-0005-0000-0000-000095260000}"/>
    <cellStyle name="Input 13 2 7" xfId="16246" xr:uid="{00000000-0005-0000-0000-000096260000}"/>
    <cellStyle name="Input 13 2 7 2" xfId="32911" xr:uid="{00000000-0005-0000-0000-000097260000}"/>
    <cellStyle name="Input 13 2 8" xfId="16551" xr:uid="{00000000-0005-0000-0000-000098260000}"/>
    <cellStyle name="Input 13 2 8 2" xfId="33224" xr:uid="{00000000-0005-0000-0000-000099260000}"/>
    <cellStyle name="Input 13 2 9" xfId="28083" xr:uid="{00000000-0005-0000-0000-00009A260000}"/>
    <cellStyle name="Input 13 3" xfId="10877" xr:uid="{00000000-0005-0000-0000-00009B260000}"/>
    <cellStyle name="Input 13 3 2" xfId="13565" xr:uid="{00000000-0005-0000-0000-00009C260000}"/>
    <cellStyle name="Input 13 3 2 2" xfId="19430" xr:uid="{00000000-0005-0000-0000-00009D260000}"/>
    <cellStyle name="Input 13 3 2 2 2" xfId="36100" xr:uid="{00000000-0005-0000-0000-00009E260000}"/>
    <cellStyle name="Input 13 3 2 3" xfId="22600" xr:uid="{00000000-0005-0000-0000-00009F260000}"/>
    <cellStyle name="Input 13 3 2 3 2" xfId="39299" xr:uid="{00000000-0005-0000-0000-0000A0260000}"/>
    <cellStyle name="Input 13 3 2 4" xfId="25449" xr:uid="{00000000-0005-0000-0000-0000A1260000}"/>
    <cellStyle name="Input 13 3 2 4 2" xfId="42187" xr:uid="{00000000-0005-0000-0000-0000A2260000}"/>
    <cellStyle name="Input 13 3 2 5" xfId="30239" xr:uid="{00000000-0005-0000-0000-0000A3260000}"/>
    <cellStyle name="Input 13 3 3" xfId="17115" xr:uid="{00000000-0005-0000-0000-0000A4260000}"/>
    <cellStyle name="Input 13 3 3 2" xfId="33791" xr:uid="{00000000-0005-0000-0000-0000A5260000}"/>
    <cellStyle name="Input 13 3 4" xfId="16561" xr:uid="{00000000-0005-0000-0000-0000A6260000}"/>
    <cellStyle name="Input 13 3 4 2" xfId="33234" xr:uid="{00000000-0005-0000-0000-0000A7260000}"/>
    <cellStyle name="Input 13 3 5" xfId="18287" xr:uid="{00000000-0005-0000-0000-0000A8260000}"/>
    <cellStyle name="Input 13 3 5 2" xfId="34962" xr:uid="{00000000-0005-0000-0000-0000A9260000}"/>
    <cellStyle name="Input 13 3 6" xfId="27648" xr:uid="{00000000-0005-0000-0000-0000AA260000}"/>
    <cellStyle name="Input 13 4" xfId="11496" xr:uid="{00000000-0005-0000-0000-0000AB260000}"/>
    <cellStyle name="Input 13 4 2" xfId="14170" xr:uid="{00000000-0005-0000-0000-0000AC260000}"/>
    <cellStyle name="Input 13 4 2 2" xfId="19933" xr:uid="{00000000-0005-0000-0000-0000AD260000}"/>
    <cellStyle name="Input 13 4 2 2 2" xfId="36603" xr:uid="{00000000-0005-0000-0000-0000AE260000}"/>
    <cellStyle name="Input 13 4 2 3" xfId="23079" xr:uid="{00000000-0005-0000-0000-0000AF260000}"/>
    <cellStyle name="Input 13 4 2 3 2" xfId="39782" xr:uid="{00000000-0005-0000-0000-0000B0260000}"/>
    <cellStyle name="Input 13 4 2 4" xfId="25858" xr:uid="{00000000-0005-0000-0000-0000B1260000}"/>
    <cellStyle name="Input 13 4 2 4 2" xfId="42597" xr:uid="{00000000-0005-0000-0000-0000B2260000}"/>
    <cellStyle name="Input 13 4 2 5" xfId="30843" xr:uid="{00000000-0005-0000-0000-0000B3260000}"/>
    <cellStyle name="Input 13 4 3" xfId="17647" xr:uid="{00000000-0005-0000-0000-0000B4260000}"/>
    <cellStyle name="Input 13 4 3 2" xfId="34324" xr:uid="{00000000-0005-0000-0000-0000B5260000}"/>
    <cellStyle name="Input 13 4 4" xfId="19622" xr:uid="{00000000-0005-0000-0000-0000B6260000}"/>
    <cellStyle name="Input 13 4 4 2" xfId="36293" xr:uid="{00000000-0005-0000-0000-0000B7260000}"/>
    <cellStyle name="Input 13 4 5" xfId="16265" xr:uid="{00000000-0005-0000-0000-0000B8260000}"/>
    <cellStyle name="Input 13 4 5 2" xfId="32930" xr:uid="{00000000-0005-0000-0000-0000B9260000}"/>
    <cellStyle name="Input 13 4 6" xfId="28250" xr:uid="{00000000-0005-0000-0000-0000BA260000}"/>
    <cellStyle name="Input 13 5" xfId="10822" xr:uid="{00000000-0005-0000-0000-0000BB260000}"/>
    <cellStyle name="Input 13 5 2" xfId="13514" xr:uid="{00000000-0005-0000-0000-0000BC260000}"/>
    <cellStyle name="Input 13 5 2 2" xfId="19381" xr:uid="{00000000-0005-0000-0000-0000BD260000}"/>
    <cellStyle name="Input 13 5 2 2 2" xfId="36051" xr:uid="{00000000-0005-0000-0000-0000BE260000}"/>
    <cellStyle name="Input 13 5 2 3" xfId="22551" xr:uid="{00000000-0005-0000-0000-0000BF260000}"/>
    <cellStyle name="Input 13 5 2 3 2" xfId="39250" xr:uid="{00000000-0005-0000-0000-0000C0260000}"/>
    <cellStyle name="Input 13 5 2 4" xfId="25410" xr:uid="{00000000-0005-0000-0000-0000C1260000}"/>
    <cellStyle name="Input 13 5 2 4 2" xfId="42148" xr:uid="{00000000-0005-0000-0000-0000C2260000}"/>
    <cellStyle name="Input 13 5 2 5" xfId="30188" xr:uid="{00000000-0005-0000-0000-0000C3260000}"/>
    <cellStyle name="Input 13 5 3" xfId="17064" xr:uid="{00000000-0005-0000-0000-0000C4260000}"/>
    <cellStyle name="Input 13 5 3 2" xfId="33739" xr:uid="{00000000-0005-0000-0000-0000C5260000}"/>
    <cellStyle name="Input 13 5 4" xfId="15901" xr:uid="{00000000-0005-0000-0000-0000C6260000}"/>
    <cellStyle name="Input 13 5 4 2" xfId="32565" xr:uid="{00000000-0005-0000-0000-0000C7260000}"/>
    <cellStyle name="Input 13 5 5" xfId="15742" xr:uid="{00000000-0005-0000-0000-0000C8260000}"/>
    <cellStyle name="Input 13 5 5 2" xfId="32403" xr:uid="{00000000-0005-0000-0000-0000C9260000}"/>
    <cellStyle name="Input 13 5 6" xfId="27597" xr:uid="{00000000-0005-0000-0000-0000CA260000}"/>
    <cellStyle name="Input 13 6" xfId="12263" xr:uid="{00000000-0005-0000-0000-0000CB260000}"/>
    <cellStyle name="Input 13 6 2" xfId="14937" xr:uid="{00000000-0005-0000-0000-0000CC260000}"/>
    <cellStyle name="Input 13 6 2 2" xfId="20658" xr:uid="{00000000-0005-0000-0000-0000CD260000}"/>
    <cellStyle name="Input 13 6 2 2 2" xfId="37326" xr:uid="{00000000-0005-0000-0000-0000CE260000}"/>
    <cellStyle name="Input 13 6 2 3" xfId="23790" xr:uid="{00000000-0005-0000-0000-0000CF260000}"/>
    <cellStyle name="Input 13 6 2 3 2" xfId="40501" xr:uid="{00000000-0005-0000-0000-0000D0260000}"/>
    <cellStyle name="Input 13 6 2 4" xfId="26541" xr:uid="{00000000-0005-0000-0000-0000D1260000}"/>
    <cellStyle name="Input 13 6 2 4 2" xfId="43282" xr:uid="{00000000-0005-0000-0000-0000D2260000}"/>
    <cellStyle name="Input 13 6 2 5" xfId="31608" xr:uid="{00000000-0005-0000-0000-0000D3260000}"/>
    <cellStyle name="Input 13 6 3" xfId="18371" xr:uid="{00000000-0005-0000-0000-0000D4260000}"/>
    <cellStyle name="Input 13 6 3 2" xfId="35046" xr:uid="{00000000-0005-0000-0000-0000D5260000}"/>
    <cellStyle name="Input 13 6 4" xfId="21616" xr:uid="{00000000-0005-0000-0000-0000D6260000}"/>
    <cellStyle name="Input 13 6 4 2" xfId="38291" xr:uid="{00000000-0005-0000-0000-0000D7260000}"/>
    <cellStyle name="Input 13 6 5" xfId="24634" xr:uid="{00000000-0005-0000-0000-0000D8260000}"/>
    <cellStyle name="Input 13 6 5 2" xfId="41355" xr:uid="{00000000-0005-0000-0000-0000D9260000}"/>
    <cellStyle name="Input 13 6 6" xfId="29010" xr:uid="{00000000-0005-0000-0000-0000DA260000}"/>
    <cellStyle name="Input 13 7" xfId="13161" xr:uid="{00000000-0005-0000-0000-0000DB260000}"/>
    <cellStyle name="Input 13 7 2" xfId="19093" xr:uid="{00000000-0005-0000-0000-0000DC260000}"/>
    <cellStyle name="Input 13 7 2 2" xfId="35764" xr:uid="{00000000-0005-0000-0000-0000DD260000}"/>
    <cellStyle name="Input 13 7 3" xfId="22287" xr:uid="{00000000-0005-0000-0000-0000DE260000}"/>
    <cellStyle name="Input 13 7 3 2" xfId="38980" xr:uid="{00000000-0005-0000-0000-0000DF260000}"/>
    <cellStyle name="Input 13 7 4" xfId="25176" xr:uid="{00000000-0005-0000-0000-0000E0260000}"/>
    <cellStyle name="Input 13 7 4 2" xfId="41912" xr:uid="{00000000-0005-0000-0000-0000E1260000}"/>
    <cellStyle name="Input 13 7 5" xfId="29837" xr:uid="{00000000-0005-0000-0000-0000E2260000}"/>
    <cellStyle name="Input 13 8" xfId="16751" xr:uid="{00000000-0005-0000-0000-0000E3260000}"/>
    <cellStyle name="Input 13 8 2" xfId="33425" xr:uid="{00000000-0005-0000-0000-0000E4260000}"/>
    <cellStyle name="Input 13 9" xfId="21272" xr:uid="{00000000-0005-0000-0000-0000E5260000}"/>
    <cellStyle name="Input 13 9 2" xfId="37944" xr:uid="{00000000-0005-0000-0000-0000E6260000}"/>
    <cellStyle name="Input 14" xfId="9305" xr:uid="{00000000-0005-0000-0000-0000E7260000}"/>
    <cellStyle name="Input 14 10" xfId="21705" xr:uid="{00000000-0005-0000-0000-0000E8260000}"/>
    <cellStyle name="Input 14 10 2" xfId="38380" xr:uid="{00000000-0005-0000-0000-0000E9260000}"/>
    <cellStyle name="Input 14 11" xfId="27244" xr:uid="{00000000-0005-0000-0000-0000EA260000}"/>
    <cellStyle name="Input 14 2" xfId="11325" xr:uid="{00000000-0005-0000-0000-0000EB260000}"/>
    <cellStyle name="Input 14 2 2" xfId="11792" xr:uid="{00000000-0005-0000-0000-0000EC260000}"/>
    <cellStyle name="Input 14 2 2 2" xfId="14466" xr:uid="{00000000-0005-0000-0000-0000ED260000}"/>
    <cellStyle name="Input 14 2 2 2 2" xfId="20229" xr:uid="{00000000-0005-0000-0000-0000EE260000}"/>
    <cellStyle name="Input 14 2 2 2 2 2" xfId="36898" xr:uid="{00000000-0005-0000-0000-0000EF260000}"/>
    <cellStyle name="Input 14 2 2 2 3" xfId="23370" xr:uid="{00000000-0005-0000-0000-0000F0260000}"/>
    <cellStyle name="Input 14 2 2 2 3 2" xfId="40078" xr:uid="{00000000-0005-0000-0000-0000F1260000}"/>
    <cellStyle name="Input 14 2 2 2 4" xfId="26152" xr:uid="{00000000-0005-0000-0000-0000F2260000}"/>
    <cellStyle name="Input 14 2 2 2 4 2" xfId="42892" xr:uid="{00000000-0005-0000-0000-0000F3260000}"/>
    <cellStyle name="Input 14 2 2 2 5" xfId="31138" xr:uid="{00000000-0005-0000-0000-0000F4260000}"/>
    <cellStyle name="Input 14 2 2 3" xfId="17943" xr:uid="{00000000-0005-0000-0000-0000F5260000}"/>
    <cellStyle name="Input 14 2 2 3 2" xfId="34619" xr:uid="{00000000-0005-0000-0000-0000F6260000}"/>
    <cellStyle name="Input 14 2 2 4" xfId="18347" xr:uid="{00000000-0005-0000-0000-0000F7260000}"/>
    <cellStyle name="Input 14 2 2 4 2" xfId="35022" xr:uid="{00000000-0005-0000-0000-0000F8260000}"/>
    <cellStyle name="Input 14 2 2 5" xfId="17155" xr:uid="{00000000-0005-0000-0000-0000F9260000}"/>
    <cellStyle name="Input 14 2 2 5 2" xfId="33831" xr:uid="{00000000-0005-0000-0000-0000FA260000}"/>
    <cellStyle name="Input 14 2 2 6" xfId="28541" xr:uid="{00000000-0005-0000-0000-0000FB260000}"/>
    <cellStyle name="Input 14 2 3" xfId="12046" xr:uid="{00000000-0005-0000-0000-0000FC260000}"/>
    <cellStyle name="Input 14 2 3 2" xfId="14720" xr:uid="{00000000-0005-0000-0000-0000FD260000}"/>
    <cellStyle name="Input 14 2 3 2 2" xfId="20483" xr:uid="{00000000-0005-0000-0000-0000FE260000}"/>
    <cellStyle name="Input 14 2 3 2 2 2" xfId="37151" xr:uid="{00000000-0005-0000-0000-0000FF260000}"/>
    <cellStyle name="Input 14 2 3 2 3" xfId="23622" xr:uid="{00000000-0005-0000-0000-000000270000}"/>
    <cellStyle name="Input 14 2 3 2 3 2" xfId="40332" xr:uid="{00000000-0005-0000-0000-000001270000}"/>
    <cellStyle name="Input 14 2 3 2 4" xfId="26405" xr:uid="{00000000-0005-0000-0000-000002270000}"/>
    <cellStyle name="Input 14 2 3 2 4 2" xfId="43146" xr:uid="{00000000-0005-0000-0000-000003270000}"/>
    <cellStyle name="Input 14 2 3 2 5" xfId="31391" xr:uid="{00000000-0005-0000-0000-000004270000}"/>
    <cellStyle name="Input 14 2 3 3" xfId="18197" xr:uid="{00000000-0005-0000-0000-000005270000}"/>
    <cellStyle name="Input 14 2 3 3 2" xfId="34872" xr:uid="{00000000-0005-0000-0000-000006270000}"/>
    <cellStyle name="Input 14 2 3 4" xfId="21449" xr:uid="{00000000-0005-0000-0000-000007270000}"/>
    <cellStyle name="Input 14 2 3 4 2" xfId="38123" xr:uid="{00000000-0005-0000-0000-000008270000}"/>
    <cellStyle name="Input 14 2 3 5" xfId="24499" xr:uid="{00000000-0005-0000-0000-000009270000}"/>
    <cellStyle name="Input 14 2 3 5 2" xfId="41219" xr:uid="{00000000-0005-0000-0000-00000A270000}"/>
    <cellStyle name="Input 14 2 3 6" xfId="28793" xr:uid="{00000000-0005-0000-0000-00000B270000}"/>
    <cellStyle name="Input 14 2 4" xfId="12837" xr:uid="{00000000-0005-0000-0000-00000C270000}"/>
    <cellStyle name="Input 14 2 4 2" xfId="15450" xr:uid="{00000000-0005-0000-0000-00000D270000}"/>
    <cellStyle name="Input 14 2 4 2 2" xfId="21085" xr:uid="{00000000-0005-0000-0000-00000E270000}"/>
    <cellStyle name="Input 14 2 4 2 2 2" xfId="37754" xr:uid="{00000000-0005-0000-0000-00000F270000}"/>
    <cellStyle name="Input 14 2 4 2 3" xfId="24198" xr:uid="{00000000-0005-0000-0000-000010270000}"/>
    <cellStyle name="Input 14 2 4 2 3 2" xfId="40915" xr:uid="{00000000-0005-0000-0000-000011270000}"/>
    <cellStyle name="Input 14 2 4 2 4" xfId="26904" xr:uid="{00000000-0005-0000-0000-000012270000}"/>
    <cellStyle name="Input 14 2 4 2 4 2" xfId="43645" xr:uid="{00000000-0005-0000-0000-000013270000}"/>
    <cellStyle name="Input 14 2 4 2 5" xfId="32121" xr:uid="{00000000-0005-0000-0000-000014270000}"/>
    <cellStyle name="Input 14 2 4 3" xfId="18844" xr:uid="{00000000-0005-0000-0000-000015270000}"/>
    <cellStyle name="Input 14 2 4 3 2" xfId="35522" xr:uid="{00000000-0005-0000-0000-000016270000}"/>
    <cellStyle name="Input 14 2 4 4" xfId="22053" xr:uid="{00000000-0005-0000-0000-000017270000}"/>
    <cellStyle name="Input 14 2 4 4 2" xfId="38735" xr:uid="{00000000-0005-0000-0000-000018270000}"/>
    <cellStyle name="Input 14 2 4 5" xfId="24991" xr:uid="{00000000-0005-0000-0000-000019270000}"/>
    <cellStyle name="Input 14 2 4 5 2" xfId="41718" xr:uid="{00000000-0005-0000-0000-00001A270000}"/>
    <cellStyle name="Input 14 2 4 6" xfId="29523" xr:uid="{00000000-0005-0000-0000-00001B270000}"/>
    <cellStyle name="Input 14 2 5" xfId="13998" xr:uid="{00000000-0005-0000-0000-00001C270000}"/>
    <cellStyle name="Input 14 2 5 2" xfId="19788" xr:uid="{00000000-0005-0000-0000-00001D270000}"/>
    <cellStyle name="Input 14 2 5 2 2" xfId="36458" xr:uid="{00000000-0005-0000-0000-00001E270000}"/>
    <cellStyle name="Input 14 2 5 3" xfId="22938" xr:uid="{00000000-0005-0000-0000-00001F270000}"/>
    <cellStyle name="Input 14 2 5 3 2" xfId="39640" xr:uid="{00000000-0005-0000-0000-000020270000}"/>
    <cellStyle name="Input 14 2 5 4" xfId="25734" xr:uid="{00000000-0005-0000-0000-000021270000}"/>
    <cellStyle name="Input 14 2 5 4 2" xfId="42473" xr:uid="{00000000-0005-0000-0000-000022270000}"/>
    <cellStyle name="Input 14 2 5 5" xfId="30671" xr:uid="{00000000-0005-0000-0000-000023270000}"/>
    <cellStyle name="Input 14 2 6" xfId="17495" xr:uid="{00000000-0005-0000-0000-000024270000}"/>
    <cellStyle name="Input 14 2 6 2" xfId="34172" xr:uid="{00000000-0005-0000-0000-000025270000}"/>
    <cellStyle name="Input 14 2 7" xfId="15755" xr:uid="{00000000-0005-0000-0000-000026270000}"/>
    <cellStyle name="Input 14 2 7 2" xfId="32416" xr:uid="{00000000-0005-0000-0000-000027270000}"/>
    <cellStyle name="Input 14 2 8" xfId="22331" xr:uid="{00000000-0005-0000-0000-000028270000}"/>
    <cellStyle name="Input 14 2 8 2" xfId="39024" xr:uid="{00000000-0005-0000-0000-000029270000}"/>
    <cellStyle name="Input 14 2 9" xfId="28079" xr:uid="{00000000-0005-0000-0000-00002A270000}"/>
    <cellStyle name="Input 14 3" xfId="10873" xr:uid="{00000000-0005-0000-0000-00002B270000}"/>
    <cellStyle name="Input 14 3 2" xfId="13561" xr:uid="{00000000-0005-0000-0000-00002C270000}"/>
    <cellStyle name="Input 14 3 2 2" xfId="19426" xr:uid="{00000000-0005-0000-0000-00002D270000}"/>
    <cellStyle name="Input 14 3 2 2 2" xfId="36096" xr:uid="{00000000-0005-0000-0000-00002E270000}"/>
    <cellStyle name="Input 14 3 2 3" xfId="22596" xr:uid="{00000000-0005-0000-0000-00002F270000}"/>
    <cellStyle name="Input 14 3 2 3 2" xfId="39295" xr:uid="{00000000-0005-0000-0000-000030270000}"/>
    <cellStyle name="Input 14 3 2 4" xfId="25445" xr:uid="{00000000-0005-0000-0000-000031270000}"/>
    <cellStyle name="Input 14 3 2 4 2" xfId="42183" xr:uid="{00000000-0005-0000-0000-000032270000}"/>
    <cellStyle name="Input 14 3 2 5" xfId="30235" xr:uid="{00000000-0005-0000-0000-000033270000}"/>
    <cellStyle name="Input 14 3 3" xfId="17111" xr:uid="{00000000-0005-0000-0000-000034270000}"/>
    <cellStyle name="Input 14 3 3 2" xfId="33787" xr:uid="{00000000-0005-0000-0000-000035270000}"/>
    <cellStyle name="Input 14 3 4" xfId="18630" xr:uid="{00000000-0005-0000-0000-000036270000}"/>
    <cellStyle name="Input 14 3 4 2" xfId="35307" xr:uid="{00000000-0005-0000-0000-000037270000}"/>
    <cellStyle name="Input 14 3 5" xfId="19571" xr:uid="{00000000-0005-0000-0000-000038270000}"/>
    <cellStyle name="Input 14 3 5 2" xfId="36242" xr:uid="{00000000-0005-0000-0000-000039270000}"/>
    <cellStyle name="Input 14 3 6" xfId="27644" xr:uid="{00000000-0005-0000-0000-00003A270000}"/>
    <cellStyle name="Input 14 4" xfId="11492" xr:uid="{00000000-0005-0000-0000-00003B270000}"/>
    <cellStyle name="Input 14 4 2" xfId="14166" xr:uid="{00000000-0005-0000-0000-00003C270000}"/>
    <cellStyle name="Input 14 4 2 2" xfId="19929" xr:uid="{00000000-0005-0000-0000-00003D270000}"/>
    <cellStyle name="Input 14 4 2 2 2" xfId="36599" xr:uid="{00000000-0005-0000-0000-00003E270000}"/>
    <cellStyle name="Input 14 4 2 3" xfId="23075" xr:uid="{00000000-0005-0000-0000-00003F270000}"/>
    <cellStyle name="Input 14 4 2 3 2" xfId="39778" xr:uid="{00000000-0005-0000-0000-000040270000}"/>
    <cellStyle name="Input 14 4 2 4" xfId="25854" xr:uid="{00000000-0005-0000-0000-000041270000}"/>
    <cellStyle name="Input 14 4 2 4 2" xfId="42593" xr:uid="{00000000-0005-0000-0000-000042270000}"/>
    <cellStyle name="Input 14 4 2 5" xfId="30839" xr:uid="{00000000-0005-0000-0000-000043270000}"/>
    <cellStyle name="Input 14 4 3" xfId="17643" xr:uid="{00000000-0005-0000-0000-000044270000}"/>
    <cellStyle name="Input 14 4 3 2" xfId="34320" xr:uid="{00000000-0005-0000-0000-000045270000}"/>
    <cellStyle name="Input 14 4 4" xfId="20567" xr:uid="{00000000-0005-0000-0000-000046270000}"/>
    <cellStyle name="Input 14 4 4 2" xfId="37235" xr:uid="{00000000-0005-0000-0000-000047270000}"/>
    <cellStyle name="Input 14 4 5" xfId="22218" xr:uid="{00000000-0005-0000-0000-000048270000}"/>
    <cellStyle name="Input 14 4 5 2" xfId="38909" xr:uid="{00000000-0005-0000-0000-000049270000}"/>
    <cellStyle name="Input 14 4 6" xfId="28246" xr:uid="{00000000-0005-0000-0000-00004A270000}"/>
    <cellStyle name="Input 14 5" xfId="11480" xr:uid="{00000000-0005-0000-0000-00004B270000}"/>
    <cellStyle name="Input 14 5 2" xfId="14154" xr:uid="{00000000-0005-0000-0000-00004C270000}"/>
    <cellStyle name="Input 14 5 2 2" xfId="19917" xr:uid="{00000000-0005-0000-0000-00004D270000}"/>
    <cellStyle name="Input 14 5 2 2 2" xfId="36587" xr:uid="{00000000-0005-0000-0000-00004E270000}"/>
    <cellStyle name="Input 14 5 2 3" xfId="23063" xr:uid="{00000000-0005-0000-0000-00004F270000}"/>
    <cellStyle name="Input 14 5 2 3 2" xfId="39766" xr:uid="{00000000-0005-0000-0000-000050270000}"/>
    <cellStyle name="Input 14 5 2 4" xfId="25842" xr:uid="{00000000-0005-0000-0000-000051270000}"/>
    <cellStyle name="Input 14 5 2 4 2" xfId="42581" xr:uid="{00000000-0005-0000-0000-000052270000}"/>
    <cellStyle name="Input 14 5 2 5" xfId="30827" xr:uid="{00000000-0005-0000-0000-000053270000}"/>
    <cellStyle name="Input 14 5 3" xfId="17631" xr:uid="{00000000-0005-0000-0000-000054270000}"/>
    <cellStyle name="Input 14 5 3 2" xfId="34308" xr:uid="{00000000-0005-0000-0000-000055270000}"/>
    <cellStyle name="Input 14 5 4" xfId="20639" xr:uid="{00000000-0005-0000-0000-000056270000}"/>
    <cellStyle name="Input 14 5 4 2" xfId="37307" xr:uid="{00000000-0005-0000-0000-000057270000}"/>
    <cellStyle name="Input 14 5 5" xfId="16673" xr:uid="{00000000-0005-0000-0000-000058270000}"/>
    <cellStyle name="Input 14 5 5 2" xfId="33347" xr:uid="{00000000-0005-0000-0000-000059270000}"/>
    <cellStyle name="Input 14 5 6" xfId="28234" xr:uid="{00000000-0005-0000-0000-00005A270000}"/>
    <cellStyle name="Input 14 6" xfId="12259" xr:uid="{00000000-0005-0000-0000-00005B270000}"/>
    <cellStyle name="Input 14 6 2" xfId="14933" xr:uid="{00000000-0005-0000-0000-00005C270000}"/>
    <cellStyle name="Input 14 6 2 2" xfId="20654" xr:uid="{00000000-0005-0000-0000-00005D270000}"/>
    <cellStyle name="Input 14 6 2 2 2" xfId="37322" xr:uid="{00000000-0005-0000-0000-00005E270000}"/>
    <cellStyle name="Input 14 6 2 3" xfId="23786" xr:uid="{00000000-0005-0000-0000-00005F270000}"/>
    <cellStyle name="Input 14 6 2 3 2" xfId="40497" xr:uid="{00000000-0005-0000-0000-000060270000}"/>
    <cellStyle name="Input 14 6 2 4" xfId="26537" xr:uid="{00000000-0005-0000-0000-000061270000}"/>
    <cellStyle name="Input 14 6 2 4 2" xfId="43278" xr:uid="{00000000-0005-0000-0000-000062270000}"/>
    <cellStyle name="Input 14 6 2 5" xfId="31604" xr:uid="{00000000-0005-0000-0000-000063270000}"/>
    <cellStyle name="Input 14 6 3" xfId="18367" xr:uid="{00000000-0005-0000-0000-000064270000}"/>
    <cellStyle name="Input 14 6 3 2" xfId="35042" xr:uid="{00000000-0005-0000-0000-000065270000}"/>
    <cellStyle name="Input 14 6 4" xfId="21612" xr:uid="{00000000-0005-0000-0000-000066270000}"/>
    <cellStyle name="Input 14 6 4 2" xfId="38287" xr:uid="{00000000-0005-0000-0000-000067270000}"/>
    <cellStyle name="Input 14 6 5" xfId="24630" xr:uid="{00000000-0005-0000-0000-000068270000}"/>
    <cellStyle name="Input 14 6 5 2" xfId="41351" xr:uid="{00000000-0005-0000-0000-000069270000}"/>
    <cellStyle name="Input 14 6 6" xfId="29006" xr:uid="{00000000-0005-0000-0000-00006A270000}"/>
    <cellStyle name="Input 14 7" xfId="13157" xr:uid="{00000000-0005-0000-0000-00006B270000}"/>
    <cellStyle name="Input 14 7 2" xfId="19089" xr:uid="{00000000-0005-0000-0000-00006C270000}"/>
    <cellStyle name="Input 14 7 2 2" xfId="35760" xr:uid="{00000000-0005-0000-0000-00006D270000}"/>
    <cellStyle name="Input 14 7 3" xfId="22283" xr:uid="{00000000-0005-0000-0000-00006E270000}"/>
    <cellStyle name="Input 14 7 3 2" xfId="38976" xr:uid="{00000000-0005-0000-0000-00006F270000}"/>
    <cellStyle name="Input 14 7 4" xfId="25172" xr:uid="{00000000-0005-0000-0000-000070270000}"/>
    <cellStyle name="Input 14 7 4 2" xfId="41908" xr:uid="{00000000-0005-0000-0000-000071270000}"/>
    <cellStyle name="Input 14 7 5" xfId="29833" xr:uid="{00000000-0005-0000-0000-000072270000}"/>
    <cellStyle name="Input 14 8" xfId="16746" xr:uid="{00000000-0005-0000-0000-000073270000}"/>
    <cellStyle name="Input 14 8 2" xfId="33420" xr:uid="{00000000-0005-0000-0000-000074270000}"/>
    <cellStyle name="Input 14 9" xfId="16298" xr:uid="{00000000-0005-0000-0000-000075270000}"/>
    <cellStyle name="Input 14 9 2" xfId="32965" xr:uid="{00000000-0005-0000-0000-000076270000}"/>
    <cellStyle name="Input 15" xfId="9261" xr:uid="{00000000-0005-0000-0000-000077270000}"/>
    <cellStyle name="Input 15 10" xfId="15977" xr:uid="{00000000-0005-0000-0000-000078270000}"/>
    <cellStyle name="Input 15 10 2" xfId="32643" xr:uid="{00000000-0005-0000-0000-000079270000}"/>
    <cellStyle name="Input 15 11" xfId="27247" xr:uid="{00000000-0005-0000-0000-00007A270000}"/>
    <cellStyle name="Input 15 2" xfId="11328" xr:uid="{00000000-0005-0000-0000-00007B270000}"/>
    <cellStyle name="Input 15 2 2" xfId="11795" xr:uid="{00000000-0005-0000-0000-00007C270000}"/>
    <cellStyle name="Input 15 2 2 2" xfId="14469" xr:uid="{00000000-0005-0000-0000-00007D270000}"/>
    <cellStyle name="Input 15 2 2 2 2" xfId="20232" xr:uid="{00000000-0005-0000-0000-00007E270000}"/>
    <cellStyle name="Input 15 2 2 2 2 2" xfId="36901" xr:uid="{00000000-0005-0000-0000-00007F270000}"/>
    <cellStyle name="Input 15 2 2 2 3" xfId="23373" xr:uid="{00000000-0005-0000-0000-000080270000}"/>
    <cellStyle name="Input 15 2 2 2 3 2" xfId="40081" xr:uid="{00000000-0005-0000-0000-000081270000}"/>
    <cellStyle name="Input 15 2 2 2 4" xfId="26155" xr:uid="{00000000-0005-0000-0000-000082270000}"/>
    <cellStyle name="Input 15 2 2 2 4 2" xfId="42895" xr:uid="{00000000-0005-0000-0000-000083270000}"/>
    <cellStyle name="Input 15 2 2 2 5" xfId="31141" xr:uid="{00000000-0005-0000-0000-000084270000}"/>
    <cellStyle name="Input 15 2 2 3" xfId="17946" xr:uid="{00000000-0005-0000-0000-000085270000}"/>
    <cellStyle name="Input 15 2 2 3 2" xfId="34622" xr:uid="{00000000-0005-0000-0000-000086270000}"/>
    <cellStyle name="Input 15 2 2 4" xfId="19769" xr:uid="{00000000-0005-0000-0000-000087270000}"/>
    <cellStyle name="Input 15 2 2 4 2" xfId="36439" xr:uid="{00000000-0005-0000-0000-000088270000}"/>
    <cellStyle name="Input 15 2 2 5" xfId="24339" xr:uid="{00000000-0005-0000-0000-000089270000}"/>
    <cellStyle name="Input 15 2 2 5 2" xfId="41057" xr:uid="{00000000-0005-0000-0000-00008A270000}"/>
    <cellStyle name="Input 15 2 2 6" xfId="28544" xr:uid="{00000000-0005-0000-0000-00008B270000}"/>
    <cellStyle name="Input 15 2 3" xfId="12049" xr:uid="{00000000-0005-0000-0000-00008C270000}"/>
    <cellStyle name="Input 15 2 3 2" xfId="14723" xr:uid="{00000000-0005-0000-0000-00008D270000}"/>
    <cellStyle name="Input 15 2 3 2 2" xfId="20486" xr:uid="{00000000-0005-0000-0000-00008E270000}"/>
    <cellStyle name="Input 15 2 3 2 2 2" xfId="37154" xr:uid="{00000000-0005-0000-0000-00008F270000}"/>
    <cellStyle name="Input 15 2 3 2 3" xfId="23625" xr:uid="{00000000-0005-0000-0000-000090270000}"/>
    <cellStyle name="Input 15 2 3 2 3 2" xfId="40335" xr:uid="{00000000-0005-0000-0000-000091270000}"/>
    <cellStyle name="Input 15 2 3 2 4" xfId="26408" xr:uid="{00000000-0005-0000-0000-000092270000}"/>
    <cellStyle name="Input 15 2 3 2 4 2" xfId="43149" xr:uid="{00000000-0005-0000-0000-000093270000}"/>
    <cellStyle name="Input 15 2 3 2 5" xfId="31394" xr:uid="{00000000-0005-0000-0000-000094270000}"/>
    <cellStyle name="Input 15 2 3 3" xfId="18200" xr:uid="{00000000-0005-0000-0000-000095270000}"/>
    <cellStyle name="Input 15 2 3 3 2" xfId="34875" xr:uid="{00000000-0005-0000-0000-000096270000}"/>
    <cellStyle name="Input 15 2 3 4" xfId="21452" xr:uid="{00000000-0005-0000-0000-000097270000}"/>
    <cellStyle name="Input 15 2 3 4 2" xfId="38126" xr:uid="{00000000-0005-0000-0000-000098270000}"/>
    <cellStyle name="Input 15 2 3 5" xfId="24502" xr:uid="{00000000-0005-0000-0000-000099270000}"/>
    <cellStyle name="Input 15 2 3 5 2" xfId="41222" xr:uid="{00000000-0005-0000-0000-00009A270000}"/>
    <cellStyle name="Input 15 2 3 6" xfId="28796" xr:uid="{00000000-0005-0000-0000-00009B270000}"/>
    <cellStyle name="Input 15 2 4" xfId="12840" xr:uid="{00000000-0005-0000-0000-00009C270000}"/>
    <cellStyle name="Input 15 2 4 2" xfId="15453" xr:uid="{00000000-0005-0000-0000-00009D270000}"/>
    <cellStyle name="Input 15 2 4 2 2" xfId="21088" xr:uid="{00000000-0005-0000-0000-00009E270000}"/>
    <cellStyle name="Input 15 2 4 2 2 2" xfId="37757" xr:uid="{00000000-0005-0000-0000-00009F270000}"/>
    <cellStyle name="Input 15 2 4 2 3" xfId="24201" xr:uid="{00000000-0005-0000-0000-0000A0270000}"/>
    <cellStyle name="Input 15 2 4 2 3 2" xfId="40918" xr:uid="{00000000-0005-0000-0000-0000A1270000}"/>
    <cellStyle name="Input 15 2 4 2 4" xfId="26907" xr:uid="{00000000-0005-0000-0000-0000A2270000}"/>
    <cellStyle name="Input 15 2 4 2 4 2" xfId="43648" xr:uid="{00000000-0005-0000-0000-0000A3270000}"/>
    <cellStyle name="Input 15 2 4 2 5" xfId="32124" xr:uid="{00000000-0005-0000-0000-0000A4270000}"/>
    <cellStyle name="Input 15 2 4 3" xfId="18847" xr:uid="{00000000-0005-0000-0000-0000A5270000}"/>
    <cellStyle name="Input 15 2 4 3 2" xfId="35525" xr:uid="{00000000-0005-0000-0000-0000A6270000}"/>
    <cellStyle name="Input 15 2 4 4" xfId="22056" xr:uid="{00000000-0005-0000-0000-0000A7270000}"/>
    <cellStyle name="Input 15 2 4 4 2" xfId="38738" xr:uid="{00000000-0005-0000-0000-0000A8270000}"/>
    <cellStyle name="Input 15 2 4 5" xfId="24994" xr:uid="{00000000-0005-0000-0000-0000A9270000}"/>
    <cellStyle name="Input 15 2 4 5 2" xfId="41721" xr:uid="{00000000-0005-0000-0000-0000AA270000}"/>
    <cellStyle name="Input 15 2 4 6" xfId="29526" xr:uid="{00000000-0005-0000-0000-0000AB270000}"/>
    <cellStyle name="Input 15 2 5" xfId="14001" xr:uid="{00000000-0005-0000-0000-0000AC270000}"/>
    <cellStyle name="Input 15 2 5 2" xfId="19791" xr:uid="{00000000-0005-0000-0000-0000AD270000}"/>
    <cellStyle name="Input 15 2 5 2 2" xfId="36461" xr:uid="{00000000-0005-0000-0000-0000AE270000}"/>
    <cellStyle name="Input 15 2 5 3" xfId="22941" xr:uid="{00000000-0005-0000-0000-0000AF270000}"/>
    <cellStyle name="Input 15 2 5 3 2" xfId="39643" xr:uid="{00000000-0005-0000-0000-0000B0270000}"/>
    <cellStyle name="Input 15 2 5 4" xfId="25737" xr:uid="{00000000-0005-0000-0000-0000B1270000}"/>
    <cellStyle name="Input 15 2 5 4 2" xfId="42476" xr:uid="{00000000-0005-0000-0000-0000B2270000}"/>
    <cellStyle name="Input 15 2 5 5" xfId="30674" xr:uid="{00000000-0005-0000-0000-0000B3270000}"/>
    <cellStyle name="Input 15 2 6" xfId="17498" xr:uid="{00000000-0005-0000-0000-0000B4270000}"/>
    <cellStyle name="Input 15 2 6 2" xfId="34175" xr:uid="{00000000-0005-0000-0000-0000B5270000}"/>
    <cellStyle name="Input 15 2 7" xfId="15753" xr:uid="{00000000-0005-0000-0000-0000B6270000}"/>
    <cellStyle name="Input 15 2 7 2" xfId="32414" xr:uid="{00000000-0005-0000-0000-0000B7270000}"/>
    <cellStyle name="Input 15 2 8" xfId="22643" xr:uid="{00000000-0005-0000-0000-0000B8270000}"/>
    <cellStyle name="Input 15 2 8 2" xfId="39343" xr:uid="{00000000-0005-0000-0000-0000B9270000}"/>
    <cellStyle name="Input 15 2 9" xfId="28082" xr:uid="{00000000-0005-0000-0000-0000BA270000}"/>
    <cellStyle name="Input 15 3" xfId="10876" xr:uid="{00000000-0005-0000-0000-0000BB270000}"/>
    <cellStyle name="Input 15 3 2" xfId="13564" xr:uid="{00000000-0005-0000-0000-0000BC270000}"/>
    <cellStyle name="Input 15 3 2 2" xfId="19429" xr:uid="{00000000-0005-0000-0000-0000BD270000}"/>
    <cellStyle name="Input 15 3 2 2 2" xfId="36099" xr:uid="{00000000-0005-0000-0000-0000BE270000}"/>
    <cellStyle name="Input 15 3 2 3" xfId="22599" xr:uid="{00000000-0005-0000-0000-0000BF270000}"/>
    <cellStyle name="Input 15 3 2 3 2" xfId="39298" xr:uid="{00000000-0005-0000-0000-0000C0270000}"/>
    <cellStyle name="Input 15 3 2 4" xfId="25448" xr:uid="{00000000-0005-0000-0000-0000C1270000}"/>
    <cellStyle name="Input 15 3 2 4 2" xfId="42186" xr:uid="{00000000-0005-0000-0000-0000C2270000}"/>
    <cellStyle name="Input 15 3 2 5" xfId="30238" xr:uid="{00000000-0005-0000-0000-0000C3270000}"/>
    <cellStyle name="Input 15 3 3" xfId="17114" xr:uid="{00000000-0005-0000-0000-0000C4270000}"/>
    <cellStyle name="Input 15 3 3 2" xfId="33790" xr:uid="{00000000-0005-0000-0000-0000C5270000}"/>
    <cellStyle name="Input 15 3 4" xfId="16562" xr:uid="{00000000-0005-0000-0000-0000C6270000}"/>
    <cellStyle name="Input 15 3 4 2" xfId="33235" xr:uid="{00000000-0005-0000-0000-0000C7270000}"/>
    <cellStyle name="Input 15 3 5" xfId="16138" xr:uid="{00000000-0005-0000-0000-0000C8270000}"/>
    <cellStyle name="Input 15 3 5 2" xfId="32803" xr:uid="{00000000-0005-0000-0000-0000C9270000}"/>
    <cellStyle name="Input 15 3 6" xfId="27647" xr:uid="{00000000-0005-0000-0000-0000CA270000}"/>
    <cellStyle name="Input 15 4" xfId="11495" xr:uid="{00000000-0005-0000-0000-0000CB270000}"/>
    <cellStyle name="Input 15 4 2" xfId="14169" xr:uid="{00000000-0005-0000-0000-0000CC270000}"/>
    <cellStyle name="Input 15 4 2 2" xfId="19932" xr:uid="{00000000-0005-0000-0000-0000CD270000}"/>
    <cellStyle name="Input 15 4 2 2 2" xfId="36602" xr:uid="{00000000-0005-0000-0000-0000CE270000}"/>
    <cellStyle name="Input 15 4 2 3" xfId="23078" xr:uid="{00000000-0005-0000-0000-0000CF270000}"/>
    <cellStyle name="Input 15 4 2 3 2" xfId="39781" xr:uid="{00000000-0005-0000-0000-0000D0270000}"/>
    <cellStyle name="Input 15 4 2 4" xfId="25857" xr:uid="{00000000-0005-0000-0000-0000D1270000}"/>
    <cellStyle name="Input 15 4 2 4 2" xfId="42596" xr:uid="{00000000-0005-0000-0000-0000D2270000}"/>
    <cellStyle name="Input 15 4 2 5" xfId="30842" xr:uid="{00000000-0005-0000-0000-0000D3270000}"/>
    <cellStyle name="Input 15 4 3" xfId="17646" xr:uid="{00000000-0005-0000-0000-0000D4270000}"/>
    <cellStyle name="Input 15 4 3 2" xfId="34323" xr:uid="{00000000-0005-0000-0000-0000D5270000}"/>
    <cellStyle name="Input 15 4 4" xfId="16891" xr:uid="{00000000-0005-0000-0000-0000D6270000}"/>
    <cellStyle name="Input 15 4 4 2" xfId="33567" xr:uid="{00000000-0005-0000-0000-0000D7270000}"/>
    <cellStyle name="Input 15 4 5" xfId="22514" xr:uid="{00000000-0005-0000-0000-0000D8270000}"/>
    <cellStyle name="Input 15 4 5 2" xfId="39210" xr:uid="{00000000-0005-0000-0000-0000D9270000}"/>
    <cellStyle name="Input 15 4 6" xfId="28249" xr:uid="{00000000-0005-0000-0000-0000DA270000}"/>
    <cellStyle name="Input 15 5" xfId="10821" xr:uid="{00000000-0005-0000-0000-0000DB270000}"/>
    <cellStyle name="Input 15 5 2" xfId="13513" xr:uid="{00000000-0005-0000-0000-0000DC270000}"/>
    <cellStyle name="Input 15 5 2 2" xfId="19380" xr:uid="{00000000-0005-0000-0000-0000DD270000}"/>
    <cellStyle name="Input 15 5 2 2 2" xfId="36050" xr:uid="{00000000-0005-0000-0000-0000DE270000}"/>
    <cellStyle name="Input 15 5 2 3" xfId="22550" xr:uid="{00000000-0005-0000-0000-0000DF270000}"/>
    <cellStyle name="Input 15 5 2 3 2" xfId="39249" xr:uid="{00000000-0005-0000-0000-0000E0270000}"/>
    <cellStyle name="Input 15 5 2 4" xfId="25409" xr:uid="{00000000-0005-0000-0000-0000E1270000}"/>
    <cellStyle name="Input 15 5 2 4 2" xfId="42147" xr:uid="{00000000-0005-0000-0000-0000E2270000}"/>
    <cellStyle name="Input 15 5 2 5" xfId="30187" xr:uid="{00000000-0005-0000-0000-0000E3270000}"/>
    <cellStyle name="Input 15 5 3" xfId="17063" xr:uid="{00000000-0005-0000-0000-0000E4270000}"/>
    <cellStyle name="Input 15 5 3 2" xfId="33738" xr:uid="{00000000-0005-0000-0000-0000E5270000}"/>
    <cellStyle name="Input 15 5 4" xfId="15902" xr:uid="{00000000-0005-0000-0000-0000E6270000}"/>
    <cellStyle name="Input 15 5 4 2" xfId="32566" xr:uid="{00000000-0005-0000-0000-0000E7270000}"/>
    <cellStyle name="Input 15 5 5" xfId="22147" xr:uid="{00000000-0005-0000-0000-0000E8270000}"/>
    <cellStyle name="Input 15 5 5 2" xfId="38830" xr:uid="{00000000-0005-0000-0000-0000E9270000}"/>
    <cellStyle name="Input 15 5 6" xfId="27596" xr:uid="{00000000-0005-0000-0000-0000EA270000}"/>
    <cellStyle name="Input 15 6" xfId="12262" xr:uid="{00000000-0005-0000-0000-0000EB270000}"/>
    <cellStyle name="Input 15 6 2" xfId="14936" xr:uid="{00000000-0005-0000-0000-0000EC270000}"/>
    <cellStyle name="Input 15 6 2 2" xfId="20657" xr:uid="{00000000-0005-0000-0000-0000ED270000}"/>
    <cellStyle name="Input 15 6 2 2 2" xfId="37325" xr:uid="{00000000-0005-0000-0000-0000EE270000}"/>
    <cellStyle name="Input 15 6 2 3" xfId="23789" xr:uid="{00000000-0005-0000-0000-0000EF270000}"/>
    <cellStyle name="Input 15 6 2 3 2" xfId="40500" xr:uid="{00000000-0005-0000-0000-0000F0270000}"/>
    <cellStyle name="Input 15 6 2 4" xfId="26540" xr:uid="{00000000-0005-0000-0000-0000F1270000}"/>
    <cellStyle name="Input 15 6 2 4 2" xfId="43281" xr:uid="{00000000-0005-0000-0000-0000F2270000}"/>
    <cellStyle name="Input 15 6 2 5" xfId="31607" xr:uid="{00000000-0005-0000-0000-0000F3270000}"/>
    <cellStyle name="Input 15 6 3" xfId="18370" xr:uid="{00000000-0005-0000-0000-0000F4270000}"/>
    <cellStyle name="Input 15 6 3 2" xfId="35045" xr:uid="{00000000-0005-0000-0000-0000F5270000}"/>
    <cellStyle name="Input 15 6 4" xfId="21615" xr:uid="{00000000-0005-0000-0000-0000F6270000}"/>
    <cellStyle name="Input 15 6 4 2" xfId="38290" xr:uid="{00000000-0005-0000-0000-0000F7270000}"/>
    <cellStyle name="Input 15 6 5" xfId="24633" xr:uid="{00000000-0005-0000-0000-0000F8270000}"/>
    <cellStyle name="Input 15 6 5 2" xfId="41354" xr:uid="{00000000-0005-0000-0000-0000F9270000}"/>
    <cellStyle name="Input 15 6 6" xfId="29009" xr:uid="{00000000-0005-0000-0000-0000FA270000}"/>
    <cellStyle name="Input 15 7" xfId="13160" xr:uid="{00000000-0005-0000-0000-0000FB270000}"/>
    <cellStyle name="Input 15 7 2" xfId="19092" xr:uid="{00000000-0005-0000-0000-0000FC270000}"/>
    <cellStyle name="Input 15 7 2 2" xfId="35763" xr:uid="{00000000-0005-0000-0000-0000FD270000}"/>
    <cellStyle name="Input 15 7 3" xfId="22286" xr:uid="{00000000-0005-0000-0000-0000FE270000}"/>
    <cellStyle name="Input 15 7 3 2" xfId="38979" xr:uid="{00000000-0005-0000-0000-0000FF270000}"/>
    <cellStyle name="Input 15 7 4" xfId="25175" xr:uid="{00000000-0005-0000-0000-000000280000}"/>
    <cellStyle name="Input 15 7 4 2" xfId="41911" xr:uid="{00000000-0005-0000-0000-000001280000}"/>
    <cellStyle name="Input 15 7 5" xfId="29836" xr:uid="{00000000-0005-0000-0000-000002280000}"/>
    <cellStyle name="Input 15 8" xfId="16750" xr:uid="{00000000-0005-0000-0000-000003280000}"/>
    <cellStyle name="Input 15 8 2" xfId="33424" xr:uid="{00000000-0005-0000-0000-000004280000}"/>
    <cellStyle name="Input 15 9" xfId="16015" xr:uid="{00000000-0005-0000-0000-000005280000}"/>
    <cellStyle name="Input 15 9 2" xfId="32681" xr:uid="{00000000-0005-0000-0000-000006280000}"/>
    <cellStyle name="Input 16" xfId="10458" xr:uid="{00000000-0005-0000-0000-000007280000}"/>
    <cellStyle name="Input 16 10" xfId="22691" xr:uid="{00000000-0005-0000-0000-000008280000}"/>
    <cellStyle name="Input 16 10 2" xfId="39391" xr:uid="{00000000-0005-0000-0000-000009280000}"/>
    <cellStyle name="Input 16 11" xfId="27245" xr:uid="{00000000-0005-0000-0000-00000A280000}"/>
    <cellStyle name="Input 16 2" xfId="11326" xr:uid="{00000000-0005-0000-0000-00000B280000}"/>
    <cellStyle name="Input 16 2 2" xfId="11793" xr:uid="{00000000-0005-0000-0000-00000C280000}"/>
    <cellStyle name="Input 16 2 2 2" xfId="14467" xr:uid="{00000000-0005-0000-0000-00000D280000}"/>
    <cellStyle name="Input 16 2 2 2 2" xfId="20230" xr:uid="{00000000-0005-0000-0000-00000E280000}"/>
    <cellStyle name="Input 16 2 2 2 2 2" xfId="36899" xr:uid="{00000000-0005-0000-0000-00000F280000}"/>
    <cellStyle name="Input 16 2 2 2 3" xfId="23371" xr:uid="{00000000-0005-0000-0000-000010280000}"/>
    <cellStyle name="Input 16 2 2 2 3 2" xfId="40079" xr:uid="{00000000-0005-0000-0000-000011280000}"/>
    <cellStyle name="Input 16 2 2 2 4" xfId="26153" xr:uid="{00000000-0005-0000-0000-000012280000}"/>
    <cellStyle name="Input 16 2 2 2 4 2" xfId="42893" xr:uid="{00000000-0005-0000-0000-000013280000}"/>
    <cellStyle name="Input 16 2 2 2 5" xfId="31139" xr:uid="{00000000-0005-0000-0000-000014280000}"/>
    <cellStyle name="Input 16 2 2 3" xfId="17944" xr:uid="{00000000-0005-0000-0000-000015280000}"/>
    <cellStyle name="Input 16 2 2 3 2" xfId="34620" xr:uid="{00000000-0005-0000-0000-000016280000}"/>
    <cellStyle name="Input 16 2 2 4" xfId="19406" xr:uid="{00000000-0005-0000-0000-000017280000}"/>
    <cellStyle name="Input 16 2 2 4 2" xfId="36076" xr:uid="{00000000-0005-0000-0000-000018280000}"/>
    <cellStyle name="Input 16 2 2 5" xfId="17458" xr:uid="{00000000-0005-0000-0000-000019280000}"/>
    <cellStyle name="Input 16 2 2 5 2" xfId="34135" xr:uid="{00000000-0005-0000-0000-00001A280000}"/>
    <cellStyle name="Input 16 2 2 6" xfId="28542" xr:uid="{00000000-0005-0000-0000-00001B280000}"/>
    <cellStyle name="Input 16 2 3" xfId="12047" xr:uid="{00000000-0005-0000-0000-00001C280000}"/>
    <cellStyle name="Input 16 2 3 2" xfId="14721" xr:uid="{00000000-0005-0000-0000-00001D280000}"/>
    <cellStyle name="Input 16 2 3 2 2" xfId="20484" xr:uid="{00000000-0005-0000-0000-00001E280000}"/>
    <cellStyle name="Input 16 2 3 2 2 2" xfId="37152" xr:uid="{00000000-0005-0000-0000-00001F280000}"/>
    <cellStyle name="Input 16 2 3 2 3" xfId="23623" xr:uid="{00000000-0005-0000-0000-000020280000}"/>
    <cellStyle name="Input 16 2 3 2 3 2" xfId="40333" xr:uid="{00000000-0005-0000-0000-000021280000}"/>
    <cellStyle name="Input 16 2 3 2 4" xfId="26406" xr:uid="{00000000-0005-0000-0000-000022280000}"/>
    <cellStyle name="Input 16 2 3 2 4 2" xfId="43147" xr:uid="{00000000-0005-0000-0000-000023280000}"/>
    <cellStyle name="Input 16 2 3 2 5" xfId="31392" xr:uid="{00000000-0005-0000-0000-000024280000}"/>
    <cellStyle name="Input 16 2 3 3" xfId="18198" xr:uid="{00000000-0005-0000-0000-000025280000}"/>
    <cellStyle name="Input 16 2 3 3 2" xfId="34873" xr:uid="{00000000-0005-0000-0000-000026280000}"/>
    <cellStyle name="Input 16 2 3 4" xfId="21450" xr:uid="{00000000-0005-0000-0000-000027280000}"/>
    <cellStyle name="Input 16 2 3 4 2" xfId="38124" xr:uid="{00000000-0005-0000-0000-000028280000}"/>
    <cellStyle name="Input 16 2 3 5" xfId="24500" xr:uid="{00000000-0005-0000-0000-000029280000}"/>
    <cellStyle name="Input 16 2 3 5 2" xfId="41220" xr:uid="{00000000-0005-0000-0000-00002A280000}"/>
    <cellStyle name="Input 16 2 3 6" xfId="28794" xr:uid="{00000000-0005-0000-0000-00002B280000}"/>
    <cellStyle name="Input 16 2 4" xfId="12838" xr:uid="{00000000-0005-0000-0000-00002C280000}"/>
    <cellStyle name="Input 16 2 4 2" xfId="15451" xr:uid="{00000000-0005-0000-0000-00002D280000}"/>
    <cellStyle name="Input 16 2 4 2 2" xfId="21086" xr:uid="{00000000-0005-0000-0000-00002E280000}"/>
    <cellStyle name="Input 16 2 4 2 2 2" xfId="37755" xr:uid="{00000000-0005-0000-0000-00002F280000}"/>
    <cellStyle name="Input 16 2 4 2 3" xfId="24199" xr:uid="{00000000-0005-0000-0000-000030280000}"/>
    <cellStyle name="Input 16 2 4 2 3 2" xfId="40916" xr:uid="{00000000-0005-0000-0000-000031280000}"/>
    <cellStyle name="Input 16 2 4 2 4" xfId="26905" xr:uid="{00000000-0005-0000-0000-000032280000}"/>
    <cellStyle name="Input 16 2 4 2 4 2" xfId="43646" xr:uid="{00000000-0005-0000-0000-000033280000}"/>
    <cellStyle name="Input 16 2 4 2 5" xfId="32122" xr:uid="{00000000-0005-0000-0000-000034280000}"/>
    <cellStyle name="Input 16 2 4 3" xfId="18845" xr:uid="{00000000-0005-0000-0000-000035280000}"/>
    <cellStyle name="Input 16 2 4 3 2" xfId="35523" xr:uid="{00000000-0005-0000-0000-000036280000}"/>
    <cellStyle name="Input 16 2 4 4" xfId="22054" xr:uid="{00000000-0005-0000-0000-000037280000}"/>
    <cellStyle name="Input 16 2 4 4 2" xfId="38736" xr:uid="{00000000-0005-0000-0000-000038280000}"/>
    <cellStyle name="Input 16 2 4 5" xfId="24992" xr:uid="{00000000-0005-0000-0000-000039280000}"/>
    <cellStyle name="Input 16 2 4 5 2" xfId="41719" xr:uid="{00000000-0005-0000-0000-00003A280000}"/>
    <cellStyle name="Input 16 2 4 6" xfId="29524" xr:uid="{00000000-0005-0000-0000-00003B280000}"/>
    <cellStyle name="Input 16 2 5" xfId="13999" xr:uid="{00000000-0005-0000-0000-00003C280000}"/>
    <cellStyle name="Input 16 2 5 2" xfId="19789" xr:uid="{00000000-0005-0000-0000-00003D280000}"/>
    <cellStyle name="Input 16 2 5 2 2" xfId="36459" xr:uid="{00000000-0005-0000-0000-00003E280000}"/>
    <cellStyle name="Input 16 2 5 3" xfId="22939" xr:uid="{00000000-0005-0000-0000-00003F280000}"/>
    <cellStyle name="Input 16 2 5 3 2" xfId="39641" xr:uid="{00000000-0005-0000-0000-000040280000}"/>
    <cellStyle name="Input 16 2 5 4" xfId="25735" xr:uid="{00000000-0005-0000-0000-000041280000}"/>
    <cellStyle name="Input 16 2 5 4 2" xfId="42474" xr:uid="{00000000-0005-0000-0000-000042280000}"/>
    <cellStyle name="Input 16 2 5 5" xfId="30672" xr:uid="{00000000-0005-0000-0000-000043280000}"/>
    <cellStyle name="Input 16 2 6" xfId="17496" xr:uid="{00000000-0005-0000-0000-000044280000}"/>
    <cellStyle name="Input 16 2 6 2" xfId="34173" xr:uid="{00000000-0005-0000-0000-000045280000}"/>
    <cellStyle name="Input 16 2 7" xfId="16503" xr:uid="{00000000-0005-0000-0000-000046280000}"/>
    <cellStyle name="Input 16 2 7 2" xfId="33175" xr:uid="{00000000-0005-0000-0000-000047280000}"/>
    <cellStyle name="Input 16 2 8" xfId="23834" xr:uid="{00000000-0005-0000-0000-000048280000}"/>
    <cellStyle name="Input 16 2 8 2" xfId="40545" xr:uid="{00000000-0005-0000-0000-000049280000}"/>
    <cellStyle name="Input 16 2 9" xfId="28080" xr:uid="{00000000-0005-0000-0000-00004A280000}"/>
    <cellStyle name="Input 16 3" xfId="10874" xr:uid="{00000000-0005-0000-0000-00004B280000}"/>
    <cellStyle name="Input 16 3 2" xfId="13562" xr:uid="{00000000-0005-0000-0000-00004C280000}"/>
    <cellStyle name="Input 16 3 2 2" xfId="19427" xr:uid="{00000000-0005-0000-0000-00004D280000}"/>
    <cellStyle name="Input 16 3 2 2 2" xfId="36097" xr:uid="{00000000-0005-0000-0000-00004E280000}"/>
    <cellStyle name="Input 16 3 2 3" xfId="22597" xr:uid="{00000000-0005-0000-0000-00004F280000}"/>
    <cellStyle name="Input 16 3 2 3 2" xfId="39296" xr:uid="{00000000-0005-0000-0000-000050280000}"/>
    <cellStyle name="Input 16 3 2 4" xfId="25446" xr:uid="{00000000-0005-0000-0000-000051280000}"/>
    <cellStyle name="Input 16 3 2 4 2" xfId="42184" xr:uid="{00000000-0005-0000-0000-000052280000}"/>
    <cellStyle name="Input 16 3 2 5" xfId="30236" xr:uid="{00000000-0005-0000-0000-000053280000}"/>
    <cellStyle name="Input 16 3 3" xfId="17112" xr:uid="{00000000-0005-0000-0000-000054280000}"/>
    <cellStyle name="Input 16 3 3 2" xfId="33788" xr:uid="{00000000-0005-0000-0000-000055280000}"/>
    <cellStyle name="Input 16 3 4" xfId="18553" xr:uid="{00000000-0005-0000-0000-000056280000}"/>
    <cellStyle name="Input 16 3 4 2" xfId="35230" xr:uid="{00000000-0005-0000-0000-000057280000}"/>
    <cellStyle name="Input 16 3 5" xfId="16928" xr:uid="{00000000-0005-0000-0000-000058280000}"/>
    <cellStyle name="Input 16 3 5 2" xfId="33604" xr:uid="{00000000-0005-0000-0000-000059280000}"/>
    <cellStyle name="Input 16 3 6" xfId="27645" xr:uid="{00000000-0005-0000-0000-00005A280000}"/>
    <cellStyle name="Input 16 4" xfId="11493" xr:uid="{00000000-0005-0000-0000-00005B280000}"/>
    <cellStyle name="Input 16 4 2" xfId="14167" xr:uid="{00000000-0005-0000-0000-00005C280000}"/>
    <cellStyle name="Input 16 4 2 2" xfId="19930" xr:uid="{00000000-0005-0000-0000-00005D280000}"/>
    <cellStyle name="Input 16 4 2 2 2" xfId="36600" xr:uid="{00000000-0005-0000-0000-00005E280000}"/>
    <cellStyle name="Input 16 4 2 3" xfId="23076" xr:uid="{00000000-0005-0000-0000-00005F280000}"/>
    <cellStyle name="Input 16 4 2 3 2" xfId="39779" xr:uid="{00000000-0005-0000-0000-000060280000}"/>
    <cellStyle name="Input 16 4 2 4" xfId="25855" xr:uid="{00000000-0005-0000-0000-000061280000}"/>
    <cellStyle name="Input 16 4 2 4 2" xfId="42594" xr:uid="{00000000-0005-0000-0000-000062280000}"/>
    <cellStyle name="Input 16 4 2 5" xfId="30840" xr:uid="{00000000-0005-0000-0000-000063280000}"/>
    <cellStyle name="Input 16 4 3" xfId="17644" xr:uid="{00000000-0005-0000-0000-000064280000}"/>
    <cellStyle name="Input 16 4 3 2" xfId="34321" xr:uid="{00000000-0005-0000-0000-000065280000}"/>
    <cellStyle name="Input 16 4 4" xfId="18281" xr:uid="{00000000-0005-0000-0000-000066280000}"/>
    <cellStyle name="Input 16 4 4 2" xfId="34956" xr:uid="{00000000-0005-0000-0000-000067280000}"/>
    <cellStyle name="Input 16 4 5" xfId="23720" xr:uid="{00000000-0005-0000-0000-000068280000}"/>
    <cellStyle name="Input 16 4 5 2" xfId="40430" xr:uid="{00000000-0005-0000-0000-000069280000}"/>
    <cellStyle name="Input 16 4 6" xfId="28247" xr:uid="{00000000-0005-0000-0000-00006A280000}"/>
    <cellStyle name="Input 16 5" xfId="10632" xr:uid="{00000000-0005-0000-0000-00006B280000}"/>
    <cellStyle name="Input 16 5 2" xfId="13311" xr:uid="{00000000-0005-0000-0000-00006C280000}"/>
    <cellStyle name="Input 16 5 2 2" xfId="19219" xr:uid="{00000000-0005-0000-0000-00006D280000}"/>
    <cellStyle name="Input 16 5 2 2 2" xfId="35890" xr:uid="{00000000-0005-0000-0000-00006E280000}"/>
    <cellStyle name="Input 16 5 2 3" xfId="22402" xr:uid="{00000000-0005-0000-0000-00006F280000}"/>
    <cellStyle name="Input 16 5 2 3 2" xfId="39095" xr:uid="{00000000-0005-0000-0000-000070280000}"/>
    <cellStyle name="Input 16 5 2 4" xfId="25268" xr:uid="{00000000-0005-0000-0000-000071280000}"/>
    <cellStyle name="Input 16 5 2 4 2" xfId="42004" xr:uid="{00000000-0005-0000-0000-000072280000}"/>
    <cellStyle name="Input 16 5 2 5" xfId="29987" xr:uid="{00000000-0005-0000-0000-000073280000}"/>
    <cellStyle name="Input 16 5 3" xfId="16899" xr:uid="{00000000-0005-0000-0000-000074280000}"/>
    <cellStyle name="Input 16 5 3 2" xfId="33575" xr:uid="{00000000-0005-0000-0000-000075280000}"/>
    <cellStyle name="Input 16 5 4" xfId="15956" xr:uid="{00000000-0005-0000-0000-000076280000}"/>
    <cellStyle name="Input 16 5 4 2" xfId="32622" xr:uid="{00000000-0005-0000-0000-000077280000}"/>
    <cellStyle name="Input 16 5 5" xfId="16334" xr:uid="{00000000-0005-0000-0000-000078280000}"/>
    <cellStyle name="Input 16 5 5 2" xfId="33003" xr:uid="{00000000-0005-0000-0000-000079280000}"/>
    <cellStyle name="Input 16 5 6" xfId="27398" xr:uid="{00000000-0005-0000-0000-00007A280000}"/>
    <cellStyle name="Input 16 6" xfId="12260" xr:uid="{00000000-0005-0000-0000-00007B280000}"/>
    <cellStyle name="Input 16 6 2" xfId="14934" xr:uid="{00000000-0005-0000-0000-00007C280000}"/>
    <cellStyle name="Input 16 6 2 2" xfId="20655" xr:uid="{00000000-0005-0000-0000-00007D280000}"/>
    <cellStyle name="Input 16 6 2 2 2" xfId="37323" xr:uid="{00000000-0005-0000-0000-00007E280000}"/>
    <cellStyle name="Input 16 6 2 3" xfId="23787" xr:uid="{00000000-0005-0000-0000-00007F280000}"/>
    <cellStyle name="Input 16 6 2 3 2" xfId="40498" xr:uid="{00000000-0005-0000-0000-000080280000}"/>
    <cellStyle name="Input 16 6 2 4" xfId="26538" xr:uid="{00000000-0005-0000-0000-000081280000}"/>
    <cellStyle name="Input 16 6 2 4 2" xfId="43279" xr:uid="{00000000-0005-0000-0000-000082280000}"/>
    <cellStyle name="Input 16 6 2 5" xfId="31605" xr:uid="{00000000-0005-0000-0000-000083280000}"/>
    <cellStyle name="Input 16 6 3" xfId="18368" xr:uid="{00000000-0005-0000-0000-000084280000}"/>
    <cellStyle name="Input 16 6 3 2" xfId="35043" xr:uid="{00000000-0005-0000-0000-000085280000}"/>
    <cellStyle name="Input 16 6 4" xfId="21613" xr:uid="{00000000-0005-0000-0000-000086280000}"/>
    <cellStyle name="Input 16 6 4 2" xfId="38288" xr:uid="{00000000-0005-0000-0000-000087280000}"/>
    <cellStyle name="Input 16 6 5" xfId="24631" xr:uid="{00000000-0005-0000-0000-000088280000}"/>
    <cellStyle name="Input 16 6 5 2" xfId="41352" xr:uid="{00000000-0005-0000-0000-000089280000}"/>
    <cellStyle name="Input 16 6 6" xfId="29007" xr:uid="{00000000-0005-0000-0000-00008A280000}"/>
    <cellStyle name="Input 16 7" xfId="13158" xr:uid="{00000000-0005-0000-0000-00008B280000}"/>
    <cellStyle name="Input 16 7 2" xfId="19090" xr:uid="{00000000-0005-0000-0000-00008C280000}"/>
    <cellStyle name="Input 16 7 2 2" xfId="35761" xr:uid="{00000000-0005-0000-0000-00008D280000}"/>
    <cellStyle name="Input 16 7 3" xfId="22284" xr:uid="{00000000-0005-0000-0000-00008E280000}"/>
    <cellStyle name="Input 16 7 3 2" xfId="38977" xr:uid="{00000000-0005-0000-0000-00008F280000}"/>
    <cellStyle name="Input 16 7 4" xfId="25173" xr:uid="{00000000-0005-0000-0000-000090280000}"/>
    <cellStyle name="Input 16 7 4 2" xfId="41909" xr:uid="{00000000-0005-0000-0000-000091280000}"/>
    <cellStyle name="Input 16 7 5" xfId="29834" xr:uid="{00000000-0005-0000-0000-000092280000}"/>
    <cellStyle name="Input 16 8" xfId="16747" xr:uid="{00000000-0005-0000-0000-000093280000}"/>
    <cellStyle name="Input 16 8 2" xfId="33421" xr:uid="{00000000-0005-0000-0000-000094280000}"/>
    <cellStyle name="Input 16 9" xfId="16016" xr:uid="{00000000-0005-0000-0000-000095280000}"/>
    <cellStyle name="Input 16 9 2" xfId="32682" xr:uid="{00000000-0005-0000-0000-000096280000}"/>
    <cellStyle name="Input 17" xfId="10462" xr:uid="{00000000-0005-0000-0000-000097280000}"/>
    <cellStyle name="Input 17 10" xfId="22148" xr:uid="{00000000-0005-0000-0000-000098280000}"/>
    <cellStyle name="Input 17 10 2" xfId="38831" xr:uid="{00000000-0005-0000-0000-000099280000}"/>
    <cellStyle name="Input 17 11" xfId="27246" xr:uid="{00000000-0005-0000-0000-00009A280000}"/>
    <cellStyle name="Input 17 2" xfId="11327" xr:uid="{00000000-0005-0000-0000-00009B280000}"/>
    <cellStyle name="Input 17 2 2" xfId="11794" xr:uid="{00000000-0005-0000-0000-00009C280000}"/>
    <cellStyle name="Input 17 2 2 2" xfId="14468" xr:uid="{00000000-0005-0000-0000-00009D280000}"/>
    <cellStyle name="Input 17 2 2 2 2" xfId="20231" xr:uid="{00000000-0005-0000-0000-00009E280000}"/>
    <cellStyle name="Input 17 2 2 2 2 2" xfId="36900" xr:uid="{00000000-0005-0000-0000-00009F280000}"/>
    <cellStyle name="Input 17 2 2 2 3" xfId="23372" xr:uid="{00000000-0005-0000-0000-0000A0280000}"/>
    <cellStyle name="Input 17 2 2 2 3 2" xfId="40080" xr:uid="{00000000-0005-0000-0000-0000A1280000}"/>
    <cellStyle name="Input 17 2 2 2 4" xfId="26154" xr:uid="{00000000-0005-0000-0000-0000A2280000}"/>
    <cellStyle name="Input 17 2 2 2 4 2" xfId="42894" xr:uid="{00000000-0005-0000-0000-0000A3280000}"/>
    <cellStyle name="Input 17 2 2 2 5" xfId="31140" xr:uid="{00000000-0005-0000-0000-0000A4280000}"/>
    <cellStyle name="Input 17 2 2 3" xfId="17945" xr:uid="{00000000-0005-0000-0000-0000A5280000}"/>
    <cellStyle name="Input 17 2 2 3 2" xfId="34621" xr:uid="{00000000-0005-0000-0000-0000A6280000}"/>
    <cellStyle name="Input 17 2 2 4" xfId="17093" xr:uid="{00000000-0005-0000-0000-0000A7280000}"/>
    <cellStyle name="Input 17 2 2 4 2" xfId="33768" xr:uid="{00000000-0005-0000-0000-0000A8280000}"/>
    <cellStyle name="Input 17 2 2 5" xfId="24349" xr:uid="{00000000-0005-0000-0000-0000A9280000}"/>
    <cellStyle name="Input 17 2 2 5 2" xfId="41067" xr:uid="{00000000-0005-0000-0000-0000AA280000}"/>
    <cellStyle name="Input 17 2 2 6" xfId="28543" xr:uid="{00000000-0005-0000-0000-0000AB280000}"/>
    <cellStyle name="Input 17 2 3" xfId="12048" xr:uid="{00000000-0005-0000-0000-0000AC280000}"/>
    <cellStyle name="Input 17 2 3 2" xfId="14722" xr:uid="{00000000-0005-0000-0000-0000AD280000}"/>
    <cellStyle name="Input 17 2 3 2 2" xfId="20485" xr:uid="{00000000-0005-0000-0000-0000AE280000}"/>
    <cellStyle name="Input 17 2 3 2 2 2" xfId="37153" xr:uid="{00000000-0005-0000-0000-0000AF280000}"/>
    <cellStyle name="Input 17 2 3 2 3" xfId="23624" xr:uid="{00000000-0005-0000-0000-0000B0280000}"/>
    <cellStyle name="Input 17 2 3 2 3 2" xfId="40334" xr:uid="{00000000-0005-0000-0000-0000B1280000}"/>
    <cellStyle name="Input 17 2 3 2 4" xfId="26407" xr:uid="{00000000-0005-0000-0000-0000B2280000}"/>
    <cellStyle name="Input 17 2 3 2 4 2" xfId="43148" xr:uid="{00000000-0005-0000-0000-0000B3280000}"/>
    <cellStyle name="Input 17 2 3 2 5" xfId="31393" xr:uid="{00000000-0005-0000-0000-0000B4280000}"/>
    <cellStyle name="Input 17 2 3 3" xfId="18199" xr:uid="{00000000-0005-0000-0000-0000B5280000}"/>
    <cellStyle name="Input 17 2 3 3 2" xfId="34874" xr:uid="{00000000-0005-0000-0000-0000B6280000}"/>
    <cellStyle name="Input 17 2 3 4" xfId="21451" xr:uid="{00000000-0005-0000-0000-0000B7280000}"/>
    <cellStyle name="Input 17 2 3 4 2" xfId="38125" xr:uid="{00000000-0005-0000-0000-0000B8280000}"/>
    <cellStyle name="Input 17 2 3 5" xfId="24501" xr:uid="{00000000-0005-0000-0000-0000B9280000}"/>
    <cellStyle name="Input 17 2 3 5 2" xfId="41221" xr:uid="{00000000-0005-0000-0000-0000BA280000}"/>
    <cellStyle name="Input 17 2 3 6" xfId="28795" xr:uid="{00000000-0005-0000-0000-0000BB280000}"/>
    <cellStyle name="Input 17 2 4" xfId="12839" xr:uid="{00000000-0005-0000-0000-0000BC280000}"/>
    <cellStyle name="Input 17 2 4 2" xfId="15452" xr:uid="{00000000-0005-0000-0000-0000BD280000}"/>
    <cellStyle name="Input 17 2 4 2 2" xfId="21087" xr:uid="{00000000-0005-0000-0000-0000BE280000}"/>
    <cellStyle name="Input 17 2 4 2 2 2" xfId="37756" xr:uid="{00000000-0005-0000-0000-0000BF280000}"/>
    <cellStyle name="Input 17 2 4 2 3" xfId="24200" xr:uid="{00000000-0005-0000-0000-0000C0280000}"/>
    <cellStyle name="Input 17 2 4 2 3 2" xfId="40917" xr:uid="{00000000-0005-0000-0000-0000C1280000}"/>
    <cellStyle name="Input 17 2 4 2 4" xfId="26906" xr:uid="{00000000-0005-0000-0000-0000C2280000}"/>
    <cellStyle name="Input 17 2 4 2 4 2" xfId="43647" xr:uid="{00000000-0005-0000-0000-0000C3280000}"/>
    <cellStyle name="Input 17 2 4 2 5" xfId="32123" xr:uid="{00000000-0005-0000-0000-0000C4280000}"/>
    <cellStyle name="Input 17 2 4 3" xfId="18846" xr:uid="{00000000-0005-0000-0000-0000C5280000}"/>
    <cellStyle name="Input 17 2 4 3 2" xfId="35524" xr:uid="{00000000-0005-0000-0000-0000C6280000}"/>
    <cellStyle name="Input 17 2 4 4" xfId="22055" xr:uid="{00000000-0005-0000-0000-0000C7280000}"/>
    <cellStyle name="Input 17 2 4 4 2" xfId="38737" xr:uid="{00000000-0005-0000-0000-0000C8280000}"/>
    <cellStyle name="Input 17 2 4 5" xfId="24993" xr:uid="{00000000-0005-0000-0000-0000C9280000}"/>
    <cellStyle name="Input 17 2 4 5 2" xfId="41720" xr:uid="{00000000-0005-0000-0000-0000CA280000}"/>
    <cellStyle name="Input 17 2 4 6" xfId="29525" xr:uid="{00000000-0005-0000-0000-0000CB280000}"/>
    <cellStyle name="Input 17 2 5" xfId="14000" xr:uid="{00000000-0005-0000-0000-0000CC280000}"/>
    <cellStyle name="Input 17 2 5 2" xfId="19790" xr:uid="{00000000-0005-0000-0000-0000CD280000}"/>
    <cellStyle name="Input 17 2 5 2 2" xfId="36460" xr:uid="{00000000-0005-0000-0000-0000CE280000}"/>
    <cellStyle name="Input 17 2 5 3" xfId="22940" xr:uid="{00000000-0005-0000-0000-0000CF280000}"/>
    <cellStyle name="Input 17 2 5 3 2" xfId="39642" xr:uid="{00000000-0005-0000-0000-0000D0280000}"/>
    <cellStyle name="Input 17 2 5 4" xfId="25736" xr:uid="{00000000-0005-0000-0000-0000D1280000}"/>
    <cellStyle name="Input 17 2 5 4 2" xfId="42475" xr:uid="{00000000-0005-0000-0000-0000D2280000}"/>
    <cellStyle name="Input 17 2 5 5" xfId="30673" xr:uid="{00000000-0005-0000-0000-0000D3280000}"/>
    <cellStyle name="Input 17 2 6" xfId="17497" xr:uid="{00000000-0005-0000-0000-0000D4280000}"/>
    <cellStyle name="Input 17 2 6 2" xfId="34174" xr:uid="{00000000-0005-0000-0000-0000D5280000}"/>
    <cellStyle name="Input 17 2 7" xfId="15754" xr:uid="{00000000-0005-0000-0000-0000D6280000}"/>
    <cellStyle name="Input 17 2 7 2" xfId="32415" xr:uid="{00000000-0005-0000-0000-0000D7280000}"/>
    <cellStyle name="Input 17 2 8" xfId="21660" xr:uid="{00000000-0005-0000-0000-0000D8280000}"/>
    <cellStyle name="Input 17 2 8 2" xfId="38335" xr:uid="{00000000-0005-0000-0000-0000D9280000}"/>
    <cellStyle name="Input 17 2 9" xfId="28081" xr:uid="{00000000-0005-0000-0000-0000DA280000}"/>
    <cellStyle name="Input 17 3" xfId="10875" xr:uid="{00000000-0005-0000-0000-0000DB280000}"/>
    <cellStyle name="Input 17 3 2" xfId="13563" xr:uid="{00000000-0005-0000-0000-0000DC280000}"/>
    <cellStyle name="Input 17 3 2 2" xfId="19428" xr:uid="{00000000-0005-0000-0000-0000DD280000}"/>
    <cellStyle name="Input 17 3 2 2 2" xfId="36098" xr:uid="{00000000-0005-0000-0000-0000DE280000}"/>
    <cellStyle name="Input 17 3 2 3" xfId="22598" xr:uid="{00000000-0005-0000-0000-0000DF280000}"/>
    <cellStyle name="Input 17 3 2 3 2" xfId="39297" xr:uid="{00000000-0005-0000-0000-0000E0280000}"/>
    <cellStyle name="Input 17 3 2 4" xfId="25447" xr:uid="{00000000-0005-0000-0000-0000E1280000}"/>
    <cellStyle name="Input 17 3 2 4 2" xfId="42185" xr:uid="{00000000-0005-0000-0000-0000E2280000}"/>
    <cellStyle name="Input 17 3 2 5" xfId="30237" xr:uid="{00000000-0005-0000-0000-0000E3280000}"/>
    <cellStyle name="Input 17 3 3" xfId="17113" xr:uid="{00000000-0005-0000-0000-0000E4280000}"/>
    <cellStyle name="Input 17 3 3 2" xfId="33789" xr:uid="{00000000-0005-0000-0000-0000E5280000}"/>
    <cellStyle name="Input 17 3 4" xfId="18506" xr:uid="{00000000-0005-0000-0000-0000E6280000}"/>
    <cellStyle name="Input 17 3 4 2" xfId="35183" xr:uid="{00000000-0005-0000-0000-0000E7280000}"/>
    <cellStyle name="Input 17 3 5" xfId="19249" xr:uid="{00000000-0005-0000-0000-0000E8280000}"/>
    <cellStyle name="Input 17 3 5 2" xfId="35920" xr:uid="{00000000-0005-0000-0000-0000E9280000}"/>
    <cellStyle name="Input 17 3 6" xfId="27646" xr:uid="{00000000-0005-0000-0000-0000EA280000}"/>
    <cellStyle name="Input 17 4" xfId="11494" xr:uid="{00000000-0005-0000-0000-0000EB280000}"/>
    <cellStyle name="Input 17 4 2" xfId="14168" xr:uid="{00000000-0005-0000-0000-0000EC280000}"/>
    <cellStyle name="Input 17 4 2 2" xfId="19931" xr:uid="{00000000-0005-0000-0000-0000ED280000}"/>
    <cellStyle name="Input 17 4 2 2 2" xfId="36601" xr:uid="{00000000-0005-0000-0000-0000EE280000}"/>
    <cellStyle name="Input 17 4 2 3" xfId="23077" xr:uid="{00000000-0005-0000-0000-0000EF280000}"/>
    <cellStyle name="Input 17 4 2 3 2" xfId="39780" xr:uid="{00000000-0005-0000-0000-0000F0280000}"/>
    <cellStyle name="Input 17 4 2 4" xfId="25856" xr:uid="{00000000-0005-0000-0000-0000F1280000}"/>
    <cellStyle name="Input 17 4 2 4 2" xfId="42595" xr:uid="{00000000-0005-0000-0000-0000F2280000}"/>
    <cellStyle name="Input 17 4 2 5" xfId="30841" xr:uid="{00000000-0005-0000-0000-0000F3280000}"/>
    <cellStyle name="Input 17 4 3" xfId="17645" xr:uid="{00000000-0005-0000-0000-0000F4280000}"/>
    <cellStyle name="Input 17 4 3 2" xfId="34322" xr:uid="{00000000-0005-0000-0000-0000F5280000}"/>
    <cellStyle name="Input 17 4 4" xfId="19210" xr:uid="{00000000-0005-0000-0000-0000F6280000}"/>
    <cellStyle name="Input 17 4 4 2" xfId="35881" xr:uid="{00000000-0005-0000-0000-0000F7280000}"/>
    <cellStyle name="Input 17 4 5" xfId="21546" xr:uid="{00000000-0005-0000-0000-0000F8280000}"/>
    <cellStyle name="Input 17 4 5 2" xfId="38220" xr:uid="{00000000-0005-0000-0000-0000F9280000}"/>
    <cellStyle name="Input 17 4 6" xfId="28248" xr:uid="{00000000-0005-0000-0000-0000FA280000}"/>
    <cellStyle name="Input 17 5" xfId="10711" xr:uid="{00000000-0005-0000-0000-0000FB280000}"/>
    <cellStyle name="Input 17 5 2" xfId="13394" xr:uid="{00000000-0005-0000-0000-0000FC280000}"/>
    <cellStyle name="Input 17 5 2 2" xfId="19271" xr:uid="{00000000-0005-0000-0000-0000FD280000}"/>
    <cellStyle name="Input 17 5 2 2 2" xfId="35942" xr:uid="{00000000-0005-0000-0000-0000FE280000}"/>
    <cellStyle name="Input 17 5 2 3" xfId="22451" xr:uid="{00000000-0005-0000-0000-0000FF280000}"/>
    <cellStyle name="Input 17 5 2 3 2" xfId="39144" xr:uid="{00000000-0005-0000-0000-000000290000}"/>
    <cellStyle name="Input 17 5 2 4" xfId="25316" xr:uid="{00000000-0005-0000-0000-000001290000}"/>
    <cellStyle name="Input 17 5 2 4 2" xfId="42052" xr:uid="{00000000-0005-0000-0000-000002290000}"/>
    <cellStyle name="Input 17 5 2 5" xfId="30070" xr:uid="{00000000-0005-0000-0000-000003290000}"/>
    <cellStyle name="Input 17 5 3" xfId="16950" xr:uid="{00000000-0005-0000-0000-000004290000}"/>
    <cellStyle name="Input 17 5 3 2" xfId="33626" xr:uid="{00000000-0005-0000-0000-000005290000}"/>
    <cellStyle name="Input 17 5 4" xfId="19641" xr:uid="{00000000-0005-0000-0000-000006290000}"/>
    <cellStyle name="Input 17 5 4 2" xfId="36312" xr:uid="{00000000-0005-0000-0000-000007290000}"/>
    <cellStyle name="Input 17 5 5" xfId="16123" xr:uid="{00000000-0005-0000-0000-000008290000}"/>
    <cellStyle name="Input 17 5 5 2" xfId="32787" xr:uid="{00000000-0005-0000-0000-000009290000}"/>
    <cellStyle name="Input 17 5 6" xfId="27481" xr:uid="{00000000-0005-0000-0000-00000A290000}"/>
    <cellStyle name="Input 17 6" xfId="12261" xr:uid="{00000000-0005-0000-0000-00000B290000}"/>
    <cellStyle name="Input 17 6 2" xfId="14935" xr:uid="{00000000-0005-0000-0000-00000C290000}"/>
    <cellStyle name="Input 17 6 2 2" xfId="20656" xr:uid="{00000000-0005-0000-0000-00000D290000}"/>
    <cellStyle name="Input 17 6 2 2 2" xfId="37324" xr:uid="{00000000-0005-0000-0000-00000E290000}"/>
    <cellStyle name="Input 17 6 2 3" xfId="23788" xr:uid="{00000000-0005-0000-0000-00000F290000}"/>
    <cellStyle name="Input 17 6 2 3 2" xfId="40499" xr:uid="{00000000-0005-0000-0000-000010290000}"/>
    <cellStyle name="Input 17 6 2 4" xfId="26539" xr:uid="{00000000-0005-0000-0000-000011290000}"/>
    <cellStyle name="Input 17 6 2 4 2" xfId="43280" xr:uid="{00000000-0005-0000-0000-000012290000}"/>
    <cellStyle name="Input 17 6 2 5" xfId="31606" xr:uid="{00000000-0005-0000-0000-000013290000}"/>
    <cellStyle name="Input 17 6 3" xfId="18369" xr:uid="{00000000-0005-0000-0000-000014290000}"/>
    <cellStyle name="Input 17 6 3 2" xfId="35044" xr:uid="{00000000-0005-0000-0000-000015290000}"/>
    <cellStyle name="Input 17 6 4" xfId="21614" xr:uid="{00000000-0005-0000-0000-000016290000}"/>
    <cellStyle name="Input 17 6 4 2" xfId="38289" xr:uid="{00000000-0005-0000-0000-000017290000}"/>
    <cellStyle name="Input 17 6 5" xfId="24632" xr:uid="{00000000-0005-0000-0000-000018290000}"/>
    <cellStyle name="Input 17 6 5 2" xfId="41353" xr:uid="{00000000-0005-0000-0000-000019290000}"/>
    <cellStyle name="Input 17 6 6" xfId="29008" xr:uid="{00000000-0005-0000-0000-00001A290000}"/>
    <cellStyle name="Input 17 7" xfId="13159" xr:uid="{00000000-0005-0000-0000-00001B290000}"/>
    <cellStyle name="Input 17 7 2" xfId="19091" xr:uid="{00000000-0005-0000-0000-00001C290000}"/>
    <cellStyle name="Input 17 7 2 2" xfId="35762" xr:uid="{00000000-0005-0000-0000-00001D290000}"/>
    <cellStyle name="Input 17 7 3" xfId="22285" xr:uid="{00000000-0005-0000-0000-00001E290000}"/>
    <cellStyle name="Input 17 7 3 2" xfId="38978" xr:uid="{00000000-0005-0000-0000-00001F290000}"/>
    <cellStyle name="Input 17 7 4" xfId="25174" xr:uid="{00000000-0005-0000-0000-000020290000}"/>
    <cellStyle name="Input 17 7 4 2" xfId="41910" xr:uid="{00000000-0005-0000-0000-000021290000}"/>
    <cellStyle name="Input 17 7 5" xfId="29835" xr:uid="{00000000-0005-0000-0000-000022290000}"/>
    <cellStyle name="Input 17 8" xfId="16749" xr:uid="{00000000-0005-0000-0000-000023290000}"/>
    <cellStyle name="Input 17 8 2" xfId="33423" xr:uid="{00000000-0005-0000-0000-000024290000}"/>
    <cellStyle name="Input 17 9" xfId="21273" xr:uid="{00000000-0005-0000-0000-000025290000}"/>
    <cellStyle name="Input 17 9 2" xfId="37945" xr:uid="{00000000-0005-0000-0000-000026290000}"/>
    <cellStyle name="Input 18" xfId="10529" xr:uid="{00000000-0005-0000-0000-000027290000}"/>
    <cellStyle name="Input 18 10" xfId="16322" xr:uid="{00000000-0005-0000-0000-000028290000}"/>
    <cellStyle name="Input 18 10 2" xfId="32991" xr:uid="{00000000-0005-0000-0000-000029290000}"/>
    <cellStyle name="Input 18 11" xfId="27303" xr:uid="{00000000-0005-0000-0000-00002A290000}"/>
    <cellStyle name="Input 18 2" xfId="11388" xr:uid="{00000000-0005-0000-0000-00002B290000}"/>
    <cellStyle name="Input 18 2 2" xfId="11838" xr:uid="{00000000-0005-0000-0000-00002C290000}"/>
    <cellStyle name="Input 18 2 2 2" xfId="14512" xr:uid="{00000000-0005-0000-0000-00002D290000}"/>
    <cellStyle name="Input 18 2 2 2 2" xfId="20275" xr:uid="{00000000-0005-0000-0000-00002E290000}"/>
    <cellStyle name="Input 18 2 2 2 2 2" xfId="36944" xr:uid="{00000000-0005-0000-0000-00002F290000}"/>
    <cellStyle name="Input 18 2 2 2 3" xfId="23416" xr:uid="{00000000-0005-0000-0000-000030290000}"/>
    <cellStyle name="Input 18 2 2 2 3 2" xfId="40124" xr:uid="{00000000-0005-0000-0000-000031290000}"/>
    <cellStyle name="Input 18 2 2 2 4" xfId="26198" xr:uid="{00000000-0005-0000-0000-000032290000}"/>
    <cellStyle name="Input 18 2 2 2 4 2" xfId="42938" xr:uid="{00000000-0005-0000-0000-000033290000}"/>
    <cellStyle name="Input 18 2 2 2 5" xfId="31184" xr:uid="{00000000-0005-0000-0000-000034290000}"/>
    <cellStyle name="Input 18 2 2 3" xfId="17989" xr:uid="{00000000-0005-0000-0000-000035290000}"/>
    <cellStyle name="Input 18 2 2 3 2" xfId="34665" xr:uid="{00000000-0005-0000-0000-000036290000}"/>
    <cellStyle name="Input 18 2 2 4" xfId="9972" xr:uid="{00000000-0005-0000-0000-000037290000}"/>
    <cellStyle name="Input 18 2 2 4 2" xfId="27089" xr:uid="{00000000-0005-0000-0000-000038290000}"/>
    <cellStyle name="Input 18 2 2 5" xfId="16282" xr:uid="{00000000-0005-0000-0000-000039290000}"/>
    <cellStyle name="Input 18 2 2 5 2" xfId="32948" xr:uid="{00000000-0005-0000-0000-00003A290000}"/>
    <cellStyle name="Input 18 2 2 6" xfId="28587" xr:uid="{00000000-0005-0000-0000-00003B290000}"/>
    <cellStyle name="Input 18 2 3" xfId="12088" xr:uid="{00000000-0005-0000-0000-00003C290000}"/>
    <cellStyle name="Input 18 2 3 2" xfId="14762" xr:uid="{00000000-0005-0000-0000-00003D290000}"/>
    <cellStyle name="Input 18 2 3 2 2" xfId="20525" xr:uid="{00000000-0005-0000-0000-00003E290000}"/>
    <cellStyle name="Input 18 2 3 2 2 2" xfId="37193" xr:uid="{00000000-0005-0000-0000-00003F290000}"/>
    <cellStyle name="Input 18 2 3 2 3" xfId="23664" xr:uid="{00000000-0005-0000-0000-000040290000}"/>
    <cellStyle name="Input 18 2 3 2 3 2" xfId="40374" xr:uid="{00000000-0005-0000-0000-000041290000}"/>
    <cellStyle name="Input 18 2 3 2 4" xfId="26447" xr:uid="{00000000-0005-0000-0000-000042290000}"/>
    <cellStyle name="Input 18 2 3 2 4 2" xfId="43188" xr:uid="{00000000-0005-0000-0000-000043290000}"/>
    <cellStyle name="Input 18 2 3 2 5" xfId="31433" xr:uid="{00000000-0005-0000-0000-000044290000}"/>
    <cellStyle name="Input 18 2 3 3" xfId="18239" xr:uid="{00000000-0005-0000-0000-000045290000}"/>
    <cellStyle name="Input 18 2 3 3 2" xfId="34914" xr:uid="{00000000-0005-0000-0000-000046290000}"/>
    <cellStyle name="Input 18 2 3 4" xfId="21491" xr:uid="{00000000-0005-0000-0000-000047290000}"/>
    <cellStyle name="Input 18 2 3 4 2" xfId="38165" xr:uid="{00000000-0005-0000-0000-000048290000}"/>
    <cellStyle name="Input 18 2 3 5" xfId="24541" xr:uid="{00000000-0005-0000-0000-000049290000}"/>
    <cellStyle name="Input 18 2 3 5 2" xfId="41261" xr:uid="{00000000-0005-0000-0000-00004A290000}"/>
    <cellStyle name="Input 18 2 3 6" xfId="28835" xr:uid="{00000000-0005-0000-0000-00004B290000}"/>
    <cellStyle name="Input 18 2 4" xfId="12896" xr:uid="{00000000-0005-0000-0000-00004C290000}"/>
    <cellStyle name="Input 18 2 4 2" xfId="15509" xr:uid="{00000000-0005-0000-0000-00004D290000}"/>
    <cellStyle name="Input 18 2 4 2 2" xfId="21136" xr:uid="{00000000-0005-0000-0000-00004E290000}"/>
    <cellStyle name="Input 18 2 4 2 2 2" xfId="37806" xr:uid="{00000000-0005-0000-0000-00004F290000}"/>
    <cellStyle name="Input 18 2 4 2 3" xfId="24250" xr:uid="{00000000-0005-0000-0000-000050290000}"/>
    <cellStyle name="Input 18 2 4 2 3 2" xfId="40967" xr:uid="{00000000-0005-0000-0000-000051290000}"/>
    <cellStyle name="Input 18 2 4 2 4" xfId="26946" xr:uid="{00000000-0005-0000-0000-000052290000}"/>
    <cellStyle name="Input 18 2 4 2 4 2" xfId="43687" xr:uid="{00000000-0005-0000-0000-000053290000}"/>
    <cellStyle name="Input 18 2 4 2 5" xfId="32180" xr:uid="{00000000-0005-0000-0000-000054290000}"/>
    <cellStyle name="Input 18 2 4 3" xfId="18893" xr:uid="{00000000-0005-0000-0000-000055290000}"/>
    <cellStyle name="Input 18 2 4 3 2" xfId="35572" xr:uid="{00000000-0005-0000-0000-000056290000}"/>
    <cellStyle name="Input 18 2 4 4" xfId="22104" xr:uid="{00000000-0005-0000-0000-000057290000}"/>
    <cellStyle name="Input 18 2 4 4 2" xfId="38787" xr:uid="{00000000-0005-0000-0000-000058290000}"/>
    <cellStyle name="Input 18 2 4 5" xfId="25033" xr:uid="{00000000-0005-0000-0000-000059290000}"/>
    <cellStyle name="Input 18 2 4 5 2" xfId="41760" xr:uid="{00000000-0005-0000-0000-00005A290000}"/>
    <cellStyle name="Input 18 2 4 6" xfId="29582" xr:uid="{00000000-0005-0000-0000-00005B290000}"/>
    <cellStyle name="Input 18 2 5" xfId="14057" xr:uid="{00000000-0005-0000-0000-00005C290000}"/>
    <cellStyle name="Input 18 2 5 2" xfId="19841" xr:uid="{00000000-0005-0000-0000-00005D290000}"/>
    <cellStyle name="Input 18 2 5 2 2" xfId="36511" xr:uid="{00000000-0005-0000-0000-00005E290000}"/>
    <cellStyle name="Input 18 2 5 3" xfId="22991" xr:uid="{00000000-0005-0000-0000-00005F290000}"/>
    <cellStyle name="Input 18 2 5 3 2" xfId="39693" xr:uid="{00000000-0005-0000-0000-000060290000}"/>
    <cellStyle name="Input 18 2 5 4" xfId="25776" xr:uid="{00000000-0005-0000-0000-000061290000}"/>
    <cellStyle name="Input 18 2 5 4 2" xfId="42515" xr:uid="{00000000-0005-0000-0000-000062290000}"/>
    <cellStyle name="Input 18 2 5 5" xfId="30730" xr:uid="{00000000-0005-0000-0000-000063290000}"/>
    <cellStyle name="Input 18 2 6" xfId="17555" xr:uid="{00000000-0005-0000-0000-000064290000}"/>
    <cellStyle name="Input 18 2 6 2" xfId="34232" xr:uid="{00000000-0005-0000-0000-000065290000}"/>
    <cellStyle name="Input 18 2 7" xfId="15744" xr:uid="{00000000-0005-0000-0000-000066290000}"/>
    <cellStyle name="Input 18 2 7 2" xfId="32405" xr:uid="{00000000-0005-0000-0000-000067290000}"/>
    <cellStyle name="Input 18 2 8" xfId="22986" xr:uid="{00000000-0005-0000-0000-000068290000}"/>
    <cellStyle name="Input 18 2 8 2" xfId="39688" xr:uid="{00000000-0005-0000-0000-000069290000}"/>
    <cellStyle name="Input 18 2 9" xfId="28138" xr:uid="{00000000-0005-0000-0000-00006A290000}"/>
    <cellStyle name="Input 18 3" xfId="10936" xr:uid="{00000000-0005-0000-0000-00006B290000}"/>
    <cellStyle name="Input 18 3 2" xfId="13620" xr:uid="{00000000-0005-0000-0000-00006C290000}"/>
    <cellStyle name="Input 18 3 2 2" xfId="19481" xr:uid="{00000000-0005-0000-0000-00006D290000}"/>
    <cellStyle name="Input 18 3 2 2 2" xfId="36151" xr:uid="{00000000-0005-0000-0000-00006E290000}"/>
    <cellStyle name="Input 18 3 2 3" xfId="22645" xr:uid="{00000000-0005-0000-0000-00006F290000}"/>
    <cellStyle name="Input 18 3 2 3 2" xfId="39345" xr:uid="{00000000-0005-0000-0000-000070290000}"/>
    <cellStyle name="Input 18 3 2 4" xfId="25487" xr:uid="{00000000-0005-0000-0000-000071290000}"/>
    <cellStyle name="Input 18 3 2 4 2" xfId="42225" xr:uid="{00000000-0005-0000-0000-000072290000}"/>
    <cellStyle name="Input 18 3 2 5" xfId="30294" xr:uid="{00000000-0005-0000-0000-000073290000}"/>
    <cellStyle name="Input 18 3 3" xfId="17173" xr:uid="{00000000-0005-0000-0000-000074290000}"/>
    <cellStyle name="Input 18 3 3 2" xfId="33849" xr:uid="{00000000-0005-0000-0000-000075290000}"/>
    <cellStyle name="Input 18 3 4" xfId="15849" xr:uid="{00000000-0005-0000-0000-000076290000}"/>
    <cellStyle name="Input 18 3 4 2" xfId="32513" xr:uid="{00000000-0005-0000-0000-000077290000}"/>
    <cellStyle name="Input 18 3 5" xfId="16149" xr:uid="{00000000-0005-0000-0000-000078290000}"/>
    <cellStyle name="Input 18 3 5 2" xfId="32814" xr:uid="{00000000-0005-0000-0000-000079290000}"/>
    <cellStyle name="Input 18 3 6" xfId="27702" xr:uid="{00000000-0005-0000-0000-00007A290000}"/>
    <cellStyle name="Input 18 4" xfId="11538" xr:uid="{00000000-0005-0000-0000-00007B290000}"/>
    <cellStyle name="Input 18 4 2" xfId="14212" xr:uid="{00000000-0005-0000-0000-00007C290000}"/>
    <cellStyle name="Input 18 4 2 2" xfId="19975" xr:uid="{00000000-0005-0000-0000-00007D290000}"/>
    <cellStyle name="Input 18 4 2 2 2" xfId="36645" xr:uid="{00000000-0005-0000-0000-00007E290000}"/>
    <cellStyle name="Input 18 4 2 3" xfId="23121" xr:uid="{00000000-0005-0000-0000-00007F290000}"/>
    <cellStyle name="Input 18 4 2 3 2" xfId="39824" xr:uid="{00000000-0005-0000-0000-000080290000}"/>
    <cellStyle name="Input 18 4 2 4" xfId="25900" xr:uid="{00000000-0005-0000-0000-000081290000}"/>
    <cellStyle name="Input 18 4 2 4 2" xfId="42639" xr:uid="{00000000-0005-0000-0000-000082290000}"/>
    <cellStyle name="Input 18 4 2 5" xfId="30885" xr:uid="{00000000-0005-0000-0000-000083290000}"/>
    <cellStyle name="Input 18 4 3" xfId="17689" xr:uid="{00000000-0005-0000-0000-000084290000}"/>
    <cellStyle name="Input 18 4 3 2" xfId="34366" xr:uid="{00000000-0005-0000-0000-000085290000}"/>
    <cellStyle name="Input 18 4 4" xfId="17548" xr:uid="{00000000-0005-0000-0000-000086290000}"/>
    <cellStyle name="Input 18 4 4 2" xfId="34225" xr:uid="{00000000-0005-0000-0000-000087290000}"/>
    <cellStyle name="Input 18 4 5" xfId="16191" xr:uid="{00000000-0005-0000-0000-000088290000}"/>
    <cellStyle name="Input 18 4 5 2" xfId="32856" xr:uid="{00000000-0005-0000-0000-000089290000}"/>
    <cellStyle name="Input 18 4 6" xfId="28292" xr:uid="{00000000-0005-0000-0000-00008A290000}"/>
    <cellStyle name="Input 18 5" xfId="10662" xr:uid="{00000000-0005-0000-0000-00008B290000}"/>
    <cellStyle name="Input 18 5 2" xfId="13344" xr:uid="{00000000-0005-0000-0000-00008C290000}"/>
    <cellStyle name="Input 18 5 2 2" xfId="19252" xr:uid="{00000000-0005-0000-0000-00008D290000}"/>
    <cellStyle name="Input 18 5 2 2 2" xfId="35923" xr:uid="{00000000-0005-0000-0000-00008E290000}"/>
    <cellStyle name="Input 18 5 2 3" xfId="22432" xr:uid="{00000000-0005-0000-0000-00008F290000}"/>
    <cellStyle name="Input 18 5 2 3 2" xfId="39125" xr:uid="{00000000-0005-0000-0000-000090290000}"/>
    <cellStyle name="Input 18 5 2 4" xfId="25297" xr:uid="{00000000-0005-0000-0000-000091290000}"/>
    <cellStyle name="Input 18 5 2 4 2" xfId="42033" xr:uid="{00000000-0005-0000-0000-000092290000}"/>
    <cellStyle name="Input 18 5 2 5" xfId="30020" xr:uid="{00000000-0005-0000-0000-000093290000}"/>
    <cellStyle name="Input 18 5 3" xfId="16931" xr:uid="{00000000-0005-0000-0000-000094290000}"/>
    <cellStyle name="Input 18 5 3 2" xfId="33607" xr:uid="{00000000-0005-0000-0000-000095290000}"/>
    <cellStyle name="Input 18 5 4" xfId="15933" xr:uid="{00000000-0005-0000-0000-000096290000}"/>
    <cellStyle name="Input 18 5 4 2" xfId="32598" xr:uid="{00000000-0005-0000-0000-000097290000}"/>
    <cellStyle name="Input 18 5 5" xfId="21274" xr:uid="{00000000-0005-0000-0000-000098290000}"/>
    <cellStyle name="Input 18 5 5 2" xfId="37946" xr:uid="{00000000-0005-0000-0000-000099290000}"/>
    <cellStyle name="Input 18 5 6" xfId="27431" xr:uid="{00000000-0005-0000-0000-00009A290000}"/>
    <cellStyle name="Input 18 6" xfId="12318" xr:uid="{00000000-0005-0000-0000-00009B290000}"/>
    <cellStyle name="Input 18 6 2" xfId="14992" xr:uid="{00000000-0005-0000-0000-00009C290000}"/>
    <cellStyle name="Input 18 6 2 2" xfId="20708" xr:uid="{00000000-0005-0000-0000-00009D290000}"/>
    <cellStyle name="Input 18 6 2 2 2" xfId="37376" xr:uid="{00000000-0005-0000-0000-00009E290000}"/>
    <cellStyle name="Input 18 6 2 3" xfId="23836" xr:uid="{00000000-0005-0000-0000-00009F290000}"/>
    <cellStyle name="Input 18 6 2 3 2" xfId="40547" xr:uid="{00000000-0005-0000-0000-0000A0290000}"/>
    <cellStyle name="Input 18 6 2 4" xfId="26579" xr:uid="{00000000-0005-0000-0000-0000A1290000}"/>
    <cellStyle name="Input 18 6 2 4 2" xfId="43320" xr:uid="{00000000-0005-0000-0000-0000A2290000}"/>
    <cellStyle name="Input 18 6 2 5" xfId="31663" xr:uid="{00000000-0005-0000-0000-0000A3290000}"/>
    <cellStyle name="Input 18 6 3" xfId="18420" xr:uid="{00000000-0005-0000-0000-0000A4290000}"/>
    <cellStyle name="Input 18 6 3 2" xfId="35096" xr:uid="{00000000-0005-0000-0000-0000A5290000}"/>
    <cellStyle name="Input 18 6 4" xfId="21662" xr:uid="{00000000-0005-0000-0000-0000A6290000}"/>
    <cellStyle name="Input 18 6 4 2" xfId="38337" xr:uid="{00000000-0005-0000-0000-0000A7290000}"/>
    <cellStyle name="Input 18 6 5" xfId="24672" xr:uid="{00000000-0005-0000-0000-0000A8290000}"/>
    <cellStyle name="Input 18 6 5 2" xfId="41393" xr:uid="{00000000-0005-0000-0000-0000A9290000}"/>
    <cellStyle name="Input 18 6 6" xfId="29065" xr:uid="{00000000-0005-0000-0000-0000AA290000}"/>
    <cellStyle name="Input 18 7" xfId="13216" xr:uid="{00000000-0005-0000-0000-0000AB290000}"/>
    <cellStyle name="Input 18 7 2" xfId="19143" xr:uid="{00000000-0005-0000-0000-0000AC290000}"/>
    <cellStyle name="Input 18 7 2 2" xfId="35814" xr:uid="{00000000-0005-0000-0000-0000AD290000}"/>
    <cellStyle name="Input 18 7 3" xfId="22333" xr:uid="{00000000-0005-0000-0000-0000AE290000}"/>
    <cellStyle name="Input 18 7 3 2" xfId="39026" xr:uid="{00000000-0005-0000-0000-0000AF290000}"/>
    <cellStyle name="Input 18 7 4" xfId="25214" xr:uid="{00000000-0005-0000-0000-0000B0290000}"/>
    <cellStyle name="Input 18 7 4 2" xfId="41950" xr:uid="{00000000-0005-0000-0000-0000B1290000}"/>
    <cellStyle name="Input 18 7 5" xfId="29892" xr:uid="{00000000-0005-0000-0000-0000B2290000}"/>
    <cellStyle name="Input 18 8" xfId="16813" xr:uid="{00000000-0005-0000-0000-0000B3290000}"/>
    <cellStyle name="Input 18 8 2" xfId="33488" xr:uid="{00000000-0005-0000-0000-0000B4290000}"/>
    <cellStyle name="Input 18 9" xfId="16587" xr:uid="{00000000-0005-0000-0000-0000B5290000}"/>
    <cellStyle name="Input 18 9 2" xfId="33260" xr:uid="{00000000-0005-0000-0000-0000B6290000}"/>
    <cellStyle name="Input 19" xfId="10537" xr:uid="{00000000-0005-0000-0000-0000B7290000}"/>
    <cellStyle name="Input 19 10" xfId="16364" xr:uid="{00000000-0005-0000-0000-0000B8290000}"/>
    <cellStyle name="Input 19 10 2" xfId="33032" xr:uid="{00000000-0005-0000-0000-0000B9290000}"/>
    <cellStyle name="Input 19 11" xfId="27310" xr:uid="{00000000-0005-0000-0000-0000BA290000}"/>
    <cellStyle name="Input 19 2" xfId="11396" xr:uid="{00000000-0005-0000-0000-0000BB290000}"/>
    <cellStyle name="Input 19 2 2" xfId="11840" xr:uid="{00000000-0005-0000-0000-0000BC290000}"/>
    <cellStyle name="Input 19 2 2 2" xfId="14514" xr:uid="{00000000-0005-0000-0000-0000BD290000}"/>
    <cellStyle name="Input 19 2 2 2 2" xfId="20277" xr:uid="{00000000-0005-0000-0000-0000BE290000}"/>
    <cellStyle name="Input 19 2 2 2 2 2" xfId="36946" xr:uid="{00000000-0005-0000-0000-0000BF290000}"/>
    <cellStyle name="Input 19 2 2 2 3" xfId="23418" xr:uid="{00000000-0005-0000-0000-0000C0290000}"/>
    <cellStyle name="Input 19 2 2 2 3 2" xfId="40126" xr:uid="{00000000-0005-0000-0000-0000C1290000}"/>
    <cellStyle name="Input 19 2 2 2 4" xfId="26200" xr:uid="{00000000-0005-0000-0000-0000C2290000}"/>
    <cellStyle name="Input 19 2 2 2 4 2" xfId="42940" xr:uid="{00000000-0005-0000-0000-0000C3290000}"/>
    <cellStyle name="Input 19 2 2 2 5" xfId="31186" xr:uid="{00000000-0005-0000-0000-0000C4290000}"/>
    <cellStyle name="Input 19 2 2 3" xfId="17991" xr:uid="{00000000-0005-0000-0000-0000C5290000}"/>
    <cellStyle name="Input 19 2 2 3 2" xfId="34667" xr:uid="{00000000-0005-0000-0000-0000C6290000}"/>
    <cellStyle name="Input 19 2 2 4" xfId="16237" xr:uid="{00000000-0005-0000-0000-0000C7290000}"/>
    <cellStyle name="Input 19 2 2 4 2" xfId="32902" xr:uid="{00000000-0005-0000-0000-0000C8290000}"/>
    <cellStyle name="Input 19 2 2 5" xfId="23991" xr:uid="{00000000-0005-0000-0000-0000C9290000}"/>
    <cellStyle name="Input 19 2 2 5 2" xfId="40704" xr:uid="{00000000-0005-0000-0000-0000CA290000}"/>
    <cellStyle name="Input 19 2 2 6" xfId="28589" xr:uid="{00000000-0005-0000-0000-0000CB290000}"/>
    <cellStyle name="Input 19 2 3" xfId="12090" xr:uid="{00000000-0005-0000-0000-0000CC290000}"/>
    <cellStyle name="Input 19 2 3 2" xfId="14764" xr:uid="{00000000-0005-0000-0000-0000CD290000}"/>
    <cellStyle name="Input 19 2 3 2 2" xfId="20527" xr:uid="{00000000-0005-0000-0000-0000CE290000}"/>
    <cellStyle name="Input 19 2 3 2 2 2" xfId="37195" xr:uid="{00000000-0005-0000-0000-0000CF290000}"/>
    <cellStyle name="Input 19 2 3 2 3" xfId="23666" xr:uid="{00000000-0005-0000-0000-0000D0290000}"/>
    <cellStyle name="Input 19 2 3 2 3 2" xfId="40376" xr:uid="{00000000-0005-0000-0000-0000D1290000}"/>
    <cellStyle name="Input 19 2 3 2 4" xfId="26449" xr:uid="{00000000-0005-0000-0000-0000D2290000}"/>
    <cellStyle name="Input 19 2 3 2 4 2" xfId="43190" xr:uid="{00000000-0005-0000-0000-0000D3290000}"/>
    <cellStyle name="Input 19 2 3 2 5" xfId="31435" xr:uid="{00000000-0005-0000-0000-0000D4290000}"/>
    <cellStyle name="Input 19 2 3 3" xfId="18241" xr:uid="{00000000-0005-0000-0000-0000D5290000}"/>
    <cellStyle name="Input 19 2 3 3 2" xfId="34916" xr:uid="{00000000-0005-0000-0000-0000D6290000}"/>
    <cellStyle name="Input 19 2 3 4" xfId="21493" xr:uid="{00000000-0005-0000-0000-0000D7290000}"/>
    <cellStyle name="Input 19 2 3 4 2" xfId="38167" xr:uid="{00000000-0005-0000-0000-0000D8290000}"/>
    <cellStyle name="Input 19 2 3 5" xfId="24543" xr:uid="{00000000-0005-0000-0000-0000D9290000}"/>
    <cellStyle name="Input 19 2 3 5 2" xfId="41263" xr:uid="{00000000-0005-0000-0000-0000DA290000}"/>
    <cellStyle name="Input 19 2 3 6" xfId="28837" xr:uid="{00000000-0005-0000-0000-0000DB290000}"/>
    <cellStyle name="Input 19 2 4" xfId="12903" xr:uid="{00000000-0005-0000-0000-0000DC290000}"/>
    <cellStyle name="Input 19 2 4 2" xfId="15516" xr:uid="{00000000-0005-0000-0000-0000DD290000}"/>
    <cellStyle name="Input 19 2 4 2 2" xfId="21140" xr:uid="{00000000-0005-0000-0000-0000DE290000}"/>
    <cellStyle name="Input 19 2 4 2 2 2" xfId="37810" xr:uid="{00000000-0005-0000-0000-0000DF290000}"/>
    <cellStyle name="Input 19 2 4 2 3" xfId="24252" xr:uid="{00000000-0005-0000-0000-0000E0290000}"/>
    <cellStyle name="Input 19 2 4 2 3 2" xfId="40969" xr:uid="{00000000-0005-0000-0000-0000E1290000}"/>
    <cellStyle name="Input 19 2 4 2 4" xfId="26948" xr:uid="{00000000-0005-0000-0000-0000E2290000}"/>
    <cellStyle name="Input 19 2 4 2 4 2" xfId="43689" xr:uid="{00000000-0005-0000-0000-0000E3290000}"/>
    <cellStyle name="Input 19 2 4 2 5" xfId="32187" xr:uid="{00000000-0005-0000-0000-0000E4290000}"/>
    <cellStyle name="Input 19 2 4 3" xfId="18897" xr:uid="{00000000-0005-0000-0000-0000E5290000}"/>
    <cellStyle name="Input 19 2 4 3 2" xfId="35576" xr:uid="{00000000-0005-0000-0000-0000E6290000}"/>
    <cellStyle name="Input 19 2 4 4" xfId="22106" xr:uid="{00000000-0005-0000-0000-0000E7290000}"/>
    <cellStyle name="Input 19 2 4 4 2" xfId="38789" xr:uid="{00000000-0005-0000-0000-0000E8290000}"/>
    <cellStyle name="Input 19 2 4 5" xfId="25035" xr:uid="{00000000-0005-0000-0000-0000E9290000}"/>
    <cellStyle name="Input 19 2 4 5 2" xfId="41762" xr:uid="{00000000-0005-0000-0000-0000EA290000}"/>
    <cellStyle name="Input 19 2 4 6" xfId="29589" xr:uid="{00000000-0005-0000-0000-0000EB290000}"/>
    <cellStyle name="Input 19 2 5" xfId="14064" xr:uid="{00000000-0005-0000-0000-0000EC290000}"/>
    <cellStyle name="Input 19 2 5 2" xfId="19844" xr:uid="{00000000-0005-0000-0000-0000ED290000}"/>
    <cellStyle name="Input 19 2 5 2 2" xfId="36514" xr:uid="{00000000-0005-0000-0000-0000EE290000}"/>
    <cellStyle name="Input 19 2 5 3" xfId="22993" xr:uid="{00000000-0005-0000-0000-0000EF290000}"/>
    <cellStyle name="Input 19 2 5 3 2" xfId="39695" xr:uid="{00000000-0005-0000-0000-0000F0290000}"/>
    <cellStyle name="Input 19 2 5 4" xfId="25778" xr:uid="{00000000-0005-0000-0000-0000F1290000}"/>
    <cellStyle name="Input 19 2 5 4 2" xfId="42517" xr:uid="{00000000-0005-0000-0000-0000F2290000}"/>
    <cellStyle name="Input 19 2 5 5" xfId="30737" xr:uid="{00000000-0005-0000-0000-0000F3290000}"/>
    <cellStyle name="Input 19 2 6" xfId="17560" xr:uid="{00000000-0005-0000-0000-0000F4290000}"/>
    <cellStyle name="Input 19 2 6 2" xfId="34237" xr:uid="{00000000-0005-0000-0000-0000F5290000}"/>
    <cellStyle name="Input 19 2 7" xfId="21262" xr:uid="{00000000-0005-0000-0000-0000F6290000}"/>
    <cellStyle name="Input 19 2 7 2" xfId="37934" xr:uid="{00000000-0005-0000-0000-0000F7290000}"/>
    <cellStyle name="Input 19 2 8" xfId="22583" xr:uid="{00000000-0005-0000-0000-0000F8290000}"/>
    <cellStyle name="Input 19 2 8 2" xfId="39282" xr:uid="{00000000-0005-0000-0000-0000F9290000}"/>
    <cellStyle name="Input 19 2 9" xfId="28145" xr:uid="{00000000-0005-0000-0000-0000FA290000}"/>
    <cellStyle name="Input 19 3" xfId="10944" xr:uid="{00000000-0005-0000-0000-0000FB290000}"/>
    <cellStyle name="Input 19 3 2" xfId="13627" xr:uid="{00000000-0005-0000-0000-0000FC290000}"/>
    <cellStyle name="Input 19 3 2 2" xfId="19485" xr:uid="{00000000-0005-0000-0000-0000FD290000}"/>
    <cellStyle name="Input 19 3 2 2 2" xfId="36155" xr:uid="{00000000-0005-0000-0000-0000FE290000}"/>
    <cellStyle name="Input 19 3 2 3" xfId="22647" xr:uid="{00000000-0005-0000-0000-0000FF290000}"/>
    <cellStyle name="Input 19 3 2 3 2" xfId="39347" xr:uid="{00000000-0005-0000-0000-0000002A0000}"/>
    <cellStyle name="Input 19 3 2 4" xfId="25489" xr:uid="{00000000-0005-0000-0000-0000012A0000}"/>
    <cellStyle name="Input 19 3 2 4 2" xfId="42227" xr:uid="{00000000-0005-0000-0000-0000022A0000}"/>
    <cellStyle name="Input 19 3 2 5" xfId="30301" xr:uid="{00000000-0005-0000-0000-0000032A0000}"/>
    <cellStyle name="Input 19 3 3" xfId="17177" xr:uid="{00000000-0005-0000-0000-0000042A0000}"/>
    <cellStyle name="Input 19 3 3 2" xfId="33853" xr:uid="{00000000-0005-0000-0000-0000052A0000}"/>
    <cellStyle name="Input 19 3 4" xfId="15847" xr:uid="{00000000-0005-0000-0000-0000062A0000}"/>
    <cellStyle name="Input 19 3 4 2" xfId="32511" xr:uid="{00000000-0005-0000-0000-0000072A0000}"/>
    <cellStyle name="Input 19 3 5" xfId="19436" xr:uid="{00000000-0005-0000-0000-0000082A0000}"/>
    <cellStyle name="Input 19 3 5 2" xfId="36106" xr:uid="{00000000-0005-0000-0000-0000092A0000}"/>
    <cellStyle name="Input 19 3 6" xfId="27709" xr:uid="{00000000-0005-0000-0000-00000A2A0000}"/>
    <cellStyle name="Input 19 4" xfId="11540" xr:uid="{00000000-0005-0000-0000-00000B2A0000}"/>
    <cellStyle name="Input 19 4 2" xfId="14214" xr:uid="{00000000-0005-0000-0000-00000C2A0000}"/>
    <cellStyle name="Input 19 4 2 2" xfId="19977" xr:uid="{00000000-0005-0000-0000-00000D2A0000}"/>
    <cellStyle name="Input 19 4 2 2 2" xfId="36647" xr:uid="{00000000-0005-0000-0000-00000E2A0000}"/>
    <cellStyle name="Input 19 4 2 3" xfId="23123" xr:uid="{00000000-0005-0000-0000-00000F2A0000}"/>
    <cellStyle name="Input 19 4 2 3 2" xfId="39826" xr:uid="{00000000-0005-0000-0000-0000102A0000}"/>
    <cellStyle name="Input 19 4 2 4" xfId="25902" xr:uid="{00000000-0005-0000-0000-0000112A0000}"/>
    <cellStyle name="Input 19 4 2 4 2" xfId="42641" xr:uid="{00000000-0005-0000-0000-0000122A0000}"/>
    <cellStyle name="Input 19 4 2 5" xfId="30887" xr:uid="{00000000-0005-0000-0000-0000132A0000}"/>
    <cellStyle name="Input 19 4 3" xfId="17691" xr:uid="{00000000-0005-0000-0000-0000142A0000}"/>
    <cellStyle name="Input 19 4 3 2" xfId="34368" xr:uid="{00000000-0005-0000-0000-0000152A0000}"/>
    <cellStyle name="Input 19 4 4" xfId="19074" xr:uid="{00000000-0005-0000-0000-0000162A0000}"/>
    <cellStyle name="Input 19 4 4 2" xfId="35744" xr:uid="{00000000-0005-0000-0000-0000172A0000}"/>
    <cellStyle name="Input 19 4 5" xfId="16449" xr:uid="{00000000-0005-0000-0000-0000182A0000}"/>
    <cellStyle name="Input 19 4 5 2" xfId="33119" xr:uid="{00000000-0005-0000-0000-0000192A0000}"/>
    <cellStyle name="Input 19 4 6" xfId="28294" xr:uid="{00000000-0005-0000-0000-00001A2A0000}"/>
    <cellStyle name="Input 19 5" xfId="11536" xr:uid="{00000000-0005-0000-0000-00001B2A0000}"/>
    <cellStyle name="Input 19 5 2" xfId="14210" xr:uid="{00000000-0005-0000-0000-00001C2A0000}"/>
    <cellStyle name="Input 19 5 2 2" xfId="19973" xr:uid="{00000000-0005-0000-0000-00001D2A0000}"/>
    <cellStyle name="Input 19 5 2 2 2" xfId="36643" xr:uid="{00000000-0005-0000-0000-00001E2A0000}"/>
    <cellStyle name="Input 19 5 2 3" xfId="23119" xr:uid="{00000000-0005-0000-0000-00001F2A0000}"/>
    <cellStyle name="Input 19 5 2 3 2" xfId="39822" xr:uid="{00000000-0005-0000-0000-0000202A0000}"/>
    <cellStyle name="Input 19 5 2 4" xfId="25898" xr:uid="{00000000-0005-0000-0000-0000212A0000}"/>
    <cellStyle name="Input 19 5 2 4 2" xfId="42637" xr:uid="{00000000-0005-0000-0000-0000222A0000}"/>
    <cellStyle name="Input 19 5 2 5" xfId="30883" xr:uid="{00000000-0005-0000-0000-0000232A0000}"/>
    <cellStyle name="Input 19 5 3" xfId="17687" xr:uid="{00000000-0005-0000-0000-0000242A0000}"/>
    <cellStyle name="Input 19 5 3 2" xfId="34364" xr:uid="{00000000-0005-0000-0000-0000252A0000}"/>
    <cellStyle name="Input 19 5 4" xfId="21131" xr:uid="{00000000-0005-0000-0000-0000262A0000}"/>
    <cellStyle name="Input 19 5 4 2" xfId="37801" xr:uid="{00000000-0005-0000-0000-0000272A0000}"/>
    <cellStyle name="Input 19 5 5" xfId="16448" xr:uid="{00000000-0005-0000-0000-0000282A0000}"/>
    <cellStyle name="Input 19 5 5 2" xfId="33118" xr:uid="{00000000-0005-0000-0000-0000292A0000}"/>
    <cellStyle name="Input 19 5 6" xfId="28290" xr:uid="{00000000-0005-0000-0000-00002A2A0000}"/>
    <cellStyle name="Input 19 6" xfId="12325" xr:uid="{00000000-0005-0000-0000-00002B2A0000}"/>
    <cellStyle name="Input 19 6 2" xfId="14999" xr:uid="{00000000-0005-0000-0000-00002C2A0000}"/>
    <cellStyle name="Input 19 6 2 2" xfId="20711" xr:uid="{00000000-0005-0000-0000-00002D2A0000}"/>
    <cellStyle name="Input 19 6 2 2 2" xfId="37379" xr:uid="{00000000-0005-0000-0000-00002E2A0000}"/>
    <cellStyle name="Input 19 6 2 3" xfId="23838" xr:uid="{00000000-0005-0000-0000-00002F2A0000}"/>
    <cellStyle name="Input 19 6 2 3 2" xfId="40549" xr:uid="{00000000-0005-0000-0000-0000302A0000}"/>
    <cellStyle name="Input 19 6 2 4" xfId="26581" xr:uid="{00000000-0005-0000-0000-0000312A0000}"/>
    <cellStyle name="Input 19 6 2 4 2" xfId="43322" xr:uid="{00000000-0005-0000-0000-0000322A0000}"/>
    <cellStyle name="Input 19 6 2 5" xfId="31670" xr:uid="{00000000-0005-0000-0000-0000332A0000}"/>
    <cellStyle name="Input 19 6 3" xfId="18423" xr:uid="{00000000-0005-0000-0000-0000342A0000}"/>
    <cellStyle name="Input 19 6 3 2" xfId="35099" xr:uid="{00000000-0005-0000-0000-0000352A0000}"/>
    <cellStyle name="Input 19 6 4" xfId="21665" xr:uid="{00000000-0005-0000-0000-0000362A0000}"/>
    <cellStyle name="Input 19 6 4 2" xfId="38340" xr:uid="{00000000-0005-0000-0000-0000372A0000}"/>
    <cellStyle name="Input 19 6 5" xfId="24674" xr:uid="{00000000-0005-0000-0000-0000382A0000}"/>
    <cellStyle name="Input 19 6 5 2" xfId="41395" xr:uid="{00000000-0005-0000-0000-0000392A0000}"/>
    <cellStyle name="Input 19 6 6" xfId="29072" xr:uid="{00000000-0005-0000-0000-00003A2A0000}"/>
    <cellStyle name="Input 19 7" xfId="13223" xr:uid="{00000000-0005-0000-0000-00003B2A0000}"/>
    <cellStyle name="Input 19 7 2" xfId="19146" xr:uid="{00000000-0005-0000-0000-00003C2A0000}"/>
    <cellStyle name="Input 19 7 2 2" xfId="35817" xr:uid="{00000000-0005-0000-0000-00003D2A0000}"/>
    <cellStyle name="Input 19 7 3" xfId="22335" xr:uid="{00000000-0005-0000-0000-00003E2A0000}"/>
    <cellStyle name="Input 19 7 3 2" xfId="39028" xr:uid="{00000000-0005-0000-0000-00003F2A0000}"/>
    <cellStyle name="Input 19 7 4" xfId="25216" xr:uid="{00000000-0005-0000-0000-0000402A0000}"/>
    <cellStyle name="Input 19 7 4 2" xfId="41952" xr:uid="{00000000-0005-0000-0000-0000412A0000}"/>
    <cellStyle name="Input 19 7 5" xfId="29899" xr:uid="{00000000-0005-0000-0000-0000422A0000}"/>
    <cellStyle name="Input 19 8" xfId="16817" xr:uid="{00000000-0005-0000-0000-0000432A0000}"/>
    <cellStyle name="Input 19 8 2" xfId="33492" xr:uid="{00000000-0005-0000-0000-0000442A0000}"/>
    <cellStyle name="Input 19 9" xfId="15997" xr:uid="{00000000-0005-0000-0000-0000452A0000}"/>
    <cellStyle name="Input 19 9 2" xfId="32663" xr:uid="{00000000-0005-0000-0000-0000462A0000}"/>
    <cellStyle name="Input 2" xfId="82" xr:uid="{00000000-0005-0000-0000-0000472A0000}"/>
    <cellStyle name="Input 2 10" xfId="1898" xr:uid="{00000000-0005-0000-0000-0000482A0000}"/>
    <cellStyle name="Input 2 10 10" xfId="11079" xr:uid="{00000000-0005-0000-0000-0000492A0000}"/>
    <cellStyle name="Input 2 10 2" xfId="1899" xr:uid="{00000000-0005-0000-0000-00004A2A0000}"/>
    <cellStyle name="Input 2 10 2 2" xfId="1900" xr:uid="{00000000-0005-0000-0000-00004B2A0000}"/>
    <cellStyle name="Input 2 10 2 2 2" xfId="20069" xr:uid="{00000000-0005-0000-0000-00004C2A0000}"/>
    <cellStyle name="Input 2 10 2 2 2 2" xfId="36739" xr:uid="{00000000-0005-0000-0000-00004D2A0000}"/>
    <cellStyle name="Input 2 10 2 2 3" xfId="23213" xr:uid="{00000000-0005-0000-0000-00004E2A0000}"/>
    <cellStyle name="Input 2 10 2 2 3 2" xfId="39918" xr:uid="{00000000-0005-0000-0000-00004F2A0000}"/>
    <cellStyle name="Input 2 10 2 2 4" xfId="25993" xr:uid="{00000000-0005-0000-0000-0000502A0000}"/>
    <cellStyle name="Input 2 10 2 2 4 2" xfId="42732" xr:uid="{00000000-0005-0000-0000-0000512A0000}"/>
    <cellStyle name="Input 2 10 2 2 5" xfId="30979" xr:uid="{00000000-0005-0000-0000-0000522A0000}"/>
    <cellStyle name="Input 2 10 2 2 6" xfId="14306" xr:uid="{00000000-0005-0000-0000-0000532A0000}"/>
    <cellStyle name="Input 2 10 2 3" xfId="1901" xr:uid="{00000000-0005-0000-0000-0000542A0000}"/>
    <cellStyle name="Input 2 10 2 3 2" xfId="34460" xr:uid="{00000000-0005-0000-0000-0000552A0000}"/>
    <cellStyle name="Input 2 10 2 3 3" xfId="17783" xr:uid="{00000000-0005-0000-0000-0000562A0000}"/>
    <cellStyle name="Input 2 10 2 4" xfId="15713" xr:uid="{00000000-0005-0000-0000-0000572A0000}"/>
    <cellStyle name="Input 2 10 2 4 2" xfId="32373" xr:uid="{00000000-0005-0000-0000-0000582A0000}"/>
    <cellStyle name="Input 2 10 2 5" xfId="19554" xr:uid="{00000000-0005-0000-0000-0000592A0000}"/>
    <cellStyle name="Input 2 10 2 5 2" xfId="36225" xr:uid="{00000000-0005-0000-0000-00005A2A0000}"/>
    <cellStyle name="Input 2 10 2 6" xfId="28384" xr:uid="{00000000-0005-0000-0000-00005B2A0000}"/>
    <cellStyle name="Input 2 10 2 7" xfId="11632" xr:uid="{00000000-0005-0000-0000-00005C2A0000}"/>
    <cellStyle name="Input 2 10 3" xfId="1902" xr:uid="{00000000-0005-0000-0000-00005D2A0000}"/>
    <cellStyle name="Input 2 10 3 2" xfId="14570" xr:uid="{00000000-0005-0000-0000-00005E2A0000}"/>
    <cellStyle name="Input 2 10 3 2 2" xfId="20333" xr:uid="{00000000-0005-0000-0000-00005F2A0000}"/>
    <cellStyle name="Input 2 10 3 2 2 2" xfId="37002" xr:uid="{00000000-0005-0000-0000-0000602A0000}"/>
    <cellStyle name="Input 2 10 3 2 3" xfId="23474" xr:uid="{00000000-0005-0000-0000-0000612A0000}"/>
    <cellStyle name="Input 2 10 3 2 3 2" xfId="40182" xr:uid="{00000000-0005-0000-0000-0000622A0000}"/>
    <cellStyle name="Input 2 10 3 2 4" xfId="26256" xr:uid="{00000000-0005-0000-0000-0000632A0000}"/>
    <cellStyle name="Input 2 10 3 2 4 2" xfId="42996" xr:uid="{00000000-0005-0000-0000-0000642A0000}"/>
    <cellStyle name="Input 2 10 3 2 5" xfId="31242" xr:uid="{00000000-0005-0000-0000-0000652A0000}"/>
    <cellStyle name="Input 2 10 3 3" xfId="18047" xr:uid="{00000000-0005-0000-0000-0000662A0000}"/>
    <cellStyle name="Input 2 10 3 3 2" xfId="34723" xr:uid="{00000000-0005-0000-0000-0000672A0000}"/>
    <cellStyle name="Input 2 10 3 4" xfId="21301" xr:uid="{00000000-0005-0000-0000-0000682A0000}"/>
    <cellStyle name="Input 2 10 3 4 2" xfId="37973" xr:uid="{00000000-0005-0000-0000-0000692A0000}"/>
    <cellStyle name="Input 2 10 3 5" xfId="16685" xr:uid="{00000000-0005-0000-0000-00006A2A0000}"/>
    <cellStyle name="Input 2 10 3 5 2" xfId="33359" xr:uid="{00000000-0005-0000-0000-00006B2A0000}"/>
    <cellStyle name="Input 2 10 3 6" xfId="28645" xr:uid="{00000000-0005-0000-0000-00006C2A0000}"/>
    <cellStyle name="Input 2 10 3 7" xfId="11896" xr:uid="{00000000-0005-0000-0000-00006D2A0000}"/>
    <cellStyle name="Input 2 10 4" xfId="1903" xr:uid="{00000000-0005-0000-0000-00006E2A0000}"/>
    <cellStyle name="Input 2 10 4 2" xfId="15180" xr:uid="{00000000-0005-0000-0000-00006F2A0000}"/>
    <cellStyle name="Input 2 10 4 2 2" xfId="20854" xr:uid="{00000000-0005-0000-0000-0000702A0000}"/>
    <cellStyle name="Input 2 10 4 2 2 2" xfId="37523" xr:uid="{00000000-0005-0000-0000-0000712A0000}"/>
    <cellStyle name="Input 2 10 4 2 3" xfId="23974" xr:uid="{00000000-0005-0000-0000-0000722A0000}"/>
    <cellStyle name="Input 2 10 4 2 3 2" xfId="40687" xr:uid="{00000000-0005-0000-0000-0000732A0000}"/>
    <cellStyle name="Input 2 10 4 2 4" xfId="26709" xr:uid="{00000000-0005-0000-0000-0000742A0000}"/>
    <cellStyle name="Input 2 10 4 2 4 2" xfId="43450" xr:uid="{00000000-0005-0000-0000-0000752A0000}"/>
    <cellStyle name="Input 2 10 4 2 5" xfId="31851" xr:uid="{00000000-0005-0000-0000-0000762A0000}"/>
    <cellStyle name="Input 2 10 4 3" xfId="18591" xr:uid="{00000000-0005-0000-0000-0000772A0000}"/>
    <cellStyle name="Input 2 10 4 3 2" xfId="35268" xr:uid="{00000000-0005-0000-0000-0000782A0000}"/>
    <cellStyle name="Input 2 10 4 4" xfId="21816" xr:uid="{00000000-0005-0000-0000-0000792A0000}"/>
    <cellStyle name="Input 2 10 4 4 2" xfId="38494" xr:uid="{00000000-0005-0000-0000-00007A2A0000}"/>
    <cellStyle name="Input 2 10 4 5" xfId="24800" xr:uid="{00000000-0005-0000-0000-00007B2A0000}"/>
    <cellStyle name="Input 2 10 4 5 2" xfId="41523" xr:uid="{00000000-0005-0000-0000-00007C2A0000}"/>
    <cellStyle name="Input 2 10 4 6" xfId="29253" xr:uid="{00000000-0005-0000-0000-00007D2A0000}"/>
    <cellStyle name="Input 2 10 4 7" xfId="12541" xr:uid="{00000000-0005-0000-0000-00007E2A0000}"/>
    <cellStyle name="Input 2 10 5" xfId="7549" xr:uid="{00000000-0005-0000-0000-00007F2A0000}"/>
    <cellStyle name="Input 2 10 5 2" xfId="19600" xr:uid="{00000000-0005-0000-0000-0000802A0000}"/>
    <cellStyle name="Input 2 10 5 2 2" xfId="36271" xr:uid="{00000000-0005-0000-0000-0000812A0000}"/>
    <cellStyle name="Input 2 10 5 3" xfId="22755" xr:uid="{00000000-0005-0000-0000-0000822A0000}"/>
    <cellStyle name="Input 2 10 5 3 2" xfId="39455" xr:uid="{00000000-0005-0000-0000-0000832A0000}"/>
    <cellStyle name="Input 2 10 5 4" xfId="25585" xr:uid="{00000000-0005-0000-0000-0000842A0000}"/>
    <cellStyle name="Input 2 10 5 4 2" xfId="42323" xr:uid="{00000000-0005-0000-0000-0000852A0000}"/>
    <cellStyle name="Input 2 10 5 5" xfId="30448" xr:uid="{00000000-0005-0000-0000-0000862A0000}"/>
    <cellStyle name="Input 2 10 5 6" xfId="13774" xr:uid="{00000000-0005-0000-0000-0000872A0000}"/>
    <cellStyle name="Input 2 10 6" xfId="17286" xr:uid="{00000000-0005-0000-0000-0000882A0000}"/>
    <cellStyle name="Input 2 10 6 2" xfId="33963" xr:uid="{00000000-0005-0000-0000-0000892A0000}"/>
    <cellStyle name="Input 2 10 7" xfId="15798" xr:uid="{00000000-0005-0000-0000-00008A2A0000}"/>
    <cellStyle name="Input 2 10 7 2" xfId="32460" xr:uid="{00000000-0005-0000-0000-00008B2A0000}"/>
    <cellStyle name="Input 2 10 8" xfId="21745" xr:uid="{00000000-0005-0000-0000-00008C2A0000}"/>
    <cellStyle name="Input 2 10 8 2" xfId="38422" xr:uid="{00000000-0005-0000-0000-00008D2A0000}"/>
    <cellStyle name="Input 2 10 9" xfId="27856" xr:uid="{00000000-0005-0000-0000-00008E2A0000}"/>
    <cellStyle name="Input 2 11" xfId="1904" xr:uid="{00000000-0005-0000-0000-00008F2A0000}"/>
    <cellStyle name="Input 2 11 2" xfId="1905" xr:uid="{00000000-0005-0000-0000-0000902A0000}"/>
    <cellStyle name="Input 2 11 2 2" xfId="1906" xr:uid="{00000000-0005-0000-0000-0000912A0000}"/>
    <cellStyle name="Input 2 11 2 2 2" xfId="20922" xr:uid="{00000000-0005-0000-0000-0000922A0000}"/>
    <cellStyle name="Input 2 11 2 2 2 2" xfId="37591" xr:uid="{00000000-0005-0000-0000-0000932A0000}"/>
    <cellStyle name="Input 2 11 2 2 3" xfId="24039" xr:uid="{00000000-0005-0000-0000-0000942A0000}"/>
    <cellStyle name="Input 2 11 2 2 3 2" xfId="40753" xr:uid="{00000000-0005-0000-0000-0000952A0000}"/>
    <cellStyle name="Input 2 11 2 2 4" xfId="26765" xr:uid="{00000000-0005-0000-0000-0000962A0000}"/>
    <cellStyle name="Input 2 11 2 2 4 2" xfId="43506" xr:uid="{00000000-0005-0000-0000-0000972A0000}"/>
    <cellStyle name="Input 2 11 2 2 5" xfId="31950" xr:uid="{00000000-0005-0000-0000-0000982A0000}"/>
    <cellStyle name="Input 2 11 2 2 6" xfId="15279" xr:uid="{00000000-0005-0000-0000-0000992A0000}"/>
    <cellStyle name="Input 2 11 2 3" xfId="1907" xr:uid="{00000000-0005-0000-0000-00009A2A0000}"/>
    <cellStyle name="Input 2 11 2 3 2" xfId="35348" xr:uid="{00000000-0005-0000-0000-00009B2A0000}"/>
    <cellStyle name="Input 2 11 2 3 3" xfId="18671" xr:uid="{00000000-0005-0000-0000-00009C2A0000}"/>
    <cellStyle name="Input 2 11 2 4" xfId="21888" xr:uid="{00000000-0005-0000-0000-00009D2A0000}"/>
    <cellStyle name="Input 2 11 2 4 2" xfId="38567" xr:uid="{00000000-0005-0000-0000-00009E2A0000}"/>
    <cellStyle name="Input 2 11 2 5" xfId="24855" xr:uid="{00000000-0005-0000-0000-00009F2A0000}"/>
    <cellStyle name="Input 2 11 2 5 2" xfId="41579" xr:uid="{00000000-0005-0000-0000-0000A02A0000}"/>
    <cellStyle name="Input 2 11 2 6" xfId="29352" xr:uid="{00000000-0005-0000-0000-0000A12A0000}"/>
    <cellStyle name="Input 2 11 2 7" xfId="12654" xr:uid="{00000000-0005-0000-0000-0000A22A0000}"/>
    <cellStyle name="Input 2 11 3" xfId="1908" xr:uid="{00000000-0005-0000-0000-0000A32A0000}"/>
    <cellStyle name="Input 2 11 3 2" xfId="19238" xr:uid="{00000000-0005-0000-0000-0000A42A0000}"/>
    <cellStyle name="Input 2 11 3 2 2" xfId="35909" xr:uid="{00000000-0005-0000-0000-0000A52A0000}"/>
    <cellStyle name="Input 2 11 3 3" xfId="22420" xr:uid="{00000000-0005-0000-0000-0000A62A0000}"/>
    <cellStyle name="Input 2 11 3 3 2" xfId="39113" xr:uid="{00000000-0005-0000-0000-0000A72A0000}"/>
    <cellStyle name="Input 2 11 3 4" xfId="25285" xr:uid="{00000000-0005-0000-0000-0000A82A0000}"/>
    <cellStyle name="Input 2 11 3 4 2" xfId="42021" xr:uid="{00000000-0005-0000-0000-0000A92A0000}"/>
    <cellStyle name="Input 2 11 3 5" xfId="30006" xr:uid="{00000000-0005-0000-0000-0000AA2A0000}"/>
    <cellStyle name="Input 2 11 3 6" xfId="13330" xr:uid="{00000000-0005-0000-0000-0000AB2A0000}"/>
    <cellStyle name="Input 2 11 4" xfId="1909" xr:uid="{00000000-0005-0000-0000-0000AC2A0000}"/>
    <cellStyle name="Input 2 11 4 2" xfId="33593" xr:uid="{00000000-0005-0000-0000-0000AD2A0000}"/>
    <cellStyle name="Input 2 11 4 3" xfId="16917" xr:uid="{00000000-0005-0000-0000-0000AE2A0000}"/>
    <cellStyle name="Input 2 11 5" xfId="7550" xr:uid="{00000000-0005-0000-0000-0000AF2A0000}"/>
    <cellStyle name="Input 2 11 5 2" xfId="32944" xr:uid="{00000000-0005-0000-0000-0000B02A0000}"/>
    <cellStyle name="Input 2 11 5 3" xfId="16278" xr:uid="{00000000-0005-0000-0000-0000B12A0000}"/>
    <cellStyle name="Input 2 11 6" xfId="23916" xr:uid="{00000000-0005-0000-0000-0000B22A0000}"/>
    <cellStyle name="Input 2 11 6 2" xfId="40629" xr:uid="{00000000-0005-0000-0000-0000B32A0000}"/>
    <cellStyle name="Input 2 11 7" xfId="27417" xr:uid="{00000000-0005-0000-0000-0000B42A0000}"/>
    <cellStyle name="Input 2 11 8" xfId="10651" xr:uid="{00000000-0005-0000-0000-0000B52A0000}"/>
    <cellStyle name="Input 2 12" xfId="1910" xr:uid="{00000000-0005-0000-0000-0000B62A0000}"/>
    <cellStyle name="Input 2 12 2" xfId="1911" xr:uid="{00000000-0005-0000-0000-0000B72A0000}"/>
    <cellStyle name="Input 2 12 2 2" xfId="1912" xr:uid="{00000000-0005-0000-0000-0000B82A0000}"/>
    <cellStyle name="Input 2 12 2 2 2" xfId="37438" xr:uid="{00000000-0005-0000-0000-0000B92A0000}"/>
    <cellStyle name="Input 2 12 2 2 3" xfId="20769" xr:uid="{00000000-0005-0000-0000-0000BA2A0000}"/>
    <cellStyle name="Input 2 12 2 3" xfId="1913" xr:uid="{00000000-0005-0000-0000-0000BB2A0000}"/>
    <cellStyle name="Input 2 12 2 3 2" xfId="40604" xr:uid="{00000000-0005-0000-0000-0000BC2A0000}"/>
    <cellStyle name="Input 2 12 2 3 3" xfId="23893" xr:uid="{00000000-0005-0000-0000-0000BD2A0000}"/>
    <cellStyle name="Input 2 12 2 4" xfId="26630" xr:uid="{00000000-0005-0000-0000-0000BE2A0000}"/>
    <cellStyle name="Input 2 12 2 4 2" xfId="43371" xr:uid="{00000000-0005-0000-0000-0000BF2A0000}"/>
    <cellStyle name="Input 2 12 2 5" xfId="31746" xr:uid="{00000000-0005-0000-0000-0000C02A0000}"/>
    <cellStyle name="Input 2 12 2 6" xfId="15075" xr:uid="{00000000-0005-0000-0000-0000C12A0000}"/>
    <cellStyle name="Input 2 12 3" xfId="1914" xr:uid="{00000000-0005-0000-0000-0000C22A0000}"/>
    <cellStyle name="Input 2 12 3 2" xfId="35159" xr:uid="{00000000-0005-0000-0000-0000C32A0000}"/>
    <cellStyle name="Input 2 12 3 3" xfId="18482" xr:uid="{00000000-0005-0000-0000-0000C42A0000}"/>
    <cellStyle name="Input 2 12 4" xfId="1915" xr:uid="{00000000-0005-0000-0000-0000C52A0000}"/>
    <cellStyle name="Input 2 12 4 2" xfId="38396" xr:uid="{00000000-0005-0000-0000-0000C62A0000}"/>
    <cellStyle name="Input 2 12 4 3" xfId="21721" xr:uid="{00000000-0005-0000-0000-0000C72A0000}"/>
    <cellStyle name="Input 2 12 5" xfId="7551" xr:uid="{00000000-0005-0000-0000-0000C82A0000}"/>
    <cellStyle name="Input 2 12 5 2" xfId="41444" xr:uid="{00000000-0005-0000-0000-0000C92A0000}"/>
    <cellStyle name="Input 2 12 5 3" xfId="24723" xr:uid="{00000000-0005-0000-0000-0000CA2A0000}"/>
    <cellStyle name="Input 2 12 6" xfId="29148" xr:uid="{00000000-0005-0000-0000-0000CB2A0000}"/>
    <cellStyle name="Input 2 12 7" xfId="12406" xr:uid="{00000000-0005-0000-0000-0000CC2A0000}"/>
    <cellStyle name="Input 2 13" xfId="1916" xr:uid="{00000000-0005-0000-0000-0000CD2A0000}"/>
    <cellStyle name="Input 2 13 2" xfId="1917" xr:uid="{00000000-0005-0000-0000-0000CE2A0000}"/>
    <cellStyle name="Input 2 13 2 2" xfId="1918" xr:uid="{00000000-0005-0000-0000-0000CF2A0000}"/>
    <cellStyle name="Input 2 13 2 2 2" xfId="35636" xr:uid="{00000000-0005-0000-0000-0000D02A0000}"/>
    <cellStyle name="Input 2 13 2 3" xfId="1919" xr:uid="{00000000-0005-0000-0000-0000D12A0000}"/>
    <cellStyle name="Input 2 13 2 4" xfId="18958" xr:uid="{00000000-0005-0000-0000-0000D22A0000}"/>
    <cellStyle name="Input 2 13 3" xfId="1920" xr:uid="{00000000-0005-0000-0000-0000D32A0000}"/>
    <cellStyle name="Input 2 13 3 2" xfId="38851" xr:uid="{00000000-0005-0000-0000-0000D42A0000}"/>
    <cellStyle name="Input 2 13 3 3" xfId="22167" xr:uid="{00000000-0005-0000-0000-0000D52A0000}"/>
    <cellStyle name="Input 2 13 4" xfId="1921" xr:uid="{00000000-0005-0000-0000-0000D62A0000}"/>
    <cellStyle name="Input 2 13 4 2" xfId="41805" xr:uid="{00000000-0005-0000-0000-0000D72A0000}"/>
    <cellStyle name="Input 2 13 4 3" xfId="25077" xr:uid="{00000000-0005-0000-0000-0000D82A0000}"/>
    <cellStyle name="Input 2 13 5" xfId="7552" xr:uid="{00000000-0005-0000-0000-0000D92A0000}"/>
    <cellStyle name="Input 2 13 5 2" xfId="29669" xr:uid="{00000000-0005-0000-0000-0000DA2A0000}"/>
    <cellStyle name="Input 2 13 6" xfId="12985" xr:uid="{00000000-0005-0000-0000-0000DB2A0000}"/>
    <cellStyle name="Input 2 14" xfId="1922" xr:uid="{00000000-0005-0000-0000-0000DC2A0000}"/>
    <cellStyle name="Input 2 14 2" xfId="1923" xr:uid="{00000000-0005-0000-0000-0000DD2A0000}"/>
    <cellStyle name="Input 2 14 2 2" xfId="1924" xr:uid="{00000000-0005-0000-0000-0000DE2A0000}"/>
    <cellStyle name="Input 2 14 2 3" xfId="1925" xr:uid="{00000000-0005-0000-0000-0000DF2A0000}"/>
    <cellStyle name="Input 2 14 3" xfId="1926" xr:uid="{00000000-0005-0000-0000-0000E02A0000}"/>
    <cellStyle name="Input 2 14 4" xfId="1927" xr:uid="{00000000-0005-0000-0000-0000E12A0000}"/>
    <cellStyle name="Input 2 14 5" xfId="7553" xr:uid="{00000000-0005-0000-0000-0000E22A0000}"/>
    <cellStyle name="Input 2 14 6" xfId="27062" xr:uid="{00000000-0005-0000-0000-0000E32A0000}"/>
    <cellStyle name="Input 2 15" xfId="1928" xr:uid="{00000000-0005-0000-0000-0000E42A0000}"/>
    <cellStyle name="Input 2 15 2" xfId="1929" xr:uid="{00000000-0005-0000-0000-0000E52A0000}"/>
    <cellStyle name="Input 2 15 2 2" xfId="1930" xr:uid="{00000000-0005-0000-0000-0000E62A0000}"/>
    <cellStyle name="Input 2 15 2 3" xfId="1931" xr:uid="{00000000-0005-0000-0000-0000E72A0000}"/>
    <cellStyle name="Input 2 15 3" xfId="1932" xr:uid="{00000000-0005-0000-0000-0000E82A0000}"/>
    <cellStyle name="Input 2 15 4" xfId="1933" xr:uid="{00000000-0005-0000-0000-0000E92A0000}"/>
    <cellStyle name="Input 2 15 5" xfId="7554" xr:uid="{00000000-0005-0000-0000-0000EA2A0000}"/>
    <cellStyle name="Input 2 15 6" xfId="43802" xr:uid="{00000000-0005-0000-0000-0000EB2A0000}"/>
    <cellStyle name="Input 2 16" xfId="1934" xr:uid="{00000000-0005-0000-0000-0000EC2A0000}"/>
    <cellStyle name="Input 2 16 2" xfId="1935" xr:uid="{00000000-0005-0000-0000-0000ED2A0000}"/>
    <cellStyle name="Input 2 16 2 2" xfId="1936" xr:uid="{00000000-0005-0000-0000-0000EE2A0000}"/>
    <cellStyle name="Input 2 16 2 3" xfId="1937" xr:uid="{00000000-0005-0000-0000-0000EF2A0000}"/>
    <cellStyle name="Input 2 16 3" xfId="1938" xr:uid="{00000000-0005-0000-0000-0000F02A0000}"/>
    <cellStyle name="Input 2 16 4" xfId="1939" xr:uid="{00000000-0005-0000-0000-0000F12A0000}"/>
    <cellStyle name="Input 2 16 5" xfId="7555" xr:uid="{00000000-0005-0000-0000-0000F22A0000}"/>
    <cellStyle name="Input 2 17" xfId="1940" xr:uid="{00000000-0005-0000-0000-0000F32A0000}"/>
    <cellStyle name="Input 2 17 2" xfId="1941" xr:uid="{00000000-0005-0000-0000-0000F42A0000}"/>
    <cellStyle name="Input 2 17 2 2" xfId="1942" xr:uid="{00000000-0005-0000-0000-0000F52A0000}"/>
    <cellStyle name="Input 2 17 2 3" xfId="1943" xr:uid="{00000000-0005-0000-0000-0000F62A0000}"/>
    <cellStyle name="Input 2 17 3" xfId="1944" xr:uid="{00000000-0005-0000-0000-0000F72A0000}"/>
    <cellStyle name="Input 2 17 4" xfId="1945" xr:uid="{00000000-0005-0000-0000-0000F82A0000}"/>
    <cellStyle name="Input 2 17 5" xfId="7556" xr:uid="{00000000-0005-0000-0000-0000F92A0000}"/>
    <cellStyle name="Input 2 18" xfId="1946" xr:uid="{00000000-0005-0000-0000-0000FA2A0000}"/>
    <cellStyle name="Input 2 18 2" xfId="1947" xr:uid="{00000000-0005-0000-0000-0000FB2A0000}"/>
    <cellStyle name="Input 2 18 3" xfId="1948" xr:uid="{00000000-0005-0000-0000-0000FC2A0000}"/>
    <cellStyle name="Input 2 18 4" xfId="7557" xr:uid="{00000000-0005-0000-0000-0000FD2A0000}"/>
    <cellStyle name="Input 2 18 5" xfId="7558" xr:uid="{00000000-0005-0000-0000-0000FE2A0000}"/>
    <cellStyle name="Input 2 19" xfId="1949" xr:uid="{00000000-0005-0000-0000-0000FF2A0000}"/>
    <cellStyle name="Input 2 2" xfId="1950" xr:uid="{00000000-0005-0000-0000-0000002B0000}"/>
    <cellStyle name="Input 2 2 10" xfId="1951" xr:uid="{00000000-0005-0000-0000-0000012B0000}"/>
    <cellStyle name="Input 2 2 10 2" xfId="1952" xr:uid="{00000000-0005-0000-0000-0000022B0000}"/>
    <cellStyle name="Input 2 2 10 2 2" xfId="1953" xr:uid="{00000000-0005-0000-0000-0000032B0000}"/>
    <cellStyle name="Input 2 2 10 2 3" xfId="1954" xr:uid="{00000000-0005-0000-0000-0000042B0000}"/>
    <cellStyle name="Input 2 2 10 3" xfId="1955" xr:uid="{00000000-0005-0000-0000-0000052B0000}"/>
    <cellStyle name="Input 2 2 10 4" xfId="1956" xr:uid="{00000000-0005-0000-0000-0000062B0000}"/>
    <cellStyle name="Input 2 2 10 5" xfId="7559" xr:uid="{00000000-0005-0000-0000-0000072B0000}"/>
    <cellStyle name="Input 2 2 11" xfId="1957" xr:uid="{00000000-0005-0000-0000-0000082B0000}"/>
    <cellStyle name="Input 2 2 11 2" xfId="1958" xr:uid="{00000000-0005-0000-0000-0000092B0000}"/>
    <cellStyle name="Input 2 2 11 2 2" xfId="1959" xr:uid="{00000000-0005-0000-0000-00000A2B0000}"/>
    <cellStyle name="Input 2 2 11 2 3" xfId="1960" xr:uid="{00000000-0005-0000-0000-00000B2B0000}"/>
    <cellStyle name="Input 2 2 11 3" xfId="1961" xr:uid="{00000000-0005-0000-0000-00000C2B0000}"/>
    <cellStyle name="Input 2 2 11 4" xfId="1962" xr:uid="{00000000-0005-0000-0000-00000D2B0000}"/>
    <cellStyle name="Input 2 2 11 5" xfId="7560" xr:uid="{00000000-0005-0000-0000-00000E2B0000}"/>
    <cellStyle name="Input 2 2 12" xfId="1963" xr:uid="{00000000-0005-0000-0000-00000F2B0000}"/>
    <cellStyle name="Input 2 2 12 2" xfId="1964" xr:uid="{00000000-0005-0000-0000-0000102B0000}"/>
    <cellStyle name="Input 2 2 12 2 2" xfId="1965" xr:uid="{00000000-0005-0000-0000-0000112B0000}"/>
    <cellStyle name="Input 2 2 12 2 3" xfId="1966" xr:uid="{00000000-0005-0000-0000-0000122B0000}"/>
    <cellStyle name="Input 2 2 12 3" xfId="1967" xr:uid="{00000000-0005-0000-0000-0000132B0000}"/>
    <cellStyle name="Input 2 2 12 4" xfId="1968" xr:uid="{00000000-0005-0000-0000-0000142B0000}"/>
    <cellStyle name="Input 2 2 12 5" xfId="7561" xr:uid="{00000000-0005-0000-0000-0000152B0000}"/>
    <cellStyle name="Input 2 2 13" xfId="1969" xr:uid="{00000000-0005-0000-0000-0000162B0000}"/>
    <cellStyle name="Input 2 2 13 2" xfId="1970" xr:uid="{00000000-0005-0000-0000-0000172B0000}"/>
    <cellStyle name="Input 2 2 13 2 2" xfId="1971" xr:uid="{00000000-0005-0000-0000-0000182B0000}"/>
    <cellStyle name="Input 2 2 13 2 3" xfId="1972" xr:uid="{00000000-0005-0000-0000-0000192B0000}"/>
    <cellStyle name="Input 2 2 13 3" xfId="1973" xr:uid="{00000000-0005-0000-0000-00001A2B0000}"/>
    <cellStyle name="Input 2 2 13 4" xfId="1974" xr:uid="{00000000-0005-0000-0000-00001B2B0000}"/>
    <cellStyle name="Input 2 2 13 5" xfId="7562" xr:uid="{00000000-0005-0000-0000-00001C2B0000}"/>
    <cellStyle name="Input 2 2 14" xfId="1975" xr:uid="{00000000-0005-0000-0000-00001D2B0000}"/>
    <cellStyle name="Input 2 2 14 2" xfId="1976" xr:uid="{00000000-0005-0000-0000-00001E2B0000}"/>
    <cellStyle name="Input 2 2 14 2 2" xfId="1977" xr:uid="{00000000-0005-0000-0000-00001F2B0000}"/>
    <cellStyle name="Input 2 2 14 2 3" xfId="1978" xr:uid="{00000000-0005-0000-0000-0000202B0000}"/>
    <cellStyle name="Input 2 2 14 3" xfId="1979" xr:uid="{00000000-0005-0000-0000-0000212B0000}"/>
    <cellStyle name="Input 2 2 14 4" xfId="1980" xr:uid="{00000000-0005-0000-0000-0000222B0000}"/>
    <cellStyle name="Input 2 2 14 5" xfId="7563" xr:uid="{00000000-0005-0000-0000-0000232B0000}"/>
    <cellStyle name="Input 2 2 15" xfId="1981" xr:uid="{00000000-0005-0000-0000-0000242B0000}"/>
    <cellStyle name="Input 2 2 15 2" xfId="1982" xr:uid="{00000000-0005-0000-0000-0000252B0000}"/>
    <cellStyle name="Input 2 2 15 2 2" xfId="1983" xr:uid="{00000000-0005-0000-0000-0000262B0000}"/>
    <cellStyle name="Input 2 2 15 2 3" xfId="1984" xr:uid="{00000000-0005-0000-0000-0000272B0000}"/>
    <cellStyle name="Input 2 2 15 3" xfId="1985" xr:uid="{00000000-0005-0000-0000-0000282B0000}"/>
    <cellStyle name="Input 2 2 15 4" xfId="1986" xr:uid="{00000000-0005-0000-0000-0000292B0000}"/>
    <cellStyle name="Input 2 2 15 5" xfId="7564" xr:uid="{00000000-0005-0000-0000-00002A2B0000}"/>
    <cellStyle name="Input 2 2 16" xfId="1987" xr:uid="{00000000-0005-0000-0000-00002B2B0000}"/>
    <cellStyle name="Input 2 2 16 2" xfId="1988" xr:uid="{00000000-0005-0000-0000-00002C2B0000}"/>
    <cellStyle name="Input 2 2 16 3" xfId="1989" xr:uid="{00000000-0005-0000-0000-00002D2B0000}"/>
    <cellStyle name="Input 2 2 16 4" xfId="7565" xr:uid="{00000000-0005-0000-0000-00002E2B0000}"/>
    <cellStyle name="Input 2 2 16 5" xfId="7566" xr:uid="{00000000-0005-0000-0000-00002F2B0000}"/>
    <cellStyle name="Input 2 2 17" xfId="1990" xr:uid="{00000000-0005-0000-0000-0000302B0000}"/>
    <cellStyle name="Input 2 2 18" xfId="1991" xr:uid="{00000000-0005-0000-0000-0000312B0000}"/>
    <cellStyle name="Input 2 2 19" xfId="7567" xr:uid="{00000000-0005-0000-0000-0000322B0000}"/>
    <cellStyle name="Input 2 2 2" xfId="1992" xr:uid="{00000000-0005-0000-0000-0000332B0000}"/>
    <cellStyle name="Input 2 2 2 10" xfId="7568" xr:uid="{00000000-0005-0000-0000-0000342B0000}"/>
    <cellStyle name="Input 2 2 2 11" xfId="9935" xr:uid="{00000000-0005-0000-0000-0000352B0000}"/>
    <cellStyle name="Input 2 2 2 12" xfId="43964" xr:uid="{00000000-0005-0000-0000-0000362B0000}"/>
    <cellStyle name="Input 2 2 2 2" xfId="1993" xr:uid="{00000000-0005-0000-0000-0000372B0000}"/>
    <cellStyle name="Input 2 2 2 2 10" xfId="11025" xr:uid="{00000000-0005-0000-0000-0000382B0000}"/>
    <cellStyle name="Input 2 2 2 2 2" xfId="1994" xr:uid="{00000000-0005-0000-0000-0000392B0000}"/>
    <cellStyle name="Input 2 2 2 2 2 2" xfId="1995" xr:uid="{00000000-0005-0000-0000-00003A2B0000}"/>
    <cellStyle name="Input 2 2 2 2 2 2 2" xfId="20031" xr:uid="{00000000-0005-0000-0000-00003B2B0000}"/>
    <cellStyle name="Input 2 2 2 2 2 2 2 2" xfId="36701" xr:uid="{00000000-0005-0000-0000-00003C2B0000}"/>
    <cellStyle name="Input 2 2 2 2 2 2 3" xfId="23176" xr:uid="{00000000-0005-0000-0000-00003D2B0000}"/>
    <cellStyle name="Input 2 2 2 2 2 2 3 2" xfId="39880" xr:uid="{00000000-0005-0000-0000-00003E2B0000}"/>
    <cellStyle name="Input 2 2 2 2 2 2 4" xfId="25955" xr:uid="{00000000-0005-0000-0000-00003F2B0000}"/>
    <cellStyle name="Input 2 2 2 2 2 2 4 2" xfId="42694" xr:uid="{00000000-0005-0000-0000-0000402B0000}"/>
    <cellStyle name="Input 2 2 2 2 2 2 5" xfId="30941" xr:uid="{00000000-0005-0000-0000-0000412B0000}"/>
    <cellStyle name="Input 2 2 2 2 2 2 6" xfId="14268" xr:uid="{00000000-0005-0000-0000-0000422B0000}"/>
    <cellStyle name="Input 2 2 2 2 2 3" xfId="1996" xr:uid="{00000000-0005-0000-0000-0000432B0000}"/>
    <cellStyle name="Input 2 2 2 2 2 3 2" xfId="34422" xr:uid="{00000000-0005-0000-0000-0000442B0000}"/>
    <cellStyle name="Input 2 2 2 2 2 3 3" xfId="17745" xr:uid="{00000000-0005-0000-0000-0000452B0000}"/>
    <cellStyle name="Input 2 2 2 2 2 4" xfId="7569" xr:uid="{00000000-0005-0000-0000-0000462B0000}"/>
    <cellStyle name="Input 2 2 2 2 2 4 2" xfId="36143" xr:uid="{00000000-0005-0000-0000-0000472B0000}"/>
    <cellStyle name="Input 2 2 2 2 2 4 3" xfId="19473" xr:uid="{00000000-0005-0000-0000-0000482B0000}"/>
    <cellStyle name="Input 2 2 2 2 2 5" xfId="7570" xr:uid="{00000000-0005-0000-0000-0000492B0000}"/>
    <cellStyle name="Input 2 2 2 2 2 5 2" xfId="34077" xr:uid="{00000000-0005-0000-0000-00004A2B0000}"/>
    <cellStyle name="Input 2 2 2 2 2 5 3" xfId="17401" xr:uid="{00000000-0005-0000-0000-00004B2B0000}"/>
    <cellStyle name="Input 2 2 2 2 2 6" xfId="28347" xr:uid="{00000000-0005-0000-0000-00004C2B0000}"/>
    <cellStyle name="Input 2 2 2 2 2 7" xfId="11594" xr:uid="{00000000-0005-0000-0000-00004D2B0000}"/>
    <cellStyle name="Input 2 2 2 2 3" xfId="1997" xr:uid="{00000000-0005-0000-0000-00004E2B0000}"/>
    <cellStyle name="Input 2 2 2 2 3 2" xfId="1998" xr:uid="{00000000-0005-0000-0000-00004F2B0000}"/>
    <cellStyle name="Input 2 2 2 2 3 2 2" xfId="19282" xr:uid="{00000000-0005-0000-0000-0000502B0000}"/>
    <cellStyle name="Input 2 2 2 2 3 2 2 2" xfId="35953" xr:uid="{00000000-0005-0000-0000-0000512B0000}"/>
    <cellStyle name="Input 2 2 2 2 3 2 3" xfId="22462" xr:uid="{00000000-0005-0000-0000-0000522B0000}"/>
    <cellStyle name="Input 2 2 2 2 3 2 3 2" xfId="39155" xr:uid="{00000000-0005-0000-0000-0000532B0000}"/>
    <cellStyle name="Input 2 2 2 2 3 2 4" xfId="25327" xr:uid="{00000000-0005-0000-0000-0000542B0000}"/>
    <cellStyle name="Input 2 2 2 2 3 2 4 2" xfId="42063" xr:uid="{00000000-0005-0000-0000-0000552B0000}"/>
    <cellStyle name="Input 2 2 2 2 3 2 5" xfId="30081" xr:uid="{00000000-0005-0000-0000-0000562B0000}"/>
    <cellStyle name="Input 2 2 2 2 3 2 6" xfId="13405" xr:uid="{00000000-0005-0000-0000-0000572B0000}"/>
    <cellStyle name="Input 2 2 2 2 3 3" xfId="1999" xr:uid="{00000000-0005-0000-0000-0000582B0000}"/>
    <cellStyle name="Input 2 2 2 2 3 3 2" xfId="33637" xr:uid="{00000000-0005-0000-0000-0000592B0000}"/>
    <cellStyle name="Input 2 2 2 2 3 3 3" xfId="16961" xr:uid="{00000000-0005-0000-0000-00005A2B0000}"/>
    <cellStyle name="Input 2 2 2 2 3 4" xfId="18937" xr:uid="{00000000-0005-0000-0000-00005B2B0000}"/>
    <cellStyle name="Input 2 2 2 2 3 4 2" xfId="35616" xr:uid="{00000000-0005-0000-0000-00005C2B0000}"/>
    <cellStyle name="Input 2 2 2 2 3 5" xfId="17357" xr:uid="{00000000-0005-0000-0000-00005D2B0000}"/>
    <cellStyle name="Input 2 2 2 2 3 5 2" xfId="34033" xr:uid="{00000000-0005-0000-0000-00005E2B0000}"/>
    <cellStyle name="Input 2 2 2 2 3 6" xfId="27492" xr:uid="{00000000-0005-0000-0000-00005F2B0000}"/>
    <cellStyle name="Input 2 2 2 2 3 7" xfId="10722" xr:uid="{00000000-0005-0000-0000-0000602B0000}"/>
    <cellStyle name="Input 2 2 2 2 4" xfId="2000" xr:uid="{00000000-0005-0000-0000-0000612B0000}"/>
    <cellStyle name="Input 2 2 2 2 4 2" xfId="15114" xr:uid="{00000000-0005-0000-0000-0000622B0000}"/>
    <cellStyle name="Input 2 2 2 2 4 2 2" xfId="20803" xr:uid="{00000000-0005-0000-0000-0000632B0000}"/>
    <cellStyle name="Input 2 2 2 2 4 2 2 2" xfId="37472" xr:uid="{00000000-0005-0000-0000-0000642B0000}"/>
    <cellStyle name="Input 2 2 2 2 4 2 3" xfId="23925" xr:uid="{00000000-0005-0000-0000-0000652B0000}"/>
    <cellStyle name="Input 2 2 2 2 4 2 3 2" xfId="40638" xr:uid="{00000000-0005-0000-0000-0000662B0000}"/>
    <cellStyle name="Input 2 2 2 2 4 2 4" xfId="26661" xr:uid="{00000000-0005-0000-0000-0000672B0000}"/>
    <cellStyle name="Input 2 2 2 2 4 2 4 2" xfId="43402" xr:uid="{00000000-0005-0000-0000-0000682B0000}"/>
    <cellStyle name="Input 2 2 2 2 4 2 5" xfId="31785" xr:uid="{00000000-0005-0000-0000-0000692B0000}"/>
    <cellStyle name="Input 2 2 2 2 4 3" xfId="18535" xr:uid="{00000000-0005-0000-0000-00006A2B0000}"/>
    <cellStyle name="Input 2 2 2 2 4 3 2" xfId="35212" xr:uid="{00000000-0005-0000-0000-00006B2B0000}"/>
    <cellStyle name="Input 2 2 2 2 4 4" xfId="21764" xr:uid="{00000000-0005-0000-0000-00006C2B0000}"/>
    <cellStyle name="Input 2 2 2 2 4 4 2" xfId="38442" xr:uid="{00000000-0005-0000-0000-00006D2B0000}"/>
    <cellStyle name="Input 2 2 2 2 4 5" xfId="24752" xr:uid="{00000000-0005-0000-0000-00006E2B0000}"/>
    <cellStyle name="Input 2 2 2 2 4 5 2" xfId="41475" xr:uid="{00000000-0005-0000-0000-00006F2B0000}"/>
    <cellStyle name="Input 2 2 2 2 4 6" xfId="29187" xr:uid="{00000000-0005-0000-0000-0000702B0000}"/>
    <cellStyle name="Input 2 2 2 2 4 7" xfId="12466" xr:uid="{00000000-0005-0000-0000-0000712B0000}"/>
    <cellStyle name="Input 2 2 2 2 5" xfId="2001" xr:uid="{00000000-0005-0000-0000-0000722B0000}"/>
    <cellStyle name="Input 2 2 2 2 5 2" xfId="19559" xr:uid="{00000000-0005-0000-0000-0000732B0000}"/>
    <cellStyle name="Input 2 2 2 2 5 2 2" xfId="36230" xr:uid="{00000000-0005-0000-0000-0000742B0000}"/>
    <cellStyle name="Input 2 2 2 2 5 3" xfId="22716" xr:uid="{00000000-0005-0000-0000-0000752B0000}"/>
    <cellStyle name="Input 2 2 2 2 5 3 2" xfId="39416" xr:uid="{00000000-0005-0000-0000-0000762B0000}"/>
    <cellStyle name="Input 2 2 2 2 5 4" xfId="25547" xr:uid="{00000000-0005-0000-0000-0000772B0000}"/>
    <cellStyle name="Input 2 2 2 2 5 4 2" xfId="42285" xr:uid="{00000000-0005-0000-0000-0000782B0000}"/>
    <cellStyle name="Input 2 2 2 2 5 5" xfId="30392" xr:uid="{00000000-0005-0000-0000-0000792B0000}"/>
    <cellStyle name="Input 2 2 2 2 5 6" xfId="13718" xr:uid="{00000000-0005-0000-0000-00007A2B0000}"/>
    <cellStyle name="Input 2 2 2 2 6" xfId="7571" xr:uid="{00000000-0005-0000-0000-00007B2B0000}"/>
    <cellStyle name="Input 2 2 2 2 6 2" xfId="33922" xr:uid="{00000000-0005-0000-0000-00007C2B0000}"/>
    <cellStyle name="Input 2 2 2 2 6 3" xfId="17245" xr:uid="{00000000-0005-0000-0000-00007D2B0000}"/>
    <cellStyle name="Input 2 2 2 2 7" xfId="7572" xr:uid="{00000000-0005-0000-0000-00007E2B0000}"/>
    <cellStyle name="Input 2 2 2 2 7 2" xfId="33202" xr:uid="{00000000-0005-0000-0000-00007F2B0000}"/>
    <cellStyle name="Input 2 2 2 2 7 3" xfId="16530" xr:uid="{00000000-0005-0000-0000-0000802B0000}"/>
    <cellStyle name="Input 2 2 2 2 8" xfId="16166" xr:uid="{00000000-0005-0000-0000-0000812B0000}"/>
    <cellStyle name="Input 2 2 2 2 8 2" xfId="32831" xr:uid="{00000000-0005-0000-0000-0000822B0000}"/>
    <cellStyle name="Input 2 2 2 2 9" xfId="27800" xr:uid="{00000000-0005-0000-0000-0000832B0000}"/>
    <cellStyle name="Input 2 2 2 3" xfId="2002" xr:uid="{00000000-0005-0000-0000-0000842B0000}"/>
    <cellStyle name="Input 2 2 2 3 10" xfId="11078" xr:uid="{00000000-0005-0000-0000-0000852B0000}"/>
    <cellStyle name="Input 2 2 2 3 2" xfId="2003" xr:uid="{00000000-0005-0000-0000-0000862B0000}"/>
    <cellStyle name="Input 2 2 2 3 2 2" xfId="2004" xr:uid="{00000000-0005-0000-0000-0000872B0000}"/>
    <cellStyle name="Input 2 2 2 3 2 2 2" xfId="20068" xr:uid="{00000000-0005-0000-0000-0000882B0000}"/>
    <cellStyle name="Input 2 2 2 3 2 2 2 2" xfId="36738" xr:uid="{00000000-0005-0000-0000-0000892B0000}"/>
    <cellStyle name="Input 2 2 2 3 2 2 3" xfId="23212" xr:uid="{00000000-0005-0000-0000-00008A2B0000}"/>
    <cellStyle name="Input 2 2 2 3 2 2 3 2" xfId="39917" xr:uid="{00000000-0005-0000-0000-00008B2B0000}"/>
    <cellStyle name="Input 2 2 2 3 2 2 4" xfId="25992" xr:uid="{00000000-0005-0000-0000-00008C2B0000}"/>
    <cellStyle name="Input 2 2 2 3 2 2 4 2" xfId="42731" xr:uid="{00000000-0005-0000-0000-00008D2B0000}"/>
    <cellStyle name="Input 2 2 2 3 2 2 5" xfId="30978" xr:uid="{00000000-0005-0000-0000-00008E2B0000}"/>
    <cellStyle name="Input 2 2 2 3 2 2 6" xfId="14305" xr:uid="{00000000-0005-0000-0000-00008F2B0000}"/>
    <cellStyle name="Input 2 2 2 3 2 3" xfId="2005" xr:uid="{00000000-0005-0000-0000-0000902B0000}"/>
    <cellStyle name="Input 2 2 2 3 2 3 2" xfId="34459" xr:uid="{00000000-0005-0000-0000-0000912B0000}"/>
    <cellStyle name="Input 2 2 2 3 2 3 3" xfId="17782" xr:uid="{00000000-0005-0000-0000-0000922B0000}"/>
    <cellStyle name="Input 2 2 2 3 2 4" xfId="7573" xr:uid="{00000000-0005-0000-0000-0000932B0000}"/>
    <cellStyle name="Input 2 2 2 3 2 4 2" xfId="32374" xr:uid="{00000000-0005-0000-0000-0000942B0000}"/>
    <cellStyle name="Input 2 2 2 3 2 4 3" xfId="15714" xr:uid="{00000000-0005-0000-0000-0000952B0000}"/>
    <cellStyle name="Input 2 2 2 3 2 5" xfId="7574" xr:uid="{00000000-0005-0000-0000-0000962B0000}"/>
    <cellStyle name="Input 2 2 2 3 2 5 2" xfId="33571" xr:uid="{00000000-0005-0000-0000-0000972B0000}"/>
    <cellStyle name="Input 2 2 2 3 2 5 3" xfId="16895" xr:uid="{00000000-0005-0000-0000-0000982B0000}"/>
    <cellStyle name="Input 2 2 2 3 2 6" xfId="28383" xr:uid="{00000000-0005-0000-0000-0000992B0000}"/>
    <cellStyle name="Input 2 2 2 3 2 7" xfId="11631" xr:uid="{00000000-0005-0000-0000-00009A2B0000}"/>
    <cellStyle name="Input 2 2 2 3 3" xfId="2006" xr:uid="{00000000-0005-0000-0000-00009B2B0000}"/>
    <cellStyle name="Input 2 2 2 3 3 2" xfId="14569" xr:uid="{00000000-0005-0000-0000-00009C2B0000}"/>
    <cellStyle name="Input 2 2 2 3 3 2 2" xfId="20332" xr:uid="{00000000-0005-0000-0000-00009D2B0000}"/>
    <cellStyle name="Input 2 2 2 3 3 2 2 2" xfId="37001" xr:uid="{00000000-0005-0000-0000-00009E2B0000}"/>
    <cellStyle name="Input 2 2 2 3 3 2 3" xfId="23473" xr:uid="{00000000-0005-0000-0000-00009F2B0000}"/>
    <cellStyle name="Input 2 2 2 3 3 2 3 2" xfId="40181" xr:uid="{00000000-0005-0000-0000-0000A02B0000}"/>
    <cellStyle name="Input 2 2 2 3 3 2 4" xfId="26255" xr:uid="{00000000-0005-0000-0000-0000A12B0000}"/>
    <cellStyle name="Input 2 2 2 3 3 2 4 2" xfId="42995" xr:uid="{00000000-0005-0000-0000-0000A22B0000}"/>
    <cellStyle name="Input 2 2 2 3 3 2 5" xfId="31241" xr:uid="{00000000-0005-0000-0000-0000A32B0000}"/>
    <cellStyle name="Input 2 2 2 3 3 3" xfId="18046" xr:uid="{00000000-0005-0000-0000-0000A42B0000}"/>
    <cellStyle name="Input 2 2 2 3 3 3 2" xfId="34722" xr:uid="{00000000-0005-0000-0000-0000A52B0000}"/>
    <cellStyle name="Input 2 2 2 3 3 4" xfId="21300" xr:uid="{00000000-0005-0000-0000-0000A62B0000}"/>
    <cellStyle name="Input 2 2 2 3 3 4 2" xfId="37972" xr:uid="{00000000-0005-0000-0000-0000A72B0000}"/>
    <cellStyle name="Input 2 2 2 3 3 5" xfId="20709" xr:uid="{00000000-0005-0000-0000-0000A82B0000}"/>
    <cellStyle name="Input 2 2 2 3 3 5 2" xfId="37377" xr:uid="{00000000-0005-0000-0000-0000A92B0000}"/>
    <cellStyle name="Input 2 2 2 3 3 6" xfId="28644" xr:uid="{00000000-0005-0000-0000-0000AA2B0000}"/>
    <cellStyle name="Input 2 2 2 3 3 7" xfId="11895" xr:uid="{00000000-0005-0000-0000-0000AB2B0000}"/>
    <cellStyle name="Input 2 2 2 3 4" xfId="2007" xr:uid="{00000000-0005-0000-0000-0000AC2B0000}"/>
    <cellStyle name="Input 2 2 2 3 4 2" xfId="15179" xr:uid="{00000000-0005-0000-0000-0000AD2B0000}"/>
    <cellStyle name="Input 2 2 2 3 4 2 2" xfId="20853" xr:uid="{00000000-0005-0000-0000-0000AE2B0000}"/>
    <cellStyle name="Input 2 2 2 3 4 2 2 2" xfId="37522" xr:uid="{00000000-0005-0000-0000-0000AF2B0000}"/>
    <cellStyle name="Input 2 2 2 3 4 2 3" xfId="23973" xr:uid="{00000000-0005-0000-0000-0000B02B0000}"/>
    <cellStyle name="Input 2 2 2 3 4 2 3 2" xfId="40686" xr:uid="{00000000-0005-0000-0000-0000B12B0000}"/>
    <cellStyle name="Input 2 2 2 3 4 2 4" xfId="26708" xr:uid="{00000000-0005-0000-0000-0000B22B0000}"/>
    <cellStyle name="Input 2 2 2 3 4 2 4 2" xfId="43449" xr:uid="{00000000-0005-0000-0000-0000B32B0000}"/>
    <cellStyle name="Input 2 2 2 3 4 2 5" xfId="31850" xr:uid="{00000000-0005-0000-0000-0000B42B0000}"/>
    <cellStyle name="Input 2 2 2 3 4 3" xfId="18590" xr:uid="{00000000-0005-0000-0000-0000B52B0000}"/>
    <cellStyle name="Input 2 2 2 3 4 3 2" xfId="35267" xr:uid="{00000000-0005-0000-0000-0000B62B0000}"/>
    <cellStyle name="Input 2 2 2 3 4 4" xfId="21815" xr:uid="{00000000-0005-0000-0000-0000B72B0000}"/>
    <cellStyle name="Input 2 2 2 3 4 4 2" xfId="38493" xr:uid="{00000000-0005-0000-0000-0000B82B0000}"/>
    <cellStyle name="Input 2 2 2 3 4 5" xfId="24799" xr:uid="{00000000-0005-0000-0000-0000B92B0000}"/>
    <cellStyle name="Input 2 2 2 3 4 5 2" xfId="41522" xr:uid="{00000000-0005-0000-0000-0000BA2B0000}"/>
    <cellStyle name="Input 2 2 2 3 4 6" xfId="29252" xr:uid="{00000000-0005-0000-0000-0000BB2B0000}"/>
    <cellStyle name="Input 2 2 2 3 4 7" xfId="12540" xr:uid="{00000000-0005-0000-0000-0000BC2B0000}"/>
    <cellStyle name="Input 2 2 2 3 5" xfId="7575" xr:uid="{00000000-0005-0000-0000-0000BD2B0000}"/>
    <cellStyle name="Input 2 2 2 3 5 2" xfId="19599" xr:uid="{00000000-0005-0000-0000-0000BE2B0000}"/>
    <cellStyle name="Input 2 2 2 3 5 2 2" xfId="36270" xr:uid="{00000000-0005-0000-0000-0000BF2B0000}"/>
    <cellStyle name="Input 2 2 2 3 5 3" xfId="22754" xr:uid="{00000000-0005-0000-0000-0000C02B0000}"/>
    <cellStyle name="Input 2 2 2 3 5 3 2" xfId="39454" xr:uid="{00000000-0005-0000-0000-0000C12B0000}"/>
    <cellStyle name="Input 2 2 2 3 5 4" xfId="25584" xr:uid="{00000000-0005-0000-0000-0000C22B0000}"/>
    <cellStyle name="Input 2 2 2 3 5 4 2" xfId="42322" xr:uid="{00000000-0005-0000-0000-0000C32B0000}"/>
    <cellStyle name="Input 2 2 2 3 5 5" xfId="30447" xr:uid="{00000000-0005-0000-0000-0000C42B0000}"/>
    <cellStyle name="Input 2 2 2 3 5 6" xfId="13773" xr:uid="{00000000-0005-0000-0000-0000C52B0000}"/>
    <cellStyle name="Input 2 2 2 3 6" xfId="17285" xr:uid="{00000000-0005-0000-0000-0000C62B0000}"/>
    <cellStyle name="Input 2 2 2 3 6 2" xfId="33962" xr:uid="{00000000-0005-0000-0000-0000C72B0000}"/>
    <cellStyle name="Input 2 2 2 3 7" xfId="16521" xr:uid="{00000000-0005-0000-0000-0000C82B0000}"/>
    <cellStyle name="Input 2 2 2 3 7 2" xfId="33193" xr:uid="{00000000-0005-0000-0000-0000C92B0000}"/>
    <cellStyle name="Input 2 2 2 3 8" xfId="16440" xr:uid="{00000000-0005-0000-0000-0000CA2B0000}"/>
    <cellStyle name="Input 2 2 2 3 8 2" xfId="33110" xr:uid="{00000000-0005-0000-0000-0000CB2B0000}"/>
    <cellStyle name="Input 2 2 2 3 9" xfId="27855" xr:uid="{00000000-0005-0000-0000-0000CC2B0000}"/>
    <cellStyle name="Input 2 2 2 4" xfId="2008" xr:uid="{00000000-0005-0000-0000-0000CD2B0000}"/>
    <cellStyle name="Input 2 2 2 4 2" xfId="2009" xr:uid="{00000000-0005-0000-0000-0000CE2B0000}"/>
    <cellStyle name="Input 2 2 2 4 2 2" xfId="15232" xr:uid="{00000000-0005-0000-0000-0000CF2B0000}"/>
    <cellStyle name="Input 2 2 2 4 2 2 2" xfId="20894" xr:uid="{00000000-0005-0000-0000-0000D02B0000}"/>
    <cellStyle name="Input 2 2 2 4 2 2 2 2" xfId="37563" xr:uid="{00000000-0005-0000-0000-0000D12B0000}"/>
    <cellStyle name="Input 2 2 2 4 2 2 3" xfId="24011" xr:uid="{00000000-0005-0000-0000-0000D22B0000}"/>
    <cellStyle name="Input 2 2 2 4 2 2 3 2" xfId="40725" xr:uid="{00000000-0005-0000-0000-0000D32B0000}"/>
    <cellStyle name="Input 2 2 2 4 2 2 4" xfId="26738" xr:uid="{00000000-0005-0000-0000-0000D42B0000}"/>
    <cellStyle name="Input 2 2 2 4 2 2 4 2" xfId="43479" xr:uid="{00000000-0005-0000-0000-0000D52B0000}"/>
    <cellStyle name="Input 2 2 2 4 2 2 5" xfId="31903" xr:uid="{00000000-0005-0000-0000-0000D62B0000}"/>
    <cellStyle name="Input 2 2 2 4 2 3" xfId="18635" xr:uid="{00000000-0005-0000-0000-0000D72B0000}"/>
    <cellStyle name="Input 2 2 2 4 2 3 2" xfId="35312" xr:uid="{00000000-0005-0000-0000-0000D82B0000}"/>
    <cellStyle name="Input 2 2 2 4 2 4" xfId="21856" xr:uid="{00000000-0005-0000-0000-0000D92B0000}"/>
    <cellStyle name="Input 2 2 2 4 2 4 2" xfId="38535" xr:uid="{00000000-0005-0000-0000-0000DA2B0000}"/>
    <cellStyle name="Input 2 2 2 4 2 5" xfId="24828" xr:uid="{00000000-0005-0000-0000-0000DB2B0000}"/>
    <cellStyle name="Input 2 2 2 4 2 5 2" xfId="41552" xr:uid="{00000000-0005-0000-0000-0000DC2B0000}"/>
    <cellStyle name="Input 2 2 2 4 2 6" xfId="29305" xr:uid="{00000000-0005-0000-0000-0000DD2B0000}"/>
    <cellStyle name="Input 2 2 2 4 2 7" xfId="12597" xr:uid="{00000000-0005-0000-0000-0000DE2B0000}"/>
    <cellStyle name="Input 2 2 2 4 3" xfId="2010" xr:uid="{00000000-0005-0000-0000-0000DF2B0000}"/>
    <cellStyle name="Input 2 2 2 4 3 2" xfId="19240" xr:uid="{00000000-0005-0000-0000-0000E02B0000}"/>
    <cellStyle name="Input 2 2 2 4 3 2 2" xfId="35911" xr:uid="{00000000-0005-0000-0000-0000E12B0000}"/>
    <cellStyle name="Input 2 2 2 4 3 3" xfId="22422" xr:uid="{00000000-0005-0000-0000-0000E22B0000}"/>
    <cellStyle name="Input 2 2 2 4 3 3 2" xfId="39115" xr:uid="{00000000-0005-0000-0000-0000E32B0000}"/>
    <cellStyle name="Input 2 2 2 4 3 4" xfId="25287" xr:uid="{00000000-0005-0000-0000-0000E42B0000}"/>
    <cellStyle name="Input 2 2 2 4 3 4 2" xfId="42023" xr:uid="{00000000-0005-0000-0000-0000E52B0000}"/>
    <cellStyle name="Input 2 2 2 4 3 5" xfId="30008" xr:uid="{00000000-0005-0000-0000-0000E62B0000}"/>
    <cellStyle name="Input 2 2 2 4 3 6" xfId="13332" xr:uid="{00000000-0005-0000-0000-0000E72B0000}"/>
    <cellStyle name="Input 2 2 2 4 4" xfId="7576" xr:uid="{00000000-0005-0000-0000-0000E82B0000}"/>
    <cellStyle name="Input 2 2 2 4 4 2" xfId="33595" xr:uid="{00000000-0005-0000-0000-0000E92B0000}"/>
    <cellStyle name="Input 2 2 2 4 4 3" xfId="16919" xr:uid="{00000000-0005-0000-0000-0000EA2B0000}"/>
    <cellStyle name="Input 2 2 2 4 5" xfId="7577" xr:uid="{00000000-0005-0000-0000-0000EB2B0000}"/>
    <cellStyle name="Input 2 2 2 4 5 2" xfId="32607" xr:uid="{00000000-0005-0000-0000-0000EC2B0000}"/>
    <cellStyle name="Input 2 2 2 4 5 3" xfId="15942" xr:uid="{00000000-0005-0000-0000-0000ED2B0000}"/>
    <cellStyle name="Input 2 2 2 4 6" xfId="21219" xr:uid="{00000000-0005-0000-0000-0000EE2B0000}"/>
    <cellStyle name="Input 2 2 2 4 6 2" xfId="37890" xr:uid="{00000000-0005-0000-0000-0000EF2B0000}"/>
    <cellStyle name="Input 2 2 2 4 7" xfId="27419" xr:uid="{00000000-0005-0000-0000-0000F02B0000}"/>
    <cellStyle name="Input 2 2 2 4 8" xfId="10652" xr:uid="{00000000-0005-0000-0000-0000F12B0000}"/>
    <cellStyle name="Input 2 2 2 5" xfId="2011" xr:uid="{00000000-0005-0000-0000-0000F22B0000}"/>
    <cellStyle name="Input 2 2 2 5 2" xfId="2012" xr:uid="{00000000-0005-0000-0000-0000F32B0000}"/>
    <cellStyle name="Input 2 2 2 5 2 2" xfId="20768" xr:uid="{00000000-0005-0000-0000-0000F42B0000}"/>
    <cellStyle name="Input 2 2 2 5 2 2 2" xfId="37437" xr:uid="{00000000-0005-0000-0000-0000F52B0000}"/>
    <cellStyle name="Input 2 2 2 5 2 3" xfId="23892" xr:uid="{00000000-0005-0000-0000-0000F62B0000}"/>
    <cellStyle name="Input 2 2 2 5 2 3 2" xfId="40603" xr:uid="{00000000-0005-0000-0000-0000F72B0000}"/>
    <cellStyle name="Input 2 2 2 5 2 4" xfId="26629" xr:uid="{00000000-0005-0000-0000-0000F82B0000}"/>
    <cellStyle name="Input 2 2 2 5 2 4 2" xfId="43370" xr:uid="{00000000-0005-0000-0000-0000F92B0000}"/>
    <cellStyle name="Input 2 2 2 5 2 5" xfId="31745" xr:uid="{00000000-0005-0000-0000-0000FA2B0000}"/>
    <cellStyle name="Input 2 2 2 5 2 6" xfId="15074" xr:uid="{00000000-0005-0000-0000-0000FB2B0000}"/>
    <cellStyle name="Input 2 2 2 5 3" xfId="2013" xr:uid="{00000000-0005-0000-0000-0000FC2B0000}"/>
    <cellStyle name="Input 2 2 2 5 3 2" xfId="35158" xr:uid="{00000000-0005-0000-0000-0000FD2B0000}"/>
    <cellStyle name="Input 2 2 2 5 3 3" xfId="18481" xr:uid="{00000000-0005-0000-0000-0000FE2B0000}"/>
    <cellStyle name="Input 2 2 2 5 4" xfId="7578" xr:uid="{00000000-0005-0000-0000-0000FF2B0000}"/>
    <cellStyle name="Input 2 2 2 5 4 2" xfId="38395" xr:uid="{00000000-0005-0000-0000-0000002C0000}"/>
    <cellStyle name="Input 2 2 2 5 4 3" xfId="21720" xr:uid="{00000000-0005-0000-0000-0000012C0000}"/>
    <cellStyle name="Input 2 2 2 5 5" xfId="7579" xr:uid="{00000000-0005-0000-0000-0000022C0000}"/>
    <cellStyle name="Input 2 2 2 5 5 2" xfId="41443" xr:uid="{00000000-0005-0000-0000-0000032C0000}"/>
    <cellStyle name="Input 2 2 2 5 5 3" xfId="24722" xr:uid="{00000000-0005-0000-0000-0000042C0000}"/>
    <cellStyle name="Input 2 2 2 5 6" xfId="29147" xr:uid="{00000000-0005-0000-0000-0000052C0000}"/>
    <cellStyle name="Input 2 2 2 5 7" xfId="12405" xr:uid="{00000000-0005-0000-0000-0000062C0000}"/>
    <cellStyle name="Input 2 2 2 6" xfId="2014" xr:uid="{00000000-0005-0000-0000-0000072C0000}"/>
    <cellStyle name="Input 2 2 2 6 2" xfId="2015" xr:uid="{00000000-0005-0000-0000-0000082C0000}"/>
    <cellStyle name="Input 2 2 2 6 2 2" xfId="35637" xr:uid="{00000000-0005-0000-0000-0000092C0000}"/>
    <cellStyle name="Input 2 2 2 6 2 3" xfId="18960" xr:uid="{00000000-0005-0000-0000-00000A2C0000}"/>
    <cellStyle name="Input 2 2 2 6 3" xfId="2016" xr:uid="{00000000-0005-0000-0000-00000B2C0000}"/>
    <cellStyle name="Input 2 2 2 6 3 2" xfId="38853" xr:uid="{00000000-0005-0000-0000-00000C2C0000}"/>
    <cellStyle name="Input 2 2 2 6 3 3" xfId="22168" xr:uid="{00000000-0005-0000-0000-00000D2C0000}"/>
    <cellStyle name="Input 2 2 2 6 4" xfId="25078" xr:uid="{00000000-0005-0000-0000-00000E2C0000}"/>
    <cellStyle name="Input 2 2 2 6 4 2" xfId="41807" xr:uid="{00000000-0005-0000-0000-00000F2C0000}"/>
    <cellStyle name="Input 2 2 2 6 5" xfId="29670" xr:uid="{00000000-0005-0000-0000-0000102C0000}"/>
    <cellStyle name="Input 2 2 2 6 6" xfId="12987" xr:uid="{00000000-0005-0000-0000-0000112C0000}"/>
    <cellStyle name="Input 2 2 2 7" xfId="2017" xr:uid="{00000000-0005-0000-0000-0000122C0000}"/>
    <cellStyle name="Input 2 2 2 7 2" xfId="27063" xr:uid="{00000000-0005-0000-0000-0000132C0000}"/>
    <cellStyle name="Input 2 2 2 8" xfId="2018" xr:uid="{00000000-0005-0000-0000-0000142C0000}"/>
    <cellStyle name="Input 2 2 2 9" xfId="7580" xr:uid="{00000000-0005-0000-0000-0000152C0000}"/>
    <cellStyle name="Input 2 2 20" xfId="43903" xr:uid="{00000000-0005-0000-0000-0000162C0000}"/>
    <cellStyle name="Input 2 2 21" xfId="43965" xr:uid="{00000000-0005-0000-0000-0000172C0000}"/>
    <cellStyle name="Input 2 2 3" xfId="2019" xr:uid="{00000000-0005-0000-0000-0000182C0000}"/>
    <cellStyle name="Input 2 2 3 2" xfId="2020" xr:uid="{00000000-0005-0000-0000-0000192C0000}"/>
    <cellStyle name="Input 2 2 3 2 2" xfId="2021" xr:uid="{00000000-0005-0000-0000-00001A2C0000}"/>
    <cellStyle name="Input 2 2 3 2 2 2" xfId="14269" xr:uid="{00000000-0005-0000-0000-00001B2C0000}"/>
    <cellStyle name="Input 2 2 3 2 2 2 2" xfId="20032" xr:uid="{00000000-0005-0000-0000-00001C2C0000}"/>
    <cellStyle name="Input 2 2 3 2 2 2 2 2" xfId="36702" xr:uid="{00000000-0005-0000-0000-00001D2C0000}"/>
    <cellStyle name="Input 2 2 3 2 2 2 3" xfId="23177" xr:uid="{00000000-0005-0000-0000-00001E2C0000}"/>
    <cellStyle name="Input 2 2 3 2 2 2 3 2" xfId="39881" xr:uid="{00000000-0005-0000-0000-00001F2C0000}"/>
    <cellStyle name="Input 2 2 3 2 2 2 4" xfId="25956" xr:uid="{00000000-0005-0000-0000-0000202C0000}"/>
    <cellStyle name="Input 2 2 3 2 2 2 4 2" xfId="42695" xr:uid="{00000000-0005-0000-0000-0000212C0000}"/>
    <cellStyle name="Input 2 2 3 2 2 2 5" xfId="30942" xr:uid="{00000000-0005-0000-0000-0000222C0000}"/>
    <cellStyle name="Input 2 2 3 2 2 3" xfId="17746" xr:uid="{00000000-0005-0000-0000-0000232C0000}"/>
    <cellStyle name="Input 2 2 3 2 2 3 2" xfId="34423" xr:uid="{00000000-0005-0000-0000-0000242C0000}"/>
    <cellStyle name="Input 2 2 3 2 2 4" xfId="17164" xr:uid="{00000000-0005-0000-0000-0000252C0000}"/>
    <cellStyle name="Input 2 2 3 2 2 4 2" xfId="33840" xr:uid="{00000000-0005-0000-0000-0000262C0000}"/>
    <cellStyle name="Input 2 2 3 2 2 5" xfId="16626" xr:uid="{00000000-0005-0000-0000-0000272C0000}"/>
    <cellStyle name="Input 2 2 3 2 2 5 2" xfId="33299" xr:uid="{00000000-0005-0000-0000-0000282C0000}"/>
    <cellStyle name="Input 2 2 3 2 2 6" xfId="28348" xr:uid="{00000000-0005-0000-0000-0000292C0000}"/>
    <cellStyle name="Input 2 2 3 2 2 7" xfId="11595" xr:uid="{00000000-0005-0000-0000-00002A2C0000}"/>
    <cellStyle name="Input 2 2 3 2 3" xfId="2022" xr:uid="{00000000-0005-0000-0000-00002B2C0000}"/>
    <cellStyle name="Input 2 2 3 2 3 2" xfId="13406" xr:uid="{00000000-0005-0000-0000-00002C2C0000}"/>
    <cellStyle name="Input 2 2 3 2 3 2 2" xfId="19283" xr:uid="{00000000-0005-0000-0000-00002D2C0000}"/>
    <cellStyle name="Input 2 2 3 2 3 2 2 2" xfId="35954" xr:uid="{00000000-0005-0000-0000-00002E2C0000}"/>
    <cellStyle name="Input 2 2 3 2 3 2 3" xfId="22463" xr:uid="{00000000-0005-0000-0000-00002F2C0000}"/>
    <cellStyle name="Input 2 2 3 2 3 2 3 2" xfId="39156" xr:uid="{00000000-0005-0000-0000-0000302C0000}"/>
    <cellStyle name="Input 2 2 3 2 3 2 4" xfId="25328" xr:uid="{00000000-0005-0000-0000-0000312C0000}"/>
    <cellStyle name="Input 2 2 3 2 3 2 4 2" xfId="42064" xr:uid="{00000000-0005-0000-0000-0000322C0000}"/>
    <cellStyle name="Input 2 2 3 2 3 2 5" xfId="30082" xr:uid="{00000000-0005-0000-0000-0000332C0000}"/>
    <cellStyle name="Input 2 2 3 2 3 3" xfId="16962" xr:uid="{00000000-0005-0000-0000-0000342C0000}"/>
    <cellStyle name="Input 2 2 3 2 3 3 2" xfId="33638" xr:uid="{00000000-0005-0000-0000-0000352C0000}"/>
    <cellStyle name="Input 2 2 3 2 3 4" xfId="17599" xr:uid="{00000000-0005-0000-0000-0000362C0000}"/>
    <cellStyle name="Input 2 2 3 2 3 4 2" xfId="34276" xr:uid="{00000000-0005-0000-0000-0000372C0000}"/>
    <cellStyle name="Input 2 2 3 2 3 5" xfId="17355" xr:uid="{00000000-0005-0000-0000-0000382C0000}"/>
    <cellStyle name="Input 2 2 3 2 3 5 2" xfId="34031" xr:uid="{00000000-0005-0000-0000-0000392C0000}"/>
    <cellStyle name="Input 2 2 3 2 3 6" xfId="27493" xr:uid="{00000000-0005-0000-0000-00003A2C0000}"/>
    <cellStyle name="Input 2 2 3 2 3 7" xfId="10723" xr:uid="{00000000-0005-0000-0000-00003B2C0000}"/>
    <cellStyle name="Input 2 2 3 2 4" xfId="7581" xr:uid="{00000000-0005-0000-0000-00003C2C0000}"/>
    <cellStyle name="Input 2 2 3 2 4 2" xfId="15115" xr:uid="{00000000-0005-0000-0000-00003D2C0000}"/>
    <cellStyle name="Input 2 2 3 2 4 2 2" xfId="20804" xr:uid="{00000000-0005-0000-0000-00003E2C0000}"/>
    <cellStyle name="Input 2 2 3 2 4 2 2 2" xfId="37473" xr:uid="{00000000-0005-0000-0000-00003F2C0000}"/>
    <cellStyle name="Input 2 2 3 2 4 2 3" xfId="23926" xr:uid="{00000000-0005-0000-0000-0000402C0000}"/>
    <cellStyle name="Input 2 2 3 2 4 2 3 2" xfId="40639" xr:uid="{00000000-0005-0000-0000-0000412C0000}"/>
    <cellStyle name="Input 2 2 3 2 4 2 4" xfId="26662" xr:uid="{00000000-0005-0000-0000-0000422C0000}"/>
    <cellStyle name="Input 2 2 3 2 4 2 4 2" xfId="43403" xr:uid="{00000000-0005-0000-0000-0000432C0000}"/>
    <cellStyle name="Input 2 2 3 2 4 2 5" xfId="31786" xr:uid="{00000000-0005-0000-0000-0000442C0000}"/>
    <cellStyle name="Input 2 2 3 2 4 3" xfId="18536" xr:uid="{00000000-0005-0000-0000-0000452C0000}"/>
    <cellStyle name="Input 2 2 3 2 4 3 2" xfId="35213" xr:uid="{00000000-0005-0000-0000-0000462C0000}"/>
    <cellStyle name="Input 2 2 3 2 4 4" xfId="21765" xr:uid="{00000000-0005-0000-0000-0000472C0000}"/>
    <cellStyle name="Input 2 2 3 2 4 4 2" xfId="38443" xr:uid="{00000000-0005-0000-0000-0000482C0000}"/>
    <cellStyle name="Input 2 2 3 2 4 5" xfId="24753" xr:uid="{00000000-0005-0000-0000-0000492C0000}"/>
    <cellStyle name="Input 2 2 3 2 4 5 2" xfId="41476" xr:uid="{00000000-0005-0000-0000-00004A2C0000}"/>
    <cellStyle name="Input 2 2 3 2 4 6" xfId="29188" xr:uid="{00000000-0005-0000-0000-00004B2C0000}"/>
    <cellStyle name="Input 2 2 3 2 4 7" xfId="12467" xr:uid="{00000000-0005-0000-0000-00004C2C0000}"/>
    <cellStyle name="Input 2 2 3 2 5" xfId="7582" xr:uid="{00000000-0005-0000-0000-00004D2C0000}"/>
    <cellStyle name="Input 2 2 3 2 5 2" xfId="19560" xr:uid="{00000000-0005-0000-0000-00004E2C0000}"/>
    <cellStyle name="Input 2 2 3 2 5 2 2" xfId="36231" xr:uid="{00000000-0005-0000-0000-00004F2C0000}"/>
    <cellStyle name="Input 2 2 3 2 5 3" xfId="22717" xr:uid="{00000000-0005-0000-0000-0000502C0000}"/>
    <cellStyle name="Input 2 2 3 2 5 3 2" xfId="39417" xr:uid="{00000000-0005-0000-0000-0000512C0000}"/>
    <cellStyle name="Input 2 2 3 2 5 4" xfId="25548" xr:uid="{00000000-0005-0000-0000-0000522C0000}"/>
    <cellStyle name="Input 2 2 3 2 5 4 2" xfId="42286" xr:uid="{00000000-0005-0000-0000-0000532C0000}"/>
    <cellStyle name="Input 2 2 3 2 5 5" xfId="30393" xr:uid="{00000000-0005-0000-0000-0000542C0000}"/>
    <cellStyle name="Input 2 2 3 2 5 6" xfId="13719" xr:uid="{00000000-0005-0000-0000-0000552C0000}"/>
    <cellStyle name="Input 2 2 3 2 6" xfId="17246" xr:uid="{00000000-0005-0000-0000-0000562C0000}"/>
    <cellStyle name="Input 2 2 3 2 6 2" xfId="33923" xr:uid="{00000000-0005-0000-0000-0000572C0000}"/>
    <cellStyle name="Input 2 2 3 2 7" xfId="15818" xr:uid="{00000000-0005-0000-0000-0000582C0000}"/>
    <cellStyle name="Input 2 2 3 2 7 2" xfId="32480" xr:uid="{00000000-0005-0000-0000-0000592C0000}"/>
    <cellStyle name="Input 2 2 3 2 8" xfId="21868" xr:uid="{00000000-0005-0000-0000-00005A2C0000}"/>
    <cellStyle name="Input 2 2 3 2 8 2" xfId="38547" xr:uid="{00000000-0005-0000-0000-00005B2C0000}"/>
    <cellStyle name="Input 2 2 3 2 9" xfId="27801" xr:uid="{00000000-0005-0000-0000-00005C2C0000}"/>
    <cellStyle name="Input 2 2 3 3" xfId="2023" xr:uid="{00000000-0005-0000-0000-00005D2C0000}"/>
    <cellStyle name="Input 2 2 3 3 2" xfId="2024" xr:uid="{00000000-0005-0000-0000-00005E2C0000}"/>
    <cellStyle name="Input 2 2 3 3 2 2" xfId="14353" xr:uid="{00000000-0005-0000-0000-00005F2C0000}"/>
    <cellStyle name="Input 2 2 3 3 2 2 2" xfId="20116" xr:uid="{00000000-0005-0000-0000-0000602C0000}"/>
    <cellStyle name="Input 2 2 3 3 2 2 2 2" xfId="36785" xr:uid="{00000000-0005-0000-0000-0000612C0000}"/>
    <cellStyle name="Input 2 2 3 3 2 2 3" xfId="23258" xr:uid="{00000000-0005-0000-0000-0000622C0000}"/>
    <cellStyle name="Input 2 2 3 3 2 2 3 2" xfId="39965" xr:uid="{00000000-0005-0000-0000-0000632C0000}"/>
    <cellStyle name="Input 2 2 3 3 2 2 4" xfId="26039" xr:uid="{00000000-0005-0000-0000-0000642C0000}"/>
    <cellStyle name="Input 2 2 3 3 2 2 4 2" xfId="42779" xr:uid="{00000000-0005-0000-0000-0000652C0000}"/>
    <cellStyle name="Input 2 2 3 3 2 2 5" xfId="31025" xr:uid="{00000000-0005-0000-0000-0000662C0000}"/>
    <cellStyle name="Input 2 2 3 3 2 3" xfId="17830" xr:uid="{00000000-0005-0000-0000-0000672C0000}"/>
    <cellStyle name="Input 2 2 3 3 2 3 2" xfId="34506" xr:uid="{00000000-0005-0000-0000-0000682C0000}"/>
    <cellStyle name="Input 2 2 3 3 2 4" xfId="19202" xr:uid="{00000000-0005-0000-0000-0000692C0000}"/>
    <cellStyle name="Input 2 2 3 3 2 4 2" xfId="35873" xr:uid="{00000000-0005-0000-0000-00006A2C0000}"/>
    <cellStyle name="Input 2 2 3 3 2 5" xfId="21543" xr:uid="{00000000-0005-0000-0000-00006B2C0000}"/>
    <cellStyle name="Input 2 2 3 3 2 5 2" xfId="38217" xr:uid="{00000000-0005-0000-0000-00006C2C0000}"/>
    <cellStyle name="Input 2 2 3 3 2 6" xfId="28429" xr:uid="{00000000-0005-0000-0000-00006D2C0000}"/>
    <cellStyle name="Input 2 2 3 3 2 7" xfId="11679" xr:uid="{00000000-0005-0000-0000-00006E2C0000}"/>
    <cellStyle name="Input 2 2 3 3 3" xfId="2025" xr:uid="{00000000-0005-0000-0000-00006F2C0000}"/>
    <cellStyle name="Input 2 2 3 3 3 2" xfId="14614" xr:uid="{00000000-0005-0000-0000-0000702C0000}"/>
    <cellStyle name="Input 2 2 3 3 3 2 2" xfId="20377" xr:uid="{00000000-0005-0000-0000-0000712C0000}"/>
    <cellStyle name="Input 2 2 3 3 3 2 2 2" xfId="37045" xr:uid="{00000000-0005-0000-0000-0000722C0000}"/>
    <cellStyle name="Input 2 2 3 3 3 2 3" xfId="23517" xr:uid="{00000000-0005-0000-0000-0000732C0000}"/>
    <cellStyle name="Input 2 2 3 3 3 2 3 2" xfId="40226" xr:uid="{00000000-0005-0000-0000-0000742C0000}"/>
    <cellStyle name="Input 2 2 3 3 3 2 4" xfId="26299" xr:uid="{00000000-0005-0000-0000-0000752C0000}"/>
    <cellStyle name="Input 2 2 3 3 3 2 4 2" xfId="43040" xr:uid="{00000000-0005-0000-0000-0000762C0000}"/>
    <cellStyle name="Input 2 2 3 3 3 2 5" xfId="31285" xr:uid="{00000000-0005-0000-0000-0000772C0000}"/>
    <cellStyle name="Input 2 2 3 3 3 3" xfId="18091" xr:uid="{00000000-0005-0000-0000-0000782C0000}"/>
    <cellStyle name="Input 2 2 3 3 3 3 2" xfId="34766" xr:uid="{00000000-0005-0000-0000-0000792C0000}"/>
    <cellStyle name="Input 2 2 3 3 3 4" xfId="21344" xr:uid="{00000000-0005-0000-0000-00007A2C0000}"/>
    <cellStyle name="Input 2 2 3 3 3 4 2" xfId="38017" xr:uid="{00000000-0005-0000-0000-00007B2C0000}"/>
    <cellStyle name="Input 2 2 3 3 3 5" xfId="24394" xr:uid="{00000000-0005-0000-0000-00007C2C0000}"/>
    <cellStyle name="Input 2 2 3 3 3 5 2" xfId="41113" xr:uid="{00000000-0005-0000-0000-00007D2C0000}"/>
    <cellStyle name="Input 2 2 3 3 3 6" xfId="28688" xr:uid="{00000000-0005-0000-0000-00007E2C0000}"/>
    <cellStyle name="Input 2 2 3 3 3 7" xfId="11940" xr:uid="{00000000-0005-0000-0000-00007F2C0000}"/>
    <cellStyle name="Input 2 2 3 3 4" xfId="12676" xr:uid="{00000000-0005-0000-0000-0000802C0000}"/>
    <cellStyle name="Input 2 2 3 3 4 2" xfId="15297" xr:uid="{00000000-0005-0000-0000-0000812C0000}"/>
    <cellStyle name="Input 2 2 3 3 4 2 2" xfId="20940" xr:uid="{00000000-0005-0000-0000-0000822C0000}"/>
    <cellStyle name="Input 2 2 3 3 4 2 2 2" xfId="37609" xr:uid="{00000000-0005-0000-0000-0000832C0000}"/>
    <cellStyle name="Input 2 2 3 3 4 2 3" xfId="24056" xr:uid="{00000000-0005-0000-0000-0000842C0000}"/>
    <cellStyle name="Input 2 2 3 3 4 2 3 2" xfId="40771" xr:uid="{00000000-0005-0000-0000-0000852C0000}"/>
    <cellStyle name="Input 2 2 3 3 4 2 4" xfId="26783" xr:uid="{00000000-0005-0000-0000-0000862C0000}"/>
    <cellStyle name="Input 2 2 3 3 4 2 4 2" xfId="43524" xr:uid="{00000000-0005-0000-0000-0000872C0000}"/>
    <cellStyle name="Input 2 2 3 3 4 2 5" xfId="31968" xr:uid="{00000000-0005-0000-0000-0000882C0000}"/>
    <cellStyle name="Input 2 2 3 3 4 3" xfId="18694" xr:uid="{00000000-0005-0000-0000-0000892C0000}"/>
    <cellStyle name="Input 2 2 3 3 4 3 2" xfId="35371" xr:uid="{00000000-0005-0000-0000-00008A2C0000}"/>
    <cellStyle name="Input 2 2 3 3 4 4" xfId="21908" xr:uid="{00000000-0005-0000-0000-00008B2C0000}"/>
    <cellStyle name="Input 2 2 3 3 4 4 2" xfId="38588" xr:uid="{00000000-0005-0000-0000-00008C2C0000}"/>
    <cellStyle name="Input 2 2 3 3 4 5" xfId="24872" xr:uid="{00000000-0005-0000-0000-00008D2C0000}"/>
    <cellStyle name="Input 2 2 3 3 4 5 2" xfId="41597" xr:uid="{00000000-0005-0000-0000-00008E2C0000}"/>
    <cellStyle name="Input 2 2 3 3 4 6" xfId="29370" xr:uid="{00000000-0005-0000-0000-00008F2C0000}"/>
    <cellStyle name="Input 2 2 3 3 5" xfId="13861" xr:uid="{00000000-0005-0000-0000-0000902C0000}"/>
    <cellStyle name="Input 2 2 3 3 5 2" xfId="19658" xr:uid="{00000000-0005-0000-0000-0000912C0000}"/>
    <cellStyle name="Input 2 2 3 3 5 2 2" xfId="36328" xr:uid="{00000000-0005-0000-0000-0000922C0000}"/>
    <cellStyle name="Input 2 2 3 3 5 3" xfId="22809" xr:uid="{00000000-0005-0000-0000-0000932C0000}"/>
    <cellStyle name="Input 2 2 3 3 5 3 2" xfId="39511" xr:uid="{00000000-0005-0000-0000-0000942C0000}"/>
    <cellStyle name="Input 2 2 3 3 5 4" xfId="25628" xr:uid="{00000000-0005-0000-0000-0000952C0000}"/>
    <cellStyle name="Input 2 2 3 3 5 4 2" xfId="42367" xr:uid="{00000000-0005-0000-0000-0000962C0000}"/>
    <cellStyle name="Input 2 2 3 3 5 5" xfId="30534" xr:uid="{00000000-0005-0000-0000-0000972C0000}"/>
    <cellStyle name="Input 2 2 3 3 6" xfId="17342" xr:uid="{00000000-0005-0000-0000-0000982C0000}"/>
    <cellStyle name="Input 2 2 3 3 6 2" xfId="34018" xr:uid="{00000000-0005-0000-0000-0000992C0000}"/>
    <cellStyle name="Input 2 2 3 3 7" xfId="15773" xr:uid="{00000000-0005-0000-0000-00009A2C0000}"/>
    <cellStyle name="Input 2 2 3 3 7 2" xfId="32435" xr:uid="{00000000-0005-0000-0000-00009B2C0000}"/>
    <cellStyle name="Input 2 2 3 3 8" xfId="23780" xr:uid="{00000000-0005-0000-0000-00009C2C0000}"/>
    <cellStyle name="Input 2 2 3 3 8 2" xfId="40491" xr:uid="{00000000-0005-0000-0000-00009D2C0000}"/>
    <cellStyle name="Input 2 2 3 3 9" xfId="27942" xr:uid="{00000000-0005-0000-0000-00009E2C0000}"/>
    <cellStyle name="Input 2 2 3 4" xfId="2026" xr:uid="{00000000-0005-0000-0000-00009F2C0000}"/>
    <cellStyle name="Input 2 2 3 4 2" xfId="12686" xr:uid="{00000000-0005-0000-0000-0000A02C0000}"/>
    <cellStyle name="Input 2 2 3 4 2 2" xfId="15306" xr:uid="{00000000-0005-0000-0000-0000A12C0000}"/>
    <cellStyle name="Input 2 2 3 4 2 2 2" xfId="20949" xr:uid="{00000000-0005-0000-0000-0000A22C0000}"/>
    <cellStyle name="Input 2 2 3 4 2 2 2 2" xfId="37618" xr:uid="{00000000-0005-0000-0000-0000A32C0000}"/>
    <cellStyle name="Input 2 2 3 4 2 2 3" xfId="24064" xr:uid="{00000000-0005-0000-0000-0000A42C0000}"/>
    <cellStyle name="Input 2 2 3 4 2 2 3 2" xfId="40780" xr:uid="{00000000-0005-0000-0000-0000A52C0000}"/>
    <cellStyle name="Input 2 2 3 4 2 2 4" xfId="26792" xr:uid="{00000000-0005-0000-0000-0000A62C0000}"/>
    <cellStyle name="Input 2 2 3 4 2 2 4 2" xfId="43533" xr:uid="{00000000-0005-0000-0000-0000A72C0000}"/>
    <cellStyle name="Input 2 2 3 4 2 2 5" xfId="31977" xr:uid="{00000000-0005-0000-0000-0000A82C0000}"/>
    <cellStyle name="Input 2 2 3 4 2 3" xfId="18703" xr:uid="{00000000-0005-0000-0000-0000A92C0000}"/>
    <cellStyle name="Input 2 2 3 4 2 3 2" xfId="35380" xr:uid="{00000000-0005-0000-0000-0000AA2C0000}"/>
    <cellStyle name="Input 2 2 3 4 2 4" xfId="21916" xr:uid="{00000000-0005-0000-0000-0000AB2C0000}"/>
    <cellStyle name="Input 2 2 3 4 2 4 2" xfId="38597" xr:uid="{00000000-0005-0000-0000-0000AC2C0000}"/>
    <cellStyle name="Input 2 2 3 4 2 5" xfId="24880" xr:uid="{00000000-0005-0000-0000-0000AD2C0000}"/>
    <cellStyle name="Input 2 2 3 4 2 5 2" xfId="41606" xr:uid="{00000000-0005-0000-0000-0000AE2C0000}"/>
    <cellStyle name="Input 2 2 3 4 2 6" xfId="29379" xr:uid="{00000000-0005-0000-0000-0000AF2C0000}"/>
    <cellStyle name="Input 2 2 3 4 3" xfId="13333" xr:uid="{00000000-0005-0000-0000-0000B02C0000}"/>
    <cellStyle name="Input 2 2 3 4 3 2" xfId="19241" xr:uid="{00000000-0005-0000-0000-0000B12C0000}"/>
    <cellStyle name="Input 2 2 3 4 3 2 2" xfId="35912" xr:uid="{00000000-0005-0000-0000-0000B22C0000}"/>
    <cellStyle name="Input 2 2 3 4 3 3" xfId="22423" xr:uid="{00000000-0005-0000-0000-0000B32C0000}"/>
    <cellStyle name="Input 2 2 3 4 3 3 2" xfId="39116" xr:uid="{00000000-0005-0000-0000-0000B42C0000}"/>
    <cellStyle name="Input 2 2 3 4 3 4" xfId="25288" xr:uid="{00000000-0005-0000-0000-0000B52C0000}"/>
    <cellStyle name="Input 2 2 3 4 3 4 2" xfId="42024" xr:uid="{00000000-0005-0000-0000-0000B62C0000}"/>
    <cellStyle name="Input 2 2 3 4 3 5" xfId="30009" xr:uid="{00000000-0005-0000-0000-0000B72C0000}"/>
    <cellStyle name="Input 2 2 3 4 4" xfId="16920" xr:uid="{00000000-0005-0000-0000-0000B82C0000}"/>
    <cellStyle name="Input 2 2 3 4 4 2" xfId="33596" xr:uid="{00000000-0005-0000-0000-0000B92C0000}"/>
    <cellStyle name="Input 2 2 3 4 5" xfId="16277" xr:uid="{00000000-0005-0000-0000-0000BA2C0000}"/>
    <cellStyle name="Input 2 2 3 4 5 2" xfId="32943" xr:uid="{00000000-0005-0000-0000-0000BB2C0000}"/>
    <cellStyle name="Input 2 2 3 4 6" xfId="16336" xr:uid="{00000000-0005-0000-0000-0000BC2C0000}"/>
    <cellStyle name="Input 2 2 3 4 6 2" xfId="33005" xr:uid="{00000000-0005-0000-0000-0000BD2C0000}"/>
    <cellStyle name="Input 2 2 3 4 7" xfId="27420" xr:uid="{00000000-0005-0000-0000-0000BE2C0000}"/>
    <cellStyle name="Input 2 2 3 5" xfId="2027" xr:uid="{00000000-0005-0000-0000-0000BF2C0000}"/>
    <cellStyle name="Input 2 2 3 5 2" xfId="15246" xr:uid="{00000000-0005-0000-0000-0000C02C0000}"/>
    <cellStyle name="Input 2 2 3 5 2 2" xfId="20905" xr:uid="{00000000-0005-0000-0000-0000C12C0000}"/>
    <cellStyle name="Input 2 2 3 5 2 2 2" xfId="37574" xr:uid="{00000000-0005-0000-0000-0000C22C0000}"/>
    <cellStyle name="Input 2 2 3 5 2 3" xfId="24022" xr:uid="{00000000-0005-0000-0000-0000C32C0000}"/>
    <cellStyle name="Input 2 2 3 5 2 3 2" xfId="40736" xr:uid="{00000000-0005-0000-0000-0000C42C0000}"/>
    <cellStyle name="Input 2 2 3 5 2 4" xfId="26749" xr:uid="{00000000-0005-0000-0000-0000C52C0000}"/>
    <cellStyle name="Input 2 2 3 5 2 4 2" xfId="43490" xr:uid="{00000000-0005-0000-0000-0000C62C0000}"/>
    <cellStyle name="Input 2 2 3 5 2 5" xfId="31917" xr:uid="{00000000-0005-0000-0000-0000C72C0000}"/>
    <cellStyle name="Input 2 2 3 5 3" xfId="18647" xr:uid="{00000000-0005-0000-0000-0000C82C0000}"/>
    <cellStyle name="Input 2 2 3 5 3 2" xfId="35324" xr:uid="{00000000-0005-0000-0000-0000C92C0000}"/>
    <cellStyle name="Input 2 2 3 5 4" xfId="21867" xr:uid="{00000000-0005-0000-0000-0000CA2C0000}"/>
    <cellStyle name="Input 2 2 3 5 4 2" xfId="38546" xr:uid="{00000000-0005-0000-0000-0000CB2C0000}"/>
    <cellStyle name="Input 2 2 3 5 5" xfId="24839" xr:uid="{00000000-0005-0000-0000-0000CC2C0000}"/>
    <cellStyle name="Input 2 2 3 5 5 2" xfId="41563" xr:uid="{00000000-0005-0000-0000-0000CD2C0000}"/>
    <cellStyle name="Input 2 2 3 5 6" xfId="29319" xr:uid="{00000000-0005-0000-0000-0000CE2C0000}"/>
    <cellStyle name="Input 2 2 3 5 7" xfId="12612" xr:uid="{00000000-0005-0000-0000-0000CF2C0000}"/>
    <cellStyle name="Input 2 2 3 6" xfId="7583" xr:uid="{00000000-0005-0000-0000-0000D02C0000}"/>
    <cellStyle name="Input 2 2 3 6 2" xfId="18961" xr:uid="{00000000-0005-0000-0000-0000D12C0000}"/>
    <cellStyle name="Input 2 2 3 6 2 2" xfId="35638" xr:uid="{00000000-0005-0000-0000-0000D22C0000}"/>
    <cellStyle name="Input 2 2 3 6 3" xfId="22169" xr:uid="{00000000-0005-0000-0000-0000D32C0000}"/>
    <cellStyle name="Input 2 2 3 6 3 2" xfId="38854" xr:uid="{00000000-0005-0000-0000-0000D42C0000}"/>
    <cellStyle name="Input 2 2 3 6 4" xfId="25079" xr:uid="{00000000-0005-0000-0000-0000D52C0000}"/>
    <cellStyle name="Input 2 2 3 6 4 2" xfId="41808" xr:uid="{00000000-0005-0000-0000-0000D62C0000}"/>
    <cellStyle name="Input 2 2 3 6 5" xfId="29671" xr:uid="{00000000-0005-0000-0000-0000D72C0000}"/>
    <cellStyle name="Input 2 2 3 6 6" xfId="12988" xr:uid="{00000000-0005-0000-0000-0000D82C0000}"/>
    <cellStyle name="Input 2 2 3 7" xfId="7584" xr:uid="{00000000-0005-0000-0000-0000D92C0000}"/>
    <cellStyle name="Input 2 2 3 8" xfId="43904" xr:uid="{00000000-0005-0000-0000-0000DA2C0000}"/>
    <cellStyle name="Input 2 2 3 9" xfId="43963" xr:uid="{00000000-0005-0000-0000-0000DB2C0000}"/>
    <cellStyle name="Input 2 2 4" xfId="2028" xr:uid="{00000000-0005-0000-0000-0000DC2C0000}"/>
    <cellStyle name="Input 2 2 4 10" xfId="43962" xr:uid="{00000000-0005-0000-0000-0000DD2C0000}"/>
    <cellStyle name="Input 2 2 4 2" xfId="2029" xr:uid="{00000000-0005-0000-0000-0000DE2C0000}"/>
    <cellStyle name="Input 2 2 4 2 10" xfId="11026" xr:uid="{00000000-0005-0000-0000-0000DF2C0000}"/>
    <cellStyle name="Input 2 2 4 2 2" xfId="2030" xr:uid="{00000000-0005-0000-0000-0000E02C0000}"/>
    <cellStyle name="Input 2 2 4 2 2 2" xfId="14270" xr:uid="{00000000-0005-0000-0000-0000E12C0000}"/>
    <cellStyle name="Input 2 2 4 2 2 2 2" xfId="20033" xr:uid="{00000000-0005-0000-0000-0000E22C0000}"/>
    <cellStyle name="Input 2 2 4 2 2 2 2 2" xfId="36703" xr:uid="{00000000-0005-0000-0000-0000E32C0000}"/>
    <cellStyle name="Input 2 2 4 2 2 2 3" xfId="23178" xr:uid="{00000000-0005-0000-0000-0000E42C0000}"/>
    <cellStyle name="Input 2 2 4 2 2 2 3 2" xfId="39882" xr:uid="{00000000-0005-0000-0000-0000E52C0000}"/>
    <cellStyle name="Input 2 2 4 2 2 2 4" xfId="25957" xr:uid="{00000000-0005-0000-0000-0000E62C0000}"/>
    <cellStyle name="Input 2 2 4 2 2 2 4 2" xfId="42696" xr:uid="{00000000-0005-0000-0000-0000E72C0000}"/>
    <cellStyle name="Input 2 2 4 2 2 2 5" xfId="30943" xr:uid="{00000000-0005-0000-0000-0000E82C0000}"/>
    <cellStyle name="Input 2 2 4 2 2 3" xfId="17747" xr:uid="{00000000-0005-0000-0000-0000E92C0000}"/>
    <cellStyle name="Input 2 2 4 2 2 3 2" xfId="34424" xr:uid="{00000000-0005-0000-0000-0000EA2C0000}"/>
    <cellStyle name="Input 2 2 4 2 2 4" xfId="19835" xr:uid="{00000000-0005-0000-0000-0000EB2C0000}"/>
    <cellStyle name="Input 2 2 4 2 2 4 2" xfId="36505" xr:uid="{00000000-0005-0000-0000-0000EC2C0000}"/>
    <cellStyle name="Input 2 2 4 2 2 5" xfId="16193" xr:uid="{00000000-0005-0000-0000-0000ED2C0000}"/>
    <cellStyle name="Input 2 2 4 2 2 5 2" xfId="32858" xr:uid="{00000000-0005-0000-0000-0000EE2C0000}"/>
    <cellStyle name="Input 2 2 4 2 2 6" xfId="28349" xr:uid="{00000000-0005-0000-0000-0000EF2C0000}"/>
    <cellStyle name="Input 2 2 4 2 2 7" xfId="11596" xr:uid="{00000000-0005-0000-0000-0000F02C0000}"/>
    <cellStyle name="Input 2 2 4 2 3" xfId="2031" xr:uid="{00000000-0005-0000-0000-0000F12C0000}"/>
    <cellStyle name="Input 2 2 4 2 3 2" xfId="13452" xr:uid="{00000000-0005-0000-0000-0000F22C0000}"/>
    <cellStyle name="Input 2 2 4 2 3 2 2" xfId="19327" xr:uid="{00000000-0005-0000-0000-0000F32C0000}"/>
    <cellStyle name="Input 2 2 4 2 3 2 2 2" xfId="35997" xr:uid="{00000000-0005-0000-0000-0000F42C0000}"/>
    <cellStyle name="Input 2 2 4 2 3 2 3" xfId="22504" xr:uid="{00000000-0005-0000-0000-0000F52C0000}"/>
    <cellStyle name="Input 2 2 4 2 3 2 3 2" xfId="39198" xr:uid="{00000000-0005-0000-0000-0000F62C0000}"/>
    <cellStyle name="Input 2 2 4 2 3 2 4" xfId="25368" xr:uid="{00000000-0005-0000-0000-0000F72C0000}"/>
    <cellStyle name="Input 2 2 4 2 3 2 4 2" xfId="42105" xr:uid="{00000000-0005-0000-0000-0000F82C0000}"/>
    <cellStyle name="Input 2 2 4 2 3 2 5" xfId="30127" xr:uid="{00000000-0005-0000-0000-0000F92C0000}"/>
    <cellStyle name="Input 2 2 4 2 3 3" xfId="17006" xr:uid="{00000000-0005-0000-0000-0000FA2C0000}"/>
    <cellStyle name="Input 2 2 4 2 3 3 2" xfId="33682" xr:uid="{00000000-0005-0000-0000-0000FB2C0000}"/>
    <cellStyle name="Input 2 2 4 2 3 4" xfId="19574" xr:uid="{00000000-0005-0000-0000-0000FC2C0000}"/>
    <cellStyle name="Input 2 2 4 2 3 4 2" xfId="36245" xr:uid="{00000000-0005-0000-0000-0000FD2C0000}"/>
    <cellStyle name="Input 2 2 4 2 3 5" xfId="19520" xr:uid="{00000000-0005-0000-0000-0000FE2C0000}"/>
    <cellStyle name="Input 2 2 4 2 3 5 2" xfId="36190" xr:uid="{00000000-0005-0000-0000-0000FF2C0000}"/>
    <cellStyle name="Input 2 2 4 2 3 6" xfId="27538" xr:uid="{00000000-0005-0000-0000-0000002D0000}"/>
    <cellStyle name="Input 2 2 4 2 3 7" xfId="10765" xr:uid="{00000000-0005-0000-0000-0000012D0000}"/>
    <cellStyle name="Input 2 2 4 2 4" xfId="7585" xr:uid="{00000000-0005-0000-0000-0000022D0000}"/>
    <cellStyle name="Input 2 2 4 2 4 2" xfId="15116" xr:uid="{00000000-0005-0000-0000-0000032D0000}"/>
    <cellStyle name="Input 2 2 4 2 4 2 2" xfId="20805" xr:uid="{00000000-0005-0000-0000-0000042D0000}"/>
    <cellStyle name="Input 2 2 4 2 4 2 2 2" xfId="37474" xr:uid="{00000000-0005-0000-0000-0000052D0000}"/>
    <cellStyle name="Input 2 2 4 2 4 2 3" xfId="23927" xr:uid="{00000000-0005-0000-0000-0000062D0000}"/>
    <cellStyle name="Input 2 2 4 2 4 2 3 2" xfId="40640" xr:uid="{00000000-0005-0000-0000-0000072D0000}"/>
    <cellStyle name="Input 2 2 4 2 4 2 4" xfId="26663" xr:uid="{00000000-0005-0000-0000-0000082D0000}"/>
    <cellStyle name="Input 2 2 4 2 4 2 4 2" xfId="43404" xr:uid="{00000000-0005-0000-0000-0000092D0000}"/>
    <cellStyle name="Input 2 2 4 2 4 2 5" xfId="31787" xr:uid="{00000000-0005-0000-0000-00000A2D0000}"/>
    <cellStyle name="Input 2 2 4 2 4 3" xfId="18537" xr:uid="{00000000-0005-0000-0000-00000B2D0000}"/>
    <cellStyle name="Input 2 2 4 2 4 3 2" xfId="35214" xr:uid="{00000000-0005-0000-0000-00000C2D0000}"/>
    <cellStyle name="Input 2 2 4 2 4 4" xfId="21766" xr:uid="{00000000-0005-0000-0000-00000D2D0000}"/>
    <cellStyle name="Input 2 2 4 2 4 4 2" xfId="38444" xr:uid="{00000000-0005-0000-0000-00000E2D0000}"/>
    <cellStyle name="Input 2 2 4 2 4 5" xfId="24754" xr:uid="{00000000-0005-0000-0000-00000F2D0000}"/>
    <cellStyle name="Input 2 2 4 2 4 5 2" xfId="41477" xr:uid="{00000000-0005-0000-0000-0000102D0000}"/>
    <cellStyle name="Input 2 2 4 2 4 6" xfId="29189" xr:uid="{00000000-0005-0000-0000-0000112D0000}"/>
    <cellStyle name="Input 2 2 4 2 4 7" xfId="12468" xr:uid="{00000000-0005-0000-0000-0000122D0000}"/>
    <cellStyle name="Input 2 2 4 2 5" xfId="7586" xr:uid="{00000000-0005-0000-0000-0000132D0000}"/>
    <cellStyle name="Input 2 2 4 2 5 2" xfId="19561" xr:uid="{00000000-0005-0000-0000-0000142D0000}"/>
    <cellStyle name="Input 2 2 4 2 5 2 2" xfId="36232" xr:uid="{00000000-0005-0000-0000-0000152D0000}"/>
    <cellStyle name="Input 2 2 4 2 5 3" xfId="22718" xr:uid="{00000000-0005-0000-0000-0000162D0000}"/>
    <cellStyle name="Input 2 2 4 2 5 3 2" xfId="39418" xr:uid="{00000000-0005-0000-0000-0000172D0000}"/>
    <cellStyle name="Input 2 2 4 2 5 4" xfId="25549" xr:uid="{00000000-0005-0000-0000-0000182D0000}"/>
    <cellStyle name="Input 2 2 4 2 5 4 2" xfId="42287" xr:uid="{00000000-0005-0000-0000-0000192D0000}"/>
    <cellStyle name="Input 2 2 4 2 5 5" xfId="30394" xr:uid="{00000000-0005-0000-0000-00001A2D0000}"/>
    <cellStyle name="Input 2 2 4 2 5 6" xfId="13720" xr:uid="{00000000-0005-0000-0000-00001B2D0000}"/>
    <cellStyle name="Input 2 2 4 2 6" xfId="17247" xr:uid="{00000000-0005-0000-0000-00001C2D0000}"/>
    <cellStyle name="Input 2 2 4 2 6 2" xfId="33924" xr:uid="{00000000-0005-0000-0000-00001D2D0000}"/>
    <cellStyle name="Input 2 2 4 2 7" xfId="15817" xr:uid="{00000000-0005-0000-0000-00001E2D0000}"/>
    <cellStyle name="Input 2 2 4 2 7 2" xfId="32479" xr:uid="{00000000-0005-0000-0000-00001F2D0000}"/>
    <cellStyle name="Input 2 2 4 2 8" xfId="18902" xr:uid="{00000000-0005-0000-0000-0000202D0000}"/>
    <cellStyle name="Input 2 2 4 2 8 2" xfId="35581" xr:uid="{00000000-0005-0000-0000-0000212D0000}"/>
    <cellStyle name="Input 2 2 4 2 9" xfId="27802" xr:uid="{00000000-0005-0000-0000-0000222D0000}"/>
    <cellStyle name="Input 2 2 4 3" xfId="2032" xr:uid="{00000000-0005-0000-0000-0000232D0000}"/>
    <cellStyle name="Input 2 2 4 3 10" xfId="11077" xr:uid="{00000000-0005-0000-0000-0000242D0000}"/>
    <cellStyle name="Input 2 2 4 3 2" xfId="2033" xr:uid="{00000000-0005-0000-0000-0000252D0000}"/>
    <cellStyle name="Input 2 2 4 3 2 2" xfId="14304" xr:uid="{00000000-0005-0000-0000-0000262D0000}"/>
    <cellStyle name="Input 2 2 4 3 2 2 2" xfId="20067" xr:uid="{00000000-0005-0000-0000-0000272D0000}"/>
    <cellStyle name="Input 2 2 4 3 2 2 2 2" xfId="36737" xr:uid="{00000000-0005-0000-0000-0000282D0000}"/>
    <cellStyle name="Input 2 2 4 3 2 2 3" xfId="23211" xr:uid="{00000000-0005-0000-0000-0000292D0000}"/>
    <cellStyle name="Input 2 2 4 3 2 2 3 2" xfId="39916" xr:uid="{00000000-0005-0000-0000-00002A2D0000}"/>
    <cellStyle name="Input 2 2 4 3 2 2 4" xfId="25991" xr:uid="{00000000-0005-0000-0000-00002B2D0000}"/>
    <cellStyle name="Input 2 2 4 3 2 2 4 2" xfId="42730" xr:uid="{00000000-0005-0000-0000-00002C2D0000}"/>
    <cellStyle name="Input 2 2 4 3 2 2 5" xfId="30977" xr:uid="{00000000-0005-0000-0000-00002D2D0000}"/>
    <cellStyle name="Input 2 2 4 3 2 3" xfId="17781" xr:uid="{00000000-0005-0000-0000-00002E2D0000}"/>
    <cellStyle name="Input 2 2 4 3 2 3 2" xfId="34458" xr:uid="{00000000-0005-0000-0000-00002F2D0000}"/>
    <cellStyle name="Input 2 2 4 3 2 4" xfId="15715" xr:uid="{00000000-0005-0000-0000-0000302D0000}"/>
    <cellStyle name="Input 2 2 4 3 2 4 2" xfId="32375" xr:uid="{00000000-0005-0000-0000-0000312D0000}"/>
    <cellStyle name="Input 2 2 4 3 2 5" xfId="22098" xr:uid="{00000000-0005-0000-0000-0000322D0000}"/>
    <cellStyle name="Input 2 2 4 3 2 5 2" xfId="38780" xr:uid="{00000000-0005-0000-0000-0000332D0000}"/>
    <cellStyle name="Input 2 2 4 3 2 6" xfId="28382" xr:uid="{00000000-0005-0000-0000-0000342D0000}"/>
    <cellStyle name="Input 2 2 4 3 2 7" xfId="11630" xr:uid="{00000000-0005-0000-0000-0000352D0000}"/>
    <cellStyle name="Input 2 2 4 3 3" xfId="2034" xr:uid="{00000000-0005-0000-0000-0000362D0000}"/>
    <cellStyle name="Input 2 2 4 3 3 2" xfId="14568" xr:uid="{00000000-0005-0000-0000-0000372D0000}"/>
    <cellStyle name="Input 2 2 4 3 3 2 2" xfId="20331" xr:uid="{00000000-0005-0000-0000-0000382D0000}"/>
    <cellStyle name="Input 2 2 4 3 3 2 2 2" xfId="37000" xr:uid="{00000000-0005-0000-0000-0000392D0000}"/>
    <cellStyle name="Input 2 2 4 3 3 2 3" xfId="23472" xr:uid="{00000000-0005-0000-0000-00003A2D0000}"/>
    <cellStyle name="Input 2 2 4 3 3 2 3 2" xfId="40180" xr:uid="{00000000-0005-0000-0000-00003B2D0000}"/>
    <cellStyle name="Input 2 2 4 3 3 2 4" xfId="26254" xr:uid="{00000000-0005-0000-0000-00003C2D0000}"/>
    <cellStyle name="Input 2 2 4 3 3 2 4 2" xfId="42994" xr:uid="{00000000-0005-0000-0000-00003D2D0000}"/>
    <cellStyle name="Input 2 2 4 3 3 2 5" xfId="31240" xr:uid="{00000000-0005-0000-0000-00003E2D0000}"/>
    <cellStyle name="Input 2 2 4 3 3 3" xfId="18045" xr:uid="{00000000-0005-0000-0000-00003F2D0000}"/>
    <cellStyle name="Input 2 2 4 3 3 3 2" xfId="34721" xr:uid="{00000000-0005-0000-0000-0000402D0000}"/>
    <cellStyle name="Input 2 2 4 3 3 4" xfId="21299" xr:uid="{00000000-0005-0000-0000-0000412D0000}"/>
    <cellStyle name="Input 2 2 4 3 3 4 2" xfId="37971" xr:uid="{00000000-0005-0000-0000-0000422D0000}"/>
    <cellStyle name="Input 2 2 4 3 3 5" xfId="16229" xr:uid="{00000000-0005-0000-0000-0000432D0000}"/>
    <cellStyle name="Input 2 2 4 3 3 5 2" xfId="32894" xr:uid="{00000000-0005-0000-0000-0000442D0000}"/>
    <cellStyle name="Input 2 2 4 3 3 6" xfId="28643" xr:uid="{00000000-0005-0000-0000-0000452D0000}"/>
    <cellStyle name="Input 2 2 4 3 3 7" xfId="11894" xr:uid="{00000000-0005-0000-0000-0000462D0000}"/>
    <cellStyle name="Input 2 2 4 3 4" xfId="12539" xr:uid="{00000000-0005-0000-0000-0000472D0000}"/>
    <cellStyle name="Input 2 2 4 3 4 2" xfId="15178" xr:uid="{00000000-0005-0000-0000-0000482D0000}"/>
    <cellStyle name="Input 2 2 4 3 4 2 2" xfId="20852" xr:uid="{00000000-0005-0000-0000-0000492D0000}"/>
    <cellStyle name="Input 2 2 4 3 4 2 2 2" xfId="37521" xr:uid="{00000000-0005-0000-0000-00004A2D0000}"/>
    <cellStyle name="Input 2 2 4 3 4 2 3" xfId="23972" xr:uid="{00000000-0005-0000-0000-00004B2D0000}"/>
    <cellStyle name="Input 2 2 4 3 4 2 3 2" xfId="40685" xr:uid="{00000000-0005-0000-0000-00004C2D0000}"/>
    <cellStyle name="Input 2 2 4 3 4 2 4" xfId="26707" xr:uid="{00000000-0005-0000-0000-00004D2D0000}"/>
    <cellStyle name="Input 2 2 4 3 4 2 4 2" xfId="43448" xr:uid="{00000000-0005-0000-0000-00004E2D0000}"/>
    <cellStyle name="Input 2 2 4 3 4 2 5" xfId="31849" xr:uid="{00000000-0005-0000-0000-00004F2D0000}"/>
    <cellStyle name="Input 2 2 4 3 4 3" xfId="18589" xr:uid="{00000000-0005-0000-0000-0000502D0000}"/>
    <cellStyle name="Input 2 2 4 3 4 3 2" xfId="35266" xr:uid="{00000000-0005-0000-0000-0000512D0000}"/>
    <cellStyle name="Input 2 2 4 3 4 4" xfId="21814" xr:uid="{00000000-0005-0000-0000-0000522D0000}"/>
    <cellStyle name="Input 2 2 4 3 4 4 2" xfId="38492" xr:uid="{00000000-0005-0000-0000-0000532D0000}"/>
    <cellStyle name="Input 2 2 4 3 4 5" xfId="24798" xr:uid="{00000000-0005-0000-0000-0000542D0000}"/>
    <cellStyle name="Input 2 2 4 3 4 5 2" xfId="41521" xr:uid="{00000000-0005-0000-0000-0000552D0000}"/>
    <cellStyle name="Input 2 2 4 3 4 6" xfId="29251" xr:uid="{00000000-0005-0000-0000-0000562D0000}"/>
    <cellStyle name="Input 2 2 4 3 5" xfId="13772" xr:uid="{00000000-0005-0000-0000-0000572D0000}"/>
    <cellStyle name="Input 2 2 4 3 5 2" xfId="19598" xr:uid="{00000000-0005-0000-0000-0000582D0000}"/>
    <cellStyle name="Input 2 2 4 3 5 2 2" xfId="36269" xr:uid="{00000000-0005-0000-0000-0000592D0000}"/>
    <cellStyle name="Input 2 2 4 3 5 3" xfId="22753" xr:uid="{00000000-0005-0000-0000-00005A2D0000}"/>
    <cellStyle name="Input 2 2 4 3 5 3 2" xfId="39453" xr:uid="{00000000-0005-0000-0000-00005B2D0000}"/>
    <cellStyle name="Input 2 2 4 3 5 4" xfId="25583" xr:uid="{00000000-0005-0000-0000-00005C2D0000}"/>
    <cellStyle name="Input 2 2 4 3 5 4 2" xfId="42321" xr:uid="{00000000-0005-0000-0000-00005D2D0000}"/>
    <cellStyle name="Input 2 2 4 3 5 5" xfId="30446" xr:uid="{00000000-0005-0000-0000-00005E2D0000}"/>
    <cellStyle name="Input 2 2 4 3 6" xfId="17284" xr:uid="{00000000-0005-0000-0000-00005F2D0000}"/>
    <cellStyle name="Input 2 2 4 3 6 2" xfId="33961" xr:uid="{00000000-0005-0000-0000-0000602D0000}"/>
    <cellStyle name="Input 2 2 4 3 7" xfId="15799" xr:uid="{00000000-0005-0000-0000-0000612D0000}"/>
    <cellStyle name="Input 2 2 4 3 7 2" xfId="32461" xr:uid="{00000000-0005-0000-0000-0000622D0000}"/>
    <cellStyle name="Input 2 2 4 3 8" xfId="16439" xr:uid="{00000000-0005-0000-0000-0000632D0000}"/>
    <cellStyle name="Input 2 2 4 3 8 2" xfId="33109" xr:uid="{00000000-0005-0000-0000-0000642D0000}"/>
    <cellStyle name="Input 2 2 4 3 9" xfId="27854" xr:uid="{00000000-0005-0000-0000-0000652D0000}"/>
    <cellStyle name="Input 2 2 4 4" xfId="2035" xr:uid="{00000000-0005-0000-0000-0000662D0000}"/>
    <cellStyle name="Input 2 2 4 4 2" xfId="12655" xr:uid="{00000000-0005-0000-0000-0000672D0000}"/>
    <cellStyle name="Input 2 2 4 4 2 2" xfId="15280" xr:uid="{00000000-0005-0000-0000-0000682D0000}"/>
    <cellStyle name="Input 2 2 4 4 2 2 2" xfId="20923" xr:uid="{00000000-0005-0000-0000-0000692D0000}"/>
    <cellStyle name="Input 2 2 4 4 2 2 2 2" xfId="37592" xr:uid="{00000000-0005-0000-0000-00006A2D0000}"/>
    <cellStyle name="Input 2 2 4 4 2 2 3" xfId="24040" xr:uid="{00000000-0005-0000-0000-00006B2D0000}"/>
    <cellStyle name="Input 2 2 4 4 2 2 3 2" xfId="40754" xr:uid="{00000000-0005-0000-0000-00006C2D0000}"/>
    <cellStyle name="Input 2 2 4 4 2 2 4" xfId="26766" xr:uid="{00000000-0005-0000-0000-00006D2D0000}"/>
    <cellStyle name="Input 2 2 4 4 2 2 4 2" xfId="43507" xr:uid="{00000000-0005-0000-0000-00006E2D0000}"/>
    <cellStyle name="Input 2 2 4 4 2 2 5" xfId="31951" xr:uid="{00000000-0005-0000-0000-00006F2D0000}"/>
    <cellStyle name="Input 2 2 4 4 2 3" xfId="18672" xr:uid="{00000000-0005-0000-0000-0000702D0000}"/>
    <cellStyle name="Input 2 2 4 4 2 3 2" xfId="35349" xr:uid="{00000000-0005-0000-0000-0000712D0000}"/>
    <cellStyle name="Input 2 2 4 4 2 4" xfId="21889" xr:uid="{00000000-0005-0000-0000-0000722D0000}"/>
    <cellStyle name="Input 2 2 4 4 2 4 2" xfId="38568" xr:uid="{00000000-0005-0000-0000-0000732D0000}"/>
    <cellStyle name="Input 2 2 4 4 2 5" xfId="24856" xr:uid="{00000000-0005-0000-0000-0000742D0000}"/>
    <cellStyle name="Input 2 2 4 4 2 5 2" xfId="41580" xr:uid="{00000000-0005-0000-0000-0000752D0000}"/>
    <cellStyle name="Input 2 2 4 4 2 6" xfId="29353" xr:uid="{00000000-0005-0000-0000-0000762D0000}"/>
    <cellStyle name="Input 2 2 4 4 3" xfId="13334" xr:uid="{00000000-0005-0000-0000-0000772D0000}"/>
    <cellStyle name="Input 2 2 4 4 3 2" xfId="19242" xr:uid="{00000000-0005-0000-0000-0000782D0000}"/>
    <cellStyle name="Input 2 2 4 4 3 2 2" xfId="35913" xr:uid="{00000000-0005-0000-0000-0000792D0000}"/>
    <cellStyle name="Input 2 2 4 4 3 3" xfId="22424" xr:uid="{00000000-0005-0000-0000-00007A2D0000}"/>
    <cellStyle name="Input 2 2 4 4 3 3 2" xfId="39117" xr:uid="{00000000-0005-0000-0000-00007B2D0000}"/>
    <cellStyle name="Input 2 2 4 4 3 4" xfId="25289" xr:uid="{00000000-0005-0000-0000-00007C2D0000}"/>
    <cellStyle name="Input 2 2 4 4 3 4 2" xfId="42025" xr:uid="{00000000-0005-0000-0000-00007D2D0000}"/>
    <cellStyle name="Input 2 2 4 4 3 5" xfId="30010" xr:uid="{00000000-0005-0000-0000-00007E2D0000}"/>
    <cellStyle name="Input 2 2 4 4 4" xfId="16921" xr:uid="{00000000-0005-0000-0000-00007F2D0000}"/>
    <cellStyle name="Input 2 2 4 4 4 2" xfId="33597" xr:uid="{00000000-0005-0000-0000-0000802D0000}"/>
    <cellStyle name="Input 2 2 4 4 5" xfId="15941" xr:uid="{00000000-0005-0000-0000-0000812D0000}"/>
    <cellStyle name="Input 2 2 4 4 5 2" xfId="32606" xr:uid="{00000000-0005-0000-0000-0000822D0000}"/>
    <cellStyle name="Input 2 2 4 4 6" xfId="16387" xr:uid="{00000000-0005-0000-0000-0000832D0000}"/>
    <cellStyle name="Input 2 2 4 4 6 2" xfId="33055" xr:uid="{00000000-0005-0000-0000-0000842D0000}"/>
    <cellStyle name="Input 2 2 4 4 7" xfId="27421" xr:uid="{00000000-0005-0000-0000-0000852D0000}"/>
    <cellStyle name="Input 2 2 4 4 8" xfId="10653" xr:uid="{00000000-0005-0000-0000-0000862D0000}"/>
    <cellStyle name="Input 2 2 4 5" xfId="2036" xr:uid="{00000000-0005-0000-0000-0000872D0000}"/>
    <cellStyle name="Input 2 2 4 5 2" xfId="15073" xr:uid="{00000000-0005-0000-0000-0000882D0000}"/>
    <cellStyle name="Input 2 2 4 5 2 2" xfId="20767" xr:uid="{00000000-0005-0000-0000-0000892D0000}"/>
    <cellStyle name="Input 2 2 4 5 2 2 2" xfId="37436" xr:uid="{00000000-0005-0000-0000-00008A2D0000}"/>
    <cellStyle name="Input 2 2 4 5 2 3" xfId="23891" xr:uid="{00000000-0005-0000-0000-00008B2D0000}"/>
    <cellStyle name="Input 2 2 4 5 2 3 2" xfId="40602" xr:uid="{00000000-0005-0000-0000-00008C2D0000}"/>
    <cellStyle name="Input 2 2 4 5 2 4" xfId="26628" xr:uid="{00000000-0005-0000-0000-00008D2D0000}"/>
    <cellStyle name="Input 2 2 4 5 2 4 2" xfId="43369" xr:uid="{00000000-0005-0000-0000-00008E2D0000}"/>
    <cellStyle name="Input 2 2 4 5 2 5" xfId="31744" xr:uid="{00000000-0005-0000-0000-00008F2D0000}"/>
    <cellStyle name="Input 2 2 4 5 3" xfId="18480" xr:uid="{00000000-0005-0000-0000-0000902D0000}"/>
    <cellStyle name="Input 2 2 4 5 3 2" xfId="35157" xr:uid="{00000000-0005-0000-0000-0000912D0000}"/>
    <cellStyle name="Input 2 2 4 5 4" xfId="21719" xr:uid="{00000000-0005-0000-0000-0000922D0000}"/>
    <cellStyle name="Input 2 2 4 5 4 2" xfId="38394" xr:uid="{00000000-0005-0000-0000-0000932D0000}"/>
    <cellStyle name="Input 2 2 4 5 5" xfId="24721" xr:uid="{00000000-0005-0000-0000-0000942D0000}"/>
    <cellStyle name="Input 2 2 4 5 5 2" xfId="41442" xr:uid="{00000000-0005-0000-0000-0000952D0000}"/>
    <cellStyle name="Input 2 2 4 5 6" xfId="29146" xr:uid="{00000000-0005-0000-0000-0000962D0000}"/>
    <cellStyle name="Input 2 2 4 5 7" xfId="12404" xr:uid="{00000000-0005-0000-0000-0000972D0000}"/>
    <cellStyle name="Input 2 2 4 6" xfId="7587" xr:uid="{00000000-0005-0000-0000-0000982D0000}"/>
    <cellStyle name="Input 2 2 4 6 2" xfId="18962" xr:uid="{00000000-0005-0000-0000-0000992D0000}"/>
    <cellStyle name="Input 2 2 4 6 2 2" xfId="35639" xr:uid="{00000000-0005-0000-0000-00009A2D0000}"/>
    <cellStyle name="Input 2 2 4 6 3" xfId="22170" xr:uid="{00000000-0005-0000-0000-00009B2D0000}"/>
    <cellStyle name="Input 2 2 4 6 3 2" xfId="38855" xr:uid="{00000000-0005-0000-0000-00009C2D0000}"/>
    <cellStyle name="Input 2 2 4 6 4" xfId="25080" xr:uid="{00000000-0005-0000-0000-00009D2D0000}"/>
    <cellStyle name="Input 2 2 4 6 4 2" xfId="41809" xr:uid="{00000000-0005-0000-0000-00009E2D0000}"/>
    <cellStyle name="Input 2 2 4 6 5" xfId="29672" xr:uid="{00000000-0005-0000-0000-00009F2D0000}"/>
    <cellStyle name="Input 2 2 4 6 6" xfId="12989" xr:uid="{00000000-0005-0000-0000-0000A02D0000}"/>
    <cellStyle name="Input 2 2 4 7" xfId="7588" xr:uid="{00000000-0005-0000-0000-0000A12D0000}"/>
    <cellStyle name="Input 2 2 4 7 2" xfId="27064" xr:uid="{00000000-0005-0000-0000-0000A22D0000}"/>
    <cellStyle name="Input 2 2 4 8" xfId="9936" xr:uid="{00000000-0005-0000-0000-0000A32D0000}"/>
    <cellStyle name="Input 2 2 4 9" xfId="43905" xr:uid="{00000000-0005-0000-0000-0000A42D0000}"/>
    <cellStyle name="Input 2 2 5" xfId="2037" xr:uid="{00000000-0005-0000-0000-0000A52D0000}"/>
    <cellStyle name="Input 2 2 5 2" xfId="2038" xr:uid="{00000000-0005-0000-0000-0000A62D0000}"/>
    <cellStyle name="Input 2 2 5 2 2" xfId="2039" xr:uid="{00000000-0005-0000-0000-0000A72D0000}"/>
    <cellStyle name="Input 2 2 5 2 2 2" xfId="20030" xr:uid="{00000000-0005-0000-0000-0000A82D0000}"/>
    <cellStyle name="Input 2 2 5 2 2 2 2" xfId="36700" xr:uid="{00000000-0005-0000-0000-0000A92D0000}"/>
    <cellStyle name="Input 2 2 5 2 2 3" xfId="23175" xr:uid="{00000000-0005-0000-0000-0000AA2D0000}"/>
    <cellStyle name="Input 2 2 5 2 2 3 2" xfId="39879" xr:uid="{00000000-0005-0000-0000-0000AB2D0000}"/>
    <cellStyle name="Input 2 2 5 2 2 4" xfId="25954" xr:uid="{00000000-0005-0000-0000-0000AC2D0000}"/>
    <cellStyle name="Input 2 2 5 2 2 4 2" xfId="42693" xr:uid="{00000000-0005-0000-0000-0000AD2D0000}"/>
    <cellStyle name="Input 2 2 5 2 2 5" xfId="30940" xr:uid="{00000000-0005-0000-0000-0000AE2D0000}"/>
    <cellStyle name="Input 2 2 5 2 2 6" xfId="14267" xr:uid="{00000000-0005-0000-0000-0000AF2D0000}"/>
    <cellStyle name="Input 2 2 5 2 3" xfId="2040" xr:uid="{00000000-0005-0000-0000-0000B02D0000}"/>
    <cellStyle name="Input 2 2 5 2 3 2" xfId="34421" xr:uid="{00000000-0005-0000-0000-0000B12D0000}"/>
    <cellStyle name="Input 2 2 5 2 3 3" xfId="17744" xr:uid="{00000000-0005-0000-0000-0000B22D0000}"/>
    <cellStyle name="Input 2 2 5 2 4" xfId="7589" xr:uid="{00000000-0005-0000-0000-0000B32D0000}"/>
    <cellStyle name="Input 2 2 5 2 4 2" xfId="35089" xr:uid="{00000000-0005-0000-0000-0000B42D0000}"/>
    <cellStyle name="Input 2 2 5 2 5" xfId="7590" xr:uid="{00000000-0005-0000-0000-0000B52D0000}"/>
    <cellStyle name="Input 2 2 5 2 5 2" xfId="32983" xr:uid="{00000000-0005-0000-0000-0000B62D0000}"/>
    <cellStyle name="Input 2 2 5 2 6" xfId="28346" xr:uid="{00000000-0005-0000-0000-0000B72D0000}"/>
    <cellStyle name="Input 2 2 5 2 7" xfId="11593" xr:uid="{00000000-0005-0000-0000-0000B82D0000}"/>
    <cellStyle name="Input 2 2 5 3" xfId="2041" xr:uid="{00000000-0005-0000-0000-0000B92D0000}"/>
    <cellStyle name="Input 2 2 5 3 2" xfId="13435" xr:uid="{00000000-0005-0000-0000-0000BA2D0000}"/>
    <cellStyle name="Input 2 2 5 3 2 2" xfId="19312" xr:uid="{00000000-0005-0000-0000-0000BB2D0000}"/>
    <cellStyle name="Input 2 2 5 3 2 2 2" xfId="35983" xr:uid="{00000000-0005-0000-0000-0000BC2D0000}"/>
    <cellStyle name="Input 2 2 5 3 2 3" xfId="22490" xr:uid="{00000000-0005-0000-0000-0000BD2D0000}"/>
    <cellStyle name="Input 2 2 5 3 2 3 2" xfId="39183" xr:uid="{00000000-0005-0000-0000-0000BE2D0000}"/>
    <cellStyle name="Input 2 2 5 3 2 4" xfId="25354" xr:uid="{00000000-0005-0000-0000-0000BF2D0000}"/>
    <cellStyle name="Input 2 2 5 3 2 4 2" xfId="42090" xr:uid="{00000000-0005-0000-0000-0000C02D0000}"/>
    <cellStyle name="Input 2 2 5 3 2 5" xfId="30111" xr:uid="{00000000-0005-0000-0000-0000C12D0000}"/>
    <cellStyle name="Input 2 2 5 3 3" xfId="16991" xr:uid="{00000000-0005-0000-0000-0000C22D0000}"/>
    <cellStyle name="Input 2 2 5 3 3 2" xfId="33667" xr:uid="{00000000-0005-0000-0000-0000C32D0000}"/>
    <cellStyle name="Input 2 2 5 3 4" xfId="16581" xr:uid="{00000000-0005-0000-0000-0000C42D0000}"/>
    <cellStyle name="Input 2 2 5 3 4 2" xfId="33254" xr:uid="{00000000-0005-0000-0000-0000C52D0000}"/>
    <cellStyle name="Input 2 2 5 3 5" xfId="23032" xr:uid="{00000000-0005-0000-0000-0000C62D0000}"/>
    <cellStyle name="Input 2 2 5 3 5 2" xfId="39734" xr:uid="{00000000-0005-0000-0000-0000C72D0000}"/>
    <cellStyle name="Input 2 2 5 3 6" xfId="27522" xr:uid="{00000000-0005-0000-0000-0000C82D0000}"/>
    <cellStyle name="Input 2 2 5 3 7" xfId="10751" xr:uid="{00000000-0005-0000-0000-0000C92D0000}"/>
    <cellStyle name="Input 2 2 5 4" xfId="2042" xr:uid="{00000000-0005-0000-0000-0000CA2D0000}"/>
    <cellStyle name="Input 2 2 5 4 2" xfId="15113" xr:uid="{00000000-0005-0000-0000-0000CB2D0000}"/>
    <cellStyle name="Input 2 2 5 4 2 2" xfId="20802" xr:uid="{00000000-0005-0000-0000-0000CC2D0000}"/>
    <cellStyle name="Input 2 2 5 4 2 2 2" xfId="37471" xr:uid="{00000000-0005-0000-0000-0000CD2D0000}"/>
    <cellStyle name="Input 2 2 5 4 2 3" xfId="23924" xr:uid="{00000000-0005-0000-0000-0000CE2D0000}"/>
    <cellStyle name="Input 2 2 5 4 2 3 2" xfId="40637" xr:uid="{00000000-0005-0000-0000-0000CF2D0000}"/>
    <cellStyle name="Input 2 2 5 4 2 4" xfId="26660" xr:uid="{00000000-0005-0000-0000-0000D02D0000}"/>
    <cellStyle name="Input 2 2 5 4 2 4 2" xfId="43401" xr:uid="{00000000-0005-0000-0000-0000D12D0000}"/>
    <cellStyle name="Input 2 2 5 4 2 5" xfId="31784" xr:uid="{00000000-0005-0000-0000-0000D22D0000}"/>
    <cellStyle name="Input 2 2 5 4 3" xfId="18534" xr:uid="{00000000-0005-0000-0000-0000D32D0000}"/>
    <cellStyle name="Input 2 2 5 4 3 2" xfId="35211" xr:uid="{00000000-0005-0000-0000-0000D42D0000}"/>
    <cellStyle name="Input 2 2 5 4 4" xfId="21763" xr:uid="{00000000-0005-0000-0000-0000D52D0000}"/>
    <cellStyle name="Input 2 2 5 4 4 2" xfId="38441" xr:uid="{00000000-0005-0000-0000-0000D62D0000}"/>
    <cellStyle name="Input 2 2 5 4 5" xfId="24751" xr:uid="{00000000-0005-0000-0000-0000D72D0000}"/>
    <cellStyle name="Input 2 2 5 4 5 2" xfId="41474" xr:uid="{00000000-0005-0000-0000-0000D82D0000}"/>
    <cellStyle name="Input 2 2 5 4 6" xfId="29186" xr:uid="{00000000-0005-0000-0000-0000D92D0000}"/>
    <cellStyle name="Input 2 2 5 4 7" xfId="12465" xr:uid="{00000000-0005-0000-0000-0000DA2D0000}"/>
    <cellStyle name="Input 2 2 5 5" xfId="7591" xr:uid="{00000000-0005-0000-0000-0000DB2D0000}"/>
    <cellStyle name="Input 2 2 5 5 2" xfId="19558" xr:uid="{00000000-0005-0000-0000-0000DC2D0000}"/>
    <cellStyle name="Input 2 2 5 5 2 2" xfId="36229" xr:uid="{00000000-0005-0000-0000-0000DD2D0000}"/>
    <cellStyle name="Input 2 2 5 5 3" xfId="22715" xr:uid="{00000000-0005-0000-0000-0000DE2D0000}"/>
    <cellStyle name="Input 2 2 5 5 3 2" xfId="39415" xr:uid="{00000000-0005-0000-0000-0000DF2D0000}"/>
    <cellStyle name="Input 2 2 5 5 4" xfId="25546" xr:uid="{00000000-0005-0000-0000-0000E02D0000}"/>
    <cellStyle name="Input 2 2 5 5 4 2" xfId="42284" xr:uid="{00000000-0005-0000-0000-0000E12D0000}"/>
    <cellStyle name="Input 2 2 5 5 5" xfId="30391" xr:uid="{00000000-0005-0000-0000-0000E22D0000}"/>
    <cellStyle name="Input 2 2 5 5 6" xfId="13717" xr:uid="{00000000-0005-0000-0000-0000E32D0000}"/>
    <cellStyle name="Input 2 2 5 6" xfId="7592" xr:uid="{00000000-0005-0000-0000-0000E42D0000}"/>
    <cellStyle name="Input 2 2 5 6 2" xfId="33921" xr:uid="{00000000-0005-0000-0000-0000E52D0000}"/>
    <cellStyle name="Input 2 2 5 6 3" xfId="17244" xr:uid="{00000000-0005-0000-0000-0000E62D0000}"/>
    <cellStyle name="Input 2 2 5 7" xfId="15819" xr:uid="{00000000-0005-0000-0000-0000E72D0000}"/>
    <cellStyle name="Input 2 2 5 7 2" xfId="32481" xr:uid="{00000000-0005-0000-0000-0000E82D0000}"/>
    <cellStyle name="Input 2 2 5 8" xfId="16431" xr:uid="{00000000-0005-0000-0000-0000E92D0000}"/>
    <cellStyle name="Input 2 2 5 8 2" xfId="33101" xr:uid="{00000000-0005-0000-0000-0000EA2D0000}"/>
    <cellStyle name="Input 2 2 5 9" xfId="27799" xr:uid="{00000000-0005-0000-0000-0000EB2D0000}"/>
    <cellStyle name="Input 2 2 6" xfId="2043" xr:uid="{00000000-0005-0000-0000-0000EC2D0000}"/>
    <cellStyle name="Input 2 2 6 2" xfId="2044" xr:uid="{00000000-0005-0000-0000-0000ED2D0000}"/>
    <cellStyle name="Input 2 2 6 2 2" xfId="2045" xr:uid="{00000000-0005-0000-0000-0000EE2D0000}"/>
    <cellStyle name="Input 2 2 6 2 2 2" xfId="20117" xr:uid="{00000000-0005-0000-0000-0000EF2D0000}"/>
    <cellStyle name="Input 2 2 6 2 2 2 2" xfId="36786" xr:uid="{00000000-0005-0000-0000-0000F02D0000}"/>
    <cellStyle name="Input 2 2 6 2 2 3" xfId="23259" xr:uid="{00000000-0005-0000-0000-0000F12D0000}"/>
    <cellStyle name="Input 2 2 6 2 2 3 2" xfId="39966" xr:uid="{00000000-0005-0000-0000-0000F22D0000}"/>
    <cellStyle name="Input 2 2 6 2 2 4" xfId="26040" xr:uid="{00000000-0005-0000-0000-0000F32D0000}"/>
    <cellStyle name="Input 2 2 6 2 2 4 2" xfId="42780" xr:uid="{00000000-0005-0000-0000-0000F42D0000}"/>
    <cellStyle name="Input 2 2 6 2 2 5" xfId="31026" xr:uid="{00000000-0005-0000-0000-0000F52D0000}"/>
    <cellStyle name="Input 2 2 6 2 2 6" xfId="14354" xr:uid="{00000000-0005-0000-0000-0000F62D0000}"/>
    <cellStyle name="Input 2 2 6 2 3" xfId="2046" xr:uid="{00000000-0005-0000-0000-0000F72D0000}"/>
    <cellStyle name="Input 2 2 6 2 3 2" xfId="34507" xr:uid="{00000000-0005-0000-0000-0000F82D0000}"/>
    <cellStyle name="Input 2 2 6 2 3 3" xfId="17831" xr:uid="{00000000-0005-0000-0000-0000F92D0000}"/>
    <cellStyle name="Input 2 2 6 2 4" xfId="7593" xr:uid="{00000000-0005-0000-0000-0000FA2D0000}"/>
    <cellStyle name="Input 2 2 6 2 4 2" xfId="33559" xr:uid="{00000000-0005-0000-0000-0000FB2D0000}"/>
    <cellStyle name="Input 2 2 6 2 5" xfId="7594" xr:uid="{00000000-0005-0000-0000-0000FC2D0000}"/>
    <cellStyle name="Input 2 2 6 2 5 2" xfId="39206" xr:uid="{00000000-0005-0000-0000-0000FD2D0000}"/>
    <cellStyle name="Input 2 2 6 2 6" xfId="28430" xr:uid="{00000000-0005-0000-0000-0000FE2D0000}"/>
    <cellStyle name="Input 2 2 6 2 7" xfId="11680" xr:uid="{00000000-0005-0000-0000-0000FF2D0000}"/>
    <cellStyle name="Input 2 2 6 3" xfId="2047" xr:uid="{00000000-0005-0000-0000-0000002E0000}"/>
    <cellStyle name="Input 2 2 6 3 2" xfId="14615" xr:uid="{00000000-0005-0000-0000-0000012E0000}"/>
    <cellStyle name="Input 2 2 6 3 2 2" xfId="20378" xr:uid="{00000000-0005-0000-0000-0000022E0000}"/>
    <cellStyle name="Input 2 2 6 3 2 2 2" xfId="37046" xr:uid="{00000000-0005-0000-0000-0000032E0000}"/>
    <cellStyle name="Input 2 2 6 3 2 3" xfId="23518" xr:uid="{00000000-0005-0000-0000-0000042E0000}"/>
    <cellStyle name="Input 2 2 6 3 2 3 2" xfId="40227" xr:uid="{00000000-0005-0000-0000-0000052E0000}"/>
    <cellStyle name="Input 2 2 6 3 2 4" xfId="26300" xr:uid="{00000000-0005-0000-0000-0000062E0000}"/>
    <cellStyle name="Input 2 2 6 3 2 4 2" xfId="43041" xr:uid="{00000000-0005-0000-0000-0000072E0000}"/>
    <cellStyle name="Input 2 2 6 3 2 5" xfId="31286" xr:uid="{00000000-0005-0000-0000-0000082E0000}"/>
    <cellStyle name="Input 2 2 6 3 3" xfId="18092" xr:uid="{00000000-0005-0000-0000-0000092E0000}"/>
    <cellStyle name="Input 2 2 6 3 3 2" xfId="34767" xr:uid="{00000000-0005-0000-0000-00000A2E0000}"/>
    <cellStyle name="Input 2 2 6 3 4" xfId="21345" xr:uid="{00000000-0005-0000-0000-00000B2E0000}"/>
    <cellStyle name="Input 2 2 6 3 4 2" xfId="38018" xr:uid="{00000000-0005-0000-0000-00000C2E0000}"/>
    <cellStyle name="Input 2 2 6 3 5" xfId="24395" xr:uid="{00000000-0005-0000-0000-00000D2E0000}"/>
    <cellStyle name="Input 2 2 6 3 5 2" xfId="41114" xr:uid="{00000000-0005-0000-0000-00000E2E0000}"/>
    <cellStyle name="Input 2 2 6 3 6" xfId="28689" xr:uid="{00000000-0005-0000-0000-00000F2E0000}"/>
    <cellStyle name="Input 2 2 6 3 7" xfId="11941" xr:uid="{00000000-0005-0000-0000-0000102E0000}"/>
    <cellStyle name="Input 2 2 6 4" xfId="2048" xr:uid="{00000000-0005-0000-0000-0000112E0000}"/>
    <cellStyle name="Input 2 2 6 4 2" xfId="15298" xr:uid="{00000000-0005-0000-0000-0000122E0000}"/>
    <cellStyle name="Input 2 2 6 4 2 2" xfId="20941" xr:uid="{00000000-0005-0000-0000-0000132E0000}"/>
    <cellStyle name="Input 2 2 6 4 2 2 2" xfId="37610" xr:uid="{00000000-0005-0000-0000-0000142E0000}"/>
    <cellStyle name="Input 2 2 6 4 2 3" xfId="24057" xr:uid="{00000000-0005-0000-0000-0000152E0000}"/>
    <cellStyle name="Input 2 2 6 4 2 3 2" xfId="40772" xr:uid="{00000000-0005-0000-0000-0000162E0000}"/>
    <cellStyle name="Input 2 2 6 4 2 4" xfId="26784" xr:uid="{00000000-0005-0000-0000-0000172E0000}"/>
    <cellStyle name="Input 2 2 6 4 2 4 2" xfId="43525" xr:uid="{00000000-0005-0000-0000-0000182E0000}"/>
    <cellStyle name="Input 2 2 6 4 2 5" xfId="31969" xr:uid="{00000000-0005-0000-0000-0000192E0000}"/>
    <cellStyle name="Input 2 2 6 4 3" xfId="18695" xr:uid="{00000000-0005-0000-0000-00001A2E0000}"/>
    <cellStyle name="Input 2 2 6 4 3 2" xfId="35372" xr:uid="{00000000-0005-0000-0000-00001B2E0000}"/>
    <cellStyle name="Input 2 2 6 4 4" xfId="21909" xr:uid="{00000000-0005-0000-0000-00001C2E0000}"/>
    <cellStyle name="Input 2 2 6 4 4 2" xfId="38589" xr:uid="{00000000-0005-0000-0000-00001D2E0000}"/>
    <cellStyle name="Input 2 2 6 4 5" xfId="24873" xr:uid="{00000000-0005-0000-0000-00001E2E0000}"/>
    <cellStyle name="Input 2 2 6 4 5 2" xfId="41598" xr:uid="{00000000-0005-0000-0000-00001F2E0000}"/>
    <cellStyle name="Input 2 2 6 4 6" xfId="29371" xr:uid="{00000000-0005-0000-0000-0000202E0000}"/>
    <cellStyle name="Input 2 2 6 4 7" xfId="12677" xr:uid="{00000000-0005-0000-0000-0000212E0000}"/>
    <cellStyle name="Input 2 2 6 5" xfId="7595" xr:uid="{00000000-0005-0000-0000-0000222E0000}"/>
    <cellStyle name="Input 2 2 6 5 2" xfId="19659" xr:uid="{00000000-0005-0000-0000-0000232E0000}"/>
    <cellStyle name="Input 2 2 6 5 2 2" xfId="36329" xr:uid="{00000000-0005-0000-0000-0000242E0000}"/>
    <cellStyle name="Input 2 2 6 5 3" xfId="22810" xr:uid="{00000000-0005-0000-0000-0000252E0000}"/>
    <cellStyle name="Input 2 2 6 5 3 2" xfId="39512" xr:uid="{00000000-0005-0000-0000-0000262E0000}"/>
    <cellStyle name="Input 2 2 6 5 4" xfId="25629" xr:uid="{00000000-0005-0000-0000-0000272E0000}"/>
    <cellStyle name="Input 2 2 6 5 4 2" xfId="42368" xr:uid="{00000000-0005-0000-0000-0000282E0000}"/>
    <cellStyle name="Input 2 2 6 5 5" xfId="30535" xr:uid="{00000000-0005-0000-0000-0000292E0000}"/>
    <cellStyle name="Input 2 2 6 5 6" xfId="13862" xr:uid="{00000000-0005-0000-0000-00002A2E0000}"/>
    <cellStyle name="Input 2 2 6 6" xfId="17343" xr:uid="{00000000-0005-0000-0000-00002B2E0000}"/>
    <cellStyle name="Input 2 2 6 6 2" xfId="34019" xr:uid="{00000000-0005-0000-0000-00002C2E0000}"/>
    <cellStyle name="Input 2 2 6 7" xfId="15772" xr:uid="{00000000-0005-0000-0000-00002D2E0000}"/>
    <cellStyle name="Input 2 2 6 7 2" xfId="32434" xr:uid="{00000000-0005-0000-0000-00002E2E0000}"/>
    <cellStyle name="Input 2 2 6 8" xfId="21606" xr:uid="{00000000-0005-0000-0000-00002F2E0000}"/>
    <cellStyle name="Input 2 2 6 8 2" xfId="38281" xr:uid="{00000000-0005-0000-0000-0000302E0000}"/>
    <cellStyle name="Input 2 2 6 9" xfId="27943" xr:uid="{00000000-0005-0000-0000-0000312E0000}"/>
    <cellStyle name="Input 2 2 7" xfId="2049" xr:uid="{00000000-0005-0000-0000-0000322E0000}"/>
    <cellStyle name="Input 2 2 7 2" xfId="2050" xr:uid="{00000000-0005-0000-0000-0000332E0000}"/>
    <cellStyle name="Input 2 2 7 2 2" xfId="2051" xr:uid="{00000000-0005-0000-0000-0000342E0000}"/>
    <cellStyle name="Input 2 2 7 2 2 2" xfId="20828" xr:uid="{00000000-0005-0000-0000-0000352E0000}"/>
    <cellStyle name="Input 2 2 7 2 2 2 2" xfId="37497" xr:uid="{00000000-0005-0000-0000-0000362E0000}"/>
    <cellStyle name="Input 2 2 7 2 2 3" xfId="23948" xr:uid="{00000000-0005-0000-0000-0000372E0000}"/>
    <cellStyle name="Input 2 2 7 2 2 3 2" xfId="40661" xr:uid="{00000000-0005-0000-0000-0000382E0000}"/>
    <cellStyle name="Input 2 2 7 2 2 4" xfId="26683" xr:uid="{00000000-0005-0000-0000-0000392E0000}"/>
    <cellStyle name="Input 2 2 7 2 2 4 2" xfId="43424" xr:uid="{00000000-0005-0000-0000-00003A2E0000}"/>
    <cellStyle name="Input 2 2 7 2 2 5" xfId="31812" xr:uid="{00000000-0005-0000-0000-00003B2E0000}"/>
    <cellStyle name="Input 2 2 7 2 2 6" xfId="15141" xr:uid="{00000000-0005-0000-0000-00003C2E0000}"/>
    <cellStyle name="Input 2 2 7 2 3" xfId="2052" xr:uid="{00000000-0005-0000-0000-00003D2E0000}"/>
    <cellStyle name="Input 2 2 7 2 3 2" xfId="35237" xr:uid="{00000000-0005-0000-0000-00003E2E0000}"/>
    <cellStyle name="Input 2 2 7 2 3 3" xfId="18560" xr:uid="{00000000-0005-0000-0000-00003F2E0000}"/>
    <cellStyle name="Input 2 2 7 2 4" xfId="21788" xr:uid="{00000000-0005-0000-0000-0000402E0000}"/>
    <cellStyle name="Input 2 2 7 2 4 2" xfId="38466" xr:uid="{00000000-0005-0000-0000-0000412E0000}"/>
    <cellStyle name="Input 2 2 7 2 5" xfId="24774" xr:uid="{00000000-0005-0000-0000-0000422E0000}"/>
    <cellStyle name="Input 2 2 7 2 5 2" xfId="41497" xr:uid="{00000000-0005-0000-0000-0000432E0000}"/>
    <cellStyle name="Input 2 2 7 2 6" xfId="29214" xr:uid="{00000000-0005-0000-0000-0000442E0000}"/>
    <cellStyle name="Input 2 2 7 2 7" xfId="12496" xr:uid="{00000000-0005-0000-0000-0000452E0000}"/>
    <cellStyle name="Input 2 2 7 3" xfId="2053" xr:uid="{00000000-0005-0000-0000-0000462E0000}"/>
    <cellStyle name="Input 2 2 7 3 2" xfId="19239" xr:uid="{00000000-0005-0000-0000-0000472E0000}"/>
    <cellStyle name="Input 2 2 7 3 2 2" xfId="35910" xr:uid="{00000000-0005-0000-0000-0000482E0000}"/>
    <cellStyle name="Input 2 2 7 3 3" xfId="22421" xr:uid="{00000000-0005-0000-0000-0000492E0000}"/>
    <cellStyle name="Input 2 2 7 3 3 2" xfId="39114" xr:uid="{00000000-0005-0000-0000-00004A2E0000}"/>
    <cellStyle name="Input 2 2 7 3 4" xfId="25286" xr:uid="{00000000-0005-0000-0000-00004B2E0000}"/>
    <cellStyle name="Input 2 2 7 3 4 2" xfId="42022" xr:uid="{00000000-0005-0000-0000-00004C2E0000}"/>
    <cellStyle name="Input 2 2 7 3 5" xfId="30007" xr:uid="{00000000-0005-0000-0000-00004D2E0000}"/>
    <cellStyle name="Input 2 2 7 3 6" xfId="13331" xr:uid="{00000000-0005-0000-0000-00004E2E0000}"/>
    <cellStyle name="Input 2 2 7 4" xfId="2054" xr:uid="{00000000-0005-0000-0000-00004F2E0000}"/>
    <cellStyle name="Input 2 2 7 4 2" xfId="33594" xr:uid="{00000000-0005-0000-0000-0000502E0000}"/>
    <cellStyle name="Input 2 2 7 4 3" xfId="16918" xr:uid="{00000000-0005-0000-0000-0000512E0000}"/>
    <cellStyle name="Input 2 2 7 5" xfId="7596" xr:uid="{00000000-0005-0000-0000-0000522E0000}"/>
    <cellStyle name="Input 2 2 7 5 2" xfId="32608" xr:uid="{00000000-0005-0000-0000-0000532E0000}"/>
    <cellStyle name="Input 2 2 7 6" xfId="21746" xr:uid="{00000000-0005-0000-0000-0000542E0000}"/>
    <cellStyle name="Input 2 2 7 6 2" xfId="38423" xr:uid="{00000000-0005-0000-0000-0000552E0000}"/>
    <cellStyle name="Input 2 2 7 7" xfId="27418" xr:uid="{00000000-0005-0000-0000-0000562E0000}"/>
    <cellStyle name="Input 2 2 8" xfId="2055" xr:uid="{00000000-0005-0000-0000-0000572E0000}"/>
    <cellStyle name="Input 2 2 8 2" xfId="2056" xr:uid="{00000000-0005-0000-0000-0000582E0000}"/>
    <cellStyle name="Input 2 2 8 2 2" xfId="2057" xr:uid="{00000000-0005-0000-0000-0000592E0000}"/>
    <cellStyle name="Input 2 2 8 2 2 2" xfId="37628" xr:uid="{00000000-0005-0000-0000-00005A2E0000}"/>
    <cellStyle name="Input 2 2 8 2 2 3" xfId="20959" xr:uid="{00000000-0005-0000-0000-00005B2E0000}"/>
    <cellStyle name="Input 2 2 8 2 3" xfId="2058" xr:uid="{00000000-0005-0000-0000-00005C2E0000}"/>
    <cellStyle name="Input 2 2 8 2 3 2" xfId="40790" xr:uid="{00000000-0005-0000-0000-00005D2E0000}"/>
    <cellStyle name="Input 2 2 8 2 4" xfId="26802" xr:uid="{00000000-0005-0000-0000-00005E2E0000}"/>
    <cellStyle name="Input 2 2 8 2 4 2" xfId="43543" xr:uid="{00000000-0005-0000-0000-00005F2E0000}"/>
    <cellStyle name="Input 2 2 8 2 5" xfId="31987" xr:uid="{00000000-0005-0000-0000-0000602E0000}"/>
    <cellStyle name="Input 2 2 8 2 6" xfId="15316" xr:uid="{00000000-0005-0000-0000-0000612E0000}"/>
    <cellStyle name="Input 2 2 8 3" xfId="2059" xr:uid="{00000000-0005-0000-0000-0000622E0000}"/>
    <cellStyle name="Input 2 2 8 3 2" xfId="35390" xr:uid="{00000000-0005-0000-0000-0000632E0000}"/>
    <cellStyle name="Input 2 2 8 3 3" xfId="18713" xr:uid="{00000000-0005-0000-0000-0000642E0000}"/>
    <cellStyle name="Input 2 2 8 4" xfId="2060" xr:uid="{00000000-0005-0000-0000-0000652E0000}"/>
    <cellStyle name="Input 2 2 8 4 2" xfId="38607" xr:uid="{00000000-0005-0000-0000-0000662E0000}"/>
    <cellStyle name="Input 2 2 8 5" xfId="7597" xr:uid="{00000000-0005-0000-0000-0000672E0000}"/>
    <cellStyle name="Input 2 2 8 5 2" xfId="41616" xr:uid="{00000000-0005-0000-0000-0000682E0000}"/>
    <cellStyle name="Input 2 2 8 6" xfId="29389" xr:uid="{00000000-0005-0000-0000-0000692E0000}"/>
    <cellStyle name="Input 2 2 8 7" xfId="12696" xr:uid="{00000000-0005-0000-0000-00006A2E0000}"/>
    <cellStyle name="Input 2 2 9" xfId="2061" xr:uid="{00000000-0005-0000-0000-00006B2E0000}"/>
    <cellStyle name="Input 2 2 9 2" xfId="2062" xr:uid="{00000000-0005-0000-0000-00006C2E0000}"/>
    <cellStyle name="Input 2 2 9 2 2" xfId="2063" xr:uid="{00000000-0005-0000-0000-00006D2E0000}"/>
    <cellStyle name="Input 2 2 9 2 3" xfId="2064" xr:uid="{00000000-0005-0000-0000-00006E2E0000}"/>
    <cellStyle name="Input 2 2 9 2 4" xfId="18959" xr:uid="{00000000-0005-0000-0000-00006F2E0000}"/>
    <cellStyle name="Input 2 2 9 3" xfId="2065" xr:uid="{00000000-0005-0000-0000-0000702E0000}"/>
    <cellStyle name="Input 2 2 9 3 2" xfId="38852" xr:uid="{00000000-0005-0000-0000-0000712E0000}"/>
    <cellStyle name="Input 2 2 9 4" xfId="2066" xr:uid="{00000000-0005-0000-0000-0000722E0000}"/>
    <cellStyle name="Input 2 2 9 4 2" xfId="41806" xr:uid="{00000000-0005-0000-0000-0000732E0000}"/>
    <cellStyle name="Input 2 2 9 5" xfId="7598" xr:uid="{00000000-0005-0000-0000-0000742E0000}"/>
    <cellStyle name="Input 2 2 9 6" xfId="12986" xr:uid="{00000000-0005-0000-0000-0000752E0000}"/>
    <cellStyle name="Input 2 20" xfId="2067" xr:uid="{00000000-0005-0000-0000-0000762E0000}"/>
    <cellStyle name="Input 2 21" xfId="7599" xr:uid="{00000000-0005-0000-0000-0000772E0000}"/>
    <cellStyle name="Input 2 22" xfId="9934" xr:uid="{00000000-0005-0000-0000-0000782E0000}"/>
    <cellStyle name="Input 2 23" xfId="43902" xr:uid="{00000000-0005-0000-0000-0000792E0000}"/>
    <cellStyle name="Input 2 24" xfId="43966" xr:uid="{00000000-0005-0000-0000-00007A2E0000}"/>
    <cellStyle name="Input 2 3" xfId="2068" xr:uid="{00000000-0005-0000-0000-00007B2E0000}"/>
    <cellStyle name="Input 2 3 10" xfId="2069" xr:uid="{00000000-0005-0000-0000-00007C2E0000}"/>
    <cellStyle name="Input 2 3 10 2" xfId="2070" xr:uid="{00000000-0005-0000-0000-00007D2E0000}"/>
    <cellStyle name="Input 2 3 10 2 2" xfId="2071" xr:uid="{00000000-0005-0000-0000-00007E2E0000}"/>
    <cellStyle name="Input 2 3 10 2 3" xfId="2072" xr:uid="{00000000-0005-0000-0000-00007F2E0000}"/>
    <cellStyle name="Input 2 3 10 3" xfId="2073" xr:uid="{00000000-0005-0000-0000-0000802E0000}"/>
    <cellStyle name="Input 2 3 10 4" xfId="2074" xr:uid="{00000000-0005-0000-0000-0000812E0000}"/>
    <cellStyle name="Input 2 3 10 5" xfId="7600" xr:uid="{00000000-0005-0000-0000-0000822E0000}"/>
    <cellStyle name="Input 2 3 11" xfId="2075" xr:uid="{00000000-0005-0000-0000-0000832E0000}"/>
    <cellStyle name="Input 2 3 11 2" xfId="2076" xr:uid="{00000000-0005-0000-0000-0000842E0000}"/>
    <cellStyle name="Input 2 3 11 2 2" xfId="2077" xr:uid="{00000000-0005-0000-0000-0000852E0000}"/>
    <cellStyle name="Input 2 3 11 2 3" xfId="2078" xr:uid="{00000000-0005-0000-0000-0000862E0000}"/>
    <cellStyle name="Input 2 3 11 3" xfId="2079" xr:uid="{00000000-0005-0000-0000-0000872E0000}"/>
    <cellStyle name="Input 2 3 11 4" xfId="2080" xr:uid="{00000000-0005-0000-0000-0000882E0000}"/>
    <cellStyle name="Input 2 3 11 5" xfId="7601" xr:uid="{00000000-0005-0000-0000-0000892E0000}"/>
    <cellStyle name="Input 2 3 12" xfId="2081" xr:uid="{00000000-0005-0000-0000-00008A2E0000}"/>
    <cellStyle name="Input 2 3 12 2" xfId="2082" xr:uid="{00000000-0005-0000-0000-00008B2E0000}"/>
    <cellStyle name="Input 2 3 12 2 2" xfId="2083" xr:uid="{00000000-0005-0000-0000-00008C2E0000}"/>
    <cellStyle name="Input 2 3 12 2 3" xfId="2084" xr:uid="{00000000-0005-0000-0000-00008D2E0000}"/>
    <cellStyle name="Input 2 3 12 3" xfId="2085" xr:uid="{00000000-0005-0000-0000-00008E2E0000}"/>
    <cellStyle name="Input 2 3 12 4" xfId="2086" xr:uid="{00000000-0005-0000-0000-00008F2E0000}"/>
    <cellStyle name="Input 2 3 12 5" xfId="7602" xr:uid="{00000000-0005-0000-0000-0000902E0000}"/>
    <cellStyle name="Input 2 3 13" xfId="2087" xr:uid="{00000000-0005-0000-0000-0000912E0000}"/>
    <cellStyle name="Input 2 3 13 2" xfId="2088" xr:uid="{00000000-0005-0000-0000-0000922E0000}"/>
    <cellStyle name="Input 2 3 13 2 2" xfId="2089" xr:uid="{00000000-0005-0000-0000-0000932E0000}"/>
    <cellStyle name="Input 2 3 13 2 3" xfId="2090" xr:uid="{00000000-0005-0000-0000-0000942E0000}"/>
    <cellStyle name="Input 2 3 13 3" xfId="2091" xr:uid="{00000000-0005-0000-0000-0000952E0000}"/>
    <cellStyle name="Input 2 3 13 4" xfId="2092" xr:uid="{00000000-0005-0000-0000-0000962E0000}"/>
    <cellStyle name="Input 2 3 13 5" xfId="7603" xr:uid="{00000000-0005-0000-0000-0000972E0000}"/>
    <cellStyle name="Input 2 3 14" xfId="2093" xr:uid="{00000000-0005-0000-0000-0000982E0000}"/>
    <cellStyle name="Input 2 3 14 2" xfId="2094" xr:uid="{00000000-0005-0000-0000-0000992E0000}"/>
    <cellStyle name="Input 2 3 14 2 2" xfId="2095" xr:uid="{00000000-0005-0000-0000-00009A2E0000}"/>
    <cellStyle name="Input 2 3 14 2 3" xfId="2096" xr:uid="{00000000-0005-0000-0000-00009B2E0000}"/>
    <cellStyle name="Input 2 3 14 3" xfId="2097" xr:uid="{00000000-0005-0000-0000-00009C2E0000}"/>
    <cellStyle name="Input 2 3 14 4" xfId="2098" xr:uid="{00000000-0005-0000-0000-00009D2E0000}"/>
    <cellStyle name="Input 2 3 14 5" xfId="7604" xr:uid="{00000000-0005-0000-0000-00009E2E0000}"/>
    <cellStyle name="Input 2 3 15" xfId="2099" xr:uid="{00000000-0005-0000-0000-00009F2E0000}"/>
    <cellStyle name="Input 2 3 15 2" xfId="2100" xr:uid="{00000000-0005-0000-0000-0000A02E0000}"/>
    <cellStyle name="Input 2 3 15 2 2" xfId="2101" xr:uid="{00000000-0005-0000-0000-0000A12E0000}"/>
    <cellStyle name="Input 2 3 15 2 3" xfId="2102" xr:uid="{00000000-0005-0000-0000-0000A22E0000}"/>
    <cellStyle name="Input 2 3 15 3" xfId="2103" xr:uid="{00000000-0005-0000-0000-0000A32E0000}"/>
    <cellStyle name="Input 2 3 15 4" xfId="2104" xr:uid="{00000000-0005-0000-0000-0000A42E0000}"/>
    <cellStyle name="Input 2 3 15 5" xfId="7605" xr:uid="{00000000-0005-0000-0000-0000A52E0000}"/>
    <cellStyle name="Input 2 3 16" xfId="2105" xr:uid="{00000000-0005-0000-0000-0000A62E0000}"/>
    <cellStyle name="Input 2 3 16 2" xfId="2106" xr:uid="{00000000-0005-0000-0000-0000A72E0000}"/>
    <cellStyle name="Input 2 3 16 3" xfId="2107" xr:uid="{00000000-0005-0000-0000-0000A82E0000}"/>
    <cellStyle name="Input 2 3 16 4" xfId="7606" xr:uid="{00000000-0005-0000-0000-0000A92E0000}"/>
    <cellStyle name="Input 2 3 16 5" xfId="7607" xr:uid="{00000000-0005-0000-0000-0000AA2E0000}"/>
    <cellStyle name="Input 2 3 17" xfId="2108" xr:uid="{00000000-0005-0000-0000-0000AB2E0000}"/>
    <cellStyle name="Input 2 3 18" xfId="2109" xr:uid="{00000000-0005-0000-0000-0000AC2E0000}"/>
    <cellStyle name="Input 2 3 19" xfId="7608" xr:uid="{00000000-0005-0000-0000-0000AD2E0000}"/>
    <cellStyle name="Input 2 3 2" xfId="2110" xr:uid="{00000000-0005-0000-0000-0000AE2E0000}"/>
    <cellStyle name="Input 2 3 2 10" xfId="7609" xr:uid="{00000000-0005-0000-0000-0000AF2E0000}"/>
    <cellStyle name="Input 2 3 2 11" xfId="11027" xr:uid="{00000000-0005-0000-0000-0000B02E0000}"/>
    <cellStyle name="Input 2 3 2 2" xfId="2111" xr:uid="{00000000-0005-0000-0000-0000B12E0000}"/>
    <cellStyle name="Input 2 3 2 2 2" xfId="2112" xr:uid="{00000000-0005-0000-0000-0000B22E0000}"/>
    <cellStyle name="Input 2 3 2 2 2 2" xfId="2113" xr:uid="{00000000-0005-0000-0000-0000B32E0000}"/>
    <cellStyle name="Input 2 3 2 2 2 2 2" xfId="36704" xr:uid="{00000000-0005-0000-0000-0000B42E0000}"/>
    <cellStyle name="Input 2 3 2 2 2 2 3" xfId="20034" xr:uid="{00000000-0005-0000-0000-0000B52E0000}"/>
    <cellStyle name="Input 2 3 2 2 2 3" xfId="2114" xr:uid="{00000000-0005-0000-0000-0000B62E0000}"/>
    <cellStyle name="Input 2 3 2 2 2 3 2" xfId="39883" xr:uid="{00000000-0005-0000-0000-0000B72E0000}"/>
    <cellStyle name="Input 2 3 2 2 2 3 3" xfId="23179" xr:uid="{00000000-0005-0000-0000-0000B82E0000}"/>
    <cellStyle name="Input 2 3 2 2 2 4" xfId="7610" xr:uid="{00000000-0005-0000-0000-0000B92E0000}"/>
    <cellStyle name="Input 2 3 2 2 2 4 2" xfId="42697" xr:uid="{00000000-0005-0000-0000-0000BA2E0000}"/>
    <cellStyle name="Input 2 3 2 2 2 4 3" xfId="25958" xr:uid="{00000000-0005-0000-0000-0000BB2E0000}"/>
    <cellStyle name="Input 2 3 2 2 2 5" xfId="7611" xr:uid="{00000000-0005-0000-0000-0000BC2E0000}"/>
    <cellStyle name="Input 2 3 2 2 2 5 2" xfId="30944" xr:uid="{00000000-0005-0000-0000-0000BD2E0000}"/>
    <cellStyle name="Input 2 3 2 2 2 6" xfId="14271" xr:uid="{00000000-0005-0000-0000-0000BE2E0000}"/>
    <cellStyle name="Input 2 3 2 2 3" xfId="2115" xr:uid="{00000000-0005-0000-0000-0000BF2E0000}"/>
    <cellStyle name="Input 2 3 2 2 3 2" xfId="2116" xr:uid="{00000000-0005-0000-0000-0000C02E0000}"/>
    <cellStyle name="Input 2 3 2 2 3 2 2" xfId="34425" xr:uid="{00000000-0005-0000-0000-0000C12E0000}"/>
    <cellStyle name="Input 2 3 2 2 3 3" xfId="2117" xr:uid="{00000000-0005-0000-0000-0000C22E0000}"/>
    <cellStyle name="Input 2 3 2 2 3 4" xfId="17748" xr:uid="{00000000-0005-0000-0000-0000C32E0000}"/>
    <cellStyle name="Input 2 3 2 2 4" xfId="2118" xr:uid="{00000000-0005-0000-0000-0000C42E0000}"/>
    <cellStyle name="Input 2 3 2 2 4 2" xfId="37800" xr:uid="{00000000-0005-0000-0000-0000C52E0000}"/>
    <cellStyle name="Input 2 3 2 2 4 3" xfId="21130" xr:uid="{00000000-0005-0000-0000-0000C62E0000}"/>
    <cellStyle name="Input 2 3 2 2 5" xfId="2119" xr:uid="{00000000-0005-0000-0000-0000C72E0000}"/>
    <cellStyle name="Input 2 3 2 2 5 2" xfId="32859" xr:uid="{00000000-0005-0000-0000-0000C82E0000}"/>
    <cellStyle name="Input 2 3 2 2 5 3" xfId="16194" xr:uid="{00000000-0005-0000-0000-0000C92E0000}"/>
    <cellStyle name="Input 2 3 2 2 6" xfId="7612" xr:uid="{00000000-0005-0000-0000-0000CA2E0000}"/>
    <cellStyle name="Input 2 3 2 2 6 2" xfId="28350" xr:uid="{00000000-0005-0000-0000-0000CB2E0000}"/>
    <cellStyle name="Input 2 3 2 2 7" xfId="7613" xr:uid="{00000000-0005-0000-0000-0000CC2E0000}"/>
    <cellStyle name="Input 2 3 2 2 8" xfId="11597" xr:uid="{00000000-0005-0000-0000-0000CD2E0000}"/>
    <cellStyle name="Input 2 3 2 3" xfId="2120" xr:uid="{00000000-0005-0000-0000-0000CE2E0000}"/>
    <cellStyle name="Input 2 3 2 3 2" xfId="2121" xr:uid="{00000000-0005-0000-0000-0000CF2E0000}"/>
    <cellStyle name="Input 2 3 2 3 2 2" xfId="2122" xr:uid="{00000000-0005-0000-0000-0000D02E0000}"/>
    <cellStyle name="Input 2 3 2 3 2 2 2" xfId="35955" xr:uid="{00000000-0005-0000-0000-0000D12E0000}"/>
    <cellStyle name="Input 2 3 2 3 2 2 3" xfId="19284" xr:uid="{00000000-0005-0000-0000-0000D22E0000}"/>
    <cellStyle name="Input 2 3 2 3 2 3" xfId="2123" xr:uid="{00000000-0005-0000-0000-0000D32E0000}"/>
    <cellStyle name="Input 2 3 2 3 2 3 2" xfId="39157" xr:uid="{00000000-0005-0000-0000-0000D42E0000}"/>
    <cellStyle name="Input 2 3 2 3 2 3 3" xfId="22464" xr:uid="{00000000-0005-0000-0000-0000D52E0000}"/>
    <cellStyle name="Input 2 3 2 3 2 4" xfId="7614" xr:uid="{00000000-0005-0000-0000-0000D62E0000}"/>
    <cellStyle name="Input 2 3 2 3 2 4 2" xfId="42065" xr:uid="{00000000-0005-0000-0000-0000D72E0000}"/>
    <cellStyle name="Input 2 3 2 3 2 4 3" xfId="25329" xr:uid="{00000000-0005-0000-0000-0000D82E0000}"/>
    <cellStyle name="Input 2 3 2 3 2 5" xfId="7615" xr:uid="{00000000-0005-0000-0000-0000D92E0000}"/>
    <cellStyle name="Input 2 3 2 3 2 5 2" xfId="30083" xr:uid="{00000000-0005-0000-0000-0000DA2E0000}"/>
    <cellStyle name="Input 2 3 2 3 2 6" xfId="13407" xr:uid="{00000000-0005-0000-0000-0000DB2E0000}"/>
    <cellStyle name="Input 2 3 2 3 3" xfId="2124" xr:uid="{00000000-0005-0000-0000-0000DC2E0000}"/>
    <cellStyle name="Input 2 3 2 3 3 2" xfId="33639" xr:uid="{00000000-0005-0000-0000-0000DD2E0000}"/>
    <cellStyle name="Input 2 3 2 3 3 3" xfId="16963" xr:uid="{00000000-0005-0000-0000-0000DE2E0000}"/>
    <cellStyle name="Input 2 3 2 3 4" xfId="2125" xr:uid="{00000000-0005-0000-0000-0000DF2E0000}"/>
    <cellStyle name="Input 2 3 2 3 4 2" xfId="33545" xr:uid="{00000000-0005-0000-0000-0000E02E0000}"/>
    <cellStyle name="Input 2 3 2 3 4 3" xfId="16870" xr:uid="{00000000-0005-0000-0000-0000E12E0000}"/>
    <cellStyle name="Input 2 3 2 3 5" xfId="7616" xr:uid="{00000000-0005-0000-0000-0000E22E0000}"/>
    <cellStyle name="Input 2 3 2 3 5 2" xfId="37947" xr:uid="{00000000-0005-0000-0000-0000E32E0000}"/>
    <cellStyle name="Input 2 3 2 3 5 3" xfId="21275" xr:uid="{00000000-0005-0000-0000-0000E42E0000}"/>
    <cellStyle name="Input 2 3 2 3 6" xfId="27494" xr:uid="{00000000-0005-0000-0000-0000E52E0000}"/>
    <cellStyle name="Input 2 3 2 3 7" xfId="10724" xr:uid="{00000000-0005-0000-0000-0000E62E0000}"/>
    <cellStyle name="Input 2 3 2 4" xfId="2126" xr:uid="{00000000-0005-0000-0000-0000E72E0000}"/>
    <cellStyle name="Input 2 3 2 4 2" xfId="2127" xr:uid="{00000000-0005-0000-0000-0000E82E0000}"/>
    <cellStyle name="Input 2 3 2 4 2 2" xfId="20806" xr:uid="{00000000-0005-0000-0000-0000E92E0000}"/>
    <cellStyle name="Input 2 3 2 4 2 2 2" xfId="37475" xr:uid="{00000000-0005-0000-0000-0000EA2E0000}"/>
    <cellStyle name="Input 2 3 2 4 2 3" xfId="23928" xr:uid="{00000000-0005-0000-0000-0000EB2E0000}"/>
    <cellStyle name="Input 2 3 2 4 2 3 2" xfId="40641" xr:uid="{00000000-0005-0000-0000-0000EC2E0000}"/>
    <cellStyle name="Input 2 3 2 4 2 4" xfId="26664" xr:uid="{00000000-0005-0000-0000-0000ED2E0000}"/>
    <cellStyle name="Input 2 3 2 4 2 4 2" xfId="43405" xr:uid="{00000000-0005-0000-0000-0000EE2E0000}"/>
    <cellStyle name="Input 2 3 2 4 2 5" xfId="31788" xr:uid="{00000000-0005-0000-0000-0000EF2E0000}"/>
    <cellStyle name="Input 2 3 2 4 2 6" xfId="15117" xr:uid="{00000000-0005-0000-0000-0000F02E0000}"/>
    <cellStyle name="Input 2 3 2 4 3" xfId="2128" xr:uid="{00000000-0005-0000-0000-0000F12E0000}"/>
    <cellStyle name="Input 2 3 2 4 3 2" xfId="35215" xr:uid="{00000000-0005-0000-0000-0000F22E0000}"/>
    <cellStyle name="Input 2 3 2 4 3 3" xfId="18538" xr:uid="{00000000-0005-0000-0000-0000F32E0000}"/>
    <cellStyle name="Input 2 3 2 4 4" xfId="7617" xr:uid="{00000000-0005-0000-0000-0000F42E0000}"/>
    <cellStyle name="Input 2 3 2 4 4 2" xfId="38445" xr:uid="{00000000-0005-0000-0000-0000F52E0000}"/>
    <cellStyle name="Input 2 3 2 4 4 3" xfId="21767" xr:uid="{00000000-0005-0000-0000-0000F62E0000}"/>
    <cellStyle name="Input 2 3 2 4 5" xfId="7618" xr:uid="{00000000-0005-0000-0000-0000F72E0000}"/>
    <cellStyle name="Input 2 3 2 4 5 2" xfId="41478" xr:uid="{00000000-0005-0000-0000-0000F82E0000}"/>
    <cellStyle name="Input 2 3 2 4 5 3" xfId="24755" xr:uid="{00000000-0005-0000-0000-0000F92E0000}"/>
    <cellStyle name="Input 2 3 2 4 6" xfId="29190" xr:uid="{00000000-0005-0000-0000-0000FA2E0000}"/>
    <cellStyle name="Input 2 3 2 4 7" xfId="12469" xr:uid="{00000000-0005-0000-0000-0000FB2E0000}"/>
    <cellStyle name="Input 2 3 2 5" xfId="2129" xr:uid="{00000000-0005-0000-0000-0000FC2E0000}"/>
    <cellStyle name="Input 2 3 2 5 2" xfId="2130" xr:uid="{00000000-0005-0000-0000-0000FD2E0000}"/>
    <cellStyle name="Input 2 3 2 5 2 2" xfId="36233" xr:uid="{00000000-0005-0000-0000-0000FE2E0000}"/>
    <cellStyle name="Input 2 3 2 5 2 3" xfId="19562" xr:uid="{00000000-0005-0000-0000-0000FF2E0000}"/>
    <cellStyle name="Input 2 3 2 5 3" xfId="2131" xr:uid="{00000000-0005-0000-0000-0000002F0000}"/>
    <cellStyle name="Input 2 3 2 5 3 2" xfId="39419" xr:uid="{00000000-0005-0000-0000-0000012F0000}"/>
    <cellStyle name="Input 2 3 2 5 3 3" xfId="22719" xr:uid="{00000000-0005-0000-0000-0000022F0000}"/>
    <cellStyle name="Input 2 3 2 5 4" xfId="7619" xr:uid="{00000000-0005-0000-0000-0000032F0000}"/>
    <cellStyle name="Input 2 3 2 5 4 2" xfId="42288" xr:uid="{00000000-0005-0000-0000-0000042F0000}"/>
    <cellStyle name="Input 2 3 2 5 4 3" xfId="25550" xr:uid="{00000000-0005-0000-0000-0000052F0000}"/>
    <cellStyle name="Input 2 3 2 5 5" xfId="7620" xr:uid="{00000000-0005-0000-0000-0000062F0000}"/>
    <cellStyle name="Input 2 3 2 5 5 2" xfId="30395" xr:uid="{00000000-0005-0000-0000-0000072F0000}"/>
    <cellStyle name="Input 2 3 2 5 6" xfId="13721" xr:uid="{00000000-0005-0000-0000-0000082F0000}"/>
    <cellStyle name="Input 2 3 2 6" xfId="2132" xr:uid="{00000000-0005-0000-0000-0000092F0000}"/>
    <cellStyle name="Input 2 3 2 6 2" xfId="2133" xr:uid="{00000000-0005-0000-0000-00000A2F0000}"/>
    <cellStyle name="Input 2 3 2 6 2 2" xfId="33925" xr:uid="{00000000-0005-0000-0000-00000B2F0000}"/>
    <cellStyle name="Input 2 3 2 6 3" xfId="2134" xr:uid="{00000000-0005-0000-0000-00000C2F0000}"/>
    <cellStyle name="Input 2 3 2 6 4" xfId="17248" xr:uid="{00000000-0005-0000-0000-00000D2F0000}"/>
    <cellStyle name="Input 2 3 2 7" xfId="2135" xr:uid="{00000000-0005-0000-0000-00000E2F0000}"/>
    <cellStyle name="Input 2 3 2 7 2" xfId="32916" xr:uid="{00000000-0005-0000-0000-00000F2F0000}"/>
    <cellStyle name="Input 2 3 2 7 3" xfId="16251" xr:uid="{00000000-0005-0000-0000-0000102F0000}"/>
    <cellStyle name="Input 2 3 2 8" xfId="2136" xr:uid="{00000000-0005-0000-0000-0000112F0000}"/>
    <cellStyle name="Input 2 3 2 8 2" xfId="41024" xr:uid="{00000000-0005-0000-0000-0000122F0000}"/>
    <cellStyle name="Input 2 3 2 8 3" xfId="24306" xr:uid="{00000000-0005-0000-0000-0000132F0000}"/>
    <cellStyle name="Input 2 3 2 9" xfId="7621" xr:uid="{00000000-0005-0000-0000-0000142F0000}"/>
    <cellStyle name="Input 2 3 2 9 2" xfId="27803" xr:uid="{00000000-0005-0000-0000-0000152F0000}"/>
    <cellStyle name="Input 2 3 20" xfId="9937" xr:uid="{00000000-0005-0000-0000-0000162F0000}"/>
    <cellStyle name="Input 2 3 21" xfId="43961" xr:uid="{00000000-0005-0000-0000-0000172F0000}"/>
    <cellStyle name="Input 2 3 3" xfId="2137" xr:uid="{00000000-0005-0000-0000-0000182F0000}"/>
    <cellStyle name="Input 2 3 3 10" xfId="11157" xr:uid="{00000000-0005-0000-0000-0000192F0000}"/>
    <cellStyle name="Input 2 3 3 2" xfId="2138" xr:uid="{00000000-0005-0000-0000-00001A2F0000}"/>
    <cellStyle name="Input 2 3 3 2 2" xfId="2139" xr:uid="{00000000-0005-0000-0000-00001B2F0000}"/>
    <cellStyle name="Input 2 3 3 2 2 2" xfId="20115" xr:uid="{00000000-0005-0000-0000-00001C2F0000}"/>
    <cellStyle name="Input 2 3 3 2 2 2 2" xfId="36784" xr:uid="{00000000-0005-0000-0000-00001D2F0000}"/>
    <cellStyle name="Input 2 3 3 2 2 3" xfId="23257" xr:uid="{00000000-0005-0000-0000-00001E2F0000}"/>
    <cellStyle name="Input 2 3 3 2 2 3 2" xfId="39964" xr:uid="{00000000-0005-0000-0000-00001F2F0000}"/>
    <cellStyle name="Input 2 3 3 2 2 4" xfId="26038" xr:uid="{00000000-0005-0000-0000-0000202F0000}"/>
    <cellStyle name="Input 2 3 3 2 2 4 2" xfId="42778" xr:uid="{00000000-0005-0000-0000-0000212F0000}"/>
    <cellStyle name="Input 2 3 3 2 2 5" xfId="31024" xr:uid="{00000000-0005-0000-0000-0000222F0000}"/>
    <cellStyle name="Input 2 3 3 2 2 6" xfId="14352" xr:uid="{00000000-0005-0000-0000-0000232F0000}"/>
    <cellStyle name="Input 2 3 3 2 3" xfId="2140" xr:uid="{00000000-0005-0000-0000-0000242F0000}"/>
    <cellStyle name="Input 2 3 3 2 3 2" xfId="34505" xr:uid="{00000000-0005-0000-0000-0000252F0000}"/>
    <cellStyle name="Input 2 3 3 2 3 3" xfId="17829" xr:uid="{00000000-0005-0000-0000-0000262F0000}"/>
    <cellStyle name="Input 2 3 3 2 4" xfId="7622" xr:uid="{00000000-0005-0000-0000-0000272F0000}"/>
    <cellStyle name="Input 2 3 3 2 4 2" xfId="34953" xr:uid="{00000000-0005-0000-0000-0000282F0000}"/>
    <cellStyle name="Input 2 3 3 2 4 3" xfId="18278" xr:uid="{00000000-0005-0000-0000-0000292F0000}"/>
    <cellStyle name="Input 2 3 3 2 5" xfId="7623" xr:uid="{00000000-0005-0000-0000-00002A2F0000}"/>
    <cellStyle name="Input 2 3 3 2 5 2" xfId="40427" xr:uid="{00000000-0005-0000-0000-00002B2F0000}"/>
    <cellStyle name="Input 2 3 3 2 5 3" xfId="23717" xr:uid="{00000000-0005-0000-0000-00002C2F0000}"/>
    <cellStyle name="Input 2 3 3 2 6" xfId="28428" xr:uid="{00000000-0005-0000-0000-00002D2F0000}"/>
    <cellStyle name="Input 2 3 3 2 7" xfId="11678" xr:uid="{00000000-0005-0000-0000-00002E2F0000}"/>
    <cellStyle name="Input 2 3 3 3" xfId="2141" xr:uid="{00000000-0005-0000-0000-00002F2F0000}"/>
    <cellStyle name="Input 2 3 3 3 2" xfId="2142" xr:uid="{00000000-0005-0000-0000-0000302F0000}"/>
    <cellStyle name="Input 2 3 3 3 2 2" xfId="20376" xr:uid="{00000000-0005-0000-0000-0000312F0000}"/>
    <cellStyle name="Input 2 3 3 3 2 2 2" xfId="37044" xr:uid="{00000000-0005-0000-0000-0000322F0000}"/>
    <cellStyle name="Input 2 3 3 3 2 3" xfId="23516" xr:uid="{00000000-0005-0000-0000-0000332F0000}"/>
    <cellStyle name="Input 2 3 3 3 2 3 2" xfId="40225" xr:uid="{00000000-0005-0000-0000-0000342F0000}"/>
    <cellStyle name="Input 2 3 3 3 2 4" xfId="26298" xr:uid="{00000000-0005-0000-0000-0000352F0000}"/>
    <cellStyle name="Input 2 3 3 3 2 4 2" xfId="43039" xr:uid="{00000000-0005-0000-0000-0000362F0000}"/>
    <cellStyle name="Input 2 3 3 3 2 5" xfId="31284" xr:uid="{00000000-0005-0000-0000-0000372F0000}"/>
    <cellStyle name="Input 2 3 3 3 2 6" xfId="14613" xr:uid="{00000000-0005-0000-0000-0000382F0000}"/>
    <cellStyle name="Input 2 3 3 3 3" xfId="2143" xr:uid="{00000000-0005-0000-0000-0000392F0000}"/>
    <cellStyle name="Input 2 3 3 3 3 2" xfId="34765" xr:uid="{00000000-0005-0000-0000-00003A2F0000}"/>
    <cellStyle name="Input 2 3 3 3 3 3" xfId="18090" xr:uid="{00000000-0005-0000-0000-00003B2F0000}"/>
    <cellStyle name="Input 2 3 3 3 4" xfId="21343" xr:uid="{00000000-0005-0000-0000-00003C2F0000}"/>
    <cellStyle name="Input 2 3 3 3 4 2" xfId="38016" xr:uid="{00000000-0005-0000-0000-00003D2F0000}"/>
    <cellStyle name="Input 2 3 3 3 5" xfId="24393" xr:uid="{00000000-0005-0000-0000-00003E2F0000}"/>
    <cellStyle name="Input 2 3 3 3 5 2" xfId="41112" xr:uid="{00000000-0005-0000-0000-00003F2F0000}"/>
    <cellStyle name="Input 2 3 3 3 6" xfId="28687" xr:uid="{00000000-0005-0000-0000-0000402F0000}"/>
    <cellStyle name="Input 2 3 3 3 7" xfId="11939" xr:uid="{00000000-0005-0000-0000-0000412F0000}"/>
    <cellStyle name="Input 2 3 3 4" xfId="2144" xr:uid="{00000000-0005-0000-0000-0000422F0000}"/>
    <cellStyle name="Input 2 3 3 4 2" xfId="15296" xr:uid="{00000000-0005-0000-0000-0000432F0000}"/>
    <cellStyle name="Input 2 3 3 4 2 2" xfId="20939" xr:uid="{00000000-0005-0000-0000-0000442F0000}"/>
    <cellStyle name="Input 2 3 3 4 2 2 2" xfId="37608" xr:uid="{00000000-0005-0000-0000-0000452F0000}"/>
    <cellStyle name="Input 2 3 3 4 2 3" xfId="24055" xr:uid="{00000000-0005-0000-0000-0000462F0000}"/>
    <cellStyle name="Input 2 3 3 4 2 3 2" xfId="40770" xr:uid="{00000000-0005-0000-0000-0000472F0000}"/>
    <cellStyle name="Input 2 3 3 4 2 4" xfId="26782" xr:uid="{00000000-0005-0000-0000-0000482F0000}"/>
    <cellStyle name="Input 2 3 3 4 2 4 2" xfId="43523" xr:uid="{00000000-0005-0000-0000-0000492F0000}"/>
    <cellStyle name="Input 2 3 3 4 2 5" xfId="31967" xr:uid="{00000000-0005-0000-0000-00004A2F0000}"/>
    <cellStyle name="Input 2 3 3 4 3" xfId="18693" xr:uid="{00000000-0005-0000-0000-00004B2F0000}"/>
    <cellStyle name="Input 2 3 3 4 3 2" xfId="35370" xr:uid="{00000000-0005-0000-0000-00004C2F0000}"/>
    <cellStyle name="Input 2 3 3 4 4" xfId="21907" xr:uid="{00000000-0005-0000-0000-00004D2F0000}"/>
    <cellStyle name="Input 2 3 3 4 4 2" xfId="38587" xr:uid="{00000000-0005-0000-0000-00004E2F0000}"/>
    <cellStyle name="Input 2 3 3 4 5" xfId="24871" xr:uid="{00000000-0005-0000-0000-00004F2F0000}"/>
    <cellStyle name="Input 2 3 3 4 5 2" xfId="41596" xr:uid="{00000000-0005-0000-0000-0000502F0000}"/>
    <cellStyle name="Input 2 3 3 4 6" xfId="29369" xr:uid="{00000000-0005-0000-0000-0000512F0000}"/>
    <cellStyle name="Input 2 3 3 4 7" xfId="12675" xr:uid="{00000000-0005-0000-0000-0000522F0000}"/>
    <cellStyle name="Input 2 3 3 5" xfId="2145" xr:uid="{00000000-0005-0000-0000-0000532F0000}"/>
    <cellStyle name="Input 2 3 3 5 2" xfId="19657" xr:uid="{00000000-0005-0000-0000-0000542F0000}"/>
    <cellStyle name="Input 2 3 3 5 2 2" xfId="36327" xr:uid="{00000000-0005-0000-0000-0000552F0000}"/>
    <cellStyle name="Input 2 3 3 5 3" xfId="22808" xr:uid="{00000000-0005-0000-0000-0000562F0000}"/>
    <cellStyle name="Input 2 3 3 5 3 2" xfId="39510" xr:uid="{00000000-0005-0000-0000-0000572F0000}"/>
    <cellStyle name="Input 2 3 3 5 4" xfId="25627" xr:uid="{00000000-0005-0000-0000-0000582F0000}"/>
    <cellStyle name="Input 2 3 3 5 4 2" xfId="42366" xr:uid="{00000000-0005-0000-0000-0000592F0000}"/>
    <cellStyle name="Input 2 3 3 5 5" xfId="30533" xr:uid="{00000000-0005-0000-0000-00005A2F0000}"/>
    <cellStyle name="Input 2 3 3 5 6" xfId="13860" xr:uid="{00000000-0005-0000-0000-00005B2F0000}"/>
    <cellStyle name="Input 2 3 3 6" xfId="7624" xr:uid="{00000000-0005-0000-0000-00005C2F0000}"/>
    <cellStyle name="Input 2 3 3 6 2" xfId="34017" xr:uid="{00000000-0005-0000-0000-00005D2F0000}"/>
    <cellStyle name="Input 2 3 3 6 3" xfId="17341" xr:uid="{00000000-0005-0000-0000-00005E2F0000}"/>
    <cellStyle name="Input 2 3 3 7" xfId="7625" xr:uid="{00000000-0005-0000-0000-00005F2F0000}"/>
    <cellStyle name="Input 2 3 3 7 2" xfId="32436" xr:uid="{00000000-0005-0000-0000-0000602F0000}"/>
    <cellStyle name="Input 2 3 3 7 3" xfId="15774" xr:uid="{00000000-0005-0000-0000-0000612F0000}"/>
    <cellStyle name="Input 2 3 3 8" xfId="22277" xr:uid="{00000000-0005-0000-0000-0000622F0000}"/>
    <cellStyle name="Input 2 3 3 8 2" xfId="38970" xr:uid="{00000000-0005-0000-0000-0000632F0000}"/>
    <cellStyle name="Input 2 3 3 9" xfId="27941" xr:uid="{00000000-0005-0000-0000-0000642F0000}"/>
    <cellStyle name="Input 2 3 4" xfId="2146" xr:uid="{00000000-0005-0000-0000-0000652F0000}"/>
    <cellStyle name="Input 2 3 4 2" xfId="2147" xr:uid="{00000000-0005-0000-0000-0000662F0000}"/>
    <cellStyle name="Input 2 3 4 2 2" xfId="2148" xr:uid="{00000000-0005-0000-0000-0000672F0000}"/>
    <cellStyle name="Input 2 3 4 2 2 2" xfId="20829" xr:uid="{00000000-0005-0000-0000-0000682F0000}"/>
    <cellStyle name="Input 2 3 4 2 2 2 2" xfId="37498" xr:uid="{00000000-0005-0000-0000-0000692F0000}"/>
    <cellStyle name="Input 2 3 4 2 2 3" xfId="23949" xr:uid="{00000000-0005-0000-0000-00006A2F0000}"/>
    <cellStyle name="Input 2 3 4 2 2 3 2" xfId="40662" xr:uid="{00000000-0005-0000-0000-00006B2F0000}"/>
    <cellStyle name="Input 2 3 4 2 2 4" xfId="26684" xr:uid="{00000000-0005-0000-0000-00006C2F0000}"/>
    <cellStyle name="Input 2 3 4 2 2 4 2" xfId="43425" xr:uid="{00000000-0005-0000-0000-00006D2F0000}"/>
    <cellStyle name="Input 2 3 4 2 2 5" xfId="31813" xr:uid="{00000000-0005-0000-0000-00006E2F0000}"/>
    <cellStyle name="Input 2 3 4 2 2 6" xfId="15142" xr:uid="{00000000-0005-0000-0000-00006F2F0000}"/>
    <cellStyle name="Input 2 3 4 2 3" xfId="2149" xr:uid="{00000000-0005-0000-0000-0000702F0000}"/>
    <cellStyle name="Input 2 3 4 2 3 2" xfId="35238" xr:uid="{00000000-0005-0000-0000-0000712F0000}"/>
    <cellStyle name="Input 2 3 4 2 3 3" xfId="18561" xr:uid="{00000000-0005-0000-0000-0000722F0000}"/>
    <cellStyle name="Input 2 3 4 2 4" xfId="7626" xr:uid="{00000000-0005-0000-0000-0000732F0000}"/>
    <cellStyle name="Input 2 3 4 2 4 2" xfId="38467" xr:uid="{00000000-0005-0000-0000-0000742F0000}"/>
    <cellStyle name="Input 2 3 4 2 4 3" xfId="21789" xr:uid="{00000000-0005-0000-0000-0000752F0000}"/>
    <cellStyle name="Input 2 3 4 2 5" xfId="7627" xr:uid="{00000000-0005-0000-0000-0000762F0000}"/>
    <cellStyle name="Input 2 3 4 2 5 2" xfId="41498" xr:uid="{00000000-0005-0000-0000-0000772F0000}"/>
    <cellStyle name="Input 2 3 4 2 5 3" xfId="24775" xr:uid="{00000000-0005-0000-0000-0000782F0000}"/>
    <cellStyle name="Input 2 3 4 2 6" xfId="29215" xr:uid="{00000000-0005-0000-0000-0000792F0000}"/>
    <cellStyle name="Input 2 3 4 2 7" xfId="12497" xr:uid="{00000000-0005-0000-0000-00007A2F0000}"/>
    <cellStyle name="Input 2 3 4 3" xfId="2150" xr:uid="{00000000-0005-0000-0000-00007B2F0000}"/>
    <cellStyle name="Input 2 3 4 3 2" xfId="2151" xr:uid="{00000000-0005-0000-0000-00007C2F0000}"/>
    <cellStyle name="Input 2 3 4 3 2 2" xfId="35914" xr:uid="{00000000-0005-0000-0000-00007D2F0000}"/>
    <cellStyle name="Input 2 3 4 3 2 3" xfId="19243" xr:uid="{00000000-0005-0000-0000-00007E2F0000}"/>
    <cellStyle name="Input 2 3 4 3 3" xfId="2152" xr:uid="{00000000-0005-0000-0000-00007F2F0000}"/>
    <cellStyle name="Input 2 3 4 3 3 2" xfId="39118" xr:uid="{00000000-0005-0000-0000-0000802F0000}"/>
    <cellStyle name="Input 2 3 4 3 3 3" xfId="22425" xr:uid="{00000000-0005-0000-0000-0000812F0000}"/>
    <cellStyle name="Input 2 3 4 3 4" xfId="25290" xr:uid="{00000000-0005-0000-0000-0000822F0000}"/>
    <cellStyle name="Input 2 3 4 3 4 2" xfId="42026" xr:uid="{00000000-0005-0000-0000-0000832F0000}"/>
    <cellStyle name="Input 2 3 4 3 5" xfId="30011" xr:uid="{00000000-0005-0000-0000-0000842F0000}"/>
    <cellStyle name="Input 2 3 4 3 6" xfId="13335" xr:uid="{00000000-0005-0000-0000-0000852F0000}"/>
    <cellStyle name="Input 2 3 4 4" xfId="2153" xr:uid="{00000000-0005-0000-0000-0000862F0000}"/>
    <cellStyle name="Input 2 3 4 4 2" xfId="33598" xr:uid="{00000000-0005-0000-0000-0000872F0000}"/>
    <cellStyle name="Input 2 3 4 4 3" xfId="16922" xr:uid="{00000000-0005-0000-0000-0000882F0000}"/>
    <cellStyle name="Input 2 3 4 5" xfId="2154" xr:uid="{00000000-0005-0000-0000-0000892F0000}"/>
    <cellStyle name="Input 2 3 4 5 2" xfId="32605" xr:uid="{00000000-0005-0000-0000-00008A2F0000}"/>
    <cellStyle name="Input 2 3 4 5 3" xfId="15940" xr:uid="{00000000-0005-0000-0000-00008B2F0000}"/>
    <cellStyle name="Input 2 3 4 6" xfId="7628" xr:uid="{00000000-0005-0000-0000-00008C2F0000}"/>
    <cellStyle name="Input 2 3 4 6 2" xfId="33126" xr:uid="{00000000-0005-0000-0000-00008D2F0000}"/>
    <cellStyle name="Input 2 3 4 6 3" xfId="16456" xr:uid="{00000000-0005-0000-0000-00008E2F0000}"/>
    <cellStyle name="Input 2 3 4 7" xfId="7629" xr:uid="{00000000-0005-0000-0000-00008F2F0000}"/>
    <cellStyle name="Input 2 3 4 7 2" xfId="27422" xr:uid="{00000000-0005-0000-0000-0000902F0000}"/>
    <cellStyle name="Input 2 3 4 8" xfId="10654" xr:uid="{00000000-0005-0000-0000-0000912F0000}"/>
    <cellStyle name="Input 2 3 5" xfId="2155" xr:uid="{00000000-0005-0000-0000-0000922F0000}"/>
    <cellStyle name="Input 2 3 5 2" xfId="2156" xr:uid="{00000000-0005-0000-0000-0000932F0000}"/>
    <cellStyle name="Input 2 3 5 2 2" xfId="2157" xr:uid="{00000000-0005-0000-0000-0000942F0000}"/>
    <cellStyle name="Input 2 3 5 2 2 2" xfId="37627" xr:uid="{00000000-0005-0000-0000-0000952F0000}"/>
    <cellStyle name="Input 2 3 5 2 2 3" xfId="20958" xr:uid="{00000000-0005-0000-0000-0000962F0000}"/>
    <cellStyle name="Input 2 3 5 2 3" xfId="2158" xr:uid="{00000000-0005-0000-0000-0000972F0000}"/>
    <cellStyle name="Input 2 3 5 2 3 2" xfId="40789" xr:uid="{00000000-0005-0000-0000-0000982F0000}"/>
    <cellStyle name="Input 2 3 5 2 3 3" xfId="24073" xr:uid="{00000000-0005-0000-0000-0000992F0000}"/>
    <cellStyle name="Input 2 3 5 2 4" xfId="7630" xr:uid="{00000000-0005-0000-0000-00009A2F0000}"/>
    <cellStyle name="Input 2 3 5 2 4 2" xfId="43542" xr:uid="{00000000-0005-0000-0000-00009B2F0000}"/>
    <cellStyle name="Input 2 3 5 2 4 3" xfId="26801" xr:uid="{00000000-0005-0000-0000-00009C2F0000}"/>
    <cellStyle name="Input 2 3 5 2 5" xfId="7631" xr:uid="{00000000-0005-0000-0000-00009D2F0000}"/>
    <cellStyle name="Input 2 3 5 2 5 2" xfId="31986" xr:uid="{00000000-0005-0000-0000-00009E2F0000}"/>
    <cellStyle name="Input 2 3 5 2 6" xfId="15315" xr:uid="{00000000-0005-0000-0000-00009F2F0000}"/>
    <cellStyle name="Input 2 3 5 3" xfId="2159" xr:uid="{00000000-0005-0000-0000-0000A02F0000}"/>
    <cellStyle name="Input 2 3 5 3 2" xfId="35389" xr:uid="{00000000-0005-0000-0000-0000A12F0000}"/>
    <cellStyle name="Input 2 3 5 3 3" xfId="18712" xr:uid="{00000000-0005-0000-0000-0000A22F0000}"/>
    <cellStyle name="Input 2 3 5 4" xfId="2160" xr:uid="{00000000-0005-0000-0000-0000A32F0000}"/>
    <cellStyle name="Input 2 3 5 4 2" xfId="38606" xr:uid="{00000000-0005-0000-0000-0000A42F0000}"/>
    <cellStyle name="Input 2 3 5 4 3" xfId="21925" xr:uid="{00000000-0005-0000-0000-0000A52F0000}"/>
    <cellStyle name="Input 2 3 5 5" xfId="7632" xr:uid="{00000000-0005-0000-0000-0000A62F0000}"/>
    <cellStyle name="Input 2 3 5 5 2" xfId="41615" xr:uid="{00000000-0005-0000-0000-0000A72F0000}"/>
    <cellStyle name="Input 2 3 5 5 3" xfId="24889" xr:uid="{00000000-0005-0000-0000-0000A82F0000}"/>
    <cellStyle name="Input 2 3 5 6" xfId="7633" xr:uid="{00000000-0005-0000-0000-0000A92F0000}"/>
    <cellStyle name="Input 2 3 5 6 2" xfId="29388" xr:uid="{00000000-0005-0000-0000-0000AA2F0000}"/>
    <cellStyle name="Input 2 3 5 7" xfId="12695" xr:uid="{00000000-0005-0000-0000-0000AB2F0000}"/>
    <cellStyle name="Input 2 3 6" xfId="2161" xr:uid="{00000000-0005-0000-0000-0000AC2F0000}"/>
    <cellStyle name="Input 2 3 6 2" xfId="2162" xr:uid="{00000000-0005-0000-0000-0000AD2F0000}"/>
    <cellStyle name="Input 2 3 6 2 2" xfId="2163" xr:uid="{00000000-0005-0000-0000-0000AE2F0000}"/>
    <cellStyle name="Input 2 3 6 2 2 2" xfId="35640" xr:uid="{00000000-0005-0000-0000-0000AF2F0000}"/>
    <cellStyle name="Input 2 3 6 2 3" xfId="2164" xr:uid="{00000000-0005-0000-0000-0000B02F0000}"/>
    <cellStyle name="Input 2 3 6 2 4" xfId="7634" xr:uid="{00000000-0005-0000-0000-0000B12F0000}"/>
    <cellStyle name="Input 2 3 6 2 5" xfId="7635" xr:uid="{00000000-0005-0000-0000-0000B22F0000}"/>
    <cellStyle name="Input 2 3 6 2 6" xfId="18963" xr:uid="{00000000-0005-0000-0000-0000B32F0000}"/>
    <cellStyle name="Input 2 3 6 3" xfId="2165" xr:uid="{00000000-0005-0000-0000-0000B42F0000}"/>
    <cellStyle name="Input 2 3 6 3 2" xfId="38856" xr:uid="{00000000-0005-0000-0000-0000B52F0000}"/>
    <cellStyle name="Input 2 3 6 3 3" xfId="22171" xr:uid="{00000000-0005-0000-0000-0000B62F0000}"/>
    <cellStyle name="Input 2 3 6 4" xfId="2166" xr:uid="{00000000-0005-0000-0000-0000B72F0000}"/>
    <cellStyle name="Input 2 3 6 4 2" xfId="41810" xr:uid="{00000000-0005-0000-0000-0000B82F0000}"/>
    <cellStyle name="Input 2 3 6 4 3" xfId="25081" xr:uid="{00000000-0005-0000-0000-0000B92F0000}"/>
    <cellStyle name="Input 2 3 6 5" xfId="7636" xr:uid="{00000000-0005-0000-0000-0000BA2F0000}"/>
    <cellStyle name="Input 2 3 6 5 2" xfId="29673" xr:uid="{00000000-0005-0000-0000-0000BB2F0000}"/>
    <cellStyle name="Input 2 3 6 6" xfId="12990" xr:uid="{00000000-0005-0000-0000-0000BC2F0000}"/>
    <cellStyle name="Input 2 3 7" xfId="2167" xr:uid="{00000000-0005-0000-0000-0000BD2F0000}"/>
    <cellStyle name="Input 2 3 7 2" xfId="2168" xr:uid="{00000000-0005-0000-0000-0000BE2F0000}"/>
    <cellStyle name="Input 2 3 7 2 2" xfId="2169" xr:uid="{00000000-0005-0000-0000-0000BF2F0000}"/>
    <cellStyle name="Input 2 3 7 2 3" xfId="2170" xr:uid="{00000000-0005-0000-0000-0000C02F0000}"/>
    <cellStyle name="Input 2 3 7 3" xfId="2171" xr:uid="{00000000-0005-0000-0000-0000C12F0000}"/>
    <cellStyle name="Input 2 3 7 4" xfId="2172" xr:uid="{00000000-0005-0000-0000-0000C22F0000}"/>
    <cellStyle name="Input 2 3 7 5" xfId="7637" xr:uid="{00000000-0005-0000-0000-0000C32F0000}"/>
    <cellStyle name="Input 2 3 7 6" xfId="27065" xr:uid="{00000000-0005-0000-0000-0000C42F0000}"/>
    <cellStyle name="Input 2 3 8" xfId="2173" xr:uid="{00000000-0005-0000-0000-0000C52F0000}"/>
    <cellStyle name="Input 2 3 8 2" xfId="2174" xr:uid="{00000000-0005-0000-0000-0000C62F0000}"/>
    <cellStyle name="Input 2 3 8 2 2" xfId="2175" xr:uid="{00000000-0005-0000-0000-0000C72F0000}"/>
    <cellStyle name="Input 2 3 8 2 3" xfId="2176" xr:uid="{00000000-0005-0000-0000-0000C82F0000}"/>
    <cellStyle name="Input 2 3 8 3" xfId="2177" xr:uid="{00000000-0005-0000-0000-0000C92F0000}"/>
    <cellStyle name="Input 2 3 8 4" xfId="2178" xr:uid="{00000000-0005-0000-0000-0000CA2F0000}"/>
    <cellStyle name="Input 2 3 8 5" xfId="7638" xr:uid="{00000000-0005-0000-0000-0000CB2F0000}"/>
    <cellStyle name="Input 2 3 9" xfId="2179" xr:uid="{00000000-0005-0000-0000-0000CC2F0000}"/>
    <cellStyle name="Input 2 3 9 2" xfId="2180" xr:uid="{00000000-0005-0000-0000-0000CD2F0000}"/>
    <cellStyle name="Input 2 3 9 2 2" xfId="2181" xr:uid="{00000000-0005-0000-0000-0000CE2F0000}"/>
    <cellStyle name="Input 2 3 9 2 3" xfId="2182" xr:uid="{00000000-0005-0000-0000-0000CF2F0000}"/>
    <cellStyle name="Input 2 3 9 3" xfId="2183" xr:uid="{00000000-0005-0000-0000-0000D02F0000}"/>
    <cellStyle name="Input 2 3 9 4" xfId="2184" xr:uid="{00000000-0005-0000-0000-0000D12F0000}"/>
    <cellStyle name="Input 2 3 9 5" xfId="7639" xr:uid="{00000000-0005-0000-0000-0000D22F0000}"/>
    <cellStyle name="Input 2 4" xfId="2185" xr:uid="{00000000-0005-0000-0000-0000D32F0000}"/>
    <cellStyle name="Input 2 4 10" xfId="7640" xr:uid="{00000000-0005-0000-0000-0000D42F0000}"/>
    <cellStyle name="Input 2 4 11" xfId="9938" xr:uid="{00000000-0005-0000-0000-0000D52F0000}"/>
    <cellStyle name="Input 2 4 12" xfId="43960" xr:uid="{00000000-0005-0000-0000-0000D62F0000}"/>
    <cellStyle name="Input 2 4 2" xfId="2186" xr:uid="{00000000-0005-0000-0000-0000D72F0000}"/>
    <cellStyle name="Input 2 4 2 10" xfId="11028" xr:uid="{00000000-0005-0000-0000-0000D82F0000}"/>
    <cellStyle name="Input 2 4 2 2" xfId="2187" xr:uid="{00000000-0005-0000-0000-0000D92F0000}"/>
    <cellStyle name="Input 2 4 2 2 2" xfId="2188" xr:uid="{00000000-0005-0000-0000-0000DA2F0000}"/>
    <cellStyle name="Input 2 4 2 2 2 2" xfId="20035" xr:uid="{00000000-0005-0000-0000-0000DB2F0000}"/>
    <cellStyle name="Input 2 4 2 2 2 2 2" xfId="36705" xr:uid="{00000000-0005-0000-0000-0000DC2F0000}"/>
    <cellStyle name="Input 2 4 2 2 2 3" xfId="23180" xr:uid="{00000000-0005-0000-0000-0000DD2F0000}"/>
    <cellStyle name="Input 2 4 2 2 2 3 2" xfId="39884" xr:uid="{00000000-0005-0000-0000-0000DE2F0000}"/>
    <cellStyle name="Input 2 4 2 2 2 4" xfId="25959" xr:uid="{00000000-0005-0000-0000-0000DF2F0000}"/>
    <cellStyle name="Input 2 4 2 2 2 4 2" xfId="42698" xr:uid="{00000000-0005-0000-0000-0000E02F0000}"/>
    <cellStyle name="Input 2 4 2 2 2 5" xfId="30945" xr:uid="{00000000-0005-0000-0000-0000E12F0000}"/>
    <cellStyle name="Input 2 4 2 2 2 6" xfId="14272" xr:uid="{00000000-0005-0000-0000-0000E22F0000}"/>
    <cellStyle name="Input 2 4 2 2 3" xfId="2189" xr:uid="{00000000-0005-0000-0000-0000E32F0000}"/>
    <cellStyle name="Input 2 4 2 2 3 2" xfId="34426" xr:uid="{00000000-0005-0000-0000-0000E42F0000}"/>
    <cellStyle name="Input 2 4 2 2 3 3" xfId="17749" xr:uid="{00000000-0005-0000-0000-0000E52F0000}"/>
    <cellStyle name="Input 2 4 2 2 4" xfId="7641" xr:uid="{00000000-0005-0000-0000-0000E62F0000}"/>
    <cellStyle name="Input 2 4 2 2 4 2" xfId="35568" xr:uid="{00000000-0005-0000-0000-0000E72F0000}"/>
    <cellStyle name="Input 2 4 2 2 4 3" xfId="18890" xr:uid="{00000000-0005-0000-0000-0000E82F0000}"/>
    <cellStyle name="Input 2 4 2 2 5" xfId="7642" xr:uid="{00000000-0005-0000-0000-0000E92F0000}"/>
    <cellStyle name="Input 2 4 2 2 5 2" xfId="37916" xr:uid="{00000000-0005-0000-0000-0000EA2F0000}"/>
    <cellStyle name="Input 2 4 2 2 5 3" xfId="21245" xr:uid="{00000000-0005-0000-0000-0000EB2F0000}"/>
    <cellStyle name="Input 2 4 2 2 6" xfId="28351" xr:uid="{00000000-0005-0000-0000-0000EC2F0000}"/>
    <cellStyle name="Input 2 4 2 2 7" xfId="11598" xr:uid="{00000000-0005-0000-0000-0000ED2F0000}"/>
    <cellStyle name="Input 2 4 2 3" xfId="2190" xr:uid="{00000000-0005-0000-0000-0000EE2F0000}"/>
    <cellStyle name="Input 2 4 2 3 2" xfId="2191" xr:uid="{00000000-0005-0000-0000-0000EF2F0000}"/>
    <cellStyle name="Input 2 4 2 3 2 2" xfId="19285" xr:uid="{00000000-0005-0000-0000-0000F02F0000}"/>
    <cellStyle name="Input 2 4 2 3 2 2 2" xfId="35956" xr:uid="{00000000-0005-0000-0000-0000F12F0000}"/>
    <cellStyle name="Input 2 4 2 3 2 3" xfId="22465" xr:uid="{00000000-0005-0000-0000-0000F22F0000}"/>
    <cellStyle name="Input 2 4 2 3 2 3 2" xfId="39158" xr:uid="{00000000-0005-0000-0000-0000F32F0000}"/>
    <cellStyle name="Input 2 4 2 3 2 4" xfId="25330" xr:uid="{00000000-0005-0000-0000-0000F42F0000}"/>
    <cellStyle name="Input 2 4 2 3 2 4 2" xfId="42066" xr:uid="{00000000-0005-0000-0000-0000F52F0000}"/>
    <cellStyle name="Input 2 4 2 3 2 5" xfId="30084" xr:uid="{00000000-0005-0000-0000-0000F62F0000}"/>
    <cellStyle name="Input 2 4 2 3 2 6" xfId="13408" xr:uid="{00000000-0005-0000-0000-0000F72F0000}"/>
    <cellStyle name="Input 2 4 2 3 3" xfId="2192" xr:uid="{00000000-0005-0000-0000-0000F82F0000}"/>
    <cellStyle name="Input 2 4 2 3 3 2" xfId="33640" xr:uid="{00000000-0005-0000-0000-0000F92F0000}"/>
    <cellStyle name="Input 2 4 2 3 3 3" xfId="16964" xr:uid="{00000000-0005-0000-0000-0000FA2F0000}"/>
    <cellStyle name="Input 2 4 2 3 4" xfId="17171" xr:uid="{00000000-0005-0000-0000-0000FB2F0000}"/>
    <cellStyle name="Input 2 4 2 3 4 2" xfId="33847" xr:uid="{00000000-0005-0000-0000-0000FC2F0000}"/>
    <cellStyle name="Input 2 4 2 3 5" xfId="17024" xr:uid="{00000000-0005-0000-0000-0000FD2F0000}"/>
    <cellStyle name="Input 2 4 2 3 5 2" xfId="33700" xr:uid="{00000000-0005-0000-0000-0000FE2F0000}"/>
    <cellStyle name="Input 2 4 2 3 6" xfId="27495" xr:uid="{00000000-0005-0000-0000-0000FF2F0000}"/>
    <cellStyle name="Input 2 4 2 3 7" xfId="10725" xr:uid="{00000000-0005-0000-0000-000000300000}"/>
    <cellStyle name="Input 2 4 2 4" xfId="2193" xr:uid="{00000000-0005-0000-0000-000001300000}"/>
    <cellStyle name="Input 2 4 2 4 2" xfId="15118" xr:uid="{00000000-0005-0000-0000-000002300000}"/>
    <cellStyle name="Input 2 4 2 4 2 2" xfId="20807" xr:uid="{00000000-0005-0000-0000-000003300000}"/>
    <cellStyle name="Input 2 4 2 4 2 2 2" xfId="37476" xr:uid="{00000000-0005-0000-0000-000004300000}"/>
    <cellStyle name="Input 2 4 2 4 2 3" xfId="23929" xr:uid="{00000000-0005-0000-0000-000005300000}"/>
    <cellStyle name="Input 2 4 2 4 2 3 2" xfId="40642" xr:uid="{00000000-0005-0000-0000-000006300000}"/>
    <cellStyle name="Input 2 4 2 4 2 4" xfId="26665" xr:uid="{00000000-0005-0000-0000-000007300000}"/>
    <cellStyle name="Input 2 4 2 4 2 4 2" xfId="43406" xr:uid="{00000000-0005-0000-0000-000008300000}"/>
    <cellStyle name="Input 2 4 2 4 2 5" xfId="31789" xr:uid="{00000000-0005-0000-0000-000009300000}"/>
    <cellStyle name="Input 2 4 2 4 3" xfId="18539" xr:uid="{00000000-0005-0000-0000-00000A300000}"/>
    <cellStyle name="Input 2 4 2 4 3 2" xfId="35216" xr:uid="{00000000-0005-0000-0000-00000B300000}"/>
    <cellStyle name="Input 2 4 2 4 4" xfId="21768" xr:uid="{00000000-0005-0000-0000-00000C300000}"/>
    <cellStyle name="Input 2 4 2 4 4 2" xfId="38446" xr:uid="{00000000-0005-0000-0000-00000D300000}"/>
    <cellStyle name="Input 2 4 2 4 5" xfId="24756" xr:uid="{00000000-0005-0000-0000-00000E300000}"/>
    <cellStyle name="Input 2 4 2 4 5 2" xfId="41479" xr:uid="{00000000-0005-0000-0000-00000F300000}"/>
    <cellStyle name="Input 2 4 2 4 6" xfId="29191" xr:uid="{00000000-0005-0000-0000-000010300000}"/>
    <cellStyle name="Input 2 4 2 4 7" xfId="12470" xr:uid="{00000000-0005-0000-0000-000011300000}"/>
    <cellStyle name="Input 2 4 2 5" xfId="2194" xr:uid="{00000000-0005-0000-0000-000012300000}"/>
    <cellStyle name="Input 2 4 2 5 2" xfId="19563" xr:uid="{00000000-0005-0000-0000-000013300000}"/>
    <cellStyle name="Input 2 4 2 5 2 2" xfId="36234" xr:uid="{00000000-0005-0000-0000-000014300000}"/>
    <cellStyle name="Input 2 4 2 5 3" xfId="22720" xr:uid="{00000000-0005-0000-0000-000015300000}"/>
    <cellStyle name="Input 2 4 2 5 3 2" xfId="39420" xr:uid="{00000000-0005-0000-0000-000016300000}"/>
    <cellStyle name="Input 2 4 2 5 4" xfId="25551" xr:uid="{00000000-0005-0000-0000-000017300000}"/>
    <cellStyle name="Input 2 4 2 5 4 2" xfId="42289" xr:uid="{00000000-0005-0000-0000-000018300000}"/>
    <cellStyle name="Input 2 4 2 5 5" xfId="30396" xr:uid="{00000000-0005-0000-0000-000019300000}"/>
    <cellStyle name="Input 2 4 2 5 6" xfId="13722" xr:uid="{00000000-0005-0000-0000-00001A300000}"/>
    <cellStyle name="Input 2 4 2 6" xfId="7643" xr:uid="{00000000-0005-0000-0000-00001B300000}"/>
    <cellStyle name="Input 2 4 2 6 2" xfId="33926" xr:uid="{00000000-0005-0000-0000-00001C300000}"/>
    <cellStyle name="Input 2 4 2 6 3" xfId="17249" xr:uid="{00000000-0005-0000-0000-00001D300000}"/>
    <cellStyle name="Input 2 4 2 7" xfId="7644" xr:uid="{00000000-0005-0000-0000-00001E300000}"/>
    <cellStyle name="Input 2 4 2 7 2" xfId="32478" xr:uid="{00000000-0005-0000-0000-00001F300000}"/>
    <cellStyle name="Input 2 4 2 7 3" xfId="15816" xr:uid="{00000000-0005-0000-0000-000020300000}"/>
    <cellStyle name="Input 2 4 2 8" xfId="16026" xr:uid="{00000000-0005-0000-0000-000021300000}"/>
    <cellStyle name="Input 2 4 2 8 2" xfId="32692" xr:uid="{00000000-0005-0000-0000-000022300000}"/>
    <cellStyle name="Input 2 4 2 9" xfId="27804" xr:uid="{00000000-0005-0000-0000-000023300000}"/>
    <cellStyle name="Input 2 4 3" xfId="2195" xr:uid="{00000000-0005-0000-0000-000024300000}"/>
    <cellStyle name="Input 2 4 3 10" xfId="11076" xr:uid="{00000000-0005-0000-0000-000025300000}"/>
    <cellStyle name="Input 2 4 3 2" xfId="2196" xr:uid="{00000000-0005-0000-0000-000026300000}"/>
    <cellStyle name="Input 2 4 3 2 2" xfId="2197" xr:uid="{00000000-0005-0000-0000-000027300000}"/>
    <cellStyle name="Input 2 4 3 2 2 2" xfId="20066" xr:uid="{00000000-0005-0000-0000-000028300000}"/>
    <cellStyle name="Input 2 4 3 2 2 2 2" xfId="36736" xr:uid="{00000000-0005-0000-0000-000029300000}"/>
    <cellStyle name="Input 2 4 3 2 2 3" xfId="23210" xr:uid="{00000000-0005-0000-0000-00002A300000}"/>
    <cellStyle name="Input 2 4 3 2 2 3 2" xfId="39915" xr:uid="{00000000-0005-0000-0000-00002B300000}"/>
    <cellStyle name="Input 2 4 3 2 2 4" xfId="25990" xr:uid="{00000000-0005-0000-0000-00002C300000}"/>
    <cellStyle name="Input 2 4 3 2 2 4 2" xfId="42729" xr:uid="{00000000-0005-0000-0000-00002D300000}"/>
    <cellStyle name="Input 2 4 3 2 2 5" xfId="30976" xr:uid="{00000000-0005-0000-0000-00002E300000}"/>
    <cellStyle name="Input 2 4 3 2 2 6" xfId="14303" xr:uid="{00000000-0005-0000-0000-00002F300000}"/>
    <cellStyle name="Input 2 4 3 2 3" xfId="2198" xr:uid="{00000000-0005-0000-0000-000030300000}"/>
    <cellStyle name="Input 2 4 3 2 3 2" xfId="34457" xr:uid="{00000000-0005-0000-0000-000031300000}"/>
    <cellStyle name="Input 2 4 3 2 3 3" xfId="17780" xr:uid="{00000000-0005-0000-0000-000032300000}"/>
    <cellStyle name="Input 2 4 3 2 4" xfId="7645" xr:uid="{00000000-0005-0000-0000-000033300000}"/>
    <cellStyle name="Input 2 4 3 2 4 2" xfId="32376" xr:uid="{00000000-0005-0000-0000-000034300000}"/>
    <cellStyle name="Input 2 4 3 2 4 3" xfId="15716" xr:uid="{00000000-0005-0000-0000-000035300000}"/>
    <cellStyle name="Input 2 4 3 2 5" xfId="7646" xr:uid="{00000000-0005-0000-0000-000036300000}"/>
    <cellStyle name="Input 2 4 3 2 5 2" xfId="40960" xr:uid="{00000000-0005-0000-0000-000037300000}"/>
    <cellStyle name="Input 2 4 3 2 5 3" xfId="24243" xr:uid="{00000000-0005-0000-0000-000038300000}"/>
    <cellStyle name="Input 2 4 3 2 6" xfId="28381" xr:uid="{00000000-0005-0000-0000-000039300000}"/>
    <cellStyle name="Input 2 4 3 2 7" xfId="11629" xr:uid="{00000000-0005-0000-0000-00003A300000}"/>
    <cellStyle name="Input 2 4 3 3" xfId="2199" xr:uid="{00000000-0005-0000-0000-00003B300000}"/>
    <cellStyle name="Input 2 4 3 3 2" xfId="14567" xr:uid="{00000000-0005-0000-0000-00003C300000}"/>
    <cellStyle name="Input 2 4 3 3 2 2" xfId="20330" xr:uid="{00000000-0005-0000-0000-00003D300000}"/>
    <cellStyle name="Input 2 4 3 3 2 2 2" xfId="36999" xr:uid="{00000000-0005-0000-0000-00003E300000}"/>
    <cellStyle name="Input 2 4 3 3 2 3" xfId="23471" xr:uid="{00000000-0005-0000-0000-00003F300000}"/>
    <cellStyle name="Input 2 4 3 3 2 3 2" xfId="40179" xr:uid="{00000000-0005-0000-0000-000040300000}"/>
    <cellStyle name="Input 2 4 3 3 2 4" xfId="26253" xr:uid="{00000000-0005-0000-0000-000041300000}"/>
    <cellStyle name="Input 2 4 3 3 2 4 2" xfId="42993" xr:uid="{00000000-0005-0000-0000-000042300000}"/>
    <cellStyle name="Input 2 4 3 3 2 5" xfId="31239" xr:uid="{00000000-0005-0000-0000-000043300000}"/>
    <cellStyle name="Input 2 4 3 3 3" xfId="18044" xr:uid="{00000000-0005-0000-0000-000044300000}"/>
    <cellStyle name="Input 2 4 3 3 3 2" xfId="34720" xr:uid="{00000000-0005-0000-0000-000045300000}"/>
    <cellStyle name="Input 2 4 3 3 4" xfId="21298" xr:uid="{00000000-0005-0000-0000-000046300000}"/>
    <cellStyle name="Input 2 4 3 3 4 2" xfId="37970" xr:uid="{00000000-0005-0000-0000-000047300000}"/>
    <cellStyle name="Input 2 4 3 3 5" xfId="16340" xr:uid="{00000000-0005-0000-0000-000048300000}"/>
    <cellStyle name="Input 2 4 3 3 5 2" xfId="33009" xr:uid="{00000000-0005-0000-0000-000049300000}"/>
    <cellStyle name="Input 2 4 3 3 6" xfId="28642" xr:uid="{00000000-0005-0000-0000-00004A300000}"/>
    <cellStyle name="Input 2 4 3 3 7" xfId="11893" xr:uid="{00000000-0005-0000-0000-00004B300000}"/>
    <cellStyle name="Input 2 4 3 4" xfId="2200" xr:uid="{00000000-0005-0000-0000-00004C300000}"/>
    <cellStyle name="Input 2 4 3 4 2" xfId="15177" xr:uid="{00000000-0005-0000-0000-00004D300000}"/>
    <cellStyle name="Input 2 4 3 4 2 2" xfId="20851" xr:uid="{00000000-0005-0000-0000-00004E300000}"/>
    <cellStyle name="Input 2 4 3 4 2 2 2" xfId="37520" xr:uid="{00000000-0005-0000-0000-00004F300000}"/>
    <cellStyle name="Input 2 4 3 4 2 3" xfId="23971" xr:uid="{00000000-0005-0000-0000-000050300000}"/>
    <cellStyle name="Input 2 4 3 4 2 3 2" xfId="40684" xr:uid="{00000000-0005-0000-0000-000051300000}"/>
    <cellStyle name="Input 2 4 3 4 2 4" xfId="26706" xr:uid="{00000000-0005-0000-0000-000052300000}"/>
    <cellStyle name="Input 2 4 3 4 2 4 2" xfId="43447" xr:uid="{00000000-0005-0000-0000-000053300000}"/>
    <cellStyle name="Input 2 4 3 4 2 5" xfId="31848" xr:uid="{00000000-0005-0000-0000-000054300000}"/>
    <cellStyle name="Input 2 4 3 4 3" xfId="18588" xr:uid="{00000000-0005-0000-0000-000055300000}"/>
    <cellStyle name="Input 2 4 3 4 3 2" xfId="35265" xr:uid="{00000000-0005-0000-0000-000056300000}"/>
    <cellStyle name="Input 2 4 3 4 4" xfId="21813" xr:uid="{00000000-0005-0000-0000-000057300000}"/>
    <cellStyle name="Input 2 4 3 4 4 2" xfId="38491" xr:uid="{00000000-0005-0000-0000-000058300000}"/>
    <cellStyle name="Input 2 4 3 4 5" xfId="24797" xr:uid="{00000000-0005-0000-0000-000059300000}"/>
    <cellStyle name="Input 2 4 3 4 5 2" xfId="41520" xr:uid="{00000000-0005-0000-0000-00005A300000}"/>
    <cellStyle name="Input 2 4 3 4 6" xfId="29250" xr:uid="{00000000-0005-0000-0000-00005B300000}"/>
    <cellStyle name="Input 2 4 3 4 7" xfId="12538" xr:uid="{00000000-0005-0000-0000-00005C300000}"/>
    <cellStyle name="Input 2 4 3 5" xfId="7647" xr:uid="{00000000-0005-0000-0000-00005D300000}"/>
    <cellStyle name="Input 2 4 3 5 2" xfId="19597" xr:uid="{00000000-0005-0000-0000-00005E300000}"/>
    <cellStyle name="Input 2 4 3 5 2 2" xfId="36268" xr:uid="{00000000-0005-0000-0000-00005F300000}"/>
    <cellStyle name="Input 2 4 3 5 3" xfId="22752" xr:uid="{00000000-0005-0000-0000-000060300000}"/>
    <cellStyle name="Input 2 4 3 5 3 2" xfId="39452" xr:uid="{00000000-0005-0000-0000-000061300000}"/>
    <cellStyle name="Input 2 4 3 5 4" xfId="25582" xr:uid="{00000000-0005-0000-0000-000062300000}"/>
    <cellStyle name="Input 2 4 3 5 4 2" xfId="42320" xr:uid="{00000000-0005-0000-0000-000063300000}"/>
    <cellStyle name="Input 2 4 3 5 5" xfId="30445" xr:uid="{00000000-0005-0000-0000-000064300000}"/>
    <cellStyle name="Input 2 4 3 5 6" xfId="13771" xr:uid="{00000000-0005-0000-0000-000065300000}"/>
    <cellStyle name="Input 2 4 3 6" xfId="17283" xr:uid="{00000000-0005-0000-0000-000066300000}"/>
    <cellStyle name="Input 2 4 3 6 2" xfId="33960" xr:uid="{00000000-0005-0000-0000-000067300000}"/>
    <cellStyle name="Input 2 4 3 7" xfId="16522" xr:uid="{00000000-0005-0000-0000-000068300000}"/>
    <cellStyle name="Input 2 4 3 7 2" xfId="33194" xr:uid="{00000000-0005-0000-0000-000069300000}"/>
    <cellStyle name="Input 2 4 3 8" xfId="16174" xr:uid="{00000000-0005-0000-0000-00006A300000}"/>
    <cellStyle name="Input 2 4 3 8 2" xfId="32839" xr:uid="{00000000-0005-0000-0000-00006B300000}"/>
    <cellStyle name="Input 2 4 3 9" xfId="27853" xr:uid="{00000000-0005-0000-0000-00006C300000}"/>
    <cellStyle name="Input 2 4 4" xfId="2201" xr:uid="{00000000-0005-0000-0000-00006D300000}"/>
    <cellStyle name="Input 2 4 4 2" xfId="2202" xr:uid="{00000000-0005-0000-0000-00006E300000}"/>
    <cellStyle name="Input 2 4 4 2 2" xfId="15062" xr:uid="{00000000-0005-0000-0000-00006F300000}"/>
    <cellStyle name="Input 2 4 4 2 2 2" xfId="20756" xr:uid="{00000000-0005-0000-0000-000070300000}"/>
    <cellStyle name="Input 2 4 4 2 2 2 2" xfId="37425" xr:uid="{00000000-0005-0000-0000-000071300000}"/>
    <cellStyle name="Input 2 4 4 2 2 3" xfId="23880" xr:uid="{00000000-0005-0000-0000-000072300000}"/>
    <cellStyle name="Input 2 4 4 2 2 3 2" xfId="40591" xr:uid="{00000000-0005-0000-0000-000073300000}"/>
    <cellStyle name="Input 2 4 4 2 2 4" xfId="26617" xr:uid="{00000000-0005-0000-0000-000074300000}"/>
    <cellStyle name="Input 2 4 4 2 2 4 2" xfId="43358" xr:uid="{00000000-0005-0000-0000-000075300000}"/>
    <cellStyle name="Input 2 4 4 2 2 5" xfId="31733" xr:uid="{00000000-0005-0000-0000-000076300000}"/>
    <cellStyle name="Input 2 4 4 2 3" xfId="18468" xr:uid="{00000000-0005-0000-0000-000077300000}"/>
    <cellStyle name="Input 2 4 4 2 3 2" xfId="35145" xr:uid="{00000000-0005-0000-0000-000078300000}"/>
    <cellStyle name="Input 2 4 4 2 4" xfId="21708" xr:uid="{00000000-0005-0000-0000-000079300000}"/>
    <cellStyle name="Input 2 4 4 2 4 2" xfId="38383" xr:uid="{00000000-0005-0000-0000-00007A300000}"/>
    <cellStyle name="Input 2 4 4 2 5" xfId="24710" xr:uid="{00000000-0005-0000-0000-00007B300000}"/>
    <cellStyle name="Input 2 4 4 2 5 2" xfId="41431" xr:uid="{00000000-0005-0000-0000-00007C300000}"/>
    <cellStyle name="Input 2 4 4 2 6" xfId="29135" xr:uid="{00000000-0005-0000-0000-00007D300000}"/>
    <cellStyle name="Input 2 4 4 2 7" xfId="12390" xr:uid="{00000000-0005-0000-0000-00007E300000}"/>
    <cellStyle name="Input 2 4 4 3" xfId="2203" xr:uid="{00000000-0005-0000-0000-00007F300000}"/>
    <cellStyle name="Input 2 4 4 3 2" xfId="19244" xr:uid="{00000000-0005-0000-0000-000080300000}"/>
    <cellStyle name="Input 2 4 4 3 2 2" xfId="35915" xr:uid="{00000000-0005-0000-0000-000081300000}"/>
    <cellStyle name="Input 2 4 4 3 3" xfId="22426" xr:uid="{00000000-0005-0000-0000-000082300000}"/>
    <cellStyle name="Input 2 4 4 3 3 2" xfId="39119" xr:uid="{00000000-0005-0000-0000-000083300000}"/>
    <cellStyle name="Input 2 4 4 3 4" xfId="25291" xr:uid="{00000000-0005-0000-0000-000084300000}"/>
    <cellStyle name="Input 2 4 4 3 4 2" xfId="42027" xr:uid="{00000000-0005-0000-0000-000085300000}"/>
    <cellStyle name="Input 2 4 4 3 5" xfId="30012" xr:uid="{00000000-0005-0000-0000-000086300000}"/>
    <cellStyle name="Input 2 4 4 3 6" xfId="13336" xr:uid="{00000000-0005-0000-0000-000087300000}"/>
    <cellStyle name="Input 2 4 4 4" xfId="7648" xr:uid="{00000000-0005-0000-0000-000088300000}"/>
    <cellStyle name="Input 2 4 4 4 2" xfId="33599" xr:uid="{00000000-0005-0000-0000-000089300000}"/>
    <cellStyle name="Input 2 4 4 4 3" xfId="16923" xr:uid="{00000000-0005-0000-0000-00008A300000}"/>
    <cellStyle name="Input 2 4 4 5" xfId="7649" xr:uid="{00000000-0005-0000-0000-00008B300000}"/>
    <cellStyle name="Input 2 4 4 5 2" xfId="32604" xr:uid="{00000000-0005-0000-0000-00008C300000}"/>
    <cellStyle name="Input 2 4 4 5 3" xfId="15939" xr:uid="{00000000-0005-0000-0000-00008D300000}"/>
    <cellStyle name="Input 2 4 4 6" xfId="16115" xr:uid="{00000000-0005-0000-0000-00008E300000}"/>
    <cellStyle name="Input 2 4 4 6 2" xfId="32779" xr:uid="{00000000-0005-0000-0000-00008F300000}"/>
    <cellStyle name="Input 2 4 4 7" xfId="27423" xr:uid="{00000000-0005-0000-0000-000090300000}"/>
    <cellStyle name="Input 2 4 4 8" xfId="10655" xr:uid="{00000000-0005-0000-0000-000091300000}"/>
    <cellStyle name="Input 2 4 5" xfId="2204" xr:uid="{00000000-0005-0000-0000-000092300000}"/>
    <cellStyle name="Input 2 4 5 2" xfId="2205" xr:uid="{00000000-0005-0000-0000-000093300000}"/>
    <cellStyle name="Input 2 4 5 2 2" xfId="20766" xr:uid="{00000000-0005-0000-0000-000094300000}"/>
    <cellStyle name="Input 2 4 5 2 2 2" xfId="37435" xr:uid="{00000000-0005-0000-0000-000095300000}"/>
    <cellStyle name="Input 2 4 5 2 3" xfId="23890" xr:uid="{00000000-0005-0000-0000-000096300000}"/>
    <cellStyle name="Input 2 4 5 2 3 2" xfId="40601" xr:uid="{00000000-0005-0000-0000-000097300000}"/>
    <cellStyle name="Input 2 4 5 2 4" xfId="26627" xr:uid="{00000000-0005-0000-0000-000098300000}"/>
    <cellStyle name="Input 2 4 5 2 4 2" xfId="43368" xr:uid="{00000000-0005-0000-0000-000099300000}"/>
    <cellStyle name="Input 2 4 5 2 5" xfId="31743" xr:uid="{00000000-0005-0000-0000-00009A300000}"/>
    <cellStyle name="Input 2 4 5 2 6" xfId="15072" xr:uid="{00000000-0005-0000-0000-00009B300000}"/>
    <cellStyle name="Input 2 4 5 3" xfId="2206" xr:uid="{00000000-0005-0000-0000-00009C300000}"/>
    <cellStyle name="Input 2 4 5 3 2" xfId="35156" xr:uid="{00000000-0005-0000-0000-00009D300000}"/>
    <cellStyle name="Input 2 4 5 3 3" xfId="18479" xr:uid="{00000000-0005-0000-0000-00009E300000}"/>
    <cellStyle name="Input 2 4 5 4" xfId="7650" xr:uid="{00000000-0005-0000-0000-00009F300000}"/>
    <cellStyle name="Input 2 4 5 4 2" xfId="38393" xr:uid="{00000000-0005-0000-0000-0000A0300000}"/>
    <cellStyle name="Input 2 4 5 4 3" xfId="21718" xr:uid="{00000000-0005-0000-0000-0000A1300000}"/>
    <cellStyle name="Input 2 4 5 5" xfId="7651" xr:uid="{00000000-0005-0000-0000-0000A2300000}"/>
    <cellStyle name="Input 2 4 5 5 2" xfId="41441" xr:uid="{00000000-0005-0000-0000-0000A3300000}"/>
    <cellStyle name="Input 2 4 5 5 3" xfId="24720" xr:uid="{00000000-0005-0000-0000-0000A4300000}"/>
    <cellStyle name="Input 2 4 5 6" xfId="29145" xr:uid="{00000000-0005-0000-0000-0000A5300000}"/>
    <cellStyle name="Input 2 4 5 7" xfId="12403" xr:uid="{00000000-0005-0000-0000-0000A6300000}"/>
    <cellStyle name="Input 2 4 6" xfId="2207" xr:uid="{00000000-0005-0000-0000-0000A7300000}"/>
    <cellStyle name="Input 2 4 6 2" xfId="2208" xr:uid="{00000000-0005-0000-0000-0000A8300000}"/>
    <cellStyle name="Input 2 4 6 2 2" xfId="35641" xr:uid="{00000000-0005-0000-0000-0000A9300000}"/>
    <cellStyle name="Input 2 4 6 2 3" xfId="18964" xr:uid="{00000000-0005-0000-0000-0000AA300000}"/>
    <cellStyle name="Input 2 4 6 3" xfId="2209" xr:uid="{00000000-0005-0000-0000-0000AB300000}"/>
    <cellStyle name="Input 2 4 6 3 2" xfId="38857" xr:uid="{00000000-0005-0000-0000-0000AC300000}"/>
    <cellStyle name="Input 2 4 6 3 3" xfId="22172" xr:uid="{00000000-0005-0000-0000-0000AD300000}"/>
    <cellStyle name="Input 2 4 6 4" xfId="25082" xr:uid="{00000000-0005-0000-0000-0000AE300000}"/>
    <cellStyle name="Input 2 4 6 4 2" xfId="41811" xr:uid="{00000000-0005-0000-0000-0000AF300000}"/>
    <cellStyle name="Input 2 4 6 5" xfId="29674" xr:uid="{00000000-0005-0000-0000-0000B0300000}"/>
    <cellStyle name="Input 2 4 6 6" xfId="12991" xr:uid="{00000000-0005-0000-0000-0000B1300000}"/>
    <cellStyle name="Input 2 4 7" xfId="2210" xr:uid="{00000000-0005-0000-0000-0000B2300000}"/>
    <cellStyle name="Input 2 4 7 2" xfId="27066" xr:uid="{00000000-0005-0000-0000-0000B3300000}"/>
    <cellStyle name="Input 2 4 8" xfId="2211" xr:uid="{00000000-0005-0000-0000-0000B4300000}"/>
    <cellStyle name="Input 2 4 9" xfId="7652" xr:uid="{00000000-0005-0000-0000-0000B5300000}"/>
    <cellStyle name="Input 2 5" xfId="2212" xr:uid="{00000000-0005-0000-0000-0000B6300000}"/>
    <cellStyle name="Input 2 5 10" xfId="43959" xr:uid="{00000000-0005-0000-0000-0000B7300000}"/>
    <cellStyle name="Input 2 5 2" xfId="2213" xr:uid="{00000000-0005-0000-0000-0000B8300000}"/>
    <cellStyle name="Input 2 5 2 10" xfId="11029" xr:uid="{00000000-0005-0000-0000-0000B9300000}"/>
    <cellStyle name="Input 2 5 2 2" xfId="2214" xr:uid="{00000000-0005-0000-0000-0000BA300000}"/>
    <cellStyle name="Input 2 5 2 2 2" xfId="14273" xr:uid="{00000000-0005-0000-0000-0000BB300000}"/>
    <cellStyle name="Input 2 5 2 2 2 2" xfId="20036" xr:uid="{00000000-0005-0000-0000-0000BC300000}"/>
    <cellStyle name="Input 2 5 2 2 2 2 2" xfId="36706" xr:uid="{00000000-0005-0000-0000-0000BD300000}"/>
    <cellStyle name="Input 2 5 2 2 2 3" xfId="23181" xr:uid="{00000000-0005-0000-0000-0000BE300000}"/>
    <cellStyle name="Input 2 5 2 2 2 3 2" xfId="39885" xr:uid="{00000000-0005-0000-0000-0000BF300000}"/>
    <cellStyle name="Input 2 5 2 2 2 4" xfId="25960" xr:uid="{00000000-0005-0000-0000-0000C0300000}"/>
    <cellStyle name="Input 2 5 2 2 2 4 2" xfId="42699" xr:uid="{00000000-0005-0000-0000-0000C1300000}"/>
    <cellStyle name="Input 2 5 2 2 2 5" xfId="30946" xr:uid="{00000000-0005-0000-0000-0000C2300000}"/>
    <cellStyle name="Input 2 5 2 2 3" xfId="17750" xr:uid="{00000000-0005-0000-0000-0000C3300000}"/>
    <cellStyle name="Input 2 5 2 2 3 2" xfId="34427" xr:uid="{00000000-0005-0000-0000-0000C4300000}"/>
    <cellStyle name="Input 2 5 2 2 4" xfId="17547" xr:uid="{00000000-0005-0000-0000-0000C5300000}"/>
    <cellStyle name="Input 2 5 2 2 4 2" xfId="34224" xr:uid="{00000000-0005-0000-0000-0000C6300000}"/>
    <cellStyle name="Input 2 5 2 2 5" xfId="16195" xr:uid="{00000000-0005-0000-0000-0000C7300000}"/>
    <cellStyle name="Input 2 5 2 2 5 2" xfId="32860" xr:uid="{00000000-0005-0000-0000-0000C8300000}"/>
    <cellStyle name="Input 2 5 2 2 6" xfId="28352" xr:uid="{00000000-0005-0000-0000-0000C9300000}"/>
    <cellStyle name="Input 2 5 2 2 7" xfId="11599" xr:uid="{00000000-0005-0000-0000-0000CA300000}"/>
    <cellStyle name="Input 2 5 2 3" xfId="2215" xr:uid="{00000000-0005-0000-0000-0000CB300000}"/>
    <cellStyle name="Input 2 5 2 3 2" xfId="13409" xr:uid="{00000000-0005-0000-0000-0000CC300000}"/>
    <cellStyle name="Input 2 5 2 3 2 2" xfId="19286" xr:uid="{00000000-0005-0000-0000-0000CD300000}"/>
    <cellStyle name="Input 2 5 2 3 2 2 2" xfId="35957" xr:uid="{00000000-0005-0000-0000-0000CE300000}"/>
    <cellStyle name="Input 2 5 2 3 2 3" xfId="22466" xr:uid="{00000000-0005-0000-0000-0000CF300000}"/>
    <cellStyle name="Input 2 5 2 3 2 3 2" xfId="39159" xr:uid="{00000000-0005-0000-0000-0000D0300000}"/>
    <cellStyle name="Input 2 5 2 3 2 4" xfId="25331" xr:uid="{00000000-0005-0000-0000-0000D1300000}"/>
    <cellStyle name="Input 2 5 2 3 2 4 2" xfId="42067" xr:uid="{00000000-0005-0000-0000-0000D2300000}"/>
    <cellStyle name="Input 2 5 2 3 2 5" xfId="30085" xr:uid="{00000000-0005-0000-0000-0000D3300000}"/>
    <cellStyle name="Input 2 5 2 3 3" xfId="16965" xr:uid="{00000000-0005-0000-0000-0000D4300000}"/>
    <cellStyle name="Input 2 5 2 3 3 2" xfId="33641" xr:uid="{00000000-0005-0000-0000-0000D5300000}"/>
    <cellStyle name="Input 2 5 2 3 4" xfId="17553" xr:uid="{00000000-0005-0000-0000-0000D6300000}"/>
    <cellStyle name="Input 2 5 2 3 4 2" xfId="34230" xr:uid="{00000000-0005-0000-0000-0000D7300000}"/>
    <cellStyle name="Input 2 5 2 3 5" xfId="16127" xr:uid="{00000000-0005-0000-0000-0000D8300000}"/>
    <cellStyle name="Input 2 5 2 3 5 2" xfId="32791" xr:uid="{00000000-0005-0000-0000-0000D9300000}"/>
    <cellStyle name="Input 2 5 2 3 6" xfId="27496" xr:uid="{00000000-0005-0000-0000-0000DA300000}"/>
    <cellStyle name="Input 2 5 2 3 7" xfId="10726" xr:uid="{00000000-0005-0000-0000-0000DB300000}"/>
    <cellStyle name="Input 2 5 2 4" xfId="7653" xr:uid="{00000000-0005-0000-0000-0000DC300000}"/>
    <cellStyle name="Input 2 5 2 4 2" xfId="15119" xr:uid="{00000000-0005-0000-0000-0000DD300000}"/>
    <cellStyle name="Input 2 5 2 4 2 2" xfId="20808" xr:uid="{00000000-0005-0000-0000-0000DE300000}"/>
    <cellStyle name="Input 2 5 2 4 2 2 2" xfId="37477" xr:uid="{00000000-0005-0000-0000-0000DF300000}"/>
    <cellStyle name="Input 2 5 2 4 2 3" xfId="23930" xr:uid="{00000000-0005-0000-0000-0000E0300000}"/>
    <cellStyle name="Input 2 5 2 4 2 3 2" xfId="40643" xr:uid="{00000000-0005-0000-0000-0000E1300000}"/>
    <cellStyle name="Input 2 5 2 4 2 4" xfId="26666" xr:uid="{00000000-0005-0000-0000-0000E2300000}"/>
    <cellStyle name="Input 2 5 2 4 2 4 2" xfId="43407" xr:uid="{00000000-0005-0000-0000-0000E3300000}"/>
    <cellStyle name="Input 2 5 2 4 2 5" xfId="31790" xr:uid="{00000000-0005-0000-0000-0000E4300000}"/>
    <cellStyle name="Input 2 5 2 4 3" xfId="18540" xr:uid="{00000000-0005-0000-0000-0000E5300000}"/>
    <cellStyle name="Input 2 5 2 4 3 2" xfId="35217" xr:uid="{00000000-0005-0000-0000-0000E6300000}"/>
    <cellStyle name="Input 2 5 2 4 4" xfId="21769" xr:uid="{00000000-0005-0000-0000-0000E7300000}"/>
    <cellStyle name="Input 2 5 2 4 4 2" xfId="38447" xr:uid="{00000000-0005-0000-0000-0000E8300000}"/>
    <cellStyle name="Input 2 5 2 4 5" xfId="24757" xr:uid="{00000000-0005-0000-0000-0000E9300000}"/>
    <cellStyle name="Input 2 5 2 4 5 2" xfId="41480" xr:uid="{00000000-0005-0000-0000-0000EA300000}"/>
    <cellStyle name="Input 2 5 2 4 6" xfId="29192" xr:uid="{00000000-0005-0000-0000-0000EB300000}"/>
    <cellStyle name="Input 2 5 2 4 7" xfId="12471" xr:uid="{00000000-0005-0000-0000-0000EC300000}"/>
    <cellStyle name="Input 2 5 2 5" xfId="7654" xr:uid="{00000000-0005-0000-0000-0000ED300000}"/>
    <cellStyle name="Input 2 5 2 5 2" xfId="19564" xr:uid="{00000000-0005-0000-0000-0000EE300000}"/>
    <cellStyle name="Input 2 5 2 5 2 2" xfId="36235" xr:uid="{00000000-0005-0000-0000-0000EF300000}"/>
    <cellStyle name="Input 2 5 2 5 3" xfId="22721" xr:uid="{00000000-0005-0000-0000-0000F0300000}"/>
    <cellStyle name="Input 2 5 2 5 3 2" xfId="39421" xr:uid="{00000000-0005-0000-0000-0000F1300000}"/>
    <cellStyle name="Input 2 5 2 5 4" xfId="25552" xr:uid="{00000000-0005-0000-0000-0000F2300000}"/>
    <cellStyle name="Input 2 5 2 5 4 2" xfId="42290" xr:uid="{00000000-0005-0000-0000-0000F3300000}"/>
    <cellStyle name="Input 2 5 2 5 5" xfId="30397" xr:uid="{00000000-0005-0000-0000-0000F4300000}"/>
    <cellStyle name="Input 2 5 2 5 6" xfId="13723" xr:uid="{00000000-0005-0000-0000-0000F5300000}"/>
    <cellStyle name="Input 2 5 2 6" xfId="17250" xr:uid="{00000000-0005-0000-0000-0000F6300000}"/>
    <cellStyle name="Input 2 5 2 6 2" xfId="33927" xr:uid="{00000000-0005-0000-0000-0000F7300000}"/>
    <cellStyle name="Input 2 5 2 7" xfId="15815" xr:uid="{00000000-0005-0000-0000-0000F8300000}"/>
    <cellStyle name="Input 2 5 2 7 2" xfId="32477" xr:uid="{00000000-0005-0000-0000-0000F9300000}"/>
    <cellStyle name="Input 2 5 2 8" xfId="19523" xr:uid="{00000000-0005-0000-0000-0000FA300000}"/>
    <cellStyle name="Input 2 5 2 8 2" xfId="36193" xr:uid="{00000000-0005-0000-0000-0000FB300000}"/>
    <cellStyle name="Input 2 5 2 9" xfId="27805" xr:uid="{00000000-0005-0000-0000-0000FC300000}"/>
    <cellStyle name="Input 2 5 3" xfId="2216" xr:uid="{00000000-0005-0000-0000-0000FD300000}"/>
    <cellStyle name="Input 2 5 3 10" xfId="11024" xr:uid="{00000000-0005-0000-0000-0000FE300000}"/>
    <cellStyle name="Input 2 5 3 2" xfId="2217" xr:uid="{00000000-0005-0000-0000-0000FF300000}"/>
    <cellStyle name="Input 2 5 3 2 2" xfId="14265" xr:uid="{00000000-0005-0000-0000-000000310000}"/>
    <cellStyle name="Input 2 5 3 2 2 2" xfId="20028" xr:uid="{00000000-0005-0000-0000-000001310000}"/>
    <cellStyle name="Input 2 5 3 2 2 2 2" xfId="36698" xr:uid="{00000000-0005-0000-0000-000002310000}"/>
    <cellStyle name="Input 2 5 3 2 2 3" xfId="23173" xr:uid="{00000000-0005-0000-0000-000003310000}"/>
    <cellStyle name="Input 2 5 3 2 2 3 2" xfId="39877" xr:uid="{00000000-0005-0000-0000-000004310000}"/>
    <cellStyle name="Input 2 5 3 2 2 4" xfId="25952" xr:uid="{00000000-0005-0000-0000-000005310000}"/>
    <cellStyle name="Input 2 5 3 2 2 4 2" xfId="42691" xr:uid="{00000000-0005-0000-0000-000006310000}"/>
    <cellStyle name="Input 2 5 3 2 2 5" xfId="30938" xr:uid="{00000000-0005-0000-0000-000007310000}"/>
    <cellStyle name="Input 2 5 3 2 3" xfId="17742" xr:uid="{00000000-0005-0000-0000-000008310000}"/>
    <cellStyle name="Input 2 5 3 2 3 2" xfId="34419" xr:uid="{00000000-0005-0000-0000-000009310000}"/>
    <cellStyle name="Input 2 5 3 2 4" xfId="19136" xr:uid="{00000000-0005-0000-0000-00000A310000}"/>
    <cellStyle name="Input 2 5 3 2 4 2" xfId="35807" xr:uid="{00000000-0005-0000-0000-00000B310000}"/>
    <cellStyle name="Input 2 5 3 2 5" xfId="21837" xr:uid="{00000000-0005-0000-0000-00000C310000}"/>
    <cellStyle name="Input 2 5 3 2 5 2" xfId="38515" xr:uid="{00000000-0005-0000-0000-00000D310000}"/>
    <cellStyle name="Input 2 5 3 2 6" xfId="28344" xr:uid="{00000000-0005-0000-0000-00000E310000}"/>
    <cellStyle name="Input 2 5 3 2 7" xfId="11591" xr:uid="{00000000-0005-0000-0000-00000F310000}"/>
    <cellStyle name="Input 2 5 3 3" xfId="2218" xr:uid="{00000000-0005-0000-0000-000010310000}"/>
    <cellStyle name="Input 2 5 3 3 2" xfId="13404" xr:uid="{00000000-0005-0000-0000-000011310000}"/>
    <cellStyle name="Input 2 5 3 3 2 2" xfId="19281" xr:uid="{00000000-0005-0000-0000-000012310000}"/>
    <cellStyle name="Input 2 5 3 3 2 2 2" xfId="35952" xr:uid="{00000000-0005-0000-0000-000013310000}"/>
    <cellStyle name="Input 2 5 3 3 2 3" xfId="22461" xr:uid="{00000000-0005-0000-0000-000014310000}"/>
    <cellStyle name="Input 2 5 3 3 2 3 2" xfId="39154" xr:uid="{00000000-0005-0000-0000-000015310000}"/>
    <cellStyle name="Input 2 5 3 3 2 4" xfId="25326" xr:uid="{00000000-0005-0000-0000-000016310000}"/>
    <cellStyle name="Input 2 5 3 3 2 4 2" xfId="42062" xr:uid="{00000000-0005-0000-0000-000017310000}"/>
    <cellStyle name="Input 2 5 3 3 2 5" xfId="30080" xr:uid="{00000000-0005-0000-0000-000018310000}"/>
    <cellStyle name="Input 2 5 3 3 3" xfId="16960" xr:uid="{00000000-0005-0000-0000-000019310000}"/>
    <cellStyle name="Input 2 5 3 3 3 2" xfId="33636" xr:uid="{00000000-0005-0000-0000-00001A310000}"/>
    <cellStyle name="Input 2 5 3 3 4" xfId="21179" xr:uid="{00000000-0005-0000-0000-00001B310000}"/>
    <cellStyle name="Input 2 5 3 3 4 2" xfId="37849" xr:uid="{00000000-0005-0000-0000-00001C310000}"/>
    <cellStyle name="Input 2 5 3 3 5" xfId="17008" xr:uid="{00000000-0005-0000-0000-00001D310000}"/>
    <cellStyle name="Input 2 5 3 3 5 2" xfId="33684" xr:uid="{00000000-0005-0000-0000-00001E310000}"/>
    <cellStyle name="Input 2 5 3 3 6" xfId="27491" xr:uid="{00000000-0005-0000-0000-00001F310000}"/>
    <cellStyle name="Input 2 5 3 3 7" xfId="10721" xr:uid="{00000000-0005-0000-0000-000020310000}"/>
    <cellStyle name="Input 2 5 3 4" xfId="12463" xr:uid="{00000000-0005-0000-0000-000021310000}"/>
    <cellStyle name="Input 2 5 3 4 2" xfId="15111" xr:uid="{00000000-0005-0000-0000-000022310000}"/>
    <cellStyle name="Input 2 5 3 4 2 2" xfId="20800" xr:uid="{00000000-0005-0000-0000-000023310000}"/>
    <cellStyle name="Input 2 5 3 4 2 2 2" xfId="37469" xr:uid="{00000000-0005-0000-0000-000024310000}"/>
    <cellStyle name="Input 2 5 3 4 2 3" xfId="23922" xr:uid="{00000000-0005-0000-0000-000025310000}"/>
    <cellStyle name="Input 2 5 3 4 2 3 2" xfId="40635" xr:uid="{00000000-0005-0000-0000-000026310000}"/>
    <cellStyle name="Input 2 5 3 4 2 4" xfId="26658" xr:uid="{00000000-0005-0000-0000-000027310000}"/>
    <cellStyle name="Input 2 5 3 4 2 4 2" xfId="43399" xr:uid="{00000000-0005-0000-0000-000028310000}"/>
    <cellStyle name="Input 2 5 3 4 2 5" xfId="31782" xr:uid="{00000000-0005-0000-0000-000029310000}"/>
    <cellStyle name="Input 2 5 3 4 3" xfId="18532" xr:uid="{00000000-0005-0000-0000-00002A310000}"/>
    <cellStyle name="Input 2 5 3 4 3 2" xfId="35209" xr:uid="{00000000-0005-0000-0000-00002B310000}"/>
    <cellStyle name="Input 2 5 3 4 4" xfId="21761" xr:uid="{00000000-0005-0000-0000-00002C310000}"/>
    <cellStyle name="Input 2 5 3 4 4 2" xfId="38439" xr:uid="{00000000-0005-0000-0000-00002D310000}"/>
    <cellStyle name="Input 2 5 3 4 5" xfId="24749" xr:uid="{00000000-0005-0000-0000-00002E310000}"/>
    <cellStyle name="Input 2 5 3 4 5 2" xfId="41472" xr:uid="{00000000-0005-0000-0000-00002F310000}"/>
    <cellStyle name="Input 2 5 3 4 6" xfId="29184" xr:uid="{00000000-0005-0000-0000-000030310000}"/>
    <cellStyle name="Input 2 5 3 5" xfId="13715" xr:uid="{00000000-0005-0000-0000-000031310000}"/>
    <cellStyle name="Input 2 5 3 5 2" xfId="19556" xr:uid="{00000000-0005-0000-0000-000032310000}"/>
    <cellStyle name="Input 2 5 3 5 2 2" xfId="36227" xr:uid="{00000000-0005-0000-0000-000033310000}"/>
    <cellStyle name="Input 2 5 3 5 3" xfId="22713" xr:uid="{00000000-0005-0000-0000-000034310000}"/>
    <cellStyle name="Input 2 5 3 5 3 2" xfId="39413" xr:uid="{00000000-0005-0000-0000-000035310000}"/>
    <cellStyle name="Input 2 5 3 5 4" xfId="25544" xr:uid="{00000000-0005-0000-0000-000036310000}"/>
    <cellStyle name="Input 2 5 3 5 4 2" xfId="42282" xr:uid="{00000000-0005-0000-0000-000037310000}"/>
    <cellStyle name="Input 2 5 3 5 5" xfId="30389" xr:uid="{00000000-0005-0000-0000-000038310000}"/>
    <cellStyle name="Input 2 5 3 6" xfId="17242" xr:uid="{00000000-0005-0000-0000-000039310000}"/>
    <cellStyle name="Input 2 5 3 6 2" xfId="33919" xr:uid="{00000000-0005-0000-0000-00003A310000}"/>
    <cellStyle name="Input 2 5 3 7" xfId="16532" xr:uid="{00000000-0005-0000-0000-00003B310000}"/>
    <cellStyle name="Input 2 5 3 7 2" xfId="33204" xr:uid="{00000000-0005-0000-0000-00003C310000}"/>
    <cellStyle name="Input 2 5 3 8" xfId="16430" xr:uid="{00000000-0005-0000-0000-00003D310000}"/>
    <cellStyle name="Input 2 5 3 8 2" xfId="33100" xr:uid="{00000000-0005-0000-0000-00003E310000}"/>
    <cellStyle name="Input 2 5 3 9" xfId="27797" xr:uid="{00000000-0005-0000-0000-00003F310000}"/>
    <cellStyle name="Input 2 5 4" xfId="2219" xr:uid="{00000000-0005-0000-0000-000040310000}"/>
    <cellStyle name="Input 2 5 4 2" xfId="13433" xr:uid="{00000000-0005-0000-0000-000041310000}"/>
    <cellStyle name="Input 2 5 4 2 2" xfId="19310" xr:uid="{00000000-0005-0000-0000-000042310000}"/>
    <cellStyle name="Input 2 5 4 2 2 2" xfId="35981" xr:uid="{00000000-0005-0000-0000-000043310000}"/>
    <cellStyle name="Input 2 5 4 2 3" xfId="22488" xr:uid="{00000000-0005-0000-0000-000044310000}"/>
    <cellStyle name="Input 2 5 4 2 3 2" xfId="39181" xr:uid="{00000000-0005-0000-0000-000045310000}"/>
    <cellStyle name="Input 2 5 4 2 4" xfId="25352" xr:uid="{00000000-0005-0000-0000-000046310000}"/>
    <cellStyle name="Input 2 5 4 2 4 2" xfId="42088" xr:uid="{00000000-0005-0000-0000-000047310000}"/>
    <cellStyle name="Input 2 5 4 2 5" xfId="30109" xr:uid="{00000000-0005-0000-0000-000048310000}"/>
    <cellStyle name="Input 2 5 4 3" xfId="15578" xr:uid="{00000000-0005-0000-0000-000049310000}"/>
    <cellStyle name="Input 2 5 4 3 2" xfId="21185" xr:uid="{00000000-0005-0000-0000-00004A310000}"/>
    <cellStyle name="Input 2 5 4 3 2 2" xfId="37855" xr:uid="{00000000-0005-0000-0000-00004B310000}"/>
    <cellStyle name="Input 2 5 4 3 3" xfId="24294" xr:uid="{00000000-0005-0000-0000-00004C310000}"/>
    <cellStyle name="Input 2 5 4 3 3 2" xfId="41011" xr:uid="{00000000-0005-0000-0000-00004D310000}"/>
    <cellStyle name="Input 2 5 4 3 4" xfId="26984" xr:uid="{00000000-0005-0000-0000-00004E310000}"/>
    <cellStyle name="Input 2 5 4 3 4 2" xfId="43725" xr:uid="{00000000-0005-0000-0000-00004F310000}"/>
    <cellStyle name="Input 2 5 4 3 5" xfId="32249" xr:uid="{00000000-0005-0000-0000-000050310000}"/>
    <cellStyle name="Input 2 5 4 4" xfId="16989" xr:uid="{00000000-0005-0000-0000-000051310000}"/>
    <cellStyle name="Input 2 5 4 4 2" xfId="33665" xr:uid="{00000000-0005-0000-0000-000052310000}"/>
    <cellStyle name="Input 2 5 4 5" xfId="15921" xr:uid="{00000000-0005-0000-0000-000053310000}"/>
    <cellStyle name="Input 2 5 4 5 2" xfId="32586" xr:uid="{00000000-0005-0000-0000-000054310000}"/>
    <cellStyle name="Input 2 5 4 6" xfId="22688" xr:uid="{00000000-0005-0000-0000-000055310000}"/>
    <cellStyle name="Input 2 5 4 6 2" xfId="39388" xr:uid="{00000000-0005-0000-0000-000056310000}"/>
    <cellStyle name="Input 2 5 4 7" xfId="27520" xr:uid="{00000000-0005-0000-0000-000057310000}"/>
    <cellStyle name="Input 2 5 4 8" xfId="10749" xr:uid="{00000000-0005-0000-0000-000058310000}"/>
    <cellStyle name="Input 2 5 5" xfId="2220" xr:uid="{00000000-0005-0000-0000-000059310000}"/>
    <cellStyle name="Input 2 5 5 2" xfId="19002" xr:uid="{00000000-0005-0000-0000-00005A310000}"/>
    <cellStyle name="Input 2 5 5 2 2" xfId="35674" xr:uid="{00000000-0005-0000-0000-00005B310000}"/>
    <cellStyle name="Input 2 5 5 3" xfId="22203" xr:uid="{00000000-0005-0000-0000-00005C310000}"/>
    <cellStyle name="Input 2 5 5 3 2" xfId="38893" xr:uid="{00000000-0005-0000-0000-00005D310000}"/>
    <cellStyle name="Input 2 5 5 4" xfId="25111" xr:uid="{00000000-0005-0000-0000-00005E310000}"/>
    <cellStyle name="Input 2 5 5 4 2" xfId="41845" xr:uid="{00000000-0005-0000-0000-00005F310000}"/>
    <cellStyle name="Input 2 5 5 5" xfId="29739" xr:uid="{00000000-0005-0000-0000-000060310000}"/>
    <cellStyle name="Input 2 5 5 6" xfId="13061" xr:uid="{00000000-0005-0000-0000-000061310000}"/>
    <cellStyle name="Input 2 5 6" xfId="7655" xr:uid="{00000000-0005-0000-0000-000062310000}"/>
    <cellStyle name="Input 2 5 6 2" xfId="27148" xr:uid="{00000000-0005-0000-0000-000063310000}"/>
    <cellStyle name="Input 2 5 7" xfId="7656" xr:uid="{00000000-0005-0000-0000-000064310000}"/>
    <cellStyle name="Input 2 5 8" xfId="10069" xr:uid="{00000000-0005-0000-0000-000065310000}"/>
    <cellStyle name="Input 2 5 9" xfId="43906" xr:uid="{00000000-0005-0000-0000-000066310000}"/>
    <cellStyle name="Input 2 6" xfId="2221" xr:uid="{00000000-0005-0000-0000-000067310000}"/>
    <cellStyle name="Input 2 6 10" xfId="16044" xr:uid="{00000000-0005-0000-0000-000068310000}"/>
    <cellStyle name="Input 2 6 10 2" xfId="32712" xr:uid="{00000000-0005-0000-0000-000069310000}"/>
    <cellStyle name="Input 2 6 11" xfId="27182" xr:uid="{00000000-0005-0000-0000-00006A310000}"/>
    <cellStyle name="Input 2 6 12" xfId="10276" xr:uid="{00000000-0005-0000-0000-00006B310000}"/>
    <cellStyle name="Input 2 6 2" xfId="2222" xr:uid="{00000000-0005-0000-0000-00006C310000}"/>
    <cellStyle name="Input 2 6 2 10" xfId="11263" xr:uid="{00000000-0005-0000-0000-00006D310000}"/>
    <cellStyle name="Input 2 6 2 2" xfId="2223" xr:uid="{00000000-0005-0000-0000-00006E310000}"/>
    <cellStyle name="Input 2 6 2 2 2" xfId="14416" xr:uid="{00000000-0005-0000-0000-00006F310000}"/>
    <cellStyle name="Input 2 6 2 2 2 2" xfId="20179" xr:uid="{00000000-0005-0000-0000-000070310000}"/>
    <cellStyle name="Input 2 6 2 2 2 2 2" xfId="36848" xr:uid="{00000000-0005-0000-0000-000071310000}"/>
    <cellStyle name="Input 2 6 2 2 2 3" xfId="23321" xr:uid="{00000000-0005-0000-0000-000072310000}"/>
    <cellStyle name="Input 2 6 2 2 2 3 2" xfId="40028" xr:uid="{00000000-0005-0000-0000-000073310000}"/>
    <cellStyle name="Input 2 6 2 2 2 4" xfId="26102" xr:uid="{00000000-0005-0000-0000-000074310000}"/>
    <cellStyle name="Input 2 6 2 2 2 4 2" xfId="42842" xr:uid="{00000000-0005-0000-0000-000075310000}"/>
    <cellStyle name="Input 2 6 2 2 2 5" xfId="31088" xr:uid="{00000000-0005-0000-0000-000076310000}"/>
    <cellStyle name="Input 2 6 2 2 3" xfId="17893" xr:uid="{00000000-0005-0000-0000-000077310000}"/>
    <cellStyle name="Input 2 6 2 2 3 2" xfId="34569" xr:uid="{00000000-0005-0000-0000-000078310000}"/>
    <cellStyle name="Input 2 6 2 2 4" xfId="19201" xr:uid="{00000000-0005-0000-0000-000079310000}"/>
    <cellStyle name="Input 2 6 2 2 4 2" xfId="35872" xr:uid="{00000000-0005-0000-0000-00007A310000}"/>
    <cellStyle name="Input 2 6 2 2 5" xfId="21542" xr:uid="{00000000-0005-0000-0000-00007B310000}"/>
    <cellStyle name="Input 2 6 2 2 5 2" xfId="38216" xr:uid="{00000000-0005-0000-0000-00007C310000}"/>
    <cellStyle name="Input 2 6 2 2 6" xfId="28492" xr:uid="{00000000-0005-0000-0000-00007D310000}"/>
    <cellStyle name="Input 2 6 2 2 7" xfId="11742" xr:uid="{00000000-0005-0000-0000-00007E310000}"/>
    <cellStyle name="Input 2 6 2 3" xfId="2224" xr:uid="{00000000-0005-0000-0000-00007F310000}"/>
    <cellStyle name="Input 2 6 2 3 2" xfId="14674" xr:uid="{00000000-0005-0000-0000-000080310000}"/>
    <cellStyle name="Input 2 6 2 3 2 2" xfId="20437" xr:uid="{00000000-0005-0000-0000-000081310000}"/>
    <cellStyle name="Input 2 6 2 3 2 2 2" xfId="37105" xr:uid="{00000000-0005-0000-0000-000082310000}"/>
    <cellStyle name="Input 2 6 2 3 2 3" xfId="23577" xr:uid="{00000000-0005-0000-0000-000083310000}"/>
    <cellStyle name="Input 2 6 2 3 2 3 2" xfId="40286" xr:uid="{00000000-0005-0000-0000-000084310000}"/>
    <cellStyle name="Input 2 6 2 3 2 4" xfId="26359" xr:uid="{00000000-0005-0000-0000-000085310000}"/>
    <cellStyle name="Input 2 6 2 3 2 4 2" xfId="43100" xr:uid="{00000000-0005-0000-0000-000086310000}"/>
    <cellStyle name="Input 2 6 2 3 2 5" xfId="31345" xr:uid="{00000000-0005-0000-0000-000087310000}"/>
    <cellStyle name="Input 2 6 2 3 3" xfId="18151" xr:uid="{00000000-0005-0000-0000-000088310000}"/>
    <cellStyle name="Input 2 6 2 3 3 2" xfId="34826" xr:uid="{00000000-0005-0000-0000-000089310000}"/>
    <cellStyle name="Input 2 6 2 3 4" xfId="21404" xr:uid="{00000000-0005-0000-0000-00008A310000}"/>
    <cellStyle name="Input 2 6 2 3 4 2" xfId="38077" xr:uid="{00000000-0005-0000-0000-00008B310000}"/>
    <cellStyle name="Input 2 6 2 3 5" xfId="24454" xr:uid="{00000000-0005-0000-0000-00008C310000}"/>
    <cellStyle name="Input 2 6 2 3 5 2" xfId="41173" xr:uid="{00000000-0005-0000-0000-00008D310000}"/>
    <cellStyle name="Input 2 6 2 3 6" xfId="28748" xr:uid="{00000000-0005-0000-0000-00008E310000}"/>
    <cellStyle name="Input 2 6 2 3 7" xfId="12000" xr:uid="{00000000-0005-0000-0000-00008F310000}"/>
    <cellStyle name="Input 2 6 2 4" xfId="7657" xr:uid="{00000000-0005-0000-0000-000090310000}"/>
    <cellStyle name="Input 2 6 2 4 2" xfId="15385" xr:uid="{00000000-0005-0000-0000-000091310000}"/>
    <cellStyle name="Input 2 6 2 4 2 2" xfId="21026" xr:uid="{00000000-0005-0000-0000-000092310000}"/>
    <cellStyle name="Input 2 6 2 4 2 2 2" xfId="37695" xr:uid="{00000000-0005-0000-0000-000093310000}"/>
    <cellStyle name="Input 2 6 2 4 2 3" xfId="24138" xr:uid="{00000000-0005-0000-0000-000094310000}"/>
    <cellStyle name="Input 2 6 2 4 2 3 2" xfId="40855" xr:uid="{00000000-0005-0000-0000-000095310000}"/>
    <cellStyle name="Input 2 6 2 4 2 4" xfId="26856" xr:uid="{00000000-0005-0000-0000-000096310000}"/>
    <cellStyle name="Input 2 6 2 4 2 4 2" xfId="43597" xr:uid="{00000000-0005-0000-0000-000097310000}"/>
    <cellStyle name="Input 2 6 2 4 2 5" xfId="32056" xr:uid="{00000000-0005-0000-0000-000098310000}"/>
    <cellStyle name="Input 2 6 2 4 3" xfId="18783" xr:uid="{00000000-0005-0000-0000-000099310000}"/>
    <cellStyle name="Input 2 6 2 4 3 2" xfId="35461" xr:uid="{00000000-0005-0000-0000-00009A310000}"/>
    <cellStyle name="Input 2 6 2 4 4" xfId="21992" xr:uid="{00000000-0005-0000-0000-00009B310000}"/>
    <cellStyle name="Input 2 6 2 4 4 2" xfId="38674" xr:uid="{00000000-0005-0000-0000-00009C310000}"/>
    <cellStyle name="Input 2 6 2 4 5" xfId="24943" xr:uid="{00000000-0005-0000-0000-00009D310000}"/>
    <cellStyle name="Input 2 6 2 4 5 2" xfId="41670" xr:uid="{00000000-0005-0000-0000-00009E310000}"/>
    <cellStyle name="Input 2 6 2 4 6" xfId="29458" xr:uid="{00000000-0005-0000-0000-00009F310000}"/>
    <cellStyle name="Input 2 6 2 4 7" xfId="12770" xr:uid="{00000000-0005-0000-0000-0000A0310000}"/>
    <cellStyle name="Input 2 6 2 5" xfId="7658" xr:uid="{00000000-0005-0000-0000-0000A1310000}"/>
    <cellStyle name="Input 2 6 2 5 2" xfId="19731" xr:uid="{00000000-0005-0000-0000-0000A2310000}"/>
    <cellStyle name="Input 2 6 2 5 2 2" xfId="36401" xr:uid="{00000000-0005-0000-0000-0000A3310000}"/>
    <cellStyle name="Input 2 6 2 5 3" xfId="22880" xr:uid="{00000000-0005-0000-0000-0000A4310000}"/>
    <cellStyle name="Input 2 6 2 5 3 2" xfId="39582" xr:uid="{00000000-0005-0000-0000-0000A5310000}"/>
    <cellStyle name="Input 2 6 2 5 4" xfId="25688" xr:uid="{00000000-0005-0000-0000-0000A6310000}"/>
    <cellStyle name="Input 2 6 2 5 4 2" xfId="42427" xr:uid="{00000000-0005-0000-0000-0000A7310000}"/>
    <cellStyle name="Input 2 6 2 5 5" xfId="30608" xr:uid="{00000000-0005-0000-0000-0000A8310000}"/>
    <cellStyle name="Input 2 6 2 5 6" xfId="13935" xr:uid="{00000000-0005-0000-0000-0000A9310000}"/>
    <cellStyle name="Input 2 6 2 6" xfId="17432" xr:uid="{00000000-0005-0000-0000-0000AA310000}"/>
    <cellStyle name="Input 2 6 2 6 2" xfId="34109" xr:uid="{00000000-0005-0000-0000-0000AB310000}"/>
    <cellStyle name="Input 2 6 2 7" xfId="20879" xr:uid="{00000000-0005-0000-0000-0000AC310000}"/>
    <cellStyle name="Input 2 6 2 7 2" xfId="37548" xr:uid="{00000000-0005-0000-0000-0000AD310000}"/>
    <cellStyle name="Input 2 6 2 8" xfId="22870" xr:uid="{00000000-0005-0000-0000-0000AE310000}"/>
    <cellStyle name="Input 2 6 2 8 2" xfId="39572" xr:uid="{00000000-0005-0000-0000-0000AF310000}"/>
    <cellStyle name="Input 2 6 2 9" xfId="28016" xr:uid="{00000000-0005-0000-0000-0000B0310000}"/>
    <cellStyle name="Input 2 6 3" xfId="2225" xr:uid="{00000000-0005-0000-0000-0000B1310000}"/>
    <cellStyle name="Input 2 6 3 2" xfId="2226" xr:uid="{00000000-0005-0000-0000-0000B2310000}"/>
    <cellStyle name="Input 2 6 3 2 2" xfId="19354" xr:uid="{00000000-0005-0000-0000-0000B3310000}"/>
    <cellStyle name="Input 2 6 3 2 2 2" xfId="36025" xr:uid="{00000000-0005-0000-0000-0000B4310000}"/>
    <cellStyle name="Input 2 6 3 2 3" xfId="22529" xr:uid="{00000000-0005-0000-0000-0000B5310000}"/>
    <cellStyle name="Input 2 6 3 2 3 2" xfId="39225" xr:uid="{00000000-0005-0000-0000-0000B6310000}"/>
    <cellStyle name="Input 2 6 3 2 4" xfId="25386" xr:uid="{00000000-0005-0000-0000-0000B7310000}"/>
    <cellStyle name="Input 2 6 3 2 4 2" xfId="42123" xr:uid="{00000000-0005-0000-0000-0000B8310000}"/>
    <cellStyle name="Input 2 6 3 2 5" xfId="30159" xr:uid="{00000000-0005-0000-0000-0000B9310000}"/>
    <cellStyle name="Input 2 6 3 2 6" xfId="13484" xr:uid="{00000000-0005-0000-0000-0000BA310000}"/>
    <cellStyle name="Input 2 6 3 3" xfId="2227" xr:uid="{00000000-0005-0000-0000-0000BB310000}"/>
    <cellStyle name="Input 2 6 3 3 2" xfId="33713" xr:uid="{00000000-0005-0000-0000-0000BC310000}"/>
    <cellStyle name="Input 2 6 3 3 3" xfId="17037" xr:uid="{00000000-0005-0000-0000-0000BD310000}"/>
    <cellStyle name="Input 2 6 3 4" xfId="19183" xr:uid="{00000000-0005-0000-0000-0000BE310000}"/>
    <cellStyle name="Input 2 6 3 4 2" xfId="35854" xr:uid="{00000000-0005-0000-0000-0000BF310000}"/>
    <cellStyle name="Input 2 6 3 5" xfId="22729" xr:uid="{00000000-0005-0000-0000-0000C0310000}"/>
    <cellStyle name="Input 2 6 3 5 2" xfId="39429" xr:uid="{00000000-0005-0000-0000-0000C1310000}"/>
    <cellStyle name="Input 2 6 3 6" xfId="27570" xr:uid="{00000000-0005-0000-0000-0000C2310000}"/>
    <cellStyle name="Input 2 6 3 7" xfId="10797" xr:uid="{00000000-0005-0000-0000-0000C3310000}"/>
    <cellStyle name="Input 2 6 4" xfId="2228" xr:uid="{00000000-0005-0000-0000-0000C4310000}"/>
    <cellStyle name="Input 2 6 4 2" xfId="13427" xr:uid="{00000000-0005-0000-0000-0000C5310000}"/>
    <cellStyle name="Input 2 6 4 2 2" xfId="19304" xr:uid="{00000000-0005-0000-0000-0000C6310000}"/>
    <cellStyle name="Input 2 6 4 2 2 2" xfId="35975" xr:uid="{00000000-0005-0000-0000-0000C7310000}"/>
    <cellStyle name="Input 2 6 4 2 3" xfId="22484" xr:uid="{00000000-0005-0000-0000-0000C8310000}"/>
    <cellStyle name="Input 2 6 4 2 3 2" xfId="39177" xr:uid="{00000000-0005-0000-0000-0000C9310000}"/>
    <cellStyle name="Input 2 6 4 2 4" xfId="25348" xr:uid="{00000000-0005-0000-0000-0000CA310000}"/>
    <cellStyle name="Input 2 6 4 2 4 2" xfId="42084" xr:uid="{00000000-0005-0000-0000-0000CB310000}"/>
    <cellStyle name="Input 2 6 4 2 5" xfId="30103" xr:uid="{00000000-0005-0000-0000-0000CC310000}"/>
    <cellStyle name="Input 2 6 4 3" xfId="16983" xr:uid="{00000000-0005-0000-0000-0000CD310000}"/>
    <cellStyle name="Input 2 6 4 3 2" xfId="33659" xr:uid="{00000000-0005-0000-0000-0000CE310000}"/>
    <cellStyle name="Input 2 6 4 4" xfId="15923" xr:uid="{00000000-0005-0000-0000-0000CF310000}"/>
    <cellStyle name="Input 2 6 4 4 2" xfId="32588" xr:uid="{00000000-0005-0000-0000-0000D0310000}"/>
    <cellStyle name="Input 2 6 4 5" xfId="24025" xr:uid="{00000000-0005-0000-0000-0000D1310000}"/>
    <cellStyle name="Input 2 6 4 5 2" xfId="40739" xr:uid="{00000000-0005-0000-0000-0000D2310000}"/>
    <cellStyle name="Input 2 6 4 6" xfId="27514" xr:uid="{00000000-0005-0000-0000-0000D3310000}"/>
    <cellStyle name="Input 2 6 4 7" xfId="10743" xr:uid="{00000000-0005-0000-0000-0000D4310000}"/>
    <cellStyle name="Input 2 6 5" xfId="2229" xr:uid="{00000000-0005-0000-0000-0000D5310000}"/>
    <cellStyle name="Input 2 6 5 2" xfId="13392" xr:uid="{00000000-0005-0000-0000-0000D6310000}"/>
    <cellStyle name="Input 2 6 5 2 2" xfId="19269" xr:uid="{00000000-0005-0000-0000-0000D7310000}"/>
    <cellStyle name="Input 2 6 5 2 2 2" xfId="35940" xr:uid="{00000000-0005-0000-0000-0000D8310000}"/>
    <cellStyle name="Input 2 6 5 2 3" xfId="22449" xr:uid="{00000000-0005-0000-0000-0000D9310000}"/>
    <cellStyle name="Input 2 6 5 2 3 2" xfId="39142" xr:uid="{00000000-0005-0000-0000-0000DA310000}"/>
    <cellStyle name="Input 2 6 5 2 4" xfId="25314" xr:uid="{00000000-0005-0000-0000-0000DB310000}"/>
    <cellStyle name="Input 2 6 5 2 4 2" xfId="42050" xr:uid="{00000000-0005-0000-0000-0000DC310000}"/>
    <cellStyle name="Input 2 6 5 2 5" xfId="30068" xr:uid="{00000000-0005-0000-0000-0000DD310000}"/>
    <cellStyle name="Input 2 6 5 3" xfId="16948" xr:uid="{00000000-0005-0000-0000-0000DE310000}"/>
    <cellStyle name="Input 2 6 5 3 2" xfId="33624" xr:uid="{00000000-0005-0000-0000-0000DF310000}"/>
    <cellStyle name="Input 2 6 5 4" xfId="21224" xr:uid="{00000000-0005-0000-0000-0000E0310000}"/>
    <cellStyle name="Input 2 6 5 4 2" xfId="37895" xr:uid="{00000000-0005-0000-0000-0000E1310000}"/>
    <cellStyle name="Input 2 6 5 5" xfId="16393" xr:uid="{00000000-0005-0000-0000-0000E2310000}"/>
    <cellStyle name="Input 2 6 5 5 2" xfId="33061" xr:uid="{00000000-0005-0000-0000-0000E3310000}"/>
    <cellStyle name="Input 2 6 5 6" xfId="27479" xr:uid="{00000000-0005-0000-0000-0000E4310000}"/>
    <cellStyle name="Input 2 6 5 7" xfId="10709" xr:uid="{00000000-0005-0000-0000-0000E5310000}"/>
    <cellStyle name="Input 2 6 6" xfId="7659" xr:uid="{00000000-0005-0000-0000-0000E6310000}"/>
    <cellStyle name="Input 2 6 6 2" xfId="14870" xr:uid="{00000000-0005-0000-0000-0000E7310000}"/>
    <cellStyle name="Input 2 6 6 2 2" xfId="20597" xr:uid="{00000000-0005-0000-0000-0000E8310000}"/>
    <cellStyle name="Input 2 6 6 2 2 2" xfId="37265" xr:uid="{00000000-0005-0000-0000-0000E9310000}"/>
    <cellStyle name="Input 2 6 6 2 3" xfId="23732" xr:uid="{00000000-0005-0000-0000-0000EA310000}"/>
    <cellStyle name="Input 2 6 6 2 3 2" xfId="40442" xr:uid="{00000000-0005-0000-0000-0000EB310000}"/>
    <cellStyle name="Input 2 6 6 2 4" xfId="26491" xr:uid="{00000000-0005-0000-0000-0000EC310000}"/>
    <cellStyle name="Input 2 6 6 2 4 2" xfId="43232" xr:uid="{00000000-0005-0000-0000-0000ED310000}"/>
    <cellStyle name="Input 2 6 6 2 5" xfId="31541" xr:uid="{00000000-0005-0000-0000-0000EE310000}"/>
    <cellStyle name="Input 2 6 6 3" xfId="18310" xr:uid="{00000000-0005-0000-0000-0000EF310000}"/>
    <cellStyle name="Input 2 6 6 3 2" xfId="34985" xr:uid="{00000000-0005-0000-0000-0000F0310000}"/>
    <cellStyle name="Input 2 6 6 4" xfId="21557" xr:uid="{00000000-0005-0000-0000-0000F1310000}"/>
    <cellStyle name="Input 2 6 6 4 2" xfId="38231" xr:uid="{00000000-0005-0000-0000-0000F2310000}"/>
    <cellStyle name="Input 2 6 6 5" xfId="24585" xr:uid="{00000000-0005-0000-0000-0000F3310000}"/>
    <cellStyle name="Input 2 6 6 5 2" xfId="41305" xr:uid="{00000000-0005-0000-0000-0000F4310000}"/>
    <cellStyle name="Input 2 6 6 6" xfId="28943" xr:uid="{00000000-0005-0000-0000-0000F5310000}"/>
    <cellStyle name="Input 2 6 6 7" xfId="12196" xr:uid="{00000000-0005-0000-0000-0000F6310000}"/>
    <cellStyle name="Input 2 6 7" xfId="7660" xr:uid="{00000000-0005-0000-0000-0000F7310000}"/>
    <cellStyle name="Input 2 6 7 2" xfId="19032" xr:uid="{00000000-0005-0000-0000-0000F8310000}"/>
    <cellStyle name="Input 2 6 7 2 2" xfId="35703" xr:uid="{00000000-0005-0000-0000-0000F9310000}"/>
    <cellStyle name="Input 2 6 7 3" xfId="22230" xr:uid="{00000000-0005-0000-0000-0000FA310000}"/>
    <cellStyle name="Input 2 6 7 3 2" xfId="38921" xr:uid="{00000000-0005-0000-0000-0000FB310000}"/>
    <cellStyle name="Input 2 6 7 4" xfId="25127" xr:uid="{00000000-0005-0000-0000-0000FC310000}"/>
    <cellStyle name="Input 2 6 7 4 2" xfId="41862" xr:uid="{00000000-0005-0000-0000-0000FD310000}"/>
    <cellStyle name="Input 2 6 7 5" xfId="29771" xr:uid="{00000000-0005-0000-0000-0000FE310000}"/>
    <cellStyle name="Input 2 6 7 6" xfId="13094" xr:uid="{00000000-0005-0000-0000-0000FF310000}"/>
    <cellStyle name="Input 2 6 8" xfId="16613" xr:uid="{00000000-0005-0000-0000-000000320000}"/>
    <cellStyle name="Input 2 6 8 2" xfId="33286" xr:uid="{00000000-0005-0000-0000-000001320000}"/>
    <cellStyle name="Input 2 6 9" xfId="16048" xr:uid="{00000000-0005-0000-0000-000002320000}"/>
    <cellStyle name="Input 2 6 9 2" xfId="32716" xr:uid="{00000000-0005-0000-0000-000003320000}"/>
    <cellStyle name="Input 2 7" xfId="2230" xr:uid="{00000000-0005-0000-0000-000004320000}"/>
    <cellStyle name="Input 2 7 10" xfId="22375" xr:uid="{00000000-0005-0000-0000-000005320000}"/>
    <cellStyle name="Input 2 7 10 2" xfId="39068" xr:uid="{00000000-0005-0000-0000-000006320000}"/>
    <cellStyle name="Input 2 7 11" xfId="27242" xr:uid="{00000000-0005-0000-0000-000007320000}"/>
    <cellStyle name="Input 2 7 12" xfId="10456" xr:uid="{00000000-0005-0000-0000-000008320000}"/>
    <cellStyle name="Input 2 7 2" xfId="2231" xr:uid="{00000000-0005-0000-0000-000009320000}"/>
    <cellStyle name="Input 2 7 2 10" xfId="11323" xr:uid="{00000000-0005-0000-0000-00000A320000}"/>
    <cellStyle name="Input 2 7 2 2" xfId="2232" xr:uid="{00000000-0005-0000-0000-00000B320000}"/>
    <cellStyle name="Input 2 7 2 2 2" xfId="14464" xr:uid="{00000000-0005-0000-0000-00000C320000}"/>
    <cellStyle name="Input 2 7 2 2 2 2" xfId="20227" xr:uid="{00000000-0005-0000-0000-00000D320000}"/>
    <cellStyle name="Input 2 7 2 2 2 2 2" xfId="36896" xr:uid="{00000000-0005-0000-0000-00000E320000}"/>
    <cellStyle name="Input 2 7 2 2 2 3" xfId="23368" xr:uid="{00000000-0005-0000-0000-00000F320000}"/>
    <cellStyle name="Input 2 7 2 2 2 3 2" xfId="40076" xr:uid="{00000000-0005-0000-0000-000010320000}"/>
    <cellStyle name="Input 2 7 2 2 2 4" xfId="26150" xr:uid="{00000000-0005-0000-0000-000011320000}"/>
    <cellStyle name="Input 2 7 2 2 2 4 2" xfId="42890" xr:uid="{00000000-0005-0000-0000-000012320000}"/>
    <cellStyle name="Input 2 7 2 2 2 5" xfId="31136" xr:uid="{00000000-0005-0000-0000-000013320000}"/>
    <cellStyle name="Input 2 7 2 2 3" xfId="17941" xr:uid="{00000000-0005-0000-0000-000014320000}"/>
    <cellStyle name="Input 2 7 2 2 3 2" xfId="34617" xr:uid="{00000000-0005-0000-0000-000015320000}"/>
    <cellStyle name="Input 2 7 2 2 4" xfId="19070" xr:uid="{00000000-0005-0000-0000-000016320000}"/>
    <cellStyle name="Input 2 7 2 2 4 2" xfId="35740" xr:uid="{00000000-0005-0000-0000-000017320000}"/>
    <cellStyle name="Input 2 7 2 2 5" xfId="16793" xr:uid="{00000000-0005-0000-0000-000018320000}"/>
    <cellStyle name="Input 2 7 2 2 5 2" xfId="33467" xr:uid="{00000000-0005-0000-0000-000019320000}"/>
    <cellStyle name="Input 2 7 2 2 6" xfId="28539" xr:uid="{00000000-0005-0000-0000-00001A320000}"/>
    <cellStyle name="Input 2 7 2 2 7" xfId="11790" xr:uid="{00000000-0005-0000-0000-00001B320000}"/>
    <cellStyle name="Input 2 7 2 3" xfId="2233" xr:uid="{00000000-0005-0000-0000-00001C320000}"/>
    <cellStyle name="Input 2 7 2 3 2" xfId="14718" xr:uid="{00000000-0005-0000-0000-00001D320000}"/>
    <cellStyle name="Input 2 7 2 3 2 2" xfId="20481" xr:uid="{00000000-0005-0000-0000-00001E320000}"/>
    <cellStyle name="Input 2 7 2 3 2 2 2" xfId="37149" xr:uid="{00000000-0005-0000-0000-00001F320000}"/>
    <cellStyle name="Input 2 7 2 3 2 3" xfId="23620" xr:uid="{00000000-0005-0000-0000-000020320000}"/>
    <cellStyle name="Input 2 7 2 3 2 3 2" xfId="40330" xr:uid="{00000000-0005-0000-0000-000021320000}"/>
    <cellStyle name="Input 2 7 2 3 2 4" xfId="26403" xr:uid="{00000000-0005-0000-0000-000022320000}"/>
    <cellStyle name="Input 2 7 2 3 2 4 2" xfId="43144" xr:uid="{00000000-0005-0000-0000-000023320000}"/>
    <cellStyle name="Input 2 7 2 3 2 5" xfId="31389" xr:uid="{00000000-0005-0000-0000-000024320000}"/>
    <cellStyle name="Input 2 7 2 3 3" xfId="18195" xr:uid="{00000000-0005-0000-0000-000025320000}"/>
    <cellStyle name="Input 2 7 2 3 3 2" xfId="34870" xr:uid="{00000000-0005-0000-0000-000026320000}"/>
    <cellStyle name="Input 2 7 2 3 4" xfId="21447" xr:uid="{00000000-0005-0000-0000-000027320000}"/>
    <cellStyle name="Input 2 7 2 3 4 2" xfId="38121" xr:uid="{00000000-0005-0000-0000-000028320000}"/>
    <cellStyle name="Input 2 7 2 3 5" xfId="24497" xr:uid="{00000000-0005-0000-0000-000029320000}"/>
    <cellStyle name="Input 2 7 2 3 5 2" xfId="41217" xr:uid="{00000000-0005-0000-0000-00002A320000}"/>
    <cellStyle name="Input 2 7 2 3 6" xfId="28791" xr:uid="{00000000-0005-0000-0000-00002B320000}"/>
    <cellStyle name="Input 2 7 2 3 7" xfId="12044" xr:uid="{00000000-0005-0000-0000-00002C320000}"/>
    <cellStyle name="Input 2 7 2 4" xfId="7661" xr:uid="{00000000-0005-0000-0000-00002D320000}"/>
    <cellStyle name="Input 2 7 2 4 2" xfId="15448" xr:uid="{00000000-0005-0000-0000-00002E320000}"/>
    <cellStyle name="Input 2 7 2 4 2 2" xfId="21083" xr:uid="{00000000-0005-0000-0000-00002F320000}"/>
    <cellStyle name="Input 2 7 2 4 2 2 2" xfId="37752" xr:uid="{00000000-0005-0000-0000-000030320000}"/>
    <cellStyle name="Input 2 7 2 4 2 3" xfId="24196" xr:uid="{00000000-0005-0000-0000-000031320000}"/>
    <cellStyle name="Input 2 7 2 4 2 3 2" xfId="40913" xr:uid="{00000000-0005-0000-0000-000032320000}"/>
    <cellStyle name="Input 2 7 2 4 2 4" xfId="26902" xr:uid="{00000000-0005-0000-0000-000033320000}"/>
    <cellStyle name="Input 2 7 2 4 2 4 2" xfId="43643" xr:uid="{00000000-0005-0000-0000-000034320000}"/>
    <cellStyle name="Input 2 7 2 4 2 5" xfId="32119" xr:uid="{00000000-0005-0000-0000-000035320000}"/>
    <cellStyle name="Input 2 7 2 4 3" xfId="18842" xr:uid="{00000000-0005-0000-0000-000036320000}"/>
    <cellStyle name="Input 2 7 2 4 3 2" xfId="35520" xr:uid="{00000000-0005-0000-0000-000037320000}"/>
    <cellStyle name="Input 2 7 2 4 4" xfId="22051" xr:uid="{00000000-0005-0000-0000-000038320000}"/>
    <cellStyle name="Input 2 7 2 4 4 2" xfId="38733" xr:uid="{00000000-0005-0000-0000-000039320000}"/>
    <cellStyle name="Input 2 7 2 4 5" xfId="24989" xr:uid="{00000000-0005-0000-0000-00003A320000}"/>
    <cellStyle name="Input 2 7 2 4 5 2" xfId="41716" xr:uid="{00000000-0005-0000-0000-00003B320000}"/>
    <cellStyle name="Input 2 7 2 4 6" xfId="29521" xr:uid="{00000000-0005-0000-0000-00003C320000}"/>
    <cellStyle name="Input 2 7 2 4 7" xfId="12835" xr:uid="{00000000-0005-0000-0000-00003D320000}"/>
    <cellStyle name="Input 2 7 2 5" xfId="7662" xr:uid="{00000000-0005-0000-0000-00003E320000}"/>
    <cellStyle name="Input 2 7 2 5 2" xfId="19786" xr:uid="{00000000-0005-0000-0000-00003F320000}"/>
    <cellStyle name="Input 2 7 2 5 2 2" xfId="36456" xr:uid="{00000000-0005-0000-0000-000040320000}"/>
    <cellStyle name="Input 2 7 2 5 3" xfId="22936" xr:uid="{00000000-0005-0000-0000-000041320000}"/>
    <cellStyle name="Input 2 7 2 5 3 2" xfId="39638" xr:uid="{00000000-0005-0000-0000-000042320000}"/>
    <cellStyle name="Input 2 7 2 5 4" xfId="25732" xr:uid="{00000000-0005-0000-0000-000043320000}"/>
    <cellStyle name="Input 2 7 2 5 4 2" xfId="42471" xr:uid="{00000000-0005-0000-0000-000044320000}"/>
    <cellStyle name="Input 2 7 2 5 5" xfId="30669" xr:uid="{00000000-0005-0000-0000-000045320000}"/>
    <cellStyle name="Input 2 7 2 5 6" xfId="13996" xr:uid="{00000000-0005-0000-0000-000046320000}"/>
    <cellStyle name="Input 2 7 2 6" xfId="17493" xr:uid="{00000000-0005-0000-0000-000047320000}"/>
    <cellStyle name="Input 2 7 2 6 2" xfId="34170" xr:uid="{00000000-0005-0000-0000-000048320000}"/>
    <cellStyle name="Input 2 7 2 7" xfId="17309" xr:uid="{00000000-0005-0000-0000-000049320000}"/>
    <cellStyle name="Input 2 7 2 7 2" xfId="33986" xr:uid="{00000000-0005-0000-0000-00004A320000}"/>
    <cellStyle name="Input 2 7 2 8" xfId="21981" xr:uid="{00000000-0005-0000-0000-00004B320000}"/>
    <cellStyle name="Input 2 7 2 8 2" xfId="38663" xr:uid="{00000000-0005-0000-0000-00004C320000}"/>
    <cellStyle name="Input 2 7 2 9" xfId="28077" xr:uid="{00000000-0005-0000-0000-00004D320000}"/>
    <cellStyle name="Input 2 7 3" xfId="2234" xr:uid="{00000000-0005-0000-0000-00004E320000}"/>
    <cellStyle name="Input 2 7 3 2" xfId="13559" xr:uid="{00000000-0005-0000-0000-00004F320000}"/>
    <cellStyle name="Input 2 7 3 2 2" xfId="19424" xr:uid="{00000000-0005-0000-0000-000050320000}"/>
    <cellStyle name="Input 2 7 3 2 2 2" xfId="36094" xr:uid="{00000000-0005-0000-0000-000051320000}"/>
    <cellStyle name="Input 2 7 3 2 3" xfId="22594" xr:uid="{00000000-0005-0000-0000-000052320000}"/>
    <cellStyle name="Input 2 7 3 2 3 2" xfId="39293" xr:uid="{00000000-0005-0000-0000-000053320000}"/>
    <cellStyle name="Input 2 7 3 2 4" xfId="25443" xr:uid="{00000000-0005-0000-0000-000054320000}"/>
    <cellStyle name="Input 2 7 3 2 4 2" xfId="42181" xr:uid="{00000000-0005-0000-0000-000055320000}"/>
    <cellStyle name="Input 2 7 3 2 5" xfId="30233" xr:uid="{00000000-0005-0000-0000-000056320000}"/>
    <cellStyle name="Input 2 7 3 3" xfId="17109" xr:uid="{00000000-0005-0000-0000-000057320000}"/>
    <cellStyle name="Input 2 7 3 3 2" xfId="33785" xr:uid="{00000000-0005-0000-0000-000058320000}"/>
    <cellStyle name="Input 2 7 3 4" xfId="21195" xr:uid="{00000000-0005-0000-0000-000059320000}"/>
    <cellStyle name="Input 2 7 3 4 2" xfId="37866" xr:uid="{00000000-0005-0000-0000-00005A320000}"/>
    <cellStyle name="Input 2 7 3 5" xfId="16602" xr:uid="{00000000-0005-0000-0000-00005B320000}"/>
    <cellStyle name="Input 2 7 3 5 2" xfId="33275" xr:uid="{00000000-0005-0000-0000-00005C320000}"/>
    <cellStyle name="Input 2 7 3 6" xfId="27642" xr:uid="{00000000-0005-0000-0000-00005D320000}"/>
    <cellStyle name="Input 2 7 3 7" xfId="10871" xr:uid="{00000000-0005-0000-0000-00005E320000}"/>
    <cellStyle name="Input 2 7 4" xfId="2235" xr:uid="{00000000-0005-0000-0000-00005F320000}"/>
    <cellStyle name="Input 2 7 4 2" xfId="14164" xr:uid="{00000000-0005-0000-0000-000060320000}"/>
    <cellStyle name="Input 2 7 4 2 2" xfId="19927" xr:uid="{00000000-0005-0000-0000-000061320000}"/>
    <cellStyle name="Input 2 7 4 2 2 2" xfId="36597" xr:uid="{00000000-0005-0000-0000-000062320000}"/>
    <cellStyle name="Input 2 7 4 2 3" xfId="23073" xr:uid="{00000000-0005-0000-0000-000063320000}"/>
    <cellStyle name="Input 2 7 4 2 3 2" xfId="39776" xr:uid="{00000000-0005-0000-0000-000064320000}"/>
    <cellStyle name="Input 2 7 4 2 4" xfId="25852" xr:uid="{00000000-0005-0000-0000-000065320000}"/>
    <cellStyle name="Input 2 7 4 2 4 2" xfId="42591" xr:uid="{00000000-0005-0000-0000-000066320000}"/>
    <cellStyle name="Input 2 7 4 2 5" xfId="30837" xr:uid="{00000000-0005-0000-0000-000067320000}"/>
    <cellStyle name="Input 2 7 4 3" xfId="17641" xr:uid="{00000000-0005-0000-0000-000068320000}"/>
    <cellStyle name="Input 2 7 4 3 2" xfId="34318" xr:uid="{00000000-0005-0000-0000-000069320000}"/>
    <cellStyle name="Input 2 7 4 4" xfId="16494" xr:uid="{00000000-0005-0000-0000-00006A320000}"/>
    <cellStyle name="Input 2 7 4 4 2" xfId="33166" xr:uid="{00000000-0005-0000-0000-00006B320000}"/>
    <cellStyle name="Input 2 7 4 5" xfId="22024" xr:uid="{00000000-0005-0000-0000-00006C320000}"/>
    <cellStyle name="Input 2 7 4 5 2" xfId="38706" xr:uid="{00000000-0005-0000-0000-00006D320000}"/>
    <cellStyle name="Input 2 7 4 6" xfId="28244" xr:uid="{00000000-0005-0000-0000-00006E320000}"/>
    <cellStyle name="Input 2 7 4 7" xfId="11490" xr:uid="{00000000-0005-0000-0000-00006F320000}"/>
    <cellStyle name="Input 2 7 5" xfId="7663" xr:uid="{00000000-0005-0000-0000-000070320000}"/>
    <cellStyle name="Input 2 7 5 2" xfId="14211" xr:uid="{00000000-0005-0000-0000-000071320000}"/>
    <cellStyle name="Input 2 7 5 2 2" xfId="19974" xr:uid="{00000000-0005-0000-0000-000072320000}"/>
    <cellStyle name="Input 2 7 5 2 2 2" xfId="36644" xr:uid="{00000000-0005-0000-0000-000073320000}"/>
    <cellStyle name="Input 2 7 5 2 3" xfId="23120" xr:uid="{00000000-0005-0000-0000-000074320000}"/>
    <cellStyle name="Input 2 7 5 2 3 2" xfId="39823" xr:uid="{00000000-0005-0000-0000-000075320000}"/>
    <cellStyle name="Input 2 7 5 2 4" xfId="25899" xr:uid="{00000000-0005-0000-0000-000076320000}"/>
    <cellStyle name="Input 2 7 5 2 4 2" xfId="42638" xr:uid="{00000000-0005-0000-0000-000077320000}"/>
    <cellStyle name="Input 2 7 5 2 5" xfId="30884" xr:uid="{00000000-0005-0000-0000-000078320000}"/>
    <cellStyle name="Input 2 7 5 3" xfId="17688" xr:uid="{00000000-0005-0000-0000-000079320000}"/>
    <cellStyle name="Input 2 7 5 3 2" xfId="34365" xr:uid="{00000000-0005-0000-0000-00007A320000}"/>
    <cellStyle name="Input 2 7 5 4" xfId="18891" xr:uid="{00000000-0005-0000-0000-00007B320000}"/>
    <cellStyle name="Input 2 7 5 4 2" xfId="35569" xr:uid="{00000000-0005-0000-0000-00007C320000}"/>
    <cellStyle name="Input 2 7 5 5" xfId="21243" xr:uid="{00000000-0005-0000-0000-00007D320000}"/>
    <cellStyle name="Input 2 7 5 5 2" xfId="37914" xr:uid="{00000000-0005-0000-0000-00007E320000}"/>
    <cellStyle name="Input 2 7 5 6" xfId="28291" xr:uid="{00000000-0005-0000-0000-00007F320000}"/>
    <cellStyle name="Input 2 7 5 7" xfId="11537" xr:uid="{00000000-0005-0000-0000-000080320000}"/>
    <cellStyle name="Input 2 7 6" xfId="7664" xr:uid="{00000000-0005-0000-0000-000081320000}"/>
    <cellStyle name="Input 2 7 6 2" xfId="14931" xr:uid="{00000000-0005-0000-0000-000082320000}"/>
    <cellStyle name="Input 2 7 6 2 2" xfId="20652" xr:uid="{00000000-0005-0000-0000-000083320000}"/>
    <cellStyle name="Input 2 7 6 2 2 2" xfId="37320" xr:uid="{00000000-0005-0000-0000-000084320000}"/>
    <cellStyle name="Input 2 7 6 2 3" xfId="23784" xr:uid="{00000000-0005-0000-0000-000085320000}"/>
    <cellStyle name="Input 2 7 6 2 3 2" xfId="40495" xr:uid="{00000000-0005-0000-0000-000086320000}"/>
    <cellStyle name="Input 2 7 6 2 4" xfId="26535" xr:uid="{00000000-0005-0000-0000-000087320000}"/>
    <cellStyle name="Input 2 7 6 2 4 2" xfId="43276" xr:uid="{00000000-0005-0000-0000-000088320000}"/>
    <cellStyle name="Input 2 7 6 2 5" xfId="31602" xr:uid="{00000000-0005-0000-0000-000089320000}"/>
    <cellStyle name="Input 2 7 6 3" xfId="18365" xr:uid="{00000000-0005-0000-0000-00008A320000}"/>
    <cellStyle name="Input 2 7 6 3 2" xfId="35040" xr:uid="{00000000-0005-0000-0000-00008B320000}"/>
    <cellStyle name="Input 2 7 6 4" xfId="21610" xr:uid="{00000000-0005-0000-0000-00008C320000}"/>
    <cellStyle name="Input 2 7 6 4 2" xfId="38285" xr:uid="{00000000-0005-0000-0000-00008D320000}"/>
    <cellStyle name="Input 2 7 6 5" xfId="24628" xr:uid="{00000000-0005-0000-0000-00008E320000}"/>
    <cellStyle name="Input 2 7 6 5 2" xfId="41349" xr:uid="{00000000-0005-0000-0000-00008F320000}"/>
    <cellStyle name="Input 2 7 6 6" xfId="29004" xr:uid="{00000000-0005-0000-0000-000090320000}"/>
    <cellStyle name="Input 2 7 6 7" xfId="12257" xr:uid="{00000000-0005-0000-0000-000091320000}"/>
    <cellStyle name="Input 2 7 7" xfId="13155" xr:uid="{00000000-0005-0000-0000-000092320000}"/>
    <cellStyle name="Input 2 7 7 2" xfId="19087" xr:uid="{00000000-0005-0000-0000-000093320000}"/>
    <cellStyle name="Input 2 7 7 2 2" xfId="35758" xr:uid="{00000000-0005-0000-0000-000094320000}"/>
    <cellStyle name="Input 2 7 7 3" xfId="22281" xr:uid="{00000000-0005-0000-0000-000095320000}"/>
    <cellStyle name="Input 2 7 7 3 2" xfId="38974" xr:uid="{00000000-0005-0000-0000-000096320000}"/>
    <cellStyle name="Input 2 7 7 4" xfId="25170" xr:uid="{00000000-0005-0000-0000-000097320000}"/>
    <cellStyle name="Input 2 7 7 4 2" xfId="41906" xr:uid="{00000000-0005-0000-0000-000098320000}"/>
    <cellStyle name="Input 2 7 7 5" xfId="29831" xr:uid="{00000000-0005-0000-0000-000099320000}"/>
    <cellStyle name="Input 2 7 8" xfId="16744" xr:uid="{00000000-0005-0000-0000-00009A320000}"/>
    <cellStyle name="Input 2 7 8 2" xfId="33418" xr:uid="{00000000-0005-0000-0000-00009B320000}"/>
    <cellStyle name="Input 2 7 9" xfId="16594" xr:uid="{00000000-0005-0000-0000-00009C320000}"/>
    <cellStyle name="Input 2 7 9 2" xfId="33267" xr:uid="{00000000-0005-0000-0000-00009D320000}"/>
    <cellStyle name="Input 2 8" xfId="2236" xr:uid="{00000000-0005-0000-0000-00009E320000}"/>
    <cellStyle name="Input 2 8 10" xfId="16323" xr:uid="{00000000-0005-0000-0000-00009F320000}"/>
    <cellStyle name="Input 2 8 10 2" xfId="32992" xr:uid="{00000000-0005-0000-0000-0000A0320000}"/>
    <cellStyle name="Input 2 8 11" xfId="27321" xr:uid="{00000000-0005-0000-0000-0000A1320000}"/>
    <cellStyle name="Input 2 8 12" xfId="10549" xr:uid="{00000000-0005-0000-0000-0000A2320000}"/>
    <cellStyle name="Input 2 8 2" xfId="2237" xr:uid="{00000000-0005-0000-0000-0000A3320000}"/>
    <cellStyle name="Input 2 8 2 10" xfId="11407" xr:uid="{00000000-0005-0000-0000-0000A4320000}"/>
    <cellStyle name="Input 2 8 2 2" xfId="2238" xr:uid="{00000000-0005-0000-0000-0000A5320000}"/>
    <cellStyle name="Input 2 8 2 2 2" xfId="14522" xr:uid="{00000000-0005-0000-0000-0000A6320000}"/>
    <cellStyle name="Input 2 8 2 2 2 2" xfId="20285" xr:uid="{00000000-0005-0000-0000-0000A7320000}"/>
    <cellStyle name="Input 2 8 2 2 2 2 2" xfId="36954" xr:uid="{00000000-0005-0000-0000-0000A8320000}"/>
    <cellStyle name="Input 2 8 2 2 2 3" xfId="23426" xr:uid="{00000000-0005-0000-0000-0000A9320000}"/>
    <cellStyle name="Input 2 8 2 2 2 3 2" xfId="40134" xr:uid="{00000000-0005-0000-0000-0000AA320000}"/>
    <cellStyle name="Input 2 8 2 2 2 4" xfId="26208" xr:uid="{00000000-0005-0000-0000-0000AB320000}"/>
    <cellStyle name="Input 2 8 2 2 2 4 2" xfId="42948" xr:uid="{00000000-0005-0000-0000-0000AC320000}"/>
    <cellStyle name="Input 2 8 2 2 2 5" xfId="31194" xr:uid="{00000000-0005-0000-0000-0000AD320000}"/>
    <cellStyle name="Input 2 8 2 2 3" xfId="17999" xr:uid="{00000000-0005-0000-0000-0000AE320000}"/>
    <cellStyle name="Input 2 8 2 2 3 2" xfId="34675" xr:uid="{00000000-0005-0000-0000-0000AF320000}"/>
    <cellStyle name="Input 2 8 2 2 4" xfId="16466" xr:uid="{00000000-0005-0000-0000-0000B0320000}"/>
    <cellStyle name="Input 2 8 2 2 4 2" xfId="33136" xr:uid="{00000000-0005-0000-0000-0000B1320000}"/>
    <cellStyle name="Input 2 8 2 2 5" xfId="16076" xr:uid="{00000000-0005-0000-0000-0000B2320000}"/>
    <cellStyle name="Input 2 8 2 2 5 2" xfId="32744" xr:uid="{00000000-0005-0000-0000-0000B3320000}"/>
    <cellStyle name="Input 2 8 2 2 6" xfId="28597" xr:uid="{00000000-0005-0000-0000-0000B4320000}"/>
    <cellStyle name="Input 2 8 2 2 7" xfId="11848" xr:uid="{00000000-0005-0000-0000-0000B5320000}"/>
    <cellStyle name="Input 2 8 2 3" xfId="2239" xr:uid="{00000000-0005-0000-0000-0000B6320000}"/>
    <cellStyle name="Input 2 8 2 3 2" xfId="14772" xr:uid="{00000000-0005-0000-0000-0000B7320000}"/>
    <cellStyle name="Input 2 8 2 3 2 2" xfId="20535" xr:uid="{00000000-0005-0000-0000-0000B8320000}"/>
    <cellStyle name="Input 2 8 2 3 2 2 2" xfId="37203" xr:uid="{00000000-0005-0000-0000-0000B9320000}"/>
    <cellStyle name="Input 2 8 2 3 2 3" xfId="23674" xr:uid="{00000000-0005-0000-0000-0000BA320000}"/>
    <cellStyle name="Input 2 8 2 3 2 3 2" xfId="40384" xr:uid="{00000000-0005-0000-0000-0000BB320000}"/>
    <cellStyle name="Input 2 8 2 3 2 4" xfId="26457" xr:uid="{00000000-0005-0000-0000-0000BC320000}"/>
    <cellStyle name="Input 2 8 2 3 2 4 2" xfId="43198" xr:uid="{00000000-0005-0000-0000-0000BD320000}"/>
    <cellStyle name="Input 2 8 2 3 2 5" xfId="31443" xr:uid="{00000000-0005-0000-0000-0000BE320000}"/>
    <cellStyle name="Input 2 8 2 3 3" xfId="18249" xr:uid="{00000000-0005-0000-0000-0000BF320000}"/>
    <cellStyle name="Input 2 8 2 3 3 2" xfId="34924" xr:uid="{00000000-0005-0000-0000-0000C0320000}"/>
    <cellStyle name="Input 2 8 2 3 4" xfId="21501" xr:uid="{00000000-0005-0000-0000-0000C1320000}"/>
    <cellStyle name="Input 2 8 2 3 4 2" xfId="38175" xr:uid="{00000000-0005-0000-0000-0000C2320000}"/>
    <cellStyle name="Input 2 8 2 3 5" xfId="24551" xr:uid="{00000000-0005-0000-0000-0000C3320000}"/>
    <cellStyle name="Input 2 8 2 3 5 2" xfId="41271" xr:uid="{00000000-0005-0000-0000-0000C4320000}"/>
    <cellStyle name="Input 2 8 2 3 6" xfId="28845" xr:uid="{00000000-0005-0000-0000-0000C5320000}"/>
    <cellStyle name="Input 2 8 2 3 7" xfId="12098" xr:uid="{00000000-0005-0000-0000-0000C6320000}"/>
    <cellStyle name="Input 2 8 2 4" xfId="7665" xr:uid="{00000000-0005-0000-0000-0000C7320000}"/>
    <cellStyle name="Input 2 8 2 4 2" xfId="15527" xr:uid="{00000000-0005-0000-0000-0000C8320000}"/>
    <cellStyle name="Input 2 8 2 4 2 2" xfId="21149" xr:uid="{00000000-0005-0000-0000-0000C9320000}"/>
    <cellStyle name="Input 2 8 2 4 2 2 2" xfId="37819" xr:uid="{00000000-0005-0000-0000-0000CA320000}"/>
    <cellStyle name="Input 2 8 2 4 2 3" xfId="24262" xr:uid="{00000000-0005-0000-0000-0000CB320000}"/>
    <cellStyle name="Input 2 8 2 4 2 3 2" xfId="40979" xr:uid="{00000000-0005-0000-0000-0000CC320000}"/>
    <cellStyle name="Input 2 8 2 4 2 4" xfId="26956" xr:uid="{00000000-0005-0000-0000-0000CD320000}"/>
    <cellStyle name="Input 2 8 2 4 2 4 2" xfId="43697" xr:uid="{00000000-0005-0000-0000-0000CE320000}"/>
    <cellStyle name="Input 2 8 2 4 2 5" xfId="32198" xr:uid="{00000000-0005-0000-0000-0000CF320000}"/>
    <cellStyle name="Input 2 8 2 4 3" xfId="18907" xr:uid="{00000000-0005-0000-0000-0000D0320000}"/>
    <cellStyle name="Input 2 8 2 4 3 2" xfId="35586" xr:uid="{00000000-0005-0000-0000-0000D1320000}"/>
    <cellStyle name="Input 2 8 2 4 4" xfId="22116" xr:uid="{00000000-0005-0000-0000-0000D2320000}"/>
    <cellStyle name="Input 2 8 2 4 4 2" xfId="38799" xr:uid="{00000000-0005-0000-0000-0000D3320000}"/>
    <cellStyle name="Input 2 8 2 4 5" xfId="25043" xr:uid="{00000000-0005-0000-0000-0000D4320000}"/>
    <cellStyle name="Input 2 8 2 4 5 2" xfId="41770" xr:uid="{00000000-0005-0000-0000-0000D5320000}"/>
    <cellStyle name="Input 2 8 2 4 6" xfId="29600" xr:uid="{00000000-0005-0000-0000-0000D6320000}"/>
    <cellStyle name="Input 2 8 2 4 7" xfId="12914" xr:uid="{00000000-0005-0000-0000-0000D7320000}"/>
    <cellStyle name="Input 2 8 2 5" xfId="7666" xr:uid="{00000000-0005-0000-0000-0000D8320000}"/>
    <cellStyle name="Input 2 8 2 5 2" xfId="19853" xr:uid="{00000000-0005-0000-0000-0000D9320000}"/>
    <cellStyle name="Input 2 8 2 5 2 2" xfId="36523" xr:uid="{00000000-0005-0000-0000-0000DA320000}"/>
    <cellStyle name="Input 2 8 2 5 3" xfId="23003" xr:uid="{00000000-0005-0000-0000-0000DB320000}"/>
    <cellStyle name="Input 2 8 2 5 3 2" xfId="39705" xr:uid="{00000000-0005-0000-0000-0000DC320000}"/>
    <cellStyle name="Input 2 8 2 5 4" xfId="25786" xr:uid="{00000000-0005-0000-0000-0000DD320000}"/>
    <cellStyle name="Input 2 8 2 5 4 2" xfId="42525" xr:uid="{00000000-0005-0000-0000-0000DE320000}"/>
    <cellStyle name="Input 2 8 2 5 5" xfId="30748" xr:uid="{00000000-0005-0000-0000-0000DF320000}"/>
    <cellStyle name="Input 2 8 2 5 6" xfId="14075" xr:uid="{00000000-0005-0000-0000-0000E0320000}"/>
    <cellStyle name="Input 2 8 2 6" xfId="17570" xr:uid="{00000000-0005-0000-0000-0000E1320000}"/>
    <cellStyle name="Input 2 8 2 6 2" xfId="34247" xr:uid="{00000000-0005-0000-0000-0000E2320000}"/>
    <cellStyle name="Input 2 8 2 7" xfId="17020" xr:uid="{00000000-0005-0000-0000-0000E3320000}"/>
    <cellStyle name="Input 2 8 2 7 2" xfId="33696" xr:uid="{00000000-0005-0000-0000-0000E4320000}"/>
    <cellStyle name="Input 2 8 2 8" xfId="21535" xr:uid="{00000000-0005-0000-0000-0000E5320000}"/>
    <cellStyle name="Input 2 8 2 8 2" xfId="38209" xr:uid="{00000000-0005-0000-0000-0000E6320000}"/>
    <cellStyle name="Input 2 8 2 9" xfId="28156" xr:uid="{00000000-0005-0000-0000-0000E7320000}"/>
    <cellStyle name="Input 2 8 3" xfId="2240" xr:uid="{00000000-0005-0000-0000-0000E8320000}"/>
    <cellStyle name="Input 2 8 3 2" xfId="13638" xr:uid="{00000000-0005-0000-0000-0000E9320000}"/>
    <cellStyle name="Input 2 8 3 2 2" xfId="19494" xr:uid="{00000000-0005-0000-0000-0000EA320000}"/>
    <cellStyle name="Input 2 8 3 2 2 2" xfId="36164" xr:uid="{00000000-0005-0000-0000-0000EB320000}"/>
    <cellStyle name="Input 2 8 3 2 3" xfId="22656" xr:uid="{00000000-0005-0000-0000-0000EC320000}"/>
    <cellStyle name="Input 2 8 3 2 3 2" xfId="39356" xr:uid="{00000000-0005-0000-0000-0000ED320000}"/>
    <cellStyle name="Input 2 8 3 2 4" xfId="25497" xr:uid="{00000000-0005-0000-0000-0000EE320000}"/>
    <cellStyle name="Input 2 8 3 2 4 2" xfId="42235" xr:uid="{00000000-0005-0000-0000-0000EF320000}"/>
    <cellStyle name="Input 2 8 3 2 5" xfId="30312" xr:uid="{00000000-0005-0000-0000-0000F0320000}"/>
    <cellStyle name="Input 2 8 3 3" xfId="17185" xr:uid="{00000000-0005-0000-0000-0000F1320000}"/>
    <cellStyle name="Input 2 8 3 3 2" xfId="33862" xr:uid="{00000000-0005-0000-0000-0000F2320000}"/>
    <cellStyle name="Input 2 8 3 4" xfId="16546" xr:uid="{00000000-0005-0000-0000-0000F3320000}"/>
    <cellStyle name="Input 2 8 3 4 2" xfId="33218" xr:uid="{00000000-0005-0000-0000-0000F4320000}"/>
    <cellStyle name="Input 2 8 3 5" xfId="16418" xr:uid="{00000000-0005-0000-0000-0000F5320000}"/>
    <cellStyle name="Input 2 8 3 5 2" xfId="33087" xr:uid="{00000000-0005-0000-0000-0000F6320000}"/>
    <cellStyle name="Input 2 8 3 6" xfId="27720" xr:uid="{00000000-0005-0000-0000-0000F7320000}"/>
    <cellStyle name="Input 2 8 3 7" xfId="10955" xr:uid="{00000000-0005-0000-0000-0000F8320000}"/>
    <cellStyle name="Input 2 8 4" xfId="2241" xr:uid="{00000000-0005-0000-0000-0000F9320000}"/>
    <cellStyle name="Input 2 8 4 2" xfId="14222" xr:uid="{00000000-0005-0000-0000-0000FA320000}"/>
    <cellStyle name="Input 2 8 4 2 2" xfId="19985" xr:uid="{00000000-0005-0000-0000-0000FB320000}"/>
    <cellStyle name="Input 2 8 4 2 2 2" xfId="36655" xr:uid="{00000000-0005-0000-0000-0000FC320000}"/>
    <cellStyle name="Input 2 8 4 2 3" xfId="23131" xr:uid="{00000000-0005-0000-0000-0000FD320000}"/>
    <cellStyle name="Input 2 8 4 2 3 2" xfId="39834" xr:uid="{00000000-0005-0000-0000-0000FE320000}"/>
    <cellStyle name="Input 2 8 4 2 4" xfId="25910" xr:uid="{00000000-0005-0000-0000-0000FF320000}"/>
    <cellStyle name="Input 2 8 4 2 4 2" xfId="42649" xr:uid="{00000000-0005-0000-0000-000000330000}"/>
    <cellStyle name="Input 2 8 4 2 5" xfId="30895" xr:uid="{00000000-0005-0000-0000-000001330000}"/>
    <cellStyle name="Input 2 8 4 3" xfId="17699" xr:uid="{00000000-0005-0000-0000-000002330000}"/>
    <cellStyle name="Input 2 8 4 3 2" xfId="34376" xr:uid="{00000000-0005-0000-0000-000003330000}"/>
    <cellStyle name="Input 2 8 4 4" xfId="17478" xr:uid="{00000000-0005-0000-0000-000004330000}"/>
    <cellStyle name="Input 2 8 4 4 2" xfId="34155" xr:uid="{00000000-0005-0000-0000-000005330000}"/>
    <cellStyle name="Input 2 8 4 5" xfId="24333" xr:uid="{00000000-0005-0000-0000-000006330000}"/>
    <cellStyle name="Input 2 8 4 5 2" xfId="41051" xr:uid="{00000000-0005-0000-0000-000007330000}"/>
    <cellStyle name="Input 2 8 4 6" xfId="28302" xr:uid="{00000000-0005-0000-0000-000008330000}"/>
    <cellStyle name="Input 2 8 4 7" xfId="11548" xr:uid="{00000000-0005-0000-0000-000009330000}"/>
    <cellStyle name="Input 2 8 5" xfId="7667" xr:uid="{00000000-0005-0000-0000-00000A330000}"/>
    <cellStyle name="Input 2 8 5 2" xfId="13519" xr:uid="{00000000-0005-0000-0000-00000B330000}"/>
    <cellStyle name="Input 2 8 5 2 2" xfId="19386" xr:uid="{00000000-0005-0000-0000-00000C330000}"/>
    <cellStyle name="Input 2 8 5 2 2 2" xfId="36056" xr:uid="{00000000-0005-0000-0000-00000D330000}"/>
    <cellStyle name="Input 2 8 5 2 3" xfId="22556" xr:uid="{00000000-0005-0000-0000-00000E330000}"/>
    <cellStyle name="Input 2 8 5 2 3 2" xfId="39255" xr:uid="{00000000-0005-0000-0000-00000F330000}"/>
    <cellStyle name="Input 2 8 5 2 4" xfId="25415" xr:uid="{00000000-0005-0000-0000-000010330000}"/>
    <cellStyle name="Input 2 8 5 2 4 2" xfId="42153" xr:uid="{00000000-0005-0000-0000-000011330000}"/>
    <cellStyle name="Input 2 8 5 2 5" xfId="30193" xr:uid="{00000000-0005-0000-0000-000012330000}"/>
    <cellStyle name="Input 2 8 5 3" xfId="17069" xr:uid="{00000000-0005-0000-0000-000013330000}"/>
    <cellStyle name="Input 2 8 5 3 2" xfId="33744" xr:uid="{00000000-0005-0000-0000-000014330000}"/>
    <cellStyle name="Input 2 8 5 4" xfId="15898" xr:uid="{00000000-0005-0000-0000-000015330000}"/>
    <cellStyle name="Input 2 8 5 4 2" xfId="32562" xr:uid="{00000000-0005-0000-0000-000016330000}"/>
    <cellStyle name="Input 2 8 5 5" xfId="22682" xr:uid="{00000000-0005-0000-0000-000017330000}"/>
    <cellStyle name="Input 2 8 5 5 2" xfId="39382" xr:uid="{00000000-0005-0000-0000-000018330000}"/>
    <cellStyle name="Input 2 8 5 6" xfId="27602" xr:uid="{00000000-0005-0000-0000-000019330000}"/>
    <cellStyle name="Input 2 8 5 7" xfId="10827" xr:uid="{00000000-0005-0000-0000-00001A330000}"/>
    <cellStyle name="Input 2 8 6" xfId="12336" xr:uid="{00000000-0005-0000-0000-00001B330000}"/>
    <cellStyle name="Input 2 8 6 2" xfId="15010" xr:uid="{00000000-0005-0000-0000-00001C330000}"/>
    <cellStyle name="Input 2 8 6 2 2" xfId="20720" xr:uid="{00000000-0005-0000-0000-00001D330000}"/>
    <cellStyle name="Input 2 8 6 2 2 2" xfId="37389" xr:uid="{00000000-0005-0000-0000-00001E330000}"/>
    <cellStyle name="Input 2 8 6 2 3" xfId="23848" xr:uid="{00000000-0005-0000-0000-00001F330000}"/>
    <cellStyle name="Input 2 8 6 2 3 2" xfId="40559" xr:uid="{00000000-0005-0000-0000-000020330000}"/>
    <cellStyle name="Input 2 8 6 2 4" xfId="26589" xr:uid="{00000000-0005-0000-0000-000021330000}"/>
    <cellStyle name="Input 2 8 6 2 4 2" xfId="43330" xr:uid="{00000000-0005-0000-0000-000022330000}"/>
    <cellStyle name="Input 2 8 6 2 5" xfId="31681" xr:uid="{00000000-0005-0000-0000-000023330000}"/>
    <cellStyle name="Input 2 8 6 3" xfId="18432" xr:uid="{00000000-0005-0000-0000-000024330000}"/>
    <cellStyle name="Input 2 8 6 3 2" xfId="35109" xr:uid="{00000000-0005-0000-0000-000025330000}"/>
    <cellStyle name="Input 2 8 6 4" xfId="21675" xr:uid="{00000000-0005-0000-0000-000026330000}"/>
    <cellStyle name="Input 2 8 6 4 2" xfId="38350" xr:uid="{00000000-0005-0000-0000-000027330000}"/>
    <cellStyle name="Input 2 8 6 5" xfId="24682" xr:uid="{00000000-0005-0000-0000-000028330000}"/>
    <cellStyle name="Input 2 8 6 5 2" xfId="41403" xr:uid="{00000000-0005-0000-0000-000029330000}"/>
    <cellStyle name="Input 2 8 6 6" xfId="29083" xr:uid="{00000000-0005-0000-0000-00002A330000}"/>
    <cellStyle name="Input 2 8 7" xfId="13234" xr:uid="{00000000-0005-0000-0000-00002B330000}"/>
    <cellStyle name="Input 2 8 7 2" xfId="19156" xr:uid="{00000000-0005-0000-0000-00002C330000}"/>
    <cellStyle name="Input 2 8 7 2 2" xfId="35827" xr:uid="{00000000-0005-0000-0000-00002D330000}"/>
    <cellStyle name="Input 2 8 7 3" xfId="22344" xr:uid="{00000000-0005-0000-0000-00002E330000}"/>
    <cellStyle name="Input 2 8 7 3 2" xfId="39037" xr:uid="{00000000-0005-0000-0000-00002F330000}"/>
    <cellStyle name="Input 2 8 7 4" xfId="25224" xr:uid="{00000000-0005-0000-0000-000030330000}"/>
    <cellStyle name="Input 2 8 7 4 2" xfId="41960" xr:uid="{00000000-0005-0000-0000-000031330000}"/>
    <cellStyle name="Input 2 8 7 5" xfId="29910" xr:uid="{00000000-0005-0000-0000-000032330000}"/>
    <cellStyle name="Input 2 8 8" xfId="16828" xr:uid="{00000000-0005-0000-0000-000033330000}"/>
    <cellStyle name="Input 2 8 8 2" xfId="33503" xr:uid="{00000000-0005-0000-0000-000034330000}"/>
    <cellStyle name="Input 2 8 9" xfId="16289" xr:uid="{00000000-0005-0000-0000-000035330000}"/>
    <cellStyle name="Input 2 8 9 2" xfId="32955" xr:uid="{00000000-0005-0000-0000-000036330000}"/>
    <cellStyle name="Input 2 9" xfId="2242" xr:uid="{00000000-0005-0000-0000-000037330000}"/>
    <cellStyle name="Input 2 9 2" xfId="2243" xr:uid="{00000000-0005-0000-0000-000038330000}"/>
    <cellStyle name="Input 2 9 2 2" xfId="2244" xr:uid="{00000000-0005-0000-0000-000039330000}"/>
    <cellStyle name="Input 2 9 2 2 2" xfId="20029" xr:uid="{00000000-0005-0000-0000-00003A330000}"/>
    <cellStyle name="Input 2 9 2 2 2 2" xfId="36699" xr:uid="{00000000-0005-0000-0000-00003B330000}"/>
    <cellStyle name="Input 2 9 2 2 3" xfId="23174" xr:uid="{00000000-0005-0000-0000-00003C330000}"/>
    <cellStyle name="Input 2 9 2 2 3 2" xfId="39878" xr:uid="{00000000-0005-0000-0000-00003D330000}"/>
    <cellStyle name="Input 2 9 2 2 4" xfId="25953" xr:uid="{00000000-0005-0000-0000-00003E330000}"/>
    <cellStyle name="Input 2 9 2 2 4 2" xfId="42692" xr:uid="{00000000-0005-0000-0000-00003F330000}"/>
    <cellStyle name="Input 2 9 2 2 5" xfId="30939" xr:uid="{00000000-0005-0000-0000-000040330000}"/>
    <cellStyle name="Input 2 9 2 2 6" xfId="14266" xr:uid="{00000000-0005-0000-0000-000041330000}"/>
    <cellStyle name="Input 2 9 2 3" xfId="2245" xr:uid="{00000000-0005-0000-0000-000042330000}"/>
    <cellStyle name="Input 2 9 2 3 2" xfId="34420" xr:uid="{00000000-0005-0000-0000-000043330000}"/>
    <cellStyle name="Input 2 9 2 3 3" xfId="17743" xr:uid="{00000000-0005-0000-0000-000044330000}"/>
    <cellStyle name="Input 2 9 2 4" xfId="20701" xr:uid="{00000000-0005-0000-0000-000045330000}"/>
    <cellStyle name="Input 2 9 2 4 2" xfId="37369" xr:uid="{00000000-0005-0000-0000-000046330000}"/>
    <cellStyle name="Input 2 9 2 5" xfId="15786" xr:uid="{00000000-0005-0000-0000-000047330000}"/>
    <cellStyle name="Input 2 9 2 5 2" xfId="32448" xr:uid="{00000000-0005-0000-0000-000048330000}"/>
    <cellStyle name="Input 2 9 2 6" xfId="28345" xr:uid="{00000000-0005-0000-0000-000049330000}"/>
    <cellStyle name="Input 2 9 2 7" xfId="11592" xr:uid="{00000000-0005-0000-0000-00004A330000}"/>
    <cellStyle name="Input 2 9 3" xfId="2246" xr:uid="{00000000-0005-0000-0000-00004B330000}"/>
    <cellStyle name="Input 2 9 3 2" xfId="14149" xr:uid="{00000000-0005-0000-0000-00004C330000}"/>
    <cellStyle name="Input 2 9 3 2 2" xfId="19912" xr:uid="{00000000-0005-0000-0000-00004D330000}"/>
    <cellStyle name="Input 2 9 3 2 2 2" xfId="36582" xr:uid="{00000000-0005-0000-0000-00004E330000}"/>
    <cellStyle name="Input 2 9 3 2 3" xfId="23059" xr:uid="{00000000-0005-0000-0000-00004F330000}"/>
    <cellStyle name="Input 2 9 3 2 3 2" xfId="39761" xr:uid="{00000000-0005-0000-0000-000050330000}"/>
    <cellStyle name="Input 2 9 3 2 4" xfId="25837" xr:uid="{00000000-0005-0000-0000-000051330000}"/>
    <cellStyle name="Input 2 9 3 2 4 2" xfId="42576" xr:uid="{00000000-0005-0000-0000-000052330000}"/>
    <cellStyle name="Input 2 9 3 2 5" xfId="30822" xr:uid="{00000000-0005-0000-0000-000053330000}"/>
    <cellStyle name="Input 2 9 3 3" xfId="17626" xr:uid="{00000000-0005-0000-0000-000054330000}"/>
    <cellStyle name="Input 2 9 3 3 2" xfId="34303" xr:uid="{00000000-0005-0000-0000-000055330000}"/>
    <cellStyle name="Input 2 9 3 4" xfId="21132" xr:uid="{00000000-0005-0000-0000-000056330000}"/>
    <cellStyle name="Input 2 9 3 4 2" xfId="37802" xr:uid="{00000000-0005-0000-0000-000057330000}"/>
    <cellStyle name="Input 2 9 3 5" xfId="16187" xr:uid="{00000000-0005-0000-0000-000058330000}"/>
    <cellStyle name="Input 2 9 3 5 2" xfId="32852" xr:uid="{00000000-0005-0000-0000-000059330000}"/>
    <cellStyle name="Input 2 9 3 6" xfId="28230" xr:uid="{00000000-0005-0000-0000-00005A330000}"/>
    <cellStyle name="Input 2 9 3 7" xfId="11475" xr:uid="{00000000-0005-0000-0000-00005B330000}"/>
    <cellStyle name="Input 2 9 4" xfId="2247" xr:uid="{00000000-0005-0000-0000-00005C330000}"/>
    <cellStyle name="Input 2 9 4 2" xfId="15112" xr:uid="{00000000-0005-0000-0000-00005D330000}"/>
    <cellStyle name="Input 2 9 4 2 2" xfId="20801" xr:uid="{00000000-0005-0000-0000-00005E330000}"/>
    <cellStyle name="Input 2 9 4 2 2 2" xfId="37470" xr:uid="{00000000-0005-0000-0000-00005F330000}"/>
    <cellStyle name="Input 2 9 4 2 3" xfId="23923" xr:uid="{00000000-0005-0000-0000-000060330000}"/>
    <cellStyle name="Input 2 9 4 2 3 2" xfId="40636" xr:uid="{00000000-0005-0000-0000-000061330000}"/>
    <cellStyle name="Input 2 9 4 2 4" xfId="26659" xr:uid="{00000000-0005-0000-0000-000062330000}"/>
    <cellStyle name="Input 2 9 4 2 4 2" xfId="43400" xr:uid="{00000000-0005-0000-0000-000063330000}"/>
    <cellStyle name="Input 2 9 4 2 5" xfId="31783" xr:uid="{00000000-0005-0000-0000-000064330000}"/>
    <cellStyle name="Input 2 9 4 3" xfId="18533" xr:uid="{00000000-0005-0000-0000-000065330000}"/>
    <cellStyle name="Input 2 9 4 3 2" xfId="35210" xr:uid="{00000000-0005-0000-0000-000066330000}"/>
    <cellStyle name="Input 2 9 4 4" xfId="21762" xr:uid="{00000000-0005-0000-0000-000067330000}"/>
    <cellStyle name="Input 2 9 4 4 2" xfId="38440" xr:uid="{00000000-0005-0000-0000-000068330000}"/>
    <cellStyle name="Input 2 9 4 5" xfId="24750" xr:uid="{00000000-0005-0000-0000-000069330000}"/>
    <cellStyle name="Input 2 9 4 5 2" xfId="41473" xr:uid="{00000000-0005-0000-0000-00006A330000}"/>
    <cellStyle name="Input 2 9 4 6" xfId="29185" xr:uid="{00000000-0005-0000-0000-00006B330000}"/>
    <cellStyle name="Input 2 9 4 7" xfId="12464" xr:uid="{00000000-0005-0000-0000-00006C330000}"/>
    <cellStyle name="Input 2 9 5" xfId="7668" xr:uid="{00000000-0005-0000-0000-00006D330000}"/>
    <cellStyle name="Input 2 9 5 2" xfId="19557" xr:uid="{00000000-0005-0000-0000-00006E330000}"/>
    <cellStyle name="Input 2 9 5 2 2" xfId="36228" xr:uid="{00000000-0005-0000-0000-00006F330000}"/>
    <cellStyle name="Input 2 9 5 3" xfId="22714" xr:uid="{00000000-0005-0000-0000-000070330000}"/>
    <cellStyle name="Input 2 9 5 3 2" xfId="39414" xr:uid="{00000000-0005-0000-0000-000071330000}"/>
    <cellStyle name="Input 2 9 5 4" xfId="25545" xr:uid="{00000000-0005-0000-0000-000072330000}"/>
    <cellStyle name="Input 2 9 5 4 2" xfId="42283" xr:uid="{00000000-0005-0000-0000-000073330000}"/>
    <cellStyle name="Input 2 9 5 5" xfId="30390" xr:uid="{00000000-0005-0000-0000-000074330000}"/>
    <cellStyle name="Input 2 9 5 6" xfId="13716" xr:uid="{00000000-0005-0000-0000-000075330000}"/>
    <cellStyle name="Input 2 9 6" xfId="17243" xr:uid="{00000000-0005-0000-0000-000076330000}"/>
    <cellStyle name="Input 2 9 6 2" xfId="33920" xr:uid="{00000000-0005-0000-0000-000077330000}"/>
    <cellStyle name="Input 2 9 7" xfId="16531" xr:uid="{00000000-0005-0000-0000-000078330000}"/>
    <cellStyle name="Input 2 9 7 2" xfId="33203" xr:uid="{00000000-0005-0000-0000-000079330000}"/>
    <cellStyle name="Input 2 9 8" xfId="16165" xr:uid="{00000000-0005-0000-0000-00007A330000}"/>
    <cellStyle name="Input 2 9 8 2" xfId="32830" xr:uid="{00000000-0005-0000-0000-00007B330000}"/>
    <cellStyle name="Input 2 9 9" xfId="27798" xr:uid="{00000000-0005-0000-0000-00007C330000}"/>
    <cellStyle name="Input 2_QC" xfId="6338" xr:uid="{00000000-0005-0000-0000-00007D330000}"/>
    <cellStyle name="Input 20" xfId="10575" xr:uid="{00000000-0005-0000-0000-00007E330000}"/>
    <cellStyle name="Input 20 10" xfId="16330" xr:uid="{00000000-0005-0000-0000-00007F330000}"/>
    <cellStyle name="Input 20 10 2" xfId="32999" xr:uid="{00000000-0005-0000-0000-000080330000}"/>
    <cellStyle name="Input 20 11" xfId="27351" xr:uid="{00000000-0005-0000-0000-000081330000}"/>
    <cellStyle name="Input 20 2" xfId="11431" xr:uid="{00000000-0005-0000-0000-000082330000}"/>
    <cellStyle name="Input 20 2 2" xfId="11873" xr:uid="{00000000-0005-0000-0000-000083330000}"/>
    <cellStyle name="Input 20 2 2 2" xfId="14547" xr:uid="{00000000-0005-0000-0000-000084330000}"/>
    <cellStyle name="Input 20 2 2 2 2" xfId="20310" xr:uid="{00000000-0005-0000-0000-000085330000}"/>
    <cellStyle name="Input 20 2 2 2 2 2" xfId="36979" xr:uid="{00000000-0005-0000-0000-000086330000}"/>
    <cellStyle name="Input 20 2 2 2 3" xfId="23451" xr:uid="{00000000-0005-0000-0000-000087330000}"/>
    <cellStyle name="Input 20 2 2 2 3 2" xfId="40159" xr:uid="{00000000-0005-0000-0000-000088330000}"/>
    <cellStyle name="Input 20 2 2 2 4" xfId="26233" xr:uid="{00000000-0005-0000-0000-000089330000}"/>
    <cellStyle name="Input 20 2 2 2 4 2" xfId="42973" xr:uid="{00000000-0005-0000-0000-00008A330000}"/>
    <cellStyle name="Input 20 2 2 2 5" xfId="31219" xr:uid="{00000000-0005-0000-0000-00008B330000}"/>
    <cellStyle name="Input 20 2 2 3" xfId="18024" xr:uid="{00000000-0005-0000-0000-00008C330000}"/>
    <cellStyle name="Input 20 2 2 3 2" xfId="34700" xr:uid="{00000000-0005-0000-0000-00008D330000}"/>
    <cellStyle name="Input 20 2 2 4" xfId="21278" xr:uid="{00000000-0005-0000-0000-00008E330000}"/>
    <cellStyle name="Input 20 2 2 4 2" xfId="37950" xr:uid="{00000000-0005-0000-0000-00008F330000}"/>
    <cellStyle name="Input 20 2 2 5" xfId="16222" xr:uid="{00000000-0005-0000-0000-000090330000}"/>
    <cellStyle name="Input 20 2 2 5 2" xfId="32887" xr:uid="{00000000-0005-0000-0000-000091330000}"/>
    <cellStyle name="Input 20 2 2 6" xfId="28622" xr:uid="{00000000-0005-0000-0000-000092330000}"/>
    <cellStyle name="Input 20 2 3" xfId="12123" xr:uid="{00000000-0005-0000-0000-000093330000}"/>
    <cellStyle name="Input 20 2 3 2" xfId="14797" xr:uid="{00000000-0005-0000-0000-000094330000}"/>
    <cellStyle name="Input 20 2 3 2 2" xfId="20560" xr:uid="{00000000-0005-0000-0000-000095330000}"/>
    <cellStyle name="Input 20 2 3 2 2 2" xfId="37228" xr:uid="{00000000-0005-0000-0000-000096330000}"/>
    <cellStyle name="Input 20 2 3 2 3" xfId="23699" xr:uid="{00000000-0005-0000-0000-000097330000}"/>
    <cellStyle name="Input 20 2 3 2 3 2" xfId="40409" xr:uid="{00000000-0005-0000-0000-000098330000}"/>
    <cellStyle name="Input 20 2 3 2 4" xfId="26482" xr:uid="{00000000-0005-0000-0000-000099330000}"/>
    <cellStyle name="Input 20 2 3 2 4 2" xfId="43223" xr:uid="{00000000-0005-0000-0000-00009A330000}"/>
    <cellStyle name="Input 20 2 3 2 5" xfId="31468" xr:uid="{00000000-0005-0000-0000-00009B330000}"/>
    <cellStyle name="Input 20 2 3 3" xfId="18274" xr:uid="{00000000-0005-0000-0000-00009C330000}"/>
    <cellStyle name="Input 20 2 3 3 2" xfId="34949" xr:uid="{00000000-0005-0000-0000-00009D330000}"/>
    <cellStyle name="Input 20 2 3 4" xfId="21526" xr:uid="{00000000-0005-0000-0000-00009E330000}"/>
    <cellStyle name="Input 20 2 3 4 2" xfId="38200" xr:uid="{00000000-0005-0000-0000-00009F330000}"/>
    <cellStyle name="Input 20 2 3 5" xfId="24576" xr:uid="{00000000-0005-0000-0000-0000A0330000}"/>
    <cellStyle name="Input 20 2 3 5 2" xfId="41296" xr:uid="{00000000-0005-0000-0000-0000A1330000}"/>
    <cellStyle name="Input 20 2 3 6" xfId="28870" xr:uid="{00000000-0005-0000-0000-0000A2330000}"/>
    <cellStyle name="Input 20 2 4" xfId="12945" xr:uid="{00000000-0005-0000-0000-0000A3330000}"/>
    <cellStyle name="Input 20 2 4 2" xfId="15557" xr:uid="{00000000-0005-0000-0000-0000A4330000}"/>
    <cellStyle name="Input 20 2 4 2 2" xfId="21176" xr:uid="{00000000-0005-0000-0000-0000A5330000}"/>
    <cellStyle name="Input 20 2 4 2 2 2" xfId="37846" xr:uid="{00000000-0005-0000-0000-0000A6330000}"/>
    <cellStyle name="Input 20 2 4 2 3" xfId="24288" xr:uid="{00000000-0005-0000-0000-0000A7330000}"/>
    <cellStyle name="Input 20 2 4 2 3 2" xfId="41005" xr:uid="{00000000-0005-0000-0000-0000A8330000}"/>
    <cellStyle name="Input 20 2 4 2 4" xfId="26981" xr:uid="{00000000-0005-0000-0000-0000A9330000}"/>
    <cellStyle name="Input 20 2 4 2 4 2" xfId="43722" xr:uid="{00000000-0005-0000-0000-0000AA330000}"/>
    <cellStyle name="Input 20 2 4 2 5" xfId="32228" xr:uid="{00000000-0005-0000-0000-0000AB330000}"/>
    <cellStyle name="Input 20 2 4 3" xfId="18934" xr:uid="{00000000-0005-0000-0000-0000AC330000}"/>
    <cellStyle name="Input 20 2 4 3 2" xfId="35613" xr:uid="{00000000-0005-0000-0000-0000AD330000}"/>
    <cellStyle name="Input 20 2 4 4" xfId="22143" xr:uid="{00000000-0005-0000-0000-0000AE330000}"/>
    <cellStyle name="Input 20 2 4 4 2" xfId="38826" xr:uid="{00000000-0005-0000-0000-0000AF330000}"/>
    <cellStyle name="Input 20 2 4 5" xfId="25068" xr:uid="{00000000-0005-0000-0000-0000B0330000}"/>
    <cellStyle name="Input 20 2 4 5 2" xfId="41795" xr:uid="{00000000-0005-0000-0000-0000B1330000}"/>
    <cellStyle name="Input 20 2 4 6" xfId="29630" xr:uid="{00000000-0005-0000-0000-0000B2330000}"/>
    <cellStyle name="Input 20 2 5" xfId="14105" xr:uid="{00000000-0005-0000-0000-0000B3330000}"/>
    <cellStyle name="Input 20 2 5 2" xfId="19879" xr:uid="{00000000-0005-0000-0000-0000B4330000}"/>
    <cellStyle name="Input 20 2 5 2 2" xfId="36549" xr:uid="{00000000-0005-0000-0000-0000B5330000}"/>
    <cellStyle name="Input 20 2 5 3" xfId="23029" xr:uid="{00000000-0005-0000-0000-0000B6330000}"/>
    <cellStyle name="Input 20 2 5 3 2" xfId="39731" xr:uid="{00000000-0005-0000-0000-0000B7330000}"/>
    <cellStyle name="Input 20 2 5 4" xfId="25811" xr:uid="{00000000-0005-0000-0000-0000B8330000}"/>
    <cellStyle name="Input 20 2 5 4 2" xfId="42550" xr:uid="{00000000-0005-0000-0000-0000B9330000}"/>
    <cellStyle name="Input 20 2 5 5" xfId="30778" xr:uid="{00000000-0005-0000-0000-0000BA330000}"/>
    <cellStyle name="Input 20 2 6" xfId="17595" xr:uid="{00000000-0005-0000-0000-0000BB330000}"/>
    <cellStyle name="Input 20 2 6 2" xfId="34272" xr:uid="{00000000-0005-0000-0000-0000BC330000}"/>
    <cellStyle name="Input 20 2 7" xfId="19213" xr:uid="{00000000-0005-0000-0000-0000BD330000}"/>
    <cellStyle name="Input 20 2 7 2" xfId="35884" xr:uid="{00000000-0005-0000-0000-0000BE330000}"/>
    <cellStyle name="Input 20 2 8" xfId="21547" xr:uid="{00000000-0005-0000-0000-0000BF330000}"/>
    <cellStyle name="Input 20 2 8 2" xfId="38221" xr:uid="{00000000-0005-0000-0000-0000C0330000}"/>
    <cellStyle name="Input 20 2 9" xfId="28186" xr:uid="{00000000-0005-0000-0000-0000C1330000}"/>
    <cellStyle name="Input 20 3" xfId="10980" xr:uid="{00000000-0005-0000-0000-0000C2330000}"/>
    <cellStyle name="Input 20 3 2" xfId="13668" xr:uid="{00000000-0005-0000-0000-0000C3330000}"/>
    <cellStyle name="Input 20 3 2 2" xfId="19521" xr:uid="{00000000-0005-0000-0000-0000C4330000}"/>
    <cellStyle name="Input 20 3 2 2 2" xfId="36191" xr:uid="{00000000-0005-0000-0000-0000C5330000}"/>
    <cellStyle name="Input 20 3 2 3" xfId="22681" xr:uid="{00000000-0005-0000-0000-0000C6330000}"/>
    <cellStyle name="Input 20 3 2 3 2" xfId="39381" xr:uid="{00000000-0005-0000-0000-0000C7330000}"/>
    <cellStyle name="Input 20 3 2 4" xfId="25522" xr:uid="{00000000-0005-0000-0000-0000C8330000}"/>
    <cellStyle name="Input 20 3 2 4 2" xfId="42260" xr:uid="{00000000-0005-0000-0000-0000C9330000}"/>
    <cellStyle name="Input 20 3 2 5" xfId="30342" xr:uid="{00000000-0005-0000-0000-0000CA330000}"/>
    <cellStyle name="Input 20 3 3" xfId="17210" xr:uid="{00000000-0005-0000-0000-0000CB330000}"/>
    <cellStyle name="Input 20 3 3 2" xfId="33887" xr:uid="{00000000-0005-0000-0000-0000CC330000}"/>
    <cellStyle name="Input 20 3 4" xfId="21202" xr:uid="{00000000-0005-0000-0000-0000CD330000}"/>
    <cellStyle name="Input 20 3 4 2" xfId="37873" xr:uid="{00000000-0005-0000-0000-0000CE330000}"/>
    <cellStyle name="Input 20 3 5" xfId="19482" xr:uid="{00000000-0005-0000-0000-0000CF330000}"/>
    <cellStyle name="Input 20 3 5 2" xfId="36152" xr:uid="{00000000-0005-0000-0000-0000D0330000}"/>
    <cellStyle name="Input 20 3 6" xfId="27750" xr:uid="{00000000-0005-0000-0000-0000D1330000}"/>
    <cellStyle name="Input 20 4" xfId="11573" xr:uid="{00000000-0005-0000-0000-0000D2330000}"/>
    <cellStyle name="Input 20 4 2" xfId="14247" xr:uid="{00000000-0005-0000-0000-0000D3330000}"/>
    <cellStyle name="Input 20 4 2 2" xfId="20010" xr:uid="{00000000-0005-0000-0000-0000D4330000}"/>
    <cellStyle name="Input 20 4 2 2 2" xfId="36680" xr:uid="{00000000-0005-0000-0000-0000D5330000}"/>
    <cellStyle name="Input 20 4 2 3" xfId="23156" xr:uid="{00000000-0005-0000-0000-0000D6330000}"/>
    <cellStyle name="Input 20 4 2 3 2" xfId="39859" xr:uid="{00000000-0005-0000-0000-0000D7330000}"/>
    <cellStyle name="Input 20 4 2 4" xfId="25935" xr:uid="{00000000-0005-0000-0000-0000D8330000}"/>
    <cellStyle name="Input 20 4 2 4 2" xfId="42674" xr:uid="{00000000-0005-0000-0000-0000D9330000}"/>
    <cellStyle name="Input 20 4 2 5" xfId="30920" xr:uid="{00000000-0005-0000-0000-0000DA330000}"/>
    <cellStyle name="Input 20 4 3" xfId="17724" xr:uid="{00000000-0005-0000-0000-0000DB330000}"/>
    <cellStyle name="Input 20 4 3 2" xfId="34401" xr:uid="{00000000-0005-0000-0000-0000DC330000}"/>
    <cellStyle name="Input 20 4 4" xfId="15721" xr:uid="{00000000-0005-0000-0000-0000DD330000}"/>
    <cellStyle name="Input 20 4 4 2" xfId="32382" xr:uid="{00000000-0005-0000-0000-0000DE330000}"/>
    <cellStyle name="Input 20 4 5" xfId="23771" xr:uid="{00000000-0005-0000-0000-0000DF330000}"/>
    <cellStyle name="Input 20 4 5 2" xfId="40482" xr:uid="{00000000-0005-0000-0000-0000E0330000}"/>
    <cellStyle name="Input 20 4 6" xfId="28327" xr:uid="{00000000-0005-0000-0000-0000E1330000}"/>
    <cellStyle name="Input 20 5" xfId="10764" xr:uid="{00000000-0005-0000-0000-0000E2330000}"/>
    <cellStyle name="Input 20 5 2" xfId="13451" xr:uid="{00000000-0005-0000-0000-0000E3330000}"/>
    <cellStyle name="Input 20 5 2 2" xfId="19326" xr:uid="{00000000-0005-0000-0000-0000E4330000}"/>
    <cellStyle name="Input 20 5 2 2 2" xfId="35996" xr:uid="{00000000-0005-0000-0000-0000E5330000}"/>
    <cellStyle name="Input 20 5 2 3" xfId="22503" xr:uid="{00000000-0005-0000-0000-0000E6330000}"/>
    <cellStyle name="Input 20 5 2 3 2" xfId="39197" xr:uid="{00000000-0005-0000-0000-0000E7330000}"/>
    <cellStyle name="Input 20 5 2 4" xfId="25367" xr:uid="{00000000-0005-0000-0000-0000E8330000}"/>
    <cellStyle name="Input 20 5 2 4 2" xfId="42104" xr:uid="{00000000-0005-0000-0000-0000E9330000}"/>
    <cellStyle name="Input 20 5 2 5" xfId="30126" xr:uid="{00000000-0005-0000-0000-0000EA330000}"/>
    <cellStyle name="Input 20 5 3" xfId="17005" xr:uid="{00000000-0005-0000-0000-0000EB330000}"/>
    <cellStyle name="Input 20 5 3 2" xfId="33681" xr:uid="{00000000-0005-0000-0000-0000EC330000}"/>
    <cellStyle name="Input 20 5 4" xfId="16980" xr:uid="{00000000-0005-0000-0000-0000ED330000}"/>
    <cellStyle name="Input 20 5 4 2" xfId="33656" xr:uid="{00000000-0005-0000-0000-0000EE330000}"/>
    <cellStyle name="Input 20 5 5" xfId="17552" xr:uid="{00000000-0005-0000-0000-0000EF330000}"/>
    <cellStyle name="Input 20 5 5 2" xfId="34229" xr:uid="{00000000-0005-0000-0000-0000F0330000}"/>
    <cellStyle name="Input 20 5 6" xfId="27537" xr:uid="{00000000-0005-0000-0000-0000F1330000}"/>
    <cellStyle name="Input 20 6" xfId="12366" xr:uid="{00000000-0005-0000-0000-0000F2330000}"/>
    <cellStyle name="Input 20 6 2" xfId="15040" xr:uid="{00000000-0005-0000-0000-0000F3330000}"/>
    <cellStyle name="Input 20 6 2 2" xfId="20746" xr:uid="{00000000-0005-0000-0000-0000F4330000}"/>
    <cellStyle name="Input 20 6 2 2 2" xfId="37415" xr:uid="{00000000-0005-0000-0000-0000F5330000}"/>
    <cellStyle name="Input 20 6 2 3" xfId="23873" xr:uid="{00000000-0005-0000-0000-0000F6330000}"/>
    <cellStyle name="Input 20 6 2 3 2" xfId="40584" xr:uid="{00000000-0005-0000-0000-0000F7330000}"/>
    <cellStyle name="Input 20 6 2 4" xfId="26614" xr:uid="{00000000-0005-0000-0000-0000F8330000}"/>
    <cellStyle name="Input 20 6 2 4 2" xfId="43355" xr:uid="{00000000-0005-0000-0000-0000F9330000}"/>
    <cellStyle name="Input 20 6 2 5" xfId="31711" xr:uid="{00000000-0005-0000-0000-0000FA330000}"/>
    <cellStyle name="Input 20 6 3" xfId="18458" xr:uid="{00000000-0005-0000-0000-0000FB330000}"/>
    <cellStyle name="Input 20 6 3 2" xfId="35135" xr:uid="{00000000-0005-0000-0000-0000FC330000}"/>
    <cellStyle name="Input 20 6 4" xfId="21700" xr:uid="{00000000-0005-0000-0000-0000FD330000}"/>
    <cellStyle name="Input 20 6 4 2" xfId="38375" xr:uid="{00000000-0005-0000-0000-0000FE330000}"/>
    <cellStyle name="Input 20 6 5" xfId="24707" xr:uid="{00000000-0005-0000-0000-0000FF330000}"/>
    <cellStyle name="Input 20 6 5 2" xfId="41428" xr:uid="{00000000-0005-0000-0000-000000340000}"/>
    <cellStyle name="Input 20 6 6" xfId="29113" xr:uid="{00000000-0005-0000-0000-000001340000}"/>
    <cellStyle name="Input 20 7" xfId="13264" xr:uid="{00000000-0005-0000-0000-000002340000}"/>
    <cellStyle name="Input 20 7 2" xfId="19182" xr:uid="{00000000-0005-0000-0000-000003340000}"/>
    <cellStyle name="Input 20 7 2 2" xfId="35853" xr:uid="{00000000-0005-0000-0000-000004340000}"/>
    <cellStyle name="Input 20 7 3" xfId="22369" xr:uid="{00000000-0005-0000-0000-000005340000}"/>
    <cellStyle name="Input 20 7 3 2" xfId="39062" xr:uid="{00000000-0005-0000-0000-000006340000}"/>
    <cellStyle name="Input 20 7 4" xfId="25249" xr:uid="{00000000-0005-0000-0000-000007340000}"/>
    <cellStyle name="Input 20 7 4 2" xfId="41985" xr:uid="{00000000-0005-0000-0000-000008340000}"/>
    <cellStyle name="Input 20 7 5" xfId="29940" xr:uid="{00000000-0005-0000-0000-000009340000}"/>
    <cellStyle name="Input 20 8" xfId="16856" xr:uid="{00000000-0005-0000-0000-00000A340000}"/>
    <cellStyle name="Input 20 8 2" xfId="33531" xr:uid="{00000000-0005-0000-0000-00000B340000}"/>
    <cellStyle name="Input 20 9" xfId="16283" xr:uid="{00000000-0005-0000-0000-00000C340000}"/>
    <cellStyle name="Input 20 9 2" xfId="32949" xr:uid="{00000000-0005-0000-0000-00000D340000}"/>
    <cellStyle name="Input 21" xfId="10596" xr:uid="{00000000-0005-0000-0000-00000E340000}"/>
    <cellStyle name="Input 21 10" xfId="21750" xr:uid="{00000000-0005-0000-0000-00000F340000}"/>
    <cellStyle name="Input 21 10 2" xfId="38427" xr:uid="{00000000-0005-0000-0000-000010340000}"/>
    <cellStyle name="Input 21 11" xfId="27362" xr:uid="{00000000-0005-0000-0000-000011340000}"/>
    <cellStyle name="Input 21 2" xfId="11442" xr:uid="{00000000-0005-0000-0000-000012340000}"/>
    <cellStyle name="Input 21 2 2" xfId="11874" xr:uid="{00000000-0005-0000-0000-000013340000}"/>
    <cellStyle name="Input 21 2 2 2" xfId="14548" xr:uid="{00000000-0005-0000-0000-000014340000}"/>
    <cellStyle name="Input 21 2 2 2 2" xfId="20311" xr:uid="{00000000-0005-0000-0000-000015340000}"/>
    <cellStyle name="Input 21 2 2 2 2 2" xfId="36980" xr:uid="{00000000-0005-0000-0000-000016340000}"/>
    <cellStyle name="Input 21 2 2 2 3" xfId="23452" xr:uid="{00000000-0005-0000-0000-000017340000}"/>
    <cellStyle name="Input 21 2 2 2 3 2" xfId="40160" xr:uid="{00000000-0005-0000-0000-000018340000}"/>
    <cellStyle name="Input 21 2 2 2 4" xfId="26234" xr:uid="{00000000-0005-0000-0000-000019340000}"/>
    <cellStyle name="Input 21 2 2 2 4 2" xfId="42974" xr:uid="{00000000-0005-0000-0000-00001A340000}"/>
    <cellStyle name="Input 21 2 2 2 5" xfId="31220" xr:uid="{00000000-0005-0000-0000-00001B340000}"/>
    <cellStyle name="Input 21 2 2 3" xfId="18025" xr:uid="{00000000-0005-0000-0000-00001C340000}"/>
    <cellStyle name="Input 21 2 2 3 2" xfId="34701" xr:uid="{00000000-0005-0000-0000-00001D340000}"/>
    <cellStyle name="Input 21 2 2 4" xfId="21279" xr:uid="{00000000-0005-0000-0000-00001E340000}"/>
    <cellStyle name="Input 21 2 2 4 2" xfId="37951" xr:uid="{00000000-0005-0000-0000-00001F340000}"/>
    <cellStyle name="Input 21 2 2 5" xfId="16339" xr:uid="{00000000-0005-0000-0000-000020340000}"/>
    <cellStyle name="Input 21 2 2 5 2" xfId="33008" xr:uid="{00000000-0005-0000-0000-000021340000}"/>
    <cellStyle name="Input 21 2 2 6" xfId="28623" xr:uid="{00000000-0005-0000-0000-000022340000}"/>
    <cellStyle name="Input 21 2 3" xfId="12124" xr:uid="{00000000-0005-0000-0000-000023340000}"/>
    <cellStyle name="Input 21 2 3 2" xfId="14798" xr:uid="{00000000-0005-0000-0000-000024340000}"/>
    <cellStyle name="Input 21 2 3 2 2" xfId="20561" xr:uid="{00000000-0005-0000-0000-000025340000}"/>
    <cellStyle name="Input 21 2 3 2 2 2" xfId="37229" xr:uid="{00000000-0005-0000-0000-000026340000}"/>
    <cellStyle name="Input 21 2 3 2 3" xfId="23700" xr:uid="{00000000-0005-0000-0000-000027340000}"/>
    <cellStyle name="Input 21 2 3 2 3 2" xfId="40410" xr:uid="{00000000-0005-0000-0000-000028340000}"/>
    <cellStyle name="Input 21 2 3 2 4" xfId="26483" xr:uid="{00000000-0005-0000-0000-000029340000}"/>
    <cellStyle name="Input 21 2 3 2 4 2" xfId="43224" xr:uid="{00000000-0005-0000-0000-00002A340000}"/>
    <cellStyle name="Input 21 2 3 2 5" xfId="31469" xr:uid="{00000000-0005-0000-0000-00002B340000}"/>
    <cellStyle name="Input 21 2 3 3" xfId="18275" xr:uid="{00000000-0005-0000-0000-00002C340000}"/>
    <cellStyle name="Input 21 2 3 3 2" xfId="34950" xr:uid="{00000000-0005-0000-0000-00002D340000}"/>
    <cellStyle name="Input 21 2 3 4" xfId="21527" xr:uid="{00000000-0005-0000-0000-00002E340000}"/>
    <cellStyle name="Input 21 2 3 4 2" xfId="38201" xr:uid="{00000000-0005-0000-0000-00002F340000}"/>
    <cellStyle name="Input 21 2 3 5" xfId="24577" xr:uid="{00000000-0005-0000-0000-000030340000}"/>
    <cellStyle name="Input 21 2 3 5 2" xfId="41297" xr:uid="{00000000-0005-0000-0000-000031340000}"/>
    <cellStyle name="Input 21 2 3 6" xfId="28871" xr:uid="{00000000-0005-0000-0000-000032340000}"/>
    <cellStyle name="Input 21 2 4" xfId="12956" xr:uid="{00000000-0005-0000-0000-000033340000}"/>
    <cellStyle name="Input 21 2 4 2" xfId="15568" xr:uid="{00000000-0005-0000-0000-000034340000}"/>
    <cellStyle name="Input 21 2 4 2 2" xfId="21180" xr:uid="{00000000-0005-0000-0000-000035340000}"/>
    <cellStyle name="Input 21 2 4 2 2 2" xfId="37850" xr:uid="{00000000-0005-0000-0000-000036340000}"/>
    <cellStyle name="Input 21 2 4 2 3" xfId="24291" xr:uid="{00000000-0005-0000-0000-000037340000}"/>
    <cellStyle name="Input 21 2 4 2 3 2" xfId="41008" xr:uid="{00000000-0005-0000-0000-000038340000}"/>
    <cellStyle name="Input 21 2 4 2 4" xfId="26982" xr:uid="{00000000-0005-0000-0000-000039340000}"/>
    <cellStyle name="Input 21 2 4 2 4 2" xfId="43723" xr:uid="{00000000-0005-0000-0000-00003A340000}"/>
    <cellStyle name="Input 21 2 4 2 5" xfId="32239" xr:uid="{00000000-0005-0000-0000-00003B340000}"/>
    <cellStyle name="Input 21 2 4 3" xfId="18938" xr:uid="{00000000-0005-0000-0000-00003C340000}"/>
    <cellStyle name="Input 21 2 4 3 2" xfId="35617" xr:uid="{00000000-0005-0000-0000-00003D340000}"/>
    <cellStyle name="Input 21 2 4 4" xfId="22146" xr:uid="{00000000-0005-0000-0000-00003E340000}"/>
    <cellStyle name="Input 21 2 4 4 2" xfId="38829" xr:uid="{00000000-0005-0000-0000-00003F340000}"/>
    <cellStyle name="Input 21 2 4 5" xfId="25069" xr:uid="{00000000-0005-0000-0000-000040340000}"/>
    <cellStyle name="Input 21 2 4 5 2" xfId="41796" xr:uid="{00000000-0005-0000-0000-000041340000}"/>
    <cellStyle name="Input 21 2 4 6" xfId="29641" xr:uid="{00000000-0005-0000-0000-000042340000}"/>
    <cellStyle name="Input 21 2 5" xfId="14116" xr:uid="{00000000-0005-0000-0000-000043340000}"/>
    <cellStyle name="Input 21 2 5 2" xfId="19883" xr:uid="{00000000-0005-0000-0000-000044340000}"/>
    <cellStyle name="Input 21 2 5 2 2" xfId="36553" xr:uid="{00000000-0005-0000-0000-000045340000}"/>
    <cellStyle name="Input 21 2 5 3" xfId="23033" xr:uid="{00000000-0005-0000-0000-000046340000}"/>
    <cellStyle name="Input 21 2 5 3 2" xfId="39735" xr:uid="{00000000-0005-0000-0000-000047340000}"/>
    <cellStyle name="Input 21 2 5 4" xfId="25812" xr:uid="{00000000-0005-0000-0000-000048340000}"/>
    <cellStyle name="Input 21 2 5 4 2" xfId="42551" xr:uid="{00000000-0005-0000-0000-000049340000}"/>
    <cellStyle name="Input 21 2 5 5" xfId="30789" xr:uid="{00000000-0005-0000-0000-00004A340000}"/>
    <cellStyle name="Input 21 2 6" xfId="17600" xr:uid="{00000000-0005-0000-0000-00004B340000}"/>
    <cellStyle name="Input 21 2 6 2" xfId="34277" xr:uid="{00000000-0005-0000-0000-00004C340000}"/>
    <cellStyle name="Input 21 2 7" xfId="16245" xr:uid="{00000000-0005-0000-0000-00004D340000}"/>
    <cellStyle name="Input 21 2 7 2" xfId="32910" xr:uid="{00000000-0005-0000-0000-00004E340000}"/>
    <cellStyle name="Input 21 2 8" xfId="16469" xr:uid="{00000000-0005-0000-0000-00004F340000}"/>
    <cellStyle name="Input 21 2 8 2" xfId="33139" xr:uid="{00000000-0005-0000-0000-000050340000}"/>
    <cellStyle name="Input 21 2 9" xfId="28197" xr:uid="{00000000-0005-0000-0000-000051340000}"/>
    <cellStyle name="Input 21 3" xfId="10995" xr:uid="{00000000-0005-0000-0000-000052340000}"/>
    <cellStyle name="Input 21 3 2" xfId="13683" xr:uid="{00000000-0005-0000-0000-000053340000}"/>
    <cellStyle name="Input 21 3 2 2" xfId="19531" xr:uid="{00000000-0005-0000-0000-000054340000}"/>
    <cellStyle name="Input 21 3 2 2 2" xfId="36201" xr:uid="{00000000-0005-0000-0000-000055340000}"/>
    <cellStyle name="Input 21 3 2 3" xfId="22689" xr:uid="{00000000-0005-0000-0000-000056340000}"/>
    <cellStyle name="Input 21 3 2 3 2" xfId="39389" xr:uid="{00000000-0005-0000-0000-000057340000}"/>
    <cellStyle name="Input 21 3 2 4" xfId="25527" xr:uid="{00000000-0005-0000-0000-000058340000}"/>
    <cellStyle name="Input 21 3 2 4 2" xfId="42265" xr:uid="{00000000-0005-0000-0000-000059340000}"/>
    <cellStyle name="Input 21 3 2 5" xfId="30357" xr:uid="{00000000-0005-0000-0000-00005A340000}"/>
    <cellStyle name="Input 21 3 3" xfId="17218" xr:uid="{00000000-0005-0000-0000-00005B340000}"/>
    <cellStyle name="Input 21 3 3 2" xfId="33895" xr:uid="{00000000-0005-0000-0000-00005C340000}"/>
    <cellStyle name="Input 21 3 4" xfId="15829" xr:uid="{00000000-0005-0000-0000-00005D340000}"/>
    <cellStyle name="Input 21 3 4 2" xfId="32493" xr:uid="{00000000-0005-0000-0000-00005E340000}"/>
    <cellStyle name="Input 21 3 5" xfId="21972" xr:uid="{00000000-0005-0000-0000-00005F340000}"/>
    <cellStyle name="Input 21 3 5 2" xfId="38654" xr:uid="{00000000-0005-0000-0000-000060340000}"/>
    <cellStyle name="Input 21 3 6" xfId="27765" xr:uid="{00000000-0005-0000-0000-000061340000}"/>
    <cellStyle name="Input 21 4" xfId="11574" xr:uid="{00000000-0005-0000-0000-000062340000}"/>
    <cellStyle name="Input 21 4 2" xfId="14248" xr:uid="{00000000-0005-0000-0000-000063340000}"/>
    <cellStyle name="Input 21 4 2 2" xfId="20011" xr:uid="{00000000-0005-0000-0000-000064340000}"/>
    <cellStyle name="Input 21 4 2 2 2" xfId="36681" xr:uid="{00000000-0005-0000-0000-000065340000}"/>
    <cellStyle name="Input 21 4 2 3" xfId="23157" xr:uid="{00000000-0005-0000-0000-000066340000}"/>
    <cellStyle name="Input 21 4 2 3 2" xfId="39860" xr:uid="{00000000-0005-0000-0000-000067340000}"/>
    <cellStyle name="Input 21 4 2 4" xfId="25936" xr:uid="{00000000-0005-0000-0000-000068340000}"/>
    <cellStyle name="Input 21 4 2 4 2" xfId="42675" xr:uid="{00000000-0005-0000-0000-000069340000}"/>
    <cellStyle name="Input 21 4 2 5" xfId="30921" xr:uid="{00000000-0005-0000-0000-00006A340000}"/>
    <cellStyle name="Input 21 4 3" xfId="17725" xr:uid="{00000000-0005-0000-0000-00006B340000}"/>
    <cellStyle name="Input 21 4 3 2" xfId="34402" xr:uid="{00000000-0005-0000-0000-00006C340000}"/>
    <cellStyle name="Input 21 4 4" xfId="15720" xr:uid="{00000000-0005-0000-0000-00006D340000}"/>
    <cellStyle name="Input 21 4 4 2" xfId="32381" xr:uid="{00000000-0005-0000-0000-00006E340000}"/>
    <cellStyle name="Input 21 4 5" xfId="21596" xr:uid="{00000000-0005-0000-0000-00006F340000}"/>
    <cellStyle name="Input 21 4 5 2" xfId="38271" xr:uid="{00000000-0005-0000-0000-000070340000}"/>
    <cellStyle name="Input 21 4 6" xfId="28328" xr:uid="{00000000-0005-0000-0000-000071340000}"/>
    <cellStyle name="Input 21 5" xfId="10717" xr:uid="{00000000-0005-0000-0000-000072340000}"/>
    <cellStyle name="Input 21 5 2" xfId="13400" xr:uid="{00000000-0005-0000-0000-000073340000}"/>
    <cellStyle name="Input 21 5 2 2" xfId="19277" xr:uid="{00000000-0005-0000-0000-000074340000}"/>
    <cellStyle name="Input 21 5 2 2 2" xfId="35948" xr:uid="{00000000-0005-0000-0000-000075340000}"/>
    <cellStyle name="Input 21 5 2 3" xfId="22457" xr:uid="{00000000-0005-0000-0000-000076340000}"/>
    <cellStyle name="Input 21 5 2 3 2" xfId="39150" xr:uid="{00000000-0005-0000-0000-000077340000}"/>
    <cellStyle name="Input 21 5 2 4" xfId="25322" xr:uid="{00000000-0005-0000-0000-000078340000}"/>
    <cellStyle name="Input 21 5 2 4 2" xfId="42058" xr:uid="{00000000-0005-0000-0000-000079340000}"/>
    <cellStyle name="Input 21 5 2 5" xfId="30076" xr:uid="{00000000-0005-0000-0000-00007A340000}"/>
    <cellStyle name="Input 21 5 3" xfId="16956" xr:uid="{00000000-0005-0000-0000-00007B340000}"/>
    <cellStyle name="Input 21 5 3 2" xfId="33632" xr:uid="{00000000-0005-0000-0000-00007C340000}"/>
    <cellStyle name="Input 21 5 4" xfId="18461" xr:uid="{00000000-0005-0000-0000-00007D340000}"/>
    <cellStyle name="Input 21 5 4 2" xfId="35138" xr:uid="{00000000-0005-0000-0000-00007E340000}"/>
    <cellStyle name="Input 21 5 5" xfId="16648" xr:uid="{00000000-0005-0000-0000-00007F340000}"/>
    <cellStyle name="Input 21 5 5 2" xfId="33321" xr:uid="{00000000-0005-0000-0000-000080340000}"/>
    <cellStyle name="Input 21 5 6" xfId="27487" xr:uid="{00000000-0005-0000-0000-000081340000}"/>
    <cellStyle name="Input 21 6" xfId="12377" xr:uid="{00000000-0005-0000-0000-000082340000}"/>
    <cellStyle name="Input 21 6 2" xfId="15051" xr:uid="{00000000-0005-0000-0000-000083340000}"/>
    <cellStyle name="Input 21 6 2 2" xfId="20751" xr:uid="{00000000-0005-0000-0000-000084340000}"/>
    <cellStyle name="Input 21 6 2 2 2" xfId="37420" xr:uid="{00000000-0005-0000-0000-000085340000}"/>
    <cellStyle name="Input 21 6 2 3" xfId="23876" xr:uid="{00000000-0005-0000-0000-000086340000}"/>
    <cellStyle name="Input 21 6 2 3 2" xfId="40587" xr:uid="{00000000-0005-0000-0000-000087340000}"/>
    <cellStyle name="Input 21 6 2 4" xfId="26615" xr:uid="{00000000-0005-0000-0000-000088340000}"/>
    <cellStyle name="Input 21 6 2 4 2" xfId="43356" xr:uid="{00000000-0005-0000-0000-000089340000}"/>
    <cellStyle name="Input 21 6 2 5" xfId="31722" xr:uid="{00000000-0005-0000-0000-00008A340000}"/>
    <cellStyle name="Input 21 6 3" xfId="18462" xr:uid="{00000000-0005-0000-0000-00008B340000}"/>
    <cellStyle name="Input 21 6 3 2" xfId="35139" xr:uid="{00000000-0005-0000-0000-00008C340000}"/>
    <cellStyle name="Input 21 6 4" xfId="21703" xr:uid="{00000000-0005-0000-0000-00008D340000}"/>
    <cellStyle name="Input 21 6 4 2" xfId="38378" xr:uid="{00000000-0005-0000-0000-00008E340000}"/>
    <cellStyle name="Input 21 6 5" xfId="24708" xr:uid="{00000000-0005-0000-0000-00008F340000}"/>
    <cellStyle name="Input 21 6 5 2" xfId="41429" xr:uid="{00000000-0005-0000-0000-000090340000}"/>
    <cellStyle name="Input 21 6 6" xfId="29124" xr:uid="{00000000-0005-0000-0000-000091340000}"/>
    <cellStyle name="Input 21 7" xfId="13275" xr:uid="{00000000-0005-0000-0000-000092340000}"/>
    <cellStyle name="Input 21 7 2" xfId="19188" xr:uid="{00000000-0005-0000-0000-000093340000}"/>
    <cellStyle name="Input 21 7 2 2" xfId="35859" xr:uid="{00000000-0005-0000-0000-000094340000}"/>
    <cellStyle name="Input 21 7 3" xfId="22373" xr:uid="{00000000-0005-0000-0000-000095340000}"/>
    <cellStyle name="Input 21 7 3 2" xfId="39066" xr:uid="{00000000-0005-0000-0000-000096340000}"/>
    <cellStyle name="Input 21 7 4" xfId="25250" xr:uid="{00000000-0005-0000-0000-000097340000}"/>
    <cellStyle name="Input 21 7 4 2" xfId="41986" xr:uid="{00000000-0005-0000-0000-000098340000}"/>
    <cellStyle name="Input 21 7 5" xfId="29951" xr:uid="{00000000-0005-0000-0000-000099340000}"/>
    <cellStyle name="Input 21 8" xfId="16871" xr:uid="{00000000-0005-0000-0000-00009A340000}"/>
    <cellStyle name="Input 21 8 2" xfId="33546" xr:uid="{00000000-0005-0000-0000-00009B340000}"/>
    <cellStyle name="Input 21 9" xfId="15979" xr:uid="{00000000-0005-0000-0000-00009C340000}"/>
    <cellStyle name="Input 21 9 2" xfId="32645" xr:uid="{00000000-0005-0000-0000-00009D340000}"/>
    <cellStyle name="Input 22" xfId="12658" xr:uid="{00000000-0005-0000-0000-00009E340000}"/>
    <cellStyle name="Input 22 2" xfId="15283" xr:uid="{00000000-0005-0000-0000-00009F340000}"/>
    <cellStyle name="Input 22 2 2" xfId="20926" xr:uid="{00000000-0005-0000-0000-0000A0340000}"/>
    <cellStyle name="Input 22 2 2 2" xfId="37595" xr:uid="{00000000-0005-0000-0000-0000A1340000}"/>
    <cellStyle name="Input 22 2 3" xfId="24043" xr:uid="{00000000-0005-0000-0000-0000A2340000}"/>
    <cellStyle name="Input 22 2 3 2" xfId="40757" xr:uid="{00000000-0005-0000-0000-0000A3340000}"/>
    <cellStyle name="Input 22 2 4" xfId="26769" xr:uid="{00000000-0005-0000-0000-0000A4340000}"/>
    <cellStyle name="Input 22 2 4 2" xfId="43510" xr:uid="{00000000-0005-0000-0000-0000A5340000}"/>
    <cellStyle name="Input 22 2 5" xfId="31954" xr:uid="{00000000-0005-0000-0000-0000A6340000}"/>
    <cellStyle name="Input 22 3" xfId="18675" xr:uid="{00000000-0005-0000-0000-0000A7340000}"/>
    <cellStyle name="Input 22 3 2" xfId="35352" xr:uid="{00000000-0005-0000-0000-0000A8340000}"/>
    <cellStyle name="Input 22 4" xfId="21892" xr:uid="{00000000-0005-0000-0000-0000A9340000}"/>
    <cellStyle name="Input 22 4 2" xfId="38571" xr:uid="{00000000-0005-0000-0000-0000AA340000}"/>
    <cellStyle name="Input 22 5" xfId="24859" xr:uid="{00000000-0005-0000-0000-0000AB340000}"/>
    <cellStyle name="Input 22 5 2" xfId="41583" xr:uid="{00000000-0005-0000-0000-0000AC340000}"/>
    <cellStyle name="Input 22 6" xfId="29356" xr:uid="{00000000-0005-0000-0000-0000AD340000}"/>
    <cellStyle name="Input 23" xfId="12653" xr:uid="{00000000-0005-0000-0000-0000AE340000}"/>
    <cellStyle name="Input 23 2" xfId="15278" xr:uid="{00000000-0005-0000-0000-0000AF340000}"/>
    <cellStyle name="Input 23 2 2" xfId="20921" xr:uid="{00000000-0005-0000-0000-0000B0340000}"/>
    <cellStyle name="Input 23 2 2 2" xfId="37590" xr:uid="{00000000-0005-0000-0000-0000B1340000}"/>
    <cellStyle name="Input 23 2 3" xfId="24038" xr:uid="{00000000-0005-0000-0000-0000B2340000}"/>
    <cellStyle name="Input 23 2 3 2" xfId="40752" xr:uid="{00000000-0005-0000-0000-0000B3340000}"/>
    <cellStyle name="Input 23 2 4" xfId="26764" xr:uid="{00000000-0005-0000-0000-0000B4340000}"/>
    <cellStyle name="Input 23 2 4 2" xfId="43505" xr:uid="{00000000-0005-0000-0000-0000B5340000}"/>
    <cellStyle name="Input 23 2 5" xfId="31949" xr:uid="{00000000-0005-0000-0000-0000B6340000}"/>
    <cellStyle name="Input 23 3" xfId="18670" xr:uid="{00000000-0005-0000-0000-0000B7340000}"/>
    <cellStyle name="Input 23 3 2" xfId="35347" xr:uid="{00000000-0005-0000-0000-0000B8340000}"/>
    <cellStyle name="Input 23 4" xfId="21887" xr:uid="{00000000-0005-0000-0000-0000B9340000}"/>
    <cellStyle name="Input 23 4 2" xfId="38566" xr:uid="{00000000-0005-0000-0000-0000BA340000}"/>
    <cellStyle name="Input 23 5" xfId="24854" xr:uid="{00000000-0005-0000-0000-0000BB340000}"/>
    <cellStyle name="Input 23 5 2" xfId="41578" xr:uid="{00000000-0005-0000-0000-0000BC340000}"/>
    <cellStyle name="Input 23 6" xfId="29351" xr:uid="{00000000-0005-0000-0000-0000BD340000}"/>
    <cellStyle name="Input 24" xfId="12407" xr:uid="{00000000-0005-0000-0000-0000BE340000}"/>
    <cellStyle name="Input 24 2" xfId="15076" xr:uid="{00000000-0005-0000-0000-0000BF340000}"/>
    <cellStyle name="Input 24 2 2" xfId="20770" xr:uid="{00000000-0005-0000-0000-0000C0340000}"/>
    <cellStyle name="Input 24 2 2 2" xfId="37439" xr:uid="{00000000-0005-0000-0000-0000C1340000}"/>
    <cellStyle name="Input 24 2 3" xfId="23894" xr:uid="{00000000-0005-0000-0000-0000C2340000}"/>
    <cellStyle name="Input 24 2 3 2" xfId="40605" xr:uid="{00000000-0005-0000-0000-0000C3340000}"/>
    <cellStyle name="Input 24 2 4" xfId="26631" xr:uid="{00000000-0005-0000-0000-0000C4340000}"/>
    <cellStyle name="Input 24 2 4 2" xfId="43372" xr:uid="{00000000-0005-0000-0000-0000C5340000}"/>
    <cellStyle name="Input 24 2 5" xfId="31747" xr:uid="{00000000-0005-0000-0000-0000C6340000}"/>
    <cellStyle name="Input 24 3" xfId="18483" xr:uid="{00000000-0005-0000-0000-0000C7340000}"/>
    <cellStyle name="Input 24 3 2" xfId="35160" xr:uid="{00000000-0005-0000-0000-0000C8340000}"/>
    <cellStyle name="Input 24 4" xfId="21722" xr:uid="{00000000-0005-0000-0000-0000C9340000}"/>
    <cellStyle name="Input 24 4 2" xfId="38397" xr:uid="{00000000-0005-0000-0000-0000CA340000}"/>
    <cellStyle name="Input 24 5" xfId="24724" xr:uid="{00000000-0005-0000-0000-0000CB340000}"/>
    <cellStyle name="Input 24 5 2" xfId="41445" xr:uid="{00000000-0005-0000-0000-0000CC340000}"/>
    <cellStyle name="Input 24 6" xfId="29149" xr:uid="{00000000-0005-0000-0000-0000CD340000}"/>
    <cellStyle name="Input 25" xfId="43774" xr:uid="{00000000-0005-0000-0000-0000CE340000}"/>
    <cellStyle name="Input 26" xfId="43829" xr:uid="{00000000-0005-0000-0000-0000CF340000}"/>
    <cellStyle name="Input 27" xfId="9699" xr:uid="{00000000-0005-0000-0000-0000D0340000}"/>
    <cellStyle name="Input 3" xfId="2248" xr:uid="{00000000-0005-0000-0000-0000D1340000}"/>
    <cellStyle name="Input 3 10" xfId="2249" xr:uid="{00000000-0005-0000-0000-0000D2340000}"/>
    <cellStyle name="Input 3 10 2" xfId="2250" xr:uid="{00000000-0005-0000-0000-0000D3340000}"/>
    <cellStyle name="Input 3 10 2 2" xfId="2251" xr:uid="{00000000-0005-0000-0000-0000D4340000}"/>
    <cellStyle name="Input 3 10 2 3" xfId="2252" xr:uid="{00000000-0005-0000-0000-0000D5340000}"/>
    <cellStyle name="Input 3 10 3" xfId="2253" xr:uid="{00000000-0005-0000-0000-0000D6340000}"/>
    <cellStyle name="Input 3 10 4" xfId="2254" xr:uid="{00000000-0005-0000-0000-0000D7340000}"/>
    <cellStyle name="Input 3 10 5" xfId="7669" xr:uid="{00000000-0005-0000-0000-0000D8340000}"/>
    <cellStyle name="Input 3 10 6" xfId="43773" xr:uid="{00000000-0005-0000-0000-0000D9340000}"/>
    <cellStyle name="Input 3 11" xfId="2255" xr:uid="{00000000-0005-0000-0000-0000DA340000}"/>
    <cellStyle name="Input 3 11 2" xfId="2256" xr:uid="{00000000-0005-0000-0000-0000DB340000}"/>
    <cellStyle name="Input 3 11 2 2" xfId="2257" xr:uid="{00000000-0005-0000-0000-0000DC340000}"/>
    <cellStyle name="Input 3 11 2 3" xfId="2258" xr:uid="{00000000-0005-0000-0000-0000DD340000}"/>
    <cellStyle name="Input 3 11 3" xfId="2259" xr:uid="{00000000-0005-0000-0000-0000DE340000}"/>
    <cellStyle name="Input 3 11 4" xfId="2260" xr:uid="{00000000-0005-0000-0000-0000DF340000}"/>
    <cellStyle name="Input 3 11 5" xfId="7670" xr:uid="{00000000-0005-0000-0000-0000E0340000}"/>
    <cellStyle name="Input 3 12" xfId="2261" xr:uid="{00000000-0005-0000-0000-0000E1340000}"/>
    <cellStyle name="Input 3 12 2" xfId="2262" xr:uid="{00000000-0005-0000-0000-0000E2340000}"/>
    <cellStyle name="Input 3 12 2 2" xfId="2263" xr:uid="{00000000-0005-0000-0000-0000E3340000}"/>
    <cellStyle name="Input 3 12 2 3" xfId="2264" xr:uid="{00000000-0005-0000-0000-0000E4340000}"/>
    <cellStyle name="Input 3 12 3" xfId="2265" xr:uid="{00000000-0005-0000-0000-0000E5340000}"/>
    <cellStyle name="Input 3 12 4" xfId="2266" xr:uid="{00000000-0005-0000-0000-0000E6340000}"/>
    <cellStyle name="Input 3 12 5" xfId="7671" xr:uid="{00000000-0005-0000-0000-0000E7340000}"/>
    <cellStyle name="Input 3 13" xfId="2267" xr:uid="{00000000-0005-0000-0000-0000E8340000}"/>
    <cellStyle name="Input 3 13 2" xfId="2268" xr:uid="{00000000-0005-0000-0000-0000E9340000}"/>
    <cellStyle name="Input 3 13 2 2" xfId="2269" xr:uid="{00000000-0005-0000-0000-0000EA340000}"/>
    <cellStyle name="Input 3 13 2 3" xfId="2270" xr:uid="{00000000-0005-0000-0000-0000EB340000}"/>
    <cellStyle name="Input 3 13 3" xfId="2271" xr:uid="{00000000-0005-0000-0000-0000EC340000}"/>
    <cellStyle name="Input 3 13 4" xfId="2272" xr:uid="{00000000-0005-0000-0000-0000ED340000}"/>
    <cellStyle name="Input 3 13 5" xfId="7672" xr:uid="{00000000-0005-0000-0000-0000EE340000}"/>
    <cellStyle name="Input 3 14" xfId="2273" xr:uid="{00000000-0005-0000-0000-0000EF340000}"/>
    <cellStyle name="Input 3 14 2" xfId="2274" xr:uid="{00000000-0005-0000-0000-0000F0340000}"/>
    <cellStyle name="Input 3 14 2 2" xfId="2275" xr:uid="{00000000-0005-0000-0000-0000F1340000}"/>
    <cellStyle name="Input 3 14 2 3" xfId="2276" xr:uid="{00000000-0005-0000-0000-0000F2340000}"/>
    <cellStyle name="Input 3 14 3" xfId="2277" xr:uid="{00000000-0005-0000-0000-0000F3340000}"/>
    <cellStyle name="Input 3 14 4" xfId="2278" xr:uid="{00000000-0005-0000-0000-0000F4340000}"/>
    <cellStyle name="Input 3 14 5" xfId="7673" xr:uid="{00000000-0005-0000-0000-0000F5340000}"/>
    <cellStyle name="Input 3 15" xfId="2279" xr:uid="{00000000-0005-0000-0000-0000F6340000}"/>
    <cellStyle name="Input 3 15 2" xfId="2280" xr:uid="{00000000-0005-0000-0000-0000F7340000}"/>
    <cellStyle name="Input 3 15 2 2" xfId="2281" xr:uid="{00000000-0005-0000-0000-0000F8340000}"/>
    <cellStyle name="Input 3 15 2 3" xfId="2282" xr:uid="{00000000-0005-0000-0000-0000F9340000}"/>
    <cellStyle name="Input 3 15 3" xfId="2283" xr:uid="{00000000-0005-0000-0000-0000FA340000}"/>
    <cellStyle name="Input 3 15 4" xfId="2284" xr:uid="{00000000-0005-0000-0000-0000FB340000}"/>
    <cellStyle name="Input 3 15 5" xfId="7674" xr:uid="{00000000-0005-0000-0000-0000FC340000}"/>
    <cellStyle name="Input 3 16" xfId="2285" xr:uid="{00000000-0005-0000-0000-0000FD340000}"/>
    <cellStyle name="Input 3 16 2" xfId="2286" xr:uid="{00000000-0005-0000-0000-0000FE340000}"/>
    <cellStyle name="Input 3 16 2 2" xfId="2287" xr:uid="{00000000-0005-0000-0000-0000FF340000}"/>
    <cellStyle name="Input 3 16 2 3" xfId="2288" xr:uid="{00000000-0005-0000-0000-000000350000}"/>
    <cellStyle name="Input 3 16 3" xfId="2289" xr:uid="{00000000-0005-0000-0000-000001350000}"/>
    <cellStyle name="Input 3 16 4" xfId="2290" xr:uid="{00000000-0005-0000-0000-000002350000}"/>
    <cellStyle name="Input 3 16 5" xfId="7675" xr:uid="{00000000-0005-0000-0000-000003350000}"/>
    <cellStyle name="Input 3 17" xfId="2291" xr:uid="{00000000-0005-0000-0000-000004350000}"/>
    <cellStyle name="Input 3 17 2" xfId="2292" xr:uid="{00000000-0005-0000-0000-000005350000}"/>
    <cellStyle name="Input 3 17 3" xfId="2293" xr:uid="{00000000-0005-0000-0000-000006350000}"/>
    <cellStyle name="Input 3 17 4" xfId="7676" xr:uid="{00000000-0005-0000-0000-000007350000}"/>
    <cellStyle name="Input 3 17 5" xfId="7677" xr:uid="{00000000-0005-0000-0000-000008350000}"/>
    <cellStyle name="Input 3 18" xfId="2294" xr:uid="{00000000-0005-0000-0000-000009350000}"/>
    <cellStyle name="Input 3 18 2" xfId="7678" xr:uid="{00000000-0005-0000-0000-00000A350000}"/>
    <cellStyle name="Input 3 19" xfId="7679" xr:uid="{00000000-0005-0000-0000-00000B350000}"/>
    <cellStyle name="Input 3 2" xfId="2295" xr:uid="{00000000-0005-0000-0000-00000C350000}"/>
    <cellStyle name="Input 3 2 10" xfId="2296" xr:uid="{00000000-0005-0000-0000-00000D350000}"/>
    <cellStyle name="Input 3 2 10 2" xfId="2297" xr:uid="{00000000-0005-0000-0000-00000E350000}"/>
    <cellStyle name="Input 3 2 10 2 2" xfId="2298" xr:uid="{00000000-0005-0000-0000-00000F350000}"/>
    <cellStyle name="Input 3 2 10 2 3" xfId="2299" xr:uid="{00000000-0005-0000-0000-000010350000}"/>
    <cellStyle name="Input 3 2 10 2 4" xfId="32758" xr:uid="{00000000-0005-0000-0000-000011350000}"/>
    <cellStyle name="Input 3 2 10 3" xfId="2300" xr:uid="{00000000-0005-0000-0000-000012350000}"/>
    <cellStyle name="Input 3 2 10 4" xfId="2301" xr:uid="{00000000-0005-0000-0000-000013350000}"/>
    <cellStyle name="Input 3 2 10 5" xfId="7680" xr:uid="{00000000-0005-0000-0000-000014350000}"/>
    <cellStyle name="Input 3 2 10 6" xfId="16094" xr:uid="{00000000-0005-0000-0000-000015350000}"/>
    <cellStyle name="Input 3 2 11" xfId="2302" xr:uid="{00000000-0005-0000-0000-000016350000}"/>
    <cellStyle name="Input 3 2 11 2" xfId="2303" xr:uid="{00000000-0005-0000-0000-000017350000}"/>
    <cellStyle name="Input 3 2 11 2 2" xfId="2304" xr:uid="{00000000-0005-0000-0000-000018350000}"/>
    <cellStyle name="Input 3 2 11 2 3" xfId="2305" xr:uid="{00000000-0005-0000-0000-000019350000}"/>
    <cellStyle name="Input 3 2 11 3" xfId="2306" xr:uid="{00000000-0005-0000-0000-00001A350000}"/>
    <cellStyle name="Input 3 2 11 4" xfId="2307" xr:uid="{00000000-0005-0000-0000-00001B350000}"/>
    <cellStyle name="Input 3 2 11 5" xfId="7681" xr:uid="{00000000-0005-0000-0000-00001C350000}"/>
    <cellStyle name="Input 3 2 11 6" xfId="27183" xr:uid="{00000000-0005-0000-0000-00001D350000}"/>
    <cellStyle name="Input 3 2 12" xfId="2308" xr:uid="{00000000-0005-0000-0000-00001E350000}"/>
    <cellStyle name="Input 3 2 12 2" xfId="2309" xr:uid="{00000000-0005-0000-0000-00001F350000}"/>
    <cellStyle name="Input 3 2 12 2 2" xfId="2310" xr:uid="{00000000-0005-0000-0000-000020350000}"/>
    <cellStyle name="Input 3 2 12 2 3" xfId="2311" xr:uid="{00000000-0005-0000-0000-000021350000}"/>
    <cellStyle name="Input 3 2 12 3" xfId="2312" xr:uid="{00000000-0005-0000-0000-000022350000}"/>
    <cellStyle name="Input 3 2 12 4" xfId="2313" xr:uid="{00000000-0005-0000-0000-000023350000}"/>
    <cellStyle name="Input 3 2 12 5" xfId="7682" xr:uid="{00000000-0005-0000-0000-000024350000}"/>
    <cellStyle name="Input 3 2 13" xfId="2314" xr:uid="{00000000-0005-0000-0000-000025350000}"/>
    <cellStyle name="Input 3 2 13 2" xfId="2315" xr:uid="{00000000-0005-0000-0000-000026350000}"/>
    <cellStyle name="Input 3 2 13 3" xfId="2316" xr:uid="{00000000-0005-0000-0000-000027350000}"/>
    <cellStyle name="Input 3 2 13 4" xfId="7683" xr:uid="{00000000-0005-0000-0000-000028350000}"/>
    <cellStyle name="Input 3 2 13 5" xfId="7684" xr:uid="{00000000-0005-0000-0000-000029350000}"/>
    <cellStyle name="Input 3 2 14" xfId="2317" xr:uid="{00000000-0005-0000-0000-00002A350000}"/>
    <cellStyle name="Input 3 2 15" xfId="2318" xr:uid="{00000000-0005-0000-0000-00002B350000}"/>
    <cellStyle name="Input 3 2 16" xfId="7685" xr:uid="{00000000-0005-0000-0000-00002C350000}"/>
    <cellStyle name="Input 3 2 17" xfId="10277" xr:uid="{00000000-0005-0000-0000-00002D350000}"/>
    <cellStyle name="Input 3 2 2" xfId="2319" xr:uid="{00000000-0005-0000-0000-00002E350000}"/>
    <cellStyle name="Input 3 2 2 10" xfId="11264" xr:uid="{00000000-0005-0000-0000-00002F350000}"/>
    <cellStyle name="Input 3 2 2 2" xfId="2320" xr:uid="{00000000-0005-0000-0000-000030350000}"/>
    <cellStyle name="Input 3 2 2 2 2" xfId="2321" xr:uid="{00000000-0005-0000-0000-000031350000}"/>
    <cellStyle name="Input 3 2 2 2 2 2" xfId="20180" xr:uid="{00000000-0005-0000-0000-000032350000}"/>
    <cellStyle name="Input 3 2 2 2 2 2 2" xfId="36849" xr:uid="{00000000-0005-0000-0000-000033350000}"/>
    <cellStyle name="Input 3 2 2 2 2 3" xfId="23322" xr:uid="{00000000-0005-0000-0000-000034350000}"/>
    <cellStyle name="Input 3 2 2 2 2 3 2" xfId="40029" xr:uid="{00000000-0005-0000-0000-000035350000}"/>
    <cellStyle name="Input 3 2 2 2 2 4" xfId="26103" xr:uid="{00000000-0005-0000-0000-000036350000}"/>
    <cellStyle name="Input 3 2 2 2 2 4 2" xfId="42843" xr:uid="{00000000-0005-0000-0000-000037350000}"/>
    <cellStyle name="Input 3 2 2 2 2 5" xfId="31089" xr:uid="{00000000-0005-0000-0000-000038350000}"/>
    <cellStyle name="Input 3 2 2 2 2 6" xfId="14417" xr:uid="{00000000-0005-0000-0000-000039350000}"/>
    <cellStyle name="Input 3 2 2 2 3" xfId="2322" xr:uid="{00000000-0005-0000-0000-00003A350000}"/>
    <cellStyle name="Input 3 2 2 2 3 2" xfId="34570" xr:uid="{00000000-0005-0000-0000-00003B350000}"/>
    <cellStyle name="Input 3 2 2 2 3 3" xfId="17894" xr:uid="{00000000-0005-0000-0000-00003C350000}"/>
    <cellStyle name="Input 3 2 2 2 4" xfId="7686" xr:uid="{00000000-0005-0000-0000-00003D350000}"/>
    <cellStyle name="Input 3 2 2 2 4 2" xfId="33558" xr:uid="{00000000-0005-0000-0000-00003E350000}"/>
    <cellStyle name="Input 3 2 2 2 4 3" xfId="16883" xr:uid="{00000000-0005-0000-0000-00003F350000}"/>
    <cellStyle name="Input 3 2 2 2 5" xfId="7687" xr:uid="{00000000-0005-0000-0000-000040350000}"/>
    <cellStyle name="Input 3 2 2 2 5 2" xfId="39205" xr:uid="{00000000-0005-0000-0000-000041350000}"/>
    <cellStyle name="Input 3 2 2 2 5 3" xfId="22510" xr:uid="{00000000-0005-0000-0000-000042350000}"/>
    <cellStyle name="Input 3 2 2 2 6" xfId="28493" xr:uid="{00000000-0005-0000-0000-000043350000}"/>
    <cellStyle name="Input 3 2 2 2 7" xfId="11743" xr:uid="{00000000-0005-0000-0000-000044350000}"/>
    <cellStyle name="Input 3 2 2 3" xfId="2323" xr:uid="{00000000-0005-0000-0000-000045350000}"/>
    <cellStyle name="Input 3 2 2 3 2" xfId="2324" xr:uid="{00000000-0005-0000-0000-000046350000}"/>
    <cellStyle name="Input 3 2 2 3 2 2" xfId="20438" xr:uid="{00000000-0005-0000-0000-000047350000}"/>
    <cellStyle name="Input 3 2 2 3 2 2 2" xfId="37106" xr:uid="{00000000-0005-0000-0000-000048350000}"/>
    <cellStyle name="Input 3 2 2 3 2 3" xfId="23578" xr:uid="{00000000-0005-0000-0000-000049350000}"/>
    <cellStyle name="Input 3 2 2 3 2 3 2" xfId="40287" xr:uid="{00000000-0005-0000-0000-00004A350000}"/>
    <cellStyle name="Input 3 2 2 3 2 4" xfId="26360" xr:uid="{00000000-0005-0000-0000-00004B350000}"/>
    <cellStyle name="Input 3 2 2 3 2 4 2" xfId="43101" xr:uid="{00000000-0005-0000-0000-00004C350000}"/>
    <cellStyle name="Input 3 2 2 3 2 5" xfId="31346" xr:uid="{00000000-0005-0000-0000-00004D350000}"/>
    <cellStyle name="Input 3 2 2 3 2 6" xfId="14675" xr:uid="{00000000-0005-0000-0000-00004E350000}"/>
    <cellStyle name="Input 3 2 2 3 3" xfId="2325" xr:uid="{00000000-0005-0000-0000-00004F350000}"/>
    <cellStyle name="Input 3 2 2 3 3 2" xfId="34827" xr:uid="{00000000-0005-0000-0000-000050350000}"/>
    <cellStyle name="Input 3 2 2 3 3 3" xfId="18152" xr:uid="{00000000-0005-0000-0000-000051350000}"/>
    <cellStyle name="Input 3 2 2 3 4" xfId="7688" xr:uid="{00000000-0005-0000-0000-000052350000}"/>
    <cellStyle name="Input 3 2 2 3 4 2" xfId="38078" xr:uid="{00000000-0005-0000-0000-000053350000}"/>
    <cellStyle name="Input 3 2 2 3 4 3" xfId="21405" xr:uid="{00000000-0005-0000-0000-000054350000}"/>
    <cellStyle name="Input 3 2 2 3 5" xfId="7689" xr:uid="{00000000-0005-0000-0000-000055350000}"/>
    <cellStyle name="Input 3 2 2 3 5 2" xfId="41174" xr:uid="{00000000-0005-0000-0000-000056350000}"/>
    <cellStyle name="Input 3 2 2 3 5 3" xfId="24455" xr:uid="{00000000-0005-0000-0000-000057350000}"/>
    <cellStyle name="Input 3 2 2 3 6" xfId="28749" xr:uid="{00000000-0005-0000-0000-000058350000}"/>
    <cellStyle name="Input 3 2 2 3 7" xfId="12001" xr:uid="{00000000-0005-0000-0000-000059350000}"/>
    <cellStyle name="Input 3 2 2 4" xfId="2326" xr:uid="{00000000-0005-0000-0000-00005A350000}"/>
    <cellStyle name="Input 3 2 2 4 2" xfId="2327" xr:uid="{00000000-0005-0000-0000-00005B350000}"/>
    <cellStyle name="Input 3 2 2 4 2 2" xfId="21027" xr:uid="{00000000-0005-0000-0000-00005C350000}"/>
    <cellStyle name="Input 3 2 2 4 2 2 2" xfId="37696" xr:uid="{00000000-0005-0000-0000-00005D350000}"/>
    <cellStyle name="Input 3 2 2 4 2 3" xfId="24139" xr:uid="{00000000-0005-0000-0000-00005E350000}"/>
    <cellStyle name="Input 3 2 2 4 2 3 2" xfId="40856" xr:uid="{00000000-0005-0000-0000-00005F350000}"/>
    <cellStyle name="Input 3 2 2 4 2 4" xfId="26857" xr:uid="{00000000-0005-0000-0000-000060350000}"/>
    <cellStyle name="Input 3 2 2 4 2 4 2" xfId="43598" xr:uid="{00000000-0005-0000-0000-000061350000}"/>
    <cellStyle name="Input 3 2 2 4 2 5" xfId="32057" xr:uid="{00000000-0005-0000-0000-000062350000}"/>
    <cellStyle name="Input 3 2 2 4 2 6" xfId="15386" xr:uid="{00000000-0005-0000-0000-000063350000}"/>
    <cellStyle name="Input 3 2 2 4 3" xfId="2328" xr:uid="{00000000-0005-0000-0000-000064350000}"/>
    <cellStyle name="Input 3 2 2 4 3 2" xfId="35462" xr:uid="{00000000-0005-0000-0000-000065350000}"/>
    <cellStyle name="Input 3 2 2 4 3 3" xfId="18784" xr:uid="{00000000-0005-0000-0000-000066350000}"/>
    <cellStyle name="Input 3 2 2 4 4" xfId="21993" xr:uid="{00000000-0005-0000-0000-000067350000}"/>
    <cellStyle name="Input 3 2 2 4 4 2" xfId="38675" xr:uid="{00000000-0005-0000-0000-000068350000}"/>
    <cellStyle name="Input 3 2 2 4 5" xfId="24944" xr:uid="{00000000-0005-0000-0000-000069350000}"/>
    <cellStyle name="Input 3 2 2 4 5 2" xfId="41671" xr:uid="{00000000-0005-0000-0000-00006A350000}"/>
    <cellStyle name="Input 3 2 2 4 6" xfId="29459" xr:uid="{00000000-0005-0000-0000-00006B350000}"/>
    <cellStyle name="Input 3 2 2 4 7" xfId="12771" xr:uid="{00000000-0005-0000-0000-00006C350000}"/>
    <cellStyle name="Input 3 2 2 5" xfId="2329" xr:uid="{00000000-0005-0000-0000-00006D350000}"/>
    <cellStyle name="Input 3 2 2 5 2" xfId="19732" xr:uid="{00000000-0005-0000-0000-00006E350000}"/>
    <cellStyle name="Input 3 2 2 5 2 2" xfId="36402" xr:uid="{00000000-0005-0000-0000-00006F350000}"/>
    <cellStyle name="Input 3 2 2 5 3" xfId="22881" xr:uid="{00000000-0005-0000-0000-000070350000}"/>
    <cellStyle name="Input 3 2 2 5 3 2" xfId="39583" xr:uid="{00000000-0005-0000-0000-000071350000}"/>
    <cellStyle name="Input 3 2 2 5 4" xfId="25689" xr:uid="{00000000-0005-0000-0000-000072350000}"/>
    <cellStyle name="Input 3 2 2 5 4 2" xfId="42428" xr:uid="{00000000-0005-0000-0000-000073350000}"/>
    <cellStyle name="Input 3 2 2 5 5" xfId="30609" xr:uid="{00000000-0005-0000-0000-000074350000}"/>
    <cellStyle name="Input 3 2 2 5 6" xfId="13936" xr:uid="{00000000-0005-0000-0000-000075350000}"/>
    <cellStyle name="Input 3 2 2 6" xfId="2330" xr:uid="{00000000-0005-0000-0000-000076350000}"/>
    <cellStyle name="Input 3 2 2 6 2" xfId="34110" xr:uid="{00000000-0005-0000-0000-000077350000}"/>
    <cellStyle name="Input 3 2 2 6 3" xfId="17433" xr:uid="{00000000-0005-0000-0000-000078350000}"/>
    <cellStyle name="Input 3 2 2 7" xfId="7690" xr:uid="{00000000-0005-0000-0000-000079350000}"/>
    <cellStyle name="Input 3 2 2 7 2" xfId="35292" xr:uid="{00000000-0005-0000-0000-00007A350000}"/>
    <cellStyle name="Input 3 2 2 7 3" xfId="18615" xr:uid="{00000000-0005-0000-0000-00007B350000}"/>
    <cellStyle name="Input 3 2 2 8" xfId="7691" xr:uid="{00000000-0005-0000-0000-00007C350000}"/>
    <cellStyle name="Input 3 2 2 8 2" xfId="40845" xr:uid="{00000000-0005-0000-0000-00007D350000}"/>
    <cellStyle name="Input 3 2 2 8 3" xfId="24128" xr:uid="{00000000-0005-0000-0000-00007E350000}"/>
    <cellStyle name="Input 3 2 2 9" xfId="28017" xr:uid="{00000000-0005-0000-0000-00007F350000}"/>
    <cellStyle name="Input 3 2 3" xfId="2331" xr:uid="{00000000-0005-0000-0000-000080350000}"/>
    <cellStyle name="Input 3 2 3 2" xfId="2332" xr:uid="{00000000-0005-0000-0000-000081350000}"/>
    <cellStyle name="Input 3 2 3 2 2" xfId="2333" xr:uid="{00000000-0005-0000-0000-000082350000}"/>
    <cellStyle name="Input 3 2 3 2 2 2" xfId="36026" xr:uid="{00000000-0005-0000-0000-000083350000}"/>
    <cellStyle name="Input 3 2 3 2 2 3" xfId="19355" xr:uid="{00000000-0005-0000-0000-000084350000}"/>
    <cellStyle name="Input 3 2 3 2 3" xfId="2334" xr:uid="{00000000-0005-0000-0000-000085350000}"/>
    <cellStyle name="Input 3 2 3 2 3 2" xfId="39226" xr:uid="{00000000-0005-0000-0000-000086350000}"/>
    <cellStyle name="Input 3 2 3 2 3 3" xfId="22530" xr:uid="{00000000-0005-0000-0000-000087350000}"/>
    <cellStyle name="Input 3 2 3 2 4" xfId="7692" xr:uid="{00000000-0005-0000-0000-000088350000}"/>
    <cellStyle name="Input 3 2 3 2 4 2" xfId="42124" xr:uid="{00000000-0005-0000-0000-000089350000}"/>
    <cellStyle name="Input 3 2 3 2 4 3" xfId="25387" xr:uid="{00000000-0005-0000-0000-00008A350000}"/>
    <cellStyle name="Input 3 2 3 2 5" xfId="7693" xr:uid="{00000000-0005-0000-0000-00008B350000}"/>
    <cellStyle name="Input 3 2 3 2 5 2" xfId="30160" xr:uid="{00000000-0005-0000-0000-00008C350000}"/>
    <cellStyle name="Input 3 2 3 2 6" xfId="13485" xr:uid="{00000000-0005-0000-0000-00008D350000}"/>
    <cellStyle name="Input 3 2 3 3" xfId="2335" xr:uid="{00000000-0005-0000-0000-00008E350000}"/>
    <cellStyle name="Input 3 2 3 3 2" xfId="2336" xr:uid="{00000000-0005-0000-0000-00008F350000}"/>
    <cellStyle name="Input 3 2 3 3 2 2" xfId="33714" xr:uid="{00000000-0005-0000-0000-000090350000}"/>
    <cellStyle name="Input 3 2 3 3 3" xfId="2337" xr:uid="{00000000-0005-0000-0000-000091350000}"/>
    <cellStyle name="Input 3 2 3 3 4" xfId="17038" xr:uid="{00000000-0005-0000-0000-000092350000}"/>
    <cellStyle name="Input 3 2 3 4" xfId="2338" xr:uid="{00000000-0005-0000-0000-000093350000}"/>
    <cellStyle name="Input 3 2 3 4 2" xfId="37416" xr:uid="{00000000-0005-0000-0000-000094350000}"/>
    <cellStyle name="Input 3 2 3 4 3" xfId="20747" xr:uid="{00000000-0005-0000-0000-000095350000}"/>
    <cellStyle name="Input 3 2 3 5" xfId="2339" xr:uid="{00000000-0005-0000-0000-000096350000}"/>
    <cellStyle name="Input 3 2 3 5 2" xfId="40651" xr:uid="{00000000-0005-0000-0000-000097350000}"/>
    <cellStyle name="Input 3 2 3 5 3" xfId="23938" xr:uid="{00000000-0005-0000-0000-000098350000}"/>
    <cellStyle name="Input 3 2 3 6" xfId="7694" xr:uid="{00000000-0005-0000-0000-000099350000}"/>
    <cellStyle name="Input 3 2 3 6 2" xfId="27571" xr:uid="{00000000-0005-0000-0000-00009A350000}"/>
    <cellStyle name="Input 3 2 3 7" xfId="7695" xr:uid="{00000000-0005-0000-0000-00009B350000}"/>
    <cellStyle name="Input 3 2 3 8" xfId="10798" xr:uid="{00000000-0005-0000-0000-00009C350000}"/>
    <cellStyle name="Input 3 2 4" xfId="2340" xr:uid="{00000000-0005-0000-0000-00009D350000}"/>
    <cellStyle name="Input 3 2 4 2" xfId="2341" xr:uid="{00000000-0005-0000-0000-00009E350000}"/>
    <cellStyle name="Input 3 2 4 2 2" xfId="2342" xr:uid="{00000000-0005-0000-0000-00009F350000}"/>
    <cellStyle name="Input 3 2 4 2 2 2" xfId="35870" xr:uid="{00000000-0005-0000-0000-0000A0350000}"/>
    <cellStyle name="Input 3 2 4 2 2 3" xfId="19199" xr:uid="{00000000-0005-0000-0000-0000A1350000}"/>
    <cellStyle name="Input 3 2 4 2 3" xfId="2343" xr:uid="{00000000-0005-0000-0000-0000A2350000}"/>
    <cellStyle name="Input 3 2 4 2 3 2" xfId="39076" xr:uid="{00000000-0005-0000-0000-0000A3350000}"/>
    <cellStyle name="Input 3 2 4 2 3 3" xfId="22383" xr:uid="{00000000-0005-0000-0000-0000A4350000}"/>
    <cellStyle name="Input 3 2 4 2 4" xfId="7696" xr:uid="{00000000-0005-0000-0000-0000A5350000}"/>
    <cellStyle name="Input 3 2 4 2 4 2" xfId="41994" xr:uid="{00000000-0005-0000-0000-0000A6350000}"/>
    <cellStyle name="Input 3 2 4 2 4 3" xfId="25258" xr:uid="{00000000-0005-0000-0000-0000A7350000}"/>
    <cellStyle name="Input 3 2 4 2 5" xfId="7697" xr:uid="{00000000-0005-0000-0000-0000A8350000}"/>
    <cellStyle name="Input 3 2 4 2 5 2" xfId="29967" xr:uid="{00000000-0005-0000-0000-0000A9350000}"/>
    <cellStyle name="Input 3 2 4 2 6" xfId="13291" xr:uid="{00000000-0005-0000-0000-0000AA350000}"/>
    <cellStyle name="Input 3 2 4 3" xfId="2344" xr:uid="{00000000-0005-0000-0000-0000AB350000}"/>
    <cellStyle name="Input 3 2 4 3 2" xfId="33556" xr:uid="{00000000-0005-0000-0000-0000AC350000}"/>
    <cellStyle name="Input 3 2 4 3 3" xfId="16881" xr:uid="{00000000-0005-0000-0000-0000AD350000}"/>
    <cellStyle name="Input 3 2 4 4" xfId="2345" xr:uid="{00000000-0005-0000-0000-0000AE350000}"/>
    <cellStyle name="Input 3 2 4 4 2" xfId="32635" xr:uid="{00000000-0005-0000-0000-0000AF350000}"/>
    <cellStyle name="Input 3 2 4 4 3" xfId="15969" xr:uid="{00000000-0005-0000-0000-0000B0350000}"/>
    <cellStyle name="Input 3 2 4 5" xfId="7698" xr:uid="{00000000-0005-0000-0000-0000B1350000}"/>
    <cellStyle name="Input 3 2 4 5 2" xfId="39410" xr:uid="{00000000-0005-0000-0000-0000B2350000}"/>
    <cellStyle name="Input 3 2 4 5 3" xfId="22710" xr:uid="{00000000-0005-0000-0000-0000B3350000}"/>
    <cellStyle name="Input 3 2 4 6" xfId="27378" xr:uid="{00000000-0005-0000-0000-0000B4350000}"/>
    <cellStyle name="Input 3 2 4 7" xfId="10612" xr:uid="{00000000-0005-0000-0000-0000B5350000}"/>
    <cellStyle name="Input 3 2 5" xfId="2346" xr:uid="{00000000-0005-0000-0000-0000B6350000}"/>
    <cellStyle name="Input 3 2 5 2" xfId="2347" xr:uid="{00000000-0005-0000-0000-0000B7350000}"/>
    <cellStyle name="Input 3 2 5 2 2" xfId="2348" xr:uid="{00000000-0005-0000-0000-0000B8350000}"/>
    <cellStyle name="Input 3 2 5 2 2 2" xfId="35976" xr:uid="{00000000-0005-0000-0000-0000B9350000}"/>
    <cellStyle name="Input 3 2 5 2 2 3" xfId="19305" xr:uid="{00000000-0005-0000-0000-0000BA350000}"/>
    <cellStyle name="Input 3 2 5 2 3" xfId="2349" xr:uid="{00000000-0005-0000-0000-0000BB350000}"/>
    <cellStyle name="Input 3 2 5 2 3 2" xfId="39178" xr:uid="{00000000-0005-0000-0000-0000BC350000}"/>
    <cellStyle name="Input 3 2 5 2 3 3" xfId="22485" xr:uid="{00000000-0005-0000-0000-0000BD350000}"/>
    <cellStyle name="Input 3 2 5 2 4" xfId="7699" xr:uid="{00000000-0005-0000-0000-0000BE350000}"/>
    <cellStyle name="Input 3 2 5 2 4 2" xfId="42085" xr:uid="{00000000-0005-0000-0000-0000BF350000}"/>
    <cellStyle name="Input 3 2 5 2 4 3" xfId="25349" xr:uid="{00000000-0005-0000-0000-0000C0350000}"/>
    <cellStyle name="Input 3 2 5 2 5" xfId="7700" xr:uid="{00000000-0005-0000-0000-0000C1350000}"/>
    <cellStyle name="Input 3 2 5 2 5 2" xfId="30104" xr:uid="{00000000-0005-0000-0000-0000C2350000}"/>
    <cellStyle name="Input 3 2 5 2 6" xfId="13428" xr:uid="{00000000-0005-0000-0000-0000C3350000}"/>
    <cellStyle name="Input 3 2 5 3" xfId="2350" xr:uid="{00000000-0005-0000-0000-0000C4350000}"/>
    <cellStyle name="Input 3 2 5 3 2" xfId="33660" xr:uid="{00000000-0005-0000-0000-0000C5350000}"/>
    <cellStyle name="Input 3 2 5 3 3" xfId="16984" xr:uid="{00000000-0005-0000-0000-0000C6350000}"/>
    <cellStyle name="Input 3 2 5 4" xfId="2351" xr:uid="{00000000-0005-0000-0000-0000C7350000}"/>
    <cellStyle name="Input 3 2 5 4 2" xfId="32937" xr:uid="{00000000-0005-0000-0000-0000C8350000}"/>
    <cellStyle name="Input 3 2 5 4 3" xfId="16271" xr:uid="{00000000-0005-0000-0000-0000C9350000}"/>
    <cellStyle name="Input 3 2 5 5" xfId="7701" xr:uid="{00000000-0005-0000-0000-0000CA350000}"/>
    <cellStyle name="Input 3 2 5 5 2" xfId="38551" xr:uid="{00000000-0005-0000-0000-0000CB350000}"/>
    <cellStyle name="Input 3 2 5 5 3" xfId="21872" xr:uid="{00000000-0005-0000-0000-0000CC350000}"/>
    <cellStyle name="Input 3 2 5 6" xfId="27515" xr:uid="{00000000-0005-0000-0000-0000CD350000}"/>
    <cellStyle name="Input 3 2 5 7" xfId="10744" xr:uid="{00000000-0005-0000-0000-0000CE350000}"/>
    <cellStyle name="Input 3 2 6" xfId="2352" xr:uid="{00000000-0005-0000-0000-0000CF350000}"/>
    <cellStyle name="Input 3 2 6 2" xfId="2353" xr:uid="{00000000-0005-0000-0000-0000D0350000}"/>
    <cellStyle name="Input 3 2 6 2 2" xfId="2354" xr:uid="{00000000-0005-0000-0000-0000D1350000}"/>
    <cellStyle name="Input 3 2 6 2 2 2" xfId="37266" xr:uid="{00000000-0005-0000-0000-0000D2350000}"/>
    <cellStyle name="Input 3 2 6 2 2 3" xfId="20598" xr:uid="{00000000-0005-0000-0000-0000D3350000}"/>
    <cellStyle name="Input 3 2 6 2 3" xfId="2355" xr:uid="{00000000-0005-0000-0000-0000D4350000}"/>
    <cellStyle name="Input 3 2 6 2 3 2" xfId="40443" xr:uid="{00000000-0005-0000-0000-0000D5350000}"/>
    <cellStyle name="Input 3 2 6 2 3 3" xfId="23733" xr:uid="{00000000-0005-0000-0000-0000D6350000}"/>
    <cellStyle name="Input 3 2 6 2 4" xfId="26492" xr:uid="{00000000-0005-0000-0000-0000D7350000}"/>
    <cellStyle name="Input 3 2 6 2 4 2" xfId="43233" xr:uid="{00000000-0005-0000-0000-0000D8350000}"/>
    <cellStyle name="Input 3 2 6 2 5" xfId="31542" xr:uid="{00000000-0005-0000-0000-0000D9350000}"/>
    <cellStyle name="Input 3 2 6 2 6" xfId="14871" xr:uid="{00000000-0005-0000-0000-0000DA350000}"/>
    <cellStyle name="Input 3 2 6 3" xfId="2356" xr:uid="{00000000-0005-0000-0000-0000DB350000}"/>
    <cellStyle name="Input 3 2 6 3 2" xfId="34986" xr:uid="{00000000-0005-0000-0000-0000DC350000}"/>
    <cellStyle name="Input 3 2 6 3 3" xfId="18311" xr:uid="{00000000-0005-0000-0000-0000DD350000}"/>
    <cellStyle name="Input 3 2 6 4" xfId="2357" xr:uid="{00000000-0005-0000-0000-0000DE350000}"/>
    <cellStyle name="Input 3 2 6 4 2" xfId="38232" xr:uid="{00000000-0005-0000-0000-0000DF350000}"/>
    <cellStyle name="Input 3 2 6 4 3" xfId="21558" xr:uid="{00000000-0005-0000-0000-0000E0350000}"/>
    <cellStyle name="Input 3 2 6 5" xfId="7702" xr:uid="{00000000-0005-0000-0000-0000E1350000}"/>
    <cellStyle name="Input 3 2 6 5 2" xfId="41306" xr:uid="{00000000-0005-0000-0000-0000E2350000}"/>
    <cellStyle name="Input 3 2 6 5 3" xfId="24586" xr:uid="{00000000-0005-0000-0000-0000E3350000}"/>
    <cellStyle name="Input 3 2 6 6" xfId="28944" xr:uid="{00000000-0005-0000-0000-0000E4350000}"/>
    <cellStyle name="Input 3 2 6 7" xfId="12197" xr:uid="{00000000-0005-0000-0000-0000E5350000}"/>
    <cellStyle name="Input 3 2 7" xfId="2358" xr:uid="{00000000-0005-0000-0000-0000E6350000}"/>
    <cellStyle name="Input 3 2 7 2" xfId="2359" xr:uid="{00000000-0005-0000-0000-0000E7350000}"/>
    <cellStyle name="Input 3 2 7 2 2" xfId="2360" xr:uid="{00000000-0005-0000-0000-0000E8350000}"/>
    <cellStyle name="Input 3 2 7 2 2 2" xfId="35704" xr:uid="{00000000-0005-0000-0000-0000E9350000}"/>
    <cellStyle name="Input 3 2 7 2 3" xfId="2361" xr:uid="{00000000-0005-0000-0000-0000EA350000}"/>
    <cellStyle name="Input 3 2 7 2 4" xfId="19033" xr:uid="{00000000-0005-0000-0000-0000EB350000}"/>
    <cellStyle name="Input 3 2 7 3" xfId="2362" xr:uid="{00000000-0005-0000-0000-0000EC350000}"/>
    <cellStyle name="Input 3 2 7 3 2" xfId="38922" xr:uid="{00000000-0005-0000-0000-0000ED350000}"/>
    <cellStyle name="Input 3 2 7 3 3" xfId="22231" xr:uid="{00000000-0005-0000-0000-0000EE350000}"/>
    <cellStyle name="Input 3 2 7 4" xfId="2363" xr:uid="{00000000-0005-0000-0000-0000EF350000}"/>
    <cellStyle name="Input 3 2 7 4 2" xfId="41863" xr:uid="{00000000-0005-0000-0000-0000F0350000}"/>
    <cellStyle name="Input 3 2 7 4 3" xfId="25128" xr:uid="{00000000-0005-0000-0000-0000F1350000}"/>
    <cellStyle name="Input 3 2 7 5" xfId="7703" xr:uid="{00000000-0005-0000-0000-0000F2350000}"/>
    <cellStyle name="Input 3 2 7 5 2" xfId="29772" xr:uid="{00000000-0005-0000-0000-0000F3350000}"/>
    <cellStyle name="Input 3 2 7 6" xfId="13095" xr:uid="{00000000-0005-0000-0000-0000F4350000}"/>
    <cellStyle name="Input 3 2 8" xfId="2364" xr:uid="{00000000-0005-0000-0000-0000F5350000}"/>
    <cellStyle name="Input 3 2 8 2" xfId="2365" xr:uid="{00000000-0005-0000-0000-0000F6350000}"/>
    <cellStyle name="Input 3 2 8 2 2" xfId="2366" xr:uid="{00000000-0005-0000-0000-0000F7350000}"/>
    <cellStyle name="Input 3 2 8 2 3" xfId="2367" xr:uid="{00000000-0005-0000-0000-0000F8350000}"/>
    <cellStyle name="Input 3 2 8 2 4" xfId="33287" xr:uid="{00000000-0005-0000-0000-0000F9350000}"/>
    <cellStyle name="Input 3 2 8 3" xfId="2368" xr:uid="{00000000-0005-0000-0000-0000FA350000}"/>
    <cellStyle name="Input 3 2 8 4" xfId="2369" xr:uid="{00000000-0005-0000-0000-0000FB350000}"/>
    <cellStyle name="Input 3 2 8 5" xfId="7704" xr:uid="{00000000-0005-0000-0000-0000FC350000}"/>
    <cellStyle name="Input 3 2 8 6" xfId="16614" xr:uid="{00000000-0005-0000-0000-0000FD350000}"/>
    <cellStyle name="Input 3 2 9" xfId="2370" xr:uid="{00000000-0005-0000-0000-0000FE350000}"/>
    <cellStyle name="Input 3 2 9 2" xfId="2371" xr:uid="{00000000-0005-0000-0000-0000FF350000}"/>
    <cellStyle name="Input 3 2 9 2 2" xfId="2372" xr:uid="{00000000-0005-0000-0000-000000360000}"/>
    <cellStyle name="Input 3 2 9 2 3" xfId="2373" xr:uid="{00000000-0005-0000-0000-000001360000}"/>
    <cellStyle name="Input 3 2 9 2 4" xfId="32715" xr:uid="{00000000-0005-0000-0000-000002360000}"/>
    <cellStyle name="Input 3 2 9 3" xfId="2374" xr:uid="{00000000-0005-0000-0000-000003360000}"/>
    <cellStyle name="Input 3 2 9 4" xfId="2375" xr:uid="{00000000-0005-0000-0000-000004360000}"/>
    <cellStyle name="Input 3 2 9 5" xfId="7705" xr:uid="{00000000-0005-0000-0000-000005360000}"/>
    <cellStyle name="Input 3 2 9 6" xfId="16047" xr:uid="{00000000-0005-0000-0000-000006360000}"/>
    <cellStyle name="Input 3 20" xfId="7706" xr:uid="{00000000-0005-0000-0000-000007360000}"/>
    <cellStyle name="Input 3 21" xfId="7707" xr:uid="{00000000-0005-0000-0000-000008360000}"/>
    <cellStyle name="Input 3 22" xfId="43958" xr:uid="{00000000-0005-0000-0000-000009360000}"/>
    <cellStyle name="Input 3 3" xfId="2376" xr:uid="{00000000-0005-0000-0000-00000A360000}"/>
    <cellStyle name="Input 3 3 10" xfId="16356" xr:uid="{00000000-0005-0000-0000-00000B360000}"/>
    <cellStyle name="Input 3 3 10 2" xfId="33024" xr:uid="{00000000-0005-0000-0000-00000C360000}"/>
    <cellStyle name="Input 3 3 11" xfId="27241" xr:uid="{00000000-0005-0000-0000-00000D360000}"/>
    <cellStyle name="Input 3 3 12" xfId="10455" xr:uid="{00000000-0005-0000-0000-00000E360000}"/>
    <cellStyle name="Input 3 3 2" xfId="11322" xr:uid="{00000000-0005-0000-0000-00000F360000}"/>
    <cellStyle name="Input 3 3 2 2" xfId="11789" xr:uid="{00000000-0005-0000-0000-000010360000}"/>
    <cellStyle name="Input 3 3 2 2 2" xfId="14463" xr:uid="{00000000-0005-0000-0000-000011360000}"/>
    <cellStyle name="Input 3 3 2 2 2 2" xfId="20226" xr:uid="{00000000-0005-0000-0000-000012360000}"/>
    <cellStyle name="Input 3 3 2 2 2 2 2" xfId="36895" xr:uid="{00000000-0005-0000-0000-000013360000}"/>
    <cellStyle name="Input 3 3 2 2 2 3" xfId="23367" xr:uid="{00000000-0005-0000-0000-000014360000}"/>
    <cellStyle name="Input 3 3 2 2 2 3 2" xfId="40075" xr:uid="{00000000-0005-0000-0000-000015360000}"/>
    <cellStyle name="Input 3 3 2 2 2 4" xfId="26149" xr:uid="{00000000-0005-0000-0000-000016360000}"/>
    <cellStyle name="Input 3 3 2 2 2 4 2" xfId="42889" xr:uid="{00000000-0005-0000-0000-000017360000}"/>
    <cellStyle name="Input 3 3 2 2 2 5" xfId="31135" xr:uid="{00000000-0005-0000-0000-000018360000}"/>
    <cellStyle name="Input 3 3 2 2 3" xfId="17940" xr:uid="{00000000-0005-0000-0000-000019360000}"/>
    <cellStyle name="Input 3 3 2 2 3 2" xfId="34616" xr:uid="{00000000-0005-0000-0000-00001A360000}"/>
    <cellStyle name="Input 3 3 2 2 4" xfId="16801" xr:uid="{00000000-0005-0000-0000-00001B360000}"/>
    <cellStyle name="Input 3 3 2 2 4 2" xfId="33476" xr:uid="{00000000-0005-0000-0000-00001C360000}"/>
    <cellStyle name="Input 3 3 2 2 5" xfId="17147" xr:uid="{00000000-0005-0000-0000-00001D360000}"/>
    <cellStyle name="Input 3 3 2 2 5 2" xfId="33823" xr:uid="{00000000-0005-0000-0000-00001E360000}"/>
    <cellStyle name="Input 3 3 2 2 6" xfId="28538" xr:uid="{00000000-0005-0000-0000-00001F360000}"/>
    <cellStyle name="Input 3 3 2 3" xfId="12043" xr:uid="{00000000-0005-0000-0000-000020360000}"/>
    <cellStyle name="Input 3 3 2 3 2" xfId="14717" xr:uid="{00000000-0005-0000-0000-000021360000}"/>
    <cellStyle name="Input 3 3 2 3 2 2" xfId="20480" xr:uid="{00000000-0005-0000-0000-000022360000}"/>
    <cellStyle name="Input 3 3 2 3 2 2 2" xfId="37148" xr:uid="{00000000-0005-0000-0000-000023360000}"/>
    <cellStyle name="Input 3 3 2 3 2 3" xfId="23619" xr:uid="{00000000-0005-0000-0000-000024360000}"/>
    <cellStyle name="Input 3 3 2 3 2 3 2" xfId="40329" xr:uid="{00000000-0005-0000-0000-000025360000}"/>
    <cellStyle name="Input 3 3 2 3 2 4" xfId="26402" xr:uid="{00000000-0005-0000-0000-000026360000}"/>
    <cellStyle name="Input 3 3 2 3 2 4 2" xfId="43143" xr:uid="{00000000-0005-0000-0000-000027360000}"/>
    <cellStyle name="Input 3 3 2 3 2 5" xfId="31388" xr:uid="{00000000-0005-0000-0000-000028360000}"/>
    <cellStyle name="Input 3 3 2 3 3" xfId="18194" xr:uid="{00000000-0005-0000-0000-000029360000}"/>
    <cellStyle name="Input 3 3 2 3 3 2" xfId="34869" xr:uid="{00000000-0005-0000-0000-00002A360000}"/>
    <cellStyle name="Input 3 3 2 3 4" xfId="21446" xr:uid="{00000000-0005-0000-0000-00002B360000}"/>
    <cellStyle name="Input 3 3 2 3 4 2" xfId="38120" xr:uid="{00000000-0005-0000-0000-00002C360000}"/>
    <cellStyle name="Input 3 3 2 3 5" xfId="24496" xr:uid="{00000000-0005-0000-0000-00002D360000}"/>
    <cellStyle name="Input 3 3 2 3 5 2" xfId="41216" xr:uid="{00000000-0005-0000-0000-00002E360000}"/>
    <cellStyle name="Input 3 3 2 3 6" xfId="28790" xr:uid="{00000000-0005-0000-0000-00002F360000}"/>
    <cellStyle name="Input 3 3 2 4" xfId="12834" xr:uid="{00000000-0005-0000-0000-000030360000}"/>
    <cellStyle name="Input 3 3 2 4 2" xfId="15447" xr:uid="{00000000-0005-0000-0000-000031360000}"/>
    <cellStyle name="Input 3 3 2 4 2 2" xfId="21082" xr:uid="{00000000-0005-0000-0000-000032360000}"/>
    <cellStyle name="Input 3 3 2 4 2 2 2" xfId="37751" xr:uid="{00000000-0005-0000-0000-000033360000}"/>
    <cellStyle name="Input 3 3 2 4 2 3" xfId="24195" xr:uid="{00000000-0005-0000-0000-000034360000}"/>
    <cellStyle name="Input 3 3 2 4 2 3 2" xfId="40912" xr:uid="{00000000-0005-0000-0000-000035360000}"/>
    <cellStyle name="Input 3 3 2 4 2 4" xfId="26901" xr:uid="{00000000-0005-0000-0000-000036360000}"/>
    <cellStyle name="Input 3 3 2 4 2 4 2" xfId="43642" xr:uid="{00000000-0005-0000-0000-000037360000}"/>
    <cellStyle name="Input 3 3 2 4 2 5" xfId="32118" xr:uid="{00000000-0005-0000-0000-000038360000}"/>
    <cellStyle name="Input 3 3 2 4 3" xfId="18841" xr:uid="{00000000-0005-0000-0000-000039360000}"/>
    <cellStyle name="Input 3 3 2 4 3 2" xfId="35519" xr:uid="{00000000-0005-0000-0000-00003A360000}"/>
    <cellStyle name="Input 3 3 2 4 4" xfId="22050" xr:uid="{00000000-0005-0000-0000-00003B360000}"/>
    <cellStyle name="Input 3 3 2 4 4 2" xfId="38732" xr:uid="{00000000-0005-0000-0000-00003C360000}"/>
    <cellStyle name="Input 3 3 2 4 5" xfId="24988" xr:uid="{00000000-0005-0000-0000-00003D360000}"/>
    <cellStyle name="Input 3 3 2 4 5 2" xfId="41715" xr:uid="{00000000-0005-0000-0000-00003E360000}"/>
    <cellStyle name="Input 3 3 2 4 6" xfId="29520" xr:uid="{00000000-0005-0000-0000-00003F360000}"/>
    <cellStyle name="Input 3 3 2 5" xfId="13995" xr:uid="{00000000-0005-0000-0000-000040360000}"/>
    <cellStyle name="Input 3 3 2 5 2" xfId="19785" xr:uid="{00000000-0005-0000-0000-000041360000}"/>
    <cellStyle name="Input 3 3 2 5 2 2" xfId="36455" xr:uid="{00000000-0005-0000-0000-000042360000}"/>
    <cellStyle name="Input 3 3 2 5 3" xfId="22935" xr:uid="{00000000-0005-0000-0000-000043360000}"/>
    <cellStyle name="Input 3 3 2 5 3 2" xfId="39637" xr:uid="{00000000-0005-0000-0000-000044360000}"/>
    <cellStyle name="Input 3 3 2 5 4" xfId="25731" xr:uid="{00000000-0005-0000-0000-000045360000}"/>
    <cellStyle name="Input 3 3 2 5 4 2" xfId="42470" xr:uid="{00000000-0005-0000-0000-000046360000}"/>
    <cellStyle name="Input 3 3 2 5 5" xfId="30668" xr:uid="{00000000-0005-0000-0000-000047360000}"/>
    <cellStyle name="Input 3 3 2 6" xfId="17492" xr:uid="{00000000-0005-0000-0000-000048360000}"/>
    <cellStyle name="Input 3 3 2 6 2" xfId="34169" xr:uid="{00000000-0005-0000-0000-000049360000}"/>
    <cellStyle name="Input 3 3 2 7" xfId="18614" xr:uid="{00000000-0005-0000-0000-00004A360000}"/>
    <cellStyle name="Input 3 3 2 7 2" xfId="35291" xr:uid="{00000000-0005-0000-0000-00004B360000}"/>
    <cellStyle name="Input 3 3 2 8" xfId="24127" xr:uid="{00000000-0005-0000-0000-00004C360000}"/>
    <cellStyle name="Input 3 3 2 8 2" xfId="40844" xr:uid="{00000000-0005-0000-0000-00004D360000}"/>
    <cellStyle name="Input 3 3 2 9" xfId="28076" xr:uid="{00000000-0005-0000-0000-00004E360000}"/>
    <cellStyle name="Input 3 3 3" xfId="10870" xr:uid="{00000000-0005-0000-0000-00004F360000}"/>
    <cellStyle name="Input 3 3 3 2" xfId="13558" xr:uid="{00000000-0005-0000-0000-000050360000}"/>
    <cellStyle name="Input 3 3 3 2 2" xfId="19423" xr:uid="{00000000-0005-0000-0000-000051360000}"/>
    <cellStyle name="Input 3 3 3 2 2 2" xfId="36093" xr:uid="{00000000-0005-0000-0000-000052360000}"/>
    <cellStyle name="Input 3 3 3 2 3" xfId="22593" xr:uid="{00000000-0005-0000-0000-000053360000}"/>
    <cellStyle name="Input 3 3 3 2 3 2" xfId="39292" xr:uid="{00000000-0005-0000-0000-000054360000}"/>
    <cellStyle name="Input 3 3 3 2 4" xfId="25442" xr:uid="{00000000-0005-0000-0000-000055360000}"/>
    <cellStyle name="Input 3 3 3 2 4 2" xfId="42180" xr:uid="{00000000-0005-0000-0000-000056360000}"/>
    <cellStyle name="Input 3 3 3 2 5" xfId="30232" xr:uid="{00000000-0005-0000-0000-000057360000}"/>
    <cellStyle name="Input 3 3 3 3" xfId="17108" xr:uid="{00000000-0005-0000-0000-000058360000}"/>
    <cellStyle name="Input 3 3 3 3 2" xfId="33784" xr:uid="{00000000-0005-0000-0000-000059360000}"/>
    <cellStyle name="Input 3 3 3 4" xfId="15876" xr:uid="{00000000-0005-0000-0000-00005A360000}"/>
    <cellStyle name="Input 3 3 3 4 2" xfId="32540" xr:uid="{00000000-0005-0000-0000-00005B360000}"/>
    <cellStyle name="Input 3 3 3 5" xfId="16599" xr:uid="{00000000-0005-0000-0000-00005C360000}"/>
    <cellStyle name="Input 3 3 3 5 2" xfId="33272" xr:uid="{00000000-0005-0000-0000-00005D360000}"/>
    <cellStyle name="Input 3 3 3 6" xfId="27641" xr:uid="{00000000-0005-0000-0000-00005E360000}"/>
    <cellStyle name="Input 3 3 4" xfId="11489" xr:uid="{00000000-0005-0000-0000-00005F360000}"/>
    <cellStyle name="Input 3 3 4 2" xfId="14163" xr:uid="{00000000-0005-0000-0000-000060360000}"/>
    <cellStyle name="Input 3 3 4 2 2" xfId="19926" xr:uid="{00000000-0005-0000-0000-000061360000}"/>
    <cellStyle name="Input 3 3 4 2 2 2" xfId="36596" xr:uid="{00000000-0005-0000-0000-000062360000}"/>
    <cellStyle name="Input 3 3 4 2 3" xfId="23072" xr:uid="{00000000-0005-0000-0000-000063360000}"/>
    <cellStyle name="Input 3 3 4 2 3 2" xfId="39775" xr:uid="{00000000-0005-0000-0000-000064360000}"/>
    <cellStyle name="Input 3 3 4 2 4" xfId="25851" xr:uid="{00000000-0005-0000-0000-000065360000}"/>
    <cellStyle name="Input 3 3 4 2 4 2" xfId="42590" xr:uid="{00000000-0005-0000-0000-000066360000}"/>
    <cellStyle name="Input 3 3 4 2 5" xfId="30836" xr:uid="{00000000-0005-0000-0000-000067360000}"/>
    <cellStyle name="Input 3 3 4 3" xfId="17640" xr:uid="{00000000-0005-0000-0000-000068360000}"/>
    <cellStyle name="Input 3 3 4 3 2" xfId="34317" xr:uid="{00000000-0005-0000-0000-000069360000}"/>
    <cellStyle name="Input 3 3 4 4" xfId="16495" xr:uid="{00000000-0005-0000-0000-00006A360000}"/>
    <cellStyle name="Input 3 3 4 4 2" xfId="33167" xr:uid="{00000000-0005-0000-0000-00006B360000}"/>
    <cellStyle name="Input 3 3 4 5" xfId="21754" xr:uid="{00000000-0005-0000-0000-00006C360000}"/>
    <cellStyle name="Input 3 3 4 5 2" xfId="38432" xr:uid="{00000000-0005-0000-0000-00006D360000}"/>
    <cellStyle name="Input 3 3 4 6" xfId="28243" xr:uid="{00000000-0005-0000-0000-00006E360000}"/>
    <cellStyle name="Input 3 3 5" xfId="11837" xr:uid="{00000000-0005-0000-0000-00006F360000}"/>
    <cellStyle name="Input 3 3 5 2" xfId="14511" xr:uid="{00000000-0005-0000-0000-000070360000}"/>
    <cellStyle name="Input 3 3 5 2 2" xfId="20274" xr:uid="{00000000-0005-0000-0000-000071360000}"/>
    <cellStyle name="Input 3 3 5 2 2 2" xfId="36943" xr:uid="{00000000-0005-0000-0000-000072360000}"/>
    <cellStyle name="Input 3 3 5 2 3" xfId="23415" xr:uid="{00000000-0005-0000-0000-000073360000}"/>
    <cellStyle name="Input 3 3 5 2 3 2" xfId="40123" xr:uid="{00000000-0005-0000-0000-000074360000}"/>
    <cellStyle name="Input 3 3 5 2 4" xfId="26197" xr:uid="{00000000-0005-0000-0000-000075360000}"/>
    <cellStyle name="Input 3 3 5 2 4 2" xfId="42937" xr:uid="{00000000-0005-0000-0000-000076360000}"/>
    <cellStyle name="Input 3 3 5 2 5" xfId="31183" xr:uid="{00000000-0005-0000-0000-000077360000}"/>
    <cellStyle name="Input 3 3 5 3" xfId="17988" xr:uid="{00000000-0005-0000-0000-000078360000}"/>
    <cellStyle name="Input 3 3 5 3 2" xfId="34664" xr:uid="{00000000-0005-0000-0000-000079360000}"/>
    <cellStyle name="Input 3 3 5 4" xfId="9964" xr:uid="{00000000-0005-0000-0000-00007A360000}"/>
    <cellStyle name="Input 3 3 5 4 2" xfId="27087" xr:uid="{00000000-0005-0000-0000-00007B360000}"/>
    <cellStyle name="Input 3 3 5 5" xfId="22384" xr:uid="{00000000-0005-0000-0000-00007C360000}"/>
    <cellStyle name="Input 3 3 5 5 2" xfId="39077" xr:uid="{00000000-0005-0000-0000-00007D360000}"/>
    <cellStyle name="Input 3 3 5 6" xfId="28586" xr:uid="{00000000-0005-0000-0000-00007E360000}"/>
    <cellStyle name="Input 3 3 6" xfId="12256" xr:uid="{00000000-0005-0000-0000-00007F360000}"/>
    <cellStyle name="Input 3 3 6 2" xfId="14930" xr:uid="{00000000-0005-0000-0000-000080360000}"/>
    <cellStyle name="Input 3 3 6 2 2" xfId="20651" xr:uid="{00000000-0005-0000-0000-000081360000}"/>
    <cellStyle name="Input 3 3 6 2 2 2" xfId="37319" xr:uid="{00000000-0005-0000-0000-000082360000}"/>
    <cellStyle name="Input 3 3 6 2 3" xfId="23783" xr:uid="{00000000-0005-0000-0000-000083360000}"/>
    <cellStyle name="Input 3 3 6 2 3 2" xfId="40494" xr:uid="{00000000-0005-0000-0000-000084360000}"/>
    <cellStyle name="Input 3 3 6 2 4" xfId="26534" xr:uid="{00000000-0005-0000-0000-000085360000}"/>
    <cellStyle name="Input 3 3 6 2 4 2" xfId="43275" xr:uid="{00000000-0005-0000-0000-000086360000}"/>
    <cellStyle name="Input 3 3 6 2 5" xfId="31601" xr:uid="{00000000-0005-0000-0000-000087360000}"/>
    <cellStyle name="Input 3 3 6 3" xfId="18364" xr:uid="{00000000-0005-0000-0000-000088360000}"/>
    <cellStyle name="Input 3 3 6 3 2" xfId="35039" xr:uid="{00000000-0005-0000-0000-000089360000}"/>
    <cellStyle name="Input 3 3 6 4" xfId="21609" xr:uid="{00000000-0005-0000-0000-00008A360000}"/>
    <cellStyle name="Input 3 3 6 4 2" xfId="38284" xr:uid="{00000000-0005-0000-0000-00008B360000}"/>
    <cellStyle name="Input 3 3 6 5" xfId="24627" xr:uid="{00000000-0005-0000-0000-00008C360000}"/>
    <cellStyle name="Input 3 3 6 5 2" xfId="41348" xr:uid="{00000000-0005-0000-0000-00008D360000}"/>
    <cellStyle name="Input 3 3 6 6" xfId="29003" xr:uid="{00000000-0005-0000-0000-00008E360000}"/>
    <cellStyle name="Input 3 3 7" xfId="13154" xr:uid="{00000000-0005-0000-0000-00008F360000}"/>
    <cellStyle name="Input 3 3 7 2" xfId="19086" xr:uid="{00000000-0005-0000-0000-000090360000}"/>
    <cellStyle name="Input 3 3 7 2 2" xfId="35757" xr:uid="{00000000-0005-0000-0000-000091360000}"/>
    <cellStyle name="Input 3 3 7 3" xfId="22280" xr:uid="{00000000-0005-0000-0000-000092360000}"/>
    <cellStyle name="Input 3 3 7 3 2" xfId="38973" xr:uid="{00000000-0005-0000-0000-000093360000}"/>
    <cellStyle name="Input 3 3 7 4" xfId="25169" xr:uid="{00000000-0005-0000-0000-000094360000}"/>
    <cellStyle name="Input 3 3 7 4 2" xfId="41905" xr:uid="{00000000-0005-0000-0000-000095360000}"/>
    <cellStyle name="Input 3 3 7 5" xfId="29830" xr:uid="{00000000-0005-0000-0000-000096360000}"/>
    <cellStyle name="Input 3 3 8" xfId="16743" xr:uid="{00000000-0005-0000-0000-000097360000}"/>
    <cellStyle name="Input 3 3 8 2" xfId="33417" xr:uid="{00000000-0005-0000-0000-000098360000}"/>
    <cellStyle name="Input 3 3 9" xfId="16595" xr:uid="{00000000-0005-0000-0000-000099360000}"/>
    <cellStyle name="Input 3 3 9 2" xfId="33268" xr:uid="{00000000-0005-0000-0000-00009A360000}"/>
    <cellStyle name="Input 3 4" xfId="2377" xr:uid="{00000000-0005-0000-0000-00009B360000}"/>
    <cellStyle name="Input 3 4 10" xfId="16365" xr:uid="{00000000-0005-0000-0000-00009C360000}"/>
    <cellStyle name="Input 3 4 10 2" xfId="33033" xr:uid="{00000000-0005-0000-0000-00009D360000}"/>
    <cellStyle name="Input 3 4 11" xfId="27322" xr:uid="{00000000-0005-0000-0000-00009E360000}"/>
    <cellStyle name="Input 3 4 12" xfId="10550" xr:uid="{00000000-0005-0000-0000-00009F360000}"/>
    <cellStyle name="Input 3 4 2" xfId="2378" xr:uid="{00000000-0005-0000-0000-0000A0360000}"/>
    <cellStyle name="Input 3 4 2 10" xfId="11408" xr:uid="{00000000-0005-0000-0000-0000A1360000}"/>
    <cellStyle name="Input 3 4 2 2" xfId="2379" xr:uid="{00000000-0005-0000-0000-0000A2360000}"/>
    <cellStyle name="Input 3 4 2 2 2" xfId="14523" xr:uid="{00000000-0005-0000-0000-0000A3360000}"/>
    <cellStyle name="Input 3 4 2 2 2 2" xfId="20286" xr:uid="{00000000-0005-0000-0000-0000A4360000}"/>
    <cellStyle name="Input 3 4 2 2 2 2 2" xfId="36955" xr:uid="{00000000-0005-0000-0000-0000A5360000}"/>
    <cellStyle name="Input 3 4 2 2 2 3" xfId="23427" xr:uid="{00000000-0005-0000-0000-0000A6360000}"/>
    <cellStyle name="Input 3 4 2 2 2 3 2" xfId="40135" xr:uid="{00000000-0005-0000-0000-0000A7360000}"/>
    <cellStyle name="Input 3 4 2 2 2 4" xfId="26209" xr:uid="{00000000-0005-0000-0000-0000A8360000}"/>
    <cellStyle name="Input 3 4 2 2 2 4 2" xfId="42949" xr:uid="{00000000-0005-0000-0000-0000A9360000}"/>
    <cellStyle name="Input 3 4 2 2 2 5" xfId="31195" xr:uid="{00000000-0005-0000-0000-0000AA360000}"/>
    <cellStyle name="Input 3 4 2 2 3" xfId="18000" xr:uid="{00000000-0005-0000-0000-0000AB360000}"/>
    <cellStyle name="Input 3 4 2 2 3 2" xfId="34676" xr:uid="{00000000-0005-0000-0000-0000AC360000}"/>
    <cellStyle name="Input 3 4 2 2 4" xfId="10009" xr:uid="{00000000-0005-0000-0000-0000AD360000}"/>
    <cellStyle name="Input 3 4 2 2 4 2" xfId="27114" xr:uid="{00000000-0005-0000-0000-0000AE360000}"/>
    <cellStyle name="Input 3 4 2 2 5" xfId="16201" xr:uid="{00000000-0005-0000-0000-0000AF360000}"/>
    <cellStyle name="Input 3 4 2 2 5 2" xfId="32867" xr:uid="{00000000-0005-0000-0000-0000B0360000}"/>
    <cellStyle name="Input 3 4 2 2 6" xfId="28598" xr:uid="{00000000-0005-0000-0000-0000B1360000}"/>
    <cellStyle name="Input 3 4 2 2 7" xfId="11849" xr:uid="{00000000-0005-0000-0000-0000B2360000}"/>
    <cellStyle name="Input 3 4 2 3" xfId="2380" xr:uid="{00000000-0005-0000-0000-0000B3360000}"/>
    <cellStyle name="Input 3 4 2 3 2" xfId="14773" xr:uid="{00000000-0005-0000-0000-0000B4360000}"/>
    <cellStyle name="Input 3 4 2 3 2 2" xfId="20536" xr:uid="{00000000-0005-0000-0000-0000B5360000}"/>
    <cellStyle name="Input 3 4 2 3 2 2 2" xfId="37204" xr:uid="{00000000-0005-0000-0000-0000B6360000}"/>
    <cellStyle name="Input 3 4 2 3 2 3" xfId="23675" xr:uid="{00000000-0005-0000-0000-0000B7360000}"/>
    <cellStyle name="Input 3 4 2 3 2 3 2" xfId="40385" xr:uid="{00000000-0005-0000-0000-0000B8360000}"/>
    <cellStyle name="Input 3 4 2 3 2 4" xfId="26458" xr:uid="{00000000-0005-0000-0000-0000B9360000}"/>
    <cellStyle name="Input 3 4 2 3 2 4 2" xfId="43199" xr:uid="{00000000-0005-0000-0000-0000BA360000}"/>
    <cellStyle name="Input 3 4 2 3 2 5" xfId="31444" xr:uid="{00000000-0005-0000-0000-0000BB360000}"/>
    <cellStyle name="Input 3 4 2 3 3" xfId="18250" xr:uid="{00000000-0005-0000-0000-0000BC360000}"/>
    <cellStyle name="Input 3 4 2 3 3 2" xfId="34925" xr:uid="{00000000-0005-0000-0000-0000BD360000}"/>
    <cellStyle name="Input 3 4 2 3 4" xfId="21502" xr:uid="{00000000-0005-0000-0000-0000BE360000}"/>
    <cellStyle name="Input 3 4 2 3 4 2" xfId="38176" xr:uid="{00000000-0005-0000-0000-0000BF360000}"/>
    <cellStyle name="Input 3 4 2 3 5" xfId="24552" xr:uid="{00000000-0005-0000-0000-0000C0360000}"/>
    <cellStyle name="Input 3 4 2 3 5 2" xfId="41272" xr:uid="{00000000-0005-0000-0000-0000C1360000}"/>
    <cellStyle name="Input 3 4 2 3 6" xfId="28846" xr:uid="{00000000-0005-0000-0000-0000C2360000}"/>
    <cellStyle name="Input 3 4 2 3 7" xfId="12099" xr:uid="{00000000-0005-0000-0000-0000C3360000}"/>
    <cellStyle name="Input 3 4 2 4" xfId="7708" xr:uid="{00000000-0005-0000-0000-0000C4360000}"/>
    <cellStyle name="Input 3 4 2 4 2" xfId="15528" xr:uid="{00000000-0005-0000-0000-0000C5360000}"/>
    <cellStyle name="Input 3 4 2 4 2 2" xfId="21150" xr:uid="{00000000-0005-0000-0000-0000C6360000}"/>
    <cellStyle name="Input 3 4 2 4 2 2 2" xfId="37820" xr:uid="{00000000-0005-0000-0000-0000C7360000}"/>
    <cellStyle name="Input 3 4 2 4 2 3" xfId="24263" xr:uid="{00000000-0005-0000-0000-0000C8360000}"/>
    <cellStyle name="Input 3 4 2 4 2 3 2" xfId="40980" xr:uid="{00000000-0005-0000-0000-0000C9360000}"/>
    <cellStyle name="Input 3 4 2 4 2 4" xfId="26957" xr:uid="{00000000-0005-0000-0000-0000CA360000}"/>
    <cellStyle name="Input 3 4 2 4 2 4 2" xfId="43698" xr:uid="{00000000-0005-0000-0000-0000CB360000}"/>
    <cellStyle name="Input 3 4 2 4 2 5" xfId="32199" xr:uid="{00000000-0005-0000-0000-0000CC360000}"/>
    <cellStyle name="Input 3 4 2 4 3" xfId="18908" xr:uid="{00000000-0005-0000-0000-0000CD360000}"/>
    <cellStyle name="Input 3 4 2 4 3 2" xfId="35587" xr:uid="{00000000-0005-0000-0000-0000CE360000}"/>
    <cellStyle name="Input 3 4 2 4 4" xfId="22117" xr:uid="{00000000-0005-0000-0000-0000CF360000}"/>
    <cellStyle name="Input 3 4 2 4 4 2" xfId="38800" xr:uid="{00000000-0005-0000-0000-0000D0360000}"/>
    <cellStyle name="Input 3 4 2 4 5" xfId="25044" xr:uid="{00000000-0005-0000-0000-0000D1360000}"/>
    <cellStyle name="Input 3 4 2 4 5 2" xfId="41771" xr:uid="{00000000-0005-0000-0000-0000D2360000}"/>
    <cellStyle name="Input 3 4 2 4 6" xfId="29601" xr:uid="{00000000-0005-0000-0000-0000D3360000}"/>
    <cellStyle name="Input 3 4 2 4 7" xfId="12915" xr:uid="{00000000-0005-0000-0000-0000D4360000}"/>
    <cellStyle name="Input 3 4 2 5" xfId="7709" xr:uid="{00000000-0005-0000-0000-0000D5360000}"/>
    <cellStyle name="Input 3 4 2 5 2" xfId="19854" xr:uid="{00000000-0005-0000-0000-0000D6360000}"/>
    <cellStyle name="Input 3 4 2 5 2 2" xfId="36524" xr:uid="{00000000-0005-0000-0000-0000D7360000}"/>
    <cellStyle name="Input 3 4 2 5 3" xfId="23004" xr:uid="{00000000-0005-0000-0000-0000D8360000}"/>
    <cellStyle name="Input 3 4 2 5 3 2" xfId="39706" xr:uid="{00000000-0005-0000-0000-0000D9360000}"/>
    <cellStyle name="Input 3 4 2 5 4" xfId="25787" xr:uid="{00000000-0005-0000-0000-0000DA360000}"/>
    <cellStyle name="Input 3 4 2 5 4 2" xfId="42526" xr:uid="{00000000-0005-0000-0000-0000DB360000}"/>
    <cellStyle name="Input 3 4 2 5 5" xfId="30749" xr:uid="{00000000-0005-0000-0000-0000DC360000}"/>
    <cellStyle name="Input 3 4 2 5 6" xfId="14076" xr:uid="{00000000-0005-0000-0000-0000DD360000}"/>
    <cellStyle name="Input 3 4 2 6" xfId="17571" xr:uid="{00000000-0005-0000-0000-0000DE360000}"/>
    <cellStyle name="Input 3 4 2 6 2" xfId="34248" xr:uid="{00000000-0005-0000-0000-0000DF360000}"/>
    <cellStyle name="Input 3 4 2 7" xfId="19719" xr:uid="{00000000-0005-0000-0000-0000E0360000}"/>
    <cellStyle name="Input 3 4 2 7 2" xfId="36389" xr:uid="{00000000-0005-0000-0000-0000E1360000}"/>
    <cellStyle name="Input 3 4 2 8" xfId="22399" xr:uid="{00000000-0005-0000-0000-0000E2360000}"/>
    <cellStyle name="Input 3 4 2 8 2" xfId="39092" xr:uid="{00000000-0005-0000-0000-0000E3360000}"/>
    <cellStyle name="Input 3 4 2 9" xfId="28157" xr:uid="{00000000-0005-0000-0000-0000E4360000}"/>
    <cellStyle name="Input 3 4 3" xfId="2381" xr:uid="{00000000-0005-0000-0000-0000E5360000}"/>
    <cellStyle name="Input 3 4 3 2" xfId="2382" xr:uid="{00000000-0005-0000-0000-0000E6360000}"/>
    <cellStyle name="Input 3 4 3 2 2" xfId="19495" xr:uid="{00000000-0005-0000-0000-0000E7360000}"/>
    <cellStyle name="Input 3 4 3 2 2 2" xfId="36165" xr:uid="{00000000-0005-0000-0000-0000E8360000}"/>
    <cellStyle name="Input 3 4 3 2 3" xfId="22657" xr:uid="{00000000-0005-0000-0000-0000E9360000}"/>
    <cellStyle name="Input 3 4 3 2 3 2" xfId="39357" xr:uid="{00000000-0005-0000-0000-0000EA360000}"/>
    <cellStyle name="Input 3 4 3 2 4" xfId="25498" xr:uid="{00000000-0005-0000-0000-0000EB360000}"/>
    <cellStyle name="Input 3 4 3 2 4 2" xfId="42236" xr:uid="{00000000-0005-0000-0000-0000EC360000}"/>
    <cellStyle name="Input 3 4 3 2 5" xfId="30313" xr:uid="{00000000-0005-0000-0000-0000ED360000}"/>
    <cellStyle name="Input 3 4 3 2 6" xfId="13639" xr:uid="{00000000-0005-0000-0000-0000EE360000}"/>
    <cellStyle name="Input 3 4 3 3" xfId="2383" xr:uid="{00000000-0005-0000-0000-0000EF360000}"/>
    <cellStyle name="Input 3 4 3 3 2" xfId="33863" xr:uid="{00000000-0005-0000-0000-0000F0360000}"/>
    <cellStyle name="Input 3 4 3 3 3" xfId="17186" xr:uid="{00000000-0005-0000-0000-0000F1360000}"/>
    <cellStyle name="Input 3 4 3 4" xfId="7710" xr:uid="{00000000-0005-0000-0000-0000F2360000}"/>
    <cellStyle name="Input 3 4 3 4 2" xfId="32509" xr:uid="{00000000-0005-0000-0000-0000F3360000}"/>
    <cellStyle name="Input 3 4 3 4 3" xfId="15845" xr:uid="{00000000-0005-0000-0000-0000F4360000}"/>
    <cellStyle name="Input 3 4 3 5" xfId="7711" xr:uid="{00000000-0005-0000-0000-0000F5360000}"/>
    <cellStyle name="Input 3 4 3 5 2" xfId="33088" xr:uid="{00000000-0005-0000-0000-0000F6360000}"/>
    <cellStyle name="Input 3 4 3 5 3" xfId="16419" xr:uid="{00000000-0005-0000-0000-0000F7360000}"/>
    <cellStyle name="Input 3 4 3 6" xfId="27721" xr:uid="{00000000-0005-0000-0000-0000F8360000}"/>
    <cellStyle name="Input 3 4 3 7" xfId="10956" xr:uid="{00000000-0005-0000-0000-0000F9360000}"/>
    <cellStyle name="Input 3 4 4" xfId="2384" xr:uid="{00000000-0005-0000-0000-0000FA360000}"/>
    <cellStyle name="Input 3 4 4 2" xfId="2385" xr:uid="{00000000-0005-0000-0000-0000FB360000}"/>
    <cellStyle name="Input 3 4 4 2 2" xfId="19986" xr:uid="{00000000-0005-0000-0000-0000FC360000}"/>
    <cellStyle name="Input 3 4 4 2 2 2" xfId="36656" xr:uid="{00000000-0005-0000-0000-0000FD360000}"/>
    <cellStyle name="Input 3 4 4 2 3" xfId="23132" xr:uid="{00000000-0005-0000-0000-0000FE360000}"/>
    <cellStyle name="Input 3 4 4 2 3 2" xfId="39835" xr:uid="{00000000-0005-0000-0000-0000FF360000}"/>
    <cellStyle name="Input 3 4 4 2 4" xfId="25911" xr:uid="{00000000-0005-0000-0000-000000370000}"/>
    <cellStyle name="Input 3 4 4 2 4 2" xfId="42650" xr:uid="{00000000-0005-0000-0000-000001370000}"/>
    <cellStyle name="Input 3 4 4 2 5" xfId="30896" xr:uid="{00000000-0005-0000-0000-000002370000}"/>
    <cellStyle name="Input 3 4 4 2 6" xfId="14223" xr:uid="{00000000-0005-0000-0000-000003370000}"/>
    <cellStyle name="Input 3 4 4 3" xfId="2386" xr:uid="{00000000-0005-0000-0000-000004370000}"/>
    <cellStyle name="Input 3 4 4 3 2" xfId="34377" xr:uid="{00000000-0005-0000-0000-000005370000}"/>
    <cellStyle name="Input 3 4 4 3 3" xfId="17700" xr:uid="{00000000-0005-0000-0000-000006370000}"/>
    <cellStyle name="Input 3 4 4 4" xfId="16722" xr:uid="{00000000-0005-0000-0000-000007370000}"/>
    <cellStyle name="Input 3 4 4 4 2" xfId="33396" xr:uid="{00000000-0005-0000-0000-000008370000}"/>
    <cellStyle name="Input 3 4 4 5" xfId="24319" xr:uid="{00000000-0005-0000-0000-000009370000}"/>
    <cellStyle name="Input 3 4 4 5 2" xfId="41037" xr:uid="{00000000-0005-0000-0000-00000A370000}"/>
    <cellStyle name="Input 3 4 4 6" xfId="28303" xr:uid="{00000000-0005-0000-0000-00000B370000}"/>
    <cellStyle name="Input 3 4 4 7" xfId="11549" xr:uid="{00000000-0005-0000-0000-00000C370000}"/>
    <cellStyle name="Input 3 4 5" xfId="2387" xr:uid="{00000000-0005-0000-0000-00000D370000}"/>
    <cellStyle name="Input 3 4 5 2" xfId="13676" xr:uid="{00000000-0005-0000-0000-00000E370000}"/>
    <cellStyle name="Input 3 4 5 2 2" xfId="19527" xr:uid="{00000000-0005-0000-0000-00000F370000}"/>
    <cellStyle name="Input 3 4 5 2 2 2" xfId="36197" xr:uid="{00000000-0005-0000-0000-000010370000}"/>
    <cellStyle name="Input 3 4 5 2 3" xfId="22687" xr:uid="{00000000-0005-0000-0000-000011370000}"/>
    <cellStyle name="Input 3 4 5 2 3 2" xfId="39387" xr:uid="{00000000-0005-0000-0000-000012370000}"/>
    <cellStyle name="Input 3 4 5 2 4" xfId="25526" xr:uid="{00000000-0005-0000-0000-000013370000}"/>
    <cellStyle name="Input 3 4 5 2 4 2" xfId="42264" xr:uid="{00000000-0005-0000-0000-000014370000}"/>
    <cellStyle name="Input 3 4 5 2 5" xfId="30350" xr:uid="{00000000-0005-0000-0000-000015370000}"/>
    <cellStyle name="Input 3 4 5 3" xfId="17215" xr:uid="{00000000-0005-0000-0000-000016370000}"/>
    <cellStyle name="Input 3 4 5 3 2" xfId="33892" xr:uid="{00000000-0005-0000-0000-000017370000}"/>
    <cellStyle name="Input 3 4 5 4" xfId="16539" xr:uid="{00000000-0005-0000-0000-000018370000}"/>
    <cellStyle name="Input 3 4 5 4 2" xfId="33211" xr:uid="{00000000-0005-0000-0000-000019370000}"/>
    <cellStyle name="Input 3 4 5 5" xfId="16159" xr:uid="{00000000-0005-0000-0000-00001A370000}"/>
    <cellStyle name="Input 3 4 5 5 2" xfId="32824" xr:uid="{00000000-0005-0000-0000-00001B370000}"/>
    <cellStyle name="Input 3 4 5 6" xfId="27758" xr:uid="{00000000-0005-0000-0000-00001C370000}"/>
    <cellStyle name="Input 3 4 5 7" xfId="10988" xr:uid="{00000000-0005-0000-0000-00001D370000}"/>
    <cellStyle name="Input 3 4 6" xfId="2388" xr:uid="{00000000-0005-0000-0000-00001E370000}"/>
    <cellStyle name="Input 3 4 6 2" xfId="15011" xr:uid="{00000000-0005-0000-0000-00001F370000}"/>
    <cellStyle name="Input 3 4 6 2 2" xfId="20721" xr:uid="{00000000-0005-0000-0000-000020370000}"/>
    <cellStyle name="Input 3 4 6 2 2 2" xfId="37390" xr:uid="{00000000-0005-0000-0000-000021370000}"/>
    <cellStyle name="Input 3 4 6 2 3" xfId="23849" xr:uid="{00000000-0005-0000-0000-000022370000}"/>
    <cellStyle name="Input 3 4 6 2 3 2" xfId="40560" xr:uid="{00000000-0005-0000-0000-000023370000}"/>
    <cellStyle name="Input 3 4 6 2 4" xfId="26590" xr:uid="{00000000-0005-0000-0000-000024370000}"/>
    <cellStyle name="Input 3 4 6 2 4 2" xfId="43331" xr:uid="{00000000-0005-0000-0000-000025370000}"/>
    <cellStyle name="Input 3 4 6 2 5" xfId="31682" xr:uid="{00000000-0005-0000-0000-000026370000}"/>
    <cellStyle name="Input 3 4 6 3" xfId="18433" xr:uid="{00000000-0005-0000-0000-000027370000}"/>
    <cellStyle name="Input 3 4 6 3 2" xfId="35110" xr:uid="{00000000-0005-0000-0000-000028370000}"/>
    <cellStyle name="Input 3 4 6 4" xfId="21676" xr:uid="{00000000-0005-0000-0000-000029370000}"/>
    <cellStyle name="Input 3 4 6 4 2" xfId="38351" xr:uid="{00000000-0005-0000-0000-00002A370000}"/>
    <cellStyle name="Input 3 4 6 5" xfId="24683" xr:uid="{00000000-0005-0000-0000-00002B370000}"/>
    <cellStyle name="Input 3 4 6 5 2" xfId="41404" xr:uid="{00000000-0005-0000-0000-00002C370000}"/>
    <cellStyle name="Input 3 4 6 6" xfId="29084" xr:uid="{00000000-0005-0000-0000-00002D370000}"/>
    <cellStyle name="Input 3 4 6 7" xfId="12337" xr:uid="{00000000-0005-0000-0000-00002E370000}"/>
    <cellStyle name="Input 3 4 7" xfId="7712" xr:uid="{00000000-0005-0000-0000-00002F370000}"/>
    <cellStyle name="Input 3 4 7 2" xfId="19157" xr:uid="{00000000-0005-0000-0000-000030370000}"/>
    <cellStyle name="Input 3 4 7 2 2" xfId="35828" xr:uid="{00000000-0005-0000-0000-000031370000}"/>
    <cellStyle name="Input 3 4 7 3" xfId="22345" xr:uid="{00000000-0005-0000-0000-000032370000}"/>
    <cellStyle name="Input 3 4 7 3 2" xfId="39038" xr:uid="{00000000-0005-0000-0000-000033370000}"/>
    <cellStyle name="Input 3 4 7 4" xfId="25225" xr:uid="{00000000-0005-0000-0000-000034370000}"/>
    <cellStyle name="Input 3 4 7 4 2" xfId="41961" xr:uid="{00000000-0005-0000-0000-000035370000}"/>
    <cellStyle name="Input 3 4 7 5" xfId="29911" xr:uid="{00000000-0005-0000-0000-000036370000}"/>
    <cellStyle name="Input 3 4 7 6" xfId="13235" xr:uid="{00000000-0005-0000-0000-000037370000}"/>
    <cellStyle name="Input 3 4 8" xfId="7713" xr:uid="{00000000-0005-0000-0000-000038370000}"/>
    <cellStyle name="Input 3 4 8 2" xfId="33504" xr:uid="{00000000-0005-0000-0000-000039370000}"/>
    <cellStyle name="Input 3 4 8 3" xfId="16829" xr:uid="{00000000-0005-0000-0000-00003A370000}"/>
    <cellStyle name="Input 3 4 9" xfId="16288" xr:uid="{00000000-0005-0000-0000-00003B370000}"/>
    <cellStyle name="Input 3 4 9 2" xfId="32954" xr:uid="{00000000-0005-0000-0000-00003C370000}"/>
    <cellStyle name="Input 3 5" xfId="2389" xr:uid="{00000000-0005-0000-0000-00003D370000}"/>
    <cellStyle name="Input 3 5 10" xfId="11030" xr:uid="{00000000-0005-0000-0000-00003E370000}"/>
    <cellStyle name="Input 3 5 2" xfId="2390" xr:uid="{00000000-0005-0000-0000-00003F370000}"/>
    <cellStyle name="Input 3 5 2 2" xfId="2391" xr:uid="{00000000-0005-0000-0000-000040370000}"/>
    <cellStyle name="Input 3 5 2 2 2" xfId="20037" xr:uid="{00000000-0005-0000-0000-000041370000}"/>
    <cellStyle name="Input 3 5 2 2 2 2" xfId="36707" xr:uid="{00000000-0005-0000-0000-000042370000}"/>
    <cellStyle name="Input 3 5 2 2 3" xfId="23182" xr:uid="{00000000-0005-0000-0000-000043370000}"/>
    <cellStyle name="Input 3 5 2 2 3 2" xfId="39886" xr:uid="{00000000-0005-0000-0000-000044370000}"/>
    <cellStyle name="Input 3 5 2 2 4" xfId="25961" xr:uid="{00000000-0005-0000-0000-000045370000}"/>
    <cellStyle name="Input 3 5 2 2 4 2" xfId="42700" xr:uid="{00000000-0005-0000-0000-000046370000}"/>
    <cellStyle name="Input 3 5 2 2 5" xfId="30947" xr:uid="{00000000-0005-0000-0000-000047370000}"/>
    <cellStyle name="Input 3 5 2 2 6" xfId="14274" xr:uid="{00000000-0005-0000-0000-000048370000}"/>
    <cellStyle name="Input 3 5 2 3" xfId="2392" xr:uid="{00000000-0005-0000-0000-000049370000}"/>
    <cellStyle name="Input 3 5 2 3 2" xfId="34428" xr:uid="{00000000-0005-0000-0000-00004A370000}"/>
    <cellStyle name="Input 3 5 2 3 3" xfId="17751" xr:uid="{00000000-0005-0000-0000-00004B370000}"/>
    <cellStyle name="Input 3 5 2 4" xfId="7714" xr:uid="{00000000-0005-0000-0000-00004C370000}"/>
    <cellStyle name="Input 3 5 2 4 2" xfId="33479" xr:uid="{00000000-0005-0000-0000-00004D370000}"/>
    <cellStyle name="Input 3 5 2 4 3" xfId="16804" xr:uid="{00000000-0005-0000-0000-00004E370000}"/>
    <cellStyle name="Input 3 5 2 5" xfId="7715" xr:uid="{00000000-0005-0000-0000-00004F370000}"/>
    <cellStyle name="Input 3 5 2 5 2" xfId="33382" xr:uid="{00000000-0005-0000-0000-000050370000}"/>
    <cellStyle name="Input 3 5 2 5 3" xfId="16708" xr:uid="{00000000-0005-0000-0000-000051370000}"/>
    <cellStyle name="Input 3 5 2 6" xfId="28353" xr:uid="{00000000-0005-0000-0000-000052370000}"/>
    <cellStyle name="Input 3 5 2 7" xfId="11600" xr:uid="{00000000-0005-0000-0000-000053370000}"/>
    <cellStyle name="Input 3 5 3" xfId="2393" xr:uid="{00000000-0005-0000-0000-000054370000}"/>
    <cellStyle name="Input 3 5 3 2" xfId="2394" xr:uid="{00000000-0005-0000-0000-000055370000}"/>
    <cellStyle name="Input 3 5 3 2 2" xfId="19287" xr:uid="{00000000-0005-0000-0000-000056370000}"/>
    <cellStyle name="Input 3 5 3 2 2 2" xfId="35958" xr:uid="{00000000-0005-0000-0000-000057370000}"/>
    <cellStyle name="Input 3 5 3 2 3" xfId="22467" xr:uid="{00000000-0005-0000-0000-000058370000}"/>
    <cellStyle name="Input 3 5 3 2 3 2" xfId="39160" xr:uid="{00000000-0005-0000-0000-000059370000}"/>
    <cellStyle name="Input 3 5 3 2 4" xfId="25332" xr:uid="{00000000-0005-0000-0000-00005A370000}"/>
    <cellStyle name="Input 3 5 3 2 4 2" xfId="42068" xr:uid="{00000000-0005-0000-0000-00005B370000}"/>
    <cellStyle name="Input 3 5 3 2 5" xfId="30086" xr:uid="{00000000-0005-0000-0000-00005C370000}"/>
    <cellStyle name="Input 3 5 3 2 6" xfId="13410" xr:uid="{00000000-0005-0000-0000-00005D370000}"/>
    <cellStyle name="Input 3 5 3 3" xfId="2395" xr:uid="{00000000-0005-0000-0000-00005E370000}"/>
    <cellStyle name="Input 3 5 3 3 2" xfId="33642" xr:uid="{00000000-0005-0000-0000-00005F370000}"/>
    <cellStyle name="Input 3 5 3 3 3" xfId="16966" xr:uid="{00000000-0005-0000-0000-000060370000}"/>
    <cellStyle name="Input 3 5 3 4" xfId="16811" xr:uid="{00000000-0005-0000-0000-000061370000}"/>
    <cellStyle name="Input 3 5 3 4 2" xfId="33486" xr:uid="{00000000-0005-0000-0000-000062370000}"/>
    <cellStyle name="Input 3 5 3 5" xfId="21175" xr:uid="{00000000-0005-0000-0000-000063370000}"/>
    <cellStyle name="Input 3 5 3 5 2" xfId="37845" xr:uid="{00000000-0005-0000-0000-000064370000}"/>
    <cellStyle name="Input 3 5 3 6" xfId="27497" xr:uid="{00000000-0005-0000-0000-000065370000}"/>
    <cellStyle name="Input 3 5 3 7" xfId="10727" xr:uid="{00000000-0005-0000-0000-000066370000}"/>
    <cellStyle name="Input 3 5 4" xfId="2396" xr:uid="{00000000-0005-0000-0000-000067370000}"/>
    <cellStyle name="Input 3 5 4 2" xfId="15120" xr:uid="{00000000-0005-0000-0000-000068370000}"/>
    <cellStyle name="Input 3 5 4 2 2" xfId="20809" xr:uid="{00000000-0005-0000-0000-000069370000}"/>
    <cellStyle name="Input 3 5 4 2 2 2" xfId="37478" xr:uid="{00000000-0005-0000-0000-00006A370000}"/>
    <cellStyle name="Input 3 5 4 2 3" xfId="23931" xr:uid="{00000000-0005-0000-0000-00006B370000}"/>
    <cellStyle name="Input 3 5 4 2 3 2" xfId="40644" xr:uid="{00000000-0005-0000-0000-00006C370000}"/>
    <cellStyle name="Input 3 5 4 2 4" xfId="26667" xr:uid="{00000000-0005-0000-0000-00006D370000}"/>
    <cellStyle name="Input 3 5 4 2 4 2" xfId="43408" xr:uid="{00000000-0005-0000-0000-00006E370000}"/>
    <cellStyle name="Input 3 5 4 2 5" xfId="31791" xr:uid="{00000000-0005-0000-0000-00006F370000}"/>
    <cellStyle name="Input 3 5 4 3" xfId="18541" xr:uid="{00000000-0005-0000-0000-000070370000}"/>
    <cellStyle name="Input 3 5 4 3 2" xfId="35218" xr:uid="{00000000-0005-0000-0000-000071370000}"/>
    <cellStyle name="Input 3 5 4 4" xfId="21770" xr:uid="{00000000-0005-0000-0000-000072370000}"/>
    <cellStyle name="Input 3 5 4 4 2" xfId="38448" xr:uid="{00000000-0005-0000-0000-000073370000}"/>
    <cellStyle name="Input 3 5 4 5" xfId="24758" xr:uid="{00000000-0005-0000-0000-000074370000}"/>
    <cellStyle name="Input 3 5 4 5 2" xfId="41481" xr:uid="{00000000-0005-0000-0000-000075370000}"/>
    <cellStyle name="Input 3 5 4 6" xfId="29193" xr:uid="{00000000-0005-0000-0000-000076370000}"/>
    <cellStyle name="Input 3 5 4 7" xfId="12472" xr:uid="{00000000-0005-0000-0000-000077370000}"/>
    <cellStyle name="Input 3 5 5" xfId="2397" xr:uid="{00000000-0005-0000-0000-000078370000}"/>
    <cellStyle name="Input 3 5 5 2" xfId="19565" xr:uid="{00000000-0005-0000-0000-000079370000}"/>
    <cellStyle name="Input 3 5 5 2 2" xfId="36236" xr:uid="{00000000-0005-0000-0000-00007A370000}"/>
    <cellStyle name="Input 3 5 5 3" xfId="22722" xr:uid="{00000000-0005-0000-0000-00007B370000}"/>
    <cellStyle name="Input 3 5 5 3 2" xfId="39422" xr:uid="{00000000-0005-0000-0000-00007C370000}"/>
    <cellStyle name="Input 3 5 5 4" xfId="25553" xr:uid="{00000000-0005-0000-0000-00007D370000}"/>
    <cellStyle name="Input 3 5 5 4 2" xfId="42291" xr:uid="{00000000-0005-0000-0000-00007E370000}"/>
    <cellStyle name="Input 3 5 5 5" xfId="30398" xr:uid="{00000000-0005-0000-0000-00007F370000}"/>
    <cellStyle name="Input 3 5 5 6" xfId="13724" xr:uid="{00000000-0005-0000-0000-000080370000}"/>
    <cellStyle name="Input 3 5 6" xfId="7716" xr:uid="{00000000-0005-0000-0000-000081370000}"/>
    <cellStyle name="Input 3 5 6 2" xfId="33928" xr:uid="{00000000-0005-0000-0000-000082370000}"/>
    <cellStyle name="Input 3 5 6 3" xfId="17251" xr:uid="{00000000-0005-0000-0000-000083370000}"/>
    <cellStyle name="Input 3 5 7" xfId="7717" xr:uid="{00000000-0005-0000-0000-000084370000}"/>
    <cellStyle name="Input 3 5 7 2" xfId="32476" xr:uid="{00000000-0005-0000-0000-000085370000}"/>
    <cellStyle name="Input 3 5 7 3" xfId="15814" xr:uid="{00000000-0005-0000-0000-000086370000}"/>
    <cellStyle name="Input 3 5 8" xfId="17597" xr:uid="{00000000-0005-0000-0000-000087370000}"/>
    <cellStyle name="Input 3 5 8 2" xfId="34274" xr:uid="{00000000-0005-0000-0000-000088370000}"/>
    <cellStyle name="Input 3 5 9" xfId="27806" xr:uid="{00000000-0005-0000-0000-000089370000}"/>
    <cellStyle name="Input 3 6" xfId="2398" xr:uid="{00000000-0005-0000-0000-00008A370000}"/>
    <cellStyle name="Input 3 6 10" xfId="11075" xr:uid="{00000000-0005-0000-0000-00008B370000}"/>
    <cellStyle name="Input 3 6 2" xfId="2399" xr:uid="{00000000-0005-0000-0000-00008C370000}"/>
    <cellStyle name="Input 3 6 2 2" xfId="2400" xr:uid="{00000000-0005-0000-0000-00008D370000}"/>
    <cellStyle name="Input 3 6 2 2 2" xfId="20065" xr:uid="{00000000-0005-0000-0000-00008E370000}"/>
    <cellStyle name="Input 3 6 2 2 2 2" xfId="36735" xr:uid="{00000000-0005-0000-0000-00008F370000}"/>
    <cellStyle name="Input 3 6 2 2 3" xfId="23209" xr:uid="{00000000-0005-0000-0000-000090370000}"/>
    <cellStyle name="Input 3 6 2 2 3 2" xfId="39914" xr:uid="{00000000-0005-0000-0000-000091370000}"/>
    <cellStyle name="Input 3 6 2 2 4" xfId="25989" xr:uid="{00000000-0005-0000-0000-000092370000}"/>
    <cellStyle name="Input 3 6 2 2 4 2" xfId="42728" xr:uid="{00000000-0005-0000-0000-000093370000}"/>
    <cellStyle name="Input 3 6 2 2 5" xfId="30975" xr:uid="{00000000-0005-0000-0000-000094370000}"/>
    <cellStyle name="Input 3 6 2 2 6" xfId="14302" xr:uid="{00000000-0005-0000-0000-000095370000}"/>
    <cellStyle name="Input 3 6 2 3" xfId="2401" xr:uid="{00000000-0005-0000-0000-000096370000}"/>
    <cellStyle name="Input 3 6 2 3 2" xfId="34456" xr:uid="{00000000-0005-0000-0000-000097370000}"/>
    <cellStyle name="Input 3 6 2 3 3" xfId="17779" xr:uid="{00000000-0005-0000-0000-000098370000}"/>
    <cellStyle name="Input 3 6 2 4" xfId="7718" xr:uid="{00000000-0005-0000-0000-000099370000}"/>
    <cellStyle name="Input 3 6 2 4 2" xfId="32377" xr:uid="{00000000-0005-0000-0000-00009A370000}"/>
    <cellStyle name="Input 3 6 2 4 3" xfId="15717" xr:uid="{00000000-0005-0000-0000-00009B370000}"/>
    <cellStyle name="Input 3 6 2 5" xfId="7719" xr:uid="{00000000-0005-0000-0000-00009C370000}"/>
    <cellStyle name="Input 3 6 2 5 2" xfId="39685" xr:uid="{00000000-0005-0000-0000-00009D370000}"/>
    <cellStyle name="Input 3 6 2 5 3" xfId="22983" xr:uid="{00000000-0005-0000-0000-00009E370000}"/>
    <cellStyle name="Input 3 6 2 6" xfId="28380" xr:uid="{00000000-0005-0000-0000-00009F370000}"/>
    <cellStyle name="Input 3 6 2 7" xfId="11628" xr:uid="{00000000-0005-0000-0000-0000A0370000}"/>
    <cellStyle name="Input 3 6 3" xfId="2402" xr:uid="{00000000-0005-0000-0000-0000A1370000}"/>
    <cellStyle name="Input 3 6 3 2" xfId="14566" xr:uid="{00000000-0005-0000-0000-0000A2370000}"/>
    <cellStyle name="Input 3 6 3 2 2" xfId="20329" xr:uid="{00000000-0005-0000-0000-0000A3370000}"/>
    <cellStyle name="Input 3 6 3 2 2 2" xfId="36998" xr:uid="{00000000-0005-0000-0000-0000A4370000}"/>
    <cellStyle name="Input 3 6 3 2 3" xfId="23470" xr:uid="{00000000-0005-0000-0000-0000A5370000}"/>
    <cellStyle name="Input 3 6 3 2 3 2" xfId="40178" xr:uid="{00000000-0005-0000-0000-0000A6370000}"/>
    <cellStyle name="Input 3 6 3 2 4" xfId="26252" xr:uid="{00000000-0005-0000-0000-0000A7370000}"/>
    <cellStyle name="Input 3 6 3 2 4 2" xfId="42992" xr:uid="{00000000-0005-0000-0000-0000A8370000}"/>
    <cellStyle name="Input 3 6 3 2 5" xfId="31238" xr:uid="{00000000-0005-0000-0000-0000A9370000}"/>
    <cellStyle name="Input 3 6 3 3" xfId="18043" xr:uid="{00000000-0005-0000-0000-0000AA370000}"/>
    <cellStyle name="Input 3 6 3 3 2" xfId="34719" xr:uid="{00000000-0005-0000-0000-0000AB370000}"/>
    <cellStyle name="Input 3 6 3 4" xfId="21297" xr:uid="{00000000-0005-0000-0000-0000AC370000}"/>
    <cellStyle name="Input 3 6 3 4 2" xfId="37969" xr:uid="{00000000-0005-0000-0000-0000AD370000}"/>
    <cellStyle name="Input 3 6 3 5" xfId="16453" xr:uid="{00000000-0005-0000-0000-0000AE370000}"/>
    <cellStyle name="Input 3 6 3 5 2" xfId="33123" xr:uid="{00000000-0005-0000-0000-0000AF370000}"/>
    <cellStyle name="Input 3 6 3 6" xfId="28641" xr:uid="{00000000-0005-0000-0000-0000B0370000}"/>
    <cellStyle name="Input 3 6 3 7" xfId="11892" xr:uid="{00000000-0005-0000-0000-0000B1370000}"/>
    <cellStyle name="Input 3 6 4" xfId="2403" xr:uid="{00000000-0005-0000-0000-0000B2370000}"/>
    <cellStyle name="Input 3 6 4 2" xfId="15176" xr:uid="{00000000-0005-0000-0000-0000B3370000}"/>
    <cellStyle name="Input 3 6 4 2 2" xfId="20850" xr:uid="{00000000-0005-0000-0000-0000B4370000}"/>
    <cellStyle name="Input 3 6 4 2 2 2" xfId="37519" xr:uid="{00000000-0005-0000-0000-0000B5370000}"/>
    <cellStyle name="Input 3 6 4 2 3" xfId="23970" xr:uid="{00000000-0005-0000-0000-0000B6370000}"/>
    <cellStyle name="Input 3 6 4 2 3 2" xfId="40683" xr:uid="{00000000-0005-0000-0000-0000B7370000}"/>
    <cellStyle name="Input 3 6 4 2 4" xfId="26705" xr:uid="{00000000-0005-0000-0000-0000B8370000}"/>
    <cellStyle name="Input 3 6 4 2 4 2" xfId="43446" xr:uid="{00000000-0005-0000-0000-0000B9370000}"/>
    <cellStyle name="Input 3 6 4 2 5" xfId="31847" xr:uid="{00000000-0005-0000-0000-0000BA370000}"/>
    <cellStyle name="Input 3 6 4 3" xfId="18587" xr:uid="{00000000-0005-0000-0000-0000BB370000}"/>
    <cellStyle name="Input 3 6 4 3 2" xfId="35264" xr:uid="{00000000-0005-0000-0000-0000BC370000}"/>
    <cellStyle name="Input 3 6 4 4" xfId="21812" xr:uid="{00000000-0005-0000-0000-0000BD370000}"/>
    <cellStyle name="Input 3 6 4 4 2" xfId="38490" xr:uid="{00000000-0005-0000-0000-0000BE370000}"/>
    <cellStyle name="Input 3 6 4 5" xfId="24796" xr:uid="{00000000-0005-0000-0000-0000BF370000}"/>
    <cellStyle name="Input 3 6 4 5 2" xfId="41519" xr:uid="{00000000-0005-0000-0000-0000C0370000}"/>
    <cellStyle name="Input 3 6 4 6" xfId="29249" xr:uid="{00000000-0005-0000-0000-0000C1370000}"/>
    <cellStyle name="Input 3 6 4 7" xfId="12537" xr:uid="{00000000-0005-0000-0000-0000C2370000}"/>
    <cellStyle name="Input 3 6 5" xfId="7720" xr:uid="{00000000-0005-0000-0000-0000C3370000}"/>
    <cellStyle name="Input 3 6 5 2" xfId="19596" xr:uid="{00000000-0005-0000-0000-0000C4370000}"/>
    <cellStyle name="Input 3 6 5 2 2" xfId="36267" xr:uid="{00000000-0005-0000-0000-0000C5370000}"/>
    <cellStyle name="Input 3 6 5 3" xfId="22751" xr:uid="{00000000-0005-0000-0000-0000C6370000}"/>
    <cellStyle name="Input 3 6 5 3 2" xfId="39451" xr:uid="{00000000-0005-0000-0000-0000C7370000}"/>
    <cellStyle name="Input 3 6 5 4" xfId="25581" xr:uid="{00000000-0005-0000-0000-0000C8370000}"/>
    <cellStyle name="Input 3 6 5 4 2" xfId="42319" xr:uid="{00000000-0005-0000-0000-0000C9370000}"/>
    <cellStyle name="Input 3 6 5 5" xfId="30444" xr:uid="{00000000-0005-0000-0000-0000CA370000}"/>
    <cellStyle name="Input 3 6 5 6" xfId="13770" xr:uid="{00000000-0005-0000-0000-0000CB370000}"/>
    <cellStyle name="Input 3 6 6" xfId="7721" xr:uid="{00000000-0005-0000-0000-0000CC370000}"/>
    <cellStyle name="Input 3 6 6 2" xfId="33959" xr:uid="{00000000-0005-0000-0000-0000CD370000}"/>
    <cellStyle name="Input 3 6 6 3" xfId="17282" xr:uid="{00000000-0005-0000-0000-0000CE370000}"/>
    <cellStyle name="Input 3 6 7" xfId="16523" xr:uid="{00000000-0005-0000-0000-0000CF370000}"/>
    <cellStyle name="Input 3 6 7 2" xfId="33195" xr:uid="{00000000-0005-0000-0000-0000D0370000}"/>
    <cellStyle name="Input 3 6 8" xfId="16173" xr:uid="{00000000-0005-0000-0000-0000D1370000}"/>
    <cellStyle name="Input 3 6 8 2" xfId="32838" xr:uid="{00000000-0005-0000-0000-0000D2370000}"/>
    <cellStyle name="Input 3 6 9" xfId="27852" xr:uid="{00000000-0005-0000-0000-0000D3370000}"/>
    <cellStyle name="Input 3 7" xfId="2404" xr:uid="{00000000-0005-0000-0000-0000D4370000}"/>
    <cellStyle name="Input 3 7 2" xfId="15245" xr:uid="{00000000-0005-0000-0000-0000D5370000}"/>
    <cellStyle name="Input 3 7 2 2" xfId="20904" xr:uid="{00000000-0005-0000-0000-0000D6370000}"/>
    <cellStyle name="Input 3 7 2 2 2" xfId="37573" xr:uid="{00000000-0005-0000-0000-0000D7370000}"/>
    <cellStyle name="Input 3 7 2 3" xfId="24021" xr:uid="{00000000-0005-0000-0000-0000D8370000}"/>
    <cellStyle name="Input 3 7 2 3 2" xfId="40735" xr:uid="{00000000-0005-0000-0000-0000D9370000}"/>
    <cellStyle name="Input 3 7 2 4" xfId="26748" xr:uid="{00000000-0005-0000-0000-0000DA370000}"/>
    <cellStyle name="Input 3 7 2 4 2" xfId="43489" xr:uid="{00000000-0005-0000-0000-0000DB370000}"/>
    <cellStyle name="Input 3 7 2 5" xfId="31916" xr:uid="{00000000-0005-0000-0000-0000DC370000}"/>
    <cellStyle name="Input 3 7 3" xfId="18646" xr:uid="{00000000-0005-0000-0000-0000DD370000}"/>
    <cellStyle name="Input 3 7 3 2" xfId="35323" xr:uid="{00000000-0005-0000-0000-0000DE370000}"/>
    <cellStyle name="Input 3 7 4" xfId="21866" xr:uid="{00000000-0005-0000-0000-0000DF370000}"/>
    <cellStyle name="Input 3 7 4 2" xfId="38545" xr:uid="{00000000-0005-0000-0000-0000E0370000}"/>
    <cellStyle name="Input 3 7 5" xfId="24838" xr:uid="{00000000-0005-0000-0000-0000E1370000}"/>
    <cellStyle name="Input 3 7 5 2" xfId="41562" xr:uid="{00000000-0005-0000-0000-0000E2370000}"/>
    <cellStyle name="Input 3 7 6" xfId="29318" xr:uid="{00000000-0005-0000-0000-0000E3370000}"/>
    <cellStyle name="Input 3 7 7" xfId="12611" xr:uid="{00000000-0005-0000-0000-0000E4370000}"/>
    <cellStyle name="Input 3 8" xfId="2405" xr:uid="{00000000-0005-0000-0000-0000E5370000}"/>
    <cellStyle name="Input 3 8 2" xfId="2406" xr:uid="{00000000-0005-0000-0000-0000E6370000}"/>
    <cellStyle name="Input 3 8 2 2" xfId="2407" xr:uid="{00000000-0005-0000-0000-0000E7370000}"/>
    <cellStyle name="Input 3 8 2 2 2" xfId="35642" xr:uid="{00000000-0005-0000-0000-0000E8370000}"/>
    <cellStyle name="Input 3 8 2 3" xfId="2408" xr:uid="{00000000-0005-0000-0000-0000E9370000}"/>
    <cellStyle name="Input 3 8 2 4" xfId="18965" xr:uid="{00000000-0005-0000-0000-0000EA370000}"/>
    <cellStyle name="Input 3 8 3" xfId="2409" xr:uid="{00000000-0005-0000-0000-0000EB370000}"/>
    <cellStyle name="Input 3 8 3 2" xfId="38858" xr:uid="{00000000-0005-0000-0000-0000EC370000}"/>
    <cellStyle name="Input 3 8 3 3" xfId="22173" xr:uid="{00000000-0005-0000-0000-0000ED370000}"/>
    <cellStyle name="Input 3 8 4" xfId="2410" xr:uid="{00000000-0005-0000-0000-0000EE370000}"/>
    <cellStyle name="Input 3 8 4 2" xfId="41812" xr:uid="{00000000-0005-0000-0000-0000EF370000}"/>
    <cellStyle name="Input 3 8 4 3" xfId="25083" xr:uid="{00000000-0005-0000-0000-0000F0370000}"/>
    <cellStyle name="Input 3 8 5" xfId="7722" xr:uid="{00000000-0005-0000-0000-0000F1370000}"/>
    <cellStyle name="Input 3 8 5 2" xfId="29675" xr:uid="{00000000-0005-0000-0000-0000F2370000}"/>
    <cellStyle name="Input 3 8 6" xfId="12992" xr:uid="{00000000-0005-0000-0000-0000F3370000}"/>
    <cellStyle name="Input 3 9" xfId="2411" xr:uid="{00000000-0005-0000-0000-0000F4370000}"/>
    <cellStyle name="Input 3 9 2" xfId="2412" xr:uid="{00000000-0005-0000-0000-0000F5370000}"/>
    <cellStyle name="Input 3 9 2 2" xfId="2413" xr:uid="{00000000-0005-0000-0000-0000F6370000}"/>
    <cellStyle name="Input 3 9 2 3" xfId="2414" xr:uid="{00000000-0005-0000-0000-0000F7370000}"/>
    <cellStyle name="Input 3 9 3" xfId="2415" xr:uid="{00000000-0005-0000-0000-0000F8370000}"/>
    <cellStyle name="Input 3 9 4" xfId="2416" xr:uid="{00000000-0005-0000-0000-0000F9370000}"/>
    <cellStyle name="Input 3 9 5" xfId="7723" xr:uid="{00000000-0005-0000-0000-0000FA370000}"/>
    <cellStyle name="Input 3 9 6" xfId="27067" xr:uid="{00000000-0005-0000-0000-0000FB370000}"/>
    <cellStyle name="Input 4" xfId="2417" xr:uid="{00000000-0005-0000-0000-0000FC370000}"/>
    <cellStyle name="Input 4 10" xfId="2418" xr:uid="{00000000-0005-0000-0000-0000FD370000}"/>
    <cellStyle name="Input 4 10 2" xfId="2419" xr:uid="{00000000-0005-0000-0000-0000FE370000}"/>
    <cellStyle name="Input 4 10 2 2" xfId="2420" xr:uid="{00000000-0005-0000-0000-0000FF370000}"/>
    <cellStyle name="Input 4 10 2 3" xfId="2421" xr:uid="{00000000-0005-0000-0000-000000380000}"/>
    <cellStyle name="Input 4 10 3" xfId="2422" xr:uid="{00000000-0005-0000-0000-000001380000}"/>
    <cellStyle name="Input 4 10 4" xfId="2423" xr:uid="{00000000-0005-0000-0000-000002380000}"/>
    <cellStyle name="Input 4 10 5" xfId="7724" xr:uid="{00000000-0005-0000-0000-000003380000}"/>
    <cellStyle name="Input 4 10 6" xfId="43801" xr:uid="{00000000-0005-0000-0000-000004380000}"/>
    <cellStyle name="Input 4 11" xfId="2424" xr:uid="{00000000-0005-0000-0000-000005380000}"/>
    <cellStyle name="Input 4 11 2" xfId="2425" xr:uid="{00000000-0005-0000-0000-000006380000}"/>
    <cellStyle name="Input 4 11 2 2" xfId="2426" xr:uid="{00000000-0005-0000-0000-000007380000}"/>
    <cellStyle name="Input 4 11 2 3" xfId="2427" xr:uid="{00000000-0005-0000-0000-000008380000}"/>
    <cellStyle name="Input 4 11 3" xfId="2428" xr:uid="{00000000-0005-0000-0000-000009380000}"/>
    <cellStyle name="Input 4 11 4" xfId="2429" xr:uid="{00000000-0005-0000-0000-00000A380000}"/>
    <cellStyle name="Input 4 11 5" xfId="7725" xr:uid="{00000000-0005-0000-0000-00000B380000}"/>
    <cellStyle name="Input 4 12" xfId="2430" xr:uid="{00000000-0005-0000-0000-00000C380000}"/>
    <cellStyle name="Input 4 12 2" xfId="2431" xr:uid="{00000000-0005-0000-0000-00000D380000}"/>
    <cellStyle name="Input 4 12 2 2" xfId="2432" xr:uid="{00000000-0005-0000-0000-00000E380000}"/>
    <cellStyle name="Input 4 12 2 3" xfId="2433" xr:uid="{00000000-0005-0000-0000-00000F380000}"/>
    <cellStyle name="Input 4 12 3" xfId="2434" xr:uid="{00000000-0005-0000-0000-000010380000}"/>
    <cellStyle name="Input 4 12 4" xfId="2435" xr:uid="{00000000-0005-0000-0000-000011380000}"/>
    <cellStyle name="Input 4 12 5" xfId="7726" xr:uid="{00000000-0005-0000-0000-000012380000}"/>
    <cellStyle name="Input 4 13" xfId="2436" xr:uid="{00000000-0005-0000-0000-000013380000}"/>
    <cellStyle name="Input 4 13 2" xfId="2437" xr:uid="{00000000-0005-0000-0000-000014380000}"/>
    <cellStyle name="Input 4 13 2 2" xfId="2438" xr:uid="{00000000-0005-0000-0000-000015380000}"/>
    <cellStyle name="Input 4 13 2 3" xfId="2439" xr:uid="{00000000-0005-0000-0000-000016380000}"/>
    <cellStyle name="Input 4 13 3" xfId="2440" xr:uid="{00000000-0005-0000-0000-000017380000}"/>
    <cellStyle name="Input 4 13 4" xfId="2441" xr:uid="{00000000-0005-0000-0000-000018380000}"/>
    <cellStyle name="Input 4 13 5" xfId="7727" xr:uid="{00000000-0005-0000-0000-000019380000}"/>
    <cellStyle name="Input 4 14" xfId="2442" xr:uid="{00000000-0005-0000-0000-00001A380000}"/>
    <cellStyle name="Input 4 14 2" xfId="2443" xr:uid="{00000000-0005-0000-0000-00001B380000}"/>
    <cellStyle name="Input 4 14 2 2" xfId="2444" xr:uid="{00000000-0005-0000-0000-00001C380000}"/>
    <cellStyle name="Input 4 14 2 3" xfId="2445" xr:uid="{00000000-0005-0000-0000-00001D380000}"/>
    <cellStyle name="Input 4 14 3" xfId="2446" xr:uid="{00000000-0005-0000-0000-00001E380000}"/>
    <cellStyle name="Input 4 14 4" xfId="2447" xr:uid="{00000000-0005-0000-0000-00001F380000}"/>
    <cellStyle name="Input 4 14 5" xfId="7728" xr:uid="{00000000-0005-0000-0000-000020380000}"/>
    <cellStyle name="Input 4 15" xfId="2448" xr:uid="{00000000-0005-0000-0000-000021380000}"/>
    <cellStyle name="Input 4 15 2" xfId="2449" xr:uid="{00000000-0005-0000-0000-000022380000}"/>
    <cellStyle name="Input 4 15 2 2" xfId="2450" xr:uid="{00000000-0005-0000-0000-000023380000}"/>
    <cellStyle name="Input 4 15 2 3" xfId="2451" xr:uid="{00000000-0005-0000-0000-000024380000}"/>
    <cellStyle name="Input 4 15 3" xfId="2452" xr:uid="{00000000-0005-0000-0000-000025380000}"/>
    <cellStyle name="Input 4 15 4" xfId="2453" xr:uid="{00000000-0005-0000-0000-000026380000}"/>
    <cellStyle name="Input 4 15 5" xfId="7729" xr:uid="{00000000-0005-0000-0000-000027380000}"/>
    <cellStyle name="Input 4 16" xfId="2454" xr:uid="{00000000-0005-0000-0000-000028380000}"/>
    <cellStyle name="Input 4 16 2" xfId="2455" xr:uid="{00000000-0005-0000-0000-000029380000}"/>
    <cellStyle name="Input 4 16 3" xfId="2456" xr:uid="{00000000-0005-0000-0000-00002A380000}"/>
    <cellStyle name="Input 4 16 4" xfId="7730" xr:uid="{00000000-0005-0000-0000-00002B380000}"/>
    <cellStyle name="Input 4 16 5" xfId="7731" xr:uid="{00000000-0005-0000-0000-00002C380000}"/>
    <cellStyle name="Input 4 17" xfId="2457" xr:uid="{00000000-0005-0000-0000-00002D380000}"/>
    <cellStyle name="Input 4 17 2" xfId="7732" xr:uid="{00000000-0005-0000-0000-00002E380000}"/>
    <cellStyle name="Input 4 18" xfId="2458" xr:uid="{00000000-0005-0000-0000-00002F380000}"/>
    <cellStyle name="Input 4 19" xfId="2459" xr:uid="{00000000-0005-0000-0000-000030380000}"/>
    <cellStyle name="Input 4 2" xfId="2460" xr:uid="{00000000-0005-0000-0000-000031380000}"/>
    <cellStyle name="Input 4 2 10" xfId="7733" xr:uid="{00000000-0005-0000-0000-000032380000}"/>
    <cellStyle name="Input 4 2 10 2" xfId="33015" xr:uid="{00000000-0005-0000-0000-000033380000}"/>
    <cellStyle name="Input 4 2 10 3" xfId="16347" xr:uid="{00000000-0005-0000-0000-000034380000}"/>
    <cellStyle name="Input 4 2 11" xfId="27184" xr:uid="{00000000-0005-0000-0000-000035380000}"/>
    <cellStyle name="Input 4 2 12" xfId="10278" xr:uid="{00000000-0005-0000-0000-000036380000}"/>
    <cellStyle name="Input 4 2 2" xfId="2461" xr:uid="{00000000-0005-0000-0000-000037380000}"/>
    <cellStyle name="Input 4 2 2 10" xfId="11265" xr:uid="{00000000-0005-0000-0000-000038380000}"/>
    <cellStyle name="Input 4 2 2 2" xfId="2462" xr:uid="{00000000-0005-0000-0000-000039380000}"/>
    <cellStyle name="Input 4 2 2 2 2" xfId="2463" xr:uid="{00000000-0005-0000-0000-00003A380000}"/>
    <cellStyle name="Input 4 2 2 2 2 2" xfId="20181" xr:uid="{00000000-0005-0000-0000-00003B380000}"/>
    <cellStyle name="Input 4 2 2 2 2 2 2" xfId="36850" xr:uid="{00000000-0005-0000-0000-00003C380000}"/>
    <cellStyle name="Input 4 2 2 2 2 3" xfId="23323" xr:uid="{00000000-0005-0000-0000-00003D380000}"/>
    <cellStyle name="Input 4 2 2 2 2 3 2" xfId="40030" xr:uid="{00000000-0005-0000-0000-00003E380000}"/>
    <cellStyle name="Input 4 2 2 2 2 4" xfId="26104" xr:uid="{00000000-0005-0000-0000-00003F380000}"/>
    <cellStyle name="Input 4 2 2 2 2 4 2" xfId="42844" xr:uid="{00000000-0005-0000-0000-000040380000}"/>
    <cellStyle name="Input 4 2 2 2 2 5" xfId="31090" xr:uid="{00000000-0005-0000-0000-000041380000}"/>
    <cellStyle name="Input 4 2 2 2 2 6" xfId="14418" xr:uid="{00000000-0005-0000-0000-000042380000}"/>
    <cellStyle name="Input 4 2 2 2 3" xfId="2464" xr:uid="{00000000-0005-0000-0000-000043380000}"/>
    <cellStyle name="Input 4 2 2 2 3 2" xfId="34571" xr:uid="{00000000-0005-0000-0000-000044380000}"/>
    <cellStyle name="Input 4 2 2 2 3 3" xfId="17895" xr:uid="{00000000-0005-0000-0000-000045380000}"/>
    <cellStyle name="Input 4 2 2 2 4" xfId="7734" xr:uid="{00000000-0005-0000-0000-000046380000}"/>
    <cellStyle name="Input 4 2 2 2 4 2" xfId="36289" xr:uid="{00000000-0005-0000-0000-000047380000}"/>
    <cellStyle name="Input 4 2 2 2 4 3" xfId="19618" xr:uid="{00000000-0005-0000-0000-000048380000}"/>
    <cellStyle name="Input 4 2 2 2 5" xfId="7735" xr:uid="{00000000-0005-0000-0000-000049380000}"/>
    <cellStyle name="Input 4 2 2 2 5 2" xfId="32932" xr:uid="{00000000-0005-0000-0000-00004A380000}"/>
    <cellStyle name="Input 4 2 2 2 5 3" xfId="16267" xr:uid="{00000000-0005-0000-0000-00004B380000}"/>
    <cellStyle name="Input 4 2 2 2 6" xfId="28494" xr:uid="{00000000-0005-0000-0000-00004C380000}"/>
    <cellStyle name="Input 4 2 2 2 7" xfId="11744" xr:uid="{00000000-0005-0000-0000-00004D380000}"/>
    <cellStyle name="Input 4 2 2 3" xfId="2465" xr:uid="{00000000-0005-0000-0000-00004E380000}"/>
    <cellStyle name="Input 4 2 2 3 2" xfId="2466" xr:uid="{00000000-0005-0000-0000-00004F380000}"/>
    <cellStyle name="Input 4 2 2 3 2 2" xfId="20439" xr:uid="{00000000-0005-0000-0000-000050380000}"/>
    <cellStyle name="Input 4 2 2 3 2 2 2" xfId="37107" xr:uid="{00000000-0005-0000-0000-000051380000}"/>
    <cellStyle name="Input 4 2 2 3 2 3" xfId="23579" xr:uid="{00000000-0005-0000-0000-000052380000}"/>
    <cellStyle name="Input 4 2 2 3 2 3 2" xfId="40288" xr:uid="{00000000-0005-0000-0000-000053380000}"/>
    <cellStyle name="Input 4 2 2 3 2 4" xfId="26361" xr:uid="{00000000-0005-0000-0000-000054380000}"/>
    <cellStyle name="Input 4 2 2 3 2 4 2" xfId="43102" xr:uid="{00000000-0005-0000-0000-000055380000}"/>
    <cellStyle name="Input 4 2 2 3 2 5" xfId="31347" xr:uid="{00000000-0005-0000-0000-000056380000}"/>
    <cellStyle name="Input 4 2 2 3 2 6" xfId="14676" xr:uid="{00000000-0005-0000-0000-000057380000}"/>
    <cellStyle name="Input 4 2 2 3 3" xfId="2467" xr:uid="{00000000-0005-0000-0000-000058380000}"/>
    <cellStyle name="Input 4 2 2 3 3 2" xfId="34828" xr:uid="{00000000-0005-0000-0000-000059380000}"/>
    <cellStyle name="Input 4 2 2 3 3 3" xfId="18153" xr:uid="{00000000-0005-0000-0000-00005A380000}"/>
    <cellStyle name="Input 4 2 2 3 4" xfId="21406" xr:uid="{00000000-0005-0000-0000-00005B380000}"/>
    <cellStyle name="Input 4 2 2 3 4 2" xfId="38079" xr:uid="{00000000-0005-0000-0000-00005C380000}"/>
    <cellStyle name="Input 4 2 2 3 5" xfId="24456" xr:uid="{00000000-0005-0000-0000-00005D380000}"/>
    <cellStyle name="Input 4 2 2 3 5 2" xfId="41175" xr:uid="{00000000-0005-0000-0000-00005E380000}"/>
    <cellStyle name="Input 4 2 2 3 6" xfId="28750" xr:uid="{00000000-0005-0000-0000-00005F380000}"/>
    <cellStyle name="Input 4 2 2 3 7" xfId="12002" xr:uid="{00000000-0005-0000-0000-000060380000}"/>
    <cellStyle name="Input 4 2 2 4" xfId="2468" xr:uid="{00000000-0005-0000-0000-000061380000}"/>
    <cellStyle name="Input 4 2 2 4 2" xfId="15387" xr:uid="{00000000-0005-0000-0000-000062380000}"/>
    <cellStyle name="Input 4 2 2 4 2 2" xfId="21028" xr:uid="{00000000-0005-0000-0000-000063380000}"/>
    <cellStyle name="Input 4 2 2 4 2 2 2" xfId="37697" xr:uid="{00000000-0005-0000-0000-000064380000}"/>
    <cellStyle name="Input 4 2 2 4 2 3" xfId="24140" xr:uid="{00000000-0005-0000-0000-000065380000}"/>
    <cellStyle name="Input 4 2 2 4 2 3 2" xfId="40857" xr:uid="{00000000-0005-0000-0000-000066380000}"/>
    <cellStyle name="Input 4 2 2 4 2 4" xfId="26858" xr:uid="{00000000-0005-0000-0000-000067380000}"/>
    <cellStyle name="Input 4 2 2 4 2 4 2" xfId="43599" xr:uid="{00000000-0005-0000-0000-000068380000}"/>
    <cellStyle name="Input 4 2 2 4 2 5" xfId="32058" xr:uid="{00000000-0005-0000-0000-000069380000}"/>
    <cellStyle name="Input 4 2 2 4 3" xfId="18785" xr:uid="{00000000-0005-0000-0000-00006A380000}"/>
    <cellStyle name="Input 4 2 2 4 3 2" xfId="35463" xr:uid="{00000000-0005-0000-0000-00006B380000}"/>
    <cellStyle name="Input 4 2 2 4 4" xfId="21994" xr:uid="{00000000-0005-0000-0000-00006C380000}"/>
    <cellStyle name="Input 4 2 2 4 4 2" xfId="38676" xr:uid="{00000000-0005-0000-0000-00006D380000}"/>
    <cellStyle name="Input 4 2 2 4 5" xfId="24945" xr:uid="{00000000-0005-0000-0000-00006E380000}"/>
    <cellStyle name="Input 4 2 2 4 5 2" xfId="41672" xr:uid="{00000000-0005-0000-0000-00006F380000}"/>
    <cellStyle name="Input 4 2 2 4 6" xfId="29460" xr:uid="{00000000-0005-0000-0000-000070380000}"/>
    <cellStyle name="Input 4 2 2 4 7" xfId="12772" xr:uid="{00000000-0005-0000-0000-000071380000}"/>
    <cellStyle name="Input 4 2 2 5" xfId="2469" xr:uid="{00000000-0005-0000-0000-000072380000}"/>
    <cellStyle name="Input 4 2 2 5 2" xfId="19733" xr:uid="{00000000-0005-0000-0000-000073380000}"/>
    <cellStyle name="Input 4 2 2 5 2 2" xfId="36403" xr:uid="{00000000-0005-0000-0000-000074380000}"/>
    <cellStyle name="Input 4 2 2 5 3" xfId="22882" xr:uid="{00000000-0005-0000-0000-000075380000}"/>
    <cellStyle name="Input 4 2 2 5 3 2" xfId="39584" xr:uid="{00000000-0005-0000-0000-000076380000}"/>
    <cellStyle name="Input 4 2 2 5 4" xfId="25690" xr:uid="{00000000-0005-0000-0000-000077380000}"/>
    <cellStyle name="Input 4 2 2 5 4 2" xfId="42429" xr:uid="{00000000-0005-0000-0000-000078380000}"/>
    <cellStyle name="Input 4 2 2 5 5" xfId="30610" xr:uid="{00000000-0005-0000-0000-000079380000}"/>
    <cellStyle name="Input 4 2 2 5 6" xfId="13937" xr:uid="{00000000-0005-0000-0000-00007A380000}"/>
    <cellStyle name="Input 4 2 2 6" xfId="7736" xr:uid="{00000000-0005-0000-0000-00007B380000}"/>
    <cellStyle name="Input 4 2 2 6 2" xfId="34111" xr:uid="{00000000-0005-0000-0000-00007C380000}"/>
    <cellStyle name="Input 4 2 2 6 3" xfId="17434" xr:uid="{00000000-0005-0000-0000-00007D380000}"/>
    <cellStyle name="Input 4 2 2 7" xfId="7737" xr:uid="{00000000-0005-0000-0000-00007E380000}"/>
    <cellStyle name="Input 4 2 2 7 2" xfId="33987" xr:uid="{00000000-0005-0000-0000-00007F380000}"/>
    <cellStyle name="Input 4 2 2 7 3" xfId="17310" xr:uid="{00000000-0005-0000-0000-000080380000}"/>
    <cellStyle name="Input 4 2 2 8" xfId="21982" xr:uid="{00000000-0005-0000-0000-000081380000}"/>
    <cellStyle name="Input 4 2 2 8 2" xfId="38664" xr:uid="{00000000-0005-0000-0000-000082380000}"/>
    <cellStyle name="Input 4 2 2 9" xfId="28018" xr:uid="{00000000-0005-0000-0000-000083380000}"/>
    <cellStyle name="Input 4 2 3" xfId="2470" xr:uid="{00000000-0005-0000-0000-000084380000}"/>
    <cellStyle name="Input 4 2 3 2" xfId="2471" xr:uid="{00000000-0005-0000-0000-000085380000}"/>
    <cellStyle name="Input 4 2 3 2 2" xfId="2472" xr:uid="{00000000-0005-0000-0000-000086380000}"/>
    <cellStyle name="Input 4 2 3 2 2 2" xfId="36027" xr:uid="{00000000-0005-0000-0000-000087380000}"/>
    <cellStyle name="Input 4 2 3 2 2 3" xfId="19356" xr:uid="{00000000-0005-0000-0000-000088380000}"/>
    <cellStyle name="Input 4 2 3 2 3" xfId="2473" xr:uid="{00000000-0005-0000-0000-000089380000}"/>
    <cellStyle name="Input 4 2 3 2 3 2" xfId="39227" xr:uid="{00000000-0005-0000-0000-00008A380000}"/>
    <cellStyle name="Input 4 2 3 2 3 3" xfId="22531" xr:uid="{00000000-0005-0000-0000-00008B380000}"/>
    <cellStyle name="Input 4 2 3 2 4" xfId="7738" xr:uid="{00000000-0005-0000-0000-00008C380000}"/>
    <cellStyle name="Input 4 2 3 2 4 2" xfId="42125" xr:uid="{00000000-0005-0000-0000-00008D380000}"/>
    <cellStyle name="Input 4 2 3 2 4 3" xfId="25388" xr:uid="{00000000-0005-0000-0000-00008E380000}"/>
    <cellStyle name="Input 4 2 3 2 5" xfId="7739" xr:uid="{00000000-0005-0000-0000-00008F380000}"/>
    <cellStyle name="Input 4 2 3 2 5 2" xfId="30161" xr:uid="{00000000-0005-0000-0000-000090380000}"/>
    <cellStyle name="Input 4 2 3 2 6" xfId="13486" xr:uid="{00000000-0005-0000-0000-000091380000}"/>
    <cellStyle name="Input 4 2 3 3" xfId="2474" xr:uid="{00000000-0005-0000-0000-000092380000}"/>
    <cellStyle name="Input 4 2 3 3 2" xfId="33715" xr:uid="{00000000-0005-0000-0000-000093380000}"/>
    <cellStyle name="Input 4 2 3 3 3" xfId="17039" xr:uid="{00000000-0005-0000-0000-000094380000}"/>
    <cellStyle name="Input 4 2 3 4" xfId="2475" xr:uid="{00000000-0005-0000-0000-000095380000}"/>
    <cellStyle name="Input 4 2 3 4 2" xfId="35136" xr:uid="{00000000-0005-0000-0000-000096380000}"/>
    <cellStyle name="Input 4 2 3 4 3" xfId="18459" xr:uid="{00000000-0005-0000-0000-000097380000}"/>
    <cellStyle name="Input 4 2 3 5" xfId="7740" xr:uid="{00000000-0005-0000-0000-000098380000}"/>
    <cellStyle name="Input 4 2 3 5 2" xfId="38455" xr:uid="{00000000-0005-0000-0000-000099380000}"/>
    <cellStyle name="Input 4 2 3 5 3" xfId="21777" xr:uid="{00000000-0005-0000-0000-00009A380000}"/>
    <cellStyle name="Input 4 2 3 6" xfId="27572" xr:uid="{00000000-0005-0000-0000-00009B380000}"/>
    <cellStyle name="Input 4 2 3 7" xfId="10799" xr:uid="{00000000-0005-0000-0000-00009C380000}"/>
    <cellStyle name="Input 4 2 4" xfId="2476" xr:uid="{00000000-0005-0000-0000-00009D380000}"/>
    <cellStyle name="Input 4 2 4 2" xfId="2477" xr:uid="{00000000-0005-0000-0000-00009E380000}"/>
    <cellStyle name="Input 4 2 4 2 2" xfId="19198" xr:uid="{00000000-0005-0000-0000-00009F380000}"/>
    <cellStyle name="Input 4 2 4 2 2 2" xfId="35869" xr:uid="{00000000-0005-0000-0000-0000A0380000}"/>
    <cellStyle name="Input 4 2 4 2 3" xfId="22382" xr:uid="{00000000-0005-0000-0000-0000A1380000}"/>
    <cellStyle name="Input 4 2 4 2 3 2" xfId="39075" xr:uid="{00000000-0005-0000-0000-0000A2380000}"/>
    <cellStyle name="Input 4 2 4 2 4" xfId="25257" xr:uid="{00000000-0005-0000-0000-0000A3380000}"/>
    <cellStyle name="Input 4 2 4 2 4 2" xfId="41993" xr:uid="{00000000-0005-0000-0000-0000A4380000}"/>
    <cellStyle name="Input 4 2 4 2 5" xfId="29966" xr:uid="{00000000-0005-0000-0000-0000A5380000}"/>
    <cellStyle name="Input 4 2 4 2 6" xfId="13290" xr:uid="{00000000-0005-0000-0000-0000A6380000}"/>
    <cellStyle name="Input 4 2 4 3" xfId="2478" xr:uid="{00000000-0005-0000-0000-0000A7380000}"/>
    <cellStyle name="Input 4 2 4 3 2" xfId="33555" xr:uid="{00000000-0005-0000-0000-0000A8380000}"/>
    <cellStyle name="Input 4 2 4 3 3" xfId="16880" xr:uid="{00000000-0005-0000-0000-0000A9380000}"/>
    <cellStyle name="Input 4 2 4 4" xfId="7741" xr:uid="{00000000-0005-0000-0000-0000AA380000}"/>
    <cellStyle name="Input 4 2 4 4 2" xfId="32636" xr:uid="{00000000-0005-0000-0000-0000AB380000}"/>
    <cellStyle name="Input 4 2 4 4 3" xfId="15970" xr:uid="{00000000-0005-0000-0000-0000AC380000}"/>
    <cellStyle name="Input 4 2 4 5" xfId="7742" xr:uid="{00000000-0005-0000-0000-0000AD380000}"/>
    <cellStyle name="Input 4 2 4 5 2" xfId="32741" xr:uid="{00000000-0005-0000-0000-0000AE380000}"/>
    <cellStyle name="Input 4 2 4 5 3" xfId="16073" xr:uid="{00000000-0005-0000-0000-0000AF380000}"/>
    <cellStyle name="Input 4 2 4 6" xfId="27377" xr:uid="{00000000-0005-0000-0000-0000B0380000}"/>
    <cellStyle name="Input 4 2 4 7" xfId="10611" xr:uid="{00000000-0005-0000-0000-0000B1380000}"/>
    <cellStyle name="Input 4 2 5" xfId="2479" xr:uid="{00000000-0005-0000-0000-0000B2380000}"/>
    <cellStyle name="Input 4 2 5 2" xfId="2480" xr:uid="{00000000-0005-0000-0000-0000B3380000}"/>
    <cellStyle name="Input 4 2 5 2 2" xfId="19322" xr:uid="{00000000-0005-0000-0000-0000B4380000}"/>
    <cellStyle name="Input 4 2 5 2 2 2" xfId="35992" xr:uid="{00000000-0005-0000-0000-0000B5380000}"/>
    <cellStyle name="Input 4 2 5 2 3" xfId="22499" xr:uid="{00000000-0005-0000-0000-0000B6380000}"/>
    <cellStyle name="Input 4 2 5 2 3 2" xfId="39193" xr:uid="{00000000-0005-0000-0000-0000B7380000}"/>
    <cellStyle name="Input 4 2 5 2 4" xfId="25363" xr:uid="{00000000-0005-0000-0000-0000B8380000}"/>
    <cellStyle name="Input 4 2 5 2 4 2" xfId="42100" xr:uid="{00000000-0005-0000-0000-0000B9380000}"/>
    <cellStyle name="Input 4 2 5 2 5" xfId="30122" xr:uid="{00000000-0005-0000-0000-0000BA380000}"/>
    <cellStyle name="Input 4 2 5 2 6" xfId="13447" xr:uid="{00000000-0005-0000-0000-0000BB380000}"/>
    <cellStyle name="Input 4 2 5 3" xfId="2481" xr:uid="{00000000-0005-0000-0000-0000BC380000}"/>
    <cellStyle name="Input 4 2 5 3 2" xfId="33677" xr:uid="{00000000-0005-0000-0000-0000BD380000}"/>
    <cellStyle name="Input 4 2 5 3 3" xfId="17001" xr:uid="{00000000-0005-0000-0000-0000BE380000}"/>
    <cellStyle name="Input 4 2 5 4" xfId="7743" xr:uid="{00000000-0005-0000-0000-0000BF380000}"/>
    <cellStyle name="Input 4 2 5 4 2" xfId="37243" xr:uid="{00000000-0005-0000-0000-0000C0380000}"/>
    <cellStyle name="Input 4 2 5 4 3" xfId="20575" xr:uid="{00000000-0005-0000-0000-0000C1380000}"/>
    <cellStyle name="Input 4 2 5 5" xfId="7744" xr:uid="{00000000-0005-0000-0000-0000C2380000}"/>
    <cellStyle name="Input 4 2 5 5 2" xfId="33937" xr:uid="{00000000-0005-0000-0000-0000C3380000}"/>
    <cellStyle name="Input 4 2 5 5 3" xfId="17260" xr:uid="{00000000-0005-0000-0000-0000C4380000}"/>
    <cellStyle name="Input 4 2 5 6" xfId="27533" xr:uid="{00000000-0005-0000-0000-0000C5380000}"/>
    <cellStyle name="Input 4 2 5 7" xfId="10760" xr:uid="{00000000-0005-0000-0000-0000C6380000}"/>
    <cellStyle name="Input 4 2 6" xfId="2482" xr:uid="{00000000-0005-0000-0000-0000C7380000}"/>
    <cellStyle name="Input 4 2 6 2" xfId="2483" xr:uid="{00000000-0005-0000-0000-0000C8380000}"/>
    <cellStyle name="Input 4 2 6 2 2" xfId="20599" xr:uid="{00000000-0005-0000-0000-0000C9380000}"/>
    <cellStyle name="Input 4 2 6 2 2 2" xfId="37267" xr:uid="{00000000-0005-0000-0000-0000CA380000}"/>
    <cellStyle name="Input 4 2 6 2 3" xfId="23734" xr:uid="{00000000-0005-0000-0000-0000CB380000}"/>
    <cellStyle name="Input 4 2 6 2 3 2" xfId="40444" xr:uid="{00000000-0005-0000-0000-0000CC380000}"/>
    <cellStyle name="Input 4 2 6 2 4" xfId="26493" xr:uid="{00000000-0005-0000-0000-0000CD380000}"/>
    <cellStyle name="Input 4 2 6 2 4 2" xfId="43234" xr:uid="{00000000-0005-0000-0000-0000CE380000}"/>
    <cellStyle name="Input 4 2 6 2 5" xfId="31543" xr:uid="{00000000-0005-0000-0000-0000CF380000}"/>
    <cellStyle name="Input 4 2 6 2 6" xfId="14872" xr:uid="{00000000-0005-0000-0000-0000D0380000}"/>
    <cellStyle name="Input 4 2 6 3" xfId="2484" xr:uid="{00000000-0005-0000-0000-0000D1380000}"/>
    <cellStyle name="Input 4 2 6 3 2" xfId="34987" xr:uid="{00000000-0005-0000-0000-0000D2380000}"/>
    <cellStyle name="Input 4 2 6 3 3" xfId="18312" xr:uid="{00000000-0005-0000-0000-0000D3380000}"/>
    <cellStyle name="Input 4 2 6 4" xfId="21559" xr:uid="{00000000-0005-0000-0000-0000D4380000}"/>
    <cellStyle name="Input 4 2 6 4 2" xfId="38233" xr:uid="{00000000-0005-0000-0000-0000D5380000}"/>
    <cellStyle name="Input 4 2 6 5" xfId="24587" xr:uid="{00000000-0005-0000-0000-0000D6380000}"/>
    <cellStyle name="Input 4 2 6 5 2" xfId="41307" xr:uid="{00000000-0005-0000-0000-0000D7380000}"/>
    <cellStyle name="Input 4 2 6 6" xfId="28945" xr:uid="{00000000-0005-0000-0000-0000D8380000}"/>
    <cellStyle name="Input 4 2 6 7" xfId="12198" xr:uid="{00000000-0005-0000-0000-0000D9380000}"/>
    <cellStyle name="Input 4 2 7" xfId="2485" xr:uid="{00000000-0005-0000-0000-0000DA380000}"/>
    <cellStyle name="Input 4 2 7 2" xfId="19034" xr:uid="{00000000-0005-0000-0000-0000DB380000}"/>
    <cellStyle name="Input 4 2 7 2 2" xfId="35705" xr:uid="{00000000-0005-0000-0000-0000DC380000}"/>
    <cellStyle name="Input 4 2 7 3" xfId="22232" xr:uid="{00000000-0005-0000-0000-0000DD380000}"/>
    <cellStyle name="Input 4 2 7 3 2" xfId="38923" xr:uid="{00000000-0005-0000-0000-0000DE380000}"/>
    <cellStyle name="Input 4 2 7 4" xfId="25129" xr:uid="{00000000-0005-0000-0000-0000DF380000}"/>
    <cellStyle name="Input 4 2 7 4 2" xfId="41864" xr:uid="{00000000-0005-0000-0000-0000E0380000}"/>
    <cellStyle name="Input 4 2 7 5" xfId="29773" xr:uid="{00000000-0005-0000-0000-0000E1380000}"/>
    <cellStyle name="Input 4 2 7 6" xfId="13096" xr:uid="{00000000-0005-0000-0000-0000E2380000}"/>
    <cellStyle name="Input 4 2 8" xfId="2486" xr:uid="{00000000-0005-0000-0000-0000E3380000}"/>
    <cellStyle name="Input 4 2 8 2" xfId="33288" xr:uid="{00000000-0005-0000-0000-0000E4380000}"/>
    <cellStyle name="Input 4 2 8 3" xfId="16615" xr:uid="{00000000-0005-0000-0000-0000E5380000}"/>
    <cellStyle name="Input 4 2 9" xfId="7745" xr:uid="{00000000-0005-0000-0000-0000E6380000}"/>
    <cellStyle name="Input 4 2 9 2" xfId="32714" xr:uid="{00000000-0005-0000-0000-0000E7380000}"/>
    <cellStyle name="Input 4 2 9 3" xfId="16046" xr:uid="{00000000-0005-0000-0000-0000E8380000}"/>
    <cellStyle name="Input 4 20" xfId="7746" xr:uid="{00000000-0005-0000-0000-0000E9380000}"/>
    <cellStyle name="Input 4 21" xfId="7747" xr:uid="{00000000-0005-0000-0000-0000EA380000}"/>
    <cellStyle name="Input 4 22" xfId="43957" xr:uid="{00000000-0005-0000-0000-0000EB380000}"/>
    <cellStyle name="Input 4 3" xfId="2487" xr:uid="{00000000-0005-0000-0000-0000EC380000}"/>
    <cellStyle name="Input 4 3 10" xfId="16318" xr:uid="{00000000-0005-0000-0000-0000ED380000}"/>
    <cellStyle name="Input 4 3 10 2" xfId="32987" xr:uid="{00000000-0005-0000-0000-0000EE380000}"/>
    <cellStyle name="Input 4 3 11" xfId="27240" xr:uid="{00000000-0005-0000-0000-0000EF380000}"/>
    <cellStyle name="Input 4 3 12" xfId="10454" xr:uid="{00000000-0005-0000-0000-0000F0380000}"/>
    <cellStyle name="Input 4 3 2" xfId="2488" xr:uid="{00000000-0005-0000-0000-0000F1380000}"/>
    <cellStyle name="Input 4 3 2 10" xfId="11321" xr:uid="{00000000-0005-0000-0000-0000F2380000}"/>
    <cellStyle name="Input 4 3 2 2" xfId="2489" xr:uid="{00000000-0005-0000-0000-0000F3380000}"/>
    <cellStyle name="Input 4 3 2 2 2" xfId="14462" xr:uid="{00000000-0005-0000-0000-0000F4380000}"/>
    <cellStyle name="Input 4 3 2 2 2 2" xfId="20225" xr:uid="{00000000-0005-0000-0000-0000F5380000}"/>
    <cellStyle name="Input 4 3 2 2 2 2 2" xfId="36894" xr:uid="{00000000-0005-0000-0000-0000F6380000}"/>
    <cellStyle name="Input 4 3 2 2 2 3" xfId="23366" xr:uid="{00000000-0005-0000-0000-0000F7380000}"/>
    <cellStyle name="Input 4 3 2 2 2 3 2" xfId="40074" xr:uid="{00000000-0005-0000-0000-0000F8380000}"/>
    <cellStyle name="Input 4 3 2 2 2 4" xfId="26148" xr:uid="{00000000-0005-0000-0000-0000F9380000}"/>
    <cellStyle name="Input 4 3 2 2 2 4 2" xfId="42888" xr:uid="{00000000-0005-0000-0000-0000FA380000}"/>
    <cellStyle name="Input 4 3 2 2 2 5" xfId="31134" xr:uid="{00000000-0005-0000-0000-0000FB380000}"/>
    <cellStyle name="Input 4 3 2 2 3" xfId="17939" xr:uid="{00000000-0005-0000-0000-0000FC380000}"/>
    <cellStyle name="Input 4 3 2 2 3 2" xfId="34615" xr:uid="{00000000-0005-0000-0000-0000FD380000}"/>
    <cellStyle name="Input 4 3 2 2 4" xfId="17544" xr:uid="{00000000-0005-0000-0000-0000FE380000}"/>
    <cellStyle name="Input 4 3 2 2 4 2" xfId="34221" xr:uid="{00000000-0005-0000-0000-0000FF380000}"/>
    <cellStyle name="Input 4 3 2 2 5" xfId="17530" xr:uid="{00000000-0005-0000-0000-000000390000}"/>
    <cellStyle name="Input 4 3 2 2 5 2" xfId="34207" xr:uid="{00000000-0005-0000-0000-000001390000}"/>
    <cellStyle name="Input 4 3 2 2 6" xfId="28537" xr:uid="{00000000-0005-0000-0000-000002390000}"/>
    <cellStyle name="Input 4 3 2 2 7" xfId="11788" xr:uid="{00000000-0005-0000-0000-000003390000}"/>
    <cellStyle name="Input 4 3 2 3" xfId="2490" xr:uid="{00000000-0005-0000-0000-000004390000}"/>
    <cellStyle name="Input 4 3 2 3 2" xfId="14716" xr:uid="{00000000-0005-0000-0000-000005390000}"/>
    <cellStyle name="Input 4 3 2 3 2 2" xfId="20479" xr:uid="{00000000-0005-0000-0000-000006390000}"/>
    <cellStyle name="Input 4 3 2 3 2 2 2" xfId="37147" xr:uid="{00000000-0005-0000-0000-000007390000}"/>
    <cellStyle name="Input 4 3 2 3 2 3" xfId="23618" xr:uid="{00000000-0005-0000-0000-000008390000}"/>
    <cellStyle name="Input 4 3 2 3 2 3 2" xfId="40328" xr:uid="{00000000-0005-0000-0000-000009390000}"/>
    <cellStyle name="Input 4 3 2 3 2 4" xfId="26401" xr:uid="{00000000-0005-0000-0000-00000A390000}"/>
    <cellStyle name="Input 4 3 2 3 2 4 2" xfId="43142" xr:uid="{00000000-0005-0000-0000-00000B390000}"/>
    <cellStyle name="Input 4 3 2 3 2 5" xfId="31387" xr:uid="{00000000-0005-0000-0000-00000C390000}"/>
    <cellStyle name="Input 4 3 2 3 3" xfId="18193" xr:uid="{00000000-0005-0000-0000-00000D390000}"/>
    <cellStyle name="Input 4 3 2 3 3 2" xfId="34868" xr:uid="{00000000-0005-0000-0000-00000E390000}"/>
    <cellStyle name="Input 4 3 2 3 4" xfId="21445" xr:uid="{00000000-0005-0000-0000-00000F390000}"/>
    <cellStyle name="Input 4 3 2 3 4 2" xfId="38119" xr:uid="{00000000-0005-0000-0000-000010390000}"/>
    <cellStyle name="Input 4 3 2 3 5" xfId="24495" xr:uid="{00000000-0005-0000-0000-000011390000}"/>
    <cellStyle name="Input 4 3 2 3 5 2" xfId="41215" xr:uid="{00000000-0005-0000-0000-000012390000}"/>
    <cellStyle name="Input 4 3 2 3 6" xfId="28789" xr:uid="{00000000-0005-0000-0000-000013390000}"/>
    <cellStyle name="Input 4 3 2 3 7" xfId="12042" xr:uid="{00000000-0005-0000-0000-000014390000}"/>
    <cellStyle name="Input 4 3 2 4" xfId="7748" xr:uid="{00000000-0005-0000-0000-000015390000}"/>
    <cellStyle name="Input 4 3 2 4 2" xfId="15446" xr:uid="{00000000-0005-0000-0000-000016390000}"/>
    <cellStyle name="Input 4 3 2 4 2 2" xfId="21081" xr:uid="{00000000-0005-0000-0000-000017390000}"/>
    <cellStyle name="Input 4 3 2 4 2 2 2" xfId="37750" xr:uid="{00000000-0005-0000-0000-000018390000}"/>
    <cellStyle name="Input 4 3 2 4 2 3" xfId="24194" xr:uid="{00000000-0005-0000-0000-000019390000}"/>
    <cellStyle name="Input 4 3 2 4 2 3 2" xfId="40911" xr:uid="{00000000-0005-0000-0000-00001A390000}"/>
    <cellStyle name="Input 4 3 2 4 2 4" xfId="26900" xr:uid="{00000000-0005-0000-0000-00001B390000}"/>
    <cellStyle name="Input 4 3 2 4 2 4 2" xfId="43641" xr:uid="{00000000-0005-0000-0000-00001C390000}"/>
    <cellStyle name="Input 4 3 2 4 2 5" xfId="32117" xr:uid="{00000000-0005-0000-0000-00001D390000}"/>
    <cellStyle name="Input 4 3 2 4 3" xfId="18840" xr:uid="{00000000-0005-0000-0000-00001E390000}"/>
    <cellStyle name="Input 4 3 2 4 3 2" xfId="35518" xr:uid="{00000000-0005-0000-0000-00001F390000}"/>
    <cellStyle name="Input 4 3 2 4 4" xfId="22049" xr:uid="{00000000-0005-0000-0000-000020390000}"/>
    <cellStyle name="Input 4 3 2 4 4 2" xfId="38731" xr:uid="{00000000-0005-0000-0000-000021390000}"/>
    <cellStyle name="Input 4 3 2 4 5" xfId="24987" xr:uid="{00000000-0005-0000-0000-000022390000}"/>
    <cellStyle name="Input 4 3 2 4 5 2" xfId="41714" xr:uid="{00000000-0005-0000-0000-000023390000}"/>
    <cellStyle name="Input 4 3 2 4 6" xfId="29519" xr:uid="{00000000-0005-0000-0000-000024390000}"/>
    <cellStyle name="Input 4 3 2 4 7" xfId="12833" xr:uid="{00000000-0005-0000-0000-000025390000}"/>
    <cellStyle name="Input 4 3 2 5" xfId="7749" xr:uid="{00000000-0005-0000-0000-000026390000}"/>
    <cellStyle name="Input 4 3 2 5 2" xfId="19784" xr:uid="{00000000-0005-0000-0000-000027390000}"/>
    <cellStyle name="Input 4 3 2 5 2 2" xfId="36454" xr:uid="{00000000-0005-0000-0000-000028390000}"/>
    <cellStyle name="Input 4 3 2 5 3" xfId="22934" xr:uid="{00000000-0005-0000-0000-000029390000}"/>
    <cellStyle name="Input 4 3 2 5 3 2" xfId="39636" xr:uid="{00000000-0005-0000-0000-00002A390000}"/>
    <cellStyle name="Input 4 3 2 5 4" xfId="25730" xr:uid="{00000000-0005-0000-0000-00002B390000}"/>
    <cellStyle name="Input 4 3 2 5 4 2" xfId="42469" xr:uid="{00000000-0005-0000-0000-00002C390000}"/>
    <cellStyle name="Input 4 3 2 5 5" xfId="30667" xr:uid="{00000000-0005-0000-0000-00002D390000}"/>
    <cellStyle name="Input 4 3 2 5 6" xfId="13994" xr:uid="{00000000-0005-0000-0000-00002E390000}"/>
    <cellStyle name="Input 4 3 2 6" xfId="17491" xr:uid="{00000000-0005-0000-0000-00002F390000}"/>
    <cellStyle name="Input 4 3 2 6 2" xfId="34168" xr:uid="{00000000-0005-0000-0000-000030390000}"/>
    <cellStyle name="Input 4 3 2 7" xfId="20878" xr:uid="{00000000-0005-0000-0000-000031390000}"/>
    <cellStyle name="Input 4 3 2 7 2" xfId="37547" xr:uid="{00000000-0005-0000-0000-000032390000}"/>
    <cellStyle name="Input 4 3 2 8" xfId="22869" xr:uid="{00000000-0005-0000-0000-000033390000}"/>
    <cellStyle name="Input 4 3 2 8 2" xfId="39571" xr:uid="{00000000-0005-0000-0000-000034390000}"/>
    <cellStyle name="Input 4 3 2 9" xfId="28075" xr:uid="{00000000-0005-0000-0000-000035390000}"/>
    <cellStyle name="Input 4 3 3" xfId="2491" xr:uid="{00000000-0005-0000-0000-000036390000}"/>
    <cellStyle name="Input 4 3 3 2" xfId="2492" xr:uid="{00000000-0005-0000-0000-000037390000}"/>
    <cellStyle name="Input 4 3 3 2 2" xfId="19422" xr:uid="{00000000-0005-0000-0000-000038390000}"/>
    <cellStyle name="Input 4 3 3 2 2 2" xfId="36092" xr:uid="{00000000-0005-0000-0000-000039390000}"/>
    <cellStyle name="Input 4 3 3 2 3" xfId="22592" xr:uid="{00000000-0005-0000-0000-00003A390000}"/>
    <cellStyle name="Input 4 3 3 2 3 2" xfId="39291" xr:uid="{00000000-0005-0000-0000-00003B390000}"/>
    <cellStyle name="Input 4 3 3 2 4" xfId="25441" xr:uid="{00000000-0005-0000-0000-00003C390000}"/>
    <cellStyle name="Input 4 3 3 2 4 2" xfId="42179" xr:uid="{00000000-0005-0000-0000-00003D390000}"/>
    <cellStyle name="Input 4 3 3 2 5" xfId="30231" xr:uid="{00000000-0005-0000-0000-00003E390000}"/>
    <cellStyle name="Input 4 3 3 2 6" xfId="13557" xr:uid="{00000000-0005-0000-0000-00003F390000}"/>
    <cellStyle name="Input 4 3 3 3" xfId="2493" xr:uid="{00000000-0005-0000-0000-000040390000}"/>
    <cellStyle name="Input 4 3 3 3 2" xfId="33783" xr:uid="{00000000-0005-0000-0000-000041390000}"/>
    <cellStyle name="Input 4 3 3 3 3" xfId="17107" xr:uid="{00000000-0005-0000-0000-000042390000}"/>
    <cellStyle name="Input 4 3 3 4" xfId="15877" xr:uid="{00000000-0005-0000-0000-000043390000}"/>
    <cellStyle name="Input 4 3 3 4 2" xfId="32541" xr:uid="{00000000-0005-0000-0000-000044390000}"/>
    <cellStyle name="Input 4 3 3 5" xfId="19528" xr:uid="{00000000-0005-0000-0000-000045390000}"/>
    <cellStyle name="Input 4 3 3 5 2" xfId="36198" xr:uid="{00000000-0005-0000-0000-000046390000}"/>
    <cellStyle name="Input 4 3 3 6" xfId="27640" xr:uid="{00000000-0005-0000-0000-000047390000}"/>
    <cellStyle name="Input 4 3 3 7" xfId="10869" xr:uid="{00000000-0005-0000-0000-000048390000}"/>
    <cellStyle name="Input 4 3 4" xfId="2494" xr:uid="{00000000-0005-0000-0000-000049390000}"/>
    <cellStyle name="Input 4 3 4 2" xfId="14162" xr:uid="{00000000-0005-0000-0000-00004A390000}"/>
    <cellStyle name="Input 4 3 4 2 2" xfId="19925" xr:uid="{00000000-0005-0000-0000-00004B390000}"/>
    <cellStyle name="Input 4 3 4 2 2 2" xfId="36595" xr:uid="{00000000-0005-0000-0000-00004C390000}"/>
    <cellStyle name="Input 4 3 4 2 3" xfId="23071" xr:uid="{00000000-0005-0000-0000-00004D390000}"/>
    <cellStyle name="Input 4 3 4 2 3 2" xfId="39774" xr:uid="{00000000-0005-0000-0000-00004E390000}"/>
    <cellStyle name="Input 4 3 4 2 4" xfId="25850" xr:uid="{00000000-0005-0000-0000-00004F390000}"/>
    <cellStyle name="Input 4 3 4 2 4 2" xfId="42589" xr:uid="{00000000-0005-0000-0000-000050390000}"/>
    <cellStyle name="Input 4 3 4 2 5" xfId="30835" xr:uid="{00000000-0005-0000-0000-000051390000}"/>
    <cellStyle name="Input 4 3 4 3" xfId="17639" xr:uid="{00000000-0005-0000-0000-000052390000}"/>
    <cellStyle name="Input 4 3 4 3 2" xfId="34316" xr:uid="{00000000-0005-0000-0000-000053390000}"/>
    <cellStyle name="Input 4 3 4 4" xfId="16723" xr:uid="{00000000-0005-0000-0000-000054390000}"/>
    <cellStyle name="Input 4 3 4 4 2" xfId="33397" xr:uid="{00000000-0005-0000-0000-000055390000}"/>
    <cellStyle name="Input 4 3 4 5" xfId="24308" xr:uid="{00000000-0005-0000-0000-000056390000}"/>
    <cellStyle name="Input 4 3 4 5 2" xfId="41026" xr:uid="{00000000-0005-0000-0000-000057390000}"/>
    <cellStyle name="Input 4 3 4 6" xfId="28242" xr:uid="{00000000-0005-0000-0000-000058390000}"/>
    <cellStyle name="Input 4 3 4 7" xfId="11488" xr:uid="{00000000-0005-0000-0000-000059390000}"/>
    <cellStyle name="Input 4 3 5" xfId="2495" xr:uid="{00000000-0005-0000-0000-00005A390000}"/>
    <cellStyle name="Input 4 3 5 2" xfId="14408" xr:uid="{00000000-0005-0000-0000-00005B390000}"/>
    <cellStyle name="Input 4 3 5 2 2" xfId="20171" xr:uid="{00000000-0005-0000-0000-00005C390000}"/>
    <cellStyle name="Input 4 3 5 2 2 2" xfId="36840" xr:uid="{00000000-0005-0000-0000-00005D390000}"/>
    <cellStyle name="Input 4 3 5 2 3" xfId="23313" xr:uid="{00000000-0005-0000-0000-00005E390000}"/>
    <cellStyle name="Input 4 3 5 2 3 2" xfId="40020" xr:uid="{00000000-0005-0000-0000-00005F390000}"/>
    <cellStyle name="Input 4 3 5 2 4" xfId="26094" xr:uid="{00000000-0005-0000-0000-000060390000}"/>
    <cellStyle name="Input 4 3 5 2 4 2" xfId="42834" xr:uid="{00000000-0005-0000-0000-000061390000}"/>
    <cellStyle name="Input 4 3 5 2 5" xfId="31080" xr:uid="{00000000-0005-0000-0000-000062390000}"/>
    <cellStyle name="Input 4 3 5 3" xfId="17885" xr:uid="{00000000-0005-0000-0000-000063390000}"/>
    <cellStyle name="Input 4 3 5 3 2" xfId="34561" xr:uid="{00000000-0005-0000-0000-000064390000}"/>
    <cellStyle name="Input 4 3 5 4" xfId="18826" xr:uid="{00000000-0005-0000-0000-000065390000}"/>
    <cellStyle name="Input 4 3 5 4 2" xfId="35504" xr:uid="{00000000-0005-0000-0000-000066390000}"/>
    <cellStyle name="Input 4 3 5 5" xfId="21752" xr:uid="{00000000-0005-0000-0000-000067390000}"/>
    <cellStyle name="Input 4 3 5 5 2" xfId="38430" xr:uid="{00000000-0005-0000-0000-000068390000}"/>
    <cellStyle name="Input 4 3 5 6" xfId="28484" xr:uid="{00000000-0005-0000-0000-000069390000}"/>
    <cellStyle name="Input 4 3 5 7" xfId="11734" xr:uid="{00000000-0005-0000-0000-00006A390000}"/>
    <cellStyle name="Input 4 3 6" xfId="7750" xr:uid="{00000000-0005-0000-0000-00006B390000}"/>
    <cellStyle name="Input 4 3 6 2" xfId="14929" xr:uid="{00000000-0005-0000-0000-00006C390000}"/>
    <cellStyle name="Input 4 3 6 2 2" xfId="20650" xr:uid="{00000000-0005-0000-0000-00006D390000}"/>
    <cellStyle name="Input 4 3 6 2 2 2" xfId="37318" xr:uid="{00000000-0005-0000-0000-00006E390000}"/>
    <cellStyle name="Input 4 3 6 2 3" xfId="23782" xr:uid="{00000000-0005-0000-0000-00006F390000}"/>
    <cellStyle name="Input 4 3 6 2 3 2" xfId="40493" xr:uid="{00000000-0005-0000-0000-000070390000}"/>
    <cellStyle name="Input 4 3 6 2 4" xfId="26533" xr:uid="{00000000-0005-0000-0000-000071390000}"/>
    <cellStyle name="Input 4 3 6 2 4 2" xfId="43274" xr:uid="{00000000-0005-0000-0000-000072390000}"/>
    <cellStyle name="Input 4 3 6 2 5" xfId="31600" xr:uid="{00000000-0005-0000-0000-000073390000}"/>
    <cellStyle name="Input 4 3 6 3" xfId="18363" xr:uid="{00000000-0005-0000-0000-000074390000}"/>
    <cellStyle name="Input 4 3 6 3 2" xfId="35038" xr:uid="{00000000-0005-0000-0000-000075390000}"/>
    <cellStyle name="Input 4 3 6 4" xfId="21608" xr:uid="{00000000-0005-0000-0000-000076390000}"/>
    <cellStyle name="Input 4 3 6 4 2" xfId="38283" xr:uid="{00000000-0005-0000-0000-000077390000}"/>
    <cellStyle name="Input 4 3 6 5" xfId="24626" xr:uid="{00000000-0005-0000-0000-000078390000}"/>
    <cellStyle name="Input 4 3 6 5 2" xfId="41347" xr:uid="{00000000-0005-0000-0000-000079390000}"/>
    <cellStyle name="Input 4 3 6 6" xfId="29002" xr:uid="{00000000-0005-0000-0000-00007A390000}"/>
    <cellStyle name="Input 4 3 6 7" xfId="12255" xr:uid="{00000000-0005-0000-0000-00007B390000}"/>
    <cellStyle name="Input 4 3 7" xfId="7751" xr:uid="{00000000-0005-0000-0000-00007C390000}"/>
    <cellStyle name="Input 4 3 7 2" xfId="19085" xr:uid="{00000000-0005-0000-0000-00007D390000}"/>
    <cellStyle name="Input 4 3 7 2 2" xfId="35756" xr:uid="{00000000-0005-0000-0000-00007E390000}"/>
    <cellStyle name="Input 4 3 7 3" xfId="22279" xr:uid="{00000000-0005-0000-0000-00007F390000}"/>
    <cellStyle name="Input 4 3 7 3 2" xfId="38972" xr:uid="{00000000-0005-0000-0000-000080390000}"/>
    <cellStyle name="Input 4 3 7 4" xfId="25168" xr:uid="{00000000-0005-0000-0000-000081390000}"/>
    <cellStyle name="Input 4 3 7 4 2" xfId="41904" xr:uid="{00000000-0005-0000-0000-000082390000}"/>
    <cellStyle name="Input 4 3 7 5" xfId="29829" xr:uid="{00000000-0005-0000-0000-000083390000}"/>
    <cellStyle name="Input 4 3 7 6" xfId="13153" xr:uid="{00000000-0005-0000-0000-000084390000}"/>
    <cellStyle name="Input 4 3 8" xfId="16742" xr:uid="{00000000-0005-0000-0000-000085390000}"/>
    <cellStyle name="Input 4 3 8 2" xfId="33416" xr:uid="{00000000-0005-0000-0000-000086390000}"/>
    <cellStyle name="Input 4 3 9" xfId="16593" xr:uid="{00000000-0005-0000-0000-000087390000}"/>
    <cellStyle name="Input 4 3 9 2" xfId="33266" xr:uid="{00000000-0005-0000-0000-000088390000}"/>
    <cellStyle name="Input 4 4" xfId="2496" xr:uid="{00000000-0005-0000-0000-000089390000}"/>
    <cellStyle name="Input 4 4 10" xfId="16324" xr:uid="{00000000-0005-0000-0000-00008A390000}"/>
    <cellStyle name="Input 4 4 10 2" xfId="32993" xr:uid="{00000000-0005-0000-0000-00008B390000}"/>
    <cellStyle name="Input 4 4 11" xfId="27323" xr:uid="{00000000-0005-0000-0000-00008C390000}"/>
    <cellStyle name="Input 4 4 12" xfId="10551" xr:uid="{00000000-0005-0000-0000-00008D390000}"/>
    <cellStyle name="Input 4 4 2" xfId="2497" xr:uid="{00000000-0005-0000-0000-00008E390000}"/>
    <cellStyle name="Input 4 4 2 10" xfId="11409" xr:uid="{00000000-0005-0000-0000-00008F390000}"/>
    <cellStyle name="Input 4 4 2 2" xfId="2498" xr:uid="{00000000-0005-0000-0000-000090390000}"/>
    <cellStyle name="Input 4 4 2 2 2" xfId="14524" xr:uid="{00000000-0005-0000-0000-000091390000}"/>
    <cellStyle name="Input 4 4 2 2 2 2" xfId="20287" xr:uid="{00000000-0005-0000-0000-000092390000}"/>
    <cellStyle name="Input 4 4 2 2 2 2 2" xfId="36956" xr:uid="{00000000-0005-0000-0000-000093390000}"/>
    <cellStyle name="Input 4 4 2 2 2 3" xfId="23428" xr:uid="{00000000-0005-0000-0000-000094390000}"/>
    <cellStyle name="Input 4 4 2 2 2 3 2" xfId="40136" xr:uid="{00000000-0005-0000-0000-000095390000}"/>
    <cellStyle name="Input 4 4 2 2 2 4" xfId="26210" xr:uid="{00000000-0005-0000-0000-000096390000}"/>
    <cellStyle name="Input 4 4 2 2 2 4 2" xfId="42950" xr:uid="{00000000-0005-0000-0000-000097390000}"/>
    <cellStyle name="Input 4 4 2 2 2 5" xfId="31196" xr:uid="{00000000-0005-0000-0000-000098390000}"/>
    <cellStyle name="Input 4 4 2 2 3" xfId="18001" xr:uid="{00000000-0005-0000-0000-000099390000}"/>
    <cellStyle name="Input 4 4 2 2 3 2" xfId="34677" xr:uid="{00000000-0005-0000-0000-00009A390000}"/>
    <cellStyle name="Input 4 4 2 2 4" xfId="10096" xr:uid="{00000000-0005-0000-0000-00009B390000}"/>
    <cellStyle name="Input 4 4 2 2 4 2" xfId="27160" xr:uid="{00000000-0005-0000-0000-00009C390000}"/>
    <cellStyle name="Input 4 4 2 2 5" xfId="16202" xr:uid="{00000000-0005-0000-0000-00009D390000}"/>
    <cellStyle name="Input 4 4 2 2 5 2" xfId="32868" xr:uid="{00000000-0005-0000-0000-00009E390000}"/>
    <cellStyle name="Input 4 4 2 2 6" xfId="28599" xr:uid="{00000000-0005-0000-0000-00009F390000}"/>
    <cellStyle name="Input 4 4 2 2 7" xfId="11850" xr:uid="{00000000-0005-0000-0000-0000A0390000}"/>
    <cellStyle name="Input 4 4 2 3" xfId="2499" xr:uid="{00000000-0005-0000-0000-0000A1390000}"/>
    <cellStyle name="Input 4 4 2 3 2" xfId="14774" xr:uid="{00000000-0005-0000-0000-0000A2390000}"/>
    <cellStyle name="Input 4 4 2 3 2 2" xfId="20537" xr:uid="{00000000-0005-0000-0000-0000A3390000}"/>
    <cellStyle name="Input 4 4 2 3 2 2 2" xfId="37205" xr:uid="{00000000-0005-0000-0000-0000A4390000}"/>
    <cellStyle name="Input 4 4 2 3 2 3" xfId="23676" xr:uid="{00000000-0005-0000-0000-0000A5390000}"/>
    <cellStyle name="Input 4 4 2 3 2 3 2" xfId="40386" xr:uid="{00000000-0005-0000-0000-0000A6390000}"/>
    <cellStyle name="Input 4 4 2 3 2 4" xfId="26459" xr:uid="{00000000-0005-0000-0000-0000A7390000}"/>
    <cellStyle name="Input 4 4 2 3 2 4 2" xfId="43200" xr:uid="{00000000-0005-0000-0000-0000A8390000}"/>
    <cellStyle name="Input 4 4 2 3 2 5" xfId="31445" xr:uid="{00000000-0005-0000-0000-0000A9390000}"/>
    <cellStyle name="Input 4 4 2 3 3" xfId="18251" xr:uid="{00000000-0005-0000-0000-0000AA390000}"/>
    <cellStyle name="Input 4 4 2 3 3 2" xfId="34926" xr:uid="{00000000-0005-0000-0000-0000AB390000}"/>
    <cellStyle name="Input 4 4 2 3 4" xfId="21503" xr:uid="{00000000-0005-0000-0000-0000AC390000}"/>
    <cellStyle name="Input 4 4 2 3 4 2" xfId="38177" xr:uid="{00000000-0005-0000-0000-0000AD390000}"/>
    <cellStyle name="Input 4 4 2 3 5" xfId="24553" xr:uid="{00000000-0005-0000-0000-0000AE390000}"/>
    <cellStyle name="Input 4 4 2 3 5 2" xfId="41273" xr:uid="{00000000-0005-0000-0000-0000AF390000}"/>
    <cellStyle name="Input 4 4 2 3 6" xfId="28847" xr:uid="{00000000-0005-0000-0000-0000B0390000}"/>
    <cellStyle name="Input 4 4 2 3 7" xfId="12100" xr:uid="{00000000-0005-0000-0000-0000B1390000}"/>
    <cellStyle name="Input 4 4 2 4" xfId="7752" xr:uid="{00000000-0005-0000-0000-0000B2390000}"/>
    <cellStyle name="Input 4 4 2 4 2" xfId="15529" xr:uid="{00000000-0005-0000-0000-0000B3390000}"/>
    <cellStyle name="Input 4 4 2 4 2 2" xfId="21151" xr:uid="{00000000-0005-0000-0000-0000B4390000}"/>
    <cellStyle name="Input 4 4 2 4 2 2 2" xfId="37821" xr:uid="{00000000-0005-0000-0000-0000B5390000}"/>
    <cellStyle name="Input 4 4 2 4 2 3" xfId="24264" xr:uid="{00000000-0005-0000-0000-0000B6390000}"/>
    <cellStyle name="Input 4 4 2 4 2 3 2" xfId="40981" xr:uid="{00000000-0005-0000-0000-0000B7390000}"/>
    <cellStyle name="Input 4 4 2 4 2 4" xfId="26958" xr:uid="{00000000-0005-0000-0000-0000B8390000}"/>
    <cellStyle name="Input 4 4 2 4 2 4 2" xfId="43699" xr:uid="{00000000-0005-0000-0000-0000B9390000}"/>
    <cellStyle name="Input 4 4 2 4 2 5" xfId="32200" xr:uid="{00000000-0005-0000-0000-0000BA390000}"/>
    <cellStyle name="Input 4 4 2 4 3" xfId="18909" xr:uid="{00000000-0005-0000-0000-0000BB390000}"/>
    <cellStyle name="Input 4 4 2 4 3 2" xfId="35588" xr:uid="{00000000-0005-0000-0000-0000BC390000}"/>
    <cellStyle name="Input 4 4 2 4 4" xfId="22118" xr:uid="{00000000-0005-0000-0000-0000BD390000}"/>
    <cellStyle name="Input 4 4 2 4 4 2" xfId="38801" xr:uid="{00000000-0005-0000-0000-0000BE390000}"/>
    <cellStyle name="Input 4 4 2 4 5" xfId="25045" xr:uid="{00000000-0005-0000-0000-0000BF390000}"/>
    <cellStyle name="Input 4 4 2 4 5 2" xfId="41772" xr:uid="{00000000-0005-0000-0000-0000C0390000}"/>
    <cellStyle name="Input 4 4 2 4 6" xfId="29602" xr:uid="{00000000-0005-0000-0000-0000C1390000}"/>
    <cellStyle name="Input 4 4 2 4 7" xfId="12916" xr:uid="{00000000-0005-0000-0000-0000C2390000}"/>
    <cellStyle name="Input 4 4 2 5" xfId="7753" xr:uid="{00000000-0005-0000-0000-0000C3390000}"/>
    <cellStyle name="Input 4 4 2 5 2" xfId="19855" xr:uid="{00000000-0005-0000-0000-0000C4390000}"/>
    <cellStyle name="Input 4 4 2 5 2 2" xfId="36525" xr:uid="{00000000-0005-0000-0000-0000C5390000}"/>
    <cellStyle name="Input 4 4 2 5 3" xfId="23005" xr:uid="{00000000-0005-0000-0000-0000C6390000}"/>
    <cellStyle name="Input 4 4 2 5 3 2" xfId="39707" xr:uid="{00000000-0005-0000-0000-0000C7390000}"/>
    <cellStyle name="Input 4 4 2 5 4" xfId="25788" xr:uid="{00000000-0005-0000-0000-0000C8390000}"/>
    <cellStyle name="Input 4 4 2 5 4 2" xfId="42527" xr:uid="{00000000-0005-0000-0000-0000C9390000}"/>
    <cellStyle name="Input 4 4 2 5 5" xfId="30750" xr:uid="{00000000-0005-0000-0000-0000CA390000}"/>
    <cellStyle name="Input 4 4 2 5 6" xfId="14077" xr:uid="{00000000-0005-0000-0000-0000CB390000}"/>
    <cellStyle name="Input 4 4 2 6" xfId="17572" xr:uid="{00000000-0005-0000-0000-0000CC390000}"/>
    <cellStyle name="Input 4 4 2 6 2" xfId="34249" xr:uid="{00000000-0005-0000-0000-0000CD390000}"/>
    <cellStyle name="Input 4 4 2 7" xfId="21015" xr:uid="{00000000-0005-0000-0000-0000CE390000}"/>
    <cellStyle name="Input 4 4 2 7 2" xfId="37684" xr:uid="{00000000-0005-0000-0000-0000CF390000}"/>
    <cellStyle name="Input 4 4 2 8" xfId="15960" xr:uid="{00000000-0005-0000-0000-0000D0390000}"/>
    <cellStyle name="Input 4 4 2 8 2" xfId="32626" xr:uid="{00000000-0005-0000-0000-0000D1390000}"/>
    <cellStyle name="Input 4 4 2 9" xfId="28158" xr:uid="{00000000-0005-0000-0000-0000D2390000}"/>
    <cellStyle name="Input 4 4 3" xfId="2500" xr:uid="{00000000-0005-0000-0000-0000D3390000}"/>
    <cellStyle name="Input 4 4 3 2" xfId="2501" xr:uid="{00000000-0005-0000-0000-0000D4390000}"/>
    <cellStyle name="Input 4 4 3 2 2" xfId="19496" xr:uid="{00000000-0005-0000-0000-0000D5390000}"/>
    <cellStyle name="Input 4 4 3 2 2 2" xfId="36166" xr:uid="{00000000-0005-0000-0000-0000D6390000}"/>
    <cellStyle name="Input 4 4 3 2 3" xfId="22658" xr:uid="{00000000-0005-0000-0000-0000D7390000}"/>
    <cellStyle name="Input 4 4 3 2 3 2" xfId="39358" xr:uid="{00000000-0005-0000-0000-0000D8390000}"/>
    <cellStyle name="Input 4 4 3 2 4" xfId="25499" xr:uid="{00000000-0005-0000-0000-0000D9390000}"/>
    <cellStyle name="Input 4 4 3 2 4 2" xfId="42237" xr:uid="{00000000-0005-0000-0000-0000DA390000}"/>
    <cellStyle name="Input 4 4 3 2 5" xfId="30314" xr:uid="{00000000-0005-0000-0000-0000DB390000}"/>
    <cellStyle name="Input 4 4 3 2 6" xfId="13640" xr:uid="{00000000-0005-0000-0000-0000DC390000}"/>
    <cellStyle name="Input 4 4 3 3" xfId="2502" xr:uid="{00000000-0005-0000-0000-0000DD390000}"/>
    <cellStyle name="Input 4 4 3 3 2" xfId="33864" xr:uid="{00000000-0005-0000-0000-0000DE390000}"/>
    <cellStyle name="Input 4 4 3 3 3" xfId="17187" xr:uid="{00000000-0005-0000-0000-0000DF390000}"/>
    <cellStyle name="Input 4 4 3 4" xfId="15844" xr:uid="{00000000-0005-0000-0000-0000E0390000}"/>
    <cellStyle name="Input 4 4 3 4 2" xfId="32508" xr:uid="{00000000-0005-0000-0000-0000E1390000}"/>
    <cellStyle name="Input 4 4 3 5" xfId="16153" xr:uid="{00000000-0005-0000-0000-0000E2390000}"/>
    <cellStyle name="Input 4 4 3 5 2" xfId="32818" xr:uid="{00000000-0005-0000-0000-0000E3390000}"/>
    <cellStyle name="Input 4 4 3 6" xfId="27722" xr:uid="{00000000-0005-0000-0000-0000E4390000}"/>
    <cellStyle name="Input 4 4 3 7" xfId="10957" xr:uid="{00000000-0005-0000-0000-0000E5390000}"/>
    <cellStyle name="Input 4 4 4" xfId="2503" xr:uid="{00000000-0005-0000-0000-0000E6390000}"/>
    <cellStyle name="Input 4 4 4 2" xfId="14224" xr:uid="{00000000-0005-0000-0000-0000E7390000}"/>
    <cellStyle name="Input 4 4 4 2 2" xfId="19987" xr:uid="{00000000-0005-0000-0000-0000E8390000}"/>
    <cellStyle name="Input 4 4 4 2 2 2" xfId="36657" xr:uid="{00000000-0005-0000-0000-0000E9390000}"/>
    <cellStyle name="Input 4 4 4 2 3" xfId="23133" xr:uid="{00000000-0005-0000-0000-0000EA390000}"/>
    <cellStyle name="Input 4 4 4 2 3 2" xfId="39836" xr:uid="{00000000-0005-0000-0000-0000EB390000}"/>
    <cellStyle name="Input 4 4 4 2 4" xfId="25912" xr:uid="{00000000-0005-0000-0000-0000EC390000}"/>
    <cellStyle name="Input 4 4 4 2 4 2" xfId="42651" xr:uid="{00000000-0005-0000-0000-0000ED390000}"/>
    <cellStyle name="Input 4 4 4 2 5" xfId="30897" xr:uid="{00000000-0005-0000-0000-0000EE390000}"/>
    <cellStyle name="Input 4 4 4 3" xfId="17701" xr:uid="{00000000-0005-0000-0000-0000EF390000}"/>
    <cellStyle name="Input 4 4 4 3 2" xfId="34378" xr:uid="{00000000-0005-0000-0000-0000F0390000}"/>
    <cellStyle name="Input 4 4 4 4" xfId="16491" xr:uid="{00000000-0005-0000-0000-0000F1390000}"/>
    <cellStyle name="Input 4 4 4 4 2" xfId="33163" xr:uid="{00000000-0005-0000-0000-0000F2390000}"/>
    <cellStyle name="Input 4 4 4 5" xfId="21896" xr:uid="{00000000-0005-0000-0000-0000F3390000}"/>
    <cellStyle name="Input 4 4 4 5 2" xfId="38575" xr:uid="{00000000-0005-0000-0000-0000F4390000}"/>
    <cellStyle name="Input 4 4 4 6" xfId="28304" xr:uid="{00000000-0005-0000-0000-0000F5390000}"/>
    <cellStyle name="Input 4 4 4 7" xfId="11550" xr:uid="{00000000-0005-0000-0000-0000F6390000}"/>
    <cellStyle name="Input 4 4 5" xfId="2504" xr:uid="{00000000-0005-0000-0000-0000F7390000}"/>
    <cellStyle name="Input 4 4 5 2" xfId="13673" xr:uid="{00000000-0005-0000-0000-0000F8390000}"/>
    <cellStyle name="Input 4 4 5 2 2" xfId="19524" xr:uid="{00000000-0005-0000-0000-0000F9390000}"/>
    <cellStyle name="Input 4 4 5 2 2 2" xfId="36194" xr:uid="{00000000-0005-0000-0000-0000FA390000}"/>
    <cellStyle name="Input 4 4 5 2 3" xfId="22684" xr:uid="{00000000-0005-0000-0000-0000FB390000}"/>
    <cellStyle name="Input 4 4 5 2 3 2" xfId="39384" xr:uid="{00000000-0005-0000-0000-0000FC390000}"/>
    <cellStyle name="Input 4 4 5 2 4" xfId="25523" xr:uid="{00000000-0005-0000-0000-0000FD390000}"/>
    <cellStyle name="Input 4 4 5 2 4 2" xfId="42261" xr:uid="{00000000-0005-0000-0000-0000FE390000}"/>
    <cellStyle name="Input 4 4 5 2 5" xfId="30347" xr:uid="{00000000-0005-0000-0000-0000FF390000}"/>
    <cellStyle name="Input 4 4 5 3" xfId="17212" xr:uid="{00000000-0005-0000-0000-0000003A0000}"/>
    <cellStyle name="Input 4 4 5 3 2" xfId="33889" xr:uid="{00000000-0005-0000-0000-0000013A0000}"/>
    <cellStyle name="Input 4 4 5 4" xfId="16541" xr:uid="{00000000-0005-0000-0000-0000023A0000}"/>
    <cellStyle name="Input 4 4 5 4 2" xfId="33213" xr:uid="{00000000-0005-0000-0000-0000033A0000}"/>
    <cellStyle name="Input 4 4 5 5" xfId="17223" xr:uid="{00000000-0005-0000-0000-0000043A0000}"/>
    <cellStyle name="Input 4 4 5 5 2" xfId="33900" xr:uid="{00000000-0005-0000-0000-0000053A0000}"/>
    <cellStyle name="Input 4 4 5 6" xfId="27755" xr:uid="{00000000-0005-0000-0000-0000063A0000}"/>
    <cellStyle name="Input 4 4 5 7" xfId="10985" xr:uid="{00000000-0005-0000-0000-0000073A0000}"/>
    <cellStyle name="Input 4 4 6" xfId="7754" xr:uid="{00000000-0005-0000-0000-0000083A0000}"/>
    <cellStyle name="Input 4 4 6 2" xfId="15012" xr:uid="{00000000-0005-0000-0000-0000093A0000}"/>
    <cellStyle name="Input 4 4 6 2 2" xfId="20722" xr:uid="{00000000-0005-0000-0000-00000A3A0000}"/>
    <cellStyle name="Input 4 4 6 2 2 2" xfId="37391" xr:uid="{00000000-0005-0000-0000-00000B3A0000}"/>
    <cellStyle name="Input 4 4 6 2 3" xfId="23850" xr:uid="{00000000-0005-0000-0000-00000C3A0000}"/>
    <cellStyle name="Input 4 4 6 2 3 2" xfId="40561" xr:uid="{00000000-0005-0000-0000-00000D3A0000}"/>
    <cellStyle name="Input 4 4 6 2 4" xfId="26591" xr:uid="{00000000-0005-0000-0000-00000E3A0000}"/>
    <cellStyle name="Input 4 4 6 2 4 2" xfId="43332" xr:uid="{00000000-0005-0000-0000-00000F3A0000}"/>
    <cellStyle name="Input 4 4 6 2 5" xfId="31683" xr:uid="{00000000-0005-0000-0000-0000103A0000}"/>
    <cellStyle name="Input 4 4 6 3" xfId="18434" xr:uid="{00000000-0005-0000-0000-0000113A0000}"/>
    <cellStyle name="Input 4 4 6 3 2" xfId="35111" xr:uid="{00000000-0005-0000-0000-0000123A0000}"/>
    <cellStyle name="Input 4 4 6 4" xfId="21677" xr:uid="{00000000-0005-0000-0000-0000133A0000}"/>
    <cellStyle name="Input 4 4 6 4 2" xfId="38352" xr:uid="{00000000-0005-0000-0000-0000143A0000}"/>
    <cellStyle name="Input 4 4 6 5" xfId="24684" xr:uid="{00000000-0005-0000-0000-0000153A0000}"/>
    <cellStyle name="Input 4 4 6 5 2" xfId="41405" xr:uid="{00000000-0005-0000-0000-0000163A0000}"/>
    <cellStyle name="Input 4 4 6 6" xfId="29085" xr:uid="{00000000-0005-0000-0000-0000173A0000}"/>
    <cellStyle name="Input 4 4 6 7" xfId="12338" xr:uid="{00000000-0005-0000-0000-0000183A0000}"/>
    <cellStyle name="Input 4 4 7" xfId="7755" xr:uid="{00000000-0005-0000-0000-0000193A0000}"/>
    <cellStyle name="Input 4 4 7 2" xfId="19158" xr:uid="{00000000-0005-0000-0000-00001A3A0000}"/>
    <cellStyle name="Input 4 4 7 2 2" xfId="35829" xr:uid="{00000000-0005-0000-0000-00001B3A0000}"/>
    <cellStyle name="Input 4 4 7 3" xfId="22346" xr:uid="{00000000-0005-0000-0000-00001C3A0000}"/>
    <cellStyle name="Input 4 4 7 3 2" xfId="39039" xr:uid="{00000000-0005-0000-0000-00001D3A0000}"/>
    <cellStyle name="Input 4 4 7 4" xfId="25226" xr:uid="{00000000-0005-0000-0000-00001E3A0000}"/>
    <cellStyle name="Input 4 4 7 4 2" xfId="41962" xr:uid="{00000000-0005-0000-0000-00001F3A0000}"/>
    <cellStyle name="Input 4 4 7 5" xfId="29912" xr:uid="{00000000-0005-0000-0000-0000203A0000}"/>
    <cellStyle name="Input 4 4 7 6" xfId="13236" xr:uid="{00000000-0005-0000-0000-0000213A0000}"/>
    <cellStyle name="Input 4 4 8" xfId="16830" xr:uid="{00000000-0005-0000-0000-0000223A0000}"/>
    <cellStyle name="Input 4 4 8 2" xfId="33505" xr:uid="{00000000-0005-0000-0000-0000233A0000}"/>
    <cellStyle name="Input 4 4 9" xfId="15986" xr:uid="{00000000-0005-0000-0000-0000243A0000}"/>
    <cellStyle name="Input 4 4 9 2" xfId="32652" xr:uid="{00000000-0005-0000-0000-0000253A0000}"/>
    <cellStyle name="Input 4 5" xfId="2505" xr:uid="{00000000-0005-0000-0000-0000263A0000}"/>
    <cellStyle name="Input 4 5 10" xfId="11031" xr:uid="{00000000-0005-0000-0000-0000273A0000}"/>
    <cellStyle name="Input 4 5 2" xfId="2506" xr:uid="{00000000-0005-0000-0000-0000283A0000}"/>
    <cellStyle name="Input 4 5 2 2" xfId="2507" xr:uid="{00000000-0005-0000-0000-0000293A0000}"/>
    <cellStyle name="Input 4 5 2 2 2" xfId="20038" xr:uid="{00000000-0005-0000-0000-00002A3A0000}"/>
    <cellStyle name="Input 4 5 2 2 2 2" xfId="36708" xr:uid="{00000000-0005-0000-0000-00002B3A0000}"/>
    <cellStyle name="Input 4 5 2 2 3" xfId="23183" xr:uid="{00000000-0005-0000-0000-00002C3A0000}"/>
    <cellStyle name="Input 4 5 2 2 3 2" xfId="39887" xr:uid="{00000000-0005-0000-0000-00002D3A0000}"/>
    <cellStyle name="Input 4 5 2 2 4" xfId="25962" xr:uid="{00000000-0005-0000-0000-00002E3A0000}"/>
    <cellStyle name="Input 4 5 2 2 4 2" xfId="42701" xr:uid="{00000000-0005-0000-0000-00002F3A0000}"/>
    <cellStyle name="Input 4 5 2 2 5" xfId="30948" xr:uid="{00000000-0005-0000-0000-0000303A0000}"/>
    <cellStyle name="Input 4 5 2 2 6" xfId="14275" xr:uid="{00000000-0005-0000-0000-0000313A0000}"/>
    <cellStyle name="Input 4 5 2 3" xfId="2508" xr:uid="{00000000-0005-0000-0000-0000323A0000}"/>
    <cellStyle name="Input 4 5 2 3 2" xfId="34429" xr:uid="{00000000-0005-0000-0000-0000333A0000}"/>
    <cellStyle name="Input 4 5 2 3 3" xfId="17752" xr:uid="{00000000-0005-0000-0000-0000343A0000}"/>
    <cellStyle name="Input 4 5 2 4" xfId="7756" xr:uid="{00000000-0005-0000-0000-0000353A0000}"/>
    <cellStyle name="Input 4 5 2 4 2" xfId="35743" xr:uid="{00000000-0005-0000-0000-0000363A0000}"/>
    <cellStyle name="Input 4 5 2 4 3" xfId="19073" xr:uid="{00000000-0005-0000-0000-0000373A0000}"/>
    <cellStyle name="Input 4 5 2 5" xfId="7757" xr:uid="{00000000-0005-0000-0000-0000383A0000}"/>
    <cellStyle name="Input 4 5 2 5 2" xfId="34146" xr:uid="{00000000-0005-0000-0000-0000393A0000}"/>
    <cellStyle name="Input 4 5 2 5 3" xfId="17469" xr:uid="{00000000-0005-0000-0000-00003A3A0000}"/>
    <cellStyle name="Input 4 5 2 6" xfId="28354" xr:uid="{00000000-0005-0000-0000-00003B3A0000}"/>
    <cellStyle name="Input 4 5 2 7" xfId="11601" xr:uid="{00000000-0005-0000-0000-00003C3A0000}"/>
    <cellStyle name="Input 4 5 3" xfId="2509" xr:uid="{00000000-0005-0000-0000-00003D3A0000}"/>
    <cellStyle name="Input 4 5 3 2" xfId="13420" xr:uid="{00000000-0005-0000-0000-00003E3A0000}"/>
    <cellStyle name="Input 4 5 3 2 2" xfId="19297" xr:uid="{00000000-0005-0000-0000-00003F3A0000}"/>
    <cellStyle name="Input 4 5 3 2 2 2" xfId="35968" xr:uid="{00000000-0005-0000-0000-0000403A0000}"/>
    <cellStyle name="Input 4 5 3 2 3" xfId="22477" xr:uid="{00000000-0005-0000-0000-0000413A0000}"/>
    <cellStyle name="Input 4 5 3 2 3 2" xfId="39170" xr:uid="{00000000-0005-0000-0000-0000423A0000}"/>
    <cellStyle name="Input 4 5 3 2 4" xfId="25342" xr:uid="{00000000-0005-0000-0000-0000433A0000}"/>
    <cellStyle name="Input 4 5 3 2 4 2" xfId="42078" xr:uid="{00000000-0005-0000-0000-0000443A0000}"/>
    <cellStyle name="Input 4 5 3 2 5" xfId="30096" xr:uid="{00000000-0005-0000-0000-0000453A0000}"/>
    <cellStyle name="Input 4 5 3 3" xfId="16976" xr:uid="{00000000-0005-0000-0000-0000463A0000}"/>
    <cellStyle name="Input 4 5 3 3 2" xfId="33652" xr:uid="{00000000-0005-0000-0000-0000473A0000}"/>
    <cellStyle name="Input 4 5 3 4" xfId="16457" xr:uid="{00000000-0005-0000-0000-0000483A0000}"/>
    <cellStyle name="Input 4 5 3 4 2" xfId="33127" xr:uid="{00000000-0005-0000-0000-0000493A0000}"/>
    <cellStyle name="Input 4 5 3 5" xfId="24346" xr:uid="{00000000-0005-0000-0000-00004A3A0000}"/>
    <cellStyle name="Input 4 5 3 5 2" xfId="41064" xr:uid="{00000000-0005-0000-0000-00004B3A0000}"/>
    <cellStyle name="Input 4 5 3 6" xfId="27507" xr:uid="{00000000-0005-0000-0000-00004C3A0000}"/>
    <cellStyle name="Input 4 5 3 7" xfId="10736" xr:uid="{00000000-0005-0000-0000-00004D3A0000}"/>
    <cellStyle name="Input 4 5 4" xfId="2510" xr:uid="{00000000-0005-0000-0000-00004E3A0000}"/>
    <cellStyle name="Input 4 5 4 2" xfId="15121" xr:uid="{00000000-0005-0000-0000-00004F3A0000}"/>
    <cellStyle name="Input 4 5 4 2 2" xfId="20810" xr:uid="{00000000-0005-0000-0000-0000503A0000}"/>
    <cellStyle name="Input 4 5 4 2 2 2" xfId="37479" xr:uid="{00000000-0005-0000-0000-0000513A0000}"/>
    <cellStyle name="Input 4 5 4 2 3" xfId="23932" xr:uid="{00000000-0005-0000-0000-0000523A0000}"/>
    <cellStyle name="Input 4 5 4 2 3 2" xfId="40645" xr:uid="{00000000-0005-0000-0000-0000533A0000}"/>
    <cellStyle name="Input 4 5 4 2 4" xfId="26668" xr:uid="{00000000-0005-0000-0000-0000543A0000}"/>
    <cellStyle name="Input 4 5 4 2 4 2" xfId="43409" xr:uid="{00000000-0005-0000-0000-0000553A0000}"/>
    <cellStyle name="Input 4 5 4 2 5" xfId="31792" xr:uid="{00000000-0005-0000-0000-0000563A0000}"/>
    <cellStyle name="Input 4 5 4 3" xfId="18542" xr:uid="{00000000-0005-0000-0000-0000573A0000}"/>
    <cellStyle name="Input 4 5 4 3 2" xfId="35219" xr:uid="{00000000-0005-0000-0000-0000583A0000}"/>
    <cellStyle name="Input 4 5 4 4" xfId="21771" xr:uid="{00000000-0005-0000-0000-0000593A0000}"/>
    <cellStyle name="Input 4 5 4 4 2" xfId="38449" xr:uid="{00000000-0005-0000-0000-00005A3A0000}"/>
    <cellStyle name="Input 4 5 4 5" xfId="24759" xr:uid="{00000000-0005-0000-0000-00005B3A0000}"/>
    <cellStyle name="Input 4 5 4 5 2" xfId="41482" xr:uid="{00000000-0005-0000-0000-00005C3A0000}"/>
    <cellStyle name="Input 4 5 4 6" xfId="29194" xr:uid="{00000000-0005-0000-0000-00005D3A0000}"/>
    <cellStyle name="Input 4 5 4 7" xfId="12473" xr:uid="{00000000-0005-0000-0000-00005E3A0000}"/>
    <cellStyle name="Input 4 5 5" xfId="7758" xr:uid="{00000000-0005-0000-0000-00005F3A0000}"/>
    <cellStyle name="Input 4 5 5 2" xfId="19566" xr:uid="{00000000-0005-0000-0000-0000603A0000}"/>
    <cellStyle name="Input 4 5 5 2 2" xfId="36237" xr:uid="{00000000-0005-0000-0000-0000613A0000}"/>
    <cellStyle name="Input 4 5 5 3" xfId="22723" xr:uid="{00000000-0005-0000-0000-0000623A0000}"/>
    <cellStyle name="Input 4 5 5 3 2" xfId="39423" xr:uid="{00000000-0005-0000-0000-0000633A0000}"/>
    <cellStyle name="Input 4 5 5 4" xfId="25554" xr:uid="{00000000-0005-0000-0000-0000643A0000}"/>
    <cellStyle name="Input 4 5 5 4 2" xfId="42292" xr:uid="{00000000-0005-0000-0000-0000653A0000}"/>
    <cellStyle name="Input 4 5 5 5" xfId="30399" xr:uid="{00000000-0005-0000-0000-0000663A0000}"/>
    <cellStyle name="Input 4 5 5 6" xfId="13725" xr:uid="{00000000-0005-0000-0000-0000673A0000}"/>
    <cellStyle name="Input 4 5 6" xfId="7759" xr:uid="{00000000-0005-0000-0000-0000683A0000}"/>
    <cellStyle name="Input 4 5 6 2" xfId="33929" xr:uid="{00000000-0005-0000-0000-0000693A0000}"/>
    <cellStyle name="Input 4 5 6 3" xfId="17252" xr:uid="{00000000-0005-0000-0000-00006A3A0000}"/>
    <cellStyle name="Input 4 5 7" xfId="15813" xr:uid="{00000000-0005-0000-0000-00006B3A0000}"/>
    <cellStyle name="Input 4 5 7 2" xfId="32475" xr:uid="{00000000-0005-0000-0000-00006C3A0000}"/>
    <cellStyle name="Input 4 5 8" xfId="18436" xr:uid="{00000000-0005-0000-0000-00006D3A0000}"/>
    <cellStyle name="Input 4 5 8 2" xfId="35113" xr:uid="{00000000-0005-0000-0000-00006E3A0000}"/>
    <cellStyle name="Input 4 5 9" xfId="27807" xr:uid="{00000000-0005-0000-0000-00006F3A0000}"/>
    <cellStyle name="Input 4 6" xfId="2511" xr:uid="{00000000-0005-0000-0000-0000703A0000}"/>
    <cellStyle name="Input 4 6 10" xfId="11156" xr:uid="{00000000-0005-0000-0000-0000713A0000}"/>
    <cellStyle name="Input 4 6 2" xfId="2512" xr:uid="{00000000-0005-0000-0000-0000723A0000}"/>
    <cellStyle name="Input 4 6 2 2" xfId="2513" xr:uid="{00000000-0005-0000-0000-0000733A0000}"/>
    <cellStyle name="Input 4 6 2 2 2" xfId="20114" xr:uid="{00000000-0005-0000-0000-0000743A0000}"/>
    <cellStyle name="Input 4 6 2 2 2 2" xfId="36783" xr:uid="{00000000-0005-0000-0000-0000753A0000}"/>
    <cellStyle name="Input 4 6 2 2 3" xfId="23256" xr:uid="{00000000-0005-0000-0000-0000763A0000}"/>
    <cellStyle name="Input 4 6 2 2 3 2" xfId="39963" xr:uid="{00000000-0005-0000-0000-0000773A0000}"/>
    <cellStyle name="Input 4 6 2 2 4" xfId="26037" xr:uid="{00000000-0005-0000-0000-0000783A0000}"/>
    <cellStyle name="Input 4 6 2 2 4 2" xfId="42777" xr:uid="{00000000-0005-0000-0000-0000793A0000}"/>
    <cellStyle name="Input 4 6 2 2 5" xfId="31023" xr:uid="{00000000-0005-0000-0000-00007A3A0000}"/>
    <cellStyle name="Input 4 6 2 2 6" xfId="14351" xr:uid="{00000000-0005-0000-0000-00007B3A0000}"/>
    <cellStyle name="Input 4 6 2 3" xfId="2514" xr:uid="{00000000-0005-0000-0000-00007C3A0000}"/>
    <cellStyle name="Input 4 6 2 3 2" xfId="34504" xr:uid="{00000000-0005-0000-0000-00007D3A0000}"/>
    <cellStyle name="Input 4 6 2 3 3" xfId="17828" xr:uid="{00000000-0005-0000-0000-00007E3A0000}"/>
    <cellStyle name="Input 4 6 2 4" xfId="7760" xr:uid="{00000000-0005-0000-0000-00007F3A0000}"/>
    <cellStyle name="Input 4 6 2 4 2" xfId="37232" xr:uid="{00000000-0005-0000-0000-0000803A0000}"/>
    <cellStyle name="Input 4 6 2 4 3" xfId="20564" xr:uid="{00000000-0005-0000-0000-0000813A0000}"/>
    <cellStyle name="Input 4 6 2 5" xfId="7761" xr:uid="{00000000-0005-0000-0000-0000823A0000}"/>
    <cellStyle name="Input 4 6 2 5 2" xfId="38906" xr:uid="{00000000-0005-0000-0000-0000833A0000}"/>
    <cellStyle name="Input 4 6 2 5 3" xfId="22215" xr:uid="{00000000-0005-0000-0000-0000843A0000}"/>
    <cellStyle name="Input 4 6 2 6" xfId="28427" xr:uid="{00000000-0005-0000-0000-0000853A0000}"/>
    <cellStyle name="Input 4 6 2 7" xfId="11677" xr:uid="{00000000-0005-0000-0000-0000863A0000}"/>
    <cellStyle name="Input 4 6 3" xfId="2515" xr:uid="{00000000-0005-0000-0000-0000873A0000}"/>
    <cellStyle name="Input 4 6 3 2" xfId="14612" xr:uid="{00000000-0005-0000-0000-0000883A0000}"/>
    <cellStyle name="Input 4 6 3 2 2" xfId="20375" xr:uid="{00000000-0005-0000-0000-0000893A0000}"/>
    <cellStyle name="Input 4 6 3 2 2 2" xfId="37043" xr:uid="{00000000-0005-0000-0000-00008A3A0000}"/>
    <cellStyle name="Input 4 6 3 2 3" xfId="23515" xr:uid="{00000000-0005-0000-0000-00008B3A0000}"/>
    <cellStyle name="Input 4 6 3 2 3 2" xfId="40224" xr:uid="{00000000-0005-0000-0000-00008C3A0000}"/>
    <cellStyle name="Input 4 6 3 2 4" xfId="26297" xr:uid="{00000000-0005-0000-0000-00008D3A0000}"/>
    <cellStyle name="Input 4 6 3 2 4 2" xfId="43038" xr:uid="{00000000-0005-0000-0000-00008E3A0000}"/>
    <cellStyle name="Input 4 6 3 2 5" xfId="31283" xr:uid="{00000000-0005-0000-0000-00008F3A0000}"/>
    <cellStyle name="Input 4 6 3 3" xfId="18089" xr:uid="{00000000-0005-0000-0000-0000903A0000}"/>
    <cellStyle name="Input 4 6 3 3 2" xfId="34764" xr:uid="{00000000-0005-0000-0000-0000913A0000}"/>
    <cellStyle name="Input 4 6 3 4" xfId="21342" xr:uid="{00000000-0005-0000-0000-0000923A0000}"/>
    <cellStyle name="Input 4 6 3 4 2" xfId="38015" xr:uid="{00000000-0005-0000-0000-0000933A0000}"/>
    <cellStyle name="Input 4 6 3 5" xfId="24392" xr:uid="{00000000-0005-0000-0000-0000943A0000}"/>
    <cellStyle name="Input 4 6 3 5 2" xfId="41111" xr:uid="{00000000-0005-0000-0000-0000953A0000}"/>
    <cellStyle name="Input 4 6 3 6" xfId="28686" xr:uid="{00000000-0005-0000-0000-0000963A0000}"/>
    <cellStyle name="Input 4 6 3 7" xfId="11938" xr:uid="{00000000-0005-0000-0000-0000973A0000}"/>
    <cellStyle name="Input 4 6 4" xfId="2516" xr:uid="{00000000-0005-0000-0000-0000983A0000}"/>
    <cellStyle name="Input 4 6 4 2" xfId="15295" xr:uid="{00000000-0005-0000-0000-0000993A0000}"/>
    <cellStyle name="Input 4 6 4 2 2" xfId="20938" xr:uid="{00000000-0005-0000-0000-00009A3A0000}"/>
    <cellStyle name="Input 4 6 4 2 2 2" xfId="37607" xr:uid="{00000000-0005-0000-0000-00009B3A0000}"/>
    <cellStyle name="Input 4 6 4 2 3" xfId="24054" xr:uid="{00000000-0005-0000-0000-00009C3A0000}"/>
    <cellStyle name="Input 4 6 4 2 3 2" xfId="40769" xr:uid="{00000000-0005-0000-0000-00009D3A0000}"/>
    <cellStyle name="Input 4 6 4 2 4" xfId="26781" xr:uid="{00000000-0005-0000-0000-00009E3A0000}"/>
    <cellStyle name="Input 4 6 4 2 4 2" xfId="43522" xr:uid="{00000000-0005-0000-0000-00009F3A0000}"/>
    <cellStyle name="Input 4 6 4 2 5" xfId="31966" xr:uid="{00000000-0005-0000-0000-0000A03A0000}"/>
    <cellStyle name="Input 4 6 4 3" xfId="18692" xr:uid="{00000000-0005-0000-0000-0000A13A0000}"/>
    <cellStyle name="Input 4 6 4 3 2" xfId="35369" xr:uid="{00000000-0005-0000-0000-0000A23A0000}"/>
    <cellStyle name="Input 4 6 4 4" xfId="21906" xr:uid="{00000000-0005-0000-0000-0000A33A0000}"/>
    <cellStyle name="Input 4 6 4 4 2" xfId="38586" xr:uid="{00000000-0005-0000-0000-0000A43A0000}"/>
    <cellStyle name="Input 4 6 4 5" xfId="24870" xr:uid="{00000000-0005-0000-0000-0000A53A0000}"/>
    <cellStyle name="Input 4 6 4 5 2" xfId="41595" xr:uid="{00000000-0005-0000-0000-0000A63A0000}"/>
    <cellStyle name="Input 4 6 4 6" xfId="29368" xr:uid="{00000000-0005-0000-0000-0000A73A0000}"/>
    <cellStyle name="Input 4 6 4 7" xfId="12674" xr:uid="{00000000-0005-0000-0000-0000A83A0000}"/>
    <cellStyle name="Input 4 6 5" xfId="7762" xr:uid="{00000000-0005-0000-0000-0000A93A0000}"/>
    <cellStyle name="Input 4 6 5 2" xfId="19656" xr:uid="{00000000-0005-0000-0000-0000AA3A0000}"/>
    <cellStyle name="Input 4 6 5 2 2" xfId="36326" xr:uid="{00000000-0005-0000-0000-0000AB3A0000}"/>
    <cellStyle name="Input 4 6 5 3" xfId="22807" xr:uid="{00000000-0005-0000-0000-0000AC3A0000}"/>
    <cellStyle name="Input 4 6 5 3 2" xfId="39509" xr:uid="{00000000-0005-0000-0000-0000AD3A0000}"/>
    <cellStyle name="Input 4 6 5 4" xfId="25626" xr:uid="{00000000-0005-0000-0000-0000AE3A0000}"/>
    <cellStyle name="Input 4 6 5 4 2" xfId="42365" xr:uid="{00000000-0005-0000-0000-0000AF3A0000}"/>
    <cellStyle name="Input 4 6 5 5" xfId="30532" xr:uid="{00000000-0005-0000-0000-0000B03A0000}"/>
    <cellStyle name="Input 4 6 5 6" xfId="13859" xr:uid="{00000000-0005-0000-0000-0000B13A0000}"/>
    <cellStyle name="Input 4 6 6" xfId="17340" xr:uid="{00000000-0005-0000-0000-0000B23A0000}"/>
    <cellStyle name="Input 4 6 6 2" xfId="34016" xr:uid="{00000000-0005-0000-0000-0000B33A0000}"/>
    <cellStyle name="Input 4 6 7" xfId="15775" xr:uid="{00000000-0005-0000-0000-0000B43A0000}"/>
    <cellStyle name="Input 4 6 7 2" xfId="32437" xr:uid="{00000000-0005-0000-0000-0000B53A0000}"/>
    <cellStyle name="Input 4 6 8" xfId="15998" xr:uid="{00000000-0005-0000-0000-0000B63A0000}"/>
    <cellStyle name="Input 4 6 8 2" xfId="32664" xr:uid="{00000000-0005-0000-0000-0000B73A0000}"/>
    <cellStyle name="Input 4 6 9" xfId="27940" xr:uid="{00000000-0005-0000-0000-0000B83A0000}"/>
    <cellStyle name="Input 4 7" xfId="2517" xr:uid="{00000000-0005-0000-0000-0000B93A0000}"/>
    <cellStyle name="Input 4 7 2" xfId="2518" xr:uid="{00000000-0005-0000-0000-0000BA3A0000}"/>
    <cellStyle name="Input 4 7 2 2" xfId="2519" xr:uid="{00000000-0005-0000-0000-0000BB3A0000}"/>
    <cellStyle name="Input 4 7 2 2 2" xfId="37434" xr:uid="{00000000-0005-0000-0000-0000BC3A0000}"/>
    <cellStyle name="Input 4 7 2 2 3" xfId="20765" xr:uid="{00000000-0005-0000-0000-0000BD3A0000}"/>
    <cellStyle name="Input 4 7 2 3" xfId="2520" xr:uid="{00000000-0005-0000-0000-0000BE3A0000}"/>
    <cellStyle name="Input 4 7 2 3 2" xfId="40600" xr:uid="{00000000-0005-0000-0000-0000BF3A0000}"/>
    <cellStyle name="Input 4 7 2 3 3" xfId="23889" xr:uid="{00000000-0005-0000-0000-0000C03A0000}"/>
    <cellStyle name="Input 4 7 2 4" xfId="26626" xr:uid="{00000000-0005-0000-0000-0000C13A0000}"/>
    <cellStyle name="Input 4 7 2 4 2" xfId="43367" xr:uid="{00000000-0005-0000-0000-0000C23A0000}"/>
    <cellStyle name="Input 4 7 2 5" xfId="31742" xr:uid="{00000000-0005-0000-0000-0000C33A0000}"/>
    <cellStyle name="Input 4 7 2 6" xfId="15071" xr:uid="{00000000-0005-0000-0000-0000C43A0000}"/>
    <cellStyle name="Input 4 7 3" xfId="2521" xr:uid="{00000000-0005-0000-0000-0000C53A0000}"/>
    <cellStyle name="Input 4 7 3 2" xfId="35155" xr:uid="{00000000-0005-0000-0000-0000C63A0000}"/>
    <cellStyle name="Input 4 7 3 3" xfId="18478" xr:uid="{00000000-0005-0000-0000-0000C73A0000}"/>
    <cellStyle name="Input 4 7 4" xfId="2522" xr:uid="{00000000-0005-0000-0000-0000C83A0000}"/>
    <cellStyle name="Input 4 7 4 2" xfId="38392" xr:uid="{00000000-0005-0000-0000-0000C93A0000}"/>
    <cellStyle name="Input 4 7 4 3" xfId="21717" xr:uid="{00000000-0005-0000-0000-0000CA3A0000}"/>
    <cellStyle name="Input 4 7 5" xfId="7763" xr:uid="{00000000-0005-0000-0000-0000CB3A0000}"/>
    <cellStyle name="Input 4 7 5 2" xfId="41440" xr:uid="{00000000-0005-0000-0000-0000CC3A0000}"/>
    <cellStyle name="Input 4 7 5 3" xfId="24719" xr:uid="{00000000-0005-0000-0000-0000CD3A0000}"/>
    <cellStyle name="Input 4 7 6" xfId="29144" xr:uid="{00000000-0005-0000-0000-0000CE3A0000}"/>
    <cellStyle name="Input 4 7 7" xfId="12402" xr:uid="{00000000-0005-0000-0000-0000CF3A0000}"/>
    <cellStyle name="Input 4 8" xfId="2523" xr:uid="{00000000-0005-0000-0000-0000D03A0000}"/>
    <cellStyle name="Input 4 8 2" xfId="2524" xr:uid="{00000000-0005-0000-0000-0000D13A0000}"/>
    <cellStyle name="Input 4 8 2 2" xfId="2525" xr:uid="{00000000-0005-0000-0000-0000D23A0000}"/>
    <cellStyle name="Input 4 8 2 2 2" xfId="35643" xr:uid="{00000000-0005-0000-0000-0000D33A0000}"/>
    <cellStyle name="Input 4 8 2 3" xfId="2526" xr:uid="{00000000-0005-0000-0000-0000D43A0000}"/>
    <cellStyle name="Input 4 8 2 4" xfId="18966" xr:uid="{00000000-0005-0000-0000-0000D53A0000}"/>
    <cellStyle name="Input 4 8 3" xfId="2527" xr:uid="{00000000-0005-0000-0000-0000D63A0000}"/>
    <cellStyle name="Input 4 8 3 2" xfId="38859" xr:uid="{00000000-0005-0000-0000-0000D73A0000}"/>
    <cellStyle name="Input 4 8 3 3" xfId="22174" xr:uid="{00000000-0005-0000-0000-0000D83A0000}"/>
    <cellStyle name="Input 4 8 4" xfId="2528" xr:uid="{00000000-0005-0000-0000-0000D93A0000}"/>
    <cellStyle name="Input 4 8 4 2" xfId="41813" xr:uid="{00000000-0005-0000-0000-0000DA3A0000}"/>
    <cellStyle name="Input 4 8 4 3" xfId="25084" xr:uid="{00000000-0005-0000-0000-0000DB3A0000}"/>
    <cellStyle name="Input 4 8 5" xfId="7764" xr:uid="{00000000-0005-0000-0000-0000DC3A0000}"/>
    <cellStyle name="Input 4 8 5 2" xfId="29676" xr:uid="{00000000-0005-0000-0000-0000DD3A0000}"/>
    <cellStyle name="Input 4 8 6" xfId="12993" xr:uid="{00000000-0005-0000-0000-0000DE3A0000}"/>
    <cellStyle name="Input 4 9" xfId="2529" xr:uid="{00000000-0005-0000-0000-0000DF3A0000}"/>
    <cellStyle name="Input 4 9 2" xfId="2530" xr:uid="{00000000-0005-0000-0000-0000E03A0000}"/>
    <cellStyle name="Input 4 9 2 2" xfId="2531" xr:uid="{00000000-0005-0000-0000-0000E13A0000}"/>
    <cellStyle name="Input 4 9 2 3" xfId="2532" xr:uid="{00000000-0005-0000-0000-0000E23A0000}"/>
    <cellStyle name="Input 4 9 3" xfId="2533" xr:uid="{00000000-0005-0000-0000-0000E33A0000}"/>
    <cellStyle name="Input 4 9 4" xfId="2534" xr:uid="{00000000-0005-0000-0000-0000E43A0000}"/>
    <cellStyle name="Input 4 9 5" xfId="7765" xr:uid="{00000000-0005-0000-0000-0000E53A0000}"/>
    <cellStyle name="Input 4 9 6" xfId="27068" xr:uid="{00000000-0005-0000-0000-0000E63A0000}"/>
    <cellStyle name="Input 5" xfId="2535" xr:uid="{00000000-0005-0000-0000-0000E73A0000}"/>
    <cellStyle name="Input 5 10" xfId="7766" xr:uid="{00000000-0005-0000-0000-0000E83A0000}"/>
    <cellStyle name="Input 5 11" xfId="7767" xr:uid="{00000000-0005-0000-0000-0000E93A0000}"/>
    <cellStyle name="Input 5 11 2" xfId="43800" xr:uid="{00000000-0005-0000-0000-0000EA3A0000}"/>
    <cellStyle name="Input 5 12" xfId="43907" xr:uid="{00000000-0005-0000-0000-0000EB3A0000}"/>
    <cellStyle name="Input 5 13" xfId="43956" xr:uid="{00000000-0005-0000-0000-0000EC3A0000}"/>
    <cellStyle name="Input 5 2" xfId="2536" xr:uid="{00000000-0005-0000-0000-0000ED3A0000}"/>
    <cellStyle name="Input 5 2 10" xfId="19479" xr:uid="{00000000-0005-0000-0000-0000EE3A0000}"/>
    <cellStyle name="Input 5 2 10 2" xfId="36149" xr:uid="{00000000-0005-0000-0000-0000EF3A0000}"/>
    <cellStyle name="Input 5 2 11" xfId="27185" xr:uid="{00000000-0005-0000-0000-0000F03A0000}"/>
    <cellStyle name="Input 5 2 12" xfId="10279" xr:uid="{00000000-0005-0000-0000-0000F13A0000}"/>
    <cellStyle name="Input 5 2 2" xfId="2537" xr:uid="{00000000-0005-0000-0000-0000F23A0000}"/>
    <cellStyle name="Input 5 2 2 10" xfId="11266" xr:uid="{00000000-0005-0000-0000-0000F33A0000}"/>
    <cellStyle name="Input 5 2 2 2" xfId="2538" xr:uid="{00000000-0005-0000-0000-0000F43A0000}"/>
    <cellStyle name="Input 5 2 2 2 2" xfId="14419" xr:uid="{00000000-0005-0000-0000-0000F53A0000}"/>
    <cellStyle name="Input 5 2 2 2 2 2" xfId="20182" xr:uid="{00000000-0005-0000-0000-0000F63A0000}"/>
    <cellStyle name="Input 5 2 2 2 2 2 2" xfId="36851" xr:uid="{00000000-0005-0000-0000-0000F73A0000}"/>
    <cellStyle name="Input 5 2 2 2 2 3" xfId="23324" xr:uid="{00000000-0005-0000-0000-0000F83A0000}"/>
    <cellStyle name="Input 5 2 2 2 2 3 2" xfId="40031" xr:uid="{00000000-0005-0000-0000-0000F93A0000}"/>
    <cellStyle name="Input 5 2 2 2 2 4" xfId="26105" xr:uid="{00000000-0005-0000-0000-0000FA3A0000}"/>
    <cellStyle name="Input 5 2 2 2 2 4 2" xfId="42845" xr:uid="{00000000-0005-0000-0000-0000FB3A0000}"/>
    <cellStyle name="Input 5 2 2 2 2 5" xfId="31091" xr:uid="{00000000-0005-0000-0000-0000FC3A0000}"/>
    <cellStyle name="Input 5 2 2 2 3" xfId="17896" xr:uid="{00000000-0005-0000-0000-0000FD3A0000}"/>
    <cellStyle name="Input 5 2 2 2 3 2" xfId="34572" xr:uid="{00000000-0005-0000-0000-0000FE3A0000}"/>
    <cellStyle name="Input 5 2 2 2 4" xfId="20872" xr:uid="{00000000-0005-0000-0000-0000FF3A0000}"/>
    <cellStyle name="Input 5 2 2 2 4 2" xfId="37541" xr:uid="{00000000-0005-0000-0000-0000003B0000}"/>
    <cellStyle name="Input 5 2 2 2 5" xfId="22864" xr:uid="{00000000-0005-0000-0000-0000013B0000}"/>
    <cellStyle name="Input 5 2 2 2 5 2" xfId="39566" xr:uid="{00000000-0005-0000-0000-0000023B0000}"/>
    <cellStyle name="Input 5 2 2 2 6" xfId="28495" xr:uid="{00000000-0005-0000-0000-0000033B0000}"/>
    <cellStyle name="Input 5 2 2 2 7" xfId="11745" xr:uid="{00000000-0005-0000-0000-0000043B0000}"/>
    <cellStyle name="Input 5 2 2 3" xfId="2539" xr:uid="{00000000-0005-0000-0000-0000053B0000}"/>
    <cellStyle name="Input 5 2 2 3 2" xfId="14677" xr:uid="{00000000-0005-0000-0000-0000063B0000}"/>
    <cellStyle name="Input 5 2 2 3 2 2" xfId="20440" xr:uid="{00000000-0005-0000-0000-0000073B0000}"/>
    <cellStyle name="Input 5 2 2 3 2 2 2" xfId="37108" xr:uid="{00000000-0005-0000-0000-0000083B0000}"/>
    <cellStyle name="Input 5 2 2 3 2 3" xfId="23580" xr:uid="{00000000-0005-0000-0000-0000093B0000}"/>
    <cellStyle name="Input 5 2 2 3 2 3 2" xfId="40289" xr:uid="{00000000-0005-0000-0000-00000A3B0000}"/>
    <cellStyle name="Input 5 2 2 3 2 4" xfId="26362" xr:uid="{00000000-0005-0000-0000-00000B3B0000}"/>
    <cellStyle name="Input 5 2 2 3 2 4 2" xfId="43103" xr:uid="{00000000-0005-0000-0000-00000C3B0000}"/>
    <cellStyle name="Input 5 2 2 3 2 5" xfId="31348" xr:uid="{00000000-0005-0000-0000-00000D3B0000}"/>
    <cellStyle name="Input 5 2 2 3 3" xfId="18154" xr:uid="{00000000-0005-0000-0000-00000E3B0000}"/>
    <cellStyle name="Input 5 2 2 3 3 2" xfId="34829" xr:uid="{00000000-0005-0000-0000-00000F3B0000}"/>
    <cellStyle name="Input 5 2 2 3 4" xfId="21407" xr:uid="{00000000-0005-0000-0000-0000103B0000}"/>
    <cellStyle name="Input 5 2 2 3 4 2" xfId="38080" xr:uid="{00000000-0005-0000-0000-0000113B0000}"/>
    <cellStyle name="Input 5 2 2 3 5" xfId="24457" xr:uid="{00000000-0005-0000-0000-0000123B0000}"/>
    <cellStyle name="Input 5 2 2 3 5 2" xfId="41176" xr:uid="{00000000-0005-0000-0000-0000133B0000}"/>
    <cellStyle name="Input 5 2 2 3 6" xfId="28751" xr:uid="{00000000-0005-0000-0000-0000143B0000}"/>
    <cellStyle name="Input 5 2 2 3 7" xfId="12003" xr:uid="{00000000-0005-0000-0000-0000153B0000}"/>
    <cellStyle name="Input 5 2 2 4" xfId="12773" xr:uid="{00000000-0005-0000-0000-0000163B0000}"/>
    <cellStyle name="Input 5 2 2 4 2" xfId="15388" xr:uid="{00000000-0005-0000-0000-0000173B0000}"/>
    <cellStyle name="Input 5 2 2 4 2 2" xfId="21029" xr:uid="{00000000-0005-0000-0000-0000183B0000}"/>
    <cellStyle name="Input 5 2 2 4 2 2 2" xfId="37698" xr:uid="{00000000-0005-0000-0000-0000193B0000}"/>
    <cellStyle name="Input 5 2 2 4 2 3" xfId="24141" xr:uid="{00000000-0005-0000-0000-00001A3B0000}"/>
    <cellStyle name="Input 5 2 2 4 2 3 2" xfId="40858" xr:uid="{00000000-0005-0000-0000-00001B3B0000}"/>
    <cellStyle name="Input 5 2 2 4 2 4" xfId="26859" xr:uid="{00000000-0005-0000-0000-00001C3B0000}"/>
    <cellStyle name="Input 5 2 2 4 2 4 2" xfId="43600" xr:uid="{00000000-0005-0000-0000-00001D3B0000}"/>
    <cellStyle name="Input 5 2 2 4 2 5" xfId="32059" xr:uid="{00000000-0005-0000-0000-00001E3B0000}"/>
    <cellStyle name="Input 5 2 2 4 3" xfId="18786" xr:uid="{00000000-0005-0000-0000-00001F3B0000}"/>
    <cellStyle name="Input 5 2 2 4 3 2" xfId="35464" xr:uid="{00000000-0005-0000-0000-0000203B0000}"/>
    <cellStyle name="Input 5 2 2 4 4" xfId="21995" xr:uid="{00000000-0005-0000-0000-0000213B0000}"/>
    <cellStyle name="Input 5 2 2 4 4 2" xfId="38677" xr:uid="{00000000-0005-0000-0000-0000223B0000}"/>
    <cellStyle name="Input 5 2 2 4 5" xfId="24946" xr:uid="{00000000-0005-0000-0000-0000233B0000}"/>
    <cellStyle name="Input 5 2 2 4 5 2" xfId="41673" xr:uid="{00000000-0005-0000-0000-0000243B0000}"/>
    <cellStyle name="Input 5 2 2 4 6" xfId="29461" xr:uid="{00000000-0005-0000-0000-0000253B0000}"/>
    <cellStyle name="Input 5 2 2 5" xfId="13938" xr:uid="{00000000-0005-0000-0000-0000263B0000}"/>
    <cellStyle name="Input 5 2 2 5 2" xfId="19734" xr:uid="{00000000-0005-0000-0000-0000273B0000}"/>
    <cellStyle name="Input 5 2 2 5 2 2" xfId="36404" xr:uid="{00000000-0005-0000-0000-0000283B0000}"/>
    <cellStyle name="Input 5 2 2 5 3" xfId="22883" xr:uid="{00000000-0005-0000-0000-0000293B0000}"/>
    <cellStyle name="Input 5 2 2 5 3 2" xfId="39585" xr:uid="{00000000-0005-0000-0000-00002A3B0000}"/>
    <cellStyle name="Input 5 2 2 5 4" xfId="25691" xr:uid="{00000000-0005-0000-0000-00002B3B0000}"/>
    <cellStyle name="Input 5 2 2 5 4 2" xfId="42430" xr:uid="{00000000-0005-0000-0000-00002C3B0000}"/>
    <cellStyle name="Input 5 2 2 5 5" xfId="30611" xr:uid="{00000000-0005-0000-0000-00002D3B0000}"/>
    <cellStyle name="Input 5 2 2 6" xfId="17435" xr:uid="{00000000-0005-0000-0000-00002E3B0000}"/>
    <cellStyle name="Input 5 2 2 6 2" xfId="34112" xr:uid="{00000000-0005-0000-0000-00002F3B0000}"/>
    <cellStyle name="Input 5 2 2 7" xfId="16508" xr:uid="{00000000-0005-0000-0000-0000303B0000}"/>
    <cellStyle name="Input 5 2 2 7 2" xfId="33180" xr:uid="{00000000-0005-0000-0000-0000313B0000}"/>
    <cellStyle name="Input 5 2 2 8" xfId="17483" xr:uid="{00000000-0005-0000-0000-0000323B0000}"/>
    <cellStyle name="Input 5 2 2 8 2" xfId="34160" xr:uid="{00000000-0005-0000-0000-0000333B0000}"/>
    <cellStyle name="Input 5 2 2 9" xfId="28019" xr:uid="{00000000-0005-0000-0000-0000343B0000}"/>
    <cellStyle name="Input 5 2 3" xfId="2540" xr:uid="{00000000-0005-0000-0000-0000353B0000}"/>
    <cellStyle name="Input 5 2 3 2" xfId="13487" xr:uid="{00000000-0005-0000-0000-0000363B0000}"/>
    <cellStyle name="Input 5 2 3 2 2" xfId="19357" xr:uid="{00000000-0005-0000-0000-0000373B0000}"/>
    <cellStyle name="Input 5 2 3 2 2 2" xfId="36028" xr:uid="{00000000-0005-0000-0000-0000383B0000}"/>
    <cellStyle name="Input 5 2 3 2 3" xfId="22532" xr:uid="{00000000-0005-0000-0000-0000393B0000}"/>
    <cellStyle name="Input 5 2 3 2 3 2" xfId="39228" xr:uid="{00000000-0005-0000-0000-00003A3B0000}"/>
    <cellStyle name="Input 5 2 3 2 4" xfId="25389" xr:uid="{00000000-0005-0000-0000-00003B3B0000}"/>
    <cellStyle name="Input 5 2 3 2 4 2" xfId="42126" xr:uid="{00000000-0005-0000-0000-00003C3B0000}"/>
    <cellStyle name="Input 5 2 3 2 5" xfId="30162" xr:uid="{00000000-0005-0000-0000-00003D3B0000}"/>
    <cellStyle name="Input 5 2 3 3" xfId="17040" xr:uid="{00000000-0005-0000-0000-00003E3B0000}"/>
    <cellStyle name="Input 5 2 3 3 2" xfId="33716" xr:uid="{00000000-0005-0000-0000-00003F3B0000}"/>
    <cellStyle name="Input 5 2 3 4" xfId="19522" xr:uid="{00000000-0005-0000-0000-0000403B0000}"/>
    <cellStyle name="Input 5 2 3 4 2" xfId="36192" xr:uid="{00000000-0005-0000-0000-0000413B0000}"/>
    <cellStyle name="Input 5 2 3 5" xfId="16529" xr:uid="{00000000-0005-0000-0000-0000423B0000}"/>
    <cellStyle name="Input 5 2 3 5 2" xfId="33201" xr:uid="{00000000-0005-0000-0000-0000433B0000}"/>
    <cellStyle name="Input 5 2 3 6" xfId="27573" xr:uid="{00000000-0005-0000-0000-0000443B0000}"/>
    <cellStyle name="Input 5 2 3 7" xfId="10800" xr:uid="{00000000-0005-0000-0000-0000453B0000}"/>
    <cellStyle name="Input 5 2 4" xfId="2541" xr:uid="{00000000-0005-0000-0000-0000463B0000}"/>
    <cellStyle name="Input 5 2 4 2" xfId="13289" xr:uid="{00000000-0005-0000-0000-0000473B0000}"/>
    <cellStyle name="Input 5 2 4 2 2" xfId="19197" xr:uid="{00000000-0005-0000-0000-0000483B0000}"/>
    <cellStyle name="Input 5 2 4 2 2 2" xfId="35868" xr:uid="{00000000-0005-0000-0000-0000493B0000}"/>
    <cellStyle name="Input 5 2 4 2 3" xfId="22381" xr:uid="{00000000-0005-0000-0000-00004A3B0000}"/>
    <cellStyle name="Input 5 2 4 2 3 2" xfId="39074" xr:uid="{00000000-0005-0000-0000-00004B3B0000}"/>
    <cellStyle name="Input 5 2 4 2 4" xfId="25256" xr:uid="{00000000-0005-0000-0000-00004C3B0000}"/>
    <cellStyle name="Input 5 2 4 2 4 2" xfId="41992" xr:uid="{00000000-0005-0000-0000-00004D3B0000}"/>
    <cellStyle name="Input 5 2 4 2 5" xfId="29965" xr:uid="{00000000-0005-0000-0000-00004E3B0000}"/>
    <cellStyle name="Input 5 2 4 3" xfId="16879" xr:uid="{00000000-0005-0000-0000-00004F3B0000}"/>
    <cellStyle name="Input 5 2 4 3 2" xfId="33554" xr:uid="{00000000-0005-0000-0000-0000503B0000}"/>
    <cellStyle name="Input 5 2 4 4" xfId="15971" xr:uid="{00000000-0005-0000-0000-0000513B0000}"/>
    <cellStyle name="Input 5 2 4 4 2" xfId="32637" xr:uid="{00000000-0005-0000-0000-0000523B0000}"/>
    <cellStyle name="Input 5 2 4 5" xfId="24323" xr:uid="{00000000-0005-0000-0000-0000533B0000}"/>
    <cellStyle name="Input 5 2 4 5 2" xfId="41041" xr:uid="{00000000-0005-0000-0000-0000543B0000}"/>
    <cellStyle name="Input 5 2 4 6" xfId="27376" xr:uid="{00000000-0005-0000-0000-0000553B0000}"/>
    <cellStyle name="Input 5 2 4 7" xfId="10610" xr:uid="{00000000-0005-0000-0000-0000563B0000}"/>
    <cellStyle name="Input 5 2 5" xfId="7768" xr:uid="{00000000-0005-0000-0000-0000573B0000}"/>
    <cellStyle name="Input 5 2 5 2" xfId="13448" xr:uid="{00000000-0005-0000-0000-0000583B0000}"/>
    <cellStyle name="Input 5 2 5 2 2" xfId="19323" xr:uid="{00000000-0005-0000-0000-0000593B0000}"/>
    <cellStyle name="Input 5 2 5 2 2 2" xfId="35993" xr:uid="{00000000-0005-0000-0000-00005A3B0000}"/>
    <cellStyle name="Input 5 2 5 2 3" xfId="22500" xr:uid="{00000000-0005-0000-0000-00005B3B0000}"/>
    <cellStyle name="Input 5 2 5 2 3 2" xfId="39194" xr:uid="{00000000-0005-0000-0000-00005C3B0000}"/>
    <cellStyle name="Input 5 2 5 2 4" xfId="25364" xr:uid="{00000000-0005-0000-0000-00005D3B0000}"/>
    <cellStyle name="Input 5 2 5 2 4 2" xfId="42101" xr:uid="{00000000-0005-0000-0000-00005E3B0000}"/>
    <cellStyle name="Input 5 2 5 2 5" xfId="30123" xr:uid="{00000000-0005-0000-0000-00005F3B0000}"/>
    <cellStyle name="Input 5 2 5 3" xfId="17002" xr:uid="{00000000-0005-0000-0000-0000603B0000}"/>
    <cellStyle name="Input 5 2 5 3 2" xfId="33678" xr:uid="{00000000-0005-0000-0000-0000613B0000}"/>
    <cellStyle name="Input 5 2 5 4" xfId="18289" xr:uid="{00000000-0005-0000-0000-0000623B0000}"/>
    <cellStyle name="Input 5 2 5 4 2" xfId="34964" xr:uid="{00000000-0005-0000-0000-0000633B0000}"/>
    <cellStyle name="Input 5 2 5 5" xfId="22862" xr:uid="{00000000-0005-0000-0000-0000643B0000}"/>
    <cellStyle name="Input 5 2 5 5 2" xfId="39564" xr:uid="{00000000-0005-0000-0000-0000653B0000}"/>
    <cellStyle name="Input 5 2 5 6" xfId="27534" xr:uid="{00000000-0005-0000-0000-0000663B0000}"/>
    <cellStyle name="Input 5 2 5 7" xfId="10761" xr:uid="{00000000-0005-0000-0000-0000673B0000}"/>
    <cellStyle name="Input 5 2 6" xfId="12199" xr:uid="{00000000-0005-0000-0000-0000683B0000}"/>
    <cellStyle name="Input 5 2 6 2" xfId="14873" xr:uid="{00000000-0005-0000-0000-0000693B0000}"/>
    <cellStyle name="Input 5 2 6 2 2" xfId="20600" xr:uid="{00000000-0005-0000-0000-00006A3B0000}"/>
    <cellStyle name="Input 5 2 6 2 2 2" xfId="37268" xr:uid="{00000000-0005-0000-0000-00006B3B0000}"/>
    <cellStyle name="Input 5 2 6 2 3" xfId="23735" xr:uid="{00000000-0005-0000-0000-00006C3B0000}"/>
    <cellStyle name="Input 5 2 6 2 3 2" xfId="40445" xr:uid="{00000000-0005-0000-0000-00006D3B0000}"/>
    <cellStyle name="Input 5 2 6 2 4" xfId="26494" xr:uid="{00000000-0005-0000-0000-00006E3B0000}"/>
    <cellStyle name="Input 5 2 6 2 4 2" xfId="43235" xr:uid="{00000000-0005-0000-0000-00006F3B0000}"/>
    <cellStyle name="Input 5 2 6 2 5" xfId="31544" xr:uid="{00000000-0005-0000-0000-0000703B0000}"/>
    <cellStyle name="Input 5 2 6 3" xfId="18313" xr:uid="{00000000-0005-0000-0000-0000713B0000}"/>
    <cellStyle name="Input 5 2 6 3 2" xfId="34988" xr:uid="{00000000-0005-0000-0000-0000723B0000}"/>
    <cellStyle name="Input 5 2 6 4" xfId="21560" xr:uid="{00000000-0005-0000-0000-0000733B0000}"/>
    <cellStyle name="Input 5 2 6 4 2" xfId="38234" xr:uid="{00000000-0005-0000-0000-0000743B0000}"/>
    <cellStyle name="Input 5 2 6 5" xfId="24588" xr:uid="{00000000-0005-0000-0000-0000753B0000}"/>
    <cellStyle name="Input 5 2 6 5 2" xfId="41308" xr:uid="{00000000-0005-0000-0000-0000763B0000}"/>
    <cellStyle name="Input 5 2 6 6" xfId="28946" xr:uid="{00000000-0005-0000-0000-0000773B0000}"/>
    <cellStyle name="Input 5 2 7" xfId="13097" xr:uid="{00000000-0005-0000-0000-0000783B0000}"/>
    <cellStyle name="Input 5 2 7 2" xfId="19035" xr:uid="{00000000-0005-0000-0000-0000793B0000}"/>
    <cellStyle name="Input 5 2 7 2 2" xfId="35706" xr:uid="{00000000-0005-0000-0000-00007A3B0000}"/>
    <cellStyle name="Input 5 2 7 3" xfId="22233" xr:uid="{00000000-0005-0000-0000-00007B3B0000}"/>
    <cellStyle name="Input 5 2 7 3 2" xfId="38924" xr:uid="{00000000-0005-0000-0000-00007C3B0000}"/>
    <cellStyle name="Input 5 2 7 4" xfId="25130" xr:uid="{00000000-0005-0000-0000-00007D3B0000}"/>
    <cellStyle name="Input 5 2 7 4 2" xfId="41865" xr:uid="{00000000-0005-0000-0000-00007E3B0000}"/>
    <cellStyle name="Input 5 2 7 5" xfId="29774" xr:uid="{00000000-0005-0000-0000-00007F3B0000}"/>
    <cellStyle name="Input 5 2 8" xfId="16616" xr:uid="{00000000-0005-0000-0000-0000803B0000}"/>
    <cellStyle name="Input 5 2 8 2" xfId="33289" xr:uid="{00000000-0005-0000-0000-0000813B0000}"/>
    <cellStyle name="Input 5 2 9" xfId="16045" xr:uid="{00000000-0005-0000-0000-0000823B0000}"/>
    <cellStyle name="Input 5 2 9 2" xfId="32713" xr:uid="{00000000-0005-0000-0000-0000833B0000}"/>
    <cellStyle name="Input 5 3" xfId="2542" xr:uid="{00000000-0005-0000-0000-0000843B0000}"/>
    <cellStyle name="Input 5 3 10" xfId="16306" xr:uid="{00000000-0005-0000-0000-0000853B0000}"/>
    <cellStyle name="Input 5 3 10 2" xfId="32973" xr:uid="{00000000-0005-0000-0000-0000863B0000}"/>
    <cellStyle name="Input 5 3 11" xfId="27239" xr:uid="{00000000-0005-0000-0000-0000873B0000}"/>
    <cellStyle name="Input 5 3 12" xfId="10453" xr:uid="{00000000-0005-0000-0000-0000883B0000}"/>
    <cellStyle name="Input 5 3 2" xfId="2543" xr:uid="{00000000-0005-0000-0000-0000893B0000}"/>
    <cellStyle name="Input 5 3 2 10" xfId="11320" xr:uid="{00000000-0005-0000-0000-00008A3B0000}"/>
    <cellStyle name="Input 5 3 2 2" xfId="11787" xr:uid="{00000000-0005-0000-0000-00008B3B0000}"/>
    <cellStyle name="Input 5 3 2 2 2" xfId="14461" xr:uid="{00000000-0005-0000-0000-00008C3B0000}"/>
    <cellStyle name="Input 5 3 2 2 2 2" xfId="20224" xr:uid="{00000000-0005-0000-0000-00008D3B0000}"/>
    <cellStyle name="Input 5 3 2 2 2 2 2" xfId="36893" xr:uid="{00000000-0005-0000-0000-00008E3B0000}"/>
    <cellStyle name="Input 5 3 2 2 2 3" xfId="23365" xr:uid="{00000000-0005-0000-0000-00008F3B0000}"/>
    <cellStyle name="Input 5 3 2 2 2 3 2" xfId="40073" xr:uid="{00000000-0005-0000-0000-0000903B0000}"/>
    <cellStyle name="Input 5 3 2 2 2 4" xfId="26147" xr:uid="{00000000-0005-0000-0000-0000913B0000}"/>
    <cellStyle name="Input 5 3 2 2 2 4 2" xfId="42887" xr:uid="{00000000-0005-0000-0000-0000923B0000}"/>
    <cellStyle name="Input 5 3 2 2 2 5" xfId="31133" xr:uid="{00000000-0005-0000-0000-0000933B0000}"/>
    <cellStyle name="Input 5 3 2 2 3" xfId="17938" xr:uid="{00000000-0005-0000-0000-0000943B0000}"/>
    <cellStyle name="Input 5 3 2 2 3 2" xfId="34614" xr:uid="{00000000-0005-0000-0000-0000953B0000}"/>
    <cellStyle name="Input 5 3 2 2 4" xfId="18887" xr:uid="{00000000-0005-0000-0000-0000963B0000}"/>
    <cellStyle name="Input 5 3 2 2 4 2" xfId="35565" xr:uid="{00000000-0005-0000-0000-0000973B0000}"/>
    <cellStyle name="Input 5 3 2 2 5" xfId="16784" xr:uid="{00000000-0005-0000-0000-0000983B0000}"/>
    <cellStyle name="Input 5 3 2 2 5 2" xfId="33458" xr:uid="{00000000-0005-0000-0000-0000993B0000}"/>
    <cellStyle name="Input 5 3 2 2 6" xfId="28536" xr:uid="{00000000-0005-0000-0000-00009A3B0000}"/>
    <cellStyle name="Input 5 3 2 3" xfId="12041" xr:uid="{00000000-0005-0000-0000-00009B3B0000}"/>
    <cellStyle name="Input 5 3 2 3 2" xfId="14715" xr:uid="{00000000-0005-0000-0000-00009C3B0000}"/>
    <cellStyle name="Input 5 3 2 3 2 2" xfId="20478" xr:uid="{00000000-0005-0000-0000-00009D3B0000}"/>
    <cellStyle name="Input 5 3 2 3 2 2 2" xfId="37146" xr:uid="{00000000-0005-0000-0000-00009E3B0000}"/>
    <cellStyle name="Input 5 3 2 3 2 3" xfId="23617" xr:uid="{00000000-0005-0000-0000-00009F3B0000}"/>
    <cellStyle name="Input 5 3 2 3 2 3 2" xfId="40327" xr:uid="{00000000-0005-0000-0000-0000A03B0000}"/>
    <cellStyle name="Input 5 3 2 3 2 4" xfId="26400" xr:uid="{00000000-0005-0000-0000-0000A13B0000}"/>
    <cellStyle name="Input 5 3 2 3 2 4 2" xfId="43141" xr:uid="{00000000-0005-0000-0000-0000A23B0000}"/>
    <cellStyle name="Input 5 3 2 3 2 5" xfId="31386" xr:uid="{00000000-0005-0000-0000-0000A33B0000}"/>
    <cellStyle name="Input 5 3 2 3 3" xfId="18192" xr:uid="{00000000-0005-0000-0000-0000A43B0000}"/>
    <cellStyle name="Input 5 3 2 3 3 2" xfId="34867" xr:uid="{00000000-0005-0000-0000-0000A53B0000}"/>
    <cellStyle name="Input 5 3 2 3 4" xfId="21444" xr:uid="{00000000-0005-0000-0000-0000A63B0000}"/>
    <cellStyle name="Input 5 3 2 3 4 2" xfId="38118" xr:uid="{00000000-0005-0000-0000-0000A73B0000}"/>
    <cellStyle name="Input 5 3 2 3 5" xfId="24494" xr:uid="{00000000-0005-0000-0000-0000A83B0000}"/>
    <cellStyle name="Input 5 3 2 3 5 2" xfId="41214" xr:uid="{00000000-0005-0000-0000-0000A93B0000}"/>
    <cellStyle name="Input 5 3 2 3 6" xfId="28788" xr:uid="{00000000-0005-0000-0000-0000AA3B0000}"/>
    <cellStyle name="Input 5 3 2 4" xfId="12832" xr:uid="{00000000-0005-0000-0000-0000AB3B0000}"/>
    <cellStyle name="Input 5 3 2 4 2" xfId="15445" xr:uid="{00000000-0005-0000-0000-0000AC3B0000}"/>
    <cellStyle name="Input 5 3 2 4 2 2" xfId="21080" xr:uid="{00000000-0005-0000-0000-0000AD3B0000}"/>
    <cellStyle name="Input 5 3 2 4 2 2 2" xfId="37749" xr:uid="{00000000-0005-0000-0000-0000AE3B0000}"/>
    <cellStyle name="Input 5 3 2 4 2 3" xfId="24193" xr:uid="{00000000-0005-0000-0000-0000AF3B0000}"/>
    <cellStyle name="Input 5 3 2 4 2 3 2" xfId="40910" xr:uid="{00000000-0005-0000-0000-0000B03B0000}"/>
    <cellStyle name="Input 5 3 2 4 2 4" xfId="26899" xr:uid="{00000000-0005-0000-0000-0000B13B0000}"/>
    <cellStyle name="Input 5 3 2 4 2 4 2" xfId="43640" xr:uid="{00000000-0005-0000-0000-0000B23B0000}"/>
    <cellStyle name="Input 5 3 2 4 2 5" xfId="32116" xr:uid="{00000000-0005-0000-0000-0000B33B0000}"/>
    <cellStyle name="Input 5 3 2 4 3" xfId="18839" xr:uid="{00000000-0005-0000-0000-0000B43B0000}"/>
    <cellStyle name="Input 5 3 2 4 3 2" xfId="35517" xr:uid="{00000000-0005-0000-0000-0000B53B0000}"/>
    <cellStyle name="Input 5 3 2 4 4" xfId="22048" xr:uid="{00000000-0005-0000-0000-0000B63B0000}"/>
    <cellStyle name="Input 5 3 2 4 4 2" xfId="38730" xr:uid="{00000000-0005-0000-0000-0000B73B0000}"/>
    <cellStyle name="Input 5 3 2 4 5" xfId="24986" xr:uid="{00000000-0005-0000-0000-0000B83B0000}"/>
    <cellStyle name="Input 5 3 2 4 5 2" xfId="41713" xr:uid="{00000000-0005-0000-0000-0000B93B0000}"/>
    <cellStyle name="Input 5 3 2 4 6" xfId="29518" xr:uid="{00000000-0005-0000-0000-0000BA3B0000}"/>
    <cellStyle name="Input 5 3 2 5" xfId="13993" xr:uid="{00000000-0005-0000-0000-0000BB3B0000}"/>
    <cellStyle name="Input 5 3 2 5 2" xfId="19783" xr:uid="{00000000-0005-0000-0000-0000BC3B0000}"/>
    <cellStyle name="Input 5 3 2 5 2 2" xfId="36453" xr:uid="{00000000-0005-0000-0000-0000BD3B0000}"/>
    <cellStyle name="Input 5 3 2 5 3" xfId="22933" xr:uid="{00000000-0005-0000-0000-0000BE3B0000}"/>
    <cellStyle name="Input 5 3 2 5 3 2" xfId="39635" xr:uid="{00000000-0005-0000-0000-0000BF3B0000}"/>
    <cellStyle name="Input 5 3 2 5 4" xfId="25729" xr:uid="{00000000-0005-0000-0000-0000C03B0000}"/>
    <cellStyle name="Input 5 3 2 5 4 2" xfId="42468" xr:uid="{00000000-0005-0000-0000-0000C13B0000}"/>
    <cellStyle name="Input 5 3 2 5 5" xfId="30666" xr:uid="{00000000-0005-0000-0000-0000C23B0000}"/>
    <cellStyle name="Input 5 3 2 6" xfId="17490" xr:uid="{00000000-0005-0000-0000-0000C33B0000}"/>
    <cellStyle name="Input 5 3 2 6 2" xfId="34167" xr:uid="{00000000-0005-0000-0000-0000C43B0000}"/>
    <cellStyle name="Input 5 3 2 7" xfId="19625" xr:uid="{00000000-0005-0000-0000-0000C53B0000}"/>
    <cellStyle name="Input 5 3 2 7 2" xfId="36296" xr:uid="{00000000-0005-0000-0000-0000C63B0000}"/>
    <cellStyle name="Input 5 3 2 8" xfId="15910" xr:uid="{00000000-0005-0000-0000-0000C73B0000}"/>
    <cellStyle name="Input 5 3 2 8 2" xfId="32574" xr:uid="{00000000-0005-0000-0000-0000C83B0000}"/>
    <cellStyle name="Input 5 3 2 9" xfId="28074" xr:uid="{00000000-0005-0000-0000-0000C93B0000}"/>
    <cellStyle name="Input 5 3 3" xfId="2544" xr:uid="{00000000-0005-0000-0000-0000CA3B0000}"/>
    <cellStyle name="Input 5 3 3 2" xfId="13556" xr:uid="{00000000-0005-0000-0000-0000CB3B0000}"/>
    <cellStyle name="Input 5 3 3 2 2" xfId="19421" xr:uid="{00000000-0005-0000-0000-0000CC3B0000}"/>
    <cellStyle name="Input 5 3 3 2 2 2" xfId="36091" xr:uid="{00000000-0005-0000-0000-0000CD3B0000}"/>
    <cellStyle name="Input 5 3 3 2 3" xfId="22591" xr:uid="{00000000-0005-0000-0000-0000CE3B0000}"/>
    <cellStyle name="Input 5 3 3 2 3 2" xfId="39290" xr:uid="{00000000-0005-0000-0000-0000CF3B0000}"/>
    <cellStyle name="Input 5 3 3 2 4" xfId="25440" xr:uid="{00000000-0005-0000-0000-0000D03B0000}"/>
    <cellStyle name="Input 5 3 3 2 4 2" xfId="42178" xr:uid="{00000000-0005-0000-0000-0000D13B0000}"/>
    <cellStyle name="Input 5 3 3 2 5" xfId="30230" xr:uid="{00000000-0005-0000-0000-0000D23B0000}"/>
    <cellStyle name="Input 5 3 3 3" xfId="17106" xr:uid="{00000000-0005-0000-0000-0000D33B0000}"/>
    <cellStyle name="Input 5 3 3 3 2" xfId="33782" xr:uid="{00000000-0005-0000-0000-0000D43B0000}"/>
    <cellStyle name="Input 5 3 3 4" xfId="15878" xr:uid="{00000000-0005-0000-0000-0000D53B0000}"/>
    <cellStyle name="Input 5 3 3 4 2" xfId="32542" xr:uid="{00000000-0005-0000-0000-0000D63B0000}"/>
    <cellStyle name="Input 5 3 3 5" xfId="16137" xr:uid="{00000000-0005-0000-0000-0000D73B0000}"/>
    <cellStyle name="Input 5 3 3 5 2" xfId="32802" xr:uid="{00000000-0005-0000-0000-0000D83B0000}"/>
    <cellStyle name="Input 5 3 3 6" xfId="27639" xr:uid="{00000000-0005-0000-0000-0000D93B0000}"/>
    <cellStyle name="Input 5 3 3 7" xfId="10868" xr:uid="{00000000-0005-0000-0000-0000DA3B0000}"/>
    <cellStyle name="Input 5 3 4" xfId="7769" xr:uid="{00000000-0005-0000-0000-0000DB3B0000}"/>
    <cellStyle name="Input 5 3 4 2" xfId="14161" xr:uid="{00000000-0005-0000-0000-0000DC3B0000}"/>
    <cellStyle name="Input 5 3 4 2 2" xfId="19924" xr:uid="{00000000-0005-0000-0000-0000DD3B0000}"/>
    <cellStyle name="Input 5 3 4 2 2 2" xfId="36594" xr:uid="{00000000-0005-0000-0000-0000DE3B0000}"/>
    <cellStyle name="Input 5 3 4 2 3" xfId="23070" xr:uid="{00000000-0005-0000-0000-0000DF3B0000}"/>
    <cellStyle name="Input 5 3 4 2 3 2" xfId="39773" xr:uid="{00000000-0005-0000-0000-0000E03B0000}"/>
    <cellStyle name="Input 5 3 4 2 4" xfId="25849" xr:uid="{00000000-0005-0000-0000-0000E13B0000}"/>
    <cellStyle name="Input 5 3 4 2 4 2" xfId="42588" xr:uid="{00000000-0005-0000-0000-0000E23B0000}"/>
    <cellStyle name="Input 5 3 4 2 5" xfId="30834" xr:uid="{00000000-0005-0000-0000-0000E33B0000}"/>
    <cellStyle name="Input 5 3 4 3" xfId="17638" xr:uid="{00000000-0005-0000-0000-0000E43B0000}"/>
    <cellStyle name="Input 5 3 4 3 2" xfId="34315" xr:uid="{00000000-0005-0000-0000-0000E53B0000}"/>
    <cellStyle name="Input 5 3 4 4" xfId="17479" xr:uid="{00000000-0005-0000-0000-0000E63B0000}"/>
    <cellStyle name="Input 5 3 4 4 2" xfId="34156" xr:uid="{00000000-0005-0000-0000-0000E73B0000}"/>
    <cellStyle name="Input 5 3 4 5" xfId="21182" xr:uid="{00000000-0005-0000-0000-0000E83B0000}"/>
    <cellStyle name="Input 5 3 4 5 2" xfId="37852" xr:uid="{00000000-0005-0000-0000-0000E93B0000}"/>
    <cellStyle name="Input 5 3 4 6" xfId="28241" xr:uid="{00000000-0005-0000-0000-0000EA3B0000}"/>
    <cellStyle name="Input 5 3 4 7" xfId="11487" xr:uid="{00000000-0005-0000-0000-0000EB3B0000}"/>
    <cellStyle name="Input 5 3 5" xfId="7770" xr:uid="{00000000-0005-0000-0000-0000EC3B0000}"/>
    <cellStyle name="Input 5 3 5 2" xfId="14155" xr:uid="{00000000-0005-0000-0000-0000ED3B0000}"/>
    <cellStyle name="Input 5 3 5 2 2" xfId="19918" xr:uid="{00000000-0005-0000-0000-0000EE3B0000}"/>
    <cellStyle name="Input 5 3 5 2 2 2" xfId="36588" xr:uid="{00000000-0005-0000-0000-0000EF3B0000}"/>
    <cellStyle name="Input 5 3 5 2 3" xfId="23064" xr:uid="{00000000-0005-0000-0000-0000F03B0000}"/>
    <cellStyle name="Input 5 3 5 2 3 2" xfId="39767" xr:uid="{00000000-0005-0000-0000-0000F13B0000}"/>
    <cellStyle name="Input 5 3 5 2 4" xfId="25843" xr:uid="{00000000-0005-0000-0000-0000F23B0000}"/>
    <cellStyle name="Input 5 3 5 2 4 2" xfId="42582" xr:uid="{00000000-0005-0000-0000-0000F33B0000}"/>
    <cellStyle name="Input 5 3 5 2 5" xfId="30828" xr:uid="{00000000-0005-0000-0000-0000F43B0000}"/>
    <cellStyle name="Input 5 3 5 3" xfId="17632" xr:uid="{00000000-0005-0000-0000-0000F53B0000}"/>
    <cellStyle name="Input 5 3 5 3 2" xfId="34309" xr:uid="{00000000-0005-0000-0000-0000F63B0000}"/>
    <cellStyle name="Input 5 3 5 4" xfId="18352" xr:uid="{00000000-0005-0000-0000-0000F73B0000}"/>
    <cellStyle name="Input 5 3 5 4 2" xfId="35027" xr:uid="{00000000-0005-0000-0000-0000F83B0000}"/>
    <cellStyle name="Input 5 3 5 5" xfId="16674" xr:uid="{00000000-0005-0000-0000-0000F93B0000}"/>
    <cellStyle name="Input 5 3 5 5 2" xfId="33348" xr:uid="{00000000-0005-0000-0000-0000FA3B0000}"/>
    <cellStyle name="Input 5 3 5 6" xfId="28235" xr:uid="{00000000-0005-0000-0000-0000FB3B0000}"/>
    <cellStyle name="Input 5 3 5 7" xfId="11481" xr:uid="{00000000-0005-0000-0000-0000FC3B0000}"/>
    <cellStyle name="Input 5 3 6" xfId="12254" xr:uid="{00000000-0005-0000-0000-0000FD3B0000}"/>
    <cellStyle name="Input 5 3 6 2" xfId="14928" xr:uid="{00000000-0005-0000-0000-0000FE3B0000}"/>
    <cellStyle name="Input 5 3 6 2 2" xfId="20649" xr:uid="{00000000-0005-0000-0000-0000FF3B0000}"/>
    <cellStyle name="Input 5 3 6 2 2 2" xfId="37317" xr:uid="{00000000-0005-0000-0000-0000003C0000}"/>
    <cellStyle name="Input 5 3 6 2 3" xfId="23781" xr:uid="{00000000-0005-0000-0000-0000013C0000}"/>
    <cellStyle name="Input 5 3 6 2 3 2" xfId="40492" xr:uid="{00000000-0005-0000-0000-0000023C0000}"/>
    <cellStyle name="Input 5 3 6 2 4" xfId="26532" xr:uid="{00000000-0005-0000-0000-0000033C0000}"/>
    <cellStyle name="Input 5 3 6 2 4 2" xfId="43273" xr:uid="{00000000-0005-0000-0000-0000043C0000}"/>
    <cellStyle name="Input 5 3 6 2 5" xfId="31599" xr:uid="{00000000-0005-0000-0000-0000053C0000}"/>
    <cellStyle name="Input 5 3 6 3" xfId="18362" xr:uid="{00000000-0005-0000-0000-0000063C0000}"/>
    <cellStyle name="Input 5 3 6 3 2" xfId="35037" xr:uid="{00000000-0005-0000-0000-0000073C0000}"/>
    <cellStyle name="Input 5 3 6 4" xfId="21607" xr:uid="{00000000-0005-0000-0000-0000083C0000}"/>
    <cellStyle name="Input 5 3 6 4 2" xfId="38282" xr:uid="{00000000-0005-0000-0000-0000093C0000}"/>
    <cellStyle name="Input 5 3 6 5" xfId="24625" xr:uid="{00000000-0005-0000-0000-00000A3C0000}"/>
    <cellStyle name="Input 5 3 6 5 2" xfId="41346" xr:uid="{00000000-0005-0000-0000-00000B3C0000}"/>
    <cellStyle name="Input 5 3 6 6" xfId="29001" xr:uid="{00000000-0005-0000-0000-00000C3C0000}"/>
    <cellStyle name="Input 5 3 7" xfId="13152" xr:uid="{00000000-0005-0000-0000-00000D3C0000}"/>
    <cellStyle name="Input 5 3 7 2" xfId="19084" xr:uid="{00000000-0005-0000-0000-00000E3C0000}"/>
    <cellStyle name="Input 5 3 7 2 2" xfId="35755" xr:uid="{00000000-0005-0000-0000-00000F3C0000}"/>
    <cellStyle name="Input 5 3 7 3" xfId="22278" xr:uid="{00000000-0005-0000-0000-0000103C0000}"/>
    <cellStyle name="Input 5 3 7 3 2" xfId="38971" xr:uid="{00000000-0005-0000-0000-0000113C0000}"/>
    <cellStyle name="Input 5 3 7 4" xfId="25167" xr:uid="{00000000-0005-0000-0000-0000123C0000}"/>
    <cellStyle name="Input 5 3 7 4 2" xfId="41903" xr:uid="{00000000-0005-0000-0000-0000133C0000}"/>
    <cellStyle name="Input 5 3 7 5" xfId="29828" xr:uid="{00000000-0005-0000-0000-0000143C0000}"/>
    <cellStyle name="Input 5 3 8" xfId="16741" xr:uid="{00000000-0005-0000-0000-0000153C0000}"/>
    <cellStyle name="Input 5 3 8 2" xfId="33415" xr:uid="{00000000-0005-0000-0000-0000163C0000}"/>
    <cellStyle name="Input 5 3 9" xfId="16822" xr:uid="{00000000-0005-0000-0000-0000173C0000}"/>
    <cellStyle name="Input 5 3 9 2" xfId="33497" xr:uid="{00000000-0005-0000-0000-0000183C0000}"/>
    <cellStyle name="Input 5 4" xfId="2545" xr:uid="{00000000-0005-0000-0000-0000193C0000}"/>
    <cellStyle name="Input 5 4 10" xfId="16366" xr:uid="{00000000-0005-0000-0000-00001A3C0000}"/>
    <cellStyle name="Input 5 4 10 2" xfId="33034" xr:uid="{00000000-0005-0000-0000-00001B3C0000}"/>
    <cellStyle name="Input 5 4 11" xfId="27324" xr:uid="{00000000-0005-0000-0000-00001C3C0000}"/>
    <cellStyle name="Input 5 4 12" xfId="10552" xr:uid="{00000000-0005-0000-0000-00001D3C0000}"/>
    <cellStyle name="Input 5 4 2" xfId="2546" xr:uid="{00000000-0005-0000-0000-00001E3C0000}"/>
    <cellStyle name="Input 5 4 2 10" xfId="11410" xr:uid="{00000000-0005-0000-0000-00001F3C0000}"/>
    <cellStyle name="Input 5 4 2 2" xfId="2547" xr:uid="{00000000-0005-0000-0000-0000203C0000}"/>
    <cellStyle name="Input 5 4 2 2 2" xfId="14525" xr:uid="{00000000-0005-0000-0000-0000213C0000}"/>
    <cellStyle name="Input 5 4 2 2 2 2" xfId="20288" xr:uid="{00000000-0005-0000-0000-0000223C0000}"/>
    <cellStyle name="Input 5 4 2 2 2 2 2" xfId="36957" xr:uid="{00000000-0005-0000-0000-0000233C0000}"/>
    <cellStyle name="Input 5 4 2 2 2 3" xfId="23429" xr:uid="{00000000-0005-0000-0000-0000243C0000}"/>
    <cellStyle name="Input 5 4 2 2 2 3 2" xfId="40137" xr:uid="{00000000-0005-0000-0000-0000253C0000}"/>
    <cellStyle name="Input 5 4 2 2 2 4" xfId="26211" xr:uid="{00000000-0005-0000-0000-0000263C0000}"/>
    <cellStyle name="Input 5 4 2 2 2 4 2" xfId="42951" xr:uid="{00000000-0005-0000-0000-0000273C0000}"/>
    <cellStyle name="Input 5 4 2 2 2 5" xfId="31197" xr:uid="{00000000-0005-0000-0000-0000283C0000}"/>
    <cellStyle name="Input 5 4 2 2 3" xfId="18002" xr:uid="{00000000-0005-0000-0000-0000293C0000}"/>
    <cellStyle name="Input 5 4 2 2 3 2" xfId="34678" xr:uid="{00000000-0005-0000-0000-00002A3C0000}"/>
    <cellStyle name="Input 5 4 2 2 4" xfId="16235" xr:uid="{00000000-0005-0000-0000-00002B3C0000}"/>
    <cellStyle name="Input 5 4 2 2 4 2" xfId="32900" xr:uid="{00000000-0005-0000-0000-00002C3C0000}"/>
    <cellStyle name="Input 5 4 2 2 5" xfId="16203" xr:uid="{00000000-0005-0000-0000-00002D3C0000}"/>
    <cellStyle name="Input 5 4 2 2 5 2" xfId="32869" xr:uid="{00000000-0005-0000-0000-00002E3C0000}"/>
    <cellStyle name="Input 5 4 2 2 6" xfId="28600" xr:uid="{00000000-0005-0000-0000-00002F3C0000}"/>
    <cellStyle name="Input 5 4 2 2 7" xfId="11851" xr:uid="{00000000-0005-0000-0000-0000303C0000}"/>
    <cellStyle name="Input 5 4 2 3" xfId="2548" xr:uid="{00000000-0005-0000-0000-0000313C0000}"/>
    <cellStyle name="Input 5 4 2 3 2" xfId="14775" xr:uid="{00000000-0005-0000-0000-0000323C0000}"/>
    <cellStyle name="Input 5 4 2 3 2 2" xfId="20538" xr:uid="{00000000-0005-0000-0000-0000333C0000}"/>
    <cellStyle name="Input 5 4 2 3 2 2 2" xfId="37206" xr:uid="{00000000-0005-0000-0000-0000343C0000}"/>
    <cellStyle name="Input 5 4 2 3 2 3" xfId="23677" xr:uid="{00000000-0005-0000-0000-0000353C0000}"/>
    <cellStyle name="Input 5 4 2 3 2 3 2" xfId="40387" xr:uid="{00000000-0005-0000-0000-0000363C0000}"/>
    <cellStyle name="Input 5 4 2 3 2 4" xfId="26460" xr:uid="{00000000-0005-0000-0000-0000373C0000}"/>
    <cellStyle name="Input 5 4 2 3 2 4 2" xfId="43201" xr:uid="{00000000-0005-0000-0000-0000383C0000}"/>
    <cellStyle name="Input 5 4 2 3 2 5" xfId="31446" xr:uid="{00000000-0005-0000-0000-0000393C0000}"/>
    <cellStyle name="Input 5 4 2 3 3" xfId="18252" xr:uid="{00000000-0005-0000-0000-00003A3C0000}"/>
    <cellStyle name="Input 5 4 2 3 3 2" xfId="34927" xr:uid="{00000000-0005-0000-0000-00003B3C0000}"/>
    <cellStyle name="Input 5 4 2 3 4" xfId="21504" xr:uid="{00000000-0005-0000-0000-00003C3C0000}"/>
    <cellStyle name="Input 5 4 2 3 4 2" xfId="38178" xr:uid="{00000000-0005-0000-0000-00003D3C0000}"/>
    <cellStyle name="Input 5 4 2 3 5" xfId="24554" xr:uid="{00000000-0005-0000-0000-00003E3C0000}"/>
    <cellStyle name="Input 5 4 2 3 5 2" xfId="41274" xr:uid="{00000000-0005-0000-0000-00003F3C0000}"/>
    <cellStyle name="Input 5 4 2 3 6" xfId="28848" xr:uid="{00000000-0005-0000-0000-0000403C0000}"/>
    <cellStyle name="Input 5 4 2 3 7" xfId="12101" xr:uid="{00000000-0005-0000-0000-0000413C0000}"/>
    <cellStyle name="Input 5 4 2 4" xfId="12917" xr:uid="{00000000-0005-0000-0000-0000423C0000}"/>
    <cellStyle name="Input 5 4 2 4 2" xfId="15530" xr:uid="{00000000-0005-0000-0000-0000433C0000}"/>
    <cellStyle name="Input 5 4 2 4 2 2" xfId="21152" xr:uid="{00000000-0005-0000-0000-0000443C0000}"/>
    <cellStyle name="Input 5 4 2 4 2 2 2" xfId="37822" xr:uid="{00000000-0005-0000-0000-0000453C0000}"/>
    <cellStyle name="Input 5 4 2 4 2 3" xfId="24265" xr:uid="{00000000-0005-0000-0000-0000463C0000}"/>
    <cellStyle name="Input 5 4 2 4 2 3 2" xfId="40982" xr:uid="{00000000-0005-0000-0000-0000473C0000}"/>
    <cellStyle name="Input 5 4 2 4 2 4" xfId="26959" xr:uid="{00000000-0005-0000-0000-0000483C0000}"/>
    <cellStyle name="Input 5 4 2 4 2 4 2" xfId="43700" xr:uid="{00000000-0005-0000-0000-0000493C0000}"/>
    <cellStyle name="Input 5 4 2 4 2 5" xfId="32201" xr:uid="{00000000-0005-0000-0000-00004A3C0000}"/>
    <cellStyle name="Input 5 4 2 4 3" xfId="18910" xr:uid="{00000000-0005-0000-0000-00004B3C0000}"/>
    <cellStyle name="Input 5 4 2 4 3 2" xfId="35589" xr:uid="{00000000-0005-0000-0000-00004C3C0000}"/>
    <cellStyle name="Input 5 4 2 4 4" xfId="22119" xr:uid="{00000000-0005-0000-0000-00004D3C0000}"/>
    <cellStyle name="Input 5 4 2 4 4 2" xfId="38802" xr:uid="{00000000-0005-0000-0000-00004E3C0000}"/>
    <cellStyle name="Input 5 4 2 4 5" xfId="25046" xr:uid="{00000000-0005-0000-0000-00004F3C0000}"/>
    <cellStyle name="Input 5 4 2 4 5 2" xfId="41773" xr:uid="{00000000-0005-0000-0000-0000503C0000}"/>
    <cellStyle name="Input 5 4 2 4 6" xfId="29603" xr:uid="{00000000-0005-0000-0000-0000513C0000}"/>
    <cellStyle name="Input 5 4 2 5" xfId="14078" xr:uid="{00000000-0005-0000-0000-0000523C0000}"/>
    <cellStyle name="Input 5 4 2 5 2" xfId="19856" xr:uid="{00000000-0005-0000-0000-0000533C0000}"/>
    <cellStyle name="Input 5 4 2 5 2 2" xfId="36526" xr:uid="{00000000-0005-0000-0000-0000543C0000}"/>
    <cellStyle name="Input 5 4 2 5 3" xfId="23006" xr:uid="{00000000-0005-0000-0000-0000553C0000}"/>
    <cellStyle name="Input 5 4 2 5 3 2" xfId="39708" xr:uid="{00000000-0005-0000-0000-0000563C0000}"/>
    <cellStyle name="Input 5 4 2 5 4" xfId="25789" xr:uid="{00000000-0005-0000-0000-0000573C0000}"/>
    <cellStyle name="Input 5 4 2 5 4 2" xfId="42528" xr:uid="{00000000-0005-0000-0000-0000583C0000}"/>
    <cellStyle name="Input 5 4 2 5 5" xfId="30751" xr:uid="{00000000-0005-0000-0000-0000593C0000}"/>
    <cellStyle name="Input 5 4 2 6" xfId="17573" xr:uid="{00000000-0005-0000-0000-00005A3C0000}"/>
    <cellStyle name="Input 5 4 2 6 2" xfId="34250" xr:uid="{00000000-0005-0000-0000-00005B3C0000}"/>
    <cellStyle name="Input 5 4 2 7" xfId="18772" xr:uid="{00000000-0005-0000-0000-00005C3C0000}"/>
    <cellStyle name="Input 5 4 2 7 2" xfId="35450" xr:uid="{00000000-0005-0000-0000-00005D3C0000}"/>
    <cellStyle name="Input 5 4 2 8" xfId="22778" xr:uid="{00000000-0005-0000-0000-00005E3C0000}"/>
    <cellStyle name="Input 5 4 2 8 2" xfId="39479" xr:uid="{00000000-0005-0000-0000-00005F3C0000}"/>
    <cellStyle name="Input 5 4 2 9" xfId="28159" xr:uid="{00000000-0005-0000-0000-0000603C0000}"/>
    <cellStyle name="Input 5 4 3" xfId="2549" xr:uid="{00000000-0005-0000-0000-0000613C0000}"/>
    <cellStyle name="Input 5 4 3 2" xfId="13641" xr:uid="{00000000-0005-0000-0000-0000623C0000}"/>
    <cellStyle name="Input 5 4 3 2 2" xfId="19497" xr:uid="{00000000-0005-0000-0000-0000633C0000}"/>
    <cellStyle name="Input 5 4 3 2 2 2" xfId="36167" xr:uid="{00000000-0005-0000-0000-0000643C0000}"/>
    <cellStyle name="Input 5 4 3 2 3" xfId="22659" xr:uid="{00000000-0005-0000-0000-0000653C0000}"/>
    <cellStyle name="Input 5 4 3 2 3 2" xfId="39359" xr:uid="{00000000-0005-0000-0000-0000663C0000}"/>
    <cellStyle name="Input 5 4 3 2 4" xfId="25500" xr:uid="{00000000-0005-0000-0000-0000673C0000}"/>
    <cellStyle name="Input 5 4 3 2 4 2" xfId="42238" xr:uid="{00000000-0005-0000-0000-0000683C0000}"/>
    <cellStyle name="Input 5 4 3 2 5" xfId="30315" xr:uid="{00000000-0005-0000-0000-0000693C0000}"/>
    <cellStyle name="Input 5 4 3 3" xfId="17188" xr:uid="{00000000-0005-0000-0000-00006A3C0000}"/>
    <cellStyle name="Input 5 4 3 3 2" xfId="33865" xr:uid="{00000000-0005-0000-0000-00006B3C0000}"/>
    <cellStyle name="Input 5 4 3 4" xfId="16254" xr:uid="{00000000-0005-0000-0000-00006C3C0000}"/>
    <cellStyle name="Input 5 4 3 4 2" xfId="32919" xr:uid="{00000000-0005-0000-0000-00006D3C0000}"/>
    <cellStyle name="Input 5 4 3 5" xfId="24316" xr:uid="{00000000-0005-0000-0000-00006E3C0000}"/>
    <cellStyle name="Input 5 4 3 5 2" xfId="41034" xr:uid="{00000000-0005-0000-0000-00006F3C0000}"/>
    <cellStyle name="Input 5 4 3 6" xfId="27723" xr:uid="{00000000-0005-0000-0000-0000703C0000}"/>
    <cellStyle name="Input 5 4 3 7" xfId="10958" xr:uid="{00000000-0005-0000-0000-0000713C0000}"/>
    <cellStyle name="Input 5 4 4" xfId="2550" xr:uid="{00000000-0005-0000-0000-0000723C0000}"/>
    <cellStyle name="Input 5 4 4 2" xfId="14225" xr:uid="{00000000-0005-0000-0000-0000733C0000}"/>
    <cellStyle name="Input 5 4 4 2 2" xfId="19988" xr:uid="{00000000-0005-0000-0000-0000743C0000}"/>
    <cellStyle name="Input 5 4 4 2 2 2" xfId="36658" xr:uid="{00000000-0005-0000-0000-0000753C0000}"/>
    <cellStyle name="Input 5 4 4 2 3" xfId="23134" xr:uid="{00000000-0005-0000-0000-0000763C0000}"/>
    <cellStyle name="Input 5 4 4 2 3 2" xfId="39837" xr:uid="{00000000-0005-0000-0000-0000773C0000}"/>
    <cellStyle name="Input 5 4 4 2 4" xfId="25913" xr:uid="{00000000-0005-0000-0000-0000783C0000}"/>
    <cellStyle name="Input 5 4 4 2 4 2" xfId="42652" xr:uid="{00000000-0005-0000-0000-0000793C0000}"/>
    <cellStyle name="Input 5 4 4 2 5" xfId="30898" xr:uid="{00000000-0005-0000-0000-00007A3C0000}"/>
    <cellStyle name="Input 5 4 4 3" xfId="17702" xr:uid="{00000000-0005-0000-0000-00007B3C0000}"/>
    <cellStyle name="Input 5 4 4 3 2" xfId="34379" xr:uid="{00000000-0005-0000-0000-00007C3C0000}"/>
    <cellStyle name="Input 5 4 4 4" xfId="16490" xr:uid="{00000000-0005-0000-0000-00007D3C0000}"/>
    <cellStyle name="Input 5 4 4 4 2" xfId="33162" xr:uid="{00000000-0005-0000-0000-00007E3C0000}"/>
    <cellStyle name="Input 5 4 4 5" xfId="21758" xr:uid="{00000000-0005-0000-0000-00007F3C0000}"/>
    <cellStyle name="Input 5 4 4 5 2" xfId="38436" xr:uid="{00000000-0005-0000-0000-0000803C0000}"/>
    <cellStyle name="Input 5 4 4 6" xfId="28305" xr:uid="{00000000-0005-0000-0000-0000813C0000}"/>
    <cellStyle name="Input 5 4 4 7" xfId="11551" xr:uid="{00000000-0005-0000-0000-0000823C0000}"/>
    <cellStyle name="Input 5 4 5" xfId="7771" xr:uid="{00000000-0005-0000-0000-0000833C0000}"/>
    <cellStyle name="Input 5 4 5 2" xfId="13396" xr:uid="{00000000-0005-0000-0000-0000843C0000}"/>
    <cellStyle name="Input 5 4 5 2 2" xfId="19273" xr:uid="{00000000-0005-0000-0000-0000853C0000}"/>
    <cellStyle name="Input 5 4 5 2 2 2" xfId="35944" xr:uid="{00000000-0005-0000-0000-0000863C0000}"/>
    <cellStyle name="Input 5 4 5 2 3" xfId="22453" xr:uid="{00000000-0005-0000-0000-0000873C0000}"/>
    <cellStyle name="Input 5 4 5 2 3 2" xfId="39146" xr:uid="{00000000-0005-0000-0000-0000883C0000}"/>
    <cellStyle name="Input 5 4 5 2 4" xfId="25318" xr:uid="{00000000-0005-0000-0000-0000893C0000}"/>
    <cellStyle name="Input 5 4 5 2 4 2" xfId="42054" xr:uid="{00000000-0005-0000-0000-00008A3C0000}"/>
    <cellStyle name="Input 5 4 5 2 5" xfId="30072" xr:uid="{00000000-0005-0000-0000-00008B3C0000}"/>
    <cellStyle name="Input 5 4 5 3" xfId="16952" xr:uid="{00000000-0005-0000-0000-00008C3C0000}"/>
    <cellStyle name="Input 5 4 5 3 2" xfId="33628" xr:uid="{00000000-0005-0000-0000-00008D3C0000}"/>
    <cellStyle name="Input 5 4 5 4" xfId="18652" xr:uid="{00000000-0005-0000-0000-00008E3C0000}"/>
    <cellStyle name="Input 5 4 5 4 2" xfId="35329" xr:uid="{00000000-0005-0000-0000-00008F3C0000}"/>
    <cellStyle name="Input 5 4 5 5" xfId="16124" xr:uid="{00000000-0005-0000-0000-0000903C0000}"/>
    <cellStyle name="Input 5 4 5 5 2" xfId="32788" xr:uid="{00000000-0005-0000-0000-0000913C0000}"/>
    <cellStyle name="Input 5 4 5 6" xfId="27483" xr:uid="{00000000-0005-0000-0000-0000923C0000}"/>
    <cellStyle name="Input 5 4 5 7" xfId="10713" xr:uid="{00000000-0005-0000-0000-0000933C0000}"/>
    <cellStyle name="Input 5 4 6" xfId="12339" xr:uid="{00000000-0005-0000-0000-0000943C0000}"/>
    <cellStyle name="Input 5 4 6 2" xfId="15013" xr:uid="{00000000-0005-0000-0000-0000953C0000}"/>
    <cellStyle name="Input 5 4 6 2 2" xfId="20723" xr:uid="{00000000-0005-0000-0000-0000963C0000}"/>
    <cellStyle name="Input 5 4 6 2 2 2" xfId="37392" xr:uid="{00000000-0005-0000-0000-0000973C0000}"/>
    <cellStyle name="Input 5 4 6 2 3" xfId="23851" xr:uid="{00000000-0005-0000-0000-0000983C0000}"/>
    <cellStyle name="Input 5 4 6 2 3 2" xfId="40562" xr:uid="{00000000-0005-0000-0000-0000993C0000}"/>
    <cellStyle name="Input 5 4 6 2 4" xfId="26592" xr:uid="{00000000-0005-0000-0000-00009A3C0000}"/>
    <cellStyle name="Input 5 4 6 2 4 2" xfId="43333" xr:uid="{00000000-0005-0000-0000-00009B3C0000}"/>
    <cellStyle name="Input 5 4 6 2 5" xfId="31684" xr:uid="{00000000-0005-0000-0000-00009C3C0000}"/>
    <cellStyle name="Input 5 4 6 3" xfId="18435" xr:uid="{00000000-0005-0000-0000-00009D3C0000}"/>
    <cellStyle name="Input 5 4 6 3 2" xfId="35112" xr:uid="{00000000-0005-0000-0000-00009E3C0000}"/>
    <cellStyle name="Input 5 4 6 4" xfId="21678" xr:uid="{00000000-0005-0000-0000-00009F3C0000}"/>
    <cellStyle name="Input 5 4 6 4 2" xfId="38353" xr:uid="{00000000-0005-0000-0000-0000A03C0000}"/>
    <cellStyle name="Input 5 4 6 5" xfId="24685" xr:uid="{00000000-0005-0000-0000-0000A13C0000}"/>
    <cellStyle name="Input 5 4 6 5 2" xfId="41406" xr:uid="{00000000-0005-0000-0000-0000A23C0000}"/>
    <cellStyle name="Input 5 4 6 6" xfId="29086" xr:uid="{00000000-0005-0000-0000-0000A33C0000}"/>
    <cellStyle name="Input 5 4 7" xfId="13237" xr:uid="{00000000-0005-0000-0000-0000A43C0000}"/>
    <cellStyle name="Input 5 4 7 2" xfId="19159" xr:uid="{00000000-0005-0000-0000-0000A53C0000}"/>
    <cellStyle name="Input 5 4 7 2 2" xfId="35830" xr:uid="{00000000-0005-0000-0000-0000A63C0000}"/>
    <cellStyle name="Input 5 4 7 3" xfId="22347" xr:uid="{00000000-0005-0000-0000-0000A73C0000}"/>
    <cellStyle name="Input 5 4 7 3 2" xfId="39040" xr:uid="{00000000-0005-0000-0000-0000A83C0000}"/>
    <cellStyle name="Input 5 4 7 4" xfId="25227" xr:uid="{00000000-0005-0000-0000-0000A93C0000}"/>
    <cellStyle name="Input 5 4 7 4 2" xfId="41963" xr:uid="{00000000-0005-0000-0000-0000AA3C0000}"/>
    <cellStyle name="Input 5 4 7 5" xfId="29913" xr:uid="{00000000-0005-0000-0000-0000AB3C0000}"/>
    <cellStyle name="Input 5 4 8" xfId="16831" xr:uid="{00000000-0005-0000-0000-0000AC3C0000}"/>
    <cellStyle name="Input 5 4 8 2" xfId="33506" xr:uid="{00000000-0005-0000-0000-0000AD3C0000}"/>
    <cellStyle name="Input 5 4 9" xfId="15985" xr:uid="{00000000-0005-0000-0000-0000AE3C0000}"/>
    <cellStyle name="Input 5 4 9 2" xfId="32651" xr:uid="{00000000-0005-0000-0000-0000AF3C0000}"/>
    <cellStyle name="Input 5 5" xfId="2551" xr:uid="{00000000-0005-0000-0000-0000B03C0000}"/>
    <cellStyle name="Input 5 5 10" xfId="11032" xr:uid="{00000000-0005-0000-0000-0000B13C0000}"/>
    <cellStyle name="Input 5 5 2" xfId="2552" xr:uid="{00000000-0005-0000-0000-0000B23C0000}"/>
    <cellStyle name="Input 5 5 2 2" xfId="2553" xr:uid="{00000000-0005-0000-0000-0000B33C0000}"/>
    <cellStyle name="Input 5 5 2 2 2" xfId="20039" xr:uid="{00000000-0005-0000-0000-0000B43C0000}"/>
    <cellStyle name="Input 5 5 2 2 2 2" xfId="36709" xr:uid="{00000000-0005-0000-0000-0000B53C0000}"/>
    <cellStyle name="Input 5 5 2 2 3" xfId="23184" xr:uid="{00000000-0005-0000-0000-0000B63C0000}"/>
    <cellStyle name="Input 5 5 2 2 3 2" xfId="39888" xr:uid="{00000000-0005-0000-0000-0000B73C0000}"/>
    <cellStyle name="Input 5 5 2 2 4" xfId="25963" xr:uid="{00000000-0005-0000-0000-0000B83C0000}"/>
    <cellStyle name="Input 5 5 2 2 4 2" xfId="42702" xr:uid="{00000000-0005-0000-0000-0000B93C0000}"/>
    <cellStyle name="Input 5 5 2 2 5" xfId="30949" xr:uid="{00000000-0005-0000-0000-0000BA3C0000}"/>
    <cellStyle name="Input 5 5 2 2 6" xfId="14276" xr:uid="{00000000-0005-0000-0000-0000BB3C0000}"/>
    <cellStyle name="Input 5 5 2 3" xfId="2554" xr:uid="{00000000-0005-0000-0000-0000BC3C0000}"/>
    <cellStyle name="Input 5 5 2 3 2" xfId="34430" xr:uid="{00000000-0005-0000-0000-0000BD3C0000}"/>
    <cellStyle name="Input 5 5 2 3 3" xfId="17753" xr:uid="{00000000-0005-0000-0000-0000BE3C0000}"/>
    <cellStyle name="Input 5 5 2 4" xfId="20637" xr:uid="{00000000-0005-0000-0000-0000BF3C0000}"/>
    <cellStyle name="Input 5 5 2 4 2" xfId="37305" xr:uid="{00000000-0005-0000-0000-0000C03C0000}"/>
    <cellStyle name="Input 5 5 2 5" xfId="17087" xr:uid="{00000000-0005-0000-0000-0000C13C0000}"/>
    <cellStyle name="Input 5 5 2 5 2" xfId="33762" xr:uid="{00000000-0005-0000-0000-0000C23C0000}"/>
    <cellStyle name="Input 5 5 2 6" xfId="28355" xr:uid="{00000000-0005-0000-0000-0000C33C0000}"/>
    <cellStyle name="Input 5 5 2 7" xfId="11602" xr:uid="{00000000-0005-0000-0000-0000C43C0000}"/>
    <cellStyle name="Input 5 5 3" xfId="2555" xr:uid="{00000000-0005-0000-0000-0000C53C0000}"/>
    <cellStyle name="Input 5 5 3 2" xfId="13436" xr:uid="{00000000-0005-0000-0000-0000C63C0000}"/>
    <cellStyle name="Input 5 5 3 2 2" xfId="19313" xr:uid="{00000000-0005-0000-0000-0000C73C0000}"/>
    <cellStyle name="Input 5 5 3 2 2 2" xfId="35984" xr:uid="{00000000-0005-0000-0000-0000C83C0000}"/>
    <cellStyle name="Input 5 5 3 2 3" xfId="22491" xr:uid="{00000000-0005-0000-0000-0000C93C0000}"/>
    <cellStyle name="Input 5 5 3 2 3 2" xfId="39184" xr:uid="{00000000-0005-0000-0000-0000CA3C0000}"/>
    <cellStyle name="Input 5 5 3 2 4" xfId="25355" xr:uid="{00000000-0005-0000-0000-0000CB3C0000}"/>
    <cellStyle name="Input 5 5 3 2 4 2" xfId="42091" xr:uid="{00000000-0005-0000-0000-0000CC3C0000}"/>
    <cellStyle name="Input 5 5 3 2 5" xfId="30112" xr:uid="{00000000-0005-0000-0000-0000CD3C0000}"/>
    <cellStyle name="Input 5 5 3 3" xfId="16992" xr:uid="{00000000-0005-0000-0000-0000CE3C0000}"/>
    <cellStyle name="Input 5 5 3 3 2" xfId="33668" xr:uid="{00000000-0005-0000-0000-0000CF3C0000}"/>
    <cellStyle name="Input 5 5 3 4" xfId="16269" xr:uid="{00000000-0005-0000-0000-0000D03C0000}"/>
    <cellStyle name="Input 5 5 3 4 2" xfId="32935" xr:uid="{00000000-0005-0000-0000-0000D13C0000}"/>
    <cellStyle name="Input 5 5 3 5" xfId="24290" xr:uid="{00000000-0005-0000-0000-0000D23C0000}"/>
    <cellStyle name="Input 5 5 3 5 2" xfId="41007" xr:uid="{00000000-0005-0000-0000-0000D33C0000}"/>
    <cellStyle name="Input 5 5 3 6" xfId="27523" xr:uid="{00000000-0005-0000-0000-0000D43C0000}"/>
    <cellStyle name="Input 5 5 3 7" xfId="10752" xr:uid="{00000000-0005-0000-0000-0000D53C0000}"/>
    <cellStyle name="Input 5 5 4" xfId="2556" xr:uid="{00000000-0005-0000-0000-0000D63C0000}"/>
    <cellStyle name="Input 5 5 4 2" xfId="15122" xr:uid="{00000000-0005-0000-0000-0000D73C0000}"/>
    <cellStyle name="Input 5 5 4 2 2" xfId="20811" xr:uid="{00000000-0005-0000-0000-0000D83C0000}"/>
    <cellStyle name="Input 5 5 4 2 2 2" xfId="37480" xr:uid="{00000000-0005-0000-0000-0000D93C0000}"/>
    <cellStyle name="Input 5 5 4 2 3" xfId="23933" xr:uid="{00000000-0005-0000-0000-0000DA3C0000}"/>
    <cellStyle name="Input 5 5 4 2 3 2" xfId="40646" xr:uid="{00000000-0005-0000-0000-0000DB3C0000}"/>
    <cellStyle name="Input 5 5 4 2 4" xfId="26669" xr:uid="{00000000-0005-0000-0000-0000DC3C0000}"/>
    <cellStyle name="Input 5 5 4 2 4 2" xfId="43410" xr:uid="{00000000-0005-0000-0000-0000DD3C0000}"/>
    <cellStyle name="Input 5 5 4 2 5" xfId="31793" xr:uid="{00000000-0005-0000-0000-0000DE3C0000}"/>
    <cellStyle name="Input 5 5 4 3" xfId="18543" xr:uid="{00000000-0005-0000-0000-0000DF3C0000}"/>
    <cellStyle name="Input 5 5 4 3 2" xfId="35220" xr:uid="{00000000-0005-0000-0000-0000E03C0000}"/>
    <cellStyle name="Input 5 5 4 4" xfId="21772" xr:uid="{00000000-0005-0000-0000-0000E13C0000}"/>
    <cellStyle name="Input 5 5 4 4 2" xfId="38450" xr:uid="{00000000-0005-0000-0000-0000E23C0000}"/>
    <cellStyle name="Input 5 5 4 5" xfId="24760" xr:uid="{00000000-0005-0000-0000-0000E33C0000}"/>
    <cellStyle name="Input 5 5 4 5 2" xfId="41483" xr:uid="{00000000-0005-0000-0000-0000E43C0000}"/>
    <cellStyle name="Input 5 5 4 6" xfId="29195" xr:uid="{00000000-0005-0000-0000-0000E53C0000}"/>
    <cellStyle name="Input 5 5 4 7" xfId="12474" xr:uid="{00000000-0005-0000-0000-0000E63C0000}"/>
    <cellStyle name="Input 5 5 5" xfId="13726" xr:uid="{00000000-0005-0000-0000-0000E73C0000}"/>
    <cellStyle name="Input 5 5 5 2" xfId="19567" xr:uid="{00000000-0005-0000-0000-0000E83C0000}"/>
    <cellStyle name="Input 5 5 5 2 2" xfId="36238" xr:uid="{00000000-0005-0000-0000-0000E93C0000}"/>
    <cellStyle name="Input 5 5 5 3" xfId="22724" xr:uid="{00000000-0005-0000-0000-0000EA3C0000}"/>
    <cellStyle name="Input 5 5 5 3 2" xfId="39424" xr:uid="{00000000-0005-0000-0000-0000EB3C0000}"/>
    <cellStyle name="Input 5 5 5 4" xfId="25555" xr:uid="{00000000-0005-0000-0000-0000EC3C0000}"/>
    <cellStyle name="Input 5 5 5 4 2" xfId="42293" xr:uid="{00000000-0005-0000-0000-0000ED3C0000}"/>
    <cellStyle name="Input 5 5 5 5" xfId="30400" xr:uid="{00000000-0005-0000-0000-0000EE3C0000}"/>
    <cellStyle name="Input 5 5 6" xfId="17253" xr:uid="{00000000-0005-0000-0000-0000EF3C0000}"/>
    <cellStyle name="Input 5 5 6 2" xfId="33930" xr:uid="{00000000-0005-0000-0000-0000F03C0000}"/>
    <cellStyle name="Input 5 5 7" xfId="15812" xr:uid="{00000000-0005-0000-0000-0000F13C0000}"/>
    <cellStyle name="Input 5 5 7 2" xfId="32474" xr:uid="{00000000-0005-0000-0000-0000F23C0000}"/>
    <cellStyle name="Input 5 5 8" xfId="20724" xr:uid="{00000000-0005-0000-0000-0000F33C0000}"/>
    <cellStyle name="Input 5 5 8 2" xfId="37393" xr:uid="{00000000-0005-0000-0000-0000F43C0000}"/>
    <cellStyle name="Input 5 5 9" xfId="27808" xr:uid="{00000000-0005-0000-0000-0000F53C0000}"/>
    <cellStyle name="Input 5 6" xfId="2557" xr:uid="{00000000-0005-0000-0000-0000F63C0000}"/>
    <cellStyle name="Input 5 6 2" xfId="7772" xr:uid="{00000000-0005-0000-0000-0000F73C0000}"/>
    <cellStyle name="Input 5 6 2 2" xfId="14301" xr:uid="{00000000-0005-0000-0000-0000F83C0000}"/>
    <cellStyle name="Input 5 6 2 2 2" xfId="20064" xr:uid="{00000000-0005-0000-0000-0000F93C0000}"/>
    <cellStyle name="Input 5 6 2 2 2 2" xfId="36734" xr:uid="{00000000-0005-0000-0000-0000FA3C0000}"/>
    <cellStyle name="Input 5 6 2 2 3" xfId="23208" xr:uid="{00000000-0005-0000-0000-0000FB3C0000}"/>
    <cellStyle name="Input 5 6 2 2 3 2" xfId="39913" xr:uid="{00000000-0005-0000-0000-0000FC3C0000}"/>
    <cellStyle name="Input 5 6 2 2 4" xfId="25988" xr:uid="{00000000-0005-0000-0000-0000FD3C0000}"/>
    <cellStyle name="Input 5 6 2 2 4 2" xfId="42727" xr:uid="{00000000-0005-0000-0000-0000FE3C0000}"/>
    <cellStyle name="Input 5 6 2 2 5" xfId="30974" xr:uid="{00000000-0005-0000-0000-0000FF3C0000}"/>
    <cellStyle name="Input 5 6 2 3" xfId="17778" xr:uid="{00000000-0005-0000-0000-0000003D0000}"/>
    <cellStyle name="Input 5 6 2 3 2" xfId="34455" xr:uid="{00000000-0005-0000-0000-0000013D0000}"/>
    <cellStyle name="Input 5 6 2 4" xfId="16242" xr:uid="{00000000-0005-0000-0000-0000023D0000}"/>
    <cellStyle name="Input 5 6 2 4 2" xfId="32907" xr:uid="{00000000-0005-0000-0000-0000033D0000}"/>
    <cellStyle name="Input 5 6 2 5" xfId="15852" xr:uid="{00000000-0005-0000-0000-0000043D0000}"/>
    <cellStyle name="Input 5 6 2 5 2" xfId="32516" xr:uid="{00000000-0005-0000-0000-0000053D0000}"/>
    <cellStyle name="Input 5 6 2 6" xfId="28379" xr:uid="{00000000-0005-0000-0000-0000063D0000}"/>
    <cellStyle name="Input 5 6 2 7" xfId="11627" xr:uid="{00000000-0005-0000-0000-0000073D0000}"/>
    <cellStyle name="Input 5 6 3" xfId="11891" xr:uid="{00000000-0005-0000-0000-0000083D0000}"/>
    <cellStyle name="Input 5 6 3 2" xfId="14565" xr:uid="{00000000-0005-0000-0000-0000093D0000}"/>
    <cellStyle name="Input 5 6 3 2 2" xfId="20328" xr:uid="{00000000-0005-0000-0000-00000A3D0000}"/>
    <cellStyle name="Input 5 6 3 2 2 2" xfId="36997" xr:uid="{00000000-0005-0000-0000-00000B3D0000}"/>
    <cellStyle name="Input 5 6 3 2 3" xfId="23469" xr:uid="{00000000-0005-0000-0000-00000C3D0000}"/>
    <cellStyle name="Input 5 6 3 2 3 2" xfId="40177" xr:uid="{00000000-0005-0000-0000-00000D3D0000}"/>
    <cellStyle name="Input 5 6 3 2 4" xfId="26251" xr:uid="{00000000-0005-0000-0000-00000E3D0000}"/>
    <cellStyle name="Input 5 6 3 2 4 2" xfId="42991" xr:uid="{00000000-0005-0000-0000-00000F3D0000}"/>
    <cellStyle name="Input 5 6 3 2 5" xfId="31237" xr:uid="{00000000-0005-0000-0000-0000103D0000}"/>
    <cellStyle name="Input 5 6 3 3" xfId="18042" xr:uid="{00000000-0005-0000-0000-0000113D0000}"/>
    <cellStyle name="Input 5 6 3 3 2" xfId="34718" xr:uid="{00000000-0005-0000-0000-0000123D0000}"/>
    <cellStyle name="Input 5 6 3 4" xfId="21296" xr:uid="{00000000-0005-0000-0000-0000133D0000}"/>
    <cellStyle name="Input 5 6 3 4 2" xfId="37968" xr:uid="{00000000-0005-0000-0000-0000143D0000}"/>
    <cellStyle name="Input 5 6 3 5" xfId="16079" xr:uid="{00000000-0005-0000-0000-0000153D0000}"/>
    <cellStyle name="Input 5 6 3 5 2" xfId="32747" xr:uid="{00000000-0005-0000-0000-0000163D0000}"/>
    <cellStyle name="Input 5 6 3 6" xfId="28640" xr:uid="{00000000-0005-0000-0000-0000173D0000}"/>
    <cellStyle name="Input 5 6 4" xfId="12536" xr:uid="{00000000-0005-0000-0000-0000183D0000}"/>
    <cellStyle name="Input 5 6 4 2" xfId="15175" xr:uid="{00000000-0005-0000-0000-0000193D0000}"/>
    <cellStyle name="Input 5 6 4 2 2" xfId="20849" xr:uid="{00000000-0005-0000-0000-00001A3D0000}"/>
    <cellStyle name="Input 5 6 4 2 2 2" xfId="37518" xr:uid="{00000000-0005-0000-0000-00001B3D0000}"/>
    <cellStyle name="Input 5 6 4 2 3" xfId="23969" xr:uid="{00000000-0005-0000-0000-00001C3D0000}"/>
    <cellStyle name="Input 5 6 4 2 3 2" xfId="40682" xr:uid="{00000000-0005-0000-0000-00001D3D0000}"/>
    <cellStyle name="Input 5 6 4 2 4" xfId="26704" xr:uid="{00000000-0005-0000-0000-00001E3D0000}"/>
    <cellStyle name="Input 5 6 4 2 4 2" xfId="43445" xr:uid="{00000000-0005-0000-0000-00001F3D0000}"/>
    <cellStyle name="Input 5 6 4 2 5" xfId="31846" xr:uid="{00000000-0005-0000-0000-0000203D0000}"/>
    <cellStyle name="Input 5 6 4 3" xfId="18586" xr:uid="{00000000-0005-0000-0000-0000213D0000}"/>
    <cellStyle name="Input 5 6 4 3 2" xfId="35263" xr:uid="{00000000-0005-0000-0000-0000223D0000}"/>
    <cellStyle name="Input 5 6 4 4" xfId="21811" xr:uid="{00000000-0005-0000-0000-0000233D0000}"/>
    <cellStyle name="Input 5 6 4 4 2" xfId="38489" xr:uid="{00000000-0005-0000-0000-0000243D0000}"/>
    <cellStyle name="Input 5 6 4 5" xfId="24795" xr:uid="{00000000-0005-0000-0000-0000253D0000}"/>
    <cellStyle name="Input 5 6 4 5 2" xfId="41518" xr:uid="{00000000-0005-0000-0000-0000263D0000}"/>
    <cellStyle name="Input 5 6 4 6" xfId="29248" xr:uid="{00000000-0005-0000-0000-0000273D0000}"/>
    <cellStyle name="Input 5 6 5" xfId="13769" xr:uid="{00000000-0005-0000-0000-0000283D0000}"/>
    <cellStyle name="Input 5 6 5 2" xfId="19595" xr:uid="{00000000-0005-0000-0000-0000293D0000}"/>
    <cellStyle name="Input 5 6 5 2 2" xfId="36266" xr:uid="{00000000-0005-0000-0000-00002A3D0000}"/>
    <cellStyle name="Input 5 6 5 3" xfId="22750" xr:uid="{00000000-0005-0000-0000-00002B3D0000}"/>
    <cellStyle name="Input 5 6 5 3 2" xfId="39450" xr:uid="{00000000-0005-0000-0000-00002C3D0000}"/>
    <cellStyle name="Input 5 6 5 4" xfId="25580" xr:uid="{00000000-0005-0000-0000-00002D3D0000}"/>
    <cellStyle name="Input 5 6 5 4 2" xfId="42318" xr:uid="{00000000-0005-0000-0000-00002E3D0000}"/>
    <cellStyle name="Input 5 6 5 5" xfId="30443" xr:uid="{00000000-0005-0000-0000-00002F3D0000}"/>
    <cellStyle name="Input 5 6 6" xfId="17281" xr:uid="{00000000-0005-0000-0000-0000303D0000}"/>
    <cellStyle name="Input 5 6 6 2" xfId="33958" xr:uid="{00000000-0005-0000-0000-0000313D0000}"/>
    <cellStyle name="Input 5 6 7" xfId="16524" xr:uid="{00000000-0005-0000-0000-0000323D0000}"/>
    <cellStyle name="Input 5 6 7 2" xfId="33196" xr:uid="{00000000-0005-0000-0000-0000333D0000}"/>
    <cellStyle name="Input 5 6 8" xfId="16438" xr:uid="{00000000-0005-0000-0000-0000343D0000}"/>
    <cellStyle name="Input 5 6 8 2" xfId="33108" xr:uid="{00000000-0005-0000-0000-0000353D0000}"/>
    <cellStyle name="Input 5 6 9" xfId="27851" xr:uid="{00000000-0005-0000-0000-0000363D0000}"/>
    <cellStyle name="Input 5 7" xfId="2558" xr:uid="{00000000-0005-0000-0000-0000373D0000}"/>
    <cellStyle name="Input 5 7 2" xfId="12799" xr:uid="{00000000-0005-0000-0000-0000383D0000}"/>
    <cellStyle name="Input 5 7 2 2" xfId="15414" xr:uid="{00000000-0005-0000-0000-0000393D0000}"/>
    <cellStyle name="Input 5 7 2 2 2" xfId="21052" xr:uid="{00000000-0005-0000-0000-00003A3D0000}"/>
    <cellStyle name="Input 5 7 2 2 2 2" xfId="37721" xr:uid="{00000000-0005-0000-0000-00003B3D0000}"/>
    <cellStyle name="Input 5 7 2 2 3" xfId="24162" xr:uid="{00000000-0005-0000-0000-00003C3D0000}"/>
    <cellStyle name="Input 5 7 2 2 3 2" xfId="40879" xr:uid="{00000000-0005-0000-0000-00003D3D0000}"/>
    <cellStyle name="Input 5 7 2 2 4" xfId="26880" xr:uid="{00000000-0005-0000-0000-00003E3D0000}"/>
    <cellStyle name="Input 5 7 2 2 4 2" xfId="43621" xr:uid="{00000000-0005-0000-0000-00003F3D0000}"/>
    <cellStyle name="Input 5 7 2 2 5" xfId="32085" xr:uid="{00000000-0005-0000-0000-0000403D0000}"/>
    <cellStyle name="Input 5 7 2 3" xfId="18809" xr:uid="{00000000-0005-0000-0000-0000413D0000}"/>
    <cellStyle name="Input 5 7 2 3 2" xfId="35487" xr:uid="{00000000-0005-0000-0000-0000423D0000}"/>
    <cellStyle name="Input 5 7 2 4" xfId="22016" xr:uid="{00000000-0005-0000-0000-0000433D0000}"/>
    <cellStyle name="Input 5 7 2 4 2" xfId="38698" xr:uid="{00000000-0005-0000-0000-0000443D0000}"/>
    <cellStyle name="Input 5 7 2 5" xfId="24967" xr:uid="{00000000-0005-0000-0000-0000453D0000}"/>
    <cellStyle name="Input 5 7 2 5 2" xfId="41694" xr:uid="{00000000-0005-0000-0000-0000463D0000}"/>
    <cellStyle name="Input 5 7 2 6" xfId="29487" xr:uid="{00000000-0005-0000-0000-0000473D0000}"/>
    <cellStyle name="Input 5 7 3" xfId="13337" xr:uid="{00000000-0005-0000-0000-0000483D0000}"/>
    <cellStyle name="Input 5 7 3 2" xfId="19245" xr:uid="{00000000-0005-0000-0000-0000493D0000}"/>
    <cellStyle name="Input 5 7 3 2 2" xfId="35916" xr:uid="{00000000-0005-0000-0000-00004A3D0000}"/>
    <cellStyle name="Input 5 7 3 3" xfId="22427" xr:uid="{00000000-0005-0000-0000-00004B3D0000}"/>
    <cellStyle name="Input 5 7 3 3 2" xfId="39120" xr:uid="{00000000-0005-0000-0000-00004C3D0000}"/>
    <cellStyle name="Input 5 7 3 4" xfId="25292" xr:uid="{00000000-0005-0000-0000-00004D3D0000}"/>
    <cellStyle name="Input 5 7 3 4 2" xfId="42028" xr:uid="{00000000-0005-0000-0000-00004E3D0000}"/>
    <cellStyle name="Input 5 7 3 5" xfId="30013" xr:uid="{00000000-0005-0000-0000-00004F3D0000}"/>
    <cellStyle name="Input 5 7 4" xfId="16924" xr:uid="{00000000-0005-0000-0000-0000503D0000}"/>
    <cellStyle name="Input 5 7 4 2" xfId="33600" xr:uid="{00000000-0005-0000-0000-0000513D0000}"/>
    <cellStyle name="Input 5 7 5" xfId="15938" xr:uid="{00000000-0005-0000-0000-0000523D0000}"/>
    <cellStyle name="Input 5 7 5 2" xfId="32603" xr:uid="{00000000-0005-0000-0000-0000533D0000}"/>
    <cellStyle name="Input 5 7 6" xfId="16116" xr:uid="{00000000-0005-0000-0000-0000543D0000}"/>
    <cellStyle name="Input 5 7 6 2" xfId="32780" xr:uid="{00000000-0005-0000-0000-0000553D0000}"/>
    <cellStyle name="Input 5 7 7" xfId="27424" xr:uid="{00000000-0005-0000-0000-0000563D0000}"/>
    <cellStyle name="Input 5 7 8" xfId="10656" xr:uid="{00000000-0005-0000-0000-0000573D0000}"/>
    <cellStyle name="Input 5 8" xfId="2559" xr:uid="{00000000-0005-0000-0000-0000583D0000}"/>
    <cellStyle name="Input 5 8 2" xfId="15314" xr:uid="{00000000-0005-0000-0000-0000593D0000}"/>
    <cellStyle name="Input 5 8 2 2" xfId="20957" xr:uid="{00000000-0005-0000-0000-00005A3D0000}"/>
    <cellStyle name="Input 5 8 2 2 2" xfId="37626" xr:uid="{00000000-0005-0000-0000-00005B3D0000}"/>
    <cellStyle name="Input 5 8 2 3" xfId="24072" xr:uid="{00000000-0005-0000-0000-00005C3D0000}"/>
    <cellStyle name="Input 5 8 2 3 2" xfId="40788" xr:uid="{00000000-0005-0000-0000-00005D3D0000}"/>
    <cellStyle name="Input 5 8 2 4" xfId="26800" xr:uid="{00000000-0005-0000-0000-00005E3D0000}"/>
    <cellStyle name="Input 5 8 2 4 2" xfId="43541" xr:uid="{00000000-0005-0000-0000-00005F3D0000}"/>
    <cellStyle name="Input 5 8 2 5" xfId="31985" xr:uid="{00000000-0005-0000-0000-0000603D0000}"/>
    <cellStyle name="Input 5 8 3" xfId="18711" xr:uid="{00000000-0005-0000-0000-0000613D0000}"/>
    <cellStyle name="Input 5 8 3 2" xfId="35388" xr:uid="{00000000-0005-0000-0000-0000623D0000}"/>
    <cellStyle name="Input 5 8 4" xfId="21924" xr:uid="{00000000-0005-0000-0000-0000633D0000}"/>
    <cellStyle name="Input 5 8 4 2" xfId="38605" xr:uid="{00000000-0005-0000-0000-0000643D0000}"/>
    <cellStyle name="Input 5 8 5" xfId="24888" xr:uid="{00000000-0005-0000-0000-0000653D0000}"/>
    <cellStyle name="Input 5 8 5 2" xfId="41614" xr:uid="{00000000-0005-0000-0000-0000663D0000}"/>
    <cellStyle name="Input 5 8 6" xfId="29387" xr:uid="{00000000-0005-0000-0000-0000673D0000}"/>
    <cellStyle name="Input 5 8 7" xfId="12694" xr:uid="{00000000-0005-0000-0000-0000683D0000}"/>
    <cellStyle name="Input 5 9" xfId="2560" xr:uid="{00000000-0005-0000-0000-0000693D0000}"/>
    <cellStyle name="Input 5 9 2" xfId="18967" xr:uid="{00000000-0005-0000-0000-00006A3D0000}"/>
    <cellStyle name="Input 5 9 2 2" xfId="35644" xr:uid="{00000000-0005-0000-0000-00006B3D0000}"/>
    <cellStyle name="Input 5 9 3" xfId="22175" xr:uid="{00000000-0005-0000-0000-00006C3D0000}"/>
    <cellStyle name="Input 5 9 3 2" xfId="38860" xr:uid="{00000000-0005-0000-0000-00006D3D0000}"/>
    <cellStyle name="Input 5 9 4" xfId="25085" xr:uid="{00000000-0005-0000-0000-00006E3D0000}"/>
    <cellStyle name="Input 5 9 4 2" xfId="41814" xr:uid="{00000000-0005-0000-0000-00006F3D0000}"/>
    <cellStyle name="Input 5 9 5" xfId="29677" xr:uid="{00000000-0005-0000-0000-0000703D0000}"/>
    <cellStyle name="Input 5 9 6" xfId="12994" xr:uid="{00000000-0005-0000-0000-0000713D0000}"/>
    <cellStyle name="Input 6" xfId="2561" xr:uid="{00000000-0005-0000-0000-0000723D0000}"/>
    <cellStyle name="Input 6 10" xfId="43955" xr:uid="{00000000-0005-0000-0000-0000733D0000}"/>
    <cellStyle name="Input 6 2" xfId="2562" xr:uid="{00000000-0005-0000-0000-0000743D0000}"/>
    <cellStyle name="Input 6 2 2" xfId="10280" xr:uid="{00000000-0005-0000-0000-0000753D0000}"/>
    <cellStyle name="Input 6 3" xfId="2563" xr:uid="{00000000-0005-0000-0000-0000763D0000}"/>
    <cellStyle name="Input 6 3 10" xfId="11033" xr:uid="{00000000-0005-0000-0000-0000773D0000}"/>
    <cellStyle name="Input 6 3 2" xfId="11603" xr:uid="{00000000-0005-0000-0000-0000783D0000}"/>
    <cellStyle name="Input 6 3 2 2" xfId="14277" xr:uid="{00000000-0005-0000-0000-0000793D0000}"/>
    <cellStyle name="Input 6 3 2 2 2" xfId="20040" xr:uid="{00000000-0005-0000-0000-00007A3D0000}"/>
    <cellStyle name="Input 6 3 2 2 2 2" xfId="36710" xr:uid="{00000000-0005-0000-0000-00007B3D0000}"/>
    <cellStyle name="Input 6 3 2 2 3" xfId="23185" xr:uid="{00000000-0005-0000-0000-00007C3D0000}"/>
    <cellStyle name="Input 6 3 2 2 3 2" xfId="39889" xr:uid="{00000000-0005-0000-0000-00007D3D0000}"/>
    <cellStyle name="Input 6 3 2 2 4" xfId="25964" xr:uid="{00000000-0005-0000-0000-00007E3D0000}"/>
    <cellStyle name="Input 6 3 2 2 4 2" xfId="42703" xr:uid="{00000000-0005-0000-0000-00007F3D0000}"/>
    <cellStyle name="Input 6 3 2 2 5" xfId="30950" xr:uid="{00000000-0005-0000-0000-0000803D0000}"/>
    <cellStyle name="Input 6 3 2 3" xfId="17754" xr:uid="{00000000-0005-0000-0000-0000813D0000}"/>
    <cellStyle name="Input 6 3 2 3 2" xfId="34431" xr:uid="{00000000-0005-0000-0000-0000823D0000}"/>
    <cellStyle name="Input 6 3 2 4" xfId="18350" xr:uid="{00000000-0005-0000-0000-0000833D0000}"/>
    <cellStyle name="Input 6 3 2 4 2" xfId="35025" xr:uid="{00000000-0005-0000-0000-0000843D0000}"/>
    <cellStyle name="Input 6 3 2 5" xfId="16782" xr:uid="{00000000-0005-0000-0000-0000853D0000}"/>
    <cellStyle name="Input 6 3 2 5 2" xfId="33456" xr:uid="{00000000-0005-0000-0000-0000863D0000}"/>
    <cellStyle name="Input 6 3 2 6" xfId="28356" xr:uid="{00000000-0005-0000-0000-0000873D0000}"/>
    <cellStyle name="Input 6 3 3" xfId="10839" xr:uid="{00000000-0005-0000-0000-0000883D0000}"/>
    <cellStyle name="Input 6 3 3 2" xfId="13530" xr:uid="{00000000-0005-0000-0000-0000893D0000}"/>
    <cellStyle name="Input 6 3 3 2 2" xfId="19397" xr:uid="{00000000-0005-0000-0000-00008A3D0000}"/>
    <cellStyle name="Input 6 3 3 2 2 2" xfId="36067" xr:uid="{00000000-0005-0000-0000-00008B3D0000}"/>
    <cellStyle name="Input 6 3 3 2 3" xfId="22567" xr:uid="{00000000-0005-0000-0000-00008C3D0000}"/>
    <cellStyle name="Input 6 3 3 2 3 2" xfId="39266" xr:uid="{00000000-0005-0000-0000-00008D3D0000}"/>
    <cellStyle name="Input 6 3 3 2 4" xfId="25426" xr:uid="{00000000-0005-0000-0000-00008E3D0000}"/>
    <cellStyle name="Input 6 3 3 2 4 2" xfId="42164" xr:uid="{00000000-0005-0000-0000-00008F3D0000}"/>
    <cellStyle name="Input 6 3 3 2 5" xfId="30204" xr:uid="{00000000-0005-0000-0000-0000903D0000}"/>
    <cellStyle name="Input 6 3 3 3" xfId="17081" xr:uid="{00000000-0005-0000-0000-0000913D0000}"/>
    <cellStyle name="Input 6 3 3 3 2" xfId="33756" xr:uid="{00000000-0005-0000-0000-0000923D0000}"/>
    <cellStyle name="Input 6 3 3 4" xfId="16689" xr:uid="{00000000-0005-0000-0000-0000933D0000}"/>
    <cellStyle name="Input 6 3 3 4 2" xfId="33363" xr:uid="{00000000-0005-0000-0000-0000943D0000}"/>
    <cellStyle name="Input 6 3 3 5" xfId="22997" xr:uid="{00000000-0005-0000-0000-0000953D0000}"/>
    <cellStyle name="Input 6 3 3 5 2" xfId="39699" xr:uid="{00000000-0005-0000-0000-0000963D0000}"/>
    <cellStyle name="Input 6 3 3 6" xfId="27613" xr:uid="{00000000-0005-0000-0000-0000973D0000}"/>
    <cellStyle name="Input 6 3 4" xfId="12475" xr:uid="{00000000-0005-0000-0000-0000983D0000}"/>
    <cellStyle name="Input 6 3 4 2" xfId="15123" xr:uid="{00000000-0005-0000-0000-0000993D0000}"/>
    <cellStyle name="Input 6 3 4 2 2" xfId="20812" xr:uid="{00000000-0005-0000-0000-00009A3D0000}"/>
    <cellStyle name="Input 6 3 4 2 2 2" xfId="37481" xr:uid="{00000000-0005-0000-0000-00009B3D0000}"/>
    <cellStyle name="Input 6 3 4 2 3" xfId="23934" xr:uid="{00000000-0005-0000-0000-00009C3D0000}"/>
    <cellStyle name="Input 6 3 4 2 3 2" xfId="40647" xr:uid="{00000000-0005-0000-0000-00009D3D0000}"/>
    <cellStyle name="Input 6 3 4 2 4" xfId="26670" xr:uid="{00000000-0005-0000-0000-00009E3D0000}"/>
    <cellStyle name="Input 6 3 4 2 4 2" xfId="43411" xr:uid="{00000000-0005-0000-0000-00009F3D0000}"/>
    <cellStyle name="Input 6 3 4 2 5" xfId="31794" xr:uid="{00000000-0005-0000-0000-0000A03D0000}"/>
    <cellStyle name="Input 6 3 4 3" xfId="18544" xr:uid="{00000000-0005-0000-0000-0000A13D0000}"/>
    <cellStyle name="Input 6 3 4 3 2" xfId="35221" xr:uid="{00000000-0005-0000-0000-0000A23D0000}"/>
    <cellStyle name="Input 6 3 4 4" xfId="21773" xr:uid="{00000000-0005-0000-0000-0000A33D0000}"/>
    <cellStyle name="Input 6 3 4 4 2" xfId="38451" xr:uid="{00000000-0005-0000-0000-0000A43D0000}"/>
    <cellStyle name="Input 6 3 4 5" xfId="24761" xr:uid="{00000000-0005-0000-0000-0000A53D0000}"/>
    <cellStyle name="Input 6 3 4 5 2" xfId="41484" xr:uid="{00000000-0005-0000-0000-0000A63D0000}"/>
    <cellStyle name="Input 6 3 4 6" xfId="29196" xr:uid="{00000000-0005-0000-0000-0000A73D0000}"/>
    <cellStyle name="Input 6 3 5" xfId="13727" xr:uid="{00000000-0005-0000-0000-0000A83D0000}"/>
    <cellStyle name="Input 6 3 5 2" xfId="19568" xr:uid="{00000000-0005-0000-0000-0000A93D0000}"/>
    <cellStyle name="Input 6 3 5 2 2" xfId="36239" xr:uid="{00000000-0005-0000-0000-0000AA3D0000}"/>
    <cellStyle name="Input 6 3 5 3" xfId="22725" xr:uid="{00000000-0005-0000-0000-0000AB3D0000}"/>
    <cellStyle name="Input 6 3 5 3 2" xfId="39425" xr:uid="{00000000-0005-0000-0000-0000AC3D0000}"/>
    <cellStyle name="Input 6 3 5 4" xfId="25556" xr:uid="{00000000-0005-0000-0000-0000AD3D0000}"/>
    <cellStyle name="Input 6 3 5 4 2" xfId="42294" xr:uid="{00000000-0005-0000-0000-0000AE3D0000}"/>
    <cellStyle name="Input 6 3 5 5" xfId="30401" xr:uid="{00000000-0005-0000-0000-0000AF3D0000}"/>
    <cellStyle name="Input 6 3 6" xfId="17254" xr:uid="{00000000-0005-0000-0000-0000B03D0000}"/>
    <cellStyle name="Input 6 3 6 2" xfId="33931" xr:uid="{00000000-0005-0000-0000-0000B13D0000}"/>
    <cellStyle name="Input 6 3 7" xfId="15811" xr:uid="{00000000-0005-0000-0000-0000B23D0000}"/>
    <cellStyle name="Input 6 3 7 2" xfId="32473" xr:uid="{00000000-0005-0000-0000-0000B33D0000}"/>
    <cellStyle name="Input 6 3 8" xfId="19160" xr:uid="{00000000-0005-0000-0000-0000B43D0000}"/>
    <cellStyle name="Input 6 3 8 2" xfId="35831" xr:uid="{00000000-0005-0000-0000-0000B53D0000}"/>
    <cellStyle name="Input 6 3 9" xfId="27809" xr:uid="{00000000-0005-0000-0000-0000B63D0000}"/>
    <cellStyle name="Input 6 4" xfId="7773" xr:uid="{00000000-0005-0000-0000-0000B73D0000}"/>
    <cellStyle name="Input 6 4 2" xfId="11676" xr:uid="{00000000-0005-0000-0000-0000B83D0000}"/>
    <cellStyle name="Input 6 4 2 2" xfId="14350" xr:uid="{00000000-0005-0000-0000-0000B93D0000}"/>
    <cellStyle name="Input 6 4 2 2 2" xfId="20113" xr:uid="{00000000-0005-0000-0000-0000BA3D0000}"/>
    <cellStyle name="Input 6 4 2 2 2 2" xfId="36782" xr:uid="{00000000-0005-0000-0000-0000BB3D0000}"/>
    <cellStyle name="Input 6 4 2 2 3" xfId="23255" xr:uid="{00000000-0005-0000-0000-0000BC3D0000}"/>
    <cellStyle name="Input 6 4 2 2 3 2" xfId="39962" xr:uid="{00000000-0005-0000-0000-0000BD3D0000}"/>
    <cellStyle name="Input 6 4 2 2 4" xfId="26036" xr:uid="{00000000-0005-0000-0000-0000BE3D0000}"/>
    <cellStyle name="Input 6 4 2 2 4 2" xfId="42776" xr:uid="{00000000-0005-0000-0000-0000BF3D0000}"/>
    <cellStyle name="Input 6 4 2 2 5" xfId="31022" xr:uid="{00000000-0005-0000-0000-0000C03D0000}"/>
    <cellStyle name="Input 6 4 2 3" xfId="17827" xr:uid="{00000000-0005-0000-0000-0000C13D0000}"/>
    <cellStyle name="Input 6 4 2 3 2" xfId="34503" xr:uid="{00000000-0005-0000-0000-0000C23D0000}"/>
    <cellStyle name="Input 6 4 2 4" xfId="18943" xr:uid="{00000000-0005-0000-0000-0000C33D0000}"/>
    <cellStyle name="Input 6 4 2 4 2" xfId="35622" xr:uid="{00000000-0005-0000-0000-0000C43D0000}"/>
    <cellStyle name="Input 6 4 2 5" xfId="16757" xr:uid="{00000000-0005-0000-0000-0000C53D0000}"/>
    <cellStyle name="Input 6 4 2 5 2" xfId="33431" xr:uid="{00000000-0005-0000-0000-0000C63D0000}"/>
    <cellStyle name="Input 6 4 2 6" xfId="28426" xr:uid="{00000000-0005-0000-0000-0000C73D0000}"/>
    <cellStyle name="Input 6 4 3" xfId="11937" xr:uid="{00000000-0005-0000-0000-0000C83D0000}"/>
    <cellStyle name="Input 6 4 3 2" xfId="14611" xr:uid="{00000000-0005-0000-0000-0000C93D0000}"/>
    <cellStyle name="Input 6 4 3 2 2" xfId="20374" xr:uid="{00000000-0005-0000-0000-0000CA3D0000}"/>
    <cellStyle name="Input 6 4 3 2 2 2" xfId="37042" xr:uid="{00000000-0005-0000-0000-0000CB3D0000}"/>
    <cellStyle name="Input 6 4 3 2 3" xfId="23514" xr:uid="{00000000-0005-0000-0000-0000CC3D0000}"/>
    <cellStyle name="Input 6 4 3 2 3 2" xfId="40223" xr:uid="{00000000-0005-0000-0000-0000CD3D0000}"/>
    <cellStyle name="Input 6 4 3 2 4" xfId="26296" xr:uid="{00000000-0005-0000-0000-0000CE3D0000}"/>
    <cellStyle name="Input 6 4 3 2 4 2" xfId="43037" xr:uid="{00000000-0005-0000-0000-0000CF3D0000}"/>
    <cellStyle name="Input 6 4 3 2 5" xfId="31282" xr:uid="{00000000-0005-0000-0000-0000D03D0000}"/>
    <cellStyle name="Input 6 4 3 3" xfId="18088" xr:uid="{00000000-0005-0000-0000-0000D13D0000}"/>
    <cellStyle name="Input 6 4 3 3 2" xfId="34763" xr:uid="{00000000-0005-0000-0000-0000D23D0000}"/>
    <cellStyle name="Input 6 4 3 4" xfId="21341" xr:uid="{00000000-0005-0000-0000-0000D33D0000}"/>
    <cellStyle name="Input 6 4 3 4 2" xfId="38014" xr:uid="{00000000-0005-0000-0000-0000D43D0000}"/>
    <cellStyle name="Input 6 4 3 5" xfId="24391" xr:uid="{00000000-0005-0000-0000-0000D53D0000}"/>
    <cellStyle name="Input 6 4 3 5 2" xfId="41110" xr:uid="{00000000-0005-0000-0000-0000D63D0000}"/>
    <cellStyle name="Input 6 4 3 6" xfId="28685" xr:uid="{00000000-0005-0000-0000-0000D73D0000}"/>
    <cellStyle name="Input 6 4 4" xfId="12673" xr:uid="{00000000-0005-0000-0000-0000D83D0000}"/>
    <cellStyle name="Input 6 4 4 2" xfId="15294" xr:uid="{00000000-0005-0000-0000-0000D93D0000}"/>
    <cellStyle name="Input 6 4 4 2 2" xfId="20937" xr:uid="{00000000-0005-0000-0000-0000DA3D0000}"/>
    <cellStyle name="Input 6 4 4 2 2 2" xfId="37606" xr:uid="{00000000-0005-0000-0000-0000DB3D0000}"/>
    <cellStyle name="Input 6 4 4 2 3" xfId="24053" xr:uid="{00000000-0005-0000-0000-0000DC3D0000}"/>
    <cellStyle name="Input 6 4 4 2 3 2" xfId="40768" xr:uid="{00000000-0005-0000-0000-0000DD3D0000}"/>
    <cellStyle name="Input 6 4 4 2 4" xfId="26780" xr:uid="{00000000-0005-0000-0000-0000DE3D0000}"/>
    <cellStyle name="Input 6 4 4 2 4 2" xfId="43521" xr:uid="{00000000-0005-0000-0000-0000DF3D0000}"/>
    <cellStyle name="Input 6 4 4 2 5" xfId="31965" xr:uid="{00000000-0005-0000-0000-0000E03D0000}"/>
    <cellStyle name="Input 6 4 4 3" xfId="18691" xr:uid="{00000000-0005-0000-0000-0000E13D0000}"/>
    <cellStyle name="Input 6 4 4 3 2" xfId="35368" xr:uid="{00000000-0005-0000-0000-0000E23D0000}"/>
    <cellStyle name="Input 6 4 4 4" xfId="21905" xr:uid="{00000000-0005-0000-0000-0000E33D0000}"/>
    <cellStyle name="Input 6 4 4 4 2" xfId="38585" xr:uid="{00000000-0005-0000-0000-0000E43D0000}"/>
    <cellStyle name="Input 6 4 4 5" xfId="24869" xr:uid="{00000000-0005-0000-0000-0000E53D0000}"/>
    <cellStyle name="Input 6 4 4 5 2" xfId="41594" xr:uid="{00000000-0005-0000-0000-0000E63D0000}"/>
    <cellStyle name="Input 6 4 4 6" xfId="29367" xr:uid="{00000000-0005-0000-0000-0000E73D0000}"/>
    <cellStyle name="Input 6 4 5" xfId="13858" xr:uid="{00000000-0005-0000-0000-0000E83D0000}"/>
    <cellStyle name="Input 6 4 5 2" xfId="19655" xr:uid="{00000000-0005-0000-0000-0000E93D0000}"/>
    <cellStyle name="Input 6 4 5 2 2" xfId="36325" xr:uid="{00000000-0005-0000-0000-0000EA3D0000}"/>
    <cellStyle name="Input 6 4 5 3" xfId="22806" xr:uid="{00000000-0005-0000-0000-0000EB3D0000}"/>
    <cellStyle name="Input 6 4 5 3 2" xfId="39508" xr:uid="{00000000-0005-0000-0000-0000EC3D0000}"/>
    <cellStyle name="Input 6 4 5 4" xfId="25625" xr:uid="{00000000-0005-0000-0000-0000ED3D0000}"/>
    <cellStyle name="Input 6 4 5 4 2" xfId="42364" xr:uid="{00000000-0005-0000-0000-0000EE3D0000}"/>
    <cellStyle name="Input 6 4 5 5" xfId="30531" xr:uid="{00000000-0005-0000-0000-0000EF3D0000}"/>
    <cellStyle name="Input 6 4 6" xfId="17339" xr:uid="{00000000-0005-0000-0000-0000F03D0000}"/>
    <cellStyle name="Input 6 4 6 2" xfId="34015" xr:uid="{00000000-0005-0000-0000-0000F13D0000}"/>
    <cellStyle name="Input 6 4 7" xfId="15776" xr:uid="{00000000-0005-0000-0000-0000F23D0000}"/>
    <cellStyle name="Input 6 4 7 2" xfId="32438" xr:uid="{00000000-0005-0000-0000-0000F33D0000}"/>
    <cellStyle name="Input 6 4 8" xfId="15746" xr:uid="{00000000-0005-0000-0000-0000F43D0000}"/>
    <cellStyle name="Input 6 4 8 2" xfId="32407" xr:uid="{00000000-0005-0000-0000-0000F53D0000}"/>
    <cellStyle name="Input 6 4 9" xfId="27939" xr:uid="{00000000-0005-0000-0000-0000F63D0000}"/>
    <cellStyle name="Input 6 5" xfId="7774" xr:uid="{00000000-0005-0000-0000-0000F73D0000}"/>
    <cellStyle name="Input 6 5 2" xfId="12800" xr:uid="{00000000-0005-0000-0000-0000F83D0000}"/>
    <cellStyle name="Input 6 5 2 2" xfId="15415" xr:uid="{00000000-0005-0000-0000-0000F93D0000}"/>
    <cellStyle name="Input 6 5 2 2 2" xfId="21053" xr:uid="{00000000-0005-0000-0000-0000FA3D0000}"/>
    <cellStyle name="Input 6 5 2 2 2 2" xfId="37722" xr:uid="{00000000-0005-0000-0000-0000FB3D0000}"/>
    <cellStyle name="Input 6 5 2 2 3" xfId="24163" xr:uid="{00000000-0005-0000-0000-0000FC3D0000}"/>
    <cellStyle name="Input 6 5 2 2 3 2" xfId="40880" xr:uid="{00000000-0005-0000-0000-0000FD3D0000}"/>
    <cellStyle name="Input 6 5 2 2 4" xfId="26881" xr:uid="{00000000-0005-0000-0000-0000FE3D0000}"/>
    <cellStyle name="Input 6 5 2 2 4 2" xfId="43622" xr:uid="{00000000-0005-0000-0000-0000FF3D0000}"/>
    <cellStyle name="Input 6 5 2 2 5" xfId="32086" xr:uid="{00000000-0005-0000-0000-0000003E0000}"/>
    <cellStyle name="Input 6 5 2 3" xfId="18810" xr:uid="{00000000-0005-0000-0000-0000013E0000}"/>
    <cellStyle name="Input 6 5 2 3 2" xfId="35488" xr:uid="{00000000-0005-0000-0000-0000023E0000}"/>
    <cellStyle name="Input 6 5 2 4" xfId="22017" xr:uid="{00000000-0005-0000-0000-0000033E0000}"/>
    <cellStyle name="Input 6 5 2 4 2" xfId="38699" xr:uid="{00000000-0005-0000-0000-0000043E0000}"/>
    <cellStyle name="Input 6 5 2 5" xfId="24968" xr:uid="{00000000-0005-0000-0000-0000053E0000}"/>
    <cellStyle name="Input 6 5 2 5 2" xfId="41695" xr:uid="{00000000-0005-0000-0000-0000063E0000}"/>
    <cellStyle name="Input 6 5 2 6" xfId="29488" xr:uid="{00000000-0005-0000-0000-0000073E0000}"/>
    <cellStyle name="Input 6 5 3" xfId="13338" xr:uid="{00000000-0005-0000-0000-0000083E0000}"/>
    <cellStyle name="Input 6 5 3 2" xfId="19246" xr:uid="{00000000-0005-0000-0000-0000093E0000}"/>
    <cellStyle name="Input 6 5 3 2 2" xfId="35917" xr:uid="{00000000-0005-0000-0000-00000A3E0000}"/>
    <cellStyle name="Input 6 5 3 3" xfId="22428" xr:uid="{00000000-0005-0000-0000-00000B3E0000}"/>
    <cellStyle name="Input 6 5 3 3 2" xfId="39121" xr:uid="{00000000-0005-0000-0000-00000C3E0000}"/>
    <cellStyle name="Input 6 5 3 4" xfId="25293" xr:uid="{00000000-0005-0000-0000-00000D3E0000}"/>
    <cellStyle name="Input 6 5 3 4 2" xfId="42029" xr:uid="{00000000-0005-0000-0000-00000E3E0000}"/>
    <cellStyle name="Input 6 5 3 5" xfId="30014" xr:uid="{00000000-0005-0000-0000-00000F3E0000}"/>
    <cellStyle name="Input 6 5 4" xfId="16925" xr:uid="{00000000-0005-0000-0000-0000103E0000}"/>
    <cellStyle name="Input 6 5 4 2" xfId="33601" xr:uid="{00000000-0005-0000-0000-0000113E0000}"/>
    <cellStyle name="Input 6 5 5" xfId="15937" xr:uid="{00000000-0005-0000-0000-0000123E0000}"/>
    <cellStyle name="Input 6 5 5 2" xfId="32602" xr:uid="{00000000-0005-0000-0000-0000133E0000}"/>
    <cellStyle name="Input 6 5 6" xfId="16117" xr:uid="{00000000-0005-0000-0000-0000143E0000}"/>
    <cellStyle name="Input 6 5 6 2" xfId="32781" xr:uid="{00000000-0005-0000-0000-0000153E0000}"/>
    <cellStyle name="Input 6 5 7" xfId="27425" xr:uid="{00000000-0005-0000-0000-0000163E0000}"/>
    <cellStyle name="Input 6 6" xfId="12401" xr:uid="{00000000-0005-0000-0000-0000173E0000}"/>
    <cellStyle name="Input 6 6 2" xfId="15070" xr:uid="{00000000-0005-0000-0000-0000183E0000}"/>
    <cellStyle name="Input 6 6 2 2" xfId="20764" xr:uid="{00000000-0005-0000-0000-0000193E0000}"/>
    <cellStyle name="Input 6 6 2 2 2" xfId="37433" xr:uid="{00000000-0005-0000-0000-00001A3E0000}"/>
    <cellStyle name="Input 6 6 2 3" xfId="23888" xr:uid="{00000000-0005-0000-0000-00001B3E0000}"/>
    <cellStyle name="Input 6 6 2 3 2" xfId="40599" xr:uid="{00000000-0005-0000-0000-00001C3E0000}"/>
    <cellStyle name="Input 6 6 2 4" xfId="26625" xr:uid="{00000000-0005-0000-0000-00001D3E0000}"/>
    <cellStyle name="Input 6 6 2 4 2" xfId="43366" xr:uid="{00000000-0005-0000-0000-00001E3E0000}"/>
    <cellStyle name="Input 6 6 2 5" xfId="31741" xr:uid="{00000000-0005-0000-0000-00001F3E0000}"/>
    <cellStyle name="Input 6 6 3" xfId="18477" xr:uid="{00000000-0005-0000-0000-0000203E0000}"/>
    <cellStyle name="Input 6 6 3 2" xfId="35154" xr:uid="{00000000-0005-0000-0000-0000213E0000}"/>
    <cellStyle name="Input 6 6 4" xfId="21716" xr:uid="{00000000-0005-0000-0000-0000223E0000}"/>
    <cellStyle name="Input 6 6 4 2" xfId="38391" xr:uid="{00000000-0005-0000-0000-0000233E0000}"/>
    <cellStyle name="Input 6 6 5" xfId="24718" xr:uid="{00000000-0005-0000-0000-0000243E0000}"/>
    <cellStyle name="Input 6 6 5 2" xfId="41439" xr:uid="{00000000-0005-0000-0000-0000253E0000}"/>
    <cellStyle name="Input 6 6 6" xfId="29143" xr:uid="{00000000-0005-0000-0000-0000263E0000}"/>
    <cellStyle name="Input 6 7" xfId="12995" xr:uid="{00000000-0005-0000-0000-0000273E0000}"/>
    <cellStyle name="Input 6 7 2" xfId="18968" xr:uid="{00000000-0005-0000-0000-0000283E0000}"/>
    <cellStyle name="Input 6 7 2 2" xfId="35645" xr:uid="{00000000-0005-0000-0000-0000293E0000}"/>
    <cellStyle name="Input 6 7 3" xfId="22176" xr:uid="{00000000-0005-0000-0000-00002A3E0000}"/>
    <cellStyle name="Input 6 7 3 2" xfId="38861" xr:uid="{00000000-0005-0000-0000-00002B3E0000}"/>
    <cellStyle name="Input 6 7 4" xfId="25086" xr:uid="{00000000-0005-0000-0000-00002C3E0000}"/>
    <cellStyle name="Input 6 7 4 2" xfId="41815" xr:uid="{00000000-0005-0000-0000-00002D3E0000}"/>
    <cellStyle name="Input 6 7 5" xfId="29678" xr:uid="{00000000-0005-0000-0000-00002E3E0000}"/>
    <cellStyle name="Input 6 8" xfId="27069" xr:uid="{00000000-0005-0000-0000-00002F3E0000}"/>
    <cellStyle name="Input 6 9" xfId="43908" xr:uid="{00000000-0005-0000-0000-0000303E0000}"/>
    <cellStyle name="Input 7" xfId="2564" xr:uid="{00000000-0005-0000-0000-0000313E0000}"/>
    <cellStyle name="Input 7 2" xfId="7775" xr:uid="{00000000-0005-0000-0000-0000323E0000}"/>
    <cellStyle name="Input 7 2 2" xfId="11604" xr:uid="{00000000-0005-0000-0000-0000333E0000}"/>
    <cellStyle name="Input 7 2 2 2" xfId="14278" xr:uid="{00000000-0005-0000-0000-0000343E0000}"/>
    <cellStyle name="Input 7 2 2 2 2" xfId="20041" xr:uid="{00000000-0005-0000-0000-0000353E0000}"/>
    <cellStyle name="Input 7 2 2 2 2 2" xfId="36711" xr:uid="{00000000-0005-0000-0000-0000363E0000}"/>
    <cellStyle name="Input 7 2 2 2 3" xfId="23186" xr:uid="{00000000-0005-0000-0000-0000373E0000}"/>
    <cellStyle name="Input 7 2 2 2 3 2" xfId="39890" xr:uid="{00000000-0005-0000-0000-0000383E0000}"/>
    <cellStyle name="Input 7 2 2 2 4" xfId="25965" xr:uid="{00000000-0005-0000-0000-0000393E0000}"/>
    <cellStyle name="Input 7 2 2 2 4 2" xfId="42704" xr:uid="{00000000-0005-0000-0000-00003A3E0000}"/>
    <cellStyle name="Input 7 2 2 2 5" xfId="30951" xr:uid="{00000000-0005-0000-0000-00003B3E0000}"/>
    <cellStyle name="Input 7 2 2 3" xfId="17755" xr:uid="{00000000-0005-0000-0000-00003C3E0000}"/>
    <cellStyle name="Input 7 2 2 3 2" xfId="34432" xr:uid="{00000000-0005-0000-0000-00003D3E0000}"/>
    <cellStyle name="Input 7 2 2 4" xfId="19409" xr:uid="{00000000-0005-0000-0000-00003E3E0000}"/>
    <cellStyle name="Input 7 2 2 4 2" xfId="36079" xr:uid="{00000000-0005-0000-0000-00003F3E0000}"/>
    <cellStyle name="Input 7 2 2 5" xfId="17528" xr:uid="{00000000-0005-0000-0000-0000403E0000}"/>
    <cellStyle name="Input 7 2 2 5 2" xfId="34205" xr:uid="{00000000-0005-0000-0000-0000413E0000}"/>
    <cellStyle name="Input 7 2 2 6" xfId="28357" xr:uid="{00000000-0005-0000-0000-0000423E0000}"/>
    <cellStyle name="Input 7 2 3" xfId="10664" xr:uid="{00000000-0005-0000-0000-0000433E0000}"/>
    <cellStyle name="Input 7 2 3 2" xfId="13346" xr:uid="{00000000-0005-0000-0000-0000443E0000}"/>
    <cellStyle name="Input 7 2 3 2 2" xfId="19254" xr:uid="{00000000-0005-0000-0000-0000453E0000}"/>
    <cellStyle name="Input 7 2 3 2 2 2" xfId="35925" xr:uid="{00000000-0005-0000-0000-0000463E0000}"/>
    <cellStyle name="Input 7 2 3 2 3" xfId="22434" xr:uid="{00000000-0005-0000-0000-0000473E0000}"/>
    <cellStyle name="Input 7 2 3 2 3 2" xfId="39127" xr:uid="{00000000-0005-0000-0000-0000483E0000}"/>
    <cellStyle name="Input 7 2 3 2 4" xfId="25299" xr:uid="{00000000-0005-0000-0000-0000493E0000}"/>
    <cellStyle name="Input 7 2 3 2 4 2" xfId="42035" xr:uid="{00000000-0005-0000-0000-00004A3E0000}"/>
    <cellStyle name="Input 7 2 3 2 5" xfId="30022" xr:uid="{00000000-0005-0000-0000-00004B3E0000}"/>
    <cellStyle name="Input 7 2 3 3" xfId="16933" xr:uid="{00000000-0005-0000-0000-00004C3E0000}"/>
    <cellStyle name="Input 7 2 3 3 2" xfId="33609" xr:uid="{00000000-0005-0000-0000-00004D3E0000}"/>
    <cellStyle name="Input 7 2 3 4" xfId="15931" xr:uid="{00000000-0005-0000-0000-00004E3E0000}"/>
    <cellStyle name="Input 7 2 3 4 2" xfId="32596" xr:uid="{00000000-0005-0000-0000-00004F3E0000}"/>
    <cellStyle name="Input 7 2 3 5" xfId="22708" xr:uid="{00000000-0005-0000-0000-0000503E0000}"/>
    <cellStyle name="Input 7 2 3 5 2" xfId="39408" xr:uid="{00000000-0005-0000-0000-0000513E0000}"/>
    <cellStyle name="Input 7 2 3 6" xfId="27433" xr:uid="{00000000-0005-0000-0000-0000523E0000}"/>
    <cellStyle name="Input 7 2 4" xfId="12476" xr:uid="{00000000-0005-0000-0000-0000533E0000}"/>
    <cellStyle name="Input 7 2 4 2" xfId="15124" xr:uid="{00000000-0005-0000-0000-0000543E0000}"/>
    <cellStyle name="Input 7 2 4 2 2" xfId="20813" xr:uid="{00000000-0005-0000-0000-0000553E0000}"/>
    <cellStyle name="Input 7 2 4 2 2 2" xfId="37482" xr:uid="{00000000-0005-0000-0000-0000563E0000}"/>
    <cellStyle name="Input 7 2 4 2 3" xfId="23935" xr:uid="{00000000-0005-0000-0000-0000573E0000}"/>
    <cellStyle name="Input 7 2 4 2 3 2" xfId="40648" xr:uid="{00000000-0005-0000-0000-0000583E0000}"/>
    <cellStyle name="Input 7 2 4 2 4" xfId="26671" xr:uid="{00000000-0005-0000-0000-0000593E0000}"/>
    <cellStyle name="Input 7 2 4 2 4 2" xfId="43412" xr:uid="{00000000-0005-0000-0000-00005A3E0000}"/>
    <cellStyle name="Input 7 2 4 2 5" xfId="31795" xr:uid="{00000000-0005-0000-0000-00005B3E0000}"/>
    <cellStyle name="Input 7 2 4 3" xfId="18545" xr:uid="{00000000-0005-0000-0000-00005C3E0000}"/>
    <cellStyle name="Input 7 2 4 3 2" xfId="35222" xr:uid="{00000000-0005-0000-0000-00005D3E0000}"/>
    <cellStyle name="Input 7 2 4 4" xfId="21774" xr:uid="{00000000-0005-0000-0000-00005E3E0000}"/>
    <cellStyle name="Input 7 2 4 4 2" xfId="38452" xr:uid="{00000000-0005-0000-0000-00005F3E0000}"/>
    <cellStyle name="Input 7 2 4 5" xfId="24762" xr:uid="{00000000-0005-0000-0000-0000603E0000}"/>
    <cellStyle name="Input 7 2 4 5 2" xfId="41485" xr:uid="{00000000-0005-0000-0000-0000613E0000}"/>
    <cellStyle name="Input 7 2 4 6" xfId="29197" xr:uid="{00000000-0005-0000-0000-0000623E0000}"/>
    <cellStyle name="Input 7 2 5" xfId="13728" xr:uid="{00000000-0005-0000-0000-0000633E0000}"/>
    <cellStyle name="Input 7 2 5 2" xfId="19569" xr:uid="{00000000-0005-0000-0000-0000643E0000}"/>
    <cellStyle name="Input 7 2 5 2 2" xfId="36240" xr:uid="{00000000-0005-0000-0000-0000653E0000}"/>
    <cellStyle name="Input 7 2 5 3" xfId="22726" xr:uid="{00000000-0005-0000-0000-0000663E0000}"/>
    <cellStyle name="Input 7 2 5 3 2" xfId="39426" xr:uid="{00000000-0005-0000-0000-0000673E0000}"/>
    <cellStyle name="Input 7 2 5 4" xfId="25557" xr:uid="{00000000-0005-0000-0000-0000683E0000}"/>
    <cellStyle name="Input 7 2 5 4 2" xfId="42295" xr:uid="{00000000-0005-0000-0000-0000693E0000}"/>
    <cellStyle name="Input 7 2 5 5" xfId="30402" xr:uid="{00000000-0005-0000-0000-00006A3E0000}"/>
    <cellStyle name="Input 7 2 6" xfId="17255" xr:uid="{00000000-0005-0000-0000-00006B3E0000}"/>
    <cellStyle name="Input 7 2 6 2" xfId="33932" xr:uid="{00000000-0005-0000-0000-00006C3E0000}"/>
    <cellStyle name="Input 7 2 7" xfId="15810" xr:uid="{00000000-0005-0000-0000-00006D3E0000}"/>
    <cellStyle name="Input 7 2 7 2" xfId="32472" xr:uid="{00000000-0005-0000-0000-00006E3E0000}"/>
    <cellStyle name="Input 7 2 8" xfId="16432" xr:uid="{00000000-0005-0000-0000-00006F3E0000}"/>
    <cellStyle name="Input 7 2 8 2" xfId="33102" xr:uid="{00000000-0005-0000-0000-0000703E0000}"/>
    <cellStyle name="Input 7 2 9" xfId="27810" xr:uid="{00000000-0005-0000-0000-0000713E0000}"/>
    <cellStyle name="Input 7 3" xfId="11074" xr:uid="{00000000-0005-0000-0000-0000723E0000}"/>
    <cellStyle name="Input 7 3 2" xfId="11626" xr:uid="{00000000-0005-0000-0000-0000733E0000}"/>
    <cellStyle name="Input 7 3 2 2" xfId="14300" xr:uid="{00000000-0005-0000-0000-0000743E0000}"/>
    <cellStyle name="Input 7 3 2 2 2" xfId="20063" xr:uid="{00000000-0005-0000-0000-0000753E0000}"/>
    <cellStyle name="Input 7 3 2 2 2 2" xfId="36733" xr:uid="{00000000-0005-0000-0000-0000763E0000}"/>
    <cellStyle name="Input 7 3 2 2 3" xfId="23207" xr:uid="{00000000-0005-0000-0000-0000773E0000}"/>
    <cellStyle name="Input 7 3 2 2 3 2" xfId="39912" xr:uid="{00000000-0005-0000-0000-0000783E0000}"/>
    <cellStyle name="Input 7 3 2 2 4" xfId="25987" xr:uid="{00000000-0005-0000-0000-0000793E0000}"/>
    <cellStyle name="Input 7 3 2 2 4 2" xfId="42726" xr:uid="{00000000-0005-0000-0000-00007A3E0000}"/>
    <cellStyle name="Input 7 3 2 2 5" xfId="30973" xr:uid="{00000000-0005-0000-0000-00007B3E0000}"/>
    <cellStyle name="Input 7 3 2 3" xfId="17777" xr:uid="{00000000-0005-0000-0000-00007C3E0000}"/>
    <cellStyle name="Input 7 3 2 3 2" xfId="34454" xr:uid="{00000000-0005-0000-0000-00007D3E0000}"/>
    <cellStyle name="Input 7 3 2 4" xfId="15718" xr:uid="{00000000-0005-0000-0000-00007E3E0000}"/>
    <cellStyle name="Input 7 3 2 4 2" xfId="32378" xr:uid="{00000000-0005-0000-0000-00007F3E0000}"/>
    <cellStyle name="Input 7 3 2 5" xfId="22640" xr:uid="{00000000-0005-0000-0000-0000803E0000}"/>
    <cellStyle name="Input 7 3 2 5 2" xfId="39340" xr:uid="{00000000-0005-0000-0000-0000813E0000}"/>
    <cellStyle name="Input 7 3 2 6" xfId="28378" xr:uid="{00000000-0005-0000-0000-0000823E0000}"/>
    <cellStyle name="Input 7 3 3" xfId="11890" xr:uid="{00000000-0005-0000-0000-0000833E0000}"/>
    <cellStyle name="Input 7 3 3 2" xfId="14564" xr:uid="{00000000-0005-0000-0000-0000843E0000}"/>
    <cellStyle name="Input 7 3 3 2 2" xfId="20327" xr:uid="{00000000-0005-0000-0000-0000853E0000}"/>
    <cellStyle name="Input 7 3 3 2 2 2" xfId="36996" xr:uid="{00000000-0005-0000-0000-0000863E0000}"/>
    <cellStyle name="Input 7 3 3 2 3" xfId="23468" xr:uid="{00000000-0005-0000-0000-0000873E0000}"/>
    <cellStyle name="Input 7 3 3 2 3 2" xfId="40176" xr:uid="{00000000-0005-0000-0000-0000883E0000}"/>
    <cellStyle name="Input 7 3 3 2 4" xfId="26250" xr:uid="{00000000-0005-0000-0000-0000893E0000}"/>
    <cellStyle name="Input 7 3 3 2 4 2" xfId="42990" xr:uid="{00000000-0005-0000-0000-00008A3E0000}"/>
    <cellStyle name="Input 7 3 3 2 5" xfId="31236" xr:uid="{00000000-0005-0000-0000-00008B3E0000}"/>
    <cellStyle name="Input 7 3 3 3" xfId="18041" xr:uid="{00000000-0005-0000-0000-00008C3E0000}"/>
    <cellStyle name="Input 7 3 3 3 2" xfId="34717" xr:uid="{00000000-0005-0000-0000-00008D3E0000}"/>
    <cellStyle name="Input 7 3 3 4" xfId="21295" xr:uid="{00000000-0005-0000-0000-00008E3E0000}"/>
    <cellStyle name="Input 7 3 3 4 2" xfId="37967" xr:uid="{00000000-0005-0000-0000-00008F3E0000}"/>
    <cellStyle name="Input 7 3 3 5" xfId="16228" xr:uid="{00000000-0005-0000-0000-0000903E0000}"/>
    <cellStyle name="Input 7 3 3 5 2" xfId="32893" xr:uid="{00000000-0005-0000-0000-0000913E0000}"/>
    <cellStyle name="Input 7 3 3 6" xfId="28639" xr:uid="{00000000-0005-0000-0000-0000923E0000}"/>
    <cellStyle name="Input 7 3 4" xfId="12535" xr:uid="{00000000-0005-0000-0000-0000933E0000}"/>
    <cellStyle name="Input 7 3 4 2" xfId="15174" xr:uid="{00000000-0005-0000-0000-0000943E0000}"/>
    <cellStyle name="Input 7 3 4 2 2" xfId="20848" xr:uid="{00000000-0005-0000-0000-0000953E0000}"/>
    <cellStyle name="Input 7 3 4 2 2 2" xfId="37517" xr:uid="{00000000-0005-0000-0000-0000963E0000}"/>
    <cellStyle name="Input 7 3 4 2 3" xfId="23968" xr:uid="{00000000-0005-0000-0000-0000973E0000}"/>
    <cellStyle name="Input 7 3 4 2 3 2" xfId="40681" xr:uid="{00000000-0005-0000-0000-0000983E0000}"/>
    <cellStyle name="Input 7 3 4 2 4" xfId="26703" xr:uid="{00000000-0005-0000-0000-0000993E0000}"/>
    <cellStyle name="Input 7 3 4 2 4 2" xfId="43444" xr:uid="{00000000-0005-0000-0000-00009A3E0000}"/>
    <cellStyle name="Input 7 3 4 2 5" xfId="31845" xr:uid="{00000000-0005-0000-0000-00009B3E0000}"/>
    <cellStyle name="Input 7 3 4 3" xfId="18585" xr:uid="{00000000-0005-0000-0000-00009C3E0000}"/>
    <cellStyle name="Input 7 3 4 3 2" xfId="35262" xr:uid="{00000000-0005-0000-0000-00009D3E0000}"/>
    <cellStyle name="Input 7 3 4 4" xfId="21810" xr:uid="{00000000-0005-0000-0000-00009E3E0000}"/>
    <cellStyle name="Input 7 3 4 4 2" xfId="38488" xr:uid="{00000000-0005-0000-0000-00009F3E0000}"/>
    <cellStyle name="Input 7 3 4 5" xfId="24794" xr:uid="{00000000-0005-0000-0000-0000A03E0000}"/>
    <cellStyle name="Input 7 3 4 5 2" xfId="41517" xr:uid="{00000000-0005-0000-0000-0000A13E0000}"/>
    <cellStyle name="Input 7 3 4 6" xfId="29247" xr:uid="{00000000-0005-0000-0000-0000A23E0000}"/>
    <cellStyle name="Input 7 3 5" xfId="13768" xr:uid="{00000000-0005-0000-0000-0000A33E0000}"/>
    <cellStyle name="Input 7 3 5 2" xfId="19594" xr:uid="{00000000-0005-0000-0000-0000A43E0000}"/>
    <cellStyle name="Input 7 3 5 2 2" xfId="36265" xr:uid="{00000000-0005-0000-0000-0000A53E0000}"/>
    <cellStyle name="Input 7 3 5 3" xfId="22749" xr:uid="{00000000-0005-0000-0000-0000A63E0000}"/>
    <cellStyle name="Input 7 3 5 3 2" xfId="39449" xr:uid="{00000000-0005-0000-0000-0000A73E0000}"/>
    <cellStyle name="Input 7 3 5 4" xfId="25579" xr:uid="{00000000-0005-0000-0000-0000A83E0000}"/>
    <cellStyle name="Input 7 3 5 4 2" xfId="42317" xr:uid="{00000000-0005-0000-0000-0000A93E0000}"/>
    <cellStyle name="Input 7 3 5 5" xfId="30442" xr:uid="{00000000-0005-0000-0000-0000AA3E0000}"/>
    <cellStyle name="Input 7 3 6" xfId="17280" xr:uid="{00000000-0005-0000-0000-0000AB3E0000}"/>
    <cellStyle name="Input 7 3 6 2" xfId="33957" xr:uid="{00000000-0005-0000-0000-0000AC3E0000}"/>
    <cellStyle name="Input 7 3 7" xfId="18631" xr:uid="{00000000-0005-0000-0000-0000AD3E0000}"/>
    <cellStyle name="Input 7 3 7 2" xfId="35308" xr:uid="{00000000-0005-0000-0000-0000AE3E0000}"/>
    <cellStyle name="Input 7 3 8" xfId="16437" xr:uid="{00000000-0005-0000-0000-0000AF3E0000}"/>
    <cellStyle name="Input 7 3 8 2" xfId="33107" xr:uid="{00000000-0005-0000-0000-0000B03E0000}"/>
    <cellStyle name="Input 7 3 9" xfId="27850" xr:uid="{00000000-0005-0000-0000-0000B13E0000}"/>
    <cellStyle name="Input 7 4" xfId="10657" xr:uid="{00000000-0005-0000-0000-0000B23E0000}"/>
    <cellStyle name="Input 7 4 2" xfId="12391" xr:uid="{00000000-0005-0000-0000-0000B33E0000}"/>
    <cellStyle name="Input 7 4 2 2" xfId="15063" xr:uid="{00000000-0005-0000-0000-0000B43E0000}"/>
    <cellStyle name="Input 7 4 2 2 2" xfId="20757" xr:uid="{00000000-0005-0000-0000-0000B53E0000}"/>
    <cellStyle name="Input 7 4 2 2 2 2" xfId="37426" xr:uid="{00000000-0005-0000-0000-0000B63E0000}"/>
    <cellStyle name="Input 7 4 2 2 3" xfId="23881" xr:uid="{00000000-0005-0000-0000-0000B73E0000}"/>
    <cellStyle name="Input 7 4 2 2 3 2" xfId="40592" xr:uid="{00000000-0005-0000-0000-0000B83E0000}"/>
    <cellStyle name="Input 7 4 2 2 4" xfId="26618" xr:uid="{00000000-0005-0000-0000-0000B93E0000}"/>
    <cellStyle name="Input 7 4 2 2 4 2" xfId="43359" xr:uid="{00000000-0005-0000-0000-0000BA3E0000}"/>
    <cellStyle name="Input 7 4 2 2 5" xfId="31734" xr:uid="{00000000-0005-0000-0000-0000BB3E0000}"/>
    <cellStyle name="Input 7 4 2 3" xfId="18469" xr:uid="{00000000-0005-0000-0000-0000BC3E0000}"/>
    <cellStyle name="Input 7 4 2 3 2" xfId="35146" xr:uid="{00000000-0005-0000-0000-0000BD3E0000}"/>
    <cellStyle name="Input 7 4 2 4" xfId="21709" xr:uid="{00000000-0005-0000-0000-0000BE3E0000}"/>
    <cellStyle name="Input 7 4 2 4 2" xfId="38384" xr:uid="{00000000-0005-0000-0000-0000BF3E0000}"/>
    <cellStyle name="Input 7 4 2 5" xfId="24711" xr:uid="{00000000-0005-0000-0000-0000C03E0000}"/>
    <cellStyle name="Input 7 4 2 5 2" xfId="41432" xr:uid="{00000000-0005-0000-0000-0000C13E0000}"/>
    <cellStyle name="Input 7 4 2 6" xfId="29136" xr:uid="{00000000-0005-0000-0000-0000C23E0000}"/>
    <cellStyle name="Input 7 4 3" xfId="13339" xr:uid="{00000000-0005-0000-0000-0000C33E0000}"/>
    <cellStyle name="Input 7 4 3 2" xfId="19247" xr:uid="{00000000-0005-0000-0000-0000C43E0000}"/>
    <cellStyle name="Input 7 4 3 2 2" xfId="35918" xr:uid="{00000000-0005-0000-0000-0000C53E0000}"/>
    <cellStyle name="Input 7 4 3 3" xfId="22429" xr:uid="{00000000-0005-0000-0000-0000C63E0000}"/>
    <cellStyle name="Input 7 4 3 3 2" xfId="39122" xr:uid="{00000000-0005-0000-0000-0000C73E0000}"/>
    <cellStyle name="Input 7 4 3 4" xfId="25294" xr:uid="{00000000-0005-0000-0000-0000C83E0000}"/>
    <cellStyle name="Input 7 4 3 4 2" xfId="42030" xr:uid="{00000000-0005-0000-0000-0000C93E0000}"/>
    <cellStyle name="Input 7 4 3 5" xfId="30015" xr:uid="{00000000-0005-0000-0000-0000CA3E0000}"/>
    <cellStyle name="Input 7 4 4" xfId="16926" xr:uid="{00000000-0005-0000-0000-0000CB3E0000}"/>
    <cellStyle name="Input 7 4 4 2" xfId="33602" xr:uid="{00000000-0005-0000-0000-0000CC3E0000}"/>
    <cellStyle name="Input 7 4 5" xfId="15936" xr:uid="{00000000-0005-0000-0000-0000CD3E0000}"/>
    <cellStyle name="Input 7 4 5 2" xfId="32601" xr:uid="{00000000-0005-0000-0000-0000CE3E0000}"/>
    <cellStyle name="Input 7 4 6" xfId="16118" xr:uid="{00000000-0005-0000-0000-0000CF3E0000}"/>
    <cellStyle name="Input 7 4 6 2" xfId="32782" xr:uid="{00000000-0005-0000-0000-0000D03E0000}"/>
    <cellStyle name="Input 7 4 7" xfId="27426" xr:uid="{00000000-0005-0000-0000-0000D13E0000}"/>
    <cellStyle name="Input 7 5" xfId="12610" xr:uid="{00000000-0005-0000-0000-0000D23E0000}"/>
    <cellStyle name="Input 7 5 2" xfId="15244" xr:uid="{00000000-0005-0000-0000-0000D33E0000}"/>
    <cellStyle name="Input 7 5 2 2" xfId="20903" xr:uid="{00000000-0005-0000-0000-0000D43E0000}"/>
    <cellStyle name="Input 7 5 2 2 2" xfId="37572" xr:uid="{00000000-0005-0000-0000-0000D53E0000}"/>
    <cellStyle name="Input 7 5 2 3" xfId="24020" xr:uid="{00000000-0005-0000-0000-0000D63E0000}"/>
    <cellStyle name="Input 7 5 2 3 2" xfId="40734" xr:uid="{00000000-0005-0000-0000-0000D73E0000}"/>
    <cellStyle name="Input 7 5 2 4" xfId="26747" xr:uid="{00000000-0005-0000-0000-0000D83E0000}"/>
    <cellStyle name="Input 7 5 2 4 2" xfId="43488" xr:uid="{00000000-0005-0000-0000-0000D93E0000}"/>
    <cellStyle name="Input 7 5 2 5" xfId="31915" xr:uid="{00000000-0005-0000-0000-0000DA3E0000}"/>
    <cellStyle name="Input 7 5 3" xfId="18645" xr:uid="{00000000-0005-0000-0000-0000DB3E0000}"/>
    <cellStyle name="Input 7 5 3 2" xfId="35322" xr:uid="{00000000-0005-0000-0000-0000DC3E0000}"/>
    <cellStyle name="Input 7 5 4" xfId="21865" xr:uid="{00000000-0005-0000-0000-0000DD3E0000}"/>
    <cellStyle name="Input 7 5 4 2" xfId="38544" xr:uid="{00000000-0005-0000-0000-0000DE3E0000}"/>
    <cellStyle name="Input 7 5 5" xfId="24837" xr:uid="{00000000-0005-0000-0000-0000DF3E0000}"/>
    <cellStyle name="Input 7 5 5 2" xfId="41561" xr:uid="{00000000-0005-0000-0000-0000E03E0000}"/>
    <cellStyle name="Input 7 5 6" xfId="29317" xr:uid="{00000000-0005-0000-0000-0000E13E0000}"/>
    <cellStyle name="Input 7 6" xfId="12996" xr:uid="{00000000-0005-0000-0000-0000E23E0000}"/>
    <cellStyle name="Input 7 6 2" xfId="18969" xr:uid="{00000000-0005-0000-0000-0000E33E0000}"/>
    <cellStyle name="Input 7 6 2 2" xfId="35646" xr:uid="{00000000-0005-0000-0000-0000E43E0000}"/>
    <cellStyle name="Input 7 6 3" xfId="22177" xr:uid="{00000000-0005-0000-0000-0000E53E0000}"/>
    <cellStyle name="Input 7 6 3 2" xfId="38862" xr:uid="{00000000-0005-0000-0000-0000E63E0000}"/>
    <cellStyle name="Input 7 6 4" xfId="25087" xr:uid="{00000000-0005-0000-0000-0000E73E0000}"/>
    <cellStyle name="Input 7 6 4 2" xfId="41816" xr:uid="{00000000-0005-0000-0000-0000E83E0000}"/>
    <cellStyle name="Input 7 6 5" xfId="29679" xr:uid="{00000000-0005-0000-0000-0000E93E0000}"/>
    <cellStyle name="Input 7 7" xfId="27070" xr:uid="{00000000-0005-0000-0000-0000EA3E0000}"/>
    <cellStyle name="Input 7 8" xfId="43909" xr:uid="{00000000-0005-0000-0000-0000EB3E0000}"/>
    <cellStyle name="Input 7 9" xfId="43954" xr:uid="{00000000-0005-0000-0000-0000EC3E0000}"/>
    <cellStyle name="Input 8" xfId="2565" xr:uid="{00000000-0005-0000-0000-0000ED3E0000}"/>
    <cellStyle name="Input 8 2" xfId="7776" xr:uid="{00000000-0005-0000-0000-0000EE3E0000}"/>
    <cellStyle name="Input 8 2 2" xfId="11605" xr:uid="{00000000-0005-0000-0000-0000EF3E0000}"/>
    <cellStyle name="Input 8 2 2 2" xfId="14279" xr:uid="{00000000-0005-0000-0000-0000F03E0000}"/>
    <cellStyle name="Input 8 2 2 2 2" xfId="20042" xr:uid="{00000000-0005-0000-0000-0000F13E0000}"/>
    <cellStyle name="Input 8 2 2 2 2 2" xfId="36712" xr:uid="{00000000-0005-0000-0000-0000F23E0000}"/>
    <cellStyle name="Input 8 2 2 2 3" xfId="23187" xr:uid="{00000000-0005-0000-0000-0000F33E0000}"/>
    <cellStyle name="Input 8 2 2 2 3 2" xfId="39891" xr:uid="{00000000-0005-0000-0000-0000F43E0000}"/>
    <cellStyle name="Input 8 2 2 2 4" xfId="25966" xr:uid="{00000000-0005-0000-0000-0000F53E0000}"/>
    <cellStyle name="Input 8 2 2 2 4 2" xfId="42705" xr:uid="{00000000-0005-0000-0000-0000F63E0000}"/>
    <cellStyle name="Input 8 2 2 2 5" xfId="30952" xr:uid="{00000000-0005-0000-0000-0000F73E0000}"/>
    <cellStyle name="Input 8 2 2 3" xfId="17756" xr:uid="{00000000-0005-0000-0000-0000F83E0000}"/>
    <cellStyle name="Input 8 2 2 3 2" xfId="34433" xr:uid="{00000000-0005-0000-0000-0000F93E0000}"/>
    <cellStyle name="Input 8 2 2 4" xfId="17096" xr:uid="{00000000-0005-0000-0000-0000FA3E0000}"/>
    <cellStyle name="Input 8 2 2 4 2" xfId="33771" xr:uid="{00000000-0005-0000-0000-0000FB3E0000}"/>
    <cellStyle name="Input 8 2 2 5" xfId="17145" xr:uid="{00000000-0005-0000-0000-0000FC3E0000}"/>
    <cellStyle name="Input 8 2 2 5 2" xfId="33821" xr:uid="{00000000-0005-0000-0000-0000FD3E0000}"/>
    <cellStyle name="Input 8 2 2 6" xfId="28358" xr:uid="{00000000-0005-0000-0000-0000FE3E0000}"/>
    <cellStyle name="Input 8 2 3" xfId="10737" xr:uid="{00000000-0005-0000-0000-0000FF3E0000}"/>
    <cellStyle name="Input 8 2 3 2" xfId="13421" xr:uid="{00000000-0005-0000-0000-0000003F0000}"/>
    <cellStyle name="Input 8 2 3 2 2" xfId="19298" xr:uid="{00000000-0005-0000-0000-0000013F0000}"/>
    <cellStyle name="Input 8 2 3 2 2 2" xfId="35969" xr:uid="{00000000-0005-0000-0000-0000023F0000}"/>
    <cellStyle name="Input 8 2 3 2 3" xfId="22478" xr:uid="{00000000-0005-0000-0000-0000033F0000}"/>
    <cellStyle name="Input 8 2 3 2 3 2" xfId="39171" xr:uid="{00000000-0005-0000-0000-0000043F0000}"/>
    <cellStyle name="Input 8 2 3 2 4" xfId="25343" xr:uid="{00000000-0005-0000-0000-0000053F0000}"/>
    <cellStyle name="Input 8 2 3 2 4 2" xfId="42079" xr:uid="{00000000-0005-0000-0000-0000063F0000}"/>
    <cellStyle name="Input 8 2 3 2 5" xfId="30097" xr:uid="{00000000-0005-0000-0000-0000073F0000}"/>
    <cellStyle name="Input 8 2 3 3" xfId="16977" xr:uid="{00000000-0005-0000-0000-0000083F0000}"/>
    <cellStyle name="Input 8 2 3 3 2" xfId="33653" xr:uid="{00000000-0005-0000-0000-0000093F0000}"/>
    <cellStyle name="Input 8 2 3 4" xfId="15925" xr:uid="{00000000-0005-0000-0000-00000A3F0000}"/>
    <cellStyle name="Input 8 2 3 4 2" xfId="32590" xr:uid="{00000000-0005-0000-0000-00000B3F0000}"/>
    <cellStyle name="Input 8 2 3 5" xfId="24336" xr:uid="{00000000-0005-0000-0000-00000C3F0000}"/>
    <cellStyle name="Input 8 2 3 5 2" xfId="41054" xr:uid="{00000000-0005-0000-0000-00000D3F0000}"/>
    <cellStyle name="Input 8 2 3 6" xfId="27508" xr:uid="{00000000-0005-0000-0000-00000E3F0000}"/>
    <cellStyle name="Input 8 2 4" xfId="12477" xr:uid="{00000000-0005-0000-0000-00000F3F0000}"/>
    <cellStyle name="Input 8 2 4 2" xfId="15125" xr:uid="{00000000-0005-0000-0000-0000103F0000}"/>
    <cellStyle name="Input 8 2 4 2 2" xfId="20814" xr:uid="{00000000-0005-0000-0000-0000113F0000}"/>
    <cellStyle name="Input 8 2 4 2 2 2" xfId="37483" xr:uid="{00000000-0005-0000-0000-0000123F0000}"/>
    <cellStyle name="Input 8 2 4 2 3" xfId="23936" xr:uid="{00000000-0005-0000-0000-0000133F0000}"/>
    <cellStyle name="Input 8 2 4 2 3 2" xfId="40649" xr:uid="{00000000-0005-0000-0000-0000143F0000}"/>
    <cellStyle name="Input 8 2 4 2 4" xfId="26672" xr:uid="{00000000-0005-0000-0000-0000153F0000}"/>
    <cellStyle name="Input 8 2 4 2 4 2" xfId="43413" xr:uid="{00000000-0005-0000-0000-0000163F0000}"/>
    <cellStyle name="Input 8 2 4 2 5" xfId="31796" xr:uid="{00000000-0005-0000-0000-0000173F0000}"/>
    <cellStyle name="Input 8 2 4 3" xfId="18546" xr:uid="{00000000-0005-0000-0000-0000183F0000}"/>
    <cellStyle name="Input 8 2 4 3 2" xfId="35223" xr:uid="{00000000-0005-0000-0000-0000193F0000}"/>
    <cellStyle name="Input 8 2 4 4" xfId="21775" xr:uid="{00000000-0005-0000-0000-00001A3F0000}"/>
    <cellStyle name="Input 8 2 4 4 2" xfId="38453" xr:uid="{00000000-0005-0000-0000-00001B3F0000}"/>
    <cellStyle name="Input 8 2 4 5" xfId="24763" xr:uid="{00000000-0005-0000-0000-00001C3F0000}"/>
    <cellStyle name="Input 8 2 4 5 2" xfId="41486" xr:uid="{00000000-0005-0000-0000-00001D3F0000}"/>
    <cellStyle name="Input 8 2 4 6" xfId="29198" xr:uid="{00000000-0005-0000-0000-00001E3F0000}"/>
    <cellStyle name="Input 8 2 5" xfId="13729" xr:uid="{00000000-0005-0000-0000-00001F3F0000}"/>
    <cellStyle name="Input 8 2 5 2" xfId="19570" xr:uid="{00000000-0005-0000-0000-0000203F0000}"/>
    <cellStyle name="Input 8 2 5 2 2" xfId="36241" xr:uid="{00000000-0005-0000-0000-0000213F0000}"/>
    <cellStyle name="Input 8 2 5 3" xfId="22727" xr:uid="{00000000-0005-0000-0000-0000223F0000}"/>
    <cellStyle name="Input 8 2 5 3 2" xfId="39427" xr:uid="{00000000-0005-0000-0000-0000233F0000}"/>
    <cellStyle name="Input 8 2 5 4" xfId="25558" xr:uid="{00000000-0005-0000-0000-0000243F0000}"/>
    <cellStyle name="Input 8 2 5 4 2" xfId="42296" xr:uid="{00000000-0005-0000-0000-0000253F0000}"/>
    <cellStyle name="Input 8 2 5 5" xfId="30403" xr:uid="{00000000-0005-0000-0000-0000263F0000}"/>
    <cellStyle name="Input 8 2 6" xfId="17256" xr:uid="{00000000-0005-0000-0000-0000273F0000}"/>
    <cellStyle name="Input 8 2 6 2" xfId="33933" xr:uid="{00000000-0005-0000-0000-0000283F0000}"/>
    <cellStyle name="Input 8 2 7" xfId="21216" xr:uid="{00000000-0005-0000-0000-0000293F0000}"/>
    <cellStyle name="Input 8 2 7 2" xfId="37887" xr:uid="{00000000-0005-0000-0000-00002A3F0000}"/>
    <cellStyle name="Input 8 2 8" xfId="16859" xr:uid="{00000000-0005-0000-0000-00002B3F0000}"/>
    <cellStyle name="Input 8 2 8 2" xfId="33534" xr:uid="{00000000-0005-0000-0000-00002C3F0000}"/>
    <cellStyle name="Input 8 2 9" xfId="27811" xr:uid="{00000000-0005-0000-0000-00002D3F0000}"/>
    <cellStyle name="Input 8 3" xfId="11155" xr:uid="{00000000-0005-0000-0000-00002E3F0000}"/>
    <cellStyle name="Input 8 3 2" xfId="11675" xr:uid="{00000000-0005-0000-0000-00002F3F0000}"/>
    <cellStyle name="Input 8 3 2 2" xfId="14349" xr:uid="{00000000-0005-0000-0000-0000303F0000}"/>
    <cellStyle name="Input 8 3 2 2 2" xfId="20112" xr:uid="{00000000-0005-0000-0000-0000313F0000}"/>
    <cellStyle name="Input 8 3 2 2 2 2" xfId="36781" xr:uid="{00000000-0005-0000-0000-0000323F0000}"/>
    <cellStyle name="Input 8 3 2 2 3" xfId="23254" xr:uid="{00000000-0005-0000-0000-0000333F0000}"/>
    <cellStyle name="Input 8 3 2 2 3 2" xfId="39961" xr:uid="{00000000-0005-0000-0000-0000343F0000}"/>
    <cellStyle name="Input 8 3 2 2 4" xfId="26035" xr:uid="{00000000-0005-0000-0000-0000353F0000}"/>
    <cellStyle name="Input 8 3 2 2 4 2" xfId="42775" xr:uid="{00000000-0005-0000-0000-0000363F0000}"/>
    <cellStyle name="Input 8 3 2 2 5" xfId="31021" xr:uid="{00000000-0005-0000-0000-0000373F0000}"/>
    <cellStyle name="Input 8 3 2 3" xfId="17826" xr:uid="{00000000-0005-0000-0000-0000383F0000}"/>
    <cellStyle name="Input 8 3 2 3 2" xfId="34502" xr:uid="{00000000-0005-0000-0000-0000393F0000}"/>
    <cellStyle name="Input 8 3 2 4" xfId="16482" xr:uid="{00000000-0005-0000-0000-00003A3F0000}"/>
    <cellStyle name="Input 8 3 2 4 2" xfId="33153" xr:uid="{00000000-0005-0000-0000-00003B3F0000}"/>
    <cellStyle name="Input 8 3 2 5" xfId="16692" xr:uid="{00000000-0005-0000-0000-00003C3F0000}"/>
    <cellStyle name="Input 8 3 2 5 2" xfId="33366" xr:uid="{00000000-0005-0000-0000-00003D3F0000}"/>
    <cellStyle name="Input 8 3 2 6" xfId="28425" xr:uid="{00000000-0005-0000-0000-00003E3F0000}"/>
    <cellStyle name="Input 8 3 3" xfId="11936" xr:uid="{00000000-0005-0000-0000-00003F3F0000}"/>
    <cellStyle name="Input 8 3 3 2" xfId="14610" xr:uid="{00000000-0005-0000-0000-0000403F0000}"/>
    <cellStyle name="Input 8 3 3 2 2" xfId="20373" xr:uid="{00000000-0005-0000-0000-0000413F0000}"/>
    <cellStyle name="Input 8 3 3 2 2 2" xfId="37041" xr:uid="{00000000-0005-0000-0000-0000423F0000}"/>
    <cellStyle name="Input 8 3 3 2 3" xfId="23513" xr:uid="{00000000-0005-0000-0000-0000433F0000}"/>
    <cellStyle name="Input 8 3 3 2 3 2" xfId="40222" xr:uid="{00000000-0005-0000-0000-0000443F0000}"/>
    <cellStyle name="Input 8 3 3 2 4" xfId="26295" xr:uid="{00000000-0005-0000-0000-0000453F0000}"/>
    <cellStyle name="Input 8 3 3 2 4 2" xfId="43036" xr:uid="{00000000-0005-0000-0000-0000463F0000}"/>
    <cellStyle name="Input 8 3 3 2 5" xfId="31281" xr:uid="{00000000-0005-0000-0000-0000473F0000}"/>
    <cellStyle name="Input 8 3 3 3" xfId="18087" xr:uid="{00000000-0005-0000-0000-0000483F0000}"/>
    <cellStyle name="Input 8 3 3 3 2" xfId="34762" xr:uid="{00000000-0005-0000-0000-0000493F0000}"/>
    <cellStyle name="Input 8 3 3 4" xfId="21340" xr:uid="{00000000-0005-0000-0000-00004A3F0000}"/>
    <cellStyle name="Input 8 3 3 4 2" xfId="38013" xr:uid="{00000000-0005-0000-0000-00004B3F0000}"/>
    <cellStyle name="Input 8 3 3 5" xfId="24390" xr:uid="{00000000-0005-0000-0000-00004C3F0000}"/>
    <cellStyle name="Input 8 3 3 5 2" xfId="41109" xr:uid="{00000000-0005-0000-0000-00004D3F0000}"/>
    <cellStyle name="Input 8 3 3 6" xfId="28684" xr:uid="{00000000-0005-0000-0000-00004E3F0000}"/>
    <cellStyle name="Input 8 3 4" xfId="12672" xr:uid="{00000000-0005-0000-0000-00004F3F0000}"/>
    <cellStyle name="Input 8 3 4 2" xfId="15293" xr:uid="{00000000-0005-0000-0000-0000503F0000}"/>
    <cellStyle name="Input 8 3 4 2 2" xfId="20936" xr:uid="{00000000-0005-0000-0000-0000513F0000}"/>
    <cellStyle name="Input 8 3 4 2 2 2" xfId="37605" xr:uid="{00000000-0005-0000-0000-0000523F0000}"/>
    <cellStyle name="Input 8 3 4 2 3" xfId="24052" xr:uid="{00000000-0005-0000-0000-0000533F0000}"/>
    <cellStyle name="Input 8 3 4 2 3 2" xfId="40767" xr:uid="{00000000-0005-0000-0000-0000543F0000}"/>
    <cellStyle name="Input 8 3 4 2 4" xfId="26779" xr:uid="{00000000-0005-0000-0000-0000553F0000}"/>
    <cellStyle name="Input 8 3 4 2 4 2" xfId="43520" xr:uid="{00000000-0005-0000-0000-0000563F0000}"/>
    <cellStyle name="Input 8 3 4 2 5" xfId="31964" xr:uid="{00000000-0005-0000-0000-0000573F0000}"/>
    <cellStyle name="Input 8 3 4 3" xfId="18690" xr:uid="{00000000-0005-0000-0000-0000583F0000}"/>
    <cellStyle name="Input 8 3 4 3 2" xfId="35367" xr:uid="{00000000-0005-0000-0000-0000593F0000}"/>
    <cellStyle name="Input 8 3 4 4" xfId="21904" xr:uid="{00000000-0005-0000-0000-00005A3F0000}"/>
    <cellStyle name="Input 8 3 4 4 2" xfId="38584" xr:uid="{00000000-0005-0000-0000-00005B3F0000}"/>
    <cellStyle name="Input 8 3 4 5" xfId="24868" xr:uid="{00000000-0005-0000-0000-00005C3F0000}"/>
    <cellStyle name="Input 8 3 4 5 2" xfId="41593" xr:uid="{00000000-0005-0000-0000-00005D3F0000}"/>
    <cellStyle name="Input 8 3 4 6" xfId="29366" xr:uid="{00000000-0005-0000-0000-00005E3F0000}"/>
    <cellStyle name="Input 8 3 5" xfId="13857" xr:uid="{00000000-0005-0000-0000-00005F3F0000}"/>
    <cellStyle name="Input 8 3 5 2" xfId="19654" xr:uid="{00000000-0005-0000-0000-0000603F0000}"/>
    <cellStyle name="Input 8 3 5 2 2" xfId="36324" xr:uid="{00000000-0005-0000-0000-0000613F0000}"/>
    <cellStyle name="Input 8 3 5 3" xfId="22805" xr:uid="{00000000-0005-0000-0000-0000623F0000}"/>
    <cellStyle name="Input 8 3 5 3 2" xfId="39507" xr:uid="{00000000-0005-0000-0000-0000633F0000}"/>
    <cellStyle name="Input 8 3 5 4" xfId="25624" xr:uid="{00000000-0005-0000-0000-0000643F0000}"/>
    <cellStyle name="Input 8 3 5 4 2" xfId="42363" xr:uid="{00000000-0005-0000-0000-0000653F0000}"/>
    <cellStyle name="Input 8 3 5 5" xfId="30530" xr:uid="{00000000-0005-0000-0000-0000663F0000}"/>
    <cellStyle name="Input 8 3 6" xfId="17338" xr:uid="{00000000-0005-0000-0000-0000673F0000}"/>
    <cellStyle name="Input 8 3 6 2" xfId="34014" xr:uid="{00000000-0005-0000-0000-0000683F0000}"/>
    <cellStyle name="Input 8 3 7" xfId="15777" xr:uid="{00000000-0005-0000-0000-0000693F0000}"/>
    <cellStyle name="Input 8 3 7 2" xfId="32439" xr:uid="{00000000-0005-0000-0000-00006A3F0000}"/>
    <cellStyle name="Input 8 3 8" xfId="22103" xr:uid="{00000000-0005-0000-0000-00006B3F0000}"/>
    <cellStyle name="Input 8 3 8 2" xfId="38786" xr:uid="{00000000-0005-0000-0000-00006C3F0000}"/>
    <cellStyle name="Input 8 3 9" xfId="27938" xr:uid="{00000000-0005-0000-0000-00006D3F0000}"/>
    <cellStyle name="Input 8 4" xfId="10658" xr:uid="{00000000-0005-0000-0000-00006E3F0000}"/>
    <cellStyle name="Input 8 4 2" xfId="12656" xr:uid="{00000000-0005-0000-0000-00006F3F0000}"/>
    <cellStyle name="Input 8 4 2 2" xfId="15281" xr:uid="{00000000-0005-0000-0000-0000703F0000}"/>
    <cellStyle name="Input 8 4 2 2 2" xfId="20924" xr:uid="{00000000-0005-0000-0000-0000713F0000}"/>
    <cellStyle name="Input 8 4 2 2 2 2" xfId="37593" xr:uid="{00000000-0005-0000-0000-0000723F0000}"/>
    <cellStyle name="Input 8 4 2 2 3" xfId="24041" xr:uid="{00000000-0005-0000-0000-0000733F0000}"/>
    <cellStyle name="Input 8 4 2 2 3 2" xfId="40755" xr:uid="{00000000-0005-0000-0000-0000743F0000}"/>
    <cellStyle name="Input 8 4 2 2 4" xfId="26767" xr:uid="{00000000-0005-0000-0000-0000753F0000}"/>
    <cellStyle name="Input 8 4 2 2 4 2" xfId="43508" xr:uid="{00000000-0005-0000-0000-0000763F0000}"/>
    <cellStyle name="Input 8 4 2 2 5" xfId="31952" xr:uid="{00000000-0005-0000-0000-0000773F0000}"/>
    <cellStyle name="Input 8 4 2 3" xfId="18673" xr:uid="{00000000-0005-0000-0000-0000783F0000}"/>
    <cellStyle name="Input 8 4 2 3 2" xfId="35350" xr:uid="{00000000-0005-0000-0000-0000793F0000}"/>
    <cellStyle name="Input 8 4 2 4" xfId="21890" xr:uid="{00000000-0005-0000-0000-00007A3F0000}"/>
    <cellStyle name="Input 8 4 2 4 2" xfId="38569" xr:uid="{00000000-0005-0000-0000-00007B3F0000}"/>
    <cellStyle name="Input 8 4 2 5" xfId="24857" xr:uid="{00000000-0005-0000-0000-00007C3F0000}"/>
    <cellStyle name="Input 8 4 2 5 2" xfId="41581" xr:uid="{00000000-0005-0000-0000-00007D3F0000}"/>
    <cellStyle name="Input 8 4 2 6" xfId="29354" xr:uid="{00000000-0005-0000-0000-00007E3F0000}"/>
    <cellStyle name="Input 8 4 3" xfId="13340" xr:uid="{00000000-0005-0000-0000-00007F3F0000}"/>
    <cellStyle name="Input 8 4 3 2" xfId="19248" xr:uid="{00000000-0005-0000-0000-0000803F0000}"/>
    <cellStyle name="Input 8 4 3 2 2" xfId="35919" xr:uid="{00000000-0005-0000-0000-0000813F0000}"/>
    <cellStyle name="Input 8 4 3 3" xfId="22430" xr:uid="{00000000-0005-0000-0000-0000823F0000}"/>
    <cellStyle name="Input 8 4 3 3 2" xfId="39123" xr:uid="{00000000-0005-0000-0000-0000833F0000}"/>
    <cellStyle name="Input 8 4 3 4" xfId="25295" xr:uid="{00000000-0005-0000-0000-0000843F0000}"/>
    <cellStyle name="Input 8 4 3 4 2" xfId="42031" xr:uid="{00000000-0005-0000-0000-0000853F0000}"/>
    <cellStyle name="Input 8 4 3 5" xfId="30016" xr:uid="{00000000-0005-0000-0000-0000863F0000}"/>
    <cellStyle name="Input 8 4 4" xfId="16927" xr:uid="{00000000-0005-0000-0000-0000873F0000}"/>
    <cellStyle name="Input 8 4 4 2" xfId="33603" xr:uid="{00000000-0005-0000-0000-0000883F0000}"/>
    <cellStyle name="Input 8 4 5" xfId="15935" xr:uid="{00000000-0005-0000-0000-0000893F0000}"/>
    <cellStyle name="Input 8 4 5 2" xfId="32600" xr:uid="{00000000-0005-0000-0000-00008A3F0000}"/>
    <cellStyle name="Input 8 4 6" xfId="16388" xr:uid="{00000000-0005-0000-0000-00008B3F0000}"/>
    <cellStyle name="Input 8 4 6 2" xfId="33056" xr:uid="{00000000-0005-0000-0000-00008C3F0000}"/>
    <cellStyle name="Input 8 4 7" xfId="27427" xr:uid="{00000000-0005-0000-0000-00008D3F0000}"/>
    <cellStyle name="Input 8 5" xfId="12574" xr:uid="{00000000-0005-0000-0000-00008E3F0000}"/>
    <cellStyle name="Input 8 5 2" xfId="15213" xr:uid="{00000000-0005-0000-0000-00008F3F0000}"/>
    <cellStyle name="Input 8 5 2 2" xfId="20883" xr:uid="{00000000-0005-0000-0000-0000903F0000}"/>
    <cellStyle name="Input 8 5 2 2 2" xfId="37552" xr:uid="{00000000-0005-0000-0000-0000913F0000}"/>
    <cellStyle name="Input 8 5 2 3" xfId="24001" xr:uid="{00000000-0005-0000-0000-0000923F0000}"/>
    <cellStyle name="Input 8 5 2 3 2" xfId="40714" xr:uid="{00000000-0005-0000-0000-0000933F0000}"/>
    <cellStyle name="Input 8 5 2 4" xfId="26727" xr:uid="{00000000-0005-0000-0000-0000943F0000}"/>
    <cellStyle name="Input 8 5 2 4 2" xfId="43468" xr:uid="{00000000-0005-0000-0000-0000953F0000}"/>
    <cellStyle name="Input 8 5 2 5" xfId="31884" xr:uid="{00000000-0005-0000-0000-0000963F0000}"/>
    <cellStyle name="Input 8 5 3" xfId="18619" xr:uid="{00000000-0005-0000-0000-0000973F0000}"/>
    <cellStyle name="Input 8 5 3 2" xfId="35296" xr:uid="{00000000-0005-0000-0000-0000983F0000}"/>
    <cellStyle name="Input 8 5 4" xfId="21844" xr:uid="{00000000-0005-0000-0000-0000993F0000}"/>
    <cellStyle name="Input 8 5 4 2" xfId="38522" xr:uid="{00000000-0005-0000-0000-00009A3F0000}"/>
    <cellStyle name="Input 8 5 5" xfId="24818" xr:uid="{00000000-0005-0000-0000-00009B3F0000}"/>
    <cellStyle name="Input 8 5 5 2" xfId="41541" xr:uid="{00000000-0005-0000-0000-00009C3F0000}"/>
    <cellStyle name="Input 8 5 6" xfId="29286" xr:uid="{00000000-0005-0000-0000-00009D3F0000}"/>
    <cellStyle name="Input 8 6" xfId="12997" xr:uid="{00000000-0005-0000-0000-00009E3F0000}"/>
    <cellStyle name="Input 8 6 2" xfId="18970" xr:uid="{00000000-0005-0000-0000-00009F3F0000}"/>
    <cellStyle name="Input 8 6 2 2" xfId="35647" xr:uid="{00000000-0005-0000-0000-0000A03F0000}"/>
    <cellStyle name="Input 8 6 3" xfId="22178" xr:uid="{00000000-0005-0000-0000-0000A13F0000}"/>
    <cellStyle name="Input 8 6 3 2" xfId="38863" xr:uid="{00000000-0005-0000-0000-0000A23F0000}"/>
    <cellStyle name="Input 8 6 4" xfId="25088" xr:uid="{00000000-0005-0000-0000-0000A33F0000}"/>
    <cellStyle name="Input 8 6 4 2" xfId="41817" xr:uid="{00000000-0005-0000-0000-0000A43F0000}"/>
    <cellStyle name="Input 8 6 5" xfId="29680" xr:uid="{00000000-0005-0000-0000-0000A53F0000}"/>
    <cellStyle name="Input 8 7" xfId="27071" xr:uid="{00000000-0005-0000-0000-0000A63F0000}"/>
    <cellStyle name="Input 8 8" xfId="43910" xr:uid="{00000000-0005-0000-0000-0000A73F0000}"/>
    <cellStyle name="Input 8 9" xfId="43953" xr:uid="{00000000-0005-0000-0000-0000A83F0000}"/>
    <cellStyle name="Input 9" xfId="2566" xr:uid="{00000000-0005-0000-0000-0000A93F0000}"/>
    <cellStyle name="Input 9 2" xfId="7777" xr:uid="{00000000-0005-0000-0000-0000AA3F0000}"/>
    <cellStyle name="Input 9 3" xfId="9939" xr:uid="{00000000-0005-0000-0000-0000AB3F0000}"/>
    <cellStyle name="Input Cells" xfId="2567" xr:uid="{00000000-0005-0000-0000-0000AC3F0000}"/>
    <cellStyle name="Lines" xfId="2568" xr:uid="{00000000-0005-0000-0000-0000AD3F0000}"/>
    <cellStyle name="Lines 2" xfId="6339" xr:uid="{00000000-0005-0000-0000-0000AE3F0000}"/>
    <cellStyle name="Linked Cell" xfId="47" builtinId="24" customBuiltin="1"/>
    <cellStyle name="Linked Cell 10" xfId="43828" xr:uid="{00000000-0005-0000-0000-0000B03F0000}"/>
    <cellStyle name="Linked Cell 11" xfId="9702" xr:uid="{00000000-0005-0000-0000-0000B13F0000}"/>
    <cellStyle name="Linked Cell 2" xfId="117" xr:uid="{00000000-0005-0000-0000-0000B23F0000}"/>
    <cellStyle name="Linked Cell 2 2" xfId="2569" xr:uid="{00000000-0005-0000-0000-0000B33F0000}"/>
    <cellStyle name="Linked Cell 2 2 2" xfId="6340" xr:uid="{00000000-0005-0000-0000-0000B43F0000}"/>
    <cellStyle name="Linked Cell 2 2 2 2" xfId="11176" xr:uid="{00000000-0005-0000-0000-0000B53F0000}"/>
    <cellStyle name="Linked Cell 2 2 3" xfId="6341" xr:uid="{00000000-0005-0000-0000-0000B63F0000}"/>
    <cellStyle name="Linked Cell 2 2 3 2" xfId="11173" xr:uid="{00000000-0005-0000-0000-0000B73F0000}"/>
    <cellStyle name="Linked Cell 2 2 4" xfId="11174" xr:uid="{00000000-0005-0000-0000-0000B83F0000}"/>
    <cellStyle name="Linked Cell 2 3" xfId="2570" xr:uid="{00000000-0005-0000-0000-0000B93F0000}"/>
    <cellStyle name="Linked Cell 2 3 2" xfId="11175" xr:uid="{00000000-0005-0000-0000-0000BA3F0000}"/>
    <cellStyle name="Linked Cell 2 3 3" xfId="9940" xr:uid="{00000000-0005-0000-0000-0000BB3F0000}"/>
    <cellStyle name="Linked Cell 2 4" xfId="6342" xr:uid="{00000000-0005-0000-0000-0000BC3F0000}"/>
    <cellStyle name="Linked Cell 2 4 2" xfId="11172" xr:uid="{00000000-0005-0000-0000-0000BD3F0000}"/>
    <cellStyle name="Linked Cell 2 5" xfId="11177" xr:uid="{00000000-0005-0000-0000-0000BE3F0000}"/>
    <cellStyle name="Linked Cell 2 6" xfId="43799" xr:uid="{00000000-0005-0000-0000-0000BF3F0000}"/>
    <cellStyle name="Linked Cell 2_QC" xfId="6343" xr:uid="{00000000-0005-0000-0000-0000C03F0000}"/>
    <cellStyle name="Linked Cell 3" xfId="2571" xr:uid="{00000000-0005-0000-0000-0000C13F0000}"/>
    <cellStyle name="Linked Cell 3 2" xfId="2572" xr:uid="{00000000-0005-0000-0000-0000C23F0000}"/>
    <cellStyle name="Linked Cell 3 2 2" xfId="11171" xr:uid="{00000000-0005-0000-0000-0000C33F0000}"/>
    <cellStyle name="Linked Cell 3 2 3" xfId="10281" xr:uid="{00000000-0005-0000-0000-0000C43F0000}"/>
    <cellStyle name="Linked Cell 3 3" xfId="2573" xr:uid="{00000000-0005-0000-0000-0000C53F0000}"/>
    <cellStyle name="Linked Cell 3 3 2" xfId="43798" xr:uid="{00000000-0005-0000-0000-0000C63F0000}"/>
    <cellStyle name="Linked Cell 3 4" xfId="2574" xr:uid="{00000000-0005-0000-0000-0000C73F0000}"/>
    <cellStyle name="Linked Cell 4" xfId="2575" xr:uid="{00000000-0005-0000-0000-0000C83F0000}"/>
    <cellStyle name="Linked Cell 4 2" xfId="10282" xr:uid="{00000000-0005-0000-0000-0000C93F0000}"/>
    <cellStyle name="Linked Cell 4 3" xfId="43772" xr:uid="{00000000-0005-0000-0000-0000CA3F0000}"/>
    <cellStyle name="Linked Cell 4 4" xfId="9941" xr:uid="{00000000-0005-0000-0000-0000CB3F0000}"/>
    <cellStyle name="Linked Cell 5" xfId="2576" xr:uid="{00000000-0005-0000-0000-0000CC3F0000}"/>
    <cellStyle name="Linked Cell 5 2" xfId="43797" xr:uid="{00000000-0005-0000-0000-0000CD3F0000}"/>
    <cellStyle name="Linked Cell 5 3" xfId="10283" xr:uid="{00000000-0005-0000-0000-0000CE3F0000}"/>
    <cellStyle name="Linked Cell 6" xfId="2577" xr:uid="{00000000-0005-0000-0000-0000CF3F0000}"/>
    <cellStyle name="Linked Cell 7" xfId="12400" xr:uid="{00000000-0005-0000-0000-0000D03F0000}"/>
    <cellStyle name="Linked Cell 8" xfId="12495" xr:uid="{00000000-0005-0000-0000-0000D13F0000}"/>
    <cellStyle name="Linked Cell 9" xfId="12399" xr:uid="{00000000-0005-0000-0000-0000D23F0000}"/>
    <cellStyle name="modified border" xfId="2578" xr:uid="{00000000-0005-0000-0000-0000D33F0000}"/>
    <cellStyle name="modified border1" xfId="2579" xr:uid="{00000000-0005-0000-0000-0000D43F0000}"/>
    <cellStyle name="Multiple" xfId="2580" xr:uid="{00000000-0005-0000-0000-0000D53F0000}"/>
    <cellStyle name="Neutral" xfId="48" builtinId="28" customBuiltin="1"/>
    <cellStyle name="Neutral 10" xfId="9698" xr:uid="{00000000-0005-0000-0000-0000D73F0000}"/>
    <cellStyle name="Neutral 2" xfId="83" xr:uid="{00000000-0005-0000-0000-0000D83F0000}"/>
    <cellStyle name="Neutral 2 2" xfId="2581" xr:uid="{00000000-0005-0000-0000-0000D93F0000}"/>
    <cellStyle name="Neutral 2 2 2" xfId="6344" xr:uid="{00000000-0005-0000-0000-0000DA3F0000}"/>
    <cellStyle name="Neutral 2 2 3" xfId="6345" xr:uid="{00000000-0005-0000-0000-0000DB3F0000}"/>
    <cellStyle name="Neutral 2 3" xfId="2582" xr:uid="{00000000-0005-0000-0000-0000DC3F0000}"/>
    <cellStyle name="Neutral 2 3 2" xfId="9942" xr:uid="{00000000-0005-0000-0000-0000DD3F0000}"/>
    <cellStyle name="Neutral 2 4" xfId="6346" xr:uid="{00000000-0005-0000-0000-0000DE3F0000}"/>
    <cellStyle name="Neutral 2_QC Sheet" xfId="6347" xr:uid="{00000000-0005-0000-0000-0000DF3F0000}"/>
    <cellStyle name="Neutral 3" xfId="2583" xr:uid="{00000000-0005-0000-0000-0000E03F0000}"/>
    <cellStyle name="Neutral 3 2" xfId="2584" xr:uid="{00000000-0005-0000-0000-0000E13F0000}"/>
    <cellStyle name="Neutral 3 2 2" xfId="10285" xr:uid="{00000000-0005-0000-0000-0000E23F0000}"/>
    <cellStyle name="Neutral 3 3" xfId="2585" xr:uid="{00000000-0005-0000-0000-0000E33F0000}"/>
    <cellStyle name="Neutral 3 4" xfId="2586" xr:uid="{00000000-0005-0000-0000-0000E43F0000}"/>
    <cellStyle name="Neutral 4" xfId="2587" xr:uid="{00000000-0005-0000-0000-0000E53F0000}"/>
    <cellStyle name="Neutral 4 2" xfId="10286" xr:uid="{00000000-0005-0000-0000-0000E63F0000}"/>
    <cellStyle name="Neutral 4 3" xfId="9943" xr:uid="{00000000-0005-0000-0000-0000E73F0000}"/>
    <cellStyle name="Neutral 5" xfId="2588" xr:uid="{00000000-0005-0000-0000-0000E83F0000}"/>
    <cellStyle name="Neutral 5 2" xfId="10287" xr:uid="{00000000-0005-0000-0000-0000E93F0000}"/>
    <cellStyle name="Neutral 6" xfId="2589" xr:uid="{00000000-0005-0000-0000-0000EA3F0000}"/>
    <cellStyle name="Neutral 7" xfId="12608" xr:uid="{00000000-0005-0000-0000-0000EB3F0000}"/>
    <cellStyle name="Neutral 8" xfId="12388" xr:uid="{00000000-0005-0000-0000-0000EC3F0000}"/>
    <cellStyle name="Neutral 9" xfId="12398" xr:uid="{00000000-0005-0000-0000-0000ED3F0000}"/>
    <cellStyle name="no dec" xfId="2590" xr:uid="{00000000-0005-0000-0000-0000EE3F0000}"/>
    <cellStyle name="Normal" xfId="0" builtinId="0"/>
    <cellStyle name="Normal - Style1" xfId="2591" xr:uid="{00000000-0005-0000-0000-0000F03F0000}"/>
    <cellStyle name="Normal 10" xfId="2592" xr:uid="{00000000-0005-0000-0000-0000F13F0000}"/>
    <cellStyle name="Normal 10 10" xfId="10600" xr:uid="{00000000-0005-0000-0000-0000F23F0000}"/>
    <cellStyle name="Normal 10 10 2" xfId="11446" xr:uid="{00000000-0005-0000-0000-0000F33F0000}"/>
    <cellStyle name="Normal 10 10 2 2" xfId="12960" xr:uid="{00000000-0005-0000-0000-0000F43F0000}"/>
    <cellStyle name="Normal 10 10 2 2 2" xfId="15572" xr:uid="{00000000-0005-0000-0000-0000F53F0000}"/>
    <cellStyle name="Normal 10 10 2 2 2 2" xfId="32243" xr:uid="{00000000-0005-0000-0000-0000F63F0000}"/>
    <cellStyle name="Normal 10 10 2 2 3" xfId="29645" xr:uid="{00000000-0005-0000-0000-0000F73F0000}"/>
    <cellStyle name="Normal 10 10 2 3" xfId="14120" xr:uid="{00000000-0005-0000-0000-0000F83F0000}"/>
    <cellStyle name="Normal 10 10 2 3 2" xfId="30793" xr:uid="{00000000-0005-0000-0000-0000F93F0000}"/>
    <cellStyle name="Normal 10 10 2 4" xfId="28201" xr:uid="{00000000-0005-0000-0000-0000FA3F0000}"/>
    <cellStyle name="Normal 10 10 3" xfId="10999" xr:uid="{00000000-0005-0000-0000-0000FB3F0000}"/>
    <cellStyle name="Normal 10 10 3 2" xfId="13687" xr:uid="{00000000-0005-0000-0000-0000FC3F0000}"/>
    <cellStyle name="Normal 10 10 3 2 2" xfId="30361" xr:uid="{00000000-0005-0000-0000-0000FD3F0000}"/>
    <cellStyle name="Normal 10 10 3 3" xfId="27769" xr:uid="{00000000-0005-0000-0000-0000FE3F0000}"/>
    <cellStyle name="Normal 10 10 4" xfId="12381" xr:uid="{00000000-0005-0000-0000-0000FF3F0000}"/>
    <cellStyle name="Normal 10 10 4 2" xfId="15055" xr:uid="{00000000-0005-0000-0000-000000400000}"/>
    <cellStyle name="Normal 10 10 4 2 2" xfId="31726" xr:uid="{00000000-0005-0000-0000-000001400000}"/>
    <cellStyle name="Normal 10 10 4 3" xfId="29128" xr:uid="{00000000-0005-0000-0000-000002400000}"/>
    <cellStyle name="Normal 10 10 5" xfId="13279" xr:uid="{00000000-0005-0000-0000-000003400000}"/>
    <cellStyle name="Normal 10 10 5 2" xfId="29955" xr:uid="{00000000-0005-0000-0000-000004400000}"/>
    <cellStyle name="Normal 10 10 6" xfId="27366" xr:uid="{00000000-0005-0000-0000-000005400000}"/>
    <cellStyle name="Normal 10 11" xfId="15634" xr:uid="{00000000-0005-0000-0000-000006400000}"/>
    <cellStyle name="Normal 10 12" xfId="9944" xr:uid="{00000000-0005-0000-0000-000007400000}"/>
    <cellStyle name="Normal 10 13" xfId="43807" xr:uid="{00000000-0005-0000-0000-000008400000}"/>
    <cellStyle name="Normal 10 14" xfId="9737" xr:uid="{00000000-0005-0000-0000-000009400000}"/>
    <cellStyle name="Normal 10 2" xfId="2593" xr:uid="{00000000-0005-0000-0000-00000A400000}"/>
    <cellStyle name="Normal 10 2 2" xfId="2594" xr:uid="{00000000-0005-0000-0000-00000B400000}"/>
    <cellStyle name="Normal 10 3" xfId="2595" xr:uid="{00000000-0005-0000-0000-00000C400000}"/>
    <cellStyle name="Normal 10 3 2" xfId="2596" xr:uid="{00000000-0005-0000-0000-00000D400000}"/>
    <cellStyle name="Normal 10 3 2 2" xfId="2597" xr:uid="{00000000-0005-0000-0000-00000E400000}"/>
    <cellStyle name="Normal 10 3 2 2 2" xfId="15126" xr:uid="{00000000-0005-0000-0000-00000F400000}"/>
    <cellStyle name="Normal 10 3 2 2 2 2" xfId="31797" xr:uid="{00000000-0005-0000-0000-000010400000}"/>
    <cellStyle name="Normal 10 3 2 2 3" xfId="29199" xr:uid="{00000000-0005-0000-0000-000011400000}"/>
    <cellStyle name="Normal 10 3 2 2 4" xfId="12478" xr:uid="{00000000-0005-0000-0000-000012400000}"/>
    <cellStyle name="Normal 10 3 2 3" xfId="13730" xr:uid="{00000000-0005-0000-0000-000013400000}"/>
    <cellStyle name="Normal 10 3 2 3 2" xfId="30404" xr:uid="{00000000-0005-0000-0000-000014400000}"/>
    <cellStyle name="Normal 10 3 2 4" xfId="27812" xr:uid="{00000000-0005-0000-0000-000015400000}"/>
    <cellStyle name="Normal 10 3 2 5" xfId="11034" xr:uid="{00000000-0005-0000-0000-000016400000}"/>
    <cellStyle name="Normal 10 3 3" xfId="2598" xr:uid="{00000000-0005-0000-0000-000017400000}"/>
    <cellStyle name="Normal 10 3 3 2" xfId="2599" xr:uid="{00000000-0005-0000-0000-000018400000}"/>
    <cellStyle name="Normal 10 3 3 2 2" xfId="30017" xr:uid="{00000000-0005-0000-0000-000019400000}"/>
    <cellStyle name="Normal 10 3 3 2 3" xfId="13341" xr:uid="{00000000-0005-0000-0000-00001A400000}"/>
    <cellStyle name="Normal 10 3 3 3" xfId="2600" xr:uid="{00000000-0005-0000-0000-00001B400000}"/>
    <cellStyle name="Normal 10 3 3 3 2" xfId="27428" xr:uid="{00000000-0005-0000-0000-00001C400000}"/>
    <cellStyle name="Normal 10 3 3 4" xfId="10659" xr:uid="{00000000-0005-0000-0000-00001D400000}"/>
    <cellStyle name="Normal 10 3 4" xfId="2601" xr:uid="{00000000-0005-0000-0000-00001E400000}"/>
    <cellStyle name="Normal 10 3 4 2" xfId="2602" xr:uid="{00000000-0005-0000-0000-00001F400000}"/>
    <cellStyle name="Normal 10 3 4 2 2" xfId="31482" xr:uid="{00000000-0005-0000-0000-000020400000}"/>
    <cellStyle name="Normal 10 3 4 2 3" xfId="14811" xr:uid="{00000000-0005-0000-0000-000021400000}"/>
    <cellStyle name="Normal 10 3 4 3" xfId="2603" xr:uid="{00000000-0005-0000-0000-000022400000}"/>
    <cellStyle name="Normal 10 3 4 3 2" xfId="28884" xr:uid="{00000000-0005-0000-0000-000023400000}"/>
    <cellStyle name="Normal 10 3 4 4" xfId="12137" xr:uid="{00000000-0005-0000-0000-000024400000}"/>
    <cellStyle name="Normal 10 3 5" xfId="2604" xr:uid="{00000000-0005-0000-0000-000025400000}"/>
    <cellStyle name="Normal 10 3 5 2" xfId="29681" xr:uid="{00000000-0005-0000-0000-000026400000}"/>
    <cellStyle name="Normal 10 3 5 3" xfId="12998" xr:uid="{00000000-0005-0000-0000-000027400000}"/>
    <cellStyle name="Normal 10 3 6" xfId="27072" xr:uid="{00000000-0005-0000-0000-000028400000}"/>
    <cellStyle name="Normal 10 3 7" xfId="9945" xr:uid="{00000000-0005-0000-0000-000029400000}"/>
    <cellStyle name="Normal 10 3 8" xfId="43911" xr:uid="{00000000-0005-0000-0000-00002A400000}"/>
    <cellStyle name="Normal 10 4" xfId="2605" xr:uid="{00000000-0005-0000-0000-00002B400000}"/>
    <cellStyle name="Normal 10 4 2" xfId="2606" xr:uid="{00000000-0005-0000-0000-00002C400000}"/>
    <cellStyle name="Normal 10 4 3" xfId="2607" xr:uid="{00000000-0005-0000-0000-00002D400000}"/>
    <cellStyle name="Normal 10 5" xfId="2608" xr:uid="{00000000-0005-0000-0000-00002E400000}"/>
    <cellStyle name="Normal 10 5 2" xfId="2609" xr:uid="{00000000-0005-0000-0000-00002F400000}"/>
    <cellStyle name="Normal 10 5 2 2" xfId="12774" xr:uid="{00000000-0005-0000-0000-000030400000}"/>
    <cellStyle name="Normal 10 5 2 2 2" xfId="15389" xr:uid="{00000000-0005-0000-0000-000031400000}"/>
    <cellStyle name="Normal 10 5 2 2 2 2" xfId="32060" xr:uid="{00000000-0005-0000-0000-000032400000}"/>
    <cellStyle name="Normal 10 5 2 2 3" xfId="29462" xr:uid="{00000000-0005-0000-0000-000033400000}"/>
    <cellStyle name="Normal 10 5 2 3" xfId="13939" xr:uid="{00000000-0005-0000-0000-000034400000}"/>
    <cellStyle name="Normal 10 5 2 3 2" xfId="30612" xr:uid="{00000000-0005-0000-0000-000035400000}"/>
    <cellStyle name="Normal 10 5 2 4" xfId="28020" xr:uid="{00000000-0005-0000-0000-000036400000}"/>
    <cellStyle name="Normal 10 5 2 5" xfId="11267" xr:uid="{00000000-0005-0000-0000-000037400000}"/>
    <cellStyle name="Normal 10 5 3" xfId="2610" xr:uid="{00000000-0005-0000-0000-000038400000}"/>
    <cellStyle name="Normal 10 5 3 2" xfId="13488" xr:uid="{00000000-0005-0000-0000-000039400000}"/>
    <cellStyle name="Normal 10 5 3 2 2" xfId="30163" xr:uid="{00000000-0005-0000-0000-00003A400000}"/>
    <cellStyle name="Normal 10 5 3 3" xfId="27574" xr:uid="{00000000-0005-0000-0000-00003B400000}"/>
    <cellStyle name="Normal 10 5 3 4" xfId="10801" xr:uid="{00000000-0005-0000-0000-00003C400000}"/>
    <cellStyle name="Normal 10 5 4" xfId="7778" xr:uid="{00000000-0005-0000-0000-00003D400000}"/>
    <cellStyle name="Normal 10 5 4 2" xfId="14874" xr:uid="{00000000-0005-0000-0000-00003E400000}"/>
    <cellStyle name="Normal 10 5 4 2 2" xfId="31545" xr:uid="{00000000-0005-0000-0000-00003F400000}"/>
    <cellStyle name="Normal 10 5 4 3" xfId="28947" xr:uid="{00000000-0005-0000-0000-000040400000}"/>
    <cellStyle name="Normal 10 5 4 4" xfId="12200" xr:uid="{00000000-0005-0000-0000-000041400000}"/>
    <cellStyle name="Normal 10 5 5" xfId="13098" xr:uid="{00000000-0005-0000-0000-000042400000}"/>
    <cellStyle name="Normal 10 5 5 2" xfId="29775" xr:uid="{00000000-0005-0000-0000-000043400000}"/>
    <cellStyle name="Normal 10 5 6" xfId="27186" xr:uid="{00000000-0005-0000-0000-000044400000}"/>
    <cellStyle name="Normal 10 5 7" xfId="10288" xr:uid="{00000000-0005-0000-0000-000045400000}"/>
    <cellStyle name="Normal 10 6" xfId="10469" xr:uid="{00000000-0005-0000-0000-000046400000}"/>
    <cellStyle name="Normal 10 6 2" xfId="11335" xr:uid="{00000000-0005-0000-0000-000047400000}"/>
    <cellStyle name="Normal 10 6 2 2" xfId="12847" xr:uid="{00000000-0005-0000-0000-000048400000}"/>
    <cellStyle name="Normal 10 6 2 2 2" xfId="15460" xr:uid="{00000000-0005-0000-0000-000049400000}"/>
    <cellStyle name="Normal 10 6 2 2 2 2" xfId="32131" xr:uid="{00000000-0005-0000-0000-00004A400000}"/>
    <cellStyle name="Normal 10 6 2 2 3" xfId="29533" xr:uid="{00000000-0005-0000-0000-00004B400000}"/>
    <cellStyle name="Normal 10 6 2 3" xfId="14008" xr:uid="{00000000-0005-0000-0000-00004C400000}"/>
    <cellStyle name="Normal 10 6 2 3 2" xfId="30681" xr:uid="{00000000-0005-0000-0000-00004D400000}"/>
    <cellStyle name="Normal 10 6 2 4" xfId="28089" xr:uid="{00000000-0005-0000-0000-00004E400000}"/>
    <cellStyle name="Normal 10 6 3" xfId="10883" xr:uid="{00000000-0005-0000-0000-00004F400000}"/>
    <cellStyle name="Normal 10 6 3 2" xfId="13571" xr:uid="{00000000-0005-0000-0000-000050400000}"/>
    <cellStyle name="Normal 10 6 3 2 2" xfId="30245" xr:uid="{00000000-0005-0000-0000-000051400000}"/>
    <cellStyle name="Normal 10 6 3 3" xfId="27654" xr:uid="{00000000-0005-0000-0000-000052400000}"/>
    <cellStyle name="Normal 10 6 4" xfId="12269" xr:uid="{00000000-0005-0000-0000-000053400000}"/>
    <cellStyle name="Normal 10 6 4 2" xfId="14943" xr:uid="{00000000-0005-0000-0000-000054400000}"/>
    <cellStyle name="Normal 10 6 4 2 2" xfId="31614" xr:uid="{00000000-0005-0000-0000-000055400000}"/>
    <cellStyle name="Normal 10 6 4 3" xfId="29016" xr:uid="{00000000-0005-0000-0000-000056400000}"/>
    <cellStyle name="Normal 10 6 5" xfId="13167" xr:uid="{00000000-0005-0000-0000-000057400000}"/>
    <cellStyle name="Normal 10 6 5 2" xfId="29843" xr:uid="{00000000-0005-0000-0000-000058400000}"/>
    <cellStyle name="Normal 10 6 6" xfId="27254" xr:uid="{00000000-0005-0000-0000-000059400000}"/>
    <cellStyle name="Normal 10 7" xfId="10530" xr:uid="{00000000-0005-0000-0000-00005A400000}"/>
    <cellStyle name="Normal 10 7 2" xfId="11389" xr:uid="{00000000-0005-0000-0000-00005B400000}"/>
    <cellStyle name="Normal 10 7 2 2" xfId="12897" xr:uid="{00000000-0005-0000-0000-00005C400000}"/>
    <cellStyle name="Normal 10 7 2 2 2" xfId="15510" xr:uid="{00000000-0005-0000-0000-00005D400000}"/>
    <cellStyle name="Normal 10 7 2 2 2 2" xfId="32181" xr:uid="{00000000-0005-0000-0000-00005E400000}"/>
    <cellStyle name="Normal 10 7 2 2 3" xfId="29583" xr:uid="{00000000-0005-0000-0000-00005F400000}"/>
    <cellStyle name="Normal 10 7 2 3" xfId="14058" xr:uid="{00000000-0005-0000-0000-000060400000}"/>
    <cellStyle name="Normal 10 7 2 3 2" xfId="30731" xr:uid="{00000000-0005-0000-0000-000061400000}"/>
    <cellStyle name="Normal 10 7 2 4" xfId="28139" xr:uid="{00000000-0005-0000-0000-000062400000}"/>
    <cellStyle name="Normal 10 7 3" xfId="10937" xr:uid="{00000000-0005-0000-0000-000063400000}"/>
    <cellStyle name="Normal 10 7 3 2" xfId="13621" xr:uid="{00000000-0005-0000-0000-000064400000}"/>
    <cellStyle name="Normal 10 7 3 2 2" xfId="30295" xr:uid="{00000000-0005-0000-0000-000065400000}"/>
    <cellStyle name="Normal 10 7 3 3" xfId="27703" xr:uid="{00000000-0005-0000-0000-000066400000}"/>
    <cellStyle name="Normal 10 7 4" xfId="12319" xr:uid="{00000000-0005-0000-0000-000067400000}"/>
    <cellStyle name="Normal 10 7 4 2" xfId="14993" xr:uid="{00000000-0005-0000-0000-000068400000}"/>
    <cellStyle name="Normal 10 7 4 2 2" xfId="31664" xr:uid="{00000000-0005-0000-0000-000069400000}"/>
    <cellStyle name="Normal 10 7 4 3" xfId="29066" xr:uid="{00000000-0005-0000-0000-00006A400000}"/>
    <cellStyle name="Normal 10 7 5" xfId="13217" xr:uid="{00000000-0005-0000-0000-00006B400000}"/>
    <cellStyle name="Normal 10 7 5 2" xfId="29893" xr:uid="{00000000-0005-0000-0000-00006C400000}"/>
    <cellStyle name="Normal 10 7 6" xfId="27304" xr:uid="{00000000-0005-0000-0000-00006D400000}"/>
    <cellStyle name="Normal 10 8" xfId="10553" xr:uid="{00000000-0005-0000-0000-00006E400000}"/>
    <cellStyle name="Normal 10 8 2" xfId="11411" xr:uid="{00000000-0005-0000-0000-00006F400000}"/>
    <cellStyle name="Normal 10 8 2 2" xfId="12918" xr:uid="{00000000-0005-0000-0000-000070400000}"/>
    <cellStyle name="Normal 10 8 2 2 2" xfId="15531" xr:uid="{00000000-0005-0000-0000-000071400000}"/>
    <cellStyle name="Normal 10 8 2 2 2 2" xfId="32202" xr:uid="{00000000-0005-0000-0000-000072400000}"/>
    <cellStyle name="Normal 10 8 2 2 3" xfId="29604" xr:uid="{00000000-0005-0000-0000-000073400000}"/>
    <cellStyle name="Normal 10 8 2 3" xfId="14079" xr:uid="{00000000-0005-0000-0000-000074400000}"/>
    <cellStyle name="Normal 10 8 2 3 2" xfId="30752" xr:uid="{00000000-0005-0000-0000-000075400000}"/>
    <cellStyle name="Normal 10 8 2 4" xfId="28160" xr:uid="{00000000-0005-0000-0000-000076400000}"/>
    <cellStyle name="Normal 10 8 3" xfId="10959" xr:uid="{00000000-0005-0000-0000-000077400000}"/>
    <cellStyle name="Normal 10 8 3 2" xfId="13642" xr:uid="{00000000-0005-0000-0000-000078400000}"/>
    <cellStyle name="Normal 10 8 3 2 2" xfId="30316" xr:uid="{00000000-0005-0000-0000-000079400000}"/>
    <cellStyle name="Normal 10 8 3 3" xfId="27724" xr:uid="{00000000-0005-0000-0000-00007A400000}"/>
    <cellStyle name="Normal 10 8 4" xfId="12340" xr:uid="{00000000-0005-0000-0000-00007B400000}"/>
    <cellStyle name="Normal 10 8 4 2" xfId="15014" xr:uid="{00000000-0005-0000-0000-00007C400000}"/>
    <cellStyle name="Normal 10 8 4 2 2" xfId="31685" xr:uid="{00000000-0005-0000-0000-00007D400000}"/>
    <cellStyle name="Normal 10 8 4 3" xfId="29087" xr:uid="{00000000-0005-0000-0000-00007E400000}"/>
    <cellStyle name="Normal 10 8 5" xfId="13238" xr:uid="{00000000-0005-0000-0000-00007F400000}"/>
    <cellStyle name="Normal 10 8 5 2" xfId="29914" xr:uid="{00000000-0005-0000-0000-000080400000}"/>
    <cellStyle name="Normal 10 8 6" xfId="27325" xr:uid="{00000000-0005-0000-0000-000081400000}"/>
    <cellStyle name="Normal 10 9" xfId="10579" xr:uid="{00000000-0005-0000-0000-000082400000}"/>
    <cellStyle name="Normal 10 9 2" xfId="11435" xr:uid="{00000000-0005-0000-0000-000083400000}"/>
    <cellStyle name="Normal 10 9 2 2" xfId="12949" xr:uid="{00000000-0005-0000-0000-000084400000}"/>
    <cellStyle name="Normal 10 9 2 2 2" xfId="15561" xr:uid="{00000000-0005-0000-0000-000085400000}"/>
    <cellStyle name="Normal 10 9 2 2 2 2" xfId="32232" xr:uid="{00000000-0005-0000-0000-000086400000}"/>
    <cellStyle name="Normal 10 9 2 2 3" xfId="29634" xr:uid="{00000000-0005-0000-0000-000087400000}"/>
    <cellStyle name="Normal 10 9 2 3" xfId="14109" xr:uid="{00000000-0005-0000-0000-000088400000}"/>
    <cellStyle name="Normal 10 9 2 3 2" xfId="30782" xr:uid="{00000000-0005-0000-0000-000089400000}"/>
    <cellStyle name="Normal 10 9 2 4" xfId="28190" xr:uid="{00000000-0005-0000-0000-00008A400000}"/>
    <cellStyle name="Normal 10 9 3" xfId="10984" xr:uid="{00000000-0005-0000-0000-00008B400000}"/>
    <cellStyle name="Normal 10 9 3 2" xfId="13672" xr:uid="{00000000-0005-0000-0000-00008C400000}"/>
    <cellStyle name="Normal 10 9 3 2 2" xfId="30346" xr:uid="{00000000-0005-0000-0000-00008D400000}"/>
    <cellStyle name="Normal 10 9 3 3" xfId="27754" xr:uid="{00000000-0005-0000-0000-00008E400000}"/>
    <cellStyle name="Normal 10 9 4" xfId="12370" xr:uid="{00000000-0005-0000-0000-00008F400000}"/>
    <cellStyle name="Normal 10 9 4 2" xfId="15044" xr:uid="{00000000-0005-0000-0000-000090400000}"/>
    <cellStyle name="Normal 10 9 4 2 2" xfId="31715" xr:uid="{00000000-0005-0000-0000-000091400000}"/>
    <cellStyle name="Normal 10 9 4 3" xfId="29117" xr:uid="{00000000-0005-0000-0000-000092400000}"/>
    <cellStyle name="Normal 10 9 5" xfId="13268" xr:uid="{00000000-0005-0000-0000-000093400000}"/>
    <cellStyle name="Normal 10 9 5 2" xfId="29944" xr:uid="{00000000-0005-0000-0000-000094400000}"/>
    <cellStyle name="Normal 10 9 6" xfId="27355" xr:uid="{00000000-0005-0000-0000-000095400000}"/>
    <cellStyle name="Normal 100" xfId="6348" xr:uid="{00000000-0005-0000-0000-000096400000}"/>
    <cellStyle name="Normal 100 2" xfId="8583" xr:uid="{00000000-0005-0000-0000-000097400000}"/>
    <cellStyle name="Normal 101" xfId="6349" xr:uid="{00000000-0005-0000-0000-000098400000}"/>
    <cellStyle name="Normal 101 2" xfId="8584" xr:uid="{00000000-0005-0000-0000-000099400000}"/>
    <cellStyle name="Normal 102" xfId="6350" xr:uid="{00000000-0005-0000-0000-00009A400000}"/>
    <cellStyle name="Normal 102 2" xfId="8585" xr:uid="{00000000-0005-0000-0000-00009B400000}"/>
    <cellStyle name="Normal 103" xfId="6351" xr:uid="{00000000-0005-0000-0000-00009C400000}"/>
    <cellStyle name="Normal 103 2" xfId="8586" xr:uid="{00000000-0005-0000-0000-00009D400000}"/>
    <cellStyle name="Normal 104" xfId="6352" xr:uid="{00000000-0005-0000-0000-00009E400000}"/>
    <cellStyle name="Normal 104 2" xfId="8587" xr:uid="{00000000-0005-0000-0000-00009F400000}"/>
    <cellStyle name="Normal 105" xfId="6353" xr:uid="{00000000-0005-0000-0000-0000A0400000}"/>
    <cellStyle name="Normal 105 2" xfId="8588" xr:uid="{00000000-0005-0000-0000-0000A1400000}"/>
    <cellStyle name="Normal 106" xfId="6354" xr:uid="{00000000-0005-0000-0000-0000A2400000}"/>
    <cellStyle name="Normal 106 2" xfId="8589" xr:uid="{00000000-0005-0000-0000-0000A3400000}"/>
    <cellStyle name="Normal 107" xfId="6355" xr:uid="{00000000-0005-0000-0000-0000A4400000}"/>
    <cellStyle name="Normal 107 2" xfId="8590" xr:uid="{00000000-0005-0000-0000-0000A5400000}"/>
    <cellStyle name="Normal 108" xfId="6356" xr:uid="{00000000-0005-0000-0000-0000A6400000}"/>
    <cellStyle name="Normal 108 2" xfId="8591" xr:uid="{00000000-0005-0000-0000-0000A7400000}"/>
    <cellStyle name="Normal 109" xfId="6357" xr:uid="{00000000-0005-0000-0000-0000A8400000}"/>
    <cellStyle name="Normal 109 2" xfId="6358" xr:uid="{00000000-0005-0000-0000-0000A9400000}"/>
    <cellStyle name="Normal 109 2 2" xfId="8592" xr:uid="{00000000-0005-0000-0000-0000AA400000}"/>
    <cellStyle name="Normal 109 3" xfId="8593" xr:uid="{00000000-0005-0000-0000-0000AB400000}"/>
    <cellStyle name="Normal 11" xfId="2611" xr:uid="{00000000-0005-0000-0000-0000AC400000}"/>
    <cellStyle name="Normal 11 10" xfId="10601" xr:uid="{00000000-0005-0000-0000-0000AD400000}"/>
    <cellStyle name="Normal 11 10 2" xfId="11447" xr:uid="{00000000-0005-0000-0000-0000AE400000}"/>
    <cellStyle name="Normal 11 10 2 2" xfId="12961" xr:uid="{00000000-0005-0000-0000-0000AF400000}"/>
    <cellStyle name="Normal 11 10 2 2 2" xfId="15573" xr:uid="{00000000-0005-0000-0000-0000B0400000}"/>
    <cellStyle name="Normal 11 10 2 2 2 2" xfId="32244" xr:uid="{00000000-0005-0000-0000-0000B1400000}"/>
    <cellStyle name="Normal 11 10 2 2 3" xfId="29646" xr:uid="{00000000-0005-0000-0000-0000B2400000}"/>
    <cellStyle name="Normal 11 10 2 3" xfId="14121" xr:uid="{00000000-0005-0000-0000-0000B3400000}"/>
    <cellStyle name="Normal 11 10 2 3 2" xfId="30794" xr:uid="{00000000-0005-0000-0000-0000B4400000}"/>
    <cellStyle name="Normal 11 10 2 4" xfId="28202" xr:uid="{00000000-0005-0000-0000-0000B5400000}"/>
    <cellStyle name="Normal 11 10 3" xfId="11000" xr:uid="{00000000-0005-0000-0000-0000B6400000}"/>
    <cellStyle name="Normal 11 10 3 2" xfId="13688" xr:uid="{00000000-0005-0000-0000-0000B7400000}"/>
    <cellStyle name="Normal 11 10 3 2 2" xfId="30362" xr:uid="{00000000-0005-0000-0000-0000B8400000}"/>
    <cellStyle name="Normal 11 10 3 3" xfId="27770" xr:uid="{00000000-0005-0000-0000-0000B9400000}"/>
    <cellStyle name="Normal 11 10 4" xfId="12382" xr:uid="{00000000-0005-0000-0000-0000BA400000}"/>
    <cellStyle name="Normal 11 10 4 2" xfId="15056" xr:uid="{00000000-0005-0000-0000-0000BB400000}"/>
    <cellStyle name="Normal 11 10 4 2 2" xfId="31727" xr:uid="{00000000-0005-0000-0000-0000BC400000}"/>
    <cellStyle name="Normal 11 10 4 3" xfId="29129" xr:uid="{00000000-0005-0000-0000-0000BD400000}"/>
    <cellStyle name="Normal 11 10 5" xfId="13280" xr:uid="{00000000-0005-0000-0000-0000BE400000}"/>
    <cellStyle name="Normal 11 10 5 2" xfId="29956" xr:uid="{00000000-0005-0000-0000-0000BF400000}"/>
    <cellStyle name="Normal 11 10 6" xfId="27367" xr:uid="{00000000-0005-0000-0000-0000C0400000}"/>
    <cellStyle name="Normal 11 11" xfId="11035" xr:uid="{00000000-0005-0000-0000-0000C1400000}"/>
    <cellStyle name="Normal 11 11 2" xfId="12479" xr:uid="{00000000-0005-0000-0000-0000C2400000}"/>
    <cellStyle name="Normal 11 11 2 2" xfId="15127" xr:uid="{00000000-0005-0000-0000-0000C3400000}"/>
    <cellStyle name="Normal 11 11 2 2 2" xfId="31798" xr:uid="{00000000-0005-0000-0000-0000C4400000}"/>
    <cellStyle name="Normal 11 11 2 3" xfId="29200" xr:uid="{00000000-0005-0000-0000-0000C5400000}"/>
    <cellStyle name="Normal 11 11 3" xfId="13731" xr:uid="{00000000-0005-0000-0000-0000C6400000}"/>
    <cellStyle name="Normal 11 11 3 2" xfId="30405" xr:uid="{00000000-0005-0000-0000-0000C7400000}"/>
    <cellStyle name="Normal 11 11 4" xfId="27813" xr:uid="{00000000-0005-0000-0000-0000C8400000}"/>
    <cellStyle name="Normal 11 12" xfId="15647" xr:uid="{00000000-0005-0000-0000-0000C9400000}"/>
    <cellStyle name="Normal 11 13" xfId="9946" xr:uid="{00000000-0005-0000-0000-0000CA400000}"/>
    <cellStyle name="Normal 11 14" xfId="43835" xr:uid="{00000000-0005-0000-0000-0000CB400000}"/>
    <cellStyle name="Normal 11 15" xfId="43912" xr:uid="{00000000-0005-0000-0000-0000CC400000}"/>
    <cellStyle name="Normal 11 2" xfId="2612" xr:uid="{00000000-0005-0000-0000-0000CD400000}"/>
    <cellStyle name="Normal 11 2 2" xfId="2613" xr:uid="{00000000-0005-0000-0000-0000CE400000}"/>
    <cellStyle name="Normal 11 2 3" xfId="2614" xr:uid="{00000000-0005-0000-0000-0000CF400000}"/>
    <cellStyle name="Normal 11 2 4" xfId="7779" xr:uid="{00000000-0005-0000-0000-0000D0400000}"/>
    <cellStyle name="Normal 11 2 5" xfId="9947" xr:uid="{00000000-0005-0000-0000-0000D1400000}"/>
    <cellStyle name="Normal 11 3" xfId="2615" xr:uid="{00000000-0005-0000-0000-0000D2400000}"/>
    <cellStyle name="Normal 11 3 2" xfId="6359" xr:uid="{00000000-0005-0000-0000-0000D3400000}"/>
    <cellStyle name="Normal 11 3 3" xfId="6360" xr:uid="{00000000-0005-0000-0000-0000D4400000}"/>
    <cellStyle name="Normal 11 3 3 2" xfId="9268" xr:uid="{00000000-0005-0000-0000-0000D5400000}"/>
    <cellStyle name="Normal 11 3 3 2 2" xfId="9559" xr:uid="{00000000-0005-0000-0000-0000D6400000}"/>
    <cellStyle name="Normal 11 3 3 2 2 2" xfId="15223" xr:uid="{00000000-0005-0000-0000-0000D7400000}"/>
    <cellStyle name="Normal 11 3 3 2 2 2 2" xfId="31894" xr:uid="{00000000-0005-0000-0000-0000D8400000}"/>
    <cellStyle name="Normal 11 3 3 2 2 3" xfId="29296" xr:uid="{00000000-0005-0000-0000-0000D9400000}"/>
    <cellStyle name="Normal 11 3 3 2 2 4" xfId="12588" xr:uid="{00000000-0005-0000-0000-0000DA400000}"/>
    <cellStyle name="Normal 11 3 3 2 3" xfId="13807" xr:uid="{00000000-0005-0000-0000-0000DB400000}"/>
    <cellStyle name="Normal 11 3 3 2 3 2" xfId="30481" xr:uid="{00000000-0005-0000-0000-0000DC400000}"/>
    <cellStyle name="Normal 11 3 3 2 4" xfId="27889" xr:uid="{00000000-0005-0000-0000-0000DD400000}"/>
    <cellStyle name="Normal 11 3 3 2 5" xfId="11110" xr:uid="{00000000-0005-0000-0000-0000DE400000}"/>
    <cellStyle name="Normal 11 3 3 3" xfId="9139" xr:uid="{00000000-0005-0000-0000-0000DF400000}"/>
    <cellStyle name="Normal 11 3 3 3 2" xfId="9560" xr:uid="{00000000-0005-0000-0000-0000E0400000}"/>
    <cellStyle name="Normal 11 3 3 3 2 2" xfId="30018" xr:uid="{00000000-0005-0000-0000-0000E1400000}"/>
    <cellStyle name="Normal 11 3 3 3 2 3" xfId="13342" xr:uid="{00000000-0005-0000-0000-0000E2400000}"/>
    <cellStyle name="Normal 11 3 3 3 3" xfId="27429" xr:uid="{00000000-0005-0000-0000-0000E3400000}"/>
    <cellStyle name="Normal 11 3 3 3 4" xfId="10660" xr:uid="{00000000-0005-0000-0000-0000E4400000}"/>
    <cellStyle name="Normal 11 3 3 4" xfId="9379" xr:uid="{00000000-0005-0000-0000-0000E5400000}"/>
    <cellStyle name="Normal 11 3 3 4 2" xfId="14812" xr:uid="{00000000-0005-0000-0000-0000E6400000}"/>
    <cellStyle name="Normal 11 3 3 4 2 2" xfId="31483" xr:uid="{00000000-0005-0000-0000-0000E7400000}"/>
    <cellStyle name="Normal 11 3 3 4 3" xfId="28885" xr:uid="{00000000-0005-0000-0000-0000E8400000}"/>
    <cellStyle name="Normal 11 3 3 4 4" xfId="12138" xr:uid="{00000000-0005-0000-0000-0000E9400000}"/>
    <cellStyle name="Normal 11 3 3 5" xfId="12999" xr:uid="{00000000-0005-0000-0000-0000EA400000}"/>
    <cellStyle name="Normal 11 3 3 5 2" xfId="29682" xr:uid="{00000000-0005-0000-0000-0000EB400000}"/>
    <cellStyle name="Normal 11 3 3 6" xfId="27073" xr:uid="{00000000-0005-0000-0000-0000EC400000}"/>
    <cellStyle name="Normal 11 3 3 7" xfId="9948" xr:uid="{00000000-0005-0000-0000-0000ED400000}"/>
    <cellStyle name="Normal 11 3 3 8" xfId="43913" xr:uid="{00000000-0005-0000-0000-0000EE400000}"/>
    <cellStyle name="Normal 11 4" xfId="6361" xr:uid="{00000000-0005-0000-0000-0000EF400000}"/>
    <cellStyle name="Normal 11 5" xfId="10289" xr:uid="{00000000-0005-0000-0000-0000F0400000}"/>
    <cellStyle name="Normal 11 5 2" xfId="11268" xr:uid="{00000000-0005-0000-0000-0000F1400000}"/>
    <cellStyle name="Normal 11 5 2 2" xfId="12775" xr:uid="{00000000-0005-0000-0000-0000F2400000}"/>
    <cellStyle name="Normal 11 5 2 2 2" xfId="15390" xr:uid="{00000000-0005-0000-0000-0000F3400000}"/>
    <cellStyle name="Normal 11 5 2 2 2 2" xfId="32061" xr:uid="{00000000-0005-0000-0000-0000F4400000}"/>
    <cellStyle name="Normal 11 5 2 2 3" xfId="29463" xr:uid="{00000000-0005-0000-0000-0000F5400000}"/>
    <cellStyle name="Normal 11 5 2 3" xfId="13940" xr:uid="{00000000-0005-0000-0000-0000F6400000}"/>
    <cellStyle name="Normal 11 5 2 3 2" xfId="30613" xr:uid="{00000000-0005-0000-0000-0000F7400000}"/>
    <cellStyle name="Normal 11 5 2 4" xfId="28021" xr:uid="{00000000-0005-0000-0000-0000F8400000}"/>
    <cellStyle name="Normal 11 5 3" xfId="10802" xr:uid="{00000000-0005-0000-0000-0000F9400000}"/>
    <cellStyle name="Normal 11 5 3 2" xfId="13489" xr:uid="{00000000-0005-0000-0000-0000FA400000}"/>
    <cellStyle name="Normal 11 5 3 2 2" xfId="30164" xr:uid="{00000000-0005-0000-0000-0000FB400000}"/>
    <cellStyle name="Normal 11 5 3 3" xfId="27575" xr:uid="{00000000-0005-0000-0000-0000FC400000}"/>
    <cellStyle name="Normal 11 5 4" xfId="12201" xr:uid="{00000000-0005-0000-0000-0000FD400000}"/>
    <cellStyle name="Normal 11 5 4 2" xfId="14875" xr:uid="{00000000-0005-0000-0000-0000FE400000}"/>
    <cellStyle name="Normal 11 5 4 2 2" xfId="31546" xr:uid="{00000000-0005-0000-0000-0000FF400000}"/>
    <cellStyle name="Normal 11 5 4 3" xfId="28948" xr:uid="{00000000-0005-0000-0000-000000410000}"/>
    <cellStyle name="Normal 11 5 5" xfId="13099" xr:uid="{00000000-0005-0000-0000-000001410000}"/>
    <cellStyle name="Normal 11 5 5 2" xfId="29776" xr:uid="{00000000-0005-0000-0000-000002410000}"/>
    <cellStyle name="Normal 11 5 6" xfId="27187" xr:uid="{00000000-0005-0000-0000-000003410000}"/>
    <cellStyle name="Normal 11 6" xfId="10470" xr:uid="{00000000-0005-0000-0000-000004410000}"/>
    <cellStyle name="Normal 11 6 2" xfId="11336" xr:uid="{00000000-0005-0000-0000-000005410000}"/>
    <cellStyle name="Normal 11 6 2 2" xfId="12848" xr:uid="{00000000-0005-0000-0000-000006410000}"/>
    <cellStyle name="Normal 11 6 2 2 2" xfId="15461" xr:uid="{00000000-0005-0000-0000-000007410000}"/>
    <cellStyle name="Normal 11 6 2 2 2 2" xfId="32132" xr:uid="{00000000-0005-0000-0000-000008410000}"/>
    <cellStyle name="Normal 11 6 2 2 3" xfId="29534" xr:uid="{00000000-0005-0000-0000-000009410000}"/>
    <cellStyle name="Normal 11 6 2 3" xfId="14009" xr:uid="{00000000-0005-0000-0000-00000A410000}"/>
    <cellStyle name="Normal 11 6 2 3 2" xfId="30682" xr:uid="{00000000-0005-0000-0000-00000B410000}"/>
    <cellStyle name="Normal 11 6 2 4" xfId="28090" xr:uid="{00000000-0005-0000-0000-00000C410000}"/>
    <cellStyle name="Normal 11 6 3" xfId="10884" xr:uid="{00000000-0005-0000-0000-00000D410000}"/>
    <cellStyle name="Normal 11 6 3 2" xfId="13572" xr:uid="{00000000-0005-0000-0000-00000E410000}"/>
    <cellStyle name="Normal 11 6 3 2 2" xfId="30246" xr:uid="{00000000-0005-0000-0000-00000F410000}"/>
    <cellStyle name="Normal 11 6 3 3" xfId="27655" xr:uid="{00000000-0005-0000-0000-000010410000}"/>
    <cellStyle name="Normal 11 6 4" xfId="12270" xr:uid="{00000000-0005-0000-0000-000011410000}"/>
    <cellStyle name="Normal 11 6 4 2" xfId="14944" xr:uid="{00000000-0005-0000-0000-000012410000}"/>
    <cellStyle name="Normal 11 6 4 2 2" xfId="31615" xr:uid="{00000000-0005-0000-0000-000013410000}"/>
    <cellStyle name="Normal 11 6 4 3" xfId="29017" xr:uid="{00000000-0005-0000-0000-000014410000}"/>
    <cellStyle name="Normal 11 6 5" xfId="13168" xr:uid="{00000000-0005-0000-0000-000015410000}"/>
    <cellStyle name="Normal 11 6 5 2" xfId="29844" xr:uid="{00000000-0005-0000-0000-000016410000}"/>
    <cellStyle name="Normal 11 6 6" xfId="27255" xr:uid="{00000000-0005-0000-0000-000017410000}"/>
    <cellStyle name="Normal 11 7" xfId="10531" xr:uid="{00000000-0005-0000-0000-000018410000}"/>
    <cellStyle name="Normal 11 7 2" xfId="11390" xr:uid="{00000000-0005-0000-0000-000019410000}"/>
    <cellStyle name="Normal 11 7 2 2" xfId="12898" xr:uid="{00000000-0005-0000-0000-00001A410000}"/>
    <cellStyle name="Normal 11 7 2 2 2" xfId="15511" xr:uid="{00000000-0005-0000-0000-00001B410000}"/>
    <cellStyle name="Normal 11 7 2 2 2 2" xfId="32182" xr:uid="{00000000-0005-0000-0000-00001C410000}"/>
    <cellStyle name="Normal 11 7 2 2 3" xfId="29584" xr:uid="{00000000-0005-0000-0000-00001D410000}"/>
    <cellStyle name="Normal 11 7 2 3" xfId="14059" xr:uid="{00000000-0005-0000-0000-00001E410000}"/>
    <cellStyle name="Normal 11 7 2 3 2" xfId="30732" xr:uid="{00000000-0005-0000-0000-00001F410000}"/>
    <cellStyle name="Normal 11 7 2 4" xfId="28140" xr:uid="{00000000-0005-0000-0000-000020410000}"/>
    <cellStyle name="Normal 11 7 3" xfId="10938" xr:uid="{00000000-0005-0000-0000-000021410000}"/>
    <cellStyle name="Normal 11 7 3 2" xfId="13622" xr:uid="{00000000-0005-0000-0000-000022410000}"/>
    <cellStyle name="Normal 11 7 3 2 2" xfId="30296" xr:uid="{00000000-0005-0000-0000-000023410000}"/>
    <cellStyle name="Normal 11 7 3 3" xfId="27704" xr:uid="{00000000-0005-0000-0000-000024410000}"/>
    <cellStyle name="Normal 11 7 4" xfId="12320" xr:uid="{00000000-0005-0000-0000-000025410000}"/>
    <cellStyle name="Normal 11 7 4 2" xfId="14994" xr:uid="{00000000-0005-0000-0000-000026410000}"/>
    <cellStyle name="Normal 11 7 4 2 2" xfId="31665" xr:uid="{00000000-0005-0000-0000-000027410000}"/>
    <cellStyle name="Normal 11 7 4 3" xfId="29067" xr:uid="{00000000-0005-0000-0000-000028410000}"/>
    <cellStyle name="Normal 11 7 5" xfId="13218" xr:uid="{00000000-0005-0000-0000-000029410000}"/>
    <cellStyle name="Normal 11 7 5 2" xfId="29894" xr:uid="{00000000-0005-0000-0000-00002A410000}"/>
    <cellStyle name="Normal 11 7 6" xfId="27305" xr:uid="{00000000-0005-0000-0000-00002B410000}"/>
    <cellStyle name="Normal 11 8" xfId="10571" xr:uid="{00000000-0005-0000-0000-00002C410000}"/>
    <cellStyle name="Normal 11 8 2" xfId="11427" xr:uid="{00000000-0005-0000-0000-00002D410000}"/>
    <cellStyle name="Normal 11 8 2 2" xfId="12941" xr:uid="{00000000-0005-0000-0000-00002E410000}"/>
    <cellStyle name="Normal 11 8 2 2 2" xfId="15553" xr:uid="{00000000-0005-0000-0000-00002F410000}"/>
    <cellStyle name="Normal 11 8 2 2 2 2" xfId="32224" xr:uid="{00000000-0005-0000-0000-000030410000}"/>
    <cellStyle name="Normal 11 8 2 2 3" xfId="29626" xr:uid="{00000000-0005-0000-0000-000031410000}"/>
    <cellStyle name="Normal 11 8 2 3" xfId="14101" xr:uid="{00000000-0005-0000-0000-000032410000}"/>
    <cellStyle name="Normal 11 8 2 3 2" xfId="30774" xr:uid="{00000000-0005-0000-0000-000033410000}"/>
    <cellStyle name="Normal 11 8 2 4" xfId="28182" xr:uid="{00000000-0005-0000-0000-000034410000}"/>
    <cellStyle name="Normal 11 8 3" xfId="10976" xr:uid="{00000000-0005-0000-0000-000035410000}"/>
    <cellStyle name="Normal 11 8 3 2" xfId="13664" xr:uid="{00000000-0005-0000-0000-000036410000}"/>
    <cellStyle name="Normal 11 8 3 2 2" xfId="30338" xr:uid="{00000000-0005-0000-0000-000037410000}"/>
    <cellStyle name="Normal 11 8 3 3" xfId="27746" xr:uid="{00000000-0005-0000-0000-000038410000}"/>
    <cellStyle name="Normal 11 8 4" xfId="12362" xr:uid="{00000000-0005-0000-0000-000039410000}"/>
    <cellStyle name="Normal 11 8 4 2" xfId="15036" xr:uid="{00000000-0005-0000-0000-00003A410000}"/>
    <cellStyle name="Normal 11 8 4 2 2" xfId="31707" xr:uid="{00000000-0005-0000-0000-00003B410000}"/>
    <cellStyle name="Normal 11 8 4 3" xfId="29109" xr:uid="{00000000-0005-0000-0000-00003C410000}"/>
    <cellStyle name="Normal 11 8 5" xfId="13260" xr:uid="{00000000-0005-0000-0000-00003D410000}"/>
    <cellStyle name="Normal 11 8 5 2" xfId="29936" xr:uid="{00000000-0005-0000-0000-00003E410000}"/>
    <cellStyle name="Normal 11 8 6" xfId="27347" xr:uid="{00000000-0005-0000-0000-00003F410000}"/>
    <cellStyle name="Normal 11 9" xfId="10590" xr:uid="{00000000-0005-0000-0000-000040410000}"/>
    <cellStyle name="Normal 11 9 2" xfId="11436" xr:uid="{00000000-0005-0000-0000-000041410000}"/>
    <cellStyle name="Normal 11 9 2 2" xfId="12950" xr:uid="{00000000-0005-0000-0000-000042410000}"/>
    <cellStyle name="Normal 11 9 2 2 2" xfId="15562" xr:uid="{00000000-0005-0000-0000-000043410000}"/>
    <cellStyle name="Normal 11 9 2 2 2 2" xfId="32233" xr:uid="{00000000-0005-0000-0000-000044410000}"/>
    <cellStyle name="Normal 11 9 2 2 3" xfId="29635" xr:uid="{00000000-0005-0000-0000-000045410000}"/>
    <cellStyle name="Normal 11 9 2 3" xfId="14110" xr:uid="{00000000-0005-0000-0000-000046410000}"/>
    <cellStyle name="Normal 11 9 2 3 2" xfId="30783" xr:uid="{00000000-0005-0000-0000-000047410000}"/>
    <cellStyle name="Normal 11 9 2 4" xfId="28191" xr:uid="{00000000-0005-0000-0000-000048410000}"/>
    <cellStyle name="Normal 11 9 3" xfId="10989" xr:uid="{00000000-0005-0000-0000-000049410000}"/>
    <cellStyle name="Normal 11 9 3 2" xfId="13677" xr:uid="{00000000-0005-0000-0000-00004A410000}"/>
    <cellStyle name="Normal 11 9 3 2 2" xfId="30351" xr:uid="{00000000-0005-0000-0000-00004B410000}"/>
    <cellStyle name="Normal 11 9 3 3" xfId="27759" xr:uid="{00000000-0005-0000-0000-00004C410000}"/>
    <cellStyle name="Normal 11 9 4" xfId="12371" xr:uid="{00000000-0005-0000-0000-00004D410000}"/>
    <cellStyle name="Normal 11 9 4 2" xfId="15045" xr:uid="{00000000-0005-0000-0000-00004E410000}"/>
    <cellStyle name="Normal 11 9 4 2 2" xfId="31716" xr:uid="{00000000-0005-0000-0000-00004F410000}"/>
    <cellStyle name="Normal 11 9 4 3" xfId="29118" xr:uid="{00000000-0005-0000-0000-000050410000}"/>
    <cellStyle name="Normal 11 9 5" xfId="13269" xr:uid="{00000000-0005-0000-0000-000051410000}"/>
    <cellStyle name="Normal 11 9 5 2" xfId="29945" xr:uid="{00000000-0005-0000-0000-000052410000}"/>
    <cellStyle name="Normal 11 9 6" xfId="27356" xr:uid="{00000000-0005-0000-0000-000053410000}"/>
    <cellStyle name="Normal 110" xfId="6362" xr:uid="{00000000-0005-0000-0000-000054410000}"/>
    <cellStyle name="Normal 110 2" xfId="6363" xr:uid="{00000000-0005-0000-0000-000055410000}"/>
    <cellStyle name="Normal 110 2 2" xfId="8594" xr:uid="{00000000-0005-0000-0000-000056410000}"/>
    <cellStyle name="Normal 110 3" xfId="8595" xr:uid="{00000000-0005-0000-0000-000057410000}"/>
    <cellStyle name="Normal 111" xfId="6364" xr:uid="{00000000-0005-0000-0000-000058410000}"/>
    <cellStyle name="Normal 111 2" xfId="6365" xr:uid="{00000000-0005-0000-0000-000059410000}"/>
    <cellStyle name="Normal 111 2 2" xfId="8596" xr:uid="{00000000-0005-0000-0000-00005A410000}"/>
    <cellStyle name="Normal 111 3" xfId="8597" xr:uid="{00000000-0005-0000-0000-00005B410000}"/>
    <cellStyle name="Normal 112" xfId="6366" xr:uid="{00000000-0005-0000-0000-00005C410000}"/>
    <cellStyle name="Normal 112 2" xfId="6367" xr:uid="{00000000-0005-0000-0000-00005D410000}"/>
    <cellStyle name="Normal 112 2 2" xfId="8598" xr:uid="{00000000-0005-0000-0000-00005E410000}"/>
    <cellStyle name="Normal 112 3" xfId="8599" xr:uid="{00000000-0005-0000-0000-00005F410000}"/>
    <cellStyle name="Normal 113" xfId="6368" xr:uid="{00000000-0005-0000-0000-000060410000}"/>
    <cellStyle name="Normal 113 2" xfId="6369" xr:uid="{00000000-0005-0000-0000-000061410000}"/>
    <cellStyle name="Normal 113 2 2" xfId="8600" xr:uid="{00000000-0005-0000-0000-000062410000}"/>
    <cellStyle name="Normal 113 3" xfId="8601" xr:uid="{00000000-0005-0000-0000-000063410000}"/>
    <cellStyle name="Normal 114" xfId="6370" xr:uid="{00000000-0005-0000-0000-000064410000}"/>
    <cellStyle name="Normal 114 2" xfId="6371" xr:uid="{00000000-0005-0000-0000-000065410000}"/>
    <cellStyle name="Normal 114 2 2" xfId="8602" xr:uid="{00000000-0005-0000-0000-000066410000}"/>
    <cellStyle name="Normal 114 3" xfId="8603" xr:uid="{00000000-0005-0000-0000-000067410000}"/>
    <cellStyle name="Normal 115" xfId="6372" xr:uid="{00000000-0005-0000-0000-000068410000}"/>
    <cellStyle name="Normal 115 2" xfId="6373" xr:uid="{00000000-0005-0000-0000-000069410000}"/>
    <cellStyle name="Normal 115 2 2" xfId="8604" xr:uid="{00000000-0005-0000-0000-00006A410000}"/>
    <cellStyle name="Normal 115 3" xfId="8605" xr:uid="{00000000-0005-0000-0000-00006B410000}"/>
    <cellStyle name="Normal 116" xfId="6374" xr:uid="{00000000-0005-0000-0000-00006C410000}"/>
    <cellStyle name="Normal 116 2" xfId="8606" xr:uid="{00000000-0005-0000-0000-00006D410000}"/>
    <cellStyle name="Normal 117" xfId="6375" xr:uid="{00000000-0005-0000-0000-00006E410000}"/>
    <cellStyle name="Normal 117 2" xfId="8607" xr:uid="{00000000-0005-0000-0000-00006F410000}"/>
    <cellStyle name="Normal 118" xfId="6376" xr:uid="{00000000-0005-0000-0000-000070410000}"/>
    <cellStyle name="Normal 118 2" xfId="8608" xr:uid="{00000000-0005-0000-0000-000071410000}"/>
    <cellStyle name="Normal 119" xfId="6377" xr:uid="{00000000-0005-0000-0000-000072410000}"/>
    <cellStyle name="Normal 119 2" xfId="8609" xr:uid="{00000000-0005-0000-0000-000073410000}"/>
    <cellStyle name="Normal 12" xfId="2616" xr:uid="{00000000-0005-0000-0000-000074410000}"/>
    <cellStyle name="Normal 12 14" xfId="44019" xr:uid="{3B526B3C-8BE6-4FBE-BA05-A5242492B70C}"/>
    <cellStyle name="Normal 12 2" xfId="2617" xr:uid="{00000000-0005-0000-0000-000075410000}"/>
    <cellStyle name="Normal 12 2 2" xfId="2618" xr:uid="{00000000-0005-0000-0000-000076410000}"/>
    <cellStyle name="Normal 12 2 2 2" xfId="2619" xr:uid="{00000000-0005-0000-0000-000077410000}"/>
    <cellStyle name="Normal 12 2 2 3" xfId="2620" xr:uid="{00000000-0005-0000-0000-000078410000}"/>
    <cellStyle name="Normal 12 2 2 4" xfId="2621" xr:uid="{00000000-0005-0000-0000-000079410000}"/>
    <cellStyle name="Normal 12 2 3" xfId="2622" xr:uid="{00000000-0005-0000-0000-00007A410000}"/>
    <cellStyle name="Normal 12 2 4" xfId="2623" xr:uid="{00000000-0005-0000-0000-00007B410000}"/>
    <cellStyle name="Normal 12 3" xfId="2624" xr:uid="{00000000-0005-0000-0000-00007C410000}"/>
    <cellStyle name="Normal 12 3 2" xfId="2625" xr:uid="{00000000-0005-0000-0000-00007D410000}"/>
    <cellStyle name="Normal 12 3 3" xfId="2626" xr:uid="{00000000-0005-0000-0000-00007E410000}"/>
    <cellStyle name="Normal 12 3 4" xfId="7780" xr:uid="{00000000-0005-0000-0000-00007F410000}"/>
    <cellStyle name="Normal 12 3 5" xfId="15648" xr:uid="{00000000-0005-0000-0000-000080410000}"/>
    <cellStyle name="Normal 12 4" xfId="2627" xr:uid="{00000000-0005-0000-0000-000081410000}"/>
    <cellStyle name="Normal 12 4 2" xfId="9949" xr:uid="{00000000-0005-0000-0000-000082410000}"/>
    <cellStyle name="Normal 12 5" xfId="7781" xr:uid="{00000000-0005-0000-0000-000083410000}"/>
    <cellStyle name="Normal 12 5 2" xfId="9298" xr:uid="{00000000-0005-0000-0000-000084410000}"/>
    <cellStyle name="Normal 12 5 2 2" xfId="9561" xr:uid="{00000000-0005-0000-0000-000085410000}"/>
    <cellStyle name="Normal 12 5 3" xfId="9140" xr:uid="{00000000-0005-0000-0000-000086410000}"/>
    <cellStyle name="Normal 12 5 3 2" xfId="9562" xr:uid="{00000000-0005-0000-0000-000087410000}"/>
    <cellStyle name="Normal 12 5 4" xfId="9380" xr:uid="{00000000-0005-0000-0000-000088410000}"/>
    <cellStyle name="Normal 12 5 5" xfId="43844" xr:uid="{00000000-0005-0000-0000-000089410000}"/>
    <cellStyle name="Normal 12 6" xfId="9750" xr:uid="{00000000-0005-0000-0000-00008A410000}"/>
    <cellStyle name="Normal 120" xfId="6378" xr:uid="{00000000-0005-0000-0000-00008B410000}"/>
    <cellStyle name="Normal 120 2" xfId="8610" xr:uid="{00000000-0005-0000-0000-00008C410000}"/>
    <cellStyle name="Normal 121" xfId="6379" xr:uid="{00000000-0005-0000-0000-00008D410000}"/>
    <cellStyle name="Normal 121 2" xfId="8611" xr:uid="{00000000-0005-0000-0000-00008E410000}"/>
    <cellStyle name="Normal 122" xfId="6380" xr:uid="{00000000-0005-0000-0000-00008F410000}"/>
    <cellStyle name="Normal 122 2" xfId="8612" xr:uid="{00000000-0005-0000-0000-000090410000}"/>
    <cellStyle name="Normal 123" xfId="6381" xr:uid="{00000000-0005-0000-0000-000091410000}"/>
    <cellStyle name="Normal 123 2" xfId="8613" xr:uid="{00000000-0005-0000-0000-000092410000}"/>
    <cellStyle name="Normal 124" xfId="6382" xr:uid="{00000000-0005-0000-0000-000093410000}"/>
    <cellStyle name="Normal 124 2" xfId="8614" xr:uid="{00000000-0005-0000-0000-000094410000}"/>
    <cellStyle name="Normal 125" xfId="6383" xr:uid="{00000000-0005-0000-0000-000095410000}"/>
    <cellStyle name="Normal 125 2" xfId="8615" xr:uid="{00000000-0005-0000-0000-000096410000}"/>
    <cellStyle name="Normal 126" xfId="6384" xr:uid="{00000000-0005-0000-0000-000097410000}"/>
    <cellStyle name="Normal 126 2" xfId="8616" xr:uid="{00000000-0005-0000-0000-000098410000}"/>
    <cellStyle name="Normal 127" xfId="6385" xr:uid="{00000000-0005-0000-0000-000099410000}"/>
    <cellStyle name="Normal 127 2" xfId="8617" xr:uid="{00000000-0005-0000-0000-00009A410000}"/>
    <cellStyle name="Normal 128" xfId="6386" xr:uid="{00000000-0005-0000-0000-00009B410000}"/>
    <cellStyle name="Normal 128 2" xfId="8618" xr:uid="{00000000-0005-0000-0000-00009C410000}"/>
    <cellStyle name="Normal 129" xfId="6387" xr:uid="{00000000-0005-0000-0000-00009D410000}"/>
    <cellStyle name="Normal 129 2" xfId="8619" xr:uid="{00000000-0005-0000-0000-00009E410000}"/>
    <cellStyle name="Normal 13" xfId="2628" xr:uid="{00000000-0005-0000-0000-00009F410000}"/>
    <cellStyle name="Normal 13 2" xfId="2629" xr:uid="{00000000-0005-0000-0000-0000A0410000}"/>
    <cellStyle name="Normal 13 2 2" xfId="2630" xr:uid="{00000000-0005-0000-0000-0000A1410000}"/>
    <cellStyle name="Normal 13 2 2 2" xfId="2631" xr:uid="{00000000-0005-0000-0000-0000A2410000}"/>
    <cellStyle name="Normal 13 2 3" xfId="2632" xr:uid="{00000000-0005-0000-0000-0000A3410000}"/>
    <cellStyle name="Normal 13 2 4" xfId="2633" xr:uid="{00000000-0005-0000-0000-0000A4410000}"/>
    <cellStyle name="Normal 13 2 5" xfId="7782" xr:uid="{00000000-0005-0000-0000-0000A5410000}"/>
    <cellStyle name="Normal 13 3" xfId="2634" xr:uid="{00000000-0005-0000-0000-0000A6410000}"/>
    <cellStyle name="Normal 13 3 2" xfId="2635" xr:uid="{00000000-0005-0000-0000-0000A7410000}"/>
    <cellStyle name="Normal 13 3 3" xfId="2636" xr:uid="{00000000-0005-0000-0000-0000A8410000}"/>
    <cellStyle name="Normal 13 3 4" xfId="7783" xr:uid="{00000000-0005-0000-0000-0000A9410000}"/>
    <cellStyle name="Normal 13 4" xfId="2637" xr:uid="{00000000-0005-0000-0000-0000AA410000}"/>
    <cellStyle name="Normal 13 4 2" xfId="7784" xr:uid="{00000000-0005-0000-0000-0000AB410000}"/>
    <cellStyle name="Normal 13 4 2 2" xfId="32321" xr:uid="{00000000-0005-0000-0000-0000AC410000}"/>
    <cellStyle name="Normal 13 4 3" xfId="15661" xr:uid="{00000000-0005-0000-0000-0000AD410000}"/>
    <cellStyle name="Normal 13 5" xfId="2638" xr:uid="{00000000-0005-0000-0000-0000AE410000}"/>
    <cellStyle name="Normal 13 5 2" xfId="32357" xr:uid="{00000000-0005-0000-0000-0000AF410000}"/>
    <cellStyle name="Normal 13 5 3" xfId="15697" xr:uid="{00000000-0005-0000-0000-0000B0410000}"/>
    <cellStyle name="Normal 13 6" xfId="7785" xr:uid="{00000000-0005-0000-0000-0000B1410000}"/>
    <cellStyle name="Normal 13 7" xfId="27010" xr:uid="{00000000-0005-0000-0000-0000B2410000}"/>
    <cellStyle name="Normal 13 8" xfId="9730" xr:uid="{00000000-0005-0000-0000-0000B3410000}"/>
    <cellStyle name="Normal 130" xfId="6388" xr:uid="{00000000-0005-0000-0000-0000B4410000}"/>
    <cellStyle name="Normal 130 2" xfId="8620" xr:uid="{00000000-0005-0000-0000-0000B5410000}"/>
    <cellStyle name="Normal 131" xfId="6389" xr:uid="{00000000-0005-0000-0000-0000B6410000}"/>
    <cellStyle name="Normal 131 2" xfId="8621" xr:uid="{00000000-0005-0000-0000-0000B7410000}"/>
    <cellStyle name="Normal 132" xfId="6390" xr:uid="{00000000-0005-0000-0000-0000B8410000}"/>
    <cellStyle name="Normal 132 2" xfId="6391" xr:uid="{00000000-0005-0000-0000-0000B9410000}"/>
    <cellStyle name="Normal 132 2 2" xfId="8622" xr:uid="{00000000-0005-0000-0000-0000BA410000}"/>
    <cellStyle name="Normal 132 3" xfId="8623" xr:uid="{00000000-0005-0000-0000-0000BB410000}"/>
    <cellStyle name="Normal 133" xfId="6392" xr:uid="{00000000-0005-0000-0000-0000BC410000}"/>
    <cellStyle name="Normal 133 2" xfId="6393" xr:uid="{00000000-0005-0000-0000-0000BD410000}"/>
    <cellStyle name="Normal 133 2 2" xfId="8624" xr:uid="{00000000-0005-0000-0000-0000BE410000}"/>
    <cellStyle name="Normal 133 3" xfId="8625" xr:uid="{00000000-0005-0000-0000-0000BF410000}"/>
    <cellStyle name="Normal 134" xfId="6394" xr:uid="{00000000-0005-0000-0000-0000C0410000}"/>
    <cellStyle name="Normal 134 2" xfId="6395" xr:uid="{00000000-0005-0000-0000-0000C1410000}"/>
    <cellStyle name="Normal 134 2 2" xfId="8626" xr:uid="{00000000-0005-0000-0000-0000C2410000}"/>
    <cellStyle name="Normal 134 3" xfId="8627" xr:uid="{00000000-0005-0000-0000-0000C3410000}"/>
    <cellStyle name="Normal 135" xfId="6396" xr:uid="{00000000-0005-0000-0000-0000C4410000}"/>
    <cellStyle name="Normal 135 2" xfId="6397" xr:uid="{00000000-0005-0000-0000-0000C5410000}"/>
    <cellStyle name="Normal 135 2 2" xfId="8628" xr:uid="{00000000-0005-0000-0000-0000C6410000}"/>
    <cellStyle name="Normal 135 3" xfId="8629" xr:uid="{00000000-0005-0000-0000-0000C7410000}"/>
    <cellStyle name="Normal 136" xfId="6398" xr:uid="{00000000-0005-0000-0000-0000C8410000}"/>
    <cellStyle name="Normal 136 2" xfId="6399" xr:uid="{00000000-0005-0000-0000-0000C9410000}"/>
    <cellStyle name="Normal 136 2 2" xfId="8630" xr:uid="{00000000-0005-0000-0000-0000CA410000}"/>
    <cellStyle name="Normal 136 3" xfId="8631" xr:uid="{00000000-0005-0000-0000-0000CB410000}"/>
    <cellStyle name="Normal 137" xfId="6400" xr:uid="{00000000-0005-0000-0000-0000CC410000}"/>
    <cellStyle name="Normal 137 2" xfId="6401" xr:uid="{00000000-0005-0000-0000-0000CD410000}"/>
    <cellStyle name="Normal 137 2 2" xfId="8632" xr:uid="{00000000-0005-0000-0000-0000CE410000}"/>
    <cellStyle name="Normal 137 3" xfId="8633" xr:uid="{00000000-0005-0000-0000-0000CF410000}"/>
    <cellStyle name="Normal 138" xfId="6402" xr:uid="{00000000-0005-0000-0000-0000D0410000}"/>
    <cellStyle name="Normal 138 2" xfId="6403" xr:uid="{00000000-0005-0000-0000-0000D1410000}"/>
    <cellStyle name="Normal 138 2 2" xfId="8634" xr:uid="{00000000-0005-0000-0000-0000D2410000}"/>
    <cellStyle name="Normal 138 3" xfId="8635" xr:uid="{00000000-0005-0000-0000-0000D3410000}"/>
    <cellStyle name="Normal 139" xfId="6404" xr:uid="{00000000-0005-0000-0000-0000D4410000}"/>
    <cellStyle name="Normal 139 2" xfId="6405" xr:uid="{00000000-0005-0000-0000-0000D5410000}"/>
    <cellStyle name="Normal 139 2 2" xfId="8636" xr:uid="{00000000-0005-0000-0000-0000D6410000}"/>
    <cellStyle name="Normal 139 3" xfId="8637" xr:uid="{00000000-0005-0000-0000-0000D7410000}"/>
    <cellStyle name="Normal 14" xfId="2639" xr:uid="{00000000-0005-0000-0000-0000D8410000}"/>
    <cellStyle name="Normal 14 10" xfId="27024" xr:uid="{00000000-0005-0000-0000-0000D9410000}"/>
    <cellStyle name="Normal 14 11" xfId="43836" xr:uid="{00000000-0005-0000-0000-0000DA410000}"/>
    <cellStyle name="Normal 14 12" xfId="9759" xr:uid="{00000000-0005-0000-0000-0000DB410000}"/>
    <cellStyle name="Normal 14 2" xfId="2640" xr:uid="{00000000-0005-0000-0000-0000DC410000}"/>
    <cellStyle name="Normal 14 2 2" xfId="2641" xr:uid="{00000000-0005-0000-0000-0000DD410000}"/>
    <cellStyle name="Normal 14 2 3" xfId="2642" xr:uid="{00000000-0005-0000-0000-0000DE410000}"/>
    <cellStyle name="Normal 14 3" xfId="2643" xr:uid="{00000000-0005-0000-0000-0000DF410000}"/>
    <cellStyle name="Normal 14 3 2" xfId="2644" xr:uid="{00000000-0005-0000-0000-0000E0410000}"/>
    <cellStyle name="Normal 14 3 2 2" xfId="12776" xr:uid="{00000000-0005-0000-0000-0000E1410000}"/>
    <cellStyle name="Normal 14 3 2 2 2" xfId="15391" xr:uid="{00000000-0005-0000-0000-0000E2410000}"/>
    <cellStyle name="Normal 14 3 2 2 2 2" xfId="32062" xr:uid="{00000000-0005-0000-0000-0000E3410000}"/>
    <cellStyle name="Normal 14 3 2 2 3" xfId="29464" xr:uid="{00000000-0005-0000-0000-0000E4410000}"/>
    <cellStyle name="Normal 14 3 2 3" xfId="13941" xr:uid="{00000000-0005-0000-0000-0000E5410000}"/>
    <cellStyle name="Normal 14 3 2 3 2" xfId="30614" xr:uid="{00000000-0005-0000-0000-0000E6410000}"/>
    <cellStyle name="Normal 14 3 2 4" xfId="28022" xr:uid="{00000000-0005-0000-0000-0000E7410000}"/>
    <cellStyle name="Normal 14 3 2 5" xfId="11269" xr:uid="{00000000-0005-0000-0000-0000E8410000}"/>
    <cellStyle name="Normal 14 3 3" xfId="2645" xr:uid="{00000000-0005-0000-0000-0000E9410000}"/>
    <cellStyle name="Normal 14 3 3 2" xfId="13490" xr:uid="{00000000-0005-0000-0000-0000EA410000}"/>
    <cellStyle name="Normal 14 3 3 2 2" xfId="30165" xr:uid="{00000000-0005-0000-0000-0000EB410000}"/>
    <cellStyle name="Normal 14 3 3 3" xfId="27576" xr:uid="{00000000-0005-0000-0000-0000EC410000}"/>
    <cellStyle name="Normal 14 3 3 4" xfId="10803" xr:uid="{00000000-0005-0000-0000-0000ED410000}"/>
    <cellStyle name="Normal 14 3 4" xfId="12202" xr:uid="{00000000-0005-0000-0000-0000EE410000}"/>
    <cellStyle name="Normal 14 3 4 2" xfId="14876" xr:uid="{00000000-0005-0000-0000-0000EF410000}"/>
    <cellStyle name="Normal 14 3 4 2 2" xfId="31547" xr:uid="{00000000-0005-0000-0000-0000F0410000}"/>
    <cellStyle name="Normal 14 3 4 3" xfId="28949" xr:uid="{00000000-0005-0000-0000-0000F1410000}"/>
    <cellStyle name="Normal 14 3 5" xfId="13100" xr:uid="{00000000-0005-0000-0000-0000F2410000}"/>
    <cellStyle name="Normal 14 3 5 2" xfId="29777" xr:uid="{00000000-0005-0000-0000-0000F3410000}"/>
    <cellStyle name="Normal 14 3 6" xfId="27188" xr:uid="{00000000-0005-0000-0000-0000F4410000}"/>
    <cellStyle name="Normal 14 3 7" xfId="10290" xr:uid="{00000000-0005-0000-0000-0000F5410000}"/>
    <cellStyle name="Normal 14 4" xfId="2646" xr:uid="{00000000-0005-0000-0000-0000F6410000}"/>
    <cellStyle name="Normal 14 4 2" xfId="7786" xr:uid="{00000000-0005-0000-0000-0000F7410000}"/>
    <cellStyle name="Normal 14 4 2 2" xfId="12849" xr:uid="{00000000-0005-0000-0000-0000F8410000}"/>
    <cellStyle name="Normal 14 4 2 2 2" xfId="15462" xr:uid="{00000000-0005-0000-0000-0000F9410000}"/>
    <cellStyle name="Normal 14 4 2 2 2 2" xfId="32133" xr:uid="{00000000-0005-0000-0000-0000FA410000}"/>
    <cellStyle name="Normal 14 4 2 2 3" xfId="29535" xr:uid="{00000000-0005-0000-0000-0000FB410000}"/>
    <cellStyle name="Normal 14 4 2 3" xfId="14010" xr:uid="{00000000-0005-0000-0000-0000FC410000}"/>
    <cellStyle name="Normal 14 4 2 3 2" xfId="30683" xr:uid="{00000000-0005-0000-0000-0000FD410000}"/>
    <cellStyle name="Normal 14 4 2 4" xfId="28091" xr:uid="{00000000-0005-0000-0000-0000FE410000}"/>
    <cellStyle name="Normal 14 4 2 5" xfId="11337" xr:uid="{00000000-0005-0000-0000-0000FF410000}"/>
    <cellStyle name="Normal 14 4 3" xfId="10885" xr:uid="{00000000-0005-0000-0000-000000420000}"/>
    <cellStyle name="Normal 14 4 3 2" xfId="13573" xr:uid="{00000000-0005-0000-0000-000001420000}"/>
    <cellStyle name="Normal 14 4 3 2 2" xfId="30247" xr:uid="{00000000-0005-0000-0000-000002420000}"/>
    <cellStyle name="Normal 14 4 3 3" xfId="27656" xr:uid="{00000000-0005-0000-0000-000003420000}"/>
    <cellStyle name="Normal 14 4 4" xfId="12271" xr:uid="{00000000-0005-0000-0000-000004420000}"/>
    <cellStyle name="Normal 14 4 4 2" xfId="14945" xr:uid="{00000000-0005-0000-0000-000005420000}"/>
    <cellStyle name="Normal 14 4 4 2 2" xfId="31616" xr:uid="{00000000-0005-0000-0000-000006420000}"/>
    <cellStyle name="Normal 14 4 4 3" xfId="29018" xr:uid="{00000000-0005-0000-0000-000007420000}"/>
    <cellStyle name="Normal 14 4 5" xfId="13169" xr:uid="{00000000-0005-0000-0000-000008420000}"/>
    <cellStyle name="Normal 14 4 5 2" xfId="29845" xr:uid="{00000000-0005-0000-0000-000009420000}"/>
    <cellStyle name="Normal 14 4 6" xfId="27256" xr:uid="{00000000-0005-0000-0000-00000A420000}"/>
    <cellStyle name="Normal 14 4 7" xfId="10471" xr:uid="{00000000-0005-0000-0000-00000B420000}"/>
    <cellStyle name="Normal 14 5" xfId="10532" xr:uid="{00000000-0005-0000-0000-00000C420000}"/>
    <cellStyle name="Normal 14 5 2" xfId="11391" xr:uid="{00000000-0005-0000-0000-00000D420000}"/>
    <cellStyle name="Normal 14 5 2 2" xfId="12899" xr:uid="{00000000-0005-0000-0000-00000E420000}"/>
    <cellStyle name="Normal 14 5 2 2 2" xfId="15512" xr:uid="{00000000-0005-0000-0000-00000F420000}"/>
    <cellStyle name="Normal 14 5 2 2 2 2" xfId="32183" xr:uid="{00000000-0005-0000-0000-000010420000}"/>
    <cellStyle name="Normal 14 5 2 2 3" xfId="29585" xr:uid="{00000000-0005-0000-0000-000011420000}"/>
    <cellStyle name="Normal 14 5 2 3" xfId="14060" xr:uid="{00000000-0005-0000-0000-000012420000}"/>
    <cellStyle name="Normal 14 5 2 3 2" xfId="30733" xr:uid="{00000000-0005-0000-0000-000013420000}"/>
    <cellStyle name="Normal 14 5 2 4" xfId="28141" xr:uid="{00000000-0005-0000-0000-000014420000}"/>
    <cellStyle name="Normal 14 5 3" xfId="10939" xr:uid="{00000000-0005-0000-0000-000015420000}"/>
    <cellStyle name="Normal 14 5 3 2" xfId="13623" xr:uid="{00000000-0005-0000-0000-000016420000}"/>
    <cellStyle name="Normal 14 5 3 2 2" xfId="30297" xr:uid="{00000000-0005-0000-0000-000017420000}"/>
    <cellStyle name="Normal 14 5 3 3" xfId="27705" xr:uid="{00000000-0005-0000-0000-000018420000}"/>
    <cellStyle name="Normal 14 5 4" xfId="12321" xr:uid="{00000000-0005-0000-0000-000019420000}"/>
    <cellStyle name="Normal 14 5 4 2" xfId="14995" xr:uid="{00000000-0005-0000-0000-00001A420000}"/>
    <cellStyle name="Normal 14 5 4 2 2" xfId="31666" xr:uid="{00000000-0005-0000-0000-00001B420000}"/>
    <cellStyle name="Normal 14 5 4 3" xfId="29068" xr:uid="{00000000-0005-0000-0000-00001C420000}"/>
    <cellStyle name="Normal 14 5 5" xfId="13219" xr:uid="{00000000-0005-0000-0000-00001D420000}"/>
    <cellStyle name="Normal 14 5 5 2" xfId="29895" xr:uid="{00000000-0005-0000-0000-00001E420000}"/>
    <cellStyle name="Normal 14 5 6" xfId="27306" xr:uid="{00000000-0005-0000-0000-00001F420000}"/>
    <cellStyle name="Normal 14 6" xfId="10572" xr:uid="{00000000-0005-0000-0000-000020420000}"/>
    <cellStyle name="Normal 14 6 2" xfId="11428" xr:uid="{00000000-0005-0000-0000-000021420000}"/>
    <cellStyle name="Normal 14 6 2 2" xfId="12942" xr:uid="{00000000-0005-0000-0000-000022420000}"/>
    <cellStyle name="Normal 14 6 2 2 2" xfId="15554" xr:uid="{00000000-0005-0000-0000-000023420000}"/>
    <cellStyle name="Normal 14 6 2 2 2 2" xfId="32225" xr:uid="{00000000-0005-0000-0000-000024420000}"/>
    <cellStyle name="Normal 14 6 2 2 3" xfId="29627" xr:uid="{00000000-0005-0000-0000-000025420000}"/>
    <cellStyle name="Normal 14 6 2 3" xfId="14102" xr:uid="{00000000-0005-0000-0000-000026420000}"/>
    <cellStyle name="Normal 14 6 2 3 2" xfId="30775" xr:uid="{00000000-0005-0000-0000-000027420000}"/>
    <cellStyle name="Normal 14 6 2 4" xfId="28183" xr:uid="{00000000-0005-0000-0000-000028420000}"/>
    <cellStyle name="Normal 14 6 3" xfId="10977" xr:uid="{00000000-0005-0000-0000-000029420000}"/>
    <cellStyle name="Normal 14 6 3 2" xfId="13665" xr:uid="{00000000-0005-0000-0000-00002A420000}"/>
    <cellStyle name="Normal 14 6 3 2 2" xfId="30339" xr:uid="{00000000-0005-0000-0000-00002B420000}"/>
    <cellStyle name="Normal 14 6 3 3" xfId="27747" xr:uid="{00000000-0005-0000-0000-00002C420000}"/>
    <cellStyle name="Normal 14 6 4" xfId="12363" xr:uid="{00000000-0005-0000-0000-00002D420000}"/>
    <cellStyle name="Normal 14 6 4 2" xfId="15037" xr:uid="{00000000-0005-0000-0000-00002E420000}"/>
    <cellStyle name="Normal 14 6 4 2 2" xfId="31708" xr:uid="{00000000-0005-0000-0000-00002F420000}"/>
    <cellStyle name="Normal 14 6 4 3" xfId="29110" xr:uid="{00000000-0005-0000-0000-000030420000}"/>
    <cellStyle name="Normal 14 6 5" xfId="13261" xr:uid="{00000000-0005-0000-0000-000031420000}"/>
    <cellStyle name="Normal 14 6 5 2" xfId="29937" xr:uid="{00000000-0005-0000-0000-000032420000}"/>
    <cellStyle name="Normal 14 6 6" xfId="27348" xr:uid="{00000000-0005-0000-0000-000033420000}"/>
    <cellStyle name="Normal 14 7" xfId="10591" xr:uid="{00000000-0005-0000-0000-000034420000}"/>
    <cellStyle name="Normal 14 7 2" xfId="11437" xr:uid="{00000000-0005-0000-0000-000035420000}"/>
    <cellStyle name="Normal 14 7 2 2" xfId="12951" xr:uid="{00000000-0005-0000-0000-000036420000}"/>
    <cellStyle name="Normal 14 7 2 2 2" xfId="15563" xr:uid="{00000000-0005-0000-0000-000037420000}"/>
    <cellStyle name="Normal 14 7 2 2 2 2" xfId="32234" xr:uid="{00000000-0005-0000-0000-000038420000}"/>
    <cellStyle name="Normal 14 7 2 2 3" xfId="29636" xr:uid="{00000000-0005-0000-0000-000039420000}"/>
    <cellStyle name="Normal 14 7 2 3" xfId="14111" xr:uid="{00000000-0005-0000-0000-00003A420000}"/>
    <cellStyle name="Normal 14 7 2 3 2" xfId="30784" xr:uid="{00000000-0005-0000-0000-00003B420000}"/>
    <cellStyle name="Normal 14 7 2 4" xfId="28192" xr:uid="{00000000-0005-0000-0000-00003C420000}"/>
    <cellStyle name="Normal 14 7 3" xfId="10990" xr:uid="{00000000-0005-0000-0000-00003D420000}"/>
    <cellStyle name="Normal 14 7 3 2" xfId="13678" xr:uid="{00000000-0005-0000-0000-00003E420000}"/>
    <cellStyle name="Normal 14 7 3 2 2" xfId="30352" xr:uid="{00000000-0005-0000-0000-00003F420000}"/>
    <cellStyle name="Normal 14 7 3 3" xfId="27760" xr:uid="{00000000-0005-0000-0000-000040420000}"/>
    <cellStyle name="Normal 14 7 4" xfId="12372" xr:uid="{00000000-0005-0000-0000-000041420000}"/>
    <cellStyle name="Normal 14 7 4 2" xfId="15046" xr:uid="{00000000-0005-0000-0000-000042420000}"/>
    <cellStyle name="Normal 14 7 4 2 2" xfId="31717" xr:uid="{00000000-0005-0000-0000-000043420000}"/>
    <cellStyle name="Normal 14 7 4 3" xfId="29119" xr:uid="{00000000-0005-0000-0000-000044420000}"/>
    <cellStyle name="Normal 14 7 5" xfId="13270" xr:uid="{00000000-0005-0000-0000-000045420000}"/>
    <cellStyle name="Normal 14 7 5 2" xfId="29946" xr:uid="{00000000-0005-0000-0000-000046420000}"/>
    <cellStyle name="Normal 14 7 6" xfId="27357" xr:uid="{00000000-0005-0000-0000-000047420000}"/>
    <cellStyle name="Normal 14 8" xfId="10602" xr:uid="{00000000-0005-0000-0000-000048420000}"/>
    <cellStyle name="Normal 14 8 2" xfId="11448" xr:uid="{00000000-0005-0000-0000-000049420000}"/>
    <cellStyle name="Normal 14 8 2 2" xfId="12962" xr:uid="{00000000-0005-0000-0000-00004A420000}"/>
    <cellStyle name="Normal 14 8 2 2 2" xfId="15574" xr:uid="{00000000-0005-0000-0000-00004B420000}"/>
    <cellStyle name="Normal 14 8 2 2 2 2" xfId="32245" xr:uid="{00000000-0005-0000-0000-00004C420000}"/>
    <cellStyle name="Normal 14 8 2 2 3" xfId="29647" xr:uid="{00000000-0005-0000-0000-00004D420000}"/>
    <cellStyle name="Normal 14 8 2 3" xfId="14122" xr:uid="{00000000-0005-0000-0000-00004E420000}"/>
    <cellStyle name="Normal 14 8 2 3 2" xfId="30795" xr:uid="{00000000-0005-0000-0000-00004F420000}"/>
    <cellStyle name="Normal 14 8 2 4" xfId="28203" xr:uid="{00000000-0005-0000-0000-000050420000}"/>
    <cellStyle name="Normal 14 8 3" xfId="11001" xr:uid="{00000000-0005-0000-0000-000051420000}"/>
    <cellStyle name="Normal 14 8 3 2" xfId="13689" xr:uid="{00000000-0005-0000-0000-000052420000}"/>
    <cellStyle name="Normal 14 8 3 2 2" xfId="30363" xr:uid="{00000000-0005-0000-0000-000053420000}"/>
    <cellStyle name="Normal 14 8 3 3" xfId="27771" xr:uid="{00000000-0005-0000-0000-000054420000}"/>
    <cellStyle name="Normal 14 8 4" xfId="12383" xr:uid="{00000000-0005-0000-0000-000055420000}"/>
    <cellStyle name="Normal 14 8 4 2" xfId="15057" xr:uid="{00000000-0005-0000-0000-000056420000}"/>
    <cellStyle name="Normal 14 8 4 2 2" xfId="31728" xr:uid="{00000000-0005-0000-0000-000057420000}"/>
    <cellStyle name="Normal 14 8 4 3" xfId="29130" xr:uid="{00000000-0005-0000-0000-000058420000}"/>
    <cellStyle name="Normal 14 8 5" xfId="13281" xr:uid="{00000000-0005-0000-0000-000059420000}"/>
    <cellStyle name="Normal 14 8 5 2" xfId="29957" xr:uid="{00000000-0005-0000-0000-00005A420000}"/>
    <cellStyle name="Normal 14 8 6" xfId="27368" xr:uid="{00000000-0005-0000-0000-00005B420000}"/>
    <cellStyle name="Normal 14 9" xfId="9950" xr:uid="{00000000-0005-0000-0000-00005C420000}"/>
    <cellStyle name="Normal 140" xfId="6406" xr:uid="{00000000-0005-0000-0000-00005D420000}"/>
    <cellStyle name="Normal 140 2" xfId="6407" xr:uid="{00000000-0005-0000-0000-00005E420000}"/>
    <cellStyle name="Normal 140 2 2" xfId="8638" xr:uid="{00000000-0005-0000-0000-00005F420000}"/>
    <cellStyle name="Normal 140 3" xfId="8639" xr:uid="{00000000-0005-0000-0000-000060420000}"/>
    <cellStyle name="Normal 141" xfId="6408" xr:uid="{00000000-0005-0000-0000-000061420000}"/>
    <cellStyle name="Normal 141 2" xfId="6409" xr:uid="{00000000-0005-0000-0000-000062420000}"/>
    <cellStyle name="Normal 141 2 2" xfId="8640" xr:uid="{00000000-0005-0000-0000-000063420000}"/>
    <cellStyle name="Normal 141 3" xfId="8641" xr:uid="{00000000-0005-0000-0000-000064420000}"/>
    <cellStyle name="Normal 142" xfId="6410" xr:uid="{00000000-0005-0000-0000-000065420000}"/>
    <cellStyle name="Normal 142 2" xfId="6411" xr:uid="{00000000-0005-0000-0000-000066420000}"/>
    <cellStyle name="Normal 142 2 2" xfId="8642" xr:uid="{00000000-0005-0000-0000-000067420000}"/>
    <cellStyle name="Normal 142 3" xfId="8643" xr:uid="{00000000-0005-0000-0000-000068420000}"/>
    <cellStyle name="Normal 143" xfId="6412" xr:uid="{00000000-0005-0000-0000-000069420000}"/>
    <cellStyle name="Normal 143 2" xfId="6413" xr:uid="{00000000-0005-0000-0000-00006A420000}"/>
    <cellStyle name="Normal 143 2 2" xfId="8644" xr:uid="{00000000-0005-0000-0000-00006B420000}"/>
    <cellStyle name="Normal 143 3" xfId="8645" xr:uid="{00000000-0005-0000-0000-00006C420000}"/>
    <cellStyle name="Normal 144" xfId="6414" xr:uid="{00000000-0005-0000-0000-00006D420000}"/>
    <cellStyle name="Normal 144 2" xfId="8646" xr:uid="{00000000-0005-0000-0000-00006E420000}"/>
    <cellStyle name="Normal 145" xfId="6415" xr:uid="{00000000-0005-0000-0000-00006F420000}"/>
    <cellStyle name="Normal 145 2" xfId="8647" xr:uid="{00000000-0005-0000-0000-000070420000}"/>
    <cellStyle name="Normal 146" xfId="6416" xr:uid="{00000000-0005-0000-0000-000071420000}"/>
    <cellStyle name="Normal 146 2" xfId="8648" xr:uid="{00000000-0005-0000-0000-000072420000}"/>
    <cellStyle name="Normal 147" xfId="6417" xr:uid="{00000000-0005-0000-0000-000073420000}"/>
    <cellStyle name="Normal 147 2" xfId="8649" xr:uid="{00000000-0005-0000-0000-000074420000}"/>
    <cellStyle name="Normal 148" xfId="6418" xr:uid="{00000000-0005-0000-0000-000075420000}"/>
    <cellStyle name="Normal 148 2" xfId="8650" xr:uid="{00000000-0005-0000-0000-000076420000}"/>
    <cellStyle name="Normal 149" xfId="6419" xr:uid="{00000000-0005-0000-0000-000077420000}"/>
    <cellStyle name="Normal 149 2" xfId="8651" xr:uid="{00000000-0005-0000-0000-000078420000}"/>
    <cellStyle name="Normal 15" xfId="2647" xr:uid="{00000000-0005-0000-0000-000079420000}"/>
    <cellStyle name="Normal 15 2" xfId="2648" xr:uid="{00000000-0005-0000-0000-00007A420000}"/>
    <cellStyle name="Normal 15 2 2" xfId="2649" xr:uid="{00000000-0005-0000-0000-00007B420000}"/>
    <cellStyle name="Normal 15 3" xfId="2650" xr:uid="{00000000-0005-0000-0000-00007C420000}"/>
    <cellStyle name="Normal 150" xfId="6420" xr:uid="{00000000-0005-0000-0000-00007D420000}"/>
    <cellStyle name="Normal 150 2" xfId="8652" xr:uid="{00000000-0005-0000-0000-00007E420000}"/>
    <cellStyle name="Normal 151" xfId="6421" xr:uid="{00000000-0005-0000-0000-00007F420000}"/>
    <cellStyle name="Normal 151 2" xfId="8653" xr:uid="{00000000-0005-0000-0000-000080420000}"/>
    <cellStyle name="Normal 152" xfId="6422" xr:uid="{00000000-0005-0000-0000-000081420000}"/>
    <cellStyle name="Normal 152 2" xfId="8654" xr:uid="{00000000-0005-0000-0000-000082420000}"/>
    <cellStyle name="Normal 153" xfId="6423" xr:uid="{00000000-0005-0000-0000-000083420000}"/>
    <cellStyle name="Normal 153 2" xfId="8655" xr:uid="{00000000-0005-0000-0000-000084420000}"/>
    <cellStyle name="Normal 154" xfId="6424" xr:uid="{00000000-0005-0000-0000-000085420000}"/>
    <cellStyle name="Normal 154 2" xfId="8656" xr:uid="{00000000-0005-0000-0000-000086420000}"/>
    <cellStyle name="Normal 155" xfId="6425" xr:uid="{00000000-0005-0000-0000-000087420000}"/>
    <cellStyle name="Normal 155 2" xfId="8657" xr:uid="{00000000-0005-0000-0000-000088420000}"/>
    <cellStyle name="Normal 156" xfId="6426" xr:uid="{00000000-0005-0000-0000-000089420000}"/>
    <cellStyle name="Normal 156 2" xfId="8658" xr:uid="{00000000-0005-0000-0000-00008A420000}"/>
    <cellStyle name="Normal 157" xfId="6427" xr:uid="{00000000-0005-0000-0000-00008B420000}"/>
    <cellStyle name="Normal 157 2" xfId="8659" xr:uid="{00000000-0005-0000-0000-00008C420000}"/>
    <cellStyle name="Normal 158" xfId="6428" xr:uid="{00000000-0005-0000-0000-00008D420000}"/>
    <cellStyle name="Normal 158 2" xfId="8660" xr:uid="{00000000-0005-0000-0000-00008E420000}"/>
    <cellStyle name="Normal 159" xfId="6429" xr:uid="{00000000-0005-0000-0000-00008F420000}"/>
    <cellStyle name="Normal 159 2" xfId="8661" xr:uid="{00000000-0005-0000-0000-000090420000}"/>
    <cellStyle name="Normal 16" xfId="2651" xr:uid="{00000000-0005-0000-0000-000091420000}"/>
    <cellStyle name="Normal 16 2" xfId="2652" xr:uid="{00000000-0005-0000-0000-000092420000}"/>
    <cellStyle name="Normal 16 2 2" xfId="2653" xr:uid="{00000000-0005-0000-0000-000093420000}"/>
    <cellStyle name="Normal 16 3" xfId="2654" xr:uid="{00000000-0005-0000-0000-000094420000}"/>
    <cellStyle name="Normal 16 4" xfId="2655" xr:uid="{00000000-0005-0000-0000-000095420000}"/>
    <cellStyle name="Normal 16 5" xfId="7787" xr:uid="{00000000-0005-0000-0000-000096420000}"/>
    <cellStyle name="Normal 160" xfId="6430" xr:uid="{00000000-0005-0000-0000-000097420000}"/>
    <cellStyle name="Normal 160 2" xfId="8662" xr:uid="{00000000-0005-0000-0000-000098420000}"/>
    <cellStyle name="Normal 161" xfId="6431" xr:uid="{00000000-0005-0000-0000-000099420000}"/>
    <cellStyle name="Normal 161 2" xfId="8663" xr:uid="{00000000-0005-0000-0000-00009A420000}"/>
    <cellStyle name="Normal 162" xfId="6432" xr:uid="{00000000-0005-0000-0000-00009B420000}"/>
    <cellStyle name="Normal 162 2" xfId="8664" xr:uid="{00000000-0005-0000-0000-00009C420000}"/>
    <cellStyle name="Normal 163" xfId="6433" xr:uid="{00000000-0005-0000-0000-00009D420000}"/>
    <cellStyle name="Normal 163 2" xfId="8665" xr:uid="{00000000-0005-0000-0000-00009E420000}"/>
    <cellStyle name="Normal 164" xfId="6434" xr:uid="{00000000-0005-0000-0000-00009F420000}"/>
    <cellStyle name="Normal 164 2" xfId="8666" xr:uid="{00000000-0005-0000-0000-0000A0420000}"/>
    <cellStyle name="Normal 165" xfId="6435" xr:uid="{00000000-0005-0000-0000-0000A1420000}"/>
    <cellStyle name="Normal 165 2" xfId="8667" xr:uid="{00000000-0005-0000-0000-0000A2420000}"/>
    <cellStyle name="Normal 166" xfId="6436" xr:uid="{00000000-0005-0000-0000-0000A3420000}"/>
    <cellStyle name="Normal 166 2" xfId="8668" xr:uid="{00000000-0005-0000-0000-0000A4420000}"/>
    <cellStyle name="Normal 167" xfId="6437" xr:uid="{00000000-0005-0000-0000-0000A5420000}"/>
    <cellStyle name="Normal 167 2" xfId="8669" xr:uid="{00000000-0005-0000-0000-0000A6420000}"/>
    <cellStyle name="Normal 168" xfId="6438" xr:uid="{00000000-0005-0000-0000-0000A7420000}"/>
    <cellStyle name="Normal 168 2" xfId="6439" xr:uid="{00000000-0005-0000-0000-0000A8420000}"/>
    <cellStyle name="Normal 168 2 2" xfId="8670" xr:uid="{00000000-0005-0000-0000-0000A9420000}"/>
    <cellStyle name="Normal 168 3" xfId="8671" xr:uid="{00000000-0005-0000-0000-0000AA420000}"/>
    <cellStyle name="Normal 169" xfId="6440" xr:uid="{00000000-0005-0000-0000-0000AB420000}"/>
    <cellStyle name="Normal 169 2" xfId="6441" xr:uid="{00000000-0005-0000-0000-0000AC420000}"/>
    <cellStyle name="Normal 169 2 2" xfId="8672" xr:uid="{00000000-0005-0000-0000-0000AD420000}"/>
    <cellStyle name="Normal 169 3" xfId="8673" xr:uid="{00000000-0005-0000-0000-0000AE420000}"/>
    <cellStyle name="Normal 17" xfId="2656" xr:uid="{00000000-0005-0000-0000-0000AF420000}"/>
    <cellStyle name="Normal 17 2" xfId="2657" xr:uid="{00000000-0005-0000-0000-0000B0420000}"/>
    <cellStyle name="Normal 17 2 2" xfId="2658" xr:uid="{00000000-0005-0000-0000-0000B1420000}"/>
    <cellStyle name="Normal 17 3" xfId="2659" xr:uid="{00000000-0005-0000-0000-0000B2420000}"/>
    <cellStyle name="Normal 170" xfId="6442" xr:uid="{00000000-0005-0000-0000-0000B3420000}"/>
    <cellStyle name="Normal 170 2" xfId="6443" xr:uid="{00000000-0005-0000-0000-0000B4420000}"/>
    <cellStyle name="Normal 170 2 2" xfId="8674" xr:uid="{00000000-0005-0000-0000-0000B5420000}"/>
    <cellStyle name="Normal 170 3" xfId="8675" xr:uid="{00000000-0005-0000-0000-0000B6420000}"/>
    <cellStyle name="Normal 171" xfId="6444" xr:uid="{00000000-0005-0000-0000-0000B7420000}"/>
    <cellStyle name="Normal 171 2" xfId="6445" xr:uid="{00000000-0005-0000-0000-0000B8420000}"/>
    <cellStyle name="Normal 171 2 2" xfId="8676" xr:uid="{00000000-0005-0000-0000-0000B9420000}"/>
    <cellStyle name="Normal 171 3" xfId="8677" xr:uid="{00000000-0005-0000-0000-0000BA420000}"/>
    <cellStyle name="Normal 172" xfId="6446" xr:uid="{00000000-0005-0000-0000-0000BB420000}"/>
    <cellStyle name="Normal 172 2" xfId="8678" xr:uid="{00000000-0005-0000-0000-0000BC420000}"/>
    <cellStyle name="Normal 173" xfId="6447" xr:uid="{00000000-0005-0000-0000-0000BD420000}"/>
    <cellStyle name="Normal 173 2" xfId="8679" xr:uid="{00000000-0005-0000-0000-0000BE420000}"/>
    <cellStyle name="Normal 174" xfId="6448" xr:uid="{00000000-0005-0000-0000-0000BF420000}"/>
    <cellStyle name="Normal 174 2" xfId="8680" xr:uid="{00000000-0005-0000-0000-0000C0420000}"/>
    <cellStyle name="Normal 175" xfId="6449" xr:uid="{00000000-0005-0000-0000-0000C1420000}"/>
    <cellStyle name="Normal 175 2" xfId="8681" xr:uid="{00000000-0005-0000-0000-0000C2420000}"/>
    <cellStyle name="Normal 176" xfId="6450" xr:uid="{00000000-0005-0000-0000-0000C3420000}"/>
    <cellStyle name="Normal 176 2" xfId="8682" xr:uid="{00000000-0005-0000-0000-0000C4420000}"/>
    <cellStyle name="Normal 177" xfId="6451" xr:uid="{00000000-0005-0000-0000-0000C5420000}"/>
    <cellStyle name="Normal 177 2" xfId="8683" xr:uid="{00000000-0005-0000-0000-0000C6420000}"/>
    <cellStyle name="Normal 178" xfId="6452" xr:uid="{00000000-0005-0000-0000-0000C7420000}"/>
    <cellStyle name="Normal 178 2" xfId="8684" xr:uid="{00000000-0005-0000-0000-0000C8420000}"/>
    <cellStyle name="Normal 179" xfId="6453" xr:uid="{00000000-0005-0000-0000-0000C9420000}"/>
    <cellStyle name="Normal 179 2" xfId="8685" xr:uid="{00000000-0005-0000-0000-0000CA420000}"/>
    <cellStyle name="Normal 18" xfId="2660" xr:uid="{00000000-0005-0000-0000-0000CB420000}"/>
    <cellStyle name="Normal 18 2" xfId="6454" xr:uid="{00000000-0005-0000-0000-0000CC420000}"/>
    <cellStyle name="Normal 18 3" xfId="6455" xr:uid="{00000000-0005-0000-0000-0000CD420000}"/>
    <cellStyle name="Normal 18 3 2" xfId="6456" xr:uid="{00000000-0005-0000-0000-0000CE420000}"/>
    <cellStyle name="Normal 18 3 3" xfId="6457" xr:uid="{00000000-0005-0000-0000-0000CF420000}"/>
    <cellStyle name="Normal 18 3 3 2" xfId="9269" xr:uid="{00000000-0005-0000-0000-0000D0420000}"/>
    <cellStyle name="Normal 18 3 3 2 2" xfId="9563" xr:uid="{00000000-0005-0000-0000-0000D1420000}"/>
    <cellStyle name="Normal 18 3 3 2 2 2" xfId="15225" xr:uid="{00000000-0005-0000-0000-0000D2420000}"/>
    <cellStyle name="Normal 18 3 3 2 2 2 2" xfId="31896" xr:uid="{00000000-0005-0000-0000-0000D3420000}"/>
    <cellStyle name="Normal 18 3 3 2 2 3" xfId="29298" xr:uid="{00000000-0005-0000-0000-0000D4420000}"/>
    <cellStyle name="Normal 18 3 3 2 2 4" xfId="12590" xr:uid="{00000000-0005-0000-0000-0000D5420000}"/>
    <cellStyle name="Normal 18 3 3 2 3" xfId="13808" xr:uid="{00000000-0005-0000-0000-0000D6420000}"/>
    <cellStyle name="Normal 18 3 3 2 3 2" xfId="30482" xr:uid="{00000000-0005-0000-0000-0000D7420000}"/>
    <cellStyle name="Normal 18 3 3 2 4" xfId="27890" xr:uid="{00000000-0005-0000-0000-0000D8420000}"/>
    <cellStyle name="Normal 18 3 3 2 5" xfId="11111" xr:uid="{00000000-0005-0000-0000-0000D9420000}"/>
    <cellStyle name="Normal 18 3 3 3" xfId="9141" xr:uid="{00000000-0005-0000-0000-0000DA420000}"/>
    <cellStyle name="Normal 18 3 3 3 2" xfId="9564" xr:uid="{00000000-0005-0000-0000-0000DB420000}"/>
    <cellStyle name="Normal 18 3 3 3 2 2" xfId="30023" xr:uid="{00000000-0005-0000-0000-0000DC420000}"/>
    <cellStyle name="Normal 18 3 3 3 2 3" xfId="13347" xr:uid="{00000000-0005-0000-0000-0000DD420000}"/>
    <cellStyle name="Normal 18 3 3 3 3" xfId="27434" xr:uid="{00000000-0005-0000-0000-0000DE420000}"/>
    <cellStyle name="Normal 18 3 3 3 4" xfId="10665" xr:uid="{00000000-0005-0000-0000-0000DF420000}"/>
    <cellStyle name="Normal 18 3 3 4" xfId="9381" xr:uid="{00000000-0005-0000-0000-0000E0420000}"/>
    <cellStyle name="Normal 18 3 3 4 2" xfId="14813" xr:uid="{00000000-0005-0000-0000-0000E1420000}"/>
    <cellStyle name="Normal 18 3 3 4 2 2" xfId="31484" xr:uid="{00000000-0005-0000-0000-0000E2420000}"/>
    <cellStyle name="Normal 18 3 3 4 3" xfId="28886" xr:uid="{00000000-0005-0000-0000-0000E3420000}"/>
    <cellStyle name="Normal 18 3 3 4 4" xfId="12139" xr:uid="{00000000-0005-0000-0000-0000E4420000}"/>
    <cellStyle name="Normal 18 3 3 5" xfId="13000" xr:uid="{00000000-0005-0000-0000-0000E5420000}"/>
    <cellStyle name="Normal 18 3 3 5 2" xfId="29683" xr:uid="{00000000-0005-0000-0000-0000E6420000}"/>
    <cellStyle name="Normal 18 3 3 6" xfId="27074" xr:uid="{00000000-0005-0000-0000-0000E7420000}"/>
    <cellStyle name="Normal 18 3 3 7" xfId="9951" xr:uid="{00000000-0005-0000-0000-0000E8420000}"/>
    <cellStyle name="Normal 18 3 3 8" xfId="43915" xr:uid="{00000000-0005-0000-0000-0000E9420000}"/>
    <cellStyle name="Normal 18 4" xfId="6458" xr:uid="{00000000-0005-0000-0000-0000EA420000}"/>
    <cellStyle name="Normal 18 5" xfId="11042" xr:uid="{00000000-0005-0000-0000-0000EB420000}"/>
    <cellStyle name="Normal 18 5 2" xfId="12489" xr:uid="{00000000-0005-0000-0000-0000EC420000}"/>
    <cellStyle name="Normal 18 5 2 2" xfId="15136" xr:uid="{00000000-0005-0000-0000-0000ED420000}"/>
    <cellStyle name="Normal 18 5 2 2 2" xfId="31807" xr:uid="{00000000-0005-0000-0000-0000EE420000}"/>
    <cellStyle name="Normal 18 5 2 3" xfId="29209" xr:uid="{00000000-0005-0000-0000-0000EF420000}"/>
    <cellStyle name="Normal 18 5 3" xfId="13738" xr:uid="{00000000-0005-0000-0000-0000F0420000}"/>
    <cellStyle name="Normal 18 5 3 2" xfId="30412" xr:uid="{00000000-0005-0000-0000-0000F1420000}"/>
    <cellStyle name="Normal 18 5 4" xfId="27820" xr:uid="{00000000-0005-0000-0000-0000F2420000}"/>
    <cellStyle name="Normal 18 6" xfId="43914" xr:uid="{00000000-0005-0000-0000-0000F3420000}"/>
    <cellStyle name="Normal 180" xfId="6459" xr:uid="{00000000-0005-0000-0000-0000F4420000}"/>
    <cellStyle name="Normal 180 2" xfId="8686" xr:uid="{00000000-0005-0000-0000-0000F5420000}"/>
    <cellStyle name="Normal 181" xfId="6460" xr:uid="{00000000-0005-0000-0000-0000F6420000}"/>
    <cellStyle name="Normal 181 2" xfId="8687" xr:uid="{00000000-0005-0000-0000-0000F7420000}"/>
    <cellStyle name="Normal 182" xfId="6461" xr:uid="{00000000-0005-0000-0000-0000F8420000}"/>
    <cellStyle name="Normal 182 2" xfId="6462" xr:uid="{00000000-0005-0000-0000-0000F9420000}"/>
    <cellStyle name="Normal 182 3" xfId="6463" xr:uid="{00000000-0005-0000-0000-0000FA420000}"/>
    <cellStyle name="Normal 182 3 2" xfId="9270" xr:uid="{00000000-0005-0000-0000-0000FB420000}"/>
    <cellStyle name="Normal 182 3 2 2" xfId="9565" xr:uid="{00000000-0005-0000-0000-0000FC420000}"/>
    <cellStyle name="Normal 182 3 2 2 2" xfId="15226" xr:uid="{00000000-0005-0000-0000-0000FD420000}"/>
    <cellStyle name="Normal 182 3 2 2 2 2" xfId="31897" xr:uid="{00000000-0005-0000-0000-0000FE420000}"/>
    <cellStyle name="Normal 182 3 2 2 3" xfId="29299" xr:uid="{00000000-0005-0000-0000-0000FF420000}"/>
    <cellStyle name="Normal 182 3 2 2 4" xfId="12591" xr:uid="{00000000-0005-0000-0000-000000430000}"/>
    <cellStyle name="Normal 182 3 2 3" xfId="13809" xr:uid="{00000000-0005-0000-0000-000001430000}"/>
    <cellStyle name="Normal 182 3 2 3 2" xfId="30483" xr:uid="{00000000-0005-0000-0000-000002430000}"/>
    <cellStyle name="Normal 182 3 2 4" xfId="27891" xr:uid="{00000000-0005-0000-0000-000003430000}"/>
    <cellStyle name="Normal 182 3 2 5" xfId="11112" xr:uid="{00000000-0005-0000-0000-000004430000}"/>
    <cellStyle name="Normal 182 3 3" xfId="9142" xr:uid="{00000000-0005-0000-0000-000005430000}"/>
    <cellStyle name="Normal 182 3 3 2" xfId="9566" xr:uid="{00000000-0005-0000-0000-000006430000}"/>
    <cellStyle name="Normal 182 3 3 2 2" xfId="30024" xr:uid="{00000000-0005-0000-0000-000007430000}"/>
    <cellStyle name="Normal 182 3 3 2 3" xfId="13348" xr:uid="{00000000-0005-0000-0000-000008430000}"/>
    <cellStyle name="Normal 182 3 3 3" xfId="27435" xr:uid="{00000000-0005-0000-0000-000009430000}"/>
    <cellStyle name="Normal 182 3 3 4" xfId="10666" xr:uid="{00000000-0005-0000-0000-00000A430000}"/>
    <cellStyle name="Normal 182 3 4" xfId="9382" xr:uid="{00000000-0005-0000-0000-00000B430000}"/>
    <cellStyle name="Normal 182 3 4 2" xfId="14814" xr:uid="{00000000-0005-0000-0000-00000C430000}"/>
    <cellStyle name="Normal 182 3 4 2 2" xfId="31485" xr:uid="{00000000-0005-0000-0000-00000D430000}"/>
    <cellStyle name="Normal 182 3 4 3" xfId="28887" xr:uid="{00000000-0005-0000-0000-00000E430000}"/>
    <cellStyle name="Normal 182 3 4 4" xfId="12140" xr:uid="{00000000-0005-0000-0000-00000F430000}"/>
    <cellStyle name="Normal 182 3 5" xfId="13001" xr:uid="{00000000-0005-0000-0000-000010430000}"/>
    <cellStyle name="Normal 182 3 5 2" xfId="29684" xr:uid="{00000000-0005-0000-0000-000011430000}"/>
    <cellStyle name="Normal 182 3 6" xfId="27075" xr:uid="{00000000-0005-0000-0000-000012430000}"/>
    <cellStyle name="Normal 182 3 7" xfId="9952" xr:uid="{00000000-0005-0000-0000-000013430000}"/>
    <cellStyle name="Normal 182 3 8" xfId="43916" xr:uid="{00000000-0005-0000-0000-000014430000}"/>
    <cellStyle name="Normal 183" xfId="6464" xr:uid="{00000000-0005-0000-0000-000015430000}"/>
    <cellStyle name="Normal 183 2" xfId="6465" xr:uid="{00000000-0005-0000-0000-000016430000}"/>
    <cellStyle name="Normal 183 3" xfId="6466" xr:uid="{00000000-0005-0000-0000-000017430000}"/>
    <cellStyle name="Normal 183 3 2" xfId="9271" xr:uid="{00000000-0005-0000-0000-000018430000}"/>
    <cellStyle name="Normal 183 3 2 2" xfId="9567" xr:uid="{00000000-0005-0000-0000-000019430000}"/>
    <cellStyle name="Normal 183 3 2 2 2" xfId="15227" xr:uid="{00000000-0005-0000-0000-00001A430000}"/>
    <cellStyle name="Normal 183 3 2 2 2 2" xfId="31898" xr:uid="{00000000-0005-0000-0000-00001B430000}"/>
    <cellStyle name="Normal 183 3 2 2 3" xfId="29300" xr:uid="{00000000-0005-0000-0000-00001C430000}"/>
    <cellStyle name="Normal 183 3 2 2 4" xfId="12592" xr:uid="{00000000-0005-0000-0000-00001D430000}"/>
    <cellStyle name="Normal 183 3 2 3" xfId="13810" xr:uid="{00000000-0005-0000-0000-00001E430000}"/>
    <cellStyle name="Normal 183 3 2 3 2" xfId="30484" xr:uid="{00000000-0005-0000-0000-00001F430000}"/>
    <cellStyle name="Normal 183 3 2 4" xfId="27892" xr:uid="{00000000-0005-0000-0000-000020430000}"/>
    <cellStyle name="Normal 183 3 2 5" xfId="11113" xr:uid="{00000000-0005-0000-0000-000021430000}"/>
    <cellStyle name="Normal 183 3 3" xfId="9143" xr:uid="{00000000-0005-0000-0000-000022430000}"/>
    <cellStyle name="Normal 183 3 3 2" xfId="9568" xr:uid="{00000000-0005-0000-0000-000023430000}"/>
    <cellStyle name="Normal 183 3 3 2 2" xfId="30025" xr:uid="{00000000-0005-0000-0000-000024430000}"/>
    <cellStyle name="Normal 183 3 3 2 3" xfId="13349" xr:uid="{00000000-0005-0000-0000-000025430000}"/>
    <cellStyle name="Normal 183 3 3 3" xfId="27436" xr:uid="{00000000-0005-0000-0000-000026430000}"/>
    <cellStyle name="Normal 183 3 3 4" xfId="10667" xr:uid="{00000000-0005-0000-0000-000027430000}"/>
    <cellStyle name="Normal 183 3 4" xfId="9383" xr:uid="{00000000-0005-0000-0000-000028430000}"/>
    <cellStyle name="Normal 183 3 4 2" xfId="14815" xr:uid="{00000000-0005-0000-0000-000029430000}"/>
    <cellStyle name="Normal 183 3 4 2 2" xfId="31486" xr:uid="{00000000-0005-0000-0000-00002A430000}"/>
    <cellStyle name="Normal 183 3 4 3" xfId="28888" xr:uid="{00000000-0005-0000-0000-00002B430000}"/>
    <cellStyle name="Normal 183 3 4 4" xfId="12141" xr:uid="{00000000-0005-0000-0000-00002C430000}"/>
    <cellStyle name="Normal 183 3 5" xfId="13002" xr:uid="{00000000-0005-0000-0000-00002D430000}"/>
    <cellStyle name="Normal 183 3 5 2" xfId="29685" xr:uid="{00000000-0005-0000-0000-00002E430000}"/>
    <cellStyle name="Normal 183 3 6" xfId="27076" xr:uid="{00000000-0005-0000-0000-00002F430000}"/>
    <cellStyle name="Normal 183 3 7" xfId="9953" xr:uid="{00000000-0005-0000-0000-000030430000}"/>
    <cellStyle name="Normal 183 3 8" xfId="43917" xr:uid="{00000000-0005-0000-0000-000031430000}"/>
    <cellStyle name="Normal 184" xfId="6467" xr:uid="{00000000-0005-0000-0000-000032430000}"/>
    <cellStyle name="Normal 184 2" xfId="6468" xr:uid="{00000000-0005-0000-0000-000033430000}"/>
    <cellStyle name="Normal 184 3" xfId="6469" xr:uid="{00000000-0005-0000-0000-000034430000}"/>
    <cellStyle name="Normal 184 3 2" xfId="9272" xr:uid="{00000000-0005-0000-0000-000035430000}"/>
    <cellStyle name="Normal 184 3 2 2" xfId="9569" xr:uid="{00000000-0005-0000-0000-000036430000}"/>
    <cellStyle name="Normal 184 3 2 2 2" xfId="15228" xr:uid="{00000000-0005-0000-0000-000037430000}"/>
    <cellStyle name="Normal 184 3 2 2 2 2" xfId="31899" xr:uid="{00000000-0005-0000-0000-000038430000}"/>
    <cellStyle name="Normal 184 3 2 2 3" xfId="29301" xr:uid="{00000000-0005-0000-0000-000039430000}"/>
    <cellStyle name="Normal 184 3 2 2 4" xfId="12593" xr:uid="{00000000-0005-0000-0000-00003A430000}"/>
    <cellStyle name="Normal 184 3 2 3" xfId="13811" xr:uid="{00000000-0005-0000-0000-00003B430000}"/>
    <cellStyle name="Normal 184 3 2 3 2" xfId="30485" xr:uid="{00000000-0005-0000-0000-00003C430000}"/>
    <cellStyle name="Normal 184 3 2 4" xfId="27893" xr:uid="{00000000-0005-0000-0000-00003D430000}"/>
    <cellStyle name="Normal 184 3 2 5" xfId="11114" xr:uid="{00000000-0005-0000-0000-00003E430000}"/>
    <cellStyle name="Normal 184 3 3" xfId="9144" xr:uid="{00000000-0005-0000-0000-00003F430000}"/>
    <cellStyle name="Normal 184 3 3 2" xfId="9570" xr:uid="{00000000-0005-0000-0000-000040430000}"/>
    <cellStyle name="Normal 184 3 3 2 2" xfId="30026" xr:uid="{00000000-0005-0000-0000-000041430000}"/>
    <cellStyle name="Normal 184 3 3 2 3" xfId="13350" xr:uid="{00000000-0005-0000-0000-000042430000}"/>
    <cellStyle name="Normal 184 3 3 3" xfId="27437" xr:uid="{00000000-0005-0000-0000-000043430000}"/>
    <cellStyle name="Normal 184 3 3 4" xfId="10668" xr:uid="{00000000-0005-0000-0000-000044430000}"/>
    <cellStyle name="Normal 184 3 4" xfId="9384" xr:uid="{00000000-0005-0000-0000-000045430000}"/>
    <cellStyle name="Normal 184 3 4 2" xfId="14816" xr:uid="{00000000-0005-0000-0000-000046430000}"/>
    <cellStyle name="Normal 184 3 4 2 2" xfId="31487" xr:uid="{00000000-0005-0000-0000-000047430000}"/>
    <cellStyle name="Normal 184 3 4 3" xfId="28889" xr:uid="{00000000-0005-0000-0000-000048430000}"/>
    <cellStyle name="Normal 184 3 4 4" xfId="12142" xr:uid="{00000000-0005-0000-0000-000049430000}"/>
    <cellStyle name="Normal 184 3 5" xfId="13003" xr:uid="{00000000-0005-0000-0000-00004A430000}"/>
    <cellStyle name="Normal 184 3 5 2" xfId="29686" xr:uid="{00000000-0005-0000-0000-00004B430000}"/>
    <cellStyle name="Normal 184 3 6" xfId="27077" xr:uid="{00000000-0005-0000-0000-00004C430000}"/>
    <cellStyle name="Normal 184 3 7" xfId="9954" xr:uid="{00000000-0005-0000-0000-00004D430000}"/>
    <cellStyle name="Normal 184 3 8" xfId="43918" xr:uid="{00000000-0005-0000-0000-00004E430000}"/>
    <cellStyle name="Normal 185" xfId="6470" xr:uid="{00000000-0005-0000-0000-00004F430000}"/>
    <cellStyle name="Normal 185 2" xfId="6471" xr:uid="{00000000-0005-0000-0000-000050430000}"/>
    <cellStyle name="Normal 185 2 2" xfId="6472" xr:uid="{00000000-0005-0000-0000-000051430000}"/>
    <cellStyle name="Normal 185 2 3" xfId="6473" xr:uid="{00000000-0005-0000-0000-000052430000}"/>
    <cellStyle name="Normal 185 2 3 2" xfId="9273" xr:uid="{00000000-0005-0000-0000-000053430000}"/>
    <cellStyle name="Normal 185 2 3 2 2" xfId="9571" xr:uid="{00000000-0005-0000-0000-000054430000}"/>
    <cellStyle name="Normal 185 2 3 2 2 2" xfId="15229" xr:uid="{00000000-0005-0000-0000-000055430000}"/>
    <cellStyle name="Normal 185 2 3 2 2 2 2" xfId="31900" xr:uid="{00000000-0005-0000-0000-000056430000}"/>
    <cellStyle name="Normal 185 2 3 2 2 3" xfId="29302" xr:uid="{00000000-0005-0000-0000-000057430000}"/>
    <cellStyle name="Normal 185 2 3 2 2 4" xfId="12594" xr:uid="{00000000-0005-0000-0000-000058430000}"/>
    <cellStyle name="Normal 185 2 3 2 3" xfId="13812" xr:uid="{00000000-0005-0000-0000-000059430000}"/>
    <cellStyle name="Normal 185 2 3 2 3 2" xfId="30486" xr:uid="{00000000-0005-0000-0000-00005A430000}"/>
    <cellStyle name="Normal 185 2 3 2 4" xfId="27894" xr:uid="{00000000-0005-0000-0000-00005B430000}"/>
    <cellStyle name="Normal 185 2 3 2 5" xfId="11115" xr:uid="{00000000-0005-0000-0000-00005C430000}"/>
    <cellStyle name="Normal 185 2 3 3" xfId="9145" xr:uid="{00000000-0005-0000-0000-00005D430000}"/>
    <cellStyle name="Normal 185 2 3 3 2" xfId="9572" xr:uid="{00000000-0005-0000-0000-00005E430000}"/>
    <cellStyle name="Normal 185 2 3 3 2 2" xfId="30027" xr:uid="{00000000-0005-0000-0000-00005F430000}"/>
    <cellStyle name="Normal 185 2 3 3 2 3" xfId="13351" xr:uid="{00000000-0005-0000-0000-000060430000}"/>
    <cellStyle name="Normal 185 2 3 3 3" xfId="27438" xr:uid="{00000000-0005-0000-0000-000061430000}"/>
    <cellStyle name="Normal 185 2 3 3 4" xfId="10669" xr:uid="{00000000-0005-0000-0000-000062430000}"/>
    <cellStyle name="Normal 185 2 3 4" xfId="9385" xr:uid="{00000000-0005-0000-0000-000063430000}"/>
    <cellStyle name="Normal 185 2 3 4 2" xfId="14817" xr:uid="{00000000-0005-0000-0000-000064430000}"/>
    <cellStyle name="Normal 185 2 3 4 2 2" xfId="31488" xr:uid="{00000000-0005-0000-0000-000065430000}"/>
    <cellStyle name="Normal 185 2 3 4 3" xfId="28890" xr:uid="{00000000-0005-0000-0000-000066430000}"/>
    <cellStyle name="Normal 185 2 3 4 4" xfId="12143" xr:uid="{00000000-0005-0000-0000-000067430000}"/>
    <cellStyle name="Normal 185 2 3 5" xfId="13004" xr:uid="{00000000-0005-0000-0000-000068430000}"/>
    <cellStyle name="Normal 185 2 3 5 2" xfId="29687" xr:uid="{00000000-0005-0000-0000-000069430000}"/>
    <cellStyle name="Normal 185 2 3 6" xfId="27078" xr:uid="{00000000-0005-0000-0000-00006A430000}"/>
    <cellStyle name="Normal 185 2 3 7" xfId="9955" xr:uid="{00000000-0005-0000-0000-00006B430000}"/>
    <cellStyle name="Normal 185 2 3 8" xfId="43919" xr:uid="{00000000-0005-0000-0000-00006C430000}"/>
    <cellStyle name="Normal 185 3" xfId="6474" xr:uid="{00000000-0005-0000-0000-00006D430000}"/>
    <cellStyle name="Normal 185 3 2" xfId="8688" xr:uid="{00000000-0005-0000-0000-00006E430000}"/>
    <cellStyle name="Normal 185 4" xfId="8689" xr:uid="{00000000-0005-0000-0000-00006F430000}"/>
    <cellStyle name="Normal 186" xfId="6475" xr:uid="{00000000-0005-0000-0000-000070430000}"/>
    <cellStyle name="Normal 186 2" xfId="8690" xr:uid="{00000000-0005-0000-0000-000071430000}"/>
    <cellStyle name="Normal 187" xfId="6476" xr:uid="{00000000-0005-0000-0000-000072430000}"/>
    <cellStyle name="Normal 187 2" xfId="8691" xr:uid="{00000000-0005-0000-0000-000073430000}"/>
    <cellStyle name="Normal 188" xfId="6477" xr:uid="{00000000-0005-0000-0000-000074430000}"/>
    <cellStyle name="Normal 188 2" xfId="8692" xr:uid="{00000000-0005-0000-0000-000075430000}"/>
    <cellStyle name="Normal 189" xfId="6478" xr:uid="{00000000-0005-0000-0000-000076430000}"/>
    <cellStyle name="Normal 189 2" xfId="8693" xr:uid="{00000000-0005-0000-0000-000077430000}"/>
    <cellStyle name="Normal 19" xfId="2661" xr:uid="{00000000-0005-0000-0000-000078430000}"/>
    <cellStyle name="Normal 19 2" xfId="2662" xr:uid="{00000000-0005-0000-0000-000079430000}"/>
    <cellStyle name="Normal 19 2 2" xfId="2663" xr:uid="{00000000-0005-0000-0000-00007A430000}"/>
    <cellStyle name="Normal 19 3" xfId="2664" xr:uid="{00000000-0005-0000-0000-00007B430000}"/>
    <cellStyle name="Normal 190" xfId="6479" xr:uid="{00000000-0005-0000-0000-00007C430000}"/>
    <cellStyle name="Normal 190 2" xfId="8694" xr:uid="{00000000-0005-0000-0000-00007D430000}"/>
    <cellStyle name="Normal 191" xfId="6480" xr:uid="{00000000-0005-0000-0000-00007E430000}"/>
    <cellStyle name="Normal 191 2" xfId="8695" xr:uid="{00000000-0005-0000-0000-00007F430000}"/>
    <cellStyle name="Normal 192" xfId="6481" xr:uid="{00000000-0005-0000-0000-000080430000}"/>
    <cellStyle name="Normal 192 2" xfId="8696" xr:uid="{00000000-0005-0000-0000-000081430000}"/>
    <cellStyle name="Normal 193" xfId="6482" xr:uid="{00000000-0005-0000-0000-000082430000}"/>
    <cellStyle name="Normal 193 2" xfId="8697" xr:uid="{00000000-0005-0000-0000-000083430000}"/>
    <cellStyle name="Normal 194" xfId="6483" xr:uid="{00000000-0005-0000-0000-000084430000}"/>
    <cellStyle name="Normal 194 2" xfId="8698" xr:uid="{00000000-0005-0000-0000-000085430000}"/>
    <cellStyle name="Normal 195" xfId="6484" xr:uid="{00000000-0005-0000-0000-000086430000}"/>
    <cellStyle name="Normal 195 2" xfId="8699" xr:uid="{00000000-0005-0000-0000-000087430000}"/>
    <cellStyle name="Normal 196" xfId="6485" xr:uid="{00000000-0005-0000-0000-000088430000}"/>
    <cellStyle name="Normal 196 2" xfId="8700" xr:uid="{00000000-0005-0000-0000-000089430000}"/>
    <cellStyle name="Normal 197" xfId="6486" xr:uid="{00000000-0005-0000-0000-00008A430000}"/>
    <cellStyle name="Normal 197 2" xfId="8701" xr:uid="{00000000-0005-0000-0000-00008B430000}"/>
    <cellStyle name="Normal 198" xfId="6487" xr:uid="{00000000-0005-0000-0000-00008C430000}"/>
    <cellStyle name="Normal 198 2" xfId="8702" xr:uid="{00000000-0005-0000-0000-00008D430000}"/>
    <cellStyle name="Normal 199" xfId="6488" xr:uid="{00000000-0005-0000-0000-00008E430000}"/>
    <cellStyle name="Normal 199 2" xfId="6489" xr:uid="{00000000-0005-0000-0000-00008F430000}"/>
    <cellStyle name="Normal 199 3" xfId="6490" xr:uid="{00000000-0005-0000-0000-000090430000}"/>
    <cellStyle name="Normal 199 3 2" xfId="9274" xr:uid="{00000000-0005-0000-0000-000091430000}"/>
    <cellStyle name="Normal 199 3 2 2" xfId="9573" xr:uid="{00000000-0005-0000-0000-000092430000}"/>
    <cellStyle name="Normal 199 3 2 2 2" xfId="15230" xr:uid="{00000000-0005-0000-0000-000093430000}"/>
    <cellStyle name="Normal 199 3 2 2 2 2" xfId="31901" xr:uid="{00000000-0005-0000-0000-000094430000}"/>
    <cellStyle name="Normal 199 3 2 2 3" xfId="29303" xr:uid="{00000000-0005-0000-0000-000095430000}"/>
    <cellStyle name="Normal 199 3 2 2 4" xfId="12595" xr:uid="{00000000-0005-0000-0000-000096430000}"/>
    <cellStyle name="Normal 199 3 2 3" xfId="13813" xr:uid="{00000000-0005-0000-0000-000097430000}"/>
    <cellStyle name="Normal 199 3 2 3 2" xfId="30487" xr:uid="{00000000-0005-0000-0000-000098430000}"/>
    <cellStyle name="Normal 199 3 2 4" xfId="27895" xr:uid="{00000000-0005-0000-0000-000099430000}"/>
    <cellStyle name="Normal 199 3 2 5" xfId="11116" xr:uid="{00000000-0005-0000-0000-00009A430000}"/>
    <cellStyle name="Normal 199 3 3" xfId="9146" xr:uid="{00000000-0005-0000-0000-00009B430000}"/>
    <cellStyle name="Normal 199 3 3 2" xfId="9574" xr:uid="{00000000-0005-0000-0000-00009C430000}"/>
    <cellStyle name="Normal 199 3 3 2 2" xfId="30028" xr:uid="{00000000-0005-0000-0000-00009D430000}"/>
    <cellStyle name="Normal 199 3 3 2 3" xfId="13352" xr:uid="{00000000-0005-0000-0000-00009E430000}"/>
    <cellStyle name="Normal 199 3 3 3" xfId="27439" xr:uid="{00000000-0005-0000-0000-00009F430000}"/>
    <cellStyle name="Normal 199 3 3 4" xfId="10670" xr:uid="{00000000-0005-0000-0000-0000A0430000}"/>
    <cellStyle name="Normal 199 3 4" xfId="9386" xr:uid="{00000000-0005-0000-0000-0000A1430000}"/>
    <cellStyle name="Normal 199 3 4 2" xfId="14818" xr:uid="{00000000-0005-0000-0000-0000A2430000}"/>
    <cellStyle name="Normal 199 3 4 2 2" xfId="31489" xr:uid="{00000000-0005-0000-0000-0000A3430000}"/>
    <cellStyle name="Normal 199 3 4 3" xfId="28891" xr:uid="{00000000-0005-0000-0000-0000A4430000}"/>
    <cellStyle name="Normal 199 3 4 4" xfId="12144" xr:uid="{00000000-0005-0000-0000-0000A5430000}"/>
    <cellStyle name="Normal 199 3 5" xfId="13005" xr:uid="{00000000-0005-0000-0000-0000A6430000}"/>
    <cellStyle name="Normal 199 3 5 2" xfId="29688" xr:uid="{00000000-0005-0000-0000-0000A7430000}"/>
    <cellStyle name="Normal 199 3 6" xfId="27079" xr:uid="{00000000-0005-0000-0000-0000A8430000}"/>
    <cellStyle name="Normal 199 3 7" xfId="9956" xr:uid="{00000000-0005-0000-0000-0000A9430000}"/>
    <cellStyle name="Normal 199 3 8" xfId="43920" xr:uid="{00000000-0005-0000-0000-0000AA430000}"/>
    <cellStyle name="Normal 2" xfId="49" xr:uid="{00000000-0005-0000-0000-0000AB430000}"/>
    <cellStyle name="Normal 2 10" xfId="9675" xr:uid="{00000000-0005-0000-0000-0000AC430000}"/>
    <cellStyle name="Normal 2 11" xfId="9683" xr:uid="{00000000-0005-0000-0000-0000AD430000}"/>
    <cellStyle name="Normal 2 2" xfId="50" xr:uid="{00000000-0005-0000-0000-0000AE430000}"/>
    <cellStyle name="Normal 2 2 10" xfId="9738" xr:uid="{00000000-0005-0000-0000-0000AF430000}"/>
    <cellStyle name="Normal 2 2 2" xfId="74" xr:uid="{00000000-0005-0000-0000-0000B0430000}"/>
    <cellStyle name="Normal 2 2 2 2" xfId="10291" xr:uid="{00000000-0005-0000-0000-0000B1430000}"/>
    <cellStyle name="Normal 2 2 2 2 2" xfId="11270" xr:uid="{00000000-0005-0000-0000-0000B2430000}"/>
    <cellStyle name="Normal 2 2 2 2 2 2" xfId="12777" xr:uid="{00000000-0005-0000-0000-0000B3430000}"/>
    <cellStyle name="Normal 2 2 2 2 2 2 2" xfId="15392" xr:uid="{00000000-0005-0000-0000-0000B4430000}"/>
    <cellStyle name="Normal 2 2 2 2 2 2 2 2" xfId="32063" xr:uid="{00000000-0005-0000-0000-0000B5430000}"/>
    <cellStyle name="Normal 2 2 2 2 2 2 3" xfId="29465" xr:uid="{00000000-0005-0000-0000-0000B6430000}"/>
    <cellStyle name="Normal 2 2 2 2 2 3" xfId="13942" xr:uid="{00000000-0005-0000-0000-0000B7430000}"/>
    <cellStyle name="Normal 2 2 2 2 2 3 2" xfId="30615" xr:uid="{00000000-0005-0000-0000-0000B8430000}"/>
    <cellStyle name="Normal 2 2 2 2 2 4" xfId="28023" xr:uid="{00000000-0005-0000-0000-0000B9430000}"/>
    <cellStyle name="Normal 2 2 2 2 3" xfId="10804" xr:uid="{00000000-0005-0000-0000-0000BA430000}"/>
    <cellStyle name="Normal 2 2 2 2 3 2" xfId="13491" xr:uid="{00000000-0005-0000-0000-0000BB430000}"/>
    <cellStyle name="Normal 2 2 2 2 3 2 2" xfId="30166" xr:uid="{00000000-0005-0000-0000-0000BC430000}"/>
    <cellStyle name="Normal 2 2 2 2 3 3" xfId="27577" xr:uid="{00000000-0005-0000-0000-0000BD430000}"/>
    <cellStyle name="Normal 2 2 2 2 4" xfId="12203" xr:uid="{00000000-0005-0000-0000-0000BE430000}"/>
    <cellStyle name="Normal 2 2 2 2 4 2" xfId="14877" xr:uid="{00000000-0005-0000-0000-0000BF430000}"/>
    <cellStyle name="Normal 2 2 2 2 4 2 2" xfId="31548" xr:uid="{00000000-0005-0000-0000-0000C0430000}"/>
    <cellStyle name="Normal 2 2 2 2 4 3" xfId="28950" xr:uid="{00000000-0005-0000-0000-0000C1430000}"/>
    <cellStyle name="Normal 2 2 2 2 5" xfId="13101" xr:uid="{00000000-0005-0000-0000-0000C2430000}"/>
    <cellStyle name="Normal 2 2 2 2 5 2" xfId="29778" xr:uid="{00000000-0005-0000-0000-0000C3430000}"/>
    <cellStyle name="Normal 2 2 2 2 6" xfId="27189" xr:uid="{00000000-0005-0000-0000-0000C4430000}"/>
    <cellStyle name="Normal 2 2 2 3" xfId="10472" xr:uid="{00000000-0005-0000-0000-0000C5430000}"/>
    <cellStyle name="Normal 2 2 2 3 2" xfId="11338" xr:uid="{00000000-0005-0000-0000-0000C6430000}"/>
    <cellStyle name="Normal 2 2 2 3 2 2" xfId="12850" xr:uid="{00000000-0005-0000-0000-0000C7430000}"/>
    <cellStyle name="Normal 2 2 2 3 2 2 2" xfId="15463" xr:uid="{00000000-0005-0000-0000-0000C8430000}"/>
    <cellStyle name="Normal 2 2 2 3 2 2 2 2" xfId="32134" xr:uid="{00000000-0005-0000-0000-0000C9430000}"/>
    <cellStyle name="Normal 2 2 2 3 2 2 3" xfId="29536" xr:uid="{00000000-0005-0000-0000-0000CA430000}"/>
    <cellStyle name="Normal 2 2 2 3 2 3" xfId="14011" xr:uid="{00000000-0005-0000-0000-0000CB430000}"/>
    <cellStyle name="Normal 2 2 2 3 2 3 2" xfId="30684" xr:uid="{00000000-0005-0000-0000-0000CC430000}"/>
    <cellStyle name="Normal 2 2 2 3 2 4" xfId="28092" xr:uid="{00000000-0005-0000-0000-0000CD430000}"/>
    <cellStyle name="Normal 2 2 2 3 3" xfId="10886" xr:uid="{00000000-0005-0000-0000-0000CE430000}"/>
    <cellStyle name="Normal 2 2 2 3 3 2" xfId="13574" xr:uid="{00000000-0005-0000-0000-0000CF430000}"/>
    <cellStyle name="Normal 2 2 2 3 3 2 2" xfId="30248" xr:uid="{00000000-0005-0000-0000-0000D0430000}"/>
    <cellStyle name="Normal 2 2 2 3 3 3" xfId="27657" xr:uid="{00000000-0005-0000-0000-0000D1430000}"/>
    <cellStyle name="Normal 2 2 2 3 4" xfId="12272" xr:uid="{00000000-0005-0000-0000-0000D2430000}"/>
    <cellStyle name="Normal 2 2 2 3 4 2" xfId="14946" xr:uid="{00000000-0005-0000-0000-0000D3430000}"/>
    <cellStyle name="Normal 2 2 2 3 4 2 2" xfId="31617" xr:uid="{00000000-0005-0000-0000-0000D4430000}"/>
    <cellStyle name="Normal 2 2 2 3 4 3" xfId="29019" xr:uid="{00000000-0005-0000-0000-0000D5430000}"/>
    <cellStyle name="Normal 2 2 2 3 5" xfId="13170" xr:uid="{00000000-0005-0000-0000-0000D6430000}"/>
    <cellStyle name="Normal 2 2 2 3 5 2" xfId="29846" xr:uid="{00000000-0005-0000-0000-0000D7430000}"/>
    <cellStyle name="Normal 2 2 2 3 6" xfId="27257" xr:uid="{00000000-0005-0000-0000-0000D8430000}"/>
    <cellStyle name="Normal 2 2 2 4" xfId="10533" xr:uid="{00000000-0005-0000-0000-0000D9430000}"/>
    <cellStyle name="Normal 2 2 2 4 2" xfId="11392" xr:uid="{00000000-0005-0000-0000-0000DA430000}"/>
    <cellStyle name="Normal 2 2 2 4 2 2" xfId="12900" xr:uid="{00000000-0005-0000-0000-0000DB430000}"/>
    <cellStyle name="Normal 2 2 2 4 2 2 2" xfId="15513" xr:uid="{00000000-0005-0000-0000-0000DC430000}"/>
    <cellStyle name="Normal 2 2 2 4 2 2 2 2" xfId="32184" xr:uid="{00000000-0005-0000-0000-0000DD430000}"/>
    <cellStyle name="Normal 2 2 2 4 2 2 3" xfId="29586" xr:uid="{00000000-0005-0000-0000-0000DE430000}"/>
    <cellStyle name="Normal 2 2 2 4 2 3" xfId="14061" xr:uid="{00000000-0005-0000-0000-0000DF430000}"/>
    <cellStyle name="Normal 2 2 2 4 2 3 2" xfId="30734" xr:uid="{00000000-0005-0000-0000-0000E0430000}"/>
    <cellStyle name="Normal 2 2 2 4 2 4" xfId="28142" xr:uid="{00000000-0005-0000-0000-0000E1430000}"/>
    <cellStyle name="Normal 2 2 2 4 3" xfId="10940" xr:uid="{00000000-0005-0000-0000-0000E2430000}"/>
    <cellStyle name="Normal 2 2 2 4 3 2" xfId="13624" xr:uid="{00000000-0005-0000-0000-0000E3430000}"/>
    <cellStyle name="Normal 2 2 2 4 3 2 2" xfId="30298" xr:uid="{00000000-0005-0000-0000-0000E4430000}"/>
    <cellStyle name="Normal 2 2 2 4 3 3" xfId="27706" xr:uid="{00000000-0005-0000-0000-0000E5430000}"/>
    <cellStyle name="Normal 2 2 2 4 4" xfId="12322" xr:uid="{00000000-0005-0000-0000-0000E6430000}"/>
    <cellStyle name="Normal 2 2 2 4 4 2" xfId="14996" xr:uid="{00000000-0005-0000-0000-0000E7430000}"/>
    <cellStyle name="Normal 2 2 2 4 4 2 2" xfId="31667" xr:uid="{00000000-0005-0000-0000-0000E8430000}"/>
    <cellStyle name="Normal 2 2 2 4 4 3" xfId="29069" xr:uid="{00000000-0005-0000-0000-0000E9430000}"/>
    <cellStyle name="Normal 2 2 2 4 5" xfId="13220" xr:uid="{00000000-0005-0000-0000-0000EA430000}"/>
    <cellStyle name="Normal 2 2 2 4 5 2" xfId="29896" xr:uid="{00000000-0005-0000-0000-0000EB430000}"/>
    <cellStyle name="Normal 2 2 2 4 6" xfId="27307" xr:uid="{00000000-0005-0000-0000-0000EC430000}"/>
    <cellStyle name="Normal 2 2 3" xfId="2665" xr:uid="{00000000-0005-0000-0000-0000ED430000}"/>
    <cellStyle name="Normal 2 2 3 2" xfId="9747" xr:uid="{00000000-0005-0000-0000-0000EE430000}"/>
    <cellStyle name="Normal 2 2 4" xfId="2666" xr:uid="{00000000-0005-0000-0000-0000EF430000}"/>
    <cellStyle name="Normal 2 2 4 2" xfId="2667" xr:uid="{00000000-0005-0000-0000-0000F0430000}"/>
    <cellStyle name="Normal 2 2 4 3" xfId="15635" xr:uid="{00000000-0005-0000-0000-0000F1430000}"/>
    <cellStyle name="Normal 2 2 5" xfId="2668" xr:uid="{00000000-0005-0000-0000-0000F2430000}"/>
    <cellStyle name="Normal 2 2 5 2" xfId="27015" xr:uid="{00000000-0005-0000-0000-0000F3430000}"/>
    <cellStyle name="Normal 2 2 6" xfId="2669" xr:uid="{00000000-0005-0000-0000-0000F4430000}"/>
    <cellStyle name="Normal 2 2 6 2" xfId="2670" xr:uid="{00000000-0005-0000-0000-0000F5430000}"/>
    <cellStyle name="Normal 2 2 6 3" xfId="2671" xr:uid="{00000000-0005-0000-0000-0000F6430000}"/>
    <cellStyle name="Normal 2 2 6 4" xfId="7788" xr:uid="{00000000-0005-0000-0000-0000F7430000}"/>
    <cellStyle name="Normal 2 2 6 5" xfId="26995" xr:uid="{00000000-0005-0000-0000-0000F8430000}"/>
    <cellStyle name="Normal 2 2 7" xfId="9197" xr:uid="{00000000-0005-0000-0000-0000F9430000}"/>
    <cellStyle name="Normal 2 2 7 2" xfId="9575" xr:uid="{00000000-0005-0000-0000-0000FA430000}"/>
    <cellStyle name="Normal 2 2 8" xfId="9147" xr:uid="{00000000-0005-0000-0000-0000FB430000}"/>
    <cellStyle name="Normal 2 2 8 2" xfId="9576" xr:uid="{00000000-0005-0000-0000-0000FC430000}"/>
    <cellStyle name="Normal 2 2 9" xfId="9387" xr:uid="{00000000-0005-0000-0000-0000FD430000}"/>
    <cellStyle name="Normal 2 3" xfId="2672" xr:uid="{00000000-0005-0000-0000-0000FE430000}"/>
    <cellStyle name="Normal 2 3 2" xfId="2673" xr:uid="{00000000-0005-0000-0000-0000FF430000}"/>
    <cellStyle name="Normal 2 3 2 2" xfId="9745" xr:uid="{00000000-0005-0000-0000-000000440000}"/>
    <cellStyle name="Normal 2 3 3" xfId="2674" xr:uid="{00000000-0005-0000-0000-000001440000}"/>
    <cellStyle name="Normal 2 3 3 2" xfId="43848" xr:uid="{00000000-0005-0000-0000-000002440000}"/>
    <cellStyle name="Normal 2 3 4" xfId="2675" xr:uid="{00000000-0005-0000-0000-000003440000}"/>
    <cellStyle name="Normal 2 3 5" xfId="9746" xr:uid="{00000000-0005-0000-0000-000004440000}"/>
    <cellStyle name="Normal 2 4" xfId="2676" xr:uid="{00000000-0005-0000-0000-000005440000}"/>
    <cellStyle name="Normal 2 4 2" xfId="2677" xr:uid="{00000000-0005-0000-0000-000006440000}"/>
    <cellStyle name="Normal 2 4 2 2" xfId="2678" xr:uid="{00000000-0005-0000-0000-000007440000}"/>
    <cellStyle name="Normal 2 4 2 3" xfId="15640" xr:uid="{00000000-0005-0000-0000-000008440000}"/>
    <cellStyle name="Normal 2 4 3" xfId="2679" xr:uid="{00000000-0005-0000-0000-000009440000}"/>
    <cellStyle name="Normal 2 4 4" xfId="43841" xr:uid="{00000000-0005-0000-0000-00000A440000}"/>
    <cellStyle name="Normal 2 4 5" xfId="9744" xr:uid="{00000000-0005-0000-0000-00000B440000}"/>
    <cellStyle name="Normal 2 5" xfId="2680" xr:uid="{00000000-0005-0000-0000-00000C440000}"/>
    <cellStyle name="Normal 2 5 2" xfId="2681" xr:uid="{00000000-0005-0000-0000-00000D440000}"/>
    <cellStyle name="Normal 2 5 2 2" xfId="15639" xr:uid="{00000000-0005-0000-0000-00000E440000}"/>
    <cellStyle name="Normal 2 5 3" xfId="10099" xr:uid="{00000000-0005-0000-0000-00000F440000}"/>
    <cellStyle name="Normal 2 5 4" xfId="9742" xr:uid="{00000000-0005-0000-0000-000010440000}"/>
    <cellStyle name="Normal 2 6" xfId="2682" xr:uid="{00000000-0005-0000-0000-000011440000}"/>
    <cellStyle name="Normal 2 6 2" xfId="43840" xr:uid="{00000000-0005-0000-0000-000012440000}"/>
    <cellStyle name="Normal 2 6 3" xfId="9741" xr:uid="{00000000-0005-0000-0000-000013440000}"/>
    <cellStyle name="Normal 2 7" xfId="2683" xr:uid="{00000000-0005-0000-0000-000014440000}"/>
    <cellStyle name="Normal 2 7 2" xfId="2684" xr:uid="{00000000-0005-0000-0000-000015440000}"/>
    <cellStyle name="Normal 2 7 2 2" xfId="7789" xr:uid="{00000000-0005-0000-0000-000016440000}"/>
    <cellStyle name="Normal 2 7 3" xfId="9739" xr:uid="{00000000-0005-0000-0000-000017440000}"/>
    <cellStyle name="Normal 2 8" xfId="2685" xr:uid="{00000000-0005-0000-0000-000018440000}"/>
    <cellStyle name="Normal 2 8 2" xfId="15701" xr:uid="{00000000-0005-0000-0000-000019440000}"/>
    <cellStyle name="Normal 2 8 2 2" xfId="32361" xr:uid="{00000000-0005-0000-0000-00001A440000}"/>
    <cellStyle name="Normal 2 8 3" xfId="27016" xr:uid="{00000000-0005-0000-0000-00001B440000}"/>
    <cellStyle name="Normal 2 8 4" xfId="9751" xr:uid="{00000000-0005-0000-0000-00001C440000}"/>
    <cellStyle name="Normal 2 9" xfId="2686" xr:uid="{00000000-0005-0000-0000-00001D440000}"/>
    <cellStyle name="Normal 2 9 2" xfId="43759" xr:uid="{00000000-0005-0000-0000-00001E440000}"/>
    <cellStyle name="Normal 2_Federal Interest Calculation Su" xfId="6491" xr:uid="{00000000-0005-0000-0000-00001F440000}"/>
    <cellStyle name="Normal 20" xfId="2687" xr:uid="{00000000-0005-0000-0000-000020440000}"/>
    <cellStyle name="Normal 20 2" xfId="6492" xr:uid="{00000000-0005-0000-0000-000021440000}"/>
    <cellStyle name="Normal 20 3" xfId="6493" xr:uid="{00000000-0005-0000-0000-000022440000}"/>
    <cellStyle name="Normal 20 3 2" xfId="6494" xr:uid="{00000000-0005-0000-0000-000023440000}"/>
    <cellStyle name="Normal 20 3 3" xfId="6495" xr:uid="{00000000-0005-0000-0000-000024440000}"/>
    <cellStyle name="Normal 20 3 3 2" xfId="9275" xr:uid="{00000000-0005-0000-0000-000025440000}"/>
    <cellStyle name="Normal 20 3 3 2 2" xfId="9577" xr:uid="{00000000-0005-0000-0000-000026440000}"/>
    <cellStyle name="Normal 20 3 3 2 2 2" xfId="15231" xr:uid="{00000000-0005-0000-0000-000027440000}"/>
    <cellStyle name="Normal 20 3 3 2 2 2 2" xfId="31902" xr:uid="{00000000-0005-0000-0000-000028440000}"/>
    <cellStyle name="Normal 20 3 3 2 2 3" xfId="29304" xr:uid="{00000000-0005-0000-0000-000029440000}"/>
    <cellStyle name="Normal 20 3 3 2 2 4" xfId="12596" xr:uid="{00000000-0005-0000-0000-00002A440000}"/>
    <cellStyle name="Normal 20 3 3 2 3" xfId="13814" xr:uid="{00000000-0005-0000-0000-00002B440000}"/>
    <cellStyle name="Normal 20 3 3 2 3 2" xfId="30488" xr:uid="{00000000-0005-0000-0000-00002C440000}"/>
    <cellStyle name="Normal 20 3 3 2 4" xfId="27896" xr:uid="{00000000-0005-0000-0000-00002D440000}"/>
    <cellStyle name="Normal 20 3 3 2 5" xfId="11117" xr:uid="{00000000-0005-0000-0000-00002E440000}"/>
    <cellStyle name="Normal 20 3 3 3" xfId="9148" xr:uid="{00000000-0005-0000-0000-00002F440000}"/>
    <cellStyle name="Normal 20 3 3 3 2" xfId="9578" xr:uid="{00000000-0005-0000-0000-000030440000}"/>
    <cellStyle name="Normal 20 3 3 3 2 2" xfId="30029" xr:uid="{00000000-0005-0000-0000-000031440000}"/>
    <cellStyle name="Normal 20 3 3 3 2 3" xfId="13353" xr:uid="{00000000-0005-0000-0000-000032440000}"/>
    <cellStyle name="Normal 20 3 3 3 3" xfId="27440" xr:uid="{00000000-0005-0000-0000-000033440000}"/>
    <cellStyle name="Normal 20 3 3 3 4" xfId="10671" xr:uid="{00000000-0005-0000-0000-000034440000}"/>
    <cellStyle name="Normal 20 3 3 4" xfId="9388" xr:uid="{00000000-0005-0000-0000-000035440000}"/>
    <cellStyle name="Normal 20 3 3 4 2" xfId="14819" xr:uid="{00000000-0005-0000-0000-000036440000}"/>
    <cellStyle name="Normal 20 3 3 4 2 2" xfId="31490" xr:uid="{00000000-0005-0000-0000-000037440000}"/>
    <cellStyle name="Normal 20 3 3 4 3" xfId="28892" xr:uid="{00000000-0005-0000-0000-000038440000}"/>
    <cellStyle name="Normal 20 3 3 4 4" xfId="12145" xr:uid="{00000000-0005-0000-0000-000039440000}"/>
    <cellStyle name="Normal 20 3 3 5" xfId="13006" xr:uid="{00000000-0005-0000-0000-00003A440000}"/>
    <cellStyle name="Normal 20 3 3 5 2" xfId="29689" xr:uid="{00000000-0005-0000-0000-00003B440000}"/>
    <cellStyle name="Normal 20 3 3 6" xfId="27083" xr:uid="{00000000-0005-0000-0000-00003C440000}"/>
    <cellStyle name="Normal 20 3 3 7" xfId="9960" xr:uid="{00000000-0005-0000-0000-00003D440000}"/>
    <cellStyle name="Normal 20 3 3 8" xfId="43922" xr:uid="{00000000-0005-0000-0000-00003E440000}"/>
    <cellStyle name="Normal 20 4" xfId="6496" xr:uid="{00000000-0005-0000-0000-00003F440000}"/>
    <cellStyle name="Normal 20 5" xfId="11043" xr:uid="{00000000-0005-0000-0000-000040440000}"/>
    <cellStyle name="Normal 20 5 2" xfId="12493" xr:uid="{00000000-0005-0000-0000-000041440000}"/>
    <cellStyle name="Normal 20 5 2 2" xfId="15139" xr:uid="{00000000-0005-0000-0000-000042440000}"/>
    <cellStyle name="Normal 20 5 2 2 2" xfId="31810" xr:uid="{00000000-0005-0000-0000-000043440000}"/>
    <cellStyle name="Normal 20 5 2 3" xfId="29212" xr:uid="{00000000-0005-0000-0000-000044440000}"/>
    <cellStyle name="Normal 20 5 3" xfId="13739" xr:uid="{00000000-0005-0000-0000-000045440000}"/>
    <cellStyle name="Normal 20 5 3 2" xfId="30413" xr:uid="{00000000-0005-0000-0000-000046440000}"/>
    <cellStyle name="Normal 20 5 4" xfId="27821" xr:uid="{00000000-0005-0000-0000-000047440000}"/>
    <cellStyle name="Normal 20 6" xfId="43921" xr:uid="{00000000-0005-0000-0000-000048440000}"/>
    <cellStyle name="Normal 200" xfId="6497" xr:uid="{00000000-0005-0000-0000-000049440000}"/>
    <cellStyle name="Normal 200 2" xfId="8703" xr:uid="{00000000-0005-0000-0000-00004A440000}"/>
    <cellStyle name="Normal 201" xfId="6498" xr:uid="{00000000-0005-0000-0000-00004B440000}"/>
    <cellStyle name="Normal 201 2" xfId="8704" xr:uid="{00000000-0005-0000-0000-00004C440000}"/>
    <cellStyle name="Normal 202" xfId="6499" xr:uid="{00000000-0005-0000-0000-00004D440000}"/>
    <cellStyle name="Normal 202 2" xfId="8705" xr:uid="{00000000-0005-0000-0000-00004E440000}"/>
    <cellStyle name="Normal 203" xfId="6500" xr:uid="{00000000-0005-0000-0000-00004F440000}"/>
    <cellStyle name="Normal 203 2" xfId="8706" xr:uid="{00000000-0005-0000-0000-000050440000}"/>
    <cellStyle name="Normal 204" xfId="6501" xr:uid="{00000000-0005-0000-0000-000051440000}"/>
    <cellStyle name="Normal 204 2" xfId="8707" xr:uid="{00000000-0005-0000-0000-000052440000}"/>
    <cellStyle name="Normal 205" xfId="6502" xr:uid="{00000000-0005-0000-0000-000053440000}"/>
    <cellStyle name="Normal 205 2" xfId="8708" xr:uid="{00000000-0005-0000-0000-000054440000}"/>
    <cellStyle name="Normal 206" xfId="6503" xr:uid="{00000000-0005-0000-0000-000055440000}"/>
    <cellStyle name="Normal 206 2" xfId="8709" xr:uid="{00000000-0005-0000-0000-000056440000}"/>
    <cellStyle name="Normal 207" xfId="6504" xr:uid="{00000000-0005-0000-0000-000057440000}"/>
    <cellStyle name="Normal 207 2" xfId="8710" xr:uid="{00000000-0005-0000-0000-000058440000}"/>
    <cellStyle name="Normal 208" xfId="6505" xr:uid="{00000000-0005-0000-0000-000059440000}"/>
    <cellStyle name="Normal 208 2" xfId="6506" xr:uid="{00000000-0005-0000-0000-00005A440000}"/>
    <cellStyle name="Normal 208 2 2" xfId="8711" xr:uid="{00000000-0005-0000-0000-00005B440000}"/>
    <cellStyle name="Normal 208 3" xfId="8712" xr:uid="{00000000-0005-0000-0000-00005C440000}"/>
    <cellStyle name="Normal 209" xfId="6507" xr:uid="{00000000-0005-0000-0000-00005D440000}"/>
    <cellStyle name="Normal 209 2" xfId="6508" xr:uid="{00000000-0005-0000-0000-00005E440000}"/>
    <cellStyle name="Normal 209 2 2" xfId="8713" xr:uid="{00000000-0005-0000-0000-00005F440000}"/>
    <cellStyle name="Normal 209 3" xfId="8714" xr:uid="{00000000-0005-0000-0000-000060440000}"/>
    <cellStyle name="Normal 21" xfId="2688" xr:uid="{00000000-0005-0000-0000-000061440000}"/>
    <cellStyle name="Normal 21 2" xfId="2689" xr:uid="{00000000-0005-0000-0000-000062440000}"/>
    <cellStyle name="Normal 21 2 2" xfId="2690" xr:uid="{00000000-0005-0000-0000-000063440000}"/>
    <cellStyle name="Normal 21 3" xfId="2691" xr:uid="{00000000-0005-0000-0000-000064440000}"/>
    <cellStyle name="Normal 210" xfId="6509" xr:uid="{00000000-0005-0000-0000-000065440000}"/>
    <cellStyle name="Normal 210 2" xfId="8715" xr:uid="{00000000-0005-0000-0000-000066440000}"/>
    <cellStyle name="Normal 211" xfId="6510" xr:uid="{00000000-0005-0000-0000-000067440000}"/>
    <cellStyle name="Normal 211 2" xfId="6511" xr:uid="{00000000-0005-0000-0000-000068440000}"/>
    <cellStyle name="Normal 211 2 2" xfId="8716" xr:uid="{00000000-0005-0000-0000-000069440000}"/>
    <cellStyle name="Normal 211 3" xfId="6512" xr:uid="{00000000-0005-0000-0000-00006A440000}"/>
    <cellStyle name="Normal 211 3 2" xfId="8717" xr:uid="{00000000-0005-0000-0000-00006B440000}"/>
    <cellStyle name="Normal 211 4" xfId="8718" xr:uid="{00000000-0005-0000-0000-00006C440000}"/>
    <cellStyle name="Normal 212" xfId="6513" xr:uid="{00000000-0005-0000-0000-00006D440000}"/>
    <cellStyle name="Normal 212 2" xfId="6514" xr:uid="{00000000-0005-0000-0000-00006E440000}"/>
    <cellStyle name="Normal 212 2 2" xfId="8719" xr:uid="{00000000-0005-0000-0000-00006F440000}"/>
    <cellStyle name="Normal 212 3" xfId="6515" xr:uid="{00000000-0005-0000-0000-000070440000}"/>
    <cellStyle name="Normal 212 3 2" xfId="8720" xr:uid="{00000000-0005-0000-0000-000071440000}"/>
    <cellStyle name="Normal 212 4" xfId="8721" xr:uid="{00000000-0005-0000-0000-000072440000}"/>
    <cellStyle name="Normal 213" xfId="6516" xr:uid="{00000000-0005-0000-0000-000073440000}"/>
    <cellStyle name="Normal 213 2" xfId="6517" xr:uid="{00000000-0005-0000-0000-000074440000}"/>
    <cellStyle name="Normal 213 2 2" xfId="8722" xr:uid="{00000000-0005-0000-0000-000075440000}"/>
    <cellStyle name="Normal 213 3" xfId="6518" xr:uid="{00000000-0005-0000-0000-000076440000}"/>
    <cellStyle name="Normal 213 3 2" xfId="8723" xr:uid="{00000000-0005-0000-0000-000077440000}"/>
    <cellStyle name="Normal 213 4" xfId="8724" xr:uid="{00000000-0005-0000-0000-000078440000}"/>
    <cellStyle name="Normal 214" xfId="6519" xr:uid="{00000000-0005-0000-0000-000079440000}"/>
    <cellStyle name="Normal 214 2" xfId="6520" xr:uid="{00000000-0005-0000-0000-00007A440000}"/>
    <cellStyle name="Normal 214 2 2" xfId="8725" xr:uid="{00000000-0005-0000-0000-00007B440000}"/>
    <cellStyle name="Normal 214 3" xfId="6521" xr:uid="{00000000-0005-0000-0000-00007C440000}"/>
    <cellStyle name="Normal 214 3 2" xfId="8726" xr:uid="{00000000-0005-0000-0000-00007D440000}"/>
    <cellStyle name="Normal 214 4" xfId="8727" xr:uid="{00000000-0005-0000-0000-00007E440000}"/>
    <cellStyle name="Normal 215" xfId="6522" xr:uid="{00000000-0005-0000-0000-00007F440000}"/>
    <cellStyle name="Normal 215 2" xfId="6523" xr:uid="{00000000-0005-0000-0000-000080440000}"/>
    <cellStyle name="Normal 215 2 2" xfId="8728" xr:uid="{00000000-0005-0000-0000-000081440000}"/>
    <cellStyle name="Normal 215 3" xfId="6524" xr:uid="{00000000-0005-0000-0000-000082440000}"/>
    <cellStyle name="Normal 215 3 2" xfId="8729" xr:uid="{00000000-0005-0000-0000-000083440000}"/>
    <cellStyle name="Normal 215 4" xfId="8730" xr:uid="{00000000-0005-0000-0000-000084440000}"/>
    <cellStyle name="Normal 216" xfId="6525" xr:uid="{00000000-0005-0000-0000-000085440000}"/>
    <cellStyle name="Normal 216 2" xfId="6526" xr:uid="{00000000-0005-0000-0000-000086440000}"/>
    <cellStyle name="Normal 216 2 2" xfId="8731" xr:uid="{00000000-0005-0000-0000-000087440000}"/>
    <cellStyle name="Normal 216 3" xfId="8732" xr:uid="{00000000-0005-0000-0000-000088440000}"/>
    <cellStyle name="Normal 217" xfId="6527" xr:uid="{00000000-0005-0000-0000-000089440000}"/>
    <cellStyle name="Normal 217 2" xfId="6528" xr:uid="{00000000-0005-0000-0000-00008A440000}"/>
    <cellStyle name="Normal 217 2 2" xfId="8733" xr:uid="{00000000-0005-0000-0000-00008B440000}"/>
    <cellStyle name="Normal 217 3" xfId="8734" xr:uid="{00000000-0005-0000-0000-00008C440000}"/>
    <cellStyle name="Normal 218" xfId="6529" xr:uid="{00000000-0005-0000-0000-00008D440000}"/>
    <cellStyle name="Normal 218 2" xfId="6530" xr:uid="{00000000-0005-0000-0000-00008E440000}"/>
    <cellStyle name="Normal 218 2 2" xfId="8735" xr:uid="{00000000-0005-0000-0000-00008F440000}"/>
    <cellStyle name="Normal 218 3" xfId="8736" xr:uid="{00000000-0005-0000-0000-000090440000}"/>
    <cellStyle name="Normal 219" xfId="6531" xr:uid="{00000000-0005-0000-0000-000091440000}"/>
    <cellStyle name="Normal 219 2" xfId="6532" xr:uid="{00000000-0005-0000-0000-000092440000}"/>
    <cellStyle name="Normal 219 2 2" xfId="8737" xr:uid="{00000000-0005-0000-0000-000093440000}"/>
    <cellStyle name="Normal 219 3" xfId="8738" xr:uid="{00000000-0005-0000-0000-000094440000}"/>
    <cellStyle name="Normal 22" xfId="2692" xr:uid="{00000000-0005-0000-0000-000095440000}"/>
    <cellStyle name="Normal 22 2" xfId="2693" xr:uid="{00000000-0005-0000-0000-000096440000}"/>
    <cellStyle name="Normal 22 2 2" xfId="2694" xr:uid="{00000000-0005-0000-0000-000097440000}"/>
    <cellStyle name="Normal 22 3" xfId="2695" xr:uid="{00000000-0005-0000-0000-000098440000}"/>
    <cellStyle name="Normal 220" xfId="6533" xr:uid="{00000000-0005-0000-0000-000099440000}"/>
    <cellStyle name="Normal 220 2" xfId="8739" xr:uid="{00000000-0005-0000-0000-00009A440000}"/>
    <cellStyle name="Normal 221" xfId="6534" xr:uid="{00000000-0005-0000-0000-00009B440000}"/>
    <cellStyle name="Normal 221 2" xfId="6535" xr:uid="{00000000-0005-0000-0000-00009C440000}"/>
    <cellStyle name="Normal 221 2 2" xfId="9276" xr:uid="{00000000-0005-0000-0000-00009D440000}"/>
    <cellStyle name="Normal 221 2 2 2" xfId="9579" xr:uid="{00000000-0005-0000-0000-00009E440000}"/>
    <cellStyle name="Normal 221 2 2 2 2" xfId="15233" xr:uid="{00000000-0005-0000-0000-00009F440000}"/>
    <cellStyle name="Normal 221 2 2 2 2 2" xfId="31904" xr:uid="{00000000-0005-0000-0000-0000A0440000}"/>
    <cellStyle name="Normal 221 2 2 2 3" xfId="29306" xr:uid="{00000000-0005-0000-0000-0000A1440000}"/>
    <cellStyle name="Normal 221 2 2 2 4" xfId="12598" xr:uid="{00000000-0005-0000-0000-0000A2440000}"/>
    <cellStyle name="Normal 221 2 2 3" xfId="13815" xr:uid="{00000000-0005-0000-0000-0000A3440000}"/>
    <cellStyle name="Normal 221 2 2 3 2" xfId="30489" xr:uid="{00000000-0005-0000-0000-0000A4440000}"/>
    <cellStyle name="Normal 221 2 2 4" xfId="27897" xr:uid="{00000000-0005-0000-0000-0000A5440000}"/>
    <cellStyle name="Normal 221 2 2 5" xfId="11118" xr:uid="{00000000-0005-0000-0000-0000A6440000}"/>
    <cellStyle name="Normal 221 2 3" xfId="9149" xr:uid="{00000000-0005-0000-0000-0000A7440000}"/>
    <cellStyle name="Normal 221 2 3 2" xfId="9580" xr:uid="{00000000-0005-0000-0000-0000A8440000}"/>
    <cellStyle name="Normal 221 2 3 2 2" xfId="30030" xr:uid="{00000000-0005-0000-0000-0000A9440000}"/>
    <cellStyle name="Normal 221 2 3 2 3" xfId="13354" xr:uid="{00000000-0005-0000-0000-0000AA440000}"/>
    <cellStyle name="Normal 221 2 3 3" xfId="27441" xr:uid="{00000000-0005-0000-0000-0000AB440000}"/>
    <cellStyle name="Normal 221 2 3 4" xfId="10672" xr:uid="{00000000-0005-0000-0000-0000AC440000}"/>
    <cellStyle name="Normal 221 2 4" xfId="9389" xr:uid="{00000000-0005-0000-0000-0000AD440000}"/>
    <cellStyle name="Normal 221 2 4 2" xfId="14820" xr:uid="{00000000-0005-0000-0000-0000AE440000}"/>
    <cellStyle name="Normal 221 2 4 2 2" xfId="31491" xr:uid="{00000000-0005-0000-0000-0000AF440000}"/>
    <cellStyle name="Normal 221 2 4 3" xfId="28893" xr:uid="{00000000-0005-0000-0000-0000B0440000}"/>
    <cellStyle name="Normal 221 2 4 4" xfId="12146" xr:uid="{00000000-0005-0000-0000-0000B1440000}"/>
    <cellStyle name="Normal 221 2 5" xfId="13007" xr:uid="{00000000-0005-0000-0000-0000B2440000}"/>
    <cellStyle name="Normal 221 2 5 2" xfId="29690" xr:uid="{00000000-0005-0000-0000-0000B3440000}"/>
    <cellStyle name="Normal 221 2 6" xfId="27084" xr:uid="{00000000-0005-0000-0000-0000B4440000}"/>
    <cellStyle name="Normal 221 2 7" xfId="9961" xr:uid="{00000000-0005-0000-0000-0000B5440000}"/>
    <cellStyle name="Normal 221 2 8" xfId="43923" xr:uid="{00000000-0005-0000-0000-0000B6440000}"/>
    <cellStyle name="Normal 221 3" xfId="8740" xr:uid="{00000000-0005-0000-0000-0000B7440000}"/>
    <cellStyle name="Normal 222" xfId="6536" xr:uid="{00000000-0005-0000-0000-0000B8440000}"/>
    <cellStyle name="Normal 222 2" xfId="6537" xr:uid="{00000000-0005-0000-0000-0000B9440000}"/>
    <cellStyle name="Normal 222 2 2" xfId="9277" xr:uid="{00000000-0005-0000-0000-0000BA440000}"/>
    <cellStyle name="Normal 222 2 2 2" xfId="9581" xr:uid="{00000000-0005-0000-0000-0000BB440000}"/>
    <cellStyle name="Normal 222 2 2 2 2" xfId="15234" xr:uid="{00000000-0005-0000-0000-0000BC440000}"/>
    <cellStyle name="Normal 222 2 2 2 2 2" xfId="31905" xr:uid="{00000000-0005-0000-0000-0000BD440000}"/>
    <cellStyle name="Normal 222 2 2 2 3" xfId="29307" xr:uid="{00000000-0005-0000-0000-0000BE440000}"/>
    <cellStyle name="Normal 222 2 2 2 4" xfId="12599" xr:uid="{00000000-0005-0000-0000-0000BF440000}"/>
    <cellStyle name="Normal 222 2 2 3" xfId="13816" xr:uid="{00000000-0005-0000-0000-0000C0440000}"/>
    <cellStyle name="Normal 222 2 2 3 2" xfId="30490" xr:uid="{00000000-0005-0000-0000-0000C1440000}"/>
    <cellStyle name="Normal 222 2 2 4" xfId="27898" xr:uid="{00000000-0005-0000-0000-0000C2440000}"/>
    <cellStyle name="Normal 222 2 2 5" xfId="11119" xr:uid="{00000000-0005-0000-0000-0000C3440000}"/>
    <cellStyle name="Normal 222 2 3" xfId="9150" xr:uid="{00000000-0005-0000-0000-0000C4440000}"/>
    <cellStyle name="Normal 222 2 3 2" xfId="9582" xr:uid="{00000000-0005-0000-0000-0000C5440000}"/>
    <cellStyle name="Normal 222 2 3 2 2" xfId="30031" xr:uid="{00000000-0005-0000-0000-0000C6440000}"/>
    <cellStyle name="Normal 222 2 3 2 3" xfId="13355" xr:uid="{00000000-0005-0000-0000-0000C7440000}"/>
    <cellStyle name="Normal 222 2 3 3" xfId="27442" xr:uid="{00000000-0005-0000-0000-0000C8440000}"/>
    <cellStyle name="Normal 222 2 3 4" xfId="10673" xr:uid="{00000000-0005-0000-0000-0000C9440000}"/>
    <cellStyle name="Normal 222 2 4" xfId="9390" xr:uid="{00000000-0005-0000-0000-0000CA440000}"/>
    <cellStyle name="Normal 222 2 4 2" xfId="14821" xr:uid="{00000000-0005-0000-0000-0000CB440000}"/>
    <cellStyle name="Normal 222 2 4 2 2" xfId="31492" xr:uid="{00000000-0005-0000-0000-0000CC440000}"/>
    <cellStyle name="Normal 222 2 4 3" xfId="28894" xr:uid="{00000000-0005-0000-0000-0000CD440000}"/>
    <cellStyle name="Normal 222 2 4 4" xfId="12147" xr:uid="{00000000-0005-0000-0000-0000CE440000}"/>
    <cellStyle name="Normal 222 2 5" xfId="13008" xr:uid="{00000000-0005-0000-0000-0000CF440000}"/>
    <cellStyle name="Normal 222 2 5 2" xfId="29691" xr:uid="{00000000-0005-0000-0000-0000D0440000}"/>
    <cellStyle name="Normal 222 2 6" xfId="27085" xr:uid="{00000000-0005-0000-0000-0000D1440000}"/>
    <cellStyle name="Normal 222 2 7" xfId="9962" xr:uid="{00000000-0005-0000-0000-0000D2440000}"/>
    <cellStyle name="Normal 222 2 8" xfId="43924" xr:uid="{00000000-0005-0000-0000-0000D3440000}"/>
    <cellStyle name="Normal 222 3" xfId="8741" xr:uid="{00000000-0005-0000-0000-0000D4440000}"/>
    <cellStyle name="Normal 223" xfId="6538" xr:uid="{00000000-0005-0000-0000-0000D5440000}"/>
    <cellStyle name="Normal 223 2" xfId="8742" xr:uid="{00000000-0005-0000-0000-0000D6440000}"/>
    <cellStyle name="Normal 224" xfId="6539" xr:uid="{00000000-0005-0000-0000-0000D7440000}"/>
    <cellStyle name="Normal 224 2" xfId="6540" xr:uid="{00000000-0005-0000-0000-0000D8440000}"/>
    <cellStyle name="Normal 224 2 2" xfId="8743" xr:uid="{00000000-0005-0000-0000-0000D9440000}"/>
    <cellStyle name="Normal 224 3" xfId="11044" xr:uid="{00000000-0005-0000-0000-0000DA440000}"/>
    <cellStyle name="Normal 225" xfId="6541" xr:uid="{00000000-0005-0000-0000-0000DB440000}"/>
    <cellStyle name="Normal 225 2" xfId="6542" xr:uid="{00000000-0005-0000-0000-0000DC440000}"/>
    <cellStyle name="Normal 225 2 2" xfId="8744" xr:uid="{00000000-0005-0000-0000-0000DD440000}"/>
    <cellStyle name="Normal 225 3" xfId="11045" xr:uid="{00000000-0005-0000-0000-0000DE440000}"/>
    <cellStyle name="Normal 226" xfId="6543" xr:uid="{00000000-0005-0000-0000-0000DF440000}"/>
    <cellStyle name="Normal 226 2" xfId="6544" xr:uid="{00000000-0005-0000-0000-0000E0440000}"/>
    <cellStyle name="Normal 226 2 2" xfId="8745" xr:uid="{00000000-0005-0000-0000-0000E1440000}"/>
    <cellStyle name="Normal 226 3" xfId="11046" xr:uid="{00000000-0005-0000-0000-0000E2440000}"/>
    <cellStyle name="Normal 227" xfId="6545" xr:uid="{00000000-0005-0000-0000-0000E3440000}"/>
    <cellStyle name="Normal 227 2" xfId="6546" xr:uid="{00000000-0005-0000-0000-0000E4440000}"/>
    <cellStyle name="Normal 227 2 2" xfId="8746" xr:uid="{00000000-0005-0000-0000-0000E5440000}"/>
    <cellStyle name="Normal 227 3" xfId="11047" xr:uid="{00000000-0005-0000-0000-0000E6440000}"/>
    <cellStyle name="Normal 228" xfId="6547" xr:uid="{00000000-0005-0000-0000-0000E7440000}"/>
    <cellStyle name="Normal 228 2" xfId="6548" xr:uid="{00000000-0005-0000-0000-0000E8440000}"/>
    <cellStyle name="Normal 228 2 2" xfId="8747" xr:uid="{00000000-0005-0000-0000-0000E9440000}"/>
    <cellStyle name="Normal 228 3" xfId="11048" xr:uid="{00000000-0005-0000-0000-0000EA440000}"/>
    <cellStyle name="Normal 229" xfId="6549" xr:uid="{00000000-0005-0000-0000-0000EB440000}"/>
    <cellStyle name="Normal 229 2" xfId="6550" xr:uid="{00000000-0005-0000-0000-0000EC440000}"/>
    <cellStyle name="Normal 229 2 2" xfId="8748" xr:uid="{00000000-0005-0000-0000-0000ED440000}"/>
    <cellStyle name="Normal 229 3" xfId="11049" xr:uid="{00000000-0005-0000-0000-0000EE440000}"/>
    <cellStyle name="Normal 23" xfId="2696" xr:uid="{00000000-0005-0000-0000-0000EF440000}"/>
    <cellStyle name="Normal 23 2" xfId="2697" xr:uid="{00000000-0005-0000-0000-0000F0440000}"/>
    <cellStyle name="Normal 23 2 2" xfId="2698" xr:uid="{00000000-0005-0000-0000-0000F1440000}"/>
    <cellStyle name="Normal 23 3" xfId="2699" xr:uid="{00000000-0005-0000-0000-0000F2440000}"/>
    <cellStyle name="Normal 230" xfId="6551" xr:uid="{00000000-0005-0000-0000-0000F3440000}"/>
    <cellStyle name="Normal 230 2" xfId="8749" xr:uid="{00000000-0005-0000-0000-0000F4440000}"/>
    <cellStyle name="Normal 231" xfId="6552" xr:uid="{00000000-0005-0000-0000-0000F5440000}"/>
    <cellStyle name="Normal 231 2" xfId="8750" xr:uid="{00000000-0005-0000-0000-0000F6440000}"/>
    <cellStyle name="Normal 232" xfId="6553" xr:uid="{00000000-0005-0000-0000-0000F7440000}"/>
    <cellStyle name="Normal 232 2" xfId="6554" xr:uid="{00000000-0005-0000-0000-0000F8440000}"/>
    <cellStyle name="Normal 232 2 2" xfId="8751" xr:uid="{00000000-0005-0000-0000-0000F9440000}"/>
    <cellStyle name="Normal 233" xfId="6555" xr:uid="{00000000-0005-0000-0000-0000FA440000}"/>
    <cellStyle name="Normal 233 2" xfId="6556" xr:uid="{00000000-0005-0000-0000-0000FB440000}"/>
    <cellStyle name="Normal 233 2 2" xfId="8752" xr:uid="{00000000-0005-0000-0000-0000FC440000}"/>
    <cellStyle name="Normal 234" xfId="6557" xr:uid="{00000000-0005-0000-0000-0000FD440000}"/>
    <cellStyle name="Normal 234 2" xfId="6558" xr:uid="{00000000-0005-0000-0000-0000FE440000}"/>
    <cellStyle name="Normal 234 2 2" xfId="8753" xr:uid="{00000000-0005-0000-0000-0000FF440000}"/>
    <cellStyle name="Normal 235" xfId="6559" xr:uid="{00000000-0005-0000-0000-000000450000}"/>
    <cellStyle name="Normal 235 2" xfId="8754" xr:uid="{00000000-0005-0000-0000-000001450000}"/>
    <cellStyle name="Normal 236" xfId="6560" xr:uid="{00000000-0005-0000-0000-000002450000}"/>
    <cellStyle name="Normal 236 2" xfId="8755" xr:uid="{00000000-0005-0000-0000-000003450000}"/>
    <cellStyle name="Normal 237" xfId="6561" xr:uid="{00000000-0005-0000-0000-000004450000}"/>
    <cellStyle name="Normal 237 2" xfId="8756" xr:uid="{00000000-0005-0000-0000-000005450000}"/>
    <cellStyle name="Normal 238" xfId="6562" xr:uid="{00000000-0005-0000-0000-000006450000}"/>
    <cellStyle name="Normal 238 2" xfId="8757" xr:uid="{00000000-0005-0000-0000-000007450000}"/>
    <cellStyle name="Normal 239" xfId="6563" xr:uid="{00000000-0005-0000-0000-000008450000}"/>
    <cellStyle name="Normal 239 2" xfId="8758" xr:uid="{00000000-0005-0000-0000-000009450000}"/>
    <cellStyle name="Normal 24" xfId="2700" xr:uid="{00000000-0005-0000-0000-00000A450000}"/>
    <cellStyle name="Normal 24 2" xfId="2701" xr:uid="{00000000-0005-0000-0000-00000B450000}"/>
    <cellStyle name="Normal 24 2 2" xfId="2702" xr:uid="{00000000-0005-0000-0000-00000C450000}"/>
    <cellStyle name="Normal 24 3" xfId="2703" xr:uid="{00000000-0005-0000-0000-00000D450000}"/>
    <cellStyle name="Normal 240" xfId="6564" xr:uid="{00000000-0005-0000-0000-00000E450000}"/>
    <cellStyle name="Normal 240 2" xfId="8759" xr:uid="{00000000-0005-0000-0000-00000F450000}"/>
    <cellStyle name="Normal 241" xfId="6565" xr:uid="{00000000-0005-0000-0000-000010450000}"/>
    <cellStyle name="Normal 241 2" xfId="8760" xr:uid="{00000000-0005-0000-0000-000011450000}"/>
    <cellStyle name="Normal 242" xfId="6566" xr:uid="{00000000-0005-0000-0000-000012450000}"/>
    <cellStyle name="Normal 242 2" xfId="8761" xr:uid="{00000000-0005-0000-0000-000013450000}"/>
    <cellStyle name="Normal 243" xfId="6567" xr:uid="{00000000-0005-0000-0000-000014450000}"/>
    <cellStyle name="Normal 243 2" xfId="8762" xr:uid="{00000000-0005-0000-0000-000015450000}"/>
    <cellStyle name="Normal 244" xfId="6568" xr:uid="{00000000-0005-0000-0000-000016450000}"/>
    <cellStyle name="Normal 244 2" xfId="8763" xr:uid="{00000000-0005-0000-0000-000017450000}"/>
    <cellStyle name="Normal 245" xfId="6569" xr:uid="{00000000-0005-0000-0000-000018450000}"/>
    <cellStyle name="Normal 245 2" xfId="8764" xr:uid="{00000000-0005-0000-0000-000019450000}"/>
    <cellStyle name="Normal 246" xfId="6570" xr:uid="{00000000-0005-0000-0000-00001A450000}"/>
    <cellStyle name="Normal 246 2" xfId="8765" xr:uid="{00000000-0005-0000-0000-00001B450000}"/>
    <cellStyle name="Normal 247" xfId="6571" xr:uid="{00000000-0005-0000-0000-00001C450000}"/>
    <cellStyle name="Normal 247 2" xfId="8766" xr:uid="{00000000-0005-0000-0000-00001D450000}"/>
    <cellStyle name="Normal 248" xfId="6572" xr:uid="{00000000-0005-0000-0000-00001E450000}"/>
    <cellStyle name="Normal 248 2" xfId="8767" xr:uid="{00000000-0005-0000-0000-00001F450000}"/>
    <cellStyle name="Normal 249" xfId="6573" xr:uid="{00000000-0005-0000-0000-000020450000}"/>
    <cellStyle name="Normal 249 2" xfId="8768" xr:uid="{00000000-0005-0000-0000-000021450000}"/>
    <cellStyle name="Normal 25" xfId="2704" xr:uid="{00000000-0005-0000-0000-000022450000}"/>
    <cellStyle name="Normal 25 2" xfId="2705" xr:uid="{00000000-0005-0000-0000-000023450000}"/>
    <cellStyle name="Normal 25 2 2" xfId="2706" xr:uid="{00000000-0005-0000-0000-000024450000}"/>
    <cellStyle name="Normal 25 3" xfId="2707" xr:uid="{00000000-0005-0000-0000-000025450000}"/>
    <cellStyle name="Normal 250" xfId="6574" xr:uid="{00000000-0005-0000-0000-000026450000}"/>
    <cellStyle name="Normal 250 2" xfId="8769" xr:uid="{00000000-0005-0000-0000-000027450000}"/>
    <cellStyle name="Normal 251" xfId="6575" xr:uid="{00000000-0005-0000-0000-000028450000}"/>
    <cellStyle name="Normal 251 2" xfId="8770" xr:uid="{00000000-0005-0000-0000-000029450000}"/>
    <cellStyle name="Normal 252" xfId="6576" xr:uid="{00000000-0005-0000-0000-00002A450000}"/>
    <cellStyle name="Normal 252 2" xfId="8771" xr:uid="{00000000-0005-0000-0000-00002B450000}"/>
    <cellStyle name="Normal 253" xfId="6577" xr:uid="{00000000-0005-0000-0000-00002C450000}"/>
    <cellStyle name="Normal 253 2" xfId="8772" xr:uid="{00000000-0005-0000-0000-00002D450000}"/>
    <cellStyle name="Normal 254" xfId="6578" xr:uid="{00000000-0005-0000-0000-00002E450000}"/>
    <cellStyle name="Normal 254 2" xfId="8773" xr:uid="{00000000-0005-0000-0000-00002F450000}"/>
    <cellStyle name="Normal 255" xfId="6579" xr:uid="{00000000-0005-0000-0000-000030450000}"/>
    <cellStyle name="Normal 255 2" xfId="8774" xr:uid="{00000000-0005-0000-0000-000031450000}"/>
    <cellStyle name="Normal 256" xfId="6580" xr:uid="{00000000-0005-0000-0000-000032450000}"/>
    <cellStyle name="Normal 256 2" xfId="8775" xr:uid="{00000000-0005-0000-0000-000033450000}"/>
    <cellStyle name="Normal 257" xfId="6581" xr:uid="{00000000-0005-0000-0000-000034450000}"/>
    <cellStyle name="Normal 257 2" xfId="8776" xr:uid="{00000000-0005-0000-0000-000035450000}"/>
    <cellStyle name="Normal 258" xfId="6582" xr:uid="{00000000-0005-0000-0000-000036450000}"/>
    <cellStyle name="Normal 258 2" xfId="8777" xr:uid="{00000000-0005-0000-0000-000037450000}"/>
    <cellStyle name="Normal 259" xfId="6583" xr:uid="{00000000-0005-0000-0000-000038450000}"/>
    <cellStyle name="Normal 259 2" xfId="8778" xr:uid="{00000000-0005-0000-0000-000039450000}"/>
    <cellStyle name="Normal 26" xfId="2708" xr:uid="{00000000-0005-0000-0000-00003A450000}"/>
    <cellStyle name="Normal 26 2" xfId="2709" xr:uid="{00000000-0005-0000-0000-00003B450000}"/>
    <cellStyle name="Normal 26 2 2" xfId="2710" xr:uid="{00000000-0005-0000-0000-00003C450000}"/>
    <cellStyle name="Normal 26 3" xfId="2711" xr:uid="{00000000-0005-0000-0000-00003D450000}"/>
    <cellStyle name="Normal 260" xfId="6584" xr:uid="{00000000-0005-0000-0000-00003E450000}"/>
    <cellStyle name="Normal 260 2" xfId="8779" xr:uid="{00000000-0005-0000-0000-00003F450000}"/>
    <cellStyle name="Normal 261" xfId="6585" xr:uid="{00000000-0005-0000-0000-000040450000}"/>
    <cellStyle name="Normal 261 2" xfId="8780" xr:uid="{00000000-0005-0000-0000-000041450000}"/>
    <cellStyle name="Normal 262" xfId="6586" xr:uid="{00000000-0005-0000-0000-000042450000}"/>
    <cellStyle name="Normal 262 2" xfId="8781" xr:uid="{00000000-0005-0000-0000-000043450000}"/>
    <cellStyle name="Normal 263" xfId="6587" xr:uid="{00000000-0005-0000-0000-000044450000}"/>
    <cellStyle name="Normal 263 2" xfId="8782" xr:uid="{00000000-0005-0000-0000-000045450000}"/>
    <cellStyle name="Normal 264" xfId="6588" xr:uid="{00000000-0005-0000-0000-000046450000}"/>
    <cellStyle name="Normal 264 2" xfId="9278" xr:uid="{00000000-0005-0000-0000-000047450000}"/>
    <cellStyle name="Normal 264 2 2" xfId="9583" xr:uid="{00000000-0005-0000-0000-000048450000}"/>
    <cellStyle name="Normal 264 2 2 2" xfId="15243" xr:uid="{00000000-0005-0000-0000-000049450000}"/>
    <cellStyle name="Normal 264 2 2 2 2" xfId="31914" xr:uid="{00000000-0005-0000-0000-00004A450000}"/>
    <cellStyle name="Normal 264 2 2 3" xfId="29316" xr:uid="{00000000-0005-0000-0000-00004B450000}"/>
    <cellStyle name="Normal 264 2 2 4" xfId="12609" xr:uid="{00000000-0005-0000-0000-00004C450000}"/>
    <cellStyle name="Normal 264 2 3" xfId="13825" xr:uid="{00000000-0005-0000-0000-00004D450000}"/>
    <cellStyle name="Normal 264 2 3 2" xfId="30499" xr:uid="{00000000-0005-0000-0000-00004E450000}"/>
    <cellStyle name="Normal 264 2 4" xfId="27907" xr:uid="{00000000-0005-0000-0000-00004F450000}"/>
    <cellStyle name="Normal 264 2 5" xfId="11126" xr:uid="{00000000-0005-0000-0000-000050450000}"/>
    <cellStyle name="Normal 264 3" xfId="9151" xr:uid="{00000000-0005-0000-0000-000051450000}"/>
    <cellStyle name="Normal 264 3 2" xfId="9584" xr:uid="{00000000-0005-0000-0000-000052450000}"/>
    <cellStyle name="Normal 264 3 2 2" xfId="30032" xr:uid="{00000000-0005-0000-0000-000053450000}"/>
    <cellStyle name="Normal 264 3 2 3" xfId="13356" xr:uid="{00000000-0005-0000-0000-000054450000}"/>
    <cellStyle name="Normal 264 3 3" xfId="27443" xr:uid="{00000000-0005-0000-0000-000055450000}"/>
    <cellStyle name="Normal 264 3 4" xfId="10674" xr:uid="{00000000-0005-0000-0000-000056450000}"/>
    <cellStyle name="Normal 264 4" xfId="9391" xr:uid="{00000000-0005-0000-0000-000057450000}"/>
    <cellStyle name="Normal 264 4 2" xfId="14822" xr:uid="{00000000-0005-0000-0000-000058450000}"/>
    <cellStyle name="Normal 264 4 2 2" xfId="31493" xr:uid="{00000000-0005-0000-0000-000059450000}"/>
    <cellStyle name="Normal 264 4 3" xfId="28895" xr:uid="{00000000-0005-0000-0000-00005A450000}"/>
    <cellStyle name="Normal 264 4 4" xfId="12148" xr:uid="{00000000-0005-0000-0000-00005B450000}"/>
    <cellStyle name="Normal 264 5" xfId="13009" xr:uid="{00000000-0005-0000-0000-00005C450000}"/>
    <cellStyle name="Normal 264 5 2" xfId="29692" xr:uid="{00000000-0005-0000-0000-00005D450000}"/>
    <cellStyle name="Normal 264 6" xfId="27086" xr:uid="{00000000-0005-0000-0000-00005E450000}"/>
    <cellStyle name="Normal 264 7" xfId="9963" xr:uid="{00000000-0005-0000-0000-00005F450000}"/>
    <cellStyle name="Normal 264 8" xfId="43925" xr:uid="{00000000-0005-0000-0000-000060450000}"/>
    <cellStyle name="Normal 265" xfId="6589" xr:uid="{00000000-0005-0000-0000-000061450000}"/>
    <cellStyle name="Normal 265 2" xfId="8783" xr:uid="{00000000-0005-0000-0000-000062450000}"/>
    <cellStyle name="Normal 266" xfId="6590" xr:uid="{00000000-0005-0000-0000-000063450000}"/>
    <cellStyle name="Normal 266 2" xfId="8784" xr:uid="{00000000-0005-0000-0000-000064450000}"/>
    <cellStyle name="Normal 267" xfId="6591" xr:uid="{00000000-0005-0000-0000-000065450000}"/>
    <cellStyle name="Normal 267 2" xfId="8785" xr:uid="{00000000-0005-0000-0000-000066450000}"/>
    <cellStyle name="Normal 268" xfId="6592" xr:uid="{00000000-0005-0000-0000-000067450000}"/>
    <cellStyle name="Normal 268 2" xfId="8786" xr:uid="{00000000-0005-0000-0000-000068450000}"/>
    <cellStyle name="Normal 269" xfId="6593" xr:uid="{00000000-0005-0000-0000-000069450000}"/>
    <cellStyle name="Normal 269 2" xfId="8787" xr:uid="{00000000-0005-0000-0000-00006A450000}"/>
    <cellStyle name="Normal 27" xfId="2712" xr:uid="{00000000-0005-0000-0000-00006B450000}"/>
    <cellStyle name="Normal 27 2" xfId="2713" xr:uid="{00000000-0005-0000-0000-00006C450000}"/>
    <cellStyle name="Normal 27 2 2" xfId="2714" xr:uid="{00000000-0005-0000-0000-00006D450000}"/>
    <cellStyle name="Normal 27 3" xfId="2715" xr:uid="{00000000-0005-0000-0000-00006E450000}"/>
    <cellStyle name="Normal 270" xfId="6594" xr:uid="{00000000-0005-0000-0000-00006F450000}"/>
    <cellStyle name="Normal 270 2" xfId="8788" xr:uid="{00000000-0005-0000-0000-000070450000}"/>
    <cellStyle name="Normal 271" xfId="6595" xr:uid="{00000000-0005-0000-0000-000071450000}"/>
    <cellStyle name="Normal 271 2" xfId="8789" xr:uid="{00000000-0005-0000-0000-000072450000}"/>
    <cellStyle name="Normal 272" xfId="6596" xr:uid="{00000000-0005-0000-0000-000073450000}"/>
    <cellStyle name="Normal 272 2" xfId="8790" xr:uid="{00000000-0005-0000-0000-000074450000}"/>
    <cellStyle name="Normal 273" xfId="6597" xr:uid="{00000000-0005-0000-0000-000075450000}"/>
    <cellStyle name="Normal 273 2" xfId="8791" xr:uid="{00000000-0005-0000-0000-000076450000}"/>
    <cellStyle name="Normal 274" xfId="6598" xr:uid="{00000000-0005-0000-0000-000077450000}"/>
    <cellStyle name="Normal 274 2" xfId="8792" xr:uid="{00000000-0005-0000-0000-000078450000}"/>
    <cellStyle name="Normal 275" xfId="6599" xr:uid="{00000000-0005-0000-0000-000079450000}"/>
    <cellStyle name="Normal 275 2" xfId="8793" xr:uid="{00000000-0005-0000-0000-00007A450000}"/>
    <cellStyle name="Normal 276" xfId="6600" xr:uid="{00000000-0005-0000-0000-00007B450000}"/>
    <cellStyle name="Normal 276 2" xfId="8794" xr:uid="{00000000-0005-0000-0000-00007C450000}"/>
    <cellStyle name="Normal 277" xfId="6601" xr:uid="{00000000-0005-0000-0000-00007D450000}"/>
    <cellStyle name="Normal 277 2" xfId="8795" xr:uid="{00000000-0005-0000-0000-00007E450000}"/>
    <cellStyle name="Normal 278" xfId="6602" xr:uid="{00000000-0005-0000-0000-00007F450000}"/>
    <cellStyle name="Normal 278 2" xfId="8796" xr:uid="{00000000-0005-0000-0000-000080450000}"/>
    <cellStyle name="Normal 279" xfId="6029" xr:uid="{00000000-0005-0000-0000-000081450000}"/>
    <cellStyle name="Normal 279 2" xfId="8797" xr:uid="{00000000-0005-0000-0000-000082450000}"/>
    <cellStyle name="Normal 28" xfId="2716" xr:uid="{00000000-0005-0000-0000-000083450000}"/>
    <cellStyle name="Normal 28 2" xfId="2717" xr:uid="{00000000-0005-0000-0000-000084450000}"/>
    <cellStyle name="Normal 28 2 2" xfId="2718" xr:uid="{00000000-0005-0000-0000-000085450000}"/>
    <cellStyle name="Normal 28 3" xfId="2719" xr:uid="{00000000-0005-0000-0000-000086450000}"/>
    <cellStyle name="Normal 280" xfId="6603" xr:uid="{00000000-0005-0000-0000-000087450000}"/>
    <cellStyle name="Normal 281" xfId="6604" xr:uid="{00000000-0005-0000-0000-000088450000}"/>
    <cellStyle name="Normal 282" xfId="6605" xr:uid="{00000000-0005-0000-0000-000089450000}"/>
    <cellStyle name="Normal 283" xfId="6606" xr:uid="{00000000-0005-0000-0000-00008A450000}"/>
    <cellStyle name="Normal 283 2" xfId="44014" xr:uid="{00000000-0005-0000-0000-00008B450000}"/>
    <cellStyle name="Normal 284" xfId="6607" xr:uid="{00000000-0005-0000-0000-00008C450000}"/>
    <cellStyle name="Normal 285" xfId="6608" xr:uid="{00000000-0005-0000-0000-00008D450000}"/>
    <cellStyle name="Normal 286" xfId="6609" xr:uid="{00000000-0005-0000-0000-00008E450000}"/>
    <cellStyle name="Normal 287" xfId="6610" xr:uid="{00000000-0005-0000-0000-00008F450000}"/>
    <cellStyle name="Normal 288" xfId="6611" xr:uid="{00000000-0005-0000-0000-000090450000}"/>
    <cellStyle name="Normal 289" xfId="6612" xr:uid="{00000000-0005-0000-0000-000091450000}"/>
    <cellStyle name="Normal 29" xfId="2720" xr:uid="{00000000-0005-0000-0000-000092450000}"/>
    <cellStyle name="Normal 29 2" xfId="2721" xr:uid="{00000000-0005-0000-0000-000093450000}"/>
    <cellStyle name="Normal 29 2 2" xfId="2722" xr:uid="{00000000-0005-0000-0000-000094450000}"/>
    <cellStyle name="Normal 29 3" xfId="2723" xr:uid="{00000000-0005-0000-0000-000095450000}"/>
    <cellStyle name="Normal 290" xfId="6613" xr:uid="{00000000-0005-0000-0000-000096450000}"/>
    <cellStyle name="Normal 290 2" xfId="8798" xr:uid="{00000000-0005-0000-0000-000097450000}"/>
    <cellStyle name="Normal 291" xfId="6614" xr:uid="{00000000-0005-0000-0000-000098450000}"/>
    <cellStyle name="Normal 291 2" xfId="8799" xr:uid="{00000000-0005-0000-0000-000099450000}"/>
    <cellStyle name="Normal 292" xfId="6615" xr:uid="{00000000-0005-0000-0000-00009A450000}"/>
    <cellStyle name="Normal 293" xfId="6616" xr:uid="{00000000-0005-0000-0000-00009B450000}"/>
    <cellStyle name="Normal 294" xfId="6617" xr:uid="{00000000-0005-0000-0000-00009C450000}"/>
    <cellStyle name="Normal 295" xfId="6618" xr:uid="{00000000-0005-0000-0000-00009D450000}"/>
    <cellStyle name="Normal 296" xfId="6619" xr:uid="{00000000-0005-0000-0000-00009E450000}"/>
    <cellStyle name="Normal 297" xfId="6620" xr:uid="{00000000-0005-0000-0000-00009F450000}"/>
    <cellStyle name="Normal 298" xfId="6621" xr:uid="{00000000-0005-0000-0000-0000A0450000}"/>
    <cellStyle name="Normal 299" xfId="6622" xr:uid="{00000000-0005-0000-0000-0000A1450000}"/>
    <cellStyle name="Normal 299 2" xfId="8800" xr:uid="{00000000-0005-0000-0000-0000A2450000}"/>
    <cellStyle name="Normal 3" xfId="51" xr:uid="{00000000-0005-0000-0000-0000A3450000}"/>
    <cellStyle name="Normal 3 10" xfId="9392" xr:uid="{00000000-0005-0000-0000-0000A4450000}"/>
    <cellStyle name="Normal 3 11" xfId="9733" xr:uid="{00000000-0005-0000-0000-0000A5450000}"/>
    <cellStyle name="Normal 3 2" xfId="78" xr:uid="{00000000-0005-0000-0000-0000A6450000}"/>
    <cellStyle name="Normal 3 2 2" xfId="2724" xr:uid="{00000000-0005-0000-0000-0000A7450000}"/>
    <cellStyle name="Normal 3 2 2 2" xfId="8547" xr:uid="{00000000-0005-0000-0000-0000A8450000}"/>
    <cellStyle name="Normal 3 2 2 2 2" xfId="9307" xr:uid="{00000000-0005-0000-0000-0000A9450000}"/>
    <cellStyle name="Normal 3 2 2 2 2 2" xfId="9585" xr:uid="{00000000-0005-0000-0000-0000AA450000}"/>
    <cellStyle name="Normal 3 2 2 2 3" xfId="9154" xr:uid="{00000000-0005-0000-0000-0000AB450000}"/>
    <cellStyle name="Normal 3 2 2 2 3 2" xfId="9586" xr:uid="{00000000-0005-0000-0000-0000AC450000}"/>
    <cellStyle name="Normal 3 2 2 2 4" xfId="9394" xr:uid="{00000000-0005-0000-0000-0000AD450000}"/>
    <cellStyle name="Normal 3 2 2 3" xfId="9966" xr:uid="{00000000-0005-0000-0000-0000AE450000}"/>
    <cellStyle name="Normal 3 2 3" xfId="2725" xr:uid="{00000000-0005-0000-0000-0000AF450000}"/>
    <cellStyle name="Normal 3 2 3 2" xfId="9967" xr:uid="{00000000-0005-0000-0000-0000B0450000}"/>
    <cellStyle name="Normal 3 2 4" xfId="6623" xr:uid="{00000000-0005-0000-0000-0000B1450000}"/>
    <cellStyle name="Normal 3 2 5" xfId="9201" xr:uid="{00000000-0005-0000-0000-0000B2450000}"/>
    <cellStyle name="Normal 3 2 5 2" xfId="9587" xr:uid="{00000000-0005-0000-0000-0000B3450000}"/>
    <cellStyle name="Normal 3 2 5 3" xfId="10292" xr:uid="{00000000-0005-0000-0000-0000B4450000}"/>
    <cellStyle name="Normal 3 2 6" xfId="9153" xr:uid="{00000000-0005-0000-0000-0000B5450000}"/>
    <cellStyle name="Normal 3 2 6 2" xfId="9588" xr:uid="{00000000-0005-0000-0000-0000B6450000}"/>
    <cellStyle name="Normal 3 2 6 3" xfId="9965" xr:uid="{00000000-0005-0000-0000-0000B7450000}"/>
    <cellStyle name="Normal 3 2 7" xfId="9393" xr:uid="{00000000-0005-0000-0000-0000B8450000}"/>
    <cellStyle name="Normal 3 3" xfId="118" xr:uid="{00000000-0005-0000-0000-0000B9450000}"/>
    <cellStyle name="Normal 3 3 2" xfId="2726" xr:uid="{00000000-0005-0000-0000-0000BA450000}"/>
    <cellStyle name="Normal 3 3 2 2" xfId="2727" xr:uid="{00000000-0005-0000-0000-0000BB450000}"/>
    <cellStyle name="Normal 3 3 2 2 2" xfId="9970" xr:uid="{00000000-0005-0000-0000-0000BC450000}"/>
    <cellStyle name="Normal 3 3 2 3" xfId="6624" xr:uid="{00000000-0005-0000-0000-0000BD450000}"/>
    <cellStyle name="Normal 3 3 2 3 2" xfId="9279" xr:uid="{00000000-0005-0000-0000-0000BE450000}"/>
    <cellStyle name="Normal 3 3 2 3 2 2" xfId="9589" xr:uid="{00000000-0005-0000-0000-0000BF450000}"/>
    <cellStyle name="Normal 3 3 2 3 2 2 2" xfId="15247" xr:uid="{00000000-0005-0000-0000-0000C0450000}"/>
    <cellStyle name="Normal 3 3 2 3 2 2 2 2" xfId="31918" xr:uid="{00000000-0005-0000-0000-0000C1450000}"/>
    <cellStyle name="Normal 3 3 2 3 2 2 3" xfId="29320" xr:uid="{00000000-0005-0000-0000-0000C2450000}"/>
    <cellStyle name="Normal 3 3 2 3 2 2 4" xfId="12613" xr:uid="{00000000-0005-0000-0000-0000C3450000}"/>
    <cellStyle name="Normal 3 3 2 3 2 3" xfId="13826" xr:uid="{00000000-0005-0000-0000-0000C4450000}"/>
    <cellStyle name="Normal 3 3 2 3 2 3 2" xfId="30500" xr:uid="{00000000-0005-0000-0000-0000C5450000}"/>
    <cellStyle name="Normal 3 3 2 3 2 4" xfId="27908" xr:uid="{00000000-0005-0000-0000-0000C6450000}"/>
    <cellStyle name="Normal 3 3 2 3 2 5" xfId="11127" xr:uid="{00000000-0005-0000-0000-0000C7450000}"/>
    <cellStyle name="Normal 3 3 2 3 3" xfId="9155" xr:uid="{00000000-0005-0000-0000-0000C8450000}"/>
    <cellStyle name="Normal 3 3 2 3 3 2" xfId="9590" xr:uid="{00000000-0005-0000-0000-0000C9450000}"/>
    <cellStyle name="Normal 3 3 2 3 3 2 2" xfId="30033" xr:uid="{00000000-0005-0000-0000-0000CA450000}"/>
    <cellStyle name="Normal 3 3 2 3 3 2 3" xfId="13357" xr:uid="{00000000-0005-0000-0000-0000CB450000}"/>
    <cellStyle name="Normal 3 3 2 3 3 3" xfId="27444" xr:uid="{00000000-0005-0000-0000-0000CC450000}"/>
    <cellStyle name="Normal 3 3 2 3 3 4" xfId="10675" xr:uid="{00000000-0005-0000-0000-0000CD450000}"/>
    <cellStyle name="Normal 3 3 2 3 4" xfId="9395" xr:uid="{00000000-0005-0000-0000-0000CE450000}"/>
    <cellStyle name="Normal 3 3 2 3 4 2" xfId="14823" xr:uid="{00000000-0005-0000-0000-0000CF450000}"/>
    <cellStyle name="Normal 3 3 2 3 4 2 2" xfId="31494" xr:uid="{00000000-0005-0000-0000-0000D0450000}"/>
    <cellStyle name="Normal 3 3 2 3 4 3" xfId="28896" xr:uid="{00000000-0005-0000-0000-0000D1450000}"/>
    <cellStyle name="Normal 3 3 2 3 4 4" xfId="12149" xr:uid="{00000000-0005-0000-0000-0000D2450000}"/>
    <cellStyle name="Normal 3 3 2 3 5" xfId="13010" xr:uid="{00000000-0005-0000-0000-0000D3450000}"/>
    <cellStyle name="Normal 3 3 2 3 5 2" xfId="29693" xr:uid="{00000000-0005-0000-0000-0000D4450000}"/>
    <cellStyle name="Normal 3 3 2 3 6" xfId="27088" xr:uid="{00000000-0005-0000-0000-0000D5450000}"/>
    <cellStyle name="Normal 3 3 2 3 7" xfId="9971" xr:uid="{00000000-0005-0000-0000-0000D6450000}"/>
    <cellStyle name="Normal 3 3 2 3 8" xfId="43926" xr:uid="{00000000-0005-0000-0000-0000D7450000}"/>
    <cellStyle name="Normal 3 3 2 4" xfId="9969" xr:uid="{00000000-0005-0000-0000-0000D8450000}"/>
    <cellStyle name="Normal 3 3 3" xfId="2728" xr:uid="{00000000-0005-0000-0000-0000D9450000}"/>
    <cellStyle name="Normal 3 3 3 2" xfId="8548" xr:uid="{00000000-0005-0000-0000-0000DA450000}"/>
    <cellStyle name="Normal 3 3 3 2 2" xfId="9308" xr:uid="{00000000-0005-0000-0000-0000DB450000}"/>
    <cellStyle name="Normal 3 3 3 2 2 2" xfId="9591" xr:uid="{00000000-0005-0000-0000-0000DC450000}"/>
    <cellStyle name="Normal 3 3 3 2 3" xfId="9156" xr:uid="{00000000-0005-0000-0000-0000DD450000}"/>
    <cellStyle name="Normal 3 3 3 2 3 2" xfId="9592" xr:uid="{00000000-0005-0000-0000-0000DE450000}"/>
    <cellStyle name="Normal 3 3 3 2 4" xfId="9396" xr:uid="{00000000-0005-0000-0000-0000DF450000}"/>
    <cellStyle name="Normal 3 3 3 2 5" xfId="10072" xr:uid="{00000000-0005-0000-0000-0000E0450000}"/>
    <cellStyle name="Normal 3 3 4" xfId="6625" xr:uid="{00000000-0005-0000-0000-0000E1450000}"/>
    <cellStyle name="Normal 3 3 5" xfId="8801" xr:uid="{00000000-0005-0000-0000-0000E2450000}"/>
    <cellStyle name="Normal 3 3 6" xfId="9968" xr:uid="{00000000-0005-0000-0000-0000E3450000}"/>
    <cellStyle name="Normal 3 3 7" xfId="43853" xr:uid="{00000000-0005-0000-0000-0000E4450000}"/>
    <cellStyle name="Normal 3 4" xfId="2729" xr:uid="{00000000-0005-0000-0000-0000E5450000}"/>
    <cellStyle name="Normal 3 4 10" xfId="9749" xr:uid="{00000000-0005-0000-0000-0000E6450000}"/>
    <cellStyle name="Normal 3 4 2" xfId="2730" xr:uid="{00000000-0005-0000-0000-0000E7450000}"/>
    <cellStyle name="Normal 3 4 2 2" xfId="2731" xr:uid="{00000000-0005-0000-0000-0000E8450000}"/>
    <cellStyle name="Normal 3 4 2 2 2" xfId="10074" xr:uid="{00000000-0005-0000-0000-0000E9450000}"/>
    <cellStyle name="Normal 3 4 2 3" xfId="2732" xr:uid="{00000000-0005-0000-0000-0000EA450000}"/>
    <cellStyle name="Normal 3 4 2 3 2" xfId="9254" xr:uid="{00000000-0005-0000-0000-0000EB450000}"/>
    <cellStyle name="Normal 3 4 2 3 2 2" xfId="9593" xr:uid="{00000000-0005-0000-0000-0000EC450000}"/>
    <cellStyle name="Normal 3 4 2 3 3" xfId="9157" xr:uid="{00000000-0005-0000-0000-0000ED450000}"/>
    <cellStyle name="Normal 3 4 2 3 3 2" xfId="9594" xr:uid="{00000000-0005-0000-0000-0000EE450000}"/>
    <cellStyle name="Normal 3 4 2 3 4" xfId="9397" xr:uid="{00000000-0005-0000-0000-0000EF450000}"/>
    <cellStyle name="Normal 3 4 2 3 5" xfId="27039" xr:uid="{00000000-0005-0000-0000-0000F0450000}"/>
    <cellStyle name="Normal 3 4 2 4" xfId="7790" xr:uid="{00000000-0005-0000-0000-0000F1450000}"/>
    <cellStyle name="Normal 3 4 2 5" xfId="9774" xr:uid="{00000000-0005-0000-0000-0000F2450000}"/>
    <cellStyle name="Normal 3 4 3" xfId="2733" xr:uid="{00000000-0005-0000-0000-0000F3450000}"/>
    <cellStyle name="Normal 3 4 3 2" xfId="2734" xr:uid="{00000000-0005-0000-0000-0000F4450000}"/>
    <cellStyle name="Normal 3 4 3 2 2" xfId="9256" xr:uid="{00000000-0005-0000-0000-0000F5450000}"/>
    <cellStyle name="Normal 3 4 3 2 2 2" xfId="9595" xr:uid="{00000000-0005-0000-0000-0000F6450000}"/>
    <cellStyle name="Normal 3 4 3 2 3" xfId="9159" xr:uid="{00000000-0005-0000-0000-0000F7450000}"/>
    <cellStyle name="Normal 3 4 3 2 3 2" xfId="9596" xr:uid="{00000000-0005-0000-0000-0000F8450000}"/>
    <cellStyle name="Normal 3 4 3 2 4" xfId="9399" xr:uid="{00000000-0005-0000-0000-0000F9450000}"/>
    <cellStyle name="Normal 3 4 3 3" xfId="2735" xr:uid="{00000000-0005-0000-0000-0000FA450000}"/>
    <cellStyle name="Normal 3 4 3 4" xfId="7791" xr:uid="{00000000-0005-0000-0000-0000FB450000}"/>
    <cellStyle name="Normal 3 4 3 4 2" xfId="9299" xr:uid="{00000000-0005-0000-0000-0000FC450000}"/>
    <cellStyle name="Normal 3 4 3 4 2 2" xfId="9597" xr:uid="{00000000-0005-0000-0000-0000FD450000}"/>
    <cellStyle name="Normal 3 4 3 4 3" xfId="9160" xr:uid="{00000000-0005-0000-0000-0000FE450000}"/>
    <cellStyle name="Normal 3 4 3 4 3 2" xfId="9598" xr:uid="{00000000-0005-0000-0000-0000FF450000}"/>
    <cellStyle name="Normal 3 4 3 4 4" xfId="9400" xr:uid="{00000000-0005-0000-0000-000000460000}"/>
    <cellStyle name="Normal 3 4 3 5" xfId="9255" xr:uid="{00000000-0005-0000-0000-000001460000}"/>
    <cellStyle name="Normal 3 4 3 5 2" xfId="9599" xr:uid="{00000000-0005-0000-0000-000002460000}"/>
    <cellStyle name="Normal 3 4 3 6" xfId="9158" xr:uid="{00000000-0005-0000-0000-000003460000}"/>
    <cellStyle name="Normal 3 4 3 6 2" xfId="9600" xr:uid="{00000000-0005-0000-0000-000004460000}"/>
    <cellStyle name="Normal 3 4 3 7" xfId="9398" xr:uid="{00000000-0005-0000-0000-000005460000}"/>
    <cellStyle name="Normal 3 4 4" xfId="7792" xr:uid="{00000000-0005-0000-0000-000006460000}"/>
    <cellStyle name="Normal 3 4 4 2" xfId="32308" xr:uid="{00000000-0005-0000-0000-000007460000}"/>
    <cellStyle name="Normal 3 4 4 3" xfId="15646" xr:uid="{00000000-0005-0000-0000-000008460000}"/>
    <cellStyle name="Normal 3 4 5" xfId="15664" xr:uid="{00000000-0005-0000-0000-000009460000}"/>
    <cellStyle name="Normal 3 4 5 2" xfId="32324" xr:uid="{00000000-0005-0000-0000-00000A460000}"/>
    <cellStyle name="Normal 3 4 6" xfId="15683" xr:uid="{00000000-0005-0000-0000-00000B460000}"/>
    <cellStyle name="Normal 3 4 6 2" xfId="32343" xr:uid="{00000000-0005-0000-0000-00000C460000}"/>
    <cellStyle name="Normal 3 4 7" xfId="15700" xr:uid="{00000000-0005-0000-0000-00000D460000}"/>
    <cellStyle name="Normal 3 4 7 2" xfId="32360" xr:uid="{00000000-0005-0000-0000-00000E460000}"/>
    <cellStyle name="Normal 3 4 8" xfId="10073" xr:uid="{00000000-0005-0000-0000-00000F460000}"/>
    <cellStyle name="Normal 3 4 9" xfId="26996" xr:uid="{00000000-0005-0000-0000-000010460000}"/>
    <cellStyle name="Normal 3 5" xfId="2736" xr:uid="{00000000-0005-0000-0000-000011460000}"/>
    <cellStyle name="Normal 3 5 2" xfId="7793" xr:uid="{00000000-0005-0000-0000-000012460000}"/>
    <cellStyle name="Normal 3 5 3" xfId="10075" xr:uid="{00000000-0005-0000-0000-000013460000}"/>
    <cellStyle name="Normal 3 6" xfId="2737" xr:uid="{00000000-0005-0000-0000-000014460000}"/>
    <cellStyle name="Normal 3 6 2" xfId="11168" xr:uid="{00000000-0005-0000-0000-000015460000}"/>
    <cellStyle name="Normal 3 6 3" xfId="10102" xr:uid="{00000000-0005-0000-0000-000016460000}"/>
    <cellStyle name="Normal 3 7" xfId="7794" xr:uid="{00000000-0005-0000-0000-000017460000}"/>
    <cellStyle name="Normal 3 7 2" xfId="43762" xr:uid="{00000000-0005-0000-0000-000018460000}"/>
    <cellStyle name="Normal 3 8" xfId="9198" xr:uid="{00000000-0005-0000-0000-000019460000}"/>
    <cellStyle name="Normal 3 8 2" xfId="9601" xr:uid="{00000000-0005-0000-0000-00001A460000}"/>
    <cellStyle name="Normal 3 9" xfId="9152" xr:uid="{00000000-0005-0000-0000-00001B460000}"/>
    <cellStyle name="Normal 3 9 2" xfId="9602" xr:uid="{00000000-0005-0000-0000-00001C460000}"/>
    <cellStyle name="Normal 3_710 CFS; full sustain + full expand (static-like)" xfId="6626" xr:uid="{00000000-0005-0000-0000-00001D460000}"/>
    <cellStyle name="Normal 30" xfId="2738" xr:uid="{00000000-0005-0000-0000-00001E460000}"/>
    <cellStyle name="Normal 30 2" xfId="2739" xr:uid="{00000000-0005-0000-0000-00001F460000}"/>
    <cellStyle name="Normal 30 2 2" xfId="2740" xr:uid="{00000000-0005-0000-0000-000020460000}"/>
    <cellStyle name="Normal 30 3" xfId="2741" xr:uid="{00000000-0005-0000-0000-000021460000}"/>
    <cellStyle name="Normal 300" xfId="6627" xr:uid="{00000000-0005-0000-0000-000022460000}"/>
    <cellStyle name="Normal 301" xfId="6628" xr:uid="{00000000-0005-0000-0000-000023460000}"/>
    <cellStyle name="Normal 302" xfId="6629" xr:uid="{00000000-0005-0000-0000-000024460000}"/>
    <cellStyle name="Normal 303" xfId="6630" xr:uid="{00000000-0005-0000-0000-000025460000}"/>
    <cellStyle name="Normal 304" xfId="6631" xr:uid="{00000000-0005-0000-0000-000026460000}"/>
    <cellStyle name="Normal 305" xfId="6632" xr:uid="{00000000-0005-0000-0000-000027460000}"/>
    <cellStyle name="Normal 306" xfId="6633" xr:uid="{00000000-0005-0000-0000-000028460000}"/>
    <cellStyle name="Normal 307" xfId="6634" xr:uid="{00000000-0005-0000-0000-000029460000}"/>
    <cellStyle name="Normal 308" xfId="6635" xr:uid="{00000000-0005-0000-0000-00002A460000}"/>
    <cellStyle name="Normal 309" xfId="6636" xr:uid="{00000000-0005-0000-0000-00002B460000}"/>
    <cellStyle name="Normal 309 2" xfId="8802" xr:uid="{00000000-0005-0000-0000-00002C460000}"/>
    <cellStyle name="Normal 31" xfId="2742" xr:uid="{00000000-0005-0000-0000-00002D460000}"/>
    <cellStyle name="Normal 31 2" xfId="2743" xr:uid="{00000000-0005-0000-0000-00002E460000}"/>
    <cellStyle name="Normal 31 2 2" xfId="2744" xr:uid="{00000000-0005-0000-0000-00002F460000}"/>
    <cellStyle name="Normal 31 3" xfId="2745" xr:uid="{00000000-0005-0000-0000-000030460000}"/>
    <cellStyle name="Normal 310" xfId="6031" xr:uid="{00000000-0005-0000-0000-000031460000}"/>
    <cellStyle name="Normal 311" xfId="6032" xr:uid="{00000000-0005-0000-0000-000032460000}"/>
    <cellStyle name="Normal 312" xfId="6033" xr:uid="{00000000-0005-0000-0000-000033460000}"/>
    <cellStyle name="Normal 312 2" xfId="8803" xr:uid="{00000000-0005-0000-0000-000034460000}"/>
    <cellStyle name="Normal 313" xfId="6034" xr:uid="{00000000-0005-0000-0000-000035460000}"/>
    <cellStyle name="Normal 313 2" xfId="8804" xr:uid="{00000000-0005-0000-0000-000036460000}"/>
    <cellStyle name="Normal 314" xfId="6035" xr:uid="{00000000-0005-0000-0000-000037460000}"/>
    <cellStyle name="Normal 314 2" xfId="8805" xr:uid="{00000000-0005-0000-0000-000038460000}"/>
    <cellStyle name="Normal 315" xfId="6036" xr:uid="{00000000-0005-0000-0000-000039460000}"/>
    <cellStyle name="Normal 315 2" xfId="8806" xr:uid="{00000000-0005-0000-0000-00003A460000}"/>
    <cellStyle name="Normal 316" xfId="6037" xr:uid="{00000000-0005-0000-0000-00003B460000}"/>
    <cellStyle name="Normal 316 2" xfId="8807" xr:uid="{00000000-0005-0000-0000-00003C460000}"/>
    <cellStyle name="Normal 317" xfId="6038" xr:uid="{00000000-0005-0000-0000-00003D460000}"/>
    <cellStyle name="Normal 317 2" xfId="8808" xr:uid="{00000000-0005-0000-0000-00003E460000}"/>
    <cellStyle name="Normal 318" xfId="6039" xr:uid="{00000000-0005-0000-0000-00003F460000}"/>
    <cellStyle name="Normal 318 2" xfId="8809" xr:uid="{00000000-0005-0000-0000-000040460000}"/>
    <cellStyle name="Normal 319" xfId="6040" xr:uid="{00000000-0005-0000-0000-000041460000}"/>
    <cellStyle name="Normal 319 2" xfId="8810" xr:uid="{00000000-0005-0000-0000-000042460000}"/>
    <cellStyle name="Normal 32" xfId="2746" xr:uid="{00000000-0005-0000-0000-000043460000}"/>
    <cellStyle name="Normal 32 2" xfId="2747" xr:uid="{00000000-0005-0000-0000-000044460000}"/>
    <cellStyle name="Normal 32 2 2" xfId="2748" xr:uid="{00000000-0005-0000-0000-000045460000}"/>
    <cellStyle name="Normal 32 3" xfId="2749" xr:uid="{00000000-0005-0000-0000-000046460000}"/>
    <cellStyle name="Normal 320" xfId="6041" xr:uid="{00000000-0005-0000-0000-000047460000}"/>
    <cellStyle name="Normal 321" xfId="6042" xr:uid="{00000000-0005-0000-0000-000048460000}"/>
    <cellStyle name="Normal 322" xfId="6043" xr:uid="{00000000-0005-0000-0000-000049460000}"/>
    <cellStyle name="Normal 322 2" xfId="8811" xr:uid="{00000000-0005-0000-0000-00004A460000}"/>
    <cellStyle name="Normal 323" xfId="6044" xr:uid="{00000000-0005-0000-0000-00004B460000}"/>
    <cellStyle name="Normal 323 2" xfId="8812" xr:uid="{00000000-0005-0000-0000-00004C460000}"/>
    <cellStyle name="Normal 324" xfId="6637" xr:uid="{00000000-0005-0000-0000-00004D460000}"/>
    <cellStyle name="Normal 324 2" xfId="8813" xr:uid="{00000000-0005-0000-0000-00004E460000}"/>
    <cellStyle name="Normal 325" xfId="6045" xr:uid="{00000000-0005-0000-0000-00004F460000}"/>
    <cellStyle name="Normal 325 2" xfId="8814" xr:uid="{00000000-0005-0000-0000-000050460000}"/>
    <cellStyle name="Normal 326" xfId="6046" xr:uid="{00000000-0005-0000-0000-000051460000}"/>
    <cellStyle name="Normal 326 2" xfId="8815" xr:uid="{00000000-0005-0000-0000-000052460000}"/>
    <cellStyle name="Normal 327" xfId="6047" xr:uid="{00000000-0005-0000-0000-000053460000}"/>
    <cellStyle name="Normal 327 2" xfId="8816" xr:uid="{00000000-0005-0000-0000-000054460000}"/>
    <cellStyle name="Normal 328" xfId="6048" xr:uid="{00000000-0005-0000-0000-000055460000}"/>
    <cellStyle name="Normal 328 2" xfId="8817" xr:uid="{00000000-0005-0000-0000-000056460000}"/>
    <cellStyle name="Normal 329" xfId="6049" xr:uid="{00000000-0005-0000-0000-000057460000}"/>
    <cellStyle name="Normal 329 2" xfId="8818" xr:uid="{00000000-0005-0000-0000-000058460000}"/>
    <cellStyle name="Normal 33" xfId="2750" xr:uid="{00000000-0005-0000-0000-000059460000}"/>
    <cellStyle name="Normal 33 2" xfId="2751" xr:uid="{00000000-0005-0000-0000-00005A460000}"/>
    <cellStyle name="Normal 33 2 2" xfId="2752" xr:uid="{00000000-0005-0000-0000-00005B460000}"/>
    <cellStyle name="Normal 33 3" xfId="2753" xr:uid="{00000000-0005-0000-0000-00005C460000}"/>
    <cellStyle name="Normal 330" xfId="6050" xr:uid="{00000000-0005-0000-0000-00005D460000}"/>
    <cellStyle name="Normal 330 2" xfId="8819" xr:uid="{00000000-0005-0000-0000-00005E460000}"/>
    <cellStyle name="Normal 331" xfId="6051" xr:uid="{00000000-0005-0000-0000-00005F460000}"/>
    <cellStyle name="Normal 331 2" xfId="8820" xr:uid="{00000000-0005-0000-0000-000060460000}"/>
    <cellStyle name="Normal 332" xfId="6052" xr:uid="{00000000-0005-0000-0000-000061460000}"/>
    <cellStyle name="Normal 332 2" xfId="8821" xr:uid="{00000000-0005-0000-0000-000062460000}"/>
    <cellStyle name="Normal 333" xfId="6053" xr:uid="{00000000-0005-0000-0000-000063460000}"/>
    <cellStyle name="Normal 333 2" xfId="8822" xr:uid="{00000000-0005-0000-0000-000064460000}"/>
    <cellStyle name="Normal 334" xfId="6054" xr:uid="{00000000-0005-0000-0000-000065460000}"/>
    <cellStyle name="Normal 334 2" xfId="8823" xr:uid="{00000000-0005-0000-0000-000066460000}"/>
    <cellStyle name="Normal 335" xfId="6638" xr:uid="{00000000-0005-0000-0000-000067460000}"/>
    <cellStyle name="Normal 335 2" xfId="8824" xr:uid="{00000000-0005-0000-0000-000068460000}"/>
    <cellStyle name="Normal 336" xfId="6639" xr:uid="{00000000-0005-0000-0000-000069460000}"/>
    <cellStyle name="Normal 337" xfId="6640" xr:uid="{00000000-0005-0000-0000-00006A460000}"/>
    <cellStyle name="Normal 338" xfId="6641" xr:uid="{00000000-0005-0000-0000-00006B460000}"/>
    <cellStyle name="Normal 339" xfId="6642" xr:uid="{00000000-0005-0000-0000-00006C460000}"/>
    <cellStyle name="Normal 34" xfId="2754" xr:uid="{00000000-0005-0000-0000-00006D460000}"/>
    <cellStyle name="Normal 34 2" xfId="2755" xr:uid="{00000000-0005-0000-0000-00006E460000}"/>
    <cellStyle name="Normal 34 2 2" xfId="2756" xr:uid="{00000000-0005-0000-0000-00006F460000}"/>
    <cellStyle name="Normal 34 3" xfId="2757" xr:uid="{00000000-0005-0000-0000-000070460000}"/>
    <cellStyle name="Normal 340" xfId="6643" xr:uid="{00000000-0005-0000-0000-000071460000}"/>
    <cellStyle name="Normal 341" xfId="6644" xr:uid="{00000000-0005-0000-0000-000072460000}"/>
    <cellStyle name="Normal 342" xfId="6645" xr:uid="{00000000-0005-0000-0000-000073460000}"/>
    <cellStyle name="Normal 343" xfId="6646" xr:uid="{00000000-0005-0000-0000-000074460000}"/>
    <cellStyle name="Normal 344" xfId="6647" xr:uid="{00000000-0005-0000-0000-000075460000}"/>
    <cellStyle name="Normal 345" xfId="6970" xr:uid="{00000000-0005-0000-0000-000076460000}"/>
    <cellStyle name="Normal 345 2" xfId="9293" xr:uid="{00000000-0005-0000-0000-000077460000}"/>
    <cellStyle name="Normal 345 2 2" xfId="9603" xr:uid="{00000000-0005-0000-0000-000078460000}"/>
    <cellStyle name="Normal 345 2 2 2" xfId="11239" xr:uid="{00000000-0005-0000-0000-000079460000}"/>
    <cellStyle name="Normal 345 2 3" xfId="11188" xr:uid="{00000000-0005-0000-0000-00007A460000}"/>
    <cellStyle name="Normal 345 3" xfId="9161" xr:uid="{00000000-0005-0000-0000-00007B460000}"/>
    <cellStyle name="Normal 345 3 2" xfId="9604" xr:uid="{00000000-0005-0000-0000-00007C460000}"/>
    <cellStyle name="Normal 345 3 3" xfId="11180" xr:uid="{00000000-0005-0000-0000-00007D460000}"/>
    <cellStyle name="Normal 345 4" xfId="9401" xr:uid="{00000000-0005-0000-0000-00007E460000}"/>
    <cellStyle name="Normal 345 4 2" xfId="12749" xr:uid="{00000000-0005-0000-0000-00007F460000}"/>
    <cellStyle name="Normal 345 4 2 2" xfId="15364" xr:uid="{00000000-0005-0000-0000-000080460000}"/>
    <cellStyle name="Normal 345 4 2 2 2" xfId="32035" xr:uid="{00000000-0005-0000-0000-000081460000}"/>
    <cellStyle name="Normal 345 4 2 3" xfId="29437" xr:uid="{00000000-0005-0000-0000-000082460000}"/>
    <cellStyle name="Normal 345 4 3" xfId="13914" xr:uid="{00000000-0005-0000-0000-000083460000}"/>
    <cellStyle name="Normal 345 4 3 2" xfId="30587" xr:uid="{00000000-0005-0000-0000-000084460000}"/>
    <cellStyle name="Normal 345 4 4" xfId="27995" xr:uid="{00000000-0005-0000-0000-000085460000}"/>
    <cellStyle name="Normal 345 4 5" xfId="11242" xr:uid="{00000000-0005-0000-0000-000086460000}"/>
    <cellStyle name="Normal 345 5" xfId="10767" xr:uid="{00000000-0005-0000-0000-000087460000}"/>
    <cellStyle name="Normal 345 5 2" xfId="13454" xr:uid="{00000000-0005-0000-0000-000088460000}"/>
    <cellStyle name="Normal 345 5 2 2" xfId="30129" xr:uid="{00000000-0005-0000-0000-000089460000}"/>
    <cellStyle name="Normal 345 5 3" xfId="27540" xr:uid="{00000000-0005-0000-0000-00008A460000}"/>
    <cellStyle name="Normal 345 6" xfId="12175" xr:uid="{00000000-0005-0000-0000-00008B460000}"/>
    <cellStyle name="Normal 345 6 2" xfId="14849" xr:uid="{00000000-0005-0000-0000-00008C460000}"/>
    <cellStyle name="Normal 345 6 2 2" xfId="31520" xr:uid="{00000000-0005-0000-0000-00008D460000}"/>
    <cellStyle name="Normal 345 6 3" xfId="28922" xr:uid="{00000000-0005-0000-0000-00008E460000}"/>
    <cellStyle name="Normal 345 7" xfId="13073" xr:uid="{00000000-0005-0000-0000-00008F460000}"/>
    <cellStyle name="Normal 345 7 2" xfId="29750" xr:uid="{00000000-0005-0000-0000-000090460000}"/>
    <cellStyle name="Normal 345 8" xfId="27161" xr:uid="{00000000-0005-0000-0000-000091460000}"/>
    <cellStyle name="Normal 345 9" xfId="10097" xr:uid="{00000000-0005-0000-0000-000092460000}"/>
    <cellStyle name="Normal 346" xfId="8545" xr:uid="{00000000-0005-0000-0000-000093460000}"/>
    <cellStyle name="Normal 346 2" xfId="11181" xr:uid="{00000000-0005-0000-0000-000094460000}"/>
    <cellStyle name="Normal 346 3" xfId="10103" xr:uid="{00000000-0005-0000-0000-000095460000}"/>
    <cellStyle name="Normal 347" xfId="8555" xr:uid="{00000000-0005-0000-0000-000096460000}"/>
    <cellStyle name="Normal 347 2" xfId="9315" xr:uid="{00000000-0005-0000-0000-000097460000}"/>
    <cellStyle name="Normal 347 2 2" xfId="9605" xr:uid="{00000000-0005-0000-0000-000098460000}"/>
    <cellStyle name="Normal 347 3" xfId="9162" xr:uid="{00000000-0005-0000-0000-000099460000}"/>
    <cellStyle name="Normal 347 3 2" xfId="9606" xr:uid="{00000000-0005-0000-0000-00009A460000}"/>
    <cellStyle name="Normal 347 4" xfId="9402" xr:uid="{00000000-0005-0000-0000-00009B460000}"/>
    <cellStyle name="Normal 347 5" xfId="10380" xr:uid="{00000000-0005-0000-0000-00009C460000}"/>
    <cellStyle name="Normal 348" xfId="9056" xr:uid="{00000000-0005-0000-0000-00009D460000}"/>
    <cellStyle name="Normal 348 2" xfId="10417" xr:uid="{00000000-0005-0000-0000-00009E460000}"/>
    <cellStyle name="Normal 349" xfId="9317" xr:uid="{00000000-0005-0000-0000-00009F460000}"/>
    <cellStyle name="Normal 349 2" xfId="10419" xr:uid="{00000000-0005-0000-0000-0000A0460000}"/>
    <cellStyle name="Normal 35" xfId="2758" xr:uid="{00000000-0005-0000-0000-0000A1460000}"/>
    <cellStyle name="Normal 35 2" xfId="2759" xr:uid="{00000000-0005-0000-0000-0000A2460000}"/>
    <cellStyle name="Normal 35 2 2" xfId="2760" xr:uid="{00000000-0005-0000-0000-0000A3460000}"/>
    <cellStyle name="Normal 35 3" xfId="2761" xr:uid="{00000000-0005-0000-0000-0000A4460000}"/>
    <cellStyle name="Normal 350" xfId="9436" xr:uid="{00000000-0005-0000-0000-0000A5460000}"/>
    <cellStyle name="Normal 350 2" xfId="10494" xr:uid="{00000000-0005-0000-0000-0000A6460000}"/>
    <cellStyle name="Normal 351" xfId="9673" xr:uid="{00000000-0005-0000-0000-0000A7460000}"/>
    <cellStyle name="Normal 351 2" xfId="10503" xr:uid="{00000000-0005-0000-0000-0000A8460000}"/>
    <cellStyle name="Normal 352" xfId="9674" xr:uid="{00000000-0005-0000-0000-0000A9460000}"/>
    <cellStyle name="Normal 352 2" xfId="10512" xr:uid="{00000000-0005-0000-0000-0000AA460000}"/>
    <cellStyle name="Normal 353" xfId="9679" xr:uid="{00000000-0005-0000-0000-0000AB460000}"/>
    <cellStyle name="Normal 353 2" xfId="10513" xr:uid="{00000000-0005-0000-0000-0000AC460000}"/>
    <cellStyle name="Normal 354" xfId="9686" xr:uid="{00000000-0005-0000-0000-0000AD460000}"/>
    <cellStyle name="Normal 354 2" xfId="11373" xr:uid="{00000000-0005-0000-0000-0000AE460000}"/>
    <cellStyle name="Normal 354 3" xfId="10921" xr:uid="{00000000-0005-0000-0000-0000AF460000}"/>
    <cellStyle name="Normal 354 4" xfId="10514" xr:uid="{00000000-0005-0000-0000-0000B0460000}"/>
    <cellStyle name="Normal 355" xfId="10594" xr:uid="{00000000-0005-0000-0000-0000B1460000}"/>
    <cellStyle name="Normal 355 2" xfId="11440" xr:uid="{00000000-0005-0000-0000-0000B2460000}"/>
    <cellStyle name="Normal 355 2 2" xfId="12954" xr:uid="{00000000-0005-0000-0000-0000B3460000}"/>
    <cellStyle name="Normal 355 2 2 2" xfId="15566" xr:uid="{00000000-0005-0000-0000-0000B4460000}"/>
    <cellStyle name="Normal 355 2 2 2 2" xfId="32237" xr:uid="{00000000-0005-0000-0000-0000B5460000}"/>
    <cellStyle name="Normal 355 2 2 3" xfId="29639" xr:uid="{00000000-0005-0000-0000-0000B6460000}"/>
    <cellStyle name="Normal 355 2 3" xfId="14114" xr:uid="{00000000-0005-0000-0000-0000B7460000}"/>
    <cellStyle name="Normal 355 2 3 2" xfId="30787" xr:uid="{00000000-0005-0000-0000-0000B8460000}"/>
    <cellStyle name="Normal 355 2 4" xfId="28195" xr:uid="{00000000-0005-0000-0000-0000B9460000}"/>
    <cellStyle name="Normal 355 3" xfId="10993" xr:uid="{00000000-0005-0000-0000-0000BA460000}"/>
    <cellStyle name="Normal 355 3 2" xfId="13681" xr:uid="{00000000-0005-0000-0000-0000BB460000}"/>
    <cellStyle name="Normal 355 3 2 2" xfId="30355" xr:uid="{00000000-0005-0000-0000-0000BC460000}"/>
    <cellStyle name="Normal 355 3 3" xfId="27763" xr:uid="{00000000-0005-0000-0000-0000BD460000}"/>
    <cellStyle name="Normal 355 4" xfId="12375" xr:uid="{00000000-0005-0000-0000-0000BE460000}"/>
    <cellStyle name="Normal 355 4 2" xfId="15049" xr:uid="{00000000-0005-0000-0000-0000BF460000}"/>
    <cellStyle name="Normal 355 4 2 2" xfId="31720" xr:uid="{00000000-0005-0000-0000-0000C0460000}"/>
    <cellStyle name="Normal 355 4 3" xfId="29122" xr:uid="{00000000-0005-0000-0000-0000C1460000}"/>
    <cellStyle name="Normal 355 5" xfId="13273" xr:uid="{00000000-0005-0000-0000-0000C2460000}"/>
    <cellStyle name="Normal 355 5 2" xfId="29949" xr:uid="{00000000-0005-0000-0000-0000C3460000}"/>
    <cellStyle name="Normal 355 6" xfId="27360" xr:uid="{00000000-0005-0000-0000-0000C4460000}"/>
    <cellStyle name="Normal 356" xfId="11004" xr:uid="{00000000-0005-0000-0000-0000C5460000}"/>
    <cellStyle name="Normal 356 2" xfId="12386" xr:uid="{00000000-0005-0000-0000-0000C6460000}"/>
    <cellStyle name="Normal 356 2 2" xfId="15060" xr:uid="{00000000-0005-0000-0000-0000C7460000}"/>
    <cellStyle name="Normal 356 2 2 2" xfId="31731" xr:uid="{00000000-0005-0000-0000-0000C8460000}"/>
    <cellStyle name="Normal 356 2 3" xfId="29133" xr:uid="{00000000-0005-0000-0000-0000C9460000}"/>
    <cellStyle name="Normal 356 3" xfId="13692" xr:uid="{00000000-0005-0000-0000-0000CA460000}"/>
    <cellStyle name="Normal 356 3 2" xfId="30366" xr:uid="{00000000-0005-0000-0000-0000CB460000}"/>
    <cellStyle name="Normal 356 4" xfId="27774" xr:uid="{00000000-0005-0000-0000-0000CC460000}"/>
    <cellStyle name="Normal 357" xfId="12748" xr:uid="{00000000-0005-0000-0000-0000CD460000}"/>
    <cellStyle name="Normal 357 2" xfId="15363" xr:uid="{00000000-0005-0000-0000-0000CE460000}"/>
    <cellStyle name="Normal 357 2 2" xfId="32034" xr:uid="{00000000-0005-0000-0000-0000CF460000}"/>
    <cellStyle name="Normal 357 3" xfId="29436" xr:uid="{00000000-0005-0000-0000-0000D0460000}"/>
    <cellStyle name="Normal 358" xfId="12457" xr:uid="{00000000-0005-0000-0000-0000D1460000}"/>
    <cellStyle name="Normal 358 2" xfId="15107" xr:uid="{00000000-0005-0000-0000-0000D2460000}"/>
    <cellStyle name="Normal 358 2 2" xfId="31778" xr:uid="{00000000-0005-0000-0000-0000D3460000}"/>
    <cellStyle name="Normal 358 3" xfId="29180" xr:uid="{00000000-0005-0000-0000-0000D4460000}"/>
    <cellStyle name="Normal 359" xfId="12459" xr:uid="{00000000-0005-0000-0000-0000D5460000}"/>
    <cellStyle name="Normal 359 2" xfId="15108" xr:uid="{00000000-0005-0000-0000-0000D6460000}"/>
    <cellStyle name="Normal 359 2 2" xfId="31779" xr:uid="{00000000-0005-0000-0000-0000D7460000}"/>
    <cellStyle name="Normal 359 3" xfId="29181" xr:uid="{00000000-0005-0000-0000-0000D8460000}"/>
    <cellStyle name="Normal 36" xfId="2762" xr:uid="{00000000-0005-0000-0000-0000D9460000}"/>
    <cellStyle name="Normal 36 2" xfId="2763" xr:uid="{00000000-0005-0000-0000-0000DA460000}"/>
    <cellStyle name="Normal 36 2 2" xfId="2764" xr:uid="{00000000-0005-0000-0000-0000DB460000}"/>
    <cellStyle name="Normal 36 3" xfId="2765" xr:uid="{00000000-0005-0000-0000-0000DC460000}"/>
    <cellStyle name="Normal 360" xfId="15626" xr:uid="{00000000-0005-0000-0000-0000DD460000}"/>
    <cellStyle name="Normal 360 2" xfId="32297" xr:uid="{00000000-0005-0000-0000-0000DE460000}"/>
    <cellStyle name="Normal 361" xfId="15629" xr:uid="{00000000-0005-0000-0000-0000DF460000}"/>
    <cellStyle name="Normal 361 2" xfId="32300" xr:uid="{00000000-0005-0000-0000-0000E0460000}"/>
    <cellStyle name="Normal 362" xfId="15643" xr:uid="{00000000-0005-0000-0000-0000E1460000}"/>
    <cellStyle name="Normal 362 2" xfId="32306" xr:uid="{00000000-0005-0000-0000-0000E2460000}"/>
    <cellStyle name="Normal 363" xfId="15665" xr:uid="{00000000-0005-0000-0000-0000E3460000}"/>
    <cellStyle name="Normal 363 2" xfId="32325" xr:uid="{00000000-0005-0000-0000-0000E4460000}"/>
    <cellStyle name="Normal 364" xfId="15667" xr:uid="{00000000-0005-0000-0000-0000E5460000}"/>
    <cellStyle name="Normal 364 2" xfId="32327" xr:uid="{00000000-0005-0000-0000-0000E6460000}"/>
    <cellStyle name="Normal 365" xfId="15682" xr:uid="{00000000-0005-0000-0000-0000E7460000}"/>
    <cellStyle name="Normal 365 2" xfId="32342" xr:uid="{00000000-0005-0000-0000-0000E8460000}"/>
    <cellStyle name="Normal 366" xfId="26992" xr:uid="{00000000-0005-0000-0000-0000E9460000}"/>
    <cellStyle name="Normal 366 2" xfId="43733" xr:uid="{00000000-0005-0000-0000-0000EA460000}"/>
    <cellStyle name="Normal 367" xfId="27009" xr:uid="{00000000-0005-0000-0000-0000EB460000}"/>
    <cellStyle name="Normal 368" xfId="43734" xr:uid="{00000000-0005-0000-0000-0000EC460000}"/>
    <cellStyle name="Normal 369" xfId="26993" xr:uid="{00000000-0005-0000-0000-0000ED460000}"/>
    <cellStyle name="Normal 37" xfId="2766" xr:uid="{00000000-0005-0000-0000-0000EE460000}"/>
    <cellStyle name="Normal 37 2" xfId="2767" xr:uid="{00000000-0005-0000-0000-0000EF460000}"/>
    <cellStyle name="Normal 37 2 2" xfId="2768" xr:uid="{00000000-0005-0000-0000-0000F0460000}"/>
    <cellStyle name="Normal 37 3" xfId="2769" xr:uid="{00000000-0005-0000-0000-0000F1460000}"/>
    <cellStyle name="Normal 370" xfId="43755" xr:uid="{00000000-0005-0000-0000-0000F2460000}"/>
    <cellStyle name="Normal 371" xfId="43767" xr:uid="{00000000-0005-0000-0000-0000F3460000}"/>
    <cellStyle name="Normal 372" xfId="43867" xr:uid="{00000000-0005-0000-0000-0000F4460000}"/>
    <cellStyle name="Normal 373" xfId="43869" xr:uid="{00000000-0005-0000-0000-0000F5460000}"/>
    <cellStyle name="Normal 374" xfId="9691" xr:uid="{00000000-0005-0000-0000-0000F6460000}"/>
    <cellStyle name="Normal 375" xfId="43872" xr:uid="{00000000-0005-0000-0000-0000F7460000}"/>
    <cellStyle name="Normal 376" xfId="44012" xr:uid="{00000000-0005-0000-0000-0000F8460000}"/>
    <cellStyle name="Normal 377" xfId="44015" xr:uid="{00000000-0005-0000-0000-0000F9460000}"/>
    <cellStyle name="Normal 378" xfId="44018" xr:uid="{50FF02E9-6A9B-41B5-940B-8D283559C13B}"/>
    <cellStyle name="Normal 38" xfId="2770" xr:uid="{00000000-0005-0000-0000-0000FA460000}"/>
    <cellStyle name="Normal 38 2" xfId="2771" xr:uid="{00000000-0005-0000-0000-0000FB460000}"/>
    <cellStyle name="Normal 38 2 2" xfId="2772" xr:uid="{00000000-0005-0000-0000-0000FC460000}"/>
    <cellStyle name="Normal 38 3" xfId="2773" xr:uid="{00000000-0005-0000-0000-0000FD460000}"/>
    <cellStyle name="Normal 383" xfId="44016" xr:uid="{00000000-0005-0000-0000-0000FE460000}"/>
    <cellStyle name="Normal 39" xfId="2774" xr:uid="{00000000-0005-0000-0000-0000FF460000}"/>
    <cellStyle name="Normal 39 2" xfId="2775" xr:uid="{00000000-0005-0000-0000-000000470000}"/>
    <cellStyle name="Normal 39 2 2" xfId="2776" xr:uid="{00000000-0005-0000-0000-000001470000}"/>
    <cellStyle name="Normal 39 3" xfId="2777" xr:uid="{00000000-0005-0000-0000-000002470000}"/>
    <cellStyle name="Normal 4" xfId="70" xr:uid="{00000000-0005-0000-0000-000003470000}"/>
    <cellStyle name="Normal 4 10" xfId="6648" xr:uid="{00000000-0005-0000-0000-000004470000}"/>
    <cellStyle name="Normal 4 10 2" xfId="8825" xr:uid="{00000000-0005-0000-0000-000005470000}"/>
    <cellStyle name="Normal 4 11" xfId="6649" xr:uid="{00000000-0005-0000-0000-000006470000}"/>
    <cellStyle name="Normal 4 11 2" xfId="8826" xr:uid="{00000000-0005-0000-0000-000007470000}"/>
    <cellStyle name="Normal 4 12" xfId="9680" xr:uid="{00000000-0005-0000-0000-000008470000}"/>
    <cellStyle name="Normal 4 12 2" xfId="15632" xr:uid="{00000000-0005-0000-0000-000009470000}"/>
    <cellStyle name="Normal 4 13" xfId="43766" xr:uid="{00000000-0005-0000-0000-00000A470000}"/>
    <cellStyle name="Normal 4 14" xfId="9735" xr:uid="{00000000-0005-0000-0000-00000B470000}"/>
    <cellStyle name="Normal 4 2" xfId="80" xr:uid="{00000000-0005-0000-0000-00000C470000}"/>
    <cellStyle name="Normal 4 2 2" xfId="134" xr:uid="{00000000-0005-0000-0000-00000D470000}"/>
    <cellStyle name="Normal 4 2 2 2" xfId="2778" xr:uid="{00000000-0005-0000-0000-00000E470000}"/>
    <cellStyle name="Normal 4 2 2 2 2" xfId="6650" xr:uid="{00000000-0005-0000-0000-00000F470000}"/>
    <cellStyle name="Normal 4 2 2 2 3" xfId="6651" xr:uid="{00000000-0005-0000-0000-000010470000}"/>
    <cellStyle name="Normal 4 2 2 2 3 2" xfId="9280" xr:uid="{00000000-0005-0000-0000-000011470000}"/>
    <cellStyle name="Normal 4 2 2 2 3 2 2" xfId="9607" xr:uid="{00000000-0005-0000-0000-000012470000}"/>
    <cellStyle name="Normal 4 2 2 2 3 2 2 2" xfId="15248" xr:uid="{00000000-0005-0000-0000-000013470000}"/>
    <cellStyle name="Normal 4 2 2 2 3 2 2 2 2" xfId="31919" xr:uid="{00000000-0005-0000-0000-000014470000}"/>
    <cellStyle name="Normal 4 2 2 2 3 2 2 3" xfId="29321" xr:uid="{00000000-0005-0000-0000-000015470000}"/>
    <cellStyle name="Normal 4 2 2 2 3 2 2 4" xfId="12616" xr:uid="{00000000-0005-0000-0000-000016470000}"/>
    <cellStyle name="Normal 4 2 2 2 3 2 3" xfId="13827" xr:uid="{00000000-0005-0000-0000-000017470000}"/>
    <cellStyle name="Normal 4 2 2 2 3 2 3 2" xfId="30501" xr:uid="{00000000-0005-0000-0000-000018470000}"/>
    <cellStyle name="Normal 4 2 2 2 3 2 4" xfId="27909" xr:uid="{00000000-0005-0000-0000-000019470000}"/>
    <cellStyle name="Normal 4 2 2 2 3 2 5" xfId="11128" xr:uid="{00000000-0005-0000-0000-00001A470000}"/>
    <cellStyle name="Normal 4 2 2 2 3 3" xfId="9164" xr:uid="{00000000-0005-0000-0000-00001B470000}"/>
    <cellStyle name="Normal 4 2 2 2 3 3 2" xfId="9608" xr:uid="{00000000-0005-0000-0000-00001C470000}"/>
    <cellStyle name="Normal 4 2 2 2 3 3 2 2" xfId="30034" xr:uid="{00000000-0005-0000-0000-00001D470000}"/>
    <cellStyle name="Normal 4 2 2 2 3 3 2 3" xfId="13358" xr:uid="{00000000-0005-0000-0000-00001E470000}"/>
    <cellStyle name="Normal 4 2 2 2 3 3 3" xfId="27445" xr:uid="{00000000-0005-0000-0000-00001F470000}"/>
    <cellStyle name="Normal 4 2 2 2 3 3 4" xfId="10676" xr:uid="{00000000-0005-0000-0000-000020470000}"/>
    <cellStyle name="Normal 4 2 2 2 3 4" xfId="9404" xr:uid="{00000000-0005-0000-0000-000021470000}"/>
    <cellStyle name="Normal 4 2 2 2 3 4 2" xfId="14824" xr:uid="{00000000-0005-0000-0000-000022470000}"/>
    <cellStyle name="Normal 4 2 2 2 3 4 2 2" xfId="31495" xr:uid="{00000000-0005-0000-0000-000023470000}"/>
    <cellStyle name="Normal 4 2 2 2 3 4 3" xfId="28897" xr:uid="{00000000-0005-0000-0000-000024470000}"/>
    <cellStyle name="Normal 4 2 2 2 3 4 4" xfId="12150" xr:uid="{00000000-0005-0000-0000-000025470000}"/>
    <cellStyle name="Normal 4 2 2 2 3 5" xfId="13011" xr:uid="{00000000-0005-0000-0000-000026470000}"/>
    <cellStyle name="Normal 4 2 2 2 3 5 2" xfId="29694" xr:uid="{00000000-0005-0000-0000-000027470000}"/>
    <cellStyle name="Normal 4 2 2 2 3 6" xfId="27090" xr:uid="{00000000-0005-0000-0000-000028470000}"/>
    <cellStyle name="Normal 4 2 2 2 3 7" xfId="9974" xr:uid="{00000000-0005-0000-0000-000029470000}"/>
    <cellStyle name="Normal 4 2 2 2 3 8" xfId="43929" xr:uid="{00000000-0005-0000-0000-00002A470000}"/>
    <cellStyle name="Normal 4 2 2 3" xfId="6652" xr:uid="{00000000-0005-0000-0000-00002B470000}"/>
    <cellStyle name="Normal 4 2 2 4" xfId="6653" xr:uid="{00000000-0005-0000-0000-00002C470000}"/>
    <cellStyle name="Normal 4 2 2 4 2" xfId="9281" xr:uid="{00000000-0005-0000-0000-00002D470000}"/>
    <cellStyle name="Normal 4 2 2 4 2 2" xfId="9609" xr:uid="{00000000-0005-0000-0000-00002E470000}"/>
    <cellStyle name="Normal 4 2 2 4 2 2 2" xfId="15249" xr:uid="{00000000-0005-0000-0000-00002F470000}"/>
    <cellStyle name="Normal 4 2 2 4 2 2 2 2" xfId="31920" xr:uid="{00000000-0005-0000-0000-000030470000}"/>
    <cellStyle name="Normal 4 2 2 4 2 2 3" xfId="29322" xr:uid="{00000000-0005-0000-0000-000031470000}"/>
    <cellStyle name="Normal 4 2 2 4 2 2 4" xfId="12617" xr:uid="{00000000-0005-0000-0000-000032470000}"/>
    <cellStyle name="Normal 4 2 2 4 2 3" xfId="13828" xr:uid="{00000000-0005-0000-0000-000033470000}"/>
    <cellStyle name="Normal 4 2 2 4 2 3 2" xfId="30502" xr:uid="{00000000-0005-0000-0000-000034470000}"/>
    <cellStyle name="Normal 4 2 2 4 2 4" xfId="27910" xr:uid="{00000000-0005-0000-0000-000035470000}"/>
    <cellStyle name="Normal 4 2 2 4 2 5" xfId="11129" xr:uid="{00000000-0005-0000-0000-000036470000}"/>
    <cellStyle name="Normal 4 2 2 4 3" xfId="9165" xr:uid="{00000000-0005-0000-0000-000037470000}"/>
    <cellStyle name="Normal 4 2 2 4 3 2" xfId="9610" xr:uid="{00000000-0005-0000-0000-000038470000}"/>
    <cellStyle name="Normal 4 2 2 4 3 2 2" xfId="30035" xr:uid="{00000000-0005-0000-0000-000039470000}"/>
    <cellStyle name="Normal 4 2 2 4 3 2 3" xfId="13359" xr:uid="{00000000-0005-0000-0000-00003A470000}"/>
    <cellStyle name="Normal 4 2 2 4 3 3" xfId="27446" xr:uid="{00000000-0005-0000-0000-00003B470000}"/>
    <cellStyle name="Normal 4 2 2 4 3 4" xfId="10677" xr:uid="{00000000-0005-0000-0000-00003C470000}"/>
    <cellStyle name="Normal 4 2 2 4 4" xfId="9405" xr:uid="{00000000-0005-0000-0000-00003D470000}"/>
    <cellStyle name="Normal 4 2 2 4 4 2" xfId="14825" xr:uid="{00000000-0005-0000-0000-00003E470000}"/>
    <cellStyle name="Normal 4 2 2 4 4 2 2" xfId="31496" xr:uid="{00000000-0005-0000-0000-00003F470000}"/>
    <cellStyle name="Normal 4 2 2 4 4 3" xfId="28898" xr:uid="{00000000-0005-0000-0000-000040470000}"/>
    <cellStyle name="Normal 4 2 2 4 4 4" xfId="12151" xr:uid="{00000000-0005-0000-0000-000041470000}"/>
    <cellStyle name="Normal 4 2 2 4 5" xfId="13012" xr:uid="{00000000-0005-0000-0000-000042470000}"/>
    <cellStyle name="Normal 4 2 2 4 5 2" xfId="29695" xr:uid="{00000000-0005-0000-0000-000043470000}"/>
    <cellStyle name="Normal 4 2 2 4 6" xfId="27091" xr:uid="{00000000-0005-0000-0000-000044470000}"/>
    <cellStyle name="Normal 4 2 2 4 7" xfId="9975" xr:uid="{00000000-0005-0000-0000-000045470000}"/>
    <cellStyle name="Normal 4 2 2 4 8" xfId="43930" xr:uid="{00000000-0005-0000-0000-000046470000}"/>
    <cellStyle name="Normal 4 2 2 5" xfId="11051" xr:uid="{00000000-0005-0000-0000-000047470000}"/>
    <cellStyle name="Normal 4 2 2 5 2" xfId="12502" xr:uid="{00000000-0005-0000-0000-000048470000}"/>
    <cellStyle name="Normal 4 2 2 5 2 2" xfId="15145" xr:uid="{00000000-0005-0000-0000-000049470000}"/>
    <cellStyle name="Normal 4 2 2 5 2 2 2" xfId="31816" xr:uid="{00000000-0005-0000-0000-00004A470000}"/>
    <cellStyle name="Normal 4 2 2 5 2 3" xfId="29218" xr:uid="{00000000-0005-0000-0000-00004B470000}"/>
    <cellStyle name="Normal 4 2 2 5 3" xfId="13741" xr:uid="{00000000-0005-0000-0000-00004C470000}"/>
    <cellStyle name="Normal 4 2 2 5 3 2" xfId="30415" xr:uid="{00000000-0005-0000-0000-00004D470000}"/>
    <cellStyle name="Normal 4 2 2 5 4" xfId="27823" xr:uid="{00000000-0005-0000-0000-00004E470000}"/>
    <cellStyle name="Normal 4 2 2 6" xfId="43928" xr:uid="{00000000-0005-0000-0000-00004F470000}"/>
    <cellStyle name="Normal 4 2 3" xfId="2779" xr:uid="{00000000-0005-0000-0000-000050470000}"/>
    <cellStyle name="Normal 4 2 3 2" xfId="6654" xr:uid="{00000000-0005-0000-0000-000051470000}"/>
    <cellStyle name="Normal 4 2 3 3" xfId="6655" xr:uid="{00000000-0005-0000-0000-000052470000}"/>
    <cellStyle name="Normal 4 2 3 3 2" xfId="9282" xr:uid="{00000000-0005-0000-0000-000053470000}"/>
    <cellStyle name="Normal 4 2 3 3 2 2" xfId="9611" xr:uid="{00000000-0005-0000-0000-000054470000}"/>
    <cellStyle name="Normal 4 2 3 3 2 2 2" xfId="15250" xr:uid="{00000000-0005-0000-0000-000055470000}"/>
    <cellStyle name="Normal 4 2 3 3 2 2 2 2" xfId="31921" xr:uid="{00000000-0005-0000-0000-000056470000}"/>
    <cellStyle name="Normal 4 2 3 3 2 2 3" xfId="29323" xr:uid="{00000000-0005-0000-0000-000057470000}"/>
    <cellStyle name="Normal 4 2 3 3 2 2 4" xfId="12619" xr:uid="{00000000-0005-0000-0000-000058470000}"/>
    <cellStyle name="Normal 4 2 3 3 2 3" xfId="13829" xr:uid="{00000000-0005-0000-0000-000059470000}"/>
    <cellStyle name="Normal 4 2 3 3 2 3 2" xfId="30503" xr:uid="{00000000-0005-0000-0000-00005A470000}"/>
    <cellStyle name="Normal 4 2 3 3 2 4" xfId="27911" xr:uid="{00000000-0005-0000-0000-00005B470000}"/>
    <cellStyle name="Normal 4 2 3 3 2 5" xfId="11130" xr:uid="{00000000-0005-0000-0000-00005C470000}"/>
    <cellStyle name="Normal 4 2 3 3 3" xfId="9166" xr:uid="{00000000-0005-0000-0000-00005D470000}"/>
    <cellStyle name="Normal 4 2 3 3 3 2" xfId="9612" xr:uid="{00000000-0005-0000-0000-00005E470000}"/>
    <cellStyle name="Normal 4 2 3 3 3 2 2" xfId="30036" xr:uid="{00000000-0005-0000-0000-00005F470000}"/>
    <cellStyle name="Normal 4 2 3 3 3 2 3" xfId="13360" xr:uid="{00000000-0005-0000-0000-000060470000}"/>
    <cellStyle name="Normal 4 2 3 3 3 3" xfId="27447" xr:uid="{00000000-0005-0000-0000-000061470000}"/>
    <cellStyle name="Normal 4 2 3 3 3 4" xfId="10678" xr:uid="{00000000-0005-0000-0000-000062470000}"/>
    <cellStyle name="Normal 4 2 3 3 4" xfId="9406" xr:uid="{00000000-0005-0000-0000-000063470000}"/>
    <cellStyle name="Normal 4 2 3 3 4 2" xfId="14826" xr:uid="{00000000-0005-0000-0000-000064470000}"/>
    <cellStyle name="Normal 4 2 3 3 4 2 2" xfId="31497" xr:uid="{00000000-0005-0000-0000-000065470000}"/>
    <cellStyle name="Normal 4 2 3 3 4 3" xfId="28899" xr:uid="{00000000-0005-0000-0000-000066470000}"/>
    <cellStyle name="Normal 4 2 3 3 4 4" xfId="12152" xr:uid="{00000000-0005-0000-0000-000067470000}"/>
    <cellStyle name="Normal 4 2 3 3 5" xfId="13013" xr:uid="{00000000-0005-0000-0000-000068470000}"/>
    <cellStyle name="Normal 4 2 3 3 5 2" xfId="29696" xr:uid="{00000000-0005-0000-0000-000069470000}"/>
    <cellStyle name="Normal 4 2 3 3 6" xfId="27092" xr:uid="{00000000-0005-0000-0000-00006A470000}"/>
    <cellStyle name="Normal 4 2 3 3 7" xfId="9976" xr:uid="{00000000-0005-0000-0000-00006B470000}"/>
    <cellStyle name="Normal 4 2 3 3 8" xfId="43931" xr:uid="{00000000-0005-0000-0000-00006C470000}"/>
    <cellStyle name="Normal 4 2 4" xfId="6656" xr:uid="{00000000-0005-0000-0000-00006D470000}"/>
    <cellStyle name="Normal 4 2 5" xfId="6657" xr:uid="{00000000-0005-0000-0000-00006E470000}"/>
    <cellStyle name="Normal 4 2 5 2" xfId="9283" xr:uid="{00000000-0005-0000-0000-00006F470000}"/>
    <cellStyle name="Normal 4 2 5 2 2" xfId="9613" xr:uid="{00000000-0005-0000-0000-000070470000}"/>
    <cellStyle name="Normal 4 2 5 2 2 2" xfId="15251" xr:uid="{00000000-0005-0000-0000-000071470000}"/>
    <cellStyle name="Normal 4 2 5 2 2 2 2" xfId="31922" xr:uid="{00000000-0005-0000-0000-000072470000}"/>
    <cellStyle name="Normal 4 2 5 2 2 3" xfId="29324" xr:uid="{00000000-0005-0000-0000-000073470000}"/>
    <cellStyle name="Normal 4 2 5 2 2 4" xfId="12620" xr:uid="{00000000-0005-0000-0000-000074470000}"/>
    <cellStyle name="Normal 4 2 5 2 3" xfId="13830" xr:uid="{00000000-0005-0000-0000-000075470000}"/>
    <cellStyle name="Normal 4 2 5 2 3 2" xfId="30504" xr:uid="{00000000-0005-0000-0000-000076470000}"/>
    <cellStyle name="Normal 4 2 5 2 4" xfId="27912" xr:uid="{00000000-0005-0000-0000-000077470000}"/>
    <cellStyle name="Normal 4 2 5 2 5" xfId="11131" xr:uid="{00000000-0005-0000-0000-000078470000}"/>
    <cellStyle name="Normal 4 2 5 3" xfId="9167" xr:uid="{00000000-0005-0000-0000-000079470000}"/>
    <cellStyle name="Normal 4 2 5 3 2" xfId="9614" xr:uid="{00000000-0005-0000-0000-00007A470000}"/>
    <cellStyle name="Normal 4 2 5 3 2 2" xfId="30037" xr:uid="{00000000-0005-0000-0000-00007B470000}"/>
    <cellStyle name="Normal 4 2 5 3 2 3" xfId="13361" xr:uid="{00000000-0005-0000-0000-00007C470000}"/>
    <cellStyle name="Normal 4 2 5 3 3" xfId="27448" xr:uid="{00000000-0005-0000-0000-00007D470000}"/>
    <cellStyle name="Normal 4 2 5 3 4" xfId="10679" xr:uid="{00000000-0005-0000-0000-00007E470000}"/>
    <cellStyle name="Normal 4 2 5 4" xfId="9407" xr:uid="{00000000-0005-0000-0000-00007F470000}"/>
    <cellStyle name="Normal 4 2 5 4 2" xfId="14827" xr:uid="{00000000-0005-0000-0000-000080470000}"/>
    <cellStyle name="Normal 4 2 5 4 2 2" xfId="31498" xr:uid="{00000000-0005-0000-0000-000081470000}"/>
    <cellStyle name="Normal 4 2 5 4 3" xfId="28900" xr:uid="{00000000-0005-0000-0000-000082470000}"/>
    <cellStyle name="Normal 4 2 5 4 4" xfId="12153" xr:uid="{00000000-0005-0000-0000-000083470000}"/>
    <cellStyle name="Normal 4 2 5 5" xfId="13014" xr:uid="{00000000-0005-0000-0000-000084470000}"/>
    <cellStyle name="Normal 4 2 5 5 2" xfId="29697" xr:uid="{00000000-0005-0000-0000-000085470000}"/>
    <cellStyle name="Normal 4 2 5 6" xfId="27093" xr:uid="{00000000-0005-0000-0000-000086470000}"/>
    <cellStyle name="Normal 4 2 5 7" xfId="9977" xr:uid="{00000000-0005-0000-0000-000087470000}"/>
    <cellStyle name="Normal 4 2 5 8" xfId="43932" xr:uid="{00000000-0005-0000-0000-000088470000}"/>
    <cellStyle name="Normal 4 2 6" xfId="9202" xr:uid="{00000000-0005-0000-0000-000089470000}"/>
    <cellStyle name="Normal 4 2 6 2" xfId="9615" xr:uid="{00000000-0005-0000-0000-00008A470000}"/>
    <cellStyle name="Normal 4 2 6 3" xfId="10293" xr:uid="{00000000-0005-0000-0000-00008B470000}"/>
    <cellStyle name="Normal 4 2 7" xfId="9163" xr:uid="{00000000-0005-0000-0000-00008C470000}"/>
    <cellStyle name="Normal 4 2 7 2" xfId="9616" xr:uid="{00000000-0005-0000-0000-00008D470000}"/>
    <cellStyle name="Normal 4 2 7 2 2" xfId="15144" xr:uid="{00000000-0005-0000-0000-00008E470000}"/>
    <cellStyle name="Normal 4 2 7 2 2 2" xfId="31815" xr:uid="{00000000-0005-0000-0000-00008F470000}"/>
    <cellStyle name="Normal 4 2 7 2 3" xfId="29217" xr:uid="{00000000-0005-0000-0000-000090470000}"/>
    <cellStyle name="Normal 4 2 7 2 4" xfId="12501" xr:uid="{00000000-0005-0000-0000-000091470000}"/>
    <cellStyle name="Normal 4 2 7 3" xfId="13740" xr:uid="{00000000-0005-0000-0000-000092470000}"/>
    <cellStyle name="Normal 4 2 7 3 2" xfId="30414" xr:uid="{00000000-0005-0000-0000-000093470000}"/>
    <cellStyle name="Normal 4 2 7 4" xfId="27822" xr:uid="{00000000-0005-0000-0000-000094470000}"/>
    <cellStyle name="Normal 4 2 7 5" xfId="11050" xr:uid="{00000000-0005-0000-0000-000095470000}"/>
    <cellStyle name="Normal 4 2 8" xfId="9403" xr:uid="{00000000-0005-0000-0000-000096470000}"/>
    <cellStyle name="Normal 4 2 8 2" xfId="9973" xr:uid="{00000000-0005-0000-0000-000097470000}"/>
    <cellStyle name="Normal 4 2 9" xfId="43927" xr:uid="{00000000-0005-0000-0000-000098470000}"/>
    <cellStyle name="Normal 4 2_Federal Interest Calculation Su" xfId="6658" xr:uid="{00000000-0005-0000-0000-000099470000}"/>
    <cellStyle name="Normal 4 3" xfId="2780" xr:uid="{00000000-0005-0000-0000-00009A470000}"/>
    <cellStyle name="Normal 4 3 10" xfId="9978" xr:uid="{00000000-0005-0000-0000-00009B470000}"/>
    <cellStyle name="Normal 4 3 11" xfId="43843" xr:uid="{00000000-0005-0000-0000-00009C470000}"/>
    <cellStyle name="Normal 4 3 12" xfId="43933" xr:uid="{00000000-0005-0000-0000-00009D470000}"/>
    <cellStyle name="Normal 4 3 2" xfId="2781" xr:uid="{00000000-0005-0000-0000-00009E470000}"/>
    <cellStyle name="Normal 4 3 2 2" xfId="2782" xr:uid="{00000000-0005-0000-0000-00009F470000}"/>
    <cellStyle name="Normal 4 3 2 2 2" xfId="2783" xr:uid="{00000000-0005-0000-0000-0000A0470000}"/>
    <cellStyle name="Normal 4 3 2 2 3" xfId="9980" xr:uid="{00000000-0005-0000-0000-0000A1470000}"/>
    <cellStyle name="Normal 4 3 2 3" xfId="2784" xr:uid="{00000000-0005-0000-0000-0000A2470000}"/>
    <cellStyle name="Normal 4 3 2 3 2" xfId="11132" xr:uid="{00000000-0005-0000-0000-0000A3470000}"/>
    <cellStyle name="Normal 4 3 2 3 2 2" xfId="12621" xr:uid="{00000000-0005-0000-0000-0000A4470000}"/>
    <cellStyle name="Normal 4 3 2 3 2 2 2" xfId="15252" xr:uid="{00000000-0005-0000-0000-0000A5470000}"/>
    <cellStyle name="Normal 4 3 2 3 2 2 2 2" xfId="31923" xr:uid="{00000000-0005-0000-0000-0000A6470000}"/>
    <cellStyle name="Normal 4 3 2 3 2 2 3" xfId="29325" xr:uid="{00000000-0005-0000-0000-0000A7470000}"/>
    <cellStyle name="Normal 4 3 2 3 2 3" xfId="13831" xr:uid="{00000000-0005-0000-0000-0000A8470000}"/>
    <cellStyle name="Normal 4 3 2 3 2 3 2" xfId="30505" xr:uid="{00000000-0005-0000-0000-0000A9470000}"/>
    <cellStyle name="Normal 4 3 2 3 2 4" xfId="27913" xr:uid="{00000000-0005-0000-0000-0000AA470000}"/>
    <cellStyle name="Normal 4 3 2 3 3" xfId="10680" xr:uid="{00000000-0005-0000-0000-0000AB470000}"/>
    <cellStyle name="Normal 4 3 2 3 3 2" xfId="13362" xr:uid="{00000000-0005-0000-0000-0000AC470000}"/>
    <cellStyle name="Normal 4 3 2 3 3 2 2" xfId="30038" xr:uid="{00000000-0005-0000-0000-0000AD470000}"/>
    <cellStyle name="Normal 4 3 2 3 3 3" xfId="27449" xr:uid="{00000000-0005-0000-0000-0000AE470000}"/>
    <cellStyle name="Normal 4 3 2 3 4" xfId="12154" xr:uid="{00000000-0005-0000-0000-0000AF470000}"/>
    <cellStyle name="Normal 4 3 2 3 4 2" xfId="14828" xr:uid="{00000000-0005-0000-0000-0000B0470000}"/>
    <cellStyle name="Normal 4 3 2 3 4 2 2" xfId="31499" xr:uid="{00000000-0005-0000-0000-0000B1470000}"/>
    <cellStyle name="Normal 4 3 2 3 4 3" xfId="28901" xr:uid="{00000000-0005-0000-0000-0000B2470000}"/>
    <cellStyle name="Normal 4 3 2 3 5" xfId="13015" xr:uid="{00000000-0005-0000-0000-0000B3470000}"/>
    <cellStyle name="Normal 4 3 2 3 5 2" xfId="29698" xr:uid="{00000000-0005-0000-0000-0000B4470000}"/>
    <cellStyle name="Normal 4 3 2 3 6" xfId="27094" xr:uid="{00000000-0005-0000-0000-0000B5470000}"/>
    <cellStyle name="Normal 4 3 2 3 7" xfId="9981" xr:uid="{00000000-0005-0000-0000-0000B6470000}"/>
    <cellStyle name="Normal 4 3 2 3 8" xfId="43934" xr:uid="{00000000-0005-0000-0000-0000B7470000}"/>
    <cellStyle name="Normal 4 3 2 4" xfId="9979" xr:uid="{00000000-0005-0000-0000-0000B8470000}"/>
    <cellStyle name="Normal 4 3 3" xfId="2785" xr:uid="{00000000-0005-0000-0000-0000B9470000}"/>
    <cellStyle name="Normal 4 3 3 2" xfId="2786" xr:uid="{00000000-0005-0000-0000-0000BA470000}"/>
    <cellStyle name="Normal 4 3 3 3" xfId="9982" xr:uid="{00000000-0005-0000-0000-0000BB470000}"/>
    <cellStyle name="Normal 4 3 4" xfId="2787" xr:uid="{00000000-0005-0000-0000-0000BC470000}"/>
    <cellStyle name="Normal 4 3 4 2" xfId="2788" xr:uid="{00000000-0005-0000-0000-0000BD470000}"/>
    <cellStyle name="Normal 4 3 4 3" xfId="9983" xr:uid="{00000000-0005-0000-0000-0000BE470000}"/>
    <cellStyle name="Normal 4 3 5" xfId="2789" xr:uid="{00000000-0005-0000-0000-0000BF470000}"/>
    <cellStyle name="Normal 4 3 5 2" xfId="11133" xr:uid="{00000000-0005-0000-0000-0000C0470000}"/>
    <cellStyle name="Normal 4 3 5 2 2" xfId="12622" xr:uid="{00000000-0005-0000-0000-0000C1470000}"/>
    <cellStyle name="Normal 4 3 5 2 2 2" xfId="15253" xr:uid="{00000000-0005-0000-0000-0000C2470000}"/>
    <cellStyle name="Normal 4 3 5 2 2 2 2" xfId="31924" xr:uid="{00000000-0005-0000-0000-0000C3470000}"/>
    <cellStyle name="Normal 4 3 5 2 2 3" xfId="29326" xr:uid="{00000000-0005-0000-0000-0000C4470000}"/>
    <cellStyle name="Normal 4 3 5 2 3" xfId="13832" xr:uid="{00000000-0005-0000-0000-0000C5470000}"/>
    <cellStyle name="Normal 4 3 5 2 3 2" xfId="30506" xr:uid="{00000000-0005-0000-0000-0000C6470000}"/>
    <cellStyle name="Normal 4 3 5 2 4" xfId="27914" xr:uid="{00000000-0005-0000-0000-0000C7470000}"/>
    <cellStyle name="Normal 4 3 5 3" xfId="10681" xr:uid="{00000000-0005-0000-0000-0000C8470000}"/>
    <cellStyle name="Normal 4 3 5 3 2" xfId="13363" xr:uid="{00000000-0005-0000-0000-0000C9470000}"/>
    <cellStyle name="Normal 4 3 5 3 2 2" xfId="30039" xr:uid="{00000000-0005-0000-0000-0000CA470000}"/>
    <cellStyle name="Normal 4 3 5 3 3" xfId="27450" xr:uid="{00000000-0005-0000-0000-0000CB470000}"/>
    <cellStyle name="Normal 4 3 5 4" xfId="12155" xr:uid="{00000000-0005-0000-0000-0000CC470000}"/>
    <cellStyle name="Normal 4 3 5 4 2" xfId="14829" xr:uid="{00000000-0005-0000-0000-0000CD470000}"/>
    <cellStyle name="Normal 4 3 5 4 2 2" xfId="31500" xr:uid="{00000000-0005-0000-0000-0000CE470000}"/>
    <cellStyle name="Normal 4 3 5 4 3" xfId="28902" xr:uid="{00000000-0005-0000-0000-0000CF470000}"/>
    <cellStyle name="Normal 4 3 5 5" xfId="13016" xr:uid="{00000000-0005-0000-0000-0000D0470000}"/>
    <cellStyle name="Normal 4 3 5 5 2" xfId="29699" xr:uid="{00000000-0005-0000-0000-0000D1470000}"/>
    <cellStyle name="Normal 4 3 5 6" xfId="27095" xr:uid="{00000000-0005-0000-0000-0000D2470000}"/>
    <cellStyle name="Normal 4 3 5 7" xfId="9984" xr:uid="{00000000-0005-0000-0000-0000D3470000}"/>
    <cellStyle name="Normal 4 3 5 8" xfId="43935" xr:uid="{00000000-0005-0000-0000-0000D4470000}"/>
    <cellStyle name="Normal 4 3 6" xfId="6659" xr:uid="{00000000-0005-0000-0000-0000D5470000}"/>
    <cellStyle name="Normal 4 3 6 2" xfId="9284" xr:uid="{00000000-0005-0000-0000-0000D6470000}"/>
    <cellStyle name="Normal 4 3 6 2 2" xfId="9617" xr:uid="{00000000-0005-0000-0000-0000D7470000}"/>
    <cellStyle name="Normal 4 3 6 2 2 2" xfId="15254" xr:uid="{00000000-0005-0000-0000-0000D8470000}"/>
    <cellStyle name="Normal 4 3 6 2 2 2 2" xfId="31925" xr:uid="{00000000-0005-0000-0000-0000D9470000}"/>
    <cellStyle name="Normal 4 3 6 2 2 3" xfId="29327" xr:uid="{00000000-0005-0000-0000-0000DA470000}"/>
    <cellStyle name="Normal 4 3 6 2 2 4" xfId="12623" xr:uid="{00000000-0005-0000-0000-0000DB470000}"/>
    <cellStyle name="Normal 4 3 6 2 3" xfId="13833" xr:uid="{00000000-0005-0000-0000-0000DC470000}"/>
    <cellStyle name="Normal 4 3 6 2 3 2" xfId="30507" xr:uid="{00000000-0005-0000-0000-0000DD470000}"/>
    <cellStyle name="Normal 4 3 6 2 4" xfId="27915" xr:uid="{00000000-0005-0000-0000-0000DE470000}"/>
    <cellStyle name="Normal 4 3 6 2 5" xfId="11134" xr:uid="{00000000-0005-0000-0000-0000DF470000}"/>
    <cellStyle name="Normal 4 3 6 3" xfId="9168" xr:uid="{00000000-0005-0000-0000-0000E0470000}"/>
    <cellStyle name="Normal 4 3 6 3 2" xfId="9618" xr:uid="{00000000-0005-0000-0000-0000E1470000}"/>
    <cellStyle name="Normal 4 3 6 3 2 2" xfId="30040" xr:uid="{00000000-0005-0000-0000-0000E2470000}"/>
    <cellStyle name="Normal 4 3 6 3 2 3" xfId="13364" xr:uid="{00000000-0005-0000-0000-0000E3470000}"/>
    <cellStyle name="Normal 4 3 6 3 3" xfId="27451" xr:uid="{00000000-0005-0000-0000-0000E4470000}"/>
    <cellStyle name="Normal 4 3 6 3 4" xfId="10682" xr:uid="{00000000-0005-0000-0000-0000E5470000}"/>
    <cellStyle name="Normal 4 3 6 4" xfId="9408" xr:uid="{00000000-0005-0000-0000-0000E6470000}"/>
    <cellStyle name="Normal 4 3 6 4 2" xfId="14830" xr:uid="{00000000-0005-0000-0000-0000E7470000}"/>
    <cellStyle name="Normal 4 3 6 4 2 2" xfId="31501" xr:uid="{00000000-0005-0000-0000-0000E8470000}"/>
    <cellStyle name="Normal 4 3 6 4 3" xfId="28903" xr:uid="{00000000-0005-0000-0000-0000E9470000}"/>
    <cellStyle name="Normal 4 3 6 4 4" xfId="12156" xr:uid="{00000000-0005-0000-0000-0000EA470000}"/>
    <cellStyle name="Normal 4 3 6 5" xfId="13017" xr:uid="{00000000-0005-0000-0000-0000EB470000}"/>
    <cellStyle name="Normal 4 3 6 5 2" xfId="29700" xr:uid="{00000000-0005-0000-0000-0000EC470000}"/>
    <cellStyle name="Normal 4 3 6 6" xfId="27096" xr:uid="{00000000-0005-0000-0000-0000ED470000}"/>
    <cellStyle name="Normal 4 3 6 7" xfId="9985" xr:uid="{00000000-0005-0000-0000-0000EE470000}"/>
    <cellStyle name="Normal 4 3 6 8" xfId="43936" xr:uid="{00000000-0005-0000-0000-0000EF470000}"/>
    <cellStyle name="Normal 4 3 7" xfId="10294" xr:uid="{00000000-0005-0000-0000-0000F0470000}"/>
    <cellStyle name="Normal 4 3 8" xfId="11052" xr:uid="{00000000-0005-0000-0000-0000F1470000}"/>
    <cellStyle name="Normal 4 3 8 2" xfId="12503" xr:uid="{00000000-0005-0000-0000-0000F2470000}"/>
    <cellStyle name="Normal 4 3 8 2 2" xfId="15146" xr:uid="{00000000-0005-0000-0000-0000F3470000}"/>
    <cellStyle name="Normal 4 3 8 2 2 2" xfId="31817" xr:uid="{00000000-0005-0000-0000-0000F4470000}"/>
    <cellStyle name="Normal 4 3 8 2 3" xfId="29219" xr:uid="{00000000-0005-0000-0000-0000F5470000}"/>
    <cellStyle name="Normal 4 3 8 3" xfId="13742" xr:uid="{00000000-0005-0000-0000-0000F6470000}"/>
    <cellStyle name="Normal 4 3 8 3 2" xfId="30416" xr:uid="{00000000-0005-0000-0000-0000F7470000}"/>
    <cellStyle name="Normal 4 3 8 4" xfId="27824" xr:uid="{00000000-0005-0000-0000-0000F8470000}"/>
    <cellStyle name="Normal 4 3 9" xfId="15641" xr:uid="{00000000-0005-0000-0000-0000F9470000}"/>
    <cellStyle name="Normal 4 4" xfId="2790" xr:uid="{00000000-0005-0000-0000-0000FA470000}"/>
    <cellStyle name="Normal 4 4 2" xfId="6660" xr:uid="{00000000-0005-0000-0000-0000FB470000}"/>
    <cellStyle name="Normal 4 4 2 2" xfId="6661" xr:uid="{00000000-0005-0000-0000-0000FC470000}"/>
    <cellStyle name="Normal 4 4 2 3" xfId="6662" xr:uid="{00000000-0005-0000-0000-0000FD470000}"/>
    <cellStyle name="Normal 4 4 2 3 2" xfId="9285" xr:uid="{00000000-0005-0000-0000-0000FE470000}"/>
    <cellStyle name="Normal 4 4 2 3 2 2" xfId="9619" xr:uid="{00000000-0005-0000-0000-0000FF470000}"/>
    <cellStyle name="Normal 4 4 2 3 2 2 2" xfId="15255" xr:uid="{00000000-0005-0000-0000-000000480000}"/>
    <cellStyle name="Normal 4 4 2 3 2 2 2 2" xfId="31926" xr:uid="{00000000-0005-0000-0000-000001480000}"/>
    <cellStyle name="Normal 4 4 2 3 2 2 3" xfId="29328" xr:uid="{00000000-0005-0000-0000-000002480000}"/>
    <cellStyle name="Normal 4 4 2 3 2 2 4" xfId="12624" xr:uid="{00000000-0005-0000-0000-000003480000}"/>
    <cellStyle name="Normal 4 4 2 3 2 3" xfId="13834" xr:uid="{00000000-0005-0000-0000-000004480000}"/>
    <cellStyle name="Normal 4 4 2 3 2 3 2" xfId="30508" xr:uid="{00000000-0005-0000-0000-000005480000}"/>
    <cellStyle name="Normal 4 4 2 3 2 4" xfId="27916" xr:uid="{00000000-0005-0000-0000-000006480000}"/>
    <cellStyle name="Normal 4 4 2 3 2 5" xfId="11135" xr:uid="{00000000-0005-0000-0000-000007480000}"/>
    <cellStyle name="Normal 4 4 2 3 3" xfId="9169" xr:uid="{00000000-0005-0000-0000-000008480000}"/>
    <cellStyle name="Normal 4 4 2 3 3 2" xfId="9620" xr:uid="{00000000-0005-0000-0000-000009480000}"/>
    <cellStyle name="Normal 4 4 2 3 3 2 2" xfId="30041" xr:uid="{00000000-0005-0000-0000-00000A480000}"/>
    <cellStyle name="Normal 4 4 2 3 3 2 3" xfId="13365" xr:uid="{00000000-0005-0000-0000-00000B480000}"/>
    <cellStyle name="Normal 4 4 2 3 3 3" xfId="27452" xr:uid="{00000000-0005-0000-0000-00000C480000}"/>
    <cellStyle name="Normal 4 4 2 3 3 4" xfId="10683" xr:uid="{00000000-0005-0000-0000-00000D480000}"/>
    <cellStyle name="Normal 4 4 2 3 4" xfId="9409" xr:uid="{00000000-0005-0000-0000-00000E480000}"/>
    <cellStyle name="Normal 4 4 2 3 4 2" xfId="14831" xr:uid="{00000000-0005-0000-0000-00000F480000}"/>
    <cellStyle name="Normal 4 4 2 3 4 2 2" xfId="31502" xr:uid="{00000000-0005-0000-0000-000010480000}"/>
    <cellStyle name="Normal 4 4 2 3 4 3" xfId="28904" xr:uid="{00000000-0005-0000-0000-000011480000}"/>
    <cellStyle name="Normal 4 4 2 3 4 4" xfId="12157" xr:uid="{00000000-0005-0000-0000-000012480000}"/>
    <cellStyle name="Normal 4 4 2 3 5" xfId="13018" xr:uid="{00000000-0005-0000-0000-000013480000}"/>
    <cellStyle name="Normal 4 4 2 3 5 2" xfId="29701" xr:uid="{00000000-0005-0000-0000-000014480000}"/>
    <cellStyle name="Normal 4 4 2 3 6" xfId="27097" xr:uid="{00000000-0005-0000-0000-000015480000}"/>
    <cellStyle name="Normal 4 4 2 3 7" xfId="9986" xr:uid="{00000000-0005-0000-0000-000016480000}"/>
    <cellStyle name="Normal 4 4 2 3 8" xfId="43938" xr:uid="{00000000-0005-0000-0000-000017480000}"/>
    <cellStyle name="Normal 4 4 3" xfId="6663" xr:uid="{00000000-0005-0000-0000-000018480000}"/>
    <cellStyle name="Normal 4 4 3 2" xfId="8827" xr:uid="{00000000-0005-0000-0000-000019480000}"/>
    <cellStyle name="Normal 4 4 4" xfId="6664" xr:uid="{00000000-0005-0000-0000-00001A480000}"/>
    <cellStyle name="Normal 4 4 4 2" xfId="9286" xr:uid="{00000000-0005-0000-0000-00001B480000}"/>
    <cellStyle name="Normal 4 4 4 2 2" xfId="9621" xr:uid="{00000000-0005-0000-0000-00001C480000}"/>
    <cellStyle name="Normal 4 4 4 2 2 2" xfId="15256" xr:uid="{00000000-0005-0000-0000-00001D480000}"/>
    <cellStyle name="Normal 4 4 4 2 2 2 2" xfId="31927" xr:uid="{00000000-0005-0000-0000-00001E480000}"/>
    <cellStyle name="Normal 4 4 4 2 2 3" xfId="29329" xr:uid="{00000000-0005-0000-0000-00001F480000}"/>
    <cellStyle name="Normal 4 4 4 2 2 4" xfId="12625" xr:uid="{00000000-0005-0000-0000-000020480000}"/>
    <cellStyle name="Normal 4 4 4 2 3" xfId="13835" xr:uid="{00000000-0005-0000-0000-000021480000}"/>
    <cellStyle name="Normal 4 4 4 2 3 2" xfId="30509" xr:uid="{00000000-0005-0000-0000-000022480000}"/>
    <cellStyle name="Normal 4 4 4 2 4" xfId="27917" xr:uid="{00000000-0005-0000-0000-000023480000}"/>
    <cellStyle name="Normal 4 4 4 2 5" xfId="11136" xr:uid="{00000000-0005-0000-0000-000024480000}"/>
    <cellStyle name="Normal 4 4 4 3" xfId="9170" xr:uid="{00000000-0005-0000-0000-000025480000}"/>
    <cellStyle name="Normal 4 4 4 3 2" xfId="9622" xr:uid="{00000000-0005-0000-0000-000026480000}"/>
    <cellStyle name="Normal 4 4 4 3 2 2" xfId="30042" xr:uid="{00000000-0005-0000-0000-000027480000}"/>
    <cellStyle name="Normal 4 4 4 3 2 3" xfId="13366" xr:uid="{00000000-0005-0000-0000-000028480000}"/>
    <cellStyle name="Normal 4 4 4 3 3" xfId="27453" xr:uid="{00000000-0005-0000-0000-000029480000}"/>
    <cellStyle name="Normal 4 4 4 3 4" xfId="10684" xr:uid="{00000000-0005-0000-0000-00002A480000}"/>
    <cellStyle name="Normal 4 4 4 4" xfId="9410" xr:uid="{00000000-0005-0000-0000-00002B480000}"/>
    <cellStyle name="Normal 4 4 4 4 2" xfId="14832" xr:uid="{00000000-0005-0000-0000-00002C480000}"/>
    <cellStyle name="Normal 4 4 4 4 2 2" xfId="31503" xr:uid="{00000000-0005-0000-0000-00002D480000}"/>
    <cellStyle name="Normal 4 4 4 4 3" xfId="28905" xr:uid="{00000000-0005-0000-0000-00002E480000}"/>
    <cellStyle name="Normal 4 4 4 4 4" xfId="12158" xr:uid="{00000000-0005-0000-0000-00002F480000}"/>
    <cellStyle name="Normal 4 4 4 5" xfId="13019" xr:uid="{00000000-0005-0000-0000-000030480000}"/>
    <cellStyle name="Normal 4 4 4 5 2" xfId="29702" xr:uid="{00000000-0005-0000-0000-000031480000}"/>
    <cellStyle name="Normal 4 4 4 6" xfId="27098" xr:uid="{00000000-0005-0000-0000-000032480000}"/>
    <cellStyle name="Normal 4 4 4 7" xfId="9987" xr:uid="{00000000-0005-0000-0000-000033480000}"/>
    <cellStyle name="Normal 4 4 4 8" xfId="43939" xr:uid="{00000000-0005-0000-0000-000034480000}"/>
    <cellStyle name="Normal 4 4 5" xfId="11053" xr:uid="{00000000-0005-0000-0000-000035480000}"/>
    <cellStyle name="Normal 4 4 5 2" xfId="12504" xr:uid="{00000000-0005-0000-0000-000036480000}"/>
    <cellStyle name="Normal 4 4 5 2 2" xfId="15147" xr:uid="{00000000-0005-0000-0000-000037480000}"/>
    <cellStyle name="Normal 4 4 5 2 2 2" xfId="31818" xr:uid="{00000000-0005-0000-0000-000038480000}"/>
    <cellStyle name="Normal 4 4 5 2 3" xfId="29220" xr:uid="{00000000-0005-0000-0000-000039480000}"/>
    <cellStyle name="Normal 4 4 5 3" xfId="13743" xr:uid="{00000000-0005-0000-0000-00003A480000}"/>
    <cellStyle name="Normal 4 4 5 3 2" xfId="30417" xr:uid="{00000000-0005-0000-0000-00003B480000}"/>
    <cellStyle name="Normal 4 4 5 4" xfId="27825" xr:uid="{00000000-0005-0000-0000-00003C480000}"/>
    <cellStyle name="Normal 4 4 6" xfId="43852" xr:uid="{00000000-0005-0000-0000-00003D480000}"/>
    <cellStyle name="Normal 4 4 7" xfId="43937" xr:uid="{00000000-0005-0000-0000-00003E480000}"/>
    <cellStyle name="Normal 4 5" xfId="2791" xr:uid="{00000000-0005-0000-0000-00003F480000}"/>
    <cellStyle name="Normal 4 5 2" xfId="2792" xr:uid="{00000000-0005-0000-0000-000040480000}"/>
    <cellStyle name="Normal 4 5 2 2" xfId="2793" xr:uid="{00000000-0005-0000-0000-000041480000}"/>
    <cellStyle name="Normal 4 5 3" xfId="2794" xr:uid="{00000000-0005-0000-0000-000042480000}"/>
    <cellStyle name="Normal 4 5 4" xfId="2795" xr:uid="{00000000-0005-0000-0000-000043480000}"/>
    <cellStyle name="Normal 4 5 5" xfId="7795" xr:uid="{00000000-0005-0000-0000-000044480000}"/>
    <cellStyle name="Normal 4 6" xfId="2796" xr:uid="{00000000-0005-0000-0000-000045480000}"/>
    <cellStyle name="Normal 4 6 2" xfId="6665" xr:uid="{00000000-0005-0000-0000-000046480000}"/>
    <cellStyle name="Normal 4 6 3" xfId="8828" xr:uid="{00000000-0005-0000-0000-000047480000}"/>
    <cellStyle name="Normal 4 7" xfId="6666" xr:uid="{00000000-0005-0000-0000-000048480000}"/>
    <cellStyle name="Normal 4 7 2" xfId="9287" xr:uid="{00000000-0005-0000-0000-000049480000}"/>
    <cellStyle name="Normal 4 7 2 2" xfId="9623" xr:uid="{00000000-0005-0000-0000-00004A480000}"/>
    <cellStyle name="Normal 4 7 2 2 2" xfId="15148" xr:uid="{00000000-0005-0000-0000-00004B480000}"/>
    <cellStyle name="Normal 4 7 2 2 2 2" xfId="31819" xr:uid="{00000000-0005-0000-0000-00004C480000}"/>
    <cellStyle name="Normal 4 7 2 2 3" xfId="29221" xr:uid="{00000000-0005-0000-0000-00004D480000}"/>
    <cellStyle name="Normal 4 7 2 2 4" xfId="12506" xr:uid="{00000000-0005-0000-0000-00004E480000}"/>
    <cellStyle name="Normal 4 7 2 3" xfId="13744" xr:uid="{00000000-0005-0000-0000-00004F480000}"/>
    <cellStyle name="Normal 4 7 2 3 2" xfId="30418" xr:uid="{00000000-0005-0000-0000-000050480000}"/>
    <cellStyle name="Normal 4 7 2 4" xfId="27826" xr:uid="{00000000-0005-0000-0000-000051480000}"/>
    <cellStyle name="Normal 4 7 2 5" xfId="11054" xr:uid="{00000000-0005-0000-0000-000052480000}"/>
    <cellStyle name="Normal 4 7 3" xfId="9171" xr:uid="{00000000-0005-0000-0000-000053480000}"/>
    <cellStyle name="Normal 4 7 3 2" xfId="9624" xr:uid="{00000000-0005-0000-0000-000054480000}"/>
    <cellStyle name="Normal 4 7 3 2 2" xfId="30043" xr:uid="{00000000-0005-0000-0000-000055480000}"/>
    <cellStyle name="Normal 4 7 3 2 3" xfId="13367" xr:uid="{00000000-0005-0000-0000-000056480000}"/>
    <cellStyle name="Normal 4 7 3 3" xfId="27454" xr:uid="{00000000-0005-0000-0000-000057480000}"/>
    <cellStyle name="Normal 4 7 3 4" xfId="10685" xr:uid="{00000000-0005-0000-0000-000058480000}"/>
    <cellStyle name="Normal 4 7 4" xfId="9411" xr:uid="{00000000-0005-0000-0000-000059480000}"/>
    <cellStyle name="Normal 4 7 4 2" xfId="14833" xr:uid="{00000000-0005-0000-0000-00005A480000}"/>
    <cellStyle name="Normal 4 7 4 2 2" xfId="31504" xr:uid="{00000000-0005-0000-0000-00005B480000}"/>
    <cellStyle name="Normal 4 7 4 3" xfId="28906" xr:uid="{00000000-0005-0000-0000-00005C480000}"/>
    <cellStyle name="Normal 4 7 4 4" xfId="12159" xr:uid="{00000000-0005-0000-0000-00005D480000}"/>
    <cellStyle name="Normal 4 7 5" xfId="13020" xr:uid="{00000000-0005-0000-0000-00005E480000}"/>
    <cellStyle name="Normal 4 7 5 2" xfId="29703" xr:uid="{00000000-0005-0000-0000-00005F480000}"/>
    <cellStyle name="Normal 4 7 6" xfId="27099" xr:uid="{00000000-0005-0000-0000-000060480000}"/>
    <cellStyle name="Normal 4 7 7" xfId="9988" xr:uid="{00000000-0005-0000-0000-000061480000}"/>
    <cellStyle name="Normal 4 7 8" xfId="43940" xr:uid="{00000000-0005-0000-0000-000062480000}"/>
    <cellStyle name="Normal 4 8" xfId="6667" xr:uid="{00000000-0005-0000-0000-000063480000}"/>
    <cellStyle name="Normal 4 8 2" xfId="8829" xr:uid="{00000000-0005-0000-0000-000064480000}"/>
    <cellStyle name="Normal 4 9" xfId="6668" xr:uid="{00000000-0005-0000-0000-000065480000}"/>
    <cellStyle name="Normal 4 9 2" xfId="8830" xr:uid="{00000000-0005-0000-0000-000066480000}"/>
    <cellStyle name="Normal 4_710 CFS; full sustain + full expand (static-like)" xfId="6669" xr:uid="{00000000-0005-0000-0000-000067480000}"/>
    <cellStyle name="Normal 40" xfId="2797" xr:uid="{00000000-0005-0000-0000-000068480000}"/>
    <cellStyle name="Normal 40 2" xfId="2798" xr:uid="{00000000-0005-0000-0000-000069480000}"/>
    <cellStyle name="Normal 40 2 2" xfId="2799" xr:uid="{00000000-0005-0000-0000-00006A480000}"/>
    <cellStyle name="Normal 40 3" xfId="2800" xr:uid="{00000000-0005-0000-0000-00006B480000}"/>
    <cellStyle name="Normal 41" xfId="2801" xr:uid="{00000000-0005-0000-0000-00006C480000}"/>
    <cellStyle name="Normal 41 2" xfId="2802" xr:uid="{00000000-0005-0000-0000-00006D480000}"/>
    <cellStyle name="Normal 41 2 2" xfId="2803" xr:uid="{00000000-0005-0000-0000-00006E480000}"/>
    <cellStyle name="Normal 41 3" xfId="2804" xr:uid="{00000000-0005-0000-0000-00006F480000}"/>
    <cellStyle name="Normal 42" xfId="2805" xr:uid="{00000000-0005-0000-0000-000070480000}"/>
    <cellStyle name="Normal 42 2" xfId="2806" xr:uid="{00000000-0005-0000-0000-000071480000}"/>
    <cellStyle name="Normal 42 2 2" xfId="2807" xr:uid="{00000000-0005-0000-0000-000072480000}"/>
    <cellStyle name="Normal 42 3" xfId="2808" xr:uid="{00000000-0005-0000-0000-000073480000}"/>
    <cellStyle name="Normal 43" xfId="2809" xr:uid="{00000000-0005-0000-0000-000074480000}"/>
    <cellStyle name="Normal 43 2" xfId="2810" xr:uid="{00000000-0005-0000-0000-000075480000}"/>
    <cellStyle name="Normal 43 2 2" xfId="2811" xr:uid="{00000000-0005-0000-0000-000076480000}"/>
    <cellStyle name="Normal 43 3" xfId="2812" xr:uid="{00000000-0005-0000-0000-000077480000}"/>
    <cellStyle name="Normal 43 3 2" xfId="11429" xr:uid="{00000000-0005-0000-0000-000078480000}"/>
    <cellStyle name="Normal 43 3 2 2" xfId="12943" xr:uid="{00000000-0005-0000-0000-000079480000}"/>
    <cellStyle name="Normal 43 3 2 2 2" xfId="15555" xr:uid="{00000000-0005-0000-0000-00007A480000}"/>
    <cellStyle name="Normal 43 3 2 2 2 2" xfId="32226" xr:uid="{00000000-0005-0000-0000-00007B480000}"/>
    <cellStyle name="Normal 43 3 2 2 3" xfId="29628" xr:uid="{00000000-0005-0000-0000-00007C480000}"/>
    <cellStyle name="Normal 43 3 2 3" xfId="14103" xr:uid="{00000000-0005-0000-0000-00007D480000}"/>
    <cellStyle name="Normal 43 3 2 3 2" xfId="30776" xr:uid="{00000000-0005-0000-0000-00007E480000}"/>
    <cellStyle name="Normal 43 3 2 4" xfId="28184" xr:uid="{00000000-0005-0000-0000-00007F480000}"/>
    <cellStyle name="Normal 43 3 3" xfId="10978" xr:uid="{00000000-0005-0000-0000-000080480000}"/>
    <cellStyle name="Normal 43 3 3 2" xfId="13666" xr:uid="{00000000-0005-0000-0000-000081480000}"/>
    <cellStyle name="Normal 43 3 3 2 2" xfId="30340" xr:uid="{00000000-0005-0000-0000-000082480000}"/>
    <cellStyle name="Normal 43 3 3 3" xfId="27748" xr:uid="{00000000-0005-0000-0000-000083480000}"/>
    <cellStyle name="Normal 43 3 4" xfId="12364" xr:uid="{00000000-0005-0000-0000-000084480000}"/>
    <cellStyle name="Normal 43 3 4 2" xfId="15038" xr:uid="{00000000-0005-0000-0000-000085480000}"/>
    <cellStyle name="Normal 43 3 4 2 2" xfId="31709" xr:uid="{00000000-0005-0000-0000-000086480000}"/>
    <cellStyle name="Normal 43 3 4 3" xfId="29111" xr:uid="{00000000-0005-0000-0000-000087480000}"/>
    <cellStyle name="Normal 43 3 5" xfId="13262" xr:uid="{00000000-0005-0000-0000-000088480000}"/>
    <cellStyle name="Normal 43 3 5 2" xfId="29938" xr:uid="{00000000-0005-0000-0000-000089480000}"/>
    <cellStyle name="Normal 43 3 6" xfId="27349" xr:uid="{00000000-0005-0000-0000-00008A480000}"/>
    <cellStyle name="Normal 43 3 7" xfId="10573" xr:uid="{00000000-0005-0000-0000-00008B480000}"/>
    <cellStyle name="Normal 43 4" xfId="10592" xr:uid="{00000000-0005-0000-0000-00008C480000}"/>
    <cellStyle name="Normal 43 4 2" xfId="11438" xr:uid="{00000000-0005-0000-0000-00008D480000}"/>
    <cellStyle name="Normal 43 4 2 2" xfId="12952" xr:uid="{00000000-0005-0000-0000-00008E480000}"/>
    <cellStyle name="Normal 43 4 2 2 2" xfId="15564" xr:uid="{00000000-0005-0000-0000-00008F480000}"/>
    <cellStyle name="Normal 43 4 2 2 2 2" xfId="32235" xr:uid="{00000000-0005-0000-0000-000090480000}"/>
    <cellStyle name="Normal 43 4 2 2 3" xfId="29637" xr:uid="{00000000-0005-0000-0000-000091480000}"/>
    <cellStyle name="Normal 43 4 2 3" xfId="14112" xr:uid="{00000000-0005-0000-0000-000092480000}"/>
    <cellStyle name="Normal 43 4 2 3 2" xfId="30785" xr:uid="{00000000-0005-0000-0000-000093480000}"/>
    <cellStyle name="Normal 43 4 2 4" xfId="28193" xr:uid="{00000000-0005-0000-0000-000094480000}"/>
    <cellStyle name="Normal 43 4 3" xfId="10991" xr:uid="{00000000-0005-0000-0000-000095480000}"/>
    <cellStyle name="Normal 43 4 3 2" xfId="13679" xr:uid="{00000000-0005-0000-0000-000096480000}"/>
    <cellStyle name="Normal 43 4 3 2 2" xfId="30353" xr:uid="{00000000-0005-0000-0000-000097480000}"/>
    <cellStyle name="Normal 43 4 3 3" xfId="27761" xr:uid="{00000000-0005-0000-0000-000098480000}"/>
    <cellStyle name="Normal 43 4 4" xfId="12373" xr:uid="{00000000-0005-0000-0000-000099480000}"/>
    <cellStyle name="Normal 43 4 4 2" xfId="15047" xr:uid="{00000000-0005-0000-0000-00009A480000}"/>
    <cellStyle name="Normal 43 4 4 2 2" xfId="31718" xr:uid="{00000000-0005-0000-0000-00009B480000}"/>
    <cellStyle name="Normal 43 4 4 3" xfId="29120" xr:uid="{00000000-0005-0000-0000-00009C480000}"/>
    <cellStyle name="Normal 43 4 5" xfId="13271" xr:uid="{00000000-0005-0000-0000-00009D480000}"/>
    <cellStyle name="Normal 43 4 5 2" xfId="29947" xr:uid="{00000000-0005-0000-0000-00009E480000}"/>
    <cellStyle name="Normal 43 4 6" xfId="27358" xr:uid="{00000000-0005-0000-0000-00009F480000}"/>
    <cellStyle name="Normal 43 5" xfId="10603" xr:uid="{00000000-0005-0000-0000-0000A0480000}"/>
    <cellStyle name="Normal 43 5 2" xfId="11449" xr:uid="{00000000-0005-0000-0000-0000A1480000}"/>
    <cellStyle name="Normal 43 5 2 2" xfId="12963" xr:uid="{00000000-0005-0000-0000-0000A2480000}"/>
    <cellStyle name="Normal 43 5 2 2 2" xfId="15575" xr:uid="{00000000-0005-0000-0000-0000A3480000}"/>
    <cellStyle name="Normal 43 5 2 2 2 2" xfId="32246" xr:uid="{00000000-0005-0000-0000-0000A4480000}"/>
    <cellStyle name="Normal 43 5 2 2 3" xfId="29648" xr:uid="{00000000-0005-0000-0000-0000A5480000}"/>
    <cellStyle name="Normal 43 5 2 3" xfId="14123" xr:uid="{00000000-0005-0000-0000-0000A6480000}"/>
    <cellStyle name="Normal 43 5 2 3 2" xfId="30796" xr:uid="{00000000-0005-0000-0000-0000A7480000}"/>
    <cellStyle name="Normal 43 5 2 4" xfId="28204" xr:uid="{00000000-0005-0000-0000-0000A8480000}"/>
    <cellStyle name="Normal 43 5 3" xfId="11002" xr:uid="{00000000-0005-0000-0000-0000A9480000}"/>
    <cellStyle name="Normal 43 5 3 2" xfId="13690" xr:uid="{00000000-0005-0000-0000-0000AA480000}"/>
    <cellStyle name="Normal 43 5 3 2 2" xfId="30364" xr:uid="{00000000-0005-0000-0000-0000AB480000}"/>
    <cellStyle name="Normal 43 5 3 3" xfId="27772" xr:uid="{00000000-0005-0000-0000-0000AC480000}"/>
    <cellStyle name="Normal 43 5 4" xfId="12384" xr:uid="{00000000-0005-0000-0000-0000AD480000}"/>
    <cellStyle name="Normal 43 5 4 2" xfId="15058" xr:uid="{00000000-0005-0000-0000-0000AE480000}"/>
    <cellStyle name="Normal 43 5 4 2 2" xfId="31729" xr:uid="{00000000-0005-0000-0000-0000AF480000}"/>
    <cellStyle name="Normal 43 5 4 3" xfId="29131" xr:uid="{00000000-0005-0000-0000-0000B0480000}"/>
    <cellStyle name="Normal 43 5 5" xfId="13282" xr:uid="{00000000-0005-0000-0000-0000B1480000}"/>
    <cellStyle name="Normal 43 5 5 2" xfId="29958" xr:uid="{00000000-0005-0000-0000-0000B2480000}"/>
    <cellStyle name="Normal 43 5 6" xfId="27369" xr:uid="{00000000-0005-0000-0000-0000B3480000}"/>
    <cellStyle name="Normal 43 6" xfId="43837" xr:uid="{00000000-0005-0000-0000-0000B4480000}"/>
    <cellStyle name="Normal 44" xfId="2813" xr:uid="{00000000-0005-0000-0000-0000B5480000}"/>
    <cellStyle name="Normal 44 2" xfId="2814" xr:uid="{00000000-0005-0000-0000-0000B6480000}"/>
    <cellStyle name="Normal 44 2 2" xfId="2815" xr:uid="{00000000-0005-0000-0000-0000B7480000}"/>
    <cellStyle name="Normal 44 3" xfId="2816" xr:uid="{00000000-0005-0000-0000-0000B8480000}"/>
    <cellStyle name="Normal 44 3 2" xfId="11430" xr:uid="{00000000-0005-0000-0000-0000B9480000}"/>
    <cellStyle name="Normal 44 3 2 2" xfId="12944" xr:uid="{00000000-0005-0000-0000-0000BA480000}"/>
    <cellStyle name="Normal 44 3 2 2 2" xfId="15556" xr:uid="{00000000-0005-0000-0000-0000BB480000}"/>
    <cellStyle name="Normal 44 3 2 2 2 2" xfId="32227" xr:uid="{00000000-0005-0000-0000-0000BC480000}"/>
    <cellStyle name="Normal 44 3 2 2 3" xfId="29629" xr:uid="{00000000-0005-0000-0000-0000BD480000}"/>
    <cellStyle name="Normal 44 3 2 3" xfId="14104" xr:uid="{00000000-0005-0000-0000-0000BE480000}"/>
    <cellStyle name="Normal 44 3 2 3 2" xfId="30777" xr:uid="{00000000-0005-0000-0000-0000BF480000}"/>
    <cellStyle name="Normal 44 3 2 4" xfId="28185" xr:uid="{00000000-0005-0000-0000-0000C0480000}"/>
    <cellStyle name="Normal 44 3 3" xfId="10979" xr:uid="{00000000-0005-0000-0000-0000C1480000}"/>
    <cellStyle name="Normal 44 3 3 2" xfId="13667" xr:uid="{00000000-0005-0000-0000-0000C2480000}"/>
    <cellStyle name="Normal 44 3 3 2 2" xfId="30341" xr:uid="{00000000-0005-0000-0000-0000C3480000}"/>
    <cellStyle name="Normal 44 3 3 3" xfId="27749" xr:uid="{00000000-0005-0000-0000-0000C4480000}"/>
    <cellStyle name="Normal 44 3 4" xfId="12365" xr:uid="{00000000-0005-0000-0000-0000C5480000}"/>
    <cellStyle name="Normal 44 3 4 2" xfId="15039" xr:uid="{00000000-0005-0000-0000-0000C6480000}"/>
    <cellStyle name="Normal 44 3 4 2 2" xfId="31710" xr:uid="{00000000-0005-0000-0000-0000C7480000}"/>
    <cellStyle name="Normal 44 3 4 3" xfId="29112" xr:uid="{00000000-0005-0000-0000-0000C8480000}"/>
    <cellStyle name="Normal 44 3 5" xfId="13263" xr:uid="{00000000-0005-0000-0000-0000C9480000}"/>
    <cellStyle name="Normal 44 3 5 2" xfId="29939" xr:uid="{00000000-0005-0000-0000-0000CA480000}"/>
    <cellStyle name="Normal 44 3 6" xfId="27350" xr:uid="{00000000-0005-0000-0000-0000CB480000}"/>
    <cellStyle name="Normal 44 3 7" xfId="10574" xr:uid="{00000000-0005-0000-0000-0000CC480000}"/>
    <cellStyle name="Normal 44 4" xfId="10593" xr:uid="{00000000-0005-0000-0000-0000CD480000}"/>
    <cellStyle name="Normal 44 4 2" xfId="11439" xr:uid="{00000000-0005-0000-0000-0000CE480000}"/>
    <cellStyle name="Normal 44 4 2 2" xfId="12953" xr:uid="{00000000-0005-0000-0000-0000CF480000}"/>
    <cellStyle name="Normal 44 4 2 2 2" xfId="15565" xr:uid="{00000000-0005-0000-0000-0000D0480000}"/>
    <cellStyle name="Normal 44 4 2 2 2 2" xfId="32236" xr:uid="{00000000-0005-0000-0000-0000D1480000}"/>
    <cellStyle name="Normal 44 4 2 2 3" xfId="29638" xr:uid="{00000000-0005-0000-0000-0000D2480000}"/>
    <cellStyle name="Normal 44 4 2 3" xfId="14113" xr:uid="{00000000-0005-0000-0000-0000D3480000}"/>
    <cellStyle name="Normal 44 4 2 3 2" xfId="30786" xr:uid="{00000000-0005-0000-0000-0000D4480000}"/>
    <cellStyle name="Normal 44 4 2 4" xfId="28194" xr:uid="{00000000-0005-0000-0000-0000D5480000}"/>
    <cellStyle name="Normal 44 4 3" xfId="10992" xr:uid="{00000000-0005-0000-0000-0000D6480000}"/>
    <cellStyle name="Normal 44 4 3 2" xfId="13680" xr:uid="{00000000-0005-0000-0000-0000D7480000}"/>
    <cellStyle name="Normal 44 4 3 2 2" xfId="30354" xr:uid="{00000000-0005-0000-0000-0000D8480000}"/>
    <cellStyle name="Normal 44 4 3 3" xfId="27762" xr:uid="{00000000-0005-0000-0000-0000D9480000}"/>
    <cellStyle name="Normal 44 4 4" xfId="12374" xr:uid="{00000000-0005-0000-0000-0000DA480000}"/>
    <cellStyle name="Normal 44 4 4 2" xfId="15048" xr:uid="{00000000-0005-0000-0000-0000DB480000}"/>
    <cellStyle name="Normal 44 4 4 2 2" xfId="31719" xr:uid="{00000000-0005-0000-0000-0000DC480000}"/>
    <cellStyle name="Normal 44 4 4 3" xfId="29121" xr:uid="{00000000-0005-0000-0000-0000DD480000}"/>
    <cellStyle name="Normal 44 4 5" xfId="13272" xr:uid="{00000000-0005-0000-0000-0000DE480000}"/>
    <cellStyle name="Normal 44 4 5 2" xfId="29948" xr:uid="{00000000-0005-0000-0000-0000DF480000}"/>
    <cellStyle name="Normal 44 4 6" xfId="27359" xr:uid="{00000000-0005-0000-0000-0000E0480000}"/>
    <cellStyle name="Normal 44 5" xfId="10604" xr:uid="{00000000-0005-0000-0000-0000E1480000}"/>
    <cellStyle name="Normal 44 5 2" xfId="11450" xr:uid="{00000000-0005-0000-0000-0000E2480000}"/>
    <cellStyle name="Normal 44 5 2 2" xfId="12964" xr:uid="{00000000-0005-0000-0000-0000E3480000}"/>
    <cellStyle name="Normal 44 5 2 2 2" xfId="15576" xr:uid="{00000000-0005-0000-0000-0000E4480000}"/>
    <cellStyle name="Normal 44 5 2 2 2 2" xfId="32247" xr:uid="{00000000-0005-0000-0000-0000E5480000}"/>
    <cellStyle name="Normal 44 5 2 2 3" xfId="29649" xr:uid="{00000000-0005-0000-0000-0000E6480000}"/>
    <cellStyle name="Normal 44 5 2 3" xfId="14124" xr:uid="{00000000-0005-0000-0000-0000E7480000}"/>
    <cellStyle name="Normal 44 5 2 3 2" xfId="30797" xr:uid="{00000000-0005-0000-0000-0000E8480000}"/>
    <cellStyle name="Normal 44 5 2 4" xfId="28205" xr:uid="{00000000-0005-0000-0000-0000E9480000}"/>
    <cellStyle name="Normal 44 5 3" xfId="11003" xr:uid="{00000000-0005-0000-0000-0000EA480000}"/>
    <cellStyle name="Normal 44 5 3 2" xfId="13691" xr:uid="{00000000-0005-0000-0000-0000EB480000}"/>
    <cellStyle name="Normal 44 5 3 2 2" xfId="30365" xr:uid="{00000000-0005-0000-0000-0000EC480000}"/>
    <cellStyle name="Normal 44 5 3 3" xfId="27773" xr:uid="{00000000-0005-0000-0000-0000ED480000}"/>
    <cellStyle name="Normal 44 5 4" xfId="12385" xr:uid="{00000000-0005-0000-0000-0000EE480000}"/>
    <cellStyle name="Normal 44 5 4 2" xfId="15059" xr:uid="{00000000-0005-0000-0000-0000EF480000}"/>
    <cellStyle name="Normal 44 5 4 2 2" xfId="31730" xr:uid="{00000000-0005-0000-0000-0000F0480000}"/>
    <cellStyle name="Normal 44 5 4 3" xfId="29132" xr:uid="{00000000-0005-0000-0000-0000F1480000}"/>
    <cellStyle name="Normal 44 5 5" xfId="13283" xr:uid="{00000000-0005-0000-0000-0000F2480000}"/>
    <cellStyle name="Normal 44 5 5 2" xfId="29959" xr:uid="{00000000-0005-0000-0000-0000F3480000}"/>
    <cellStyle name="Normal 44 5 6" xfId="27370" xr:uid="{00000000-0005-0000-0000-0000F4480000}"/>
    <cellStyle name="Normal 44 6" xfId="43838" xr:uid="{00000000-0005-0000-0000-0000F5480000}"/>
    <cellStyle name="Normal 45" xfId="2817" xr:uid="{00000000-0005-0000-0000-0000F6480000}"/>
    <cellStyle name="Normal 45 2" xfId="2818" xr:uid="{00000000-0005-0000-0000-0000F7480000}"/>
    <cellStyle name="Normal 45 2 2" xfId="2819" xr:uid="{00000000-0005-0000-0000-0000F8480000}"/>
    <cellStyle name="Normal 45 3" xfId="2820" xr:uid="{00000000-0005-0000-0000-0000F9480000}"/>
    <cellStyle name="Normal 46" xfId="2821" xr:uid="{00000000-0005-0000-0000-0000FA480000}"/>
    <cellStyle name="Normal 46 2" xfId="2822" xr:uid="{00000000-0005-0000-0000-0000FB480000}"/>
    <cellStyle name="Normal 46 2 2" xfId="2823" xr:uid="{00000000-0005-0000-0000-0000FC480000}"/>
    <cellStyle name="Normal 46 3" xfId="2824" xr:uid="{00000000-0005-0000-0000-0000FD480000}"/>
    <cellStyle name="Normal 47" xfId="2825" xr:uid="{00000000-0005-0000-0000-0000FE480000}"/>
    <cellStyle name="Normal 47 2" xfId="2826" xr:uid="{00000000-0005-0000-0000-0000FF480000}"/>
    <cellStyle name="Normal 47 2 2" xfId="2827" xr:uid="{00000000-0005-0000-0000-000000490000}"/>
    <cellStyle name="Normal 47 3" xfId="2828" xr:uid="{00000000-0005-0000-0000-000001490000}"/>
    <cellStyle name="Normal 48" xfId="2829" xr:uid="{00000000-0005-0000-0000-000002490000}"/>
    <cellStyle name="Normal 48 2" xfId="2830" xr:uid="{00000000-0005-0000-0000-000003490000}"/>
    <cellStyle name="Normal 48 2 2" xfId="2831" xr:uid="{00000000-0005-0000-0000-000004490000}"/>
    <cellStyle name="Normal 48 3" xfId="2832" xr:uid="{00000000-0005-0000-0000-000005490000}"/>
    <cellStyle name="Normal 49" xfId="2833" xr:uid="{00000000-0005-0000-0000-000006490000}"/>
    <cellStyle name="Normal 49 2" xfId="6670" xr:uid="{00000000-0005-0000-0000-000007490000}"/>
    <cellStyle name="Normal 49 3" xfId="6671" xr:uid="{00000000-0005-0000-0000-000008490000}"/>
    <cellStyle name="Normal 49 3 2" xfId="6672" xr:uid="{00000000-0005-0000-0000-000009490000}"/>
    <cellStyle name="Normal 49 3 3" xfId="6673" xr:uid="{00000000-0005-0000-0000-00000A490000}"/>
    <cellStyle name="Normal 49 3 3 2" xfId="9288" xr:uid="{00000000-0005-0000-0000-00000B490000}"/>
    <cellStyle name="Normal 49 3 3 2 2" xfId="9625" xr:uid="{00000000-0005-0000-0000-00000C490000}"/>
    <cellStyle name="Normal 49 3 3 2 2 2" xfId="15257" xr:uid="{00000000-0005-0000-0000-00000D490000}"/>
    <cellStyle name="Normal 49 3 3 2 2 2 2" xfId="31928" xr:uid="{00000000-0005-0000-0000-00000E490000}"/>
    <cellStyle name="Normal 49 3 3 2 2 3" xfId="29330" xr:uid="{00000000-0005-0000-0000-00000F490000}"/>
    <cellStyle name="Normal 49 3 3 2 2 4" xfId="12627" xr:uid="{00000000-0005-0000-0000-000010490000}"/>
    <cellStyle name="Normal 49 3 3 2 3" xfId="13836" xr:uid="{00000000-0005-0000-0000-000011490000}"/>
    <cellStyle name="Normal 49 3 3 2 3 2" xfId="30510" xr:uid="{00000000-0005-0000-0000-000012490000}"/>
    <cellStyle name="Normal 49 3 3 2 4" xfId="27918" xr:uid="{00000000-0005-0000-0000-000013490000}"/>
    <cellStyle name="Normal 49 3 3 2 5" xfId="11137" xr:uid="{00000000-0005-0000-0000-000014490000}"/>
    <cellStyle name="Normal 49 3 3 3" xfId="9172" xr:uid="{00000000-0005-0000-0000-000015490000}"/>
    <cellStyle name="Normal 49 3 3 3 2" xfId="9626" xr:uid="{00000000-0005-0000-0000-000016490000}"/>
    <cellStyle name="Normal 49 3 3 3 2 2" xfId="30044" xr:uid="{00000000-0005-0000-0000-000017490000}"/>
    <cellStyle name="Normal 49 3 3 3 2 3" xfId="13368" xr:uid="{00000000-0005-0000-0000-000018490000}"/>
    <cellStyle name="Normal 49 3 3 3 3" xfId="27455" xr:uid="{00000000-0005-0000-0000-000019490000}"/>
    <cellStyle name="Normal 49 3 3 3 4" xfId="10686" xr:uid="{00000000-0005-0000-0000-00001A490000}"/>
    <cellStyle name="Normal 49 3 3 4" xfId="9412" xr:uid="{00000000-0005-0000-0000-00001B490000}"/>
    <cellStyle name="Normal 49 3 3 4 2" xfId="14834" xr:uid="{00000000-0005-0000-0000-00001C490000}"/>
    <cellStyle name="Normal 49 3 3 4 2 2" xfId="31505" xr:uid="{00000000-0005-0000-0000-00001D490000}"/>
    <cellStyle name="Normal 49 3 3 4 3" xfId="28907" xr:uid="{00000000-0005-0000-0000-00001E490000}"/>
    <cellStyle name="Normal 49 3 3 4 4" xfId="12160" xr:uid="{00000000-0005-0000-0000-00001F490000}"/>
    <cellStyle name="Normal 49 3 3 5" xfId="13021" xr:uid="{00000000-0005-0000-0000-000020490000}"/>
    <cellStyle name="Normal 49 3 3 5 2" xfId="29704" xr:uid="{00000000-0005-0000-0000-000021490000}"/>
    <cellStyle name="Normal 49 3 3 6" xfId="27100" xr:uid="{00000000-0005-0000-0000-000022490000}"/>
    <cellStyle name="Normal 49 3 3 7" xfId="9989" xr:uid="{00000000-0005-0000-0000-000023490000}"/>
    <cellStyle name="Normal 49 3 3 8" xfId="43942" xr:uid="{00000000-0005-0000-0000-000024490000}"/>
    <cellStyle name="Normal 49 4" xfId="6674" xr:uid="{00000000-0005-0000-0000-000025490000}"/>
    <cellStyle name="Normal 49 5" xfId="11055" xr:uid="{00000000-0005-0000-0000-000026490000}"/>
    <cellStyle name="Normal 49 5 2" xfId="12508" xr:uid="{00000000-0005-0000-0000-000027490000}"/>
    <cellStyle name="Normal 49 5 2 2" xfId="15149" xr:uid="{00000000-0005-0000-0000-000028490000}"/>
    <cellStyle name="Normal 49 5 2 2 2" xfId="31820" xr:uid="{00000000-0005-0000-0000-000029490000}"/>
    <cellStyle name="Normal 49 5 2 3" xfId="29222" xr:uid="{00000000-0005-0000-0000-00002A490000}"/>
    <cellStyle name="Normal 49 5 3" xfId="13745" xr:uid="{00000000-0005-0000-0000-00002B490000}"/>
    <cellStyle name="Normal 49 5 3 2" xfId="30419" xr:uid="{00000000-0005-0000-0000-00002C490000}"/>
    <cellStyle name="Normal 49 5 4" xfId="27827" xr:uid="{00000000-0005-0000-0000-00002D490000}"/>
    <cellStyle name="Normal 49 6" xfId="43941" xr:uid="{00000000-0005-0000-0000-00002E490000}"/>
    <cellStyle name="Normal 5" xfId="126" xr:uid="{00000000-0005-0000-0000-00002F490000}"/>
    <cellStyle name="Normal 5 10" xfId="9688" xr:uid="{00000000-0005-0000-0000-000030490000}"/>
    <cellStyle name="Normal 5 2" xfId="2834" xr:uid="{00000000-0005-0000-0000-000031490000}"/>
    <cellStyle name="Normal 5 2 2" xfId="6675" xr:uid="{00000000-0005-0000-0000-000032490000}"/>
    <cellStyle name="Normal 5 2 2 2" xfId="6676" xr:uid="{00000000-0005-0000-0000-000033490000}"/>
    <cellStyle name="Normal 5 2 2 3" xfId="8831" xr:uid="{00000000-0005-0000-0000-000034490000}"/>
    <cellStyle name="Normal 5 2 3" xfId="6677" xr:uid="{00000000-0005-0000-0000-000035490000}"/>
    <cellStyle name="Normal 5 2 3 2" xfId="9289" xr:uid="{00000000-0005-0000-0000-000036490000}"/>
    <cellStyle name="Normal 5 2 3 2 2" xfId="9627" xr:uid="{00000000-0005-0000-0000-000037490000}"/>
    <cellStyle name="Normal 5 2 3 2 2 2" xfId="15258" xr:uid="{00000000-0005-0000-0000-000038490000}"/>
    <cellStyle name="Normal 5 2 3 2 2 2 2" xfId="31929" xr:uid="{00000000-0005-0000-0000-000039490000}"/>
    <cellStyle name="Normal 5 2 3 2 2 3" xfId="29331" xr:uid="{00000000-0005-0000-0000-00003A490000}"/>
    <cellStyle name="Normal 5 2 3 2 2 4" xfId="12628" xr:uid="{00000000-0005-0000-0000-00003B490000}"/>
    <cellStyle name="Normal 5 2 3 2 3" xfId="13837" xr:uid="{00000000-0005-0000-0000-00003C490000}"/>
    <cellStyle name="Normal 5 2 3 2 3 2" xfId="30511" xr:uid="{00000000-0005-0000-0000-00003D490000}"/>
    <cellStyle name="Normal 5 2 3 2 4" xfId="27919" xr:uid="{00000000-0005-0000-0000-00003E490000}"/>
    <cellStyle name="Normal 5 2 3 2 5" xfId="11138" xr:uid="{00000000-0005-0000-0000-00003F490000}"/>
    <cellStyle name="Normal 5 2 3 3" xfId="9175" xr:uid="{00000000-0005-0000-0000-000040490000}"/>
    <cellStyle name="Normal 5 2 3 3 2" xfId="9628" xr:uid="{00000000-0005-0000-0000-000041490000}"/>
    <cellStyle name="Normal 5 2 3 3 2 2" xfId="30045" xr:uid="{00000000-0005-0000-0000-000042490000}"/>
    <cellStyle name="Normal 5 2 3 3 2 3" xfId="13369" xr:uid="{00000000-0005-0000-0000-000043490000}"/>
    <cellStyle name="Normal 5 2 3 3 3" xfId="27456" xr:uid="{00000000-0005-0000-0000-000044490000}"/>
    <cellStyle name="Normal 5 2 3 3 4" xfId="10687" xr:uid="{00000000-0005-0000-0000-000045490000}"/>
    <cellStyle name="Normal 5 2 3 4" xfId="9415" xr:uid="{00000000-0005-0000-0000-000046490000}"/>
    <cellStyle name="Normal 5 2 3 4 2" xfId="14835" xr:uid="{00000000-0005-0000-0000-000047490000}"/>
    <cellStyle name="Normal 5 2 3 4 2 2" xfId="31506" xr:uid="{00000000-0005-0000-0000-000048490000}"/>
    <cellStyle name="Normal 5 2 3 4 3" xfId="28908" xr:uid="{00000000-0005-0000-0000-000049490000}"/>
    <cellStyle name="Normal 5 2 3 4 4" xfId="12161" xr:uid="{00000000-0005-0000-0000-00004A490000}"/>
    <cellStyle name="Normal 5 2 3 5" xfId="13022" xr:uid="{00000000-0005-0000-0000-00004B490000}"/>
    <cellStyle name="Normal 5 2 3 5 2" xfId="29705" xr:uid="{00000000-0005-0000-0000-00004C490000}"/>
    <cellStyle name="Normal 5 2 3 6" xfId="27102" xr:uid="{00000000-0005-0000-0000-00004D490000}"/>
    <cellStyle name="Normal 5 2 3 7" xfId="9992" xr:uid="{00000000-0005-0000-0000-00004E490000}"/>
    <cellStyle name="Normal 5 2 3 8" xfId="43943" xr:uid="{00000000-0005-0000-0000-00004F490000}"/>
    <cellStyle name="Normal 5 2 4" xfId="9257" xr:uid="{00000000-0005-0000-0000-000050490000}"/>
    <cellStyle name="Normal 5 2 4 2" xfId="9629" xr:uid="{00000000-0005-0000-0000-000051490000}"/>
    <cellStyle name="Normal 5 2 4 3" xfId="9991" xr:uid="{00000000-0005-0000-0000-000052490000}"/>
    <cellStyle name="Normal 5 2 5" xfId="9174" xr:uid="{00000000-0005-0000-0000-000053490000}"/>
    <cellStyle name="Normal 5 2 5 2" xfId="9630" xr:uid="{00000000-0005-0000-0000-000054490000}"/>
    <cellStyle name="Normal 5 2 6" xfId="9414" xr:uid="{00000000-0005-0000-0000-000055490000}"/>
    <cellStyle name="Normal 5 3" xfId="2835" xr:uid="{00000000-0005-0000-0000-000056490000}"/>
    <cellStyle name="Normal 5 3 2" xfId="2836" xr:uid="{00000000-0005-0000-0000-000057490000}"/>
    <cellStyle name="Normal 5 4" xfId="2837" xr:uid="{00000000-0005-0000-0000-000058490000}"/>
    <cellStyle name="Normal 5 4 2" xfId="11056" xr:uid="{00000000-0005-0000-0000-000059490000}"/>
    <cellStyle name="Normal 5 4 2 2" xfId="12510" xr:uid="{00000000-0005-0000-0000-00005A490000}"/>
    <cellStyle name="Normal 5 4 2 2 2" xfId="15150" xr:uid="{00000000-0005-0000-0000-00005B490000}"/>
    <cellStyle name="Normal 5 4 2 2 2 2" xfId="31821" xr:uid="{00000000-0005-0000-0000-00005C490000}"/>
    <cellStyle name="Normal 5 4 2 2 3" xfId="29223" xr:uid="{00000000-0005-0000-0000-00005D490000}"/>
    <cellStyle name="Normal 5 4 2 3" xfId="13746" xr:uid="{00000000-0005-0000-0000-00005E490000}"/>
    <cellStyle name="Normal 5 4 2 3 2" xfId="30420" xr:uid="{00000000-0005-0000-0000-00005F490000}"/>
    <cellStyle name="Normal 5 4 2 4" xfId="27828" xr:uid="{00000000-0005-0000-0000-000060490000}"/>
    <cellStyle name="Normal 5 4 3" xfId="10688" xr:uid="{00000000-0005-0000-0000-000061490000}"/>
    <cellStyle name="Normal 5 4 3 2" xfId="13370" xr:uid="{00000000-0005-0000-0000-000062490000}"/>
    <cellStyle name="Normal 5 4 3 2 2" xfId="30046" xr:uid="{00000000-0005-0000-0000-000063490000}"/>
    <cellStyle name="Normal 5 4 3 3" xfId="27457" xr:uid="{00000000-0005-0000-0000-000064490000}"/>
    <cellStyle name="Normal 5 4 4" xfId="12162" xr:uid="{00000000-0005-0000-0000-000065490000}"/>
    <cellStyle name="Normal 5 4 4 2" xfId="14836" xr:uid="{00000000-0005-0000-0000-000066490000}"/>
    <cellStyle name="Normal 5 4 4 2 2" xfId="31507" xr:uid="{00000000-0005-0000-0000-000067490000}"/>
    <cellStyle name="Normal 5 4 4 3" xfId="28909" xr:uid="{00000000-0005-0000-0000-000068490000}"/>
    <cellStyle name="Normal 5 4 5" xfId="13023" xr:uid="{00000000-0005-0000-0000-000069490000}"/>
    <cellStyle name="Normal 5 4 5 2" xfId="29706" xr:uid="{00000000-0005-0000-0000-00006A490000}"/>
    <cellStyle name="Normal 5 4 6" xfId="27103" xr:uid="{00000000-0005-0000-0000-00006B490000}"/>
    <cellStyle name="Normal 5 4 7" xfId="9993" xr:uid="{00000000-0005-0000-0000-00006C490000}"/>
    <cellStyle name="Normal 5 4 8" xfId="43944" xr:uid="{00000000-0005-0000-0000-00006D490000}"/>
    <cellStyle name="Normal 5 5" xfId="8549" xr:uid="{00000000-0005-0000-0000-00006E490000}"/>
    <cellStyle name="Normal 5 5 2" xfId="8550" xr:uid="{00000000-0005-0000-0000-00006F490000}"/>
    <cellStyle name="Normal 5 5 2 2" xfId="9310" xr:uid="{00000000-0005-0000-0000-000070490000}"/>
    <cellStyle name="Normal 5 5 2 2 2" xfId="9631" xr:uid="{00000000-0005-0000-0000-000071490000}"/>
    <cellStyle name="Normal 5 5 2 3" xfId="9177" xr:uid="{00000000-0005-0000-0000-000072490000}"/>
    <cellStyle name="Normal 5 5 2 3 2" xfId="9632" xr:uid="{00000000-0005-0000-0000-000073490000}"/>
    <cellStyle name="Normal 5 5 2 4" xfId="9417" xr:uid="{00000000-0005-0000-0000-000074490000}"/>
    <cellStyle name="Normal 5 5 3" xfId="9309" xr:uid="{00000000-0005-0000-0000-000075490000}"/>
    <cellStyle name="Normal 5 5 3 2" xfId="9633" xr:uid="{00000000-0005-0000-0000-000076490000}"/>
    <cellStyle name="Normal 5 5 4" xfId="9176" xr:uid="{00000000-0005-0000-0000-000077490000}"/>
    <cellStyle name="Normal 5 5 4 2" xfId="9634" xr:uid="{00000000-0005-0000-0000-000078490000}"/>
    <cellStyle name="Normal 5 5 5" xfId="9416" xr:uid="{00000000-0005-0000-0000-000079490000}"/>
    <cellStyle name="Normal 5 5 6" xfId="10076" xr:uid="{00000000-0005-0000-0000-00007A490000}"/>
    <cellStyle name="Normal 5 6" xfId="8551" xr:uid="{00000000-0005-0000-0000-00007B490000}"/>
    <cellStyle name="Normal 5 6 2" xfId="9311" xr:uid="{00000000-0005-0000-0000-00007C490000}"/>
    <cellStyle name="Normal 5 6 2 2" xfId="9635" xr:uid="{00000000-0005-0000-0000-00007D490000}"/>
    <cellStyle name="Normal 5 6 3" xfId="9178" xr:uid="{00000000-0005-0000-0000-00007E490000}"/>
    <cellStyle name="Normal 5 6 3 2" xfId="9636" xr:uid="{00000000-0005-0000-0000-00007F490000}"/>
    <cellStyle name="Normal 5 6 4" xfId="9418" xr:uid="{00000000-0005-0000-0000-000080490000}"/>
    <cellStyle name="Normal 5 6 5" xfId="10295" xr:uid="{00000000-0005-0000-0000-000081490000}"/>
    <cellStyle name="Normal 5 7" xfId="9203" xr:uid="{00000000-0005-0000-0000-000082490000}"/>
    <cellStyle name="Normal 5 7 2" xfId="9637" xr:uid="{00000000-0005-0000-0000-000083490000}"/>
    <cellStyle name="Normal 5 8" xfId="9173" xr:uid="{00000000-0005-0000-0000-000084490000}"/>
    <cellStyle name="Normal 5 8 2" xfId="9638" xr:uid="{00000000-0005-0000-0000-000085490000}"/>
    <cellStyle name="Normal 5 9" xfId="9413" xr:uid="{00000000-0005-0000-0000-000086490000}"/>
    <cellStyle name="Normal 50" xfId="2838" xr:uid="{00000000-0005-0000-0000-000087490000}"/>
    <cellStyle name="Normal 50 2" xfId="2839" xr:uid="{00000000-0005-0000-0000-000088490000}"/>
    <cellStyle name="Normal 50 2 2" xfId="2840" xr:uid="{00000000-0005-0000-0000-000089490000}"/>
    <cellStyle name="Normal 50 2 2 2" xfId="2841" xr:uid="{00000000-0005-0000-0000-00008A490000}"/>
    <cellStyle name="Normal 50 2 3" xfId="2842" xr:uid="{00000000-0005-0000-0000-00008B490000}"/>
    <cellStyle name="Normal 50 2 3 2" xfId="43839" xr:uid="{00000000-0005-0000-0000-00008C490000}"/>
    <cellStyle name="Normal 50 3" xfId="6678" xr:uid="{00000000-0005-0000-0000-00008D490000}"/>
    <cellStyle name="Normal 50 3 2" xfId="8832" xr:uid="{00000000-0005-0000-0000-00008E490000}"/>
    <cellStyle name="Normal 50 4" xfId="8833" xr:uid="{00000000-0005-0000-0000-00008F490000}"/>
    <cellStyle name="Normal 51" xfId="2843" xr:uid="{00000000-0005-0000-0000-000090490000}"/>
    <cellStyle name="Normal 51 2" xfId="2844" xr:uid="{00000000-0005-0000-0000-000091490000}"/>
    <cellStyle name="Normal 51 2 2" xfId="2845" xr:uid="{00000000-0005-0000-0000-000092490000}"/>
    <cellStyle name="Normal 51 3" xfId="2846" xr:uid="{00000000-0005-0000-0000-000093490000}"/>
    <cellStyle name="Normal 51 3 2" xfId="11057" xr:uid="{00000000-0005-0000-0000-000094490000}"/>
    <cellStyle name="Normal 51 3 2 2" xfId="12512" xr:uid="{00000000-0005-0000-0000-000095490000}"/>
    <cellStyle name="Normal 51 3 2 2 2" xfId="15151" xr:uid="{00000000-0005-0000-0000-000096490000}"/>
    <cellStyle name="Normal 51 3 2 2 2 2" xfId="31822" xr:uid="{00000000-0005-0000-0000-000097490000}"/>
    <cellStyle name="Normal 51 3 2 2 3" xfId="29224" xr:uid="{00000000-0005-0000-0000-000098490000}"/>
    <cellStyle name="Normal 51 3 2 3" xfId="13747" xr:uid="{00000000-0005-0000-0000-000099490000}"/>
    <cellStyle name="Normal 51 3 2 3 2" xfId="30421" xr:uid="{00000000-0005-0000-0000-00009A490000}"/>
    <cellStyle name="Normal 51 3 2 4" xfId="27829" xr:uid="{00000000-0005-0000-0000-00009B490000}"/>
    <cellStyle name="Normal 51 3 3" xfId="10754" xr:uid="{00000000-0005-0000-0000-00009C490000}"/>
    <cellStyle name="Normal 51 3 3 2" xfId="13438" xr:uid="{00000000-0005-0000-0000-00009D490000}"/>
    <cellStyle name="Normal 51 3 3 2 2" xfId="30114" xr:uid="{00000000-0005-0000-0000-00009E490000}"/>
    <cellStyle name="Normal 51 3 3 3" xfId="27525" xr:uid="{00000000-0005-0000-0000-00009F490000}"/>
    <cellStyle name="Normal 51 3 4" xfId="12173" xr:uid="{00000000-0005-0000-0000-0000A0490000}"/>
    <cellStyle name="Normal 51 3 4 2" xfId="14847" xr:uid="{00000000-0005-0000-0000-0000A1490000}"/>
    <cellStyle name="Normal 51 3 4 2 2" xfId="31518" xr:uid="{00000000-0005-0000-0000-0000A2490000}"/>
    <cellStyle name="Normal 51 3 4 3" xfId="28920" xr:uid="{00000000-0005-0000-0000-0000A3490000}"/>
    <cellStyle name="Normal 51 3 5" xfId="13063" xr:uid="{00000000-0005-0000-0000-0000A4490000}"/>
    <cellStyle name="Normal 51 3 5 2" xfId="29741" xr:uid="{00000000-0005-0000-0000-0000A5490000}"/>
    <cellStyle name="Normal 51 3 6" xfId="27151" xr:uid="{00000000-0005-0000-0000-0000A6490000}"/>
    <cellStyle name="Normal 51 3 7" xfId="10077" xr:uid="{00000000-0005-0000-0000-0000A7490000}"/>
    <cellStyle name="Normal 51 3 8" xfId="43945" xr:uid="{00000000-0005-0000-0000-0000A8490000}"/>
    <cellStyle name="Normal 51 4" xfId="8834" xr:uid="{00000000-0005-0000-0000-0000A9490000}"/>
    <cellStyle name="Normal 52" xfId="2847" xr:uid="{00000000-0005-0000-0000-0000AA490000}"/>
    <cellStyle name="Normal 52 2" xfId="2848" xr:uid="{00000000-0005-0000-0000-0000AB490000}"/>
    <cellStyle name="Normal 52 2 2" xfId="2849" xr:uid="{00000000-0005-0000-0000-0000AC490000}"/>
    <cellStyle name="Normal 52 3" xfId="2850" xr:uid="{00000000-0005-0000-0000-0000AD490000}"/>
    <cellStyle name="Normal 52 3 2" xfId="11058" xr:uid="{00000000-0005-0000-0000-0000AE490000}"/>
    <cellStyle name="Normal 52 3 2 2" xfId="12513" xr:uid="{00000000-0005-0000-0000-0000AF490000}"/>
    <cellStyle name="Normal 52 3 2 2 2" xfId="15152" xr:uid="{00000000-0005-0000-0000-0000B0490000}"/>
    <cellStyle name="Normal 52 3 2 2 2 2" xfId="31823" xr:uid="{00000000-0005-0000-0000-0000B1490000}"/>
    <cellStyle name="Normal 52 3 2 2 3" xfId="29225" xr:uid="{00000000-0005-0000-0000-0000B2490000}"/>
    <cellStyle name="Normal 52 3 2 3" xfId="13748" xr:uid="{00000000-0005-0000-0000-0000B3490000}"/>
    <cellStyle name="Normal 52 3 2 3 2" xfId="30422" xr:uid="{00000000-0005-0000-0000-0000B4490000}"/>
    <cellStyle name="Normal 52 3 2 4" xfId="27830" xr:uid="{00000000-0005-0000-0000-0000B5490000}"/>
    <cellStyle name="Normal 52 3 3" xfId="10755" xr:uid="{00000000-0005-0000-0000-0000B6490000}"/>
    <cellStyle name="Normal 52 3 3 2" xfId="13439" xr:uid="{00000000-0005-0000-0000-0000B7490000}"/>
    <cellStyle name="Normal 52 3 3 2 2" xfId="30115" xr:uid="{00000000-0005-0000-0000-0000B8490000}"/>
    <cellStyle name="Normal 52 3 3 3" xfId="27526" xr:uid="{00000000-0005-0000-0000-0000B9490000}"/>
    <cellStyle name="Normal 52 3 4" xfId="12174" xr:uid="{00000000-0005-0000-0000-0000BA490000}"/>
    <cellStyle name="Normal 52 3 4 2" xfId="14848" xr:uid="{00000000-0005-0000-0000-0000BB490000}"/>
    <cellStyle name="Normal 52 3 4 2 2" xfId="31519" xr:uid="{00000000-0005-0000-0000-0000BC490000}"/>
    <cellStyle name="Normal 52 3 4 3" xfId="28921" xr:uid="{00000000-0005-0000-0000-0000BD490000}"/>
    <cellStyle name="Normal 52 3 5" xfId="13064" xr:uid="{00000000-0005-0000-0000-0000BE490000}"/>
    <cellStyle name="Normal 52 3 5 2" xfId="29742" xr:uid="{00000000-0005-0000-0000-0000BF490000}"/>
    <cellStyle name="Normal 52 3 6" xfId="27152" xr:uid="{00000000-0005-0000-0000-0000C0490000}"/>
    <cellStyle name="Normal 52 3 7" xfId="10078" xr:uid="{00000000-0005-0000-0000-0000C1490000}"/>
    <cellStyle name="Normal 52 3 8" xfId="43946" xr:uid="{00000000-0005-0000-0000-0000C2490000}"/>
    <cellStyle name="Normal 52 4" xfId="8835" xr:uid="{00000000-0005-0000-0000-0000C3490000}"/>
    <cellStyle name="Normal 53" xfId="2851" xr:uid="{00000000-0005-0000-0000-0000C4490000}"/>
    <cellStyle name="Normal 53 2" xfId="2852" xr:uid="{00000000-0005-0000-0000-0000C5490000}"/>
    <cellStyle name="Normal 53 2 2" xfId="2853" xr:uid="{00000000-0005-0000-0000-0000C6490000}"/>
    <cellStyle name="Normal 53 3" xfId="2854" xr:uid="{00000000-0005-0000-0000-0000C7490000}"/>
    <cellStyle name="Normal 54" xfId="2855" xr:uid="{00000000-0005-0000-0000-0000C8490000}"/>
    <cellStyle name="Normal 54 2" xfId="2856" xr:uid="{00000000-0005-0000-0000-0000C9490000}"/>
    <cellStyle name="Normal 54 2 2" xfId="2857" xr:uid="{00000000-0005-0000-0000-0000CA490000}"/>
    <cellStyle name="Normal 54 3" xfId="2858" xr:uid="{00000000-0005-0000-0000-0000CB490000}"/>
    <cellStyle name="Normal 55" xfId="2859" xr:uid="{00000000-0005-0000-0000-0000CC490000}"/>
    <cellStyle name="Normal 55 2" xfId="2860" xr:uid="{00000000-0005-0000-0000-0000CD490000}"/>
    <cellStyle name="Normal 55 2 2" xfId="2861" xr:uid="{00000000-0005-0000-0000-0000CE490000}"/>
    <cellStyle name="Normal 55 3" xfId="2862" xr:uid="{00000000-0005-0000-0000-0000CF490000}"/>
    <cellStyle name="Normal 56" xfId="2863" xr:uid="{00000000-0005-0000-0000-0000D0490000}"/>
    <cellStyle name="Normal 56 2" xfId="2864" xr:uid="{00000000-0005-0000-0000-0000D1490000}"/>
    <cellStyle name="Normal 56 2 2" xfId="2865" xr:uid="{00000000-0005-0000-0000-0000D2490000}"/>
    <cellStyle name="Normal 56 3" xfId="2866" xr:uid="{00000000-0005-0000-0000-0000D3490000}"/>
    <cellStyle name="Normal 57" xfId="2867" xr:uid="{00000000-0005-0000-0000-0000D4490000}"/>
    <cellStyle name="Normal 57 2" xfId="2868" xr:uid="{00000000-0005-0000-0000-0000D5490000}"/>
    <cellStyle name="Normal 57 2 2" xfId="2869" xr:uid="{00000000-0005-0000-0000-0000D6490000}"/>
    <cellStyle name="Normal 57 3" xfId="2870" xr:uid="{00000000-0005-0000-0000-0000D7490000}"/>
    <cellStyle name="Normal 58" xfId="2871" xr:uid="{00000000-0005-0000-0000-0000D8490000}"/>
    <cellStyle name="Normal 58 2" xfId="2872" xr:uid="{00000000-0005-0000-0000-0000D9490000}"/>
    <cellStyle name="Normal 58 2 2" xfId="2873" xr:uid="{00000000-0005-0000-0000-0000DA490000}"/>
    <cellStyle name="Normal 58 3" xfId="2874" xr:uid="{00000000-0005-0000-0000-0000DB490000}"/>
    <cellStyle name="Normal 59" xfId="2875" xr:uid="{00000000-0005-0000-0000-0000DC490000}"/>
    <cellStyle name="Normal 59 2" xfId="2876" xr:uid="{00000000-0005-0000-0000-0000DD490000}"/>
    <cellStyle name="Normal 59 2 2" xfId="2877" xr:uid="{00000000-0005-0000-0000-0000DE490000}"/>
    <cellStyle name="Normal 59 3" xfId="2878" xr:uid="{00000000-0005-0000-0000-0000DF490000}"/>
    <cellStyle name="Normal 6" xfId="130" xr:uid="{00000000-0005-0000-0000-0000E0490000}"/>
    <cellStyle name="Normal 6 10" xfId="9419" xr:uid="{00000000-0005-0000-0000-0000E1490000}"/>
    <cellStyle name="Normal 6 2" xfId="2879" xr:uid="{00000000-0005-0000-0000-0000E2490000}"/>
    <cellStyle name="Normal 6 2 2" xfId="2880" xr:uid="{00000000-0005-0000-0000-0000E3490000}"/>
    <cellStyle name="Normal 6 2 2 2" xfId="2881" xr:uid="{00000000-0005-0000-0000-0000E4490000}"/>
    <cellStyle name="Normal 6 2 2 3" xfId="9996" xr:uid="{00000000-0005-0000-0000-0000E5490000}"/>
    <cellStyle name="Normal 6 2 3" xfId="2882" xr:uid="{00000000-0005-0000-0000-0000E6490000}"/>
    <cellStyle name="Normal 6 2 3 2" xfId="11139" xr:uid="{00000000-0005-0000-0000-0000E7490000}"/>
    <cellStyle name="Normal 6 2 3 2 2" xfId="12629" xr:uid="{00000000-0005-0000-0000-0000E8490000}"/>
    <cellStyle name="Normal 6 2 3 2 2 2" xfId="15259" xr:uid="{00000000-0005-0000-0000-0000E9490000}"/>
    <cellStyle name="Normal 6 2 3 2 2 2 2" xfId="31930" xr:uid="{00000000-0005-0000-0000-0000EA490000}"/>
    <cellStyle name="Normal 6 2 3 2 2 3" xfId="29332" xr:uid="{00000000-0005-0000-0000-0000EB490000}"/>
    <cellStyle name="Normal 6 2 3 2 3" xfId="13838" xr:uid="{00000000-0005-0000-0000-0000EC490000}"/>
    <cellStyle name="Normal 6 2 3 2 3 2" xfId="30512" xr:uid="{00000000-0005-0000-0000-0000ED490000}"/>
    <cellStyle name="Normal 6 2 3 2 4" xfId="27920" xr:uid="{00000000-0005-0000-0000-0000EE490000}"/>
    <cellStyle name="Normal 6 2 3 3" xfId="10689" xr:uid="{00000000-0005-0000-0000-0000EF490000}"/>
    <cellStyle name="Normal 6 2 3 3 2" xfId="13371" xr:uid="{00000000-0005-0000-0000-0000F0490000}"/>
    <cellStyle name="Normal 6 2 3 3 2 2" xfId="30047" xr:uid="{00000000-0005-0000-0000-0000F1490000}"/>
    <cellStyle name="Normal 6 2 3 3 3" xfId="27458" xr:uid="{00000000-0005-0000-0000-0000F2490000}"/>
    <cellStyle name="Normal 6 2 3 4" xfId="12163" xr:uid="{00000000-0005-0000-0000-0000F3490000}"/>
    <cellStyle name="Normal 6 2 3 4 2" xfId="14837" xr:uid="{00000000-0005-0000-0000-0000F4490000}"/>
    <cellStyle name="Normal 6 2 3 4 2 2" xfId="31508" xr:uid="{00000000-0005-0000-0000-0000F5490000}"/>
    <cellStyle name="Normal 6 2 3 4 3" xfId="28910" xr:uid="{00000000-0005-0000-0000-0000F6490000}"/>
    <cellStyle name="Normal 6 2 3 5" xfId="13024" xr:uid="{00000000-0005-0000-0000-0000F7490000}"/>
    <cellStyle name="Normal 6 2 3 5 2" xfId="29707" xr:uid="{00000000-0005-0000-0000-0000F8490000}"/>
    <cellStyle name="Normal 6 2 3 6" xfId="27105" xr:uid="{00000000-0005-0000-0000-0000F9490000}"/>
    <cellStyle name="Normal 6 2 3 7" xfId="9997" xr:uid="{00000000-0005-0000-0000-0000FA490000}"/>
    <cellStyle name="Normal 6 2 3 8" xfId="43947" xr:uid="{00000000-0005-0000-0000-0000FB490000}"/>
    <cellStyle name="Normal 6 2 4" xfId="2883" xr:uid="{00000000-0005-0000-0000-0000FC490000}"/>
    <cellStyle name="Normal 6 2 5" xfId="2884" xr:uid="{00000000-0005-0000-0000-0000FD490000}"/>
    <cellStyle name="Normal 6 2 5 2" xfId="9995" xr:uid="{00000000-0005-0000-0000-0000FE490000}"/>
    <cellStyle name="Normal 6 3" xfId="2885" xr:uid="{00000000-0005-0000-0000-0000FF490000}"/>
    <cellStyle name="Normal 6 3 2" xfId="2886" xr:uid="{00000000-0005-0000-0000-0000004A0000}"/>
    <cellStyle name="Normal 6 3 2 2" xfId="10079" xr:uid="{00000000-0005-0000-0000-0000014A0000}"/>
    <cellStyle name="Normal 6 3 3" xfId="2887" xr:uid="{00000000-0005-0000-0000-0000024A0000}"/>
    <cellStyle name="Normal 6 4" xfId="2888" xr:uid="{00000000-0005-0000-0000-0000034A0000}"/>
    <cellStyle name="Normal 6 4 2" xfId="2889" xr:uid="{00000000-0005-0000-0000-0000044A0000}"/>
    <cellStyle name="Normal 6 4 2 2" xfId="12514" xr:uid="{00000000-0005-0000-0000-0000054A0000}"/>
    <cellStyle name="Normal 6 4 2 2 2" xfId="15153" xr:uid="{00000000-0005-0000-0000-0000064A0000}"/>
    <cellStyle name="Normal 6 4 2 2 2 2" xfId="31824" xr:uid="{00000000-0005-0000-0000-0000074A0000}"/>
    <cellStyle name="Normal 6 4 2 2 3" xfId="29226" xr:uid="{00000000-0005-0000-0000-0000084A0000}"/>
    <cellStyle name="Normal 6 4 2 3" xfId="13749" xr:uid="{00000000-0005-0000-0000-0000094A0000}"/>
    <cellStyle name="Normal 6 4 2 3 2" xfId="30423" xr:uid="{00000000-0005-0000-0000-00000A4A0000}"/>
    <cellStyle name="Normal 6 4 2 4" xfId="27831" xr:uid="{00000000-0005-0000-0000-00000B4A0000}"/>
    <cellStyle name="Normal 6 4 2 5" xfId="11059" xr:uid="{00000000-0005-0000-0000-00000C4A0000}"/>
    <cellStyle name="Normal 6 4 3" xfId="10690" xr:uid="{00000000-0005-0000-0000-00000D4A0000}"/>
    <cellStyle name="Normal 6 4 3 2" xfId="13372" xr:uid="{00000000-0005-0000-0000-00000E4A0000}"/>
    <cellStyle name="Normal 6 4 3 2 2" xfId="30048" xr:uid="{00000000-0005-0000-0000-00000F4A0000}"/>
    <cellStyle name="Normal 6 4 3 3" xfId="27459" xr:uid="{00000000-0005-0000-0000-0000104A0000}"/>
    <cellStyle name="Normal 6 4 4" xfId="12164" xr:uid="{00000000-0005-0000-0000-0000114A0000}"/>
    <cellStyle name="Normal 6 4 4 2" xfId="14838" xr:uid="{00000000-0005-0000-0000-0000124A0000}"/>
    <cellStyle name="Normal 6 4 4 2 2" xfId="31509" xr:uid="{00000000-0005-0000-0000-0000134A0000}"/>
    <cellStyle name="Normal 6 4 4 3" xfId="28911" xr:uid="{00000000-0005-0000-0000-0000144A0000}"/>
    <cellStyle name="Normal 6 4 5" xfId="13025" xr:uid="{00000000-0005-0000-0000-0000154A0000}"/>
    <cellStyle name="Normal 6 4 5 2" xfId="29708" xr:uid="{00000000-0005-0000-0000-0000164A0000}"/>
    <cellStyle name="Normal 6 4 6" xfId="27106" xr:uid="{00000000-0005-0000-0000-0000174A0000}"/>
    <cellStyle name="Normal 6 4 7" xfId="9998" xr:uid="{00000000-0005-0000-0000-0000184A0000}"/>
    <cellStyle name="Normal 6 4 8" xfId="43948" xr:uid="{00000000-0005-0000-0000-0000194A0000}"/>
    <cellStyle name="Normal 6 5" xfId="2890" xr:uid="{00000000-0005-0000-0000-00001A4A0000}"/>
    <cellStyle name="Normal 6 5 2" xfId="7796" xr:uid="{00000000-0005-0000-0000-00001B4A0000}"/>
    <cellStyle name="Normal 6 6" xfId="2891" xr:uid="{00000000-0005-0000-0000-00001C4A0000}"/>
    <cellStyle name="Normal 6 6 2" xfId="2892" xr:uid="{00000000-0005-0000-0000-00001D4A0000}"/>
    <cellStyle name="Normal 6 6 2 2" xfId="7797" xr:uid="{00000000-0005-0000-0000-00001E4A0000}"/>
    <cellStyle name="Normal 6 6 3" xfId="10296" xr:uid="{00000000-0005-0000-0000-00001F4A0000}"/>
    <cellStyle name="Normal 6 7" xfId="2893" xr:uid="{00000000-0005-0000-0000-0000204A0000}"/>
    <cellStyle name="Normal 6 8" xfId="9205" xr:uid="{00000000-0005-0000-0000-0000214A0000}"/>
    <cellStyle name="Normal 6 8 2" xfId="9639" xr:uid="{00000000-0005-0000-0000-0000224A0000}"/>
    <cellStyle name="Normal 6 9" xfId="9179" xr:uid="{00000000-0005-0000-0000-0000234A0000}"/>
    <cellStyle name="Normal 6 9 2" xfId="9640" xr:uid="{00000000-0005-0000-0000-0000244A0000}"/>
    <cellStyle name="Normal 60" xfId="2894" xr:uid="{00000000-0005-0000-0000-0000254A0000}"/>
    <cellStyle name="Normal 60 2" xfId="2895" xr:uid="{00000000-0005-0000-0000-0000264A0000}"/>
    <cellStyle name="Normal 60 2 2" xfId="2896" xr:uid="{00000000-0005-0000-0000-0000274A0000}"/>
    <cellStyle name="Normal 60 3" xfId="2897" xr:uid="{00000000-0005-0000-0000-0000284A0000}"/>
    <cellStyle name="Normal 61" xfId="2898" xr:uid="{00000000-0005-0000-0000-0000294A0000}"/>
    <cellStyle name="Normal 61 2" xfId="2899" xr:uid="{00000000-0005-0000-0000-00002A4A0000}"/>
    <cellStyle name="Normal 61 2 2" xfId="2900" xr:uid="{00000000-0005-0000-0000-00002B4A0000}"/>
    <cellStyle name="Normal 61 3" xfId="2901" xr:uid="{00000000-0005-0000-0000-00002C4A0000}"/>
    <cellStyle name="Normal 62" xfId="2902" xr:uid="{00000000-0005-0000-0000-00002D4A0000}"/>
    <cellStyle name="Normal 62 2" xfId="2903" xr:uid="{00000000-0005-0000-0000-00002E4A0000}"/>
    <cellStyle name="Normal 62 2 2" xfId="2904" xr:uid="{00000000-0005-0000-0000-00002F4A0000}"/>
    <cellStyle name="Normal 62 3" xfId="2905" xr:uid="{00000000-0005-0000-0000-0000304A0000}"/>
    <cellStyle name="Normal 63" xfId="2906" xr:uid="{00000000-0005-0000-0000-0000314A0000}"/>
    <cellStyle name="Normal 63 2" xfId="2907" xr:uid="{00000000-0005-0000-0000-0000324A0000}"/>
    <cellStyle name="Normal 63 2 2" xfId="2908" xr:uid="{00000000-0005-0000-0000-0000334A0000}"/>
    <cellStyle name="Normal 63 3" xfId="2909" xr:uid="{00000000-0005-0000-0000-0000344A0000}"/>
    <cellStyle name="Normal 64" xfId="2910" xr:uid="{00000000-0005-0000-0000-0000354A0000}"/>
    <cellStyle name="Normal 64 2" xfId="2911" xr:uid="{00000000-0005-0000-0000-0000364A0000}"/>
    <cellStyle name="Normal 64 2 2" xfId="2912" xr:uid="{00000000-0005-0000-0000-0000374A0000}"/>
    <cellStyle name="Normal 64 3" xfId="2913" xr:uid="{00000000-0005-0000-0000-0000384A0000}"/>
    <cellStyle name="Normal 65" xfId="132" xr:uid="{00000000-0005-0000-0000-0000394A0000}"/>
    <cellStyle name="Normal 65 2" xfId="2914" xr:uid="{00000000-0005-0000-0000-00003A4A0000}"/>
    <cellStyle name="Normal 65 2 2" xfId="2915" xr:uid="{00000000-0005-0000-0000-00003B4A0000}"/>
    <cellStyle name="Normal 65 3" xfId="2916" xr:uid="{00000000-0005-0000-0000-00003C4A0000}"/>
    <cellStyle name="Normal 65 3 2" xfId="2917" xr:uid="{00000000-0005-0000-0000-00003D4A0000}"/>
    <cellStyle name="Normal 66" xfId="2918" xr:uid="{00000000-0005-0000-0000-00003E4A0000}"/>
    <cellStyle name="Normal 66 2" xfId="2919" xr:uid="{00000000-0005-0000-0000-00003F4A0000}"/>
    <cellStyle name="Normal 66 2 2" xfId="2920" xr:uid="{00000000-0005-0000-0000-0000404A0000}"/>
    <cellStyle name="Normal 66 3" xfId="2921" xr:uid="{00000000-0005-0000-0000-0000414A0000}"/>
    <cellStyle name="Normal 67" xfId="2922" xr:uid="{00000000-0005-0000-0000-0000424A0000}"/>
    <cellStyle name="Normal 67 2" xfId="2923" xr:uid="{00000000-0005-0000-0000-0000434A0000}"/>
    <cellStyle name="Normal 67 2 2" xfId="2924" xr:uid="{00000000-0005-0000-0000-0000444A0000}"/>
    <cellStyle name="Normal 67 3" xfId="2925" xr:uid="{00000000-0005-0000-0000-0000454A0000}"/>
    <cellStyle name="Normal 68" xfId="2926" xr:uid="{00000000-0005-0000-0000-0000464A0000}"/>
    <cellStyle name="Normal 68 2" xfId="2927" xr:uid="{00000000-0005-0000-0000-0000474A0000}"/>
    <cellStyle name="Normal 68 2 2" xfId="2928" xr:uid="{00000000-0005-0000-0000-0000484A0000}"/>
    <cellStyle name="Normal 68 3" xfId="2929" xr:uid="{00000000-0005-0000-0000-0000494A0000}"/>
    <cellStyle name="Normal 69" xfId="2930" xr:uid="{00000000-0005-0000-0000-00004A4A0000}"/>
    <cellStyle name="Normal 69 2" xfId="2931" xr:uid="{00000000-0005-0000-0000-00004B4A0000}"/>
    <cellStyle name="Normal 69 2 2" xfId="2932" xr:uid="{00000000-0005-0000-0000-00004C4A0000}"/>
    <cellStyle name="Normal 69 3" xfId="2933" xr:uid="{00000000-0005-0000-0000-00004D4A0000}"/>
    <cellStyle name="Normal 7" xfId="2934" xr:uid="{00000000-0005-0000-0000-00004E4A0000}"/>
    <cellStyle name="Normal 7 2" xfId="2935" xr:uid="{00000000-0005-0000-0000-00004F4A0000}"/>
    <cellStyle name="Normal 7 2 2" xfId="6679" xr:uid="{00000000-0005-0000-0000-0000504A0000}"/>
    <cellStyle name="Normal 7 2 3" xfId="6680" xr:uid="{00000000-0005-0000-0000-0000514A0000}"/>
    <cellStyle name="Normal 7 2 3 2" xfId="9290" xr:uid="{00000000-0005-0000-0000-0000524A0000}"/>
    <cellStyle name="Normal 7 2 3 2 2" xfId="9641" xr:uid="{00000000-0005-0000-0000-0000534A0000}"/>
    <cellStyle name="Normal 7 2 3 2 2 2" xfId="15260" xr:uid="{00000000-0005-0000-0000-0000544A0000}"/>
    <cellStyle name="Normal 7 2 3 2 2 2 2" xfId="31931" xr:uid="{00000000-0005-0000-0000-0000554A0000}"/>
    <cellStyle name="Normal 7 2 3 2 2 3" xfId="29333" xr:uid="{00000000-0005-0000-0000-0000564A0000}"/>
    <cellStyle name="Normal 7 2 3 2 2 4" xfId="12630" xr:uid="{00000000-0005-0000-0000-0000574A0000}"/>
    <cellStyle name="Normal 7 2 3 2 3" xfId="13839" xr:uid="{00000000-0005-0000-0000-0000584A0000}"/>
    <cellStyle name="Normal 7 2 3 2 3 2" xfId="30513" xr:uid="{00000000-0005-0000-0000-0000594A0000}"/>
    <cellStyle name="Normal 7 2 3 2 4" xfId="27921" xr:uid="{00000000-0005-0000-0000-00005A4A0000}"/>
    <cellStyle name="Normal 7 2 3 2 5" xfId="11140" xr:uid="{00000000-0005-0000-0000-00005B4A0000}"/>
    <cellStyle name="Normal 7 2 3 3" xfId="9180" xr:uid="{00000000-0005-0000-0000-00005C4A0000}"/>
    <cellStyle name="Normal 7 2 3 3 2" xfId="9642" xr:uid="{00000000-0005-0000-0000-00005D4A0000}"/>
    <cellStyle name="Normal 7 2 3 3 2 2" xfId="30049" xr:uid="{00000000-0005-0000-0000-00005E4A0000}"/>
    <cellStyle name="Normal 7 2 3 3 2 3" xfId="13373" xr:uid="{00000000-0005-0000-0000-00005F4A0000}"/>
    <cellStyle name="Normal 7 2 3 3 3" xfId="27460" xr:uid="{00000000-0005-0000-0000-0000604A0000}"/>
    <cellStyle name="Normal 7 2 3 3 4" xfId="10691" xr:uid="{00000000-0005-0000-0000-0000614A0000}"/>
    <cellStyle name="Normal 7 2 3 4" xfId="9420" xr:uid="{00000000-0005-0000-0000-0000624A0000}"/>
    <cellStyle name="Normal 7 2 3 4 2" xfId="14839" xr:uid="{00000000-0005-0000-0000-0000634A0000}"/>
    <cellStyle name="Normal 7 2 3 4 2 2" xfId="31510" xr:uid="{00000000-0005-0000-0000-0000644A0000}"/>
    <cellStyle name="Normal 7 2 3 4 3" xfId="28912" xr:uid="{00000000-0005-0000-0000-0000654A0000}"/>
    <cellStyle name="Normal 7 2 3 4 4" xfId="12165" xr:uid="{00000000-0005-0000-0000-0000664A0000}"/>
    <cellStyle name="Normal 7 2 3 5" xfId="13026" xr:uid="{00000000-0005-0000-0000-0000674A0000}"/>
    <cellStyle name="Normal 7 2 3 5 2" xfId="29709" xr:uid="{00000000-0005-0000-0000-0000684A0000}"/>
    <cellStyle name="Normal 7 2 3 6" xfId="27108" xr:uid="{00000000-0005-0000-0000-0000694A0000}"/>
    <cellStyle name="Normal 7 2 3 7" xfId="10001" xr:uid="{00000000-0005-0000-0000-00006A4A0000}"/>
    <cellStyle name="Normal 7 2 3 8" xfId="43949" xr:uid="{00000000-0005-0000-0000-00006B4A0000}"/>
    <cellStyle name="Normal 7 2 4" xfId="10297" xr:uid="{00000000-0005-0000-0000-00006C4A0000}"/>
    <cellStyle name="Normal 7 2 5" xfId="10000" xr:uid="{00000000-0005-0000-0000-00006D4A0000}"/>
    <cellStyle name="Normal 7 2 6" xfId="9743" xr:uid="{00000000-0005-0000-0000-00006E4A0000}"/>
    <cellStyle name="Normal 7 3" xfId="2936" xr:uid="{00000000-0005-0000-0000-00006F4A0000}"/>
    <cellStyle name="Normal 7 3 2" xfId="8836" xr:uid="{00000000-0005-0000-0000-0000704A0000}"/>
    <cellStyle name="Normal 7 4" xfId="2937" xr:uid="{00000000-0005-0000-0000-0000714A0000}"/>
    <cellStyle name="Normal 7 4 2" xfId="2938" xr:uid="{00000000-0005-0000-0000-0000724A0000}"/>
    <cellStyle name="Normal 7 4 2 2" xfId="12515" xr:uid="{00000000-0005-0000-0000-0000734A0000}"/>
    <cellStyle name="Normal 7 4 2 2 2" xfId="15154" xr:uid="{00000000-0005-0000-0000-0000744A0000}"/>
    <cellStyle name="Normal 7 4 2 2 2 2" xfId="31825" xr:uid="{00000000-0005-0000-0000-0000754A0000}"/>
    <cellStyle name="Normal 7 4 2 2 3" xfId="29227" xr:uid="{00000000-0005-0000-0000-0000764A0000}"/>
    <cellStyle name="Normal 7 4 2 3" xfId="13750" xr:uid="{00000000-0005-0000-0000-0000774A0000}"/>
    <cellStyle name="Normal 7 4 2 3 2" xfId="30424" xr:uid="{00000000-0005-0000-0000-0000784A0000}"/>
    <cellStyle name="Normal 7 4 2 4" xfId="27832" xr:uid="{00000000-0005-0000-0000-0000794A0000}"/>
    <cellStyle name="Normal 7 4 2 5" xfId="11060" xr:uid="{00000000-0005-0000-0000-00007A4A0000}"/>
    <cellStyle name="Normal 7 4 3" xfId="2939" xr:uid="{00000000-0005-0000-0000-00007B4A0000}"/>
    <cellStyle name="Normal 7 4 3 2" xfId="13374" xr:uid="{00000000-0005-0000-0000-00007C4A0000}"/>
    <cellStyle name="Normal 7 4 3 2 2" xfId="30050" xr:uid="{00000000-0005-0000-0000-00007D4A0000}"/>
    <cellStyle name="Normal 7 4 3 3" xfId="27461" xr:uid="{00000000-0005-0000-0000-00007E4A0000}"/>
    <cellStyle name="Normal 7 4 3 4" xfId="10692" xr:uid="{00000000-0005-0000-0000-00007F4A0000}"/>
    <cellStyle name="Normal 7 4 4" xfId="7798" xr:uid="{00000000-0005-0000-0000-0000804A0000}"/>
    <cellStyle name="Normal 7 4 4 2" xfId="14840" xr:uid="{00000000-0005-0000-0000-0000814A0000}"/>
    <cellStyle name="Normal 7 4 4 2 2" xfId="31511" xr:uid="{00000000-0005-0000-0000-0000824A0000}"/>
    <cellStyle name="Normal 7 4 4 3" xfId="28913" xr:uid="{00000000-0005-0000-0000-0000834A0000}"/>
    <cellStyle name="Normal 7 4 4 4" xfId="12166" xr:uid="{00000000-0005-0000-0000-0000844A0000}"/>
    <cellStyle name="Normal 7 4 5" xfId="13027" xr:uid="{00000000-0005-0000-0000-0000854A0000}"/>
    <cellStyle name="Normal 7 4 5 2" xfId="29710" xr:uid="{00000000-0005-0000-0000-0000864A0000}"/>
    <cellStyle name="Normal 7 4 6" xfId="27109" xr:uid="{00000000-0005-0000-0000-0000874A0000}"/>
    <cellStyle name="Normal 7 4 7" xfId="10002" xr:uid="{00000000-0005-0000-0000-0000884A0000}"/>
    <cellStyle name="Normal 7 4 8" xfId="43950" xr:uid="{00000000-0005-0000-0000-0000894A0000}"/>
    <cellStyle name="Normal 7 5" xfId="2940" xr:uid="{00000000-0005-0000-0000-00008A4A0000}"/>
    <cellStyle name="Normal 7 5 2" xfId="10080" xr:uid="{00000000-0005-0000-0000-00008B4A0000}"/>
    <cellStyle name="Normal 7 6" xfId="2941" xr:uid="{00000000-0005-0000-0000-00008C4A0000}"/>
    <cellStyle name="Normal 7 7" xfId="7799" xr:uid="{00000000-0005-0000-0000-00008D4A0000}"/>
    <cellStyle name="Normal 70" xfId="2942" xr:uid="{00000000-0005-0000-0000-00008E4A0000}"/>
    <cellStyle name="Normal 70 2" xfId="8837" xr:uid="{00000000-0005-0000-0000-00008F4A0000}"/>
    <cellStyle name="Normal 71" xfId="2943" xr:uid="{00000000-0005-0000-0000-0000904A0000}"/>
    <cellStyle name="Normal 71 2" xfId="8838" xr:uid="{00000000-0005-0000-0000-0000914A0000}"/>
    <cellStyle name="Normal 72" xfId="2944" xr:uid="{00000000-0005-0000-0000-0000924A0000}"/>
    <cellStyle name="Normal 72 2" xfId="8839" xr:uid="{00000000-0005-0000-0000-0000934A0000}"/>
    <cellStyle name="Normal 73" xfId="2945" xr:uid="{00000000-0005-0000-0000-0000944A0000}"/>
    <cellStyle name="Normal 73 2" xfId="6681" xr:uid="{00000000-0005-0000-0000-0000954A0000}"/>
    <cellStyle name="Normal 73 2 2" xfId="8840" xr:uid="{00000000-0005-0000-0000-0000964A0000}"/>
    <cellStyle name="Normal 73 3" xfId="8841" xr:uid="{00000000-0005-0000-0000-0000974A0000}"/>
    <cellStyle name="Normal 74" xfId="2946" xr:uid="{00000000-0005-0000-0000-0000984A0000}"/>
    <cellStyle name="Normal 74 2" xfId="6682" xr:uid="{00000000-0005-0000-0000-0000994A0000}"/>
    <cellStyle name="Normal 74 2 2" xfId="8842" xr:uid="{00000000-0005-0000-0000-00009A4A0000}"/>
    <cellStyle name="Normal 74 3" xfId="8843" xr:uid="{00000000-0005-0000-0000-00009B4A0000}"/>
    <cellStyle name="Normal 75" xfId="2947" xr:uid="{00000000-0005-0000-0000-00009C4A0000}"/>
    <cellStyle name="Normal 75 2" xfId="6683" xr:uid="{00000000-0005-0000-0000-00009D4A0000}"/>
    <cellStyle name="Normal 75 2 2" xfId="8844" xr:uid="{00000000-0005-0000-0000-00009E4A0000}"/>
    <cellStyle name="Normal 75 3" xfId="6684" xr:uid="{00000000-0005-0000-0000-00009F4A0000}"/>
    <cellStyle name="Normal 75 3 2" xfId="8845" xr:uid="{00000000-0005-0000-0000-0000A04A0000}"/>
    <cellStyle name="Normal 75 4" xfId="8846" xr:uid="{00000000-0005-0000-0000-0000A14A0000}"/>
    <cellStyle name="Normal 76" xfId="6685" xr:uid="{00000000-0005-0000-0000-0000A24A0000}"/>
    <cellStyle name="Normal 76 2" xfId="6686" xr:uid="{00000000-0005-0000-0000-0000A34A0000}"/>
    <cellStyle name="Normal 76 2 2" xfId="8847" xr:uid="{00000000-0005-0000-0000-0000A44A0000}"/>
    <cellStyle name="Normal 76 3" xfId="6687" xr:uid="{00000000-0005-0000-0000-0000A54A0000}"/>
    <cellStyle name="Normal 76 3 2" xfId="8848" xr:uid="{00000000-0005-0000-0000-0000A64A0000}"/>
    <cellStyle name="Normal 76 4" xfId="8849" xr:uid="{00000000-0005-0000-0000-0000A74A0000}"/>
    <cellStyle name="Normal 77" xfId="6688" xr:uid="{00000000-0005-0000-0000-0000A84A0000}"/>
    <cellStyle name="Normal 77 2" xfId="6689" xr:uid="{00000000-0005-0000-0000-0000A94A0000}"/>
    <cellStyle name="Normal 77 2 2" xfId="8850" xr:uid="{00000000-0005-0000-0000-0000AA4A0000}"/>
    <cellStyle name="Normal 77 3" xfId="6690" xr:uid="{00000000-0005-0000-0000-0000AB4A0000}"/>
    <cellStyle name="Normal 77 3 2" xfId="8851" xr:uid="{00000000-0005-0000-0000-0000AC4A0000}"/>
    <cellStyle name="Normal 77 4" xfId="8852" xr:uid="{00000000-0005-0000-0000-0000AD4A0000}"/>
    <cellStyle name="Normal 78" xfId="6691" xr:uid="{00000000-0005-0000-0000-0000AE4A0000}"/>
    <cellStyle name="Normal 78 2" xfId="6692" xr:uid="{00000000-0005-0000-0000-0000AF4A0000}"/>
    <cellStyle name="Normal 78 2 2" xfId="8853" xr:uid="{00000000-0005-0000-0000-0000B04A0000}"/>
    <cellStyle name="Normal 78 3" xfId="8854" xr:uid="{00000000-0005-0000-0000-0000B14A0000}"/>
    <cellStyle name="Normal 79" xfId="6693" xr:uid="{00000000-0005-0000-0000-0000B24A0000}"/>
    <cellStyle name="Normal 79 2" xfId="8855" xr:uid="{00000000-0005-0000-0000-0000B34A0000}"/>
    <cellStyle name="Normal 8" xfId="2948" xr:uid="{00000000-0005-0000-0000-0000B44A0000}"/>
    <cellStyle name="Normal 8 10" xfId="10576" xr:uid="{00000000-0005-0000-0000-0000B54A0000}"/>
    <cellStyle name="Normal 8 10 2" xfId="11432" xr:uid="{00000000-0005-0000-0000-0000B64A0000}"/>
    <cellStyle name="Normal 8 10 2 2" xfId="12946" xr:uid="{00000000-0005-0000-0000-0000B74A0000}"/>
    <cellStyle name="Normal 8 10 2 2 2" xfId="15558" xr:uid="{00000000-0005-0000-0000-0000B84A0000}"/>
    <cellStyle name="Normal 8 10 2 2 2 2" xfId="32229" xr:uid="{00000000-0005-0000-0000-0000B94A0000}"/>
    <cellStyle name="Normal 8 10 2 2 3" xfId="29631" xr:uid="{00000000-0005-0000-0000-0000BA4A0000}"/>
    <cellStyle name="Normal 8 10 2 3" xfId="14106" xr:uid="{00000000-0005-0000-0000-0000BB4A0000}"/>
    <cellStyle name="Normal 8 10 2 3 2" xfId="30779" xr:uid="{00000000-0005-0000-0000-0000BC4A0000}"/>
    <cellStyle name="Normal 8 10 2 4" xfId="28187" xr:uid="{00000000-0005-0000-0000-0000BD4A0000}"/>
    <cellStyle name="Normal 8 10 3" xfId="10981" xr:uid="{00000000-0005-0000-0000-0000BE4A0000}"/>
    <cellStyle name="Normal 8 10 3 2" xfId="13669" xr:uid="{00000000-0005-0000-0000-0000BF4A0000}"/>
    <cellStyle name="Normal 8 10 3 2 2" xfId="30343" xr:uid="{00000000-0005-0000-0000-0000C04A0000}"/>
    <cellStyle name="Normal 8 10 3 3" xfId="27751" xr:uid="{00000000-0005-0000-0000-0000C14A0000}"/>
    <cellStyle name="Normal 8 10 4" xfId="12367" xr:uid="{00000000-0005-0000-0000-0000C24A0000}"/>
    <cellStyle name="Normal 8 10 4 2" xfId="15041" xr:uid="{00000000-0005-0000-0000-0000C34A0000}"/>
    <cellStyle name="Normal 8 10 4 2 2" xfId="31712" xr:uid="{00000000-0005-0000-0000-0000C44A0000}"/>
    <cellStyle name="Normal 8 10 4 3" xfId="29114" xr:uid="{00000000-0005-0000-0000-0000C54A0000}"/>
    <cellStyle name="Normal 8 10 5" xfId="13265" xr:uid="{00000000-0005-0000-0000-0000C64A0000}"/>
    <cellStyle name="Normal 8 10 5 2" xfId="29941" xr:uid="{00000000-0005-0000-0000-0000C74A0000}"/>
    <cellStyle name="Normal 8 10 6" xfId="27352" xr:uid="{00000000-0005-0000-0000-0000C84A0000}"/>
    <cellStyle name="Normal 8 11" xfId="10597" xr:uid="{00000000-0005-0000-0000-0000C94A0000}"/>
    <cellStyle name="Normal 8 11 2" xfId="11443" xr:uid="{00000000-0005-0000-0000-0000CA4A0000}"/>
    <cellStyle name="Normal 8 11 2 2" xfId="12957" xr:uid="{00000000-0005-0000-0000-0000CB4A0000}"/>
    <cellStyle name="Normal 8 11 2 2 2" xfId="15569" xr:uid="{00000000-0005-0000-0000-0000CC4A0000}"/>
    <cellStyle name="Normal 8 11 2 2 2 2" xfId="32240" xr:uid="{00000000-0005-0000-0000-0000CD4A0000}"/>
    <cellStyle name="Normal 8 11 2 2 3" xfId="29642" xr:uid="{00000000-0005-0000-0000-0000CE4A0000}"/>
    <cellStyle name="Normal 8 11 2 3" xfId="14117" xr:uid="{00000000-0005-0000-0000-0000CF4A0000}"/>
    <cellStyle name="Normal 8 11 2 3 2" xfId="30790" xr:uid="{00000000-0005-0000-0000-0000D04A0000}"/>
    <cellStyle name="Normal 8 11 2 4" xfId="28198" xr:uid="{00000000-0005-0000-0000-0000D14A0000}"/>
    <cellStyle name="Normal 8 11 3" xfId="10996" xr:uid="{00000000-0005-0000-0000-0000D24A0000}"/>
    <cellStyle name="Normal 8 11 3 2" xfId="13684" xr:uid="{00000000-0005-0000-0000-0000D34A0000}"/>
    <cellStyle name="Normal 8 11 3 2 2" xfId="30358" xr:uid="{00000000-0005-0000-0000-0000D44A0000}"/>
    <cellStyle name="Normal 8 11 3 3" xfId="27766" xr:uid="{00000000-0005-0000-0000-0000D54A0000}"/>
    <cellStyle name="Normal 8 11 4" xfId="12378" xr:uid="{00000000-0005-0000-0000-0000D64A0000}"/>
    <cellStyle name="Normal 8 11 4 2" xfId="15052" xr:uid="{00000000-0005-0000-0000-0000D74A0000}"/>
    <cellStyle name="Normal 8 11 4 2 2" xfId="31723" xr:uid="{00000000-0005-0000-0000-0000D84A0000}"/>
    <cellStyle name="Normal 8 11 4 3" xfId="29125" xr:uid="{00000000-0005-0000-0000-0000D94A0000}"/>
    <cellStyle name="Normal 8 11 5" xfId="13276" xr:uid="{00000000-0005-0000-0000-0000DA4A0000}"/>
    <cellStyle name="Normal 8 11 5 2" xfId="29952" xr:uid="{00000000-0005-0000-0000-0000DB4A0000}"/>
    <cellStyle name="Normal 8 11 6" xfId="27363" xr:uid="{00000000-0005-0000-0000-0000DC4A0000}"/>
    <cellStyle name="Normal 8 12" xfId="43779" xr:uid="{00000000-0005-0000-0000-0000DD4A0000}"/>
    <cellStyle name="Normal 8 2" xfId="2949" xr:uid="{00000000-0005-0000-0000-0000DE4A0000}"/>
    <cellStyle name="Normal 8 2 2" xfId="6694" xr:uid="{00000000-0005-0000-0000-0000DF4A0000}"/>
    <cellStyle name="Normal 8 2 3" xfId="6695" xr:uid="{00000000-0005-0000-0000-0000E04A0000}"/>
    <cellStyle name="Normal 8 2 3 2" xfId="9291" xr:uid="{00000000-0005-0000-0000-0000E14A0000}"/>
    <cellStyle name="Normal 8 2 3 2 2" xfId="9643" xr:uid="{00000000-0005-0000-0000-0000E24A0000}"/>
    <cellStyle name="Normal 8 2 3 2 2 2" xfId="15261" xr:uid="{00000000-0005-0000-0000-0000E34A0000}"/>
    <cellStyle name="Normal 8 2 3 2 2 2 2" xfId="31932" xr:uid="{00000000-0005-0000-0000-0000E44A0000}"/>
    <cellStyle name="Normal 8 2 3 2 2 3" xfId="29334" xr:uid="{00000000-0005-0000-0000-0000E54A0000}"/>
    <cellStyle name="Normal 8 2 3 2 2 4" xfId="12631" xr:uid="{00000000-0005-0000-0000-0000E64A0000}"/>
    <cellStyle name="Normal 8 2 3 2 3" xfId="13840" xr:uid="{00000000-0005-0000-0000-0000E74A0000}"/>
    <cellStyle name="Normal 8 2 3 2 3 2" xfId="30514" xr:uid="{00000000-0005-0000-0000-0000E84A0000}"/>
    <cellStyle name="Normal 8 2 3 2 4" xfId="27922" xr:uid="{00000000-0005-0000-0000-0000E94A0000}"/>
    <cellStyle name="Normal 8 2 3 2 5" xfId="11141" xr:uid="{00000000-0005-0000-0000-0000EA4A0000}"/>
    <cellStyle name="Normal 8 2 3 3" xfId="9181" xr:uid="{00000000-0005-0000-0000-0000EB4A0000}"/>
    <cellStyle name="Normal 8 2 3 3 2" xfId="9644" xr:uid="{00000000-0005-0000-0000-0000EC4A0000}"/>
    <cellStyle name="Normal 8 2 3 3 2 2" xfId="30051" xr:uid="{00000000-0005-0000-0000-0000ED4A0000}"/>
    <cellStyle name="Normal 8 2 3 3 2 3" xfId="13375" xr:uid="{00000000-0005-0000-0000-0000EE4A0000}"/>
    <cellStyle name="Normal 8 2 3 3 3" xfId="27462" xr:uid="{00000000-0005-0000-0000-0000EF4A0000}"/>
    <cellStyle name="Normal 8 2 3 3 4" xfId="10693" xr:uid="{00000000-0005-0000-0000-0000F04A0000}"/>
    <cellStyle name="Normal 8 2 3 4" xfId="9421" xr:uid="{00000000-0005-0000-0000-0000F14A0000}"/>
    <cellStyle name="Normal 8 2 3 4 2" xfId="14841" xr:uid="{00000000-0005-0000-0000-0000F24A0000}"/>
    <cellStyle name="Normal 8 2 3 4 2 2" xfId="31512" xr:uid="{00000000-0005-0000-0000-0000F34A0000}"/>
    <cellStyle name="Normal 8 2 3 4 3" xfId="28914" xr:uid="{00000000-0005-0000-0000-0000F44A0000}"/>
    <cellStyle name="Normal 8 2 3 4 4" xfId="12167" xr:uid="{00000000-0005-0000-0000-0000F54A0000}"/>
    <cellStyle name="Normal 8 2 3 5" xfId="13028" xr:uid="{00000000-0005-0000-0000-0000F64A0000}"/>
    <cellStyle name="Normal 8 2 3 5 2" xfId="29711" xr:uid="{00000000-0005-0000-0000-0000F74A0000}"/>
    <cellStyle name="Normal 8 2 3 6" xfId="27111" xr:uid="{00000000-0005-0000-0000-0000F84A0000}"/>
    <cellStyle name="Normal 8 2 3 7" xfId="10005" xr:uid="{00000000-0005-0000-0000-0000F94A0000}"/>
    <cellStyle name="Normal 8 2 3 8" xfId="43951" xr:uid="{00000000-0005-0000-0000-0000FA4A0000}"/>
    <cellStyle name="Normal 8 2 4" xfId="10299" xr:uid="{00000000-0005-0000-0000-0000FB4A0000}"/>
    <cellStyle name="Normal 8 2 5" xfId="15645" xr:uid="{00000000-0005-0000-0000-0000FC4A0000}"/>
    <cellStyle name="Normal 8 2 6" xfId="10004" xr:uid="{00000000-0005-0000-0000-0000FD4A0000}"/>
    <cellStyle name="Normal 8 2 7" xfId="9748" xr:uid="{00000000-0005-0000-0000-0000FE4A0000}"/>
    <cellStyle name="Normal 8 3" xfId="2950" xr:uid="{00000000-0005-0000-0000-0000FF4A0000}"/>
    <cellStyle name="Normal 8 3 2" xfId="2951" xr:uid="{00000000-0005-0000-0000-0000004B0000}"/>
    <cellStyle name="Normal 8 3 2 2" xfId="10081" xr:uid="{00000000-0005-0000-0000-0000014B0000}"/>
    <cellStyle name="Normal 8 3 3" xfId="2952" xr:uid="{00000000-0005-0000-0000-0000024B0000}"/>
    <cellStyle name="Normal 8 3 4" xfId="7800" xr:uid="{00000000-0005-0000-0000-0000034B0000}"/>
    <cellStyle name="Normal 8 3 5" xfId="10006" xr:uid="{00000000-0005-0000-0000-0000044B0000}"/>
    <cellStyle name="Normal 8 4" xfId="2953" xr:uid="{00000000-0005-0000-0000-0000054B0000}"/>
    <cellStyle name="Normal 8 4 2" xfId="2954" xr:uid="{00000000-0005-0000-0000-0000064B0000}"/>
    <cellStyle name="Normal 8 4 2 2" xfId="12518" xr:uid="{00000000-0005-0000-0000-0000074B0000}"/>
    <cellStyle name="Normal 8 4 2 2 2" xfId="15157" xr:uid="{00000000-0005-0000-0000-0000084B0000}"/>
    <cellStyle name="Normal 8 4 2 2 2 2" xfId="31828" xr:uid="{00000000-0005-0000-0000-0000094B0000}"/>
    <cellStyle name="Normal 8 4 2 2 3" xfId="29230" xr:uid="{00000000-0005-0000-0000-00000A4B0000}"/>
    <cellStyle name="Normal 8 4 2 3" xfId="13751" xr:uid="{00000000-0005-0000-0000-00000B4B0000}"/>
    <cellStyle name="Normal 8 4 2 3 2" xfId="30425" xr:uid="{00000000-0005-0000-0000-00000C4B0000}"/>
    <cellStyle name="Normal 8 4 2 4" xfId="27833" xr:uid="{00000000-0005-0000-0000-00000D4B0000}"/>
    <cellStyle name="Normal 8 4 2 5" xfId="11061" xr:uid="{00000000-0005-0000-0000-00000E4B0000}"/>
    <cellStyle name="Normal 8 4 3" xfId="10694" xr:uid="{00000000-0005-0000-0000-00000F4B0000}"/>
    <cellStyle name="Normal 8 4 3 2" xfId="13376" xr:uid="{00000000-0005-0000-0000-0000104B0000}"/>
    <cellStyle name="Normal 8 4 3 2 2" xfId="30052" xr:uid="{00000000-0005-0000-0000-0000114B0000}"/>
    <cellStyle name="Normal 8 4 3 3" xfId="27463" xr:uid="{00000000-0005-0000-0000-0000124B0000}"/>
    <cellStyle name="Normal 8 4 4" xfId="12168" xr:uid="{00000000-0005-0000-0000-0000134B0000}"/>
    <cellStyle name="Normal 8 4 4 2" xfId="14842" xr:uid="{00000000-0005-0000-0000-0000144B0000}"/>
    <cellStyle name="Normal 8 4 4 2 2" xfId="31513" xr:uid="{00000000-0005-0000-0000-0000154B0000}"/>
    <cellStyle name="Normal 8 4 4 3" xfId="28915" xr:uid="{00000000-0005-0000-0000-0000164B0000}"/>
    <cellStyle name="Normal 8 4 5" xfId="13029" xr:uid="{00000000-0005-0000-0000-0000174B0000}"/>
    <cellStyle name="Normal 8 4 5 2" xfId="29712" xr:uid="{00000000-0005-0000-0000-0000184B0000}"/>
    <cellStyle name="Normal 8 4 6" xfId="27112" xr:uid="{00000000-0005-0000-0000-0000194B0000}"/>
    <cellStyle name="Normal 8 4 7" xfId="10007" xr:uid="{00000000-0005-0000-0000-00001A4B0000}"/>
    <cellStyle name="Normal 8 4 8" xfId="43952" xr:uid="{00000000-0005-0000-0000-00001B4B0000}"/>
    <cellStyle name="Normal 8 5" xfId="2955" xr:uid="{00000000-0005-0000-0000-00001C4B0000}"/>
    <cellStyle name="Normal 8 6" xfId="7801" xr:uid="{00000000-0005-0000-0000-00001D4B0000}"/>
    <cellStyle name="Normal 8 6 2" xfId="11271" xr:uid="{00000000-0005-0000-0000-00001E4B0000}"/>
    <cellStyle name="Normal 8 6 2 2" xfId="12778" xr:uid="{00000000-0005-0000-0000-00001F4B0000}"/>
    <cellStyle name="Normal 8 6 2 2 2" xfId="15393" xr:uid="{00000000-0005-0000-0000-0000204B0000}"/>
    <cellStyle name="Normal 8 6 2 2 2 2" xfId="32064" xr:uid="{00000000-0005-0000-0000-0000214B0000}"/>
    <cellStyle name="Normal 8 6 2 2 3" xfId="29466" xr:uid="{00000000-0005-0000-0000-0000224B0000}"/>
    <cellStyle name="Normal 8 6 2 3" xfId="13943" xr:uid="{00000000-0005-0000-0000-0000234B0000}"/>
    <cellStyle name="Normal 8 6 2 3 2" xfId="30616" xr:uid="{00000000-0005-0000-0000-0000244B0000}"/>
    <cellStyle name="Normal 8 6 2 4" xfId="28024" xr:uid="{00000000-0005-0000-0000-0000254B0000}"/>
    <cellStyle name="Normal 8 6 3" xfId="10805" xr:uid="{00000000-0005-0000-0000-0000264B0000}"/>
    <cellStyle name="Normal 8 6 3 2" xfId="13492" xr:uid="{00000000-0005-0000-0000-0000274B0000}"/>
    <cellStyle name="Normal 8 6 3 2 2" xfId="30167" xr:uid="{00000000-0005-0000-0000-0000284B0000}"/>
    <cellStyle name="Normal 8 6 3 3" xfId="27578" xr:uid="{00000000-0005-0000-0000-0000294B0000}"/>
    <cellStyle name="Normal 8 6 4" xfId="12204" xr:uid="{00000000-0005-0000-0000-00002A4B0000}"/>
    <cellStyle name="Normal 8 6 4 2" xfId="14878" xr:uid="{00000000-0005-0000-0000-00002B4B0000}"/>
    <cellStyle name="Normal 8 6 4 2 2" xfId="31549" xr:uid="{00000000-0005-0000-0000-00002C4B0000}"/>
    <cellStyle name="Normal 8 6 4 3" xfId="28951" xr:uid="{00000000-0005-0000-0000-00002D4B0000}"/>
    <cellStyle name="Normal 8 6 5" xfId="13102" xr:uid="{00000000-0005-0000-0000-00002E4B0000}"/>
    <cellStyle name="Normal 8 6 5 2" xfId="29779" xr:uid="{00000000-0005-0000-0000-00002F4B0000}"/>
    <cellStyle name="Normal 8 6 6" xfId="27190" xr:uid="{00000000-0005-0000-0000-0000304B0000}"/>
    <cellStyle name="Normal 8 6 7" xfId="10298" xr:uid="{00000000-0005-0000-0000-0000314B0000}"/>
    <cellStyle name="Normal 8 7" xfId="10473" xr:uid="{00000000-0005-0000-0000-0000324B0000}"/>
    <cellStyle name="Normal 8 7 2" xfId="11339" xr:uid="{00000000-0005-0000-0000-0000334B0000}"/>
    <cellStyle name="Normal 8 7 2 2" xfId="12851" xr:uid="{00000000-0005-0000-0000-0000344B0000}"/>
    <cellStyle name="Normal 8 7 2 2 2" xfId="15464" xr:uid="{00000000-0005-0000-0000-0000354B0000}"/>
    <cellStyle name="Normal 8 7 2 2 2 2" xfId="32135" xr:uid="{00000000-0005-0000-0000-0000364B0000}"/>
    <cellStyle name="Normal 8 7 2 2 3" xfId="29537" xr:uid="{00000000-0005-0000-0000-0000374B0000}"/>
    <cellStyle name="Normal 8 7 2 3" xfId="14012" xr:uid="{00000000-0005-0000-0000-0000384B0000}"/>
    <cellStyle name="Normal 8 7 2 3 2" xfId="30685" xr:uid="{00000000-0005-0000-0000-0000394B0000}"/>
    <cellStyle name="Normal 8 7 2 4" xfId="28093" xr:uid="{00000000-0005-0000-0000-00003A4B0000}"/>
    <cellStyle name="Normal 8 7 3" xfId="10887" xr:uid="{00000000-0005-0000-0000-00003B4B0000}"/>
    <cellStyle name="Normal 8 7 3 2" xfId="13575" xr:uid="{00000000-0005-0000-0000-00003C4B0000}"/>
    <cellStyle name="Normal 8 7 3 2 2" xfId="30249" xr:uid="{00000000-0005-0000-0000-00003D4B0000}"/>
    <cellStyle name="Normal 8 7 3 3" xfId="27658" xr:uid="{00000000-0005-0000-0000-00003E4B0000}"/>
    <cellStyle name="Normal 8 7 4" xfId="12273" xr:uid="{00000000-0005-0000-0000-00003F4B0000}"/>
    <cellStyle name="Normal 8 7 4 2" xfId="14947" xr:uid="{00000000-0005-0000-0000-0000404B0000}"/>
    <cellStyle name="Normal 8 7 4 2 2" xfId="31618" xr:uid="{00000000-0005-0000-0000-0000414B0000}"/>
    <cellStyle name="Normal 8 7 4 3" xfId="29020" xr:uid="{00000000-0005-0000-0000-0000424B0000}"/>
    <cellStyle name="Normal 8 7 5" xfId="13171" xr:uid="{00000000-0005-0000-0000-0000434B0000}"/>
    <cellStyle name="Normal 8 7 5 2" xfId="29847" xr:uid="{00000000-0005-0000-0000-0000444B0000}"/>
    <cellStyle name="Normal 8 7 6" xfId="27258" xr:uid="{00000000-0005-0000-0000-0000454B0000}"/>
    <cellStyle name="Normal 8 8" xfId="10534" xr:uid="{00000000-0005-0000-0000-0000464B0000}"/>
    <cellStyle name="Normal 8 8 2" xfId="11393" xr:uid="{00000000-0005-0000-0000-0000474B0000}"/>
    <cellStyle name="Normal 8 8 2 2" xfId="12901" xr:uid="{00000000-0005-0000-0000-0000484B0000}"/>
    <cellStyle name="Normal 8 8 2 2 2" xfId="15514" xr:uid="{00000000-0005-0000-0000-0000494B0000}"/>
    <cellStyle name="Normal 8 8 2 2 2 2" xfId="32185" xr:uid="{00000000-0005-0000-0000-00004A4B0000}"/>
    <cellStyle name="Normal 8 8 2 2 3" xfId="29587" xr:uid="{00000000-0005-0000-0000-00004B4B0000}"/>
    <cellStyle name="Normal 8 8 2 3" xfId="14062" xr:uid="{00000000-0005-0000-0000-00004C4B0000}"/>
    <cellStyle name="Normal 8 8 2 3 2" xfId="30735" xr:uid="{00000000-0005-0000-0000-00004D4B0000}"/>
    <cellStyle name="Normal 8 8 2 4" xfId="28143" xr:uid="{00000000-0005-0000-0000-00004E4B0000}"/>
    <cellStyle name="Normal 8 8 3" xfId="10941" xr:uid="{00000000-0005-0000-0000-00004F4B0000}"/>
    <cellStyle name="Normal 8 8 3 2" xfId="13625" xr:uid="{00000000-0005-0000-0000-0000504B0000}"/>
    <cellStyle name="Normal 8 8 3 2 2" xfId="30299" xr:uid="{00000000-0005-0000-0000-0000514B0000}"/>
    <cellStyle name="Normal 8 8 3 3" xfId="27707" xr:uid="{00000000-0005-0000-0000-0000524B0000}"/>
    <cellStyle name="Normal 8 8 4" xfId="12323" xr:uid="{00000000-0005-0000-0000-0000534B0000}"/>
    <cellStyle name="Normal 8 8 4 2" xfId="14997" xr:uid="{00000000-0005-0000-0000-0000544B0000}"/>
    <cellStyle name="Normal 8 8 4 2 2" xfId="31668" xr:uid="{00000000-0005-0000-0000-0000554B0000}"/>
    <cellStyle name="Normal 8 8 4 3" xfId="29070" xr:uid="{00000000-0005-0000-0000-0000564B0000}"/>
    <cellStyle name="Normal 8 8 5" xfId="13221" xr:uid="{00000000-0005-0000-0000-0000574B0000}"/>
    <cellStyle name="Normal 8 8 5 2" xfId="29897" xr:uid="{00000000-0005-0000-0000-0000584B0000}"/>
    <cellStyle name="Normal 8 8 6" xfId="27308" xr:uid="{00000000-0005-0000-0000-0000594B0000}"/>
    <cellStyle name="Normal 8 9" xfId="10541" xr:uid="{00000000-0005-0000-0000-00005A4B0000}"/>
    <cellStyle name="Normal 8 9 2" xfId="11400" xr:uid="{00000000-0005-0000-0000-00005B4B0000}"/>
    <cellStyle name="Normal 8 9 2 2" xfId="12907" xr:uid="{00000000-0005-0000-0000-00005C4B0000}"/>
    <cellStyle name="Normal 8 9 2 2 2" xfId="15520" xr:uid="{00000000-0005-0000-0000-00005D4B0000}"/>
    <cellStyle name="Normal 8 9 2 2 2 2" xfId="32191" xr:uid="{00000000-0005-0000-0000-00005E4B0000}"/>
    <cellStyle name="Normal 8 9 2 2 3" xfId="29593" xr:uid="{00000000-0005-0000-0000-00005F4B0000}"/>
    <cellStyle name="Normal 8 9 2 3" xfId="14068" xr:uid="{00000000-0005-0000-0000-0000604B0000}"/>
    <cellStyle name="Normal 8 9 2 3 2" xfId="30741" xr:uid="{00000000-0005-0000-0000-0000614B0000}"/>
    <cellStyle name="Normal 8 9 2 4" xfId="28149" xr:uid="{00000000-0005-0000-0000-0000624B0000}"/>
    <cellStyle name="Normal 8 9 3" xfId="10948" xr:uid="{00000000-0005-0000-0000-0000634B0000}"/>
    <cellStyle name="Normal 8 9 3 2" xfId="13631" xr:uid="{00000000-0005-0000-0000-0000644B0000}"/>
    <cellStyle name="Normal 8 9 3 2 2" xfId="30305" xr:uid="{00000000-0005-0000-0000-0000654B0000}"/>
    <cellStyle name="Normal 8 9 3 3" xfId="27713" xr:uid="{00000000-0005-0000-0000-0000664B0000}"/>
    <cellStyle name="Normal 8 9 4" xfId="12329" xr:uid="{00000000-0005-0000-0000-0000674B0000}"/>
    <cellStyle name="Normal 8 9 4 2" xfId="15003" xr:uid="{00000000-0005-0000-0000-0000684B0000}"/>
    <cellStyle name="Normal 8 9 4 2 2" xfId="31674" xr:uid="{00000000-0005-0000-0000-0000694B0000}"/>
    <cellStyle name="Normal 8 9 4 3" xfId="29076" xr:uid="{00000000-0005-0000-0000-00006A4B0000}"/>
    <cellStyle name="Normal 8 9 5" xfId="13227" xr:uid="{00000000-0005-0000-0000-00006B4B0000}"/>
    <cellStyle name="Normal 8 9 5 2" xfId="29903" xr:uid="{00000000-0005-0000-0000-00006C4B0000}"/>
    <cellStyle name="Normal 8 9 6" xfId="27314" xr:uid="{00000000-0005-0000-0000-00006D4B0000}"/>
    <cellStyle name="Normal 80" xfId="6696" xr:uid="{00000000-0005-0000-0000-00006E4B0000}"/>
    <cellStyle name="Normal 80 2" xfId="8856" xr:uid="{00000000-0005-0000-0000-00006F4B0000}"/>
    <cellStyle name="Normal 81" xfId="6697" xr:uid="{00000000-0005-0000-0000-0000704B0000}"/>
    <cellStyle name="Normal 81 2" xfId="8857" xr:uid="{00000000-0005-0000-0000-0000714B0000}"/>
    <cellStyle name="Normal 82" xfId="6698" xr:uid="{00000000-0005-0000-0000-0000724B0000}"/>
    <cellStyle name="Normal 82 2" xfId="8858" xr:uid="{00000000-0005-0000-0000-0000734B0000}"/>
    <cellStyle name="Normal 83" xfId="6699" xr:uid="{00000000-0005-0000-0000-0000744B0000}"/>
    <cellStyle name="Normal 83 2" xfId="8859" xr:uid="{00000000-0005-0000-0000-0000754B0000}"/>
    <cellStyle name="Normal 84" xfId="6700" xr:uid="{00000000-0005-0000-0000-0000764B0000}"/>
    <cellStyle name="Normal 84 2" xfId="8860" xr:uid="{00000000-0005-0000-0000-0000774B0000}"/>
    <cellStyle name="Normal 85" xfId="6701" xr:uid="{00000000-0005-0000-0000-0000784B0000}"/>
    <cellStyle name="Normal 85 2" xfId="8861" xr:uid="{00000000-0005-0000-0000-0000794B0000}"/>
    <cellStyle name="Normal 86" xfId="6702" xr:uid="{00000000-0005-0000-0000-00007A4B0000}"/>
    <cellStyle name="Normal 86 2" xfId="8862" xr:uid="{00000000-0005-0000-0000-00007B4B0000}"/>
    <cellStyle name="Normal 87" xfId="6703" xr:uid="{00000000-0005-0000-0000-00007C4B0000}"/>
    <cellStyle name="Normal 87 2" xfId="8863" xr:uid="{00000000-0005-0000-0000-00007D4B0000}"/>
    <cellStyle name="Normal 88" xfId="6704" xr:uid="{00000000-0005-0000-0000-00007E4B0000}"/>
    <cellStyle name="Normal 88 2" xfId="8864" xr:uid="{00000000-0005-0000-0000-00007F4B0000}"/>
    <cellStyle name="Normal 89" xfId="6705" xr:uid="{00000000-0005-0000-0000-0000804B0000}"/>
    <cellStyle name="Normal 89 2" xfId="8865" xr:uid="{00000000-0005-0000-0000-0000814B0000}"/>
    <cellStyle name="Normal 9" xfId="2956" xr:uid="{00000000-0005-0000-0000-0000824B0000}"/>
    <cellStyle name="Normal 9 2" xfId="2957" xr:uid="{00000000-0005-0000-0000-0000834B0000}"/>
    <cellStyle name="Normal 9 2 2" xfId="2958" xr:uid="{00000000-0005-0000-0000-0000844B0000}"/>
    <cellStyle name="Normal 9 2 2 2" xfId="10082" xr:uid="{00000000-0005-0000-0000-0000854B0000}"/>
    <cellStyle name="Normal 9 2 3" xfId="2959" xr:uid="{00000000-0005-0000-0000-0000864B0000}"/>
    <cellStyle name="Normal 9 2 3 2" xfId="10301" xr:uid="{00000000-0005-0000-0000-0000874B0000}"/>
    <cellStyle name="Normal 9 2 4" xfId="7802" xr:uid="{00000000-0005-0000-0000-0000884B0000}"/>
    <cellStyle name="Normal 9 3" xfId="2960" xr:uid="{00000000-0005-0000-0000-0000894B0000}"/>
    <cellStyle name="Normal 9 3 2" xfId="11062" xr:uid="{00000000-0005-0000-0000-00008A4B0000}"/>
    <cellStyle name="Normal 9 3 2 2" xfId="12519" xr:uid="{00000000-0005-0000-0000-00008B4B0000}"/>
    <cellStyle name="Normal 9 3 2 2 2" xfId="15158" xr:uid="{00000000-0005-0000-0000-00008C4B0000}"/>
    <cellStyle name="Normal 9 3 2 2 2 2" xfId="31829" xr:uid="{00000000-0005-0000-0000-00008D4B0000}"/>
    <cellStyle name="Normal 9 3 2 2 3" xfId="29231" xr:uid="{00000000-0005-0000-0000-00008E4B0000}"/>
    <cellStyle name="Normal 9 3 2 3" xfId="13752" xr:uid="{00000000-0005-0000-0000-00008F4B0000}"/>
    <cellStyle name="Normal 9 3 2 3 2" xfId="30426" xr:uid="{00000000-0005-0000-0000-0000904B0000}"/>
    <cellStyle name="Normal 9 3 2 4" xfId="27834" xr:uid="{00000000-0005-0000-0000-0000914B0000}"/>
    <cellStyle name="Normal 9 3 3" xfId="10695" xr:uid="{00000000-0005-0000-0000-0000924B0000}"/>
    <cellStyle name="Normal 9 3 3 2" xfId="13377" xr:uid="{00000000-0005-0000-0000-0000934B0000}"/>
    <cellStyle name="Normal 9 3 3 2 2" xfId="30053" xr:uid="{00000000-0005-0000-0000-0000944B0000}"/>
    <cellStyle name="Normal 9 3 3 3" xfId="27464" xr:uid="{00000000-0005-0000-0000-0000954B0000}"/>
    <cellStyle name="Normal 9 3 4" xfId="12169" xr:uid="{00000000-0005-0000-0000-0000964B0000}"/>
    <cellStyle name="Normal 9 3 4 2" xfId="14843" xr:uid="{00000000-0005-0000-0000-0000974B0000}"/>
    <cellStyle name="Normal 9 3 4 2 2" xfId="31514" xr:uid="{00000000-0005-0000-0000-0000984B0000}"/>
    <cellStyle name="Normal 9 3 4 3" xfId="28916" xr:uid="{00000000-0005-0000-0000-0000994B0000}"/>
    <cellStyle name="Normal 9 3 5" xfId="13030" xr:uid="{00000000-0005-0000-0000-00009A4B0000}"/>
    <cellStyle name="Normal 9 3 5 2" xfId="29713" xr:uid="{00000000-0005-0000-0000-00009B4B0000}"/>
    <cellStyle name="Normal 9 3 6" xfId="27115" xr:uid="{00000000-0005-0000-0000-00009C4B0000}"/>
    <cellStyle name="Normal 9 3 7" xfId="10010" xr:uid="{00000000-0005-0000-0000-00009D4B0000}"/>
    <cellStyle name="Normal 9 3 8" xfId="43967" xr:uid="{00000000-0005-0000-0000-00009E4B0000}"/>
    <cellStyle name="Normal 9 4" xfId="8866" xr:uid="{00000000-0005-0000-0000-00009F4B0000}"/>
    <cellStyle name="Normal 9 5" xfId="10300" xr:uid="{00000000-0005-0000-0000-0000A04B0000}"/>
    <cellStyle name="Normal 90" xfId="6706" xr:uid="{00000000-0005-0000-0000-0000A14B0000}"/>
    <cellStyle name="Normal 90 2" xfId="8867" xr:uid="{00000000-0005-0000-0000-0000A24B0000}"/>
    <cellStyle name="Normal 91" xfId="6707" xr:uid="{00000000-0005-0000-0000-0000A34B0000}"/>
    <cellStyle name="Normal 91 2" xfId="8868" xr:uid="{00000000-0005-0000-0000-0000A44B0000}"/>
    <cellStyle name="Normal 92" xfId="6708" xr:uid="{00000000-0005-0000-0000-0000A54B0000}"/>
    <cellStyle name="Normal 92 2" xfId="8869" xr:uid="{00000000-0005-0000-0000-0000A64B0000}"/>
    <cellStyle name="Normal 93" xfId="6709" xr:uid="{00000000-0005-0000-0000-0000A74B0000}"/>
    <cellStyle name="Normal 93 2" xfId="8870" xr:uid="{00000000-0005-0000-0000-0000A84B0000}"/>
    <cellStyle name="Normal 94" xfId="6710" xr:uid="{00000000-0005-0000-0000-0000A94B0000}"/>
    <cellStyle name="Normal 94 2" xfId="8871" xr:uid="{00000000-0005-0000-0000-0000AA4B0000}"/>
    <cellStyle name="Normal 95" xfId="6711" xr:uid="{00000000-0005-0000-0000-0000AB4B0000}"/>
    <cellStyle name="Normal 95 2" xfId="8872" xr:uid="{00000000-0005-0000-0000-0000AC4B0000}"/>
    <cellStyle name="Normal 96" xfId="6712" xr:uid="{00000000-0005-0000-0000-0000AD4B0000}"/>
    <cellStyle name="Normal 96 2" xfId="8873" xr:uid="{00000000-0005-0000-0000-0000AE4B0000}"/>
    <cellStyle name="Normal 97" xfId="6713" xr:uid="{00000000-0005-0000-0000-0000AF4B0000}"/>
    <cellStyle name="Normal 97 2" xfId="8874" xr:uid="{00000000-0005-0000-0000-0000B04B0000}"/>
    <cellStyle name="Normal 98" xfId="6714" xr:uid="{00000000-0005-0000-0000-0000B14B0000}"/>
    <cellStyle name="Normal 98 2" xfId="8875" xr:uid="{00000000-0005-0000-0000-0000B24B0000}"/>
    <cellStyle name="Normal 99" xfId="6715" xr:uid="{00000000-0005-0000-0000-0000B34B0000}"/>
    <cellStyle name="Normal 99 2" xfId="8876" xr:uid="{00000000-0005-0000-0000-0000B44B0000}"/>
    <cellStyle name="Normal_A2C FY 05 Summary model 10 1 04 2" xfId="44013" xr:uid="{00000000-0005-0000-0000-0000B74B0000}"/>
    <cellStyle name="Normal_Balance Sheet (2)" xfId="52" xr:uid="{00000000-0005-0000-0000-0000B84B0000}"/>
    <cellStyle name="Normal_Book1" xfId="9678" xr:uid="{00000000-0005-0000-0000-0000B94B0000}"/>
    <cellStyle name="Normal_FY06 July 2005 Pro Forma with FB,SN" xfId="9677" xr:uid="{00000000-0005-0000-0000-0000BA4B0000}"/>
    <cellStyle name="Normal_FY09_TRANS_0061" xfId="127" xr:uid="{00000000-0005-0000-0000-0000BB4B0000}"/>
    <cellStyle name="Normal_IS FY 11 - 13t" xfId="53" xr:uid="{00000000-0005-0000-0000-0000BC4B0000}"/>
    <cellStyle name="Normal_Sheet1_1" xfId="54" xr:uid="{00000000-0005-0000-0000-0000BD4B0000}"/>
    <cellStyle name="Note" xfId="55" builtinId="10" customBuiltin="1"/>
    <cellStyle name="Note 10" xfId="10303" xr:uid="{00000000-0005-0000-0000-0000BF4B0000}"/>
    <cellStyle name="Note 10 2" xfId="10304" xr:uid="{00000000-0005-0000-0000-0000C04B0000}"/>
    <cellStyle name="Note 11" xfId="10302" xr:uid="{00000000-0005-0000-0000-0000C14B0000}"/>
    <cellStyle name="Note 11 10" xfId="27191" xr:uid="{00000000-0005-0000-0000-0000C24B0000}"/>
    <cellStyle name="Note 11 2" xfId="11272" xr:uid="{00000000-0005-0000-0000-0000C34B0000}"/>
    <cellStyle name="Note 11 2 2" xfId="11746" xr:uid="{00000000-0005-0000-0000-0000C44B0000}"/>
    <cellStyle name="Note 11 2 2 2" xfId="14420" xr:uid="{00000000-0005-0000-0000-0000C54B0000}"/>
    <cellStyle name="Note 11 2 2 2 2" xfId="20183" xr:uid="{00000000-0005-0000-0000-0000C64B0000}"/>
    <cellStyle name="Note 11 2 2 2 2 2" xfId="36852" xr:uid="{00000000-0005-0000-0000-0000C74B0000}"/>
    <cellStyle name="Note 11 2 2 2 3" xfId="23325" xr:uid="{00000000-0005-0000-0000-0000C84B0000}"/>
    <cellStyle name="Note 11 2 2 2 3 2" xfId="40032" xr:uid="{00000000-0005-0000-0000-0000C94B0000}"/>
    <cellStyle name="Note 11 2 2 2 4" xfId="26106" xr:uid="{00000000-0005-0000-0000-0000CA4B0000}"/>
    <cellStyle name="Note 11 2 2 2 4 2" xfId="42846" xr:uid="{00000000-0005-0000-0000-0000CB4B0000}"/>
    <cellStyle name="Note 11 2 2 2 5" xfId="31092" xr:uid="{00000000-0005-0000-0000-0000CC4B0000}"/>
    <cellStyle name="Note 11 2 2 3" xfId="17897" xr:uid="{00000000-0005-0000-0000-0000CD4B0000}"/>
    <cellStyle name="Note 11 2 2 3 2" xfId="34573" xr:uid="{00000000-0005-0000-0000-0000CE4B0000}"/>
    <cellStyle name="Note 11 2 2 4" xfId="18609" xr:uid="{00000000-0005-0000-0000-0000CF4B0000}"/>
    <cellStyle name="Note 11 2 2 4 2" xfId="35286" xr:uid="{00000000-0005-0000-0000-0000D04B0000}"/>
    <cellStyle name="Note 11 2 2 5" xfId="24122" xr:uid="{00000000-0005-0000-0000-0000D14B0000}"/>
    <cellStyle name="Note 11 2 2 5 2" xfId="40839" xr:uid="{00000000-0005-0000-0000-0000D24B0000}"/>
    <cellStyle name="Note 11 2 2 6" xfId="28496" xr:uid="{00000000-0005-0000-0000-0000D34B0000}"/>
    <cellStyle name="Note 11 2 3" xfId="12004" xr:uid="{00000000-0005-0000-0000-0000D44B0000}"/>
    <cellStyle name="Note 11 2 3 2" xfId="14678" xr:uid="{00000000-0005-0000-0000-0000D54B0000}"/>
    <cellStyle name="Note 11 2 3 2 2" xfId="20441" xr:uid="{00000000-0005-0000-0000-0000D64B0000}"/>
    <cellStyle name="Note 11 2 3 2 2 2" xfId="37109" xr:uid="{00000000-0005-0000-0000-0000D74B0000}"/>
    <cellStyle name="Note 11 2 3 2 3" xfId="23581" xr:uid="{00000000-0005-0000-0000-0000D84B0000}"/>
    <cellStyle name="Note 11 2 3 2 3 2" xfId="40290" xr:uid="{00000000-0005-0000-0000-0000D94B0000}"/>
    <cellStyle name="Note 11 2 3 2 4" xfId="26363" xr:uid="{00000000-0005-0000-0000-0000DA4B0000}"/>
    <cellStyle name="Note 11 2 3 2 4 2" xfId="43104" xr:uid="{00000000-0005-0000-0000-0000DB4B0000}"/>
    <cellStyle name="Note 11 2 3 2 5" xfId="31349" xr:uid="{00000000-0005-0000-0000-0000DC4B0000}"/>
    <cellStyle name="Note 11 2 3 3" xfId="18155" xr:uid="{00000000-0005-0000-0000-0000DD4B0000}"/>
    <cellStyle name="Note 11 2 3 3 2" xfId="34830" xr:uid="{00000000-0005-0000-0000-0000DE4B0000}"/>
    <cellStyle name="Note 11 2 3 4" xfId="21408" xr:uid="{00000000-0005-0000-0000-0000DF4B0000}"/>
    <cellStyle name="Note 11 2 3 4 2" xfId="38081" xr:uid="{00000000-0005-0000-0000-0000E04B0000}"/>
    <cellStyle name="Note 11 2 3 5" xfId="24458" xr:uid="{00000000-0005-0000-0000-0000E14B0000}"/>
    <cellStyle name="Note 11 2 3 5 2" xfId="41177" xr:uid="{00000000-0005-0000-0000-0000E24B0000}"/>
    <cellStyle name="Note 11 2 3 6" xfId="28752" xr:uid="{00000000-0005-0000-0000-0000E34B0000}"/>
    <cellStyle name="Note 11 2 4" xfId="12779" xr:uid="{00000000-0005-0000-0000-0000E44B0000}"/>
    <cellStyle name="Note 11 2 4 2" xfId="15394" xr:uid="{00000000-0005-0000-0000-0000E54B0000}"/>
    <cellStyle name="Note 11 2 4 2 2" xfId="21032" xr:uid="{00000000-0005-0000-0000-0000E64B0000}"/>
    <cellStyle name="Note 11 2 4 2 2 2" xfId="37701" xr:uid="{00000000-0005-0000-0000-0000E74B0000}"/>
    <cellStyle name="Note 11 2 4 2 3" xfId="24142" xr:uid="{00000000-0005-0000-0000-0000E84B0000}"/>
    <cellStyle name="Note 11 2 4 2 3 2" xfId="40859" xr:uid="{00000000-0005-0000-0000-0000E94B0000}"/>
    <cellStyle name="Note 11 2 4 2 4" xfId="26860" xr:uid="{00000000-0005-0000-0000-0000EA4B0000}"/>
    <cellStyle name="Note 11 2 4 2 4 2" xfId="43601" xr:uid="{00000000-0005-0000-0000-0000EB4B0000}"/>
    <cellStyle name="Note 11 2 4 2 5" xfId="32065" xr:uid="{00000000-0005-0000-0000-0000EC4B0000}"/>
    <cellStyle name="Note 11 2 4 3" xfId="18789" xr:uid="{00000000-0005-0000-0000-0000ED4B0000}"/>
    <cellStyle name="Note 11 2 4 3 2" xfId="35467" xr:uid="{00000000-0005-0000-0000-0000EE4B0000}"/>
    <cellStyle name="Note 11 2 4 4" xfId="21996" xr:uid="{00000000-0005-0000-0000-0000EF4B0000}"/>
    <cellStyle name="Note 11 2 4 4 2" xfId="38678" xr:uid="{00000000-0005-0000-0000-0000F04B0000}"/>
    <cellStyle name="Note 11 2 4 5" xfId="24947" xr:uid="{00000000-0005-0000-0000-0000F14B0000}"/>
    <cellStyle name="Note 11 2 4 5 2" xfId="41674" xr:uid="{00000000-0005-0000-0000-0000F24B0000}"/>
    <cellStyle name="Note 11 2 4 6" xfId="29467" xr:uid="{00000000-0005-0000-0000-0000F34B0000}"/>
    <cellStyle name="Note 11 2 5" xfId="13944" xr:uid="{00000000-0005-0000-0000-0000F44B0000}"/>
    <cellStyle name="Note 11 2 5 2" xfId="19737" xr:uid="{00000000-0005-0000-0000-0000F54B0000}"/>
    <cellStyle name="Note 11 2 5 2 2" xfId="36407" xr:uid="{00000000-0005-0000-0000-0000F64B0000}"/>
    <cellStyle name="Note 11 2 5 3" xfId="22884" xr:uid="{00000000-0005-0000-0000-0000F74B0000}"/>
    <cellStyle name="Note 11 2 5 3 2" xfId="39586" xr:uid="{00000000-0005-0000-0000-0000F84B0000}"/>
    <cellStyle name="Note 11 2 5 4" xfId="25692" xr:uid="{00000000-0005-0000-0000-0000F94B0000}"/>
    <cellStyle name="Note 11 2 5 4 2" xfId="42431" xr:uid="{00000000-0005-0000-0000-0000FA4B0000}"/>
    <cellStyle name="Note 11 2 5 5" xfId="30617" xr:uid="{00000000-0005-0000-0000-0000FB4B0000}"/>
    <cellStyle name="Note 11 2 6" xfId="17438" xr:uid="{00000000-0005-0000-0000-0000FC4B0000}"/>
    <cellStyle name="Note 11 2 6 2" xfId="34115" xr:uid="{00000000-0005-0000-0000-0000FD4B0000}"/>
    <cellStyle name="Note 11 2 7" xfId="15762" xr:uid="{00000000-0005-0000-0000-0000FE4B0000}"/>
    <cellStyle name="Note 11 2 7 2" xfId="32424" xr:uid="{00000000-0005-0000-0000-0000FF4B0000}"/>
    <cellStyle name="Note 11 2 8" xfId="22988" xr:uid="{00000000-0005-0000-0000-0000004C0000}"/>
    <cellStyle name="Note 11 2 8 2" xfId="39690" xr:uid="{00000000-0005-0000-0000-0000014C0000}"/>
    <cellStyle name="Note 11 2 9" xfId="28025" xr:uid="{00000000-0005-0000-0000-0000024C0000}"/>
    <cellStyle name="Note 11 3" xfId="10806" xr:uid="{00000000-0005-0000-0000-0000034C0000}"/>
    <cellStyle name="Note 11 3 2" xfId="13493" xr:uid="{00000000-0005-0000-0000-0000044C0000}"/>
    <cellStyle name="Note 11 3 2 2" xfId="19360" xr:uid="{00000000-0005-0000-0000-0000054C0000}"/>
    <cellStyle name="Note 11 3 2 2 2" xfId="36031" xr:uid="{00000000-0005-0000-0000-0000064C0000}"/>
    <cellStyle name="Note 11 3 2 3" xfId="22533" xr:uid="{00000000-0005-0000-0000-0000074C0000}"/>
    <cellStyle name="Note 11 3 2 3 2" xfId="39229" xr:uid="{00000000-0005-0000-0000-0000084C0000}"/>
    <cellStyle name="Note 11 3 2 4" xfId="25390" xr:uid="{00000000-0005-0000-0000-0000094C0000}"/>
    <cellStyle name="Note 11 3 2 4 2" xfId="42127" xr:uid="{00000000-0005-0000-0000-00000A4C0000}"/>
    <cellStyle name="Note 11 3 2 5" xfId="30168" xr:uid="{00000000-0005-0000-0000-00000B4C0000}"/>
    <cellStyle name="Note 11 3 3" xfId="17043" xr:uid="{00000000-0005-0000-0000-00000C4C0000}"/>
    <cellStyle name="Note 11 3 3 2" xfId="33719" xr:uid="{00000000-0005-0000-0000-00000D4C0000}"/>
    <cellStyle name="Note 11 3 4" xfId="16857" xr:uid="{00000000-0005-0000-0000-00000E4C0000}"/>
    <cellStyle name="Note 11 3 4 2" xfId="33532" xr:uid="{00000000-0005-0000-0000-00000F4C0000}"/>
    <cellStyle name="Note 11 3 5" xfId="16790" xr:uid="{00000000-0005-0000-0000-0000104C0000}"/>
    <cellStyle name="Note 11 3 5 2" xfId="33464" xr:uid="{00000000-0005-0000-0000-0000114C0000}"/>
    <cellStyle name="Note 11 3 6" xfId="27579" xr:uid="{00000000-0005-0000-0000-0000124C0000}"/>
    <cellStyle name="Note 11 4" xfId="10742" xr:uid="{00000000-0005-0000-0000-0000134C0000}"/>
    <cellStyle name="Note 11 4 2" xfId="13426" xr:uid="{00000000-0005-0000-0000-0000144C0000}"/>
    <cellStyle name="Note 11 4 2 2" xfId="19303" xr:uid="{00000000-0005-0000-0000-0000154C0000}"/>
    <cellStyle name="Note 11 4 2 2 2" xfId="35974" xr:uid="{00000000-0005-0000-0000-0000164C0000}"/>
    <cellStyle name="Note 11 4 2 3" xfId="22483" xr:uid="{00000000-0005-0000-0000-0000174C0000}"/>
    <cellStyle name="Note 11 4 2 3 2" xfId="39176" xr:uid="{00000000-0005-0000-0000-0000184C0000}"/>
    <cellStyle name="Note 11 4 2 4" xfId="25347" xr:uid="{00000000-0005-0000-0000-0000194C0000}"/>
    <cellStyle name="Note 11 4 2 4 2" xfId="42083" xr:uid="{00000000-0005-0000-0000-00001A4C0000}"/>
    <cellStyle name="Note 11 4 2 5" xfId="30102" xr:uid="{00000000-0005-0000-0000-00001B4C0000}"/>
    <cellStyle name="Note 11 4 3" xfId="16982" xr:uid="{00000000-0005-0000-0000-00001C4C0000}"/>
    <cellStyle name="Note 11 4 3 2" xfId="33658" xr:uid="{00000000-0005-0000-0000-00001D4C0000}"/>
    <cellStyle name="Note 11 4 4" xfId="16582" xr:uid="{00000000-0005-0000-0000-00001E4C0000}"/>
    <cellStyle name="Note 11 4 4 2" xfId="33255" xr:uid="{00000000-0005-0000-0000-00001F4C0000}"/>
    <cellStyle name="Note 11 4 5" xfId="22793" xr:uid="{00000000-0005-0000-0000-0000204C0000}"/>
    <cellStyle name="Note 11 4 5 2" xfId="39494" xr:uid="{00000000-0005-0000-0000-0000214C0000}"/>
    <cellStyle name="Note 11 4 6" xfId="27513" xr:uid="{00000000-0005-0000-0000-0000224C0000}"/>
    <cellStyle name="Note 11 5" xfId="12205" xr:uid="{00000000-0005-0000-0000-0000234C0000}"/>
    <cellStyle name="Note 11 5 2" xfId="14879" xr:uid="{00000000-0005-0000-0000-0000244C0000}"/>
    <cellStyle name="Note 11 5 2 2" xfId="20602" xr:uid="{00000000-0005-0000-0000-0000254C0000}"/>
    <cellStyle name="Note 11 5 2 2 2" xfId="37270" xr:uid="{00000000-0005-0000-0000-0000264C0000}"/>
    <cellStyle name="Note 11 5 2 3" xfId="23736" xr:uid="{00000000-0005-0000-0000-0000274C0000}"/>
    <cellStyle name="Note 11 5 2 3 2" xfId="40446" xr:uid="{00000000-0005-0000-0000-0000284C0000}"/>
    <cellStyle name="Note 11 5 2 4" xfId="26495" xr:uid="{00000000-0005-0000-0000-0000294C0000}"/>
    <cellStyle name="Note 11 5 2 4 2" xfId="43236" xr:uid="{00000000-0005-0000-0000-00002A4C0000}"/>
    <cellStyle name="Note 11 5 2 5" xfId="31550" xr:uid="{00000000-0005-0000-0000-00002B4C0000}"/>
    <cellStyle name="Note 11 5 3" xfId="18315" xr:uid="{00000000-0005-0000-0000-00002C4C0000}"/>
    <cellStyle name="Note 11 5 3 2" xfId="34990" xr:uid="{00000000-0005-0000-0000-00002D4C0000}"/>
    <cellStyle name="Note 11 5 4" xfId="21561" xr:uid="{00000000-0005-0000-0000-00002E4C0000}"/>
    <cellStyle name="Note 11 5 4 2" xfId="38235" xr:uid="{00000000-0005-0000-0000-00002F4C0000}"/>
    <cellStyle name="Note 11 5 5" xfId="24589" xr:uid="{00000000-0005-0000-0000-0000304C0000}"/>
    <cellStyle name="Note 11 5 5 2" xfId="41309" xr:uid="{00000000-0005-0000-0000-0000314C0000}"/>
    <cellStyle name="Note 11 5 6" xfId="28952" xr:uid="{00000000-0005-0000-0000-0000324C0000}"/>
    <cellStyle name="Note 11 6" xfId="13103" xr:uid="{00000000-0005-0000-0000-0000334C0000}"/>
    <cellStyle name="Note 11 6 2" xfId="19038" xr:uid="{00000000-0005-0000-0000-0000344C0000}"/>
    <cellStyle name="Note 11 6 2 2" xfId="35709" xr:uid="{00000000-0005-0000-0000-0000354C0000}"/>
    <cellStyle name="Note 11 6 3" xfId="22234" xr:uid="{00000000-0005-0000-0000-0000364C0000}"/>
    <cellStyle name="Note 11 6 3 2" xfId="38925" xr:uid="{00000000-0005-0000-0000-0000374C0000}"/>
    <cellStyle name="Note 11 6 4" xfId="25131" xr:uid="{00000000-0005-0000-0000-0000384C0000}"/>
    <cellStyle name="Note 11 6 4 2" xfId="41866" xr:uid="{00000000-0005-0000-0000-0000394C0000}"/>
    <cellStyle name="Note 11 6 5" xfId="29780" xr:uid="{00000000-0005-0000-0000-00003A4C0000}"/>
    <cellStyle name="Note 11 7" xfId="16627" xr:uid="{00000000-0005-0000-0000-00003B4C0000}"/>
    <cellStyle name="Note 11 7 2" xfId="33300" xr:uid="{00000000-0005-0000-0000-00003C4C0000}"/>
    <cellStyle name="Note 11 8" xfId="16042" xr:uid="{00000000-0005-0000-0000-00003D4C0000}"/>
    <cellStyle name="Note 11 8 2" xfId="32710" xr:uid="{00000000-0005-0000-0000-00003E4C0000}"/>
    <cellStyle name="Note 11 9" xfId="16315" xr:uid="{00000000-0005-0000-0000-00003F4C0000}"/>
    <cellStyle name="Note 11 9 2" xfId="32984" xr:uid="{00000000-0005-0000-0000-0000404C0000}"/>
    <cellStyle name="Note 12" xfId="10475" xr:uid="{00000000-0005-0000-0000-0000414C0000}"/>
    <cellStyle name="Note 12 10" xfId="27260" xr:uid="{00000000-0005-0000-0000-0000424C0000}"/>
    <cellStyle name="Note 12 2" xfId="11341" xr:uid="{00000000-0005-0000-0000-0000434C0000}"/>
    <cellStyle name="Note 12 2 2" xfId="11803" xr:uid="{00000000-0005-0000-0000-0000444C0000}"/>
    <cellStyle name="Note 12 2 2 2" xfId="14477" xr:uid="{00000000-0005-0000-0000-0000454C0000}"/>
    <cellStyle name="Note 12 2 2 2 2" xfId="20240" xr:uid="{00000000-0005-0000-0000-0000464C0000}"/>
    <cellStyle name="Note 12 2 2 2 2 2" xfId="36909" xr:uid="{00000000-0005-0000-0000-0000474C0000}"/>
    <cellStyle name="Note 12 2 2 2 3" xfId="23381" xr:uid="{00000000-0005-0000-0000-0000484C0000}"/>
    <cellStyle name="Note 12 2 2 2 3 2" xfId="40089" xr:uid="{00000000-0005-0000-0000-0000494C0000}"/>
    <cellStyle name="Note 12 2 2 2 4" xfId="26163" xr:uid="{00000000-0005-0000-0000-00004A4C0000}"/>
    <cellStyle name="Note 12 2 2 2 4 2" xfId="42903" xr:uid="{00000000-0005-0000-0000-00004B4C0000}"/>
    <cellStyle name="Note 12 2 2 2 5" xfId="31149" xr:uid="{00000000-0005-0000-0000-00004C4C0000}"/>
    <cellStyle name="Note 12 2 2 3" xfId="17954" xr:uid="{00000000-0005-0000-0000-00004D4C0000}"/>
    <cellStyle name="Note 12 2 2 3 2" xfId="34630" xr:uid="{00000000-0005-0000-0000-00004E4C0000}"/>
    <cellStyle name="Note 12 2 2 4" xfId="20562" xr:uid="{00000000-0005-0000-0000-00004F4C0000}"/>
    <cellStyle name="Note 12 2 2 4 2" xfId="37230" xr:uid="{00000000-0005-0000-0000-0000504C0000}"/>
    <cellStyle name="Note 12 2 2 5" xfId="22213" xr:uid="{00000000-0005-0000-0000-0000514C0000}"/>
    <cellStyle name="Note 12 2 2 5 2" xfId="38904" xr:uid="{00000000-0005-0000-0000-0000524C0000}"/>
    <cellStyle name="Note 12 2 2 6" xfId="28552" xr:uid="{00000000-0005-0000-0000-0000534C0000}"/>
    <cellStyle name="Note 12 2 3" xfId="12057" xr:uid="{00000000-0005-0000-0000-0000544C0000}"/>
    <cellStyle name="Note 12 2 3 2" xfId="14731" xr:uid="{00000000-0005-0000-0000-0000554C0000}"/>
    <cellStyle name="Note 12 2 3 2 2" xfId="20494" xr:uid="{00000000-0005-0000-0000-0000564C0000}"/>
    <cellStyle name="Note 12 2 3 2 2 2" xfId="37162" xr:uid="{00000000-0005-0000-0000-0000574C0000}"/>
    <cellStyle name="Note 12 2 3 2 3" xfId="23633" xr:uid="{00000000-0005-0000-0000-0000584C0000}"/>
    <cellStyle name="Note 12 2 3 2 3 2" xfId="40343" xr:uid="{00000000-0005-0000-0000-0000594C0000}"/>
    <cellStyle name="Note 12 2 3 2 4" xfId="26416" xr:uid="{00000000-0005-0000-0000-00005A4C0000}"/>
    <cellStyle name="Note 12 2 3 2 4 2" xfId="43157" xr:uid="{00000000-0005-0000-0000-00005B4C0000}"/>
    <cellStyle name="Note 12 2 3 2 5" xfId="31402" xr:uid="{00000000-0005-0000-0000-00005C4C0000}"/>
    <cellStyle name="Note 12 2 3 3" xfId="18208" xr:uid="{00000000-0005-0000-0000-00005D4C0000}"/>
    <cellStyle name="Note 12 2 3 3 2" xfId="34883" xr:uid="{00000000-0005-0000-0000-00005E4C0000}"/>
    <cellStyle name="Note 12 2 3 4" xfId="21460" xr:uid="{00000000-0005-0000-0000-00005F4C0000}"/>
    <cellStyle name="Note 12 2 3 4 2" xfId="38134" xr:uid="{00000000-0005-0000-0000-0000604C0000}"/>
    <cellStyle name="Note 12 2 3 5" xfId="24510" xr:uid="{00000000-0005-0000-0000-0000614C0000}"/>
    <cellStyle name="Note 12 2 3 5 2" xfId="41230" xr:uid="{00000000-0005-0000-0000-0000624C0000}"/>
    <cellStyle name="Note 12 2 3 6" xfId="28804" xr:uid="{00000000-0005-0000-0000-0000634C0000}"/>
    <cellStyle name="Note 12 2 4" xfId="12853" xr:uid="{00000000-0005-0000-0000-0000644C0000}"/>
    <cellStyle name="Note 12 2 4 2" xfId="15466" xr:uid="{00000000-0005-0000-0000-0000654C0000}"/>
    <cellStyle name="Note 12 2 4 2 2" xfId="21097" xr:uid="{00000000-0005-0000-0000-0000664C0000}"/>
    <cellStyle name="Note 12 2 4 2 2 2" xfId="37766" xr:uid="{00000000-0005-0000-0000-0000674C0000}"/>
    <cellStyle name="Note 12 2 4 2 3" xfId="24209" xr:uid="{00000000-0005-0000-0000-0000684C0000}"/>
    <cellStyle name="Note 12 2 4 2 3 2" xfId="40926" xr:uid="{00000000-0005-0000-0000-0000694C0000}"/>
    <cellStyle name="Note 12 2 4 2 4" xfId="26915" xr:uid="{00000000-0005-0000-0000-00006A4C0000}"/>
    <cellStyle name="Note 12 2 4 2 4 2" xfId="43656" xr:uid="{00000000-0005-0000-0000-00006B4C0000}"/>
    <cellStyle name="Note 12 2 4 2 5" xfId="32137" xr:uid="{00000000-0005-0000-0000-00006C4C0000}"/>
    <cellStyle name="Note 12 2 4 3" xfId="18856" xr:uid="{00000000-0005-0000-0000-00006D4C0000}"/>
    <cellStyle name="Note 12 2 4 3 2" xfId="35534" xr:uid="{00000000-0005-0000-0000-00006E4C0000}"/>
    <cellStyle name="Note 12 2 4 4" xfId="22064" xr:uid="{00000000-0005-0000-0000-00006F4C0000}"/>
    <cellStyle name="Note 12 2 4 4 2" xfId="38746" xr:uid="{00000000-0005-0000-0000-0000704C0000}"/>
    <cellStyle name="Note 12 2 4 5" xfId="25002" xr:uid="{00000000-0005-0000-0000-0000714C0000}"/>
    <cellStyle name="Note 12 2 4 5 2" xfId="41729" xr:uid="{00000000-0005-0000-0000-0000724C0000}"/>
    <cellStyle name="Note 12 2 4 6" xfId="29539" xr:uid="{00000000-0005-0000-0000-0000734C0000}"/>
    <cellStyle name="Note 12 2 5" xfId="14014" xr:uid="{00000000-0005-0000-0000-0000744C0000}"/>
    <cellStyle name="Note 12 2 5 2" xfId="19801" xr:uid="{00000000-0005-0000-0000-0000754C0000}"/>
    <cellStyle name="Note 12 2 5 2 2" xfId="36471" xr:uid="{00000000-0005-0000-0000-0000764C0000}"/>
    <cellStyle name="Note 12 2 5 3" xfId="22949" xr:uid="{00000000-0005-0000-0000-0000774C0000}"/>
    <cellStyle name="Note 12 2 5 3 2" xfId="39651" xr:uid="{00000000-0005-0000-0000-0000784C0000}"/>
    <cellStyle name="Note 12 2 5 4" xfId="25745" xr:uid="{00000000-0005-0000-0000-0000794C0000}"/>
    <cellStyle name="Note 12 2 5 4 2" xfId="42484" xr:uid="{00000000-0005-0000-0000-00007A4C0000}"/>
    <cellStyle name="Note 12 2 5 5" xfId="30687" xr:uid="{00000000-0005-0000-0000-00007B4C0000}"/>
    <cellStyle name="Note 12 2 6" xfId="17507" xr:uid="{00000000-0005-0000-0000-00007C4C0000}"/>
    <cellStyle name="Note 12 2 6 2" xfId="34184" xr:uid="{00000000-0005-0000-0000-00007D4C0000}"/>
    <cellStyle name="Note 12 2 7" xfId="18567" xr:uid="{00000000-0005-0000-0000-00007E4C0000}"/>
    <cellStyle name="Note 12 2 7 2" xfId="35244" xr:uid="{00000000-0005-0000-0000-00007F4C0000}"/>
    <cellStyle name="Note 12 2 8" xfId="24184" xr:uid="{00000000-0005-0000-0000-0000804C0000}"/>
    <cellStyle name="Note 12 2 8 2" xfId="40901" xr:uid="{00000000-0005-0000-0000-0000814C0000}"/>
    <cellStyle name="Note 12 2 9" xfId="28095" xr:uid="{00000000-0005-0000-0000-0000824C0000}"/>
    <cellStyle name="Note 12 3" xfId="10889" xr:uid="{00000000-0005-0000-0000-0000834C0000}"/>
    <cellStyle name="Note 12 3 2" xfId="13577" xr:uid="{00000000-0005-0000-0000-0000844C0000}"/>
    <cellStyle name="Note 12 3 2 2" xfId="19439" xr:uid="{00000000-0005-0000-0000-0000854C0000}"/>
    <cellStyle name="Note 12 3 2 2 2" xfId="36109" xr:uid="{00000000-0005-0000-0000-0000864C0000}"/>
    <cellStyle name="Note 12 3 2 3" xfId="22607" xr:uid="{00000000-0005-0000-0000-0000874C0000}"/>
    <cellStyle name="Note 12 3 2 3 2" xfId="39306" xr:uid="{00000000-0005-0000-0000-0000884C0000}"/>
    <cellStyle name="Note 12 3 2 4" xfId="25456" xr:uid="{00000000-0005-0000-0000-0000894C0000}"/>
    <cellStyle name="Note 12 3 2 4 2" xfId="42194" xr:uid="{00000000-0005-0000-0000-00008A4C0000}"/>
    <cellStyle name="Note 12 3 2 5" xfId="30251" xr:uid="{00000000-0005-0000-0000-00008B4C0000}"/>
    <cellStyle name="Note 12 3 3" xfId="17124" xr:uid="{00000000-0005-0000-0000-00008C4C0000}"/>
    <cellStyle name="Note 12 3 3 2" xfId="33800" xr:uid="{00000000-0005-0000-0000-00008D4C0000}"/>
    <cellStyle name="Note 12 3 4" xfId="15870" xr:uid="{00000000-0005-0000-0000-00008E4C0000}"/>
    <cellStyle name="Note 12 3 4 2" xfId="32534" xr:uid="{00000000-0005-0000-0000-00008F4C0000}"/>
    <cellStyle name="Note 12 3 5" xfId="16591" xr:uid="{00000000-0005-0000-0000-0000904C0000}"/>
    <cellStyle name="Note 12 3 5 2" xfId="33264" xr:uid="{00000000-0005-0000-0000-0000914C0000}"/>
    <cellStyle name="Note 12 3 6" xfId="27660" xr:uid="{00000000-0005-0000-0000-0000924C0000}"/>
    <cellStyle name="Note 12 4" xfId="11503" xr:uid="{00000000-0005-0000-0000-0000934C0000}"/>
    <cellStyle name="Note 12 4 2" xfId="14177" xr:uid="{00000000-0005-0000-0000-0000944C0000}"/>
    <cellStyle name="Note 12 4 2 2" xfId="19940" xr:uid="{00000000-0005-0000-0000-0000954C0000}"/>
    <cellStyle name="Note 12 4 2 2 2" xfId="36610" xr:uid="{00000000-0005-0000-0000-0000964C0000}"/>
    <cellStyle name="Note 12 4 2 3" xfId="23086" xr:uid="{00000000-0005-0000-0000-0000974C0000}"/>
    <cellStyle name="Note 12 4 2 3 2" xfId="39789" xr:uid="{00000000-0005-0000-0000-0000984C0000}"/>
    <cellStyle name="Note 12 4 2 4" xfId="25865" xr:uid="{00000000-0005-0000-0000-0000994C0000}"/>
    <cellStyle name="Note 12 4 2 4 2" xfId="42604" xr:uid="{00000000-0005-0000-0000-00009A4C0000}"/>
    <cellStyle name="Note 12 4 2 5" xfId="30850" xr:uid="{00000000-0005-0000-0000-00009B4C0000}"/>
    <cellStyle name="Note 12 4 3" xfId="17654" xr:uid="{00000000-0005-0000-0000-00009C4C0000}"/>
    <cellStyle name="Note 12 4 3 2" xfId="34331" xr:uid="{00000000-0005-0000-0000-00009D4C0000}"/>
    <cellStyle name="Note 12 4 4" xfId="15740" xr:uid="{00000000-0005-0000-0000-00009E4C0000}"/>
    <cellStyle name="Note 12 4 4 2" xfId="32401" xr:uid="{00000000-0005-0000-0000-00009F4C0000}"/>
    <cellStyle name="Note 12 4 5" xfId="21659" xr:uid="{00000000-0005-0000-0000-0000A04C0000}"/>
    <cellStyle name="Note 12 4 5 2" xfId="38334" xr:uid="{00000000-0005-0000-0000-0000A14C0000}"/>
    <cellStyle name="Note 12 4 6" xfId="28257" xr:uid="{00000000-0005-0000-0000-0000A24C0000}"/>
    <cellStyle name="Note 12 5" xfId="12275" xr:uid="{00000000-0005-0000-0000-0000A34C0000}"/>
    <cellStyle name="Note 12 5 2" xfId="14949" xr:uid="{00000000-0005-0000-0000-0000A44C0000}"/>
    <cellStyle name="Note 12 5 2 2" xfId="20667" xr:uid="{00000000-0005-0000-0000-0000A54C0000}"/>
    <cellStyle name="Note 12 5 2 2 2" xfId="37335" xr:uid="{00000000-0005-0000-0000-0000A64C0000}"/>
    <cellStyle name="Note 12 5 2 3" xfId="23797" xr:uid="{00000000-0005-0000-0000-0000A74C0000}"/>
    <cellStyle name="Note 12 5 2 3 2" xfId="40508" xr:uid="{00000000-0005-0000-0000-0000A84C0000}"/>
    <cellStyle name="Note 12 5 2 4" xfId="26548" xr:uid="{00000000-0005-0000-0000-0000A94C0000}"/>
    <cellStyle name="Note 12 5 2 4 2" xfId="43289" xr:uid="{00000000-0005-0000-0000-0000AA4C0000}"/>
    <cellStyle name="Note 12 5 2 5" xfId="31620" xr:uid="{00000000-0005-0000-0000-0000AB4C0000}"/>
    <cellStyle name="Note 12 5 3" xfId="18380" xr:uid="{00000000-0005-0000-0000-0000AC4C0000}"/>
    <cellStyle name="Note 12 5 3 2" xfId="35055" xr:uid="{00000000-0005-0000-0000-0000AD4C0000}"/>
    <cellStyle name="Note 12 5 4" xfId="21623" xr:uid="{00000000-0005-0000-0000-0000AE4C0000}"/>
    <cellStyle name="Note 12 5 4 2" xfId="38298" xr:uid="{00000000-0005-0000-0000-0000AF4C0000}"/>
    <cellStyle name="Note 12 5 5" xfId="24641" xr:uid="{00000000-0005-0000-0000-0000B04C0000}"/>
    <cellStyle name="Note 12 5 5 2" xfId="41362" xr:uid="{00000000-0005-0000-0000-0000B14C0000}"/>
    <cellStyle name="Note 12 5 6" xfId="29022" xr:uid="{00000000-0005-0000-0000-0000B24C0000}"/>
    <cellStyle name="Note 12 6" xfId="13173" xr:uid="{00000000-0005-0000-0000-0000B34C0000}"/>
    <cellStyle name="Note 12 6 2" xfId="19102" xr:uid="{00000000-0005-0000-0000-0000B44C0000}"/>
    <cellStyle name="Note 12 6 2 2" xfId="35773" xr:uid="{00000000-0005-0000-0000-0000B54C0000}"/>
    <cellStyle name="Note 12 6 3" xfId="22294" xr:uid="{00000000-0005-0000-0000-0000B64C0000}"/>
    <cellStyle name="Note 12 6 3 2" xfId="38987" xr:uid="{00000000-0005-0000-0000-0000B74C0000}"/>
    <cellStyle name="Note 12 6 4" xfId="25183" xr:uid="{00000000-0005-0000-0000-0000B84C0000}"/>
    <cellStyle name="Note 12 6 4 2" xfId="41919" xr:uid="{00000000-0005-0000-0000-0000B94C0000}"/>
    <cellStyle name="Note 12 6 5" xfId="29849" xr:uid="{00000000-0005-0000-0000-0000BA4C0000}"/>
    <cellStyle name="Note 12 7" xfId="16759" xr:uid="{00000000-0005-0000-0000-0000BB4C0000}"/>
    <cellStyle name="Note 12 7 2" xfId="33433" xr:uid="{00000000-0005-0000-0000-0000BC4C0000}"/>
    <cellStyle name="Note 12 8" xfId="21271" xr:uid="{00000000-0005-0000-0000-0000BD4C0000}"/>
    <cellStyle name="Note 12 8 2" xfId="37943" xr:uid="{00000000-0005-0000-0000-0000BE4C0000}"/>
    <cellStyle name="Note 12 9" xfId="21670" xr:uid="{00000000-0005-0000-0000-0000BF4C0000}"/>
    <cellStyle name="Note 12 9 2" xfId="38345" xr:uid="{00000000-0005-0000-0000-0000C04C0000}"/>
    <cellStyle name="Note 13" xfId="10538" xr:uid="{00000000-0005-0000-0000-0000C14C0000}"/>
    <cellStyle name="Note 13 10" xfId="16057" xr:uid="{00000000-0005-0000-0000-0000C24C0000}"/>
    <cellStyle name="Note 13 10 2" xfId="32725" xr:uid="{00000000-0005-0000-0000-0000C34C0000}"/>
    <cellStyle name="Note 13 11" xfId="27311" xr:uid="{00000000-0005-0000-0000-0000C44C0000}"/>
    <cellStyle name="Note 13 2" xfId="11397" xr:uid="{00000000-0005-0000-0000-0000C54C0000}"/>
    <cellStyle name="Note 13 2 2" xfId="11841" xr:uid="{00000000-0005-0000-0000-0000C64C0000}"/>
    <cellStyle name="Note 13 2 2 2" xfId="14515" xr:uid="{00000000-0005-0000-0000-0000C74C0000}"/>
    <cellStyle name="Note 13 2 2 2 2" xfId="20278" xr:uid="{00000000-0005-0000-0000-0000C84C0000}"/>
    <cellStyle name="Note 13 2 2 2 2 2" xfId="36947" xr:uid="{00000000-0005-0000-0000-0000C94C0000}"/>
    <cellStyle name="Note 13 2 2 2 3" xfId="23419" xr:uid="{00000000-0005-0000-0000-0000CA4C0000}"/>
    <cellStyle name="Note 13 2 2 2 3 2" xfId="40127" xr:uid="{00000000-0005-0000-0000-0000CB4C0000}"/>
    <cellStyle name="Note 13 2 2 2 4" xfId="26201" xr:uid="{00000000-0005-0000-0000-0000CC4C0000}"/>
    <cellStyle name="Note 13 2 2 2 4 2" xfId="42941" xr:uid="{00000000-0005-0000-0000-0000CD4C0000}"/>
    <cellStyle name="Note 13 2 2 2 5" xfId="31187" xr:uid="{00000000-0005-0000-0000-0000CE4C0000}"/>
    <cellStyle name="Note 13 2 2 3" xfId="17992" xr:uid="{00000000-0005-0000-0000-0000CF4C0000}"/>
    <cellStyle name="Note 13 2 2 3 2" xfId="34668" xr:uid="{00000000-0005-0000-0000-0000D04C0000}"/>
    <cellStyle name="Note 13 2 2 4" xfId="9994" xr:uid="{00000000-0005-0000-0000-0000D14C0000}"/>
    <cellStyle name="Note 13 2 2 4 2" xfId="27104" xr:uid="{00000000-0005-0000-0000-0000D24C0000}"/>
    <cellStyle name="Note 13 2 2 5" xfId="21833" xr:uid="{00000000-0005-0000-0000-0000D34C0000}"/>
    <cellStyle name="Note 13 2 2 5 2" xfId="38511" xr:uid="{00000000-0005-0000-0000-0000D44C0000}"/>
    <cellStyle name="Note 13 2 2 6" xfId="28590" xr:uid="{00000000-0005-0000-0000-0000D54C0000}"/>
    <cellStyle name="Note 13 2 3" xfId="12091" xr:uid="{00000000-0005-0000-0000-0000D64C0000}"/>
    <cellStyle name="Note 13 2 3 2" xfId="14765" xr:uid="{00000000-0005-0000-0000-0000D74C0000}"/>
    <cellStyle name="Note 13 2 3 2 2" xfId="20528" xr:uid="{00000000-0005-0000-0000-0000D84C0000}"/>
    <cellStyle name="Note 13 2 3 2 2 2" xfId="37196" xr:uid="{00000000-0005-0000-0000-0000D94C0000}"/>
    <cellStyle name="Note 13 2 3 2 3" xfId="23667" xr:uid="{00000000-0005-0000-0000-0000DA4C0000}"/>
    <cellStyle name="Note 13 2 3 2 3 2" xfId="40377" xr:uid="{00000000-0005-0000-0000-0000DB4C0000}"/>
    <cellStyle name="Note 13 2 3 2 4" xfId="26450" xr:uid="{00000000-0005-0000-0000-0000DC4C0000}"/>
    <cellStyle name="Note 13 2 3 2 4 2" xfId="43191" xr:uid="{00000000-0005-0000-0000-0000DD4C0000}"/>
    <cellStyle name="Note 13 2 3 2 5" xfId="31436" xr:uid="{00000000-0005-0000-0000-0000DE4C0000}"/>
    <cellStyle name="Note 13 2 3 3" xfId="18242" xr:uid="{00000000-0005-0000-0000-0000DF4C0000}"/>
    <cellStyle name="Note 13 2 3 3 2" xfId="34917" xr:uid="{00000000-0005-0000-0000-0000E04C0000}"/>
    <cellStyle name="Note 13 2 3 4" xfId="21494" xr:uid="{00000000-0005-0000-0000-0000E14C0000}"/>
    <cellStyle name="Note 13 2 3 4 2" xfId="38168" xr:uid="{00000000-0005-0000-0000-0000E24C0000}"/>
    <cellStyle name="Note 13 2 3 5" xfId="24544" xr:uid="{00000000-0005-0000-0000-0000E34C0000}"/>
    <cellStyle name="Note 13 2 3 5 2" xfId="41264" xr:uid="{00000000-0005-0000-0000-0000E44C0000}"/>
    <cellStyle name="Note 13 2 3 6" xfId="28838" xr:uid="{00000000-0005-0000-0000-0000E54C0000}"/>
    <cellStyle name="Note 13 2 4" xfId="12904" xr:uid="{00000000-0005-0000-0000-0000E64C0000}"/>
    <cellStyle name="Note 13 2 4 2" xfId="15517" xr:uid="{00000000-0005-0000-0000-0000E74C0000}"/>
    <cellStyle name="Note 13 2 4 2 2" xfId="21141" xr:uid="{00000000-0005-0000-0000-0000E84C0000}"/>
    <cellStyle name="Note 13 2 4 2 2 2" xfId="37811" xr:uid="{00000000-0005-0000-0000-0000E94C0000}"/>
    <cellStyle name="Note 13 2 4 2 3" xfId="24253" xr:uid="{00000000-0005-0000-0000-0000EA4C0000}"/>
    <cellStyle name="Note 13 2 4 2 3 2" xfId="40970" xr:uid="{00000000-0005-0000-0000-0000EB4C0000}"/>
    <cellStyle name="Note 13 2 4 2 4" xfId="26949" xr:uid="{00000000-0005-0000-0000-0000EC4C0000}"/>
    <cellStyle name="Note 13 2 4 2 4 2" xfId="43690" xr:uid="{00000000-0005-0000-0000-0000ED4C0000}"/>
    <cellStyle name="Note 13 2 4 2 5" xfId="32188" xr:uid="{00000000-0005-0000-0000-0000EE4C0000}"/>
    <cellStyle name="Note 13 2 4 3" xfId="18898" xr:uid="{00000000-0005-0000-0000-0000EF4C0000}"/>
    <cellStyle name="Note 13 2 4 3 2" xfId="35577" xr:uid="{00000000-0005-0000-0000-0000F04C0000}"/>
    <cellStyle name="Note 13 2 4 4" xfId="22107" xr:uid="{00000000-0005-0000-0000-0000F14C0000}"/>
    <cellStyle name="Note 13 2 4 4 2" xfId="38790" xr:uid="{00000000-0005-0000-0000-0000F24C0000}"/>
    <cellStyle name="Note 13 2 4 5" xfId="25036" xr:uid="{00000000-0005-0000-0000-0000F34C0000}"/>
    <cellStyle name="Note 13 2 4 5 2" xfId="41763" xr:uid="{00000000-0005-0000-0000-0000F44C0000}"/>
    <cellStyle name="Note 13 2 4 6" xfId="29590" xr:uid="{00000000-0005-0000-0000-0000F54C0000}"/>
    <cellStyle name="Note 13 2 5" xfId="14065" xr:uid="{00000000-0005-0000-0000-0000F64C0000}"/>
    <cellStyle name="Note 13 2 5 2" xfId="19845" xr:uid="{00000000-0005-0000-0000-0000F74C0000}"/>
    <cellStyle name="Note 13 2 5 2 2" xfId="36515" xr:uid="{00000000-0005-0000-0000-0000F84C0000}"/>
    <cellStyle name="Note 13 2 5 3" xfId="22994" xr:uid="{00000000-0005-0000-0000-0000F94C0000}"/>
    <cellStyle name="Note 13 2 5 3 2" xfId="39696" xr:uid="{00000000-0005-0000-0000-0000FA4C0000}"/>
    <cellStyle name="Note 13 2 5 4" xfId="25779" xr:uid="{00000000-0005-0000-0000-0000FB4C0000}"/>
    <cellStyle name="Note 13 2 5 4 2" xfId="42518" xr:uid="{00000000-0005-0000-0000-0000FC4C0000}"/>
    <cellStyle name="Note 13 2 5 5" xfId="30738" xr:uid="{00000000-0005-0000-0000-0000FD4C0000}"/>
    <cellStyle name="Note 13 2 6" xfId="17561" xr:uid="{00000000-0005-0000-0000-0000FE4C0000}"/>
    <cellStyle name="Note 13 2 6 2" xfId="34238" xr:uid="{00000000-0005-0000-0000-0000FF4C0000}"/>
    <cellStyle name="Note 13 2 7" xfId="21249" xr:uid="{00000000-0005-0000-0000-0000004D0000}"/>
    <cellStyle name="Note 13 2 7 2" xfId="37921" xr:uid="{00000000-0005-0000-0000-0000014D0000}"/>
    <cellStyle name="Note 13 2 8" xfId="21196" xr:uid="{00000000-0005-0000-0000-0000024D0000}"/>
    <cellStyle name="Note 13 2 8 2" xfId="37867" xr:uid="{00000000-0005-0000-0000-0000034D0000}"/>
    <cellStyle name="Note 13 2 9" xfId="28146" xr:uid="{00000000-0005-0000-0000-0000044D0000}"/>
    <cellStyle name="Note 13 3" xfId="10945" xr:uid="{00000000-0005-0000-0000-0000054D0000}"/>
    <cellStyle name="Note 13 3 2" xfId="13628" xr:uid="{00000000-0005-0000-0000-0000064D0000}"/>
    <cellStyle name="Note 13 3 2 2" xfId="19486" xr:uid="{00000000-0005-0000-0000-0000074D0000}"/>
    <cellStyle name="Note 13 3 2 2 2" xfId="36156" xr:uid="{00000000-0005-0000-0000-0000084D0000}"/>
    <cellStyle name="Note 13 3 2 3" xfId="22648" xr:uid="{00000000-0005-0000-0000-0000094D0000}"/>
    <cellStyle name="Note 13 3 2 3 2" xfId="39348" xr:uid="{00000000-0005-0000-0000-00000A4D0000}"/>
    <cellStyle name="Note 13 3 2 4" xfId="25490" xr:uid="{00000000-0005-0000-0000-00000B4D0000}"/>
    <cellStyle name="Note 13 3 2 4 2" xfId="42228" xr:uid="{00000000-0005-0000-0000-00000C4D0000}"/>
    <cellStyle name="Note 13 3 2 5" xfId="30302" xr:uid="{00000000-0005-0000-0000-00000D4D0000}"/>
    <cellStyle name="Note 13 3 3" xfId="17178" xr:uid="{00000000-0005-0000-0000-00000E4D0000}"/>
    <cellStyle name="Note 13 3 3 2" xfId="33854" xr:uid="{00000000-0005-0000-0000-00000F4D0000}"/>
    <cellStyle name="Note 13 3 4" xfId="18563" xr:uid="{00000000-0005-0000-0000-0000104D0000}"/>
    <cellStyle name="Note 13 3 4 2" xfId="35240" xr:uid="{00000000-0005-0000-0000-0000114D0000}"/>
    <cellStyle name="Note 13 3 5" xfId="18377" xr:uid="{00000000-0005-0000-0000-0000124D0000}"/>
    <cellStyle name="Note 13 3 5 2" xfId="35052" xr:uid="{00000000-0005-0000-0000-0000134D0000}"/>
    <cellStyle name="Note 13 3 6" xfId="27710" xr:uid="{00000000-0005-0000-0000-0000144D0000}"/>
    <cellStyle name="Note 13 4" xfId="11541" xr:uid="{00000000-0005-0000-0000-0000154D0000}"/>
    <cellStyle name="Note 13 4 2" xfId="14215" xr:uid="{00000000-0005-0000-0000-0000164D0000}"/>
    <cellStyle name="Note 13 4 2 2" xfId="19978" xr:uid="{00000000-0005-0000-0000-0000174D0000}"/>
    <cellStyle name="Note 13 4 2 2 2" xfId="36648" xr:uid="{00000000-0005-0000-0000-0000184D0000}"/>
    <cellStyle name="Note 13 4 2 3" xfId="23124" xr:uid="{00000000-0005-0000-0000-0000194D0000}"/>
    <cellStyle name="Note 13 4 2 3 2" xfId="39827" xr:uid="{00000000-0005-0000-0000-00001A4D0000}"/>
    <cellStyle name="Note 13 4 2 4" xfId="25903" xr:uid="{00000000-0005-0000-0000-00001B4D0000}"/>
    <cellStyle name="Note 13 4 2 4 2" xfId="42642" xr:uid="{00000000-0005-0000-0000-00001C4D0000}"/>
    <cellStyle name="Note 13 4 2 5" xfId="30888" xr:uid="{00000000-0005-0000-0000-00001D4D0000}"/>
    <cellStyle name="Note 13 4 3" xfId="17692" xr:uid="{00000000-0005-0000-0000-00001E4D0000}"/>
    <cellStyle name="Note 13 4 3 2" xfId="34369" xr:uid="{00000000-0005-0000-0000-00001F4D0000}"/>
    <cellStyle name="Note 13 4 4" xfId="20638" xr:uid="{00000000-0005-0000-0000-0000204D0000}"/>
    <cellStyle name="Note 13 4 4 2" xfId="37306" xr:uid="{00000000-0005-0000-0000-0000214D0000}"/>
    <cellStyle name="Note 13 4 5" xfId="17378" xr:uid="{00000000-0005-0000-0000-0000224D0000}"/>
    <cellStyle name="Note 13 4 5 2" xfId="34054" xr:uid="{00000000-0005-0000-0000-0000234D0000}"/>
    <cellStyle name="Note 13 4 6" xfId="28295" xr:uid="{00000000-0005-0000-0000-0000244D0000}"/>
    <cellStyle name="Note 13 5" xfId="11780" xr:uid="{00000000-0005-0000-0000-0000254D0000}"/>
    <cellStyle name="Note 13 5 2" xfId="14454" xr:uid="{00000000-0005-0000-0000-0000264D0000}"/>
    <cellStyle name="Note 13 5 2 2" xfId="20217" xr:uid="{00000000-0005-0000-0000-0000274D0000}"/>
    <cellStyle name="Note 13 5 2 2 2" xfId="36886" xr:uid="{00000000-0005-0000-0000-0000284D0000}"/>
    <cellStyle name="Note 13 5 2 3" xfId="23358" xr:uid="{00000000-0005-0000-0000-0000294D0000}"/>
    <cellStyle name="Note 13 5 2 3 2" xfId="40066" xr:uid="{00000000-0005-0000-0000-00002A4D0000}"/>
    <cellStyle name="Note 13 5 2 4" xfId="26140" xr:uid="{00000000-0005-0000-0000-00002B4D0000}"/>
    <cellStyle name="Note 13 5 2 4 2" xfId="42880" xr:uid="{00000000-0005-0000-0000-00002C4D0000}"/>
    <cellStyle name="Note 13 5 2 5" xfId="31126" xr:uid="{00000000-0005-0000-0000-00002D4D0000}"/>
    <cellStyle name="Note 13 5 3" xfId="17931" xr:uid="{00000000-0005-0000-0000-00002E4D0000}"/>
    <cellStyle name="Note 13 5 3 2" xfId="34607" xr:uid="{00000000-0005-0000-0000-00002F4D0000}"/>
    <cellStyle name="Note 13 5 4" xfId="19133" xr:uid="{00000000-0005-0000-0000-0000304D0000}"/>
    <cellStyle name="Note 13 5 4 2" xfId="35804" xr:uid="{00000000-0005-0000-0000-0000314D0000}"/>
    <cellStyle name="Note 13 5 5" xfId="21095" xr:uid="{00000000-0005-0000-0000-0000324D0000}"/>
    <cellStyle name="Note 13 5 5 2" xfId="37764" xr:uid="{00000000-0005-0000-0000-0000334D0000}"/>
    <cellStyle name="Note 13 5 6" xfId="28529" xr:uid="{00000000-0005-0000-0000-0000344D0000}"/>
    <cellStyle name="Note 13 6" xfId="12326" xr:uid="{00000000-0005-0000-0000-0000354D0000}"/>
    <cellStyle name="Note 13 6 2" xfId="15000" xr:uid="{00000000-0005-0000-0000-0000364D0000}"/>
    <cellStyle name="Note 13 6 2 2" xfId="20712" xr:uid="{00000000-0005-0000-0000-0000374D0000}"/>
    <cellStyle name="Note 13 6 2 2 2" xfId="37380" xr:uid="{00000000-0005-0000-0000-0000384D0000}"/>
    <cellStyle name="Note 13 6 2 3" xfId="23839" xr:uid="{00000000-0005-0000-0000-0000394D0000}"/>
    <cellStyle name="Note 13 6 2 3 2" xfId="40550" xr:uid="{00000000-0005-0000-0000-00003A4D0000}"/>
    <cellStyle name="Note 13 6 2 4" xfId="26582" xr:uid="{00000000-0005-0000-0000-00003B4D0000}"/>
    <cellStyle name="Note 13 6 2 4 2" xfId="43323" xr:uid="{00000000-0005-0000-0000-00003C4D0000}"/>
    <cellStyle name="Note 13 6 2 5" xfId="31671" xr:uid="{00000000-0005-0000-0000-00003D4D0000}"/>
    <cellStyle name="Note 13 6 3" xfId="18424" xr:uid="{00000000-0005-0000-0000-00003E4D0000}"/>
    <cellStyle name="Note 13 6 3 2" xfId="35100" xr:uid="{00000000-0005-0000-0000-00003F4D0000}"/>
    <cellStyle name="Note 13 6 4" xfId="21666" xr:uid="{00000000-0005-0000-0000-0000404D0000}"/>
    <cellStyle name="Note 13 6 4 2" xfId="38341" xr:uid="{00000000-0005-0000-0000-0000414D0000}"/>
    <cellStyle name="Note 13 6 5" xfId="24675" xr:uid="{00000000-0005-0000-0000-0000424D0000}"/>
    <cellStyle name="Note 13 6 5 2" xfId="41396" xr:uid="{00000000-0005-0000-0000-0000434D0000}"/>
    <cellStyle name="Note 13 6 6" xfId="29073" xr:uid="{00000000-0005-0000-0000-0000444D0000}"/>
    <cellStyle name="Note 13 7" xfId="13224" xr:uid="{00000000-0005-0000-0000-0000454D0000}"/>
    <cellStyle name="Note 13 7 2" xfId="19147" xr:uid="{00000000-0005-0000-0000-0000464D0000}"/>
    <cellStyle name="Note 13 7 2 2" xfId="35818" xr:uid="{00000000-0005-0000-0000-0000474D0000}"/>
    <cellStyle name="Note 13 7 3" xfId="22336" xr:uid="{00000000-0005-0000-0000-0000484D0000}"/>
    <cellStyle name="Note 13 7 3 2" xfId="39029" xr:uid="{00000000-0005-0000-0000-0000494D0000}"/>
    <cellStyle name="Note 13 7 4" xfId="25217" xr:uid="{00000000-0005-0000-0000-00004A4D0000}"/>
    <cellStyle name="Note 13 7 4 2" xfId="41953" xr:uid="{00000000-0005-0000-0000-00004B4D0000}"/>
    <cellStyle name="Note 13 7 5" xfId="29900" xr:uid="{00000000-0005-0000-0000-00004C4D0000}"/>
    <cellStyle name="Note 13 8" xfId="16818" xr:uid="{00000000-0005-0000-0000-00004D4D0000}"/>
    <cellStyle name="Note 13 8 2" xfId="33493" xr:uid="{00000000-0005-0000-0000-00004E4D0000}"/>
    <cellStyle name="Note 13 9" xfId="15996" xr:uid="{00000000-0005-0000-0000-00004F4D0000}"/>
    <cellStyle name="Note 13 9 2" xfId="32662" xr:uid="{00000000-0005-0000-0000-0000504D0000}"/>
    <cellStyle name="Note 14" xfId="12409" xr:uid="{00000000-0005-0000-0000-0000514D0000}"/>
    <cellStyle name="Note 14 2" xfId="15077" xr:uid="{00000000-0005-0000-0000-0000524D0000}"/>
    <cellStyle name="Note 14 2 2" xfId="20771" xr:uid="{00000000-0005-0000-0000-0000534D0000}"/>
    <cellStyle name="Note 14 2 2 2" xfId="37440" xr:uid="{00000000-0005-0000-0000-0000544D0000}"/>
    <cellStyle name="Note 14 2 3" xfId="23895" xr:uid="{00000000-0005-0000-0000-0000554D0000}"/>
    <cellStyle name="Note 14 2 3 2" xfId="40606" xr:uid="{00000000-0005-0000-0000-0000564D0000}"/>
    <cellStyle name="Note 14 2 4" xfId="26632" xr:uid="{00000000-0005-0000-0000-0000574D0000}"/>
    <cellStyle name="Note 14 2 4 2" xfId="43373" xr:uid="{00000000-0005-0000-0000-0000584D0000}"/>
    <cellStyle name="Note 14 2 5" xfId="31748" xr:uid="{00000000-0005-0000-0000-0000594D0000}"/>
    <cellStyle name="Note 14 3" xfId="18484" xr:uid="{00000000-0005-0000-0000-00005A4D0000}"/>
    <cellStyle name="Note 14 3 2" xfId="35161" xr:uid="{00000000-0005-0000-0000-00005B4D0000}"/>
    <cellStyle name="Note 14 4" xfId="21723" xr:uid="{00000000-0005-0000-0000-00005C4D0000}"/>
    <cellStyle name="Note 14 4 2" xfId="38398" xr:uid="{00000000-0005-0000-0000-00005D4D0000}"/>
    <cellStyle name="Note 14 5" xfId="24725" xr:uid="{00000000-0005-0000-0000-00005E4D0000}"/>
    <cellStyle name="Note 14 5 2" xfId="41446" xr:uid="{00000000-0005-0000-0000-00005F4D0000}"/>
    <cellStyle name="Note 14 6" xfId="29150" xr:uid="{00000000-0005-0000-0000-0000604D0000}"/>
    <cellStyle name="Note 15" xfId="15630" xr:uid="{00000000-0005-0000-0000-0000614D0000}"/>
    <cellStyle name="Note 15 2" xfId="32301" xr:uid="{00000000-0005-0000-0000-0000624D0000}"/>
    <cellStyle name="Note 16" xfId="15668" xr:uid="{00000000-0005-0000-0000-0000634D0000}"/>
    <cellStyle name="Note 16 2" xfId="32328" xr:uid="{00000000-0005-0000-0000-0000644D0000}"/>
    <cellStyle name="Note 17" xfId="43775" xr:uid="{00000000-0005-0000-0000-0000654D0000}"/>
    <cellStyle name="Note 18" xfId="43827" xr:uid="{00000000-0005-0000-0000-0000664D0000}"/>
    <cellStyle name="Note 2" xfId="119" xr:uid="{00000000-0005-0000-0000-0000674D0000}"/>
    <cellStyle name="Note 2 10" xfId="2961" xr:uid="{00000000-0005-0000-0000-0000684D0000}"/>
    <cellStyle name="Note 2 10 2" xfId="2962" xr:uid="{00000000-0005-0000-0000-0000694D0000}"/>
    <cellStyle name="Note 2 10 2 2" xfId="2963" xr:uid="{00000000-0005-0000-0000-00006A4D0000}"/>
    <cellStyle name="Note 2 10 2 2 2" xfId="20127" xr:uid="{00000000-0005-0000-0000-00006B4D0000}"/>
    <cellStyle name="Note 2 10 2 2 2 2" xfId="36796" xr:uid="{00000000-0005-0000-0000-00006C4D0000}"/>
    <cellStyle name="Note 2 10 2 2 3" xfId="23269" xr:uid="{00000000-0005-0000-0000-00006D4D0000}"/>
    <cellStyle name="Note 2 10 2 2 3 2" xfId="39976" xr:uid="{00000000-0005-0000-0000-00006E4D0000}"/>
    <cellStyle name="Note 2 10 2 2 4" xfId="26050" xr:uid="{00000000-0005-0000-0000-00006F4D0000}"/>
    <cellStyle name="Note 2 10 2 2 4 2" xfId="42790" xr:uid="{00000000-0005-0000-0000-0000704D0000}"/>
    <cellStyle name="Note 2 10 2 2 5" xfId="31036" xr:uid="{00000000-0005-0000-0000-0000714D0000}"/>
    <cellStyle name="Note 2 10 2 2 6" xfId="14364" xr:uid="{00000000-0005-0000-0000-0000724D0000}"/>
    <cellStyle name="Note 2 10 2 3" xfId="2964" xr:uid="{00000000-0005-0000-0000-0000734D0000}"/>
    <cellStyle name="Note 2 10 2 3 2" xfId="34517" xr:uid="{00000000-0005-0000-0000-0000744D0000}"/>
    <cellStyle name="Note 2 10 2 3 3" xfId="17841" xr:uid="{00000000-0005-0000-0000-0000754D0000}"/>
    <cellStyle name="Note 2 10 2 4" xfId="16241" xr:uid="{00000000-0005-0000-0000-0000764D0000}"/>
    <cellStyle name="Note 2 10 2 4 2" xfId="32906" xr:uid="{00000000-0005-0000-0000-0000774D0000}"/>
    <cellStyle name="Note 2 10 2 5" xfId="15853" xr:uid="{00000000-0005-0000-0000-0000784D0000}"/>
    <cellStyle name="Note 2 10 2 5 2" xfId="32517" xr:uid="{00000000-0005-0000-0000-0000794D0000}"/>
    <cellStyle name="Note 2 10 2 6" xfId="28440" xr:uid="{00000000-0005-0000-0000-00007A4D0000}"/>
    <cellStyle name="Note 2 10 2 7" xfId="11690" xr:uid="{00000000-0005-0000-0000-00007B4D0000}"/>
    <cellStyle name="Note 2 10 3" xfId="2965" xr:uid="{00000000-0005-0000-0000-00007C4D0000}"/>
    <cellStyle name="Note 2 10 3 2" xfId="14625" xr:uid="{00000000-0005-0000-0000-00007D4D0000}"/>
    <cellStyle name="Note 2 10 3 2 2" xfId="20388" xr:uid="{00000000-0005-0000-0000-00007E4D0000}"/>
    <cellStyle name="Note 2 10 3 2 2 2" xfId="37056" xr:uid="{00000000-0005-0000-0000-00007F4D0000}"/>
    <cellStyle name="Note 2 10 3 2 3" xfId="23528" xr:uid="{00000000-0005-0000-0000-0000804D0000}"/>
    <cellStyle name="Note 2 10 3 2 3 2" xfId="40237" xr:uid="{00000000-0005-0000-0000-0000814D0000}"/>
    <cellStyle name="Note 2 10 3 2 4" xfId="26310" xr:uid="{00000000-0005-0000-0000-0000824D0000}"/>
    <cellStyle name="Note 2 10 3 2 4 2" xfId="43051" xr:uid="{00000000-0005-0000-0000-0000834D0000}"/>
    <cellStyle name="Note 2 10 3 2 5" xfId="31296" xr:uid="{00000000-0005-0000-0000-0000844D0000}"/>
    <cellStyle name="Note 2 10 3 3" xfId="18102" xr:uid="{00000000-0005-0000-0000-0000854D0000}"/>
    <cellStyle name="Note 2 10 3 3 2" xfId="34777" xr:uid="{00000000-0005-0000-0000-0000864D0000}"/>
    <cellStyle name="Note 2 10 3 4" xfId="21355" xr:uid="{00000000-0005-0000-0000-0000874D0000}"/>
    <cellStyle name="Note 2 10 3 4 2" xfId="38028" xr:uid="{00000000-0005-0000-0000-0000884D0000}"/>
    <cellStyle name="Note 2 10 3 5" xfId="24405" xr:uid="{00000000-0005-0000-0000-0000894D0000}"/>
    <cellStyle name="Note 2 10 3 5 2" xfId="41124" xr:uid="{00000000-0005-0000-0000-00008A4D0000}"/>
    <cellStyle name="Note 2 10 3 6" xfId="28699" xr:uid="{00000000-0005-0000-0000-00008B4D0000}"/>
    <cellStyle name="Note 2 10 3 7" xfId="11951" xr:uid="{00000000-0005-0000-0000-00008C4D0000}"/>
    <cellStyle name="Note 2 10 4" xfId="2966" xr:uid="{00000000-0005-0000-0000-00008D4D0000}"/>
    <cellStyle name="Note 2 10 4 2" xfId="15313" xr:uid="{00000000-0005-0000-0000-00008E4D0000}"/>
    <cellStyle name="Note 2 10 4 2 2" xfId="20956" xr:uid="{00000000-0005-0000-0000-00008F4D0000}"/>
    <cellStyle name="Note 2 10 4 2 2 2" xfId="37625" xr:uid="{00000000-0005-0000-0000-0000904D0000}"/>
    <cellStyle name="Note 2 10 4 2 3" xfId="24071" xr:uid="{00000000-0005-0000-0000-0000914D0000}"/>
    <cellStyle name="Note 2 10 4 2 3 2" xfId="40787" xr:uid="{00000000-0005-0000-0000-0000924D0000}"/>
    <cellStyle name="Note 2 10 4 2 4" xfId="26799" xr:uid="{00000000-0005-0000-0000-0000934D0000}"/>
    <cellStyle name="Note 2 10 4 2 4 2" xfId="43540" xr:uid="{00000000-0005-0000-0000-0000944D0000}"/>
    <cellStyle name="Note 2 10 4 2 5" xfId="31984" xr:uid="{00000000-0005-0000-0000-0000954D0000}"/>
    <cellStyle name="Note 2 10 4 3" xfId="18710" xr:uid="{00000000-0005-0000-0000-0000964D0000}"/>
    <cellStyle name="Note 2 10 4 3 2" xfId="35387" xr:uid="{00000000-0005-0000-0000-0000974D0000}"/>
    <cellStyle name="Note 2 10 4 4" xfId="21923" xr:uid="{00000000-0005-0000-0000-0000984D0000}"/>
    <cellStyle name="Note 2 10 4 4 2" xfId="38604" xr:uid="{00000000-0005-0000-0000-0000994D0000}"/>
    <cellStyle name="Note 2 10 4 5" xfId="24887" xr:uid="{00000000-0005-0000-0000-00009A4D0000}"/>
    <cellStyle name="Note 2 10 4 5 2" xfId="41613" xr:uid="{00000000-0005-0000-0000-00009B4D0000}"/>
    <cellStyle name="Note 2 10 4 6" xfId="29386" xr:uid="{00000000-0005-0000-0000-00009C4D0000}"/>
    <cellStyle name="Note 2 10 4 7" xfId="12693" xr:uid="{00000000-0005-0000-0000-00009D4D0000}"/>
    <cellStyle name="Note 2 10 5" xfId="7803" xr:uid="{00000000-0005-0000-0000-00009E4D0000}"/>
    <cellStyle name="Note 2 10 5 2" xfId="19669" xr:uid="{00000000-0005-0000-0000-00009F4D0000}"/>
    <cellStyle name="Note 2 10 5 2 2" xfId="36339" xr:uid="{00000000-0005-0000-0000-0000A04D0000}"/>
    <cellStyle name="Note 2 10 5 3" xfId="22820" xr:uid="{00000000-0005-0000-0000-0000A14D0000}"/>
    <cellStyle name="Note 2 10 5 3 2" xfId="39522" xr:uid="{00000000-0005-0000-0000-0000A24D0000}"/>
    <cellStyle name="Note 2 10 5 4" xfId="25639" xr:uid="{00000000-0005-0000-0000-0000A34D0000}"/>
    <cellStyle name="Note 2 10 5 4 2" xfId="42378" xr:uid="{00000000-0005-0000-0000-0000A44D0000}"/>
    <cellStyle name="Note 2 10 5 5" xfId="30545" xr:uid="{00000000-0005-0000-0000-0000A54D0000}"/>
    <cellStyle name="Note 2 10 5 6" xfId="13872" xr:uid="{00000000-0005-0000-0000-0000A64D0000}"/>
    <cellStyle name="Note 2 10 6" xfId="17353" xr:uid="{00000000-0005-0000-0000-0000A74D0000}"/>
    <cellStyle name="Note 2 10 6 2" xfId="34029" xr:uid="{00000000-0005-0000-0000-0000A84D0000}"/>
    <cellStyle name="Note 2 10 7" xfId="19024" xr:uid="{00000000-0005-0000-0000-0000A94D0000}"/>
    <cellStyle name="Note 2 10 7 2" xfId="35695" xr:uid="{00000000-0005-0000-0000-0000AA4D0000}"/>
    <cellStyle name="Note 2 10 8" xfId="22159" xr:uid="{00000000-0005-0000-0000-0000AB4D0000}"/>
    <cellStyle name="Note 2 10 8 2" xfId="38842" xr:uid="{00000000-0005-0000-0000-0000AC4D0000}"/>
    <cellStyle name="Note 2 10 9" xfId="27953" xr:uid="{00000000-0005-0000-0000-0000AD4D0000}"/>
    <cellStyle name="Note 2 11" xfId="2967" xr:uid="{00000000-0005-0000-0000-0000AE4D0000}"/>
    <cellStyle name="Note 2 11 2" xfId="2968" xr:uid="{00000000-0005-0000-0000-0000AF4D0000}"/>
    <cellStyle name="Note 2 11 2 2" xfId="2969" xr:uid="{00000000-0005-0000-0000-0000B04D0000}"/>
    <cellStyle name="Note 2 11 2 2 2" xfId="37441" xr:uid="{00000000-0005-0000-0000-0000B14D0000}"/>
    <cellStyle name="Note 2 11 2 2 3" xfId="20772" xr:uid="{00000000-0005-0000-0000-0000B24D0000}"/>
    <cellStyle name="Note 2 11 2 3" xfId="2970" xr:uid="{00000000-0005-0000-0000-0000B34D0000}"/>
    <cellStyle name="Note 2 11 2 3 2" xfId="40607" xr:uid="{00000000-0005-0000-0000-0000B44D0000}"/>
    <cellStyle name="Note 2 11 2 4" xfId="26633" xr:uid="{00000000-0005-0000-0000-0000B54D0000}"/>
    <cellStyle name="Note 2 11 2 4 2" xfId="43374" xr:uid="{00000000-0005-0000-0000-0000B64D0000}"/>
    <cellStyle name="Note 2 11 2 5" xfId="31749" xr:uid="{00000000-0005-0000-0000-0000B74D0000}"/>
    <cellStyle name="Note 2 11 2 6" xfId="15078" xr:uid="{00000000-0005-0000-0000-0000B84D0000}"/>
    <cellStyle name="Note 2 11 3" xfId="2971" xr:uid="{00000000-0005-0000-0000-0000B94D0000}"/>
    <cellStyle name="Note 2 11 3 2" xfId="35162" xr:uid="{00000000-0005-0000-0000-0000BA4D0000}"/>
    <cellStyle name="Note 2 11 3 3" xfId="18485" xr:uid="{00000000-0005-0000-0000-0000BB4D0000}"/>
    <cellStyle name="Note 2 11 4" xfId="2972" xr:uid="{00000000-0005-0000-0000-0000BC4D0000}"/>
    <cellStyle name="Note 2 11 4 2" xfId="38399" xr:uid="{00000000-0005-0000-0000-0000BD4D0000}"/>
    <cellStyle name="Note 2 11 5" xfId="7804" xr:uid="{00000000-0005-0000-0000-0000BE4D0000}"/>
    <cellStyle name="Note 2 11 5 2" xfId="41447" xr:uid="{00000000-0005-0000-0000-0000BF4D0000}"/>
    <cellStyle name="Note 2 11 6" xfId="29151" xr:uid="{00000000-0005-0000-0000-0000C04D0000}"/>
    <cellStyle name="Note 2 11 7" xfId="12410" xr:uid="{00000000-0005-0000-0000-0000C14D0000}"/>
    <cellStyle name="Note 2 12" xfId="2973" xr:uid="{00000000-0005-0000-0000-0000C24D0000}"/>
    <cellStyle name="Note 2 12 2" xfId="2974" xr:uid="{00000000-0005-0000-0000-0000C34D0000}"/>
    <cellStyle name="Note 2 12 2 2" xfId="2975" xr:uid="{00000000-0005-0000-0000-0000C44D0000}"/>
    <cellStyle name="Note 2 12 2 3" xfId="2976" xr:uid="{00000000-0005-0000-0000-0000C54D0000}"/>
    <cellStyle name="Note 2 12 2 4" xfId="18973" xr:uid="{00000000-0005-0000-0000-0000C64D0000}"/>
    <cellStyle name="Note 2 12 3" xfId="2977" xr:uid="{00000000-0005-0000-0000-0000C74D0000}"/>
    <cellStyle name="Note 2 12 3 2" xfId="38864" xr:uid="{00000000-0005-0000-0000-0000C84D0000}"/>
    <cellStyle name="Note 2 12 4" xfId="2978" xr:uid="{00000000-0005-0000-0000-0000C94D0000}"/>
    <cellStyle name="Note 2 12 4 2" xfId="41818" xr:uid="{00000000-0005-0000-0000-0000CA4D0000}"/>
    <cellStyle name="Note 2 12 5" xfId="7805" xr:uid="{00000000-0005-0000-0000-0000CB4D0000}"/>
    <cellStyle name="Note 2 12 6" xfId="13031" xr:uid="{00000000-0005-0000-0000-0000CC4D0000}"/>
    <cellStyle name="Note 2 13" xfId="2979" xr:uid="{00000000-0005-0000-0000-0000CD4D0000}"/>
    <cellStyle name="Note 2 13 2" xfId="2980" xr:uid="{00000000-0005-0000-0000-0000CE4D0000}"/>
    <cellStyle name="Note 2 13 2 2" xfId="2981" xr:uid="{00000000-0005-0000-0000-0000CF4D0000}"/>
    <cellStyle name="Note 2 13 2 3" xfId="2982" xr:uid="{00000000-0005-0000-0000-0000D04D0000}"/>
    <cellStyle name="Note 2 13 2 4" xfId="32323" xr:uid="{00000000-0005-0000-0000-0000D14D0000}"/>
    <cellStyle name="Note 2 13 3" xfId="2983" xr:uid="{00000000-0005-0000-0000-0000D24D0000}"/>
    <cellStyle name="Note 2 13 4" xfId="2984" xr:uid="{00000000-0005-0000-0000-0000D34D0000}"/>
    <cellStyle name="Note 2 13 5" xfId="7806" xr:uid="{00000000-0005-0000-0000-0000D44D0000}"/>
    <cellStyle name="Note 2 13 6" xfId="15663" xr:uid="{00000000-0005-0000-0000-0000D54D0000}"/>
    <cellStyle name="Note 2 14" xfId="2985" xr:uid="{00000000-0005-0000-0000-0000D64D0000}"/>
    <cellStyle name="Note 2 14 2" xfId="2986" xr:uid="{00000000-0005-0000-0000-0000D74D0000}"/>
    <cellStyle name="Note 2 14 2 2" xfId="2987" xr:uid="{00000000-0005-0000-0000-0000D84D0000}"/>
    <cellStyle name="Note 2 14 2 3" xfId="2988" xr:uid="{00000000-0005-0000-0000-0000D94D0000}"/>
    <cellStyle name="Note 2 14 2 4" xfId="32359" xr:uid="{00000000-0005-0000-0000-0000DA4D0000}"/>
    <cellStyle name="Note 2 14 3" xfId="2989" xr:uid="{00000000-0005-0000-0000-0000DB4D0000}"/>
    <cellStyle name="Note 2 14 4" xfId="2990" xr:uid="{00000000-0005-0000-0000-0000DC4D0000}"/>
    <cellStyle name="Note 2 14 5" xfId="7807" xr:uid="{00000000-0005-0000-0000-0000DD4D0000}"/>
    <cellStyle name="Note 2 14 6" xfId="15699" xr:uid="{00000000-0005-0000-0000-0000DE4D0000}"/>
    <cellStyle name="Note 2 15" xfId="2991" xr:uid="{00000000-0005-0000-0000-0000DF4D0000}"/>
    <cellStyle name="Note 2 15 2" xfId="2992" xr:uid="{00000000-0005-0000-0000-0000E04D0000}"/>
    <cellStyle name="Note 2 15 2 2" xfId="2993" xr:uid="{00000000-0005-0000-0000-0000E14D0000}"/>
    <cellStyle name="Note 2 15 2 3" xfId="2994" xr:uid="{00000000-0005-0000-0000-0000E24D0000}"/>
    <cellStyle name="Note 2 15 3" xfId="2995" xr:uid="{00000000-0005-0000-0000-0000E34D0000}"/>
    <cellStyle name="Note 2 15 4" xfId="2996" xr:uid="{00000000-0005-0000-0000-0000E44D0000}"/>
    <cellStyle name="Note 2 15 5" xfId="7808" xr:uid="{00000000-0005-0000-0000-0000E54D0000}"/>
    <cellStyle name="Note 2 16" xfId="2997" xr:uid="{00000000-0005-0000-0000-0000E64D0000}"/>
    <cellStyle name="Note 2 16 2" xfId="2998" xr:uid="{00000000-0005-0000-0000-0000E74D0000}"/>
    <cellStyle name="Note 2 16 2 2" xfId="2999" xr:uid="{00000000-0005-0000-0000-0000E84D0000}"/>
    <cellStyle name="Note 2 16 2 3" xfId="3000" xr:uid="{00000000-0005-0000-0000-0000E94D0000}"/>
    <cellStyle name="Note 2 16 3" xfId="3001" xr:uid="{00000000-0005-0000-0000-0000EA4D0000}"/>
    <cellStyle name="Note 2 16 4" xfId="3002" xr:uid="{00000000-0005-0000-0000-0000EB4D0000}"/>
    <cellStyle name="Note 2 16 5" xfId="7809" xr:uid="{00000000-0005-0000-0000-0000EC4D0000}"/>
    <cellStyle name="Note 2 16 6" xfId="16080" xr:uid="{00000000-0005-0000-0000-0000ED4D0000}"/>
    <cellStyle name="Note 2 17" xfId="3003" xr:uid="{00000000-0005-0000-0000-0000EE4D0000}"/>
    <cellStyle name="Note 2 17 2" xfId="3004" xr:uid="{00000000-0005-0000-0000-0000EF4D0000}"/>
    <cellStyle name="Note 2 17 3" xfId="3005" xr:uid="{00000000-0005-0000-0000-0000F04D0000}"/>
    <cellStyle name="Note 2 17 4" xfId="7810" xr:uid="{00000000-0005-0000-0000-0000F14D0000}"/>
    <cellStyle name="Note 2 17 5" xfId="27012" xr:uid="{00000000-0005-0000-0000-0000F24D0000}"/>
    <cellStyle name="Note 2 18" xfId="3006" xr:uid="{00000000-0005-0000-0000-0000F34D0000}"/>
    <cellStyle name="Note 2 18 2" xfId="3007" xr:uid="{00000000-0005-0000-0000-0000F44D0000}"/>
    <cellStyle name="Note 2 18 2 2" xfId="3008" xr:uid="{00000000-0005-0000-0000-0000F54D0000}"/>
    <cellStyle name="Note 2 18 2 3" xfId="3009" xr:uid="{00000000-0005-0000-0000-0000F64D0000}"/>
    <cellStyle name="Note 2 18 3" xfId="3010" xr:uid="{00000000-0005-0000-0000-0000F74D0000}"/>
    <cellStyle name="Note 2 18 4" xfId="3011" xr:uid="{00000000-0005-0000-0000-0000F84D0000}"/>
    <cellStyle name="Note 2 18 5" xfId="7811" xr:uid="{00000000-0005-0000-0000-0000F94D0000}"/>
    <cellStyle name="Note 2 18 6" xfId="7812" xr:uid="{00000000-0005-0000-0000-0000FA4D0000}"/>
    <cellStyle name="Note 2 18 7" xfId="43808" xr:uid="{00000000-0005-0000-0000-0000FB4D0000}"/>
    <cellStyle name="Note 2 19" xfId="3012" xr:uid="{00000000-0005-0000-0000-0000FC4D0000}"/>
    <cellStyle name="Note 2 19 2" xfId="43796" xr:uid="{00000000-0005-0000-0000-0000FD4D0000}"/>
    <cellStyle name="Note 2 2" xfId="3013" xr:uid="{00000000-0005-0000-0000-0000FE4D0000}"/>
    <cellStyle name="Note 2 2 10" xfId="3014" xr:uid="{00000000-0005-0000-0000-0000FF4D0000}"/>
    <cellStyle name="Note 2 2 10 2" xfId="3015" xr:uid="{00000000-0005-0000-0000-0000004E0000}"/>
    <cellStyle name="Note 2 2 10 2 2" xfId="3016" xr:uid="{00000000-0005-0000-0000-0000014E0000}"/>
    <cellStyle name="Note 2 2 10 2 3" xfId="3017" xr:uid="{00000000-0005-0000-0000-0000024E0000}"/>
    <cellStyle name="Note 2 2 10 3" xfId="3018" xr:uid="{00000000-0005-0000-0000-0000034E0000}"/>
    <cellStyle name="Note 2 2 10 4" xfId="3019" xr:uid="{00000000-0005-0000-0000-0000044E0000}"/>
    <cellStyle name="Note 2 2 10 5" xfId="7813" xr:uid="{00000000-0005-0000-0000-0000054E0000}"/>
    <cellStyle name="Note 2 2 10 6" xfId="16081" xr:uid="{00000000-0005-0000-0000-0000064E0000}"/>
    <cellStyle name="Note 2 2 11" xfId="3020" xr:uid="{00000000-0005-0000-0000-0000074E0000}"/>
    <cellStyle name="Note 2 2 11 2" xfId="3021" xr:uid="{00000000-0005-0000-0000-0000084E0000}"/>
    <cellStyle name="Note 2 2 11 2 2" xfId="3022" xr:uid="{00000000-0005-0000-0000-0000094E0000}"/>
    <cellStyle name="Note 2 2 11 2 3" xfId="3023" xr:uid="{00000000-0005-0000-0000-00000A4E0000}"/>
    <cellStyle name="Note 2 2 11 3" xfId="3024" xr:uid="{00000000-0005-0000-0000-00000B4E0000}"/>
    <cellStyle name="Note 2 2 11 4" xfId="3025" xr:uid="{00000000-0005-0000-0000-00000C4E0000}"/>
    <cellStyle name="Note 2 2 11 5" xfId="7814" xr:uid="{00000000-0005-0000-0000-00000D4E0000}"/>
    <cellStyle name="Note 2 2 12" xfId="3026" xr:uid="{00000000-0005-0000-0000-00000E4E0000}"/>
    <cellStyle name="Note 2 2 12 2" xfId="3027" xr:uid="{00000000-0005-0000-0000-00000F4E0000}"/>
    <cellStyle name="Note 2 2 12 2 2" xfId="3028" xr:uid="{00000000-0005-0000-0000-0000104E0000}"/>
    <cellStyle name="Note 2 2 12 2 3" xfId="3029" xr:uid="{00000000-0005-0000-0000-0000114E0000}"/>
    <cellStyle name="Note 2 2 12 3" xfId="3030" xr:uid="{00000000-0005-0000-0000-0000124E0000}"/>
    <cellStyle name="Note 2 2 12 4" xfId="3031" xr:uid="{00000000-0005-0000-0000-0000134E0000}"/>
    <cellStyle name="Note 2 2 12 5" xfId="7815" xr:uid="{00000000-0005-0000-0000-0000144E0000}"/>
    <cellStyle name="Note 2 2 12 6" xfId="43809" xr:uid="{00000000-0005-0000-0000-0000154E0000}"/>
    <cellStyle name="Note 2 2 13" xfId="3032" xr:uid="{00000000-0005-0000-0000-0000164E0000}"/>
    <cellStyle name="Note 2 2 13 2" xfId="3033" xr:uid="{00000000-0005-0000-0000-0000174E0000}"/>
    <cellStyle name="Note 2 2 13 2 2" xfId="3034" xr:uid="{00000000-0005-0000-0000-0000184E0000}"/>
    <cellStyle name="Note 2 2 13 2 3" xfId="3035" xr:uid="{00000000-0005-0000-0000-0000194E0000}"/>
    <cellStyle name="Note 2 2 13 3" xfId="3036" xr:uid="{00000000-0005-0000-0000-00001A4E0000}"/>
    <cellStyle name="Note 2 2 13 4" xfId="3037" xr:uid="{00000000-0005-0000-0000-00001B4E0000}"/>
    <cellStyle name="Note 2 2 13 5" xfId="7816" xr:uid="{00000000-0005-0000-0000-00001C4E0000}"/>
    <cellStyle name="Note 2 2 13 6" xfId="43795" xr:uid="{00000000-0005-0000-0000-00001D4E0000}"/>
    <cellStyle name="Note 2 2 14" xfId="3038" xr:uid="{00000000-0005-0000-0000-00001E4E0000}"/>
    <cellStyle name="Note 2 2 14 2" xfId="3039" xr:uid="{00000000-0005-0000-0000-00001F4E0000}"/>
    <cellStyle name="Note 2 2 14 2 2" xfId="3040" xr:uid="{00000000-0005-0000-0000-0000204E0000}"/>
    <cellStyle name="Note 2 2 14 2 3" xfId="3041" xr:uid="{00000000-0005-0000-0000-0000214E0000}"/>
    <cellStyle name="Note 2 2 14 3" xfId="3042" xr:uid="{00000000-0005-0000-0000-0000224E0000}"/>
    <cellStyle name="Note 2 2 14 4" xfId="3043" xr:uid="{00000000-0005-0000-0000-0000234E0000}"/>
    <cellStyle name="Note 2 2 14 5" xfId="7817" xr:uid="{00000000-0005-0000-0000-0000244E0000}"/>
    <cellStyle name="Note 2 2 15" xfId="3044" xr:uid="{00000000-0005-0000-0000-0000254E0000}"/>
    <cellStyle name="Note 2 2 15 2" xfId="3045" xr:uid="{00000000-0005-0000-0000-0000264E0000}"/>
    <cellStyle name="Note 2 2 15 2 2" xfId="3046" xr:uid="{00000000-0005-0000-0000-0000274E0000}"/>
    <cellStyle name="Note 2 2 15 2 3" xfId="3047" xr:uid="{00000000-0005-0000-0000-0000284E0000}"/>
    <cellStyle name="Note 2 2 15 3" xfId="3048" xr:uid="{00000000-0005-0000-0000-0000294E0000}"/>
    <cellStyle name="Note 2 2 15 4" xfId="3049" xr:uid="{00000000-0005-0000-0000-00002A4E0000}"/>
    <cellStyle name="Note 2 2 15 5" xfId="7818" xr:uid="{00000000-0005-0000-0000-00002B4E0000}"/>
    <cellStyle name="Note 2 2 16" xfId="3050" xr:uid="{00000000-0005-0000-0000-00002C4E0000}"/>
    <cellStyle name="Note 2 2 16 2" xfId="3051" xr:uid="{00000000-0005-0000-0000-00002D4E0000}"/>
    <cellStyle name="Note 2 2 16 3" xfId="3052" xr:uid="{00000000-0005-0000-0000-00002E4E0000}"/>
    <cellStyle name="Note 2 2 16 4" xfId="7819" xr:uid="{00000000-0005-0000-0000-00002F4E0000}"/>
    <cellStyle name="Note 2 2 17" xfId="3053" xr:uid="{00000000-0005-0000-0000-0000304E0000}"/>
    <cellStyle name="Note 2 2 17 2" xfId="3054" xr:uid="{00000000-0005-0000-0000-0000314E0000}"/>
    <cellStyle name="Note 2 2 17 2 2" xfId="3055" xr:uid="{00000000-0005-0000-0000-0000324E0000}"/>
    <cellStyle name="Note 2 2 17 2 3" xfId="3056" xr:uid="{00000000-0005-0000-0000-0000334E0000}"/>
    <cellStyle name="Note 2 2 17 3" xfId="3057" xr:uid="{00000000-0005-0000-0000-0000344E0000}"/>
    <cellStyle name="Note 2 2 17 4" xfId="3058" xr:uid="{00000000-0005-0000-0000-0000354E0000}"/>
    <cellStyle name="Note 2 2 17 5" xfId="7820" xr:uid="{00000000-0005-0000-0000-0000364E0000}"/>
    <cellStyle name="Note 2 2 17 6" xfId="7821" xr:uid="{00000000-0005-0000-0000-0000374E0000}"/>
    <cellStyle name="Note 2 2 18" xfId="3059" xr:uid="{00000000-0005-0000-0000-0000384E0000}"/>
    <cellStyle name="Note 2 2 19" xfId="3060" xr:uid="{00000000-0005-0000-0000-0000394E0000}"/>
    <cellStyle name="Note 2 2 2" xfId="3061" xr:uid="{00000000-0005-0000-0000-00003A4E0000}"/>
    <cellStyle name="Note 2 2 2 10" xfId="3062" xr:uid="{00000000-0005-0000-0000-00003B4E0000}"/>
    <cellStyle name="Note 2 2 2 10 2" xfId="3063" xr:uid="{00000000-0005-0000-0000-00003C4E0000}"/>
    <cellStyle name="Note 2 2 2 10 2 2" xfId="3064" xr:uid="{00000000-0005-0000-0000-00003D4E0000}"/>
    <cellStyle name="Note 2 2 2 10 2 3" xfId="3065" xr:uid="{00000000-0005-0000-0000-00003E4E0000}"/>
    <cellStyle name="Note 2 2 2 10 3" xfId="3066" xr:uid="{00000000-0005-0000-0000-00003F4E0000}"/>
    <cellStyle name="Note 2 2 2 10 4" xfId="3067" xr:uid="{00000000-0005-0000-0000-0000404E0000}"/>
    <cellStyle name="Note 2 2 2 10 5" xfId="7822" xr:uid="{00000000-0005-0000-0000-0000414E0000}"/>
    <cellStyle name="Note 2 2 2 11" xfId="3068" xr:uid="{00000000-0005-0000-0000-0000424E0000}"/>
    <cellStyle name="Note 2 2 2 11 2" xfId="3069" xr:uid="{00000000-0005-0000-0000-0000434E0000}"/>
    <cellStyle name="Note 2 2 2 11 2 2" xfId="3070" xr:uid="{00000000-0005-0000-0000-0000444E0000}"/>
    <cellStyle name="Note 2 2 2 11 2 3" xfId="3071" xr:uid="{00000000-0005-0000-0000-0000454E0000}"/>
    <cellStyle name="Note 2 2 2 11 3" xfId="3072" xr:uid="{00000000-0005-0000-0000-0000464E0000}"/>
    <cellStyle name="Note 2 2 2 11 4" xfId="3073" xr:uid="{00000000-0005-0000-0000-0000474E0000}"/>
    <cellStyle name="Note 2 2 2 11 5" xfId="7823" xr:uid="{00000000-0005-0000-0000-0000484E0000}"/>
    <cellStyle name="Note 2 2 2 12" xfId="3074" xr:uid="{00000000-0005-0000-0000-0000494E0000}"/>
    <cellStyle name="Note 2 2 2 12 2" xfId="3075" xr:uid="{00000000-0005-0000-0000-00004A4E0000}"/>
    <cellStyle name="Note 2 2 2 12 2 2" xfId="3076" xr:uid="{00000000-0005-0000-0000-00004B4E0000}"/>
    <cellStyle name="Note 2 2 2 12 2 3" xfId="3077" xr:uid="{00000000-0005-0000-0000-00004C4E0000}"/>
    <cellStyle name="Note 2 2 2 12 3" xfId="3078" xr:uid="{00000000-0005-0000-0000-00004D4E0000}"/>
    <cellStyle name="Note 2 2 2 12 4" xfId="3079" xr:uid="{00000000-0005-0000-0000-00004E4E0000}"/>
    <cellStyle name="Note 2 2 2 12 5" xfId="7824" xr:uid="{00000000-0005-0000-0000-00004F4E0000}"/>
    <cellStyle name="Note 2 2 2 13" xfId="3080" xr:uid="{00000000-0005-0000-0000-0000504E0000}"/>
    <cellStyle name="Note 2 2 2 13 2" xfId="3081" xr:uid="{00000000-0005-0000-0000-0000514E0000}"/>
    <cellStyle name="Note 2 2 2 13 2 2" xfId="3082" xr:uid="{00000000-0005-0000-0000-0000524E0000}"/>
    <cellStyle name="Note 2 2 2 13 2 3" xfId="3083" xr:uid="{00000000-0005-0000-0000-0000534E0000}"/>
    <cellStyle name="Note 2 2 2 13 3" xfId="3084" xr:uid="{00000000-0005-0000-0000-0000544E0000}"/>
    <cellStyle name="Note 2 2 2 13 4" xfId="3085" xr:uid="{00000000-0005-0000-0000-0000554E0000}"/>
    <cellStyle name="Note 2 2 2 13 5" xfId="7825" xr:uid="{00000000-0005-0000-0000-0000564E0000}"/>
    <cellStyle name="Note 2 2 2 14" xfId="3086" xr:uid="{00000000-0005-0000-0000-0000574E0000}"/>
    <cellStyle name="Note 2 2 2 14 2" xfId="3087" xr:uid="{00000000-0005-0000-0000-0000584E0000}"/>
    <cellStyle name="Note 2 2 2 14 2 2" xfId="3088" xr:uid="{00000000-0005-0000-0000-0000594E0000}"/>
    <cellStyle name="Note 2 2 2 14 2 3" xfId="3089" xr:uid="{00000000-0005-0000-0000-00005A4E0000}"/>
    <cellStyle name="Note 2 2 2 14 3" xfId="3090" xr:uid="{00000000-0005-0000-0000-00005B4E0000}"/>
    <cellStyle name="Note 2 2 2 14 4" xfId="3091" xr:uid="{00000000-0005-0000-0000-00005C4E0000}"/>
    <cellStyle name="Note 2 2 2 14 5" xfId="7826" xr:uid="{00000000-0005-0000-0000-00005D4E0000}"/>
    <cellStyle name="Note 2 2 2 14 6" xfId="7827" xr:uid="{00000000-0005-0000-0000-00005E4E0000}"/>
    <cellStyle name="Note 2 2 2 15" xfId="3092" xr:uid="{00000000-0005-0000-0000-00005F4E0000}"/>
    <cellStyle name="Note 2 2 2 16" xfId="3093" xr:uid="{00000000-0005-0000-0000-0000604E0000}"/>
    <cellStyle name="Note 2 2 2 17" xfId="7828" xr:uid="{00000000-0005-0000-0000-0000614E0000}"/>
    <cellStyle name="Note 2 2 2 18" xfId="43970" xr:uid="{00000000-0005-0000-0000-0000624E0000}"/>
    <cellStyle name="Note 2 2 2 2" xfId="3094" xr:uid="{00000000-0005-0000-0000-0000634E0000}"/>
    <cellStyle name="Note 2 2 2 2 10" xfId="3095" xr:uid="{00000000-0005-0000-0000-0000644E0000}"/>
    <cellStyle name="Note 2 2 2 2 10 2" xfId="3096" xr:uid="{00000000-0005-0000-0000-0000654E0000}"/>
    <cellStyle name="Note 2 2 2 2 10 2 2" xfId="3097" xr:uid="{00000000-0005-0000-0000-0000664E0000}"/>
    <cellStyle name="Note 2 2 2 2 10 2 3" xfId="3098" xr:uid="{00000000-0005-0000-0000-0000674E0000}"/>
    <cellStyle name="Note 2 2 2 2 10 3" xfId="3099" xr:uid="{00000000-0005-0000-0000-0000684E0000}"/>
    <cellStyle name="Note 2 2 2 2 10 4" xfId="3100" xr:uid="{00000000-0005-0000-0000-0000694E0000}"/>
    <cellStyle name="Note 2 2 2 2 10 5" xfId="7829" xr:uid="{00000000-0005-0000-0000-00006A4E0000}"/>
    <cellStyle name="Note 2 2 2 2 10 6" xfId="7830" xr:uid="{00000000-0005-0000-0000-00006B4E0000}"/>
    <cellStyle name="Note 2 2 2 2 11" xfId="3101" xr:uid="{00000000-0005-0000-0000-00006C4E0000}"/>
    <cellStyle name="Note 2 2 2 2 12" xfId="3102" xr:uid="{00000000-0005-0000-0000-00006D4E0000}"/>
    <cellStyle name="Note 2 2 2 2 13" xfId="7831" xr:uid="{00000000-0005-0000-0000-00006E4E0000}"/>
    <cellStyle name="Note 2 2 2 2 2" xfId="3103" xr:uid="{00000000-0005-0000-0000-00006F4E0000}"/>
    <cellStyle name="Note 2 2 2 2 2 2" xfId="3104" xr:uid="{00000000-0005-0000-0000-0000704E0000}"/>
    <cellStyle name="Note 2 2 2 2 2 2 2" xfId="3105" xr:uid="{00000000-0005-0000-0000-0000714E0000}"/>
    <cellStyle name="Note 2 2 2 2 2 2 2 2" xfId="3106" xr:uid="{00000000-0005-0000-0000-0000724E0000}"/>
    <cellStyle name="Note 2 2 2 2 2 2 2 3" xfId="3107" xr:uid="{00000000-0005-0000-0000-0000734E0000}"/>
    <cellStyle name="Note 2 2 2 2 2 2 2 4" xfId="20108" xr:uid="{00000000-0005-0000-0000-0000744E0000}"/>
    <cellStyle name="Note 2 2 2 2 2 2 3" xfId="3108" xr:uid="{00000000-0005-0000-0000-0000754E0000}"/>
    <cellStyle name="Note 2 2 2 2 2 2 3 2" xfId="39957" xr:uid="{00000000-0005-0000-0000-0000764E0000}"/>
    <cellStyle name="Note 2 2 2 2 2 2 4" xfId="3109" xr:uid="{00000000-0005-0000-0000-0000774E0000}"/>
    <cellStyle name="Note 2 2 2 2 2 2 4 2" xfId="42771" xr:uid="{00000000-0005-0000-0000-0000784E0000}"/>
    <cellStyle name="Note 2 2 2 2 2 2 5" xfId="7832" xr:uid="{00000000-0005-0000-0000-0000794E0000}"/>
    <cellStyle name="Note 2 2 2 2 2 2 6" xfId="7833" xr:uid="{00000000-0005-0000-0000-00007A4E0000}"/>
    <cellStyle name="Note 2 2 2 2 2 2 7" xfId="14345" xr:uid="{00000000-0005-0000-0000-00007B4E0000}"/>
    <cellStyle name="Note 2 2 2 2 2 3" xfId="3110" xr:uid="{00000000-0005-0000-0000-00007C4E0000}"/>
    <cellStyle name="Note 2 2 2 2 2 3 2" xfId="3111" xr:uid="{00000000-0005-0000-0000-00007D4E0000}"/>
    <cellStyle name="Note 2 2 2 2 2 3 2 2" xfId="3112" xr:uid="{00000000-0005-0000-0000-00007E4E0000}"/>
    <cellStyle name="Note 2 2 2 2 2 3 2 3" xfId="3113" xr:uid="{00000000-0005-0000-0000-00007F4E0000}"/>
    <cellStyle name="Note 2 2 2 2 2 3 3" xfId="3114" xr:uid="{00000000-0005-0000-0000-0000804E0000}"/>
    <cellStyle name="Note 2 2 2 2 2 3 4" xfId="3115" xr:uid="{00000000-0005-0000-0000-0000814E0000}"/>
    <cellStyle name="Note 2 2 2 2 2 3 5" xfId="7834" xr:uid="{00000000-0005-0000-0000-0000824E0000}"/>
    <cellStyle name="Note 2 2 2 2 2 3 6" xfId="7835" xr:uid="{00000000-0005-0000-0000-0000834E0000}"/>
    <cellStyle name="Note 2 2 2 2 2 3 7" xfId="17822" xr:uid="{00000000-0005-0000-0000-0000844E0000}"/>
    <cellStyle name="Note 2 2 2 2 2 4" xfId="3116" xr:uid="{00000000-0005-0000-0000-0000854E0000}"/>
    <cellStyle name="Note 2 2 2 2 2 4 2" xfId="3117" xr:uid="{00000000-0005-0000-0000-0000864E0000}"/>
    <cellStyle name="Note 2 2 2 2 2 4 3" xfId="3118" xr:uid="{00000000-0005-0000-0000-0000874E0000}"/>
    <cellStyle name="Note 2 2 2 2 2 5" xfId="3119" xr:uid="{00000000-0005-0000-0000-0000884E0000}"/>
    <cellStyle name="Note 2 2 2 2 2 5 2" xfId="38429" xr:uid="{00000000-0005-0000-0000-0000894E0000}"/>
    <cellStyle name="Note 2 2 2 2 2 6" xfId="3120" xr:uid="{00000000-0005-0000-0000-00008A4E0000}"/>
    <cellStyle name="Note 2 2 2 2 2 7" xfId="7836" xr:uid="{00000000-0005-0000-0000-00008B4E0000}"/>
    <cellStyle name="Note 2 2 2 2 2 8" xfId="7837" xr:uid="{00000000-0005-0000-0000-00008C4E0000}"/>
    <cellStyle name="Note 2 2 2 2 2 9" xfId="11671" xr:uid="{00000000-0005-0000-0000-00008D4E0000}"/>
    <cellStyle name="Note 2 2 2 2 3" xfId="3121" xr:uid="{00000000-0005-0000-0000-00008E4E0000}"/>
    <cellStyle name="Note 2 2 2 2 3 2" xfId="3122" xr:uid="{00000000-0005-0000-0000-00008F4E0000}"/>
    <cellStyle name="Note 2 2 2 2 3 2 2" xfId="3123" xr:uid="{00000000-0005-0000-0000-0000904E0000}"/>
    <cellStyle name="Note 2 2 2 2 3 2 2 2" xfId="3124" xr:uid="{00000000-0005-0000-0000-0000914E0000}"/>
    <cellStyle name="Note 2 2 2 2 3 2 2 3" xfId="3125" xr:uid="{00000000-0005-0000-0000-0000924E0000}"/>
    <cellStyle name="Note 2 2 2 2 3 2 2 4" xfId="20369" xr:uid="{00000000-0005-0000-0000-0000934E0000}"/>
    <cellStyle name="Note 2 2 2 2 3 2 3" xfId="3126" xr:uid="{00000000-0005-0000-0000-0000944E0000}"/>
    <cellStyle name="Note 2 2 2 2 3 2 3 2" xfId="40218" xr:uid="{00000000-0005-0000-0000-0000954E0000}"/>
    <cellStyle name="Note 2 2 2 2 3 2 4" xfId="3127" xr:uid="{00000000-0005-0000-0000-0000964E0000}"/>
    <cellStyle name="Note 2 2 2 2 3 2 4 2" xfId="43032" xr:uid="{00000000-0005-0000-0000-0000974E0000}"/>
    <cellStyle name="Note 2 2 2 2 3 2 5" xfId="7838" xr:uid="{00000000-0005-0000-0000-0000984E0000}"/>
    <cellStyle name="Note 2 2 2 2 3 2 6" xfId="7839" xr:uid="{00000000-0005-0000-0000-0000994E0000}"/>
    <cellStyle name="Note 2 2 2 2 3 2 7" xfId="14606" xr:uid="{00000000-0005-0000-0000-00009A4E0000}"/>
    <cellStyle name="Note 2 2 2 2 3 3" xfId="3128" xr:uid="{00000000-0005-0000-0000-00009B4E0000}"/>
    <cellStyle name="Note 2 2 2 2 3 3 2" xfId="3129" xr:uid="{00000000-0005-0000-0000-00009C4E0000}"/>
    <cellStyle name="Note 2 2 2 2 3 3 3" xfId="3130" xr:uid="{00000000-0005-0000-0000-00009D4E0000}"/>
    <cellStyle name="Note 2 2 2 2 3 3 4" xfId="18083" xr:uid="{00000000-0005-0000-0000-00009E4E0000}"/>
    <cellStyle name="Note 2 2 2 2 3 4" xfId="3131" xr:uid="{00000000-0005-0000-0000-00009F4E0000}"/>
    <cellStyle name="Note 2 2 2 2 3 4 2" xfId="38009" xr:uid="{00000000-0005-0000-0000-0000A04E0000}"/>
    <cellStyle name="Note 2 2 2 2 3 5" xfId="3132" xr:uid="{00000000-0005-0000-0000-0000A14E0000}"/>
    <cellStyle name="Note 2 2 2 2 3 5 2" xfId="41105" xr:uid="{00000000-0005-0000-0000-0000A24E0000}"/>
    <cellStyle name="Note 2 2 2 2 3 6" xfId="7840" xr:uid="{00000000-0005-0000-0000-0000A34E0000}"/>
    <cellStyle name="Note 2 2 2 2 3 7" xfId="11932" xr:uid="{00000000-0005-0000-0000-0000A44E0000}"/>
    <cellStyle name="Note 2 2 2 2 4" xfId="3133" xr:uid="{00000000-0005-0000-0000-0000A54E0000}"/>
    <cellStyle name="Note 2 2 2 2 4 2" xfId="3134" xr:uid="{00000000-0005-0000-0000-0000A64E0000}"/>
    <cellStyle name="Note 2 2 2 2 4 2 2" xfId="3135" xr:uid="{00000000-0005-0000-0000-0000A74E0000}"/>
    <cellStyle name="Note 2 2 2 2 4 2 2 2" xfId="37601" xr:uid="{00000000-0005-0000-0000-0000A84E0000}"/>
    <cellStyle name="Note 2 2 2 2 4 2 2 3" xfId="20932" xr:uid="{00000000-0005-0000-0000-0000A94E0000}"/>
    <cellStyle name="Note 2 2 2 2 4 2 3" xfId="3136" xr:uid="{00000000-0005-0000-0000-0000AA4E0000}"/>
    <cellStyle name="Note 2 2 2 2 4 2 3 2" xfId="40763" xr:uid="{00000000-0005-0000-0000-0000AB4E0000}"/>
    <cellStyle name="Note 2 2 2 2 4 2 4" xfId="26775" xr:uid="{00000000-0005-0000-0000-0000AC4E0000}"/>
    <cellStyle name="Note 2 2 2 2 4 2 4 2" xfId="43516" xr:uid="{00000000-0005-0000-0000-0000AD4E0000}"/>
    <cellStyle name="Note 2 2 2 2 4 2 5" xfId="31960" xr:uid="{00000000-0005-0000-0000-0000AE4E0000}"/>
    <cellStyle name="Note 2 2 2 2 4 2 6" xfId="15289" xr:uid="{00000000-0005-0000-0000-0000AF4E0000}"/>
    <cellStyle name="Note 2 2 2 2 4 3" xfId="3137" xr:uid="{00000000-0005-0000-0000-0000B04E0000}"/>
    <cellStyle name="Note 2 2 2 2 4 3 2" xfId="35363" xr:uid="{00000000-0005-0000-0000-0000B14E0000}"/>
    <cellStyle name="Note 2 2 2 2 4 3 3" xfId="18686" xr:uid="{00000000-0005-0000-0000-0000B24E0000}"/>
    <cellStyle name="Note 2 2 2 2 4 4" xfId="3138" xr:uid="{00000000-0005-0000-0000-0000B34E0000}"/>
    <cellStyle name="Note 2 2 2 2 4 4 2" xfId="38580" xr:uid="{00000000-0005-0000-0000-0000B44E0000}"/>
    <cellStyle name="Note 2 2 2 2 4 5" xfId="7841" xr:uid="{00000000-0005-0000-0000-0000B54E0000}"/>
    <cellStyle name="Note 2 2 2 2 4 5 2" xfId="41589" xr:uid="{00000000-0005-0000-0000-0000B64E0000}"/>
    <cellStyle name="Note 2 2 2 2 4 6" xfId="29362" xr:uid="{00000000-0005-0000-0000-0000B74E0000}"/>
    <cellStyle name="Note 2 2 2 2 4 7" xfId="12668" xr:uid="{00000000-0005-0000-0000-0000B84E0000}"/>
    <cellStyle name="Note 2 2 2 2 5" xfId="3139" xr:uid="{00000000-0005-0000-0000-0000B94E0000}"/>
    <cellStyle name="Note 2 2 2 2 5 2" xfId="3140" xr:uid="{00000000-0005-0000-0000-0000BA4E0000}"/>
    <cellStyle name="Note 2 2 2 2 5 2 2" xfId="3141" xr:uid="{00000000-0005-0000-0000-0000BB4E0000}"/>
    <cellStyle name="Note 2 2 2 2 5 2 3" xfId="3142" xr:uid="{00000000-0005-0000-0000-0000BC4E0000}"/>
    <cellStyle name="Note 2 2 2 2 5 2 4" xfId="19650" xr:uid="{00000000-0005-0000-0000-0000BD4E0000}"/>
    <cellStyle name="Note 2 2 2 2 5 3" xfId="3143" xr:uid="{00000000-0005-0000-0000-0000BE4E0000}"/>
    <cellStyle name="Note 2 2 2 2 5 3 2" xfId="39503" xr:uid="{00000000-0005-0000-0000-0000BF4E0000}"/>
    <cellStyle name="Note 2 2 2 2 5 4" xfId="3144" xr:uid="{00000000-0005-0000-0000-0000C04E0000}"/>
    <cellStyle name="Note 2 2 2 2 5 4 2" xfId="42359" xr:uid="{00000000-0005-0000-0000-0000C14E0000}"/>
    <cellStyle name="Note 2 2 2 2 5 5" xfId="7842" xr:uid="{00000000-0005-0000-0000-0000C24E0000}"/>
    <cellStyle name="Note 2 2 2 2 5 6" xfId="13853" xr:uid="{00000000-0005-0000-0000-0000C34E0000}"/>
    <cellStyle name="Note 2 2 2 2 6" xfId="3145" xr:uid="{00000000-0005-0000-0000-0000C44E0000}"/>
    <cellStyle name="Note 2 2 2 2 6 2" xfId="3146" xr:uid="{00000000-0005-0000-0000-0000C54E0000}"/>
    <cellStyle name="Note 2 2 2 2 6 2 2" xfId="3147" xr:uid="{00000000-0005-0000-0000-0000C64E0000}"/>
    <cellStyle name="Note 2 2 2 2 6 2 3" xfId="3148" xr:uid="{00000000-0005-0000-0000-0000C74E0000}"/>
    <cellStyle name="Note 2 2 2 2 6 3" xfId="3149" xr:uid="{00000000-0005-0000-0000-0000C84E0000}"/>
    <cellStyle name="Note 2 2 2 2 6 4" xfId="3150" xr:uid="{00000000-0005-0000-0000-0000C94E0000}"/>
    <cellStyle name="Note 2 2 2 2 6 5" xfId="7843" xr:uid="{00000000-0005-0000-0000-0000CA4E0000}"/>
    <cellStyle name="Note 2 2 2 2 6 6" xfId="17334" xr:uid="{00000000-0005-0000-0000-0000CB4E0000}"/>
    <cellStyle name="Note 2 2 2 2 7" xfId="3151" xr:uid="{00000000-0005-0000-0000-0000CC4E0000}"/>
    <cellStyle name="Note 2 2 2 2 7 2" xfId="3152" xr:uid="{00000000-0005-0000-0000-0000CD4E0000}"/>
    <cellStyle name="Note 2 2 2 2 7 2 2" xfId="3153" xr:uid="{00000000-0005-0000-0000-0000CE4E0000}"/>
    <cellStyle name="Note 2 2 2 2 7 2 3" xfId="3154" xr:uid="{00000000-0005-0000-0000-0000CF4E0000}"/>
    <cellStyle name="Note 2 2 2 2 7 3" xfId="3155" xr:uid="{00000000-0005-0000-0000-0000D04E0000}"/>
    <cellStyle name="Note 2 2 2 2 7 4" xfId="3156" xr:uid="{00000000-0005-0000-0000-0000D14E0000}"/>
    <cellStyle name="Note 2 2 2 2 7 5" xfId="7844" xr:uid="{00000000-0005-0000-0000-0000D24E0000}"/>
    <cellStyle name="Note 2 2 2 2 8" xfId="3157" xr:uid="{00000000-0005-0000-0000-0000D34E0000}"/>
    <cellStyle name="Note 2 2 2 2 8 2" xfId="3158" xr:uid="{00000000-0005-0000-0000-0000D44E0000}"/>
    <cellStyle name="Note 2 2 2 2 8 2 2" xfId="3159" xr:uid="{00000000-0005-0000-0000-0000D54E0000}"/>
    <cellStyle name="Note 2 2 2 2 8 2 3" xfId="3160" xr:uid="{00000000-0005-0000-0000-0000D64E0000}"/>
    <cellStyle name="Note 2 2 2 2 8 3" xfId="3161" xr:uid="{00000000-0005-0000-0000-0000D74E0000}"/>
    <cellStyle name="Note 2 2 2 2 8 4" xfId="3162" xr:uid="{00000000-0005-0000-0000-0000D84E0000}"/>
    <cellStyle name="Note 2 2 2 2 8 5" xfId="7845" xr:uid="{00000000-0005-0000-0000-0000D94E0000}"/>
    <cellStyle name="Note 2 2 2 2 9" xfId="3163" xr:uid="{00000000-0005-0000-0000-0000DA4E0000}"/>
    <cellStyle name="Note 2 2 2 2 9 2" xfId="3164" xr:uid="{00000000-0005-0000-0000-0000DB4E0000}"/>
    <cellStyle name="Note 2 2 2 2 9 2 2" xfId="3165" xr:uid="{00000000-0005-0000-0000-0000DC4E0000}"/>
    <cellStyle name="Note 2 2 2 2 9 2 3" xfId="3166" xr:uid="{00000000-0005-0000-0000-0000DD4E0000}"/>
    <cellStyle name="Note 2 2 2 2 9 3" xfId="3167" xr:uid="{00000000-0005-0000-0000-0000DE4E0000}"/>
    <cellStyle name="Note 2 2 2 2 9 4" xfId="3168" xr:uid="{00000000-0005-0000-0000-0000DF4E0000}"/>
    <cellStyle name="Note 2 2 2 2 9 5" xfId="7846" xr:uid="{00000000-0005-0000-0000-0000E04E0000}"/>
    <cellStyle name="Note 2 2 2 3" xfId="3169" xr:uid="{00000000-0005-0000-0000-0000E14E0000}"/>
    <cellStyle name="Note 2 2 2 3 2" xfId="3170" xr:uid="{00000000-0005-0000-0000-0000E24E0000}"/>
    <cellStyle name="Note 2 2 2 3 2 2" xfId="3171" xr:uid="{00000000-0005-0000-0000-0000E34E0000}"/>
    <cellStyle name="Note 2 2 2 3 2 2 2" xfId="3172" xr:uid="{00000000-0005-0000-0000-0000E44E0000}"/>
    <cellStyle name="Note 2 2 2 3 2 2 2 2" xfId="36687" xr:uid="{00000000-0005-0000-0000-0000E54E0000}"/>
    <cellStyle name="Note 2 2 2 3 2 2 2 3" xfId="20017" xr:uid="{00000000-0005-0000-0000-0000E64E0000}"/>
    <cellStyle name="Note 2 2 2 3 2 2 3" xfId="3173" xr:uid="{00000000-0005-0000-0000-0000E74E0000}"/>
    <cellStyle name="Note 2 2 2 3 2 2 3 2" xfId="39866" xr:uid="{00000000-0005-0000-0000-0000E84E0000}"/>
    <cellStyle name="Note 2 2 2 3 2 2 4" xfId="25942" xr:uid="{00000000-0005-0000-0000-0000E94E0000}"/>
    <cellStyle name="Note 2 2 2 3 2 2 4 2" xfId="42681" xr:uid="{00000000-0005-0000-0000-0000EA4E0000}"/>
    <cellStyle name="Note 2 2 2 3 2 2 5" xfId="30927" xr:uid="{00000000-0005-0000-0000-0000EB4E0000}"/>
    <cellStyle name="Note 2 2 2 3 2 2 6" xfId="14254" xr:uid="{00000000-0005-0000-0000-0000EC4E0000}"/>
    <cellStyle name="Note 2 2 2 3 2 3" xfId="3174" xr:uid="{00000000-0005-0000-0000-0000ED4E0000}"/>
    <cellStyle name="Note 2 2 2 3 2 3 2" xfId="34408" xr:uid="{00000000-0005-0000-0000-0000EE4E0000}"/>
    <cellStyle name="Note 2 2 2 3 2 3 3" xfId="17731" xr:uid="{00000000-0005-0000-0000-0000EF4E0000}"/>
    <cellStyle name="Note 2 2 2 3 2 4" xfId="3175" xr:uid="{00000000-0005-0000-0000-0000F04E0000}"/>
    <cellStyle name="Note 2 2 2 3 2 4 2" xfId="33319" xr:uid="{00000000-0005-0000-0000-0000F14E0000}"/>
    <cellStyle name="Note 2 2 2 3 2 5" xfId="7847" xr:uid="{00000000-0005-0000-0000-0000F24E0000}"/>
    <cellStyle name="Note 2 2 2 3 2 5 2" xfId="33775" xr:uid="{00000000-0005-0000-0000-0000F34E0000}"/>
    <cellStyle name="Note 2 2 2 3 2 6" xfId="7848" xr:uid="{00000000-0005-0000-0000-0000F44E0000}"/>
    <cellStyle name="Note 2 2 2 3 2 7" xfId="11580" xr:uid="{00000000-0005-0000-0000-0000F54E0000}"/>
    <cellStyle name="Note 2 2 2 3 3" xfId="3176" xr:uid="{00000000-0005-0000-0000-0000F64E0000}"/>
    <cellStyle name="Note 2 2 2 3 3 2" xfId="3177" xr:uid="{00000000-0005-0000-0000-0000F74E0000}"/>
    <cellStyle name="Note 2 2 2 3 3 2 2" xfId="3178" xr:uid="{00000000-0005-0000-0000-0000F84E0000}"/>
    <cellStyle name="Note 2 2 2 3 3 2 2 2" xfId="36583" xr:uid="{00000000-0005-0000-0000-0000F94E0000}"/>
    <cellStyle name="Note 2 2 2 3 3 2 2 3" xfId="19913" xr:uid="{00000000-0005-0000-0000-0000FA4E0000}"/>
    <cellStyle name="Note 2 2 2 3 3 2 3" xfId="3179" xr:uid="{00000000-0005-0000-0000-0000FB4E0000}"/>
    <cellStyle name="Note 2 2 2 3 3 2 3 2" xfId="39762" xr:uid="{00000000-0005-0000-0000-0000FC4E0000}"/>
    <cellStyle name="Note 2 2 2 3 3 2 4" xfId="25838" xr:uid="{00000000-0005-0000-0000-0000FD4E0000}"/>
    <cellStyle name="Note 2 2 2 3 3 2 4 2" xfId="42577" xr:uid="{00000000-0005-0000-0000-0000FE4E0000}"/>
    <cellStyle name="Note 2 2 2 3 3 2 5" xfId="30823" xr:uid="{00000000-0005-0000-0000-0000FF4E0000}"/>
    <cellStyle name="Note 2 2 2 3 3 2 6" xfId="14150" xr:uid="{00000000-0005-0000-0000-0000004F0000}"/>
    <cellStyle name="Note 2 2 2 3 3 3" xfId="3180" xr:uid="{00000000-0005-0000-0000-0000014F0000}"/>
    <cellStyle name="Note 2 2 2 3 3 3 2" xfId="34304" xr:uid="{00000000-0005-0000-0000-0000024F0000}"/>
    <cellStyle name="Note 2 2 2 3 3 3 3" xfId="17627" xr:uid="{00000000-0005-0000-0000-0000034F0000}"/>
    <cellStyle name="Note 2 2 2 3 3 4" xfId="3181" xr:uid="{00000000-0005-0000-0000-0000044F0000}"/>
    <cellStyle name="Note 2 2 2 3 3 4 2" xfId="35570" xr:uid="{00000000-0005-0000-0000-0000054F0000}"/>
    <cellStyle name="Note 2 2 2 3 3 5" xfId="7849" xr:uid="{00000000-0005-0000-0000-0000064F0000}"/>
    <cellStyle name="Note 2 2 2 3 3 5 2" xfId="33343" xr:uid="{00000000-0005-0000-0000-0000074F0000}"/>
    <cellStyle name="Note 2 2 2 3 3 6" xfId="7850" xr:uid="{00000000-0005-0000-0000-0000084F0000}"/>
    <cellStyle name="Note 2 2 2 3 3 7" xfId="11476" xr:uid="{00000000-0005-0000-0000-0000094F0000}"/>
    <cellStyle name="Note 2 2 2 3 4" xfId="3182" xr:uid="{00000000-0005-0000-0000-00000A4F0000}"/>
    <cellStyle name="Note 2 2 2 3 4 2" xfId="3183" xr:uid="{00000000-0005-0000-0000-00000B4F0000}"/>
    <cellStyle name="Note 2 2 2 3 4 2 2" xfId="20763" xr:uid="{00000000-0005-0000-0000-00000C4F0000}"/>
    <cellStyle name="Note 2 2 2 3 4 2 2 2" xfId="37432" xr:uid="{00000000-0005-0000-0000-00000D4F0000}"/>
    <cellStyle name="Note 2 2 2 3 4 2 3" xfId="23887" xr:uid="{00000000-0005-0000-0000-00000E4F0000}"/>
    <cellStyle name="Note 2 2 2 3 4 2 3 2" xfId="40598" xr:uid="{00000000-0005-0000-0000-00000F4F0000}"/>
    <cellStyle name="Note 2 2 2 3 4 2 4" xfId="26624" xr:uid="{00000000-0005-0000-0000-0000104F0000}"/>
    <cellStyle name="Note 2 2 2 3 4 2 4 2" xfId="43365" xr:uid="{00000000-0005-0000-0000-0000114F0000}"/>
    <cellStyle name="Note 2 2 2 3 4 2 5" xfId="31740" xr:uid="{00000000-0005-0000-0000-0000124F0000}"/>
    <cellStyle name="Note 2 2 2 3 4 2 6" xfId="15069" xr:uid="{00000000-0005-0000-0000-0000134F0000}"/>
    <cellStyle name="Note 2 2 2 3 4 3" xfId="3184" xr:uid="{00000000-0005-0000-0000-0000144F0000}"/>
    <cellStyle name="Note 2 2 2 3 4 3 2" xfId="35152" xr:uid="{00000000-0005-0000-0000-0000154F0000}"/>
    <cellStyle name="Note 2 2 2 3 4 3 3" xfId="18475" xr:uid="{00000000-0005-0000-0000-0000164F0000}"/>
    <cellStyle name="Note 2 2 2 3 4 4" xfId="21715" xr:uid="{00000000-0005-0000-0000-0000174F0000}"/>
    <cellStyle name="Note 2 2 2 3 4 4 2" xfId="38390" xr:uid="{00000000-0005-0000-0000-0000184F0000}"/>
    <cellStyle name="Note 2 2 2 3 4 5" xfId="24717" xr:uid="{00000000-0005-0000-0000-0000194F0000}"/>
    <cellStyle name="Note 2 2 2 3 4 5 2" xfId="41438" xr:uid="{00000000-0005-0000-0000-00001A4F0000}"/>
    <cellStyle name="Note 2 2 2 3 4 6" xfId="29142" xr:uid="{00000000-0005-0000-0000-00001B4F0000}"/>
    <cellStyle name="Note 2 2 2 3 4 7" xfId="12397" xr:uid="{00000000-0005-0000-0000-00001C4F0000}"/>
    <cellStyle name="Note 2 2 2 3 5" xfId="3185" xr:uid="{00000000-0005-0000-0000-00001D4F0000}"/>
    <cellStyle name="Note 2 2 2 3 5 2" xfId="19541" xr:uid="{00000000-0005-0000-0000-00001E4F0000}"/>
    <cellStyle name="Note 2 2 2 3 5 2 2" xfId="36212" xr:uid="{00000000-0005-0000-0000-00001F4F0000}"/>
    <cellStyle name="Note 2 2 2 3 5 3" xfId="22697" xr:uid="{00000000-0005-0000-0000-0000204F0000}"/>
    <cellStyle name="Note 2 2 2 3 5 3 2" xfId="39397" xr:uid="{00000000-0005-0000-0000-0000214F0000}"/>
    <cellStyle name="Note 2 2 2 3 5 4" xfId="25533" xr:uid="{00000000-0005-0000-0000-0000224F0000}"/>
    <cellStyle name="Note 2 2 2 3 5 4 2" xfId="42271" xr:uid="{00000000-0005-0000-0000-0000234F0000}"/>
    <cellStyle name="Note 2 2 2 3 5 5" xfId="30372" xr:uid="{00000000-0005-0000-0000-0000244F0000}"/>
    <cellStyle name="Note 2 2 2 3 5 6" xfId="13698" xr:uid="{00000000-0005-0000-0000-0000254F0000}"/>
    <cellStyle name="Note 2 2 2 3 6" xfId="3186" xr:uid="{00000000-0005-0000-0000-0000264F0000}"/>
    <cellStyle name="Note 2 2 2 3 6 2" xfId="33906" xr:uid="{00000000-0005-0000-0000-0000274F0000}"/>
    <cellStyle name="Note 2 2 2 3 6 3" xfId="17229" xr:uid="{00000000-0005-0000-0000-0000284F0000}"/>
    <cellStyle name="Note 2 2 2 3 7" xfId="7851" xr:uid="{00000000-0005-0000-0000-0000294F0000}"/>
    <cellStyle name="Note 2 2 2 3 7 2" xfId="32490" xr:uid="{00000000-0005-0000-0000-00002A4F0000}"/>
    <cellStyle name="Note 2 2 2 3 8" xfId="7852" xr:uid="{00000000-0005-0000-0000-00002B4F0000}"/>
    <cellStyle name="Note 2 2 2 3 8 2" xfId="33098" xr:uid="{00000000-0005-0000-0000-00002C4F0000}"/>
    <cellStyle name="Note 2 2 2 3 9" xfId="27780" xr:uid="{00000000-0005-0000-0000-00002D4F0000}"/>
    <cellStyle name="Note 2 2 2 4" xfId="3187" xr:uid="{00000000-0005-0000-0000-00002E4F0000}"/>
    <cellStyle name="Note 2 2 2 4 2" xfId="3188" xr:uid="{00000000-0005-0000-0000-00002F4F0000}"/>
    <cellStyle name="Note 2 2 2 4 2 2" xfId="3189" xr:uid="{00000000-0005-0000-0000-0000304F0000}"/>
    <cellStyle name="Note 2 2 2 4 2 2 2" xfId="3190" xr:uid="{00000000-0005-0000-0000-0000314F0000}"/>
    <cellStyle name="Note 2 2 2 4 2 2 3" xfId="3191" xr:uid="{00000000-0005-0000-0000-0000324F0000}"/>
    <cellStyle name="Note 2 2 2 4 2 2 4" xfId="19315" xr:uid="{00000000-0005-0000-0000-0000334F0000}"/>
    <cellStyle name="Note 2 2 2 4 2 3" xfId="3192" xr:uid="{00000000-0005-0000-0000-0000344F0000}"/>
    <cellStyle name="Note 2 2 2 4 2 3 2" xfId="39186" xr:uid="{00000000-0005-0000-0000-0000354F0000}"/>
    <cellStyle name="Note 2 2 2 4 2 4" xfId="3193" xr:uid="{00000000-0005-0000-0000-0000364F0000}"/>
    <cellStyle name="Note 2 2 2 4 2 4 2" xfId="42093" xr:uid="{00000000-0005-0000-0000-0000374F0000}"/>
    <cellStyle name="Note 2 2 2 4 2 5" xfId="7853" xr:uid="{00000000-0005-0000-0000-0000384F0000}"/>
    <cellStyle name="Note 2 2 2 4 2 6" xfId="7854" xr:uid="{00000000-0005-0000-0000-0000394F0000}"/>
    <cellStyle name="Note 2 2 2 4 2 7" xfId="13440" xr:uid="{00000000-0005-0000-0000-00003A4F0000}"/>
    <cellStyle name="Note 2 2 2 4 3" xfId="3194" xr:uid="{00000000-0005-0000-0000-00003B4F0000}"/>
    <cellStyle name="Note 2 2 2 4 3 2" xfId="3195" xr:uid="{00000000-0005-0000-0000-00003C4F0000}"/>
    <cellStyle name="Note 2 2 2 4 3 2 2" xfId="37856" xr:uid="{00000000-0005-0000-0000-00003D4F0000}"/>
    <cellStyle name="Note 2 2 2 4 3 2 3" xfId="21186" xr:uid="{00000000-0005-0000-0000-00003E4F0000}"/>
    <cellStyle name="Note 2 2 2 4 3 3" xfId="3196" xr:uid="{00000000-0005-0000-0000-00003F4F0000}"/>
    <cellStyle name="Note 2 2 2 4 3 3 2" xfId="41012" xr:uid="{00000000-0005-0000-0000-0000404F0000}"/>
    <cellStyle name="Note 2 2 2 4 3 4" xfId="26985" xr:uid="{00000000-0005-0000-0000-0000414F0000}"/>
    <cellStyle name="Note 2 2 2 4 3 4 2" xfId="43726" xr:uid="{00000000-0005-0000-0000-0000424F0000}"/>
    <cellStyle name="Note 2 2 2 4 3 5" xfId="32250" xr:uid="{00000000-0005-0000-0000-0000434F0000}"/>
    <cellStyle name="Note 2 2 2 4 3 6" xfId="15579" xr:uid="{00000000-0005-0000-0000-0000444F0000}"/>
    <cellStyle name="Note 2 2 2 4 4" xfId="3197" xr:uid="{00000000-0005-0000-0000-0000454F0000}"/>
    <cellStyle name="Note 2 2 2 4 4 2" xfId="33670" xr:uid="{00000000-0005-0000-0000-0000464F0000}"/>
    <cellStyle name="Note 2 2 2 4 4 3" xfId="16994" xr:uid="{00000000-0005-0000-0000-0000474F0000}"/>
    <cellStyle name="Note 2 2 2 4 5" xfId="3198" xr:uid="{00000000-0005-0000-0000-0000484F0000}"/>
    <cellStyle name="Note 2 2 2 4 5 2" xfId="32934" xr:uid="{00000000-0005-0000-0000-0000494F0000}"/>
    <cellStyle name="Note 2 2 2 4 6" xfId="7855" xr:uid="{00000000-0005-0000-0000-00004A4F0000}"/>
    <cellStyle name="Note 2 2 2 4 6 2" xfId="33222" xr:uid="{00000000-0005-0000-0000-00004B4F0000}"/>
    <cellStyle name="Note 2 2 2 4 7" xfId="7856" xr:uid="{00000000-0005-0000-0000-00004C4F0000}"/>
    <cellStyle name="Note 2 2 2 5" xfId="3199" xr:uid="{00000000-0005-0000-0000-00004D4F0000}"/>
    <cellStyle name="Note 2 2 2 5 2" xfId="3200" xr:uid="{00000000-0005-0000-0000-00004E4F0000}"/>
    <cellStyle name="Note 2 2 2 5 2 2" xfId="3201" xr:uid="{00000000-0005-0000-0000-00004F4F0000}"/>
    <cellStyle name="Note 2 2 2 5 2 2 2" xfId="3202" xr:uid="{00000000-0005-0000-0000-0000504F0000}"/>
    <cellStyle name="Note 2 2 2 5 2 2 3" xfId="3203" xr:uid="{00000000-0005-0000-0000-0000514F0000}"/>
    <cellStyle name="Note 2 2 2 5 2 3" xfId="3204" xr:uid="{00000000-0005-0000-0000-0000524F0000}"/>
    <cellStyle name="Note 2 2 2 5 2 4" xfId="3205" xr:uid="{00000000-0005-0000-0000-0000534F0000}"/>
    <cellStyle name="Note 2 2 2 5 2 5" xfId="7857" xr:uid="{00000000-0005-0000-0000-0000544F0000}"/>
    <cellStyle name="Note 2 2 2 5 2 6" xfId="7858" xr:uid="{00000000-0005-0000-0000-0000554F0000}"/>
    <cellStyle name="Note 2 2 2 5 2 7" xfId="19004" xr:uid="{00000000-0005-0000-0000-0000564F0000}"/>
    <cellStyle name="Note 2 2 2 5 3" xfId="3206" xr:uid="{00000000-0005-0000-0000-0000574F0000}"/>
    <cellStyle name="Note 2 2 2 5 3 2" xfId="38895" xr:uid="{00000000-0005-0000-0000-0000584F0000}"/>
    <cellStyle name="Note 2 2 2 5 4" xfId="3207" xr:uid="{00000000-0005-0000-0000-0000594F0000}"/>
    <cellStyle name="Note 2 2 2 5 4 2" xfId="41847" xr:uid="{00000000-0005-0000-0000-00005A4F0000}"/>
    <cellStyle name="Note 2 2 2 5 5" xfId="7859" xr:uid="{00000000-0005-0000-0000-00005B4F0000}"/>
    <cellStyle name="Note 2 2 2 5 6" xfId="7860" xr:uid="{00000000-0005-0000-0000-00005C4F0000}"/>
    <cellStyle name="Note 2 2 2 5 7" xfId="13065" xr:uid="{00000000-0005-0000-0000-00005D4F0000}"/>
    <cellStyle name="Note 2 2 2 6" xfId="3208" xr:uid="{00000000-0005-0000-0000-00005E4F0000}"/>
    <cellStyle name="Note 2 2 2 6 2" xfId="3209" xr:uid="{00000000-0005-0000-0000-00005F4F0000}"/>
    <cellStyle name="Note 2 2 2 6 2 2" xfId="3210" xr:uid="{00000000-0005-0000-0000-0000604F0000}"/>
    <cellStyle name="Note 2 2 2 6 2 2 2" xfId="3211" xr:uid="{00000000-0005-0000-0000-0000614F0000}"/>
    <cellStyle name="Note 2 2 2 6 2 2 3" xfId="3212" xr:uid="{00000000-0005-0000-0000-0000624F0000}"/>
    <cellStyle name="Note 2 2 2 6 2 3" xfId="3213" xr:uid="{00000000-0005-0000-0000-0000634F0000}"/>
    <cellStyle name="Note 2 2 2 6 2 4" xfId="3214" xr:uid="{00000000-0005-0000-0000-0000644F0000}"/>
    <cellStyle name="Note 2 2 2 6 2 5" xfId="7861" xr:uid="{00000000-0005-0000-0000-0000654F0000}"/>
    <cellStyle name="Note 2 2 2 6 2 6" xfId="7862" xr:uid="{00000000-0005-0000-0000-0000664F0000}"/>
    <cellStyle name="Note 2 2 2 6 3" xfId="3215" xr:uid="{00000000-0005-0000-0000-0000674F0000}"/>
    <cellStyle name="Note 2 2 2 6 3 2" xfId="3216" xr:uid="{00000000-0005-0000-0000-0000684F0000}"/>
    <cellStyle name="Note 2 2 2 6 3 3" xfId="3217" xr:uid="{00000000-0005-0000-0000-0000694F0000}"/>
    <cellStyle name="Note 2 2 2 6 4" xfId="3218" xr:uid="{00000000-0005-0000-0000-00006A4F0000}"/>
    <cellStyle name="Note 2 2 2 6 5" xfId="3219" xr:uid="{00000000-0005-0000-0000-00006B4F0000}"/>
    <cellStyle name="Note 2 2 2 6 6" xfId="7863" xr:uid="{00000000-0005-0000-0000-00006C4F0000}"/>
    <cellStyle name="Note 2 2 2 6 7" xfId="7864" xr:uid="{00000000-0005-0000-0000-00006D4F0000}"/>
    <cellStyle name="Note 2 2 2 6 8" xfId="16342" xr:uid="{00000000-0005-0000-0000-00006E4F0000}"/>
    <cellStyle name="Note 2 2 2 7" xfId="3220" xr:uid="{00000000-0005-0000-0000-00006F4F0000}"/>
    <cellStyle name="Note 2 2 2 7 2" xfId="3221" xr:uid="{00000000-0005-0000-0000-0000704F0000}"/>
    <cellStyle name="Note 2 2 2 7 2 2" xfId="3222" xr:uid="{00000000-0005-0000-0000-0000714F0000}"/>
    <cellStyle name="Note 2 2 2 7 2 3" xfId="3223" xr:uid="{00000000-0005-0000-0000-0000724F0000}"/>
    <cellStyle name="Note 2 2 2 7 3" xfId="3224" xr:uid="{00000000-0005-0000-0000-0000734F0000}"/>
    <cellStyle name="Note 2 2 2 7 4" xfId="3225" xr:uid="{00000000-0005-0000-0000-0000744F0000}"/>
    <cellStyle name="Note 2 2 2 7 5" xfId="7865" xr:uid="{00000000-0005-0000-0000-0000754F0000}"/>
    <cellStyle name="Note 2 2 2 8" xfId="3226" xr:uid="{00000000-0005-0000-0000-0000764F0000}"/>
    <cellStyle name="Note 2 2 2 8 2" xfId="3227" xr:uid="{00000000-0005-0000-0000-0000774F0000}"/>
    <cellStyle name="Note 2 2 2 8 2 2" xfId="3228" xr:uid="{00000000-0005-0000-0000-0000784F0000}"/>
    <cellStyle name="Note 2 2 2 8 2 3" xfId="3229" xr:uid="{00000000-0005-0000-0000-0000794F0000}"/>
    <cellStyle name="Note 2 2 2 8 3" xfId="3230" xr:uid="{00000000-0005-0000-0000-00007A4F0000}"/>
    <cellStyle name="Note 2 2 2 8 4" xfId="3231" xr:uid="{00000000-0005-0000-0000-00007B4F0000}"/>
    <cellStyle name="Note 2 2 2 8 5" xfId="7866" xr:uid="{00000000-0005-0000-0000-00007C4F0000}"/>
    <cellStyle name="Note 2 2 2 9" xfId="3232" xr:uid="{00000000-0005-0000-0000-00007D4F0000}"/>
    <cellStyle name="Note 2 2 2 9 2" xfId="3233" xr:uid="{00000000-0005-0000-0000-00007E4F0000}"/>
    <cellStyle name="Note 2 2 2 9 2 2" xfId="3234" xr:uid="{00000000-0005-0000-0000-00007F4F0000}"/>
    <cellStyle name="Note 2 2 2 9 2 3" xfId="3235" xr:uid="{00000000-0005-0000-0000-0000804F0000}"/>
    <cellStyle name="Note 2 2 2 9 3" xfId="3236" xr:uid="{00000000-0005-0000-0000-0000814F0000}"/>
    <cellStyle name="Note 2 2 2 9 4" xfId="3237" xr:uid="{00000000-0005-0000-0000-0000824F0000}"/>
    <cellStyle name="Note 2 2 2 9 5" xfId="7867" xr:uid="{00000000-0005-0000-0000-0000834F0000}"/>
    <cellStyle name="Note 2 2 20" xfId="7868" xr:uid="{00000000-0005-0000-0000-0000844F0000}"/>
    <cellStyle name="Note 2 2 21" xfId="43969" xr:uid="{00000000-0005-0000-0000-0000854F0000}"/>
    <cellStyle name="Note 2 2 3" xfId="3238" xr:uid="{00000000-0005-0000-0000-0000864F0000}"/>
    <cellStyle name="Note 2 2 3 10" xfId="3239" xr:uid="{00000000-0005-0000-0000-0000874F0000}"/>
    <cellStyle name="Note 2 2 3 10 2" xfId="3240" xr:uid="{00000000-0005-0000-0000-0000884F0000}"/>
    <cellStyle name="Note 2 2 3 10 2 2" xfId="3241" xr:uid="{00000000-0005-0000-0000-0000894F0000}"/>
    <cellStyle name="Note 2 2 3 10 2 3" xfId="3242" xr:uid="{00000000-0005-0000-0000-00008A4F0000}"/>
    <cellStyle name="Note 2 2 3 10 3" xfId="3243" xr:uid="{00000000-0005-0000-0000-00008B4F0000}"/>
    <cellStyle name="Note 2 2 3 10 4" xfId="3244" xr:uid="{00000000-0005-0000-0000-00008C4F0000}"/>
    <cellStyle name="Note 2 2 3 10 5" xfId="7869" xr:uid="{00000000-0005-0000-0000-00008D4F0000}"/>
    <cellStyle name="Note 2 2 3 10 6" xfId="7870" xr:uid="{00000000-0005-0000-0000-00008E4F0000}"/>
    <cellStyle name="Note 2 2 3 11" xfId="3245" xr:uid="{00000000-0005-0000-0000-00008F4F0000}"/>
    <cellStyle name="Note 2 2 3 12" xfId="3246" xr:uid="{00000000-0005-0000-0000-0000904F0000}"/>
    <cellStyle name="Note 2 2 3 13" xfId="7871" xr:uid="{00000000-0005-0000-0000-0000914F0000}"/>
    <cellStyle name="Note 2 2 3 2" xfId="3247" xr:uid="{00000000-0005-0000-0000-0000924F0000}"/>
    <cellStyle name="Note 2 2 3 2 2" xfId="3248" xr:uid="{00000000-0005-0000-0000-0000934F0000}"/>
    <cellStyle name="Note 2 2 3 2 2 2" xfId="3249" xr:uid="{00000000-0005-0000-0000-0000944F0000}"/>
    <cellStyle name="Note 2 2 3 2 2 2 2" xfId="3250" xr:uid="{00000000-0005-0000-0000-0000954F0000}"/>
    <cellStyle name="Note 2 2 3 2 2 2 2 2" xfId="36854" xr:uid="{00000000-0005-0000-0000-0000964F0000}"/>
    <cellStyle name="Note 2 2 3 2 2 2 2 3" xfId="20185" xr:uid="{00000000-0005-0000-0000-0000974F0000}"/>
    <cellStyle name="Note 2 2 3 2 2 2 3" xfId="3251" xr:uid="{00000000-0005-0000-0000-0000984F0000}"/>
    <cellStyle name="Note 2 2 3 2 2 2 3 2" xfId="40034" xr:uid="{00000000-0005-0000-0000-0000994F0000}"/>
    <cellStyle name="Note 2 2 3 2 2 2 4" xfId="26108" xr:uid="{00000000-0005-0000-0000-00009A4F0000}"/>
    <cellStyle name="Note 2 2 3 2 2 2 4 2" xfId="42848" xr:uid="{00000000-0005-0000-0000-00009B4F0000}"/>
    <cellStyle name="Note 2 2 3 2 2 2 5" xfId="31094" xr:uid="{00000000-0005-0000-0000-00009C4F0000}"/>
    <cellStyle name="Note 2 2 3 2 2 2 6" xfId="14422" xr:uid="{00000000-0005-0000-0000-00009D4F0000}"/>
    <cellStyle name="Note 2 2 3 2 2 3" xfId="3252" xr:uid="{00000000-0005-0000-0000-00009E4F0000}"/>
    <cellStyle name="Note 2 2 3 2 2 3 2" xfId="34575" xr:uid="{00000000-0005-0000-0000-00009F4F0000}"/>
    <cellStyle name="Note 2 2 3 2 2 3 3" xfId="17899" xr:uid="{00000000-0005-0000-0000-0000A04F0000}"/>
    <cellStyle name="Note 2 2 3 2 2 4" xfId="3253" xr:uid="{00000000-0005-0000-0000-0000A14F0000}"/>
    <cellStyle name="Note 2 2 3 2 2 4 2" xfId="33147" xr:uid="{00000000-0005-0000-0000-0000A24F0000}"/>
    <cellStyle name="Note 2 2 3 2 2 5" xfId="7872" xr:uid="{00000000-0005-0000-0000-0000A34F0000}"/>
    <cellStyle name="Note 2 2 3 2 2 5 2" xfId="35749" xr:uid="{00000000-0005-0000-0000-0000A44F0000}"/>
    <cellStyle name="Note 2 2 3 2 2 6" xfId="7873" xr:uid="{00000000-0005-0000-0000-0000A54F0000}"/>
    <cellStyle name="Note 2 2 3 2 2 7" xfId="11748" xr:uid="{00000000-0005-0000-0000-0000A64F0000}"/>
    <cellStyle name="Note 2 2 3 2 3" xfId="3254" xr:uid="{00000000-0005-0000-0000-0000A74F0000}"/>
    <cellStyle name="Note 2 2 3 2 3 2" xfId="3255" xr:uid="{00000000-0005-0000-0000-0000A84F0000}"/>
    <cellStyle name="Note 2 2 3 2 3 2 2" xfId="3256" xr:uid="{00000000-0005-0000-0000-0000A94F0000}"/>
    <cellStyle name="Note 2 2 3 2 3 2 2 2" xfId="37111" xr:uid="{00000000-0005-0000-0000-0000AA4F0000}"/>
    <cellStyle name="Note 2 2 3 2 3 2 2 3" xfId="20443" xr:uid="{00000000-0005-0000-0000-0000AB4F0000}"/>
    <cellStyle name="Note 2 2 3 2 3 2 3" xfId="3257" xr:uid="{00000000-0005-0000-0000-0000AC4F0000}"/>
    <cellStyle name="Note 2 2 3 2 3 2 3 2" xfId="40292" xr:uid="{00000000-0005-0000-0000-0000AD4F0000}"/>
    <cellStyle name="Note 2 2 3 2 3 2 4" xfId="26365" xr:uid="{00000000-0005-0000-0000-0000AE4F0000}"/>
    <cellStyle name="Note 2 2 3 2 3 2 4 2" xfId="43106" xr:uid="{00000000-0005-0000-0000-0000AF4F0000}"/>
    <cellStyle name="Note 2 2 3 2 3 2 5" xfId="31351" xr:uid="{00000000-0005-0000-0000-0000B04F0000}"/>
    <cellStyle name="Note 2 2 3 2 3 2 6" xfId="14680" xr:uid="{00000000-0005-0000-0000-0000B14F0000}"/>
    <cellStyle name="Note 2 2 3 2 3 3" xfId="3258" xr:uid="{00000000-0005-0000-0000-0000B24F0000}"/>
    <cellStyle name="Note 2 2 3 2 3 3 2" xfId="34832" xr:uid="{00000000-0005-0000-0000-0000B34F0000}"/>
    <cellStyle name="Note 2 2 3 2 3 3 3" xfId="18157" xr:uid="{00000000-0005-0000-0000-0000B44F0000}"/>
    <cellStyle name="Note 2 2 3 2 3 4" xfId="3259" xr:uid="{00000000-0005-0000-0000-0000B54F0000}"/>
    <cellStyle name="Note 2 2 3 2 3 4 2" xfId="38083" xr:uid="{00000000-0005-0000-0000-0000B64F0000}"/>
    <cellStyle name="Note 2 2 3 2 3 5" xfId="7874" xr:uid="{00000000-0005-0000-0000-0000B74F0000}"/>
    <cellStyle name="Note 2 2 3 2 3 5 2" xfId="41179" xr:uid="{00000000-0005-0000-0000-0000B84F0000}"/>
    <cellStyle name="Note 2 2 3 2 3 6" xfId="7875" xr:uid="{00000000-0005-0000-0000-0000B94F0000}"/>
    <cellStyle name="Note 2 2 3 2 3 7" xfId="12006" xr:uid="{00000000-0005-0000-0000-0000BA4F0000}"/>
    <cellStyle name="Note 2 2 3 2 4" xfId="3260" xr:uid="{00000000-0005-0000-0000-0000BB4F0000}"/>
    <cellStyle name="Note 2 2 3 2 4 2" xfId="3261" xr:uid="{00000000-0005-0000-0000-0000BC4F0000}"/>
    <cellStyle name="Note 2 2 3 2 4 2 2" xfId="21034" xr:uid="{00000000-0005-0000-0000-0000BD4F0000}"/>
    <cellStyle name="Note 2 2 3 2 4 2 2 2" xfId="37703" xr:uid="{00000000-0005-0000-0000-0000BE4F0000}"/>
    <cellStyle name="Note 2 2 3 2 4 2 3" xfId="24144" xr:uid="{00000000-0005-0000-0000-0000BF4F0000}"/>
    <cellStyle name="Note 2 2 3 2 4 2 3 2" xfId="40861" xr:uid="{00000000-0005-0000-0000-0000C04F0000}"/>
    <cellStyle name="Note 2 2 3 2 4 2 4" xfId="26862" xr:uid="{00000000-0005-0000-0000-0000C14F0000}"/>
    <cellStyle name="Note 2 2 3 2 4 2 4 2" xfId="43603" xr:uid="{00000000-0005-0000-0000-0000C24F0000}"/>
    <cellStyle name="Note 2 2 3 2 4 2 5" xfId="32067" xr:uid="{00000000-0005-0000-0000-0000C34F0000}"/>
    <cellStyle name="Note 2 2 3 2 4 2 6" xfId="15396" xr:uid="{00000000-0005-0000-0000-0000C44F0000}"/>
    <cellStyle name="Note 2 2 3 2 4 3" xfId="3262" xr:uid="{00000000-0005-0000-0000-0000C54F0000}"/>
    <cellStyle name="Note 2 2 3 2 4 3 2" xfId="35469" xr:uid="{00000000-0005-0000-0000-0000C64F0000}"/>
    <cellStyle name="Note 2 2 3 2 4 3 3" xfId="18791" xr:uid="{00000000-0005-0000-0000-0000C74F0000}"/>
    <cellStyle name="Note 2 2 3 2 4 4" xfId="21998" xr:uid="{00000000-0005-0000-0000-0000C84F0000}"/>
    <cellStyle name="Note 2 2 3 2 4 4 2" xfId="38680" xr:uid="{00000000-0005-0000-0000-0000C94F0000}"/>
    <cellStyle name="Note 2 2 3 2 4 5" xfId="24949" xr:uid="{00000000-0005-0000-0000-0000CA4F0000}"/>
    <cellStyle name="Note 2 2 3 2 4 5 2" xfId="41676" xr:uid="{00000000-0005-0000-0000-0000CB4F0000}"/>
    <cellStyle name="Note 2 2 3 2 4 6" xfId="29469" xr:uid="{00000000-0005-0000-0000-0000CC4F0000}"/>
    <cellStyle name="Note 2 2 3 2 4 7" xfId="12781" xr:uid="{00000000-0005-0000-0000-0000CD4F0000}"/>
    <cellStyle name="Note 2 2 3 2 5" xfId="3263" xr:uid="{00000000-0005-0000-0000-0000CE4F0000}"/>
    <cellStyle name="Note 2 2 3 2 5 2" xfId="19739" xr:uid="{00000000-0005-0000-0000-0000CF4F0000}"/>
    <cellStyle name="Note 2 2 3 2 5 2 2" xfId="36409" xr:uid="{00000000-0005-0000-0000-0000D04F0000}"/>
    <cellStyle name="Note 2 2 3 2 5 3" xfId="22886" xr:uid="{00000000-0005-0000-0000-0000D14F0000}"/>
    <cellStyle name="Note 2 2 3 2 5 3 2" xfId="39588" xr:uid="{00000000-0005-0000-0000-0000D24F0000}"/>
    <cellStyle name="Note 2 2 3 2 5 4" xfId="25694" xr:uid="{00000000-0005-0000-0000-0000D34F0000}"/>
    <cellStyle name="Note 2 2 3 2 5 4 2" xfId="42433" xr:uid="{00000000-0005-0000-0000-0000D44F0000}"/>
    <cellStyle name="Note 2 2 3 2 5 5" xfId="30619" xr:uid="{00000000-0005-0000-0000-0000D54F0000}"/>
    <cellStyle name="Note 2 2 3 2 5 6" xfId="13946" xr:uid="{00000000-0005-0000-0000-0000D64F0000}"/>
    <cellStyle name="Note 2 2 3 2 6" xfId="3264" xr:uid="{00000000-0005-0000-0000-0000D74F0000}"/>
    <cellStyle name="Note 2 2 3 2 6 2" xfId="34117" xr:uid="{00000000-0005-0000-0000-0000D84F0000}"/>
    <cellStyle name="Note 2 2 3 2 6 3" xfId="17440" xr:uid="{00000000-0005-0000-0000-0000D94F0000}"/>
    <cellStyle name="Note 2 2 3 2 7" xfId="7876" xr:uid="{00000000-0005-0000-0000-0000DA4F0000}"/>
    <cellStyle name="Note 2 2 3 2 7 2" xfId="32422" xr:uid="{00000000-0005-0000-0000-0000DB4F0000}"/>
    <cellStyle name="Note 2 2 3 2 8" xfId="7877" xr:uid="{00000000-0005-0000-0000-0000DC4F0000}"/>
    <cellStyle name="Note 2 2 3 2 8 2" xfId="38784" xr:uid="{00000000-0005-0000-0000-0000DD4F0000}"/>
    <cellStyle name="Note 2 2 3 2 9" xfId="28027" xr:uid="{00000000-0005-0000-0000-0000DE4F0000}"/>
    <cellStyle name="Note 2 2 3 3" xfId="3265" xr:uid="{00000000-0005-0000-0000-0000DF4F0000}"/>
    <cellStyle name="Note 2 2 3 3 2" xfId="3266" xr:uid="{00000000-0005-0000-0000-0000E04F0000}"/>
    <cellStyle name="Note 2 2 3 3 2 2" xfId="3267" xr:uid="{00000000-0005-0000-0000-0000E14F0000}"/>
    <cellStyle name="Note 2 2 3 3 2 2 2" xfId="3268" xr:uid="{00000000-0005-0000-0000-0000E24F0000}"/>
    <cellStyle name="Note 2 2 3 3 2 2 3" xfId="3269" xr:uid="{00000000-0005-0000-0000-0000E34F0000}"/>
    <cellStyle name="Note 2 2 3 3 2 2 4" xfId="19362" xr:uid="{00000000-0005-0000-0000-0000E44F0000}"/>
    <cellStyle name="Note 2 2 3 3 2 3" xfId="3270" xr:uid="{00000000-0005-0000-0000-0000E54F0000}"/>
    <cellStyle name="Note 2 2 3 3 2 3 2" xfId="39231" xr:uid="{00000000-0005-0000-0000-0000E64F0000}"/>
    <cellStyle name="Note 2 2 3 3 2 4" xfId="3271" xr:uid="{00000000-0005-0000-0000-0000E74F0000}"/>
    <cellStyle name="Note 2 2 3 3 2 4 2" xfId="42129" xr:uid="{00000000-0005-0000-0000-0000E84F0000}"/>
    <cellStyle name="Note 2 2 3 3 2 5" xfId="7878" xr:uid="{00000000-0005-0000-0000-0000E94F0000}"/>
    <cellStyle name="Note 2 2 3 3 2 6" xfId="7879" xr:uid="{00000000-0005-0000-0000-0000EA4F0000}"/>
    <cellStyle name="Note 2 2 3 3 2 7" xfId="13495" xr:uid="{00000000-0005-0000-0000-0000EB4F0000}"/>
    <cellStyle name="Note 2 2 3 3 3" xfId="3272" xr:uid="{00000000-0005-0000-0000-0000EC4F0000}"/>
    <cellStyle name="Note 2 2 3 3 3 2" xfId="3273" xr:uid="{00000000-0005-0000-0000-0000ED4F0000}"/>
    <cellStyle name="Note 2 2 3 3 3 3" xfId="3274" xr:uid="{00000000-0005-0000-0000-0000EE4F0000}"/>
    <cellStyle name="Note 2 2 3 3 3 4" xfId="17045" xr:uid="{00000000-0005-0000-0000-0000EF4F0000}"/>
    <cellStyle name="Note 2 2 3 3 4" xfId="3275" xr:uid="{00000000-0005-0000-0000-0000F04F0000}"/>
    <cellStyle name="Note 2 2 3 3 4 2" xfId="37383" xr:uid="{00000000-0005-0000-0000-0000F14F0000}"/>
    <cellStyle name="Note 2 2 3 3 5" xfId="3276" xr:uid="{00000000-0005-0000-0000-0000F24F0000}"/>
    <cellStyle name="Note 2 2 3 3 5 2" xfId="33072" xr:uid="{00000000-0005-0000-0000-0000F34F0000}"/>
    <cellStyle name="Note 2 2 3 3 6" xfId="7880" xr:uid="{00000000-0005-0000-0000-0000F44F0000}"/>
    <cellStyle name="Note 2 2 3 4" xfId="3277" xr:uid="{00000000-0005-0000-0000-0000F54F0000}"/>
    <cellStyle name="Note 2 2 3 4 2" xfId="3278" xr:uid="{00000000-0005-0000-0000-0000F64F0000}"/>
    <cellStyle name="Note 2 2 3 4 2 2" xfId="3279" xr:uid="{00000000-0005-0000-0000-0000F74F0000}"/>
    <cellStyle name="Note 2 2 3 4 2 2 2" xfId="36003" xr:uid="{00000000-0005-0000-0000-0000F84F0000}"/>
    <cellStyle name="Note 2 2 3 4 2 2 3" xfId="19333" xr:uid="{00000000-0005-0000-0000-0000F94F0000}"/>
    <cellStyle name="Note 2 2 3 4 2 3" xfId="3280" xr:uid="{00000000-0005-0000-0000-0000FA4F0000}"/>
    <cellStyle name="Note 2 2 3 4 2 3 2" xfId="39203" xr:uid="{00000000-0005-0000-0000-0000FB4F0000}"/>
    <cellStyle name="Note 2 2 3 4 2 4" xfId="25372" xr:uid="{00000000-0005-0000-0000-0000FC4F0000}"/>
    <cellStyle name="Note 2 2 3 4 2 4 2" xfId="42109" xr:uid="{00000000-0005-0000-0000-0000FD4F0000}"/>
    <cellStyle name="Note 2 2 3 4 2 5" xfId="30133" xr:uid="{00000000-0005-0000-0000-0000FE4F0000}"/>
    <cellStyle name="Note 2 2 3 4 2 6" xfId="13458" xr:uid="{00000000-0005-0000-0000-0000FF4F0000}"/>
    <cellStyle name="Note 2 2 3 4 3" xfId="3281" xr:uid="{00000000-0005-0000-0000-000000500000}"/>
    <cellStyle name="Note 2 2 3 4 3 2" xfId="33688" xr:uid="{00000000-0005-0000-0000-000001500000}"/>
    <cellStyle name="Note 2 2 3 4 3 3" xfId="17012" xr:uid="{00000000-0005-0000-0000-000002500000}"/>
    <cellStyle name="Note 2 2 3 4 4" xfId="3282" xr:uid="{00000000-0005-0000-0000-000003500000}"/>
    <cellStyle name="Note 2 2 3 4 4 2" xfId="32579" xr:uid="{00000000-0005-0000-0000-000004500000}"/>
    <cellStyle name="Note 2 2 3 4 5" xfId="7881" xr:uid="{00000000-0005-0000-0000-000005500000}"/>
    <cellStyle name="Note 2 2 3 4 5 2" xfId="36204" xr:uid="{00000000-0005-0000-0000-000006500000}"/>
    <cellStyle name="Note 2 2 3 4 6" xfId="27544" xr:uid="{00000000-0005-0000-0000-000007500000}"/>
    <cellStyle name="Note 2 2 3 4 7" xfId="10771" xr:uid="{00000000-0005-0000-0000-000008500000}"/>
    <cellStyle name="Note 2 2 3 5" xfId="3283" xr:uid="{00000000-0005-0000-0000-000009500000}"/>
    <cellStyle name="Note 2 2 3 5 2" xfId="3284" xr:uid="{00000000-0005-0000-0000-00000A500000}"/>
    <cellStyle name="Note 2 2 3 5 2 2" xfId="3285" xr:uid="{00000000-0005-0000-0000-00000B500000}"/>
    <cellStyle name="Note 2 2 3 5 2 2 2" xfId="37272" xr:uid="{00000000-0005-0000-0000-00000C500000}"/>
    <cellStyle name="Note 2 2 3 5 2 2 3" xfId="20604" xr:uid="{00000000-0005-0000-0000-00000D500000}"/>
    <cellStyle name="Note 2 2 3 5 2 3" xfId="3286" xr:uid="{00000000-0005-0000-0000-00000E500000}"/>
    <cellStyle name="Note 2 2 3 5 2 3 2" xfId="40448" xr:uid="{00000000-0005-0000-0000-00000F500000}"/>
    <cellStyle name="Note 2 2 3 5 2 4" xfId="26497" xr:uid="{00000000-0005-0000-0000-000010500000}"/>
    <cellStyle name="Note 2 2 3 5 2 4 2" xfId="43238" xr:uid="{00000000-0005-0000-0000-000011500000}"/>
    <cellStyle name="Note 2 2 3 5 2 5" xfId="31552" xr:uid="{00000000-0005-0000-0000-000012500000}"/>
    <cellStyle name="Note 2 2 3 5 2 6" xfId="14881" xr:uid="{00000000-0005-0000-0000-000013500000}"/>
    <cellStyle name="Note 2 2 3 5 3" xfId="3287" xr:uid="{00000000-0005-0000-0000-000014500000}"/>
    <cellStyle name="Note 2 2 3 5 3 2" xfId="34992" xr:uid="{00000000-0005-0000-0000-000015500000}"/>
    <cellStyle name="Note 2 2 3 5 3 3" xfId="18317" xr:uid="{00000000-0005-0000-0000-000016500000}"/>
    <cellStyle name="Note 2 2 3 5 4" xfId="3288" xr:uid="{00000000-0005-0000-0000-000017500000}"/>
    <cellStyle name="Note 2 2 3 5 4 2" xfId="38237" xr:uid="{00000000-0005-0000-0000-000018500000}"/>
    <cellStyle name="Note 2 2 3 5 5" xfId="7882" xr:uid="{00000000-0005-0000-0000-000019500000}"/>
    <cellStyle name="Note 2 2 3 5 5 2" xfId="41311" xr:uid="{00000000-0005-0000-0000-00001A500000}"/>
    <cellStyle name="Note 2 2 3 5 6" xfId="28954" xr:uid="{00000000-0005-0000-0000-00001B500000}"/>
    <cellStyle name="Note 2 2 3 5 7" xfId="12207" xr:uid="{00000000-0005-0000-0000-00001C500000}"/>
    <cellStyle name="Note 2 2 3 6" xfId="3289" xr:uid="{00000000-0005-0000-0000-00001D500000}"/>
    <cellStyle name="Note 2 2 3 6 2" xfId="3290" xr:uid="{00000000-0005-0000-0000-00001E500000}"/>
    <cellStyle name="Note 2 2 3 6 2 2" xfId="3291" xr:uid="{00000000-0005-0000-0000-00001F500000}"/>
    <cellStyle name="Note 2 2 3 6 2 3" xfId="3292" xr:uid="{00000000-0005-0000-0000-000020500000}"/>
    <cellStyle name="Note 2 2 3 6 2 4" xfId="19040" xr:uid="{00000000-0005-0000-0000-000021500000}"/>
    <cellStyle name="Note 2 2 3 6 3" xfId="3293" xr:uid="{00000000-0005-0000-0000-000022500000}"/>
    <cellStyle name="Note 2 2 3 6 3 2" xfId="38927" xr:uid="{00000000-0005-0000-0000-000023500000}"/>
    <cellStyle name="Note 2 2 3 6 4" xfId="3294" xr:uid="{00000000-0005-0000-0000-000024500000}"/>
    <cellStyle name="Note 2 2 3 6 4 2" xfId="41868" xr:uid="{00000000-0005-0000-0000-000025500000}"/>
    <cellStyle name="Note 2 2 3 6 5" xfId="7883" xr:uid="{00000000-0005-0000-0000-000026500000}"/>
    <cellStyle name="Note 2 2 3 6 6" xfId="13105" xr:uid="{00000000-0005-0000-0000-000027500000}"/>
    <cellStyle name="Note 2 2 3 7" xfId="3295" xr:uid="{00000000-0005-0000-0000-000028500000}"/>
    <cellStyle name="Note 2 2 3 7 2" xfId="3296" xr:uid="{00000000-0005-0000-0000-000029500000}"/>
    <cellStyle name="Note 2 2 3 7 2 2" xfId="3297" xr:uid="{00000000-0005-0000-0000-00002A500000}"/>
    <cellStyle name="Note 2 2 3 7 2 3" xfId="3298" xr:uid="{00000000-0005-0000-0000-00002B500000}"/>
    <cellStyle name="Note 2 2 3 7 3" xfId="3299" xr:uid="{00000000-0005-0000-0000-00002C500000}"/>
    <cellStyle name="Note 2 2 3 7 4" xfId="3300" xr:uid="{00000000-0005-0000-0000-00002D500000}"/>
    <cellStyle name="Note 2 2 3 7 5" xfId="7884" xr:uid="{00000000-0005-0000-0000-00002E500000}"/>
    <cellStyle name="Note 2 2 3 7 6" xfId="16629" xr:uid="{00000000-0005-0000-0000-00002F500000}"/>
    <cellStyle name="Note 2 2 3 8" xfId="3301" xr:uid="{00000000-0005-0000-0000-000030500000}"/>
    <cellStyle name="Note 2 2 3 8 2" xfId="3302" xr:uid="{00000000-0005-0000-0000-000031500000}"/>
    <cellStyle name="Note 2 2 3 8 2 2" xfId="3303" xr:uid="{00000000-0005-0000-0000-000032500000}"/>
    <cellStyle name="Note 2 2 3 8 2 3" xfId="3304" xr:uid="{00000000-0005-0000-0000-000033500000}"/>
    <cellStyle name="Note 2 2 3 8 3" xfId="3305" xr:uid="{00000000-0005-0000-0000-000034500000}"/>
    <cellStyle name="Note 2 2 3 8 4" xfId="3306" xr:uid="{00000000-0005-0000-0000-000035500000}"/>
    <cellStyle name="Note 2 2 3 8 5" xfId="7885" xr:uid="{00000000-0005-0000-0000-000036500000}"/>
    <cellStyle name="Note 2 2 3 9" xfId="3307" xr:uid="{00000000-0005-0000-0000-000037500000}"/>
    <cellStyle name="Note 2 2 3 9 2" xfId="3308" xr:uid="{00000000-0005-0000-0000-000038500000}"/>
    <cellStyle name="Note 2 2 3 9 2 2" xfId="3309" xr:uid="{00000000-0005-0000-0000-000039500000}"/>
    <cellStyle name="Note 2 2 3 9 2 3" xfId="3310" xr:uid="{00000000-0005-0000-0000-00003A500000}"/>
    <cellStyle name="Note 2 2 3 9 3" xfId="3311" xr:uid="{00000000-0005-0000-0000-00003B500000}"/>
    <cellStyle name="Note 2 2 3 9 4" xfId="3312" xr:uid="{00000000-0005-0000-0000-00003C500000}"/>
    <cellStyle name="Note 2 2 3 9 5" xfId="7886" xr:uid="{00000000-0005-0000-0000-00003D500000}"/>
    <cellStyle name="Note 2 2 4" xfId="3313" xr:uid="{00000000-0005-0000-0000-00003E500000}"/>
    <cellStyle name="Note 2 2 4 10" xfId="27262" xr:uid="{00000000-0005-0000-0000-00003F500000}"/>
    <cellStyle name="Note 2 2 4 2" xfId="3314" xr:uid="{00000000-0005-0000-0000-000040500000}"/>
    <cellStyle name="Note 2 2 4 2 2" xfId="3315" xr:uid="{00000000-0005-0000-0000-000041500000}"/>
    <cellStyle name="Note 2 2 4 2 2 2" xfId="3316" xr:uid="{00000000-0005-0000-0000-000042500000}"/>
    <cellStyle name="Note 2 2 4 2 2 2 2" xfId="20242" xr:uid="{00000000-0005-0000-0000-000043500000}"/>
    <cellStyle name="Note 2 2 4 2 2 2 2 2" xfId="36911" xr:uid="{00000000-0005-0000-0000-000044500000}"/>
    <cellStyle name="Note 2 2 4 2 2 2 3" xfId="23383" xr:uid="{00000000-0005-0000-0000-000045500000}"/>
    <cellStyle name="Note 2 2 4 2 2 2 3 2" xfId="40091" xr:uid="{00000000-0005-0000-0000-000046500000}"/>
    <cellStyle name="Note 2 2 4 2 2 2 4" xfId="26165" xr:uid="{00000000-0005-0000-0000-000047500000}"/>
    <cellStyle name="Note 2 2 4 2 2 2 4 2" xfId="42905" xr:uid="{00000000-0005-0000-0000-000048500000}"/>
    <cellStyle name="Note 2 2 4 2 2 2 5" xfId="31151" xr:uid="{00000000-0005-0000-0000-000049500000}"/>
    <cellStyle name="Note 2 2 4 2 2 2 6" xfId="14479" xr:uid="{00000000-0005-0000-0000-00004A500000}"/>
    <cellStyle name="Note 2 2 4 2 2 3" xfId="3317" xr:uid="{00000000-0005-0000-0000-00004B500000}"/>
    <cellStyle name="Note 2 2 4 2 2 3 2" xfId="34632" xr:uid="{00000000-0005-0000-0000-00004C500000}"/>
    <cellStyle name="Note 2 2 4 2 2 3 3" xfId="17956" xr:uid="{00000000-0005-0000-0000-00004D500000}"/>
    <cellStyle name="Note 2 2 4 2 2 4" xfId="19200" xr:uid="{00000000-0005-0000-0000-00004E500000}"/>
    <cellStyle name="Note 2 2 4 2 2 4 2" xfId="35871" xr:uid="{00000000-0005-0000-0000-00004F500000}"/>
    <cellStyle name="Note 2 2 4 2 2 5" xfId="21541" xr:uid="{00000000-0005-0000-0000-000050500000}"/>
    <cellStyle name="Note 2 2 4 2 2 5 2" xfId="38215" xr:uid="{00000000-0005-0000-0000-000051500000}"/>
    <cellStyle name="Note 2 2 4 2 2 6" xfId="28554" xr:uid="{00000000-0005-0000-0000-000052500000}"/>
    <cellStyle name="Note 2 2 4 2 2 7" xfId="11805" xr:uid="{00000000-0005-0000-0000-000053500000}"/>
    <cellStyle name="Note 2 2 4 2 3" xfId="3318" xr:uid="{00000000-0005-0000-0000-000054500000}"/>
    <cellStyle name="Note 2 2 4 2 3 2" xfId="14733" xr:uid="{00000000-0005-0000-0000-000055500000}"/>
    <cellStyle name="Note 2 2 4 2 3 2 2" xfId="20496" xr:uid="{00000000-0005-0000-0000-000056500000}"/>
    <cellStyle name="Note 2 2 4 2 3 2 2 2" xfId="37164" xr:uid="{00000000-0005-0000-0000-000057500000}"/>
    <cellStyle name="Note 2 2 4 2 3 2 3" xfId="23635" xr:uid="{00000000-0005-0000-0000-000058500000}"/>
    <cellStyle name="Note 2 2 4 2 3 2 3 2" xfId="40345" xr:uid="{00000000-0005-0000-0000-000059500000}"/>
    <cellStyle name="Note 2 2 4 2 3 2 4" xfId="26418" xr:uid="{00000000-0005-0000-0000-00005A500000}"/>
    <cellStyle name="Note 2 2 4 2 3 2 4 2" xfId="43159" xr:uid="{00000000-0005-0000-0000-00005B500000}"/>
    <cellStyle name="Note 2 2 4 2 3 2 5" xfId="31404" xr:uid="{00000000-0005-0000-0000-00005C500000}"/>
    <cellStyle name="Note 2 2 4 2 3 3" xfId="18210" xr:uid="{00000000-0005-0000-0000-00005D500000}"/>
    <cellStyle name="Note 2 2 4 2 3 3 2" xfId="34885" xr:uid="{00000000-0005-0000-0000-00005E500000}"/>
    <cellStyle name="Note 2 2 4 2 3 4" xfId="21462" xr:uid="{00000000-0005-0000-0000-00005F500000}"/>
    <cellStyle name="Note 2 2 4 2 3 4 2" xfId="38136" xr:uid="{00000000-0005-0000-0000-000060500000}"/>
    <cellStyle name="Note 2 2 4 2 3 5" xfId="24512" xr:uid="{00000000-0005-0000-0000-000061500000}"/>
    <cellStyle name="Note 2 2 4 2 3 5 2" xfId="41232" xr:uid="{00000000-0005-0000-0000-000062500000}"/>
    <cellStyle name="Note 2 2 4 2 3 6" xfId="28806" xr:uid="{00000000-0005-0000-0000-000063500000}"/>
    <cellStyle name="Note 2 2 4 2 3 7" xfId="12059" xr:uid="{00000000-0005-0000-0000-000064500000}"/>
    <cellStyle name="Note 2 2 4 2 4" xfId="3319" xr:uid="{00000000-0005-0000-0000-000065500000}"/>
    <cellStyle name="Note 2 2 4 2 4 2" xfId="15468" xr:uid="{00000000-0005-0000-0000-000066500000}"/>
    <cellStyle name="Note 2 2 4 2 4 2 2" xfId="21099" xr:uid="{00000000-0005-0000-0000-000067500000}"/>
    <cellStyle name="Note 2 2 4 2 4 2 2 2" xfId="37768" xr:uid="{00000000-0005-0000-0000-000068500000}"/>
    <cellStyle name="Note 2 2 4 2 4 2 3" xfId="24211" xr:uid="{00000000-0005-0000-0000-000069500000}"/>
    <cellStyle name="Note 2 2 4 2 4 2 3 2" xfId="40928" xr:uid="{00000000-0005-0000-0000-00006A500000}"/>
    <cellStyle name="Note 2 2 4 2 4 2 4" xfId="26917" xr:uid="{00000000-0005-0000-0000-00006B500000}"/>
    <cellStyle name="Note 2 2 4 2 4 2 4 2" xfId="43658" xr:uid="{00000000-0005-0000-0000-00006C500000}"/>
    <cellStyle name="Note 2 2 4 2 4 2 5" xfId="32139" xr:uid="{00000000-0005-0000-0000-00006D500000}"/>
    <cellStyle name="Note 2 2 4 2 4 3" xfId="18858" xr:uid="{00000000-0005-0000-0000-00006E500000}"/>
    <cellStyle name="Note 2 2 4 2 4 3 2" xfId="35536" xr:uid="{00000000-0005-0000-0000-00006F500000}"/>
    <cellStyle name="Note 2 2 4 2 4 4" xfId="22066" xr:uid="{00000000-0005-0000-0000-000070500000}"/>
    <cellStyle name="Note 2 2 4 2 4 4 2" xfId="38748" xr:uid="{00000000-0005-0000-0000-000071500000}"/>
    <cellStyle name="Note 2 2 4 2 4 5" xfId="25004" xr:uid="{00000000-0005-0000-0000-000072500000}"/>
    <cellStyle name="Note 2 2 4 2 4 5 2" xfId="41731" xr:uid="{00000000-0005-0000-0000-000073500000}"/>
    <cellStyle name="Note 2 2 4 2 4 6" xfId="29541" xr:uid="{00000000-0005-0000-0000-000074500000}"/>
    <cellStyle name="Note 2 2 4 2 4 7" xfId="12855" xr:uid="{00000000-0005-0000-0000-000075500000}"/>
    <cellStyle name="Note 2 2 4 2 5" xfId="7887" xr:uid="{00000000-0005-0000-0000-000076500000}"/>
    <cellStyle name="Note 2 2 4 2 5 2" xfId="19803" xr:uid="{00000000-0005-0000-0000-000077500000}"/>
    <cellStyle name="Note 2 2 4 2 5 2 2" xfId="36473" xr:uid="{00000000-0005-0000-0000-000078500000}"/>
    <cellStyle name="Note 2 2 4 2 5 3" xfId="22951" xr:uid="{00000000-0005-0000-0000-000079500000}"/>
    <cellStyle name="Note 2 2 4 2 5 3 2" xfId="39653" xr:uid="{00000000-0005-0000-0000-00007A500000}"/>
    <cellStyle name="Note 2 2 4 2 5 4" xfId="25747" xr:uid="{00000000-0005-0000-0000-00007B500000}"/>
    <cellStyle name="Note 2 2 4 2 5 4 2" xfId="42486" xr:uid="{00000000-0005-0000-0000-00007C500000}"/>
    <cellStyle name="Note 2 2 4 2 5 5" xfId="30689" xr:uid="{00000000-0005-0000-0000-00007D500000}"/>
    <cellStyle name="Note 2 2 4 2 5 6" xfId="14016" xr:uid="{00000000-0005-0000-0000-00007E500000}"/>
    <cellStyle name="Note 2 2 4 2 6" xfId="7888" xr:uid="{00000000-0005-0000-0000-00007F500000}"/>
    <cellStyle name="Note 2 2 4 2 6 2" xfId="34186" xr:uid="{00000000-0005-0000-0000-000080500000}"/>
    <cellStyle name="Note 2 2 4 2 6 3" xfId="17509" xr:uid="{00000000-0005-0000-0000-000081500000}"/>
    <cellStyle name="Note 2 2 4 2 7" xfId="21208" xr:uid="{00000000-0005-0000-0000-000082500000}"/>
    <cellStyle name="Note 2 2 4 2 7 2" xfId="37879" xr:uid="{00000000-0005-0000-0000-000083500000}"/>
    <cellStyle name="Note 2 2 4 2 8" xfId="17482" xr:uid="{00000000-0005-0000-0000-000084500000}"/>
    <cellStyle name="Note 2 2 4 2 8 2" xfId="34159" xr:uid="{00000000-0005-0000-0000-000085500000}"/>
    <cellStyle name="Note 2 2 4 2 9" xfId="28097" xr:uid="{00000000-0005-0000-0000-000086500000}"/>
    <cellStyle name="Note 2 2 4 3" xfId="3320" xr:uid="{00000000-0005-0000-0000-000087500000}"/>
    <cellStyle name="Note 2 2 4 3 2" xfId="3321" xr:uid="{00000000-0005-0000-0000-000088500000}"/>
    <cellStyle name="Note 2 2 4 3 2 2" xfId="3322" xr:uid="{00000000-0005-0000-0000-000089500000}"/>
    <cellStyle name="Note 2 2 4 3 2 2 2" xfId="36111" xr:uid="{00000000-0005-0000-0000-00008A500000}"/>
    <cellStyle name="Note 2 2 4 3 2 2 3" xfId="19441" xr:uid="{00000000-0005-0000-0000-00008B500000}"/>
    <cellStyle name="Note 2 2 4 3 2 3" xfId="3323" xr:uid="{00000000-0005-0000-0000-00008C500000}"/>
    <cellStyle name="Note 2 2 4 3 2 3 2" xfId="39308" xr:uid="{00000000-0005-0000-0000-00008D500000}"/>
    <cellStyle name="Note 2 2 4 3 2 4" xfId="25458" xr:uid="{00000000-0005-0000-0000-00008E500000}"/>
    <cellStyle name="Note 2 2 4 3 2 4 2" xfId="42196" xr:uid="{00000000-0005-0000-0000-00008F500000}"/>
    <cellStyle name="Note 2 2 4 3 2 5" xfId="30253" xr:uid="{00000000-0005-0000-0000-000090500000}"/>
    <cellStyle name="Note 2 2 4 3 2 6" xfId="13579" xr:uid="{00000000-0005-0000-0000-000091500000}"/>
    <cellStyle name="Note 2 2 4 3 3" xfId="3324" xr:uid="{00000000-0005-0000-0000-000092500000}"/>
    <cellStyle name="Note 2 2 4 3 3 2" xfId="33802" xr:uid="{00000000-0005-0000-0000-000093500000}"/>
    <cellStyle name="Note 2 2 4 3 3 3" xfId="17126" xr:uid="{00000000-0005-0000-0000-000094500000}"/>
    <cellStyle name="Note 2 2 4 3 4" xfId="3325" xr:uid="{00000000-0005-0000-0000-000095500000}"/>
    <cellStyle name="Note 2 2 4 3 4 2" xfId="37865" xr:uid="{00000000-0005-0000-0000-000096500000}"/>
    <cellStyle name="Note 2 2 4 3 5" xfId="7889" xr:uid="{00000000-0005-0000-0000-000097500000}"/>
    <cellStyle name="Note 2 2 4 3 5 2" xfId="32974" xr:uid="{00000000-0005-0000-0000-000098500000}"/>
    <cellStyle name="Note 2 2 4 3 6" xfId="7890" xr:uid="{00000000-0005-0000-0000-000099500000}"/>
    <cellStyle name="Note 2 2 4 4" xfId="3326" xr:uid="{00000000-0005-0000-0000-00009A500000}"/>
    <cellStyle name="Note 2 2 4 4 2" xfId="3327" xr:uid="{00000000-0005-0000-0000-00009B500000}"/>
    <cellStyle name="Note 2 2 4 4 2 2" xfId="19942" xr:uid="{00000000-0005-0000-0000-00009C500000}"/>
    <cellStyle name="Note 2 2 4 4 2 2 2" xfId="36612" xr:uid="{00000000-0005-0000-0000-00009D500000}"/>
    <cellStyle name="Note 2 2 4 4 2 3" xfId="23088" xr:uid="{00000000-0005-0000-0000-00009E500000}"/>
    <cellStyle name="Note 2 2 4 4 2 3 2" xfId="39791" xr:uid="{00000000-0005-0000-0000-00009F500000}"/>
    <cellStyle name="Note 2 2 4 4 2 4" xfId="25867" xr:uid="{00000000-0005-0000-0000-0000A0500000}"/>
    <cellStyle name="Note 2 2 4 4 2 4 2" xfId="42606" xr:uid="{00000000-0005-0000-0000-0000A1500000}"/>
    <cellStyle name="Note 2 2 4 4 2 5" xfId="30852" xr:uid="{00000000-0005-0000-0000-0000A2500000}"/>
    <cellStyle name="Note 2 2 4 4 2 6" xfId="14179" xr:uid="{00000000-0005-0000-0000-0000A3500000}"/>
    <cellStyle name="Note 2 2 4 4 3" xfId="3328" xr:uid="{00000000-0005-0000-0000-0000A4500000}"/>
    <cellStyle name="Note 2 2 4 4 3 2" xfId="34333" xr:uid="{00000000-0005-0000-0000-0000A5500000}"/>
    <cellStyle name="Note 2 2 4 4 3 3" xfId="17656" xr:uid="{00000000-0005-0000-0000-0000A6500000}"/>
    <cellStyle name="Note 2 2 4 4 4" xfId="16244" xr:uid="{00000000-0005-0000-0000-0000A7500000}"/>
    <cellStyle name="Note 2 2 4 4 4 2" xfId="32909" xr:uid="{00000000-0005-0000-0000-0000A8500000}"/>
    <cellStyle name="Note 2 2 4 4 5" xfId="16697" xr:uid="{00000000-0005-0000-0000-0000A9500000}"/>
    <cellStyle name="Note 2 2 4 4 5 2" xfId="33371" xr:uid="{00000000-0005-0000-0000-0000AA500000}"/>
    <cellStyle name="Note 2 2 4 4 6" xfId="28259" xr:uid="{00000000-0005-0000-0000-0000AB500000}"/>
    <cellStyle name="Note 2 2 4 4 7" xfId="11505" xr:uid="{00000000-0005-0000-0000-0000AC500000}"/>
    <cellStyle name="Note 2 2 4 5" xfId="3329" xr:uid="{00000000-0005-0000-0000-0000AD500000}"/>
    <cellStyle name="Note 2 2 4 5 2" xfId="14951" xr:uid="{00000000-0005-0000-0000-0000AE500000}"/>
    <cellStyle name="Note 2 2 4 5 2 2" xfId="20669" xr:uid="{00000000-0005-0000-0000-0000AF500000}"/>
    <cellStyle name="Note 2 2 4 5 2 2 2" xfId="37337" xr:uid="{00000000-0005-0000-0000-0000B0500000}"/>
    <cellStyle name="Note 2 2 4 5 2 3" xfId="23799" xr:uid="{00000000-0005-0000-0000-0000B1500000}"/>
    <cellStyle name="Note 2 2 4 5 2 3 2" xfId="40510" xr:uid="{00000000-0005-0000-0000-0000B2500000}"/>
    <cellStyle name="Note 2 2 4 5 2 4" xfId="26550" xr:uid="{00000000-0005-0000-0000-0000B3500000}"/>
    <cellStyle name="Note 2 2 4 5 2 4 2" xfId="43291" xr:uid="{00000000-0005-0000-0000-0000B4500000}"/>
    <cellStyle name="Note 2 2 4 5 2 5" xfId="31622" xr:uid="{00000000-0005-0000-0000-0000B5500000}"/>
    <cellStyle name="Note 2 2 4 5 3" xfId="18382" xr:uid="{00000000-0005-0000-0000-0000B6500000}"/>
    <cellStyle name="Note 2 2 4 5 3 2" xfId="35057" xr:uid="{00000000-0005-0000-0000-0000B7500000}"/>
    <cellStyle name="Note 2 2 4 5 4" xfId="21625" xr:uid="{00000000-0005-0000-0000-0000B8500000}"/>
    <cellStyle name="Note 2 2 4 5 4 2" xfId="38300" xr:uid="{00000000-0005-0000-0000-0000B9500000}"/>
    <cellStyle name="Note 2 2 4 5 5" xfId="24643" xr:uid="{00000000-0005-0000-0000-0000BA500000}"/>
    <cellStyle name="Note 2 2 4 5 5 2" xfId="41364" xr:uid="{00000000-0005-0000-0000-0000BB500000}"/>
    <cellStyle name="Note 2 2 4 5 6" xfId="29024" xr:uid="{00000000-0005-0000-0000-0000BC500000}"/>
    <cellStyle name="Note 2 2 4 5 7" xfId="12277" xr:uid="{00000000-0005-0000-0000-0000BD500000}"/>
    <cellStyle name="Note 2 2 4 6" xfId="3330" xr:uid="{00000000-0005-0000-0000-0000BE500000}"/>
    <cellStyle name="Note 2 2 4 6 2" xfId="19104" xr:uid="{00000000-0005-0000-0000-0000BF500000}"/>
    <cellStyle name="Note 2 2 4 6 2 2" xfId="35775" xr:uid="{00000000-0005-0000-0000-0000C0500000}"/>
    <cellStyle name="Note 2 2 4 6 3" xfId="22296" xr:uid="{00000000-0005-0000-0000-0000C1500000}"/>
    <cellStyle name="Note 2 2 4 6 3 2" xfId="38989" xr:uid="{00000000-0005-0000-0000-0000C2500000}"/>
    <cellStyle name="Note 2 2 4 6 4" xfId="25185" xr:uid="{00000000-0005-0000-0000-0000C3500000}"/>
    <cellStyle name="Note 2 2 4 6 4 2" xfId="41921" xr:uid="{00000000-0005-0000-0000-0000C4500000}"/>
    <cellStyle name="Note 2 2 4 6 5" xfId="29851" xr:uid="{00000000-0005-0000-0000-0000C5500000}"/>
    <cellStyle name="Note 2 2 4 6 6" xfId="13175" xr:uid="{00000000-0005-0000-0000-0000C6500000}"/>
    <cellStyle name="Note 2 2 4 7" xfId="7891" xr:uid="{00000000-0005-0000-0000-0000C7500000}"/>
    <cellStyle name="Note 2 2 4 7 2" xfId="33435" xr:uid="{00000000-0005-0000-0000-0000C8500000}"/>
    <cellStyle name="Note 2 2 4 7 3" xfId="16761" xr:uid="{00000000-0005-0000-0000-0000C9500000}"/>
    <cellStyle name="Note 2 2 4 8" xfId="7892" xr:uid="{00000000-0005-0000-0000-0000CA500000}"/>
    <cellStyle name="Note 2 2 4 8 2" xfId="32962" xr:uid="{00000000-0005-0000-0000-0000CB500000}"/>
    <cellStyle name="Note 2 2 4 9" xfId="22998" xr:uid="{00000000-0005-0000-0000-0000CC500000}"/>
    <cellStyle name="Note 2 2 4 9 2" xfId="39700" xr:uid="{00000000-0005-0000-0000-0000CD500000}"/>
    <cellStyle name="Note 2 2 5" xfId="3331" xr:uid="{00000000-0005-0000-0000-0000CE500000}"/>
    <cellStyle name="Note 2 2 5 10" xfId="15599" xr:uid="{00000000-0005-0000-0000-0000CF500000}"/>
    <cellStyle name="Note 2 2 5 10 2" xfId="32270" xr:uid="{00000000-0005-0000-0000-0000D0500000}"/>
    <cellStyle name="Note 2 2 5 11" xfId="27327" xr:uid="{00000000-0005-0000-0000-0000D1500000}"/>
    <cellStyle name="Note 2 2 5 2" xfId="3332" xr:uid="{00000000-0005-0000-0000-0000D2500000}"/>
    <cellStyle name="Note 2 2 5 2 2" xfId="3333" xr:uid="{00000000-0005-0000-0000-0000D3500000}"/>
    <cellStyle name="Note 2 2 5 2 2 2" xfId="3334" xr:uid="{00000000-0005-0000-0000-0000D4500000}"/>
    <cellStyle name="Note 2 2 5 2 2 2 2" xfId="20290" xr:uid="{00000000-0005-0000-0000-0000D5500000}"/>
    <cellStyle name="Note 2 2 5 2 2 2 2 2" xfId="36959" xr:uid="{00000000-0005-0000-0000-0000D6500000}"/>
    <cellStyle name="Note 2 2 5 2 2 2 3" xfId="23431" xr:uid="{00000000-0005-0000-0000-0000D7500000}"/>
    <cellStyle name="Note 2 2 5 2 2 2 3 2" xfId="40139" xr:uid="{00000000-0005-0000-0000-0000D8500000}"/>
    <cellStyle name="Note 2 2 5 2 2 2 4" xfId="26213" xr:uid="{00000000-0005-0000-0000-0000D9500000}"/>
    <cellStyle name="Note 2 2 5 2 2 2 4 2" xfId="42953" xr:uid="{00000000-0005-0000-0000-0000DA500000}"/>
    <cellStyle name="Note 2 2 5 2 2 2 5" xfId="31199" xr:uid="{00000000-0005-0000-0000-0000DB500000}"/>
    <cellStyle name="Note 2 2 5 2 2 2 6" xfId="14527" xr:uid="{00000000-0005-0000-0000-0000DC500000}"/>
    <cellStyle name="Note 2 2 5 2 2 3" xfId="3335" xr:uid="{00000000-0005-0000-0000-0000DD500000}"/>
    <cellStyle name="Note 2 2 5 2 2 3 2" xfId="34680" xr:uid="{00000000-0005-0000-0000-0000DE500000}"/>
    <cellStyle name="Note 2 2 5 2 2 3 3" xfId="18004" xr:uid="{00000000-0005-0000-0000-0000DF500000}"/>
    <cellStyle name="Note 2 2 5 2 2 4" xfId="16465" xr:uid="{00000000-0005-0000-0000-0000E0500000}"/>
    <cellStyle name="Note 2 2 5 2 2 4 2" xfId="33135" xr:uid="{00000000-0005-0000-0000-0000E1500000}"/>
    <cellStyle name="Note 2 2 5 2 2 5" xfId="16205" xr:uid="{00000000-0005-0000-0000-0000E2500000}"/>
    <cellStyle name="Note 2 2 5 2 2 5 2" xfId="32871" xr:uid="{00000000-0005-0000-0000-0000E3500000}"/>
    <cellStyle name="Note 2 2 5 2 2 6" xfId="28602" xr:uid="{00000000-0005-0000-0000-0000E4500000}"/>
    <cellStyle name="Note 2 2 5 2 2 7" xfId="11853" xr:uid="{00000000-0005-0000-0000-0000E5500000}"/>
    <cellStyle name="Note 2 2 5 2 3" xfId="3336" xr:uid="{00000000-0005-0000-0000-0000E6500000}"/>
    <cellStyle name="Note 2 2 5 2 3 2" xfId="14777" xr:uid="{00000000-0005-0000-0000-0000E7500000}"/>
    <cellStyle name="Note 2 2 5 2 3 2 2" xfId="20540" xr:uid="{00000000-0005-0000-0000-0000E8500000}"/>
    <cellStyle name="Note 2 2 5 2 3 2 2 2" xfId="37208" xr:uid="{00000000-0005-0000-0000-0000E9500000}"/>
    <cellStyle name="Note 2 2 5 2 3 2 3" xfId="23679" xr:uid="{00000000-0005-0000-0000-0000EA500000}"/>
    <cellStyle name="Note 2 2 5 2 3 2 3 2" xfId="40389" xr:uid="{00000000-0005-0000-0000-0000EB500000}"/>
    <cellStyle name="Note 2 2 5 2 3 2 4" xfId="26462" xr:uid="{00000000-0005-0000-0000-0000EC500000}"/>
    <cellStyle name="Note 2 2 5 2 3 2 4 2" xfId="43203" xr:uid="{00000000-0005-0000-0000-0000ED500000}"/>
    <cellStyle name="Note 2 2 5 2 3 2 5" xfId="31448" xr:uid="{00000000-0005-0000-0000-0000EE500000}"/>
    <cellStyle name="Note 2 2 5 2 3 3" xfId="18254" xr:uid="{00000000-0005-0000-0000-0000EF500000}"/>
    <cellStyle name="Note 2 2 5 2 3 3 2" xfId="34929" xr:uid="{00000000-0005-0000-0000-0000F0500000}"/>
    <cellStyle name="Note 2 2 5 2 3 4" xfId="21506" xr:uid="{00000000-0005-0000-0000-0000F1500000}"/>
    <cellStyle name="Note 2 2 5 2 3 4 2" xfId="38180" xr:uid="{00000000-0005-0000-0000-0000F2500000}"/>
    <cellStyle name="Note 2 2 5 2 3 5" xfId="24556" xr:uid="{00000000-0005-0000-0000-0000F3500000}"/>
    <cellStyle name="Note 2 2 5 2 3 5 2" xfId="41276" xr:uid="{00000000-0005-0000-0000-0000F4500000}"/>
    <cellStyle name="Note 2 2 5 2 3 6" xfId="28850" xr:uid="{00000000-0005-0000-0000-0000F5500000}"/>
    <cellStyle name="Note 2 2 5 2 3 7" xfId="12103" xr:uid="{00000000-0005-0000-0000-0000F6500000}"/>
    <cellStyle name="Note 2 2 5 2 4" xfId="3337" xr:uid="{00000000-0005-0000-0000-0000F7500000}"/>
    <cellStyle name="Note 2 2 5 2 4 2" xfId="15533" xr:uid="{00000000-0005-0000-0000-0000F8500000}"/>
    <cellStyle name="Note 2 2 5 2 4 2 2" xfId="21155" xr:uid="{00000000-0005-0000-0000-0000F9500000}"/>
    <cellStyle name="Note 2 2 5 2 4 2 2 2" xfId="37825" xr:uid="{00000000-0005-0000-0000-0000FA500000}"/>
    <cellStyle name="Note 2 2 5 2 4 2 3" xfId="24268" xr:uid="{00000000-0005-0000-0000-0000FB500000}"/>
    <cellStyle name="Note 2 2 5 2 4 2 3 2" xfId="40985" xr:uid="{00000000-0005-0000-0000-0000FC500000}"/>
    <cellStyle name="Note 2 2 5 2 4 2 4" xfId="26961" xr:uid="{00000000-0005-0000-0000-0000FD500000}"/>
    <cellStyle name="Note 2 2 5 2 4 2 4 2" xfId="43702" xr:uid="{00000000-0005-0000-0000-0000FE500000}"/>
    <cellStyle name="Note 2 2 5 2 4 2 5" xfId="32204" xr:uid="{00000000-0005-0000-0000-0000FF500000}"/>
    <cellStyle name="Note 2 2 5 2 4 3" xfId="18913" xr:uid="{00000000-0005-0000-0000-000000510000}"/>
    <cellStyle name="Note 2 2 5 2 4 3 2" xfId="35592" xr:uid="{00000000-0005-0000-0000-000001510000}"/>
    <cellStyle name="Note 2 2 5 2 4 4" xfId="22122" xr:uid="{00000000-0005-0000-0000-000002510000}"/>
    <cellStyle name="Note 2 2 5 2 4 4 2" xfId="38805" xr:uid="{00000000-0005-0000-0000-000003510000}"/>
    <cellStyle name="Note 2 2 5 2 4 5" xfId="25048" xr:uid="{00000000-0005-0000-0000-000004510000}"/>
    <cellStyle name="Note 2 2 5 2 4 5 2" xfId="41775" xr:uid="{00000000-0005-0000-0000-000005510000}"/>
    <cellStyle name="Note 2 2 5 2 4 6" xfId="29606" xr:uid="{00000000-0005-0000-0000-000006510000}"/>
    <cellStyle name="Note 2 2 5 2 4 7" xfId="12920" xr:uid="{00000000-0005-0000-0000-000007510000}"/>
    <cellStyle name="Note 2 2 5 2 5" xfId="7893" xr:uid="{00000000-0005-0000-0000-000008510000}"/>
    <cellStyle name="Note 2 2 5 2 5 2" xfId="19859" xr:uid="{00000000-0005-0000-0000-000009510000}"/>
    <cellStyle name="Note 2 2 5 2 5 2 2" xfId="36529" xr:uid="{00000000-0005-0000-0000-00000A510000}"/>
    <cellStyle name="Note 2 2 5 2 5 3" xfId="23009" xr:uid="{00000000-0005-0000-0000-00000B510000}"/>
    <cellStyle name="Note 2 2 5 2 5 3 2" xfId="39711" xr:uid="{00000000-0005-0000-0000-00000C510000}"/>
    <cellStyle name="Note 2 2 5 2 5 4" xfId="25791" xr:uid="{00000000-0005-0000-0000-00000D510000}"/>
    <cellStyle name="Note 2 2 5 2 5 4 2" xfId="42530" xr:uid="{00000000-0005-0000-0000-00000E510000}"/>
    <cellStyle name="Note 2 2 5 2 5 5" xfId="30754" xr:uid="{00000000-0005-0000-0000-00000F510000}"/>
    <cellStyle name="Note 2 2 5 2 5 6" xfId="14081" xr:uid="{00000000-0005-0000-0000-000010510000}"/>
    <cellStyle name="Note 2 2 5 2 6" xfId="7894" xr:uid="{00000000-0005-0000-0000-000011510000}"/>
    <cellStyle name="Note 2 2 5 2 6 2" xfId="34252" xr:uid="{00000000-0005-0000-0000-000012510000}"/>
    <cellStyle name="Note 2 2 5 2 6 3" xfId="17575" xr:uid="{00000000-0005-0000-0000-000013510000}"/>
    <cellStyle name="Note 2 2 5 2 7" xfId="20704" xr:uid="{00000000-0005-0000-0000-000014510000}"/>
    <cellStyle name="Note 2 2 5 2 7 2" xfId="37372" xr:uid="{00000000-0005-0000-0000-000015510000}"/>
    <cellStyle name="Note 2 2 5 2 8" xfId="15783" xr:uid="{00000000-0005-0000-0000-000016510000}"/>
    <cellStyle name="Note 2 2 5 2 8 2" xfId="32445" xr:uid="{00000000-0005-0000-0000-000017510000}"/>
    <cellStyle name="Note 2 2 5 2 9" xfId="28162" xr:uid="{00000000-0005-0000-0000-000018510000}"/>
    <cellStyle name="Note 2 2 5 3" xfId="3338" xr:uid="{00000000-0005-0000-0000-000019510000}"/>
    <cellStyle name="Note 2 2 5 3 2" xfId="3339" xr:uid="{00000000-0005-0000-0000-00001A510000}"/>
    <cellStyle name="Note 2 2 5 3 2 2" xfId="19500" xr:uid="{00000000-0005-0000-0000-00001B510000}"/>
    <cellStyle name="Note 2 2 5 3 2 2 2" xfId="36170" xr:uid="{00000000-0005-0000-0000-00001C510000}"/>
    <cellStyle name="Note 2 2 5 3 2 3" xfId="22661" xr:uid="{00000000-0005-0000-0000-00001D510000}"/>
    <cellStyle name="Note 2 2 5 3 2 3 2" xfId="39361" xr:uid="{00000000-0005-0000-0000-00001E510000}"/>
    <cellStyle name="Note 2 2 5 3 2 4" xfId="25502" xr:uid="{00000000-0005-0000-0000-00001F510000}"/>
    <cellStyle name="Note 2 2 5 3 2 4 2" xfId="42240" xr:uid="{00000000-0005-0000-0000-000020510000}"/>
    <cellStyle name="Note 2 2 5 3 2 5" xfId="30318" xr:uid="{00000000-0005-0000-0000-000021510000}"/>
    <cellStyle name="Note 2 2 5 3 2 6" xfId="13644" xr:uid="{00000000-0005-0000-0000-000022510000}"/>
    <cellStyle name="Note 2 2 5 3 3" xfId="3340" xr:uid="{00000000-0005-0000-0000-000023510000}"/>
    <cellStyle name="Note 2 2 5 3 3 2" xfId="33867" xr:uid="{00000000-0005-0000-0000-000024510000}"/>
    <cellStyle name="Note 2 2 5 3 3 3" xfId="17190" xr:uid="{00000000-0005-0000-0000-000025510000}"/>
    <cellStyle name="Note 2 2 5 3 4" xfId="15842" xr:uid="{00000000-0005-0000-0000-000026510000}"/>
    <cellStyle name="Note 2 2 5 3 4 2" xfId="32506" xr:uid="{00000000-0005-0000-0000-000027510000}"/>
    <cellStyle name="Note 2 2 5 3 5" xfId="21137" xr:uid="{00000000-0005-0000-0000-000028510000}"/>
    <cellStyle name="Note 2 2 5 3 5 2" xfId="37807" xr:uid="{00000000-0005-0000-0000-000029510000}"/>
    <cellStyle name="Note 2 2 5 3 6" xfId="27726" xr:uid="{00000000-0005-0000-0000-00002A510000}"/>
    <cellStyle name="Note 2 2 5 4" xfId="3341" xr:uid="{00000000-0005-0000-0000-00002B510000}"/>
    <cellStyle name="Note 2 2 5 4 2" xfId="14227" xr:uid="{00000000-0005-0000-0000-00002C510000}"/>
    <cellStyle name="Note 2 2 5 4 2 2" xfId="19990" xr:uid="{00000000-0005-0000-0000-00002D510000}"/>
    <cellStyle name="Note 2 2 5 4 2 2 2" xfId="36660" xr:uid="{00000000-0005-0000-0000-00002E510000}"/>
    <cellStyle name="Note 2 2 5 4 2 3" xfId="23136" xr:uid="{00000000-0005-0000-0000-00002F510000}"/>
    <cellStyle name="Note 2 2 5 4 2 3 2" xfId="39839" xr:uid="{00000000-0005-0000-0000-000030510000}"/>
    <cellStyle name="Note 2 2 5 4 2 4" xfId="25915" xr:uid="{00000000-0005-0000-0000-000031510000}"/>
    <cellStyle name="Note 2 2 5 4 2 4 2" xfId="42654" xr:uid="{00000000-0005-0000-0000-000032510000}"/>
    <cellStyle name="Note 2 2 5 4 2 5" xfId="30900" xr:uid="{00000000-0005-0000-0000-000033510000}"/>
    <cellStyle name="Note 2 2 5 4 3" xfId="17704" xr:uid="{00000000-0005-0000-0000-000034510000}"/>
    <cellStyle name="Note 2 2 5 4 3 2" xfId="34381" xr:uid="{00000000-0005-0000-0000-000035510000}"/>
    <cellStyle name="Note 2 2 5 4 4" xfId="20566" xr:uid="{00000000-0005-0000-0000-000036510000}"/>
    <cellStyle name="Note 2 2 5 4 4 2" xfId="37234" xr:uid="{00000000-0005-0000-0000-000037510000}"/>
    <cellStyle name="Note 2 2 5 4 5" xfId="22217" xr:uid="{00000000-0005-0000-0000-000038510000}"/>
    <cellStyle name="Note 2 2 5 4 5 2" xfId="38908" xr:uid="{00000000-0005-0000-0000-000039510000}"/>
    <cellStyle name="Note 2 2 5 4 6" xfId="28307" xr:uid="{00000000-0005-0000-0000-00003A510000}"/>
    <cellStyle name="Note 2 2 5 4 7" xfId="11553" xr:uid="{00000000-0005-0000-0000-00003B510000}"/>
    <cellStyle name="Note 2 2 5 5" xfId="3342" xr:uid="{00000000-0005-0000-0000-00003C510000}"/>
    <cellStyle name="Note 2 2 5 5 2" xfId="13450" xr:uid="{00000000-0005-0000-0000-00003D510000}"/>
    <cellStyle name="Note 2 2 5 5 2 2" xfId="19325" xr:uid="{00000000-0005-0000-0000-00003E510000}"/>
    <cellStyle name="Note 2 2 5 5 2 2 2" xfId="35995" xr:uid="{00000000-0005-0000-0000-00003F510000}"/>
    <cellStyle name="Note 2 2 5 5 2 3" xfId="22502" xr:uid="{00000000-0005-0000-0000-000040510000}"/>
    <cellStyle name="Note 2 2 5 5 2 3 2" xfId="39196" xr:uid="{00000000-0005-0000-0000-000041510000}"/>
    <cellStyle name="Note 2 2 5 5 2 4" xfId="25366" xr:uid="{00000000-0005-0000-0000-000042510000}"/>
    <cellStyle name="Note 2 2 5 5 2 4 2" xfId="42103" xr:uid="{00000000-0005-0000-0000-000043510000}"/>
    <cellStyle name="Note 2 2 5 5 2 5" xfId="30125" xr:uid="{00000000-0005-0000-0000-000044510000}"/>
    <cellStyle name="Note 2 2 5 5 3" xfId="17004" xr:uid="{00000000-0005-0000-0000-000045510000}"/>
    <cellStyle name="Note 2 2 5 5 3 2" xfId="33680" xr:uid="{00000000-0005-0000-0000-000046510000}"/>
    <cellStyle name="Note 2 2 5 5 4" xfId="18755" xr:uid="{00000000-0005-0000-0000-000047510000}"/>
    <cellStyle name="Note 2 2 5 5 4 2" xfId="35432" xr:uid="{00000000-0005-0000-0000-000048510000}"/>
    <cellStyle name="Note 2 2 5 5 5" xfId="21974" xr:uid="{00000000-0005-0000-0000-000049510000}"/>
    <cellStyle name="Note 2 2 5 5 5 2" xfId="38656" xr:uid="{00000000-0005-0000-0000-00004A510000}"/>
    <cellStyle name="Note 2 2 5 5 6" xfId="27536" xr:uid="{00000000-0005-0000-0000-00004B510000}"/>
    <cellStyle name="Note 2 2 5 5 7" xfId="10763" xr:uid="{00000000-0005-0000-0000-00004C510000}"/>
    <cellStyle name="Note 2 2 5 6" xfId="7895" xr:uid="{00000000-0005-0000-0000-00004D510000}"/>
    <cellStyle name="Note 2 2 5 6 2" xfId="15016" xr:uid="{00000000-0005-0000-0000-00004E510000}"/>
    <cellStyle name="Note 2 2 5 6 2 2" xfId="20726" xr:uid="{00000000-0005-0000-0000-00004F510000}"/>
    <cellStyle name="Note 2 2 5 6 2 2 2" xfId="37395" xr:uid="{00000000-0005-0000-0000-000050510000}"/>
    <cellStyle name="Note 2 2 5 6 2 3" xfId="23853" xr:uid="{00000000-0005-0000-0000-000051510000}"/>
    <cellStyle name="Note 2 2 5 6 2 3 2" xfId="40564" xr:uid="{00000000-0005-0000-0000-000052510000}"/>
    <cellStyle name="Note 2 2 5 6 2 4" xfId="26594" xr:uid="{00000000-0005-0000-0000-000053510000}"/>
    <cellStyle name="Note 2 2 5 6 2 4 2" xfId="43335" xr:uid="{00000000-0005-0000-0000-000054510000}"/>
    <cellStyle name="Note 2 2 5 6 2 5" xfId="31687" xr:uid="{00000000-0005-0000-0000-000055510000}"/>
    <cellStyle name="Note 2 2 5 6 3" xfId="18438" xr:uid="{00000000-0005-0000-0000-000056510000}"/>
    <cellStyle name="Note 2 2 5 6 3 2" xfId="35115" xr:uid="{00000000-0005-0000-0000-000057510000}"/>
    <cellStyle name="Note 2 2 5 6 4" xfId="21680" xr:uid="{00000000-0005-0000-0000-000058510000}"/>
    <cellStyle name="Note 2 2 5 6 4 2" xfId="38355" xr:uid="{00000000-0005-0000-0000-000059510000}"/>
    <cellStyle name="Note 2 2 5 6 5" xfId="24687" xr:uid="{00000000-0005-0000-0000-00005A510000}"/>
    <cellStyle name="Note 2 2 5 6 5 2" xfId="41408" xr:uid="{00000000-0005-0000-0000-00005B510000}"/>
    <cellStyle name="Note 2 2 5 6 6" xfId="29089" xr:uid="{00000000-0005-0000-0000-00005C510000}"/>
    <cellStyle name="Note 2 2 5 6 7" xfId="12342" xr:uid="{00000000-0005-0000-0000-00005D510000}"/>
    <cellStyle name="Note 2 2 5 7" xfId="7896" xr:uid="{00000000-0005-0000-0000-00005E510000}"/>
    <cellStyle name="Note 2 2 5 7 2" xfId="19162" xr:uid="{00000000-0005-0000-0000-00005F510000}"/>
    <cellStyle name="Note 2 2 5 7 2 2" xfId="35833" xr:uid="{00000000-0005-0000-0000-000060510000}"/>
    <cellStyle name="Note 2 2 5 7 3" xfId="22349" xr:uid="{00000000-0005-0000-0000-000061510000}"/>
    <cellStyle name="Note 2 2 5 7 3 2" xfId="39042" xr:uid="{00000000-0005-0000-0000-000062510000}"/>
    <cellStyle name="Note 2 2 5 7 4" xfId="25229" xr:uid="{00000000-0005-0000-0000-000063510000}"/>
    <cellStyle name="Note 2 2 5 7 4 2" xfId="41965" xr:uid="{00000000-0005-0000-0000-000064510000}"/>
    <cellStyle name="Note 2 2 5 7 5" xfId="29916" xr:uid="{00000000-0005-0000-0000-000065510000}"/>
    <cellStyle name="Note 2 2 5 7 6" xfId="13240" xr:uid="{00000000-0005-0000-0000-000066510000}"/>
    <cellStyle name="Note 2 2 5 8" xfId="16833" xr:uid="{00000000-0005-0000-0000-000067510000}"/>
    <cellStyle name="Note 2 2 5 8 2" xfId="33508" xr:uid="{00000000-0005-0000-0000-000068510000}"/>
    <cellStyle name="Note 2 2 5 9" xfId="16286" xr:uid="{00000000-0005-0000-0000-000069510000}"/>
    <cellStyle name="Note 2 2 5 9 2" xfId="32952" xr:uid="{00000000-0005-0000-0000-00006A510000}"/>
    <cellStyle name="Note 2 2 6" xfId="3343" xr:uid="{00000000-0005-0000-0000-00006B510000}"/>
    <cellStyle name="Note 2 2 6 2" xfId="3344" xr:uid="{00000000-0005-0000-0000-00006C510000}"/>
    <cellStyle name="Note 2 2 6 2 2" xfId="3345" xr:uid="{00000000-0005-0000-0000-00006D510000}"/>
    <cellStyle name="Note 2 2 6 2 2 2" xfId="3346" xr:uid="{00000000-0005-0000-0000-00006E510000}"/>
    <cellStyle name="Note 2 2 6 2 2 2 2" xfId="36719" xr:uid="{00000000-0005-0000-0000-00006F510000}"/>
    <cellStyle name="Note 2 2 6 2 2 2 3" xfId="20049" xr:uid="{00000000-0005-0000-0000-000070510000}"/>
    <cellStyle name="Note 2 2 6 2 2 3" xfId="3347" xr:uid="{00000000-0005-0000-0000-000071510000}"/>
    <cellStyle name="Note 2 2 6 2 2 3 2" xfId="39898" xr:uid="{00000000-0005-0000-0000-000072510000}"/>
    <cellStyle name="Note 2 2 6 2 2 4" xfId="25973" xr:uid="{00000000-0005-0000-0000-000073510000}"/>
    <cellStyle name="Note 2 2 6 2 2 4 2" xfId="42712" xr:uid="{00000000-0005-0000-0000-000074510000}"/>
    <cellStyle name="Note 2 2 6 2 2 5" xfId="30959" xr:uid="{00000000-0005-0000-0000-000075510000}"/>
    <cellStyle name="Note 2 2 6 2 2 6" xfId="14286" xr:uid="{00000000-0005-0000-0000-000076510000}"/>
    <cellStyle name="Note 2 2 6 2 3" xfId="3348" xr:uid="{00000000-0005-0000-0000-000077510000}"/>
    <cellStyle name="Note 2 2 6 2 3 2" xfId="34440" xr:uid="{00000000-0005-0000-0000-000078510000}"/>
    <cellStyle name="Note 2 2 6 2 3 3" xfId="17763" xr:uid="{00000000-0005-0000-0000-000079510000}"/>
    <cellStyle name="Note 2 2 6 2 4" xfId="3349" xr:uid="{00000000-0005-0000-0000-00007A510000}"/>
    <cellStyle name="Note 2 2 6 2 4 2" xfId="33158" xr:uid="{00000000-0005-0000-0000-00007B510000}"/>
    <cellStyle name="Note 2 2 6 2 5" xfId="7897" xr:uid="{00000000-0005-0000-0000-00007C510000}"/>
    <cellStyle name="Note 2 2 6 2 5 2" xfId="32701" xr:uid="{00000000-0005-0000-0000-00007D510000}"/>
    <cellStyle name="Note 2 2 6 2 6" xfId="7898" xr:uid="{00000000-0005-0000-0000-00007E510000}"/>
    <cellStyle name="Note 2 2 6 2 7" xfId="11612" xr:uid="{00000000-0005-0000-0000-00007F510000}"/>
    <cellStyle name="Note 2 2 6 3" xfId="3350" xr:uid="{00000000-0005-0000-0000-000080510000}"/>
    <cellStyle name="Note 2 2 6 3 2" xfId="14550" xr:uid="{00000000-0005-0000-0000-000081510000}"/>
    <cellStyle name="Note 2 2 6 3 2 2" xfId="20313" xr:uid="{00000000-0005-0000-0000-000082510000}"/>
    <cellStyle name="Note 2 2 6 3 2 2 2" xfId="36982" xr:uid="{00000000-0005-0000-0000-000083510000}"/>
    <cellStyle name="Note 2 2 6 3 2 3" xfId="23454" xr:uid="{00000000-0005-0000-0000-000084510000}"/>
    <cellStyle name="Note 2 2 6 3 2 3 2" xfId="40162" xr:uid="{00000000-0005-0000-0000-000085510000}"/>
    <cellStyle name="Note 2 2 6 3 2 4" xfId="26236" xr:uid="{00000000-0005-0000-0000-000086510000}"/>
    <cellStyle name="Note 2 2 6 3 2 4 2" xfId="42976" xr:uid="{00000000-0005-0000-0000-000087510000}"/>
    <cellStyle name="Note 2 2 6 3 2 5" xfId="31222" xr:uid="{00000000-0005-0000-0000-000088510000}"/>
    <cellStyle name="Note 2 2 6 3 3" xfId="18027" xr:uid="{00000000-0005-0000-0000-000089510000}"/>
    <cellStyle name="Note 2 2 6 3 3 2" xfId="34703" xr:uid="{00000000-0005-0000-0000-00008A510000}"/>
    <cellStyle name="Note 2 2 6 3 4" xfId="21281" xr:uid="{00000000-0005-0000-0000-00008B510000}"/>
    <cellStyle name="Note 2 2 6 3 4 2" xfId="37953" xr:uid="{00000000-0005-0000-0000-00008C510000}"/>
    <cellStyle name="Note 2 2 6 3 5" xfId="18895" xr:uid="{00000000-0005-0000-0000-00008D510000}"/>
    <cellStyle name="Note 2 2 6 3 5 2" xfId="35574" xr:uid="{00000000-0005-0000-0000-00008E510000}"/>
    <cellStyle name="Note 2 2 6 3 6" xfId="28625" xr:uid="{00000000-0005-0000-0000-00008F510000}"/>
    <cellStyle name="Note 2 2 6 3 7" xfId="11876" xr:uid="{00000000-0005-0000-0000-000090510000}"/>
    <cellStyle name="Note 2 2 6 4" xfId="3351" xr:uid="{00000000-0005-0000-0000-000091510000}"/>
    <cellStyle name="Note 2 2 6 4 2" xfId="15160" xr:uid="{00000000-0005-0000-0000-000092510000}"/>
    <cellStyle name="Note 2 2 6 4 2 2" xfId="20834" xr:uid="{00000000-0005-0000-0000-000093510000}"/>
    <cellStyle name="Note 2 2 6 4 2 2 2" xfId="37503" xr:uid="{00000000-0005-0000-0000-000094510000}"/>
    <cellStyle name="Note 2 2 6 4 2 3" xfId="23954" xr:uid="{00000000-0005-0000-0000-000095510000}"/>
    <cellStyle name="Note 2 2 6 4 2 3 2" xfId="40667" xr:uid="{00000000-0005-0000-0000-000096510000}"/>
    <cellStyle name="Note 2 2 6 4 2 4" xfId="26689" xr:uid="{00000000-0005-0000-0000-000097510000}"/>
    <cellStyle name="Note 2 2 6 4 2 4 2" xfId="43430" xr:uid="{00000000-0005-0000-0000-000098510000}"/>
    <cellStyle name="Note 2 2 6 4 2 5" xfId="31831" xr:uid="{00000000-0005-0000-0000-000099510000}"/>
    <cellStyle name="Note 2 2 6 4 3" xfId="18571" xr:uid="{00000000-0005-0000-0000-00009A510000}"/>
    <cellStyle name="Note 2 2 6 4 3 2" xfId="35248" xr:uid="{00000000-0005-0000-0000-00009B510000}"/>
    <cellStyle name="Note 2 2 6 4 4" xfId="21796" xr:uid="{00000000-0005-0000-0000-00009C510000}"/>
    <cellStyle name="Note 2 2 6 4 4 2" xfId="38474" xr:uid="{00000000-0005-0000-0000-00009D510000}"/>
    <cellStyle name="Note 2 2 6 4 5" xfId="24780" xr:uid="{00000000-0005-0000-0000-00009E510000}"/>
    <cellStyle name="Note 2 2 6 4 5 2" xfId="41503" xr:uid="{00000000-0005-0000-0000-00009F510000}"/>
    <cellStyle name="Note 2 2 6 4 6" xfId="29233" xr:uid="{00000000-0005-0000-0000-0000A0510000}"/>
    <cellStyle name="Note 2 2 6 4 7" xfId="12521" xr:uid="{00000000-0005-0000-0000-0000A1510000}"/>
    <cellStyle name="Note 2 2 6 5" xfId="7899" xr:uid="{00000000-0005-0000-0000-0000A2510000}"/>
    <cellStyle name="Note 2 2 6 5 2" xfId="19580" xr:uid="{00000000-0005-0000-0000-0000A3510000}"/>
    <cellStyle name="Note 2 2 6 5 2 2" xfId="36251" xr:uid="{00000000-0005-0000-0000-0000A4510000}"/>
    <cellStyle name="Note 2 2 6 5 3" xfId="22735" xr:uid="{00000000-0005-0000-0000-0000A5510000}"/>
    <cellStyle name="Note 2 2 6 5 3 2" xfId="39435" xr:uid="{00000000-0005-0000-0000-0000A6510000}"/>
    <cellStyle name="Note 2 2 6 5 4" xfId="25565" xr:uid="{00000000-0005-0000-0000-0000A7510000}"/>
    <cellStyle name="Note 2 2 6 5 4 2" xfId="42303" xr:uid="{00000000-0005-0000-0000-0000A8510000}"/>
    <cellStyle name="Note 2 2 6 5 5" xfId="30428" xr:uid="{00000000-0005-0000-0000-0000A9510000}"/>
    <cellStyle name="Note 2 2 6 5 6" xfId="13754" xr:uid="{00000000-0005-0000-0000-0000AA510000}"/>
    <cellStyle name="Note 2 2 6 6" xfId="7900" xr:uid="{00000000-0005-0000-0000-0000AB510000}"/>
    <cellStyle name="Note 2 2 6 6 2" xfId="33943" xr:uid="{00000000-0005-0000-0000-0000AC510000}"/>
    <cellStyle name="Note 2 2 6 6 3" xfId="17266" xr:uid="{00000000-0005-0000-0000-0000AD510000}"/>
    <cellStyle name="Note 2 2 6 7" xfId="15807" xr:uid="{00000000-0005-0000-0000-0000AE510000}"/>
    <cellStyle name="Note 2 2 6 7 2" xfId="32469" xr:uid="{00000000-0005-0000-0000-0000AF510000}"/>
    <cellStyle name="Note 2 2 6 8" xfId="16435" xr:uid="{00000000-0005-0000-0000-0000B0510000}"/>
    <cellStyle name="Note 2 2 6 8 2" xfId="33105" xr:uid="{00000000-0005-0000-0000-0000B1510000}"/>
    <cellStyle name="Note 2 2 6 9" xfId="27836" xr:uid="{00000000-0005-0000-0000-0000B2510000}"/>
    <cellStyle name="Note 2 2 7" xfId="3352" xr:uid="{00000000-0005-0000-0000-0000B3510000}"/>
    <cellStyle name="Note 2 2 7 2" xfId="3353" xr:uid="{00000000-0005-0000-0000-0000B4510000}"/>
    <cellStyle name="Note 2 2 7 2 2" xfId="3354" xr:uid="{00000000-0005-0000-0000-0000B5510000}"/>
    <cellStyle name="Note 2 2 7 2 2 2" xfId="3355" xr:uid="{00000000-0005-0000-0000-0000B6510000}"/>
    <cellStyle name="Note 2 2 7 2 2 2 2" xfId="36767" xr:uid="{00000000-0005-0000-0000-0000B7510000}"/>
    <cellStyle name="Note 2 2 7 2 2 2 3" xfId="20097" xr:uid="{00000000-0005-0000-0000-0000B8510000}"/>
    <cellStyle name="Note 2 2 7 2 2 3" xfId="3356" xr:uid="{00000000-0005-0000-0000-0000B9510000}"/>
    <cellStyle name="Note 2 2 7 2 2 3 2" xfId="39946" xr:uid="{00000000-0005-0000-0000-0000BA510000}"/>
    <cellStyle name="Note 2 2 7 2 2 4" xfId="26021" xr:uid="{00000000-0005-0000-0000-0000BB510000}"/>
    <cellStyle name="Note 2 2 7 2 2 4 2" xfId="42760" xr:uid="{00000000-0005-0000-0000-0000BC510000}"/>
    <cellStyle name="Note 2 2 7 2 2 5" xfId="31007" xr:uid="{00000000-0005-0000-0000-0000BD510000}"/>
    <cellStyle name="Note 2 2 7 2 2 6" xfId="14334" xr:uid="{00000000-0005-0000-0000-0000BE510000}"/>
    <cellStyle name="Note 2 2 7 2 3" xfId="3357" xr:uid="{00000000-0005-0000-0000-0000BF510000}"/>
    <cellStyle name="Note 2 2 7 2 3 2" xfId="34488" xr:uid="{00000000-0005-0000-0000-0000C0510000}"/>
    <cellStyle name="Note 2 2 7 2 3 3" xfId="17811" xr:uid="{00000000-0005-0000-0000-0000C1510000}"/>
    <cellStyle name="Note 2 2 7 2 4" xfId="3358" xr:uid="{00000000-0005-0000-0000-0000C2510000}"/>
    <cellStyle name="Note 2 2 7 2 4 2" xfId="37799" xr:uid="{00000000-0005-0000-0000-0000C3510000}"/>
    <cellStyle name="Note 2 2 7 2 5" xfId="7901" xr:uid="{00000000-0005-0000-0000-0000C4510000}"/>
    <cellStyle name="Note 2 2 7 2 5 2" xfId="32861" xr:uid="{00000000-0005-0000-0000-0000C5510000}"/>
    <cellStyle name="Note 2 2 7 2 6" xfId="7902" xr:uid="{00000000-0005-0000-0000-0000C6510000}"/>
    <cellStyle name="Note 2 2 7 2 7" xfId="11660" xr:uid="{00000000-0005-0000-0000-0000C7510000}"/>
    <cellStyle name="Note 2 2 7 3" xfId="3359" xr:uid="{00000000-0005-0000-0000-0000C8510000}"/>
    <cellStyle name="Note 2 2 7 3 2" xfId="14595" xr:uid="{00000000-0005-0000-0000-0000C9510000}"/>
    <cellStyle name="Note 2 2 7 3 2 2" xfId="20358" xr:uid="{00000000-0005-0000-0000-0000CA510000}"/>
    <cellStyle name="Note 2 2 7 3 2 2 2" xfId="37027" xr:uid="{00000000-0005-0000-0000-0000CB510000}"/>
    <cellStyle name="Note 2 2 7 3 2 3" xfId="23499" xr:uid="{00000000-0005-0000-0000-0000CC510000}"/>
    <cellStyle name="Note 2 2 7 3 2 3 2" xfId="40207" xr:uid="{00000000-0005-0000-0000-0000CD510000}"/>
    <cellStyle name="Note 2 2 7 3 2 4" xfId="26281" xr:uid="{00000000-0005-0000-0000-0000CE510000}"/>
    <cellStyle name="Note 2 2 7 3 2 4 2" xfId="43021" xr:uid="{00000000-0005-0000-0000-0000CF510000}"/>
    <cellStyle name="Note 2 2 7 3 2 5" xfId="31267" xr:uid="{00000000-0005-0000-0000-0000D0510000}"/>
    <cellStyle name="Note 2 2 7 3 3" xfId="18072" xr:uid="{00000000-0005-0000-0000-0000D1510000}"/>
    <cellStyle name="Note 2 2 7 3 3 2" xfId="34748" xr:uid="{00000000-0005-0000-0000-0000D2510000}"/>
    <cellStyle name="Note 2 2 7 3 4" xfId="21326" xr:uid="{00000000-0005-0000-0000-0000D3510000}"/>
    <cellStyle name="Note 2 2 7 3 4 2" xfId="37998" xr:uid="{00000000-0005-0000-0000-0000D4510000}"/>
    <cellStyle name="Note 2 2 7 3 5" xfId="24376" xr:uid="{00000000-0005-0000-0000-0000D5510000}"/>
    <cellStyle name="Note 2 2 7 3 5 2" xfId="41094" xr:uid="{00000000-0005-0000-0000-0000D6510000}"/>
    <cellStyle name="Note 2 2 7 3 6" xfId="28670" xr:uid="{00000000-0005-0000-0000-0000D7510000}"/>
    <cellStyle name="Note 2 2 7 3 7" xfId="11921" xr:uid="{00000000-0005-0000-0000-0000D8510000}"/>
    <cellStyle name="Note 2 2 7 4" xfId="3360" xr:uid="{00000000-0005-0000-0000-0000D9510000}"/>
    <cellStyle name="Note 2 2 7 4 2" xfId="15242" xr:uid="{00000000-0005-0000-0000-0000DA510000}"/>
    <cellStyle name="Note 2 2 7 4 2 2" xfId="20902" xr:uid="{00000000-0005-0000-0000-0000DB510000}"/>
    <cellStyle name="Note 2 2 7 4 2 2 2" xfId="37571" xr:uid="{00000000-0005-0000-0000-0000DC510000}"/>
    <cellStyle name="Note 2 2 7 4 2 3" xfId="24019" xr:uid="{00000000-0005-0000-0000-0000DD510000}"/>
    <cellStyle name="Note 2 2 7 4 2 3 2" xfId="40733" xr:uid="{00000000-0005-0000-0000-0000DE510000}"/>
    <cellStyle name="Note 2 2 7 4 2 4" xfId="26746" xr:uid="{00000000-0005-0000-0000-0000DF510000}"/>
    <cellStyle name="Note 2 2 7 4 2 4 2" xfId="43487" xr:uid="{00000000-0005-0000-0000-0000E0510000}"/>
    <cellStyle name="Note 2 2 7 4 2 5" xfId="31913" xr:uid="{00000000-0005-0000-0000-0000E1510000}"/>
    <cellStyle name="Note 2 2 7 4 3" xfId="18643" xr:uid="{00000000-0005-0000-0000-0000E2510000}"/>
    <cellStyle name="Note 2 2 7 4 3 2" xfId="35320" xr:uid="{00000000-0005-0000-0000-0000E3510000}"/>
    <cellStyle name="Note 2 2 7 4 4" xfId="21864" xr:uid="{00000000-0005-0000-0000-0000E4510000}"/>
    <cellStyle name="Note 2 2 7 4 4 2" xfId="38543" xr:uid="{00000000-0005-0000-0000-0000E5510000}"/>
    <cellStyle name="Note 2 2 7 4 5" xfId="24836" xr:uid="{00000000-0005-0000-0000-0000E6510000}"/>
    <cellStyle name="Note 2 2 7 4 5 2" xfId="41560" xr:uid="{00000000-0005-0000-0000-0000E7510000}"/>
    <cellStyle name="Note 2 2 7 4 6" xfId="29315" xr:uid="{00000000-0005-0000-0000-0000E8510000}"/>
    <cellStyle name="Note 2 2 7 4 7" xfId="12607" xr:uid="{00000000-0005-0000-0000-0000E9510000}"/>
    <cellStyle name="Note 2 2 7 5" xfId="7903" xr:uid="{00000000-0005-0000-0000-0000EA510000}"/>
    <cellStyle name="Note 2 2 7 5 2" xfId="19638" xr:uid="{00000000-0005-0000-0000-0000EB510000}"/>
    <cellStyle name="Note 2 2 7 5 2 2" xfId="36309" xr:uid="{00000000-0005-0000-0000-0000EC510000}"/>
    <cellStyle name="Note 2 2 7 5 3" xfId="22790" xr:uid="{00000000-0005-0000-0000-0000ED510000}"/>
    <cellStyle name="Note 2 2 7 5 3 2" xfId="39491" xr:uid="{00000000-0005-0000-0000-0000EE510000}"/>
    <cellStyle name="Note 2 2 7 5 4" xfId="25610" xr:uid="{00000000-0005-0000-0000-0000EF510000}"/>
    <cellStyle name="Note 2 2 7 5 4 2" xfId="42348" xr:uid="{00000000-0005-0000-0000-0000F0510000}"/>
    <cellStyle name="Note 2 2 7 5 5" xfId="30498" xr:uid="{00000000-0005-0000-0000-0000F1510000}"/>
    <cellStyle name="Note 2 2 7 5 6" xfId="13824" xr:uid="{00000000-0005-0000-0000-0000F2510000}"/>
    <cellStyle name="Note 2 2 7 6" xfId="7904" xr:uid="{00000000-0005-0000-0000-0000F3510000}"/>
    <cellStyle name="Note 2 2 7 6 2" xfId="33999" xr:uid="{00000000-0005-0000-0000-0000F4510000}"/>
    <cellStyle name="Note 2 2 7 6 3" xfId="17322" xr:uid="{00000000-0005-0000-0000-0000F5510000}"/>
    <cellStyle name="Note 2 2 7 7" xfId="21135" xr:uid="{00000000-0005-0000-0000-0000F6510000}"/>
    <cellStyle name="Note 2 2 7 7 2" xfId="37805" xr:uid="{00000000-0005-0000-0000-0000F7510000}"/>
    <cellStyle name="Note 2 2 7 8" xfId="16066" xr:uid="{00000000-0005-0000-0000-0000F8510000}"/>
    <cellStyle name="Note 2 2 7 8 2" xfId="32734" xr:uid="{00000000-0005-0000-0000-0000F9510000}"/>
    <cellStyle name="Note 2 2 7 9" xfId="27906" xr:uid="{00000000-0005-0000-0000-0000FA510000}"/>
    <cellStyle name="Note 2 2 8" xfId="3361" xr:uid="{00000000-0005-0000-0000-0000FB510000}"/>
    <cellStyle name="Note 2 2 8 2" xfId="3362" xr:uid="{00000000-0005-0000-0000-0000FC510000}"/>
    <cellStyle name="Note 2 2 8 2 2" xfId="3363" xr:uid="{00000000-0005-0000-0000-0000FD510000}"/>
    <cellStyle name="Note 2 2 8 2 2 2" xfId="37442" xr:uid="{00000000-0005-0000-0000-0000FE510000}"/>
    <cellStyle name="Note 2 2 8 2 2 3" xfId="20773" xr:uid="{00000000-0005-0000-0000-0000FF510000}"/>
    <cellStyle name="Note 2 2 8 2 3" xfId="3364" xr:uid="{00000000-0005-0000-0000-000000520000}"/>
    <cellStyle name="Note 2 2 8 2 3 2" xfId="40608" xr:uid="{00000000-0005-0000-0000-000001520000}"/>
    <cellStyle name="Note 2 2 8 2 4" xfId="26634" xr:uid="{00000000-0005-0000-0000-000002520000}"/>
    <cellStyle name="Note 2 2 8 2 4 2" xfId="43375" xr:uid="{00000000-0005-0000-0000-000003520000}"/>
    <cellStyle name="Note 2 2 8 2 5" xfId="31750" xr:uid="{00000000-0005-0000-0000-000004520000}"/>
    <cellStyle name="Note 2 2 8 2 6" xfId="15079" xr:uid="{00000000-0005-0000-0000-000005520000}"/>
    <cellStyle name="Note 2 2 8 3" xfId="3365" xr:uid="{00000000-0005-0000-0000-000006520000}"/>
    <cellStyle name="Note 2 2 8 3 2" xfId="35163" xr:uid="{00000000-0005-0000-0000-000007520000}"/>
    <cellStyle name="Note 2 2 8 3 3" xfId="18486" xr:uid="{00000000-0005-0000-0000-000008520000}"/>
    <cellStyle name="Note 2 2 8 4" xfId="3366" xr:uid="{00000000-0005-0000-0000-000009520000}"/>
    <cellStyle name="Note 2 2 8 4 2" xfId="38400" xr:uid="{00000000-0005-0000-0000-00000A520000}"/>
    <cellStyle name="Note 2 2 8 5" xfId="7905" xr:uid="{00000000-0005-0000-0000-00000B520000}"/>
    <cellStyle name="Note 2 2 8 5 2" xfId="41448" xr:uid="{00000000-0005-0000-0000-00000C520000}"/>
    <cellStyle name="Note 2 2 8 6" xfId="29152" xr:uid="{00000000-0005-0000-0000-00000D520000}"/>
    <cellStyle name="Note 2 2 8 7" xfId="12411" xr:uid="{00000000-0005-0000-0000-00000E520000}"/>
    <cellStyle name="Note 2 2 9" xfId="3367" xr:uid="{00000000-0005-0000-0000-00000F520000}"/>
    <cellStyle name="Note 2 2 9 2" xfId="3368" xr:uid="{00000000-0005-0000-0000-000010520000}"/>
    <cellStyle name="Note 2 2 9 2 2" xfId="3369" xr:uid="{00000000-0005-0000-0000-000011520000}"/>
    <cellStyle name="Note 2 2 9 2 3" xfId="3370" xr:uid="{00000000-0005-0000-0000-000012520000}"/>
    <cellStyle name="Note 2 2 9 2 4" xfId="18974" xr:uid="{00000000-0005-0000-0000-000013520000}"/>
    <cellStyle name="Note 2 2 9 3" xfId="3371" xr:uid="{00000000-0005-0000-0000-000014520000}"/>
    <cellStyle name="Note 2 2 9 3 2" xfId="38865" xr:uid="{00000000-0005-0000-0000-000015520000}"/>
    <cellStyle name="Note 2 2 9 4" xfId="3372" xr:uid="{00000000-0005-0000-0000-000016520000}"/>
    <cellStyle name="Note 2 2 9 4 2" xfId="41819" xr:uid="{00000000-0005-0000-0000-000017520000}"/>
    <cellStyle name="Note 2 2 9 5" xfId="7906" xr:uid="{00000000-0005-0000-0000-000018520000}"/>
    <cellStyle name="Note 2 2 9 6" xfId="13032" xr:uid="{00000000-0005-0000-0000-000019520000}"/>
    <cellStyle name="Note 2 20" xfId="3373" xr:uid="{00000000-0005-0000-0000-00001A520000}"/>
    <cellStyle name="Note 2 21" xfId="7907" xr:uid="{00000000-0005-0000-0000-00001B520000}"/>
    <cellStyle name="Note 2 22" xfId="9732" xr:uid="{00000000-0005-0000-0000-00001C520000}"/>
    <cellStyle name="Note 2 23" xfId="43968" xr:uid="{00000000-0005-0000-0000-00001D520000}"/>
    <cellStyle name="Note 2 3" xfId="3374" xr:uid="{00000000-0005-0000-0000-00001E520000}"/>
    <cellStyle name="Note 2 3 10" xfId="3375" xr:uid="{00000000-0005-0000-0000-00001F520000}"/>
    <cellStyle name="Note 2 3 10 2" xfId="3376" xr:uid="{00000000-0005-0000-0000-000020520000}"/>
    <cellStyle name="Note 2 3 10 2 2" xfId="3377" xr:uid="{00000000-0005-0000-0000-000021520000}"/>
    <cellStyle name="Note 2 3 10 2 3" xfId="3378" xr:uid="{00000000-0005-0000-0000-000022520000}"/>
    <cellStyle name="Note 2 3 10 3" xfId="3379" xr:uid="{00000000-0005-0000-0000-000023520000}"/>
    <cellStyle name="Note 2 3 10 4" xfId="3380" xr:uid="{00000000-0005-0000-0000-000024520000}"/>
    <cellStyle name="Note 2 3 10 5" xfId="7908" xr:uid="{00000000-0005-0000-0000-000025520000}"/>
    <cellStyle name="Note 2 3 11" xfId="3381" xr:uid="{00000000-0005-0000-0000-000026520000}"/>
    <cellStyle name="Note 2 3 11 2" xfId="3382" xr:uid="{00000000-0005-0000-0000-000027520000}"/>
    <cellStyle name="Note 2 3 11 2 2" xfId="3383" xr:uid="{00000000-0005-0000-0000-000028520000}"/>
    <cellStyle name="Note 2 3 11 2 3" xfId="3384" xr:uid="{00000000-0005-0000-0000-000029520000}"/>
    <cellStyle name="Note 2 3 11 3" xfId="3385" xr:uid="{00000000-0005-0000-0000-00002A520000}"/>
    <cellStyle name="Note 2 3 11 4" xfId="3386" xr:uid="{00000000-0005-0000-0000-00002B520000}"/>
    <cellStyle name="Note 2 3 11 5" xfId="7909" xr:uid="{00000000-0005-0000-0000-00002C520000}"/>
    <cellStyle name="Note 2 3 12" xfId="3387" xr:uid="{00000000-0005-0000-0000-00002D520000}"/>
    <cellStyle name="Note 2 3 12 2" xfId="3388" xr:uid="{00000000-0005-0000-0000-00002E520000}"/>
    <cellStyle name="Note 2 3 12 2 2" xfId="3389" xr:uid="{00000000-0005-0000-0000-00002F520000}"/>
    <cellStyle name="Note 2 3 12 2 3" xfId="3390" xr:uid="{00000000-0005-0000-0000-000030520000}"/>
    <cellStyle name="Note 2 3 12 3" xfId="3391" xr:uid="{00000000-0005-0000-0000-000031520000}"/>
    <cellStyle name="Note 2 3 12 4" xfId="3392" xr:uid="{00000000-0005-0000-0000-000032520000}"/>
    <cellStyle name="Note 2 3 12 5" xfId="7910" xr:uid="{00000000-0005-0000-0000-000033520000}"/>
    <cellStyle name="Note 2 3 13" xfId="3393" xr:uid="{00000000-0005-0000-0000-000034520000}"/>
    <cellStyle name="Note 2 3 13 2" xfId="3394" xr:uid="{00000000-0005-0000-0000-000035520000}"/>
    <cellStyle name="Note 2 3 13 2 2" xfId="3395" xr:uid="{00000000-0005-0000-0000-000036520000}"/>
    <cellStyle name="Note 2 3 13 2 3" xfId="3396" xr:uid="{00000000-0005-0000-0000-000037520000}"/>
    <cellStyle name="Note 2 3 13 3" xfId="3397" xr:uid="{00000000-0005-0000-0000-000038520000}"/>
    <cellStyle name="Note 2 3 13 4" xfId="3398" xr:uid="{00000000-0005-0000-0000-000039520000}"/>
    <cellStyle name="Note 2 3 13 5" xfId="7911" xr:uid="{00000000-0005-0000-0000-00003A520000}"/>
    <cellStyle name="Note 2 3 14" xfId="3399" xr:uid="{00000000-0005-0000-0000-00003B520000}"/>
    <cellStyle name="Note 2 3 14 2" xfId="3400" xr:uid="{00000000-0005-0000-0000-00003C520000}"/>
    <cellStyle name="Note 2 3 14 2 2" xfId="3401" xr:uid="{00000000-0005-0000-0000-00003D520000}"/>
    <cellStyle name="Note 2 3 14 2 3" xfId="3402" xr:uid="{00000000-0005-0000-0000-00003E520000}"/>
    <cellStyle name="Note 2 3 14 3" xfId="3403" xr:uid="{00000000-0005-0000-0000-00003F520000}"/>
    <cellStyle name="Note 2 3 14 4" xfId="3404" xr:uid="{00000000-0005-0000-0000-000040520000}"/>
    <cellStyle name="Note 2 3 14 5" xfId="7912" xr:uid="{00000000-0005-0000-0000-000041520000}"/>
    <cellStyle name="Note 2 3 15" xfId="3405" xr:uid="{00000000-0005-0000-0000-000042520000}"/>
    <cellStyle name="Note 2 3 15 2" xfId="3406" xr:uid="{00000000-0005-0000-0000-000043520000}"/>
    <cellStyle name="Note 2 3 15 2 2" xfId="3407" xr:uid="{00000000-0005-0000-0000-000044520000}"/>
    <cellStyle name="Note 2 3 15 2 3" xfId="3408" xr:uid="{00000000-0005-0000-0000-000045520000}"/>
    <cellStyle name="Note 2 3 15 3" xfId="3409" xr:uid="{00000000-0005-0000-0000-000046520000}"/>
    <cellStyle name="Note 2 3 15 4" xfId="3410" xr:uid="{00000000-0005-0000-0000-000047520000}"/>
    <cellStyle name="Note 2 3 15 5" xfId="7913" xr:uid="{00000000-0005-0000-0000-000048520000}"/>
    <cellStyle name="Note 2 3 16" xfId="3411" xr:uid="{00000000-0005-0000-0000-000049520000}"/>
    <cellStyle name="Note 2 3 16 2" xfId="3412" xr:uid="{00000000-0005-0000-0000-00004A520000}"/>
    <cellStyle name="Note 2 3 16 2 2" xfId="3413" xr:uid="{00000000-0005-0000-0000-00004B520000}"/>
    <cellStyle name="Note 2 3 16 2 3" xfId="3414" xr:uid="{00000000-0005-0000-0000-00004C520000}"/>
    <cellStyle name="Note 2 3 16 3" xfId="3415" xr:uid="{00000000-0005-0000-0000-00004D520000}"/>
    <cellStyle name="Note 2 3 16 4" xfId="3416" xr:uid="{00000000-0005-0000-0000-00004E520000}"/>
    <cellStyle name="Note 2 3 16 5" xfId="7914" xr:uid="{00000000-0005-0000-0000-00004F520000}"/>
    <cellStyle name="Note 2 3 17" xfId="3417" xr:uid="{00000000-0005-0000-0000-000050520000}"/>
    <cellStyle name="Note 2 3 17 2" xfId="3418" xr:uid="{00000000-0005-0000-0000-000051520000}"/>
    <cellStyle name="Note 2 3 17 3" xfId="3419" xr:uid="{00000000-0005-0000-0000-000052520000}"/>
    <cellStyle name="Note 2 3 17 4" xfId="7915" xr:uid="{00000000-0005-0000-0000-000053520000}"/>
    <cellStyle name="Note 2 3 18" xfId="3420" xr:uid="{00000000-0005-0000-0000-000054520000}"/>
    <cellStyle name="Note 2 3 18 2" xfId="3421" xr:uid="{00000000-0005-0000-0000-000055520000}"/>
    <cellStyle name="Note 2 3 18 2 2" xfId="3422" xr:uid="{00000000-0005-0000-0000-000056520000}"/>
    <cellStyle name="Note 2 3 18 2 3" xfId="3423" xr:uid="{00000000-0005-0000-0000-000057520000}"/>
    <cellStyle name="Note 2 3 18 3" xfId="3424" xr:uid="{00000000-0005-0000-0000-000058520000}"/>
    <cellStyle name="Note 2 3 18 4" xfId="3425" xr:uid="{00000000-0005-0000-0000-000059520000}"/>
    <cellStyle name="Note 2 3 18 5" xfId="7916" xr:uid="{00000000-0005-0000-0000-00005A520000}"/>
    <cellStyle name="Note 2 3 18 6" xfId="7917" xr:uid="{00000000-0005-0000-0000-00005B520000}"/>
    <cellStyle name="Note 2 3 19" xfId="3426" xr:uid="{00000000-0005-0000-0000-00005C520000}"/>
    <cellStyle name="Note 2 3 2" xfId="3427" xr:uid="{00000000-0005-0000-0000-00005D520000}"/>
    <cellStyle name="Note 2 3 2 10" xfId="3428" xr:uid="{00000000-0005-0000-0000-00005E520000}"/>
    <cellStyle name="Note 2 3 2 10 2" xfId="3429" xr:uid="{00000000-0005-0000-0000-00005F520000}"/>
    <cellStyle name="Note 2 3 2 10 2 2" xfId="3430" xr:uid="{00000000-0005-0000-0000-000060520000}"/>
    <cellStyle name="Note 2 3 2 10 2 3" xfId="3431" xr:uid="{00000000-0005-0000-0000-000061520000}"/>
    <cellStyle name="Note 2 3 2 10 3" xfId="3432" xr:uid="{00000000-0005-0000-0000-000062520000}"/>
    <cellStyle name="Note 2 3 2 10 4" xfId="3433" xr:uid="{00000000-0005-0000-0000-000063520000}"/>
    <cellStyle name="Note 2 3 2 10 5" xfId="7918" xr:uid="{00000000-0005-0000-0000-000064520000}"/>
    <cellStyle name="Note 2 3 2 11" xfId="3434" xr:uid="{00000000-0005-0000-0000-000065520000}"/>
    <cellStyle name="Note 2 3 2 11 2" xfId="3435" xr:uid="{00000000-0005-0000-0000-000066520000}"/>
    <cellStyle name="Note 2 3 2 11 2 2" xfId="3436" xr:uid="{00000000-0005-0000-0000-000067520000}"/>
    <cellStyle name="Note 2 3 2 11 2 3" xfId="3437" xr:uid="{00000000-0005-0000-0000-000068520000}"/>
    <cellStyle name="Note 2 3 2 11 3" xfId="3438" xr:uid="{00000000-0005-0000-0000-000069520000}"/>
    <cellStyle name="Note 2 3 2 11 4" xfId="3439" xr:uid="{00000000-0005-0000-0000-00006A520000}"/>
    <cellStyle name="Note 2 3 2 11 5" xfId="7919" xr:uid="{00000000-0005-0000-0000-00006B520000}"/>
    <cellStyle name="Note 2 3 2 12" xfId="3440" xr:uid="{00000000-0005-0000-0000-00006C520000}"/>
    <cellStyle name="Note 2 3 2 12 2" xfId="3441" xr:uid="{00000000-0005-0000-0000-00006D520000}"/>
    <cellStyle name="Note 2 3 2 12 2 2" xfId="3442" xr:uid="{00000000-0005-0000-0000-00006E520000}"/>
    <cellStyle name="Note 2 3 2 12 2 3" xfId="3443" xr:uid="{00000000-0005-0000-0000-00006F520000}"/>
    <cellStyle name="Note 2 3 2 12 3" xfId="3444" xr:uid="{00000000-0005-0000-0000-000070520000}"/>
    <cellStyle name="Note 2 3 2 12 4" xfId="3445" xr:uid="{00000000-0005-0000-0000-000071520000}"/>
    <cellStyle name="Note 2 3 2 12 5" xfId="7920" xr:uid="{00000000-0005-0000-0000-000072520000}"/>
    <cellStyle name="Note 2 3 2 13" xfId="3446" xr:uid="{00000000-0005-0000-0000-000073520000}"/>
    <cellStyle name="Note 2 3 2 13 2" xfId="3447" xr:uid="{00000000-0005-0000-0000-000074520000}"/>
    <cellStyle name="Note 2 3 2 13 2 2" xfId="3448" xr:uid="{00000000-0005-0000-0000-000075520000}"/>
    <cellStyle name="Note 2 3 2 13 2 3" xfId="3449" xr:uid="{00000000-0005-0000-0000-000076520000}"/>
    <cellStyle name="Note 2 3 2 13 3" xfId="3450" xr:uid="{00000000-0005-0000-0000-000077520000}"/>
    <cellStyle name="Note 2 3 2 13 4" xfId="3451" xr:uid="{00000000-0005-0000-0000-000078520000}"/>
    <cellStyle name="Note 2 3 2 13 5" xfId="7921" xr:uid="{00000000-0005-0000-0000-000079520000}"/>
    <cellStyle name="Note 2 3 2 14" xfId="3452" xr:uid="{00000000-0005-0000-0000-00007A520000}"/>
    <cellStyle name="Note 2 3 2 14 2" xfId="3453" xr:uid="{00000000-0005-0000-0000-00007B520000}"/>
    <cellStyle name="Note 2 3 2 14 2 2" xfId="3454" xr:uid="{00000000-0005-0000-0000-00007C520000}"/>
    <cellStyle name="Note 2 3 2 14 2 3" xfId="3455" xr:uid="{00000000-0005-0000-0000-00007D520000}"/>
    <cellStyle name="Note 2 3 2 14 3" xfId="3456" xr:uid="{00000000-0005-0000-0000-00007E520000}"/>
    <cellStyle name="Note 2 3 2 14 4" xfId="3457" xr:uid="{00000000-0005-0000-0000-00007F520000}"/>
    <cellStyle name="Note 2 3 2 14 5" xfId="7922" xr:uid="{00000000-0005-0000-0000-000080520000}"/>
    <cellStyle name="Note 2 3 2 15" xfId="3458" xr:uid="{00000000-0005-0000-0000-000081520000}"/>
    <cellStyle name="Note 2 3 2 15 2" xfId="3459" xr:uid="{00000000-0005-0000-0000-000082520000}"/>
    <cellStyle name="Note 2 3 2 15 3" xfId="3460" xr:uid="{00000000-0005-0000-0000-000083520000}"/>
    <cellStyle name="Note 2 3 2 15 4" xfId="7923" xr:uid="{00000000-0005-0000-0000-000084520000}"/>
    <cellStyle name="Note 2 3 2 16" xfId="3461" xr:uid="{00000000-0005-0000-0000-000085520000}"/>
    <cellStyle name="Note 2 3 2 16 2" xfId="3462" xr:uid="{00000000-0005-0000-0000-000086520000}"/>
    <cellStyle name="Note 2 3 2 16 2 2" xfId="3463" xr:uid="{00000000-0005-0000-0000-000087520000}"/>
    <cellStyle name="Note 2 3 2 16 2 3" xfId="3464" xr:uid="{00000000-0005-0000-0000-000088520000}"/>
    <cellStyle name="Note 2 3 2 16 3" xfId="3465" xr:uid="{00000000-0005-0000-0000-000089520000}"/>
    <cellStyle name="Note 2 3 2 16 4" xfId="3466" xr:uid="{00000000-0005-0000-0000-00008A520000}"/>
    <cellStyle name="Note 2 3 2 16 5" xfId="7924" xr:uid="{00000000-0005-0000-0000-00008B520000}"/>
    <cellStyle name="Note 2 3 2 16 6" xfId="7925" xr:uid="{00000000-0005-0000-0000-00008C520000}"/>
    <cellStyle name="Note 2 3 2 17" xfId="3467" xr:uid="{00000000-0005-0000-0000-00008D520000}"/>
    <cellStyle name="Note 2 3 2 18" xfId="3468" xr:uid="{00000000-0005-0000-0000-00008E520000}"/>
    <cellStyle name="Note 2 3 2 19" xfId="7926" xr:uid="{00000000-0005-0000-0000-00008F520000}"/>
    <cellStyle name="Note 2 3 2 2" xfId="3469" xr:uid="{00000000-0005-0000-0000-000090520000}"/>
    <cellStyle name="Note 2 3 2 2 10" xfId="7927" xr:uid="{00000000-0005-0000-0000-000091520000}"/>
    <cellStyle name="Note 2 3 2 2 11" xfId="11153" xr:uid="{00000000-0005-0000-0000-000092520000}"/>
    <cellStyle name="Note 2 3 2 2 2" xfId="3470" xr:uid="{00000000-0005-0000-0000-000093520000}"/>
    <cellStyle name="Note 2 3 2 2 2 2" xfId="3471" xr:uid="{00000000-0005-0000-0000-000094520000}"/>
    <cellStyle name="Note 2 3 2 2 2 2 2" xfId="3472" xr:uid="{00000000-0005-0000-0000-000095520000}"/>
    <cellStyle name="Note 2 3 2 2 2 2 2 2" xfId="3473" xr:uid="{00000000-0005-0000-0000-000096520000}"/>
    <cellStyle name="Note 2 3 2 2 2 2 2 2 2" xfId="36778" xr:uid="{00000000-0005-0000-0000-000097520000}"/>
    <cellStyle name="Note 2 3 2 2 2 2 2 3" xfId="3474" xr:uid="{00000000-0005-0000-0000-000098520000}"/>
    <cellStyle name="Note 2 3 2 2 2 2 2 4" xfId="20109" xr:uid="{00000000-0005-0000-0000-000099520000}"/>
    <cellStyle name="Note 2 3 2 2 2 2 3" xfId="3475" xr:uid="{00000000-0005-0000-0000-00009A520000}"/>
    <cellStyle name="Note 2 3 2 2 2 2 3 2" xfId="39958" xr:uid="{00000000-0005-0000-0000-00009B520000}"/>
    <cellStyle name="Note 2 3 2 2 2 2 3 3" xfId="23251" xr:uid="{00000000-0005-0000-0000-00009C520000}"/>
    <cellStyle name="Note 2 3 2 2 2 2 4" xfId="3476" xr:uid="{00000000-0005-0000-0000-00009D520000}"/>
    <cellStyle name="Note 2 3 2 2 2 2 4 2" xfId="42772" xr:uid="{00000000-0005-0000-0000-00009E520000}"/>
    <cellStyle name="Note 2 3 2 2 2 2 4 3" xfId="26032" xr:uid="{00000000-0005-0000-0000-00009F520000}"/>
    <cellStyle name="Note 2 3 2 2 2 2 5" xfId="7928" xr:uid="{00000000-0005-0000-0000-0000A0520000}"/>
    <cellStyle name="Note 2 3 2 2 2 2 5 2" xfId="31018" xr:uid="{00000000-0005-0000-0000-0000A1520000}"/>
    <cellStyle name="Note 2 3 2 2 2 2 6" xfId="7929" xr:uid="{00000000-0005-0000-0000-0000A2520000}"/>
    <cellStyle name="Note 2 3 2 2 2 2 7" xfId="14346" xr:uid="{00000000-0005-0000-0000-0000A3520000}"/>
    <cellStyle name="Note 2 3 2 2 2 3" xfId="3477" xr:uid="{00000000-0005-0000-0000-0000A4520000}"/>
    <cellStyle name="Note 2 3 2 2 2 3 2" xfId="3478" xr:uid="{00000000-0005-0000-0000-0000A5520000}"/>
    <cellStyle name="Note 2 3 2 2 2 3 2 2" xfId="34499" xr:uid="{00000000-0005-0000-0000-0000A6520000}"/>
    <cellStyle name="Note 2 3 2 2 2 3 3" xfId="3479" xr:uid="{00000000-0005-0000-0000-0000A7520000}"/>
    <cellStyle name="Note 2 3 2 2 2 3 4" xfId="17823" xr:uid="{00000000-0005-0000-0000-0000A8520000}"/>
    <cellStyle name="Note 2 3 2 2 2 4" xfId="3480" xr:uid="{00000000-0005-0000-0000-0000A9520000}"/>
    <cellStyle name="Note 2 3 2 2 2 4 2" xfId="34153" xr:uid="{00000000-0005-0000-0000-0000AA520000}"/>
    <cellStyle name="Note 2 3 2 2 2 4 3" xfId="17476" xr:uid="{00000000-0005-0000-0000-0000AB520000}"/>
    <cellStyle name="Note 2 3 2 2 2 5" xfId="3481" xr:uid="{00000000-0005-0000-0000-0000AC520000}"/>
    <cellStyle name="Note 2 3 2 2 2 5 2" xfId="35141" xr:uid="{00000000-0005-0000-0000-0000AD520000}"/>
    <cellStyle name="Note 2 3 2 2 2 5 3" xfId="18464" xr:uid="{00000000-0005-0000-0000-0000AE520000}"/>
    <cellStyle name="Note 2 3 2 2 2 6" xfId="7930" xr:uid="{00000000-0005-0000-0000-0000AF520000}"/>
    <cellStyle name="Note 2 3 2 2 2 6 2" xfId="28422" xr:uid="{00000000-0005-0000-0000-0000B0520000}"/>
    <cellStyle name="Note 2 3 2 2 2 7" xfId="7931" xr:uid="{00000000-0005-0000-0000-0000B1520000}"/>
    <cellStyle name="Note 2 3 2 2 2 8" xfId="11672" xr:uid="{00000000-0005-0000-0000-0000B2520000}"/>
    <cellStyle name="Note 2 3 2 2 3" xfId="3482" xr:uid="{00000000-0005-0000-0000-0000B3520000}"/>
    <cellStyle name="Note 2 3 2 2 3 2" xfId="3483" xr:uid="{00000000-0005-0000-0000-0000B4520000}"/>
    <cellStyle name="Note 2 3 2 2 3 2 2" xfId="3484" xr:uid="{00000000-0005-0000-0000-0000B5520000}"/>
    <cellStyle name="Note 2 3 2 2 3 2 2 2" xfId="3485" xr:uid="{00000000-0005-0000-0000-0000B6520000}"/>
    <cellStyle name="Note 2 3 2 2 3 2 2 2 2" xfId="37038" xr:uid="{00000000-0005-0000-0000-0000B7520000}"/>
    <cellStyle name="Note 2 3 2 2 3 2 2 3" xfId="3486" xr:uid="{00000000-0005-0000-0000-0000B8520000}"/>
    <cellStyle name="Note 2 3 2 2 3 2 2 4" xfId="20370" xr:uid="{00000000-0005-0000-0000-0000B9520000}"/>
    <cellStyle name="Note 2 3 2 2 3 2 3" xfId="3487" xr:uid="{00000000-0005-0000-0000-0000BA520000}"/>
    <cellStyle name="Note 2 3 2 2 3 2 3 2" xfId="40219" xr:uid="{00000000-0005-0000-0000-0000BB520000}"/>
    <cellStyle name="Note 2 3 2 2 3 2 3 3" xfId="23510" xr:uid="{00000000-0005-0000-0000-0000BC520000}"/>
    <cellStyle name="Note 2 3 2 2 3 2 4" xfId="3488" xr:uid="{00000000-0005-0000-0000-0000BD520000}"/>
    <cellStyle name="Note 2 3 2 2 3 2 4 2" xfId="43033" xr:uid="{00000000-0005-0000-0000-0000BE520000}"/>
    <cellStyle name="Note 2 3 2 2 3 2 4 3" xfId="26292" xr:uid="{00000000-0005-0000-0000-0000BF520000}"/>
    <cellStyle name="Note 2 3 2 2 3 2 5" xfId="7932" xr:uid="{00000000-0005-0000-0000-0000C0520000}"/>
    <cellStyle name="Note 2 3 2 2 3 2 5 2" xfId="31278" xr:uid="{00000000-0005-0000-0000-0000C1520000}"/>
    <cellStyle name="Note 2 3 2 2 3 2 6" xfId="7933" xr:uid="{00000000-0005-0000-0000-0000C2520000}"/>
    <cellStyle name="Note 2 3 2 2 3 2 7" xfId="14607" xr:uid="{00000000-0005-0000-0000-0000C3520000}"/>
    <cellStyle name="Note 2 3 2 2 3 3" xfId="3489" xr:uid="{00000000-0005-0000-0000-0000C4520000}"/>
    <cellStyle name="Note 2 3 2 2 3 3 2" xfId="34759" xr:uid="{00000000-0005-0000-0000-0000C5520000}"/>
    <cellStyle name="Note 2 3 2 2 3 3 3" xfId="18084" xr:uid="{00000000-0005-0000-0000-0000C6520000}"/>
    <cellStyle name="Note 2 3 2 2 3 4" xfId="3490" xr:uid="{00000000-0005-0000-0000-0000C7520000}"/>
    <cellStyle name="Note 2 3 2 2 3 4 2" xfId="38010" xr:uid="{00000000-0005-0000-0000-0000C8520000}"/>
    <cellStyle name="Note 2 3 2 2 3 4 3" xfId="21337" xr:uid="{00000000-0005-0000-0000-0000C9520000}"/>
    <cellStyle name="Note 2 3 2 2 3 5" xfId="7934" xr:uid="{00000000-0005-0000-0000-0000CA520000}"/>
    <cellStyle name="Note 2 3 2 2 3 5 2" xfId="41106" xr:uid="{00000000-0005-0000-0000-0000CB520000}"/>
    <cellStyle name="Note 2 3 2 2 3 5 3" xfId="24387" xr:uid="{00000000-0005-0000-0000-0000CC520000}"/>
    <cellStyle name="Note 2 3 2 2 3 6" xfId="7935" xr:uid="{00000000-0005-0000-0000-0000CD520000}"/>
    <cellStyle name="Note 2 3 2 2 3 6 2" xfId="28681" xr:uid="{00000000-0005-0000-0000-0000CE520000}"/>
    <cellStyle name="Note 2 3 2 2 3 7" xfId="11933" xr:uid="{00000000-0005-0000-0000-0000CF520000}"/>
    <cellStyle name="Note 2 3 2 2 4" xfId="3491" xr:uid="{00000000-0005-0000-0000-0000D0520000}"/>
    <cellStyle name="Note 2 3 2 2 4 2" xfId="3492" xr:uid="{00000000-0005-0000-0000-0000D1520000}"/>
    <cellStyle name="Note 2 3 2 2 4 2 2" xfId="3493" xr:uid="{00000000-0005-0000-0000-0000D2520000}"/>
    <cellStyle name="Note 2 3 2 2 4 2 2 2" xfId="37602" xr:uid="{00000000-0005-0000-0000-0000D3520000}"/>
    <cellStyle name="Note 2 3 2 2 4 2 2 3" xfId="20933" xr:uid="{00000000-0005-0000-0000-0000D4520000}"/>
    <cellStyle name="Note 2 3 2 2 4 2 3" xfId="3494" xr:uid="{00000000-0005-0000-0000-0000D5520000}"/>
    <cellStyle name="Note 2 3 2 2 4 2 3 2" xfId="40764" xr:uid="{00000000-0005-0000-0000-0000D6520000}"/>
    <cellStyle name="Note 2 3 2 2 4 2 3 3" xfId="24049" xr:uid="{00000000-0005-0000-0000-0000D7520000}"/>
    <cellStyle name="Note 2 3 2 2 4 2 4" xfId="26776" xr:uid="{00000000-0005-0000-0000-0000D8520000}"/>
    <cellStyle name="Note 2 3 2 2 4 2 4 2" xfId="43517" xr:uid="{00000000-0005-0000-0000-0000D9520000}"/>
    <cellStyle name="Note 2 3 2 2 4 2 5" xfId="31961" xr:uid="{00000000-0005-0000-0000-0000DA520000}"/>
    <cellStyle name="Note 2 3 2 2 4 2 6" xfId="15290" xr:uid="{00000000-0005-0000-0000-0000DB520000}"/>
    <cellStyle name="Note 2 3 2 2 4 3" xfId="3495" xr:uid="{00000000-0005-0000-0000-0000DC520000}"/>
    <cellStyle name="Note 2 3 2 2 4 3 2" xfId="35364" xr:uid="{00000000-0005-0000-0000-0000DD520000}"/>
    <cellStyle name="Note 2 3 2 2 4 3 3" xfId="18687" xr:uid="{00000000-0005-0000-0000-0000DE520000}"/>
    <cellStyle name="Note 2 3 2 2 4 4" xfId="3496" xr:uid="{00000000-0005-0000-0000-0000DF520000}"/>
    <cellStyle name="Note 2 3 2 2 4 4 2" xfId="38581" xr:uid="{00000000-0005-0000-0000-0000E0520000}"/>
    <cellStyle name="Note 2 3 2 2 4 4 3" xfId="21901" xr:uid="{00000000-0005-0000-0000-0000E1520000}"/>
    <cellStyle name="Note 2 3 2 2 4 5" xfId="7936" xr:uid="{00000000-0005-0000-0000-0000E2520000}"/>
    <cellStyle name="Note 2 3 2 2 4 5 2" xfId="41590" xr:uid="{00000000-0005-0000-0000-0000E3520000}"/>
    <cellStyle name="Note 2 3 2 2 4 5 3" xfId="24865" xr:uid="{00000000-0005-0000-0000-0000E4520000}"/>
    <cellStyle name="Note 2 3 2 2 4 6" xfId="7937" xr:uid="{00000000-0005-0000-0000-0000E5520000}"/>
    <cellStyle name="Note 2 3 2 2 4 6 2" xfId="29363" xr:uid="{00000000-0005-0000-0000-0000E6520000}"/>
    <cellStyle name="Note 2 3 2 2 4 7" xfId="12669" xr:uid="{00000000-0005-0000-0000-0000E7520000}"/>
    <cellStyle name="Note 2 3 2 2 5" xfId="3497" xr:uid="{00000000-0005-0000-0000-0000E8520000}"/>
    <cellStyle name="Note 2 3 2 2 5 2" xfId="3498" xr:uid="{00000000-0005-0000-0000-0000E9520000}"/>
    <cellStyle name="Note 2 3 2 2 5 2 2" xfId="3499" xr:uid="{00000000-0005-0000-0000-0000EA520000}"/>
    <cellStyle name="Note 2 3 2 2 5 2 2 2" xfId="36321" xr:uid="{00000000-0005-0000-0000-0000EB520000}"/>
    <cellStyle name="Note 2 3 2 2 5 2 3" xfId="3500" xr:uid="{00000000-0005-0000-0000-0000EC520000}"/>
    <cellStyle name="Note 2 3 2 2 5 2 4" xfId="19651" xr:uid="{00000000-0005-0000-0000-0000ED520000}"/>
    <cellStyle name="Note 2 3 2 2 5 3" xfId="3501" xr:uid="{00000000-0005-0000-0000-0000EE520000}"/>
    <cellStyle name="Note 2 3 2 2 5 3 2" xfId="39504" xr:uid="{00000000-0005-0000-0000-0000EF520000}"/>
    <cellStyle name="Note 2 3 2 2 5 3 3" xfId="22802" xr:uid="{00000000-0005-0000-0000-0000F0520000}"/>
    <cellStyle name="Note 2 3 2 2 5 4" xfId="3502" xr:uid="{00000000-0005-0000-0000-0000F1520000}"/>
    <cellStyle name="Note 2 3 2 2 5 4 2" xfId="42360" xr:uid="{00000000-0005-0000-0000-0000F2520000}"/>
    <cellStyle name="Note 2 3 2 2 5 4 3" xfId="25621" xr:uid="{00000000-0005-0000-0000-0000F3520000}"/>
    <cellStyle name="Note 2 3 2 2 5 5" xfId="7938" xr:uid="{00000000-0005-0000-0000-0000F4520000}"/>
    <cellStyle name="Note 2 3 2 2 5 5 2" xfId="30527" xr:uid="{00000000-0005-0000-0000-0000F5520000}"/>
    <cellStyle name="Note 2 3 2 2 5 6" xfId="7939" xr:uid="{00000000-0005-0000-0000-0000F6520000}"/>
    <cellStyle name="Note 2 3 2 2 5 7" xfId="13854" xr:uid="{00000000-0005-0000-0000-0000F7520000}"/>
    <cellStyle name="Note 2 3 2 2 6" xfId="3503" xr:uid="{00000000-0005-0000-0000-0000F8520000}"/>
    <cellStyle name="Note 2 3 2 2 6 2" xfId="3504" xr:uid="{00000000-0005-0000-0000-0000F9520000}"/>
    <cellStyle name="Note 2 3 2 2 6 2 2" xfId="34011" xr:uid="{00000000-0005-0000-0000-0000FA520000}"/>
    <cellStyle name="Note 2 3 2 2 6 3" xfId="3505" xr:uid="{00000000-0005-0000-0000-0000FB520000}"/>
    <cellStyle name="Note 2 3 2 2 6 4" xfId="17335" xr:uid="{00000000-0005-0000-0000-0000FC520000}"/>
    <cellStyle name="Note 2 3 2 2 7" xfId="3506" xr:uid="{00000000-0005-0000-0000-0000FD520000}"/>
    <cellStyle name="Note 2 3 2 2 7 2" xfId="32913" xr:uid="{00000000-0005-0000-0000-0000FE520000}"/>
    <cellStyle name="Note 2 3 2 2 7 3" xfId="16248" xr:uid="{00000000-0005-0000-0000-0000FF520000}"/>
    <cellStyle name="Note 2 3 2 2 8" xfId="3507" xr:uid="{00000000-0005-0000-0000-000000530000}"/>
    <cellStyle name="Note 2 3 2 2 8 2" xfId="32515" xr:uid="{00000000-0005-0000-0000-000001530000}"/>
    <cellStyle name="Note 2 3 2 2 8 3" xfId="15851" xr:uid="{00000000-0005-0000-0000-000002530000}"/>
    <cellStyle name="Note 2 3 2 2 9" xfId="7940" xr:uid="{00000000-0005-0000-0000-000003530000}"/>
    <cellStyle name="Note 2 3 2 2 9 2" xfId="27935" xr:uid="{00000000-0005-0000-0000-000004530000}"/>
    <cellStyle name="Note 2 3 2 20" xfId="10083" xr:uid="{00000000-0005-0000-0000-000005530000}"/>
    <cellStyle name="Note 2 3 2 21" xfId="43900" xr:uid="{00000000-0005-0000-0000-000006530000}"/>
    <cellStyle name="Note 2 3 2 3" xfId="3508" xr:uid="{00000000-0005-0000-0000-000007530000}"/>
    <cellStyle name="Note 2 3 2 3 10" xfId="11008" xr:uid="{00000000-0005-0000-0000-000008530000}"/>
    <cellStyle name="Note 2 3 2 3 2" xfId="3509" xr:uid="{00000000-0005-0000-0000-000009530000}"/>
    <cellStyle name="Note 2 3 2 3 2 2" xfId="3510" xr:uid="{00000000-0005-0000-0000-00000A530000}"/>
    <cellStyle name="Note 2 3 2 3 2 2 2" xfId="3511" xr:uid="{00000000-0005-0000-0000-00000B530000}"/>
    <cellStyle name="Note 2 3 2 3 2 2 2 2" xfId="36686" xr:uid="{00000000-0005-0000-0000-00000C530000}"/>
    <cellStyle name="Note 2 3 2 3 2 2 2 3" xfId="20016" xr:uid="{00000000-0005-0000-0000-00000D530000}"/>
    <cellStyle name="Note 2 3 2 3 2 2 3" xfId="3512" xr:uid="{00000000-0005-0000-0000-00000E530000}"/>
    <cellStyle name="Note 2 3 2 3 2 2 3 2" xfId="39865" xr:uid="{00000000-0005-0000-0000-00000F530000}"/>
    <cellStyle name="Note 2 3 2 3 2 2 3 3" xfId="23162" xr:uid="{00000000-0005-0000-0000-000010530000}"/>
    <cellStyle name="Note 2 3 2 3 2 2 4" xfId="25941" xr:uid="{00000000-0005-0000-0000-000011530000}"/>
    <cellStyle name="Note 2 3 2 3 2 2 4 2" xfId="42680" xr:uid="{00000000-0005-0000-0000-000012530000}"/>
    <cellStyle name="Note 2 3 2 3 2 2 5" xfId="30926" xr:uid="{00000000-0005-0000-0000-000013530000}"/>
    <cellStyle name="Note 2 3 2 3 2 2 6" xfId="14253" xr:uid="{00000000-0005-0000-0000-000014530000}"/>
    <cellStyle name="Note 2 3 2 3 2 3" xfId="3513" xr:uid="{00000000-0005-0000-0000-000015530000}"/>
    <cellStyle name="Note 2 3 2 3 2 3 2" xfId="34407" xr:uid="{00000000-0005-0000-0000-000016530000}"/>
    <cellStyle name="Note 2 3 2 3 2 3 3" xfId="17730" xr:uid="{00000000-0005-0000-0000-000017530000}"/>
    <cellStyle name="Note 2 3 2 3 2 4" xfId="3514" xr:uid="{00000000-0005-0000-0000-000018530000}"/>
    <cellStyle name="Note 2 3 2 3 2 4 2" xfId="33378" xr:uid="{00000000-0005-0000-0000-000019530000}"/>
    <cellStyle name="Note 2 3 2 3 2 4 3" xfId="16704" xr:uid="{00000000-0005-0000-0000-00001A530000}"/>
    <cellStyle name="Note 2 3 2 3 2 5" xfId="7941" xr:uid="{00000000-0005-0000-0000-00001B530000}"/>
    <cellStyle name="Note 2 3 2 3 2 5 2" xfId="38718" xr:uid="{00000000-0005-0000-0000-00001C530000}"/>
    <cellStyle name="Note 2 3 2 3 2 5 3" xfId="22036" xr:uid="{00000000-0005-0000-0000-00001D530000}"/>
    <cellStyle name="Note 2 3 2 3 2 6" xfId="7942" xr:uid="{00000000-0005-0000-0000-00001E530000}"/>
    <cellStyle name="Note 2 3 2 3 2 6 2" xfId="28333" xr:uid="{00000000-0005-0000-0000-00001F530000}"/>
    <cellStyle name="Note 2 3 2 3 2 7" xfId="11579" xr:uid="{00000000-0005-0000-0000-000020530000}"/>
    <cellStyle name="Note 2 3 2 3 3" xfId="3515" xr:uid="{00000000-0005-0000-0000-000021530000}"/>
    <cellStyle name="Note 2 3 2 3 3 2" xfId="3516" xr:uid="{00000000-0005-0000-0000-000022530000}"/>
    <cellStyle name="Note 2 3 2 3 3 2 2" xfId="20215" xr:uid="{00000000-0005-0000-0000-000023530000}"/>
    <cellStyle name="Note 2 3 2 3 3 2 2 2" xfId="36884" xr:uid="{00000000-0005-0000-0000-000024530000}"/>
    <cellStyle name="Note 2 3 2 3 3 2 3" xfId="23356" xr:uid="{00000000-0005-0000-0000-000025530000}"/>
    <cellStyle name="Note 2 3 2 3 3 2 3 2" xfId="40064" xr:uid="{00000000-0005-0000-0000-000026530000}"/>
    <cellStyle name="Note 2 3 2 3 3 2 4" xfId="26138" xr:uid="{00000000-0005-0000-0000-000027530000}"/>
    <cellStyle name="Note 2 3 2 3 3 2 4 2" xfId="42878" xr:uid="{00000000-0005-0000-0000-000028530000}"/>
    <cellStyle name="Note 2 3 2 3 3 2 5" xfId="31124" xr:uid="{00000000-0005-0000-0000-000029530000}"/>
    <cellStyle name="Note 2 3 2 3 3 2 6" xfId="14452" xr:uid="{00000000-0005-0000-0000-00002A530000}"/>
    <cellStyle name="Note 2 3 2 3 3 3" xfId="3517" xr:uid="{00000000-0005-0000-0000-00002B530000}"/>
    <cellStyle name="Note 2 3 2 3 3 3 2" xfId="34605" xr:uid="{00000000-0005-0000-0000-00002C530000}"/>
    <cellStyle name="Note 2 3 2 3 3 3 3" xfId="17929" xr:uid="{00000000-0005-0000-0000-00002D530000}"/>
    <cellStyle name="Note 2 3 2 3 3 4" xfId="18767" xr:uid="{00000000-0005-0000-0000-00002E530000}"/>
    <cellStyle name="Note 2 3 2 3 3 4 2" xfId="35444" xr:uid="{00000000-0005-0000-0000-00002F530000}"/>
    <cellStyle name="Note 2 3 2 3 3 5" xfId="21834" xr:uid="{00000000-0005-0000-0000-000030530000}"/>
    <cellStyle name="Note 2 3 2 3 3 5 2" xfId="38512" xr:uid="{00000000-0005-0000-0000-000031530000}"/>
    <cellStyle name="Note 2 3 2 3 3 6" xfId="28527" xr:uid="{00000000-0005-0000-0000-000032530000}"/>
    <cellStyle name="Note 2 3 2 3 3 7" xfId="11778" xr:uid="{00000000-0005-0000-0000-000033530000}"/>
    <cellStyle name="Note 2 3 2 3 4" xfId="3518" xr:uid="{00000000-0005-0000-0000-000034530000}"/>
    <cellStyle name="Note 2 3 2 3 4 2" xfId="15068" xr:uid="{00000000-0005-0000-0000-000035530000}"/>
    <cellStyle name="Note 2 3 2 3 4 2 2" xfId="20762" xr:uid="{00000000-0005-0000-0000-000036530000}"/>
    <cellStyle name="Note 2 3 2 3 4 2 2 2" xfId="37431" xr:uid="{00000000-0005-0000-0000-000037530000}"/>
    <cellStyle name="Note 2 3 2 3 4 2 3" xfId="23886" xr:uid="{00000000-0005-0000-0000-000038530000}"/>
    <cellStyle name="Note 2 3 2 3 4 2 3 2" xfId="40597" xr:uid="{00000000-0005-0000-0000-000039530000}"/>
    <cellStyle name="Note 2 3 2 3 4 2 4" xfId="26623" xr:uid="{00000000-0005-0000-0000-00003A530000}"/>
    <cellStyle name="Note 2 3 2 3 4 2 4 2" xfId="43364" xr:uid="{00000000-0005-0000-0000-00003B530000}"/>
    <cellStyle name="Note 2 3 2 3 4 2 5" xfId="31739" xr:uid="{00000000-0005-0000-0000-00003C530000}"/>
    <cellStyle name="Note 2 3 2 3 4 3" xfId="18474" xr:uid="{00000000-0005-0000-0000-00003D530000}"/>
    <cellStyle name="Note 2 3 2 3 4 3 2" xfId="35151" xr:uid="{00000000-0005-0000-0000-00003E530000}"/>
    <cellStyle name="Note 2 3 2 3 4 4" xfId="21714" xr:uid="{00000000-0005-0000-0000-00003F530000}"/>
    <cellStyle name="Note 2 3 2 3 4 4 2" xfId="38389" xr:uid="{00000000-0005-0000-0000-000040530000}"/>
    <cellStyle name="Note 2 3 2 3 4 5" xfId="24716" xr:uid="{00000000-0005-0000-0000-000041530000}"/>
    <cellStyle name="Note 2 3 2 3 4 5 2" xfId="41437" xr:uid="{00000000-0005-0000-0000-000042530000}"/>
    <cellStyle name="Note 2 3 2 3 4 6" xfId="29141" xr:uid="{00000000-0005-0000-0000-000043530000}"/>
    <cellStyle name="Note 2 3 2 3 4 7" xfId="12396" xr:uid="{00000000-0005-0000-0000-000044530000}"/>
    <cellStyle name="Note 2 3 2 3 5" xfId="3519" xr:uid="{00000000-0005-0000-0000-000045530000}"/>
    <cellStyle name="Note 2 3 2 3 5 2" xfId="19540" xr:uid="{00000000-0005-0000-0000-000046530000}"/>
    <cellStyle name="Note 2 3 2 3 5 2 2" xfId="36211" xr:uid="{00000000-0005-0000-0000-000047530000}"/>
    <cellStyle name="Note 2 3 2 3 5 3" xfId="22696" xr:uid="{00000000-0005-0000-0000-000048530000}"/>
    <cellStyle name="Note 2 3 2 3 5 3 2" xfId="39396" xr:uid="{00000000-0005-0000-0000-000049530000}"/>
    <cellStyle name="Note 2 3 2 3 5 4" xfId="25532" xr:uid="{00000000-0005-0000-0000-00004A530000}"/>
    <cellStyle name="Note 2 3 2 3 5 4 2" xfId="42270" xr:uid="{00000000-0005-0000-0000-00004B530000}"/>
    <cellStyle name="Note 2 3 2 3 5 5" xfId="30371" xr:uid="{00000000-0005-0000-0000-00004C530000}"/>
    <cellStyle name="Note 2 3 2 3 5 6" xfId="13697" xr:uid="{00000000-0005-0000-0000-00004D530000}"/>
    <cellStyle name="Note 2 3 2 3 6" xfId="7943" xr:uid="{00000000-0005-0000-0000-00004E530000}"/>
    <cellStyle name="Note 2 3 2 3 6 2" xfId="33905" xr:uid="{00000000-0005-0000-0000-00004F530000}"/>
    <cellStyle name="Note 2 3 2 3 6 3" xfId="17228" xr:uid="{00000000-0005-0000-0000-000050530000}"/>
    <cellStyle name="Note 2 3 2 3 7" xfId="7944" xr:uid="{00000000-0005-0000-0000-000051530000}"/>
    <cellStyle name="Note 2 3 2 3 7 2" xfId="33206" xr:uid="{00000000-0005-0000-0000-000052530000}"/>
    <cellStyle name="Note 2 3 2 3 7 3" xfId="16534" xr:uid="{00000000-0005-0000-0000-000053530000}"/>
    <cellStyle name="Note 2 3 2 3 8" xfId="16162" xr:uid="{00000000-0005-0000-0000-000054530000}"/>
    <cellStyle name="Note 2 3 2 3 8 2" xfId="32827" xr:uid="{00000000-0005-0000-0000-000055530000}"/>
    <cellStyle name="Note 2 3 2 3 9" xfId="27779" xr:uid="{00000000-0005-0000-0000-000056530000}"/>
    <cellStyle name="Note 2 3 2 4" xfId="3520" xr:uid="{00000000-0005-0000-0000-000057530000}"/>
    <cellStyle name="Note 2 3 2 4 2" xfId="3521" xr:uid="{00000000-0005-0000-0000-000058530000}"/>
    <cellStyle name="Note 2 3 2 4 2 2" xfId="3522" xr:uid="{00000000-0005-0000-0000-000059530000}"/>
    <cellStyle name="Note 2 3 2 4 2 2 2" xfId="3523" xr:uid="{00000000-0005-0000-0000-00005A530000}"/>
    <cellStyle name="Note 2 3 2 4 2 2 2 2" xfId="35986" xr:uid="{00000000-0005-0000-0000-00005B530000}"/>
    <cellStyle name="Note 2 3 2 4 2 2 3" xfId="3524" xr:uid="{00000000-0005-0000-0000-00005C530000}"/>
    <cellStyle name="Note 2 3 2 4 2 2 4" xfId="19316" xr:uid="{00000000-0005-0000-0000-00005D530000}"/>
    <cellStyle name="Note 2 3 2 4 2 3" xfId="3525" xr:uid="{00000000-0005-0000-0000-00005E530000}"/>
    <cellStyle name="Note 2 3 2 4 2 3 2" xfId="39187" xr:uid="{00000000-0005-0000-0000-00005F530000}"/>
    <cellStyle name="Note 2 3 2 4 2 3 3" xfId="22493" xr:uid="{00000000-0005-0000-0000-000060530000}"/>
    <cellStyle name="Note 2 3 2 4 2 4" xfId="3526" xr:uid="{00000000-0005-0000-0000-000061530000}"/>
    <cellStyle name="Note 2 3 2 4 2 4 2" xfId="42094" xr:uid="{00000000-0005-0000-0000-000062530000}"/>
    <cellStyle name="Note 2 3 2 4 2 4 3" xfId="25357" xr:uid="{00000000-0005-0000-0000-000063530000}"/>
    <cellStyle name="Note 2 3 2 4 2 5" xfId="7945" xr:uid="{00000000-0005-0000-0000-000064530000}"/>
    <cellStyle name="Note 2 3 2 4 2 5 2" xfId="30116" xr:uid="{00000000-0005-0000-0000-000065530000}"/>
    <cellStyle name="Note 2 3 2 4 2 6" xfId="7946" xr:uid="{00000000-0005-0000-0000-000066530000}"/>
    <cellStyle name="Note 2 3 2 4 2 7" xfId="13441" xr:uid="{00000000-0005-0000-0000-000067530000}"/>
    <cellStyle name="Note 2 3 2 4 3" xfId="3527" xr:uid="{00000000-0005-0000-0000-000068530000}"/>
    <cellStyle name="Note 2 3 2 4 3 2" xfId="3528" xr:uid="{00000000-0005-0000-0000-000069530000}"/>
    <cellStyle name="Note 2 3 2 4 3 2 2" xfId="37857" xr:uid="{00000000-0005-0000-0000-00006A530000}"/>
    <cellStyle name="Note 2 3 2 4 3 2 3" xfId="21187" xr:uid="{00000000-0005-0000-0000-00006B530000}"/>
    <cellStyle name="Note 2 3 2 4 3 3" xfId="3529" xr:uid="{00000000-0005-0000-0000-00006C530000}"/>
    <cellStyle name="Note 2 3 2 4 3 3 2" xfId="41013" xr:uid="{00000000-0005-0000-0000-00006D530000}"/>
    <cellStyle name="Note 2 3 2 4 3 3 3" xfId="24295" xr:uid="{00000000-0005-0000-0000-00006E530000}"/>
    <cellStyle name="Note 2 3 2 4 3 4" xfId="26986" xr:uid="{00000000-0005-0000-0000-00006F530000}"/>
    <cellStyle name="Note 2 3 2 4 3 4 2" xfId="43727" xr:uid="{00000000-0005-0000-0000-000070530000}"/>
    <cellStyle name="Note 2 3 2 4 3 5" xfId="32251" xr:uid="{00000000-0005-0000-0000-000071530000}"/>
    <cellStyle name="Note 2 3 2 4 3 6" xfId="15580" xr:uid="{00000000-0005-0000-0000-000072530000}"/>
    <cellStyle name="Note 2 3 2 4 4" xfId="3530" xr:uid="{00000000-0005-0000-0000-000073530000}"/>
    <cellStyle name="Note 2 3 2 4 4 2" xfId="33671" xr:uid="{00000000-0005-0000-0000-000074530000}"/>
    <cellStyle name="Note 2 3 2 4 4 3" xfId="16995" xr:uid="{00000000-0005-0000-0000-000075530000}"/>
    <cellStyle name="Note 2 3 2 4 5" xfId="3531" xr:uid="{00000000-0005-0000-0000-000076530000}"/>
    <cellStyle name="Note 2 3 2 4 5 2" xfId="32584" xr:uid="{00000000-0005-0000-0000-000077530000}"/>
    <cellStyle name="Note 2 3 2 4 5 3" xfId="15919" xr:uid="{00000000-0005-0000-0000-000078530000}"/>
    <cellStyle name="Note 2 3 2 4 6" xfId="7947" xr:uid="{00000000-0005-0000-0000-000079530000}"/>
    <cellStyle name="Note 2 3 2 4 6 2" xfId="32406" xr:uid="{00000000-0005-0000-0000-00007A530000}"/>
    <cellStyle name="Note 2 3 2 4 6 3" xfId="15745" xr:uid="{00000000-0005-0000-0000-00007B530000}"/>
    <cellStyle name="Note 2 3 2 4 7" xfId="7948" xr:uid="{00000000-0005-0000-0000-00007C530000}"/>
    <cellStyle name="Note 2 3 2 4 7 2" xfId="27527" xr:uid="{00000000-0005-0000-0000-00007D530000}"/>
    <cellStyle name="Note 2 3 2 4 8" xfId="10756" xr:uid="{00000000-0005-0000-0000-00007E530000}"/>
    <cellStyle name="Note 2 3 2 5" xfId="3532" xr:uid="{00000000-0005-0000-0000-00007F530000}"/>
    <cellStyle name="Note 2 3 2 5 2" xfId="3533" xr:uid="{00000000-0005-0000-0000-000080530000}"/>
    <cellStyle name="Note 2 3 2 5 2 2" xfId="3534" xr:uid="{00000000-0005-0000-0000-000081530000}"/>
    <cellStyle name="Note 2 3 2 5 2 2 2" xfId="3535" xr:uid="{00000000-0005-0000-0000-000082530000}"/>
    <cellStyle name="Note 2 3 2 5 2 2 3" xfId="3536" xr:uid="{00000000-0005-0000-0000-000083530000}"/>
    <cellStyle name="Note 2 3 2 5 2 2 4" xfId="35676" xr:uid="{00000000-0005-0000-0000-000084530000}"/>
    <cellStyle name="Note 2 3 2 5 2 3" xfId="3537" xr:uid="{00000000-0005-0000-0000-000085530000}"/>
    <cellStyle name="Note 2 3 2 5 2 4" xfId="3538" xr:uid="{00000000-0005-0000-0000-000086530000}"/>
    <cellStyle name="Note 2 3 2 5 2 5" xfId="7949" xr:uid="{00000000-0005-0000-0000-000087530000}"/>
    <cellStyle name="Note 2 3 2 5 2 6" xfId="7950" xr:uid="{00000000-0005-0000-0000-000088530000}"/>
    <cellStyle name="Note 2 3 2 5 2 7" xfId="19005" xr:uid="{00000000-0005-0000-0000-000089530000}"/>
    <cellStyle name="Note 2 3 2 5 3" xfId="3539" xr:uid="{00000000-0005-0000-0000-00008A530000}"/>
    <cellStyle name="Note 2 3 2 5 3 2" xfId="38896" xr:uid="{00000000-0005-0000-0000-00008B530000}"/>
    <cellStyle name="Note 2 3 2 5 3 3" xfId="22205" xr:uid="{00000000-0005-0000-0000-00008C530000}"/>
    <cellStyle name="Note 2 3 2 5 4" xfId="3540" xr:uid="{00000000-0005-0000-0000-00008D530000}"/>
    <cellStyle name="Note 2 3 2 5 4 2" xfId="41848" xr:uid="{00000000-0005-0000-0000-00008E530000}"/>
    <cellStyle name="Note 2 3 2 5 4 3" xfId="25113" xr:uid="{00000000-0005-0000-0000-00008F530000}"/>
    <cellStyle name="Note 2 3 2 5 5" xfId="7951" xr:uid="{00000000-0005-0000-0000-000090530000}"/>
    <cellStyle name="Note 2 3 2 5 5 2" xfId="29743" xr:uid="{00000000-0005-0000-0000-000091530000}"/>
    <cellStyle name="Note 2 3 2 5 6" xfId="7952" xr:uid="{00000000-0005-0000-0000-000092530000}"/>
    <cellStyle name="Note 2 3 2 5 7" xfId="13066" xr:uid="{00000000-0005-0000-0000-000093530000}"/>
    <cellStyle name="Note 2 3 2 6" xfId="3541" xr:uid="{00000000-0005-0000-0000-000094530000}"/>
    <cellStyle name="Note 2 3 2 6 2" xfId="3542" xr:uid="{00000000-0005-0000-0000-000095530000}"/>
    <cellStyle name="Note 2 3 2 6 2 2" xfId="3543" xr:uid="{00000000-0005-0000-0000-000096530000}"/>
    <cellStyle name="Note 2 3 2 6 2 2 2" xfId="3544" xr:uid="{00000000-0005-0000-0000-000097530000}"/>
    <cellStyle name="Note 2 3 2 6 2 2 3" xfId="3545" xr:uid="{00000000-0005-0000-0000-000098530000}"/>
    <cellStyle name="Note 2 3 2 6 2 3" xfId="3546" xr:uid="{00000000-0005-0000-0000-000099530000}"/>
    <cellStyle name="Note 2 3 2 6 2 4" xfId="3547" xr:uid="{00000000-0005-0000-0000-00009A530000}"/>
    <cellStyle name="Note 2 3 2 6 2 5" xfId="7953" xr:uid="{00000000-0005-0000-0000-00009B530000}"/>
    <cellStyle name="Note 2 3 2 6 2 6" xfId="7954" xr:uid="{00000000-0005-0000-0000-00009C530000}"/>
    <cellStyle name="Note 2 3 2 6 3" xfId="3548" xr:uid="{00000000-0005-0000-0000-00009D530000}"/>
    <cellStyle name="Note 2 3 2 6 4" xfId="3549" xr:uid="{00000000-0005-0000-0000-00009E530000}"/>
    <cellStyle name="Note 2 3 2 6 5" xfId="7955" xr:uid="{00000000-0005-0000-0000-00009F530000}"/>
    <cellStyle name="Note 2 3 2 6 6" xfId="7956" xr:uid="{00000000-0005-0000-0000-0000A0530000}"/>
    <cellStyle name="Note 2 3 2 6 7" xfId="27153" xr:uid="{00000000-0005-0000-0000-0000A1530000}"/>
    <cellStyle name="Note 2 3 2 7" xfId="3550" xr:uid="{00000000-0005-0000-0000-0000A2530000}"/>
    <cellStyle name="Note 2 3 2 7 2" xfId="3551" xr:uid="{00000000-0005-0000-0000-0000A3530000}"/>
    <cellStyle name="Note 2 3 2 7 2 2" xfId="3552" xr:uid="{00000000-0005-0000-0000-0000A4530000}"/>
    <cellStyle name="Note 2 3 2 7 2 3" xfId="3553" xr:uid="{00000000-0005-0000-0000-0000A5530000}"/>
    <cellStyle name="Note 2 3 2 7 3" xfId="3554" xr:uid="{00000000-0005-0000-0000-0000A6530000}"/>
    <cellStyle name="Note 2 3 2 7 4" xfId="3555" xr:uid="{00000000-0005-0000-0000-0000A7530000}"/>
    <cellStyle name="Note 2 3 2 7 5" xfId="7957" xr:uid="{00000000-0005-0000-0000-0000A8530000}"/>
    <cellStyle name="Note 2 3 2 8" xfId="3556" xr:uid="{00000000-0005-0000-0000-0000A9530000}"/>
    <cellStyle name="Note 2 3 2 8 2" xfId="3557" xr:uid="{00000000-0005-0000-0000-0000AA530000}"/>
    <cellStyle name="Note 2 3 2 8 2 2" xfId="3558" xr:uid="{00000000-0005-0000-0000-0000AB530000}"/>
    <cellStyle name="Note 2 3 2 8 2 3" xfId="3559" xr:uid="{00000000-0005-0000-0000-0000AC530000}"/>
    <cellStyle name="Note 2 3 2 8 3" xfId="3560" xr:uid="{00000000-0005-0000-0000-0000AD530000}"/>
    <cellStyle name="Note 2 3 2 8 4" xfId="3561" xr:uid="{00000000-0005-0000-0000-0000AE530000}"/>
    <cellStyle name="Note 2 3 2 8 5" xfId="7958" xr:uid="{00000000-0005-0000-0000-0000AF530000}"/>
    <cellStyle name="Note 2 3 2 9" xfId="3562" xr:uid="{00000000-0005-0000-0000-0000B0530000}"/>
    <cellStyle name="Note 2 3 2 9 2" xfId="3563" xr:uid="{00000000-0005-0000-0000-0000B1530000}"/>
    <cellStyle name="Note 2 3 2 9 2 2" xfId="3564" xr:uid="{00000000-0005-0000-0000-0000B2530000}"/>
    <cellStyle name="Note 2 3 2 9 2 3" xfId="3565" xr:uid="{00000000-0005-0000-0000-0000B3530000}"/>
    <cellStyle name="Note 2 3 2 9 3" xfId="3566" xr:uid="{00000000-0005-0000-0000-0000B4530000}"/>
    <cellStyle name="Note 2 3 2 9 4" xfId="3567" xr:uid="{00000000-0005-0000-0000-0000B5530000}"/>
    <cellStyle name="Note 2 3 2 9 5" xfId="7959" xr:uid="{00000000-0005-0000-0000-0000B6530000}"/>
    <cellStyle name="Note 2 3 20" xfId="3568" xr:uid="{00000000-0005-0000-0000-0000B7530000}"/>
    <cellStyle name="Note 2 3 21" xfId="7960" xr:uid="{00000000-0005-0000-0000-0000B8530000}"/>
    <cellStyle name="Note 2 3 22" xfId="10011" xr:uid="{00000000-0005-0000-0000-0000B9530000}"/>
    <cellStyle name="Note 2 3 23" xfId="43901" xr:uid="{00000000-0005-0000-0000-0000BA530000}"/>
    <cellStyle name="Note 2 3 3" xfId="3569" xr:uid="{00000000-0005-0000-0000-0000BB530000}"/>
    <cellStyle name="Note 2 3 3 10" xfId="3570" xr:uid="{00000000-0005-0000-0000-0000BC530000}"/>
    <cellStyle name="Note 2 3 3 10 2" xfId="3571" xr:uid="{00000000-0005-0000-0000-0000BD530000}"/>
    <cellStyle name="Note 2 3 3 10 2 2" xfId="3572" xr:uid="{00000000-0005-0000-0000-0000BE530000}"/>
    <cellStyle name="Note 2 3 3 10 2 3" xfId="3573" xr:uid="{00000000-0005-0000-0000-0000BF530000}"/>
    <cellStyle name="Note 2 3 3 10 3" xfId="3574" xr:uid="{00000000-0005-0000-0000-0000C0530000}"/>
    <cellStyle name="Note 2 3 3 10 4" xfId="3575" xr:uid="{00000000-0005-0000-0000-0000C1530000}"/>
    <cellStyle name="Note 2 3 3 10 5" xfId="7961" xr:uid="{00000000-0005-0000-0000-0000C2530000}"/>
    <cellStyle name="Note 2 3 3 11" xfId="3576" xr:uid="{00000000-0005-0000-0000-0000C3530000}"/>
    <cellStyle name="Note 2 3 3 11 2" xfId="3577" xr:uid="{00000000-0005-0000-0000-0000C4530000}"/>
    <cellStyle name="Note 2 3 3 11 2 2" xfId="3578" xr:uid="{00000000-0005-0000-0000-0000C5530000}"/>
    <cellStyle name="Note 2 3 3 11 2 3" xfId="3579" xr:uid="{00000000-0005-0000-0000-0000C6530000}"/>
    <cellStyle name="Note 2 3 3 11 3" xfId="3580" xr:uid="{00000000-0005-0000-0000-0000C7530000}"/>
    <cellStyle name="Note 2 3 3 11 4" xfId="3581" xr:uid="{00000000-0005-0000-0000-0000C8530000}"/>
    <cellStyle name="Note 2 3 3 11 5" xfId="7962" xr:uid="{00000000-0005-0000-0000-0000C9530000}"/>
    <cellStyle name="Note 2 3 3 12" xfId="3582" xr:uid="{00000000-0005-0000-0000-0000CA530000}"/>
    <cellStyle name="Note 2 3 3 12 2" xfId="3583" xr:uid="{00000000-0005-0000-0000-0000CB530000}"/>
    <cellStyle name="Note 2 3 3 12 2 2" xfId="3584" xr:uid="{00000000-0005-0000-0000-0000CC530000}"/>
    <cellStyle name="Note 2 3 3 12 2 3" xfId="3585" xr:uid="{00000000-0005-0000-0000-0000CD530000}"/>
    <cellStyle name="Note 2 3 3 12 3" xfId="3586" xr:uid="{00000000-0005-0000-0000-0000CE530000}"/>
    <cellStyle name="Note 2 3 3 12 4" xfId="3587" xr:uid="{00000000-0005-0000-0000-0000CF530000}"/>
    <cellStyle name="Note 2 3 3 12 5" xfId="7963" xr:uid="{00000000-0005-0000-0000-0000D0530000}"/>
    <cellStyle name="Note 2 3 3 13" xfId="3588" xr:uid="{00000000-0005-0000-0000-0000D1530000}"/>
    <cellStyle name="Note 2 3 3 13 2" xfId="3589" xr:uid="{00000000-0005-0000-0000-0000D2530000}"/>
    <cellStyle name="Note 2 3 3 13 2 2" xfId="3590" xr:uid="{00000000-0005-0000-0000-0000D3530000}"/>
    <cellStyle name="Note 2 3 3 13 2 3" xfId="3591" xr:uid="{00000000-0005-0000-0000-0000D4530000}"/>
    <cellStyle name="Note 2 3 3 13 3" xfId="3592" xr:uid="{00000000-0005-0000-0000-0000D5530000}"/>
    <cellStyle name="Note 2 3 3 13 4" xfId="3593" xr:uid="{00000000-0005-0000-0000-0000D6530000}"/>
    <cellStyle name="Note 2 3 3 13 5" xfId="7964" xr:uid="{00000000-0005-0000-0000-0000D7530000}"/>
    <cellStyle name="Note 2 3 3 14" xfId="3594" xr:uid="{00000000-0005-0000-0000-0000D8530000}"/>
    <cellStyle name="Note 2 3 3 14 2" xfId="3595" xr:uid="{00000000-0005-0000-0000-0000D9530000}"/>
    <cellStyle name="Note 2 3 3 14 2 2" xfId="3596" xr:uid="{00000000-0005-0000-0000-0000DA530000}"/>
    <cellStyle name="Note 2 3 3 14 2 3" xfId="3597" xr:uid="{00000000-0005-0000-0000-0000DB530000}"/>
    <cellStyle name="Note 2 3 3 14 3" xfId="3598" xr:uid="{00000000-0005-0000-0000-0000DC530000}"/>
    <cellStyle name="Note 2 3 3 14 4" xfId="3599" xr:uid="{00000000-0005-0000-0000-0000DD530000}"/>
    <cellStyle name="Note 2 3 3 14 5" xfId="7965" xr:uid="{00000000-0005-0000-0000-0000DE530000}"/>
    <cellStyle name="Note 2 3 3 15" xfId="3600" xr:uid="{00000000-0005-0000-0000-0000DF530000}"/>
    <cellStyle name="Note 2 3 3 15 2" xfId="3601" xr:uid="{00000000-0005-0000-0000-0000E0530000}"/>
    <cellStyle name="Note 2 3 3 15 3" xfId="3602" xr:uid="{00000000-0005-0000-0000-0000E1530000}"/>
    <cellStyle name="Note 2 3 3 15 4" xfId="7966" xr:uid="{00000000-0005-0000-0000-0000E2530000}"/>
    <cellStyle name="Note 2 3 3 16" xfId="3603" xr:uid="{00000000-0005-0000-0000-0000E3530000}"/>
    <cellStyle name="Note 2 3 3 16 2" xfId="3604" xr:uid="{00000000-0005-0000-0000-0000E4530000}"/>
    <cellStyle name="Note 2 3 3 16 2 2" xfId="3605" xr:uid="{00000000-0005-0000-0000-0000E5530000}"/>
    <cellStyle name="Note 2 3 3 16 2 3" xfId="3606" xr:uid="{00000000-0005-0000-0000-0000E6530000}"/>
    <cellStyle name="Note 2 3 3 16 3" xfId="3607" xr:uid="{00000000-0005-0000-0000-0000E7530000}"/>
    <cellStyle name="Note 2 3 3 16 4" xfId="3608" xr:uid="{00000000-0005-0000-0000-0000E8530000}"/>
    <cellStyle name="Note 2 3 3 16 5" xfId="7967" xr:uid="{00000000-0005-0000-0000-0000E9530000}"/>
    <cellStyle name="Note 2 3 3 16 6" xfId="7968" xr:uid="{00000000-0005-0000-0000-0000EA530000}"/>
    <cellStyle name="Note 2 3 3 17" xfId="3609" xr:uid="{00000000-0005-0000-0000-0000EB530000}"/>
    <cellStyle name="Note 2 3 3 18" xfId="3610" xr:uid="{00000000-0005-0000-0000-0000EC530000}"/>
    <cellStyle name="Note 2 3 3 19" xfId="7969" xr:uid="{00000000-0005-0000-0000-0000ED530000}"/>
    <cellStyle name="Note 2 3 3 2" xfId="3611" xr:uid="{00000000-0005-0000-0000-0000EE530000}"/>
    <cellStyle name="Note 2 3 3 2 10" xfId="7970" xr:uid="{00000000-0005-0000-0000-0000EF530000}"/>
    <cellStyle name="Note 2 3 3 2 11" xfId="11613" xr:uid="{00000000-0005-0000-0000-0000F0530000}"/>
    <cellStyle name="Note 2 3 3 2 2" xfId="3612" xr:uid="{00000000-0005-0000-0000-0000F1530000}"/>
    <cellStyle name="Note 2 3 3 2 2 2" xfId="3613" xr:uid="{00000000-0005-0000-0000-0000F2530000}"/>
    <cellStyle name="Note 2 3 3 2 2 2 2" xfId="3614" xr:uid="{00000000-0005-0000-0000-0000F3530000}"/>
    <cellStyle name="Note 2 3 3 2 2 2 2 2" xfId="3615" xr:uid="{00000000-0005-0000-0000-0000F4530000}"/>
    <cellStyle name="Note 2 3 3 2 2 2 2 3" xfId="3616" xr:uid="{00000000-0005-0000-0000-0000F5530000}"/>
    <cellStyle name="Note 2 3 3 2 2 2 2 4" xfId="36720" xr:uid="{00000000-0005-0000-0000-0000F6530000}"/>
    <cellStyle name="Note 2 3 3 2 2 2 3" xfId="3617" xr:uid="{00000000-0005-0000-0000-0000F7530000}"/>
    <cellStyle name="Note 2 3 3 2 2 2 4" xfId="3618" xr:uid="{00000000-0005-0000-0000-0000F8530000}"/>
    <cellStyle name="Note 2 3 3 2 2 2 5" xfId="7971" xr:uid="{00000000-0005-0000-0000-0000F9530000}"/>
    <cellStyle name="Note 2 3 3 2 2 2 6" xfId="7972" xr:uid="{00000000-0005-0000-0000-0000FA530000}"/>
    <cellStyle name="Note 2 3 3 2 2 2 7" xfId="20050" xr:uid="{00000000-0005-0000-0000-0000FB530000}"/>
    <cellStyle name="Note 2 3 3 2 2 3" xfId="3619" xr:uid="{00000000-0005-0000-0000-0000FC530000}"/>
    <cellStyle name="Note 2 3 3 2 2 3 2" xfId="3620" xr:uid="{00000000-0005-0000-0000-0000FD530000}"/>
    <cellStyle name="Note 2 3 3 2 2 3 2 2" xfId="39899" xr:uid="{00000000-0005-0000-0000-0000FE530000}"/>
    <cellStyle name="Note 2 3 3 2 2 3 3" xfId="3621" xr:uid="{00000000-0005-0000-0000-0000FF530000}"/>
    <cellStyle name="Note 2 3 3 2 2 3 4" xfId="23194" xr:uid="{00000000-0005-0000-0000-000000540000}"/>
    <cellStyle name="Note 2 3 3 2 2 4" xfId="3622" xr:uid="{00000000-0005-0000-0000-000001540000}"/>
    <cellStyle name="Note 2 3 3 2 2 4 2" xfId="42713" xr:uid="{00000000-0005-0000-0000-000002540000}"/>
    <cellStyle name="Note 2 3 3 2 2 4 3" xfId="25974" xr:uid="{00000000-0005-0000-0000-000003540000}"/>
    <cellStyle name="Note 2 3 3 2 2 5" xfId="3623" xr:uid="{00000000-0005-0000-0000-000004540000}"/>
    <cellStyle name="Note 2 3 3 2 2 5 2" xfId="30960" xr:uid="{00000000-0005-0000-0000-000005540000}"/>
    <cellStyle name="Note 2 3 3 2 2 6" xfId="7973" xr:uid="{00000000-0005-0000-0000-000006540000}"/>
    <cellStyle name="Note 2 3 3 2 2 7" xfId="7974" xr:uid="{00000000-0005-0000-0000-000007540000}"/>
    <cellStyle name="Note 2 3 3 2 2 8" xfId="14287" xr:uid="{00000000-0005-0000-0000-000008540000}"/>
    <cellStyle name="Note 2 3 3 2 3" xfId="3624" xr:uid="{00000000-0005-0000-0000-000009540000}"/>
    <cellStyle name="Note 2 3 3 2 3 2" xfId="3625" xr:uid="{00000000-0005-0000-0000-00000A540000}"/>
    <cellStyle name="Note 2 3 3 2 3 2 2" xfId="3626" xr:uid="{00000000-0005-0000-0000-00000B540000}"/>
    <cellStyle name="Note 2 3 3 2 3 2 2 2" xfId="3627" xr:uid="{00000000-0005-0000-0000-00000C540000}"/>
    <cellStyle name="Note 2 3 3 2 3 2 2 3" xfId="3628" xr:uid="{00000000-0005-0000-0000-00000D540000}"/>
    <cellStyle name="Note 2 3 3 2 3 2 3" xfId="3629" xr:uid="{00000000-0005-0000-0000-00000E540000}"/>
    <cellStyle name="Note 2 3 3 2 3 2 4" xfId="3630" xr:uid="{00000000-0005-0000-0000-00000F540000}"/>
    <cellStyle name="Note 2 3 3 2 3 2 5" xfId="7975" xr:uid="{00000000-0005-0000-0000-000010540000}"/>
    <cellStyle name="Note 2 3 3 2 3 2 6" xfId="7976" xr:uid="{00000000-0005-0000-0000-000011540000}"/>
    <cellStyle name="Note 2 3 3 2 3 2 7" xfId="34441" xr:uid="{00000000-0005-0000-0000-000012540000}"/>
    <cellStyle name="Note 2 3 3 2 3 3" xfId="3631" xr:uid="{00000000-0005-0000-0000-000013540000}"/>
    <cellStyle name="Note 2 3 3 2 3 4" xfId="3632" xr:uid="{00000000-0005-0000-0000-000014540000}"/>
    <cellStyle name="Note 2 3 3 2 3 5" xfId="7977" xr:uid="{00000000-0005-0000-0000-000015540000}"/>
    <cellStyle name="Note 2 3 3 2 3 6" xfId="17764" xr:uid="{00000000-0005-0000-0000-000016540000}"/>
    <cellStyle name="Note 2 3 3 2 4" xfId="3633" xr:uid="{00000000-0005-0000-0000-000017540000}"/>
    <cellStyle name="Note 2 3 3 2 4 2" xfId="3634" xr:uid="{00000000-0005-0000-0000-000018540000}"/>
    <cellStyle name="Note 2 3 3 2 4 2 2" xfId="3635" xr:uid="{00000000-0005-0000-0000-000019540000}"/>
    <cellStyle name="Note 2 3 3 2 4 2 3" xfId="3636" xr:uid="{00000000-0005-0000-0000-00001A540000}"/>
    <cellStyle name="Note 2 3 3 2 4 2 4" xfId="35623" xr:uid="{00000000-0005-0000-0000-00001B540000}"/>
    <cellStyle name="Note 2 3 3 2 4 3" xfId="3637" xr:uid="{00000000-0005-0000-0000-00001C540000}"/>
    <cellStyle name="Note 2 3 3 2 4 4" xfId="3638" xr:uid="{00000000-0005-0000-0000-00001D540000}"/>
    <cellStyle name="Note 2 3 3 2 4 5" xfId="7978" xr:uid="{00000000-0005-0000-0000-00001E540000}"/>
    <cellStyle name="Note 2 3 3 2 4 6" xfId="7979" xr:uid="{00000000-0005-0000-0000-00001F540000}"/>
    <cellStyle name="Note 2 3 3 2 4 7" xfId="18944" xr:uid="{00000000-0005-0000-0000-000020540000}"/>
    <cellStyle name="Note 2 3 3 2 5" xfId="3639" xr:uid="{00000000-0005-0000-0000-000021540000}"/>
    <cellStyle name="Note 2 3 3 2 5 2" xfId="3640" xr:uid="{00000000-0005-0000-0000-000022540000}"/>
    <cellStyle name="Note 2 3 3 2 5 2 2" xfId="3641" xr:uid="{00000000-0005-0000-0000-000023540000}"/>
    <cellStyle name="Note 2 3 3 2 5 2 3" xfId="3642" xr:uid="{00000000-0005-0000-0000-000024540000}"/>
    <cellStyle name="Note 2 3 3 2 5 2 4" xfId="33718" xr:uid="{00000000-0005-0000-0000-000025540000}"/>
    <cellStyle name="Note 2 3 3 2 5 3" xfId="3643" xr:uid="{00000000-0005-0000-0000-000026540000}"/>
    <cellStyle name="Note 2 3 3 2 5 4" xfId="3644" xr:uid="{00000000-0005-0000-0000-000027540000}"/>
    <cellStyle name="Note 2 3 3 2 5 5" xfId="7980" xr:uid="{00000000-0005-0000-0000-000028540000}"/>
    <cellStyle name="Note 2 3 3 2 5 6" xfId="7981" xr:uid="{00000000-0005-0000-0000-000029540000}"/>
    <cellStyle name="Note 2 3 3 2 5 7" xfId="17042" xr:uid="{00000000-0005-0000-0000-00002A540000}"/>
    <cellStyle name="Note 2 3 3 2 6" xfId="3645" xr:uid="{00000000-0005-0000-0000-00002B540000}"/>
    <cellStyle name="Note 2 3 3 2 6 2" xfId="3646" xr:uid="{00000000-0005-0000-0000-00002C540000}"/>
    <cellStyle name="Note 2 3 3 2 6 3" xfId="3647" xr:uid="{00000000-0005-0000-0000-00002D540000}"/>
    <cellStyle name="Note 2 3 3 2 6 4" xfId="28365" xr:uid="{00000000-0005-0000-0000-00002E540000}"/>
    <cellStyle name="Note 2 3 3 2 7" xfId="3648" xr:uid="{00000000-0005-0000-0000-00002F540000}"/>
    <cellStyle name="Note 2 3 3 2 8" xfId="3649" xr:uid="{00000000-0005-0000-0000-000030540000}"/>
    <cellStyle name="Note 2 3 3 2 9" xfId="7982" xr:uid="{00000000-0005-0000-0000-000031540000}"/>
    <cellStyle name="Note 2 3 3 20" xfId="11063" xr:uid="{00000000-0005-0000-0000-000032540000}"/>
    <cellStyle name="Note 2 3 3 3" xfId="3650" xr:uid="{00000000-0005-0000-0000-000033540000}"/>
    <cellStyle name="Note 2 3 3 3 2" xfId="3651" xr:uid="{00000000-0005-0000-0000-000034540000}"/>
    <cellStyle name="Note 2 3 3 3 2 2" xfId="3652" xr:uid="{00000000-0005-0000-0000-000035540000}"/>
    <cellStyle name="Note 2 3 3 3 2 2 2" xfId="3653" xr:uid="{00000000-0005-0000-0000-000036540000}"/>
    <cellStyle name="Note 2 3 3 3 2 2 2 2" xfId="36983" xr:uid="{00000000-0005-0000-0000-000037540000}"/>
    <cellStyle name="Note 2 3 3 3 2 2 3" xfId="3654" xr:uid="{00000000-0005-0000-0000-000038540000}"/>
    <cellStyle name="Note 2 3 3 3 2 2 4" xfId="20314" xr:uid="{00000000-0005-0000-0000-000039540000}"/>
    <cellStyle name="Note 2 3 3 3 2 3" xfId="3655" xr:uid="{00000000-0005-0000-0000-00003A540000}"/>
    <cellStyle name="Note 2 3 3 3 2 3 2" xfId="40163" xr:uid="{00000000-0005-0000-0000-00003B540000}"/>
    <cellStyle name="Note 2 3 3 3 2 3 3" xfId="23455" xr:uid="{00000000-0005-0000-0000-00003C540000}"/>
    <cellStyle name="Note 2 3 3 3 2 4" xfId="3656" xr:uid="{00000000-0005-0000-0000-00003D540000}"/>
    <cellStyle name="Note 2 3 3 3 2 4 2" xfId="42977" xr:uid="{00000000-0005-0000-0000-00003E540000}"/>
    <cellStyle name="Note 2 3 3 3 2 4 3" xfId="26237" xr:uid="{00000000-0005-0000-0000-00003F540000}"/>
    <cellStyle name="Note 2 3 3 3 2 5" xfId="7983" xr:uid="{00000000-0005-0000-0000-000040540000}"/>
    <cellStyle name="Note 2 3 3 3 2 5 2" xfId="31223" xr:uid="{00000000-0005-0000-0000-000041540000}"/>
    <cellStyle name="Note 2 3 3 3 2 6" xfId="7984" xr:uid="{00000000-0005-0000-0000-000042540000}"/>
    <cellStyle name="Note 2 3 3 3 2 7" xfId="14551" xr:uid="{00000000-0005-0000-0000-000043540000}"/>
    <cellStyle name="Note 2 3 3 3 3" xfId="3657" xr:uid="{00000000-0005-0000-0000-000044540000}"/>
    <cellStyle name="Note 2 3 3 3 3 2" xfId="3658" xr:uid="{00000000-0005-0000-0000-000045540000}"/>
    <cellStyle name="Note 2 3 3 3 3 2 2" xfId="34704" xr:uid="{00000000-0005-0000-0000-000046540000}"/>
    <cellStyle name="Note 2 3 3 3 3 3" xfId="3659" xr:uid="{00000000-0005-0000-0000-000047540000}"/>
    <cellStyle name="Note 2 3 3 3 3 4" xfId="18028" xr:uid="{00000000-0005-0000-0000-000048540000}"/>
    <cellStyle name="Note 2 3 3 3 4" xfId="3660" xr:uid="{00000000-0005-0000-0000-000049540000}"/>
    <cellStyle name="Note 2 3 3 3 4 2" xfId="37954" xr:uid="{00000000-0005-0000-0000-00004A540000}"/>
    <cellStyle name="Note 2 3 3 3 4 3" xfId="21282" xr:uid="{00000000-0005-0000-0000-00004B540000}"/>
    <cellStyle name="Note 2 3 3 3 5" xfId="3661" xr:uid="{00000000-0005-0000-0000-00004C540000}"/>
    <cellStyle name="Note 2 3 3 3 5 2" xfId="33358" xr:uid="{00000000-0005-0000-0000-00004D540000}"/>
    <cellStyle name="Note 2 3 3 3 5 3" xfId="16684" xr:uid="{00000000-0005-0000-0000-00004E540000}"/>
    <cellStyle name="Note 2 3 3 3 6" xfId="7985" xr:uid="{00000000-0005-0000-0000-00004F540000}"/>
    <cellStyle name="Note 2 3 3 3 6 2" xfId="28626" xr:uid="{00000000-0005-0000-0000-000050540000}"/>
    <cellStyle name="Note 2 3 3 3 7" xfId="7986" xr:uid="{00000000-0005-0000-0000-000051540000}"/>
    <cellStyle name="Note 2 3 3 3 8" xfId="11877" xr:uid="{00000000-0005-0000-0000-000052540000}"/>
    <cellStyle name="Note 2 3 3 4" xfId="3662" xr:uid="{00000000-0005-0000-0000-000053540000}"/>
    <cellStyle name="Note 2 3 3 4 2" xfId="3663" xr:uid="{00000000-0005-0000-0000-000054540000}"/>
    <cellStyle name="Note 2 3 3 4 2 2" xfId="3664" xr:uid="{00000000-0005-0000-0000-000055540000}"/>
    <cellStyle name="Note 2 3 3 4 2 2 2" xfId="3665" xr:uid="{00000000-0005-0000-0000-000056540000}"/>
    <cellStyle name="Note 2 3 3 4 2 2 2 2" xfId="37504" xr:uid="{00000000-0005-0000-0000-000057540000}"/>
    <cellStyle name="Note 2 3 3 4 2 2 3" xfId="3666" xr:uid="{00000000-0005-0000-0000-000058540000}"/>
    <cellStyle name="Note 2 3 3 4 2 2 4" xfId="20835" xr:uid="{00000000-0005-0000-0000-000059540000}"/>
    <cellStyle name="Note 2 3 3 4 2 3" xfId="3667" xr:uid="{00000000-0005-0000-0000-00005A540000}"/>
    <cellStyle name="Note 2 3 3 4 2 3 2" xfId="40668" xr:uid="{00000000-0005-0000-0000-00005B540000}"/>
    <cellStyle name="Note 2 3 3 4 2 3 3" xfId="23955" xr:uid="{00000000-0005-0000-0000-00005C540000}"/>
    <cellStyle name="Note 2 3 3 4 2 4" xfId="3668" xr:uid="{00000000-0005-0000-0000-00005D540000}"/>
    <cellStyle name="Note 2 3 3 4 2 4 2" xfId="43431" xr:uid="{00000000-0005-0000-0000-00005E540000}"/>
    <cellStyle name="Note 2 3 3 4 2 4 3" xfId="26690" xr:uid="{00000000-0005-0000-0000-00005F540000}"/>
    <cellStyle name="Note 2 3 3 4 2 5" xfId="7987" xr:uid="{00000000-0005-0000-0000-000060540000}"/>
    <cellStyle name="Note 2 3 3 4 2 5 2" xfId="31832" xr:uid="{00000000-0005-0000-0000-000061540000}"/>
    <cellStyle name="Note 2 3 3 4 2 6" xfId="7988" xr:uid="{00000000-0005-0000-0000-000062540000}"/>
    <cellStyle name="Note 2 3 3 4 2 7" xfId="15161" xr:uid="{00000000-0005-0000-0000-000063540000}"/>
    <cellStyle name="Note 2 3 3 4 3" xfId="3669" xr:uid="{00000000-0005-0000-0000-000064540000}"/>
    <cellStyle name="Note 2 3 3 4 3 2" xfId="3670" xr:uid="{00000000-0005-0000-0000-000065540000}"/>
    <cellStyle name="Note 2 3 3 4 3 2 2" xfId="35249" xr:uid="{00000000-0005-0000-0000-000066540000}"/>
    <cellStyle name="Note 2 3 3 4 3 3" xfId="3671" xr:uid="{00000000-0005-0000-0000-000067540000}"/>
    <cellStyle name="Note 2 3 3 4 3 4" xfId="18572" xr:uid="{00000000-0005-0000-0000-000068540000}"/>
    <cellStyle name="Note 2 3 3 4 4" xfId="3672" xr:uid="{00000000-0005-0000-0000-000069540000}"/>
    <cellStyle name="Note 2 3 3 4 4 2" xfId="38475" xr:uid="{00000000-0005-0000-0000-00006A540000}"/>
    <cellStyle name="Note 2 3 3 4 4 3" xfId="21797" xr:uid="{00000000-0005-0000-0000-00006B540000}"/>
    <cellStyle name="Note 2 3 3 4 5" xfId="3673" xr:uid="{00000000-0005-0000-0000-00006C540000}"/>
    <cellStyle name="Note 2 3 3 4 5 2" xfId="41504" xr:uid="{00000000-0005-0000-0000-00006D540000}"/>
    <cellStyle name="Note 2 3 3 4 5 3" xfId="24781" xr:uid="{00000000-0005-0000-0000-00006E540000}"/>
    <cellStyle name="Note 2 3 3 4 6" xfId="7989" xr:uid="{00000000-0005-0000-0000-00006F540000}"/>
    <cellStyle name="Note 2 3 3 4 6 2" xfId="29234" xr:uid="{00000000-0005-0000-0000-000070540000}"/>
    <cellStyle name="Note 2 3 3 4 7" xfId="7990" xr:uid="{00000000-0005-0000-0000-000071540000}"/>
    <cellStyle name="Note 2 3 3 4 8" xfId="12522" xr:uid="{00000000-0005-0000-0000-000072540000}"/>
    <cellStyle name="Note 2 3 3 5" xfId="3674" xr:uid="{00000000-0005-0000-0000-000073540000}"/>
    <cellStyle name="Note 2 3 3 5 2" xfId="3675" xr:uid="{00000000-0005-0000-0000-000074540000}"/>
    <cellStyle name="Note 2 3 3 5 2 2" xfId="3676" xr:uid="{00000000-0005-0000-0000-000075540000}"/>
    <cellStyle name="Note 2 3 3 5 2 2 2" xfId="3677" xr:uid="{00000000-0005-0000-0000-000076540000}"/>
    <cellStyle name="Note 2 3 3 5 2 2 3" xfId="3678" xr:uid="{00000000-0005-0000-0000-000077540000}"/>
    <cellStyle name="Note 2 3 3 5 2 2 4" xfId="36252" xr:uid="{00000000-0005-0000-0000-000078540000}"/>
    <cellStyle name="Note 2 3 3 5 2 3" xfId="3679" xr:uid="{00000000-0005-0000-0000-000079540000}"/>
    <cellStyle name="Note 2 3 3 5 2 4" xfId="3680" xr:uid="{00000000-0005-0000-0000-00007A540000}"/>
    <cellStyle name="Note 2 3 3 5 2 5" xfId="7991" xr:uid="{00000000-0005-0000-0000-00007B540000}"/>
    <cellStyle name="Note 2 3 3 5 2 6" xfId="7992" xr:uid="{00000000-0005-0000-0000-00007C540000}"/>
    <cellStyle name="Note 2 3 3 5 2 7" xfId="19581" xr:uid="{00000000-0005-0000-0000-00007D540000}"/>
    <cellStyle name="Note 2 3 3 5 3" xfId="3681" xr:uid="{00000000-0005-0000-0000-00007E540000}"/>
    <cellStyle name="Note 2 3 3 5 3 2" xfId="39436" xr:uid="{00000000-0005-0000-0000-00007F540000}"/>
    <cellStyle name="Note 2 3 3 5 3 3" xfId="22736" xr:uid="{00000000-0005-0000-0000-000080540000}"/>
    <cellStyle name="Note 2 3 3 5 4" xfId="3682" xr:uid="{00000000-0005-0000-0000-000081540000}"/>
    <cellStyle name="Note 2 3 3 5 4 2" xfId="42304" xr:uid="{00000000-0005-0000-0000-000082540000}"/>
    <cellStyle name="Note 2 3 3 5 4 3" xfId="25566" xr:uid="{00000000-0005-0000-0000-000083540000}"/>
    <cellStyle name="Note 2 3 3 5 5" xfId="7993" xr:uid="{00000000-0005-0000-0000-000084540000}"/>
    <cellStyle name="Note 2 3 3 5 5 2" xfId="30429" xr:uid="{00000000-0005-0000-0000-000085540000}"/>
    <cellStyle name="Note 2 3 3 5 6" xfId="7994" xr:uid="{00000000-0005-0000-0000-000086540000}"/>
    <cellStyle name="Note 2 3 3 5 7" xfId="13755" xr:uid="{00000000-0005-0000-0000-000087540000}"/>
    <cellStyle name="Note 2 3 3 6" xfId="3683" xr:uid="{00000000-0005-0000-0000-000088540000}"/>
    <cellStyle name="Note 2 3 3 6 2" xfId="3684" xr:uid="{00000000-0005-0000-0000-000089540000}"/>
    <cellStyle name="Note 2 3 3 6 2 2" xfId="3685" xr:uid="{00000000-0005-0000-0000-00008A540000}"/>
    <cellStyle name="Note 2 3 3 6 2 2 2" xfId="3686" xr:uid="{00000000-0005-0000-0000-00008B540000}"/>
    <cellStyle name="Note 2 3 3 6 2 2 3" xfId="3687" xr:uid="{00000000-0005-0000-0000-00008C540000}"/>
    <cellStyle name="Note 2 3 3 6 2 3" xfId="3688" xr:uid="{00000000-0005-0000-0000-00008D540000}"/>
    <cellStyle name="Note 2 3 3 6 2 4" xfId="3689" xr:uid="{00000000-0005-0000-0000-00008E540000}"/>
    <cellStyle name="Note 2 3 3 6 2 5" xfId="7995" xr:uid="{00000000-0005-0000-0000-00008F540000}"/>
    <cellStyle name="Note 2 3 3 6 2 6" xfId="7996" xr:uid="{00000000-0005-0000-0000-000090540000}"/>
    <cellStyle name="Note 2 3 3 6 2 7" xfId="33944" xr:uid="{00000000-0005-0000-0000-000091540000}"/>
    <cellStyle name="Note 2 3 3 6 3" xfId="3690" xr:uid="{00000000-0005-0000-0000-000092540000}"/>
    <cellStyle name="Note 2 3 3 6 4" xfId="3691" xr:uid="{00000000-0005-0000-0000-000093540000}"/>
    <cellStyle name="Note 2 3 3 6 5" xfId="7997" xr:uid="{00000000-0005-0000-0000-000094540000}"/>
    <cellStyle name="Note 2 3 3 6 6" xfId="7998" xr:uid="{00000000-0005-0000-0000-000095540000}"/>
    <cellStyle name="Note 2 3 3 6 7" xfId="17267" xr:uid="{00000000-0005-0000-0000-000096540000}"/>
    <cellStyle name="Note 2 3 3 7" xfId="3692" xr:uid="{00000000-0005-0000-0000-000097540000}"/>
    <cellStyle name="Note 2 3 3 7 2" xfId="3693" xr:uid="{00000000-0005-0000-0000-000098540000}"/>
    <cellStyle name="Note 2 3 3 7 2 2" xfId="3694" xr:uid="{00000000-0005-0000-0000-000099540000}"/>
    <cellStyle name="Note 2 3 3 7 2 3" xfId="3695" xr:uid="{00000000-0005-0000-0000-00009A540000}"/>
    <cellStyle name="Note 2 3 3 7 2 4" xfId="32915" xr:uid="{00000000-0005-0000-0000-00009B540000}"/>
    <cellStyle name="Note 2 3 3 7 3" xfId="3696" xr:uid="{00000000-0005-0000-0000-00009C540000}"/>
    <cellStyle name="Note 2 3 3 7 4" xfId="3697" xr:uid="{00000000-0005-0000-0000-00009D540000}"/>
    <cellStyle name="Note 2 3 3 7 5" xfId="7999" xr:uid="{00000000-0005-0000-0000-00009E540000}"/>
    <cellStyle name="Note 2 3 3 7 6" xfId="16250" xr:uid="{00000000-0005-0000-0000-00009F540000}"/>
    <cellStyle name="Note 2 3 3 8" xfId="3698" xr:uid="{00000000-0005-0000-0000-0000A0540000}"/>
    <cellStyle name="Note 2 3 3 8 2" xfId="3699" xr:uid="{00000000-0005-0000-0000-0000A1540000}"/>
    <cellStyle name="Note 2 3 3 8 2 2" xfId="3700" xr:uid="{00000000-0005-0000-0000-0000A2540000}"/>
    <cellStyle name="Note 2 3 3 8 2 3" xfId="3701" xr:uid="{00000000-0005-0000-0000-0000A3540000}"/>
    <cellStyle name="Note 2 3 3 8 2 4" xfId="41036" xr:uid="{00000000-0005-0000-0000-0000A4540000}"/>
    <cellStyle name="Note 2 3 3 8 3" xfId="3702" xr:uid="{00000000-0005-0000-0000-0000A5540000}"/>
    <cellStyle name="Note 2 3 3 8 4" xfId="3703" xr:uid="{00000000-0005-0000-0000-0000A6540000}"/>
    <cellStyle name="Note 2 3 3 8 5" xfId="8000" xr:uid="{00000000-0005-0000-0000-0000A7540000}"/>
    <cellStyle name="Note 2 3 3 8 6" xfId="24318" xr:uid="{00000000-0005-0000-0000-0000A8540000}"/>
    <cellStyle name="Note 2 3 3 9" xfId="3704" xr:uid="{00000000-0005-0000-0000-0000A9540000}"/>
    <cellStyle name="Note 2 3 3 9 2" xfId="3705" xr:uid="{00000000-0005-0000-0000-0000AA540000}"/>
    <cellStyle name="Note 2 3 3 9 2 2" xfId="3706" xr:uid="{00000000-0005-0000-0000-0000AB540000}"/>
    <cellStyle name="Note 2 3 3 9 2 3" xfId="3707" xr:uid="{00000000-0005-0000-0000-0000AC540000}"/>
    <cellStyle name="Note 2 3 3 9 3" xfId="3708" xr:uid="{00000000-0005-0000-0000-0000AD540000}"/>
    <cellStyle name="Note 2 3 3 9 4" xfId="3709" xr:uid="{00000000-0005-0000-0000-0000AE540000}"/>
    <cellStyle name="Note 2 3 3 9 5" xfId="8001" xr:uid="{00000000-0005-0000-0000-0000AF540000}"/>
    <cellStyle name="Note 2 3 3 9 6" xfId="27837" xr:uid="{00000000-0005-0000-0000-0000B0540000}"/>
    <cellStyle name="Note 2 3 4" xfId="3710" xr:uid="{00000000-0005-0000-0000-0000B1540000}"/>
    <cellStyle name="Note 2 3 4 10" xfId="8002" xr:uid="{00000000-0005-0000-0000-0000B2540000}"/>
    <cellStyle name="Note 2 3 4 11" xfId="11166" xr:uid="{00000000-0005-0000-0000-0000B3540000}"/>
    <cellStyle name="Note 2 3 4 2" xfId="3711" xr:uid="{00000000-0005-0000-0000-0000B4540000}"/>
    <cellStyle name="Note 2 3 4 2 2" xfId="3712" xr:uid="{00000000-0005-0000-0000-0000B5540000}"/>
    <cellStyle name="Note 2 3 4 2 2 2" xfId="3713" xr:uid="{00000000-0005-0000-0000-0000B6540000}"/>
    <cellStyle name="Note 2 3 4 2 2 2 2" xfId="3714" xr:uid="{00000000-0005-0000-0000-0000B7540000}"/>
    <cellStyle name="Note 2 3 4 2 2 2 2 2" xfId="36795" xr:uid="{00000000-0005-0000-0000-0000B8540000}"/>
    <cellStyle name="Note 2 3 4 2 2 2 3" xfId="3715" xr:uid="{00000000-0005-0000-0000-0000B9540000}"/>
    <cellStyle name="Note 2 3 4 2 2 2 4" xfId="20126" xr:uid="{00000000-0005-0000-0000-0000BA540000}"/>
    <cellStyle name="Note 2 3 4 2 2 3" xfId="3716" xr:uid="{00000000-0005-0000-0000-0000BB540000}"/>
    <cellStyle name="Note 2 3 4 2 2 3 2" xfId="39975" xr:uid="{00000000-0005-0000-0000-0000BC540000}"/>
    <cellStyle name="Note 2 3 4 2 2 3 3" xfId="23268" xr:uid="{00000000-0005-0000-0000-0000BD540000}"/>
    <cellStyle name="Note 2 3 4 2 2 4" xfId="3717" xr:uid="{00000000-0005-0000-0000-0000BE540000}"/>
    <cellStyle name="Note 2 3 4 2 2 4 2" xfId="42789" xr:uid="{00000000-0005-0000-0000-0000BF540000}"/>
    <cellStyle name="Note 2 3 4 2 2 4 3" xfId="26049" xr:uid="{00000000-0005-0000-0000-0000C0540000}"/>
    <cellStyle name="Note 2 3 4 2 2 5" xfId="8003" xr:uid="{00000000-0005-0000-0000-0000C1540000}"/>
    <cellStyle name="Note 2 3 4 2 2 5 2" xfId="31035" xr:uid="{00000000-0005-0000-0000-0000C2540000}"/>
    <cellStyle name="Note 2 3 4 2 2 6" xfId="8004" xr:uid="{00000000-0005-0000-0000-0000C3540000}"/>
    <cellStyle name="Note 2 3 4 2 2 7" xfId="14363" xr:uid="{00000000-0005-0000-0000-0000C4540000}"/>
    <cellStyle name="Note 2 3 4 2 3" xfId="3718" xr:uid="{00000000-0005-0000-0000-0000C5540000}"/>
    <cellStyle name="Note 2 3 4 2 3 2" xfId="3719" xr:uid="{00000000-0005-0000-0000-0000C6540000}"/>
    <cellStyle name="Note 2 3 4 2 3 2 2" xfId="34516" xr:uid="{00000000-0005-0000-0000-0000C7540000}"/>
    <cellStyle name="Note 2 3 4 2 3 3" xfId="3720" xr:uid="{00000000-0005-0000-0000-0000C8540000}"/>
    <cellStyle name="Note 2 3 4 2 3 4" xfId="17840" xr:uid="{00000000-0005-0000-0000-0000C9540000}"/>
    <cellStyle name="Note 2 3 4 2 4" xfId="3721" xr:uid="{00000000-0005-0000-0000-0000CA540000}"/>
    <cellStyle name="Note 2 3 4 2 4 2" xfId="32276" xr:uid="{00000000-0005-0000-0000-0000CB540000}"/>
    <cellStyle name="Note 2 3 4 2 4 3" xfId="15605" xr:uid="{00000000-0005-0000-0000-0000CC540000}"/>
    <cellStyle name="Note 2 3 4 2 5" xfId="3722" xr:uid="{00000000-0005-0000-0000-0000CD540000}"/>
    <cellStyle name="Note 2 3 4 2 5 2" xfId="39339" xr:uid="{00000000-0005-0000-0000-0000CE540000}"/>
    <cellStyle name="Note 2 3 4 2 5 3" xfId="22639" xr:uid="{00000000-0005-0000-0000-0000CF540000}"/>
    <cellStyle name="Note 2 3 4 2 6" xfId="8005" xr:uid="{00000000-0005-0000-0000-0000D0540000}"/>
    <cellStyle name="Note 2 3 4 2 6 2" xfId="28439" xr:uid="{00000000-0005-0000-0000-0000D1540000}"/>
    <cellStyle name="Note 2 3 4 2 7" xfId="8006" xr:uid="{00000000-0005-0000-0000-0000D2540000}"/>
    <cellStyle name="Note 2 3 4 2 8" xfId="11689" xr:uid="{00000000-0005-0000-0000-0000D3540000}"/>
    <cellStyle name="Note 2 3 4 3" xfId="3723" xr:uid="{00000000-0005-0000-0000-0000D4540000}"/>
    <cellStyle name="Note 2 3 4 3 2" xfId="3724" xr:uid="{00000000-0005-0000-0000-0000D5540000}"/>
    <cellStyle name="Note 2 3 4 3 2 2" xfId="3725" xr:uid="{00000000-0005-0000-0000-0000D6540000}"/>
    <cellStyle name="Note 2 3 4 3 2 2 2" xfId="3726" xr:uid="{00000000-0005-0000-0000-0000D7540000}"/>
    <cellStyle name="Note 2 3 4 3 2 2 2 2" xfId="37055" xr:uid="{00000000-0005-0000-0000-0000D8540000}"/>
    <cellStyle name="Note 2 3 4 3 2 2 3" xfId="3727" xr:uid="{00000000-0005-0000-0000-0000D9540000}"/>
    <cellStyle name="Note 2 3 4 3 2 2 4" xfId="20387" xr:uid="{00000000-0005-0000-0000-0000DA540000}"/>
    <cellStyle name="Note 2 3 4 3 2 3" xfId="3728" xr:uid="{00000000-0005-0000-0000-0000DB540000}"/>
    <cellStyle name="Note 2 3 4 3 2 3 2" xfId="40236" xr:uid="{00000000-0005-0000-0000-0000DC540000}"/>
    <cellStyle name="Note 2 3 4 3 2 3 3" xfId="23527" xr:uid="{00000000-0005-0000-0000-0000DD540000}"/>
    <cellStyle name="Note 2 3 4 3 2 4" xfId="3729" xr:uid="{00000000-0005-0000-0000-0000DE540000}"/>
    <cellStyle name="Note 2 3 4 3 2 4 2" xfId="43050" xr:uid="{00000000-0005-0000-0000-0000DF540000}"/>
    <cellStyle name="Note 2 3 4 3 2 4 3" xfId="26309" xr:uid="{00000000-0005-0000-0000-0000E0540000}"/>
    <cellStyle name="Note 2 3 4 3 2 5" xfId="8007" xr:uid="{00000000-0005-0000-0000-0000E1540000}"/>
    <cellStyle name="Note 2 3 4 3 2 5 2" xfId="31295" xr:uid="{00000000-0005-0000-0000-0000E2540000}"/>
    <cellStyle name="Note 2 3 4 3 2 6" xfId="8008" xr:uid="{00000000-0005-0000-0000-0000E3540000}"/>
    <cellStyle name="Note 2 3 4 3 2 7" xfId="14624" xr:uid="{00000000-0005-0000-0000-0000E4540000}"/>
    <cellStyle name="Note 2 3 4 3 3" xfId="3730" xr:uid="{00000000-0005-0000-0000-0000E5540000}"/>
    <cellStyle name="Note 2 3 4 3 3 2" xfId="34776" xr:uid="{00000000-0005-0000-0000-0000E6540000}"/>
    <cellStyle name="Note 2 3 4 3 3 3" xfId="18101" xr:uid="{00000000-0005-0000-0000-0000E7540000}"/>
    <cellStyle name="Note 2 3 4 3 4" xfId="3731" xr:uid="{00000000-0005-0000-0000-0000E8540000}"/>
    <cellStyle name="Note 2 3 4 3 4 2" xfId="38027" xr:uid="{00000000-0005-0000-0000-0000E9540000}"/>
    <cellStyle name="Note 2 3 4 3 4 3" xfId="21354" xr:uid="{00000000-0005-0000-0000-0000EA540000}"/>
    <cellStyle name="Note 2 3 4 3 5" xfId="8009" xr:uid="{00000000-0005-0000-0000-0000EB540000}"/>
    <cellStyle name="Note 2 3 4 3 5 2" xfId="41123" xr:uid="{00000000-0005-0000-0000-0000EC540000}"/>
    <cellStyle name="Note 2 3 4 3 5 3" xfId="24404" xr:uid="{00000000-0005-0000-0000-0000ED540000}"/>
    <cellStyle name="Note 2 3 4 3 6" xfId="8010" xr:uid="{00000000-0005-0000-0000-0000EE540000}"/>
    <cellStyle name="Note 2 3 4 3 6 2" xfId="28698" xr:uid="{00000000-0005-0000-0000-0000EF540000}"/>
    <cellStyle name="Note 2 3 4 3 7" xfId="11950" xr:uid="{00000000-0005-0000-0000-0000F0540000}"/>
    <cellStyle name="Note 2 3 4 4" xfId="3732" xr:uid="{00000000-0005-0000-0000-0000F1540000}"/>
    <cellStyle name="Note 2 3 4 4 2" xfId="3733" xr:uid="{00000000-0005-0000-0000-0000F2540000}"/>
    <cellStyle name="Note 2 3 4 4 2 2" xfId="3734" xr:uid="{00000000-0005-0000-0000-0000F3540000}"/>
    <cellStyle name="Note 2 3 4 4 2 2 2" xfId="37624" xr:uid="{00000000-0005-0000-0000-0000F4540000}"/>
    <cellStyle name="Note 2 3 4 4 2 2 3" xfId="20955" xr:uid="{00000000-0005-0000-0000-0000F5540000}"/>
    <cellStyle name="Note 2 3 4 4 2 3" xfId="3735" xr:uid="{00000000-0005-0000-0000-0000F6540000}"/>
    <cellStyle name="Note 2 3 4 4 2 3 2" xfId="40786" xr:uid="{00000000-0005-0000-0000-0000F7540000}"/>
    <cellStyle name="Note 2 3 4 4 2 3 3" xfId="24070" xr:uid="{00000000-0005-0000-0000-0000F8540000}"/>
    <cellStyle name="Note 2 3 4 4 2 4" xfId="26798" xr:uid="{00000000-0005-0000-0000-0000F9540000}"/>
    <cellStyle name="Note 2 3 4 4 2 4 2" xfId="43539" xr:uid="{00000000-0005-0000-0000-0000FA540000}"/>
    <cellStyle name="Note 2 3 4 4 2 5" xfId="31983" xr:uid="{00000000-0005-0000-0000-0000FB540000}"/>
    <cellStyle name="Note 2 3 4 4 2 6" xfId="15312" xr:uid="{00000000-0005-0000-0000-0000FC540000}"/>
    <cellStyle name="Note 2 3 4 4 3" xfId="3736" xr:uid="{00000000-0005-0000-0000-0000FD540000}"/>
    <cellStyle name="Note 2 3 4 4 3 2" xfId="35386" xr:uid="{00000000-0005-0000-0000-0000FE540000}"/>
    <cellStyle name="Note 2 3 4 4 3 3" xfId="18709" xr:uid="{00000000-0005-0000-0000-0000FF540000}"/>
    <cellStyle name="Note 2 3 4 4 4" xfId="3737" xr:uid="{00000000-0005-0000-0000-000000550000}"/>
    <cellStyle name="Note 2 3 4 4 4 2" xfId="38603" xr:uid="{00000000-0005-0000-0000-000001550000}"/>
    <cellStyle name="Note 2 3 4 4 4 3" xfId="21922" xr:uid="{00000000-0005-0000-0000-000002550000}"/>
    <cellStyle name="Note 2 3 4 4 5" xfId="8011" xr:uid="{00000000-0005-0000-0000-000003550000}"/>
    <cellStyle name="Note 2 3 4 4 5 2" xfId="41612" xr:uid="{00000000-0005-0000-0000-000004550000}"/>
    <cellStyle name="Note 2 3 4 4 5 3" xfId="24886" xr:uid="{00000000-0005-0000-0000-000005550000}"/>
    <cellStyle name="Note 2 3 4 4 6" xfId="8012" xr:uid="{00000000-0005-0000-0000-000006550000}"/>
    <cellStyle name="Note 2 3 4 4 6 2" xfId="29385" xr:uid="{00000000-0005-0000-0000-000007550000}"/>
    <cellStyle name="Note 2 3 4 4 7" xfId="12692" xr:uid="{00000000-0005-0000-0000-000008550000}"/>
    <cellStyle name="Note 2 3 4 5" xfId="3738" xr:uid="{00000000-0005-0000-0000-000009550000}"/>
    <cellStyle name="Note 2 3 4 5 2" xfId="3739" xr:uid="{00000000-0005-0000-0000-00000A550000}"/>
    <cellStyle name="Note 2 3 4 5 2 2" xfId="3740" xr:uid="{00000000-0005-0000-0000-00000B550000}"/>
    <cellStyle name="Note 2 3 4 5 2 2 2" xfId="36338" xr:uid="{00000000-0005-0000-0000-00000C550000}"/>
    <cellStyle name="Note 2 3 4 5 2 3" xfId="3741" xr:uid="{00000000-0005-0000-0000-00000D550000}"/>
    <cellStyle name="Note 2 3 4 5 2 4" xfId="19668" xr:uid="{00000000-0005-0000-0000-00000E550000}"/>
    <cellStyle name="Note 2 3 4 5 3" xfId="3742" xr:uid="{00000000-0005-0000-0000-00000F550000}"/>
    <cellStyle name="Note 2 3 4 5 3 2" xfId="39521" xr:uid="{00000000-0005-0000-0000-000010550000}"/>
    <cellStyle name="Note 2 3 4 5 3 3" xfId="22819" xr:uid="{00000000-0005-0000-0000-000011550000}"/>
    <cellStyle name="Note 2 3 4 5 4" xfId="3743" xr:uid="{00000000-0005-0000-0000-000012550000}"/>
    <cellStyle name="Note 2 3 4 5 4 2" xfId="42377" xr:uid="{00000000-0005-0000-0000-000013550000}"/>
    <cellStyle name="Note 2 3 4 5 4 3" xfId="25638" xr:uid="{00000000-0005-0000-0000-000014550000}"/>
    <cellStyle name="Note 2 3 4 5 5" xfId="8013" xr:uid="{00000000-0005-0000-0000-000015550000}"/>
    <cellStyle name="Note 2 3 4 5 5 2" xfId="30544" xr:uid="{00000000-0005-0000-0000-000016550000}"/>
    <cellStyle name="Note 2 3 4 5 6" xfId="8014" xr:uid="{00000000-0005-0000-0000-000017550000}"/>
    <cellStyle name="Note 2 3 4 5 7" xfId="13871" xr:uid="{00000000-0005-0000-0000-000018550000}"/>
    <cellStyle name="Note 2 3 4 6" xfId="3744" xr:uid="{00000000-0005-0000-0000-000019550000}"/>
    <cellStyle name="Note 2 3 4 6 2" xfId="3745" xr:uid="{00000000-0005-0000-0000-00001A550000}"/>
    <cellStyle name="Note 2 3 4 6 2 2" xfId="34028" xr:uid="{00000000-0005-0000-0000-00001B550000}"/>
    <cellStyle name="Note 2 3 4 6 3" xfId="3746" xr:uid="{00000000-0005-0000-0000-00001C550000}"/>
    <cellStyle name="Note 2 3 4 6 4" xfId="17352" xr:uid="{00000000-0005-0000-0000-00001D550000}"/>
    <cellStyle name="Note 2 3 4 7" xfId="3747" xr:uid="{00000000-0005-0000-0000-00001E550000}"/>
    <cellStyle name="Note 2 3 4 7 2" xfId="35193" xr:uid="{00000000-0005-0000-0000-00001F550000}"/>
    <cellStyle name="Note 2 3 4 7 3" xfId="18516" xr:uid="{00000000-0005-0000-0000-000020550000}"/>
    <cellStyle name="Note 2 3 4 8" xfId="3748" xr:uid="{00000000-0005-0000-0000-000021550000}"/>
    <cellStyle name="Note 2 3 4 8 2" xfId="32981" xr:uid="{00000000-0005-0000-0000-000022550000}"/>
    <cellStyle name="Note 2 3 4 8 3" xfId="16313" xr:uid="{00000000-0005-0000-0000-000023550000}"/>
    <cellStyle name="Note 2 3 4 9" xfId="8015" xr:uid="{00000000-0005-0000-0000-000024550000}"/>
    <cellStyle name="Note 2 3 4 9 2" xfId="27952" xr:uid="{00000000-0005-0000-0000-000025550000}"/>
    <cellStyle name="Note 2 3 5" xfId="3749" xr:uid="{00000000-0005-0000-0000-000026550000}"/>
    <cellStyle name="Note 2 3 5 2" xfId="3750" xr:uid="{00000000-0005-0000-0000-000027550000}"/>
    <cellStyle name="Note 2 3 5 2 2" xfId="3751" xr:uid="{00000000-0005-0000-0000-000028550000}"/>
    <cellStyle name="Note 2 3 5 2 2 2" xfId="3752" xr:uid="{00000000-0005-0000-0000-000029550000}"/>
    <cellStyle name="Note 2 3 5 2 2 2 2" xfId="37554" xr:uid="{00000000-0005-0000-0000-00002A550000}"/>
    <cellStyle name="Note 2 3 5 2 2 2 3" xfId="20885" xr:uid="{00000000-0005-0000-0000-00002B550000}"/>
    <cellStyle name="Note 2 3 5 2 2 3" xfId="3753" xr:uid="{00000000-0005-0000-0000-00002C550000}"/>
    <cellStyle name="Note 2 3 5 2 2 3 2" xfId="40716" xr:uid="{00000000-0005-0000-0000-00002D550000}"/>
    <cellStyle name="Note 2 3 5 2 2 3 3" xfId="24002" xr:uid="{00000000-0005-0000-0000-00002E550000}"/>
    <cellStyle name="Note 2 3 5 2 2 4" xfId="26729" xr:uid="{00000000-0005-0000-0000-00002F550000}"/>
    <cellStyle name="Note 2 3 5 2 2 4 2" xfId="43470" xr:uid="{00000000-0005-0000-0000-000030550000}"/>
    <cellStyle name="Note 2 3 5 2 2 5" xfId="31886" xr:uid="{00000000-0005-0000-0000-000031550000}"/>
    <cellStyle name="Note 2 3 5 2 2 6" xfId="15215" xr:uid="{00000000-0005-0000-0000-000032550000}"/>
    <cellStyle name="Note 2 3 5 2 3" xfId="3754" xr:uid="{00000000-0005-0000-0000-000033550000}"/>
    <cellStyle name="Note 2 3 5 2 3 2" xfId="35299" xr:uid="{00000000-0005-0000-0000-000034550000}"/>
    <cellStyle name="Note 2 3 5 2 3 3" xfId="18622" xr:uid="{00000000-0005-0000-0000-000035550000}"/>
    <cellStyle name="Note 2 3 5 2 4" xfId="3755" xr:uid="{00000000-0005-0000-0000-000036550000}"/>
    <cellStyle name="Note 2 3 5 2 4 2" xfId="38525" xr:uid="{00000000-0005-0000-0000-000037550000}"/>
    <cellStyle name="Note 2 3 5 2 4 3" xfId="21846" xr:uid="{00000000-0005-0000-0000-000038550000}"/>
    <cellStyle name="Note 2 3 5 2 5" xfId="8016" xr:uid="{00000000-0005-0000-0000-000039550000}"/>
    <cellStyle name="Note 2 3 5 2 5 2" xfId="41543" xr:uid="{00000000-0005-0000-0000-00003A550000}"/>
    <cellStyle name="Note 2 3 5 2 5 3" xfId="24819" xr:uid="{00000000-0005-0000-0000-00003B550000}"/>
    <cellStyle name="Note 2 3 5 2 6" xfId="8017" xr:uid="{00000000-0005-0000-0000-00003C550000}"/>
    <cellStyle name="Note 2 3 5 2 6 2" xfId="29288" xr:uid="{00000000-0005-0000-0000-00003D550000}"/>
    <cellStyle name="Note 2 3 5 2 7" xfId="12577" xr:uid="{00000000-0005-0000-0000-00003E550000}"/>
    <cellStyle name="Note 2 3 5 3" xfId="3756" xr:uid="{00000000-0005-0000-0000-00003F550000}"/>
    <cellStyle name="Note 2 3 5 3 2" xfId="3757" xr:uid="{00000000-0005-0000-0000-000040550000}"/>
    <cellStyle name="Note 2 3 5 3 2 2" xfId="35926" xr:uid="{00000000-0005-0000-0000-000041550000}"/>
    <cellStyle name="Note 2 3 5 3 2 3" xfId="19255" xr:uid="{00000000-0005-0000-0000-000042550000}"/>
    <cellStyle name="Note 2 3 5 3 3" xfId="3758" xr:uid="{00000000-0005-0000-0000-000043550000}"/>
    <cellStyle name="Note 2 3 5 3 3 2" xfId="39128" xr:uid="{00000000-0005-0000-0000-000044550000}"/>
    <cellStyle name="Note 2 3 5 3 3 3" xfId="22435" xr:uid="{00000000-0005-0000-0000-000045550000}"/>
    <cellStyle name="Note 2 3 5 3 4" xfId="25300" xr:uid="{00000000-0005-0000-0000-000046550000}"/>
    <cellStyle name="Note 2 3 5 3 4 2" xfId="42036" xr:uid="{00000000-0005-0000-0000-000047550000}"/>
    <cellStyle name="Note 2 3 5 3 5" xfId="30054" xr:uid="{00000000-0005-0000-0000-000048550000}"/>
    <cellStyle name="Note 2 3 5 3 6" xfId="13378" xr:uid="{00000000-0005-0000-0000-000049550000}"/>
    <cellStyle name="Note 2 3 5 4" xfId="3759" xr:uid="{00000000-0005-0000-0000-00004A550000}"/>
    <cellStyle name="Note 2 3 5 4 2" xfId="33610" xr:uid="{00000000-0005-0000-0000-00004B550000}"/>
    <cellStyle name="Note 2 3 5 4 3" xfId="16934" xr:uid="{00000000-0005-0000-0000-00004C550000}"/>
    <cellStyle name="Note 2 3 5 5" xfId="3760" xr:uid="{00000000-0005-0000-0000-00004D550000}"/>
    <cellStyle name="Note 2 3 5 5 2" xfId="33129" xr:uid="{00000000-0005-0000-0000-00004E550000}"/>
    <cellStyle name="Note 2 3 5 5 3" xfId="16459" xr:uid="{00000000-0005-0000-0000-00004F550000}"/>
    <cellStyle name="Note 2 3 5 6" xfId="8018" xr:uid="{00000000-0005-0000-0000-000050550000}"/>
    <cellStyle name="Note 2 3 5 6 2" xfId="33058" xr:uid="{00000000-0005-0000-0000-000051550000}"/>
    <cellStyle name="Note 2 3 5 6 3" xfId="16390" xr:uid="{00000000-0005-0000-0000-000052550000}"/>
    <cellStyle name="Note 2 3 5 7" xfId="8019" xr:uid="{00000000-0005-0000-0000-000053550000}"/>
    <cellStyle name="Note 2 3 5 7 2" xfId="27465" xr:uid="{00000000-0005-0000-0000-000054550000}"/>
    <cellStyle name="Note 2 3 5 8" xfId="10696" xr:uid="{00000000-0005-0000-0000-000055550000}"/>
    <cellStyle name="Note 2 3 6" xfId="3761" xr:uid="{00000000-0005-0000-0000-000056550000}"/>
    <cellStyle name="Note 2 3 6 2" xfId="3762" xr:uid="{00000000-0005-0000-0000-000057550000}"/>
    <cellStyle name="Note 2 3 6 2 2" xfId="3763" xr:uid="{00000000-0005-0000-0000-000058550000}"/>
    <cellStyle name="Note 2 3 6 2 2 2" xfId="3764" xr:uid="{00000000-0005-0000-0000-000059550000}"/>
    <cellStyle name="Note 2 3 6 2 2 2 2" xfId="37673" xr:uid="{00000000-0005-0000-0000-00005A550000}"/>
    <cellStyle name="Note 2 3 6 2 2 3" xfId="3765" xr:uid="{00000000-0005-0000-0000-00005B550000}"/>
    <cellStyle name="Note 2 3 6 2 2 4" xfId="21004" xr:uid="{00000000-0005-0000-0000-00005C550000}"/>
    <cellStyle name="Note 2 3 6 2 3" xfId="3766" xr:uid="{00000000-0005-0000-0000-00005D550000}"/>
    <cellStyle name="Note 2 3 6 2 3 2" xfId="40835" xr:uid="{00000000-0005-0000-0000-00005E550000}"/>
    <cellStyle name="Note 2 3 6 2 3 3" xfId="24118" xr:uid="{00000000-0005-0000-0000-00005F550000}"/>
    <cellStyle name="Note 2 3 6 2 4" xfId="3767" xr:uid="{00000000-0005-0000-0000-000060550000}"/>
    <cellStyle name="Note 2 3 6 2 4 2" xfId="43588" xr:uid="{00000000-0005-0000-0000-000061550000}"/>
    <cellStyle name="Note 2 3 6 2 4 3" xfId="26847" xr:uid="{00000000-0005-0000-0000-000062550000}"/>
    <cellStyle name="Note 2 3 6 2 5" xfId="8020" xr:uid="{00000000-0005-0000-0000-000063550000}"/>
    <cellStyle name="Note 2 3 6 2 5 2" xfId="32032" xr:uid="{00000000-0005-0000-0000-000064550000}"/>
    <cellStyle name="Note 2 3 6 2 6" xfId="8021" xr:uid="{00000000-0005-0000-0000-000065550000}"/>
    <cellStyle name="Note 2 3 6 2 7" xfId="15361" xr:uid="{00000000-0005-0000-0000-000066550000}"/>
    <cellStyle name="Note 2 3 6 3" xfId="3768" xr:uid="{00000000-0005-0000-0000-000067550000}"/>
    <cellStyle name="Note 2 3 6 3 2" xfId="3769" xr:uid="{00000000-0005-0000-0000-000068550000}"/>
    <cellStyle name="Note 2 3 6 3 2 2" xfId="35437" xr:uid="{00000000-0005-0000-0000-000069550000}"/>
    <cellStyle name="Note 2 3 6 3 3" xfId="3770" xr:uid="{00000000-0005-0000-0000-00006A550000}"/>
    <cellStyle name="Note 2 3 6 3 4" xfId="18760" xr:uid="{00000000-0005-0000-0000-00006B550000}"/>
    <cellStyle name="Note 2 3 6 4" xfId="3771" xr:uid="{00000000-0005-0000-0000-00006C550000}"/>
    <cellStyle name="Note 2 3 6 4 2" xfId="38653" xr:uid="{00000000-0005-0000-0000-00006D550000}"/>
    <cellStyle name="Note 2 3 6 4 3" xfId="21971" xr:uid="{00000000-0005-0000-0000-00006E550000}"/>
    <cellStyle name="Note 2 3 6 5" xfId="3772" xr:uid="{00000000-0005-0000-0000-00006F550000}"/>
    <cellStyle name="Note 2 3 6 5 2" xfId="41661" xr:uid="{00000000-0005-0000-0000-000070550000}"/>
    <cellStyle name="Note 2 3 6 5 3" xfId="24934" xr:uid="{00000000-0005-0000-0000-000071550000}"/>
    <cellStyle name="Note 2 3 6 6" xfId="8022" xr:uid="{00000000-0005-0000-0000-000072550000}"/>
    <cellStyle name="Note 2 3 6 6 2" xfId="29434" xr:uid="{00000000-0005-0000-0000-000073550000}"/>
    <cellStyle name="Note 2 3 6 7" xfId="8023" xr:uid="{00000000-0005-0000-0000-000074550000}"/>
    <cellStyle name="Note 2 3 6 8" xfId="12743" xr:uid="{00000000-0005-0000-0000-000075550000}"/>
    <cellStyle name="Note 2 3 7" xfId="3773" xr:uid="{00000000-0005-0000-0000-000076550000}"/>
    <cellStyle name="Note 2 3 7 2" xfId="3774" xr:uid="{00000000-0005-0000-0000-000077550000}"/>
    <cellStyle name="Note 2 3 7 2 2" xfId="3775" xr:uid="{00000000-0005-0000-0000-000078550000}"/>
    <cellStyle name="Note 2 3 7 2 2 2" xfId="3776" xr:uid="{00000000-0005-0000-0000-000079550000}"/>
    <cellStyle name="Note 2 3 7 2 2 3" xfId="3777" xr:uid="{00000000-0005-0000-0000-00007A550000}"/>
    <cellStyle name="Note 2 3 7 2 2 4" xfId="35650" xr:uid="{00000000-0005-0000-0000-00007B550000}"/>
    <cellStyle name="Note 2 3 7 2 3" xfId="3778" xr:uid="{00000000-0005-0000-0000-00007C550000}"/>
    <cellStyle name="Note 2 3 7 2 4" xfId="3779" xr:uid="{00000000-0005-0000-0000-00007D550000}"/>
    <cellStyle name="Note 2 3 7 2 5" xfId="8024" xr:uid="{00000000-0005-0000-0000-00007E550000}"/>
    <cellStyle name="Note 2 3 7 2 6" xfId="8025" xr:uid="{00000000-0005-0000-0000-00007F550000}"/>
    <cellStyle name="Note 2 3 7 2 7" xfId="18975" xr:uid="{00000000-0005-0000-0000-000080550000}"/>
    <cellStyle name="Note 2 3 7 3" xfId="3780" xr:uid="{00000000-0005-0000-0000-000081550000}"/>
    <cellStyle name="Note 2 3 7 3 2" xfId="38866" xr:uid="{00000000-0005-0000-0000-000082550000}"/>
    <cellStyle name="Note 2 3 7 3 3" xfId="22179" xr:uid="{00000000-0005-0000-0000-000083550000}"/>
    <cellStyle name="Note 2 3 7 4" xfId="3781" xr:uid="{00000000-0005-0000-0000-000084550000}"/>
    <cellStyle name="Note 2 3 7 4 2" xfId="41820" xr:uid="{00000000-0005-0000-0000-000085550000}"/>
    <cellStyle name="Note 2 3 7 4 3" xfId="25089" xr:uid="{00000000-0005-0000-0000-000086550000}"/>
    <cellStyle name="Note 2 3 7 5" xfId="8026" xr:uid="{00000000-0005-0000-0000-000087550000}"/>
    <cellStyle name="Note 2 3 7 5 2" xfId="29714" xr:uid="{00000000-0005-0000-0000-000088550000}"/>
    <cellStyle name="Note 2 3 7 6" xfId="8027" xr:uid="{00000000-0005-0000-0000-000089550000}"/>
    <cellStyle name="Note 2 3 7 7" xfId="13033" xr:uid="{00000000-0005-0000-0000-00008A550000}"/>
    <cellStyle name="Note 2 3 8" xfId="3782" xr:uid="{00000000-0005-0000-0000-00008B550000}"/>
    <cellStyle name="Note 2 3 8 2" xfId="3783" xr:uid="{00000000-0005-0000-0000-00008C550000}"/>
    <cellStyle name="Note 2 3 8 2 2" xfId="3784" xr:uid="{00000000-0005-0000-0000-00008D550000}"/>
    <cellStyle name="Note 2 3 8 2 2 2" xfId="3785" xr:uid="{00000000-0005-0000-0000-00008E550000}"/>
    <cellStyle name="Note 2 3 8 2 2 3" xfId="3786" xr:uid="{00000000-0005-0000-0000-00008F550000}"/>
    <cellStyle name="Note 2 3 8 2 3" xfId="3787" xr:uid="{00000000-0005-0000-0000-000090550000}"/>
    <cellStyle name="Note 2 3 8 2 4" xfId="3788" xr:uid="{00000000-0005-0000-0000-000091550000}"/>
    <cellStyle name="Note 2 3 8 2 5" xfId="8028" xr:uid="{00000000-0005-0000-0000-000092550000}"/>
    <cellStyle name="Note 2 3 8 2 6" xfId="8029" xr:uid="{00000000-0005-0000-0000-000093550000}"/>
    <cellStyle name="Note 2 3 8 3" xfId="3789" xr:uid="{00000000-0005-0000-0000-000094550000}"/>
    <cellStyle name="Note 2 3 8 4" xfId="3790" xr:uid="{00000000-0005-0000-0000-000095550000}"/>
    <cellStyle name="Note 2 3 8 5" xfId="8030" xr:uid="{00000000-0005-0000-0000-000096550000}"/>
    <cellStyle name="Note 2 3 8 6" xfId="8031" xr:uid="{00000000-0005-0000-0000-000097550000}"/>
    <cellStyle name="Note 2 3 8 7" xfId="27116" xr:uid="{00000000-0005-0000-0000-000098550000}"/>
    <cellStyle name="Note 2 3 9" xfId="3791" xr:uid="{00000000-0005-0000-0000-000099550000}"/>
    <cellStyle name="Note 2 3 9 2" xfId="3792" xr:uid="{00000000-0005-0000-0000-00009A550000}"/>
    <cellStyle name="Note 2 3 9 2 2" xfId="3793" xr:uid="{00000000-0005-0000-0000-00009B550000}"/>
    <cellStyle name="Note 2 3 9 2 3" xfId="3794" xr:uid="{00000000-0005-0000-0000-00009C550000}"/>
    <cellStyle name="Note 2 3 9 3" xfId="3795" xr:uid="{00000000-0005-0000-0000-00009D550000}"/>
    <cellStyle name="Note 2 3 9 4" xfId="3796" xr:uid="{00000000-0005-0000-0000-00009E550000}"/>
    <cellStyle name="Note 2 3 9 5" xfId="8032" xr:uid="{00000000-0005-0000-0000-00009F550000}"/>
    <cellStyle name="Note 2 4" xfId="3797" xr:uid="{00000000-0005-0000-0000-0000A0550000}"/>
    <cellStyle name="Note 2 4 10" xfId="8033" xr:uid="{00000000-0005-0000-0000-0000A1550000}"/>
    <cellStyle name="Note 2 4 11" xfId="10012" xr:uid="{00000000-0005-0000-0000-0000A2550000}"/>
    <cellStyle name="Note 2 4 12" xfId="43899" xr:uid="{00000000-0005-0000-0000-0000A3550000}"/>
    <cellStyle name="Note 2 4 2" xfId="3798" xr:uid="{00000000-0005-0000-0000-0000A4550000}"/>
    <cellStyle name="Note 2 4 2 10" xfId="43898" xr:uid="{00000000-0005-0000-0000-0000A5550000}"/>
    <cellStyle name="Note 2 4 2 2" xfId="3799" xr:uid="{00000000-0005-0000-0000-0000A6550000}"/>
    <cellStyle name="Note 2 4 2 2 10" xfId="11154" xr:uid="{00000000-0005-0000-0000-0000A7550000}"/>
    <cellStyle name="Note 2 4 2 2 2" xfId="3800" xr:uid="{00000000-0005-0000-0000-0000A8550000}"/>
    <cellStyle name="Note 2 4 2 2 2 2" xfId="3801" xr:uid="{00000000-0005-0000-0000-0000A9550000}"/>
    <cellStyle name="Note 2 4 2 2 2 2 2" xfId="20110" xr:uid="{00000000-0005-0000-0000-0000AA550000}"/>
    <cellStyle name="Note 2 4 2 2 2 2 2 2" xfId="36779" xr:uid="{00000000-0005-0000-0000-0000AB550000}"/>
    <cellStyle name="Note 2 4 2 2 2 2 3" xfId="23252" xr:uid="{00000000-0005-0000-0000-0000AC550000}"/>
    <cellStyle name="Note 2 4 2 2 2 2 3 2" xfId="39959" xr:uid="{00000000-0005-0000-0000-0000AD550000}"/>
    <cellStyle name="Note 2 4 2 2 2 2 4" xfId="26033" xr:uid="{00000000-0005-0000-0000-0000AE550000}"/>
    <cellStyle name="Note 2 4 2 2 2 2 4 2" xfId="42773" xr:uid="{00000000-0005-0000-0000-0000AF550000}"/>
    <cellStyle name="Note 2 4 2 2 2 2 5" xfId="31019" xr:uid="{00000000-0005-0000-0000-0000B0550000}"/>
    <cellStyle name="Note 2 4 2 2 2 2 6" xfId="14347" xr:uid="{00000000-0005-0000-0000-0000B1550000}"/>
    <cellStyle name="Note 2 4 2 2 2 3" xfId="3802" xr:uid="{00000000-0005-0000-0000-0000B2550000}"/>
    <cellStyle name="Note 2 4 2 2 2 3 2" xfId="34500" xr:uid="{00000000-0005-0000-0000-0000B3550000}"/>
    <cellStyle name="Note 2 4 2 2 2 3 3" xfId="17824" xr:uid="{00000000-0005-0000-0000-0000B4550000}"/>
    <cellStyle name="Note 2 4 2 2 2 4" xfId="16719" xr:uid="{00000000-0005-0000-0000-0000B5550000}"/>
    <cellStyle name="Note 2 4 2 2 2 4 2" xfId="33393" xr:uid="{00000000-0005-0000-0000-0000B6550000}"/>
    <cellStyle name="Note 2 4 2 2 2 5" xfId="24315" xr:uid="{00000000-0005-0000-0000-0000B7550000}"/>
    <cellStyle name="Note 2 4 2 2 2 5 2" xfId="41033" xr:uid="{00000000-0005-0000-0000-0000B8550000}"/>
    <cellStyle name="Note 2 4 2 2 2 6" xfId="28423" xr:uid="{00000000-0005-0000-0000-0000B9550000}"/>
    <cellStyle name="Note 2 4 2 2 2 7" xfId="11673" xr:uid="{00000000-0005-0000-0000-0000BA550000}"/>
    <cellStyle name="Note 2 4 2 2 3" xfId="3803" xr:uid="{00000000-0005-0000-0000-0000BB550000}"/>
    <cellStyle name="Note 2 4 2 2 3 2" xfId="14608" xr:uid="{00000000-0005-0000-0000-0000BC550000}"/>
    <cellStyle name="Note 2 4 2 2 3 2 2" xfId="20371" xr:uid="{00000000-0005-0000-0000-0000BD550000}"/>
    <cellStyle name="Note 2 4 2 2 3 2 2 2" xfId="37039" xr:uid="{00000000-0005-0000-0000-0000BE550000}"/>
    <cellStyle name="Note 2 4 2 2 3 2 3" xfId="23511" xr:uid="{00000000-0005-0000-0000-0000BF550000}"/>
    <cellStyle name="Note 2 4 2 2 3 2 3 2" xfId="40220" xr:uid="{00000000-0005-0000-0000-0000C0550000}"/>
    <cellStyle name="Note 2 4 2 2 3 2 4" xfId="26293" xr:uid="{00000000-0005-0000-0000-0000C1550000}"/>
    <cellStyle name="Note 2 4 2 2 3 2 4 2" xfId="43034" xr:uid="{00000000-0005-0000-0000-0000C2550000}"/>
    <cellStyle name="Note 2 4 2 2 3 2 5" xfId="31279" xr:uid="{00000000-0005-0000-0000-0000C3550000}"/>
    <cellStyle name="Note 2 4 2 2 3 3" xfId="18085" xr:uid="{00000000-0005-0000-0000-0000C4550000}"/>
    <cellStyle name="Note 2 4 2 2 3 3 2" xfId="34760" xr:uid="{00000000-0005-0000-0000-0000C5550000}"/>
    <cellStyle name="Note 2 4 2 2 3 4" xfId="21338" xr:uid="{00000000-0005-0000-0000-0000C6550000}"/>
    <cellStyle name="Note 2 4 2 2 3 4 2" xfId="38011" xr:uid="{00000000-0005-0000-0000-0000C7550000}"/>
    <cellStyle name="Note 2 4 2 2 3 5" xfId="24388" xr:uid="{00000000-0005-0000-0000-0000C8550000}"/>
    <cellStyle name="Note 2 4 2 2 3 5 2" xfId="41107" xr:uid="{00000000-0005-0000-0000-0000C9550000}"/>
    <cellStyle name="Note 2 4 2 2 3 6" xfId="28682" xr:uid="{00000000-0005-0000-0000-0000CA550000}"/>
    <cellStyle name="Note 2 4 2 2 3 7" xfId="11934" xr:uid="{00000000-0005-0000-0000-0000CB550000}"/>
    <cellStyle name="Note 2 4 2 2 4" xfId="3804" xr:uid="{00000000-0005-0000-0000-0000CC550000}"/>
    <cellStyle name="Note 2 4 2 2 4 2" xfId="15291" xr:uid="{00000000-0005-0000-0000-0000CD550000}"/>
    <cellStyle name="Note 2 4 2 2 4 2 2" xfId="20934" xr:uid="{00000000-0005-0000-0000-0000CE550000}"/>
    <cellStyle name="Note 2 4 2 2 4 2 2 2" xfId="37603" xr:uid="{00000000-0005-0000-0000-0000CF550000}"/>
    <cellStyle name="Note 2 4 2 2 4 2 3" xfId="24050" xr:uid="{00000000-0005-0000-0000-0000D0550000}"/>
    <cellStyle name="Note 2 4 2 2 4 2 3 2" xfId="40765" xr:uid="{00000000-0005-0000-0000-0000D1550000}"/>
    <cellStyle name="Note 2 4 2 2 4 2 4" xfId="26777" xr:uid="{00000000-0005-0000-0000-0000D2550000}"/>
    <cellStyle name="Note 2 4 2 2 4 2 4 2" xfId="43518" xr:uid="{00000000-0005-0000-0000-0000D3550000}"/>
    <cellStyle name="Note 2 4 2 2 4 2 5" xfId="31962" xr:uid="{00000000-0005-0000-0000-0000D4550000}"/>
    <cellStyle name="Note 2 4 2 2 4 3" xfId="18688" xr:uid="{00000000-0005-0000-0000-0000D5550000}"/>
    <cellStyle name="Note 2 4 2 2 4 3 2" xfId="35365" xr:uid="{00000000-0005-0000-0000-0000D6550000}"/>
    <cellStyle name="Note 2 4 2 2 4 4" xfId="21902" xr:uid="{00000000-0005-0000-0000-0000D7550000}"/>
    <cellStyle name="Note 2 4 2 2 4 4 2" xfId="38582" xr:uid="{00000000-0005-0000-0000-0000D8550000}"/>
    <cellStyle name="Note 2 4 2 2 4 5" xfId="24866" xr:uid="{00000000-0005-0000-0000-0000D9550000}"/>
    <cellStyle name="Note 2 4 2 2 4 5 2" xfId="41591" xr:uid="{00000000-0005-0000-0000-0000DA550000}"/>
    <cellStyle name="Note 2 4 2 2 4 6" xfId="29364" xr:uid="{00000000-0005-0000-0000-0000DB550000}"/>
    <cellStyle name="Note 2 4 2 2 4 7" xfId="12670" xr:uid="{00000000-0005-0000-0000-0000DC550000}"/>
    <cellStyle name="Note 2 4 2 2 5" xfId="8034" xr:uid="{00000000-0005-0000-0000-0000DD550000}"/>
    <cellStyle name="Note 2 4 2 2 5 2" xfId="19652" xr:uid="{00000000-0005-0000-0000-0000DE550000}"/>
    <cellStyle name="Note 2 4 2 2 5 2 2" xfId="36322" xr:uid="{00000000-0005-0000-0000-0000DF550000}"/>
    <cellStyle name="Note 2 4 2 2 5 3" xfId="22803" xr:uid="{00000000-0005-0000-0000-0000E0550000}"/>
    <cellStyle name="Note 2 4 2 2 5 3 2" xfId="39505" xr:uid="{00000000-0005-0000-0000-0000E1550000}"/>
    <cellStyle name="Note 2 4 2 2 5 4" xfId="25622" xr:uid="{00000000-0005-0000-0000-0000E2550000}"/>
    <cellStyle name="Note 2 4 2 2 5 4 2" xfId="42361" xr:uid="{00000000-0005-0000-0000-0000E3550000}"/>
    <cellStyle name="Note 2 4 2 2 5 5" xfId="30528" xr:uid="{00000000-0005-0000-0000-0000E4550000}"/>
    <cellStyle name="Note 2 4 2 2 5 6" xfId="13855" xr:uid="{00000000-0005-0000-0000-0000E5550000}"/>
    <cellStyle name="Note 2 4 2 2 6" xfId="8035" xr:uid="{00000000-0005-0000-0000-0000E6550000}"/>
    <cellStyle name="Note 2 4 2 2 6 2" xfId="34012" xr:uid="{00000000-0005-0000-0000-0000E7550000}"/>
    <cellStyle name="Note 2 4 2 2 6 3" xfId="17336" xr:uid="{00000000-0005-0000-0000-0000E8550000}"/>
    <cellStyle name="Note 2 4 2 2 7" xfId="15779" xr:uid="{00000000-0005-0000-0000-0000E9550000}"/>
    <cellStyle name="Note 2 4 2 2 7 2" xfId="32441" xr:uid="{00000000-0005-0000-0000-0000EA550000}"/>
    <cellStyle name="Note 2 4 2 2 8" xfId="22990" xr:uid="{00000000-0005-0000-0000-0000EB550000}"/>
    <cellStyle name="Note 2 4 2 2 8 2" xfId="39692" xr:uid="{00000000-0005-0000-0000-0000EC550000}"/>
    <cellStyle name="Note 2 4 2 2 9" xfId="27936" xr:uid="{00000000-0005-0000-0000-0000ED550000}"/>
    <cellStyle name="Note 2 4 2 3" xfId="3805" xr:uid="{00000000-0005-0000-0000-0000EE550000}"/>
    <cellStyle name="Note 2 4 2 3 10" xfId="11007" xr:uid="{00000000-0005-0000-0000-0000EF550000}"/>
    <cellStyle name="Note 2 4 2 3 2" xfId="3806" xr:uid="{00000000-0005-0000-0000-0000F0550000}"/>
    <cellStyle name="Note 2 4 2 3 2 2" xfId="3807" xr:uid="{00000000-0005-0000-0000-0000F1550000}"/>
    <cellStyle name="Note 2 4 2 3 2 2 2" xfId="20015" xr:uid="{00000000-0005-0000-0000-0000F2550000}"/>
    <cellStyle name="Note 2 4 2 3 2 2 2 2" xfId="36685" xr:uid="{00000000-0005-0000-0000-0000F3550000}"/>
    <cellStyle name="Note 2 4 2 3 2 2 3" xfId="23161" xr:uid="{00000000-0005-0000-0000-0000F4550000}"/>
    <cellStyle name="Note 2 4 2 3 2 2 3 2" xfId="39864" xr:uid="{00000000-0005-0000-0000-0000F5550000}"/>
    <cellStyle name="Note 2 4 2 3 2 2 4" xfId="25940" xr:uid="{00000000-0005-0000-0000-0000F6550000}"/>
    <cellStyle name="Note 2 4 2 3 2 2 4 2" xfId="42679" xr:uid="{00000000-0005-0000-0000-0000F7550000}"/>
    <cellStyle name="Note 2 4 2 3 2 2 5" xfId="30925" xr:uid="{00000000-0005-0000-0000-0000F8550000}"/>
    <cellStyle name="Note 2 4 2 3 2 2 6" xfId="14252" xr:uid="{00000000-0005-0000-0000-0000F9550000}"/>
    <cellStyle name="Note 2 4 2 3 2 3" xfId="3808" xr:uid="{00000000-0005-0000-0000-0000FA550000}"/>
    <cellStyle name="Note 2 4 2 3 2 3 2" xfId="34406" xr:uid="{00000000-0005-0000-0000-0000FB550000}"/>
    <cellStyle name="Note 2 4 2 3 2 3 3" xfId="17729" xr:uid="{00000000-0005-0000-0000-0000FC550000}"/>
    <cellStyle name="Note 2 4 2 3 2 4" xfId="21214" xr:uid="{00000000-0005-0000-0000-0000FD550000}"/>
    <cellStyle name="Note 2 4 2 3 2 4 2" xfId="37885" xr:uid="{00000000-0005-0000-0000-0000FE550000}"/>
    <cellStyle name="Note 2 4 2 3 2 5" xfId="24180" xr:uid="{00000000-0005-0000-0000-0000FF550000}"/>
    <cellStyle name="Note 2 4 2 3 2 5 2" xfId="40897" xr:uid="{00000000-0005-0000-0000-000000560000}"/>
    <cellStyle name="Note 2 4 2 3 2 6" xfId="28332" xr:uid="{00000000-0005-0000-0000-000001560000}"/>
    <cellStyle name="Note 2 4 2 3 2 7" xfId="11578" xr:uid="{00000000-0005-0000-0000-000002560000}"/>
    <cellStyle name="Note 2 4 2 3 3" xfId="3809" xr:uid="{00000000-0005-0000-0000-000003560000}"/>
    <cellStyle name="Note 2 4 2 3 3 2" xfId="14208" xr:uid="{00000000-0005-0000-0000-000004560000}"/>
    <cellStyle name="Note 2 4 2 3 3 2 2" xfId="19971" xr:uid="{00000000-0005-0000-0000-000005560000}"/>
    <cellStyle name="Note 2 4 2 3 3 2 2 2" xfId="36641" xr:uid="{00000000-0005-0000-0000-000006560000}"/>
    <cellStyle name="Note 2 4 2 3 3 2 3" xfId="23117" xr:uid="{00000000-0005-0000-0000-000007560000}"/>
    <cellStyle name="Note 2 4 2 3 3 2 3 2" xfId="39820" xr:uid="{00000000-0005-0000-0000-000008560000}"/>
    <cellStyle name="Note 2 4 2 3 3 2 4" xfId="25896" xr:uid="{00000000-0005-0000-0000-000009560000}"/>
    <cellStyle name="Note 2 4 2 3 3 2 4 2" xfId="42635" xr:uid="{00000000-0005-0000-0000-00000A560000}"/>
    <cellStyle name="Note 2 4 2 3 3 2 5" xfId="30881" xr:uid="{00000000-0005-0000-0000-00000B560000}"/>
    <cellStyle name="Note 2 4 2 3 3 3" xfId="17685" xr:uid="{00000000-0005-0000-0000-00000C560000}"/>
    <cellStyle name="Note 2 4 2 3 3 3 2" xfId="34362" xr:uid="{00000000-0005-0000-0000-00000D560000}"/>
    <cellStyle name="Note 2 4 2 3 3 4" xfId="17165" xr:uid="{00000000-0005-0000-0000-00000E560000}"/>
    <cellStyle name="Note 2 4 2 3 3 4 2" xfId="33841" xr:uid="{00000000-0005-0000-0000-00000F560000}"/>
    <cellStyle name="Note 2 4 2 3 3 5" xfId="18288" xr:uid="{00000000-0005-0000-0000-000010560000}"/>
    <cellStyle name="Note 2 4 2 3 3 5 2" xfId="34963" xr:uid="{00000000-0005-0000-0000-000011560000}"/>
    <cellStyle name="Note 2 4 2 3 3 6" xfId="28288" xr:uid="{00000000-0005-0000-0000-000012560000}"/>
    <cellStyle name="Note 2 4 2 3 3 7" xfId="11534" xr:uid="{00000000-0005-0000-0000-000013560000}"/>
    <cellStyle name="Note 2 4 2 3 4" xfId="3810" xr:uid="{00000000-0005-0000-0000-000014560000}"/>
    <cellStyle name="Note 2 4 2 3 4 2" xfId="15067" xr:uid="{00000000-0005-0000-0000-000015560000}"/>
    <cellStyle name="Note 2 4 2 3 4 2 2" xfId="20761" xr:uid="{00000000-0005-0000-0000-000016560000}"/>
    <cellStyle name="Note 2 4 2 3 4 2 2 2" xfId="37430" xr:uid="{00000000-0005-0000-0000-000017560000}"/>
    <cellStyle name="Note 2 4 2 3 4 2 3" xfId="23885" xr:uid="{00000000-0005-0000-0000-000018560000}"/>
    <cellStyle name="Note 2 4 2 3 4 2 3 2" xfId="40596" xr:uid="{00000000-0005-0000-0000-000019560000}"/>
    <cellStyle name="Note 2 4 2 3 4 2 4" xfId="26622" xr:uid="{00000000-0005-0000-0000-00001A560000}"/>
    <cellStyle name="Note 2 4 2 3 4 2 4 2" xfId="43363" xr:uid="{00000000-0005-0000-0000-00001B560000}"/>
    <cellStyle name="Note 2 4 2 3 4 2 5" xfId="31738" xr:uid="{00000000-0005-0000-0000-00001C560000}"/>
    <cellStyle name="Note 2 4 2 3 4 3" xfId="18473" xr:uid="{00000000-0005-0000-0000-00001D560000}"/>
    <cellStyle name="Note 2 4 2 3 4 3 2" xfId="35150" xr:uid="{00000000-0005-0000-0000-00001E560000}"/>
    <cellStyle name="Note 2 4 2 3 4 4" xfId="21713" xr:uid="{00000000-0005-0000-0000-00001F560000}"/>
    <cellStyle name="Note 2 4 2 3 4 4 2" xfId="38388" xr:uid="{00000000-0005-0000-0000-000020560000}"/>
    <cellStyle name="Note 2 4 2 3 4 5" xfId="24715" xr:uid="{00000000-0005-0000-0000-000021560000}"/>
    <cellStyle name="Note 2 4 2 3 4 5 2" xfId="41436" xr:uid="{00000000-0005-0000-0000-000022560000}"/>
    <cellStyle name="Note 2 4 2 3 4 6" xfId="29140" xr:uid="{00000000-0005-0000-0000-000023560000}"/>
    <cellStyle name="Note 2 4 2 3 4 7" xfId="12395" xr:uid="{00000000-0005-0000-0000-000024560000}"/>
    <cellStyle name="Note 2 4 2 3 5" xfId="8036" xr:uid="{00000000-0005-0000-0000-000025560000}"/>
    <cellStyle name="Note 2 4 2 3 5 2" xfId="19539" xr:uid="{00000000-0005-0000-0000-000026560000}"/>
    <cellStyle name="Note 2 4 2 3 5 2 2" xfId="36210" xr:uid="{00000000-0005-0000-0000-000027560000}"/>
    <cellStyle name="Note 2 4 2 3 5 3" xfId="22695" xr:uid="{00000000-0005-0000-0000-000028560000}"/>
    <cellStyle name="Note 2 4 2 3 5 3 2" xfId="39395" xr:uid="{00000000-0005-0000-0000-000029560000}"/>
    <cellStyle name="Note 2 4 2 3 5 4" xfId="25531" xr:uid="{00000000-0005-0000-0000-00002A560000}"/>
    <cellStyle name="Note 2 4 2 3 5 4 2" xfId="42269" xr:uid="{00000000-0005-0000-0000-00002B560000}"/>
    <cellStyle name="Note 2 4 2 3 5 5" xfId="30370" xr:uid="{00000000-0005-0000-0000-00002C560000}"/>
    <cellStyle name="Note 2 4 2 3 5 6" xfId="13696" xr:uid="{00000000-0005-0000-0000-00002D560000}"/>
    <cellStyle name="Note 2 4 2 3 6" xfId="8037" xr:uid="{00000000-0005-0000-0000-00002E560000}"/>
    <cellStyle name="Note 2 4 2 3 6 2" xfId="33904" xr:uid="{00000000-0005-0000-0000-00002F560000}"/>
    <cellStyle name="Note 2 4 2 3 6 3" xfId="17227" xr:uid="{00000000-0005-0000-0000-000030560000}"/>
    <cellStyle name="Note 2 4 2 3 7" xfId="15827" xr:uid="{00000000-0005-0000-0000-000031560000}"/>
    <cellStyle name="Note 2 4 2 3 7 2" xfId="32491" xr:uid="{00000000-0005-0000-0000-000032560000}"/>
    <cellStyle name="Note 2 4 2 3 8" xfId="16428" xr:uid="{00000000-0005-0000-0000-000033560000}"/>
    <cellStyle name="Note 2 4 2 3 8 2" xfId="33097" xr:uid="{00000000-0005-0000-0000-000034560000}"/>
    <cellStyle name="Note 2 4 2 3 9" xfId="27778" xr:uid="{00000000-0005-0000-0000-000035560000}"/>
    <cellStyle name="Note 2 4 2 4" xfId="3811" xr:uid="{00000000-0005-0000-0000-000036560000}"/>
    <cellStyle name="Note 2 4 2 4 2" xfId="3812" xr:uid="{00000000-0005-0000-0000-000037560000}"/>
    <cellStyle name="Note 2 4 2 4 2 2" xfId="19317" xr:uid="{00000000-0005-0000-0000-000038560000}"/>
    <cellStyle name="Note 2 4 2 4 2 2 2" xfId="35987" xr:uid="{00000000-0005-0000-0000-000039560000}"/>
    <cellStyle name="Note 2 4 2 4 2 3" xfId="22494" xr:uid="{00000000-0005-0000-0000-00003A560000}"/>
    <cellStyle name="Note 2 4 2 4 2 3 2" xfId="39188" xr:uid="{00000000-0005-0000-0000-00003B560000}"/>
    <cellStyle name="Note 2 4 2 4 2 4" xfId="25358" xr:uid="{00000000-0005-0000-0000-00003C560000}"/>
    <cellStyle name="Note 2 4 2 4 2 4 2" xfId="42095" xr:uid="{00000000-0005-0000-0000-00003D560000}"/>
    <cellStyle name="Note 2 4 2 4 2 5" xfId="30117" xr:uid="{00000000-0005-0000-0000-00003E560000}"/>
    <cellStyle name="Note 2 4 2 4 2 6" xfId="13442" xr:uid="{00000000-0005-0000-0000-00003F560000}"/>
    <cellStyle name="Note 2 4 2 4 3" xfId="3813" xr:uid="{00000000-0005-0000-0000-000040560000}"/>
    <cellStyle name="Note 2 4 2 4 3 2" xfId="21188" xr:uid="{00000000-0005-0000-0000-000041560000}"/>
    <cellStyle name="Note 2 4 2 4 3 2 2" xfId="37858" xr:uid="{00000000-0005-0000-0000-000042560000}"/>
    <cellStyle name="Note 2 4 2 4 3 3" xfId="24296" xr:uid="{00000000-0005-0000-0000-000043560000}"/>
    <cellStyle name="Note 2 4 2 4 3 3 2" xfId="41014" xr:uid="{00000000-0005-0000-0000-000044560000}"/>
    <cellStyle name="Note 2 4 2 4 3 4" xfId="26987" xr:uid="{00000000-0005-0000-0000-000045560000}"/>
    <cellStyle name="Note 2 4 2 4 3 4 2" xfId="43728" xr:uid="{00000000-0005-0000-0000-000046560000}"/>
    <cellStyle name="Note 2 4 2 4 3 5" xfId="32252" xr:uid="{00000000-0005-0000-0000-000047560000}"/>
    <cellStyle name="Note 2 4 2 4 3 6" xfId="15581" xr:uid="{00000000-0005-0000-0000-000048560000}"/>
    <cellStyle name="Note 2 4 2 4 4" xfId="16996" xr:uid="{00000000-0005-0000-0000-000049560000}"/>
    <cellStyle name="Note 2 4 2 4 4 2" xfId="33672" xr:uid="{00000000-0005-0000-0000-00004A560000}"/>
    <cellStyle name="Note 2 4 2 4 5" xfId="15918" xr:uid="{00000000-0005-0000-0000-00004B560000}"/>
    <cellStyle name="Note 2 4 2 4 5 2" xfId="32583" xr:uid="{00000000-0005-0000-0000-00004C560000}"/>
    <cellStyle name="Note 2 4 2 4 6" xfId="16291" xr:uid="{00000000-0005-0000-0000-00004D560000}"/>
    <cellStyle name="Note 2 4 2 4 6 2" xfId="32957" xr:uid="{00000000-0005-0000-0000-00004E560000}"/>
    <cellStyle name="Note 2 4 2 4 7" xfId="27528" xr:uid="{00000000-0005-0000-0000-00004F560000}"/>
    <cellStyle name="Note 2 4 2 4 8" xfId="10757" xr:uid="{00000000-0005-0000-0000-000050560000}"/>
    <cellStyle name="Note 2 4 2 5" xfId="3814" xr:uid="{00000000-0005-0000-0000-000051560000}"/>
    <cellStyle name="Note 2 4 2 5 2" xfId="19006" xr:uid="{00000000-0005-0000-0000-000052560000}"/>
    <cellStyle name="Note 2 4 2 5 2 2" xfId="35677" xr:uid="{00000000-0005-0000-0000-000053560000}"/>
    <cellStyle name="Note 2 4 2 5 3" xfId="22206" xr:uid="{00000000-0005-0000-0000-000054560000}"/>
    <cellStyle name="Note 2 4 2 5 3 2" xfId="38897" xr:uid="{00000000-0005-0000-0000-000055560000}"/>
    <cellStyle name="Note 2 4 2 5 4" xfId="25114" xr:uid="{00000000-0005-0000-0000-000056560000}"/>
    <cellStyle name="Note 2 4 2 5 4 2" xfId="41849" xr:uid="{00000000-0005-0000-0000-000057560000}"/>
    <cellStyle name="Note 2 4 2 5 5" xfId="29744" xr:uid="{00000000-0005-0000-0000-000058560000}"/>
    <cellStyle name="Note 2 4 2 5 6" xfId="13067" xr:uid="{00000000-0005-0000-0000-000059560000}"/>
    <cellStyle name="Note 2 4 2 6" xfId="3815" xr:uid="{00000000-0005-0000-0000-00005A560000}"/>
    <cellStyle name="Note 2 4 2 6 2" xfId="27154" xr:uid="{00000000-0005-0000-0000-00005B560000}"/>
    <cellStyle name="Note 2 4 2 7" xfId="8038" xr:uid="{00000000-0005-0000-0000-00005C560000}"/>
    <cellStyle name="Note 2 4 2 8" xfId="8039" xr:uid="{00000000-0005-0000-0000-00005D560000}"/>
    <cellStyle name="Note 2 4 2 9" xfId="10084" xr:uid="{00000000-0005-0000-0000-00005E560000}"/>
    <cellStyle name="Note 2 4 3" xfId="3816" xr:uid="{00000000-0005-0000-0000-00005F560000}"/>
    <cellStyle name="Note 2 4 3 10" xfId="11064" xr:uid="{00000000-0005-0000-0000-000060560000}"/>
    <cellStyle name="Note 2 4 3 2" xfId="3817" xr:uid="{00000000-0005-0000-0000-000061560000}"/>
    <cellStyle name="Note 2 4 3 2 2" xfId="3818" xr:uid="{00000000-0005-0000-0000-000062560000}"/>
    <cellStyle name="Note 2 4 3 2 2 2" xfId="3819" xr:uid="{00000000-0005-0000-0000-000063560000}"/>
    <cellStyle name="Note 2 4 3 2 2 2 2" xfId="36721" xr:uid="{00000000-0005-0000-0000-000064560000}"/>
    <cellStyle name="Note 2 4 3 2 2 2 3" xfId="20051" xr:uid="{00000000-0005-0000-0000-000065560000}"/>
    <cellStyle name="Note 2 4 3 2 2 3" xfId="3820" xr:uid="{00000000-0005-0000-0000-000066560000}"/>
    <cellStyle name="Note 2 4 3 2 2 3 2" xfId="39900" xr:uid="{00000000-0005-0000-0000-000067560000}"/>
    <cellStyle name="Note 2 4 3 2 2 3 3" xfId="23195" xr:uid="{00000000-0005-0000-0000-000068560000}"/>
    <cellStyle name="Note 2 4 3 2 2 4" xfId="25975" xr:uid="{00000000-0005-0000-0000-000069560000}"/>
    <cellStyle name="Note 2 4 3 2 2 4 2" xfId="42714" xr:uid="{00000000-0005-0000-0000-00006A560000}"/>
    <cellStyle name="Note 2 4 3 2 2 5" xfId="30961" xr:uid="{00000000-0005-0000-0000-00006B560000}"/>
    <cellStyle name="Note 2 4 3 2 2 6" xfId="14288" xr:uid="{00000000-0005-0000-0000-00006C560000}"/>
    <cellStyle name="Note 2 4 3 2 3" xfId="3821" xr:uid="{00000000-0005-0000-0000-00006D560000}"/>
    <cellStyle name="Note 2 4 3 2 3 2" xfId="34442" xr:uid="{00000000-0005-0000-0000-00006E560000}"/>
    <cellStyle name="Note 2 4 3 2 3 3" xfId="17765" xr:uid="{00000000-0005-0000-0000-00006F560000}"/>
    <cellStyle name="Note 2 4 3 2 4" xfId="3822" xr:uid="{00000000-0005-0000-0000-000070560000}"/>
    <cellStyle name="Note 2 4 3 2 4 2" xfId="37233" xr:uid="{00000000-0005-0000-0000-000071560000}"/>
    <cellStyle name="Note 2 4 3 2 4 3" xfId="20565" xr:uid="{00000000-0005-0000-0000-000072560000}"/>
    <cellStyle name="Note 2 4 3 2 5" xfId="8040" xr:uid="{00000000-0005-0000-0000-000073560000}"/>
    <cellStyle name="Note 2 4 3 2 5 2" xfId="38907" xr:uid="{00000000-0005-0000-0000-000074560000}"/>
    <cellStyle name="Note 2 4 3 2 5 3" xfId="22216" xr:uid="{00000000-0005-0000-0000-000075560000}"/>
    <cellStyle name="Note 2 4 3 2 6" xfId="8041" xr:uid="{00000000-0005-0000-0000-000076560000}"/>
    <cellStyle name="Note 2 4 3 2 6 2" xfId="28366" xr:uid="{00000000-0005-0000-0000-000077560000}"/>
    <cellStyle name="Note 2 4 3 2 7" xfId="11614" xr:uid="{00000000-0005-0000-0000-000078560000}"/>
    <cellStyle name="Note 2 4 3 3" xfId="3823" xr:uid="{00000000-0005-0000-0000-000079560000}"/>
    <cellStyle name="Note 2 4 3 3 2" xfId="14552" xr:uid="{00000000-0005-0000-0000-00007A560000}"/>
    <cellStyle name="Note 2 4 3 3 2 2" xfId="20315" xr:uid="{00000000-0005-0000-0000-00007B560000}"/>
    <cellStyle name="Note 2 4 3 3 2 2 2" xfId="36984" xr:uid="{00000000-0005-0000-0000-00007C560000}"/>
    <cellStyle name="Note 2 4 3 3 2 3" xfId="23456" xr:uid="{00000000-0005-0000-0000-00007D560000}"/>
    <cellStyle name="Note 2 4 3 3 2 3 2" xfId="40164" xr:uid="{00000000-0005-0000-0000-00007E560000}"/>
    <cellStyle name="Note 2 4 3 3 2 4" xfId="26238" xr:uid="{00000000-0005-0000-0000-00007F560000}"/>
    <cellStyle name="Note 2 4 3 3 2 4 2" xfId="42978" xr:uid="{00000000-0005-0000-0000-000080560000}"/>
    <cellStyle name="Note 2 4 3 3 2 5" xfId="31224" xr:uid="{00000000-0005-0000-0000-000081560000}"/>
    <cellStyle name="Note 2 4 3 3 3" xfId="18029" xr:uid="{00000000-0005-0000-0000-000082560000}"/>
    <cellStyle name="Note 2 4 3 3 3 2" xfId="34705" xr:uid="{00000000-0005-0000-0000-000083560000}"/>
    <cellStyle name="Note 2 4 3 3 4" xfId="21283" xr:uid="{00000000-0005-0000-0000-000084560000}"/>
    <cellStyle name="Note 2 4 3 3 4 2" xfId="37955" xr:uid="{00000000-0005-0000-0000-000085560000}"/>
    <cellStyle name="Note 2 4 3 3 5" xfId="21138" xr:uid="{00000000-0005-0000-0000-000086560000}"/>
    <cellStyle name="Note 2 4 3 3 5 2" xfId="37808" xr:uid="{00000000-0005-0000-0000-000087560000}"/>
    <cellStyle name="Note 2 4 3 3 6" xfId="28627" xr:uid="{00000000-0005-0000-0000-000088560000}"/>
    <cellStyle name="Note 2 4 3 3 7" xfId="11878" xr:uid="{00000000-0005-0000-0000-000089560000}"/>
    <cellStyle name="Note 2 4 3 4" xfId="3824" xr:uid="{00000000-0005-0000-0000-00008A560000}"/>
    <cellStyle name="Note 2 4 3 4 2" xfId="15162" xr:uid="{00000000-0005-0000-0000-00008B560000}"/>
    <cellStyle name="Note 2 4 3 4 2 2" xfId="20836" xr:uid="{00000000-0005-0000-0000-00008C560000}"/>
    <cellStyle name="Note 2 4 3 4 2 2 2" xfId="37505" xr:uid="{00000000-0005-0000-0000-00008D560000}"/>
    <cellStyle name="Note 2 4 3 4 2 3" xfId="23956" xr:uid="{00000000-0005-0000-0000-00008E560000}"/>
    <cellStyle name="Note 2 4 3 4 2 3 2" xfId="40669" xr:uid="{00000000-0005-0000-0000-00008F560000}"/>
    <cellStyle name="Note 2 4 3 4 2 4" xfId="26691" xr:uid="{00000000-0005-0000-0000-000090560000}"/>
    <cellStyle name="Note 2 4 3 4 2 4 2" xfId="43432" xr:uid="{00000000-0005-0000-0000-000091560000}"/>
    <cellStyle name="Note 2 4 3 4 2 5" xfId="31833" xr:uid="{00000000-0005-0000-0000-000092560000}"/>
    <cellStyle name="Note 2 4 3 4 3" xfId="18573" xr:uid="{00000000-0005-0000-0000-000093560000}"/>
    <cellStyle name="Note 2 4 3 4 3 2" xfId="35250" xr:uid="{00000000-0005-0000-0000-000094560000}"/>
    <cellStyle name="Note 2 4 3 4 4" xfId="21798" xr:uid="{00000000-0005-0000-0000-000095560000}"/>
    <cellStyle name="Note 2 4 3 4 4 2" xfId="38476" xr:uid="{00000000-0005-0000-0000-000096560000}"/>
    <cellStyle name="Note 2 4 3 4 5" xfId="24782" xr:uid="{00000000-0005-0000-0000-000097560000}"/>
    <cellStyle name="Note 2 4 3 4 5 2" xfId="41505" xr:uid="{00000000-0005-0000-0000-000098560000}"/>
    <cellStyle name="Note 2 4 3 4 6" xfId="29235" xr:uid="{00000000-0005-0000-0000-000099560000}"/>
    <cellStyle name="Note 2 4 3 4 7" xfId="12523" xr:uid="{00000000-0005-0000-0000-00009A560000}"/>
    <cellStyle name="Note 2 4 3 5" xfId="8042" xr:uid="{00000000-0005-0000-0000-00009B560000}"/>
    <cellStyle name="Note 2 4 3 5 2" xfId="19582" xr:uid="{00000000-0005-0000-0000-00009C560000}"/>
    <cellStyle name="Note 2 4 3 5 2 2" xfId="36253" xr:uid="{00000000-0005-0000-0000-00009D560000}"/>
    <cellStyle name="Note 2 4 3 5 3" xfId="22737" xr:uid="{00000000-0005-0000-0000-00009E560000}"/>
    <cellStyle name="Note 2 4 3 5 3 2" xfId="39437" xr:uid="{00000000-0005-0000-0000-00009F560000}"/>
    <cellStyle name="Note 2 4 3 5 4" xfId="25567" xr:uid="{00000000-0005-0000-0000-0000A0560000}"/>
    <cellStyle name="Note 2 4 3 5 4 2" xfId="42305" xr:uid="{00000000-0005-0000-0000-0000A1560000}"/>
    <cellStyle name="Note 2 4 3 5 5" xfId="30430" xr:uid="{00000000-0005-0000-0000-0000A2560000}"/>
    <cellStyle name="Note 2 4 3 5 6" xfId="13756" xr:uid="{00000000-0005-0000-0000-0000A3560000}"/>
    <cellStyle name="Note 2 4 3 6" xfId="8043" xr:uid="{00000000-0005-0000-0000-0000A4560000}"/>
    <cellStyle name="Note 2 4 3 6 2" xfId="33945" xr:uid="{00000000-0005-0000-0000-0000A5560000}"/>
    <cellStyle name="Note 2 4 3 6 3" xfId="17268" xr:uid="{00000000-0005-0000-0000-0000A6560000}"/>
    <cellStyle name="Note 2 4 3 7" xfId="15806" xr:uid="{00000000-0005-0000-0000-0000A7560000}"/>
    <cellStyle name="Note 2 4 3 7 2" xfId="32468" xr:uid="{00000000-0005-0000-0000-0000A8560000}"/>
    <cellStyle name="Note 2 4 3 8" xfId="16025" xr:uid="{00000000-0005-0000-0000-0000A9560000}"/>
    <cellStyle name="Note 2 4 3 8 2" xfId="32691" xr:uid="{00000000-0005-0000-0000-0000AA560000}"/>
    <cellStyle name="Note 2 4 3 9" xfId="27838" xr:uid="{00000000-0005-0000-0000-0000AB560000}"/>
    <cellStyle name="Note 2 4 4" xfId="3825" xr:uid="{00000000-0005-0000-0000-0000AC560000}"/>
    <cellStyle name="Note 2 4 4 10" xfId="11125" xr:uid="{00000000-0005-0000-0000-0000AD560000}"/>
    <cellStyle name="Note 2 4 4 2" xfId="3826" xr:uid="{00000000-0005-0000-0000-0000AE560000}"/>
    <cellStyle name="Note 2 4 4 2 2" xfId="3827" xr:uid="{00000000-0005-0000-0000-0000AF560000}"/>
    <cellStyle name="Note 2 4 4 2 2 2" xfId="20096" xr:uid="{00000000-0005-0000-0000-0000B0560000}"/>
    <cellStyle name="Note 2 4 4 2 2 2 2" xfId="36766" xr:uid="{00000000-0005-0000-0000-0000B1560000}"/>
    <cellStyle name="Note 2 4 4 2 2 3" xfId="23240" xr:uid="{00000000-0005-0000-0000-0000B2560000}"/>
    <cellStyle name="Note 2 4 4 2 2 3 2" xfId="39945" xr:uid="{00000000-0005-0000-0000-0000B3560000}"/>
    <cellStyle name="Note 2 4 4 2 2 4" xfId="26020" xr:uid="{00000000-0005-0000-0000-0000B4560000}"/>
    <cellStyle name="Note 2 4 4 2 2 4 2" xfId="42759" xr:uid="{00000000-0005-0000-0000-0000B5560000}"/>
    <cellStyle name="Note 2 4 4 2 2 5" xfId="31006" xr:uid="{00000000-0005-0000-0000-0000B6560000}"/>
    <cellStyle name="Note 2 4 4 2 2 6" xfId="14333" xr:uid="{00000000-0005-0000-0000-0000B7560000}"/>
    <cellStyle name="Note 2 4 4 2 3" xfId="3828" xr:uid="{00000000-0005-0000-0000-0000B8560000}"/>
    <cellStyle name="Note 2 4 4 2 3 2" xfId="34487" xr:uid="{00000000-0005-0000-0000-0000B9560000}"/>
    <cellStyle name="Note 2 4 4 2 3 3" xfId="17810" xr:uid="{00000000-0005-0000-0000-0000BA560000}"/>
    <cellStyle name="Note 2 4 4 2 4" xfId="19834" xr:uid="{00000000-0005-0000-0000-0000BB560000}"/>
    <cellStyle name="Note 2 4 4 2 4 2" xfId="36504" xr:uid="{00000000-0005-0000-0000-0000BC560000}"/>
    <cellStyle name="Note 2 4 4 2 5" xfId="21257" xr:uid="{00000000-0005-0000-0000-0000BD560000}"/>
    <cellStyle name="Note 2 4 4 2 5 2" xfId="37929" xr:uid="{00000000-0005-0000-0000-0000BE560000}"/>
    <cellStyle name="Note 2 4 4 2 6" xfId="28411" xr:uid="{00000000-0005-0000-0000-0000BF560000}"/>
    <cellStyle name="Note 2 4 4 2 7" xfId="11659" xr:uid="{00000000-0005-0000-0000-0000C0560000}"/>
    <cellStyle name="Note 2 4 4 3" xfId="3829" xr:uid="{00000000-0005-0000-0000-0000C1560000}"/>
    <cellStyle name="Note 2 4 4 3 2" xfId="14594" xr:uid="{00000000-0005-0000-0000-0000C2560000}"/>
    <cellStyle name="Note 2 4 4 3 2 2" xfId="20357" xr:uid="{00000000-0005-0000-0000-0000C3560000}"/>
    <cellStyle name="Note 2 4 4 3 2 2 2" xfId="37026" xr:uid="{00000000-0005-0000-0000-0000C4560000}"/>
    <cellStyle name="Note 2 4 4 3 2 3" xfId="23498" xr:uid="{00000000-0005-0000-0000-0000C5560000}"/>
    <cellStyle name="Note 2 4 4 3 2 3 2" xfId="40206" xr:uid="{00000000-0005-0000-0000-0000C6560000}"/>
    <cellStyle name="Note 2 4 4 3 2 4" xfId="26280" xr:uid="{00000000-0005-0000-0000-0000C7560000}"/>
    <cellStyle name="Note 2 4 4 3 2 4 2" xfId="43020" xr:uid="{00000000-0005-0000-0000-0000C8560000}"/>
    <cellStyle name="Note 2 4 4 3 2 5" xfId="31266" xr:uid="{00000000-0005-0000-0000-0000C9560000}"/>
    <cellStyle name="Note 2 4 4 3 3" xfId="18071" xr:uid="{00000000-0005-0000-0000-0000CA560000}"/>
    <cellStyle name="Note 2 4 4 3 3 2" xfId="34747" xr:uid="{00000000-0005-0000-0000-0000CB560000}"/>
    <cellStyle name="Note 2 4 4 3 4" xfId="21325" xr:uid="{00000000-0005-0000-0000-0000CC560000}"/>
    <cellStyle name="Note 2 4 4 3 4 2" xfId="37997" xr:uid="{00000000-0005-0000-0000-0000CD560000}"/>
    <cellStyle name="Note 2 4 4 3 5" xfId="24375" xr:uid="{00000000-0005-0000-0000-0000CE560000}"/>
    <cellStyle name="Note 2 4 4 3 5 2" xfId="41093" xr:uid="{00000000-0005-0000-0000-0000CF560000}"/>
    <cellStyle name="Note 2 4 4 3 6" xfId="28669" xr:uid="{00000000-0005-0000-0000-0000D0560000}"/>
    <cellStyle name="Note 2 4 4 3 7" xfId="11920" xr:uid="{00000000-0005-0000-0000-0000D1560000}"/>
    <cellStyle name="Note 2 4 4 4" xfId="3830" xr:uid="{00000000-0005-0000-0000-0000D2560000}"/>
    <cellStyle name="Note 2 4 4 4 2" xfId="15241" xr:uid="{00000000-0005-0000-0000-0000D3560000}"/>
    <cellStyle name="Note 2 4 4 4 2 2" xfId="20901" xr:uid="{00000000-0005-0000-0000-0000D4560000}"/>
    <cellStyle name="Note 2 4 4 4 2 2 2" xfId="37570" xr:uid="{00000000-0005-0000-0000-0000D5560000}"/>
    <cellStyle name="Note 2 4 4 4 2 3" xfId="24018" xr:uid="{00000000-0005-0000-0000-0000D6560000}"/>
    <cellStyle name="Note 2 4 4 4 2 3 2" xfId="40732" xr:uid="{00000000-0005-0000-0000-0000D7560000}"/>
    <cellStyle name="Note 2 4 4 4 2 4" xfId="26745" xr:uid="{00000000-0005-0000-0000-0000D8560000}"/>
    <cellStyle name="Note 2 4 4 4 2 4 2" xfId="43486" xr:uid="{00000000-0005-0000-0000-0000D9560000}"/>
    <cellStyle name="Note 2 4 4 4 2 5" xfId="31912" xr:uid="{00000000-0005-0000-0000-0000DA560000}"/>
    <cellStyle name="Note 2 4 4 4 3" xfId="18642" xr:uid="{00000000-0005-0000-0000-0000DB560000}"/>
    <cellStyle name="Note 2 4 4 4 3 2" xfId="35319" xr:uid="{00000000-0005-0000-0000-0000DC560000}"/>
    <cellStyle name="Note 2 4 4 4 4" xfId="21863" xr:uid="{00000000-0005-0000-0000-0000DD560000}"/>
    <cellStyle name="Note 2 4 4 4 4 2" xfId="38542" xr:uid="{00000000-0005-0000-0000-0000DE560000}"/>
    <cellStyle name="Note 2 4 4 4 5" xfId="24835" xr:uid="{00000000-0005-0000-0000-0000DF560000}"/>
    <cellStyle name="Note 2 4 4 4 5 2" xfId="41559" xr:uid="{00000000-0005-0000-0000-0000E0560000}"/>
    <cellStyle name="Note 2 4 4 4 6" xfId="29314" xr:uid="{00000000-0005-0000-0000-0000E1560000}"/>
    <cellStyle name="Note 2 4 4 4 7" xfId="12606" xr:uid="{00000000-0005-0000-0000-0000E2560000}"/>
    <cellStyle name="Note 2 4 4 5" xfId="8044" xr:uid="{00000000-0005-0000-0000-0000E3560000}"/>
    <cellStyle name="Note 2 4 4 5 2" xfId="19637" xr:uid="{00000000-0005-0000-0000-0000E4560000}"/>
    <cellStyle name="Note 2 4 4 5 2 2" xfId="36308" xr:uid="{00000000-0005-0000-0000-0000E5560000}"/>
    <cellStyle name="Note 2 4 4 5 3" xfId="22789" xr:uid="{00000000-0005-0000-0000-0000E6560000}"/>
    <cellStyle name="Note 2 4 4 5 3 2" xfId="39490" xr:uid="{00000000-0005-0000-0000-0000E7560000}"/>
    <cellStyle name="Note 2 4 4 5 4" xfId="25609" xr:uid="{00000000-0005-0000-0000-0000E8560000}"/>
    <cellStyle name="Note 2 4 4 5 4 2" xfId="42347" xr:uid="{00000000-0005-0000-0000-0000E9560000}"/>
    <cellStyle name="Note 2 4 4 5 5" xfId="30497" xr:uid="{00000000-0005-0000-0000-0000EA560000}"/>
    <cellStyle name="Note 2 4 4 5 6" xfId="13823" xr:uid="{00000000-0005-0000-0000-0000EB560000}"/>
    <cellStyle name="Note 2 4 4 6" xfId="8045" xr:uid="{00000000-0005-0000-0000-0000EC560000}"/>
    <cellStyle name="Note 2 4 4 6 2" xfId="33998" xr:uid="{00000000-0005-0000-0000-0000ED560000}"/>
    <cellStyle name="Note 2 4 4 6 3" xfId="17321" xr:uid="{00000000-0005-0000-0000-0000EE560000}"/>
    <cellStyle name="Note 2 4 4 7" xfId="19840" xr:uid="{00000000-0005-0000-0000-0000EF560000}"/>
    <cellStyle name="Note 2 4 4 7 2" xfId="36510" xr:uid="{00000000-0005-0000-0000-0000F0560000}"/>
    <cellStyle name="Note 2 4 4 8" xfId="16655" xr:uid="{00000000-0005-0000-0000-0000F1560000}"/>
    <cellStyle name="Note 2 4 4 8 2" xfId="33328" xr:uid="{00000000-0005-0000-0000-0000F2560000}"/>
    <cellStyle name="Note 2 4 4 9" xfId="27905" xr:uid="{00000000-0005-0000-0000-0000F3560000}"/>
    <cellStyle name="Note 2 4 5" xfId="3831" xr:uid="{00000000-0005-0000-0000-0000F4560000}"/>
    <cellStyle name="Note 2 4 5 2" xfId="3832" xr:uid="{00000000-0005-0000-0000-0000F5560000}"/>
    <cellStyle name="Note 2 4 5 2 2" xfId="3833" xr:uid="{00000000-0005-0000-0000-0000F6560000}"/>
    <cellStyle name="Note 2 4 5 2 2 2" xfId="20886" xr:uid="{00000000-0005-0000-0000-0000F7560000}"/>
    <cellStyle name="Note 2 4 5 2 2 2 2" xfId="37555" xr:uid="{00000000-0005-0000-0000-0000F8560000}"/>
    <cellStyle name="Note 2 4 5 2 2 3" xfId="24003" xr:uid="{00000000-0005-0000-0000-0000F9560000}"/>
    <cellStyle name="Note 2 4 5 2 2 3 2" xfId="40717" xr:uid="{00000000-0005-0000-0000-0000FA560000}"/>
    <cellStyle name="Note 2 4 5 2 2 4" xfId="26730" xr:uid="{00000000-0005-0000-0000-0000FB560000}"/>
    <cellStyle name="Note 2 4 5 2 2 4 2" xfId="43471" xr:uid="{00000000-0005-0000-0000-0000FC560000}"/>
    <cellStyle name="Note 2 4 5 2 2 5" xfId="31887" xr:uid="{00000000-0005-0000-0000-0000FD560000}"/>
    <cellStyle name="Note 2 4 5 2 2 6" xfId="15216" xr:uid="{00000000-0005-0000-0000-0000FE560000}"/>
    <cellStyle name="Note 2 4 5 2 3" xfId="3834" xr:uid="{00000000-0005-0000-0000-0000FF560000}"/>
    <cellStyle name="Note 2 4 5 2 3 2" xfId="35300" xr:uid="{00000000-0005-0000-0000-000000570000}"/>
    <cellStyle name="Note 2 4 5 2 3 3" xfId="18623" xr:uid="{00000000-0005-0000-0000-000001570000}"/>
    <cellStyle name="Note 2 4 5 2 4" xfId="21847" xr:uid="{00000000-0005-0000-0000-000002570000}"/>
    <cellStyle name="Note 2 4 5 2 4 2" xfId="38526" xr:uid="{00000000-0005-0000-0000-000003570000}"/>
    <cellStyle name="Note 2 4 5 2 5" xfId="24820" xr:uid="{00000000-0005-0000-0000-000004570000}"/>
    <cellStyle name="Note 2 4 5 2 5 2" xfId="41544" xr:uid="{00000000-0005-0000-0000-000005570000}"/>
    <cellStyle name="Note 2 4 5 2 6" xfId="29289" xr:uid="{00000000-0005-0000-0000-000006570000}"/>
    <cellStyle name="Note 2 4 5 2 7" xfId="12578" xr:uid="{00000000-0005-0000-0000-000007570000}"/>
    <cellStyle name="Note 2 4 5 3" xfId="3835" xr:uid="{00000000-0005-0000-0000-000008570000}"/>
    <cellStyle name="Note 2 4 5 3 2" xfId="19256" xr:uid="{00000000-0005-0000-0000-000009570000}"/>
    <cellStyle name="Note 2 4 5 3 2 2" xfId="35927" xr:uid="{00000000-0005-0000-0000-00000A570000}"/>
    <cellStyle name="Note 2 4 5 3 3" xfId="22436" xr:uid="{00000000-0005-0000-0000-00000B570000}"/>
    <cellStyle name="Note 2 4 5 3 3 2" xfId="39129" xr:uid="{00000000-0005-0000-0000-00000C570000}"/>
    <cellStyle name="Note 2 4 5 3 4" xfId="25301" xr:uid="{00000000-0005-0000-0000-00000D570000}"/>
    <cellStyle name="Note 2 4 5 3 4 2" xfId="42037" xr:uid="{00000000-0005-0000-0000-00000E570000}"/>
    <cellStyle name="Note 2 4 5 3 5" xfId="30055" xr:uid="{00000000-0005-0000-0000-00000F570000}"/>
    <cellStyle name="Note 2 4 5 3 6" xfId="13379" xr:uid="{00000000-0005-0000-0000-000010570000}"/>
    <cellStyle name="Note 2 4 5 4" xfId="3836" xr:uid="{00000000-0005-0000-0000-000011570000}"/>
    <cellStyle name="Note 2 4 5 4 2" xfId="33611" xr:uid="{00000000-0005-0000-0000-000012570000}"/>
    <cellStyle name="Note 2 4 5 4 3" xfId="16935" xr:uid="{00000000-0005-0000-0000-000013570000}"/>
    <cellStyle name="Note 2 4 5 5" xfId="8046" xr:uid="{00000000-0005-0000-0000-000014570000}"/>
    <cellStyle name="Note 2 4 5 5 2" xfId="32942" xr:uid="{00000000-0005-0000-0000-000015570000}"/>
    <cellStyle name="Note 2 4 5 5 3" xfId="16276" xr:uid="{00000000-0005-0000-0000-000016570000}"/>
    <cellStyle name="Note 2 4 5 6" xfId="8047" xr:uid="{00000000-0005-0000-0000-000017570000}"/>
    <cellStyle name="Note 2 4 5 6 2" xfId="34089" xr:uid="{00000000-0005-0000-0000-000018570000}"/>
    <cellStyle name="Note 2 4 5 6 3" xfId="17413" xr:uid="{00000000-0005-0000-0000-000019570000}"/>
    <cellStyle name="Note 2 4 5 7" xfId="27466" xr:uid="{00000000-0005-0000-0000-00001A570000}"/>
    <cellStyle name="Note 2 4 5 8" xfId="10697" xr:uid="{00000000-0005-0000-0000-00001B570000}"/>
    <cellStyle name="Note 2 4 6" xfId="3837" xr:uid="{00000000-0005-0000-0000-00001C570000}"/>
    <cellStyle name="Note 2 4 6 2" xfId="3838" xr:uid="{00000000-0005-0000-0000-00001D570000}"/>
    <cellStyle name="Note 2 4 6 2 2" xfId="20824" xr:uid="{00000000-0005-0000-0000-00001E570000}"/>
    <cellStyle name="Note 2 4 6 2 2 2" xfId="37493" xr:uid="{00000000-0005-0000-0000-00001F570000}"/>
    <cellStyle name="Note 2 4 6 2 3" xfId="23944" xr:uid="{00000000-0005-0000-0000-000020570000}"/>
    <cellStyle name="Note 2 4 6 2 3 2" xfId="40657" xr:uid="{00000000-0005-0000-0000-000021570000}"/>
    <cellStyle name="Note 2 4 6 2 4" xfId="26679" xr:uid="{00000000-0005-0000-0000-000022570000}"/>
    <cellStyle name="Note 2 4 6 2 4 2" xfId="43420" xr:uid="{00000000-0005-0000-0000-000023570000}"/>
    <cellStyle name="Note 2 4 6 2 5" xfId="31806" xr:uid="{00000000-0005-0000-0000-000024570000}"/>
    <cellStyle name="Note 2 4 6 2 6" xfId="15135" xr:uid="{00000000-0005-0000-0000-000025570000}"/>
    <cellStyle name="Note 2 4 6 3" xfId="3839" xr:uid="{00000000-0005-0000-0000-000026570000}"/>
    <cellStyle name="Note 2 4 6 3 2" xfId="35232" xr:uid="{00000000-0005-0000-0000-000027570000}"/>
    <cellStyle name="Note 2 4 6 3 3" xfId="18555" xr:uid="{00000000-0005-0000-0000-000028570000}"/>
    <cellStyle name="Note 2 4 6 4" xfId="21784" xr:uid="{00000000-0005-0000-0000-000029570000}"/>
    <cellStyle name="Note 2 4 6 4 2" xfId="38462" xr:uid="{00000000-0005-0000-0000-00002A570000}"/>
    <cellStyle name="Note 2 4 6 5" xfId="24770" xr:uid="{00000000-0005-0000-0000-00002B570000}"/>
    <cellStyle name="Note 2 4 6 5 2" xfId="41493" xr:uid="{00000000-0005-0000-0000-00002C570000}"/>
    <cellStyle name="Note 2 4 6 6" xfId="29208" xr:uid="{00000000-0005-0000-0000-00002D570000}"/>
    <cellStyle name="Note 2 4 6 7" xfId="12488" xr:uid="{00000000-0005-0000-0000-00002E570000}"/>
    <cellStyle name="Note 2 4 7" xfId="3840" xr:uid="{00000000-0005-0000-0000-00002F570000}"/>
    <cellStyle name="Note 2 4 7 2" xfId="18976" xr:uid="{00000000-0005-0000-0000-000030570000}"/>
    <cellStyle name="Note 2 4 7 2 2" xfId="35651" xr:uid="{00000000-0005-0000-0000-000031570000}"/>
    <cellStyle name="Note 2 4 7 3" xfId="22180" xr:uid="{00000000-0005-0000-0000-000032570000}"/>
    <cellStyle name="Note 2 4 7 3 2" xfId="38867" xr:uid="{00000000-0005-0000-0000-000033570000}"/>
    <cellStyle name="Note 2 4 7 4" xfId="25090" xr:uid="{00000000-0005-0000-0000-000034570000}"/>
    <cellStyle name="Note 2 4 7 4 2" xfId="41821" xr:uid="{00000000-0005-0000-0000-000035570000}"/>
    <cellStyle name="Note 2 4 7 5" xfId="29715" xr:uid="{00000000-0005-0000-0000-000036570000}"/>
    <cellStyle name="Note 2 4 7 6" xfId="13034" xr:uid="{00000000-0005-0000-0000-000037570000}"/>
    <cellStyle name="Note 2 4 8" xfId="3841" xr:uid="{00000000-0005-0000-0000-000038570000}"/>
    <cellStyle name="Note 2 4 8 2" xfId="27117" xr:uid="{00000000-0005-0000-0000-000039570000}"/>
    <cellStyle name="Note 2 4 9" xfId="8048" xr:uid="{00000000-0005-0000-0000-00003A570000}"/>
    <cellStyle name="Note 2 5" xfId="3842" xr:uid="{00000000-0005-0000-0000-00003B570000}"/>
    <cellStyle name="Note 2 5 2" xfId="3843" xr:uid="{00000000-0005-0000-0000-00003C570000}"/>
    <cellStyle name="Note 2 5 2 2" xfId="3844" xr:uid="{00000000-0005-0000-0000-00003D570000}"/>
    <cellStyle name="Note 2 5 2 2 2" xfId="3845" xr:uid="{00000000-0005-0000-0000-00003E570000}"/>
    <cellStyle name="Note 2 5 2 2 2 2" xfId="20107" xr:uid="{00000000-0005-0000-0000-00003F570000}"/>
    <cellStyle name="Note 2 5 2 2 2 2 2" xfId="36777" xr:uid="{00000000-0005-0000-0000-000040570000}"/>
    <cellStyle name="Note 2 5 2 2 2 3" xfId="23250" xr:uid="{00000000-0005-0000-0000-000041570000}"/>
    <cellStyle name="Note 2 5 2 2 2 3 2" xfId="39956" xr:uid="{00000000-0005-0000-0000-000042570000}"/>
    <cellStyle name="Note 2 5 2 2 2 4" xfId="26031" xr:uid="{00000000-0005-0000-0000-000043570000}"/>
    <cellStyle name="Note 2 5 2 2 2 4 2" xfId="42770" xr:uid="{00000000-0005-0000-0000-000044570000}"/>
    <cellStyle name="Note 2 5 2 2 2 5" xfId="31017" xr:uid="{00000000-0005-0000-0000-000045570000}"/>
    <cellStyle name="Note 2 5 2 2 2 6" xfId="14344" xr:uid="{00000000-0005-0000-0000-000046570000}"/>
    <cellStyle name="Note 2 5 2 2 3" xfId="3846" xr:uid="{00000000-0005-0000-0000-000047570000}"/>
    <cellStyle name="Note 2 5 2 2 3 2" xfId="34498" xr:uid="{00000000-0005-0000-0000-000048570000}"/>
    <cellStyle name="Note 2 5 2 2 3 3" xfId="17821" xr:uid="{00000000-0005-0000-0000-000049570000}"/>
    <cellStyle name="Note 2 5 2 2 4" xfId="21068" xr:uid="{00000000-0005-0000-0000-00004A570000}"/>
    <cellStyle name="Note 2 5 2 2 4 2" xfId="37737" xr:uid="{00000000-0005-0000-0000-00004B570000}"/>
    <cellStyle name="Note 2 5 2 2 5" xfId="24331" xr:uid="{00000000-0005-0000-0000-00004C570000}"/>
    <cellStyle name="Note 2 5 2 2 5 2" xfId="41049" xr:uid="{00000000-0005-0000-0000-00004D570000}"/>
    <cellStyle name="Note 2 5 2 2 6" xfId="28421" xr:uid="{00000000-0005-0000-0000-00004E570000}"/>
    <cellStyle name="Note 2 5 2 2 7" xfId="11670" xr:uid="{00000000-0005-0000-0000-00004F570000}"/>
    <cellStyle name="Note 2 5 2 3" xfId="3847" xr:uid="{00000000-0005-0000-0000-000050570000}"/>
    <cellStyle name="Note 2 5 2 3 2" xfId="14605" xr:uid="{00000000-0005-0000-0000-000051570000}"/>
    <cellStyle name="Note 2 5 2 3 2 2" xfId="20368" xr:uid="{00000000-0005-0000-0000-000052570000}"/>
    <cellStyle name="Note 2 5 2 3 2 2 2" xfId="37037" xr:uid="{00000000-0005-0000-0000-000053570000}"/>
    <cellStyle name="Note 2 5 2 3 2 3" xfId="23509" xr:uid="{00000000-0005-0000-0000-000054570000}"/>
    <cellStyle name="Note 2 5 2 3 2 3 2" xfId="40217" xr:uid="{00000000-0005-0000-0000-000055570000}"/>
    <cellStyle name="Note 2 5 2 3 2 4" xfId="26291" xr:uid="{00000000-0005-0000-0000-000056570000}"/>
    <cellStyle name="Note 2 5 2 3 2 4 2" xfId="43031" xr:uid="{00000000-0005-0000-0000-000057570000}"/>
    <cellStyle name="Note 2 5 2 3 2 5" xfId="31277" xr:uid="{00000000-0005-0000-0000-000058570000}"/>
    <cellStyle name="Note 2 5 2 3 3" xfId="18082" xr:uid="{00000000-0005-0000-0000-000059570000}"/>
    <cellStyle name="Note 2 5 2 3 3 2" xfId="34758" xr:uid="{00000000-0005-0000-0000-00005A570000}"/>
    <cellStyle name="Note 2 5 2 3 4" xfId="21336" xr:uid="{00000000-0005-0000-0000-00005B570000}"/>
    <cellStyle name="Note 2 5 2 3 4 2" xfId="38008" xr:uid="{00000000-0005-0000-0000-00005C570000}"/>
    <cellStyle name="Note 2 5 2 3 5" xfId="24386" xr:uid="{00000000-0005-0000-0000-00005D570000}"/>
    <cellStyle name="Note 2 5 2 3 5 2" xfId="41104" xr:uid="{00000000-0005-0000-0000-00005E570000}"/>
    <cellStyle name="Note 2 5 2 3 6" xfId="28680" xr:uid="{00000000-0005-0000-0000-00005F570000}"/>
    <cellStyle name="Note 2 5 2 3 7" xfId="11931" xr:uid="{00000000-0005-0000-0000-000060570000}"/>
    <cellStyle name="Note 2 5 2 4" xfId="3848" xr:uid="{00000000-0005-0000-0000-000061570000}"/>
    <cellStyle name="Note 2 5 2 4 2" xfId="15288" xr:uid="{00000000-0005-0000-0000-000062570000}"/>
    <cellStyle name="Note 2 5 2 4 2 2" xfId="20931" xr:uid="{00000000-0005-0000-0000-000063570000}"/>
    <cellStyle name="Note 2 5 2 4 2 2 2" xfId="37600" xr:uid="{00000000-0005-0000-0000-000064570000}"/>
    <cellStyle name="Note 2 5 2 4 2 3" xfId="24048" xr:uid="{00000000-0005-0000-0000-000065570000}"/>
    <cellStyle name="Note 2 5 2 4 2 3 2" xfId="40762" xr:uid="{00000000-0005-0000-0000-000066570000}"/>
    <cellStyle name="Note 2 5 2 4 2 4" xfId="26774" xr:uid="{00000000-0005-0000-0000-000067570000}"/>
    <cellStyle name="Note 2 5 2 4 2 4 2" xfId="43515" xr:uid="{00000000-0005-0000-0000-000068570000}"/>
    <cellStyle name="Note 2 5 2 4 2 5" xfId="31959" xr:uid="{00000000-0005-0000-0000-000069570000}"/>
    <cellStyle name="Note 2 5 2 4 3" xfId="18685" xr:uid="{00000000-0005-0000-0000-00006A570000}"/>
    <cellStyle name="Note 2 5 2 4 3 2" xfId="35362" xr:uid="{00000000-0005-0000-0000-00006B570000}"/>
    <cellStyle name="Note 2 5 2 4 4" xfId="21900" xr:uid="{00000000-0005-0000-0000-00006C570000}"/>
    <cellStyle name="Note 2 5 2 4 4 2" xfId="38579" xr:uid="{00000000-0005-0000-0000-00006D570000}"/>
    <cellStyle name="Note 2 5 2 4 5" xfId="24864" xr:uid="{00000000-0005-0000-0000-00006E570000}"/>
    <cellStyle name="Note 2 5 2 4 5 2" xfId="41588" xr:uid="{00000000-0005-0000-0000-00006F570000}"/>
    <cellStyle name="Note 2 5 2 4 6" xfId="29361" xr:uid="{00000000-0005-0000-0000-000070570000}"/>
    <cellStyle name="Note 2 5 2 4 7" xfId="12667" xr:uid="{00000000-0005-0000-0000-000071570000}"/>
    <cellStyle name="Note 2 5 2 5" xfId="8049" xr:uid="{00000000-0005-0000-0000-000072570000}"/>
    <cellStyle name="Note 2 5 2 5 2" xfId="19649" xr:uid="{00000000-0005-0000-0000-000073570000}"/>
    <cellStyle name="Note 2 5 2 5 2 2" xfId="36320" xr:uid="{00000000-0005-0000-0000-000074570000}"/>
    <cellStyle name="Note 2 5 2 5 3" xfId="22801" xr:uid="{00000000-0005-0000-0000-000075570000}"/>
    <cellStyle name="Note 2 5 2 5 3 2" xfId="39502" xr:uid="{00000000-0005-0000-0000-000076570000}"/>
    <cellStyle name="Note 2 5 2 5 4" xfId="25620" xr:uid="{00000000-0005-0000-0000-000077570000}"/>
    <cellStyle name="Note 2 5 2 5 4 2" xfId="42358" xr:uid="{00000000-0005-0000-0000-000078570000}"/>
    <cellStyle name="Note 2 5 2 5 5" xfId="30526" xr:uid="{00000000-0005-0000-0000-000079570000}"/>
    <cellStyle name="Note 2 5 2 5 6" xfId="13852" xr:uid="{00000000-0005-0000-0000-00007A570000}"/>
    <cellStyle name="Note 2 5 2 6" xfId="8050" xr:uid="{00000000-0005-0000-0000-00007B570000}"/>
    <cellStyle name="Note 2 5 2 6 2" xfId="34010" xr:uid="{00000000-0005-0000-0000-00007C570000}"/>
    <cellStyle name="Note 2 5 2 6 3" xfId="17333" xr:uid="{00000000-0005-0000-0000-00007D570000}"/>
    <cellStyle name="Note 2 5 2 7" xfId="15780" xr:uid="{00000000-0005-0000-0000-00007E570000}"/>
    <cellStyle name="Note 2 5 2 7 2" xfId="32442" xr:uid="{00000000-0005-0000-0000-00007F570000}"/>
    <cellStyle name="Note 2 5 2 8" xfId="21661" xr:uid="{00000000-0005-0000-0000-000080570000}"/>
    <cellStyle name="Note 2 5 2 8 2" xfId="38336" xr:uid="{00000000-0005-0000-0000-000081570000}"/>
    <cellStyle name="Note 2 5 2 9" xfId="27934" xr:uid="{00000000-0005-0000-0000-000082570000}"/>
    <cellStyle name="Note 2 5 3" xfId="3849" xr:uid="{00000000-0005-0000-0000-000083570000}"/>
    <cellStyle name="Note 2 5 3 2" xfId="3850" xr:uid="{00000000-0005-0000-0000-000084570000}"/>
    <cellStyle name="Note 2 5 3 2 2" xfId="3851" xr:uid="{00000000-0005-0000-0000-000085570000}"/>
    <cellStyle name="Note 2 5 3 2 2 2" xfId="20014" xr:uid="{00000000-0005-0000-0000-000086570000}"/>
    <cellStyle name="Note 2 5 3 2 2 2 2" xfId="36684" xr:uid="{00000000-0005-0000-0000-000087570000}"/>
    <cellStyle name="Note 2 5 3 2 2 3" xfId="23160" xr:uid="{00000000-0005-0000-0000-000088570000}"/>
    <cellStyle name="Note 2 5 3 2 2 3 2" xfId="39863" xr:uid="{00000000-0005-0000-0000-000089570000}"/>
    <cellStyle name="Note 2 5 3 2 2 4" xfId="25939" xr:uid="{00000000-0005-0000-0000-00008A570000}"/>
    <cellStyle name="Note 2 5 3 2 2 4 2" xfId="42678" xr:uid="{00000000-0005-0000-0000-00008B570000}"/>
    <cellStyle name="Note 2 5 3 2 2 5" xfId="30924" xr:uid="{00000000-0005-0000-0000-00008C570000}"/>
    <cellStyle name="Note 2 5 3 2 2 6" xfId="14251" xr:uid="{00000000-0005-0000-0000-00008D570000}"/>
    <cellStyle name="Note 2 5 3 2 3" xfId="3852" xr:uid="{00000000-0005-0000-0000-00008E570000}"/>
    <cellStyle name="Note 2 5 3 2 3 2" xfId="34405" xr:uid="{00000000-0005-0000-0000-00008F570000}"/>
    <cellStyle name="Note 2 5 3 2 3 3" xfId="17728" xr:uid="{00000000-0005-0000-0000-000090570000}"/>
    <cellStyle name="Note 2 5 3 2 4" xfId="21238" xr:uid="{00000000-0005-0000-0000-000091570000}"/>
    <cellStyle name="Note 2 5 3 2 4 2" xfId="37909" xr:uid="{00000000-0005-0000-0000-000092570000}"/>
    <cellStyle name="Note 2 5 3 2 5" xfId="22920" xr:uid="{00000000-0005-0000-0000-000093570000}"/>
    <cellStyle name="Note 2 5 3 2 5 2" xfId="39622" xr:uid="{00000000-0005-0000-0000-000094570000}"/>
    <cellStyle name="Note 2 5 3 2 6" xfId="28331" xr:uid="{00000000-0005-0000-0000-000095570000}"/>
    <cellStyle name="Note 2 5 3 2 7" xfId="11577" xr:uid="{00000000-0005-0000-0000-000096570000}"/>
    <cellStyle name="Note 2 5 3 3" xfId="3853" xr:uid="{00000000-0005-0000-0000-000097570000}"/>
    <cellStyle name="Note 2 5 3 3 2" xfId="14508" xr:uid="{00000000-0005-0000-0000-000098570000}"/>
    <cellStyle name="Note 2 5 3 3 2 2" xfId="20271" xr:uid="{00000000-0005-0000-0000-000099570000}"/>
    <cellStyle name="Note 2 5 3 3 2 2 2" xfId="36940" xr:uid="{00000000-0005-0000-0000-00009A570000}"/>
    <cellStyle name="Note 2 5 3 3 2 3" xfId="23412" xr:uid="{00000000-0005-0000-0000-00009B570000}"/>
    <cellStyle name="Note 2 5 3 3 2 3 2" xfId="40120" xr:uid="{00000000-0005-0000-0000-00009C570000}"/>
    <cellStyle name="Note 2 5 3 3 2 4" xfId="26194" xr:uid="{00000000-0005-0000-0000-00009D570000}"/>
    <cellStyle name="Note 2 5 3 3 2 4 2" xfId="42934" xr:uid="{00000000-0005-0000-0000-00009E570000}"/>
    <cellStyle name="Note 2 5 3 3 2 5" xfId="31180" xr:uid="{00000000-0005-0000-0000-00009F570000}"/>
    <cellStyle name="Note 2 5 3 3 3" xfId="17985" xr:uid="{00000000-0005-0000-0000-0000A0570000}"/>
    <cellStyle name="Note 2 5 3 3 3 2" xfId="34661" xr:uid="{00000000-0005-0000-0000-0000A1570000}"/>
    <cellStyle name="Note 2 5 3 3 4" xfId="10071" xr:uid="{00000000-0005-0000-0000-0000A2570000}"/>
    <cellStyle name="Note 2 5 3 3 4 2" xfId="27150" xr:uid="{00000000-0005-0000-0000-0000A3570000}"/>
    <cellStyle name="Note 2 5 3 3 5" xfId="22149" xr:uid="{00000000-0005-0000-0000-0000A4570000}"/>
    <cellStyle name="Note 2 5 3 3 5 2" xfId="38832" xr:uid="{00000000-0005-0000-0000-0000A5570000}"/>
    <cellStyle name="Note 2 5 3 3 6" xfId="28583" xr:uid="{00000000-0005-0000-0000-0000A6570000}"/>
    <cellStyle name="Note 2 5 3 3 7" xfId="11834" xr:uid="{00000000-0005-0000-0000-0000A7570000}"/>
    <cellStyle name="Note 2 5 3 4" xfId="3854" xr:uid="{00000000-0005-0000-0000-0000A8570000}"/>
    <cellStyle name="Note 2 5 3 4 2" xfId="15066" xr:uid="{00000000-0005-0000-0000-0000A9570000}"/>
    <cellStyle name="Note 2 5 3 4 2 2" xfId="20760" xr:uid="{00000000-0005-0000-0000-0000AA570000}"/>
    <cellStyle name="Note 2 5 3 4 2 2 2" xfId="37429" xr:uid="{00000000-0005-0000-0000-0000AB570000}"/>
    <cellStyle name="Note 2 5 3 4 2 3" xfId="23884" xr:uid="{00000000-0005-0000-0000-0000AC570000}"/>
    <cellStyle name="Note 2 5 3 4 2 3 2" xfId="40595" xr:uid="{00000000-0005-0000-0000-0000AD570000}"/>
    <cellStyle name="Note 2 5 3 4 2 4" xfId="26621" xr:uid="{00000000-0005-0000-0000-0000AE570000}"/>
    <cellStyle name="Note 2 5 3 4 2 4 2" xfId="43362" xr:uid="{00000000-0005-0000-0000-0000AF570000}"/>
    <cellStyle name="Note 2 5 3 4 2 5" xfId="31737" xr:uid="{00000000-0005-0000-0000-0000B0570000}"/>
    <cellStyle name="Note 2 5 3 4 3" xfId="18472" xr:uid="{00000000-0005-0000-0000-0000B1570000}"/>
    <cellStyle name="Note 2 5 3 4 3 2" xfId="35149" xr:uid="{00000000-0005-0000-0000-0000B2570000}"/>
    <cellStyle name="Note 2 5 3 4 4" xfId="21712" xr:uid="{00000000-0005-0000-0000-0000B3570000}"/>
    <cellStyle name="Note 2 5 3 4 4 2" xfId="38387" xr:uid="{00000000-0005-0000-0000-0000B4570000}"/>
    <cellStyle name="Note 2 5 3 4 5" xfId="24714" xr:uid="{00000000-0005-0000-0000-0000B5570000}"/>
    <cellStyle name="Note 2 5 3 4 5 2" xfId="41435" xr:uid="{00000000-0005-0000-0000-0000B6570000}"/>
    <cellStyle name="Note 2 5 3 4 6" xfId="29139" xr:uid="{00000000-0005-0000-0000-0000B7570000}"/>
    <cellStyle name="Note 2 5 3 4 7" xfId="12394" xr:uid="{00000000-0005-0000-0000-0000B8570000}"/>
    <cellStyle name="Note 2 5 3 5" xfId="8051" xr:uid="{00000000-0005-0000-0000-0000B9570000}"/>
    <cellStyle name="Note 2 5 3 5 2" xfId="19538" xr:uid="{00000000-0005-0000-0000-0000BA570000}"/>
    <cellStyle name="Note 2 5 3 5 2 2" xfId="36209" xr:uid="{00000000-0005-0000-0000-0000BB570000}"/>
    <cellStyle name="Note 2 5 3 5 3" xfId="22694" xr:uid="{00000000-0005-0000-0000-0000BC570000}"/>
    <cellStyle name="Note 2 5 3 5 3 2" xfId="39394" xr:uid="{00000000-0005-0000-0000-0000BD570000}"/>
    <cellStyle name="Note 2 5 3 5 4" xfId="25530" xr:uid="{00000000-0005-0000-0000-0000BE570000}"/>
    <cellStyle name="Note 2 5 3 5 4 2" xfId="42268" xr:uid="{00000000-0005-0000-0000-0000BF570000}"/>
    <cellStyle name="Note 2 5 3 5 5" xfId="30369" xr:uid="{00000000-0005-0000-0000-0000C0570000}"/>
    <cellStyle name="Note 2 5 3 5 6" xfId="13695" xr:uid="{00000000-0005-0000-0000-0000C1570000}"/>
    <cellStyle name="Note 2 5 3 6" xfId="8052" xr:uid="{00000000-0005-0000-0000-0000C2570000}"/>
    <cellStyle name="Note 2 5 3 6 2" xfId="33903" xr:uid="{00000000-0005-0000-0000-0000C3570000}"/>
    <cellStyle name="Note 2 5 3 6 3" xfId="17226" xr:uid="{00000000-0005-0000-0000-0000C4570000}"/>
    <cellStyle name="Note 2 5 3 7" xfId="16535" xr:uid="{00000000-0005-0000-0000-0000C5570000}"/>
    <cellStyle name="Note 2 5 3 7 2" xfId="33207" xr:uid="{00000000-0005-0000-0000-0000C6570000}"/>
    <cellStyle name="Note 2 5 3 8" xfId="16161" xr:uid="{00000000-0005-0000-0000-0000C7570000}"/>
    <cellStyle name="Note 2 5 3 8 2" xfId="32826" xr:uid="{00000000-0005-0000-0000-0000C8570000}"/>
    <cellStyle name="Note 2 5 3 9" xfId="27777" xr:uid="{00000000-0005-0000-0000-0000C9570000}"/>
    <cellStyle name="Note 2 5 4" xfId="3855" xr:uid="{00000000-0005-0000-0000-0000CA570000}"/>
    <cellStyle name="Note 2 5 4 2" xfId="3856" xr:uid="{00000000-0005-0000-0000-0000CB570000}"/>
    <cellStyle name="Note 2 5 4 2 2" xfId="19318" xr:uid="{00000000-0005-0000-0000-0000CC570000}"/>
    <cellStyle name="Note 2 5 4 2 2 2" xfId="35988" xr:uid="{00000000-0005-0000-0000-0000CD570000}"/>
    <cellStyle name="Note 2 5 4 2 3" xfId="22495" xr:uid="{00000000-0005-0000-0000-0000CE570000}"/>
    <cellStyle name="Note 2 5 4 2 3 2" xfId="39189" xr:uid="{00000000-0005-0000-0000-0000CF570000}"/>
    <cellStyle name="Note 2 5 4 2 4" xfId="25359" xr:uid="{00000000-0005-0000-0000-0000D0570000}"/>
    <cellStyle name="Note 2 5 4 2 4 2" xfId="42096" xr:uid="{00000000-0005-0000-0000-0000D1570000}"/>
    <cellStyle name="Note 2 5 4 2 5" xfId="30118" xr:uid="{00000000-0005-0000-0000-0000D2570000}"/>
    <cellStyle name="Note 2 5 4 2 6" xfId="13443" xr:uid="{00000000-0005-0000-0000-0000D3570000}"/>
    <cellStyle name="Note 2 5 4 3" xfId="3857" xr:uid="{00000000-0005-0000-0000-0000D4570000}"/>
    <cellStyle name="Note 2 5 4 3 2" xfId="21189" xr:uid="{00000000-0005-0000-0000-0000D5570000}"/>
    <cellStyle name="Note 2 5 4 3 2 2" xfId="37859" xr:uid="{00000000-0005-0000-0000-0000D6570000}"/>
    <cellStyle name="Note 2 5 4 3 3" xfId="24297" xr:uid="{00000000-0005-0000-0000-0000D7570000}"/>
    <cellStyle name="Note 2 5 4 3 3 2" xfId="41015" xr:uid="{00000000-0005-0000-0000-0000D8570000}"/>
    <cellStyle name="Note 2 5 4 3 4" xfId="26988" xr:uid="{00000000-0005-0000-0000-0000D9570000}"/>
    <cellStyle name="Note 2 5 4 3 4 2" xfId="43729" xr:uid="{00000000-0005-0000-0000-0000DA570000}"/>
    <cellStyle name="Note 2 5 4 3 5" xfId="32253" xr:uid="{00000000-0005-0000-0000-0000DB570000}"/>
    <cellStyle name="Note 2 5 4 3 6" xfId="15582" xr:uid="{00000000-0005-0000-0000-0000DC570000}"/>
    <cellStyle name="Note 2 5 4 4" xfId="16997" xr:uid="{00000000-0005-0000-0000-0000DD570000}"/>
    <cellStyle name="Note 2 5 4 4 2" xfId="33673" xr:uid="{00000000-0005-0000-0000-0000DE570000}"/>
    <cellStyle name="Note 2 5 4 5" xfId="15917" xr:uid="{00000000-0005-0000-0000-0000DF570000}"/>
    <cellStyle name="Note 2 5 4 5 2" xfId="32582" xr:uid="{00000000-0005-0000-0000-0000E0570000}"/>
    <cellStyle name="Note 2 5 4 6" xfId="22212" xr:uid="{00000000-0005-0000-0000-0000E1570000}"/>
    <cellStyle name="Note 2 5 4 6 2" xfId="38903" xr:uid="{00000000-0005-0000-0000-0000E2570000}"/>
    <cellStyle name="Note 2 5 4 7" xfId="27529" xr:uid="{00000000-0005-0000-0000-0000E3570000}"/>
    <cellStyle name="Note 2 5 5" xfId="3858" xr:uid="{00000000-0005-0000-0000-0000E4570000}"/>
    <cellStyle name="Note 2 5 5 2" xfId="19007" xr:uid="{00000000-0005-0000-0000-0000E5570000}"/>
    <cellStyle name="Note 2 5 5 2 2" xfId="35678" xr:uid="{00000000-0005-0000-0000-0000E6570000}"/>
    <cellStyle name="Note 2 5 5 3" xfId="22207" xr:uid="{00000000-0005-0000-0000-0000E7570000}"/>
    <cellStyle name="Note 2 5 5 3 2" xfId="38898" xr:uid="{00000000-0005-0000-0000-0000E8570000}"/>
    <cellStyle name="Note 2 5 5 4" xfId="25115" xr:uid="{00000000-0005-0000-0000-0000E9570000}"/>
    <cellStyle name="Note 2 5 5 4 2" xfId="41850" xr:uid="{00000000-0005-0000-0000-0000EA570000}"/>
    <cellStyle name="Note 2 5 5 5" xfId="29745" xr:uid="{00000000-0005-0000-0000-0000EB570000}"/>
    <cellStyle name="Note 2 5 5 6" xfId="13068" xr:uid="{00000000-0005-0000-0000-0000EC570000}"/>
    <cellStyle name="Note 2 5 6" xfId="3859" xr:uid="{00000000-0005-0000-0000-0000ED570000}"/>
    <cellStyle name="Note 2 5 6 2" xfId="33011" xr:uid="{00000000-0005-0000-0000-0000EE570000}"/>
    <cellStyle name="Note 2 5 6 3" xfId="16343" xr:uid="{00000000-0005-0000-0000-0000EF570000}"/>
    <cellStyle name="Note 2 5 7" xfId="8053" xr:uid="{00000000-0005-0000-0000-0000F0570000}"/>
    <cellStyle name="Note 2 5 8" xfId="8054" xr:uid="{00000000-0005-0000-0000-0000F1570000}"/>
    <cellStyle name="Note 2 5 9" xfId="43971" xr:uid="{00000000-0005-0000-0000-0000F2570000}"/>
    <cellStyle name="Note 2 6" xfId="3860" xr:uid="{00000000-0005-0000-0000-0000F3570000}"/>
    <cellStyle name="Note 2 6 10" xfId="27192" xr:uid="{00000000-0005-0000-0000-0000F4570000}"/>
    <cellStyle name="Note 2 6 2" xfId="3861" xr:uid="{00000000-0005-0000-0000-0000F5570000}"/>
    <cellStyle name="Note 2 6 2 2" xfId="3862" xr:uid="{00000000-0005-0000-0000-0000F6570000}"/>
    <cellStyle name="Note 2 6 2 2 2" xfId="3863" xr:uid="{00000000-0005-0000-0000-0000F7570000}"/>
    <cellStyle name="Note 2 6 2 2 2 2" xfId="20184" xr:uid="{00000000-0005-0000-0000-0000F8570000}"/>
    <cellStyle name="Note 2 6 2 2 2 2 2" xfId="36853" xr:uid="{00000000-0005-0000-0000-0000F9570000}"/>
    <cellStyle name="Note 2 6 2 2 2 3" xfId="23326" xr:uid="{00000000-0005-0000-0000-0000FA570000}"/>
    <cellStyle name="Note 2 6 2 2 2 3 2" xfId="40033" xr:uid="{00000000-0005-0000-0000-0000FB570000}"/>
    <cellStyle name="Note 2 6 2 2 2 4" xfId="26107" xr:uid="{00000000-0005-0000-0000-0000FC570000}"/>
    <cellStyle name="Note 2 6 2 2 2 4 2" xfId="42847" xr:uid="{00000000-0005-0000-0000-0000FD570000}"/>
    <cellStyle name="Note 2 6 2 2 2 5" xfId="31093" xr:uid="{00000000-0005-0000-0000-0000FE570000}"/>
    <cellStyle name="Note 2 6 2 2 2 6" xfId="14421" xr:uid="{00000000-0005-0000-0000-0000FF570000}"/>
    <cellStyle name="Note 2 6 2 2 3" xfId="3864" xr:uid="{00000000-0005-0000-0000-000000580000}"/>
    <cellStyle name="Note 2 6 2 2 3 2" xfId="34574" xr:uid="{00000000-0005-0000-0000-000001580000}"/>
    <cellStyle name="Note 2 6 2 2 3 3" xfId="17898" xr:uid="{00000000-0005-0000-0000-000002580000}"/>
    <cellStyle name="Note 2 6 2 2 4" xfId="17304" xr:uid="{00000000-0005-0000-0000-000003580000}"/>
    <cellStyle name="Note 2 6 2 2 4 2" xfId="33981" xr:uid="{00000000-0005-0000-0000-000004580000}"/>
    <cellStyle name="Note 2 6 2 2 5" xfId="21976" xr:uid="{00000000-0005-0000-0000-000005580000}"/>
    <cellStyle name="Note 2 6 2 2 5 2" xfId="38658" xr:uid="{00000000-0005-0000-0000-000006580000}"/>
    <cellStyle name="Note 2 6 2 2 6" xfId="28497" xr:uid="{00000000-0005-0000-0000-000007580000}"/>
    <cellStyle name="Note 2 6 2 2 7" xfId="11747" xr:uid="{00000000-0005-0000-0000-000008580000}"/>
    <cellStyle name="Note 2 6 2 3" xfId="3865" xr:uid="{00000000-0005-0000-0000-000009580000}"/>
    <cellStyle name="Note 2 6 2 3 2" xfId="14679" xr:uid="{00000000-0005-0000-0000-00000A580000}"/>
    <cellStyle name="Note 2 6 2 3 2 2" xfId="20442" xr:uid="{00000000-0005-0000-0000-00000B580000}"/>
    <cellStyle name="Note 2 6 2 3 2 2 2" xfId="37110" xr:uid="{00000000-0005-0000-0000-00000C580000}"/>
    <cellStyle name="Note 2 6 2 3 2 3" xfId="23582" xr:uid="{00000000-0005-0000-0000-00000D580000}"/>
    <cellStyle name="Note 2 6 2 3 2 3 2" xfId="40291" xr:uid="{00000000-0005-0000-0000-00000E580000}"/>
    <cellStyle name="Note 2 6 2 3 2 4" xfId="26364" xr:uid="{00000000-0005-0000-0000-00000F580000}"/>
    <cellStyle name="Note 2 6 2 3 2 4 2" xfId="43105" xr:uid="{00000000-0005-0000-0000-000010580000}"/>
    <cellStyle name="Note 2 6 2 3 2 5" xfId="31350" xr:uid="{00000000-0005-0000-0000-000011580000}"/>
    <cellStyle name="Note 2 6 2 3 3" xfId="18156" xr:uid="{00000000-0005-0000-0000-000012580000}"/>
    <cellStyle name="Note 2 6 2 3 3 2" xfId="34831" xr:uid="{00000000-0005-0000-0000-000013580000}"/>
    <cellStyle name="Note 2 6 2 3 4" xfId="21409" xr:uid="{00000000-0005-0000-0000-000014580000}"/>
    <cellStyle name="Note 2 6 2 3 4 2" xfId="38082" xr:uid="{00000000-0005-0000-0000-000015580000}"/>
    <cellStyle name="Note 2 6 2 3 5" xfId="24459" xr:uid="{00000000-0005-0000-0000-000016580000}"/>
    <cellStyle name="Note 2 6 2 3 5 2" xfId="41178" xr:uid="{00000000-0005-0000-0000-000017580000}"/>
    <cellStyle name="Note 2 6 2 3 6" xfId="28753" xr:uid="{00000000-0005-0000-0000-000018580000}"/>
    <cellStyle name="Note 2 6 2 3 7" xfId="12005" xr:uid="{00000000-0005-0000-0000-000019580000}"/>
    <cellStyle name="Note 2 6 2 4" xfId="3866" xr:uid="{00000000-0005-0000-0000-00001A580000}"/>
    <cellStyle name="Note 2 6 2 4 2" xfId="15395" xr:uid="{00000000-0005-0000-0000-00001B580000}"/>
    <cellStyle name="Note 2 6 2 4 2 2" xfId="21033" xr:uid="{00000000-0005-0000-0000-00001C580000}"/>
    <cellStyle name="Note 2 6 2 4 2 2 2" xfId="37702" xr:uid="{00000000-0005-0000-0000-00001D580000}"/>
    <cellStyle name="Note 2 6 2 4 2 3" xfId="24143" xr:uid="{00000000-0005-0000-0000-00001E580000}"/>
    <cellStyle name="Note 2 6 2 4 2 3 2" xfId="40860" xr:uid="{00000000-0005-0000-0000-00001F580000}"/>
    <cellStyle name="Note 2 6 2 4 2 4" xfId="26861" xr:uid="{00000000-0005-0000-0000-000020580000}"/>
    <cellStyle name="Note 2 6 2 4 2 4 2" xfId="43602" xr:uid="{00000000-0005-0000-0000-000021580000}"/>
    <cellStyle name="Note 2 6 2 4 2 5" xfId="32066" xr:uid="{00000000-0005-0000-0000-000022580000}"/>
    <cellStyle name="Note 2 6 2 4 3" xfId="18790" xr:uid="{00000000-0005-0000-0000-000023580000}"/>
    <cellStyle name="Note 2 6 2 4 3 2" xfId="35468" xr:uid="{00000000-0005-0000-0000-000024580000}"/>
    <cellStyle name="Note 2 6 2 4 4" xfId="21997" xr:uid="{00000000-0005-0000-0000-000025580000}"/>
    <cellStyle name="Note 2 6 2 4 4 2" xfId="38679" xr:uid="{00000000-0005-0000-0000-000026580000}"/>
    <cellStyle name="Note 2 6 2 4 5" xfId="24948" xr:uid="{00000000-0005-0000-0000-000027580000}"/>
    <cellStyle name="Note 2 6 2 4 5 2" xfId="41675" xr:uid="{00000000-0005-0000-0000-000028580000}"/>
    <cellStyle name="Note 2 6 2 4 6" xfId="29468" xr:uid="{00000000-0005-0000-0000-000029580000}"/>
    <cellStyle name="Note 2 6 2 4 7" xfId="12780" xr:uid="{00000000-0005-0000-0000-00002A580000}"/>
    <cellStyle name="Note 2 6 2 5" xfId="8055" xr:uid="{00000000-0005-0000-0000-00002B580000}"/>
    <cellStyle name="Note 2 6 2 5 2" xfId="19738" xr:uid="{00000000-0005-0000-0000-00002C580000}"/>
    <cellStyle name="Note 2 6 2 5 2 2" xfId="36408" xr:uid="{00000000-0005-0000-0000-00002D580000}"/>
    <cellStyle name="Note 2 6 2 5 3" xfId="22885" xr:uid="{00000000-0005-0000-0000-00002E580000}"/>
    <cellStyle name="Note 2 6 2 5 3 2" xfId="39587" xr:uid="{00000000-0005-0000-0000-00002F580000}"/>
    <cellStyle name="Note 2 6 2 5 4" xfId="25693" xr:uid="{00000000-0005-0000-0000-000030580000}"/>
    <cellStyle name="Note 2 6 2 5 4 2" xfId="42432" xr:uid="{00000000-0005-0000-0000-000031580000}"/>
    <cellStyle name="Note 2 6 2 5 5" xfId="30618" xr:uid="{00000000-0005-0000-0000-000032580000}"/>
    <cellStyle name="Note 2 6 2 5 6" xfId="13945" xr:uid="{00000000-0005-0000-0000-000033580000}"/>
    <cellStyle name="Note 2 6 2 6" xfId="8056" xr:uid="{00000000-0005-0000-0000-000034580000}"/>
    <cellStyle name="Note 2 6 2 6 2" xfId="34116" xr:uid="{00000000-0005-0000-0000-000035580000}"/>
    <cellStyle name="Note 2 6 2 6 3" xfId="17439" xr:uid="{00000000-0005-0000-0000-000036580000}"/>
    <cellStyle name="Note 2 6 2 7" xfId="15761" xr:uid="{00000000-0005-0000-0000-000037580000}"/>
    <cellStyle name="Note 2 6 2 7 2" xfId="32423" xr:uid="{00000000-0005-0000-0000-000038580000}"/>
    <cellStyle name="Note 2 6 2 8" xfId="24247" xr:uid="{00000000-0005-0000-0000-000039580000}"/>
    <cellStyle name="Note 2 6 2 8 2" xfId="40964" xr:uid="{00000000-0005-0000-0000-00003A580000}"/>
    <cellStyle name="Note 2 6 2 9" xfId="28026" xr:uid="{00000000-0005-0000-0000-00003B580000}"/>
    <cellStyle name="Note 2 6 3" xfId="3867" xr:uid="{00000000-0005-0000-0000-00003C580000}"/>
    <cellStyle name="Note 2 6 3 2" xfId="3868" xr:uid="{00000000-0005-0000-0000-00003D580000}"/>
    <cellStyle name="Note 2 6 3 2 2" xfId="19361" xr:uid="{00000000-0005-0000-0000-00003E580000}"/>
    <cellStyle name="Note 2 6 3 2 2 2" xfId="36032" xr:uid="{00000000-0005-0000-0000-00003F580000}"/>
    <cellStyle name="Note 2 6 3 2 3" xfId="22534" xr:uid="{00000000-0005-0000-0000-000040580000}"/>
    <cellStyle name="Note 2 6 3 2 3 2" xfId="39230" xr:uid="{00000000-0005-0000-0000-000041580000}"/>
    <cellStyle name="Note 2 6 3 2 4" xfId="25391" xr:uid="{00000000-0005-0000-0000-000042580000}"/>
    <cellStyle name="Note 2 6 3 2 4 2" xfId="42128" xr:uid="{00000000-0005-0000-0000-000043580000}"/>
    <cellStyle name="Note 2 6 3 2 5" xfId="30169" xr:uid="{00000000-0005-0000-0000-000044580000}"/>
    <cellStyle name="Note 2 6 3 2 6" xfId="13494" xr:uid="{00000000-0005-0000-0000-000045580000}"/>
    <cellStyle name="Note 2 6 3 3" xfId="3869" xr:uid="{00000000-0005-0000-0000-000046580000}"/>
    <cellStyle name="Note 2 6 3 3 2" xfId="33720" xr:uid="{00000000-0005-0000-0000-000047580000}"/>
    <cellStyle name="Note 2 6 3 3 3" xfId="17044" xr:uid="{00000000-0005-0000-0000-000048580000}"/>
    <cellStyle name="Note 2 6 3 4" xfId="19150" xr:uid="{00000000-0005-0000-0000-000049580000}"/>
    <cellStyle name="Note 2 6 3 4 2" xfId="35821" xr:uid="{00000000-0005-0000-0000-00004A580000}"/>
    <cellStyle name="Note 2 6 3 5" xfId="16133" xr:uid="{00000000-0005-0000-0000-00004B580000}"/>
    <cellStyle name="Note 2 6 3 5 2" xfId="32797" xr:uid="{00000000-0005-0000-0000-00004C580000}"/>
    <cellStyle name="Note 2 6 3 6" xfId="27580" xr:uid="{00000000-0005-0000-0000-00004D580000}"/>
    <cellStyle name="Note 2 6 4" xfId="3870" xr:uid="{00000000-0005-0000-0000-00004E580000}"/>
    <cellStyle name="Note 2 6 4 2" xfId="13288" xr:uid="{00000000-0005-0000-0000-00004F580000}"/>
    <cellStyle name="Note 2 6 4 2 2" xfId="19196" xr:uid="{00000000-0005-0000-0000-000050580000}"/>
    <cellStyle name="Note 2 6 4 2 2 2" xfId="35867" xr:uid="{00000000-0005-0000-0000-000051580000}"/>
    <cellStyle name="Note 2 6 4 2 3" xfId="22380" xr:uid="{00000000-0005-0000-0000-000052580000}"/>
    <cellStyle name="Note 2 6 4 2 3 2" xfId="39073" xr:uid="{00000000-0005-0000-0000-000053580000}"/>
    <cellStyle name="Note 2 6 4 2 4" xfId="25255" xr:uid="{00000000-0005-0000-0000-000054580000}"/>
    <cellStyle name="Note 2 6 4 2 4 2" xfId="41991" xr:uid="{00000000-0005-0000-0000-000055580000}"/>
    <cellStyle name="Note 2 6 4 2 5" xfId="29964" xr:uid="{00000000-0005-0000-0000-000056580000}"/>
    <cellStyle name="Note 2 6 4 3" xfId="16878" xr:uid="{00000000-0005-0000-0000-000057580000}"/>
    <cellStyle name="Note 2 6 4 3 2" xfId="33553" xr:uid="{00000000-0005-0000-0000-000058580000}"/>
    <cellStyle name="Note 2 6 4 4" xfId="15972" xr:uid="{00000000-0005-0000-0000-000059580000}"/>
    <cellStyle name="Note 2 6 4 4 2" xfId="32638" xr:uid="{00000000-0005-0000-0000-00005A580000}"/>
    <cellStyle name="Note 2 6 4 5" xfId="16579" xr:uid="{00000000-0005-0000-0000-00005B580000}"/>
    <cellStyle name="Note 2 6 4 5 2" xfId="33252" xr:uid="{00000000-0005-0000-0000-00005C580000}"/>
    <cellStyle name="Note 2 6 4 6" xfId="27375" xr:uid="{00000000-0005-0000-0000-00005D580000}"/>
    <cellStyle name="Note 2 6 4 7" xfId="10609" xr:uid="{00000000-0005-0000-0000-00005E580000}"/>
    <cellStyle name="Note 2 6 5" xfId="3871" xr:uid="{00000000-0005-0000-0000-00005F580000}"/>
    <cellStyle name="Note 2 6 5 2" xfId="14880" xr:uid="{00000000-0005-0000-0000-000060580000}"/>
    <cellStyle name="Note 2 6 5 2 2" xfId="20603" xr:uid="{00000000-0005-0000-0000-000061580000}"/>
    <cellStyle name="Note 2 6 5 2 2 2" xfId="37271" xr:uid="{00000000-0005-0000-0000-000062580000}"/>
    <cellStyle name="Note 2 6 5 2 3" xfId="23737" xr:uid="{00000000-0005-0000-0000-000063580000}"/>
    <cellStyle name="Note 2 6 5 2 3 2" xfId="40447" xr:uid="{00000000-0005-0000-0000-000064580000}"/>
    <cellStyle name="Note 2 6 5 2 4" xfId="26496" xr:uid="{00000000-0005-0000-0000-000065580000}"/>
    <cellStyle name="Note 2 6 5 2 4 2" xfId="43237" xr:uid="{00000000-0005-0000-0000-000066580000}"/>
    <cellStyle name="Note 2 6 5 2 5" xfId="31551" xr:uid="{00000000-0005-0000-0000-000067580000}"/>
    <cellStyle name="Note 2 6 5 3" xfId="18316" xr:uid="{00000000-0005-0000-0000-000068580000}"/>
    <cellStyle name="Note 2 6 5 3 2" xfId="34991" xr:uid="{00000000-0005-0000-0000-000069580000}"/>
    <cellStyle name="Note 2 6 5 4" xfId="21562" xr:uid="{00000000-0005-0000-0000-00006A580000}"/>
    <cellStyle name="Note 2 6 5 4 2" xfId="38236" xr:uid="{00000000-0005-0000-0000-00006B580000}"/>
    <cellStyle name="Note 2 6 5 5" xfId="24590" xr:uid="{00000000-0005-0000-0000-00006C580000}"/>
    <cellStyle name="Note 2 6 5 5 2" xfId="41310" xr:uid="{00000000-0005-0000-0000-00006D580000}"/>
    <cellStyle name="Note 2 6 5 6" xfId="28953" xr:uid="{00000000-0005-0000-0000-00006E580000}"/>
    <cellStyle name="Note 2 6 5 7" xfId="12206" xr:uid="{00000000-0005-0000-0000-00006F580000}"/>
    <cellStyle name="Note 2 6 6" xfId="8057" xr:uid="{00000000-0005-0000-0000-000070580000}"/>
    <cellStyle name="Note 2 6 6 2" xfId="19039" xr:uid="{00000000-0005-0000-0000-000071580000}"/>
    <cellStyle name="Note 2 6 6 2 2" xfId="35710" xr:uid="{00000000-0005-0000-0000-000072580000}"/>
    <cellStyle name="Note 2 6 6 3" xfId="22235" xr:uid="{00000000-0005-0000-0000-000073580000}"/>
    <cellStyle name="Note 2 6 6 3 2" xfId="38926" xr:uid="{00000000-0005-0000-0000-000074580000}"/>
    <cellStyle name="Note 2 6 6 4" xfId="25132" xr:uid="{00000000-0005-0000-0000-000075580000}"/>
    <cellStyle name="Note 2 6 6 4 2" xfId="41867" xr:uid="{00000000-0005-0000-0000-000076580000}"/>
    <cellStyle name="Note 2 6 6 5" xfId="29781" xr:uid="{00000000-0005-0000-0000-000077580000}"/>
    <cellStyle name="Note 2 6 6 6" xfId="13104" xr:uid="{00000000-0005-0000-0000-000078580000}"/>
    <cellStyle name="Note 2 6 7" xfId="8058" xr:uid="{00000000-0005-0000-0000-000079580000}"/>
    <cellStyle name="Note 2 6 7 2" xfId="33301" xr:uid="{00000000-0005-0000-0000-00007A580000}"/>
    <cellStyle name="Note 2 6 7 3" xfId="16628" xr:uid="{00000000-0005-0000-0000-00007B580000}"/>
    <cellStyle name="Note 2 6 8" xfId="16611" xr:uid="{00000000-0005-0000-0000-00007C580000}"/>
    <cellStyle name="Note 2 6 8 2" xfId="33284" xr:uid="{00000000-0005-0000-0000-00007D580000}"/>
    <cellStyle name="Note 2 6 9" xfId="16348" xr:uid="{00000000-0005-0000-0000-00007E580000}"/>
    <cellStyle name="Note 2 6 9 2" xfId="33016" xr:uid="{00000000-0005-0000-0000-00007F580000}"/>
    <cellStyle name="Note 2 7" xfId="3872" xr:uid="{00000000-0005-0000-0000-000080580000}"/>
    <cellStyle name="Note 2 7 10" xfId="27261" xr:uid="{00000000-0005-0000-0000-000081580000}"/>
    <cellStyle name="Note 2 7 2" xfId="3873" xr:uid="{00000000-0005-0000-0000-000082580000}"/>
    <cellStyle name="Note 2 7 2 2" xfId="3874" xr:uid="{00000000-0005-0000-0000-000083580000}"/>
    <cellStyle name="Note 2 7 2 2 2" xfId="3875" xr:uid="{00000000-0005-0000-0000-000084580000}"/>
    <cellStyle name="Note 2 7 2 2 2 2" xfId="20241" xr:uid="{00000000-0005-0000-0000-000085580000}"/>
    <cellStyle name="Note 2 7 2 2 2 2 2" xfId="36910" xr:uid="{00000000-0005-0000-0000-000086580000}"/>
    <cellStyle name="Note 2 7 2 2 2 3" xfId="23382" xr:uid="{00000000-0005-0000-0000-000087580000}"/>
    <cellStyle name="Note 2 7 2 2 2 3 2" xfId="40090" xr:uid="{00000000-0005-0000-0000-000088580000}"/>
    <cellStyle name="Note 2 7 2 2 2 4" xfId="26164" xr:uid="{00000000-0005-0000-0000-000089580000}"/>
    <cellStyle name="Note 2 7 2 2 2 4 2" xfId="42904" xr:uid="{00000000-0005-0000-0000-00008A580000}"/>
    <cellStyle name="Note 2 7 2 2 2 5" xfId="31150" xr:uid="{00000000-0005-0000-0000-00008B580000}"/>
    <cellStyle name="Note 2 7 2 2 2 6" xfId="14478" xr:uid="{00000000-0005-0000-0000-00008C580000}"/>
    <cellStyle name="Note 2 7 2 2 3" xfId="3876" xr:uid="{00000000-0005-0000-0000-00008D580000}"/>
    <cellStyle name="Note 2 7 2 2 3 2" xfId="34631" xr:uid="{00000000-0005-0000-0000-00008E580000}"/>
    <cellStyle name="Note 2 7 2 2 3 3" xfId="17955" xr:uid="{00000000-0005-0000-0000-00008F580000}"/>
    <cellStyle name="Note 2 7 2 2 4" xfId="18276" xr:uid="{00000000-0005-0000-0000-000090580000}"/>
    <cellStyle name="Note 2 7 2 2 4 2" xfId="34951" xr:uid="{00000000-0005-0000-0000-000091580000}"/>
    <cellStyle name="Note 2 7 2 2 5" xfId="23715" xr:uid="{00000000-0005-0000-0000-000092580000}"/>
    <cellStyle name="Note 2 7 2 2 5 2" xfId="40425" xr:uid="{00000000-0005-0000-0000-000093580000}"/>
    <cellStyle name="Note 2 7 2 2 6" xfId="28553" xr:uid="{00000000-0005-0000-0000-000094580000}"/>
    <cellStyle name="Note 2 7 2 2 7" xfId="11804" xr:uid="{00000000-0005-0000-0000-000095580000}"/>
    <cellStyle name="Note 2 7 2 3" xfId="3877" xr:uid="{00000000-0005-0000-0000-000096580000}"/>
    <cellStyle name="Note 2 7 2 3 2" xfId="14732" xr:uid="{00000000-0005-0000-0000-000097580000}"/>
    <cellStyle name="Note 2 7 2 3 2 2" xfId="20495" xr:uid="{00000000-0005-0000-0000-000098580000}"/>
    <cellStyle name="Note 2 7 2 3 2 2 2" xfId="37163" xr:uid="{00000000-0005-0000-0000-000099580000}"/>
    <cellStyle name="Note 2 7 2 3 2 3" xfId="23634" xr:uid="{00000000-0005-0000-0000-00009A580000}"/>
    <cellStyle name="Note 2 7 2 3 2 3 2" xfId="40344" xr:uid="{00000000-0005-0000-0000-00009B580000}"/>
    <cellStyle name="Note 2 7 2 3 2 4" xfId="26417" xr:uid="{00000000-0005-0000-0000-00009C580000}"/>
    <cellStyle name="Note 2 7 2 3 2 4 2" xfId="43158" xr:uid="{00000000-0005-0000-0000-00009D580000}"/>
    <cellStyle name="Note 2 7 2 3 2 5" xfId="31403" xr:uid="{00000000-0005-0000-0000-00009E580000}"/>
    <cellStyle name="Note 2 7 2 3 3" xfId="18209" xr:uid="{00000000-0005-0000-0000-00009F580000}"/>
    <cellStyle name="Note 2 7 2 3 3 2" xfId="34884" xr:uid="{00000000-0005-0000-0000-0000A0580000}"/>
    <cellStyle name="Note 2 7 2 3 4" xfId="21461" xr:uid="{00000000-0005-0000-0000-0000A1580000}"/>
    <cellStyle name="Note 2 7 2 3 4 2" xfId="38135" xr:uid="{00000000-0005-0000-0000-0000A2580000}"/>
    <cellStyle name="Note 2 7 2 3 5" xfId="24511" xr:uid="{00000000-0005-0000-0000-0000A3580000}"/>
    <cellStyle name="Note 2 7 2 3 5 2" xfId="41231" xr:uid="{00000000-0005-0000-0000-0000A4580000}"/>
    <cellStyle name="Note 2 7 2 3 6" xfId="28805" xr:uid="{00000000-0005-0000-0000-0000A5580000}"/>
    <cellStyle name="Note 2 7 2 3 7" xfId="12058" xr:uid="{00000000-0005-0000-0000-0000A6580000}"/>
    <cellStyle name="Note 2 7 2 4" xfId="3878" xr:uid="{00000000-0005-0000-0000-0000A7580000}"/>
    <cellStyle name="Note 2 7 2 4 2" xfId="15467" xr:uid="{00000000-0005-0000-0000-0000A8580000}"/>
    <cellStyle name="Note 2 7 2 4 2 2" xfId="21098" xr:uid="{00000000-0005-0000-0000-0000A9580000}"/>
    <cellStyle name="Note 2 7 2 4 2 2 2" xfId="37767" xr:uid="{00000000-0005-0000-0000-0000AA580000}"/>
    <cellStyle name="Note 2 7 2 4 2 3" xfId="24210" xr:uid="{00000000-0005-0000-0000-0000AB580000}"/>
    <cellStyle name="Note 2 7 2 4 2 3 2" xfId="40927" xr:uid="{00000000-0005-0000-0000-0000AC580000}"/>
    <cellStyle name="Note 2 7 2 4 2 4" xfId="26916" xr:uid="{00000000-0005-0000-0000-0000AD580000}"/>
    <cellStyle name="Note 2 7 2 4 2 4 2" xfId="43657" xr:uid="{00000000-0005-0000-0000-0000AE580000}"/>
    <cellStyle name="Note 2 7 2 4 2 5" xfId="32138" xr:uid="{00000000-0005-0000-0000-0000AF580000}"/>
    <cellStyle name="Note 2 7 2 4 3" xfId="18857" xr:uid="{00000000-0005-0000-0000-0000B0580000}"/>
    <cellStyle name="Note 2 7 2 4 3 2" xfId="35535" xr:uid="{00000000-0005-0000-0000-0000B1580000}"/>
    <cellStyle name="Note 2 7 2 4 4" xfId="22065" xr:uid="{00000000-0005-0000-0000-0000B2580000}"/>
    <cellStyle name="Note 2 7 2 4 4 2" xfId="38747" xr:uid="{00000000-0005-0000-0000-0000B3580000}"/>
    <cellStyle name="Note 2 7 2 4 5" xfId="25003" xr:uid="{00000000-0005-0000-0000-0000B4580000}"/>
    <cellStyle name="Note 2 7 2 4 5 2" xfId="41730" xr:uid="{00000000-0005-0000-0000-0000B5580000}"/>
    <cellStyle name="Note 2 7 2 4 6" xfId="29540" xr:uid="{00000000-0005-0000-0000-0000B6580000}"/>
    <cellStyle name="Note 2 7 2 4 7" xfId="12854" xr:uid="{00000000-0005-0000-0000-0000B7580000}"/>
    <cellStyle name="Note 2 7 2 5" xfId="8059" xr:uid="{00000000-0005-0000-0000-0000B8580000}"/>
    <cellStyle name="Note 2 7 2 5 2" xfId="19802" xr:uid="{00000000-0005-0000-0000-0000B9580000}"/>
    <cellStyle name="Note 2 7 2 5 2 2" xfId="36472" xr:uid="{00000000-0005-0000-0000-0000BA580000}"/>
    <cellStyle name="Note 2 7 2 5 3" xfId="22950" xr:uid="{00000000-0005-0000-0000-0000BB580000}"/>
    <cellStyle name="Note 2 7 2 5 3 2" xfId="39652" xr:uid="{00000000-0005-0000-0000-0000BC580000}"/>
    <cellStyle name="Note 2 7 2 5 4" xfId="25746" xr:uid="{00000000-0005-0000-0000-0000BD580000}"/>
    <cellStyle name="Note 2 7 2 5 4 2" xfId="42485" xr:uid="{00000000-0005-0000-0000-0000BE580000}"/>
    <cellStyle name="Note 2 7 2 5 5" xfId="30688" xr:uid="{00000000-0005-0000-0000-0000BF580000}"/>
    <cellStyle name="Note 2 7 2 5 6" xfId="14015" xr:uid="{00000000-0005-0000-0000-0000C0580000}"/>
    <cellStyle name="Note 2 7 2 6" xfId="8060" xr:uid="{00000000-0005-0000-0000-0000C1580000}"/>
    <cellStyle name="Note 2 7 2 6 2" xfId="34185" xr:uid="{00000000-0005-0000-0000-0000C2580000}"/>
    <cellStyle name="Note 2 7 2 6 3" xfId="17508" xr:uid="{00000000-0005-0000-0000-0000C3580000}"/>
    <cellStyle name="Note 2 7 2 7" xfId="16728" xr:uid="{00000000-0005-0000-0000-0000C4580000}"/>
    <cellStyle name="Note 2 7 2 7 2" xfId="33402" xr:uid="{00000000-0005-0000-0000-0000C5580000}"/>
    <cellStyle name="Note 2 7 2 8" xfId="22039" xr:uid="{00000000-0005-0000-0000-0000C6580000}"/>
    <cellStyle name="Note 2 7 2 8 2" xfId="38721" xr:uid="{00000000-0005-0000-0000-0000C7580000}"/>
    <cellStyle name="Note 2 7 2 9" xfId="28096" xr:uid="{00000000-0005-0000-0000-0000C8580000}"/>
    <cellStyle name="Note 2 7 3" xfId="3879" xr:uid="{00000000-0005-0000-0000-0000C9580000}"/>
    <cellStyle name="Note 2 7 3 2" xfId="13578" xr:uid="{00000000-0005-0000-0000-0000CA580000}"/>
    <cellStyle name="Note 2 7 3 2 2" xfId="19440" xr:uid="{00000000-0005-0000-0000-0000CB580000}"/>
    <cellStyle name="Note 2 7 3 2 2 2" xfId="36110" xr:uid="{00000000-0005-0000-0000-0000CC580000}"/>
    <cellStyle name="Note 2 7 3 2 3" xfId="22608" xr:uid="{00000000-0005-0000-0000-0000CD580000}"/>
    <cellStyle name="Note 2 7 3 2 3 2" xfId="39307" xr:uid="{00000000-0005-0000-0000-0000CE580000}"/>
    <cellStyle name="Note 2 7 3 2 4" xfId="25457" xr:uid="{00000000-0005-0000-0000-0000CF580000}"/>
    <cellStyle name="Note 2 7 3 2 4 2" xfId="42195" xr:uid="{00000000-0005-0000-0000-0000D0580000}"/>
    <cellStyle name="Note 2 7 3 2 5" xfId="30252" xr:uid="{00000000-0005-0000-0000-0000D1580000}"/>
    <cellStyle name="Note 2 7 3 3" xfId="17125" xr:uid="{00000000-0005-0000-0000-0000D2580000}"/>
    <cellStyle name="Note 2 7 3 3 2" xfId="33801" xr:uid="{00000000-0005-0000-0000-0000D3580000}"/>
    <cellStyle name="Note 2 7 3 4" xfId="15869" xr:uid="{00000000-0005-0000-0000-0000D4580000}"/>
    <cellStyle name="Note 2 7 3 4 2" xfId="32533" xr:uid="{00000000-0005-0000-0000-0000D5580000}"/>
    <cellStyle name="Note 2 7 3 5" xfId="24304" xr:uid="{00000000-0005-0000-0000-0000D6580000}"/>
    <cellStyle name="Note 2 7 3 5 2" xfId="41022" xr:uid="{00000000-0005-0000-0000-0000D7580000}"/>
    <cellStyle name="Note 2 7 3 6" xfId="27661" xr:uid="{00000000-0005-0000-0000-0000D8580000}"/>
    <cellStyle name="Note 2 7 4" xfId="3880" xr:uid="{00000000-0005-0000-0000-0000D9580000}"/>
    <cellStyle name="Note 2 7 4 2" xfId="14178" xr:uid="{00000000-0005-0000-0000-0000DA580000}"/>
    <cellStyle name="Note 2 7 4 2 2" xfId="19941" xr:uid="{00000000-0005-0000-0000-0000DB580000}"/>
    <cellStyle name="Note 2 7 4 2 2 2" xfId="36611" xr:uid="{00000000-0005-0000-0000-0000DC580000}"/>
    <cellStyle name="Note 2 7 4 2 3" xfId="23087" xr:uid="{00000000-0005-0000-0000-0000DD580000}"/>
    <cellStyle name="Note 2 7 4 2 3 2" xfId="39790" xr:uid="{00000000-0005-0000-0000-0000DE580000}"/>
    <cellStyle name="Note 2 7 4 2 4" xfId="25866" xr:uid="{00000000-0005-0000-0000-0000DF580000}"/>
    <cellStyle name="Note 2 7 4 2 4 2" xfId="42605" xr:uid="{00000000-0005-0000-0000-0000E0580000}"/>
    <cellStyle name="Note 2 7 4 2 5" xfId="30851" xr:uid="{00000000-0005-0000-0000-0000E1580000}"/>
    <cellStyle name="Note 2 7 4 3" xfId="17655" xr:uid="{00000000-0005-0000-0000-0000E2580000}"/>
    <cellStyle name="Note 2 7 4 3 2" xfId="34332" xr:uid="{00000000-0005-0000-0000-0000E3580000}"/>
    <cellStyle name="Note 2 7 4 4" xfId="15739" xr:uid="{00000000-0005-0000-0000-0000E4580000}"/>
    <cellStyle name="Note 2 7 4 4 2" xfId="32400" xr:uid="{00000000-0005-0000-0000-0000E5580000}"/>
    <cellStyle name="Note 2 7 4 5" xfId="22642" xr:uid="{00000000-0005-0000-0000-0000E6580000}"/>
    <cellStyle name="Note 2 7 4 5 2" xfId="39342" xr:uid="{00000000-0005-0000-0000-0000E7580000}"/>
    <cellStyle name="Note 2 7 4 6" xfId="28258" xr:uid="{00000000-0005-0000-0000-0000E8580000}"/>
    <cellStyle name="Note 2 7 4 7" xfId="11504" xr:uid="{00000000-0005-0000-0000-0000E9580000}"/>
    <cellStyle name="Note 2 7 5" xfId="8061" xr:uid="{00000000-0005-0000-0000-0000EA580000}"/>
    <cellStyle name="Note 2 7 5 2" xfId="14950" xr:uid="{00000000-0005-0000-0000-0000EB580000}"/>
    <cellStyle name="Note 2 7 5 2 2" xfId="20668" xr:uid="{00000000-0005-0000-0000-0000EC580000}"/>
    <cellStyle name="Note 2 7 5 2 2 2" xfId="37336" xr:uid="{00000000-0005-0000-0000-0000ED580000}"/>
    <cellStyle name="Note 2 7 5 2 3" xfId="23798" xr:uid="{00000000-0005-0000-0000-0000EE580000}"/>
    <cellStyle name="Note 2 7 5 2 3 2" xfId="40509" xr:uid="{00000000-0005-0000-0000-0000EF580000}"/>
    <cellStyle name="Note 2 7 5 2 4" xfId="26549" xr:uid="{00000000-0005-0000-0000-0000F0580000}"/>
    <cellStyle name="Note 2 7 5 2 4 2" xfId="43290" xr:uid="{00000000-0005-0000-0000-0000F1580000}"/>
    <cellStyle name="Note 2 7 5 2 5" xfId="31621" xr:uid="{00000000-0005-0000-0000-0000F2580000}"/>
    <cellStyle name="Note 2 7 5 3" xfId="18381" xr:uid="{00000000-0005-0000-0000-0000F3580000}"/>
    <cellStyle name="Note 2 7 5 3 2" xfId="35056" xr:uid="{00000000-0005-0000-0000-0000F4580000}"/>
    <cellStyle name="Note 2 7 5 4" xfId="21624" xr:uid="{00000000-0005-0000-0000-0000F5580000}"/>
    <cellStyle name="Note 2 7 5 4 2" xfId="38299" xr:uid="{00000000-0005-0000-0000-0000F6580000}"/>
    <cellStyle name="Note 2 7 5 5" xfId="24642" xr:uid="{00000000-0005-0000-0000-0000F7580000}"/>
    <cellStyle name="Note 2 7 5 5 2" xfId="41363" xr:uid="{00000000-0005-0000-0000-0000F8580000}"/>
    <cellStyle name="Note 2 7 5 6" xfId="29023" xr:uid="{00000000-0005-0000-0000-0000F9580000}"/>
    <cellStyle name="Note 2 7 5 7" xfId="12276" xr:uid="{00000000-0005-0000-0000-0000FA580000}"/>
    <cellStyle name="Note 2 7 6" xfId="8062" xr:uid="{00000000-0005-0000-0000-0000FB580000}"/>
    <cellStyle name="Note 2 7 6 2" xfId="19103" xr:uid="{00000000-0005-0000-0000-0000FC580000}"/>
    <cellStyle name="Note 2 7 6 2 2" xfId="35774" xr:uid="{00000000-0005-0000-0000-0000FD580000}"/>
    <cellStyle name="Note 2 7 6 3" xfId="22295" xr:uid="{00000000-0005-0000-0000-0000FE580000}"/>
    <cellStyle name="Note 2 7 6 3 2" xfId="38988" xr:uid="{00000000-0005-0000-0000-0000FF580000}"/>
    <cellStyle name="Note 2 7 6 4" xfId="25184" xr:uid="{00000000-0005-0000-0000-000000590000}"/>
    <cellStyle name="Note 2 7 6 4 2" xfId="41920" xr:uid="{00000000-0005-0000-0000-000001590000}"/>
    <cellStyle name="Note 2 7 6 5" xfId="29850" xr:uid="{00000000-0005-0000-0000-000002590000}"/>
    <cellStyle name="Note 2 7 6 6" xfId="13174" xr:uid="{00000000-0005-0000-0000-000003590000}"/>
    <cellStyle name="Note 2 7 7" xfId="16760" xr:uid="{00000000-0005-0000-0000-000004590000}"/>
    <cellStyle name="Note 2 7 7 2" xfId="33434" xr:uid="{00000000-0005-0000-0000-000005590000}"/>
    <cellStyle name="Note 2 7 8" xfId="16011" xr:uid="{00000000-0005-0000-0000-000006590000}"/>
    <cellStyle name="Note 2 7 8 2" xfId="32677" xr:uid="{00000000-0005-0000-0000-000007590000}"/>
    <cellStyle name="Note 2 7 9" xfId="18509" xr:uid="{00000000-0005-0000-0000-000008590000}"/>
    <cellStyle name="Note 2 7 9 2" xfId="35186" xr:uid="{00000000-0005-0000-0000-000009590000}"/>
    <cellStyle name="Note 2 8" xfId="3881" xr:uid="{00000000-0005-0000-0000-00000A590000}"/>
    <cellStyle name="Note 2 8 10" xfId="16367" xr:uid="{00000000-0005-0000-0000-00000B590000}"/>
    <cellStyle name="Note 2 8 10 2" xfId="33035" xr:uid="{00000000-0005-0000-0000-00000C590000}"/>
    <cellStyle name="Note 2 8 11" xfId="27326" xr:uid="{00000000-0005-0000-0000-00000D590000}"/>
    <cellStyle name="Note 2 8 2" xfId="3882" xr:uid="{00000000-0005-0000-0000-00000E590000}"/>
    <cellStyle name="Note 2 8 2 2" xfId="3883" xr:uid="{00000000-0005-0000-0000-00000F590000}"/>
    <cellStyle name="Note 2 8 2 2 2" xfId="3884" xr:uid="{00000000-0005-0000-0000-000010590000}"/>
    <cellStyle name="Note 2 8 2 2 2 2" xfId="20289" xr:uid="{00000000-0005-0000-0000-000011590000}"/>
    <cellStyle name="Note 2 8 2 2 2 2 2" xfId="36958" xr:uid="{00000000-0005-0000-0000-000012590000}"/>
    <cellStyle name="Note 2 8 2 2 2 3" xfId="23430" xr:uid="{00000000-0005-0000-0000-000013590000}"/>
    <cellStyle name="Note 2 8 2 2 2 3 2" xfId="40138" xr:uid="{00000000-0005-0000-0000-000014590000}"/>
    <cellStyle name="Note 2 8 2 2 2 4" xfId="26212" xr:uid="{00000000-0005-0000-0000-000015590000}"/>
    <cellStyle name="Note 2 8 2 2 2 4 2" xfId="42952" xr:uid="{00000000-0005-0000-0000-000016590000}"/>
    <cellStyle name="Note 2 8 2 2 2 5" xfId="31198" xr:uid="{00000000-0005-0000-0000-000017590000}"/>
    <cellStyle name="Note 2 8 2 2 2 6" xfId="14526" xr:uid="{00000000-0005-0000-0000-000018590000}"/>
    <cellStyle name="Note 2 8 2 2 3" xfId="3885" xr:uid="{00000000-0005-0000-0000-000019590000}"/>
    <cellStyle name="Note 2 8 2 2 3 2" xfId="34679" xr:uid="{00000000-0005-0000-0000-00001A590000}"/>
    <cellStyle name="Note 2 8 2 2 3 3" xfId="18003" xr:uid="{00000000-0005-0000-0000-00001B590000}"/>
    <cellStyle name="Note 2 8 2 2 4" xfId="15595" xr:uid="{00000000-0005-0000-0000-00001C590000}"/>
    <cellStyle name="Note 2 8 2 2 4 2" xfId="32266" xr:uid="{00000000-0005-0000-0000-00001D590000}"/>
    <cellStyle name="Note 2 8 2 2 5" xfId="16204" xr:uid="{00000000-0005-0000-0000-00001E590000}"/>
    <cellStyle name="Note 2 8 2 2 5 2" xfId="32870" xr:uid="{00000000-0005-0000-0000-00001F590000}"/>
    <cellStyle name="Note 2 8 2 2 6" xfId="28601" xr:uid="{00000000-0005-0000-0000-000020590000}"/>
    <cellStyle name="Note 2 8 2 2 7" xfId="11852" xr:uid="{00000000-0005-0000-0000-000021590000}"/>
    <cellStyle name="Note 2 8 2 3" xfId="3886" xr:uid="{00000000-0005-0000-0000-000022590000}"/>
    <cellStyle name="Note 2 8 2 3 2" xfId="14776" xr:uid="{00000000-0005-0000-0000-000023590000}"/>
    <cellStyle name="Note 2 8 2 3 2 2" xfId="20539" xr:uid="{00000000-0005-0000-0000-000024590000}"/>
    <cellStyle name="Note 2 8 2 3 2 2 2" xfId="37207" xr:uid="{00000000-0005-0000-0000-000025590000}"/>
    <cellStyle name="Note 2 8 2 3 2 3" xfId="23678" xr:uid="{00000000-0005-0000-0000-000026590000}"/>
    <cellStyle name="Note 2 8 2 3 2 3 2" xfId="40388" xr:uid="{00000000-0005-0000-0000-000027590000}"/>
    <cellStyle name="Note 2 8 2 3 2 4" xfId="26461" xr:uid="{00000000-0005-0000-0000-000028590000}"/>
    <cellStyle name="Note 2 8 2 3 2 4 2" xfId="43202" xr:uid="{00000000-0005-0000-0000-000029590000}"/>
    <cellStyle name="Note 2 8 2 3 2 5" xfId="31447" xr:uid="{00000000-0005-0000-0000-00002A590000}"/>
    <cellStyle name="Note 2 8 2 3 3" xfId="18253" xr:uid="{00000000-0005-0000-0000-00002B590000}"/>
    <cellStyle name="Note 2 8 2 3 3 2" xfId="34928" xr:uid="{00000000-0005-0000-0000-00002C590000}"/>
    <cellStyle name="Note 2 8 2 3 4" xfId="21505" xr:uid="{00000000-0005-0000-0000-00002D590000}"/>
    <cellStyle name="Note 2 8 2 3 4 2" xfId="38179" xr:uid="{00000000-0005-0000-0000-00002E590000}"/>
    <cellStyle name="Note 2 8 2 3 5" xfId="24555" xr:uid="{00000000-0005-0000-0000-00002F590000}"/>
    <cellStyle name="Note 2 8 2 3 5 2" xfId="41275" xr:uid="{00000000-0005-0000-0000-000030590000}"/>
    <cellStyle name="Note 2 8 2 3 6" xfId="28849" xr:uid="{00000000-0005-0000-0000-000031590000}"/>
    <cellStyle name="Note 2 8 2 3 7" xfId="12102" xr:uid="{00000000-0005-0000-0000-000032590000}"/>
    <cellStyle name="Note 2 8 2 4" xfId="3887" xr:uid="{00000000-0005-0000-0000-000033590000}"/>
    <cellStyle name="Note 2 8 2 4 2" xfId="15532" xr:uid="{00000000-0005-0000-0000-000034590000}"/>
    <cellStyle name="Note 2 8 2 4 2 2" xfId="21154" xr:uid="{00000000-0005-0000-0000-000035590000}"/>
    <cellStyle name="Note 2 8 2 4 2 2 2" xfId="37824" xr:uid="{00000000-0005-0000-0000-000036590000}"/>
    <cellStyle name="Note 2 8 2 4 2 3" xfId="24267" xr:uid="{00000000-0005-0000-0000-000037590000}"/>
    <cellStyle name="Note 2 8 2 4 2 3 2" xfId="40984" xr:uid="{00000000-0005-0000-0000-000038590000}"/>
    <cellStyle name="Note 2 8 2 4 2 4" xfId="26960" xr:uid="{00000000-0005-0000-0000-000039590000}"/>
    <cellStyle name="Note 2 8 2 4 2 4 2" xfId="43701" xr:uid="{00000000-0005-0000-0000-00003A590000}"/>
    <cellStyle name="Note 2 8 2 4 2 5" xfId="32203" xr:uid="{00000000-0005-0000-0000-00003B590000}"/>
    <cellStyle name="Note 2 8 2 4 3" xfId="18912" xr:uid="{00000000-0005-0000-0000-00003C590000}"/>
    <cellStyle name="Note 2 8 2 4 3 2" xfId="35591" xr:uid="{00000000-0005-0000-0000-00003D590000}"/>
    <cellStyle name="Note 2 8 2 4 4" xfId="22121" xr:uid="{00000000-0005-0000-0000-00003E590000}"/>
    <cellStyle name="Note 2 8 2 4 4 2" xfId="38804" xr:uid="{00000000-0005-0000-0000-00003F590000}"/>
    <cellStyle name="Note 2 8 2 4 5" xfId="25047" xr:uid="{00000000-0005-0000-0000-000040590000}"/>
    <cellStyle name="Note 2 8 2 4 5 2" xfId="41774" xr:uid="{00000000-0005-0000-0000-000041590000}"/>
    <cellStyle name="Note 2 8 2 4 6" xfId="29605" xr:uid="{00000000-0005-0000-0000-000042590000}"/>
    <cellStyle name="Note 2 8 2 4 7" xfId="12919" xr:uid="{00000000-0005-0000-0000-000043590000}"/>
    <cellStyle name="Note 2 8 2 5" xfId="8063" xr:uid="{00000000-0005-0000-0000-000044590000}"/>
    <cellStyle name="Note 2 8 2 5 2" xfId="19858" xr:uid="{00000000-0005-0000-0000-000045590000}"/>
    <cellStyle name="Note 2 8 2 5 2 2" xfId="36528" xr:uid="{00000000-0005-0000-0000-000046590000}"/>
    <cellStyle name="Note 2 8 2 5 3" xfId="23008" xr:uid="{00000000-0005-0000-0000-000047590000}"/>
    <cellStyle name="Note 2 8 2 5 3 2" xfId="39710" xr:uid="{00000000-0005-0000-0000-000048590000}"/>
    <cellStyle name="Note 2 8 2 5 4" xfId="25790" xr:uid="{00000000-0005-0000-0000-000049590000}"/>
    <cellStyle name="Note 2 8 2 5 4 2" xfId="42529" xr:uid="{00000000-0005-0000-0000-00004A590000}"/>
    <cellStyle name="Note 2 8 2 5 5" xfId="30753" xr:uid="{00000000-0005-0000-0000-00004B590000}"/>
    <cellStyle name="Note 2 8 2 5 6" xfId="14080" xr:uid="{00000000-0005-0000-0000-00004C590000}"/>
    <cellStyle name="Note 2 8 2 6" xfId="8064" xr:uid="{00000000-0005-0000-0000-00004D590000}"/>
    <cellStyle name="Note 2 8 2 6 2" xfId="34251" xr:uid="{00000000-0005-0000-0000-00004E590000}"/>
    <cellStyle name="Note 2 8 2 6 3" xfId="17574" xr:uid="{00000000-0005-0000-0000-00004F590000}"/>
    <cellStyle name="Note 2 8 2 7" xfId="19139" xr:uid="{00000000-0005-0000-0000-000050590000}"/>
    <cellStyle name="Note 2 8 2 7 2" xfId="35810" xr:uid="{00000000-0005-0000-0000-000051590000}"/>
    <cellStyle name="Note 2 8 2 8" xfId="21840" xr:uid="{00000000-0005-0000-0000-000052590000}"/>
    <cellStyle name="Note 2 8 2 8 2" xfId="38518" xr:uid="{00000000-0005-0000-0000-000053590000}"/>
    <cellStyle name="Note 2 8 2 9" xfId="28161" xr:uid="{00000000-0005-0000-0000-000054590000}"/>
    <cellStyle name="Note 2 8 3" xfId="3888" xr:uid="{00000000-0005-0000-0000-000055590000}"/>
    <cellStyle name="Note 2 8 3 2" xfId="13643" xr:uid="{00000000-0005-0000-0000-000056590000}"/>
    <cellStyle name="Note 2 8 3 2 2" xfId="19499" xr:uid="{00000000-0005-0000-0000-000057590000}"/>
    <cellStyle name="Note 2 8 3 2 2 2" xfId="36169" xr:uid="{00000000-0005-0000-0000-000058590000}"/>
    <cellStyle name="Note 2 8 3 2 3" xfId="22660" xr:uid="{00000000-0005-0000-0000-000059590000}"/>
    <cellStyle name="Note 2 8 3 2 3 2" xfId="39360" xr:uid="{00000000-0005-0000-0000-00005A590000}"/>
    <cellStyle name="Note 2 8 3 2 4" xfId="25501" xr:uid="{00000000-0005-0000-0000-00005B590000}"/>
    <cellStyle name="Note 2 8 3 2 4 2" xfId="42239" xr:uid="{00000000-0005-0000-0000-00005C590000}"/>
    <cellStyle name="Note 2 8 3 2 5" xfId="30317" xr:uid="{00000000-0005-0000-0000-00005D590000}"/>
    <cellStyle name="Note 2 8 3 3" xfId="17189" xr:uid="{00000000-0005-0000-0000-00005E590000}"/>
    <cellStyle name="Note 2 8 3 3 2" xfId="33866" xr:uid="{00000000-0005-0000-0000-00005F590000}"/>
    <cellStyle name="Note 2 8 3 4" xfId="15843" xr:uid="{00000000-0005-0000-0000-000060590000}"/>
    <cellStyle name="Note 2 8 3 4 2" xfId="32507" xr:uid="{00000000-0005-0000-0000-000061590000}"/>
    <cellStyle name="Note 2 8 3 5" xfId="17557" xr:uid="{00000000-0005-0000-0000-000062590000}"/>
    <cellStyle name="Note 2 8 3 5 2" xfId="34234" xr:uid="{00000000-0005-0000-0000-000063590000}"/>
    <cellStyle name="Note 2 8 3 6" xfId="27725" xr:uid="{00000000-0005-0000-0000-000064590000}"/>
    <cellStyle name="Note 2 8 4" xfId="3889" xr:uid="{00000000-0005-0000-0000-000065590000}"/>
    <cellStyle name="Note 2 8 4 2" xfId="14226" xr:uid="{00000000-0005-0000-0000-000066590000}"/>
    <cellStyle name="Note 2 8 4 2 2" xfId="19989" xr:uid="{00000000-0005-0000-0000-000067590000}"/>
    <cellStyle name="Note 2 8 4 2 2 2" xfId="36659" xr:uid="{00000000-0005-0000-0000-000068590000}"/>
    <cellStyle name="Note 2 8 4 2 3" xfId="23135" xr:uid="{00000000-0005-0000-0000-000069590000}"/>
    <cellStyle name="Note 2 8 4 2 3 2" xfId="39838" xr:uid="{00000000-0005-0000-0000-00006A590000}"/>
    <cellStyle name="Note 2 8 4 2 4" xfId="25914" xr:uid="{00000000-0005-0000-0000-00006B590000}"/>
    <cellStyle name="Note 2 8 4 2 4 2" xfId="42653" xr:uid="{00000000-0005-0000-0000-00006C590000}"/>
    <cellStyle name="Note 2 8 4 2 5" xfId="30899" xr:uid="{00000000-0005-0000-0000-00006D590000}"/>
    <cellStyle name="Note 2 8 4 3" xfId="17703" xr:uid="{00000000-0005-0000-0000-00006E590000}"/>
    <cellStyle name="Note 2 8 4 3 2" xfId="34380" xr:uid="{00000000-0005-0000-0000-00006F590000}"/>
    <cellStyle name="Note 2 8 4 4" xfId="18945" xr:uid="{00000000-0005-0000-0000-000070590000}"/>
    <cellStyle name="Note 2 8 4 4 2" xfId="35624" xr:uid="{00000000-0005-0000-0000-000071590000}"/>
    <cellStyle name="Note 2 8 4 5" xfId="21751" xr:uid="{00000000-0005-0000-0000-000072590000}"/>
    <cellStyle name="Note 2 8 4 5 2" xfId="38428" xr:uid="{00000000-0005-0000-0000-000073590000}"/>
    <cellStyle name="Note 2 8 4 6" xfId="28306" xr:uid="{00000000-0005-0000-0000-000074590000}"/>
    <cellStyle name="Note 2 8 4 7" xfId="11552" xr:uid="{00000000-0005-0000-0000-000075590000}"/>
    <cellStyle name="Note 2 8 5" xfId="8065" xr:uid="{00000000-0005-0000-0000-000076590000}"/>
    <cellStyle name="Note 2 8 5 2" xfId="13397" xr:uid="{00000000-0005-0000-0000-000077590000}"/>
    <cellStyle name="Note 2 8 5 2 2" xfId="19274" xr:uid="{00000000-0005-0000-0000-000078590000}"/>
    <cellStyle name="Note 2 8 5 2 2 2" xfId="35945" xr:uid="{00000000-0005-0000-0000-000079590000}"/>
    <cellStyle name="Note 2 8 5 2 3" xfId="22454" xr:uid="{00000000-0005-0000-0000-00007A590000}"/>
    <cellStyle name="Note 2 8 5 2 3 2" xfId="39147" xr:uid="{00000000-0005-0000-0000-00007B590000}"/>
    <cellStyle name="Note 2 8 5 2 4" xfId="25319" xr:uid="{00000000-0005-0000-0000-00007C590000}"/>
    <cellStyle name="Note 2 8 5 2 4 2" xfId="42055" xr:uid="{00000000-0005-0000-0000-00007D590000}"/>
    <cellStyle name="Note 2 8 5 2 5" xfId="30073" xr:uid="{00000000-0005-0000-0000-00007E590000}"/>
    <cellStyle name="Note 2 8 5 3" xfId="16953" xr:uid="{00000000-0005-0000-0000-00007F590000}"/>
    <cellStyle name="Note 2 8 5 3 2" xfId="33629" xr:uid="{00000000-0005-0000-0000-000080590000}"/>
    <cellStyle name="Note 2 8 5 4" xfId="17325" xr:uid="{00000000-0005-0000-0000-000081590000}"/>
    <cellStyle name="Note 2 8 5 4 2" xfId="34002" xr:uid="{00000000-0005-0000-0000-000082590000}"/>
    <cellStyle name="Note 2 8 5 5" xfId="16396" xr:uid="{00000000-0005-0000-0000-000083590000}"/>
    <cellStyle name="Note 2 8 5 5 2" xfId="33064" xr:uid="{00000000-0005-0000-0000-000084590000}"/>
    <cellStyle name="Note 2 8 5 6" xfId="27484" xr:uid="{00000000-0005-0000-0000-000085590000}"/>
    <cellStyle name="Note 2 8 5 7" xfId="10714" xr:uid="{00000000-0005-0000-0000-000086590000}"/>
    <cellStyle name="Note 2 8 6" xfId="8066" xr:uid="{00000000-0005-0000-0000-000087590000}"/>
    <cellStyle name="Note 2 8 6 2" xfId="15015" xr:uid="{00000000-0005-0000-0000-000088590000}"/>
    <cellStyle name="Note 2 8 6 2 2" xfId="20725" xr:uid="{00000000-0005-0000-0000-000089590000}"/>
    <cellStyle name="Note 2 8 6 2 2 2" xfId="37394" xr:uid="{00000000-0005-0000-0000-00008A590000}"/>
    <cellStyle name="Note 2 8 6 2 3" xfId="23852" xr:uid="{00000000-0005-0000-0000-00008B590000}"/>
    <cellStyle name="Note 2 8 6 2 3 2" xfId="40563" xr:uid="{00000000-0005-0000-0000-00008C590000}"/>
    <cellStyle name="Note 2 8 6 2 4" xfId="26593" xr:uid="{00000000-0005-0000-0000-00008D590000}"/>
    <cellStyle name="Note 2 8 6 2 4 2" xfId="43334" xr:uid="{00000000-0005-0000-0000-00008E590000}"/>
    <cellStyle name="Note 2 8 6 2 5" xfId="31686" xr:uid="{00000000-0005-0000-0000-00008F590000}"/>
    <cellStyle name="Note 2 8 6 3" xfId="18437" xr:uid="{00000000-0005-0000-0000-000090590000}"/>
    <cellStyle name="Note 2 8 6 3 2" xfId="35114" xr:uid="{00000000-0005-0000-0000-000091590000}"/>
    <cellStyle name="Note 2 8 6 4" xfId="21679" xr:uid="{00000000-0005-0000-0000-000092590000}"/>
    <cellStyle name="Note 2 8 6 4 2" xfId="38354" xr:uid="{00000000-0005-0000-0000-000093590000}"/>
    <cellStyle name="Note 2 8 6 5" xfId="24686" xr:uid="{00000000-0005-0000-0000-000094590000}"/>
    <cellStyle name="Note 2 8 6 5 2" xfId="41407" xr:uid="{00000000-0005-0000-0000-000095590000}"/>
    <cellStyle name="Note 2 8 6 6" xfId="29088" xr:uid="{00000000-0005-0000-0000-000096590000}"/>
    <cellStyle name="Note 2 8 6 7" xfId="12341" xr:uid="{00000000-0005-0000-0000-000097590000}"/>
    <cellStyle name="Note 2 8 7" xfId="13239" xr:uid="{00000000-0005-0000-0000-000098590000}"/>
    <cellStyle name="Note 2 8 7 2" xfId="19161" xr:uid="{00000000-0005-0000-0000-000099590000}"/>
    <cellStyle name="Note 2 8 7 2 2" xfId="35832" xr:uid="{00000000-0005-0000-0000-00009A590000}"/>
    <cellStyle name="Note 2 8 7 3" xfId="22348" xr:uid="{00000000-0005-0000-0000-00009B590000}"/>
    <cellStyle name="Note 2 8 7 3 2" xfId="39041" xr:uid="{00000000-0005-0000-0000-00009C590000}"/>
    <cellStyle name="Note 2 8 7 4" xfId="25228" xr:uid="{00000000-0005-0000-0000-00009D590000}"/>
    <cellStyle name="Note 2 8 7 4 2" xfId="41964" xr:uid="{00000000-0005-0000-0000-00009E590000}"/>
    <cellStyle name="Note 2 8 7 5" xfId="29915" xr:uid="{00000000-0005-0000-0000-00009F590000}"/>
    <cellStyle name="Note 2 8 8" xfId="16832" xr:uid="{00000000-0005-0000-0000-0000A0590000}"/>
    <cellStyle name="Note 2 8 8 2" xfId="33507" xr:uid="{00000000-0005-0000-0000-0000A1590000}"/>
    <cellStyle name="Note 2 8 9" xfId="15984" xr:uid="{00000000-0005-0000-0000-0000A2590000}"/>
    <cellStyle name="Note 2 8 9 2" xfId="32650" xr:uid="{00000000-0005-0000-0000-0000A3590000}"/>
    <cellStyle name="Note 2 9" xfId="3890" xr:uid="{00000000-0005-0000-0000-0000A4590000}"/>
    <cellStyle name="Note 2 9 2" xfId="3891" xr:uid="{00000000-0005-0000-0000-0000A5590000}"/>
    <cellStyle name="Note 2 9 2 2" xfId="3892" xr:uid="{00000000-0005-0000-0000-0000A6590000}"/>
    <cellStyle name="Note 2 9 2 2 2" xfId="20048" xr:uid="{00000000-0005-0000-0000-0000A7590000}"/>
    <cellStyle name="Note 2 9 2 2 2 2" xfId="36718" xr:uid="{00000000-0005-0000-0000-0000A8590000}"/>
    <cellStyle name="Note 2 9 2 2 3" xfId="23193" xr:uid="{00000000-0005-0000-0000-0000A9590000}"/>
    <cellStyle name="Note 2 9 2 2 3 2" xfId="39897" xr:uid="{00000000-0005-0000-0000-0000AA590000}"/>
    <cellStyle name="Note 2 9 2 2 4" xfId="25972" xr:uid="{00000000-0005-0000-0000-0000AB590000}"/>
    <cellStyle name="Note 2 9 2 2 4 2" xfId="42711" xr:uid="{00000000-0005-0000-0000-0000AC590000}"/>
    <cellStyle name="Note 2 9 2 2 5" xfId="30958" xr:uid="{00000000-0005-0000-0000-0000AD590000}"/>
    <cellStyle name="Note 2 9 2 2 6" xfId="14285" xr:uid="{00000000-0005-0000-0000-0000AE590000}"/>
    <cellStyle name="Note 2 9 2 3" xfId="3893" xr:uid="{00000000-0005-0000-0000-0000AF590000}"/>
    <cellStyle name="Note 2 9 2 3 2" xfId="34439" xr:uid="{00000000-0005-0000-0000-0000B0590000}"/>
    <cellStyle name="Note 2 9 2 3 3" xfId="17762" xr:uid="{00000000-0005-0000-0000-0000B1590000}"/>
    <cellStyle name="Note 2 9 2 4" xfId="16487" xr:uid="{00000000-0005-0000-0000-0000B2590000}"/>
    <cellStyle name="Note 2 9 2 4 2" xfId="33159" xr:uid="{00000000-0005-0000-0000-0000B3590000}"/>
    <cellStyle name="Note 2 9 2 5" xfId="16598" xr:uid="{00000000-0005-0000-0000-0000B4590000}"/>
    <cellStyle name="Note 2 9 2 5 2" xfId="33271" xr:uid="{00000000-0005-0000-0000-0000B5590000}"/>
    <cellStyle name="Note 2 9 2 6" xfId="28364" xr:uid="{00000000-0005-0000-0000-0000B6590000}"/>
    <cellStyle name="Note 2 9 2 7" xfId="11611" xr:uid="{00000000-0005-0000-0000-0000B7590000}"/>
    <cellStyle name="Note 2 9 3" xfId="3894" xr:uid="{00000000-0005-0000-0000-0000B8590000}"/>
    <cellStyle name="Note 2 9 3 2" xfId="14549" xr:uid="{00000000-0005-0000-0000-0000B9590000}"/>
    <cellStyle name="Note 2 9 3 2 2" xfId="20312" xr:uid="{00000000-0005-0000-0000-0000BA590000}"/>
    <cellStyle name="Note 2 9 3 2 2 2" xfId="36981" xr:uid="{00000000-0005-0000-0000-0000BB590000}"/>
    <cellStyle name="Note 2 9 3 2 3" xfId="23453" xr:uid="{00000000-0005-0000-0000-0000BC590000}"/>
    <cellStyle name="Note 2 9 3 2 3 2" xfId="40161" xr:uid="{00000000-0005-0000-0000-0000BD590000}"/>
    <cellStyle name="Note 2 9 3 2 4" xfId="26235" xr:uid="{00000000-0005-0000-0000-0000BE590000}"/>
    <cellStyle name="Note 2 9 3 2 4 2" xfId="42975" xr:uid="{00000000-0005-0000-0000-0000BF590000}"/>
    <cellStyle name="Note 2 9 3 2 5" xfId="31221" xr:uid="{00000000-0005-0000-0000-0000C0590000}"/>
    <cellStyle name="Note 2 9 3 3" xfId="18026" xr:uid="{00000000-0005-0000-0000-0000C1590000}"/>
    <cellStyle name="Note 2 9 3 3 2" xfId="34702" xr:uid="{00000000-0005-0000-0000-0000C2590000}"/>
    <cellStyle name="Note 2 9 3 4" xfId="21280" xr:uid="{00000000-0005-0000-0000-0000C3590000}"/>
    <cellStyle name="Note 2 9 3 4 2" xfId="37952" xr:uid="{00000000-0005-0000-0000-0000C4590000}"/>
    <cellStyle name="Note 2 9 3 5" xfId="16452" xr:uid="{00000000-0005-0000-0000-0000C5590000}"/>
    <cellStyle name="Note 2 9 3 5 2" xfId="33122" xr:uid="{00000000-0005-0000-0000-0000C6590000}"/>
    <cellStyle name="Note 2 9 3 6" xfId="28624" xr:uid="{00000000-0005-0000-0000-0000C7590000}"/>
    <cellStyle name="Note 2 9 3 7" xfId="11875" xr:uid="{00000000-0005-0000-0000-0000C8590000}"/>
    <cellStyle name="Note 2 9 4" xfId="3895" xr:uid="{00000000-0005-0000-0000-0000C9590000}"/>
    <cellStyle name="Note 2 9 4 2" xfId="15159" xr:uid="{00000000-0005-0000-0000-0000CA590000}"/>
    <cellStyle name="Note 2 9 4 2 2" xfId="20833" xr:uid="{00000000-0005-0000-0000-0000CB590000}"/>
    <cellStyle name="Note 2 9 4 2 2 2" xfId="37502" xr:uid="{00000000-0005-0000-0000-0000CC590000}"/>
    <cellStyle name="Note 2 9 4 2 3" xfId="23953" xr:uid="{00000000-0005-0000-0000-0000CD590000}"/>
    <cellStyle name="Note 2 9 4 2 3 2" xfId="40666" xr:uid="{00000000-0005-0000-0000-0000CE590000}"/>
    <cellStyle name="Note 2 9 4 2 4" xfId="26688" xr:uid="{00000000-0005-0000-0000-0000CF590000}"/>
    <cellStyle name="Note 2 9 4 2 4 2" xfId="43429" xr:uid="{00000000-0005-0000-0000-0000D0590000}"/>
    <cellStyle name="Note 2 9 4 2 5" xfId="31830" xr:uid="{00000000-0005-0000-0000-0000D1590000}"/>
    <cellStyle name="Note 2 9 4 3" xfId="18570" xr:uid="{00000000-0005-0000-0000-0000D2590000}"/>
    <cellStyle name="Note 2 9 4 3 2" xfId="35247" xr:uid="{00000000-0005-0000-0000-0000D3590000}"/>
    <cellStyle name="Note 2 9 4 4" xfId="21795" xr:uid="{00000000-0005-0000-0000-0000D4590000}"/>
    <cellStyle name="Note 2 9 4 4 2" xfId="38473" xr:uid="{00000000-0005-0000-0000-0000D5590000}"/>
    <cellStyle name="Note 2 9 4 5" xfId="24779" xr:uid="{00000000-0005-0000-0000-0000D6590000}"/>
    <cellStyle name="Note 2 9 4 5 2" xfId="41502" xr:uid="{00000000-0005-0000-0000-0000D7590000}"/>
    <cellStyle name="Note 2 9 4 6" xfId="29232" xr:uid="{00000000-0005-0000-0000-0000D8590000}"/>
    <cellStyle name="Note 2 9 4 7" xfId="12520" xr:uid="{00000000-0005-0000-0000-0000D9590000}"/>
    <cellStyle name="Note 2 9 5" xfId="8067" xr:uid="{00000000-0005-0000-0000-0000DA590000}"/>
    <cellStyle name="Note 2 9 5 2" xfId="19579" xr:uid="{00000000-0005-0000-0000-0000DB590000}"/>
    <cellStyle name="Note 2 9 5 2 2" xfId="36250" xr:uid="{00000000-0005-0000-0000-0000DC590000}"/>
    <cellStyle name="Note 2 9 5 3" xfId="22734" xr:uid="{00000000-0005-0000-0000-0000DD590000}"/>
    <cellStyle name="Note 2 9 5 3 2" xfId="39434" xr:uid="{00000000-0005-0000-0000-0000DE590000}"/>
    <cellStyle name="Note 2 9 5 4" xfId="25564" xr:uid="{00000000-0005-0000-0000-0000DF590000}"/>
    <cellStyle name="Note 2 9 5 4 2" xfId="42302" xr:uid="{00000000-0005-0000-0000-0000E0590000}"/>
    <cellStyle name="Note 2 9 5 5" xfId="30427" xr:uid="{00000000-0005-0000-0000-0000E1590000}"/>
    <cellStyle name="Note 2 9 5 6" xfId="13753" xr:uid="{00000000-0005-0000-0000-0000E2590000}"/>
    <cellStyle name="Note 2 9 6" xfId="17265" xr:uid="{00000000-0005-0000-0000-0000E3590000}"/>
    <cellStyle name="Note 2 9 6 2" xfId="33942" xr:uid="{00000000-0005-0000-0000-0000E4590000}"/>
    <cellStyle name="Note 2 9 7" xfId="15808" xr:uid="{00000000-0005-0000-0000-0000E5590000}"/>
    <cellStyle name="Note 2 9 7 2" xfId="32470" xr:uid="{00000000-0005-0000-0000-0000E6590000}"/>
    <cellStyle name="Note 2 9 8" xfId="16169" xr:uid="{00000000-0005-0000-0000-0000E7590000}"/>
    <cellStyle name="Note 2 9 8 2" xfId="32834" xr:uid="{00000000-0005-0000-0000-0000E8590000}"/>
    <cellStyle name="Note 2 9 9" xfId="27835" xr:uid="{00000000-0005-0000-0000-0000E9590000}"/>
    <cellStyle name="Note 2_QC" xfId="6716" xr:uid="{00000000-0005-0000-0000-0000EA590000}"/>
    <cellStyle name="Note 3" xfId="3896" xr:uid="{00000000-0005-0000-0000-0000EB590000}"/>
    <cellStyle name="Note 3 10" xfId="3897" xr:uid="{00000000-0005-0000-0000-0000EC590000}"/>
    <cellStyle name="Note 3 10 2" xfId="3898" xr:uid="{00000000-0005-0000-0000-0000ED590000}"/>
    <cellStyle name="Note 3 10 2 2" xfId="3899" xr:uid="{00000000-0005-0000-0000-0000EE590000}"/>
    <cellStyle name="Note 3 10 2 3" xfId="3900" xr:uid="{00000000-0005-0000-0000-0000EF590000}"/>
    <cellStyle name="Note 3 10 2 4" xfId="18977" xr:uid="{00000000-0005-0000-0000-0000F0590000}"/>
    <cellStyle name="Note 3 10 3" xfId="3901" xr:uid="{00000000-0005-0000-0000-0000F1590000}"/>
    <cellStyle name="Note 3 10 3 2" xfId="38868" xr:uid="{00000000-0005-0000-0000-0000F2590000}"/>
    <cellStyle name="Note 3 10 4" xfId="3902" xr:uid="{00000000-0005-0000-0000-0000F3590000}"/>
    <cellStyle name="Note 3 10 4 2" xfId="41822" xr:uid="{00000000-0005-0000-0000-0000F4590000}"/>
    <cellStyle name="Note 3 10 5" xfId="8068" xr:uid="{00000000-0005-0000-0000-0000F5590000}"/>
    <cellStyle name="Note 3 10 6" xfId="13035" xr:uid="{00000000-0005-0000-0000-0000F6590000}"/>
    <cellStyle name="Note 3 11" xfId="3903" xr:uid="{00000000-0005-0000-0000-0000F7590000}"/>
    <cellStyle name="Note 3 11 2" xfId="3904" xr:uid="{00000000-0005-0000-0000-0000F8590000}"/>
    <cellStyle name="Note 3 11 2 2" xfId="3905" xr:uid="{00000000-0005-0000-0000-0000F9590000}"/>
    <cellStyle name="Note 3 11 2 3" xfId="3906" xr:uid="{00000000-0005-0000-0000-0000FA590000}"/>
    <cellStyle name="Note 3 11 3" xfId="3907" xr:uid="{00000000-0005-0000-0000-0000FB590000}"/>
    <cellStyle name="Note 3 11 4" xfId="3908" xr:uid="{00000000-0005-0000-0000-0000FC590000}"/>
    <cellStyle name="Note 3 11 5" xfId="8069" xr:uid="{00000000-0005-0000-0000-0000FD590000}"/>
    <cellStyle name="Note 3 12" xfId="3909" xr:uid="{00000000-0005-0000-0000-0000FE590000}"/>
    <cellStyle name="Note 3 12 2" xfId="3910" xr:uid="{00000000-0005-0000-0000-0000FF590000}"/>
    <cellStyle name="Note 3 12 2 2" xfId="3911" xr:uid="{00000000-0005-0000-0000-0000005A0000}"/>
    <cellStyle name="Note 3 12 2 3" xfId="3912" xr:uid="{00000000-0005-0000-0000-0000015A0000}"/>
    <cellStyle name="Note 3 12 3" xfId="3913" xr:uid="{00000000-0005-0000-0000-0000025A0000}"/>
    <cellStyle name="Note 3 12 4" xfId="3914" xr:uid="{00000000-0005-0000-0000-0000035A0000}"/>
    <cellStyle name="Note 3 12 5" xfId="8070" xr:uid="{00000000-0005-0000-0000-0000045A0000}"/>
    <cellStyle name="Note 3 12 6" xfId="16082" xr:uid="{00000000-0005-0000-0000-0000055A0000}"/>
    <cellStyle name="Note 3 13" xfId="3915" xr:uid="{00000000-0005-0000-0000-0000065A0000}"/>
    <cellStyle name="Note 3 13 2" xfId="3916" xr:uid="{00000000-0005-0000-0000-0000075A0000}"/>
    <cellStyle name="Note 3 13 2 2" xfId="3917" xr:uid="{00000000-0005-0000-0000-0000085A0000}"/>
    <cellStyle name="Note 3 13 2 3" xfId="3918" xr:uid="{00000000-0005-0000-0000-0000095A0000}"/>
    <cellStyle name="Note 3 13 3" xfId="3919" xr:uid="{00000000-0005-0000-0000-00000A5A0000}"/>
    <cellStyle name="Note 3 13 4" xfId="3920" xr:uid="{00000000-0005-0000-0000-00000B5A0000}"/>
    <cellStyle name="Note 3 13 5" xfId="8071" xr:uid="{00000000-0005-0000-0000-00000C5A0000}"/>
    <cellStyle name="Note 3 13 6" xfId="27026" xr:uid="{00000000-0005-0000-0000-00000D5A0000}"/>
    <cellStyle name="Note 3 14" xfId="3921" xr:uid="{00000000-0005-0000-0000-00000E5A0000}"/>
    <cellStyle name="Note 3 14 2" xfId="3922" xr:uid="{00000000-0005-0000-0000-00000F5A0000}"/>
    <cellStyle name="Note 3 14 2 2" xfId="3923" xr:uid="{00000000-0005-0000-0000-0000105A0000}"/>
    <cellStyle name="Note 3 14 2 3" xfId="3924" xr:uid="{00000000-0005-0000-0000-0000115A0000}"/>
    <cellStyle name="Note 3 14 3" xfId="3925" xr:uid="{00000000-0005-0000-0000-0000125A0000}"/>
    <cellStyle name="Note 3 14 4" xfId="3926" xr:uid="{00000000-0005-0000-0000-0000135A0000}"/>
    <cellStyle name="Note 3 14 5" xfId="8072" xr:uid="{00000000-0005-0000-0000-0000145A0000}"/>
    <cellStyle name="Note 3 14 6" xfId="43810" xr:uid="{00000000-0005-0000-0000-0000155A0000}"/>
    <cellStyle name="Note 3 15" xfId="3927" xr:uid="{00000000-0005-0000-0000-0000165A0000}"/>
    <cellStyle name="Note 3 15 2" xfId="3928" xr:uid="{00000000-0005-0000-0000-0000175A0000}"/>
    <cellStyle name="Note 3 15 3" xfId="3929" xr:uid="{00000000-0005-0000-0000-0000185A0000}"/>
    <cellStyle name="Note 3 15 4" xfId="8073" xr:uid="{00000000-0005-0000-0000-0000195A0000}"/>
    <cellStyle name="Note 3 15 5" xfId="43794" xr:uid="{00000000-0005-0000-0000-00001A5A0000}"/>
    <cellStyle name="Note 3 16" xfId="3930" xr:uid="{00000000-0005-0000-0000-00001B5A0000}"/>
    <cellStyle name="Note 3 16 2" xfId="3931" xr:uid="{00000000-0005-0000-0000-00001C5A0000}"/>
    <cellStyle name="Note 3 16 2 2" xfId="3932" xr:uid="{00000000-0005-0000-0000-00001D5A0000}"/>
    <cellStyle name="Note 3 16 2 3" xfId="3933" xr:uid="{00000000-0005-0000-0000-00001E5A0000}"/>
    <cellStyle name="Note 3 16 3" xfId="3934" xr:uid="{00000000-0005-0000-0000-00001F5A0000}"/>
    <cellStyle name="Note 3 16 4" xfId="3935" xr:uid="{00000000-0005-0000-0000-0000205A0000}"/>
    <cellStyle name="Note 3 16 5" xfId="8074" xr:uid="{00000000-0005-0000-0000-0000215A0000}"/>
    <cellStyle name="Note 3 16 6" xfId="8075" xr:uid="{00000000-0005-0000-0000-0000225A0000}"/>
    <cellStyle name="Note 3 17" xfId="3936" xr:uid="{00000000-0005-0000-0000-0000235A0000}"/>
    <cellStyle name="Note 3 18" xfId="3937" xr:uid="{00000000-0005-0000-0000-0000245A0000}"/>
    <cellStyle name="Note 3 19" xfId="8076" xr:uid="{00000000-0005-0000-0000-0000255A0000}"/>
    <cellStyle name="Note 3 2" xfId="3938" xr:uid="{00000000-0005-0000-0000-0000265A0000}"/>
    <cellStyle name="Note 3 2 10" xfId="3939" xr:uid="{00000000-0005-0000-0000-0000275A0000}"/>
    <cellStyle name="Note 3 2 10 2" xfId="3940" xr:uid="{00000000-0005-0000-0000-0000285A0000}"/>
    <cellStyle name="Note 3 2 10 2 2" xfId="3941" xr:uid="{00000000-0005-0000-0000-0000295A0000}"/>
    <cellStyle name="Note 3 2 10 2 2 2" xfId="37452" xr:uid="{00000000-0005-0000-0000-00002A5A0000}"/>
    <cellStyle name="Note 3 2 10 2 2 3" xfId="20783" xr:uid="{00000000-0005-0000-0000-00002B5A0000}"/>
    <cellStyle name="Note 3 2 10 2 3" xfId="3942" xr:uid="{00000000-0005-0000-0000-00002C5A0000}"/>
    <cellStyle name="Note 3 2 10 2 3 2" xfId="40618" xr:uid="{00000000-0005-0000-0000-00002D5A0000}"/>
    <cellStyle name="Note 3 2 10 2 3 3" xfId="23905" xr:uid="{00000000-0005-0000-0000-00002E5A0000}"/>
    <cellStyle name="Note 3 2 10 2 4" xfId="26644" xr:uid="{00000000-0005-0000-0000-00002F5A0000}"/>
    <cellStyle name="Note 3 2 10 2 4 2" xfId="43385" xr:uid="{00000000-0005-0000-0000-0000305A0000}"/>
    <cellStyle name="Note 3 2 10 2 5" xfId="31760" xr:uid="{00000000-0005-0000-0000-0000315A0000}"/>
    <cellStyle name="Note 3 2 10 2 6" xfId="15089" xr:uid="{00000000-0005-0000-0000-0000325A0000}"/>
    <cellStyle name="Note 3 2 10 3" xfId="3943" xr:uid="{00000000-0005-0000-0000-0000335A0000}"/>
    <cellStyle name="Note 3 2 10 3 2" xfId="35173" xr:uid="{00000000-0005-0000-0000-0000345A0000}"/>
    <cellStyle name="Note 3 2 10 3 3" xfId="18496" xr:uid="{00000000-0005-0000-0000-0000355A0000}"/>
    <cellStyle name="Note 3 2 10 4" xfId="3944" xr:uid="{00000000-0005-0000-0000-0000365A0000}"/>
    <cellStyle name="Note 3 2 10 4 2" xfId="38410" xr:uid="{00000000-0005-0000-0000-0000375A0000}"/>
    <cellStyle name="Note 3 2 10 4 3" xfId="21733" xr:uid="{00000000-0005-0000-0000-0000385A0000}"/>
    <cellStyle name="Note 3 2 10 5" xfId="8077" xr:uid="{00000000-0005-0000-0000-0000395A0000}"/>
    <cellStyle name="Note 3 2 10 5 2" xfId="41458" xr:uid="{00000000-0005-0000-0000-00003A5A0000}"/>
    <cellStyle name="Note 3 2 10 5 3" xfId="24735" xr:uid="{00000000-0005-0000-0000-00003B5A0000}"/>
    <cellStyle name="Note 3 2 10 6" xfId="29162" xr:uid="{00000000-0005-0000-0000-00003C5A0000}"/>
    <cellStyle name="Note 3 2 10 7" xfId="12421" xr:uid="{00000000-0005-0000-0000-00003D5A0000}"/>
    <cellStyle name="Note 3 2 11" xfId="3945" xr:uid="{00000000-0005-0000-0000-00003E5A0000}"/>
    <cellStyle name="Note 3 2 11 2" xfId="3946" xr:uid="{00000000-0005-0000-0000-00003F5A0000}"/>
    <cellStyle name="Note 3 2 11 2 2" xfId="3947" xr:uid="{00000000-0005-0000-0000-0000405A0000}"/>
    <cellStyle name="Note 3 2 11 2 2 2" xfId="35652" xr:uid="{00000000-0005-0000-0000-0000415A0000}"/>
    <cellStyle name="Note 3 2 11 2 3" xfId="3948" xr:uid="{00000000-0005-0000-0000-0000425A0000}"/>
    <cellStyle name="Note 3 2 11 2 4" xfId="18978" xr:uid="{00000000-0005-0000-0000-0000435A0000}"/>
    <cellStyle name="Note 3 2 11 3" xfId="3949" xr:uid="{00000000-0005-0000-0000-0000445A0000}"/>
    <cellStyle name="Note 3 2 11 3 2" xfId="38869" xr:uid="{00000000-0005-0000-0000-0000455A0000}"/>
    <cellStyle name="Note 3 2 11 3 3" xfId="22181" xr:uid="{00000000-0005-0000-0000-0000465A0000}"/>
    <cellStyle name="Note 3 2 11 4" xfId="3950" xr:uid="{00000000-0005-0000-0000-0000475A0000}"/>
    <cellStyle name="Note 3 2 11 4 2" xfId="41823" xr:uid="{00000000-0005-0000-0000-0000485A0000}"/>
    <cellStyle name="Note 3 2 11 4 3" xfId="25091" xr:uid="{00000000-0005-0000-0000-0000495A0000}"/>
    <cellStyle name="Note 3 2 11 5" xfId="8078" xr:uid="{00000000-0005-0000-0000-00004A5A0000}"/>
    <cellStyle name="Note 3 2 11 5 2" xfId="29716" xr:uid="{00000000-0005-0000-0000-00004B5A0000}"/>
    <cellStyle name="Note 3 2 11 6" xfId="13036" xr:uid="{00000000-0005-0000-0000-00004C5A0000}"/>
    <cellStyle name="Note 3 2 12" xfId="3951" xr:uid="{00000000-0005-0000-0000-00004D5A0000}"/>
    <cellStyle name="Note 3 2 12 2" xfId="3952" xr:uid="{00000000-0005-0000-0000-00004E5A0000}"/>
    <cellStyle name="Note 3 2 12 2 2" xfId="3953" xr:uid="{00000000-0005-0000-0000-00004F5A0000}"/>
    <cellStyle name="Note 3 2 12 2 3" xfId="3954" xr:uid="{00000000-0005-0000-0000-0000505A0000}"/>
    <cellStyle name="Note 3 2 12 2 4" xfId="32748" xr:uid="{00000000-0005-0000-0000-0000515A0000}"/>
    <cellStyle name="Note 3 2 12 3" xfId="3955" xr:uid="{00000000-0005-0000-0000-0000525A0000}"/>
    <cellStyle name="Note 3 2 12 4" xfId="3956" xr:uid="{00000000-0005-0000-0000-0000535A0000}"/>
    <cellStyle name="Note 3 2 12 5" xfId="8079" xr:uid="{00000000-0005-0000-0000-0000545A0000}"/>
    <cellStyle name="Note 3 2 12 6" xfId="16083" xr:uid="{00000000-0005-0000-0000-0000555A0000}"/>
    <cellStyle name="Note 3 2 13" xfId="3957" xr:uid="{00000000-0005-0000-0000-0000565A0000}"/>
    <cellStyle name="Note 3 2 13 2" xfId="3958" xr:uid="{00000000-0005-0000-0000-0000575A0000}"/>
    <cellStyle name="Note 3 2 13 2 2" xfId="3959" xr:uid="{00000000-0005-0000-0000-0000585A0000}"/>
    <cellStyle name="Note 3 2 13 2 3" xfId="3960" xr:uid="{00000000-0005-0000-0000-0000595A0000}"/>
    <cellStyle name="Note 3 2 13 3" xfId="3961" xr:uid="{00000000-0005-0000-0000-00005A5A0000}"/>
    <cellStyle name="Note 3 2 13 4" xfId="3962" xr:uid="{00000000-0005-0000-0000-00005B5A0000}"/>
    <cellStyle name="Note 3 2 13 5" xfId="8080" xr:uid="{00000000-0005-0000-0000-00005C5A0000}"/>
    <cellStyle name="Note 3 2 13 6" xfId="8081" xr:uid="{00000000-0005-0000-0000-00005D5A0000}"/>
    <cellStyle name="Note 3 2 13 7" xfId="27118" xr:uid="{00000000-0005-0000-0000-00005E5A0000}"/>
    <cellStyle name="Note 3 2 14" xfId="3963" xr:uid="{00000000-0005-0000-0000-00005F5A0000}"/>
    <cellStyle name="Note 3 2 14 2" xfId="43811" xr:uid="{00000000-0005-0000-0000-0000605A0000}"/>
    <cellStyle name="Note 3 2 15" xfId="3964" xr:uid="{00000000-0005-0000-0000-0000615A0000}"/>
    <cellStyle name="Note 3 2 15 2" xfId="43771" xr:uid="{00000000-0005-0000-0000-0000625A0000}"/>
    <cellStyle name="Note 3 2 16" xfId="8082" xr:uid="{00000000-0005-0000-0000-0000635A0000}"/>
    <cellStyle name="Note 3 2 17" xfId="10013" xr:uid="{00000000-0005-0000-0000-0000645A0000}"/>
    <cellStyle name="Note 3 2 18" xfId="43973" xr:uid="{00000000-0005-0000-0000-0000655A0000}"/>
    <cellStyle name="Note 3 2 2" xfId="3965" xr:uid="{00000000-0005-0000-0000-0000665A0000}"/>
    <cellStyle name="Note 3 2 2 10" xfId="43974" xr:uid="{00000000-0005-0000-0000-0000675A0000}"/>
    <cellStyle name="Note 3 2 2 2" xfId="3966" xr:uid="{00000000-0005-0000-0000-0000685A0000}"/>
    <cellStyle name="Note 3 2 2 2 10" xfId="11142" xr:uid="{00000000-0005-0000-0000-0000695A0000}"/>
    <cellStyle name="Note 3 2 2 2 2" xfId="3967" xr:uid="{00000000-0005-0000-0000-00006A5A0000}"/>
    <cellStyle name="Note 3 2 2 2 2 2" xfId="3968" xr:uid="{00000000-0005-0000-0000-00006B5A0000}"/>
    <cellStyle name="Note 3 2 2 2 2 2 2" xfId="20098" xr:uid="{00000000-0005-0000-0000-00006C5A0000}"/>
    <cellStyle name="Note 3 2 2 2 2 2 2 2" xfId="36768" xr:uid="{00000000-0005-0000-0000-00006D5A0000}"/>
    <cellStyle name="Note 3 2 2 2 2 2 3" xfId="23241" xr:uid="{00000000-0005-0000-0000-00006E5A0000}"/>
    <cellStyle name="Note 3 2 2 2 2 2 3 2" xfId="39947" xr:uid="{00000000-0005-0000-0000-00006F5A0000}"/>
    <cellStyle name="Note 3 2 2 2 2 2 4" xfId="26022" xr:uid="{00000000-0005-0000-0000-0000705A0000}"/>
    <cellStyle name="Note 3 2 2 2 2 2 4 2" xfId="42761" xr:uid="{00000000-0005-0000-0000-0000715A0000}"/>
    <cellStyle name="Note 3 2 2 2 2 2 5" xfId="31008" xr:uid="{00000000-0005-0000-0000-0000725A0000}"/>
    <cellStyle name="Note 3 2 2 2 2 2 6" xfId="14335" xr:uid="{00000000-0005-0000-0000-0000735A0000}"/>
    <cellStyle name="Note 3 2 2 2 2 3" xfId="3969" xr:uid="{00000000-0005-0000-0000-0000745A0000}"/>
    <cellStyle name="Note 3 2 2 2 2 3 2" xfId="34489" xr:uid="{00000000-0005-0000-0000-0000755A0000}"/>
    <cellStyle name="Note 3 2 2 2 2 3 3" xfId="17812" xr:uid="{00000000-0005-0000-0000-0000765A0000}"/>
    <cellStyle name="Note 3 2 2 2 2 4" xfId="18889" xr:uid="{00000000-0005-0000-0000-0000775A0000}"/>
    <cellStyle name="Note 3 2 2 2 2 4 2" xfId="35567" xr:uid="{00000000-0005-0000-0000-0000785A0000}"/>
    <cellStyle name="Note 3 2 2 2 2 5" xfId="16196" xr:uid="{00000000-0005-0000-0000-0000795A0000}"/>
    <cellStyle name="Note 3 2 2 2 2 5 2" xfId="32862" xr:uid="{00000000-0005-0000-0000-00007A5A0000}"/>
    <cellStyle name="Note 3 2 2 2 2 6" xfId="28412" xr:uid="{00000000-0005-0000-0000-00007B5A0000}"/>
    <cellStyle name="Note 3 2 2 2 2 7" xfId="11661" xr:uid="{00000000-0005-0000-0000-00007C5A0000}"/>
    <cellStyle name="Note 3 2 2 2 3" xfId="3970" xr:uid="{00000000-0005-0000-0000-00007D5A0000}"/>
    <cellStyle name="Note 3 2 2 2 3 2" xfId="14596" xr:uid="{00000000-0005-0000-0000-00007E5A0000}"/>
    <cellStyle name="Note 3 2 2 2 3 2 2" xfId="20359" xr:uid="{00000000-0005-0000-0000-00007F5A0000}"/>
    <cellStyle name="Note 3 2 2 2 3 2 2 2" xfId="37028" xr:uid="{00000000-0005-0000-0000-0000805A0000}"/>
    <cellStyle name="Note 3 2 2 2 3 2 3" xfId="23500" xr:uid="{00000000-0005-0000-0000-0000815A0000}"/>
    <cellStyle name="Note 3 2 2 2 3 2 3 2" xfId="40208" xr:uid="{00000000-0005-0000-0000-0000825A0000}"/>
    <cellStyle name="Note 3 2 2 2 3 2 4" xfId="26282" xr:uid="{00000000-0005-0000-0000-0000835A0000}"/>
    <cellStyle name="Note 3 2 2 2 3 2 4 2" xfId="43022" xr:uid="{00000000-0005-0000-0000-0000845A0000}"/>
    <cellStyle name="Note 3 2 2 2 3 2 5" xfId="31268" xr:uid="{00000000-0005-0000-0000-0000855A0000}"/>
    <cellStyle name="Note 3 2 2 2 3 3" xfId="18073" xr:uid="{00000000-0005-0000-0000-0000865A0000}"/>
    <cellStyle name="Note 3 2 2 2 3 3 2" xfId="34749" xr:uid="{00000000-0005-0000-0000-0000875A0000}"/>
    <cellStyle name="Note 3 2 2 2 3 4" xfId="21327" xr:uid="{00000000-0005-0000-0000-0000885A0000}"/>
    <cellStyle name="Note 3 2 2 2 3 4 2" xfId="37999" xr:uid="{00000000-0005-0000-0000-0000895A0000}"/>
    <cellStyle name="Note 3 2 2 2 3 5" xfId="24377" xr:uid="{00000000-0005-0000-0000-00008A5A0000}"/>
    <cellStyle name="Note 3 2 2 2 3 5 2" xfId="41095" xr:uid="{00000000-0005-0000-0000-00008B5A0000}"/>
    <cellStyle name="Note 3 2 2 2 3 6" xfId="28671" xr:uid="{00000000-0005-0000-0000-00008C5A0000}"/>
    <cellStyle name="Note 3 2 2 2 3 7" xfId="11922" xr:uid="{00000000-0005-0000-0000-00008D5A0000}"/>
    <cellStyle name="Note 3 2 2 2 4" xfId="3971" xr:uid="{00000000-0005-0000-0000-00008E5A0000}"/>
    <cellStyle name="Note 3 2 2 2 4 2" xfId="15262" xr:uid="{00000000-0005-0000-0000-00008F5A0000}"/>
    <cellStyle name="Note 3 2 2 2 4 2 2" xfId="20906" xr:uid="{00000000-0005-0000-0000-0000905A0000}"/>
    <cellStyle name="Note 3 2 2 2 4 2 2 2" xfId="37575" xr:uid="{00000000-0005-0000-0000-0000915A0000}"/>
    <cellStyle name="Note 3 2 2 2 4 2 3" xfId="24023" xr:uid="{00000000-0005-0000-0000-0000925A0000}"/>
    <cellStyle name="Note 3 2 2 2 4 2 3 2" xfId="40737" xr:uid="{00000000-0005-0000-0000-0000935A0000}"/>
    <cellStyle name="Note 3 2 2 2 4 2 4" xfId="26750" xr:uid="{00000000-0005-0000-0000-0000945A0000}"/>
    <cellStyle name="Note 3 2 2 2 4 2 4 2" xfId="43491" xr:uid="{00000000-0005-0000-0000-0000955A0000}"/>
    <cellStyle name="Note 3 2 2 2 4 2 5" xfId="31933" xr:uid="{00000000-0005-0000-0000-0000965A0000}"/>
    <cellStyle name="Note 3 2 2 2 4 3" xfId="18650" xr:uid="{00000000-0005-0000-0000-0000975A0000}"/>
    <cellStyle name="Note 3 2 2 2 4 3 2" xfId="35327" xr:uid="{00000000-0005-0000-0000-0000985A0000}"/>
    <cellStyle name="Note 3 2 2 2 4 4" xfId="21870" xr:uid="{00000000-0005-0000-0000-0000995A0000}"/>
    <cellStyle name="Note 3 2 2 2 4 4 2" xfId="38549" xr:uid="{00000000-0005-0000-0000-00009A5A0000}"/>
    <cellStyle name="Note 3 2 2 2 4 5" xfId="24840" xr:uid="{00000000-0005-0000-0000-00009B5A0000}"/>
    <cellStyle name="Note 3 2 2 2 4 5 2" xfId="41564" xr:uid="{00000000-0005-0000-0000-00009C5A0000}"/>
    <cellStyle name="Note 3 2 2 2 4 6" xfId="29335" xr:uid="{00000000-0005-0000-0000-00009D5A0000}"/>
    <cellStyle name="Note 3 2 2 2 4 7" xfId="12632" xr:uid="{00000000-0005-0000-0000-00009E5A0000}"/>
    <cellStyle name="Note 3 2 2 2 5" xfId="8083" xr:uid="{00000000-0005-0000-0000-00009F5A0000}"/>
    <cellStyle name="Note 3 2 2 2 5 2" xfId="19639" xr:uid="{00000000-0005-0000-0000-0000A05A0000}"/>
    <cellStyle name="Note 3 2 2 2 5 2 2" xfId="36310" xr:uid="{00000000-0005-0000-0000-0000A15A0000}"/>
    <cellStyle name="Note 3 2 2 2 5 3" xfId="22791" xr:uid="{00000000-0005-0000-0000-0000A25A0000}"/>
    <cellStyle name="Note 3 2 2 2 5 3 2" xfId="39492" xr:uid="{00000000-0005-0000-0000-0000A35A0000}"/>
    <cellStyle name="Note 3 2 2 2 5 4" xfId="25611" xr:uid="{00000000-0005-0000-0000-0000A45A0000}"/>
    <cellStyle name="Note 3 2 2 2 5 4 2" xfId="42349" xr:uid="{00000000-0005-0000-0000-0000A55A0000}"/>
    <cellStyle name="Note 3 2 2 2 5 5" xfId="30515" xr:uid="{00000000-0005-0000-0000-0000A65A0000}"/>
    <cellStyle name="Note 3 2 2 2 5 6" xfId="13841" xr:uid="{00000000-0005-0000-0000-0000A75A0000}"/>
    <cellStyle name="Note 3 2 2 2 6" xfId="8084" xr:uid="{00000000-0005-0000-0000-0000A85A0000}"/>
    <cellStyle name="Note 3 2 2 2 6 2" xfId="34000" xr:uid="{00000000-0005-0000-0000-0000A95A0000}"/>
    <cellStyle name="Note 3 2 2 2 6 3" xfId="17323" xr:uid="{00000000-0005-0000-0000-0000AA5A0000}"/>
    <cellStyle name="Note 3 2 2 2 7" xfId="20572" xr:uid="{00000000-0005-0000-0000-0000AB5A0000}"/>
    <cellStyle name="Note 3 2 2 2 7 2" xfId="37240" xr:uid="{00000000-0005-0000-0000-0000AC5A0000}"/>
    <cellStyle name="Note 3 2 2 2 8" xfId="22222" xr:uid="{00000000-0005-0000-0000-0000AD5A0000}"/>
    <cellStyle name="Note 3 2 2 2 8 2" xfId="38913" xr:uid="{00000000-0005-0000-0000-0000AE5A0000}"/>
    <cellStyle name="Note 3 2 2 2 9" xfId="27923" xr:uid="{00000000-0005-0000-0000-0000AF5A0000}"/>
    <cellStyle name="Note 3 2 2 3" xfId="3972" xr:uid="{00000000-0005-0000-0000-0000B05A0000}"/>
    <cellStyle name="Note 3 2 2 3 10" xfId="11124" xr:uid="{00000000-0005-0000-0000-0000B15A0000}"/>
    <cellStyle name="Note 3 2 2 3 2" xfId="3973" xr:uid="{00000000-0005-0000-0000-0000B25A0000}"/>
    <cellStyle name="Note 3 2 2 3 2 2" xfId="3974" xr:uid="{00000000-0005-0000-0000-0000B35A0000}"/>
    <cellStyle name="Note 3 2 2 3 2 2 2" xfId="20094" xr:uid="{00000000-0005-0000-0000-0000B45A0000}"/>
    <cellStyle name="Note 3 2 2 3 2 2 2 2" xfId="36764" xr:uid="{00000000-0005-0000-0000-0000B55A0000}"/>
    <cellStyle name="Note 3 2 2 3 2 2 3" xfId="23238" xr:uid="{00000000-0005-0000-0000-0000B65A0000}"/>
    <cellStyle name="Note 3 2 2 3 2 2 3 2" xfId="39943" xr:uid="{00000000-0005-0000-0000-0000B75A0000}"/>
    <cellStyle name="Note 3 2 2 3 2 2 4" xfId="26018" xr:uid="{00000000-0005-0000-0000-0000B85A0000}"/>
    <cellStyle name="Note 3 2 2 3 2 2 4 2" xfId="42757" xr:uid="{00000000-0005-0000-0000-0000B95A0000}"/>
    <cellStyle name="Note 3 2 2 3 2 2 5" xfId="31004" xr:uid="{00000000-0005-0000-0000-0000BA5A0000}"/>
    <cellStyle name="Note 3 2 2 3 2 2 6" xfId="14331" xr:uid="{00000000-0005-0000-0000-0000BB5A0000}"/>
    <cellStyle name="Note 3 2 2 3 2 3" xfId="3975" xr:uid="{00000000-0005-0000-0000-0000BC5A0000}"/>
    <cellStyle name="Note 3 2 2 3 2 3 2" xfId="34485" xr:uid="{00000000-0005-0000-0000-0000BD5A0000}"/>
    <cellStyle name="Note 3 2 2 3 2 3 3" xfId="17808" xr:uid="{00000000-0005-0000-0000-0000BE5A0000}"/>
    <cellStyle name="Note 3 2 2 3 2 4" xfId="19472" xr:uid="{00000000-0005-0000-0000-0000BF5A0000}"/>
    <cellStyle name="Note 3 2 2 3 2 4 2" xfId="36142" xr:uid="{00000000-0005-0000-0000-0000C05A0000}"/>
    <cellStyle name="Note 3 2 2 3 2 5" xfId="17153" xr:uid="{00000000-0005-0000-0000-0000C15A0000}"/>
    <cellStyle name="Note 3 2 2 3 2 5 2" xfId="33829" xr:uid="{00000000-0005-0000-0000-0000C25A0000}"/>
    <cellStyle name="Note 3 2 2 3 2 6" xfId="28409" xr:uid="{00000000-0005-0000-0000-0000C35A0000}"/>
    <cellStyle name="Note 3 2 2 3 2 7" xfId="11657" xr:uid="{00000000-0005-0000-0000-0000C45A0000}"/>
    <cellStyle name="Note 3 2 2 3 3" xfId="3976" xr:uid="{00000000-0005-0000-0000-0000C55A0000}"/>
    <cellStyle name="Note 3 2 2 3 3 2" xfId="14592" xr:uid="{00000000-0005-0000-0000-0000C65A0000}"/>
    <cellStyle name="Note 3 2 2 3 3 2 2" xfId="20355" xr:uid="{00000000-0005-0000-0000-0000C75A0000}"/>
    <cellStyle name="Note 3 2 2 3 3 2 2 2" xfId="37024" xr:uid="{00000000-0005-0000-0000-0000C85A0000}"/>
    <cellStyle name="Note 3 2 2 3 3 2 3" xfId="23496" xr:uid="{00000000-0005-0000-0000-0000C95A0000}"/>
    <cellStyle name="Note 3 2 2 3 3 2 3 2" xfId="40204" xr:uid="{00000000-0005-0000-0000-0000CA5A0000}"/>
    <cellStyle name="Note 3 2 2 3 3 2 4" xfId="26278" xr:uid="{00000000-0005-0000-0000-0000CB5A0000}"/>
    <cellStyle name="Note 3 2 2 3 3 2 4 2" xfId="43018" xr:uid="{00000000-0005-0000-0000-0000CC5A0000}"/>
    <cellStyle name="Note 3 2 2 3 3 2 5" xfId="31264" xr:uid="{00000000-0005-0000-0000-0000CD5A0000}"/>
    <cellStyle name="Note 3 2 2 3 3 3" xfId="18069" xr:uid="{00000000-0005-0000-0000-0000CE5A0000}"/>
    <cellStyle name="Note 3 2 2 3 3 3 2" xfId="34745" xr:uid="{00000000-0005-0000-0000-0000CF5A0000}"/>
    <cellStyle name="Note 3 2 2 3 3 4" xfId="21323" xr:uid="{00000000-0005-0000-0000-0000D05A0000}"/>
    <cellStyle name="Note 3 2 2 3 3 4 2" xfId="37995" xr:uid="{00000000-0005-0000-0000-0000D15A0000}"/>
    <cellStyle name="Note 3 2 2 3 3 5" xfId="24373" xr:uid="{00000000-0005-0000-0000-0000D25A0000}"/>
    <cellStyle name="Note 3 2 2 3 3 5 2" xfId="41091" xr:uid="{00000000-0005-0000-0000-0000D35A0000}"/>
    <cellStyle name="Note 3 2 2 3 3 6" xfId="28667" xr:uid="{00000000-0005-0000-0000-0000D45A0000}"/>
    <cellStyle name="Note 3 2 2 3 3 7" xfId="11918" xr:uid="{00000000-0005-0000-0000-0000D55A0000}"/>
    <cellStyle name="Note 3 2 2 3 4" xfId="3977" xr:uid="{00000000-0005-0000-0000-0000D65A0000}"/>
    <cellStyle name="Note 3 2 2 3 4 2" xfId="15239" xr:uid="{00000000-0005-0000-0000-0000D75A0000}"/>
    <cellStyle name="Note 3 2 2 3 4 2 2" xfId="20899" xr:uid="{00000000-0005-0000-0000-0000D85A0000}"/>
    <cellStyle name="Note 3 2 2 3 4 2 2 2" xfId="37568" xr:uid="{00000000-0005-0000-0000-0000D95A0000}"/>
    <cellStyle name="Note 3 2 2 3 4 2 3" xfId="24016" xr:uid="{00000000-0005-0000-0000-0000DA5A0000}"/>
    <cellStyle name="Note 3 2 2 3 4 2 3 2" xfId="40730" xr:uid="{00000000-0005-0000-0000-0000DB5A0000}"/>
    <cellStyle name="Note 3 2 2 3 4 2 4" xfId="26743" xr:uid="{00000000-0005-0000-0000-0000DC5A0000}"/>
    <cellStyle name="Note 3 2 2 3 4 2 4 2" xfId="43484" xr:uid="{00000000-0005-0000-0000-0000DD5A0000}"/>
    <cellStyle name="Note 3 2 2 3 4 2 5" xfId="31910" xr:uid="{00000000-0005-0000-0000-0000DE5A0000}"/>
    <cellStyle name="Note 3 2 2 3 4 3" xfId="18640" xr:uid="{00000000-0005-0000-0000-0000DF5A0000}"/>
    <cellStyle name="Note 3 2 2 3 4 3 2" xfId="35317" xr:uid="{00000000-0005-0000-0000-0000E05A0000}"/>
    <cellStyle name="Note 3 2 2 3 4 4" xfId="21861" xr:uid="{00000000-0005-0000-0000-0000E15A0000}"/>
    <cellStyle name="Note 3 2 2 3 4 4 2" xfId="38540" xr:uid="{00000000-0005-0000-0000-0000E25A0000}"/>
    <cellStyle name="Note 3 2 2 3 4 5" xfId="24833" xr:uid="{00000000-0005-0000-0000-0000E35A0000}"/>
    <cellStyle name="Note 3 2 2 3 4 5 2" xfId="41557" xr:uid="{00000000-0005-0000-0000-0000E45A0000}"/>
    <cellStyle name="Note 3 2 2 3 4 6" xfId="29312" xr:uid="{00000000-0005-0000-0000-0000E55A0000}"/>
    <cellStyle name="Note 3 2 2 3 4 7" xfId="12604" xr:uid="{00000000-0005-0000-0000-0000E65A0000}"/>
    <cellStyle name="Note 3 2 2 3 5" xfId="8085" xr:uid="{00000000-0005-0000-0000-0000E75A0000}"/>
    <cellStyle name="Note 3 2 2 3 5 2" xfId="19635" xr:uid="{00000000-0005-0000-0000-0000E85A0000}"/>
    <cellStyle name="Note 3 2 2 3 5 2 2" xfId="36306" xr:uid="{00000000-0005-0000-0000-0000E95A0000}"/>
    <cellStyle name="Note 3 2 2 3 5 3" xfId="22787" xr:uid="{00000000-0005-0000-0000-0000EA5A0000}"/>
    <cellStyle name="Note 3 2 2 3 5 3 2" xfId="39488" xr:uid="{00000000-0005-0000-0000-0000EB5A0000}"/>
    <cellStyle name="Note 3 2 2 3 5 4" xfId="25607" xr:uid="{00000000-0005-0000-0000-0000EC5A0000}"/>
    <cellStyle name="Note 3 2 2 3 5 4 2" xfId="42345" xr:uid="{00000000-0005-0000-0000-0000ED5A0000}"/>
    <cellStyle name="Note 3 2 2 3 5 5" xfId="30495" xr:uid="{00000000-0005-0000-0000-0000EE5A0000}"/>
    <cellStyle name="Note 3 2 2 3 5 6" xfId="13821" xr:uid="{00000000-0005-0000-0000-0000EF5A0000}"/>
    <cellStyle name="Note 3 2 2 3 6" xfId="8086" xr:uid="{00000000-0005-0000-0000-0000F05A0000}"/>
    <cellStyle name="Note 3 2 2 3 6 2" xfId="33996" xr:uid="{00000000-0005-0000-0000-0000F15A0000}"/>
    <cellStyle name="Note 3 2 2 3 6 3" xfId="17319" xr:uid="{00000000-0005-0000-0000-0000F25A0000}"/>
    <cellStyle name="Note 3 2 2 3 7" xfId="19480" xr:uid="{00000000-0005-0000-0000-0000F35A0000}"/>
    <cellStyle name="Note 3 2 2 3 7 2" xfId="36150" xr:uid="{00000000-0005-0000-0000-0000F45A0000}"/>
    <cellStyle name="Note 3 2 2 3 8" xfId="16065" xr:uid="{00000000-0005-0000-0000-0000F55A0000}"/>
    <cellStyle name="Note 3 2 2 3 8 2" xfId="32733" xr:uid="{00000000-0005-0000-0000-0000F65A0000}"/>
    <cellStyle name="Note 3 2 2 3 9" xfId="27903" xr:uid="{00000000-0005-0000-0000-0000F75A0000}"/>
    <cellStyle name="Note 3 2 2 4" xfId="3978" xr:uid="{00000000-0005-0000-0000-0000F85A0000}"/>
    <cellStyle name="Note 3 2 2 4 2" xfId="3979" xr:uid="{00000000-0005-0000-0000-0000F95A0000}"/>
    <cellStyle name="Note 3 2 2 4 2 2" xfId="15303" xr:uid="{00000000-0005-0000-0000-0000FA5A0000}"/>
    <cellStyle name="Note 3 2 2 4 2 2 2" xfId="20946" xr:uid="{00000000-0005-0000-0000-0000FB5A0000}"/>
    <cellStyle name="Note 3 2 2 4 2 2 2 2" xfId="37615" xr:uid="{00000000-0005-0000-0000-0000FC5A0000}"/>
    <cellStyle name="Note 3 2 2 4 2 2 3" xfId="24061" xr:uid="{00000000-0005-0000-0000-0000FD5A0000}"/>
    <cellStyle name="Note 3 2 2 4 2 2 3 2" xfId="40777" xr:uid="{00000000-0005-0000-0000-0000FE5A0000}"/>
    <cellStyle name="Note 3 2 2 4 2 2 4" xfId="26789" xr:uid="{00000000-0005-0000-0000-0000FF5A0000}"/>
    <cellStyle name="Note 3 2 2 4 2 2 4 2" xfId="43530" xr:uid="{00000000-0005-0000-0000-0000005B0000}"/>
    <cellStyle name="Note 3 2 2 4 2 2 5" xfId="31974" xr:uid="{00000000-0005-0000-0000-0000015B0000}"/>
    <cellStyle name="Note 3 2 2 4 2 3" xfId="18700" xr:uid="{00000000-0005-0000-0000-0000025B0000}"/>
    <cellStyle name="Note 3 2 2 4 2 3 2" xfId="35377" xr:uid="{00000000-0005-0000-0000-0000035B0000}"/>
    <cellStyle name="Note 3 2 2 4 2 4" xfId="21913" xr:uid="{00000000-0005-0000-0000-0000045B0000}"/>
    <cellStyle name="Note 3 2 2 4 2 4 2" xfId="38594" xr:uid="{00000000-0005-0000-0000-0000055B0000}"/>
    <cellStyle name="Note 3 2 2 4 2 5" xfId="24877" xr:uid="{00000000-0005-0000-0000-0000065B0000}"/>
    <cellStyle name="Note 3 2 2 4 2 5 2" xfId="41603" xr:uid="{00000000-0005-0000-0000-0000075B0000}"/>
    <cellStyle name="Note 3 2 2 4 2 6" xfId="29376" xr:uid="{00000000-0005-0000-0000-0000085B0000}"/>
    <cellStyle name="Note 3 2 2 4 2 7" xfId="12682" xr:uid="{00000000-0005-0000-0000-0000095B0000}"/>
    <cellStyle name="Note 3 2 2 4 3" xfId="3980" xr:uid="{00000000-0005-0000-0000-00000A5B0000}"/>
    <cellStyle name="Note 3 2 2 4 3 2" xfId="19258" xr:uid="{00000000-0005-0000-0000-00000B5B0000}"/>
    <cellStyle name="Note 3 2 2 4 3 2 2" xfId="35929" xr:uid="{00000000-0005-0000-0000-00000C5B0000}"/>
    <cellStyle name="Note 3 2 2 4 3 3" xfId="22438" xr:uid="{00000000-0005-0000-0000-00000D5B0000}"/>
    <cellStyle name="Note 3 2 2 4 3 3 2" xfId="39131" xr:uid="{00000000-0005-0000-0000-00000E5B0000}"/>
    <cellStyle name="Note 3 2 2 4 3 4" xfId="25303" xr:uid="{00000000-0005-0000-0000-00000F5B0000}"/>
    <cellStyle name="Note 3 2 2 4 3 4 2" xfId="42039" xr:uid="{00000000-0005-0000-0000-0000105B0000}"/>
    <cellStyle name="Note 3 2 2 4 3 5" xfId="30057" xr:uid="{00000000-0005-0000-0000-0000115B0000}"/>
    <cellStyle name="Note 3 2 2 4 3 6" xfId="13381" xr:uid="{00000000-0005-0000-0000-0000125B0000}"/>
    <cellStyle name="Note 3 2 2 4 4" xfId="16937" xr:uid="{00000000-0005-0000-0000-0000135B0000}"/>
    <cellStyle name="Note 3 2 2 4 4 2" xfId="33613" xr:uid="{00000000-0005-0000-0000-0000145B0000}"/>
    <cellStyle name="Note 3 2 2 4 5" xfId="16274" xr:uid="{00000000-0005-0000-0000-0000155B0000}"/>
    <cellStyle name="Note 3 2 2 4 5 2" xfId="32940" xr:uid="{00000000-0005-0000-0000-0000165B0000}"/>
    <cellStyle name="Note 3 2 2 4 6" xfId="16391" xr:uid="{00000000-0005-0000-0000-0000175B0000}"/>
    <cellStyle name="Note 3 2 2 4 6 2" xfId="33059" xr:uid="{00000000-0005-0000-0000-0000185B0000}"/>
    <cellStyle name="Note 3 2 2 4 7" xfId="27468" xr:uid="{00000000-0005-0000-0000-0000195B0000}"/>
    <cellStyle name="Note 3 2 2 4 8" xfId="10699" xr:uid="{00000000-0005-0000-0000-00001A5B0000}"/>
    <cellStyle name="Note 3 2 2 5" xfId="3981" xr:uid="{00000000-0005-0000-0000-00001B5B0000}"/>
    <cellStyle name="Note 3 2 2 5 2" xfId="15090" xr:uid="{00000000-0005-0000-0000-00001C5B0000}"/>
    <cellStyle name="Note 3 2 2 5 2 2" xfId="20784" xr:uid="{00000000-0005-0000-0000-00001D5B0000}"/>
    <cellStyle name="Note 3 2 2 5 2 2 2" xfId="37453" xr:uid="{00000000-0005-0000-0000-00001E5B0000}"/>
    <cellStyle name="Note 3 2 2 5 2 3" xfId="23906" xr:uid="{00000000-0005-0000-0000-00001F5B0000}"/>
    <cellStyle name="Note 3 2 2 5 2 3 2" xfId="40619" xr:uid="{00000000-0005-0000-0000-0000205B0000}"/>
    <cellStyle name="Note 3 2 2 5 2 4" xfId="26645" xr:uid="{00000000-0005-0000-0000-0000215B0000}"/>
    <cellStyle name="Note 3 2 2 5 2 4 2" xfId="43386" xr:uid="{00000000-0005-0000-0000-0000225B0000}"/>
    <cellStyle name="Note 3 2 2 5 2 5" xfId="31761" xr:uid="{00000000-0005-0000-0000-0000235B0000}"/>
    <cellStyle name="Note 3 2 2 5 3" xfId="18497" xr:uid="{00000000-0005-0000-0000-0000245B0000}"/>
    <cellStyle name="Note 3 2 2 5 3 2" xfId="35174" xr:uid="{00000000-0005-0000-0000-0000255B0000}"/>
    <cellStyle name="Note 3 2 2 5 4" xfId="21734" xr:uid="{00000000-0005-0000-0000-0000265B0000}"/>
    <cellStyle name="Note 3 2 2 5 4 2" xfId="38411" xr:uid="{00000000-0005-0000-0000-0000275B0000}"/>
    <cellStyle name="Note 3 2 2 5 5" xfId="24736" xr:uid="{00000000-0005-0000-0000-0000285B0000}"/>
    <cellStyle name="Note 3 2 2 5 5 2" xfId="41459" xr:uid="{00000000-0005-0000-0000-0000295B0000}"/>
    <cellStyle name="Note 3 2 2 5 6" xfId="29163" xr:uid="{00000000-0005-0000-0000-00002A5B0000}"/>
    <cellStyle name="Note 3 2 2 5 7" xfId="12422" xr:uid="{00000000-0005-0000-0000-00002B5B0000}"/>
    <cellStyle name="Note 3 2 2 6" xfId="3982" xr:uid="{00000000-0005-0000-0000-00002C5B0000}"/>
    <cellStyle name="Note 3 2 2 6 2" xfId="18979" xr:uid="{00000000-0005-0000-0000-00002D5B0000}"/>
    <cellStyle name="Note 3 2 2 6 2 2" xfId="35653" xr:uid="{00000000-0005-0000-0000-00002E5B0000}"/>
    <cellStyle name="Note 3 2 2 6 3" xfId="22182" xr:uid="{00000000-0005-0000-0000-00002F5B0000}"/>
    <cellStyle name="Note 3 2 2 6 3 2" xfId="38870" xr:uid="{00000000-0005-0000-0000-0000305B0000}"/>
    <cellStyle name="Note 3 2 2 6 4" xfId="25092" xr:uid="{00000000-0005-0000-0000-0000315B0000}"/>
    <cellStyle name="Note 3 2 2 6 4 2" xfId="41824" xr:uid="{00000000-0005-0000-0000-0000325B0000}"/>
    <cellStyle name="Note 3 2 2 6 5" xfId="29717" xr:uid="{00000000-0005-0000-0000-0000335B0000}"/>
    <cellStyle name="Note 3 2 2 6 6" xfId="13037" xr:uid="{00000000-0005-0000-0000-0000345B0000}"/>
    <cellStyle name="Note 3 2 2 7" xfId="8087" xr:uid="{00000000-0005-0000-0000-0000355B0000}"/>
    <cellStyle name="Note 3 2 2 7 2" xfId="32749" xr:uid="{00000000-0005-0000-0000-0000365B0000}"/>
    <cellStyle name="Note 3 2 2 7 3" xfId="16084" xr:uid="{00000000-0005-0000-0000-0000375B0000}"/>
    <cellStyle name="Note 3 2 2 8" xfId="8088" xr:uid="{00000000-0005-0000-0000-0000385B0000}"/>
    <cellStyle name="Note 3 2 2 8 2" xfId="27119" xr:uid="{00000000-0005-0000-0000-0000395B0000}"/>
    <cellStyle name="Note 3 2 2 9" xfId="10014" xr:uid="{00000000-0005-0000-0000-00003A5B0000}"/>
    <cellStyle name="Note 3 2 3" xfId="3983" xr:uid="{00000000-0005-0000-0000-00003B5B0000}"/>
    <cellStyle name="Note 3 2 3 2" xfId="3984" xr:uid="{00000000-0005-0000-0000-00003C5B0000}"/>
    <cellStyle name="Note 3 2 3 2 2" xfId="3985" xr:uid="{00000000-0005-0000-0000-00003D5B0000}"/>
    <cellStyle name="Note 3 2 3 2 2 2" xfId="3986" xr:uid="{00000000-0005-0000-0000-00003E5B0000}"/>
    <cellStyle name="Note 3 2 3 2 2 3" xfId="3987" xr:uid="{00000000-0005-0000-0000-00003F5B0000}"/>
    <cellStyle name="Note 3 2 3 2 3" xfId="3988" xr:uid="{00000000-0005-0000-0000-0000405B0000}"/>
    <cellStyle name="Note 3 2 3 2 4" xfId="3989" xr:uid="{00000000-0005-0000-0000-0000415B0000}"/>
    <cellStyle name="Note 3 2 3 2 5" xfId="8089" xr:uid="{00000000-0005-0000-0000-0000425B0000}"/>
    <cellStyle name="Note 3 2 3 2 6" xfId="8090" xr:uid="{00000000-0005-0000-0000-0000435B0000}"/>
    <cellStyle name="Note 3 2 3 3" xfId="3990" xr:uid="{00000000-0005-0000-0000-0000445B0000}"/>
    <cellStyle name="Note 3 2 3 3 2" xfId="3991" xr:uid="{00000000-0005-0000-0000-0000455B0000}"/>
    <cellStyle name="Note 3 2 3 3 3" xfId="3992" xr:uid="{00000000-0005-0000-0000-0000465B0000}"/>
    <cellStyle name="Note 3 2 3 4" xfId="3993" xr:uid="{00000000-0005-0000-0000-0000475B0000}"/>
    <cellStyle name="Note 3 2 3 5" xfId="3994" xr:uid="{00000000-0005-0000-0000-0000485B0000}"/>
    <cellStyle name="Note 3 2 3 6" xfId="8091" xr:uid="{00000000-0005-0000-0000-0000495B0000}"/>
    <cellStyle name="Note 3 2 3 7" xfId="8092" xr:uid="{00000000-0005-0000-0000-00004A5B0000}"/>
    <cellStyle name="Note 3 2 3 8" xfId="10015" xr:uid="{00000000-0005-0000-0000-00004B5B0000}"/>
    <cellStyle name="Note 3 2 4" xfId="3995" xr:uid="{00000000-0005-0000-0000-00004C5B0000}"/>
    <cellStyle name="Note 3 2 4 10" xfId="27194" xr:uid="{00000000-0005-0000-0000-00004D5B0000}"/>
    <cellStyle name="Note 3 2 4 2" xfId="3996" xr:uid="{00000000-0005-0000-0000-00004E5B0000}"/>
    <cellStyle name="Note 3 2 4 2 2" xfId="3997" xr:uid="{00000000-0005-0000-0000-00004F5B0000}"/>
    <cellStyle name="Note 3 2 4 2 2 2" xfId="3998" xr:uid="{00000000-0005-0000-0000-0000505B0000}"/>
    <cellStyle name="Note 3 2 4 2 2 2 2" xfId="20187" xr:uid="{00000000-0005-0000-0000-0000515B0000}"/>
    <cellStyle name="Note 3 2 4 2 2 2 2 2" xfId="36856" xr:uid="{00000000-0005-0000-0000-0000525B0000}"/>
    <cellStyle name="Note 3 2 4 2 2 2 3" xfId="23328" xr:uid="{00000000-0005-0000-0000-0000535B0000}"/>
    <cellStyle name="Note 3 2 4 2 2 2 3 2" xfId="40036" xr:uid="{00000000-0005-0000-0000-0000545B0000}"/>
    <cellStyle name="Note 3 2 4 2 2 2 4" xfId="26110" xr:uid="{00000000-0005-0000-0000-0000555B0000}"/>
    <cellStyle name="Note 3 2 4 2 2 2 4 2" xfId="42850" xr:uid="{00000000-0005-0000-0000-0000565B0000}"/>
    <cellStyle name="Note 3 2 4 2 2 2 5" xfId="31096" xr:uid="{00000000-0005-0000-0000-0000575B0000}"/>
    <cellStyle name="Note 3 2 4 2 2 2 6" xfId="14424" xr:uid="{00000000-0005-0000-0000-0000585B0000}"/>
    <cellStyle name="Note 3 2 4 2 2 3" xfId="3999" xr:uid="{00000000-0005-0000-0000-0000595B0000}"/>
    <cellStyle name="Note 3 2 4 2 2 3 2" xfId="34577" xr:uid="{00000000-0005-0000-0000-00005A5B0000}"/>
    <cellStyle name="Note 3 2 4 2 2 3 3" xfId="17901" xr:uid="{00000000-0005-0000-0000-00005B5B0000}"/>
    <cellStyle name="Note 3 2 4 2 2 4" xfId="16476" xr:uid="{00000000-0005-0000-0000-00005C5B0000}"/>
    <cellStyle name="Note 3 2 4 2 2 4 2" xfId="33146" xr:uid="{00000000-0005-0000-0000-00005D5B0000}"/>
    <cellStyle name="Note 3 2 4 2 2 5" xfId="23829" xr:uid="{00000000-0005-0000-0000-00005E5B0000}"/>
    <cellStyle name="Note 3 2 4 2 2 5 2" xfId="40540" xr:uid="{00000000-0005-0000-0000-00005F5B0000}"/>
    <cellStyle name="Note 3 2 4 2 2 6" xfId="28499" xr:uid="{00000000-0005-0000-0000-0000605B0000}"/>
    <cellStyle name="Note 3 2 4 2 2 7" xfId="11750" xr:uid="{00000000-0005-0000-0000-0000615B0000}"/>
    <cellStyle name="Note 3 2 4 2 3" xfId="4000" xr:uid="{00000000-0005-0000-0000-0000625B0000}"/>
    <cellStyle name="Note 3 2 4 2 3 2" xfId="14682" xr:uid="{00000000-0005-0000-0000-0000635B0000}"/>
    <cellStyle name="Note 3 2 4 2 3 2 2" xfId="20445" xr:uid="{00000000-0005-0000-0000-0000645B0000}"/>
    <cellStyle name="Note 3 2 4 2 3 2 2 2" xfId="37113" xr:uid="{00000000-0005-0000-0000-0000655B0000}"/>
    <cellStyle name="Note 3 2 4 2 3 2 3" xfId="23584" xr:uid="{00000000-0005-0000-0000-0000665B0000}"/>
    <cellStyle name="Note 3 2 4 2 3 2 3 2" xfId="40294" xr:uid="{00000000-0005-0000-0000-0000675B0000}"/>
    <cellStyle name="Note 3 2 4 2 3 2 4" xfId="26367" xr:uid="{00000000-0005-0000-0000-0000685B0000}"/>
    <cellStyle name="Note 3 2 4 2 3 2 4 2" xfId="43108" xr:uid="{00000000-0005-0000-0000-0000695B0000}"/>
    <cellStyle name="Note 3 2 4 2 3 2 5" xfId="31353" xr:uid="{00000000-0005-0000-0000-00006A5B0000}"/>
    <cellStyle name="Note 3 2 4 2 3 3" xfId="18159" xr:uid="{00000000-0005-0000-0000-00006B5B0000}"/>
    <cellStyle name="Note 3 2 4 2 3 3 2" xfId="34834" xr:uid="{00000000-0005-0000-0000-00006C5B0000}"/>
    <cellStyle name="Note 3 2 4 2 3 4" xfId="21411" xr:uid="{00000000-0005-0000-0000-00006D5B0000}"/>
    <cellStyle name="Note 3 2 4 2 3 4 2" xfId="38085" xr:uid="{00000000-0005-0000-0000-00006E5B0000}"/>
    <cellStyle name="Note 3 2 4 2 3 5" xfId="24461" xr:uid="{00000000-0005-0000-0000-00006F5B0000}"/>
    <cellStyle name="Note 3 2 4 2 3 5 2" xfId="41181" xr:uid="{00000000-0005-0000-0000-0000705B0000}"/>
    <cellStyle name="Note 3 2 4 2 3 6" xfId="28755" xr:uid="{00000000-0005-0000-0000-0000715B0000}"/>
    <cellStyle name="Note 3 2 4 2 3 7" xfId="12008" xr:uid="{00000000-0005-0000-0000-0000725B0000}"/>
    <cellStyle name="Note 3 2 4 2 4" xfId="4001" xr:uid="{00000000-0005-0000-0000-0000735B0000}"/>
    <cellStyle name="Note 3 2 4 2 4 2" xfId="15398" xr:uid="{00000000-0005-0000-0000-0000745B0000}"/>
    <cellStyle name="Note 3 2 4 2 4 2 2" xfId="21036" xr:uid="{00000000-0005-0000-0000-0000755B0000}"/>
    <cellStyle name="Note 3 2 4 2 4 2 2 2" xfId="37705" xr:uid="{00000000-0005-0000-0000-0000765B0000}"/>
    <cellStyle name="Note 3 2 4 2 4 2 3" xfId="24146" xr:uid="{00000000-0005-0000-0000-0000775B0000}"/>
    <cellStyle name="Note 3 2 4 2 4 2 3 2" xfId="40863" xr:uid="{00000000-0005-0000-0000-0000785B0000}"/>
    <cellStyle name="Note 3 2 4 2 4 2 4" xfId="26864" xr:uid="{00000000-0005-0000-0000-0000795B0000}"/>
    <cellStyle name="Note 3 2 4 2 4 2 4 2" xfId="43605" xr:uid="{00000000-0005-0000-0000-00007A5B0000}"/>
    <cellStyle name="Note 3 2 4 2 4 2 5" xfId="32069" xr:uid="{00000000-0005-0000-0000-00007B5B0000}"/>
    <cellStyle name="Note 3 2 4 2 4 3" xfId="18793" xr:uid="{00000000-0005-0000-0000-00007C5B0000}"/>
    <cellStyle name="Note 3 2 4 2 4 3 2" xfId="35471" xr:uid="{00000000-0005-0000-0000-00007D5B0000}"/>
    <cellStyle name="Note 3 2 4 2 4 4" xfId="22000" xr:uid="{00000000-0005-0000-0000-00007E5B0000}"/>
    <cellStyle name="Note 3 2 4 2 4 4 2" xfId="38682" xr:uid="{00000000-0005-0000-0000-00007F5B0000}"/>
    <cellStyle name="Note 3 2 4 2 4 5" xfId="24951" xr:uid="{00000000-0005-0000-0000-0000805B0000}"/>
    <cellStyle name="Note 3 2 4 2 4 5 2" xfId="41678" xr:uid="{00000000-0005-0000-0000-0000815B0000}"/>
    <cellStyle name="Note 3 2 4 2 4 6" xfId="29471" xr:uid="{00000000-0005-0000-0000-0000825B0000}"/>
    <cellStyle name="Note 3 2 4 2 4 7" xfId="12783" xr:uid="{00000000-0005-0000-0000-0000835B0000}"/>
    <cellStyle name="Note 3 2 4 2 5" xfId="8093" xr:uid="{00000000-0005-0000-0000-0000845B0000}"/>
    <cellStyle name="Note 3 2 4 2 5 2" xfId="19741" xr:uid="{00000000-0005-0000-0000-0000855B0000}"/>
    <cellStyle name="Note 3 2 4 2 5 2 2" xfId="36411" xr:uid="{00000000-0005-0000-0000-0000865B0000}"/>
    <cellStyle name="Note 3 2 4 2 5 3" xfId="22888" xr:uid="{00000000-0005-0000-0000-0000875B0000}"/>
    <cellStyle name="Note 3 2 4 2 5 3 2" xfId="39590" xr:uid="{00000000-0005-0000-0000-0000885B0000}"/>
    <cellStyle name="Note 3 2 4 2 5 4" xfId="25696" xr:uid="{00000000-0005-0000-0000-0000895B0000}"/>
    <cellStyle name="Note 3 2 4 2 5 4 2" xfId="42435" xr:uid="{00000000-0005-0000-0000-00008A5B0000}"/>
    <cellStyle name="Note 3 2 4 2 5 5" xfId="30621" xr:uid="{00000000-0005-0000-0000-00008B5B0000}"/>
    <cellStyle name="Note 3 2 4 2 5 6" xfId="13948" xr:uid="{00000000-0005-0000-0000-00008C5B0000}"/>
    <cellStyle name="Note 3 2 4 2 6" xfId="8094" xr:uid="{00000000-0005-0000-0000-00008D5B0000}"/>
    <cellStyle name="Note 3 2 4 2 6 2" xfId="34119" xr:uid="{00000000-0005-0000-0000-00008E5B0000}"/>
    <cellStyle name="Note 3 2 4 2 6 3" xfId="17442" xr:uid="{00000000-0005-0000-0000-00008F5B0000}"/>
    <cellStyle name="Note 3 2 4 2 7" xfId="15759" xr:uid="{00000000-0005-0000-0000-0000905B0000}"/>
    <cellStyle name="Note 3 2 4 2 7 2" xfId="32420" xr:uid="{00000000-0005-0000-0000-0000915B0000}"/>
    <cellStyle name="Note 3 2 4 2 8" xfId="15999" xr:uid="{00000000-0005-0000-0000-0000925B0000}"/>
    <cellStyle name="Note 3 2 4 2 8 2" xfId="32665" xr:uid="{00000000-0005-0000-0000-0000935B0000}"/>
    <cellStyle name="Note 3 2 4 2 9" xfId="28029" xr:uid="{00000000-0005-0000-0000-0000945B0000}"/>
    <cellStyle name="Note 3 2 4 3" xfId="4002" xr:uid="{00000000-0005-0000-0000-0000955B0000}"/>
    <cellStyle name="Note 3 2 4 3 2" xfId="13497" xr:uid="{00000000-0005-0000-0000-0000965B0000}"/>
    <cellStyle name="Note 3 2 4 3 2 2" xfId="19364" xr:uid="{00000000-0005-0000-0000-0000975B0000}"/>
    <cellStyle name="Note 3 2 4 3 2 2 2" xfId="36034" xr:uid="{00000000-0005-0000-0000-0000985B0000}"/>
    <cellStyle name="Note 3 2 4 3 2 3" xfId="22535" xr:uid="{00000000-0005-0000-0000-0000995B0000}"/>
    <cellStyle name="Note 3 2 4 3 2 3 2" xfId="39233" xr:uid="{00000000-0005-0000-0000-00009A5B0000}"/>
    <cellStyle name="Note 3 2 4 3 2 4" xfId="25393" xr:uid="{00000000-0005-0000-0000-00009B5B0000}"/>
    <cellStyle name="Note 3 2 4 3 2 4 2" xfId="42131" xr:uid="{00000000-0005-0000-0000-00009C5B0000}"/>
    <cellStyle name="Note 3 2 4 3 2 5" xfId="30171" xr:uid="{00000000-0005-0000-0000-00009D5B0000}"/>
    <cellStyle name="Note 3 2 4 3 3" xfId="17047" xr:uid="{00000000-0005-0000-0000-00009E5B0000}"/>
    <cellStyle name="Note 3 2 4 3 3 2" xfId="33722" xr:uid="{00000000-0005-0000-0000-00009F5B0000}"/>
    <cellStyle name="Note 3 2 4 3 4" xfId="19489" xr:uid="{00000000-0005-0000-0000-0000A05B0000}"/>
    <cellStyle name="Note 3 2 4 3 4 2" xfId="36159" xr:uid="{00000000-0005-0000-0000-0000A15B0000}"/>
    <cellStyle name="Note 3 2 4 3 5" xfId="16799" xr:uid="{00000000-0005-0000-0000-0000A25B0000}"/>
    <cellStyle name="Note 3 2 4 3 5 2" xfId="33473" xr:uid="{00000000-0005-0000-0000-0000A35B0000}"/>
    <cellStyle name="Note 3 2 4 3 6" xfId="27581" xr:uid="{00000000-0005-0000-0000-0000A45B0000}"/>
    <cellStyle name="Note 3 2 4 4" xfId="4003" xr:uid="{00000000-0005-0000-0000-0000A55B0000}"/>
    <cellStyle name="Note 3 2 4 4 2" xfId="13425" xr:uid="{00000000-0005-0000-0000-0000A65B0000}"/>
    <cellStyle name="Note 3 2 4 4 2 2" xfId="19302" xr:uid="{00000000-0005-0000-0000-0000A75B0000}"/>
    <cellStyle name="Note 3 2 4 4 2 2 2" xfId="35973" xr:uid="{00000000-0005-0000-0000-0000A85B0000}"/>
    <cellStyle name="Note 3 2 4 4 2 3" xfId="22482" xr:uid="{00000000-0005-0000-0000-0000A95B0000}"/>
    <cellStyle name="Note 3 2 4 4 2 3 2" xfId="39175" xr:uid="{00000000-0005-0000-0000-0000AA5B0000}"/>
    <cellStyle name="Note 3 2 4 4 2 4" xfId="25346" xr:uid="{00000000-0005-0000-0000-0000AB5B0000}"/>
    <cellStyle name="Note 3 2 4 4 2 4 2" xfId="42082" xr:uid="{00000000-0005-0000-0000-0000AC5B0000}"/>
    <cellStyle name="Note 3 2 4 4 2 5" xfId="30101" xr:uid="{00000000-0005-0000-0000-0000AD5B0000}"/>
    <cellStyle name="Note 3 2 4 4 3" xfId="16981" xr:uid="{00000000-0005-0000-0000-0000AE5B0000}"/>
    <cellStyle name="Note 3 2 4 4 3 2" xfId="33657" xr:uid="{00000000-0005-0000-0000-0000AF5B0000}"/>
    <cellStyle name="Note 3 2 4 4 4" xfId="15924" xr:uid="{00000000-0005-0000-0000-0000B05B0000}"/>
    <cellStyle name="Note 3 2 4 4 4 2" xfId="32589" xr:uid="{00000000-0005-0000-0000-0000B15B0000}"/>
    <cellStyle name="Note 3 2 4 4 5" xfId="24321" xr:uid="{00000000-0005-0000-0000-0000B25B0000}"/>
    <cellStyle name="Note 3 2 4 4 5 2" xfId="41039" xr:uid="{00000000-0005-0000-0000-0000B35B0000}"/>
    <cellStyle name="Note 3 2 4 4 6" xfId="27512" xr:uid="{00000000-0005-0000-0000-0000B45B0000}"/>
    <cellStyle name="Note 3 2 4 4 7" xfId="10741" xr:uid="{00000000-0005-0000-0000-0000B55B0000}"/>
    <cellStyle name="Note 3 2 4 5" xfId="8095" xr:uid="{00000000-0005-0000-0000-0000B65B0000}"/>
    <cellStyle name="Note 3 2 4 5 2" xfId="14883" xr:uid="{00000000-0005-0000-0000-0000B75B0000}"/>
    <cellStyle name="Note 3 2 4 5 2 2" xfId="20606" xr:uid="{00000000-0005-0000-0000-0000B85B0000}"/>
    <cellStyle name="Note 3 2 4 5 2 2 2" xfId="37274" xr:uid="{00000000-0005-0000-0000-0000B95B0000}"/>
    <cellStyle name="Note 3 2 4 5 2 3" xfId="23739" xr:uid="{00000000-0005-0000-0000-0000BA5B0000}"/>
    <cellStyle name="Note 3 2 4 5 2 3 2" xfId="40450" xr:uid="{00000000-0005-0000-0000-0000BB5B0000}"/>
    <cellStyle name="Note 3 2 4 5 2 4" xfId="26499" xr:uid="{00000000-0005-0000-0000-0000BC5B0000}"/>
    <cellStyle name="Note 3 2 4 5 2 4 2" xfId="43240" xr:uid="{00000000-0005-0000-0000-0000BD5B0000}"/>
    <cellStyle name="Note 3 2 4 5 2 5" xfId="31554" xr:uid="{00000000-0005-0000-0000-0000BE5B0000}"/>
    <cellStyle name="Note 3 2 4 5 3" xfId="18319" xr:uid="{00000000-0005-0000-0000-0000BF5B0000}"/>
    <cellStyle name="Note 3 2 4 5 3 2" xfId="34994" xr:uid="{00000000-0005-0000-0000-0000C05B0000}"/>
    <cellStyle name="Note 3 2 4 5 4" xfId="21564" xr:uid="{00000000-0005-0000-0000-0000C15B0000}"/>
    <cellStyle name="Note 3 2 4 5 4 2" xfId="38239" xr:uid="{00000000-0005-0000-0000-0000C25B0000}"/>
    <cellStyle name="Note 3 2 4 5 5" xfId="24592" xr:uid="{00000000-0005-0000-0000-0000C35B0000}"/>
    <cellStyle name="Note 3 2 4 5 5 2" xfId="41313" xr:uid="{00000000-0005-0000-0000-0000C45B0000}"/>
    <cellStyle name="Note 3 2 4 5 6" xfId="28956" xr:uid="{00000000-0005-0000-0000-0000C55B0000}"/>
    <cellStyle name="Note 3 2 4 5 7" xfId="12209" xr:uid="{00000000-0005-0000-0000-0000C65B0000}"/>
    <cellStyle name="Note 3 2 4 6" xfId="8096" xr:uid="{00000000-0005-0000-0000-0000C75B0000}"/>
    <cellStyle name="Note 3 2 4 6 2" xfId="19042" xr:uid="{00000000-0005-0000-0000-0000C85B0000}"/>
    <cellStyle name="Note 3 2 4 6 2 2" xfId="35712" xr:uid="{00000000-0005-0000-0000-0000C95B0000}"/>
    <cellStyle name="Note 3 2 4 6 3" xfId="22237" xr:uid="{00000000-0005-0000-0000-0000CA5B0000}"/>
    <cellStyle name="Note 3 2 4 6 3 2" xfId="38929" xr:uid="{00000000-0005-0000-0000-0000CB5B0000}"/>
    <cellStyle name="Note 3 2 4 6 4" xfId="25134" xr:uid="{00000000-0005-0000-0000-0000CC5B0000}"/>
    <cellStyle name="Note 3 2 4 6 4 2" xfId="41870" xr:uid="{00000000-0005-0000-0000-0000CD5B0000}"/>
    <cellStyle name="Note 3 2 4 6 5" xfId="29783" xr:uid="{00000000-0005-0000-0000-0000CE5B0000}"/>
    <cellStyle name="Note 3 2 4 6 6" xfId="13107" xr:uid="{00000000-0005-0000-0000-0000CF5B0000}"/>
    <cellStyle name="Note 3 2 4 7" xfId="16631" xr:uid="{00000000-0005-0000-0000-0000D05B0000}"/>
    <cellStyle name="Note 3 2 4 7 2" xfId="33303" xr:uid="{00000000-0005-0000-0000-0000D15B0000}"/>
    <cellStyle name="Note 3 2 4 8" xfId="16610" xr:uid="{00000000-0005-0000-0000-0000D25B0000}"/>
    <cellStyle name="Note 3 2 4 8 2" xfId="33283" xr:uid="{00000000-0005-0000-0000-0000D35B0000}"/>
    <cellStyle name="Note 3 2 4 9" xfId="16095" xr:uid="{00000000-0005-0000-0000-0000D45B0000}"/>
    <cellStyle name="Note 3 2 4 9 2" xfId="32759" xr:uid="{00000000-0005-0000-0000-0000D55B0000}"/>
    <cellStyle name="Note 3 2 5" xfId="4004" xr:uid="{00000000-0005-0000-0000-0000D65B0000}"/>
    <cellStyle name="Note 3 2 5 10" xfId="27264" xr:uid="{00000000-0005-0000-0000-0000D75B0000}"/>
    <cellStyle name="Note 3 2 5 2" xfId="4005" xr:uid="{00000000-0005-0000-0000-0000D85B0000}"/>
    <cellStyle name="Note 3 2 5 2 2" xfId="4006" xr:uid="{00000000-0005-0000-0000-0000D95B0000}"/>
    <cellStyle name="Note 3 2 5 2 2 2" xfId="4007" xr:uid="{00000000-0005-0000-0000-0000DA5B0000}"/>
    <cellStyle name="Note 3 2 5 2 2 2 2" xfId="20244" xr:uid="{00000000-0005-0000-0000-0000DB5B0000}"/>
    <cellStyle name="Note 3 2 5 2 2 2 2 2" xfId="36913" xr:uid="{00000000-0005-0000-0000-0000DC5B0000}"/>
    <cellStyle name="Note 3 2 5 2 2 2 3" xfId="23385" xr:uid="{00000000-0005-0000-0000-0000DD5B0000}"/>
    <cellStyle name="Note 3 2 5 2 2 2 3 2" xfId="40093" xr:uid="{00000000-0005-0000-0000-0000DE5B0000}"/>
    <cellStyle name="Note 3 2 5 2 2 2 4" xfId="26167" xr:uid="{00000000-0005-0000-0000-0000DF5B0000}"/>
    <cellStyle name="Note 3 2 5 2 2 2 4 2" xfId="42907" xr:uid="{00000000-0005-0000-0000-0000E05B0000}"/>
    <cellStyle name="Note 3 2 5 2 2 2 5" xfId="31153" xr:uid="{00000000-0005-0000-0000-0000E15B0000}"/>
    <cellStyle name="Note 3 2 5 2 2 2 6" xfId="14481" xr:uid="{00000000-0005-0000-0000-0000E25B0000}"/>
    <cellStyle name="Note 3 2 5 2 2 3" xfId="4008" xr:uid="{00000000-0005-0000-0000-0000E35B0000}"/>
    <cellStyle name="Note 3 2 5 2 2 3 2" xfId="34634" xr:uid="{00000000-0005-0000-0000-0000E45B0000}"/>
    <cellStyle name="Note 3 2 5 2 2 3 3" xfId="17958" xr:uid="{00000000-0005-0000-0000-0000E55B0000}"/>
    <cellStyle name="Note 3 2 5 2 2 4" xfId="19617" xr:uid="{00000000-0005-0000-0000-0000E65B0000}"/>
    <cellStyle name="Note 3 2 5 2 2 4 2" xfId="36288" xr:uid="{00000000-0005-0000-0000-0000E75B0000}"/>
    <cellStyle name="Note 3 2 5 2 2 5" xfId="15914" xr:uid="{00000000-0005-0000-0000-0000E85B0000}"/>
    <cellStyle name="Note 3 2 5 2 2 5 2" xfId="32578" xr:uid="{00000000-0005-0000-0000-0000E95B0000}"/>
    <cellStyle name="Note 3 2 5 2 2 6" xfId="28556" xr:uid="{00000000-0005-0000-0000-0000EA5B0000}"/>
    <cellStyle name="Note 3 2 5 2 2 7" xfId="11807" xr:uid="{00000000-0005-0000-0000-0000EB5B0000}"/>
    <cellStyle name="Note 3 2 5 2 3" xfId="4009" xr:uid="{00000000-0005-0000-0000-0000EC5B0000}"/>
    <cellStyle name="Note 3 2 5 2 3 2" xfId="14735" xr:uid="{00000000-0005-0000-0000-0000ED5B0000}"/>
    <cellStyle name="Note 3 2 5 2 3 2 2" xfId="20498" xr:uid="{00000000-0005-0000-0000-0000EE5B0000}"/>
    <cellStyle name="Note 3 2 5 2 3 2 2 2" xfId="37166" xr:uid="{00000000-0005-0000-0000-0000EF5B0000}"/>
    <cellStyle name="Note 3 2 5 2 3 2 3" xfId="23637" xr:uid="{00000000-0005-0000-0000-0000F05B0000}"/>
    <cellStyle name="Note 3 2 5 2 3 2 3 2" xfId="40347" xr:uid="{00000000-0005-0000-0000-0000F15B0000}"/>
    <cellStyle name="Note 3 2 5 2 3 2 4" xfId="26420" xr:uid="{00000000-0005-0000-0000-0000F25B0000}"/>
    <cellStyle name="Note 3 2 5 2 3 2 4 2" xfId="43161" xr:uid="{00000000-0005-0000-0000-0000F35B0000}"/>
    <cellStyle name="Note 3 2 5 2 3 2 5" xfId="31406" xr:uid="{00000000-0005-0000-0000-0000F45B0000}"/>
    <cellStyle name="Note 3 2 5 2 3 3" xfId="18212" xr:uid="{00000000-0005-0000-0000-0000F55B0000}"/>
    <cellStyle name="Note 3 2 5 2 3 3 2" xfId="34887" xr:uid="{00000000-0005-0000-0000-0000F65B0000}"/>
    <cellStyle name="Note 3 2 5 2 3 4" xfId="21464" xr:uid="{00000000-0005-0000-0000-0000F75B0000}"/>
    <cellStyle name="Note 3 2 5 2 3 4 2" xfId="38138" xr:uid="{00000000-0005-0000-0000-0000F85B0000}"/>
    <cellStyle name="Note 3 2 5 2 3 5" xfId="24514" xr:uid="{00000000-0005-0000-0000-0000F95B0000}"/>
    <cellStyle name="Note 3 2 5 2 3 5 2" xfId="41234" xr:uid="{00000000-0005-0000-0000-0000FA5B0000}"/>
    <cellStyle name="Note 3 2 5 2 3 6" xfId="28808" xr:uid="{00000000-0005-0000-0000-0000FB5B0000}"/>
    <cellStyle name="Note 3 2 5 2 3 7" xfId="12061" xr:uid="{00000000-0005-0000-0000-0000FC5B0000}"/>
    <cellStyle name="Note 3 2 5 2 4" xfId="4010" xr:uid="{00000000-0005-0000-0000-0000FD5B0000}"/>
    <cellStyle name="Note 3 2 5 2 4 2" xfId="15470" xr:uid="{00000000-0005-0000-0000-0000FE5B0000}"/>
    <cellStyle name="Note 3 2 5 2 4 2 2" xfId="21101" xr:uid="{00000000-0005-0000-0000-0000FF5B0000}"/>
    <cellStyle name="Note 3 2 5 2 4 2 2 2" xfId="37770" xr:uid="{00000000-0005-0000-0000-0000005C0000}"/>
    <cellStyle name="Note 3 2 5 2 4 2 3" xfId="24213" xr:uid="{00000000-0005-0000-0000-0000015C0000}"/>
    <cellStyle name="Note 3 2 5 2 4 2 3 2" xfId="40930" xr:uid="{00000000-0005-0000-0000-0000025C0000}"/>
    <cellStyle name="Note 3 2 5 2 4 2 4" xfId="26919" xr:uid="{00000000-0005-0000-0000-0000035C0000}"/>
    <cellStyle name="Note 3 2 5 2 4 2 4 2" xfId="43660" xr:uid="{00000000-0005-0000-0000-0000045C0000}"/>
    <cellStyle name="Note 3 2 5 2 4 2 5" xfId="32141" xr:uid="{00000000-0005-0000-0000-0000055C0000}"/>
    <cellStyle name="Note 3 2 5 2 4 3" xfId="18860" xr:uid="{00000000-0005-0000-0000-0000065C0000}"/>
    <cellStyle name="Note 3 2 5 2 4 3 2" xfId="35538" xr:uid="{00000000-0005-0000-0000-0000075C0000}"/>
    <cellStyle name="Note 3 2 5 2 4 4" xfId="22068" xr:uid="{00000000-0005-0000-0000-0000085C0000}"/>
    <cellStyle name="Note 3 2 5 2 4 4 2" xfId="38750" xr:uid="{00000000-0005-0000-0000-0000095C0000}"/>
    <cellStyle name="Note 3 2 5 2 4 5" xfId="25006" xr:uid="{00000000-0005-0000-0000-00000A5C0000}"/>
    <cellStyle name="Note 3 2 5 2 4 5 2" xfId="41733" xr:uid="{00000000-0005-0000-0000-00000B5C0000}"/>
    <cellStyle name="Note 3 2 5 2 4 6" xfId="29543" xr:uid="{00000000-0005-0000-0000-00000C5C0000}"/>
    <cellStyle name="Note 3 2 5 2 4 7" xfId="12857" xr:uid="{00000000-0005-0000-0000-00000D5C0000}"/>
    <cellStyle name="Note 3 2 5 2 5" xfId="8097" xr:uid="{00000000-0005-0000-0000-00000E5C0000}"/>
    <cellStyle name="Note 3 2 5 2 5 2" xfId="19805" xr:uid="{00000000-0005-0000-0000-00000F5C0000}"/>
    <cellStyle name="Note 3 2 5 2 5 2 2" xfId="36475" xr:uid="{00000000-0005-0000-0000-0000105C0000}"/>
    <cellStyle name="Note 3 2 5 2 5 3" xfId="22953" xr:uid="{00000000-0005-0000-0000-0000115C0000}"/>
    <cellStyle name="Note 3 2 5 2 5 3 2" xfId="39655" xr:uid="{00000000-0005-0000-0000-0000125C0000}"/>
    <cellStyle name="Note 3 2 5 2 5 4" xfId="25749" xr:uid="{00000000-0005-0000-0000-0000135C0000}"/>
    <cellStyle name="Note 3 2 5 2 5 4 2" xfId="42488" xr:uid="{00000000-0005-0000-0000-0000145C0000}"/>
    <cellStyle name="Note 3 2 5 2 5 5" xfId="30691" xr:uid="{00000000-0005-0000-0000-0000155C0000}"/>
    <cellStyle name="Note 3 2 5 2 5 6" xfId="14018" xr:uid="{00000000-0005-0000-0000-0000165C0000}"/>
    <cellStyle name="Note 3 2 5 2 6" xfId="8098" xr:uid="{00000000-0005-0000-0000-0000175C0000}"/>
    <cellStyle name="Note 3 2 5 2 6 2" xfId="34188" xr:uid="{00000000-0005-0000-0000-0000185C0000}"/>
    <cellStyle name="Note 3 2 5 2 6 3" xfId="17511" xr:uid="{00000000-0005-0000-0000-0000195C0000}"/>
    <cellStyle name="Note 3 2 5 2 7" xfId="18929" xr:uid="{00000000-0005-0000-0000-00001A5C0000}"/>
    <cellStyle name="Note 3 2 5 2 7 2" xfId="35608" xr:uid="{00000000-0005-0000-0000-00001B5C0000}"/>
    <cellStyle name="Note 3 2 5 2 8" xfId="20754" xr:uid="{00000000-0005-0000-0000-00001C5C0000}"/>
    <cellStyle name="Note 3 2 5 2 8 2" xfId="37423" xr:uid="{00000000-0005-0000-0000-00001D5C0000}"/>
    <cellStyle name="Note 3 2 5 2 9" xfId="28099" xr:uid="{00000000-0005-0000-0000-00001E5C0000}"/>
    <cellStyle name="Note 3 2 5 3" xfId="4011" xr:uid="{00000000-0005-0000-0000-00001F5C0000}"/>
    <cellStyle name="Note 3 2 5 3 2" xfId="4012" xr:uid="{00000000-0005-0000-0000-0000205C0000}"/>
    <cellStyle name="Note 3 2 5 3 2 2" xfId="19443" xr:uid="{00000000-0005-0000-0000-0000215C0000}"/>
    <cellStyle name="Note 3 2 5 3 2 2 2" xfId="36113" xr:uid="{00000000-0005-0000-0000-0000225C0000}"/>
    <cellStyle name="Note 3 2 5 3 2 3" xfId="22610" xr:uid="{00000000-0005-0000-0000-0000235C0000}"/>
    <cellStyle name="Note 3 2 5 3 2 3 2" xfId="39310" xr:uid="{00000000-0005-0000-0000-0000245C0000}"/>
    <cellStyle name="Note 3 2 5 3 2 4" xfId="25460" xr:uid="{00000000-0005-0000-0000-0000255C0000}"/>
    <cellStyle name="Note 3 2 5 3 2 4 2" xfId="42198" xr:uid="{00000000-0005-0000-0000-0000265C0000}"/>
    <cellStyle name="Note 3 2 5 3 2 5" xfId="30255" xr:uid="{00000000-0005-0000-0000-0000275C0000}"/>
    <cellStyle name="Note 3 2 5 3 2 6" xfId="13581" xr:uid="{00000000-0005-0000-0000-0000285C0000}"/>
    <cellStyle name="Note 3 2 5 3 3" xfId="4013" xr:uid="{00000000-0005-0000-0000-0000295C0000}"/>
    <cellStyle name="Note 3 2 5 3 3 2" xfId="33804" xr:uid="{00000000-0005-0000-0000-00002A5C0000}"/>
    <cellStyle name="Note 3 2 5 3 3 3" xfId="17128" xr:uid="{00000000-0005-0000-0000-00002B5C0000}"/>
    <cellStyle name="Note 3 2 5 3 4" xfId="15868" xr:uid="{00000000-0005-0000-0000-00002C5C0000}"/>
    <cellStyle name="Note 3 2 5 3 4 2" xfId="32532" xr:uid="{00000000-0005-0000-0000-00002D5C0000}"/>
    <cellStyle name="Note 3 2 5 3 5" xfId="16141" xr:uid="{00000000-0005-0000-0000-00002E5C0000}"/>
    <cellStyle name="Note 3 2 5 3 5 2" xfId="32806" xr:uid="{00000000-0005-0000-0000-00002F5C0000}"/>
    <cellStyle name="Note 3 2 5 3 6" xfId="27663" xr:uid="{00000000-0005-0000-0000-0000305C0000}"/>
    <cellStyle name="Note 3 2 5 4" xfId="4014" xr:uid="{00000000-0005-0000-0000-0000315C0000}"/>
    <cellStyle name="Note 3 2 5 4 2" xfId="14181" xr:uid="{00000000-0005-0000-0000-0000325C0000}"/>
    <cellStyle name="Note 3 2 5 4 2 2" xfId="19944" xr:uid="{00000000-0005-0000-0000-0000335C0000}"/>
    <cellStyle name="Note 3 2 5 4 2 2 2" xfId="36614" xr:uid="{00000000-0005-0000-0000-0000345C0000}"/>
    <cellStyle name="Note 3 2 5 4 2 3" xfId="23090" xr:uid="{00000000-0005-0000-0000-0000355C0000}"/>
    <cellStyle name="Note 3 2 5 4 2 3 2" xfId="39793" xr:uid="{00000000-0005-0000-0000-0000365C0000}"/>
    <cellStyle name="Note 3 2 5 4 2 4" xfId="25869" xr:uid="{00000000-0005-0000-0000-0000375C0000}"/>
    <cellStyle name="Note 3 2 5 4 2 4 2" xfId="42608" xr:uid="{00000000-0005-0000-0000-0000385C0000}"/>
    <cellStyle name="Note 3 2 5 4 2 5" xfId="30854" xr:uid="{00000000-0005-0000-0000-0000395C0000}"/>
    <cellStyle name="Note 3 2 5 4 3" xfId="17658" xr:uid="{00000000-0005-0000-0000-00003A5C0000}"/>
    <cellStyle name="Note 3 2 5 4 3 2" xfId="34335" xr:uid="{00000000-0005-0000-0000-00003B5C0000}"/>
    <cellStyle name="Note 3 2 5 4 4" xfId="15737" xr:uid="{00000000-0005-0000-0000-00003C5C0000}"/>
    <cellStyle name="Note 3 2 5 4 4 2" xfId="32398" xr:uid="{00000000-0005-0000-0000-00003D5C0000}"/>
    <cellStyle name="Note 3 2 5 4 5" xfId="24245" xr:uid="{00000000-0005-0000-0000-00003E5C0000}"/>
    <cellStyle name="Note 3 2 5 4 5 2" xfId="40962" xr:uid="{00000000-0005-0000-0000-00003F5C0000}"/>
    <cellStyle name="Note 3 2 5 4 6" xfId="28261" xr:uid="{00000000-0005-0000-0000-0000405C0000}"/>
    <cellStyle name="Note 3 2 5 4 7" xfId="11507" xr:uid="{00000000-0005-0000-0000-0000415C0000}"/>
    <cellStyle name="Note 3 2 5 5" xfId="4015" xr:uid="{00000000-0005-0000-0000-0000425C0000}"/>
    <cellStyle name="Note 3 2 5 5 2" xfId="14953" xr:uid="{00000000-0005-0000-0000-0000435C0000}"/>
    <cellStyle name="Note 3 2 5 5 2 2" xfId="20671" xr:uid="{00000000-0005-0000-0000-0000445C0000}"/>
    <cellStyle name="Note 3 2 5 5 2 2 2" xfId="37339" xr:uid="{00000000-0005-0000-0000-0000455C0000}"/>
    <cellStyle name="Note 3 2 5 5 2 3" xfId="23801" xr:uid="{00000000-0005-0000-0000-0000465C0000}"/>
    <cellStyle name="Note 3 2 5 5 2 3 2" xfId="40512" xr:uid="{00000000-0005-0000-0000-0000475C0000}"/>
    <cellStyle name="Note 3 2 5 5 2 4" xfId="26552" xr:uid="{00000000-0005-0000-0000-0000485C0000}"/>
    <cellStyle name="Note 3 2 5 5 2 4 2" xfId="43293" xr:uid="{00000000-0005-0000-0000-0000495C0000}"/>
    <cellStyle name="Note 3 2 5 5 2 5" xfId="31624" xr:uid="{00000000-0005-0000-0000-00004A5C0000}"/>
    <cellStyle name="Note 3 2 5 5 3" xfId="18384" xr:uid="{00000000-0005-0000-0000-00004B5C0000}"/>
    <cellStyle name="Note 3 2 5 5 3 2" xfId="35059" xr:uid="{00000000-0005-0000-0000-00004C5C0000}"/>
    <cellStyle name="Note 3 2 5 5 4" xfId="21627" xr:uid="{00000000-0005-0000-0000-00004D5C0000}"/>
    <cellStyle name="Note 3 2 5 5 4 2" xfId="38302" xr:uid="{00000000-0005-0000-0000-00004E5C0000}"/>
    <cellStyle name="Note 3 2 5 5 5" xfId="24645" xr:uid="{00000000-0005-0000-0000-00004F5C0000}"/>
    <cellStyle name="Note 3 2 5 5 5 2" xfId="41366" xr:uid="{00000000-0005-0000-0000-0000505C0000}"/>
    <cellStyle name="Note 3 2 5 5 6" xfId="29026" xr:uid="{00000000-0005-0000-0000-0000515C0000}"/>
    <cellStyle name="Note 3 2 5 5 7" xfId="12279" xr:uid="{00000000-0005-0000-0000-0000525C0000}"/>
    <cellStyle name="Note 3 2 5 6" xfId="8099" xr:uid="{00000000-0005-0000-0000-0000535C0000}"/>
    <cellStyle name="Note 3 2 5 6 2" xfId="19106" xr:uid="{00000000-0005-0000-0000-0000545C0000}"/>
    <cellStyle name="Note 3 2 5 6 2 2" xfId="35777" xr:uid="{00000000-0005-0000-0000-0000555C0000}"/>
    <cellStyle name="Note 3 2 5 6 3" xfId="22298" xr:uid="{00000000-0005-0000-0000-0000565C0000}"/>
    <cellStyle name="Note 3 2 5 6 3 2" xfId="38991" xr:uid="{00000000-0005-0000-0000-0000575C0000}"/>
    <cellStyle name="Note 3 2 5 6 4" xfId="25187" xr:uid="{00000000-0005-0000-0000-0000585C0000}"/>
    <cellStyle name="Note 3 2 5 6 4 2" xfId="41923" xr:uid="{00000000-0005-0000-0000-0000595C0000}"/>
    <cellStyle name="Note 3 2 5 6 5" xfId="29853" xr:uid="{00000000-0005-0000-0000-00005A5C0000}"/>
    <cellStyle name="Note 3 2 5 6 6" xfId="13177" xr:uid="{00000000-0005-0000-0000-00005B5C0000}"/>
    <cellStyle name="Note 3 2 5 7" xfId="8100" xr:uid="{00000000-0005-0000-0000-00005C5C0000}"/>
    <cellStyle name="Note 3 2 5 7 2" xfId="33437" xr:uid="{00000000-0005-0000-0000-00005D5C0000}"/>
    <cellStyle name="Note 3 2 5 7 3" xfId="16763" xr:uid="{00000000-0005-0000-0000-00005E5C0000}"/>
    <cellStyle name="Note 3 2 5 8" xfId="16589" xr:uid="{00000000-0005-0000-0000-00005F5C0000}"/>
    <cellStyle name="Note 3 2 5 8 2" xfId="33262" xr:uid="{00000000-0005-0000-0000-0000605C0000}"/>
    <cellStyle name="Note 3 2 5 9" xfId="22111" xr:uid="{00000000-0005-0000-0000-0000615C0000}"/>
    <cellStyle name="Note 3 2 5 9 2" xfId="38794" xr:uid="{00000000-0005-0000-0000-0000625C0000}"/>
    <cellStyle name="Note 3 2 6" xfId="4016" xr:uid="{00000000-0005-0000-0000-0000635C0000}"/>
    <cellStyle name="Note 3 2 6 10" xfId="16369" xr:uid="{00000000-0005-0000-0000-0000645C0000}"/>
    <cellStyle name="Note 3 2 6 10 2" xfId="33037" xr:uid="{00000000-0005-0000-0000-0000655C0000}"/>
    <cellStyle name="Note 3 2 6 11" xfId="27329" xr:uid="{00000000-0005-0000-0000-0000665C0000}"/>
    <cellStyle name="Note 3 2 6 2" xfId="4017" xr:uid="{00000000-0005-0000-0000-0000675C0000}"/>
    <cellStyle name="Note 3 2 6 2 2" xfId="4018" xr:uid="{00000000-0005-0000-0000-0000685C0000}"/>
    <cellStyle name="Note 3 2 6 2 2 2" xfId="14529" xr:uid="{00000000-0005-0000-0000-0000695C0000}"/>
    <cellStyle name="Note 3 2 6 2 2 2 2" xfId="20292" xr:uid="{00000000-0005-0000-0000-00006A5C0000}"/>
    <cellStyle name="Note 3 2 6 2 2 2 2 2" xfId="36961" xr:uid="{00000000-0005-0000-0000-00006B5C0000}"/>
    <cellStyle name="Note 3 2 6 2 2 2 3" xfId="23433" xr:uid="{00000000-0005-0000-0000-00006C5C0000}"/>
    <cellStyle name="Note 3 2 6 2 2 2 3 2" xfId="40141" xr:uid="{00000000-0005-0000-0000-00006D5C0000}"/>
    <cellStyle name="Note 3 2 6 2 2 2 4" xfId="26215" xr:uid="{00000000-0005-0000-0000-00006E5C0000}"/>
    <cellStyle name="Note 3 2 6 2 2 2 4 2" xfId="42955" xr:uid="{00000000-0005-0000-0000-00006F5C0000}"/>
    <cellStyle name="Note 3 2 6 2 2 2 5" xfId="31201" xr:uid="{00000000-0005-0000-0000-0000705C0000}"/>
    <cellStyle name="Note 3 2 6 2 2 3" xfId="18006" xr:uid="{00000000-0005-0000-0000-0000715C0000}"/>
    <cellStyle name="Note 3 2 6 2 2 3 2" xfId="34682" xr:uid="{00000000-0005-0000-0000-0000725C0000}"/>
    <cellStyle name="Note 3 2 6 2 2 4" xfId="16464" xr:uid="{00000000-0005-0000-0000-0000735C0000}"/>
    <cellStyle name="Note 3 2 6 2 2 4 2" xfId="33134" xr:uid="{00000000-0005-0000-0000-0000745C0000}"/>
    <cellStyle name="Note 3 2 6 2 2 5" xfId="16207" xr:uid="{00000000-0005-0000-0000-0000755C0000}"/>
    <cellStyle name="Note 3 2 6 2 2 5 2" xfId="32873" xr:uid="{00000000-0005-0000-0000-0000765C0000}"/>
    <cellStyle name="Note 3 2 6 2 2 6" xfId="28604" xr:uid="{00000000-0005-0000-0000-0000775C0000}"/>
    <cellStyle name="Note 3 2 6 2 2 7" xfId="11855" xr:uid="{00000000-0005-0000-0000-0000785C0000}"/>
    <cellStyle name="Note 3 2 6 2 3" xfId="4019" xr:uid="{00000000-0005-0000-0000-0000795C0000}"/>
    <cellStyle name="Note 3 2 6 2 3 2" xfId="14779" xr:uid="{00000000-0005-0000-0000-00007A5C0000}"/>
    <cellStyle name="Note 3 2 6 2 3 2 2" xfId="20542" xr:uid="{00000000-0005-0000-0000-00007B5C0000}"/>
    <cellStyle name="Note 3 2 6 2 3 2 2 2" xfId="37210" xr:uid="{00000000-0005-0000-0000-00007C5C0000}"/>
    <cellStyle name="Note 3 2 6 2 3 2 3" xfId="23681" xr:uid="{00000000-0005-0000-0000-00007D5C0000}"/>
    <cellStyle name="Note 3 2 6 2 3 2 3 2" xfId="40391" xr:uid="{00000000-0005-0000-0000-00007E5C0000}"/>
    <cellStyle name="Note 3 2 6 2 3 2 4" xfId="26464" xr:uid="{00000000-0005-0000-0000-00007F5C0000}"/>
    <cellStyle name="Note 3 2 6 2 3 2 4 2" xfId="43205" xr:uid="{00000000-0005-0000-0000-0000805C0000}"/>
    <cellStyle name="Note 3 2 6 2 3 2 5" xfId="31450" xr:uid="{00000000-0005-0000-0000-0000815C0000}"/>
    <cellStyle name="Note 3 2 6 2 3 3" xfId="18256" xr:uid="{00000000-0005-0000-0000-0000825C0000}"/>
    <cellStyle name="Note 3 2 6 2 3 3 2" xfId="34931" xr:uid="{00000000-0005-0000-0000-0000835C0000}"/>
    <cellStyle name="Note 3 2 6 2 3 4" xfId="21508" xr:uid="{00000000-0005-0000-0000-0000845C0000}"/>
    <cellStyle name="Note 3 2 6 2 3 4 2" xfId="38182" xr:uid="{00000000-0005-0000-0000-0000855C0000}"/>
    <cellStyle name="Note 3 2 6 2 3 5" xfId="24558" xr:uid="{00000000-0005-0000-0000-0000865C0000}"/>
    <cellStyle name="Note 3 2 6 2 3 5 2" xfId="41278" xr:uid="{00000000-0005-0000-0000-0000875C0000}"/>
    <cellStyle name="Note 3 2 6 2 3 6" xfId="28852" xr:uid="{00000000-0005-0000-0000-0000885C0000}"/>
    <cellStyle name="Note 3 2 6 2 3 7" xfId="12105" xr:uid="{00000000-0005-0000-0000-0000895C0000}"/>
    <cellStyle name="Note 3 2 6 2 4" xfId="12922" xr:uid="{00000000-0005-0000-0000-00008A5C0000}"/>
    <cellStyle name="Note 3 2 6 2 4 2" xfId="15535" xr:uid="{00000000-0005-0000-0000-00008B5C0000}"/>
    <cellStyle name="Note 3 2 6 2 4 2 2" xfId="21157" xr:uid="{00000000-0005-0000-0000-00008C5C0000}"/>
    <cellStyle name="Note 3 2 6 2 4 2 2 2" xfId="37827" xr:uid="{00000000-0005-0000-0000-00008D5C0000}"/>
    <cellStyle name="Note 3 2 6 2 4 2 3" xfId="24270" xr:uid="{00000000-0005-0000-0000-00008E5C0000}"/>
    <cellStyle name="Note 3 2 6 2 4 2 3 2" xfId="40987" xr:uid="{00000000-0005-0000-0000-00008F5C0000}"/>
    <cellStyle name="Note 3 2 6 2 4 2 4" xfId="26963" xr:uid="{00000000-0005-0000-0000-0000905C0000}"/>
    <cellStyle name="Note 3 2 6 2 4 2 4 2" xfId="43704" xr:uid="{00000000-0005-0000-0000-0000915C0000}"/>
    <cellStyle name="Note 3 2 6 2 4 2 5" xfId="32206" xr:uid="{00000000-0005-0000-0000-0000925C0000}"/>
    <cellStyle name="Note 3 2 6 2 4 3" xfId="18915" xr:uid="{00000000-0005-0000-0000-0000935C0000}"/>
    <cellStyle name="Note 3 2 6 2 4 3 2" xfId="35594" xr:uid="{00000000-0005-0000-0000-0000945C0000}"/>
    <cellStyle name="Note 3 2 6 2 4 4" xfId="22124" xr:uid="{00000000-0005-0000-0000-0000955C0000}"/>
    <cellStyle name="Note 3 2 6 2 4 4 2" xfId="38807" xr:uid="{00000000-0005-0000-0000-0000965C0000}"/>
    <cellStyle name="Note 3 2 6 2 4 5" xfId="25050" xr:uid="{00000000-0005-0000-0000-0000975C0000}"/>
    <cellStyle name="Note 3 2 6 2 4 5 2" xfId="41777" xr:uid="{00000000-0005-0000-0000-0000985C0000}"/>
    <cellStyle name="Note 3 2 6 2 4 6" xfId="29608" xr:uid="{00000000-0005-0000-0000-0000995C0000}"/>
    <cellStyle name="Note 3 2 6 2 5" xfId="14083" xr:uid="{00000000-0005-0000-0000-00009A5C0000}"/>
    <cellStyle name="Note 3 2 6 2 5 2" xfId="19861" xr:uid="{00000000-0005-0000-0000-00009B5C0000}"/>
    <cellStyle name="Note 3 2 6 2 5 2 2" xfId="36531" xr:uid="{00000000-0005-0000-0000-00009C5C0000}"/>
    <cellStyle name="Note 3 2 6 2 5 3" xfId="23011" xr:uid="{00000000-0005-0000-0000-00009D5C0000}"/>
    <cellStyle name="Note 3 2 6 2 5 3 2" xfId="39713" xr:uid="{00000000-0005-0000-0000-00009E5C0000}"/>
    <cellStyle name="Note 3 2 6 2 5 4" xfId="25793" xr:uid="{00000000-0005-0000-0000-00009F5C0000}"/>
    <cellStyle name="Note 3 2 6 2 5 4 2" xfId="42532" xr:uid="{00000000-0005-0000-0000-0000A05C0000}"/>
    <cellStyle name="Note 3 2 6 2 5 5" xfId="30756" xr:uid="{00000000-0005-0000-0000-0000A15C0000}"/>
    <cellStyle name="Note 3 2 6 2 6" xfId="17577" xr:uid="{00000000-0005-0000-0000-0000A25C0000}"/>
    <cellStyle name="Note 3 2 6 2 6 2" xfId="34254" xr:uid="{00000000-0005-0000-0000-0000A35C0000}"/>
    <cellStyle name="Note 3 2 6 2 7" xfId="19476" xr:uid="{00000000-0005-0000-0000-0000A45C0000}"/>
    <cellStyle name="Note 3 2 6 2 7 2" xfId="36146" xr:uid="{00000000-0005-0000-0000-0000A55C0000}"/>
    <cellStyle name="Note 3 2 6 2 8" xfId="16666" xr:uid="{00000000-0005-0000-0000-0000A65C0000}"/>
    <cellStyle name="Note 3 2 6 2 8 2" xfId="33339" xr:uid="{00000000-0005-0000-0000-0000A75C0000}"/>
    <cellStyle name="Note 3 2 6 2 9" xfId="28164" xr:uid="{00000000-0005-0000-0000-0000A85C0000}"/>
    <cellStyle name="Note 3 2 6 3" xfId="4020" xr:uid="{00000000-0005-0000-0000-0000A95C0000}"/>
    <cellStyle name="Note 3 2 6 3 2" xfId="13646" xr:uid="{00000000-0005-0000-0000-0000AA5C0000}"/>
    <cellStyle name="Note 3 2 6 3 2 2" xfId="19502" xr:uid="{00000000-0005-0000-0000-0000AB5C0000}"/>
    <cellStyle name="Note 3 2 6 3 2 2 2" xfId="36172" xr:uid="{00000000-0005-0000-0000-0000AC5C0000}"/>
    <cellStyle name="Note 3 2 6 3 2 3" xfId="22663" xr:uid="{00000000-0005-0000-0000-0000AD5C0000}"/>
    <cellStyle name="Note 3 2 6 3 2 3 2" xfId="39363" xr:uid="{00000000-0005-0000-0000-0000AE5C0000}"/>
    <cellStyle name="Note 3 2 6 3 2 4" xfId="25504" xr:uid="{00000000-0005-0000-0000-0000AF5C0000}"/>
    <cellStyle name="Note 3 2 6 3 2 4 2" xfId="42242" xr:uid="{00000000-0005-0000-0000-0000B05C0000}"/>
    <cellStyle name="Note 3 2 6 3 2 5" xfId="30320" xr:uid="{00000000-0005-0000-0000-0000B15C0000}"/>
    <cellStyle name="Note 3 2 6 3 3" xfId="17192" xr:uid="{00000000-0005-0000-0000-0000B25C0000}"/>
    <cellStyle name="Note 3 2 6 3 3 2" xfId="33869" xr:uid="{00000000-0005-0000-0000-0000B35C0000}"/>
    <cellStyle name="Note 3 2 6 3 4" xfId="15840" xr:uid="{00000000-0005-0000-0000-0000B45C0000}"/>
    <cellStyle name="Note 3 2 6 3 4 2" xfId="32504" xr:uid="{00000000-0005-0000-0000-0000B55C0000}"/>
    <cellStyle name="Note 3 2 6 3 5" xfId="16814" xr:uid="{00000000-0005-0000-0000-0000B65C0000}"/>
    <cellStyle name="Note 3 2 6 3 5 2" xfId="33489" xr:uid="{00000000-0005-0000-0000-0000B75C0000}"/>
    <cellStyle name="Note 3 2 6 3 6" xfId="27728" xr:uid="{00000000-0005-0000-0000-0000B85C0000}"/>
    <cellStyle name="Note 3 2 6 4" xfId="4021" xr:uid="{00000000-0005-0000-0000-0000B95C0000}"/>
    <cellStyle name="Note 3 2 6 4 2" xfId="14229" xr:uid="{00000000-0005-0000-0000-0000BA5C0000}"/>
    <cellStyle name="Note 3 2 6 4 2 2" xfId="19992" xr:uid="{00000000-0005-0000-0000-0000BB5C0000}"/>
    <cellStyle name="Note 3 2 6 4 2 2 2" xfId="36662" xr:uid="{00000000-0005-0000-0000-0000BC5C0000}"/>
    <cellStyle name="Note 3 2 6 4 2 3" xfId="23138" xr:uid="{00000000-0005-0000-0000-0000BD5C0000}"/>
    <cellStyle name="Note 3 2 6 4 2 3 2" xfId="39841" xr:uid="{00000000-0005-0000-0000-0000BE5C0000}"/>
    <cellStyle name="Note 3 2 6 4 2 4" xfId="25917" xr:uid="{00000000-0005-0000-0000-0000BF5C0000}"/>
    <cellStyle name="Note 3 2 6 4 2 4 2" xfId="42656" xr:uid="{00000000-0005-0000-0000-0000C05C0000}"/>
    <cellStyle name="Note 3 2 6 4 2 5" xfId="30902" xr:uid="{00000000-0005-0000-0000-0000C15C0000}"/>
    <cellStyle name="Note 3 2 6 4 3" xfId="17706" xr:uid="{00000000-0005-0000-0000-0000C25C0000}"/>
    <cellStyle name="Note 3 2 6 4 3 2" xfId="34383" xr:uid="{00000000-0005-0000-0000-0000C35C0000}"/>
    <cellStyle name="Note 3 2 6 4 4" xfId="19204" xr:uid="{00000000-0005-0000-0000-0000C45C0000}"/>
    <cellStyle name="Note 3 2 6 4 4 2" xfId="35875" xr:uid="{00000000-0005-0000-0000-0000C55C0000}"/>
    <cellStyle name="Note 3 2 6 4 5" xfId="21545" xr:uid="{00000000-0005-0000-0000-0000C65C0000}"/>
    <cellStyle name="Note 3 2 6 4 5 2" xfId="38219" xr:uid="{00000000-0005-0000-0000-0000C75C0000}"/>
    <cellStyle name="Note 3 2 6 4 6" xfId="28309" xr:uid="{00000000-0005-0000-0000-0000C85C0000}"/>
    <cellStyle name="Note 3 2 6 4 7" xfId="11555" xr:uid="{00000000-0005-0000-0000-0000C95C0000}"/>
    <cellStyle name="Note 3 2 6 5" xfId="8101" xr:uid="{00000000-0005-0000-0000-0000CA5C0000}"/>
    <cellStyle name="Note 3 2 6 5 2" xfId="14152" xr:uid="{00000000-0005-0000-0000-0000CB5C0000}"/>
    <cellStyle name="Note 3 2 6 5 2 2" xfId="19915" xr:uid="{00000000-0005-0000-0000-0000CC5C0000}"/>
    <cellStyle name="Note 3 2 6 5 2 2 2" xfId="36585" xr:uid="{00000000-0005-0000-0000-0000CD5C0000}"/>
    <cellStyle name="Note 3 2 6 5 2 3" xfId="23061" xr:uid="{00000000-0005-0000-0000-0000CE5C0000}"/>
    <cellStyle name="Note 3 2 6 5 2 3 2" xfId="39764" xr:uid="{00000000-0005-0000-0000-0000CF5C0000}"/>
    <cellStyle name="Note 3 2 6 5 2 4" xfId="25840" xr:uid="{00000000-0005-0000-0000-0000D05C0000}"/>
    <cellStyle name="Note 3 2 6 5 2 4 2" xfId="42579" xr:uid="{00000000-0005-0000-0000-0000D15C0000}"/>
    <cellStyle name="Note 3 2 6 5 2 5" xfId="30825" xr:uid="{00000000-0005-0000-0000-0000D25C0000}"/>
    <cellStyle name="Note 3 2 6 5 3" xfId="17629" xr:uid="{00000000-0005-0000-0000-0000D35C0000}"/>
    <cellStyle name="Note 3 2 6 5 3 2" xfId="34306" xr:uid="{00000000-0005-0000-0000-0000D45C0000}"/>
    <cellStyle name="Note 3 2 6 5 4" xfId="16806" xr:uid="{00000000-0005-0000-0000-0000D55C0000}"/>
    <cellStyle name="Note 3 2 6 5 4 2" xfId="33481" xr:uid="{00000000-0005-0000-0000-0000D65C0000}"/>
    <cellStyle name="Note 3 2 6 5 5" xfId="16671" xr:uid="{00000000-0005-0000-0000-0000D75C0000}"/>
    <cellStyle name="Note 3 2 6 5 5 2" xfId="33345" xr:uid="{00000000-0005-0000-0000-0000D85C0000}"/>
    <cellStyle name="Note 3 2 6 5 6" xfId="28232" xr:uid="{00000000-0005-0000-0000-0000D95C0000}"/>
    <cellStyle name="Note 3 2 6 5 7" xfId="11478" xr:uid="{00000000-0005-0000-0000-0000DA5C0000}"/>
    <cellStyle name="Note 3 2 6 6" xfId="12344" xr:uid="{00000000-0005-0000-0000-0000DB5C0000}"/>
    <cellStyle name="Note 3 2 6 6 2" xfId="15018" xr:uid="{00000000-0005-0000-0000-0000DC5C0000}"/>
    <cellStyle name="Note 3 2 6 6 2 2" xfId="20728" xr:uid="{00000000-0005-0000-0000-0000DD5C0000}"/>
    <cellStyle name="Note 3 2 6 6 2 2 2" xfId="37397" xr:uid="{00000000-0005-0000-0000-0000DE5C0000}"/>
    <cellStyle name="Note 3 2 6 6 2 3" xfId="23855" xr:uid="{00000000-0005-0000-0000-0000DF5C0000}"/>
    <cellStyle name="Note 3 2 6 6 2 3 2" xfId="40566" xr:uid="{00000000-0005-0000-0000-0000E05C0000}"/>
    <cellStyle name="Note 3 2 6 6 2 4" xfId="26596" xr:uid="{00000000-0005-0000-0000-0000E15C0000}"/>
    <cellStyle name="Note 3 2 6 6 2 4 2" xfId="43337" xr:uid="{00000000-0005-0000-0000-0000E25C0000}"/>
    <cellStyle name="Note 3 2 6 6 2 5" xfId="31689" xr:uid="{00000000-0005-0000-0000-0000E35C0000}"/>
    <cellStyle name="Note 3 2 6 6 3" xfId="18440" xr:uid="{00000000-0005-0000-0000-0000E45C0000}"/>
    <cellStyle name="Note 3 2 6 6 3 2" xfId="35117" xr:uid="{00000000-0005-0000-0000-0000E55C0000}"/>
    <cellStyle name="Note 3 2 6 6 4" xfId="21682" xr:uid="{00000000-0005-0000-0000-0000E65C0000}"/>
    <cellStyle name="Note 3 2 6 6 4 2" xfId="38357" xr:uid="{00000000-0005-0000-0000-0000E75C0000}"/>
    <cellStyle name="Note 3 2 6 6 5" xfId="24689" xr:uid="{00000000-0005-0000-0000-0000E85C0000}"/>
    <cellStyle name="Note 3 2 6 6 5 2" xfId="41410" xr:uid="{00000000-0005-0000-0000-0000E95C0000}"/>
    <cellStyle name="Note 3 2 6 6 6" xfId="29091" xr:uid="{00000000-0005-0000-0000-0000EA5C0000}"/>
    <cellStyle name="Note 3 2 6 7" xfId="13242" xr:uid="{00000000-0005-0000-0000-0000EB5C0000}"/>
    <cellStyle name="Note 3 2 6 7 2" xfId="19164" xr:uid="{00000000-0005-0000-0000-0000EC5C0000}"/>
    <cellStyle name="Note 3 2 6 7 2 2" xfId="35835" xr:uid="{00000000-0005-0000-0000-0000ED5C0000}"/>
    <cellStyle name="Note 3 2 6 7 3" xfId="22351" xr:uid="{00000000-0005-0000-0000-0000EE5C0000}"/>
    <cellStyle name="Note 3 2 6 7 3 2" xfId="39044" xr:uid="{00000000-0005-0000-0000-0000EF5C0000}"/>
    <cellStyle name="Note 3 2 6 7 4" xfId="25231" xr:uid="{00000000-0005-0000-0000-0000F05C0000}"/>
    <cellStyle name="Note 3 2 6 7 4 2" xfId="41967" xr:uid="{00000000-0005-0000-0000-0000F15C0000}"/>
    <cellStyle name="Note 3 2 6 7 5" xfId="29918" xr:uid="{00000000-0005-0000-0000-0000F25C0000}"/>
    <cellStyle name="Note 3 2 6 8" xfId="16835" xr:uid="{00000000-0005-0000-0000-0000F35C0000}"/>
    <cellStyle name="Note 3 2 6 8 2" xfId="33510" xr:uid="{00000000-0005-0000-0000-0000F45C0000}"/>
    <cellStyle name="Note 3 2 6 9" xfId="16586" xr:uid="{00000000-0005-0000-0000-0000F55C0000}"/>
    <cellStyle name="Note 3 2 6 9 2" xfId="33259" xr:uid="{00000000-0005-0000-0000-0000F65C0000}"/>
    <cellStyle name="Note 3 2 7" xfId="4022" xr:uid="{00000000-0005-0000-0000-0000F75C0000}"/>
    <cellStyle name="Note 3 2 7 10" xfId="11065" xr:uid="{00000000-0005-0000-0000-0000F85C0000}"/>
    <cellStyle name="Note 3 2 7 2" xfId="4023" xr:uid="{00000000-0005-0000-0000-0000F95C0000}"/>
    <cellStyle name="Note 3 2 7 2 2" xfId="4024" xr:uid="{00000000-0005-0000-0000-0000FA5C0000}"/>
    <cellStyle name="Note 3 2 7 2 2 2" xfId="20053" xr:uid="{00000000-0005-0000-0000-0000FB5C0000}"/>
    <cellStyle name="Note 3 2 7 2 2 2 2" xfId="36723" xr:uid="{00000000-0005-0000-0000-0000FC5C0000}"/>
    <cellStyle name="Note 3 2 7 2 2 3" xfId="23197" xr:uid="{00000000-0005-0000-0000-0000FD5C0000}"/>
    <cellStyle name="Note 3 2 7 2 2 3 2" xfId="39902" xr:uid="{00000000-0005-0000-0000-0000FE5C0000}"/>
    <cellStyle name="Note 3 2 7 2 2 4" xfId="25977" xr:uid="{00000000-0005-0000-0000-0000FF5C0000}"/>
    <cellStyle name="Note 3 2 7 2 2 4 2" xfId="42716" xr:uid="{00000000-0005-0000-0000-0000005D0000}"/>
    <cellStyle name="Note 3 2 7 2 2 5" xfId="30963" xr:uid="{00000000-0005-0000-0000-0000015D0000}"/>
    <cellStyle name="Note 3 2 7 2 2 6" xfId="14290" xr:uid="{00000000-0005-0000-0000-0000025D0000}"/>
    <cellStyle name="Note 3 2 7 2 3" xfId="4025" xr:uid="{00000000-0005-0000-0000-0000035D0000}"/>
    <cellStyle name="Note 3 2 7 2 3 2" xfId="34444" xr:uid="{00000000-0005-0000-0000-0000045D0000}"/>
    <cellStyle name="Note 3 2 7 2 3 3" xfId="17767" xr:uid="{00000000-0005-0000-0000-0000055D0000}"/>
    <cellStyle name="Note 3 2 7 2 4" xfId="19203" xr:uid="{00000000-0005-0000-0000-0000065D0000}"/>
    <cellStyle name="Note 3 2 7 2 4 2" xfId="35874" xr:uid="{00000000-0005-0000-0000-0000075D0000}"/>
    <cellStyle name="Note 3 2 7 2 5" xfId="21544" xr:uid="{00000000-0005-0000-0000-0000085D0000}"/>
    <cellStyle name="Note 3 2 7 2 5 2" xfId="38218" xr:uid="{00000000-0005-0000-0000-0000095D0000}"/>
    <cellStyle name="Note 3 2 7 2 6" xfId="28368" xr:uid="{00000000-0005-0000-0000-00000A5D0000}"/>
    <cellStyle name="Note 3 2 7 2 7" xfId="11616" xr:uid="{00000000-0005-0000-0000-00000B5D0000}"/>
    <cellStyle name="Note 3 2 7 3" xfId="4026" xr:uid="{00000000-0005-0000-0000-00000C5D0000}"/>
    <cellStyle name="Note 3 2 7 3 2" xfId="14554" xr:uid="{00000000-0005-0000-0000-00000D5D0000}"/>
    <cellStyle name="Note 3 2 7 3 2 2" xfId="20317" xr:uid="{00000000-0005-0000-0000-00000E5D0000}"/>
    <cellStyle name="Note 3 2 7 3 2 2 2" xfId="36986" xr:uid="{00000000-0005-0000-0000-00000F5D0000}"/>
    <cellStyle name="Note 3 2 7 3 2 3" xfId="23458" xr:uid="{00000000-0005-0000-0000-0000105D0000}"/>
    <cellStyle name="Note 3 2 7 3 2 3 2" xfId="40166" xr:uid="{00000000-0005-0000-0000-0000115D0000}"/>
    <cellStyle name="Note 3 2 7 3 2 4" xfId="26240" xr:uid="{00000000-0005-0000-0000-0000125D0000}"/>
    <cellStyle name="Note 3 2 7 3 2 4 2" xfId="42980" xr:uid="{00000000-0005-0000-0000-0000135D0000}"/>
    <cellStyle name="Note 3 2 7 3 2 5" xfId="31226" xr:uid="{00000000-0005-0000-0000-0000145D0000}"/>
    <cellStyle name="Note 3 2 7 3 3" xfId="18031" xr:uid="{00000000-0005-0000-0000-0000155D0000}"/>
    <cellStyle name="Note 3 2 7 3 3 2" xfId="34707" xr:uid="{00000000-0005-0000-0000-0000165D0000}"/>
    <cellStyle name="Note 3 2 7 3 4" xfId="21285" xr:uid="{00000000-0005-0000-0000-0000175D0000}"/>
    <cellStyle name="Note 3 2 7 3 4 2" xfId="37957" xr:uid="{00000000-0005-0000-0000-0000185D0000}"/>
    <cellStyle name="Note 3 2 7 3 5" xfId="19842" xr:uid="{00000000-0005-0000-0000-0000195D0000}"/>
    <cellStyle name="Note 3 2 7 3 5 2" xfId="36512" xr:uid="{00000000-0005-0000-0000-00001A5D0000}"/>
    <cellStyle name="Note 3 2 7 3 6" xfId="28629" xr:uid="{00000000-0005-0000-0000-00001B5D0000}"/>
    <cellStyle name="Note 3 2 7 3 7" xfId="11880" xr:uid="{00000000-0005-0000-0000-00001C5D0000}"/>
    <cellStyle name="Note 3 2 7 4" xfId="4027" xr:uid="{00000000-0005-0000-0000-00001D5D0000}"/>
    <cellStyle name="Note 3 2 7 4 2" xfId="15164" xr:uid="{00000000-0005-0000-0000-00001E5D0000}"/>
    <cellStyle name="Note 3 2 7 4 2 2" xfId="20838" xr:uid="{00000000-0005-0000-0000-00001F5D0000}"/>
    <cellStyle name="Note 3 2 7 4 2 2 2" xfId="37507" xr:uid="{00000000-0005-0000-0000-0000205D0000}"/>
    <cellStyle name="Note 3 2 7 4 2 3" xfId="23958" xr:uid="{00000000-0005-0000-0000-0000215D0000}"/>
    <cellStyle name="Note 3 2 7 4 2 3 2" xfId="40671" xr:uid="{00000000-0005-0000-0000-0000225D0000}"/>
    <cellStyle name="Note 3 2 7 4 2 4" xfId="26693" xr:uid="{00000000-0005-0000-0000-0000235D0000}"/>
    <cellStyle name="Note 3 2 7 4 2 4 2" xfId="43434" xr:uid="{00000000-0005-0000-0000-0000245D0000}"/>
    <cellStyle name="Note 3 2 7 4 2 5" xfId="31835" xr:uid="{00000000-0005-0000-0000-0000255D0000}"/>
    <cellStyle name="Note 3 2 7 4 3" xfId="18575" xr:uid="{00000000-0005-0000-0000-0000265D0000}"/>
    <cellStyle name="Note 3 2 7 4 3 2" xfId="35252" xr:uid="{00000000-0005-0000-0000-0000275D0000}"/>
    <cellStyle name="Note 3 2 7 4 4" xfId="21800" xr:uid="{00000000-0005-0000-0000-0000285D0000}"/>
    <cellStyle name="Note 3 2 7 4 4 2" xfId="38478" xr:uid="{00000000-0005-0000-0000-0000295D0000}"/>
    <cellStyle name="Note 3 2 7 4 5" xfId="24784" xr:uid="{00000000-0005-0000-0000-00002A5D0000}"/>
    <cellStyle name="Note 3 2 7 4 5 2" xfId="41507" xr:uid="{00000000-0005-0000-0000-00002B5D0000}"/>
    <cellStyle name="Note 3 2 7 4 6" xfId="29237" xr:uid="{00000000-0005-0000-0000-00002C5D0000}"/>
    <cellStyle name="Note 3 2 7 4 7" xfId="12525" xr:uid="{00000000-0005-0000-0000-00002D5D0000}"/>
    <cellStyle name="Note 3 2 7 5" xfId="8102" xr:uid="{00000000-0005-0000-0000-00002E5D0000}"/>
    <cellStyle name="Note 3 2 7 5 2" xfId="19584" xr:uid="{00000000-0005-0000-0000-00002F5D0000}"/>
    <cellStyle name="Note 3 2 7 5 2 2" xfId="36255" xr:uid="{00000000-0005-0000-0000-0000305D0000}"/>
    <cellStyle name="Note 3 2 7 5 3" xfId="22739" xr:uid="{00000000-0005-0000-0000-0000315D0000}"/>
    <cellStyle name="Note 3 2 7 5 3 2" xfId="39439" xr:uid="{00000000-0005-0000-0000-0000325D0000}"/>
    <cellStyle name="Note 3 2 7 5 4" xfId="25569" xr:uid="{00000000-0005-0000-0000-0000335D0000}"/>
    <cellStyle name="Note 3 2 7 5 4 2" xfId="42307" xr:uid="{00000000-0005-0000-0000-0000345D0000}"/>
    <cellStyle name="Note 3 2 7 5 5" xfId="30432" xr:uid="{00000000-0005-0000-0000-0000355D0000}"/>
    <cellStyle name="Note 3 2 7 5 6" xfId="13758" xr:uid="{00000000-0005-0000-0000-0000365D0000}"/>
    <cellStyle name="Note 3 2 7 6" xfId="17270" xr:uid="{00000000-0005-0000-0000-0000375D0000}"/>
    <cellStyle name="Note 3 2 7 6 2" xfId="33947" xr:uid="{00000000-0005-0000-0000-0000385D0000}"/>
    <cellStyle name="Note 3 2 7 7" xfId="15804" xr:uid="{00000000-0005-0000-0000-0000395D0000}"/>
    <cellStyle name="Note 3 2 7 7 2" xfId="32466" xr:uid="{00000000-0005-0000-0000-00003A5D0000}"/>
    <cellStyle name="Note 3 2 7 8" xfId="16307" xr:uid="{00000000-0005-0000-0000-00003B5D0000}"/>
    <cellStyle name="Note 3 2 7 8 2" xfId="32975" xr:uid="{00000000-0005-0000-0000-00003C5D0000}"/>
    <cellStyle name="Note 3 2 7 9" xfId="27840" xr:uid="{00000000-0005-0000-0000-00003D5D0000}"/>
    <cellStyle name="Note 3 2 8" xfId="4028" xr:uid="{00000000-0005-0000-0000-00003E5D0000}"/>
    <cellStyle name="Note 3 2 8 10" xfId="11165" xr:uid="{00000000-0005-0000-0000-00003F5D0000}"/>
    <cellStyle name="Note 3 2 8 2" xfId="4029" xr:uid="{00000000-0005-0000-0000-0000405D0000}"/>
    <cellStyle name="Note 3 2 8 2 2" xfId="4030" xr:uid="{00000000-0005-0000-0000-0000415D0000}"/>
    <cellStyle name="Note 3 2 8 2 2 2" xfId="20125" xr:uid="{00000000-0005-0000-0000-0000425D0000}"/>
    <cellStyle name="Note 3 2 8 2 2 2 2" xfId="36794" xr:uid="{00000000-0005-0000-0000-0000435D0000}"/>
    <cellStyle name="Note 3 2 8 2 2 3" xfId="23267" xr:uid="{00000000-0005-0000-0000-0000445D0000}"/>
    <cellStyle name="Note 3 2 8 2 2 3 2" xfId="39974" xr:uid="{00000000-0005-0000-0000-0000455D0000}"/>
    <cellStyle name="Note 3 2 8 2 2 4" xfId="26048" xr:uid="{00000000-0005-0000-0000-0000465D0000}"/>
    <cellStyle name="Note 3 2 8 2 2 4 2" xfId="42788" xr:uid="{00000000-0005-0000-0000-0000475D0000}"/>
    <cellStyle name="Note 3 2 8 2 2 5" xfId="31034" xr:uid="{00000000-0005-0000-0000-0000485D0000}"/>
    <cellStyle name="Note 3 2 8 2 2 6" xfId="14362" xr:uid="{00000000-0005-0000-0000-0000495D0000}"/>
    <cellStyle name="Note 3 2 8 2 3" xfId="4031" xr:uid="{00000000-0005-0000-0000-00004A5D0000}"/>
    <cellStyle name="Note 3 2 8 2 3 2" xfId="34515" xr:uid="{00000000-0005-0000-0000-00004B5D0000}"/>
    <cellStyle name="Note 3 2 8 2 3 3" xfId="17839" xr:uid="{00000000-0005-0000-0000-00004C5D0000}"/>
    <cellStyle name="Note 3 2 8 2 4" xfId="15709" xr:uid="{00000000-0005-0000-0000-00004D5D0000}"/>
    <cellStyle name="Note 3 2 8 2 4 2" xfId="32368" xr:uid="{00000000-0005-0000-0000-00004E5D0000}"/>
    <cellStyle name="Note 3 2 8 2 5" xfId="21656" xr:uid="{00000000-0005-0000-0000-00004F5D0000}"/>
    <cellStyle name="Note 3 2 8 2 5 2" xfId="38331" xr:uid="{00000000-0005-0000-0000-0000505D0000}"/>
    <cellStyle name="Note 3 2 8 2 6" xfId="28438" xr:uid="{00000000-0005-0000-0000-0000515D0000}"/>
    <cellStyle name="Note 3 2 8 2 7" xfId="11688" xr:uid="{00000000-0005-0000-0000-0000525D0000}"/>
    <cellStyle name="Note 3 2 8 3" xfId="4032" xr:uid="{00000000-0005-0000-0000-0000535D0000}"/>
    <cellStyle name="Note 3 2 8 3 2" xfId="14623" xr:uid="{00000000-0005-0000-0000-0000545D0000}"/>
    <cellStyle name="Note 3 2 8 3 2 2" xfId="20386" xr:uid="{00000000-0005-0000-0000-0000555D0000}"/>
    <cellStyle name="Note 3 2 8 3 2 2 2" xfId="37054" xr:uid="{00000000-0005-0000-0000-0000565D0000}"/>
    <cellStyle name="Note 3 2 8 3 2 3" xfId="23526" xr:uid="{00000000-0005-0000-0000-0000575D0000}"/>
    <cellStyle name="Note 3 2 8 3 2 3 2" xfId="40235" xr:uid="{00000000-0005-0000-0000-0000585D0000}"/>
    <cellStyle name="Note 3 2 8 3 2 4" xfId="26308" xr:uid="{00000000-0005-0000-0000-0000595D0000}"/>
    <cellStyle name="Note 3 2 8 3 2 4 2" xfId="43049" xr:uid="{00000000-0005-0000-0000-00005A5D0000}"/>
    <cellStyle name="Note 3 2 8 3 2 5" xfId="31294" xr:uid="{00000000-0005-0000-0000-00005B5D0000}"/>
    <cellStyle name="Note 3 2 8 3 3" xfId="18100" xr:uid="{00000000-0005-0000-0000-00005C5D0000}"/>
    <cellStyle name="Note 3 2 8 3 3 2" xfId="34775" xr:uid="{00000000-0005-0000-0000-00005D5D0000}"/>
    <cellStyle name="Note 3 2 8 3 4" xfId="21353" xr:uid="{00000000-0005-0000-0000-00005E5D0000}"/>
    <cellStyle name="Note 3 2 8 3 4 2" xfId="38026" xr:uid="{00000000-0005-0000-0000-00005F5D0000}"/>
    <cellStyle name="Note 3 2 8 3 5" xfId="24403" xr:uid="{00000000-0005-0000-0000-0000605D0000}"/>
    <cellStyle name="Note 3 2 8 3 5 2" xfId="41122" xr:uid="{00000000-0005-0000-0000-0000615D0000}"/>
    <cellStyle name="Note 3 2 8 3 6" xfId="28697" xr:uid="{00000000-0005-0000-0000-0000625D0000}"/>
    <cellStyle name="Note 3 2 8 3 7" xfId="11949" xr:uid="{00000000-0005-0000-0000-0000635D0000}"/>
    <cellStyle name="Note 3 2 8 4" xfId="4033" xr:uid="{00000000-0005-0000-0000-0000645D0000}"/>
    <cellStyle name="Note 3 2 8 4 2" xfId="15311" xr:uid="{00000000-0005-0000-0000-0000655D0000}"/>
    <cellStyle name="Note 3 2 8 4 2 2" xfId="20954" xr:uid="{00000000-0005-0000-0000-0000665D0000}"/>
    <cellStyle name="Note 3 2 8 4 2 2 2" xfId="37623" xr:uid="{00000000-0005-0000-0000-0000675D0000}"/>
    <cellStyle name="Note 3 2 8 4 2 3" xfId="24069" xr:uid="{00000000-0005-0000-0000-0000685D0000}"/>
    <cellStyle name="Note 3 2 8 4 2 3 2" xfId="40785" xr:uid="{00000000-0005-0000-0000-0000695D0000}"/>
    <cellStyle name="Note 3 2 8 4 2 4" xfId="26797" xr:uid="{00000000-0005-0000-0000-00006A5D0000}"/>
    <cellStyle name="Note 3 2 8 4 2 4 2" xfId="43538" xr:uid="{00000000-0005-0000-0000-00006B5D0000}"/>
    <cellStyle name="Note 3 2 8 4 2 5" xfId="31982" xr:uid="{00000000-0005-0000-0000-00006C5D0000}"/>
    <cellStyle name="Note 3 2 8 4 3" xfId="18708" xr:uid="{00000000-0005-0000-0000-00006D5D0000}"/>
    <cellStyle name="Note 3 2 8 4 3 2" xfId="35385" xr:uid="{00000000-0005-0000-0000-00006E5D0000}"/>
    <cellStyle name="Note 3 2 8 4 4" xfId="21921" xr:uid="{00000000-0005-0000-0000-00006F5D0000}"/>
    <cellStyle name="Note 3 2 8 4 4 2" xfId="38602" xr:uid="{00000000-0005-0000-0000-0000705D0000}"/>
    <cellStyle name="Note 3 2 8 4 5" xfId="24885" xr:uid="{00000000-0005-0000-0000-0000715D0000}"/>
    <cellStyle name="Note 3 2 8 4 5 2" xfId="41611" xr:uid="{00000000-0005-0000-0000-0000725D0000}"/>
    <cellStyle name="Note 3 2 8 4 6" xfId="29384" xr:uid="{00000000-0005-0000-0000-0000735D0000}"/>
    <cellStyle name="Note 3 2 8 4 7" xfId="12691" xr:uid="{00000000-0005-0000-0000-0000745D0000}"/>
    <cellStyle name="Note 3 2 8 5" xfId="8103" xr:uid="{00000000-0005-0000-0000-0000755D0000}"/>
    <cellStyle name="Note 3 2 8 5 2" xfId="19667" xr:uid="{00000000-0005-0000-0000-0000765D0000}"/>
    <cellStyle name="Note 3 2 8 5 2 2" xfId="36337" xr:uid="{00000000-0005-0000-0000-0000775D0000}"/>
    <cellStyle name="Note 3 2 8 5 3" xfId="22818" xr:uid="{00000000-0005-0000-0000-0000785D0000}"/>
    <cellStyle name="Note 3 2 8 5 3 2" xfId="39520" xr:uid="{00000000-0005-0000-0000-0000795D0000}"/>
    <cellStyle name="Note 3 2 8 5 4" xfId="25637" xr:uid="{00000000-0005-0000-0000-00007A5D0000}"/>
    <cellStyle name="Note 3 2 8 5 4 2" xfId="42376" xr:uid="{00000000-0005-0000-0000-00007B5D0000}"/>
    <cellStyle name="Note 3 2 8 5 5" xfId="30543" xr:uid="{00000000-0005-0000-0000-00007C5D0000}"/>
    <cellStyle name="Note 3 2 8 5 6" xfId="13870" xr:uid="{00000000-0005-0000-0000-00007D5D0000}"/>
    <cellStyle name="Note 3 2 8 6" xfId="17351" xr:uid="{00000000-0005-0000-0000-00007E5D0000}"/>
    <cellStyle name="Note 3 2 8 6 2" xfId="34027" xr:uid="{00000000-0005-0000-0000-00007F5D0000}"/>
    <cellStyle name="Note 3 2 8 7" xfId="18811" xr:uid="{00000000-0005-0000-0000-0000805D0000}"/>
    <cellStyle name="Note 3 2 8 7 2" xfId="35489" xr:uid="{00000000-0005-0000-0000-0000815D0000}"/>
    <cellStyle name="Note 3 2 8 8" xfId="16067" xr:uid="{00000000-0005-0000-0000-0000825D0000}"/>
    <cellStyle name="Note 3 2 8 8 2" xfId="32735" xr:uid="{00000000-0005-0000-0000-0000835D0000}"/>
    <cellStyle name="Note 3 2 8 9" xfId="27951" xr:uid="{00000000-0005-0000-0000-0000845D0000}"/>
    <cellStyle name="Note 3 2 9" xfId="4034" xr:uid="{00000000-0005-0000-0000-0000855D0000}"/>
    <cellStyle name="Note 3 2 9 2" xfId="4035" xr:uid="{00000000-0005-0000-0000-0000865D0000}"/>
    <cellStyle name="Note 3 2 9 2 2" xfId="4036" xr:uid="{00000000-0005-0000-0000-0000875D0000}"/>
    <cellStyle name="Note 3 2 9 2 2 2" xfId="20887" xr:uid="{00000000-0005-0000-0000-0000885D0000}"/>
    <cellStyle name="Note 3 2 9 2 2 2 2" xfId="37556" xr:uid="{00000000-0005-0000-0000-0000895D0000}"/>
    <cellStyle name="Note 3 2 9 2 2 3" xfId="24004" xr:uid="{00000000-0005-0000-0000-00008A5D0000}"/>
    <cellStyle name="Note 3 2 9 2 2 3 2" xfId="40718" xr:uid="{00000000-0005-0000-0000-00008B5D0000}"/>
    <cellStyle name="Note 3 2 9 2 2 4" xfId="26731" xr:uid="{00000000-0005-0000-0000-00008C5D0000}"/>
    <cellStyle name="Note 3 2 9 2 2 4 2" xfId="43472" xr:uid="{00000000-0005-0000-0000-00008D5D0000}"/>
    <cellStyle name="Note 3 2 9 2 2 5" xfId="31888" xr:uid="{00000000-0005-0000-0000-00008E5D0000}"/>
    <cellStyle name="Note 3 2 9 2 2 6" xfId="15217" xr:uid="{00000000-0005-0000-0000-00008F5D0000}"/>
    <cellStyle name="Note 3 2 9 2 3" xfId="4037" xr:uid="{00000000-0005-0000-0000-0000905D0000}"/>
    <cellStyle name="Note 3 2 9 2 3 2" xfId="35301" xr:uid="{00000000-0005-0000-0000-0000915D0000}"/>
    <cellStyle name="Note 3 2 9 2 3 3" xfId="18624" xr:uid="{00000000-0005-0000-0000-0000925D0000}"/>
    <cellStyle name="Note 3 2 9 2 4" xfId="21848" xr:uid="{00000000-0005-0000-0000-0000935D0000}"/>
    <cellStyle name="Note 3 2 9 2 4 2" xfId="38527" xr:uid="{00000000-0005-0000-0000-0000945D0000}"/>
    <cellStyle name="Note 3 2 9 2 5" xfId="24821" xr:uid="{00000000-0005-0000-0000-0000955D0000}"/>
    <cellStyle name="Note 3 2 9 2 5 2" xfId="41545" xr:uid="{00000000-0005-0000-0000-0000965D0000}"/>
    <cellStyle name="Note 3 2 9 2 6" xfId="29290" xr:uid="{00000000-0005-0000-0000-0000975D0000}"/>
    <cellStyle name="Note 3 2 9 2 7" xfId="12579" xr:uid="{00000000-0005-0000-0000-0000985D0000}"/>
    <cellStyle name="Note 3 2 9 3" xfId="4038" xr:uid="{00000000-0005-0000-0000-0000995D0000}"/>
    <cellStyle name="Note 3 2 9 3 2" xfId="19257" xr:uid="{00000000-0005-0000-0000-00009A5D0000}"/>
    <cellStyle name="Note 3 2 9 3 2 2" xfId="35928" xr:uid="{00000000-0005-0000-0000-00009B5D0000}"/>
    <cellStyle name="Note 3 2 9 3 3" xfId="22437" xr:uid="{00000000-0005-0000-0000-00009C5D0000}"/>
    <cellStyle name="Note 3 2 9 3 3 2" xfId="39130" xr:uid="{00000000-0005-0000-0000-00009D5D0000}"/>
    <cellStyle name="Note 3 2 9 3 4" xfId="25302" xr:uid="{00000000-0005-0000-0000-00009E5D0000}"/>
    <cellStyle name="Note 3 2 9 3 4 2" xfId="42038" xr:uid="{00000000-0005-0000-0000-00009F5D0000}"/>
    <cellStyle name="Note 3 2 9 3 5" xfId="30056" xr:uid="{00000000-0005-0000-0000-0000A05D0000}"/>
    <cellStyle name="Note 3 2 9 3 6" xfId="13380" xr:uid="{00000000-0005-0000-0000-0000A15D0000}"/>
    <cellStyle name="Note 3 2 9 4" xfId="4039" xr:uid="{00000000-0005-0000-0000-0000A25D0000}"/>
    <cellStyle name="Note 3 2 9 4 2" xfId="33612" xr:uid="{00000000-0005-0000-0000-0000A35D0000}"/>
    <cellStyle name="Note 3 2 9 4 3" xfId="16936" xr:uid="{00000000-0005-0000-0000-0000A45D0000}"/>
    <cellStyle name="Note 3 2 9 5" xfId="8104" xr:uid="{00000000-0005-0000-0000-0000A55D0000}"/>
    <cellStyle name="Note 3 2 9 5 2" xfId="32941" xr:uid="{00000000-0005-0000-0000-0000A65D0000}"/>
    <cellStyle name="Note 3 2 9 5 3" xfId="16275" xr:uid="{00000000-0005-0000-0000-0000A75D0000}"/>
    <cellStyle name="Note 3 2 9 6" xfId="16120" xr:uid="{00000000-0005-0000-0000-0000A85D0000}"/>
    <cellStyle name="Note 3 2 9 6 2" xfId="32784" xr:uid="{00000000-0005-0000-0000-0000A95D0000}"/>
    <cellStyle name="Note 3 2 9 7" xfId="27467" xr:uid="{00000000-0005-0000-0000-0000AA5D0000}"/>
    <cellStyle name="Note 3 2 9 8" xfId="10698" xr:uid="{00000000-0005-0000-0000-0000AB5D0000}"/>
    <cellStyle name="Note 3 20" xfId="9761" xr:uid="{00000000-0005-0000-0000-0000AC5D0000}"/>
    <cellStyle name="Note 3 21" xfId="43972" xr:uid="{00000000-0005-0000-0000-0000AD5D0000}"/>
    <cellStyle name="Note 3 3" xfId="4040" xr:uid="{00000000-0005-0000-0000-0000AE5D0000}"/>
    <cellStyle name="Note 3 3 2" xfId="4041" xr:uid="{00000000-0005-0000-0000-0000AF5D0000}"/>
    <cellStyle name="Note 3 3 2 2" xfId="4042" xr:uid="{00000000-0005-0000-0000-0000B05D0000}"/>
    <cellStyle name="Note 3 3 2 2 2" xfId="4043" xr:uid="{00000000-0005-0000-0000-0000B15D0000}"/>
    <cellStyle name="Note 3 3 2 2 2 2" xfId="20111" xr:uid="{00000000-0005-0000-0000-0000B25D0000}"/>
    <cellStyle name="Note 3 3 2 2 2 2 2" xfId="36780" xr:uid="{00000000-0005-0000-0000-0000B35D0000}"/>
    <cellStyle name="Note 3 3 2 2 2 3" xfId="23253" xr:uid="{00000000-0005-0000-0000-0000B45D0000}"/>
    <cellStyle name="Note 3 3 2 2 2 3 2" xfId="39960" xr:uid="{00000000-0005-0000-0000-0000B55D0000}"/>
    <cellStyle name="Note 3 3 2 2 2 4" xfId="26034" xr:uid="{00000000-0005-0000-0000-0000B65D0000}"/>
    <cellStyle name="Note 3 3 2 2 2 4 2" xfId="42774" xr:uid="{00000000-0005-0000-0000-0000B75D0000}"/>
    <cellStyle name="Note 3 3 2 2 2 5" xfId="31020" xr:uid="{00000000-0005-0000-0000-0000B85D0000}"/>
    <cellStyle name="Note 3 3 2 2 2 6" xfId="14348" xr:uid="{00000000-0005-0000-0000-0000B95D0000}"/>
    <cellStyle name="Note 3 3 2 2 3" xfId="4044" xr:uid="{00000000-0005-0000-0000-0000BA5D0000}"/>
    <cellStyle name="Note 3 3 2 2 3 2" xfId="34501" xr:uid="{00000000-0005-0000-0000-0000BB5D0000}"/>
    <cellStyle name="Note 3 3 2 2 3 3" xfId="17825" xr:uid="{00000000-0005-0000-0000-0000BC5D0000}"/>
    <cellStyle name="Note 3 3 2 2 4" xfId="16483" xr:uid="{00000000-0005-0000-0000-0000BD5D0000}"/>
    <cellStyle name="Note 3 3 2 2 4 2" xfId="33154" xr:uid="{00000000-0005-0000-0000-0000BE5D0000}"/>
    <cellStyle name="Note 3 3 2 2 5" xfId="16301" xr:uid="{00000000-0005-0000-0000-0000BF5D0000}"/>
    <cellStyle name="Note 3 3 2 2 5 2" xfId="32968" xr:uid="{00000000-0005-0000-0000-0000C05D0000}"/>
    <cellStyle name="Note 3 3 2 2 6" xfId="28424" xr:uid="{00000000-0005-0000-0000-0000C15D0000}"/>
    <cellStyle name="Note 3 3 2 2 7" xfId="11674" xr:uid="{00000000-0005-0000-0000-0000C25D0000}"/>
    <cellStyle name="Note 3 3 2 3" xfId="4045" xr:uid="{00000000-0005-0000-0000-0000C35D0000}"/>
    <cellStyle name="Note 3 3 2 3 2" xfId="14609" xr:uid="{00000000-0005-0000-0000-0000C45D0000}"/>
    <cellStyle name="Note 3 3 2 3 2 2" xfId="20372" xr:uid="{00000000-0005-0000-0000-0000C55D0000}"/>
    <cellStyle name="Note 3 3 2 3 2 2 2" xfId="37040" xr:uid="{00000000-0005-0000-0000-0000C65D0000}"/>
    <cellStyle name="Note 3 3 2 3 2 3" xfId="23512" xr:uid="{00000000-0005-0000-0000-0000C75D0000}"/>
    <cellStyle name="Note 3 3 2 3 2 3 2" xfId="40221" xr:uid="{00000000-0005-0000-0000-0000C85D0000}"/>
    <cellStyle name="Note 3 3 2 3 2 4" xfId="26294" xr:uid="{00000000-0005-0000-0000-0000C95D0000}"/>
    <cellStyle name="Note 3 3 2 3 2 4 2" xfId="43035" xr:uid="{00000000-0005-0000-0000-0000CA5D0000}"/>
    <cellStyle name="Note 3 3 2 3 2 5" xfId="31280" xr:uid="{00000000-0005-0000-0000-0000CB5D0000}"/>
    <cellStyle name="Note 3 3 2 3 3" xfId="18086" xr:uid="{00000000-0005-0000-0000-0000CC5D0000}"/>
    <cellStyle name="Note 3 3 2 3 3 2" xfId="34761" xr:uid="{00000000-0005-0000-0000-0000CD5D0000}"/>
    <cellStyle name="Note 3 3 2 3 4" xfId="21339" xr:uid="{00000000-0005-0000-0000-0000CE5D0000}"/>
    <cellStyle name="Note 3 3 2 3 4 2" xfId="38012" xr:uid="{00000000-0005-0000-0000-0000CF5D0000}"/>
    <cellStyle name="Note 3 3 2 3 5" xfId="24389" xr:uid="{00000000-0005-0000-0000-0000D05D0000}"/>
    <cellStyle name="Note 3 3 2 3 5 2" xfId="41108" xr:uid="{00000000-0005-0000-0000-0000D15D0000}"/>
    <cellStyle name="Note 3 3 2 3 6" xfId="28683" xr:uid="{00000000-0005-0000-0000-0000D25D0000}"/>
    <cellStyle name="Note 3 3 2 3 7" xfId="11935" xr:uid="{00000000-0005-0000-0000-0000D35D0000}"/>
    <cellStyle name="Note 3 3 2 4" xfId="4046" xr:uid="{00000000-0005-0000-0000-0000D45D0000}"/>
    <cellStyle name="Note 3 3 2 4 2" xfId="15292" xr:uid="{00000000-0005-0000-0000-0000D55D0000}"/>
    <cellStyle name="Note 3 3 2 4 2 2" xfId="20935" xr:uid="{00000000-0005-0000-0000-0000D65D0000}"/>
    <cellStyle name="Note 3 3 2 4 2 2 2" xfId="37604" xr:uid="{00000000-0005-0000-0000-0000D75D0000}"/>
    <cellStyle name="Note 3 3 2 4 2 3" xfId="24051" xr:uid="{00000000-0005-0000-0000-0000D85D0000}"/>
    <cellStyle name="Note 3 3 2 4 2 3 2" xfId="40766" xr:uid="{00000000-0005-0000-0000-0000D95D0000}"/>
    <cellStyle name="Note 3 3 2 4 2 4" xfId="26778" xr:uid="{00000000-0005-0000-0000-0000DA5D0000}"/>
    <cellStyle name="Note 3 3 2 4 2 4 2" xfId="43519" xr:uid="{00000000-0005-0000-0000-0000DB5D0000}"/>
    <cellStyle name="Note 3 3 2 4 2 5" xfId="31963" xr:uid="{00000000-0005-0000-0000-0000DC5D0000}"/>
    <cellStyle name="Note 3 3 2 4 3" xfId="18689" xr:uid="{00000000-0005-0000-0000-0000DD5D0000}"/>
    <cellStyle name="Note 3 3 2 4 3 2" xfId="35366" xr:uid="{00000000-0005-0000-0000-0000DE5D0000}"/>
    <cellStyle name="Note 3 3 2 4 4" xfId="21903" xr:uid="{00000000-0005-0000-0000-0000DF5D0000}"/>
    <cellStyle name="Note 3 3 2 4 4 2" xfId="38583" xr:uid="{00000000-0005-0000-0000-0000E05D0000}"/>
    <cellStyle name="Note 3 3 2 4 5" xfId="24867" xr:uid="{00000000-0005-0000-0000-0000E15D0000}"/>
    <cellStyle name="Note 3 3 2 4 5 2" xfId="41592" xr:uid="{00000000-0005-0000-0000-0000E25D0000}"/>
    <cellStyle name="Note 3 3 2 4 6" xfId="29365" xr:uid="{00000000-0005-0000-0000-0000E35D0000}"/>
    <cellStyle name="Note 3 3 2 4 7" xfId="12671" xr:uid="{00000000-0005-0000-0000-0000E45D0000}"/>
    <cellStyle name="Note 3 3 2 5" xfId="8105" xr:uid="{00000000-0005-0000-0000-0000E55D0000}"/>
    <cellStyle name="Note 3 3 2 5 2" xfId="19653" xr:uid="{00000000-0005-0000-0000-0000E65D0000}"/>
    <cellStyle name="Note 3 3 2 5 2 2" xfId="36323" xr:uid="{00000000-0005-0000-0000-0000E75D0000}"/>
    <cellStyle name="Note 3 3 2 5 3" xfId="22804" xr:uid="{00000000-0005-0000-0000-0000E85D0000}"/>
    <cellStyle name="Note 3 3 2 5 3 2" xfId="39506" xr:uid="{00000000-0005-0000-0000-0000E95D0000}"/>
    <cellStyle name="Note 3 3 2 5 4" xfId="25623" xr:uid="{00000000-0005-0000-0000-0000EA5D0000}"/>
    <cellStyle name="Note 3 3 2 5 4 2" xfId="42362" xr:uid="{00000000-0005-0000-0000-0000EB5D0000}"/>
    <cellStyle name="Note 3 3 2 5 5" xfId="30529" xr:uid="{00000000-0005-0000-0000-0000EC5D0000}"/>
    <cellStyle name="Note 3 3 2 5 6" xfId="13856" xr:uid="{00000000-0005-0000-0000-0000ED5D0000}"/>
    <cellStyle name="Note 3 3 2 6" xfId="8106" xr:uid="{00000000-0005-0000-0000-0000EE5D0000}"/>
    <cellStyle name="Note 3 3 2 6 2" xfId="34013" xr:uid="{00000000-0005-0000-0000-0000EF5D0000}"/>
    <cellStyle name="Note 3 3 2 6 3" xfId="17337" xr:uid="{00000000-0005-0000-0000-0000F05D0000}"/>
    <cellStyle name="Note 3 3 2 7" xfId="15778" xr:uid="{00000000-0005-0000-0000-0000F15D0000}"/>
    <cellStyle name="Note 3 3 2 7 2" xfId="32440" xr:uid="{00000000-0005-0000-0000-0000F25D0000}"/>
    <cellStyle name="Note 3 3 2 8" xfId="24249" xr:uid="{00000000-0005-0000-0000-0000F35D0000}"/>
    <cellStyle name="Note 3 3 2 8 2" xfId="40966" xr:uid="{00000000-0005-0000-0000-0000F45D0000}"/>
    <cellStyle name="Note 3 3 2 9" xfId="27937" xr:uid="{00000000-0005-0000-0000-0000F55D0000}"/>
    <cellStyle name="Note 3 3 3" xfId="4047" xr:uid="{00000000-0005-0000-0000-0000F65D0000}"/>
    <cellStyle name="Note 3 3 3 10" xfId="11006" xr:uid="{00000000-0005-0000-0000-0000F75D0000}"/>
    <cellStyle name="Note 3 3 3 2" xfId="8107" xr:uid="{00000000-0005-0000-0000-0000F85D0000}"/>
    <cellStyle name="Note 3 3 3 2 2" xfId="8108" xr:uid="{00000000-0005-0000-0000-0000F95D0000}"/>
    <cellStyle name="Note 3 3 3 2 2 2" xfId="20013" xr:uid="{00000000-0005-0000-0000-0000FA5D0000}"/>
    <cellStyle name="Note 3 3 3 2 2 2 2" xfId="36683" xr:uid="{00000000-0005-0000-0000-0000FB5D0000}"/>
    <cellStyle name="Note 3 3 3 2 2 3" xfId="23159" xr:uid="{00000000-0005-0000-0000-0000FC5D0000}"/>
    <cellStyle name="Note 3 3 3 2 2 3 2" xfId="39862" xr:uid="{00000000-0005-0000-0000-0000FD5D0000}"/>
    <cellStyle name="Note 3 3 3 2 2 4" xfId="25938" xr:uid="{00000000-0005-0000-0000-0000FE5D0000}"/>
    <cellStyle name="Note 3 3 3 2 2 4 2" xfId="42677" xr:uid="{00000000-0005-0000-0000-0000FF5D0000}"/>
    <cellStyle name="Note 3 3 3 2 2 5" xfId="30923" xr:uid="{00000000-0005-0000-0000-0000005E0000}"/>
    <cellStyle name="Note 3 3 3 2 2 6" xfId="14250" xr:uid="{00000000-0005-0000-0000-0000015E0000}"/>
    <cellStyle name="Note 3 3 3 2 3" xfId="9300" xr:uid="{00000000-0005-0000-0000-0000025E0000}"/>
    <cellStyle name="Note 3 3 3 2 3 2" xfId="9645" xr:uid="{00000000-0005-0000-0000-0000035E0000}"/>
    <cellStyle name="Note 3 3 3 2 3 2 2" xfId="34404" xr:uid="{00000000-0005-0000-0000-0000045E0000}"/>
    <cellStyle name="Note 3 3 3 2 3 3" xfId="17727" xr:uid="{00000000-0005-0000-0000-0000055E0000}"/>
    <cellStyle name="Note 3 3 3 2 4" xfId="9182" xr:uid="{00000000-0005-0000-0000-0000065E0000}"/>
    <cellStyle name="Note 3 3 3 2 4 2" xfId="9646" xr:uid="{00000000-0005-0000-0000-0000075E0000}"/>
    <cellStyle name="Note 3 3 3 2 4 2 2" xfId="37925" xr:uid="{00000000-0005-0000-0000-0000085E0000}"/>
    <cellStyle name="Note 3 3 3 2 4 3" xfId="21253" xr:uid="{00000000-0005-0000-0000-0000095E0000}"/>
    <cellStyle name="Note 3 3 3 2 5" xfId="9422" xr:uid="{00000000-0005-0000-0000-00000A5E0000}"/>
    <cellStyle name="Note 3 3 3 2 5 2" xfId="32550" xr:uid="{00000000-0005-0000-0000-00000B5E0000}"/>
    <cellStyle name="Note 3 3 3 2 5 3" xfId="15886" xr:uid="{00000000-0005-0000-0000-00000C5E0000}"/>
    <cellStyle name="Note 3 3 3 2 6" xfId="28330" xr:uid="{00000000-0005-0000-0000-00000D5E0000}"/>
    <cellStyle name="Note 3 3 3 2 7" xfId="11576" xr:uid="{00000000-0005-0000-0000-00000E5E0000}"/>
    <cellStyle name="Note 3 3 3 3" xfId="8109" xr:uid="{00000000-0005-0000-0000-00000F5E0000}"/>
    <cellStyle name="Note 3 3 3 3 2" xfId="14406" xr:uid="{00000000-0005-0000-0000-0000105E0000}"/>
    <cellStyle name="Note 3 3 3 3 2 2" xfId="20169" xr:uid="{00000000-0005-0000-0000-0000115E0000}"/>
    <cellStyle name="Note 3 3 3 3 2 2 2" xfId="36838" xr:uid="{00000000-0005-0000-0000-0000125E0000}"/>
    <cellStyle name="Note 3 3 3 3 2 3" xfId="23311" xr:uid="{00000000-0005-0000-0000-0000135E0000}"/>
    <cellStyle name="Note 3 3 3 3 2 3 2" xfId="40018" xr:uid="{00000000-0005-0000-0000-0000145E0000}"/>
    <cellStyle name="Note 3 3 3 3 2 4" xfId="26092" xr:uid="{00000000-0005-0000-0000-0000155E0000}"/>
    <cellStyle name="Note 3 3 3 3 2 4 2" xfId="42832" xr:uid="{00000000-0005-0000-0000-0000165E0000}"/>
    <cellStyle name="Note 3 3 3 3 2 5" xfId="31078" xr:uid="{00000000-0005-0000-0000-0000175E0000}"/>
    <cellStyle name="Note 3 3 3 3 3" xfId="17883" xr:uid="{00000000-0005-0000-0000-0000185E0000}"/>
    <cellStyle name="Note 3 3 3 3 3 2" xfId="34559" xr:uid="{00000000-0005-0000-0000-0000195E0000}"/>
    <cellStyle name="Note 3 3 3 3 4" xfId="19770" xr:uid="{00000000-0005-0000-0000-00001A5E0000}"/>
    <cellStyle name="Note 3 3 3 3 4 2" xfId="36440" xr:uid="{00000000-0005-0000-0000-00001B5E0000}"/>
    <cellStyle name="Note 3 3 3 3 5" xfId="24341" xr:uid="{00000000-0005-0000-0000-00001C5E0000}"/>
    <cellStyle name="Note 3 3 3 3 5 2" xfId="41059" xr:uid="{00000000-0005-0000-0000-00001D5E0000}"/>
    <cellStyle name="Note 3 3 3 3 6" xfId="28482" xr:uid="{00000000-0005-0000-0000-00001E5E0000}"/>
    <cellStyle name="Note 3 3 3 3 7" xfId="11732" xr:uid="{00000000-0005-0000-0000-00001F5E0000}"/>
    <cellStyle name="Note 3 3 3 4" xfId="12393" xr:uid="{00000000-0005-0000-0000-0000205E0000}"/>
    <cellStyle name="Note 3 3 3 4 2" xfId="15065" xr:uid="{00000000-0005-0000-0000-0000215E0000}"/>
    <cellStyle name="Note 3 3 3 4 2 2" xfId="20759" xr:uid="{00000000-0005-0000-0000-0000225E0000}"/>
    <cellStyle name="Note 3 3 3 4 2 2 2" xfId="37428" xr:uid="{00000000-0005-0000-0000-0000235E0000}"/>
    <cellStyle name="Note 3 3 3 4 2 3" xfId="23883" xr:uid="{00000000-0005-0000-0000-0000245E0000}"/>
    <cellStyle name="Note 3 3 3 4 2 3 2" xfId="40594" xr:uid="{00000000-0005-0000-0000-0000255E0000}"/>
    <cellStyle name="Note 3 3 3 4 2 4" xfId="26620" xr:uid="{00000000-0005-0000-0000-0000265E0000}"/>
    <cellStyle name="Note 3 3 3 4 2 4 2" xfId="43361" xr:uid="{00000000-0005-0000-0000-0000275E0000}"/>
    <cellStyle name="Note 3 3 3 4 2 5" xfId="31736" xr:uid="{00000000-0005-0000-0000-0000285E0000}"/>
    <cellStyle name="Note 3 3 3 4 3" xfId="18471" xr:uid="{00000000-0005-0000-0000-0000295E0000}"/>
    <cellStyle name="Note 3 3 3 4 3 2" xfId="35148" xr:uid="{00000000-0005-0000-0000-00002A5E0000}"/>
    <cellStyle name="Note 3 3 3 4 4" xfId="21711" xr:uid="{00000000-0005-0000-0000-00002B5E0000}"/>
    <cellStyle name="Note 3 3 3 4 4 2" xfId="38386" xr:uid="{00000000-0005-0000-0000-00002C5E0000}"/>
    <cellStyle name="Note 3 3 3 4 5" xfId="24713" xr:uid="{00000000-0005-0000-0000-00002D5E0000}"/>
    <cellStyle name="Note 3 3 3 4 5 2" xfId="41434" xr:uid="{00000000-0005-0000-0000-00002E5E0000}"/>
    <cellStyle name="Note 3 3 3 4 6" xfId="29138" xr:uid="{00000000-0005-0000-0000-00002F5E0000}"/>
    <cellStyle name="Note 3 3 3 5" xfId="13694" xr:uid="{00000000-0005-0000-0000-0000305E0000}"/>
    <cellStyle name="Note 3 3 3 5 2" xfId="19537" xr:uid="{00000000-0005-0000-0000-0000315E0000}"/>
    <cellStyle name="Note 3 3 3 5 2 2" xfId="36208" xr:uid="{00000000-0005-0000-0000-0000325E0000}"/>
    <cellStyle name="Note 3 3 3 5 3" xfId="22693" xr:uid="{00000000-0005-0000-0000-0000335E0000}"/>
    <cellStyle name="Note 3 3 3 5 3 2" xfId="39393" xr:uid="{00000000-0005-0000-0000-0000345E0000}"/>
    <cellStyle name="Note 3 3 3 5 4" xfId="25529" xr:uid="{00000000-0005-0000-0000-0000355E0000}"/>
    <cellStyle name="Note 3 3 3 5 4 2" xfId="42267" xr:uid="{00000000-0005-0000-0000-0000365E0000}"/>
    <cellStyle name="Note 3 3 3 5 5" xfId="30368" xr:uid="{00000000-0005-0000-0000-0000375E0000}"/>
    <cellStyle name="Note 3 3 3 6" xfId="17225" xr:uid="{00000000-0005-0000-0000-0000385E0000}"/>
    <cellStyle name="Note 3 3 3 6 2" xfId="33902" xr:uid="{00000000-0005-0000-0000-0000395E0000}"/>
    <cellStyle name="Note 3 3 3 7" xfId="16536" xr:uid="{00000000-0005-0000-0000-00003A5E0000}"/>
    <cellStyle name="Note 3 3 3 7 2" xfId="33208" xr:uid="{00000000-0005-0000-0000-00003B5E0000}"/>
    <cellStyle name="Note 3 3 3 8" xfId="16427" xr:uid="{00000000-0005-0000-0000-00003C5E0000}"/>
    <cellStyle name="Note 3 3 3 8 2" xfId="33096" xr:uid="{00000000-0005-0000-0000-00003D5E0000}"/>
    <cellStyle name="Note 3 3 3 9" xfId="27776" xr:uid="{00000000-0005-0000-0000-00003E5E0000}"/>
    <cellStyle name="Note 3 3 4" xfId="4048" xr:uid="{00000000-0005-0000-0000-00003F5E0000}"/>
    <cellStyle name="Note 3 3 4 2" xfId="4049" xr:uid="{00000000-0005-0000-0000-0000405E0000}"/>
    <cellStyle name="Note 3 3 4 2 2" xfId="19319" xr:uid="{00000000-0005-0000-0000-0000415E0000}"/>
    <cellStyle name="Note 3 3 4 2 2 2" xfId="35989" xr:uid="{00000000-0005-0000-0000-0000425E0000}"/>
    <cellStyle name="Note 3 3 4 2 3" xfId="22496" xr:uid="{00000000-0005-0000-0000-0000435E0000}"/>
    <cellStyle name="Note 3 3 4 2 3 2" xfId="39190" xr:uid="{00000000-0005-0000-0000-0000445E0000}"/>
    <cellStyle name="Note 3 3 4 2 4" xfId="25360" xr:uid="{00000000-0005-0000-0000-0000455E0000}"/>
    <cellStyle name="Note 3 3 4 2 4 2" xfId="42097" xr:uid="{00000000-0005-0000-0000-0000465E0000}"/>
    <cellStyle name="Note 3 3 4 2 5" xfId="30119" xr:uid="{00000000-0005-0000-0000-0000475E0000}"/>
    <cellStyle name="Note 3 3 4 2 6" xfId="13444" xr:uid="{00000000-0005-0000-0000-0000485E0000}"/>
    <cellStyle name="Note 3 3 4 3" xfId="4050" xr:uid="{00000000-0005-0000-0000-0000495E0000}"/>
    <cellStyle name="Note 3 3 4 3 2" xfId="21190" xr:uid="{00000000-0005-0000-0000-00004A5E0000}"/>
    <cellStyle name="Note 3 3 4 3 2 2" xfId="37860" xr:uid="{00000000-0005-0000-0000-00004B5E0000}"/>
    <cellStyle name="Note 3 3 4 3 3" xfId="24298" xr:uid="{00000000-0005-0000-0000-00004C5E0000}"/>
    <cellStyle name="Note 3 3 4 3 3 2" xfId="41016" xr:uid="{00000000-0005-0000-0000-00004D5E0000}"/>
    <cellStyle name="Note 3 3 4 3 4" xfId="26989" xr:uid="{00000000-0005-0000-0000-00004E5E0000}"/>
    <cellStyle name="Note 3 3 4 3 4 2" xfId="43730" xr:uid="{00000000-0005-0000-0000-00004F5E0000}"/>
    <cellStyle name="Note 3 3 4 3 5" xfId="32254" xr:uid="{00000000-0005-0000-0000-0000505E0000}"/>
    <cellStyle name="Note 3 3 4 3 6" xfId="15583" xr:uid="{00000000-0005-0000-0000-0000515E0000}"/>
    <cellStyle name="Note 3 3 4 4" xfId="16998" xr:uid="{00000000-0005-0000-0000-0000525E0000}"/>
    <cellStyle name="Note 3 3 4 4 2" xfId="33674" xr:uid="{00000000-0005-0000-0000-0000535E0000}"/>
    <cellStyle name="Note 3 3 4 5" xfId="15916" xr:uid="{00000000-0005-0000-0000-0000545E0000}"/>
    <cellStyle name="Note 3 3 4 5 2" xfId="32581" xr:uid="{00000000-0005-0000-0000-0000555E0000}"/>
    <cellStyle name="Note 3 3 4 6" xfId="23714" xr:uid="{00000000-0005-0000-0000-0000565E0000}"/>
    <cellStyle name="Note 3 3 4 6 2" xfId="40424" xr:uid="{00000000-0005-0000-0000-0000575E0000}"/>
    <cellStyle name="Note 3 3 4 7" xfId="27530" xr:uid="{00000000-0005-0000-0000-0000585E0000}"/>
    <cellStyle name="Note 3 3 5" xfId="4051" xr:uid="{00000000-0005-0000-0000-0000595E0000}"/>
    <cellStyle name="Note 3 3 5 2" xfId="19008" xr:uid="{00000000-0005-0000-0000-00005A5E0000}"/>
    <cellStyle name="Note 3 3 5 2 2" xfId="35679" xr:uid="{00000000-0005-0000-0000-00005B5E0000}"/>
    <cellStyle name="Note 3 3 5 3" xfId="22208" xr:uid="{00000000-0005-0000-0000-00005C5E0000}"/>
    <cellStyle name="Note 3 3 5 3 2" xfId="38899" xr:uid="{00000000-0005-0000-0000-00005D5E0000}"/>
    <cellStyle name="Note 3 3 5 4" xfId="25116" xr:uid="{00000000-0005-0000-0000-00005E5E0000}"/>
    <cellStyle name="Note 3 3 5 4 2" xfId="41851" xr:uid="{00000000-0005-0000-0000-00005F5E0000}"/>
    <cellStyle name="Note 3 3 5 5" xfId="29746" xr:uid="{00000000-0005-0000-0000-0000605E0000}"/>
    <cellStyle name="Note 3 3 5 6" xfId="13069" xr:uid="{00000000-0005-0000-0000-0000615E0000}"/>
    <cellStyle name="Note 3 3 6" xfId="4052" xr:uid="{00000000-0005-0000-0000-0000625E0000}"/>
    <cellStyle name="Note 3 3 6 2" xfId="33012" xr:uid="{00000000-0005-0000-0000-0000635E0000}"/>
    <cellStyle name="Note 3 3 6 3" xfId="16344" xr:uid="{00000000-0005-0000-0000-0000645E0000}"/>
    <cellStyle name="Note 3 3 7" xfId="8110" xr:uid="{00000000-0005-0000-0000-0000655E0000}"/>
    <cellStyle name="Note 3 3 8" xfId="8111" xr:uid="{00000000-0005-0000-0000-0000665E0000}"/>
    <cellStyle name="Note 3 3 9" xfId="43975" xr:uid="{00000000-0005-0000-0000-0000675E0000}"/>
    <cellStyle name="Note 3 4" xfId="4053" xr:uid="{00000000-0005-0000-0000-0000685E0000}"/>
    <cellStyle name="Note 3 4 10" xfId="27193" xr:uid="{00000000-0005-0000-0000-0000695E0000}"/>
    <cellStyle name="Note 3 4 2" xfId="4054" xr:uid="{00000000-0005-0000-0000-00006A5E0000}"/>
    <cellStyle name="Note 3 4 2 2" xfId="4055" xr:uid="{00000000-0005-0000-0000-00006B5E0000}"/>
    <cellStyle name="Note 3 4 2 2 2" xfId="4056" xr:uid="{00000000-0005-0000-0000-00006C5E0000}"/>
    <cellStyle name="Note 3 4 2 2 2 2" xfId="20186" xr:uid="{00000000-0005-0000-0000-00006D5E0000}"/>
    <cellStyle name="Note 3 4 2 2 2 2 2" xfId="36855" xr:uid="{00000000-0005-0000-0000-00006E5E0000}"/>
    <cellStyle name="Note 3 4 2 2 2 3" xfId="23327" xr:uid="{00000000-0005-0000-0000-00006F5E0000}"/>
    <cellStyle name="Note 3 4 2 2 2 3 2" xfId="40035" xr:uid="{00000000-0005-0000-0000-0000705E0000}"/>
    <cellStyle name="Note 3 4 2 2 2 4" xfId="26109" xr:uid="{00000000-0005-0000-0000-0000715E0000}"/>
    <cellStyle name="Note 3 4 2 2 2 4 2" xfId="42849" xr:uid="{00000000-0005-0000-0000-0000725E0000}"/>
    <cellStyle name="Note 3 4 2 2 2 5" xfId="31095" xr:uid="{00000000-0005-0000-0000-0000735E0000}"/>
    <cellStyle name="Note 3 4 2 2 2 6" xfId="14423" xr:uid="{00000000-0005-0000-0000-0000745E0000}"/>
    <cellStyle name="Note 3 4 2 2 3" xfId="4057" xr:uid="{00000000-0005-0000-0000-0000755E0000}"/>
    <cellStyle name="Note 3 4 2 2 3 2" xfId="34576" xr:uid="{00000000-0005-0000-0000-0000765E0000}"/>
    <cellStyle name="Note 3 4 2 2 3 3" xfId="17900" xr:uid="{00000000-0005-0000-0000-0000775E0000}"/>
    <cellStyle name="Note 3 4 2 2 4" xfId="15614" xr:uid="{00000000-0005-0000-0000-0000785E0000}"/>
    <cellStyle name="Note 3 4 2 2 4 2" xfId="32285" xr:uid="{00000000-0005-0000-0000-0000795E0000}"/>
    <cellStyle name="Note 3 4 2 2 5" xfId="22326" xr:uid="{00000000-0005-0000-0000-00007A5E0000}"/>
    <cellStyle name="Note 3 4 2 2 5 2" xfId="39019" xr:uid="{00000000-0005-0000-0000-00007B5E0000}"/>
    <cellStyle name="Note 3 4 2 2 6" xfId="28498" xr:uid="{00000000-0005-0000-0000-00007C5E0000}"/>
    <cellStyle name="Note 3 4 2 2 7" xfId="11749" xr:uid="{00000000-0005-0000-0000-00007D5E0000}"/>
    <cellStyle name="Note 3 4 2 3" xfId="4058" xr:uid="{00000000-0005-0000-0000-00007E5E0000}"/>
    <cellStyle name="Note 3 4 2 3 2" xfId="14681" xr:uid="{00000000-0005-0000-0000-00007F5E0000}"/>
    <cellStyle name="Note 3 4 2 3 2 2" xfId="20444" xr:uid="{00000000-0005-0000-0000-0000805E0000}"/>
    <cellStyle name="Note 3 4 2 3 2 2 2" xfId="37112" xr:uid="{00000000-0005-0000-0000-0000815E0000}"/>
    <cellStyle name="Note 3 4 2 3 2 3" xfId="23583" xr:uid="{00000000-0005-0000-0000-0000825E0000}"/>
    <cellStyle name="Note 3 4 2 3 2 3 2" xfId="40293" xr:uid="{00000000-0005-0000-0000-0000835E0000}"/>
    <cellStyle name="Note 3 4 2 3 2 4" xfId="26366" xr:uid="{00000000-0005-0000-0000-0000845E0000}"/>
    <cellStyle name="Note 3 4 2 3 2 4 2" xfId="43107" xr:uid="{00000000-0005-0000-0000-0000855E0000}"/>
    <cellStyle name="Note 3 4 2 3 2 5" xfId="31352" xr:uid="{00000000-0005-0000-0000-0000865E0000}"/>
    <cellStyle name="Note 3 4 2 3 3" xfId="18158" xr:uid="{00000000-0005-0000-0000-0000875E0000}"/>
    <cellStyle name="Note 3 4 2 3 3 2" xfId="34833" xr:uid="{00000000-0005-0000-0000-0000885E0000}"/>
    <cellStyle name="Note 3 4 2 3 4" xfId="21410" xr:uid="{00000000-0005-0000-0000-0000895E0000}"/>
    <cellStyle name="Note 3 4 2 3 4 2" xfId="38084" xr:uid="{00000000-0005-0000-0000-00008A5E0000}"/>
    <cellStyle name="Note 3 4 2 3 5" xfId="24460" xr:uid="{00000000-0005-0000-0000-00008B5E0000}"/>
    <cellStyle name="Note 3 4 2 3 5 2" xfId="41180" xr:uid="{00000000-0005-0000-0000-00008C5E0000}"/>
    <cellStyle name="Note 3 4 2 3 6" xfId="28754" xr:uid="{00000000-0005-0000-0000-00008D5E0000}"/>
    <cellStyle name="Note 3 4 2 3 7" xfId="12007" xr:uid="{00000000-0005-0000-0000-00008E5E0000}"/>
    <cellStyle name="Note 3 4 2 4" xfId="4059" xr:uid="{00000000-0005-0000-0000-00008F5E0000}"/>
    <cellStyle name="Note 3 4 2 4 2" xfId="15397" xr:uid="{00000000-0005-0000-0000-0000905E0000}"/>
    <cellStyle name="Note 3 4 2 4 2 2" xfId="21035" xr:uid="{00000000-0005-0000-0000-0000915E0000}"/>
    <cellStyle name="Note 3 4 2 4 2 2 2" xfId="37704" xr:uid="{00000000-0005-0000-0000-0000925E0000}"/>
    <cellStyle name="Note 3 4 2 4 2 3" xfId="24145" xr:uid="{00000000-0005-0000-0000-0000935E0000}"/>
    <cellStyle name="Note 3 4 2 4 2 3 2" xfId="40862" xr:uid="{00000000-0005-0000-0000-0000945E0000}"/>
    <cellStyle name="Note 3 4 2 4 2 4" xfId="26863" xr:uid="{00000000-0005-0000-0000-0000955E0000}"/>
    <cellStyle name="Note 3 4 2 4 2 4 2" xfId="43604" xr:uid="{00000000-0005-0000-0000-0000965E0000}"/>
    <cellStyle name="Note 3 4 2 4 2 5" xfId="32068" xr:uid="{00000000-0005-0000-0000-0000975E0000}"/>
    <cellStyle name="Note 3 4 2 4 3" xfId="18792" xr:uid="{00000000-0005-0000-0000-0000985E0000}"/>
    <cellStyle name="Note 3 4 2 4 3 2" xfId="35470" xr:uid="{00000000-0005-0000-0000-0000995E0000}"/>
    <cellStyle name="Note 3 4 2 4 4" xfId="21999" xr:uid="{00000000-0005-0000-0000-00009A5E0000}"/>
    <cellStyle name="Note 3 4 2 4 4 2" xfId="38681" xr:uid="{00000000-0005-0000-0000-00009B5E0000}"/>
    <cellStyle name="Note 3 4 2 4 5" xfId="24950" xr:uid="{00000000-0005-0000-0000-00009C5E0000}"/>
    <cellStyle name="Note 3 4 2 4 5 2" xfId="41677" xr:uid="{00000000-0005-0000-0000-00009D5E0000}"/>
    <cellStyle name="Note 3 4 2 4 6" xfId="29470" xr:uid="{00000000-0005-0000-0000-00009E5E0000}"/>
    <cellStyle name="Note 3 4 2 4 7" xfId="12782" xr:uid="{00000000-0005-0000-0000-00009F5E0000}"/>
    <cellStyle name="Note 3 4 2 5" xfId="8112" xr:uid="{00000000-0005-0000-0000-0000A05E0000}"/>
    <cellStyle name="Note 3 4 2 5 2" xfId="19740" xr:uid="{00000000-0005-0000-0000-0000A15E0000}"/>
    <cellStyle name="Note 3 4 2 5 2 2" xfId="36410" xr:uid="{00000000-0005-0000-0000-0000A25E0000}"/>
    <cellStyle name="Note 3 4 2 5 3" xfId="22887" xr:uid="{00000000-0005-0000-0000-0000A35E0000}"/>
    <cellStyle name="Note 3 4 2 5 3 2" xfId="39589" xr:uid="{00000000-0005-0000-0000-0000A45E0000}"/>
    <cellStyle name="Note 3 4 2 5 4" xfId="25695" xr:uid="{00000000-0005-0000-0000-0000A55E0000}"/>
    <cellStyle name="Note 3 4 2 5 4 2" xfId="42434" xr:uid="{00000000-0005-0000-0000-0000A65E0000}"/>
    <cellStyle name="Note 3 4 2 5 5" xfId="30620" xr:uid="{00000000-0005-0000-0000-0000A75E0000}"/>
    <cellStyle name="Note 3 4 2 5 6" xfId="13947" xr:uid="{00000000-0005-0000-0000-0000A85E0000}"/>
    <cellStyle name="Note 3 4 2 6" xfId="8113" xr:uid="{00000000-0005-0000-0000-0000A95E0000}"/>
    <cellStyle name="Note 3 4 2 6 2" xfId="34118" xr:uid="{00000000-0005-0000-0000-0000AA5E0000}"/>
    <cellStyle name="Note 3 4 2 6 3" xfId="17441" xr:uid="{00000000-0005-0000-0000-0000AB5E0000}"/>
    <cellStyle name="Note 3 4 2 7" xfId="15760" xr:uid="{00000000-0005-0000-0000-0000AC5E0000}"/>
    <cellStyle name="Note 3 4 2 7 2" xfId="32421" xr:uid="{00000000-0005-0000-0000-0000AD5E0000}"/>
    <cellStyle name="Note 3 4 2 8" xfId="15747" xr:uid="{00000000-0005-0000-0000-0000AE5E0000}"/>
    <cellStyle name="Note 3 4 2 8 2" xfId="32408" xr:uid="{00000000-0005-0000-0000-0000AF5E0000}"/>
    <cellStyle name="Note 3 4 2 9" xfId="28028" xr:uid="{00000000-0005-0000-0000-0000B05E0000}"/>
    <cellStyle name="Note 3 4 3" xfId="4060" xr:uid="{00000000-0005-0000-0000-0000B15E0000}"/>
    <cellStyle name="Note 3 4 3 2" xfId="4061" xr:uid="{00000000-0005-0000-0000-0000B25E0000}"/>
    <cellStyle name="Note 3 4 3 2 2" xfId="4062" xr:uid="{00000000-0005-0000-0000-0000B35E0000}"/>
    <cellStyle name="Note 3 4 3 2 2 2" xfId="36033" xr:uid="{00000000-0005-0000-0000-0000B45E0000}"/>
    <cellStyle name="Note 3 4 3 2 2 3" xfId="19363" xr:uid="{00000000-0005-0000-0000-0000B55E0000}"/>
    <cellStyle name="Note 3 4 3 2 3" xfId="4063" xr:uid="{00000000-0005-0000-0000-0000B65E0000}"/>
    <cellStyle name="Note 3 4 3 2 3 2" xfId="39232" xr:uid="{00000000-0005-0000-0000-0000B75E0000}"/>
    <cellStyle name="Note 3 4 3 2 4" xfId="25392" xr:uid="{00000000-0005-0000-0000-0000B85E0000}"/>
    <cellStyle name="Note 3 4 3 2 4 2" xfId="42130" xr:uid="{00000000-0005-0000-0000-0000B95E0000}"/>
    <cellStyle name="Note 3 4 3 2 5" xfId="30170" xr:uid="{00000000-0005-0000-0000-0000BA5E0000}"/>
    <cellStyle name="Note 3 4 3 2 6" xfId="13496" xr:uid="{00000000-0005-0000-0000-0000BB5E0000}"/>
    <cellStyle name="Note 3 4 3 3" xfId="4064" xr:uid="{00000000-0005-0000-0000-0000BC5E0000}"/>
    <cellStyle name="Note 3 4 3 3 2" xfId="33721" xr:uid="{00000000-0005-0000-0000-0000BD5E0000}"/>
    <cellStyle name="Note 3 4 3 3 3" xfId="17046" xr:uid="{00000000-0005-0000-0000-0000BE5E0000}"/>
    <cellStyle name="Note 3 4 3 4" xfId="4065" xr:uid="{00000000-0005-0000-0000-0000BF5E0000}"/>
    <cellStyle name="Note 3 4 3 4 2" xfId="35103" xr:uid="{00000000-0005-0000-0000-0000C05E0000}"/>
    <cellStyle name="Note 3 4 3 5" xfId="8114" xr:uid="{00000000-0005-0000-0000-0000C15E0000}"/>
    <cellStyle name="Note 3 4 3 5 2" xfId="32798" xr:uid="{00000000-0005-0000-0000-0000C25E0000}"/>
    <cellStyle name="Note 3 4 3 6" xfId="8115" xr:uid="{00000000-0005-0000-0000-0000C35E0000}"/>
    <cellStyle name="Note 3 4 4" xfId="4066" xr:uid="{00000000-0005-0000-0000-0000C45E0000}"/>
    <cellStyle name="Note 3 4 4 2" xfId="4067" xr:uid="{00000000-0005-0000-0000-0000C55E0000}"/>
    <cellStyle name="Note 3 4 4 2 2" xfId="19195" xr:uid="{00000000-0005-0000-0000-0000C65E0000}"/>
    <cellStyle name="Note 3 4 4 2 2 2" xfId="35866" xr:uid="{00000000-0005-0000-0000-0000C75E0000}"/>
    <cellStyle name="Note 3 4 4 2 3" xfId="22379" xr:uid="{00000000-0005-0000-0000-0000C85E0000}"/>
    <cellStyle name="Note 3 4 4 2 3 2" xfId="39072" xr:uid="{00000000-0005-0000-0000-0000C95E0000}"/>
    <cellStyle name="Note 3 4 4 2 4" xfId="25254" xr:uid="{00000000-0005-0000-0000-0000CA5E0000}"/>
    <cellStyle name="Note 3 4 4 2 4 2" xfId="41990" xr:uid="{00000000-0005-0000-0000-0000CB5E0000}"/>
    <cellStyle name="Note 3 4 4 2 5" xfId="29963" xr:uid="{00000000-0005-0000-0000-0000CC5E0000}"/>
    <cellStyle name="Note 3 4 4 2 6" xfId="13287" xr:uid="{00000000-0005-0000-0000-0000CD5E0000}"/>
    <cellStyle name="Note 3 4 4 3" xfId="4068" xr:uid="{00000000-0005-0000-0000-0000CE5E0000}"/>
    <cellStyle name="Note 3 4 4 3 2" xfId="33552" xr:uid="{00000000-0005-0000-0000-0000CF5E0000}"/>
    <cellStyle name="Note 3 4 4 3 3" xfId="16877" xr:uid="{00000000-0005-0000-0000-0000D05E0000}"/>
    <cellStyle name="Note 3 4 4 4" xfId="15973" xr:uid="{00000000-0005-0000-0000-0000D15E0000}"/>
    <cellStyle name="Note 3 4 4 4 2" xfId="32639" xr:uid="{00000000-0005-0000-0000-0000D25E0000}"/>
    <cellStyle name="Note 3 4 4 5" xfId="17360" xr:uid="{00000000-0005-0000-0000-0000D35E0000}"/>
    <cellStyle name="Note 3 4 4 5 2" xfId="34036" xr:uid="{00000000-0005-0000-0000-0000D45E0000}"/>
    <cellStyle name="Note 3 4 4 6" xfId="27374" xr:uid="{00000000-0005-0000-0000-0000D55E0000}"/>
    <cellStyle name="Note 3 4 4 7" xfId="10608" xr:uid="{00000000-0005-0000-0000-0000D65E0000}"/>
    <cellStyle name="Note 3 4 5" xfId="4069" xr:uid="{00000000-0005-0000-0000-0000D75E0000}"/>
    <cellStyle name="Note 3 4 5 2" xfId="14882" xr:uid="{00000000-0005-0000-0000-0000D85E0000}"/>
    <cellStyle name="Note 3 4 5 2 2" xfId="20605" xr:uid="{00000000-0005-0000-0000-0000D95E0000}"/>
    <cellStyle name="Note 3 4 5 2 2 2" xfId="37273" xr:uid="{00000000-0005-0000-0000-0000DA5E0000}"/>
    <cellStyle name="Note 3 4 5 2 3" xfId="23738" xr:uid="{00000000-0005-0000-0000-0000DB5E0000}"/>
    <cellStyle name="Note 3 4 5 2 3 2" xfId="40449" xr:uid="{00000000-0005-0000-0000-0000DC5E0000}"/>
    <cellStyle name="Note 3 4 5 2 4" xfId="26498" xr:uid="{00000000-0005-0000-0000-0000DD5E0000}"/>
    <cellStyle name="Note 3 4 5 2 4 2" xfId="43239" xr:uid="{00000000-0005-0000-0000-0000DE5E0000}"/>
    <cellStyle name="Note 3 4 5 2 5" xfId="31553" xr:uid="{00000000-0005-0000-0000-0000DF5E0000}"/>
    <cellStyle name="Note 3 4 5 3" xfId="18318" xr:uid="{00000000-0005-0000-0000-0000E05E0000}"/>
    <cellStyle name="Note 3 4 5 3 2" xfId="34993" xr:uid="{00000000-0005-0000-0000-0000E15E0000}"/>
    <cellStyle name="Note 3 4 5 4" xfId="21563" xr:uid="{00000000-0005-0000-0000-0000E25E0000}"/>
    <cellStyle name="Note 3 4 5 4 2" xfId="38238" xr:uid="{00000000-0005-0000-0000-0000E35E0000}"/>
    <cellStyle name="Note 3 4 5 5" xfId="24591" xr:uid="{00000000-0005-0000-0000-0000E45E0000}"/>
    <cellStyle name="Note 3 4 5 5 2" xfId="41312" xr:uid="{00000000-0005-0000-0000-0000E55E0000}"/>
    <cellStyle name="Note 3 4 5 6" xfId="28955" xr:uid="{00000000-0005-0000-0000-0000E65E0000}"/>
    <cellStyle name="Note 3 4 5 7" xfId="12208" xr:uid="{00000000-0005-0000-0000-0000E75E0000}"/>
    <cellStyle name="Note 3 4 6" xfId="4070" xr:uid="{00000000-0005-0000-0000-0000E85E0000}"/>
    <cellStyle name="Note 3 4 6 2" xfId="19041" xr:uid="{00000000-0005-0000-0000-0000E95E0000}"/>
    <cellStyle name="Note 3 4 6 2 2" xfId="35711" xr:uid="{00000000-0005-0000-0000-0000EA5E0000}"/>
    <cellStyle name="Note 3 4 6 3" xfId="22236" xr:uid="{00000000-0005-0000-0000-0000EB5E0000}"/>
    <cellStyle name="Note 3 4 6 3 2" xfId="38928" xr:uid="{00000000-0005-0000-0000-0000EC5E0000}"/>
    <cellStyle name="Note 3 4 6 4" xfId="25133" xr:uid="{00000000-0005-0000-0000-0000ED5E0000}"/>
    <cellStyle name="Note 3 4 6 4 2" xfId="41869" xr:uid="{00000000-0005-0000-0000-0000EE5E0000}"/>
    <cellStyle name="Note 3 4 6 5" xfId="29782" xr:uid="{00000000-0005-0000-0000-0000EF5E0000}"/>
    <cellStyle name="Note 3 4 6 6" xfId="13106" xr:uid="{00000000-0005-0000-0000-0000F05E0000}"/>
    <cellStyle name="Note 3 4 7" xfId="8116" xr:uid="{00000000-0005-0000-0000-0000F15E0000}"/>
    <cellStyle name="Note 3 4 7 2" xfId="33302" xr:uid="{00000000-0005-0000-0000-0000F25E0000}"/>
    <cellStyle name="Note 3 4 7 3" xfId="16630" xr:uid="{00000000-0005-0000-0000-0000F35E0000}"/>
    <cellStyle name="Note 3 4 8" xfId="8117" xr:uid="{00000000-0005-0000-0000-0000F45E0000}"/>
    <cellStyle name="Note 3 4 8 2" xfId="32709" xr:uid="{00000000-0005-0000-0000-0000F55E0000}"/>
    <cellStyle name="Note 3 4 9" xfId="16349" xr:uid="{00000000-0005-0000-0000-0000F65E0000}"/>
    <cellStyle name="Note 3 4 9 2" xfId="33017" xr:uid="{00000000-0005-0000-0000-0000F75E0000}"/>
    <cellStyle name="Note 3 5" xfId="4071" xr:uid="{00000000-0005-0000-0000-0000F85E0000}"/>
    <cellStyle name="Note 3 5 10" xfId="27263" xr:uid="{00000000-0005-0000-0000-0000F95E0000}"/>
    <cellStyle name="Note 3 5 2" xfId="4072" xr:uid="{00000000-0005-0000-0000-0000FA5E0000}"/>
    <cellStyle name="Note 3 5 2 2" xfId="4073" xr:uid="{00000000-0005-0000-0000-0000FB5E0000}"/>
    <cellStyle name="Note 3 5 2 2 2" xfId="4074" xr:uid="{00000000-0005-0000-0000-0000FC5E0000}"/>
    <cellStyle name="Note 3 5 2 2 2 2" xfId="20243" xr:uid="{00000000-0005-0000-0000-0000FD5E0000}"/>
    <cellStyle name="Note 3 5 2 2 2 2 2" xfId="36912" xr:uid="{00000000-0005-0000-0000-0000FE5E0000}"/>
    <cellStyle name="Note 3 5 2 2 2 3" xfId="23384" xr:uid="{00000000-0005-0000-0000-0000FF5E0000}"/>
    <cellStyle name="Note 3 5 2 2 2 3 2" xfId="40092" xr:uid="{00000000-0005-0000-0000-0000005F0000}"/>
    <cellStyle name="Note 3 5 2 2 2 4" xfId="26166" xr:uid="{00000000-0005-0000-0000-0000015F0000}"/>
    <cellStyle name="Note 3 5 2 2 2 4 2" xfId="42906" xr:uid="{00000000-0005-0000-0000-0000025F0000}"/>
    <cellStyle name="Note 3 5 2 2 2 5" xfId="31152" xr:uid="{00000000-0005-0000-0000-0000035F0000}"/>
    <cellStyle name="Note 3 5 2 2 2 6" xfId="14480" xr:uid="{00000000-0005-0000-0000-0000045F0000}"/>
    <cellStyle name="Note 3 5 2 2 3" xfId="4075" xr:uid="{00000000-0005-0000-0000-0000055F0000}"/>
    <cellStyle name="Note 3 5 2 2 3 2" xfId="34633" xr:uid="{00000000-0005-0000-0000-0000065F0000}"/>
    <cellStyle name="Note 3 5 2 2 3 3" xfId="17957" xr:uid="{00000000-0005-0000-0000-0000075F0000}"/>
    <cellStyle name="Note 3 5 2 2 4" xfId="16882" xr:uid="{00000000-0005-0000-0000-0000085F0000}"/>
    <cellStyle name="Note 3 5 2 2 4 2" xfId="33557" xr:uid="{00000000-0005-0000-0000-0000095F0000}"/>
    <cellStyle name="Note 3 5 2 2 5" xfId="22509" xr:uid="{00000000-0005-0000-0000-00000A5F0000}"/>
    <cellStyle name="Note 3 5 2 2 5 2" xfId="39204" xr:uid="{00000000-0005-0000-0000-00000B5F0000}"/>
    <cellStyle name="Note 3 5 2 2 6" xfId="28555" xr:uid="{00000000-0005-0000-0000-00000C5F0000}"/>
    <cellStyle name="Note 3 5 2 2 7" xfId="11806" xr:uid="{00000000-0005-0000-0000-00000D5F0000}"/>
    <cellStyle name="Note 3 5 2 3" xfId="4076" xr:uid="{00000000-0005-0000-0000-00000E5F0000}"/>
    <cellStyle name="Note 3 5 2 3 2" xfId="14734" xr:uid="{00000000-0005-0000-0000-00000F5F0000}"/>
    <cellStyle name="Note 3 5 2 3 2 2" xfId="20497" xr:uid="{00000000-0005-0000-0000-0000105F0000}"/>
    <cellStyle name="Note 3 5 2 3 2 2 2" xfId="37165" xr:uid="{00000000-0005-0000-0000-0000115F0000}"/>
    <cellStyle name="Note 3 5 2 3 2 3" xfId="23636" xr:uid="{00000000-0005-0000-0000-0000125F0000}"/>
    <cellStyle name="Note 3 5 2 3 2 3 2" xfId="40346" xr:uid="{00000000-0005-0000-0000-0000135F0000}"/>
    <cellStyle name="Note 3 5 2 3 2 4" xfId="26419" xr:uid="{00000000-0005-0000-0000-0000145F0000}"/>
    <cellStyle name="Note 3 5 2 3 2 4 2" xfId="43160" xr:uid="{00000000-0005-0000-0000-0000155F0000}"/>
    <cellStyle name="Note 3 5 2 3 2 5" xfId="31405" xr:uid="{00000000-0005-0000-0000-0000165F0000}"/>
    <cellStyle name="Note 3 5 2 3 3" xfId="18211" xr:uid="{00000000-0005-0000-0000-0000175F0000}"/>
    <cellStyle name="Note 3 5 2 3 3 2" xfId="34886" xr:uid="{00000000-0005-0000-0000-0000185F0000}"/>
    <cellStyle name="Note 3 5 2 3 4" xfId="21463" xr:uid="{00000000-0005-0000-0000-0000195F0000}"/>
    <cellStyle name="Note 3 5 2 3 4 2" xfId="38137" xr:uid="{00000000-0005-0000-0000-00001A5F0000}"/>
    <cellStyle name="Note 3 5 2 3 5" xfId="24513" xr:uid="{00000000-0005-0000-0000-00001B5F0000}"/>
    <cellStyle name="Note 3 5 2 3 5 2" xfId="41233" xr:uid="{00000000-0005-0000-0000-00001C5F0000}"/>
    <cellStyle name="Note 3 5 2 3 6" xfId="28807" xr:uid="{00000000-0005-0000-0000-00001D5F0000}"/>
    <cellStyle name="Note 3 5 2 3 7" xfId="12060" xr:uid="{00000000-0005-0000-0000-00001E5F0000}"/>
    <cellStyle name="Note 3 5 2 4" xfId="4077" xr:uid="{00000000-0005-0000-0000-00001F5F0000}"/>
    <cellStyle name="Note 3 5 2 4 2" xfId="15469" xr:uid="{00000000-0005-0000-0000-0000205F0000}"/>
    <cellStyle name="Note 3 5 2 4 2 2" xfId="21100" xr:uid="{00000000-0005-0000-0000-0000215F0000}"/>
    <cellStyle name="Note 3 5 2 4 2 2 2" xfId="37769" xr:uid="{00000000-0005-0000-0000-0000225F0000}"/>
    <cellStyle name="Note 3 5 2 4 2 3" xfId="24212" xr:uid="{00000000-0005-0000-0000-0000235F0000}"/>
    <cellStyle name="Note 3 5 2 4 2 3 2" xfId="40929" xr:uid="{00000000-0005-0000-0000-0000245F0000}"/>
    <cellStyle name="Note 3 5 2 4 2 4" xfId="26918" xr:uid="{00000000-0005-0000-0000-0000255F0000}"/>
    <cellStyle name="Note 3 5 2 4 2 4 2" xfId="43659" xr:uid="{00000000-0005-0000-0000-0000265F0000}"/>
    <cellStyle name="Note 3 5 2 4 2 5" xfId="32140" xr:uid="{00000000-0005-0000-0000-0000275F0000}"/>
    <cellStyle name="Note 3 5 2 4 3" xfId="18859" xr:uid="{00000000-0005-0000-0000-0000285F0000}"/>
    <cellStyle name="Note 3 5 2 4 3 2" xfId="35537" xr:uid="{00000000-0005-0000-0000-0000295F0000}"/>
    <cellStyle name="Note 3 5 2 4 4" xfId="22067" xr:uid="{00000000-0005-0000-0000-00002A5F0000}"/>
    <cellStyle name="Note 3 5 2 4 4 2" xfId="38749" xr:uid="{00000000-0005-0000-0000-00002B5F0000}"/>
    <cellStyle name="Note 3 5 2 4 5" xfId="25005" xr:uid="{00000000-0005-0000-0000-00002C5F0000}"/>
    <cellStyle name="Note 3 5 2 4 5 2" xfId="41732" xr:uid="{00000000-0005-0000-0000-00002D5F0000}"/>
    <cellStyle name="Note 3 5 2 4 6" xfId="29542" xr:uid="{00000000-0005-0000-0000-00002E5F0000}"/>
    <cellStyle name="Note 3 5 2 4 7" xfId="12856" xr:uid="{00000000-0005-0000-0000-00002F5F0000}"/>
    <cellStyle name="Note 3 5 2 5" xfId="8118" xr:uid="{00000000-0005-0000-0000-0000305F0000}"/>
    <cellStyle name="Note 3 5 2 5 2" xfId="19804" xr:uid="{00000000-0005-0000-0000-0000315F0000}"/>
    <cellStyle name="Note 3 5 2 5 2 2" xfId="36474" xr:uid="{00000000-0005-0000-0000-0000325F0000}"/>
    <cellStyle name="Note 3 5 2 5 3" xfId="22952" xr:uid="{00000000-0005-0000-0000-0000335F0000}"/>
    <cellStyle name="Note 3 5 2 5 3 2" xfId="39654" xr:uid="{00000000-0005-0000-0000-0000345F0000}"/>
    <cellStyle name="Note 3 5 2 5 4" xfId="25748" xr:uid="{00000000-0005-0000-0000-0000355F0000}"/>
    <cellStyle name="Note 3 5 2 5 4 2" xfId="42487" xr:uid="{00000000-0005-0000-0000-0000365F0000}"/>
    <cellStyle name="Note 3 5 2 5 5" xfId="30690" xr:uid="{00000000-0005-0000-0000-0000375F0000}"/>
    <cellStyle name="Note 3 5 2 5 6" xfId="14017" xr:uid="{00000000-0005-0000-0000-0000385F0000}"/>
    <cellStyle name="Note 3 5 2 6" xfId="8119" xr:uid="{00000000-0005-0000-0000-0000395F0000}"/>
    <cellStyle name="Note 3 5 2 6 2" xfId="34187" xr:uid="{00000000-0005-0000-0000-00003A5F0000}"/>
    <cellStyle name="Note 3 5 2 6 3" xfId="17510" xr:uid="{00000000-0005-0000-0000-00003B5F0000}"/>
    <cellStyle name="Note 3 5 2 7" xfId="18523" xr:uid="{00000000-0005-0000-0000-00003C5F0000}"/>
    <cellStyle name="Note 3 5 2 7 2" xfId="35200" xr:uid="{00000000-0005-0000-0000-00003D5F0000}"/>
    <cellStyle name="Note 3 5 2 8" xfId="20748" xr:uid="{00000000-0005-0000-0000-00003E5F0000}"/>
    <cellStyle name="Note 3 5 2 8 2" xfId="37417" xr:uid="{00000000-0005-0000-0000-00003F5F0000}"/>
    <cellStyle name="Note 3 5 2 9" xfId="28098" xr:uid="{00000000-0005-0000-0000-0000405F0000}"/>
    <cellStyle name="Note 3 5 3" xfId="4078" xr:uid="{00000000-0005-0000-0000-0000415F0000}"/>
    <cellStyle name="Note 3 5 3 2" xfId="13580" xr:uid="{00000000-0005-0000-0000-0000425F0000}"/>
    <cellStyle name="Note 3 5 3 2 2" xfId="19442" xr:uid="{00000000-0005-0000-0000-0000435F0000}"/>
    <cellStyle name="Note 3 5 3 2 2 2" xfId="36112" xr:uid="{00000000-0005-0000-0000-0000445F0000}"/>
    <cellStyle name="Note 3 5 3 2 3" xfId="22609" xr:uid="{00000000-0005-0000-0000-0000455F0000}"/>
    <cellStyle name="Note 3 5 3 2 3 2" xfId="39309" xr:uid="{00000000-0005-0000-0000-0000465F0000}"/>
    <cellStyle name="Note 3 5 3 2 4" xfId="25459" xr:uid="{00000000-0005-0000-0000-0000475F0000}"/>
    <cellStyle name="Note 3 5 3 2 4 2" xfId="42197" xr:uid="{00000000-0005-0000-0000-0000485F0000}"/>
    <cellStyle name="Note 3 5 3 2 5" xfId="30254" xr:uid="{00000000-0005-0000-0000-0000495F0000}"/>
    <cellStyle name="Note 3 5 3 3" xfId="17127" xr:uid="{00000000-0005-0000-0000-00004A5F0000}"/>
    <cellStyle name="Note 3 5 3 3 2" xfId="33803" xr:uid="{00000000-0005-0000-0000-00004B5F0000}"/>
    <cellStyle name="Note 3 5 3 4" xfId="16558" xr:uid="{00000000-0005-0000-0000-00004C5F0000}"/>
    <cellStyle name="Note 3 5 3 4 2" xfId="33231" xr:uid="{00000000-0005-0000-0000-00004D5F0000}"/>
    <cellStyle name="Note 3 5 3 5" xfId="16409" xr:uid="{00000000-0005-0000-0000-00004E5F0000}"/>
    <cellStyle name="Note 3 5 3 5 2" xfId="33078" xr:uid="{00000000-0005-0000-0000-00004F5F0000}"/>
    <cellStyle name="Note 3 5 3 6" xfId="27662" xr:uid="{00000000-0005-0000-0000-0000505F0000}"/>
    <cellStyle name="Note 3 5 4" xfId="4079" xr:uid="{00000000-0005-0000-0000-0000515F0000}"/>
    <cellStyle name="Note 3 5 4 2" xfId="14180" xr:uid="{00000000-0005-0000-0000-0000525F0000}"/>
    <cellStyle name="Note 3 5 4 2 2" xfId="19943" xr:uid="{00000000-0005-0000-0000-0000535F0000}"/>
    <cellStyle name="Note 3 5 4 2 2 2" xfId="36613" xr:uid="{00000000-0005-0000-0000-0000545F0000}"/>
    <cellStyle name="Note 3 5 4 2 3" xfId="23089" xr:uid="{00000000-0005-0000-0000-0000555F0000}"/>
    <cellStyle name="Note 3 5 4 2 3 2" xfId="39792" xr:uid="{00000000-0005-0000-0000-0000565F0000}"/>
    <cellStyle name="Note 3 5 4 2 4" xfId="25868" xr:uid="{00000000-0005-0000-0000-0000575F0000}"/>
    <cellStyle name="Note 3 5 4 2 4 2" xfId="42607" xr:uid="{00000000-0005-0000-0000-0000585F0000}"/>
    <cellStyle name="Note 3 5 4 2 5" xfId="30853" xr:uid="{00000000-0005-0000-0000-0000595F0000}"/>
    <cellStyle name="Note 3 5 4 3" xfId="17657" xr:uid="{00000000-0005-0000-0000-00005A5F0000}"/>
    <cellStyle name="Note 3 5 4 3 2" xfId="34334" xr:uid="{00000000-0005-0000-0000-00005B5F0000}"/>
    <cellStyle name="Note 3 5 4 4" xfId="15738" xr:uid="{00000000-0005-0000-0000-00005C5F0000}"/>
    <cellStyle name="Note 3 5 4 4 2" xfId="32399" xr:uid="{00000000-0005-0000-0000-00005D5F0000}"/>
    <cellStyle name="Note 3 5 4 5" xfId="22985" xr:uid="{00000000-0005-0000-0000-00005E5F0000}"/>
    <cellStyle name="Note 3 5 4 5 2" xfId="39687" xr:uid="{00000000-0005-0000-0000-00005F5F0000}"/>
    <cellStyle name="Note 3 5 4 6" xfId="28260" xr:uid="{00000000-0005-0000-0000-0000605F0000}"/>
    <cellStyle name="Note 3 5 4 7" xfId="11506" xr:uid="{00000000-0005-0000-0000-0000615F0000}"/>
    <cellStyle name="Note 3 5 5" xfId="8120" xr:uid="{00000000-0005-0000-0000-0000625F0000}"/>
    <cellStyle name="Note 3 5 5 2" xfId="14952" xr:uid="{00000000-0005-0000-0000-0000635F0000}"/>
    <cellStyle name="Note 3 5 5 2 2" xfId="20670" xr:uid="{00000000-0005-0000-0000-0000645F0000}"/>
    <cellStyle name="Note 3 5 5 2 2 2" xfId="37338" xr:uid="{00000000-0005-0000-0000-0000655F0000}"/>
    <cellStyle name="Note 3 5 5 2 3" xfId="23800" xr:uid="{00000000-0005-0000-0000-0000665F0000}"/>
    <cellStyle name="Note 3 5 5 2 3 2" xfId="40511" xr:uid="{00000000-0005-0000-0000-0000675F0000}"/>
    <cellStyle name="Note 3 5 5 2 4" xfId="26551" xr:uid="{00000000-0005-0000-0000-0000685F0000}"/>
    <cellStyle name="Note 3 5 5 2 4 2" xfId="43292" xr:uid="{00000000-0005-0000-0000-0000695F0000}"/>
    <cellStyle name="Note 3 5 5 2 5" xfId="31623" xr:uid="{00000000-0005-0000-0000-00006A5F0000}"/>
    <cellStyle name="Note 3 5 5 3" xfId="18383" xr:uid="{00000000-0005-0000-0000-00006B5F0000}"/>
    <cellStyle name="Note 3 5 5 3 2" xfId="35058" xr:uid="{00000000-0005-0000-0000-00006C5F0000}"/>
    <cellStyle name="Note 3 5 5 4" xfId="21626" xr:uid="{00000000-0005-0000-0000-00006D5F0000}"/>
    <cellStyle name="Note 3 5 5 4 2" xfId="38301" xr:uid="{00000000-0005-0000-0000-00006E5F0000}"/>
    <cellStyle name="Note 3 5 5 5" xfId="24644" xr:uid="{00000000-0005-0000-0000-00006F5F0000}"/>
    <cellStyle name="Note 3 5 5 5 2" xfId="41365" xr:uid="{00000000-0005-0000-0000-0000705F0000}"/>
    <cellStyle name="Note 3 5 5 6" xfId="29025" xr:uid="{00000000-0005-0000-0000-0000715F0000}"/>
    <cellStyle name="Note 3 5 5 7" xfId="12278" xr:uid="{00000000-0005-0000-0000-0000725F0000}"/>
    <cellStyle name="Note 3 5 6" xfId="8121" xr:uid="{00000000-0005-0000-0000-0000735F0000}"/>
    <cellStyle name="Note 3 5 6 2" xfId="19105" xr:uid="{00000000-0005-0000-0000-0000745F0000}"/>
    <cellStyle name="Note 3 5 6 2 2" xfId="35776" xr:uid="{00000000-0005-0000-0000-0000755F0000}"/>
    <cellStyle name="Note 3 5 6 3" xfId="22297" xr:uid="{00000000-0005-0000-0000-0000765F0000}"/>
    <cellStyle name="Note 3 5 6 3 2" xfId="38990" xr:uid="{00000000-0005-0000-0000-0000775F0000}"/>
    <cellStyle name="Note 3 5 6 4" xfId="25186" xr:uid="{00000000-0005-0000-0000-0000785F0000}"/>
    <cellStyle name="Note 3 5 6 4 2" xfId="41922" xr:uid="{00000000-0005-0000-0000-0000795F0000}"/>
    <cellStyle name="Note 3 5 6 5" xfId="29852" xr:uid="{00000000-0005-0000-0000-00007A5F0000}"/>
    <cellStyle name="Note 3 5 6 6" xfId="13176" xr:uid="{00000000-0005-0000-0000-00007B5F0000}"/>
    <cellStyle name="Note 3 5 7" xfId="16762" xr:uid="{00000000-0005-0000-0000-00007C5F0000}"/>
    <cellStyle name="Note 3 5 7 2" xfId="33436" xr:uid="{00000000-0005-0000-0000-00007D5F0000}"/>
    <cellStyle name="Note 3 5 8" xfId="16010" xr:uid="{00000000-0005-0000-0000-00007E5F0000}"/>
    <cellStyle name="Note 3 5 8 2" xfId="32676" xr:uid="{00000000-0005-0000-0000-00007F5F0000}"/>
    <cellStyle name="Note 3 5 9" xfId="24257" xr:uid="{00000000-0005-0000-0000-0000805F0000}"/>
    <cellStyle name="Note 3 5 9 2" xfId="40974" xr:uid="{00000000-0005-0000-0000-0000815F0000}"/>
    <cellStyle name="Note 3 6" xfId="4080" xr:uid="{00000000-0005-0000-0000-0000825F0000}"/>
    <cellStyle name="Note 3 6 10" xfId="16368" xr:uid="{00000000-0005-0000-0000-0000835F0000}"/>
    <cellStyle name="Note 3 6 10 2" xfId="33036" xr:uid="{00000000-0005-0000-0000-0000845F0000}"/>
    <cellStyle name="Note 3 6 11" xfId="27328" xr:uid="{00000000-0005-0000-0000-0000855F0000}"/>
    <cellStyle name="Note 3 6 2" xfId="4081" xr:uid="{00000000-0005-0000-0000-0000865F0000}"/>
    <cellStyle name="Note 3 6 2 2" xfId="4082" xr:uid="{00000000-0005-0000-0000-0000875F0000}"/>
    <cellStyle name="Note 3 6 2 2 2" xfId="4083" xr:uid="{00000000-0005-0000-0000-0000885F0000}"/>
    <cellStyle name="Note 3 6 2 2 2 2" xfId="20291" xr:uid="{00000000-0005-0000-0000-0000895F0000}"/>
    <cellStyle name="Note 3 6 2 2 2 2 2" xfId="36960" xr:uid="{00000000-0005-0000-0000-00008A5F0000}"/>
    <cellStyle name="Note 3 6 2 2 2 3" xfId="23432" xr:uid="{00000000-0005-0000-0000-00008B5F0000}"/>
    <cellStyle name="Note 3 6 2 2 2 3 2" xfId="40140" xr:uid="{00000000-0005-0000-0000-00008C5F0000}"/>
    <cellStyle name="Note 3 6 2 2 2 4" xfId="26214" xr:uid="{00000000-0005-0000-0000-00008D5F0000}"/>
    <cellStyle name="Note 3 6 2 2 2 4 2" xfId="42954" xr:uid="{00000000-0005-0000-0000-00008E5F0000}"/>
    <cellStyle name="Note 3 6 2 2 2 5" xfId="31200" xr:uid="{00000000-0005-0000-0000-00008F5F0000}"/>
    <cellStyle name="Note 3 6 2 2 2 6" xfId="14528" xr:uid="{00000000-0005-0000-0000-0000905F0000}"/>
    <cellStyle name="Note 3 6 2 2 3" xfId="4084" xr:uid="{00000000-0005-0000-0000-0000915F0000}"/>
    <cellStyle name="Note 3 6 2 2 3 2" xfId="34681" xr:uid="{00000000-0005-0000-0000-0000925F0000}"/>
    <cellStyle name="Note 3 6 2 2 3 3" xfId="18005" xr:uid="{00000000-0005-0000-0000-0000935F0000}"/>
    <cellStyle name="Note 3 6 2 2 4" xfId="10095" xr:uid="{00000000-0005-0000-0000-0000945F0000}"/>
    <cellStyle name="Note 3 6 2 2 4 2" xfId="27159" xr:uid="{00000000-0005-0000-0000-0000955F0000}"/>
    <cellStyle name="Note 3 6 2 2 5" xfId="16206" xr:uid="{00000000-0005-0000-0000-0000965F0000}"/>
    <cellStyle name="Note 3 6 2 2 5 2" xfId="32872" xr:uid="{00000000-0005-0000-0000-0000975F0000}"/>
    <cellStyle name="Note 3 6 2 2 6" xfId="28603" xr:uid="{00000000-0005-0000-0000-0000985F0000}"/>
    <cellStyle name="Note 3 6 2 2 7" xfId="11854" xr:uid="{00000000-0005-0000-0000-0000995F0000}"/>
    <cellStyle name="Note 3 6 2 3" xfId="4085" xr:uid="{00000000-0005-0000-0000-00009A5F0000}"/>
    <cellStyle name="Note 3 6 2 3 2" xfId="14778" xr:uid="{00000000-0005-0000-0000-00009B5F0000}"/>
    <cellStyle name="Note 3 6 2 3 2 2" xfId="20541" xr:uid="{00000000-0005-0000-0000-00009C5F0000}"/>
    <cellStyle name="Note 3 6 2 3 2 2 2" xfId="37209" xr:uid="{00000000-0005-0000-0000-00009D5F0000}"/>
    <cellStyle name="Note 3 6 2 3 2 3" xfId="23680" xr:uid="{00000000-0005-0000-0000-00009E5F0000}"/>
    <cellStyle name="Note 3 6 2 3 2 3 2" xfId="40390" xr:uid="{00000000-0005-0000-0000-00009F5F0000}"/>
    <cellStyle name="Note 3 6 2 3 2 4" xfId="26463" xr:uid="{00000000-0005-0000-0000-0000A05F0000}"/>
    <cellStyle name="Note 3 6 2 3 2 4 2" xfId="43204" xr:uid="{00000000-0005-0000-0000-0000A15F0000}"/>
    <cellStyle name="Note 3 6 2 3 2 5" xfId="31449" xr:uid="{00000000-0005-0000-0000-0000A25F0000}"/>
    <cellStyle name="Note 3 6 2 3 3" xfId="18255" xr:uid="{00000000-0005-0000-0000-0000A35F0000}"/>
    <cellStyle name="Note 3 6 2 3 3 2" xfId="34930" xr:uid="{00000000-0005-0000-0000-0000A45F0000}"/>
    <cellStyle name="Note 3 6 2 3 4" xfId="21507" xr:uid="{00000000-0005-0000-0000-0000A55F0000}"/>
    <cellStyle name="Note 3 6 2 3 4 2" xfId="38181" xr:uid="{00000000-0005-0000-0000-0000A65F0000}"/>
    <cellStyle name="Note 3 6 2 3 5" xfId="24557" xr:uid="{00000000-0005-0000-0000-0000A75F0000}"/>
    <cellStyle name="Note 3 6 2 3 5 2" xfId="41277" xr:uid="{00000000-0005-0000-0000-0000A85F0000}"/>
    <cellStyle name="Note 3 6 2 3 6" xfId="28851" xr:uid="{00000000-0005-0000-0000-0000A95F0000}"/>
    <cellStyle name="Note 3 6 2 3 7" xfId="12104" xr:uid="{00000000-0005-0000-0000-0000AA5F0000}"/>
    <cellStyle name="Note 3 6 2 4" xfId="4086" xr:uid="{00000000-0005-0000-0000-0000AB5F0000}"/>
    <cellStyle name="Note 3 6 2 4 2" xfId="15534" xr:uid="{00000000-0005-0000-0000-0000AC5F0000}"/>
    <cellStyle name="Note 3 6 2 4 2 2" xfId="21156" xr:uid="{00000000-0005-0000-0000-0000AD5F0000}"/>
    <cellStyle name="Note 3 6 2 4 2 2 2" xfId="37826" xr:uid="{00000000-0005-0000-0000-0000AE5F0000}"/>
    <cellStyle name="Note 3 6 2 4 2 3" xfId="24269" xr:uid="{00000000-0005-0000-0000-0000AF5F0000}"/>
    <cellStyle name="Note 3 6 2 4 2 3 2" xfId="40986" xr:uid="{00000000-0005-0000-0000-0000B05F0000}"/>
    <cellStyle name="Note 3 6 2 4 2 4" xfId="26962" xr:uid="{00000000-0005-0000-0000-0000B15F0000}"/>
    <cellStyle name="Note 3 6 2 4 2 4 2" xfId="43703" xr:uid="{00000000-0005-0000-0000-0000B25F0000}"/>
    <cellStyle name="Note 3 6 2 4 2 5" xfId="32205" xr:uid="{00000000-0005-0000-0000-0000B35F0000}"/>
    <cellStyle name="Note 3 6 2 4 3" xfId="18914" xr:uid="{00000000-0005-0000-0000-0000B45F0000}"/>
    <cellStyle name="Note 3 6 2 4 3 2" xfId="35593" xr:uid="{00000000-0005-0000-0000-0000B55F0000}"/>
    <cellStyle name="Note 3 6 2 4 4" xfId="22123" xr:uid="{00000000-0005-0000-0000-0000B65F0000}"/>
    <cellStyle name="Note 3 6 2 4 4 2" xfId="38806" xr:uid="{00000000-0005-0000-0000-0000B75F0000}"/>
    <cellStyle name="Note 3 6 2 4 5" xfId="25049" xr:uid="{00000000-0005-0000-0000-0000B85F0000}"/>
    <cellStyle name="Note 3 6 2 4 5 2" xfId="41776" xr:uid="{00000000-0005-0000-0000-0000B95F0000}"/>
    <cellStyle name="Note 3 6 2 4 6" xfId="29607" xr:uid="{00000000-0005-0000-0000-0000BA5F0000}"/>
    <cellStyle name="Note 3 6 2 4 7" xfId="12921" xr:uid="{00000000-0005-0000-0000-0000BB5F0000}"/>
    <cellStyle name="Note 3 6 2 5" xfId="8122" xr:uid="{00000000-0005-0000-0000-0000BC5F0000}"/>
    <cellStyle name="Note 3 6 2 5 2" xfId="19860" xr:uid="{00000000-0005-0000-0000-0000BD5F0000}"/>
    <cellStyle name="Note 3 6 2 5 2 2" xfId="36530" xr:uid="{00000000-0005-0000-0000-0000BE5F0000}"/>
    <cellStyle name="Note 3 6 2 5 3" xfId="23010" xr:uid="{00000000-0005-0000-0000-0000BF5F0000}"/>
    <cellStyle name="Note 3 6 2 5 3 2" xfId="39712" xr:uid="{00000000-0005-0000-0000-0000C05F0000}"/>
    <cellStyle name="Note 3 6 2 5 4" xfId="25792" xr:uid="{00000000-0005-0000-0000-0000C15F0000}"/>
    <cellStyle name="Note 3 6 2 5 4 2" xfId="42531" xr:uid="{00000000-0005-0000-0000-0000C25F0000}"/>
    <cellStyle name="Note 3 6 2 5 5" xfId="30755" xr:uid="{00000000-0005-0000-0000-0000C35F0000}"/>
    <cellStyle name="Note 3 6 2 5 6" xfId="14082" xr:uid="{00000000-0005-0000-0000-0000C45F0000}"/>
    <cellStyle name="Note 3 6 2 6" xfId="8123" xr:uid="{00000000-0005-0000-0000-0000C55F0000}"/>
    <cellStyle name="Note 3 6 2 6 2" xfId="34253" xr:uid="{00000000-0005-0000-0000-0000C65F0000}"/>
    <cellStyle name="Note 3 6 2 6 3" xfId="17576" xr:uid="{00000000-0005-0000-0000-0000C75F0000}"/>
    <cellStyle name="Note 3 6 2 7" xfId="18416" xr:uid="{00000000-0005-0000-0000-0000C85F0000}"/>
    <cellStyle name="Note 3 6 2 7 2" xfId="35092" xr:uid="{00000000-0005-0000-0000-0000C95F0000}"/>
    <cellStyle name="Note 3 6 2 8" xfId="16069" xr:uid="{00000000-0005-0000-0000-0000CA5F0000}"/>
    <cellStyle name="Note 3 6 2 8 2" xfId="32737" xr:uid="{00000000-0005-0000-0000-0000CB5F0000}"/>
    <cellStyle name="Note 3 6 2 9" xfId="28163" xr:uid="{00000000-0005-0000-0000-0000CC5F0000}"/>
    <cellStyle name="Note 3 6 3" xfId="4087" xr:uid="{00000000-0005-0000-0000-0000CD5F0000}"/>
    <cellStyle name="Note 3 6 3 2" xfId="13645" xr:uid="{00000000-0005-0000-0000-0000CE5F0000}"/>
    <cellStyle name="Note 3 6 3 2 2" xfId="19501" xr:uid="{00000000-0005-0000-0000-0000CF5F0000}"/>
    <cellStyle name="Note 3 6 3 2 2 2" xfId="36171" xr:uid="{00000000-0005-0000-0000-0000D05F0000}"/>
    <cellStyle name="Note 3 6 3 2 3" xfId="22662" xr:uid="{00000000-0005-0000-0000-0000D15F0000}"/>
    <cellStyle name="Note 3 6 3 2 3 2" xfId="39362" xr:uid="{00000000-0005-0000-0000-0000D25F0000}"/>
    <cellStyle name="Note 3 6 3 2 4" xfId="25503" xr:uid="{00000000-0005-0000-0000-0000D35F0000}"/>
    <cellStyle name="Note 3 6 3 2 4 2" xfId="42241" xr:uid="{00000000-0005-0000-0000-0000D45F0000}"/>
    <cellStyle name="Note 3 6 3 2 5" xfId="30319" xr:uid="{00000000-0005-0000-0000-0000D55F0000}"/>
    <cellStyle name="Note 3 6 3 3" xfId="17191" xr:uid="{00000000-0005-0000-0000-0000D65F0000}"/>
    <cellStyle name="Note 3 6 3 3 2" xfId="33868" xr:uid="{00000000-0005-0000-0000-0000D75F0000}"/>
    <cellStyle name="Note 3 6 3 4" xfId="15841" xr:uid="{00000000-0005-0000-0000-0000D85F0000}"/>
    <cellStyle name="Note 3 6 3 4 2" xfId="32505" xr:uid="{00000000-0005-0000-0000-0000D95F0000}"/>
    <cellStyle name="Note 3 6 3 5" xfId="19099" xr:uid="{00000000-0005-0000-0000-0000DA5F0000}"/>
    <cellStyle name="Note 3 6 3 5 2" xfId="35770" xr:uid="{00000000-0005-0000-0000-0000DB5F0000}"/>
    <cellStyle name="Note 3 6 3 6" xfId="27727" xr:uid="{00000000-0005-0000-0000-0000DC5F0000}"/>
    <cellStyle name="Note 3 6 4" xfId="4088" xr:uid="{00000000-0005-0000-0000-0000DD5F0000}"/>
    <cellStyle name="Note 3 6 4 2" xfId="14228" xr:uid="{00000000-0005-0000-0000-0000DE5F0000}"/>
    <cellStyle name="Note 3 6 4 2 2" xfId="19991" xr:uid="{00000000-0005-0000-0000-0000DF5F0000}"/>
    <cellStyle name="Note 3 6 4 2 2 2" xfId="36661" xr:uid="{00000000-0005-0000-0000-0000E05F0000}"/>
    <cellStyle name="Note 3 6 4 2 3" xfId="23137" xr:uid="{00000000-0005-0000-0000-0000E15F0000}"/>
    <cellStyle name="Note 3 6 4 2 3 2" xfId="39840" xr:uid="{00000000-0005-0000-0000-0000E25F0000}"/>
    <cellStyle name="Note 3 6 4 2 4" xfId="25916" xr:uid="{00000000-0005-0000-0000-0000E35F0000}"/>
    <cellStyle name="Note 3 6 4 2 4 2" xfId="42655" xr:uid="{00000000-0005-0000-0000-0000E45F0000}"/>
    <cellStyle name="Note 3 6 4 2 5" xfId="30901" xr:uid="{00000000-0005-0000-0000-0000E55F0000}"/>
    <cellStyle name="Note 3 6 4 3" xfId="17705" xr:uid="{00000000-0005-0000-0000-0000E65F0000}"/>
    <cellStyle name="Note 3 6 4 3 2" xfId="34382" xr:uid="{00000000-0005-0000-0000-0000E75F0000}"/>
    <cellStyle name="Note 3 6 4 4" xfId="18280" xr:uid="{00000000-0005-0000-0000-0000E85F0000}"/>
    <cellStyle name="Note 3 6 4 4 2" xfId="34955" xr:uid="{00000000-0005-0000-0000-0000E95F0000}"/>
    <cellStyle name="Note 3 6 4 5" xfId="23719" xr:uid="{00000000-0005-0000-0000-0000EA5F0000}"/>
    <cellStyle name="Note 3 6 4 5 2" xfId="40429" xr:uid="{00000000-0005-0000-0000-0000EB5F0000}"/>
    <cellStyle name="Note 3 6 4 6" xfId="28308" xr:uid="{00000000-0005-0000-0000-0000EC5F0000}"/>
    <cellStyle name="Note 3 6 4 7" xfId="11554" xr:uid="{00000000-0005-0000-0000-0000ED5F0000}"/>
    <cellStyle name="Note 3 6 5" xfId="8124" xr:uid="{00000000-0005-0000-0000-0000EE5F0000}"/>
    <cellStyle name="Note 3 6 5 2" xfId="13398" xr:uid="{00000000-0005-0000-0000-0000EF5F0000}"/>
    <cellStyle name="Note 3 6 5 2 2" xfId="19275" xr:uid="{00000000-0005-0000-0000-0000F05F0000}"/>
    <cellStyle name="Note 3 6 5 2 2 2" xfId="35946" xr:uid="{00000000-0005-0000-0000-0000F15F0000}"/>
    <cellStyle name="Note 3 6 5 2 3" xfId="22455" xr:uid="{00000000-0005-0000-0000-0000F25F0000}"/>
    <cellStyle name="Note 3 6 5 2 3 2" xfId="39148" xr:uid="{00000000-0005-0000-0000-0000F35F0000}"/>
    <cellStyle name="Note 3 6 5 2 4" xfId="25320" xr:uid="{00000000-0005-0000-0000-0000F45F0000}"/>
    <cellStyle name="Note 3 6 5 2 4 2" xfId="42056" xr:uid="{00000000-0005-0000-0000-0000F55F0000}"/>
    <cellStyle name="Note 3 6 5 2 5" xfId="30074" xr:uid="{00000000-0005-0000-0000-0000F65F0000}"/>
    <cellStyle name="Note 3 6 5 3" xfId="16954" xr:uid="{00000000-0005-0000-0000-0000F75F0000}"/>
    <cellStyle name="Note 3 6 5 3 2" xfId="33630" xr:uid="{00000000-0005-0000-0000-0000F85F0000}"/>
    <cellStyle name="Note 3 6 5 4" xfId="19187" xr:uid="{00000000-0005-0000-0000-0000F95F0000}"/>
    <cellStyle name="Note 3 6 5 4 2" xfId="35858" xr:uid="{00000000-0005-0000-0000-0000FA5F0000}"/>
    <cellStyle name="Note 3 6 5 5" xfId="16125" xr:uid="{00000000-0005-0000-0000-0000FB5F0000}"/>
    <cellStyle name="Note 3 6 5 5 2" xfId="32789" xr:uid="{00000000-0005-0000-0000-0000FC5F0000}"/>
    <cellStyle name="Note 3 6 5 6" xfId="27485" xr:uid="{00000000-0005-0000-0000-0000FD5F0000}"/>
    <cellStyle name="Note 3 6 5 7" xfId="10715" xr:uid="{00000000-0005-0000-0000-0000FE5F0000}"/>
    <cellStyle name="Note 3 6 6" xfId="8125" xr:uid="{00000000-0005-0000-0000-0000FF5F0000}"/>
    <cellStyle name="Note 3 6 6 2" xfId="15017" xr:uid="{00000000-0005-0000-0000-000000600000}"/>
    <cellStyle name="Note 3 6 6 2 2" xfId="20727" xr:uid="{00000000-0005-0000-0000-000001600000}"/>
    <cellStyle name="Note 3 6 6 2 2 2" xfId="37396" xr:uid="{00000000-0005-0000-0000-000002600000}"/>
    <cellStyle name="Note 3 6 6 2 3" xfId="23854" xr:uid="{00000000-0005-0000-0000-000003600000}"/>
    <cellStyle name="Note 3 6 6 2 3 2" xfId="40565" xr:uid="{00000000-0005-0000-0000-000004600000}"/>
    <cellStyle name="Note 3 6 6 2 4" xfId="26595" xr:uid="{00000000-0005-0000-0000-000005600000}"/>
    <cellStyle name="Note 3 6 6 2 4 2" xfId="43336" xr:uid="{00000000-0005-0000-0000-000006600000}"/>
    <cellStyle name="Note 3 6 6 2 5" xfId="31688" xr:uid="{00000000-0005-0000-0000-000007600000}"/>
    <cellStyle name="Note 3 6 6 3" xfId="18439" xr:uid="{00000000-0005-0000-0000-000008600000}"/>
    <cellStyle name="Note 3 6 6 3 2" xfId="35116" xr:uid="{00000000-0005-0000-0000-000009600000}"/>
    <cellStyle name="Note 3 6 6 4" xfId="21681" xr:uid="{00000000-0005-0000-0000-00000A600000}"/>
    <cellStyle name="Note 3 6 6 4 2" xfId="38356" xr:uid="{00000000-0005-0000-0000-00000B600000}"/>
    <cellStyle name="Note 3 6 6 5" xfId="24688" xr:uid="{00000000-0005-0000-0000-00000C600000}"/>
    <cellStyle name="Note 3 6 6 5 2" xfId="41409" xr:uid="{00000000-0005-0000-0000-00000D600000}"/>
    <cellStyle name="Note 3 6 6 6" xfId="29090" xr:uid="{00000000-0005-0000-0000-00000E600000}"/>
    <cellStyle name="Note 3 6 6 7" xfId="12343" xr:uid="{00000000-0005-0000-0000-00000F600000}"/>
    <cellStyle name="Note 3 6 7" xfId="13241" xr:uid="{00000000-0005-0000-0000-000010600000}"/>
    <cellStyle name="Note 3 6 7 2" xfId="19163" xr:uid="{00000000-0005-0000-0000-000011600000}"/>
    <cellStyle name="Note 3 6 7 2 2" xfId="35834" xr:uid="{00000000-0005-0000-0000-000012600000}"/>
    <cellStyle name="Note 3 6 7 3" xfId="22350" xr:uid="{00000000-0005-0000-0000-000013600000}"/>
    <cellStyle name="Note 3 6 7 3 2" xfId="39043" xr:uid="{00000000-0005-0000-0000-000014600000}"/>
    <cellStyle name="Note 3 6 7 4" xfId="25230" xr:uid="{00000000-0005-0000-0000-000015600000}"/>
    <cellStyle name="Note 3 6 7 4 2" xfId="41966" xr:uid="{00000000-0005-0000-0000-000016600000}"/>
    <cellStyle name="Note 3 6 7 5" xfId="29917" xr:uid="{00000000-0005-0000-0000-000017600000}"/>
    <cellStyle name="Note 3 6 8" xfId="16834" xr:uid="{00000000-0005-0000-0000-000018600000}"/>
    <cellStyle name="Note 3 6 8 2" xfId="33509" xr:uid="{00000000-0005-0000-0000-000019600000}"/>
    <cellStyle name="Note 3 6 9" xfId="15983" xr:uid="{00000000-0005-0000-0000-00001A600000}"/>
    <cellStyle name="Note 3 6 9 2" xfId="32649" xr:uid="{00000000-0005-0000-0000-00001B600000}"/>
    <cellStyle name="Note 3 7" xfId="4089" xr:uid="{00000000-0005-0000-0000-00001C600000}"/>
    <cellStyle name="Note 3 7 2" xfId="4090" xr:uid="{00000000-0005-0000-0000-00001D600000}"/>
    <cellStyle name="Note 3 7 2 2" xfId="4091" xr:uid="{00000000-0005-0000-0000-00001E600000}"/>
    <cellStyle name="Note 3 7 2 2 2" xfId="20052" xr:uid="{00000000-0005-0000-0000-00001F600000}"/>
    <cellStyle name="Note 3 7 2 2 2 2" xfId="36722" xr:uid="{00000000-0005-0000-0000-000020600000}"/>
    <cellStyle name="Note 3 7 2 2 3" xfId="23196" xr:uid="{00000000-0005-0000-0000-000021600000}"/>
    <cellStyle name="Note 3 7 2 2 3 2" xfId="39901" xr:uid="{00000000-0005-0000-0000-000022600000}"/>
    <cellStyle name="Note 3 7 2 2 4" xfId="25976" xr:uid="{00000000-0005-0000-0000-000023600000}"/>
    <cellStyle name="Note 3 7 2 2 4 2" xfId="42715" xr:uid="{00000000-0005-0000-0000-000024600000}"/>
    <cellStyle name="Note 3 7 2 2 5" xfId="30962" xr:uid="{00000000-0005-0000-0000-000025600000}"/>
    <cellStyle name="Note 3 7 2 2 6" xfId="14289" xr:uid="{00000000-0005-0000-0000-000026600000}"/>
    <cellStyle name="Note 3 7 2 3" xfId="4092" xr:uid="{00000000-0005-0000-0000-000027600000}"/>
    <cellStyle name="Note 3 7 2 3 2" xfId="34443" xr:uid="{00000000-0005-0000-0000-000028600000}"/>
    <cellStyle name="Note 3 7 2 3 3" xfId="17766" xr:uid="{00000000-0005-0000-0000-000029600000}"/>
    <cellStyle name="Note 3 7 2 4" xfId="18279" xr:uid="{00000000-0005-0000-0000-00002A600000}"/>
    <cellStyle name="Note 3 7 2 4 2" xfId="34954" xr:uid="{00000000-0005-0000-0000-00002B600000}"/>
    <cellStyle name="Note 3 7 2 5" xfId="23718" xr:uid="{00000000-0005-0000-0000-00002C600000}"/>
    <cellStyle name="Note 3 7 2 5 2" xfId="40428" xr:uid="{00000000-0005-0000-0000-00002D600000}"/>
    <cellStyle name="Note 3 7 2 6" xfId="28367" xr:uid="{00000000-0005-0000-0000-00002E600000}"/>
    <cellStyle name="Note 3 7 2 7" xfId="11615" xr:uid="{00000000-0005-0000-0000-00002F600000}"/>
    <cellStyle name="Note 3 7 3" xfId="4093" xr:uid="{00000000-0005-0000-0000-000030600000}"/>
    <cellStyle name="Note 3 7 3 2" xfId="14553" xr:uid="{00000000-0005-0000-0000-000031600000}"/>
    <cellStyle name="Note 3 7 3 2 2" xfId="20316" xr:uid="{00000000-0005-0000-0000-000032600000}"/>
    <cellStyle name="Note 3 7 3 2 2 2" xfId="36985" xr:uid="{00000000-0005-0000-0000-000033600000}"/>
    <cellStyle name="Note 3 7 3 2 3" xfId="23457" xr:uid="{00000000-0005-0000-0000-000034600000}"/>
    <cellStyle name="Note 3 7 3 2 3 2" xfId="40165" xr:uid="{00000000-0005-0000-0000-000035600000}"/>
    <cellStyle name="Note 3 7 3 2 4" xfId="26239" xr:uid="{00000000-0005-0000-0000-000036600000}"/>
    <cellStyle name="Note 3 7 3 2 4 2" xfId="42979" xr:uid="{00000000-0005-0000-0000-000037600000}"/>
    <cellStyle name="Note 3 7 3 2 5" xfId="31225" xr:uid="{00000000-0005-0000-0000-000038600000}"/>
    <cellStyle name="Note 3 7 3 3" xfId="18030" xr:uid="{00000000-0005-0000-0000-000039600000}"/>
    <cellStyle name="Note 3 7 3 3 2" xfId="34706" xr:uid="{00000000-0005-0000-0000-00003A600000}"/>
    <cellStyle name="Note 3 7 3 4" xfId="21284" xr:uid="{00000000-0005-0000-0000-00003B600000}"/>
    <cellStyle name="Note 3 7 3 4 2" xfId="37956" xr:uid="{00000000-0005-0000-0000-00003C600000}"/>
    <cellStyle name="Note 3 7 3 5" xfId="21197" xr:uid="{00000000-0005-0000-0000-00003D600000}"/>
    <cellStyle name="Note 3 7 3 5 2" xfId="37868" xr:uid="{00000000-0005-0000-0000-00003E600000}"/>
    <cellStyle name="Note 3 7 3 6" xfId="28628" xr:uid="{00000000-0005-0000-0000-00003F600000}"/>
    <cellStyle name="Note 3 7 3 7" xfId="11879" xr:uid="{00000000-0005-0000-0000-000040600000}"/>
    <cellStyle name="Note 3 7 4" xfId="4094" xr:uid="{00000000-0005-0000-0000-000041600000}"/>
    <cellStyle name="Note 3 7 4 2" xfId="15163" xr:uid="{00000000-0005-0000-0000-000042600000}"/>
    <cellStyle name="Note 3 7 4 2 2" xfId="20837" xr:uid="{00000000-0005-0000-0000-000043600000}"/>
    <cellStyle name="Note 3 7 4 2 2 2" xfId="37506" xr:uid="{00000000-0005-0000-0000-000044600000}"/>
    <cellStyle name="Note 3 7 4 2 3" xfId="23957" xr:uid="{00000000-0005-0000-0000-000045600000}"/>
    <cellStyle name="Note 3 7 4 2 3 2" xfId="40670" xr:uid="{00000000-0005-0000-0000-000046600000}"/>
    <cellStyle name="Note 3 7 4 2 4" xfId="26692" xr:uid="{00000000-0005-0000-0000-000047600000}"/>
    <cellStyle name="Note 3 7 4 2 4 2" xfId="43433" xr:uid="{00000000-0005-0000-0000-000048600000}"/>
    <cellStyle name="Note 3 7 4 2 5" xfId="31834" xr:uid="{00000000-0005-0000-0000-000049600000}"/>
    <cellStyle name="Note 3 7 4 3" xfId="18574" xr:uid="{00000000-0005-0000-0000-00004A600000}"/>
    <cellStyle name="Note 3 7 4 3 2" xfId="35251" xr:uid="{00000000-0005-0000-0000-00004B600000}"/>
    <cellStyle name="Note 3 7 4 4" xfId="21799" xr:uid="{00000000-0005-0000-0000-00004C600000}"/>
    <cellStyle name="Note 3 7 4 4 2" xfId="38477" xr:uid="{00000000-0005-0000-0000-00004D600000}"/>
    <cellStyle name="Note 3 7 4 5" xfId="24783" xr:uid="{00000000-0005-0000-0000-00004E600000}"/>
    <cellStyle name="Note 3 7 4 5 2" xfId="41506" xr:uid="{00000000-0005-0000-0000-00004F600000}"/>
    <cellStyle name="Note 3 7 4 6" xfId="29236" xr:uid="{00000000-0005-0000-0000-000050600000}"/>
    <cellStyle name="Note 3 7 4 7" xfId="12524" xr:uid="{00000000-0005-0000-0000-000051600000}"/>
    <cellStyle name="Note 3 7 5" xfId="8126" xr:uid="{00000000-0005-0000-0000-000052600000}"/>
    <cellStyle name="Note 3 7 5 2" xfId="19583" xr:uid="{00000000-0005-0000-0000-000053600000}"/>
    <cellStyle name="Note 3 7 5 2 2" xfId="36254" xr:uid="{00000000-0005-0000-0000-000054600000}"/>
    <cellStyle name="Note 3 7 5 3" xfId="22738" xr:uid="{00000000-0005-0000-0000-000055600000}"/>
    <cellStyle name="Note 3 7 5 3 2" xfId="39438" xr:uid="{00000000-0005-0000-0000-000056600000}"/>
    <cellStyle name="Note 3 7 5 4" xfId="25568" xr:uid="{00000000-0005-0000-0000-000057600000}"/>
    <cellStyle name="Note 3 7 5 4 2" xfId="42306" xr:uid="{00000000-0005-0000-0000-000058600000}"/>
    <cellStyle name="Note 3 7 5 5" xfId="30431" xr:uid="{00000000-0005-0000-0000-000059600000}"/>
    <cellStyle name="Note 3 7 5 6" xfId="13757" xr:uid="{00000000-0005-0000-0000-00005A600000}"/>
    <cellStyle name="Note 3 7 6" xfId="17269" xr:uid="{00000000-0005-0000-0000-00005B600000}"/>
    <cellStyle name="Note 3 7 6 2" xfId="33946" xr:uid="{00000000-0005-0000-0000-00005C600000}"/>
    <cellStyle name="Note 3 7 7" xfId="15805" xr:uid="{00000000-0005-0000-0000-00005D600000}"/>
    <cellStyle name="Note 3 7 7 2" xfId="32467" xr:uid="{00000000-0005-0000-0000-00005E600000}"/>
    <cellStyle name="Note 3 7 8" xfId="19798" xr:uid="{00000000-0005-0000-0000-00005F600000}"/>
    <cellStyle name="Note 3 7 8 2" xfId="36468" xr:uid="{00000000-0005-0000-0000-000060600000}"/>
    <cellStyle name="Note 3 7 9" xfId="27839" xr:uid="{00000000-0005-0000-0000-000061600000}"/>
    <cellStyle name="Note 3 8" xfId="4095" xr:uid="{00000000-0005-0000-0000-000062600000}"/>
    <cellStyle name="Note 3 8 2" xfId="4096" xr:uid="{00000000-0005-0000-0000-000063600000}"/>
    <cellStyle name="Note 3 8 2 2" xfId="4097" xr:uid="{00000000-0005-0000-0000-000064600000}"/>
    <cellStyle name="Note 3 8 2 2 2" xfId="20095" xr:uid="{00000000-0005-0000-0000-000065600000}"/>
    <cellStyle name="Note 3 8 2 2 2 2" xfId="36765" xr:uid="{00000000-0005-0000-0000-000066600000}"/>
    <cellStyle name="Note 3 8 2 2 3" xfId="23239" xr:uid="{00000000-0005-0000-0000-000067600000}"/>
    <cellStyle name="Note 3 8 2 2 3 2" xfId="39944" xr:uid="{00000000-0005-0000-0000-000068600000}"/>
    <cellStyle name="Note 3 8 2 2 4" xfId="26019" xr:uid="{00000000-0005-0000-0000-000069600000}"/>
    <cellStyle name="Note 3 8 2 2 4 2" xfId="42758" xr:uid="{00000000-0005-0000-0000-00006A600000}"/>
    <cellStyle name="Note 3 8 2 2 5" xfId="31005" xr:uid="{00000000-0005-0000-0000-00006B600000}"/>
    <cellStyle name="Note 3 8 2 2 6" xfId="14332" xr:uid="{00000000-0005-0000-0000-00006C600000}"/>
    <cellStyle name="Note 3 8 2 3" xfId="4098" xr:uid="{00000000-0005-0000-0000-00006D600000}"/>
    <cellStyle name="Note 3 8 2 3 2" xfId="34486" xr:uid="{00000000-0005-0000-0000-00006E600000}"/>
    <cellStyle name="Note 3 8 2 3 3" xfId="17809" xr:uid="{00000000-0005-0000-0000-00006F600000}"/>
    <cellStyle name="Note 3 8 2 4" xfId="17163" xr:uid="{00000000-0005-0000-0000-000070600000}"/>
    <cellStyle name="Note 3 8 2 4 2" xfId="33839" xr:uid="{00000000-0005-0000-0000-000071600000}"/>
    <cellStyle name="Note 3 8 2 5" xfId="16849" xr:uid="{00000000-0005-0000-0000-000072600000}"/>
    <cellStyle name="Note 3 8 2 5 2" xfId="33524" xr:uid="{00000000-0005-0000-0000-000073600000}"/>
    <cellStyle name="Note 3 8 2 6" xfId="28410" xr:uid="{00000000-0005-0000-0000-000074600000}"/>
    <cellStyle name="Note 3 8 2 7" xfId="11658" xr:uid="{00000000-0005-0000-0000-000075600000}"/>
    <cellStyle name="Note 3 8 3" xfId="4099" xr:uid="{00000000-0005-0000-0000-000076600000}"/>
    <cellStyle name="Note 3 8 3 2" xfId="14593" xr:uid="{00000000-0005-0000-0000-000077600000}"/>
    <cellStyle name="Note 3 8 3 2 2" xfId="20356" xr:uid="{00000000-0005-0000-0000-000078600000}"/>
    <cellStyle name="Note 3 8 3 2 2 2" xfId="37025" xr:uid="{00000000-0005-0000-0000-000079600000}"/>
    <cellStyle name="Note 3 8 3 2 3" xfId="23497" xr:uid="{00000000-0005-0000-0000-00007A600000}"/>
    <cellStyle name="Note 3 8 3 2 3 2" xfId="40205" xr:uid="{00000000-0005-0000-0000-00007B600000}"/>
    <cellStyle name="Note 3 8 3 2 4" xfId="26279" xr:uid="{00000000-0005-0000-0000-00007C600000}"/>
    <cellStyle name="Note 3 8 3 2 4 2" xfId="43019" xr:uid="{00000000-0005-0000-0000-00007D600000}"/>
    <cellStyle name="Note 3 8 3 2 5" xfId="31265" xr:uid="{00000000-0005-0000-0000-00007E600000}"/>
    <cellStyle name="Note 3 8 3 3" xfId="18070" xr:uid="{00000000-0005-0000-0000-00007F600000}"/>
    <cellStyle name="Note 3 8 3 3 2" xfId="34746" xr:uid="{00000000-0005-0000-0000-000080600000}"/>
    <cellStyle name="Note 3 8 3 4" xfId="21324" xr:uid="{00000000-0005-0000-0000-000081600000}"/>
    <cellStyle name="Note 3 8 3 4 2" xfId="37996" xr:uid="{00000000-0005-0000-0000-000082600000}"/>
    <cellStyle name="Note 3 8 3 5" xfId="24374" xr:uid="{00000000-0005-0000-0000-000083600000}"/>
    <cellStyle name="Note 3 8 3 5 2" xfId="41092" xr:uid="{00000000-0005-0000-0000-000084600000}"/>
    <cellStyle name="Note 3 8 3 6" xfId="28668" xr:uid="{00000000-0005-0000-0000-000085600000}"/>
    <cellStyle name="Note 3 8 3 7" xfId="11919" xr:uid="{00000000-0005-0000-0000-000086600000}"/>
    <cellStyle name="Note 3 8 4" xfId="4100" xr:uid="{00000000-0005-0000-0000-000087600000}"/>
    <cellStyle name="Note 3 8 4 2" xfId="15240" xr:uid="{00000000-0005-0000-0000-000088600000}"/>
    <cellStyle name="Note 3 8 4 2 2" xfId="20900" xr:uid="{00000000-0005-0000-0000-000089600000}"/>
    <cellStyle name="Note 3 8 4 2 2 2" xfId="37569" xr:uid="{00000000-0005-0000-0000-00008A600000}"/>
    <cellStyle name="Note 3 8 4 2 3" xfId="24017" xr:uid="{00000000-0005-0000-0000-00008B600000}"/>
    <cellStyle name="Note 3 8 4 2 3 2" xfId="40731" xr:uid="{00000000-0005-0000-0000-00008C600000}"/>
    <cellStyle name="Note 3 8 4 2 4" xfId="26744" xr:uid="{00000000-0005-0000-0000-00008D600000}"/>
    <cellStyle name="Note 3 8 4 2 4 2" xfId="43485" xr:uid="{00000000-0005-0000-0000-00008E600000}"/>
    <cellStyle name="Note 3 8 4 2 5" xfId="31911" xr:uid="{00000000-0005-0000-0000-00008F600000}"/>
    <cellStyle name="Note 3 8 4 3" xfId="18641" xr:uid="{00000000-0005-0000-0000-000090600000}"/>
    <cellStyle name="Note 3 8 4 3 2" xfId="35318" xr:uid="{00000000-0005-0000-0000-000091600000}"/>
    <cellStyle name="Note 3 8 4 4" xfId="21862" xr:uid="{00000000-0005-0000-0000-000092600000}"/>
    <cellStyle name="Note 3 8 4 4 2" xfId="38541" xr:uid="{00000000-0005-0000-0000-000093600000}"/>
    <cellStyle name="Note 3 8 4 5" xfId="24834" xr:uid="{00000000-0005-0000-0000-000094600000}"/>
    <cellStyle name="Note 3 8 4 5 2" xfId="41558" xr:uid="{00000000-0005-0000-0000-000095600000}"/>
    <cellStyle name="Note 3 8 4 6" xfId="29313" xr:uid="{00000000-0005-0000-0000-000096600000}"/>
    <cellStyle name="Note 3 8 4 7" xfId="12605" xr:uid="{00000000-0005-0000-0000-000097600000}"/>
    <cellStyle name="Note 3 8 5" xfId="8127" xr:uid="{00000000-0005-0000-0000-000098600000}"/>
    <cellStyle name="Note 3 8 5 2" xfId="19636" xr:uid="{00000000-0005-0000-0000-000099600000}"/>
    <cellStyle name="Note 3 8 5 2 2" xfId="36307" xr:uid="{00000000-0005-0000-0000-00009A600000}"/>
    <cellStyle name="Note 3 8 5 3" xfId="22788" xr:uid="{00000000-0005-0000-0000-00009B600000}"/>
    <cellStyle name="Note 3 8 5 3 2" xfId="39489" xr:uid="{00000000-0005-0000-0000-00009C600000}"/>
    <cellStyle name="Note 3 8 5 4" xfId="25608" xr:uid="{00000000-0005-0000-0000-00009D600000}"/>
    <cellStyle name="Note 3 8 5 4 2" xfId="42346" xr:uid="{00000000-0005-0000-0000-00009E600000}"/>
    <cellStyle name="Note 3 8 5 5" xfId="30496" xr:uid="{00000000-0005-0000-0000-00009F600000}"/>
    <cellStyle name="Note 3 8 5 6" xfId="13822" xr:uid="{00000000-0005-0000-0000-0000A0600000}"/>
    <cellStyle name="Note 3 8 6" xfId="17320" xr:uid="{00000000-0005-0000-0000-0000A1600000}"/>
    <cellStyle name="Note 3 8 6 2" xfId="33997" xr:uid="{00000000-0005-0000-0000-0000A2600000}"/>
    <cellStyle name="Note 3 8 7" xfId="17170" xr:uid="{00000000-0005-0000-0000-0000A3600000}"/>
    <cellStyle name="Note 3 8 7 2" xfId="33846" xr:uid="{00000000-0005-0000-0000-0000A4600000}"/>
    <cellStyle name="Note 3 8 8" xfId="16311" xr:uid="{00000000-0005-0000-0000-0000A5600000}"/>
    <cellStyle name="Note 3 8 8 2" xfId="32979" xr:uid="{00000000-0005-0000-0000-0000A6600000}"/>
    <cellStyle name="Note 3 8 9" xfId="27904" xr:uid="{00000000-0005-0000-0000-0000A7600000}"/>
    <cellStyle name="Note 3 9" xfId="4101" xr:uid="{00000000-0005-0000-0000-0000A8600000}"/>
    <cellStyle name="Note 3 9 2" xfId="4102" xr:uid="{00000000-0005-0000-0000-0000A9600000}"/>
    <cellStyle name="Note 3 9 2 2" xfId="4103" xr:uid="{00000000-0005-0000-0000-0000AA600000}"/>
    <cellStyle name="Note 3 9 2 2 2" xfId="37553" xr:uid="{00000000-0005-0000-0000-0000AB600000}"/>
    <cellStyle name="Note 3 9 2 2 3" xfId="20884" xr:uid="{00000000-0005-0000-0000-0000AC600000}"/>
    <cellStyle name="Note 3 9 2 3" xfId="4104" xr:uid="{00000000-0005-0000-0000-0000AD600000}"/>
    <cellStyle name="Note 3 9 2 3 2" xfId="40715" xr:uid="{00000000-0005-0000-0000-0000AE600000}"/>
    <cellStyle name="Note 3 9 2 4" xfId="26728" xr:uid="{00000000-0005-0000-0000-0000AF600000}"/>
    <cellStyle name="Note 3 9 2 4 2" xfId="43469" xr:uid="{00000000-0005-0000-0000-0000B0600000}"/>
    <cellStyle name="Note 3 9 2 5" xfId="31885" xr:uid="{00000000-0005-0000-0000-0000B1600000}"/>
    <cellStyle name="Note 3 9 2 6" xfId="15214" xr:uid="{00000000-0005-0000-0000-0000B2600000}"/>
    <cellStyle name="Note 3 9 3" xfId="4105" xr:uid="{00000000-0005-0000-0000-0000B3600000}"/>
    <cellStyle name="Note 3 9 3 2" xfId="35297" xr:uid="{00000000-0005-0000-0000-0000B4600000}"/>
    <cellStyle name="Note 3 9 3 3" xfId="18620" xr:uid="{00000000-0005-0000-0000-0000B5600000}"/>
    <cellStyle name="Note 3 9 4" xfId="4106" xr:uid="{00000000-0005-0000-0000-0000B6600000}"/>
    <cellStyle name="Note 3 9 4 2" xfId="38523" xr:uid="{00000000-0005-0000-0000-0000B7600000}"/>
    <cellStyle name="Note 3 9 5" xfId="8128" xr:uid="{00000000-0005-0000-0000-0000B8600000}"/>
    <cellStyle name="Note 3 9 5 2" xfId="41542" xr:uid="{00000000-0005-0000-0000-0000B9600000}"/>
    <cellStyle name="Note 3 9 6" xfId="29287" xr:uid="{00000000-0005-0000-0000-0000BA600000}"/>
    <cellStyle name="Note 3 9 7" xfId="12575" xr:uid="{00000000-0005-0000-0000-0000BB600000}"/>
    <cellStyle name="Note 4" xfId="4107" xr:uid="{00000000-0005-0000-0000-0000BC600000}"/>
    <cellStyle name="Note 4 10" xfId="16085" xr:uid="{00000000-0005-0000-0000-0000BD600000}"/>
    <cellStyle name="Note 4 10 2" xfId="32750" xr:uid="{00000000-0005-0000-0000-0000BE600000}"/>
    <cellStyle name="Note 4 11" xfId="27120" xr:uid="{00000000-0005-0000-0000-0000BF600000}"/>
    <cellStyle name="Note 4 12" xfId="43812" xr:uid="{00000000-0005-0000-0000-0000C0600000}"/>
    <cellStyle name="Note 4 13" xfId="43793" xr:uid="{00000000-0005-0000-0000-0000C1600000}"/>
    <cellStyle name="Note 4 14" xfId="43976" xr:uid="{00000000-0005-0000-0000-0000C2600000}"/>
    <cellStyle name="Note 4 2" xfId="4108" xr:uid="{00000000-0005-0000-0000-0000C3600000}"/>
    <cellStyle name="Note 4 2 10" xfId="43813" xr:uid="{00000000-0005-0000-0000-0000C4600000}"/>
    <cellStyle name="Note 4 2 11" xfId="43792" xr:uid="{00000000-0005-0000-0000-0000C5600000}"/>
    <cellStyle name="Note 4 2 12" xfId="43977" xr:uid="{00000000-0005-0000-0000-0000C6600000}"/>
    <cellStyle name="Note 4 2 2" xfId="4109" xr:uid="{00000000-0005-0000-0000-0000C7600000}"/>
    <cellStyle name="Note 4 2 2 10" xfId="27196" xr:uid="{00000000-0005-0000-0000-0000C8600000}"/>
    <cellStyle name="Note 4 2 2 11" xfId="10305" xr:uid="{00000000-0005-0000-0000-0000C9600000}"/>
    <cellStyle name="Note 4 2 2 2" xfId="4110" xr:uid="{00000000-0005-0000-0000-0000CA600000}"/>
    <cellStyle name="Note 4 2 2 2 10" xfId="11273" xr:uid="{00000000-0005-0000-0000-0000CB600000}"/>
    <cellStyle name="Note 4 2 2 2 2" xfId="4111" xr:uid="{00000000-0005-0000-0000-0000CC600000}"/>
    <cellStyle name="Note 4 2 2 2 2 2" xfId="14426" xr:uid="{00000000-0005-0000-0000-0000CD600000}"/>
    <cellStyle name="Note 4 2 2 2 2 2 2" xfId="20189" xr:uid="{00000000-0005-0000-0000-0000CE600000}"/>
    <cellStyle name="Note 4 2 2 2 2 2 2 2" xfId="36858" xr:uid="{00000000-0005-0000-0000-0000CF600000}"/>
    <cellStyle name="Note 4 2 2 2 2 2 3" xfId="23330" xr:uid="{00000000-0005-0000-0000-0000D0600000}"/>
    <cellStyle name="Note 4 2 2 2 2 2 3 2" xfId="40038" xr:uid="{00000000-0005-0000-0000-0000D1600000}"/>
    <cellStyle name="Note 4 2 2 2 2 2 4" xfId="26112" xr:uid="{00000000-0005-0000-0000-0000D2600000}"/>
    <cellStyle name="Note 4 2 2 2 2 2 4 2" xfId="42852" xr:uid="{00000000-0005-0000-0000-0000D3600000}"/>
    <cellStyle name="Note 4 2 2 2 2 2 5" xfId="31098" xr:uid="{00000000-0005-0000-0000-0000D4600000}"/>
    <cellStyle name="Note 4 2 2 2 2 3" xfId="17903" xr:uid="{00000000-0005-0000-0000-0000D5600000}"/>
    <cellStyle name="Note 4 2 2 2 2 3 2" xfId="34579" xr:uid="{00000000-0005-0000-0000-0000D6600000}"/>
    <cellStyle name="Note 4 2 2 2 2 4" xfId="15622" xr:uid="{00000000-0005-0000-0000-0000D7600000}"/>
    <cellStyle name="Note 4 2 2 2 2 4 2" xfId="32293" xr:uid="{00000000-0005-0000-0000-0000D8600000}"/>
    <cellStyle name="Note 4 2 2 2 2 5" xfId="22638" xr:uid="{00000000-0005-0000-0000-0000D9600000}"/>
    <cellStyle name="Note 4 2 2 2 2 5 2" xfId="39338" xr:uid="{00000000-0005-0000-0000-0000DA600000}"/>
    <cellStyle name="Note 4 2 2 2 2 6" xfId="28501" xr:uid="{00000000-0005-0000-0000-0000DB600000}"/>
    <cellStyle name="Note 4 2 2 2 2 7" xfId="11752" xr:uid="{00000000-0005-0000-0000-0000DC600000}"/>
    <cellStyle name="Note 4 2 2 2 3" xfId="4112" xr:uid="{00000000-0005-0000-0000-0000DD600000}"/>
    <cellStyle name="Note 4 2 2 2 3 2" xfId="14684" xr:uid="{00000000-0005-0000-0000-0000DE600000}"/>
    <cellStyle name="Note 4 2 2 2 3 2 2" xfId="20447" xr:uid="{00000000-0005-0000-0000-0000DF600000}"/>
    <cellStyle name="Note 4 2 2 2 3 2 2 2" xfId="37115" xr:uid="{00000000-0005-0000-0000-0000E0600000}"/>
    <cellStyle name="Note 4 2 2 2 3 2 3" xfId="23586" xr:uid="{00000000-0005-0000-0000-0000E1600000}"/>
    <cellStyle name="Note 4 2 2 2 3 2 3 2" xfId="40296" xr:uid="{00000000-0005-0000-0000-0000E2600000}"/>
    <cellStyle name="Note 4 2 2 2 3 2 4" xfId="26369" xr:uid="{00000000-0005-0000-0000-0000E3600000}"/>
    <cellStyle name="Note 4 2 2 2 3 2 4 2" xfId="43110" xr:uid="{00000000-0005-0000-0000-0000E4600000}"/>
    <cellStyle name="Note 4 2 2 2 3 2 5" xfId="31355" xr:uid="{00000000-0005-0000-0000-0000E5600000}"/>
    <cellStyle name="Note 4 2 2 2 3 3" xfId="18161" xr:uid="{00000000-0005-0000-0000-0000E6600000}"/>
    <cellStyle name="Note 4 2 2 2 3 3 2" xfId="34836" xr:uid="{00000000-0005-0000-0000-0000E7600000}"/>
    <cellStyle name="Note 4 2 2 2 3 4" xfId="21413" xr:uid="{00000000-0005-0000-0000-0000E8600000}"/>
    <cellStyle name="Note 4 2 2 2 3 4 2" xfId="38087" xr:uid="{00000000-0005-0000-0000-0000E9600000}"/>
    <cellStyle name="Note 4 2 2 2 3 5" xfId="24463" xr:uid="{00000000-0005-0000-0000-0000EA600000}"/>
    <cellStyle name="Note 4 2 2 2 3 5 2" xfId="41183" xr:uid="{00000000-0005-0000-0000-0000EB600000}"/>
    <cellStyle name="Note 4 2 2 2 3 6" xfId="28757" xr:uid="{00000000-0005-0000-0000-0000EC600000}"/>
    <cellStyle name="Note 4 2 2 2 3 7" xfId="12010" xr:uid="{00000000-0005-0000-0000-0000ED600000}"/>
    <cellStyle name="Note 4 2 2 2 4" xfId="12785" xr:uid="{00000000-0005-0000-0000-0000EE600000}"/>
    <cellStyle name="Note 4 2 2 2 4 2" xfId="15400" xr:uid="{00000000-0005-0000-0000-0000EF600000}"/>
    <cellStyle name="Note 4 2 2 2 4 2 2" xfId="21038" xr:uid="{00000000-0005-0000-0000-0000F0600000}"/>
    <cellStyle name="Note 4 2 2 2 4 2 2 2" xfId="37707" xr:uid="{00000000-0005-0000-0000-0000F1600000}"/>
    <cellStyle name="Note 4 2 2 2 4 2 3" xfId="24148" xr:uid="{00000000-0005-0000-0000-0000F2600000}"/>
    <cellStyle name="Note 4 2 2 2 4 2 3 2" xfId="40865" xr:uid="{00000000-0005-0000-0000-0000F3600000}"/>
    <cellStyle name="Note 4 2 2 2 4 2 4" xfId="26866" xr:uid="{00000000-0005-0000-0000-0000F4600000}"/>
    <cellStyle name="Note 4 2 2 2 4 2 4 2" xfId="43607" xr:uid="{00000000-0005-0000-0000-0000F5600000}"/>
    <cellStyle name="Note 4 2 2 2 4 2 5" xfId="32071" xr:uid="{00000000-0005-0000-0000-0000F6600000}"/>
    <cellStyle name="Note 4 2 2 2 4 3" xfId="18795" xr:uid="{00000000-0005-0000-0000-0000F7600000}"/>
    <cellStyle name="Note 4 2 2 2 4 3 2" xfId="35473" xr:uid="{00000000-0005-0000-0000-0000F8600000}"/>
    <cellStyle name="Note 4 2 2 2 4 4" xfId="22002" xr:uid="{00000000-0005-0000-0000-0000F9600000}"/>
    <cellStyle name="Note 4 2 2 2 4 4 2" xfId="38684" xr:uid="{00000000-0005-0000-0000-0000FA600000}"/>
    <cellStyle name="Note 4 2 2 2 4 5" xfId="24953" xr:uid="{00000000-0005-0000-0000-0000FB600000}"/>
    <cellStyle name="Note 4 2 2 2 4 5 2" xfId="41680" xr:uid="{00000000-0005-0000-0000-0000FC600000}"/>
    <cellStyle name="Note 4 2 2 2 4 6" xfId="29473" xr:uid="{00000000-0005-0000-0000-0000FD600000}"/>
    <cellStyle name="Note 4 2 2 2 5" xfId="13950" xr:uid="{00000000-0005-0000-0000-0000FE600000}"/>
    <cellStyle name="Note 4 2 2 2 5 2" xfId="19743" xr:uid="{00000000-0005-0000-0000-0000FF600000}"/>
    <cellStyle name="Note 4 2 2 2 5 2 2" xfId="36413" xr:uid="{00000000-0005-0000-0000-000000610000}"/>
    <cellStyle name="Note 4 2 2 2 5 3" xfId="22890" xr:uid="{00000000-0005-0000-0000-000001610000}"/>
    <cellStyle name="Note 4 2 2 2 5 3 2" xfId="39592" xr:uid="{00000000-0005-0000-0000-000002610000}"/>
    <cellStyle name="Note 4 2 2 2 5 4" xfId="25698" xr:uid="{00000000-0005-0000-0000-000003610000}"/>
    <cellStyle name="Note 4 2 2 2 5 4 2" xfId="42437" xr:uid="{00000000-0005-0000-0000-000004610000}"/>
    <cellStyle name="Note 4 2 2 2 5 5" xfId="30623" xr:uid="{00000000-0005-0000-0000-000005610000}"/>
    <cellStyle name="Note 4 2 2 2 6" xfId="17444" xr:uid="{00000000-0005-0000-0000-000006610000}"/>
    <cellStyle name="Note 4 2 2 2 6 2" xfId="34121" xr:uid="{00000000-0005-0000-0000-000007610000}"/>
    <cellStyle name="Note 4 2 2 2 7" xfId="15757" xr:uid="{00000000-0005-0000-0000-000008610000}"/>
    <cellStyle name="Note 4 2 2 2 7 2" xfId="32418" xr:uid="{00000000-0005-0000-0000-000009610000}"/>
    <cellStyle name="Note 4 2 2 2 8" xfId="23773" xr:uid="{00000000-0005-0000-0000-00000A610000}"/>
    <cellStyle name="Note 4 2 2 2 8 2" xfId="40484" xr:uid="{00000000-0005-0000-0000-00000B610000}"/>
    <cellStyle name="Note 4 2 2 2 9" xfId="28031" xr:uid="{00000000-0005-0000-0000-00000C610000}"/>
    <cellStyle name="Note 4 2 2 3" xfId="4113" xr:uid="{00000000-0005-0000-0000-00000D610000}"/>
    <cellStyle name="Note 4 2 2 3 2" xfId="13499" xr:uid="{00000000-0005-0000-0000-00000E610000}"/>
    <cellStyle name="Note 4 2 2 3 2 2" xfId="19366" xr:uid="{00000000-0005-0000-0000-00000F610000}"/>
    <cellStyle name="Note 4 2 2 3 2 2 2" xfId="36036" xr:uid="{00000000-0005-0000-0000-000010610000}"/>
    <cellStyle name="Note 4 2 2 3 2 3" xfId="22536" xr:uid="{00000000-0005-0000-0000-000011610000}"/>
    <cellStyle name="Note 4 2 2 3 2 3 2" xfId="39235" xr:uid="{00000000-0005-0000-0000-000012610000}"/>
    <cellStyle name="Note 4 2 2 3 2 4" xfId="25395" xr:uid="{00000000-0005-0000-0000-000013610000}"/>
    <cellStyle name="Note 4 2 2 3 2 4 2" xfId="42133" xr:uid="{00000000-0005-0000-0000-000014610000}"/>
    <cellStyle name="Note 4 2 2 3 2 5" xfId="30173" xr:uid="{00000000-0005-0000-0000-000015610000}"/>
    <cellStyle name="Note 4 2 2 3 3" xfId="17049" xr:uid="{00000000-0005-0000-0000-000016610000}"/>
    <cellStyle name="Note 4 2 2 3 3 2" xfId="33724" xr:uid="{00000000-0005-0000-0000-000017610000}"/>
    <cellStyle name="Note 4 2 2 3 4" xfId="19848" xr:uid="{00000000-0005-0000-0000-000018610000}"/>
    <cellStyle name="Note 4 2 2 3 4 2" xfId="36518" xr:uid="{00000000-0005-0000-0000-000019610000}"/>
    <cellStyle name="Note 4 2 2 3 5" xfId="16800" xr:uid="{00000000-0005-0000-0000-00001A610000}"/>
    <cellStyle name="Note 4 2 2 3 5 2" xfId="33475" xr:uid="{00000000-0005-0000-0000-00001B610000}"/>
    <cellStyle name="Note 4 2 2 3 6" xfId="27582" xr:uid="{00000000-0005-0000-0000-00001C610000}"/>
    <cellStyle name="Note 4 2 2 3 7" xfId="10807" xr:uid="{00000000-0005-0000-0000-00001D610000}"/>
    <cellStyle name="Note 4 2 2 4" xfId="4114" xr:uid="{00000000-0005-0000-0000-00001E610000}"/>
    <cellStyle name="Note 4 2 2 4 2" xfId="13457" xr:uid="{00000000-0005-0000-0000-00001F610000}"/>
    <cellStyle name="Note 4 2 2 4 2 2" xfId="19332" xr:uid="{00000000-0005-0000-0000-000020610000}"/>
    <cellStyle name="Note 4 2 2 4 2 2 2" xfId="36002" xr:uid="{00000000-0005-0000-0000-000021610000}"/>
    <cellStyle name="Note 4 2 2 4 2 3" xfId="22508" xr:uid="{00000000-0005-0000-0000-000022610000}"/>
    <cellStyle name="Note 4 2 2 4 2 3 2" xfId="39202" xr:uid="{00000000-0005-0000-0000-000023610000}"/>
    <cellStyle name="Note 4 2 2 4 2 4" xfId="25371" xr:uid="{00000000-0005-0000-0000-000024610000}"/>
    <cellStyle name="Note 4 2 2 4 2 4 2" xfId="42108" xr:uid="{00000000-0005-0000-0000-000025610000}"/>
    <cellStyle name="Note 4 2 2 4 2 5" xfId="30132" xr:uid="{00000000-0005-0000-0000-000026610000}"/>
    <cellStyle name="Note 4 2 2 4 3" xfId="17011" xr:uid="{00000000-0005-0000-0000-000027610000}"/>
    <cellStyle name="Note 4 2 2 4 3 2" xfId="33687" xr:uid="{00000000-0005-0000-0000-000028610000}"/>
    <cellStyle name="Note 4 2 2 4 4" xfId="16268" xr:uid="{00000000-0005-0000-0000-000029610000}"/>
    <cellStyle name="Note 4 2 2 4 4 2" xfId="32933" xr:uid="{00000000-0005-0000-0000-00002A610000}"/>
    <cellStyle name="Note 4 2 2 4 5" xfId="16401" xr:uid="{00000000-0005-0000-0000-00002B610000}"/>
    <cellStyle name="Note 4 2 2 4 5 2" xfId="33069" xr:uid="{00000000-0005-0000-0000-00002C610000}"/>
    <cellStyle name="Note 4 2 2 4 6" xfId="27543" xr:uid="{00000000-0005-0000-0000-00002D610000}"/>
    <cellStyle name="Note 4 2 2 4 7" xfId="10770" xr:uid="{00000000-0005-0000-0000-00002E610000}"/>
    <cellStyle name="Note 4 2 2 5" xfId="8129" xr:uid="{00000000-0005-0000-0000-00002F610000}"/>
    <cellStyle name="Note 4 2 2 5 2" xfId="14885" xr:uid="{00000000-0005-0000-0000-000030610000}"/>
    <cellStyle name="Note 4 2 2 5 2 2" xfId="20608" xr:uid="{00000000-0005-0000-0000-000031610000}"/>
    <cellStyle name="Note 4 2 2 5 2 2 2" xfId="37276" xr:uid="{00000000-0005-0000-0000-000032610000}"/>
    <cellStyle name="Note 4 2 2 5 2 3" xfId="23741" xr:uid="{00000000-0005-0000-0000-000033610000}"/>
    <cellStyle name="Note 4 2 2 5 2 3 2" xfId="40452" xr:uid="{00000000-0005-0000-0000-000034610000}"/>
    <cellStyle name="Note 4 2 2 5 2 4" xfId="26501" xr:uid="{00000000-0005-0000-0000-000035610000}"/>
    <cellStyle name="Note 4 2 2 5 2 4 2" xfId="43242" xr:uid="{00000000-0005-0000-0000-000036610000}"/>
    <cellStyle name="Note 4 2 2 5 2 5" xfId="31556" xr:uid="{00000000-0005-0000-0000-000037610000}"/>
    <cellStyle name="Note 4 2 2 5 3" xfId="18321" xr:uid="{00000000-0005-0000-0000-000038610000}"/>
    <cellStyle name="Note 4 2 2 5 3 2" xfId="34996" xr:uid="{00000000-0005-0000-0000-000039610000}"/>
    <cellStyle name="Note 4 2 2 5 4" xfId="21566" xr:uid="{00000000-0005-0000-0000-00003A610000}"/>
    <cellStyle name="Note 4 2 2 5 4 2" xfId="38241" xr:uid="{00000000-0005-0000-0000-00003B610000}"/>
    <cellStyle name="Note 4 2 2 5 5" xfId="24594" xr:uid="{00000000-0005-0000-0000-00003C610000}"/>
    <cellStyle name="Note 4 2 2 5 5 2" xfId="41315" xr:uid="{00000000-0005-0000-0000-00003D610000}"/>
    <cellStyle name="Note 4 2 2 5 6" xfId="28958" xr:uid="{00000000-0005-0000-0000-00003E610000}"/>
    <cellStyle name="Note 4 2 2 5 7" xfId="12211" xr:uid="{00000000-0005-0000-0000-00003F610000}"/>
    <cellStyle name="Note 4 2 2 6" xfId="8130" xr:uid="{00000000-0005-0000-0000-000040610000}"/>
    <cellStyle name="Note 4 2 2 6 2" xfId="19044" xr:uid="{00000000-0005-0000-0000-000041610000}"/>
    <cellStyle name="Note 4 2 2 6 2 2" xfId="35714" xr:uid="{00000000-0005-0000-0000-000042610000}"/>
    <cellStyle name="Note 4 2 2 6 3" xfId="22239" xr:uid="{00000000-0005-0000-0000-000043610000}"/>
    <cellStyle name="Note 4 2 2 6 3 2" xfId="38931" xr:uid="{00000000-0005-0000-0000-000044610000}"/>
    <cellStyle name="Note 4 2 2 6 4" xfId="25136" xr:uid="{00000000-0005-0000-0000-000045610000}"/>
    <cellStyle name="Note 4 2 2 6 4 2" xfId="41872" xr:uid="{00000000-0005-0000-0000-000046610000}"/>
    <cellStyle name="Note 4 2 2 6 5" xfId="29785" xr:uid="{00000000-0005-0000-0000-000047610000}"/>
    <cellStyle name="Note 4 2 2 6 6" xfId="13109" xr:uid="{00000000-0005-0000-0000-000048610000}"/>
    <cellStyle name="Note 4 2 2 7" xfId="16633" xr:uid="{00000000-0005-0000-0000-000049610000}"/>
    <cellStyle name="Note 4 2 2 7 2" xfId="33305" xr:uid="{00000000-0005-0000-0000-00004A610000}"/>
    <cellStyle name="Note 4 2 2 8" xfId="16303" xr:uid="{00000000-0005-0000-0000-00004B610000}"/>
    <cellStyle name="Note 4 2 2 8 2" xfId="32970" xr:uid="{00000000-0005-0000-0000-00004C610000}"/>
    <cellStyle name="Note 4 2 2 9" xfId="16316" xr:uid="{00000000-0005-0000-0000-00004D610000}"/>
    <cellStyle name="Note 4 2 2 9 2" xfId="32985" xr:uid="{00000000-0005-0000-0000-00004E610000}"/>
    <cellStyle name="Note 4 2 3" xfId="4115" xr:uid="{00000000-0005-0000-0000-00004F610000}"/>
    <cellStyle name="Note 4 2 3 10" xfId="27266" xr:uid="{00000000-0005-0000-0000-000050610000}"/>
    <cellStyle name="Note 4 2 3 11" xfId="10477" xr:uid="{00000000-0005-0000-0000-000051610000}"/>
    <cellStyle name="Note 4 2 3 2" xfId="8131" xr:uid="{00000000-0005-0000-0000-000052610000}"/>
    <cellStyle name="Note 4 2 3 2 10" xfId="11342" xr:uid="{00000000-0005-0000-0000-000053610000}"/>
    <cellStyle name="Note 4 2 3 2 2" xfId="8132" xr:uid="{00000000-0005-0000-0000-000054610000}"/>
    <cellStyle name="Note 4 2 3 2 2 2" xfId="14483" xr:uid="{00000000-0005-0000-0000-000055610000}"/>
    <cellStyle name="Note 4 2 3 2 2 2 2" xfId="20246" xr:uid="{00000000-0005-0000-0000-000056610000}"/>
    <cellStyle name="Note 4 2 3 2 2 2 2 2" xfId="36915" xr:uid="{00000000-0005-0000-0000-000057610000}"/>
    <cellStyle name="Note 4 2 3 2 2 2 3" xfId="23387" xr:uid="{00000000-0005-0000-0000-000058610000}"/>
    <cellStyle name="Note 4 2 3 2 2 2 3 2" xfId="40095" xr:uid="{00000000-0005-0000-0000-000059610000}"/>
    <cellStyle name="Note 4 2 3 2 2 2 4" xfId="26169" xr:uid="{00000000-0005-0000-0000-00005A610000}"/>
    <cellStyle name="Note 4 2 3 2 2 2 4 2" xfId="42909" xr:uid="{00000000-0005-0000-0000-00005B610000}"/>
    <cellStyle name="Note 4 2 3 2 2 2 5" xfId="31155" xr:uid="{00000000-0005-0000-0000-00005C610000}"/>
    <cellStyle name="Note 4 2 3 2 2 3" xfId="17960" xr:uid="{00000000-0005-0000-0000-00005D610000}"/>
    <cellStyle name="Note 4 2 3 2 2 3 2" xfId="34636" xr:uid="{00000000-0005-0000-0000-00005E610000}"/>
    <cellStyle name="Note 4 2 3 2 2 4" xfId="18608" xr:uid="{00000000-0005-0000-0000-00005F610000}"/>
    <cellStyle name="Note 4 2 3 2 2 4 2" xfId="35285" xr:uid="{00000000-0005-0000-0000-000060610000}"/>
    <cellStyle name="Note 4 2 3 2 2 5" xfId="24121" xr:uid="{00000000-0005-0000-0000-000061610000}"/>
    <cellStyle name="Note 4 2 3 2 2 5 2" xfId="40838" xr:uid="{00000000-0005-0000-0000-000062610000}"/>
    <cellStyle name="Note 4 2 3 2 2 6" xfId="28558" xr:uid="{00000000-0005-0000-0000-000063610000}"/>
    <cellStyle name="Note 4 2 3 2 2 7" xfId="11809" xr:uid="{00000000-0005-0000-0000-000064610000}"/>
    <cellStyle name="Note 4 2 3 2 3" xfId="9301" xr:uid="{00000000-0005-0000-0000-000065610000}"/>
    <cellStyle name="Note 4 2 3 2 3 2" xfId="9647" xr:uid="{00000000-0005-0000-0000-000066610000}"/>
    <cellStyle name="Note 4 2 3 2 3 2 2" xfId="20500" xr:uid="{00000000-0005-0000-0000-000067610000}"/>
    <cellStyle name="Note 4 2 3 2 3 2 2 2" xfId="37168" xr:uid="{00000000-0005-0000-0000-000068610000}"/>
    <cellStyle name="Note 4 2 3 2 3 2 3" xfId="23639" xr:uid="{00000000-0005-0000-0000-000069610000}"/>
    <cellStyle name="Note 4 2 3 2 3 2 3 2" xfId="40349" xr:uid="{00000000-0005-0000-0000-00006A610000}"/>
    <cellStyle name="Note 4 2 3 2 3 2 4" xfId="26422" xr:uid="{00000000-0005-0000-0000-00006B610000}"/>
    <cellStyle name="Note 4 2 3 2 3 2 4 2" xfId="43163" xr:uid="{00000000-0005-0000-0000-00006C610000}"/>
    <cellStyle name="Note 4 2 3 2 3 2 5" xfId="31408" xr:uid="{00000000-0005-0000-0000-00006D610000}"/>
    <cellStyle name="Note 4 2 3 2 3 2 6" xfId="14737" xr:uid="{00000000-0005-0000-0000-00006E610000}"/>
    <cellStyle name="Note 4 2 3 2 3 3" xfId="18214" xr:uid="{00000000-0005-0000-0000-00006F610000}"/>
    <cellStyle name="Note 4 2 3 2 3 3 2" xfId="34889" xr:uid="{00000000-0005-0000-0000-000070610000}"/>
    <cellStyle name="Note 4 2 3 2 3 4" xfId="21466" xr:uid="{00000000-0005-0000-0000-000071610000}"/>
    <cellStyle name="Note 4 2 3 2 3 4 2" xfId="38140" xr:uid="{00000000-0005-0000-0000-000072610000}"/>
    <cellStyle name="Note 4 2 3 2 3 5" xfId="24516" xr:uid="{00000000-0005-0000-0000-000073610000}"/>
    <cellStyle name="Note 4 2 3 2 3 5 2" xfId="41236" xr:uid="{00000000-0005-0000-0000-000074610000}"/>
    <cellStyle name="Note 4 2 3 2 3 6" xfId="28810" xr:uid="{00000000-0005-0000-0000-000075610000}"/>
    <cellStyle name="Note 4 2 3 2 3 7" xfId="12063" xr:uid="{00000000-0005-0000-0000-000076610000}"/>
    <cellStyle name="Note 4 2 3 2 4" xfId="9183" xr:uid="{00000000-0005-0000-0000-000077610000}"/>
    <cellStyle name="Note 4 2 3 2 4 2" xfId="9648" xr:uid="{00000000-0005-0000-0000-000078610000}"/>
    <cellStyle name="Note 4 2 3 2 4 2 2" xfId="21103" xr:uid="{00000000-0005-0000-0000-000079610000}"/>
    <cellStyle name="Note 4 2 3 2 4 2 2 2" xfId="37772" xr:uid="{00000000-0005-0000-0000-00007A610000}"/>
    <cellStyle name="Note 4 2 3 2 4 2 3" xfId="24215" xr:uid="{00000000-0005-0000-0000-00007B610000}"/>
    <cellStyle name="Note 4 2 3 2 4 2 3 2" xfId="40932" xr:uid="{00000000-0005-0000-0000-00007C610000}"/>
    <cellStyle name="Note 4 2 3 2 4 2 4" xfId="26921" xr:uid="{00000000-0005-0000-0000-00007D610000}"/>
    <cellStyle name="Note 4 2 3 2 4 2 4 2" xfId="43662" xr:uid="{00000000-0005-0000-0000-00007E610000}"/>
    <cellStyle name="Note 4 2 3 2 4 2 5" xfId="32143" xr:uid="{00000000-0005-0000-0000-00007F610000}"/>
    <cellStyle name="Note 4 2 3 2 4 2 6" xfId="15472" xr:uid="{00000000-0005-0000-0000-000080610000}"/>
    <cellStyle name="Note 4 2 3 2 4 3" xfId="18862" xr:uid="{00000000-0005-0000-0000-000081610000}"/>
    <cellStyle name="Note 4 2 3 2 4 3 2" xfId="35540" xr:uid="{00000000-0005-0000-0000-000082610000}"/>
    <cellStyle name="Note 4 2 3 2 4 4" xfId="22070" xr:uid="{00000000-0005-0000-0000-000083610000}"/>
    <cellStyle name="Note 4 2 3 2 4 4 2" xfId="38752" xr:uid="{00000000-0005-0000-0000-000084610000}"/>
    <cellStyle name="Note 4 2 3 2 4 5" xfId="25008" xr:uid="{00000000-0005-0000-0000-000085610000}"/>
    <cellStyle name="Note 4 2 3 2 4 5 2" xfId="41735" xr:uid="{00000000-0005-0000-0000-000086610000}"/>
    <cellStyle name="Note 4 2 3 2 4 6" xfId="29545" xr:uid="{00000000-0005-0000-0000-000087610000}"/>
    <cellStyle name="Note 4 2 3 2 4 7" xfId="12859" xr:uid="{00000000-0005-0000-0000-000088610000}"/>
    <cellStyle name="Note 4 2 3 2 5" xfId="9423" xr:uid="{00000000-0005-0000-0000-000089610000}"/>
    <cellStyle name="Note 4 2 3 2 5 2" xfId="19807" xr:uid="{00000000-0005-0000-0000-00008A610000}"/>
    <cellStyle name="Note 4 2 3 2 5 2 2" xfId="36477" xr:uid="{00000000-0005-0000-0000-00008B610000}"/>
    <cellStyle name="Note 4 2 3 2 5 3" xfId="22955" xr:uid="{00000000-0005-0000-0000-00008C610000}"/>
    <cellStyle name="Note 4 2 3 2 5 3 2" xfId="39657" xr:uid="{00000000-0005-0000-0000-00008D610000}"/>
    <cellStyle name="Note 4 2 3 2 5 4" xfId="25751" xr:uid="{00000000-0005-0000-0000-00008E610000}"/>
    <cellStyle name="Note 4 2 3 2 5 4 2" xfId="42490" xr:uid="{00000000-0005-0000-0000-00008F610000}"/>
    <cellStyle name="Note 4 2 3 2 5 5" xfId="30693" xr:uid="{00000000-0005-0000-0000-000090610000}"/>
    <cellStyle name="Note 4 2 3 2 5 6" xfId="14020" xr:uid="{00000000-0005-0000-0000-000091610000}"/>
    <cellStyle name="Note 4 2 3 2 6" xfId="17513" xr:uid="{00000000-0005-0000-0000-000092610000}"/>
    <cellStyle name="Note 4 2 3 2 6 2" xfId="34190" xr:uid="{00000000-0005-0000-0000-000093610000}"/>
    <cellStyle name="Note 4 2 3 2 7" xfId="19021" xr:uid="{00000000-0005-0000-0000-000094610000}"/>
    <cellStyle name="Note 4 2 3 2 7 2" xfId="35692" xr:uid="{00000000-0005-0000-0000-000095610000}"/>
    <cellStyle name="Note 4 2 3 2 8" xfId="22157" xr:uid="{00000000-0005-0000-0000-000096610000}"/>
    <cellStyle name="Note 4 2 3 2 8 2" xfId="38840" xr:uid="{00000000-0005-0000-0000-000097610000}"/>
    <cellStyle name="Note 4 2 3 2 9" xfId="28101" xr:uid="{00000000-0005-0000-0000-000098610000}"/>
    <cellStyle name="Note 4 2 3 3" xfId="8133" xr:uid="{00000000-0005-0000-0000-000099610000}"/>
    <cellStyle name="Note 4 2 3 3 2" xfId="13583" xr:uid="{00000000-0005-0000-0000-00009A610000}"/>
    <cellStyle name="Note 4 2 3 3 2 2" xfId="19445" xr:uid="{00000000-0005-0000-0000-00009B610000}"/>
    <cellStyle name="Note 4 2 3 3 2 2 2" xfId="36115" xr:uid="{00000000-0005-0000-0000-00009C610000}"/>
    <cellStyle name="Note 4 2 3 3 2 3" xfId="22612" xr:uid="{00000000-0005-0000-0000-00009D610000}"/>
    <cellStyle name="Note 4 2 3 3 2 3 2" xfId="39312" xr:uid="{00000000-0005-0000-0000-00009E610000}"/>
    <cellStyle name="Note 4 2 3 3 2 4" xfId="25462" xr:uid="{00000000-0005-0000-0000-00009F610000}"/>
    <cellStyle name="Note 4 2 3 3 2 4 2" xfId="42200" xr:uid="{00000000-0005-0000-0000-0000A0610000}"/>
    <cellStyle name="Note 4 2 3 3 2 5" xfId="30257" xr:uid="{00000000-0005-0000-0000-0000A1610000}"/>
    <cellStyle name="Note 4 2 3 3 3" xfId="17130" xr:uid="{00000000-0005-0000-0000-0000A2610000}"/>
    <cellStyle name="Note 4 2 3 3 3 2" xfId="33806" xr:uid="{00000000-0005-0000-0000-0000A3610000}"/>
    <cellStyle name="Note 4 2 3 3 4" xfId="18668" xr:uid="{00000000-0005-0000-0000-0000A4610000}"/>
    <cellStyle name="Note 4 2 3 3 4 2" xfId="35345" xr:uid="{00000000-0005-0000-0000-0000A5610000}"/>
    <cellStyle name="Note 4 2 3 3 5" xfId="17216" xr:uid="{00000000-0005-0000-0000-0000A6610000}"/>
    <cellStyle name="Note 4 2 3 3 5 2" xfId="33893" xr:uid="{00000000-0005-0000-0000-0000A7610000}"/>
    <cellStyle name="Note 4 2 3 3 6" xfId="27665" xr:uid="{00000000-0005-0000-0000-0000A8610000}"/>
    <cellStyle name="Note 4 2 3 3 7" xfId="10890" xr:uid="{00000000-0005-0000-0000-0000A9610000}"/>
    <cellStyle name="Note 4 2 3 4" xfId="11509" xr:uid="{00000000-0005-0000-0000-0000AA610000}"/>
    <cellStyle name="Note 4 2 3 4 2" xfId="14183" xr:uid="{00000000-0005-0000-0000-0000AB610000}"/>
    <cellStyle name="Note 4 2 3 4 2 2" xfId="19946" xr:uid="{00000000-0005-0000-0000-0000AC610000}"/>
    <cellStyle name="Note 4 2 3 4 2 2 2" xfId="36616" xr:uid="{00000000-0005-0000-0000-0000AD610000}"/>
    <cellStyle name="Note 4 2 3 4 2 3" xfId="23092" xr:uid="{00000000-0005-0000-0000-0000AE610000}"/>
    <cellStyle name="Note 4 2 3 4 2 3 2" xfId="39795" xr:uid="{00000000-0005-0000-0000-0000AF610000}"/>
    <cellStyle name="Note 4 2 3 4 2 4" xfId="25871" xr:uid="{00000000-0005-0000-0000-0000B0610000}"/>
    <cellStyle name="Note 4 2 3 4 2 4 2" xfId="42610" xr:uid="{00000000-0005-0000-0000-0000B1610000}"/>
    <cellStyle name="Note 4 2 3 4 2 5" xfId="30856" xr:uid="{00000000-0005-0000-0000-0000B2610000}"/>
    <cellStyle name="Note 4 2 3 4 3" xfId="17660" xr:uid="{00000000-0005-0000-0000-0000B3610000}"/>
    <cellStyle name="Note 4 2 3 4 3 2" xfId="34337" xr:uid="{00000000-0005-0000-0000-0000B4610000}"/>
    <cellStyle name="Note 4 2 3 4 4" xfId="15735" xr:uid="{00000000-0005-0000-0000-0000B5610000}"/>
    <cellStyle name="Note 4 2 3 4 4 2" xfId="32396" xr:uid="{00000000-0005-0000-0000-0000B6610000}"/>
    <cellStyle name="Note 4 2 3 4 5" xfId="20877" xr:uid="{00000000-0005-0000-0000-0000B7610000}"/>
    <cellStyle name="Note 4 2 3 4 5 2" xfId="37546" xr:uid="{00000000-0005-0000-0000-0000B8610000}"/>
    <cellStyle name="Note 4 2 3 4 6" xfId="28263" xr:uid="{00000000-0005-0000-0000-0000B9610000}"/>
    <cellStyle name="Note 4 2 3 5" xfId="12281" xr:uid="{00000000-0005-0000-0000-0000BA610000}"/>
    <cellStyle name="Note 4 2 3 5 2" xfId="14955" xr:uid="{00000000-0005-0000-0000-0000BB610000}"/>
    <cellStyle name="Note 4 2 3 5 2 2" xfId="20673" xr:uid="{00000000-0005-0000-0000-0000BC610000}"/>
    <cellStyle name="Note 4 2 3 5 2 2 2" xfId="37341" xr:uid="{00000000-0005-0000-0000-0000BD610000}"/>
    <cellStyle name="Note 4 2 3 5 2 3" xfId="23803" xr:uid="{00000000-0005-0000-0000-0000BE610000}"/>
    <cellStyle name="Note 4 2 3 5 2 3 2" xfId="40514" xr:uid="{00000000-0005-0000-0000-0000BF610000}"/>
    <cellStyle name="Note 4 2 3 5 2 4" xfId="26554" xr:uid="{00000000-0005-0000-0000-0000C0610000}"/>
    <cellStyle name="Note 4 2 3 5 2 4 2" xfId="43295" xr:uid="{00000000-0005-0000-0000-0000C1610000}"/>
    <cellStyle name="Note 4 2 3 5 2 5" xfId="31626" xr:uid="{00000000-0005-0000-0000-0000C2610000}"/>
    <cellStyle name="Note 4 2 3 5 3" xfId="18386" xr:uid="{00000000-0005-0000-0000-0000C3610000}"/>
    <cellStyle name="Note 4 2 3 5 3 2" xfId="35061" xr:uid="{00000000-0005-0000-0000-0000C4610000}"/>
    <cellStyle name="Note 4 2 3 5 4" xfId="21629" xr:uid="{00000000-0005-0000-0000-0000C5610000}"/>
    <cellStyle name="Note 4 2 3 5 4 2" xfId="38304" xr:uid="{00000000-0005-0000-0000-0000C6610000}"/>
    <cellStyle name="Note 4 2 3 5 5" xfId="24647" xr:uid="{00000000-0005-0000-0000-0000C7610000}"/>
    <cellStyle name="Note 4 2 3 5 5 2" xfId="41368" xr:uid="{00000000-0005-0000-0000-0000C8610000}"/>
    <cellStyle name="Note 4 2 3 5 6" xfId="29028" xr:uid="{00000000-0005-0000-0000-0000C9610000}"/>
    <cellStyle name="Note 4 2 3 6" xfId="13179" xr:uid="{00000000-0005-0000-0000-0000CA610000}"/>
    <cellStyle name="Note 4 2 3 6 2" xfId="19108" xr:uid="{00000000-0005-0000-0000-0000CB610000}"/>
    <cellStyle name="Note 4 2 3 6 2 2" xfId="35779" xr:uid="{00000000-0005-0000-0000-0000CC610000}"/>
    <cellStyle name="Note 4 2 3 6 3" xfId="22300" xr:uid="{00000000-0005-0000-0000-0000CD610000}"/>
    <cellStyle name="Note 4 2 3 6 3 2" xfId="38993" xr:uid="{00000000-0005-0000-0000-0000CE610000}"/>
    <cellStyle name="Note 4 2 3 6 4" xfId="25189" xr:uid="{00000000-0005-0000-0000-0000CF610000}"/>
    <cellStyle name="Note 4 2 3 6 4 2" xfId="41925" xr:uid="{00000000-0005-0000-0000-0000D0610000}"/>
    <cellStyle name="Note 4 2 3 6 5" xfId="29855" xr:uid="{00000000-0005-0000-0000-0000D1610000}"/>
    <cellStyle name="Note 4 2 3 7" xfId="16765" xr:uid="{00000000-0005-0000-0000-0000D2610000}"/>
    <cellStyle name="Note 4 2 3 7 2" xfId="33439" xr:uid="{00000000-0005-0000-0000-0000D3610000}"/>
    <cellStyle name="Note 4 2 3 8" xfId="16008" xr:uid="{00000000-0005-0000-0000-0000D4610000}"/>
    <cellStyle name="Note 4 2 3 8 2" xfId="32674" xr:uid="{00000000-0005-0000-0000-0000D5610000}"/>
    <cellStyle name="Note 4 2 3 9" xfId="15992" xr:uid="{00000000-0005-0000-0000-0000D6610000}"/>
    <cellStyle name="Note 4 2 3 9 2" xfId="32658" xr:uid="{00000000-0005-0000-0000-0000D7610000}"/>
    <cellStyle name="Note 4 2 4" xfId="4116" xr:uid="{00000000-0005-0000-0000-0000D8610000}"/>
    <cellStyle name="Note 4 2 4 10" xfId="16370" xr:uid="{00000000-0005-0000-0000-0000D9610000}"/>
    <cellStyle name="Note 4 2 4 10 2" xfId="33038" xr:uid="{00000000-0005-0000-0000-0000DA610000}"/>
    <cellStyle name="Note 4 2 4 11" xfId="27331" xr:uid="{00000000-0005-0000-0000-0000DB610000}"/>
    <cellStyle name="Note 4 2 4 2" xfId="8134" xr:uid="{00000000-0005-0000-0000-0000DC610000}"/>
    <cellStyle name="Note 4 2 4 2 2" xfId="11857" xr:uid="{00000000-0005-0000-0000-0000DD610000}"/>
    <cellStyle name="Note 4 2 4 2 2 2" xfId="14531" xr:uid="{00000000-0005-0000-0000-0000DE610000}"/>
    <cellStyle name="Note 4 2 4 2 2 2 2" xfId="20294" xr:uid="{00000000-0005-0000-0000-0000DF610000}"/>
    <cellStyle name="Note 4 2 4 2 2 2 2 2" xfId="36963" xr:uid="{00000000-0005-0000-0000-0000E0610000}"/>
    <cellStyle name="Note 4 2 4 2 2 2 3" xfId="23435" xr:uid="{00000000-0005-0000-0000-0000E1610000}"/>
    <cellStyle name="Note 4 2 4 2 2 2 3 2" xfId="40143" xr:uid="{00000000-0005-0000-0000-0000E2610000}"/>
    <cellStyle name="Note 4 2 4 2 2 2 4" xfId="26217" xr:uid="{00000000-0005-0000-0000-0000E3610000}"/>
    <cellStyle name="Note 4 2 4 2 2 2 4 2" xfId="42957" xr:uid="{00000000-0005-0000-0000-0000E4610000}"/>
    <cellStyle name="Note 4 2 4 2 2 2 5" xfId="31203" xr:uid="{00000000-0005-0000-0000-0000E5610000}"/>
    <cellStyle name="Note 4 2 4 2 2 3" xfId="18008" xr:uid="{00000000-0005-0000-0000-0000E6610000}"/>
    <cellStyle name="Note 4 2 4 2 2 3 2" xfId="34684" xr:uid="{00000000-0005-0000-0000-0000E7610000}"/>
    <cellStyle name="Note 4 2 4 2 2 4" xfId="16463" xr:uid="{00000000-0005-0000-0000-0000E8610000}"/>
    <cellStyle name="Note 4 2 4 2 2 4 2" xfId="33133" xr:uid="{00000000-0005-0000-0000-0000E9610000}"/>
    <cellStyle name="Note 4 2 4 2 2 5" xfId="24347" xr:uid="{00000000-0005-0000-0000-0000EA610000}"/>
    <cellStyle name="Note 4 2 4 2 2 5 2" xfId="41065" xr:uid="{00000000-0005-0000-0000-0000EB610000}"/>
    <cellStyle name="Note 4 2 4 2 2 6" xfId="28606" xr:uid="{00000000-0005-0000-0000-0000EC610000}"/>
    <cellStyle name="Note 4 2 4 2 3" xfId="12107" xr:uid="{00000000-0005-0000-0000-0000ED610000}"/>
    <cellStyle name="Note 4 2 4 2 3 2" xfId="14781" xr:uid="{00000000-0005-0000-0000-0000EE610000}"/>
    <cellStyle name="Note 4 2 4 2 3 2 2" xfId="20544" xr:uid="{00000000-0005-0000-0000-0000EF610000}"/>
    <cellStyle name="Note 4 2 4 2 3 2 2 2" xfId="37212" xr:uid="{00000000-0005-0000-0000-0000F0610000}"/>
    <cellStyle name="Note 4 2 4 2 3 2 3" xfId="23683" xr:uid="{00000000-0005-0000-0000-0000F1610000}"/>
    <cellStyle name="Note 4 2 4 2 3 2 3 2" xfId="40393" xr:uid="{00000000-0005-0000-0000-0000F2610000}"/>
    <cellStyle name="Note 4 2 4 2 3 2 4" xfId="26466" xr:uid="{00000000-0005-0000-0000-0000F3610000}"/>
    <cellStyle name="Note 4 2 4 2 3 2 4 2" xfId="43207" xr:uid="{00000000-0005-0000-0000-0000F4610000}"/>
    <cellStyle name="Note 4 2 4 2 3 2 5" xfId="31452" xr:uid="{00000000-0005-0000-0000-0000F5610000}"/>
    <cellStyle name="Note 4 2 4 2 3 3" xfId="18258" xr:uid="{00000000-0005-0000-0000-0000F6610000}"/>
    <cellStyle name="Note 4 2 4 2 3 3 2" xfId="34933" xr:uid="{00000000-0005-0000-0000-0000F7610000}"/>
    <cellStyle name="Note 4 2 4 2 3 4" xfId="21510" xr:uid="{00000000-0005-0000-0000-0000F8610000}"/>
    <cellStyle name="Note 4 2 4 2 3 4 2" xfId="38184" xr:uid="{00000000-0005-0000-0000-0000F9610000}"/>
    <cellStyle name="Note 4 2 4 2 3 5" xfId="24560" xr:uid="{00000000-0005-0000-0000-0000FA610000}"/>
    <cellStyle name="Note 4 2 4 2 3 5 2" xfId="41280" xr:uid="{00000000-0005-0000-0000-0000FB610000}"/>
    <cellStyle name="Note 4 2 4 2 3 6" xfId="28854" xr:uid="{00000000-0005-0000-0000-0000FC610000}"/>
    <cellStyle name="Note 4 2 4 2 4" xfId="12924" xr:uid="{00000000-0005-0000-0000-0000FD610000}"/>
    <cellStyle name="Note 4 2 4 2 4 2" xfId="15537" xr:uid="{00000000-0005-0000-0000-0000FE610000}"/>
    <cellStyle name="Note 4 2 4 2 4 2 2" xfId="21159" xr:uid="{00000000-0005-0000-0000-0000FF610000}"/>
    <cellStyle name="Note 4 2 4 2 4 2 2 2" xfId="37829" xr:uid="{00000000-0005-0000-0000-000000620000}"/>
    <cellStyle name="Note 4 2 4 2 4 2 3" xfId="24272" xr:uid="{00000000-0005-0000-0000-000001620000}"/>
    <cellStyle name="Note 4 2 4 2 4 2 3 2" xfId="40989" xr:uid="{00000000-0005-0000-0000-000002620000}"/>
    <cellStyle name="Note 4 2 4 2 4 2 4" xfId="26965" xr:uid="{00000000-0005-0000-0000-000003620000}"/>
    <cellStyle name="Note 4 2 4 2 4 2 4 2" xfId="43706" xr:uid="{00000000-0005-0000-0000-000004620000}"/>
    <cellStyle name="Note 4 2 4 2 4 2 5" xfId="32208" xr:uid="{00000000-0005-0000-0000-000005620000}"/>
    <cellStyle name="Note 4 2 4 2 4 3" xfId="18917" xr:uid="{00000000-0005-0000-0000-000006620000}"/>
    <cellStyle name="Note 4 2 4 2 4 3 2" xfId="35596" xr:uid="{00000000-0005-0000-0000-000007620000}"/>
    <cellStyle name="Note 4 2 4 2 4 4" xfId="22126" xr:uid="{00000000-0005-0000-0000-000008620000}"/>
    <cellStyle name="Note 4 2 4 2 4 4 2" xfId="38809" xr:uid="{00000000-0005-0000-0000-000009620000}"/>
    <cellStyle name="Note 4 2 4 2 4 5" xfId="25052" xr:uid="{00000000-0005-0000-0000-00000A620000}"/>
    <cellStyle name="Note 4 2 4 2 4 5 2" xfId="41779" xr:uid="{00000000-0005-0000-0000-00000B620000}"/>
    <cellStyle name="Note 4 2 4 2 4 6" xfId="29610" xr:uid="{00000000-0005-0000-0000-00000C620000}"/>
    <cellStyle name="Note 4 2 4 2 5" xfId="14085" xr:uid="{00000000-0005-0000-0000-00000D620000}"/>
    <cellStyle name="Note 4 2 4 2 5 2" xfId="19863" xr:uid="{00000000-0005-0000-0000-00000E620000}"/>
    <cellStyle name="Note 4 2 4 2 5 2 2" xfId="36533" xr:uid="{00000000-0005-0000-0000-00000F620000}"/>
    <cellStyle name="Note 4 2 4 2 5 3" xfId="23013" xr:uid="{00000000-0005-0000-0000-000010620000}"/>
    <cellStyle name="Note 4 2 4 2 5 3 2" xfId="39715" xr:uid="{00000000-0005-0000-0000-000011620000}"/>
    <cellStyle name="Note 4 2 4 2 5 4" xfId="25795" xr:uid="{00000000-0005-0000-0000-000012620000}"/>
    <cellStyle name="Note 4 2 4 2 5 4 2" xfId="42534" xr:uid="{00000000-0005-0000-0000-000013620000}"/>
    <cellStyle name="Note 4 2 4 2 5 5" xfId="30758" xr:uid="{00000000-0005-0000-0000-000014620000}"/>
    <cellStyle name="Note 4 2 4 2 6" xfId="17579" xr:uid="{00000000-0005-0000-0000-000015620000}"/>
    <cellStyle name="Note 4 2 4 2 6 2" xfId="34256" xr:uid="{00000000-0005-0000-0000-000016620000}"/>
    <cellStyle name="Note 4 2 4 2 7" xfId="19838" xr:uid="{00000000-0005-0000-0000-000017620000}"/>
    <cellStyle name="Note 4 2 4 2 7 2" xfId="36508" xr:uid="{00000000-0005-0000-0000-000018620000}"/>
    <cellStyle name="Note 4 2 4 2 8" xfId="16864" xr:uid="{00000000-0005-0000-0000-000019620000}"/>
    <cellStyle name="Note 4 2 4 2 8 2" xfId="33539" xr:uid="{00000000-0005-0000-0000-00001A620000}"/>
    <cellStyle name="Note 4 2 4 2 9" xfId="28166" xr:uid="{00000000-0005-0000-0000-00001B620000}"/>
    <cellStyle name="Note 4 2 4 3" xfId="10960" xr:uid="{00000000-0005-0000-0000-00001C620000}"/>
    <cellStyle name="Note 4 2 4 3 2" xfId="13648" xr:uid="{00000000-0005-0000-0000-00001D620000}"/>
    <cellStyle name="Note 4 2 4 3 2 2" xfId="19504" xr:uid="{00000000-0005-0000-0000-00001E620000}"/>
    <cellStyle name="Note 4 2 4 3 2 2 2" xfId="36174" xr:uid="{00000000-0005-0000-0000-00001F620000}"/>
    <cellStyle name="Note 4 2 4 3 2 3" xfId="22665" xr:uid="{00000000-0005-0000-0000-000020620000}"/>
    <cellStyle name="Note 4 2 4 3 2 3 2" xfId="39365" xr:uid="{00000000-0005-0000-0000-000021620000}"/>
    <cellStyle name="Note 4 2 4 3 2 4" xfId="25506" xr:uid="{00000000-0005-0000-0000-000022620000}"/>
    <cellStyle name="Note 4 2 4 3 2 4 2" xfId="42244" xr:uid="{00000000-0005-0000-0000-000023620000}"/>
    <cellStyle name="Note 4 2 4 3 2 5" xfId="30322" xr:uid="{00000000-0005-0000-0000-000024620000}"/>
    <cellStyle name="Note 4 2 4 3 3" xfId="17194" xr:uid="{00000000-0005-0000-0000-000025620000}"/>
    <cellStyle name="Note 4 2 4 3 3 2" xfId="33871" xr:uid="{00000000-0005-0000-0000-000026620000}"/>
    <cellStyle name="Note 4 2 4 3 4" xfId="15838" xr:uid="{00000000-0005-0000-0000-000027620000}"/>
    <cellStyle name="Note 4 2 4 3 4 2" xfId="32502" xr:uid="{00000000-0005-0000-0000-000028620000}"/>
    <cellStyle name="Note 4 2 4 3 5" xfId="16154" xr:uid="{00000000-0005-0000-0000-000029620000}"/>
    <cellStyle name="Note 4 2 4 3 5 2" xfId="32819" xr:uid="{00000000-0005-0000-0000-00002A620000}"/>
    <cellStyle name="Note 4 2 4 3 6" xfId="27730" xr:uid="{00000000-0005-0000-0000-00002B620000}"/>
    <cellStyle name="Note 4 2 4 4" xfId="11557" xr:uid="{00000000-0005-0000-0000-00002C620000}"/>
    <cellStyle name="Note 4 2 4 4 2" xfId="14231" xr:uid="{00000000-0005-0000-0000-00002D620000}"/>
    <cellStyle name="Note 4 2 4 4 2 2" xfId="19994" xr:uid="{00000000-0005-0000-0000-00002E620000}"/>
    <cellStyle name="Note 4 2 4 4 2 2 2" xfId="36664" xr:uid="{00000000-0005-0000-0000-00002F620000}"/>
    <cellStyle name="Note 4 2 4 4 2 3" xfId="23140" xr:uid="{00000000-0005-0000-0000-000030620000}"/>
    <cellStyle name="Note 4 2 4 4 2 3 2" xfId="39843" xr:uid="{00000000-0005-0000-0000-000031620000}"/>
    <cellStyle name="Note 4 2 4 4 2 4" xfId="25919" xr:uid="{00000000-0005-0000-0000-000032620000}"/>
    <cellStyle name="Note 4 2 4 4 2 4 2" xfId="42658" xr:uid="{00000000-0005-0000-0000-000033620000}"/>
    <cellStyle name="Note 4 2 4 4 2 5" xfId="30904" xr:uid="{00000000-0005-0000-0000-000034620000}"/>
    <cellStyle name="Note 4 2 4 4 3" xfId="17708" xr:uid="{00000000-0005-0000-0000-000035620000}"/>
    <cellStyle name="Note 4 2 4 4 3 2" xfId="34385" xr:uid="{00000000-0005-0000-0000-000036620000}"/>
    <cellStyle name="Note 4 2 4 4 4" xfId="19621" xr:uid="{00000000-0005-0000-0000-000037620000}"/>
    <cellStyle name="Note 4 2 4 4 4 2" xfId="36292" xr:uid="{00000000-0005-0000-0000-000038620000}"/>
    <cellStyle name="Note 4 2 4 4 5" xfId="15911" xr:uid="{00000000-0005-0000-0000-000039620000}"/>
    <cellStyle name="Note 4 2 4 4 5 2" xfId="32575" xr:uid="{00000000-0005-0000-0000-00003A620000}"/>
    <cellStyle name="Note 4 2 4 4 6" xfId="28311" xr:uid="{00000000-0005-0000-0000-00003B620000}"/>
    <cellStyle name="Note 4 2 4 5" xfId="11461" xr:uid="{00000000-0005-0000-0000-00003C620000}"/>
    <cellStyle name="Note 4 2 4 5 2" xfId="14135" xr:uid="{00000000-0005-0000-0000-00003D620000}"/>
    <cellStyle name="Note 4 2 4 5 2 2" xfId="19898" xr:uid="{00000000-0005-0000-0000-00003E620000}"/>
    <cellStyle name="Note 4 2 4 5 2 2 2" xfId="36568" xr:uid="{00000000-0005-0000-0000-00003F620000}"/>
    <cellStyle name="Note 4 2 4 5 2 3" xfId="23045" xr:uid="{00000000-0005-0000-0000-000040620000}"/>
    <cellStyle name="Note 4 2 4 5 2 3 2" xfId="39747" xr:uid="{00000000-0005-0000-0000-000041620000}"/>
    <cellStyle name="Note 4 2 4 5 2 4" xfId="25823" xr:uid="{00000000-0005-0000-0000-000042620000}"/>
    <cellStyle name="Note 4 2 4 5 2 4 2" xfId="42562" xr:uid="{00000000-0005-0000-0000-000043620000}"/>
    <cellStyle name="Note 4 2 4 5 2 5" xfId="30808" xr:uid="{00000000-0005-0000-0000-000044620000}"/>
    <cellStyle name="Note 4 2 4 5 3" xfId="17612" xr:uid="{00000000-0005-0000-0000-000045620000}"/>
    <cellStyle name="Note 4 2 4 5 3 2" xfId="34289" xr:uid="{00000000-0005-0000-0000-000046620000}"/>
    <cellStyle name="Note 4 2 4 5 4" xfId="20584" xr:uid="{00000000-0005-0000-0000-000047620000}"/>
    <cellStyle name="Note 4 2 4 5 4 2" xfId="37252" xr:uid="{00000000-0005-0000-0000-000048620000}"/>
    <cellStyle name="Note 4 2 4 5 5" xfId="23707" xr:uid="{00000000-0005-0000-0000-000049620000}"/>
    <cellStyle name="Note 4 2 4 5 5 2" xfId="40417" xr:uid="{00000000-0005-0000-0000-00004A620000}"/>
    <cellStyle name="Note 4 2 4 5 6" xfId="28216" xr:uid="{00000000-0005-0000-0000-00004B620000}"/>
    <cellStyle name="Note 4 2 4 6" xfId="12346" xr:uid="{00000000-0005-0000-0000-00004C620000}"/>
    <cellStyle name="Note 4 2 4 6 2" xfId="15020" xr:uid="{00000000-0005-0000-0000-00004D620000}"/>
    <cellStyle name="Note 4 2 4 6 2 2" xfId="20730" xr:uid="{00000000-0005-0000-0000-00004E620000}"/>
    <cellStyle name="Note 4 2 4 6 2 2 2" xfId="37399" xr:uid="{00000000-0005-0000-0000-00004F620000}"/>
    <cellStyle name="Note 4 2 4 6 2 3" xfId="23857" xr:uid="{00000000-0005-0000-0000-000050620000}"/>
    <cellStyle name="Note 4 2 4 6 2 3 2" xfId="40568" xr:uid="{00000000-0005-0000-0000-000051620000}"/>
    <cellStyle name="Note 4 2 4 6 2 4" xfId="26598" xr:uid="{00000000-0005-0000-0000-000052620000}"/>
    <cellStyle name="Note 4 2 4 6 2 4 2" xfId="43339" xr:uid="{00000000-0005-0000-0000-000053620000}"/>
    <cellStyle name="Note 4 2 4 6 2 5" xfId="31691" xr:uid="{00000000-0005-0000-0000-000054620000}"/>
    <cellStyle name="Note 4 2 4 6 3" xfId="18442" xr:uid="{00000000-0005-0000-0000-000055620000}"/>
    <cellStyle name="Note 4 2 4 6 3 2" xfId="35119" xr:uid="{00000000-0005-0000-0000-000056620000}"/>
    <cellStyle name="Note 4 2 4 6 4" xfId="21684" xr:uid="{00000000-0005-0000-0000-000057620000}"/>
    <cellStyle name="Note 4 2 4 6 4 2" xfId="38359" xr:uid="{00000000-0005-0000-0000-000058620000}"/>
    <cellStyle name="Note 4 2 4 6 5" xfId="24691" xr:uid="{00000000-0005-0000-0000-000059620000}"/>
    <cellStyle name="Note 4 2 4 6 5 2" xfId="41412" xr:uid="{00000000-0005-0000-0000-00005A620000}"/>
    <cellStyle name="Note 4 2 4 6 6" xfId="29093" xr:uid="{00000000-0005-0000-0000-00005B620000}"/>
    <cellStyle name="Note 4 2 4 7" xfId="13244" xr:uid="{00000000-0005-0000-0000-00005C620000}"/>
    <cellStyle name="Note 4 2 4 7 2" xfId="19166" xr:uid="{00000000-0005-0000-0000-00005D620000}"/>
    <cellStyle name="Note 4 2 4 7 2 2" xfId="35837" xr:uid="{00000000-0005-0000-0000-00005E620000}"/>
    <cellStyle name="Note 4 2 4 7 3" xfId="22353" xr:uid="{00000000-0005-0000-0000-00005F620000}"/>
    <cellStyle name="Note 4 2 4 7 3 2" xfId="39046" xr:uid="{00000000-0005-0000-0000-000060620000}"/>
    <cellStyle name="Note 4 2 4 7 4" xfId="25233" xr:uid="{00000000-0005-0000-0000-000061620000}"/>
    <cellStyle name="Note 4 2 4 7 4 2" xfId="41969" xr:uid="{00000000-0005-0000-0000-000062620000}"/>
    <cellStyle name="Note 4 2 4 7 5" xfId="29920" xr:uid="{00000000-0005-0000-0000-000063620000}"/>
    <cellStyle name="Note 4 2 4 8" xfId="16837" xr:uid="{00000000-0005-0000-0000-000064620000}"/>
    <cellStyle name="Note 4 2 4 8 2" xfId="33512" xr:uid="{00000000-0005-0000-0000-000065620000}"/>
    <cellStyle name="Note 4 2 4 9" xfId="15981" xr:uid="{00000000-0005-0000-0000-000066620000}"/>
    <cellStyle name="Note 4 2 4 9 2" xfId="32647" xr:uid="{00000000-0005-0000-0000-000067620000}"/>
    <cellStyle name="Note 4 2 5" xfId="4117" xr:uid="{00000000-0005-0000-0000-000068620000}"/>
    <cellStyle name="Note 4 2 5 10" xfId="11167" xr:uid="{00000000-0005-0000-0000-000069620000}"/>
    <cellStyle name="Note 4 2 5 2" xfId="11691" xr:uid="{00000000-0005-0000-0000-00006A620000}"/>
    <cellStyle name="Note 4 2 5 2 2" xfId="14365" xr:uid="{00000000-0005-0000-0000-00006B620000}"/>
    <cellStyle name="Note 4 2 5 2 2 2" xfId="20128" xr:uid="{00000000-0005-0000-0000-00006C620000}"/>
    <cellStyle name="Note 4 2 5 2 2 2 2" xfId="36797" xr:uid="{00000000-0005-0000-0000-00006D620000}"/>
    <cellStyle name="Note 4 2 5 2 2 3" xfId="23270" xr:uid="{00000000-0005-0000-0000-00006E620000}"/>
    <cellStyle name="Note 4 2 5 2 2 3 2" xfId="39977" xr:uid="{00000000-0005-0000-0000-00006F620000}"/>
    <cellStyle name="Note 4 2 5 2 2 4" xfId="26051" xr:uid="{00000000-0005-0000-0000-000070620000}"/>
    <cellStyle name="Note 4 2 5 2 2 4 2" xfId="42791" xr:uid="{00000000-0005-0000-0000-000071620000}"/>
    <cellStyle name="Note 4 2 5 2 2 5" xfId="31037" xr:uid="{00000000-0005-0000-0000-000072620000}"/>
    <cellStyle name="Note 4 2 5 2 3" xfId="17842" xr:uid="{00000000-0005-0000-0000-000073620000}"/>
    <cellStyle name="Note 4 2 5 2 3 2" xfId="34518" xr:uid="{00000000-0005-0000-0000-000074620000}"/>
    <cellStyle name="Note 4 2 5 2 4" xfId="15609" xr:uid="{00000000-0005-0000-0000-000075620000}"/>
    <cellStyle name="Note 4 2 5 2 4 2" xfId="32280" xr:uid="{00000000-0005-0000-0000-000076620000}"/>
    <cellStyle name="Note 4 2 5 2 5" xfId="22982" xr:uid="{00000000-0005-0000-0000-000077620000}"/>
    <cellStyle name="Note 4 2 5 2 5 2" xfId="39684" xr:uid="{00000000-0005-0000-0000-000078620000}"/>
    <cellStyle name="Note 4 2 5 2 6" xfId="28441" xr:uid="{00000000-0005-0000-0000-000079620000}"/>
    <cellStyle name="Note 4 2 5 3" xfId="11952" xr:uid="{00000000-0005-0000-0000-00007A620000}"/>
    <cellStyle name="Note 4 2 5 3 2" xfId="14626" xr:uid="{00000000-0005-0000-0000-00007B620000}"/>
    <cellStyle name="Note 4 2 5 3 2 2" xfId="20389" xr:uid="{00000000-0005-0000-0000-00007C620000}"/>
    <cellStyle name="Note 4 2 5 3 2 2 2" xfId="37057" xr:uid="{00000000-0005-0000-0000-00007D620000}"/>
    <cellStyle name="Note 4 2 5 3 2 3" xfId="23529" xr:uid="{00000000-0005-0000-0000-00007E620000}"/>
    <cellStyle name="Note 4 2 5 3 2 3 2" xfId="40238" xr:uid="{00000000-0005-0000-0000-00007F620000}"/>
    <cellStyle name="Note 4 2 5 3 2 4" xfId="26311" xr:uid="{00000000-0005-0000-0000-000080620000}"/>
    <cellStyle name="Note 4 2 5 3 2 4 2" xfId="43052" xr:uid="{00000000-0005-0000-0000-000081620000}"/>
    <cellStyle name="Note 4 2 5 3 2 5" xfId="31297" xr:uid="{00000000-0005-0000-0000-000082620000}"/>
    <cellStyle name="Note 4 2 5 3 3" xfId="18103" xr:uid="{00000000-0005-0000-0000-000083620000}"/>
    <cellStyle name="Note 4 2 5 3 3 2" xfId="34778" xr:uid="{00000000-0005-0000-0000-000084620000}"/>
    <cellStyle name="Note 4 2 5 3 4" xfId="21356" xr:uid="{00000000-0005-0000-0000-000085620000}"/>
    <cellStyle name="Note 4 2 5 3 4 2" xfId="38029" xr:uid="{00000000-0005-0000-0000-000086620000}"/>
    <cellStyle name="Note 4 2 5 3 5" xfId="24406" xr:uid="{00000000-0005-0000-0000-000087620000}"/>
    <cellStyle name="Note 4 2 5 3 5 2" xfId="41125" xr:uid="{00000000-0005-0000-0000-000088620000}"/>
    <cellStyle name="Note 4 2 5 3 6" xfId="28700" xr:uid="{00000000-0005-0000-0000-000089620000}"/>
    <cellStyle name="Note 4 2 5 4" xfId="12698" xr:uid="{00000000-0005-0000-0000-00008A620000}"/>
    <cellStyle name="Note 4 2 5 4 2" xfId="15317" xr:uid="{00000000-0005-0000-0000-00008B620000}"/>
    <cellStyle name="Note 4 2 5 4 2 2" xfId="20960" xr:uid="{00000000-0005-0000-0000-00008C620000}"/>
    <cellStyle name="Note 4 2 5 4 2 2 2" xfId="37629" xr:uid="{00000000-0005-0000-0000-00008D620000}"/>
    <cellStyle name="Note 4 2 5 4 2 3" xfId="24074" xr:uid="{00000000-0005-0000-0000-00008E620000}"/>
    <cellStyle name="Note 4 2 5 4 2 3 2" xfId="40791" xr:uid="{00000000-0005-0000-0000-00008F620000}"/>
    <cellStyle name="Note 4 2 5 4 2 4" xfId="26803" xr:uid="{00000000-0005-0000-0000-000090620000}"/>
    <cellStyle name="Note 4 2 5 4 2 4 2" xfId="43544" xr:uid="{00000000-0005-0000-0000-000091620000}"/>
    <cellStyle name="Note 4 2 5 4 2 5" xfId="31988" xr:uid="{00000000-0005-0000-0000-000092620000}"/>
    <cellStyle name="Note 4 2 5 4 3" xfId="18715" xr:uid="{00000000-0005-0000-0000-000093620000}"/>
    <cellStyle name="Note 4 2 5 4 3 2" xfId="35392" xr:uid="{00000000-0005-0000-0000-000094620000}"/>
    <cellStyle name="Note 4 2 5 4 4" xfId="21926" xr:uid="{00000000-0005-0000-0000-000095620000}"/>
    <cellStyle name="Note 4 2 5 4 4 2" xfId="38608" xr:uid="{00000000-0005-0000-0000-000096620000}"/>
    <cellStyle name="Note 4 2 5 4 5" xfId="24890" xr:uid="{00000000-0005-0000-0000-000097620000}"/>
    <cellStyle name="Note 4 2 5 4 5 2" xfId="41617" xr:uid="{00000000-0005-0000-0000-000098620000}"/>
    <cellStyle name="Note 4 2 5 4 6" xfId="29390" xr:uid="{00000000-0005-0000-0000-000099620000}"/>
    <cellStyle name="Note 4 2 5 5" xfId="13873" xr:uid="{00000000-0005-0000-0000-00009A620000}"/>
    <cellStyle name="Note 4 2 5 5 2" xfId="19670" xr:uid="{00000000-0005-0000-0000-00009B620000}"/>
    <cellStyle name="Note 4 2 5 5 2 2" xfId="36340" xr:uid="{00000000-0005-0000-0000-00009C620000}"/>
    <cellStyle name="Note 4 2 5 5 3" xfId="22821" xr:uid="{00000000-0005-0000-0000-00009D620000}"/>
    <cellStyle name="Note 4 2 5 5 3 2" xfId="39523" xr:uid="{00000000-0005-0000-0000-00009E620000}"/>
    <cellStyle name="Note 4 2 5 5 4" xfId="25640" xr:uid="{00000000-0005-0000-0000-00009F620000}"/>
    <cellStyle name="Note 4 2 5 5 4 2" xfId="42379" xr:uid="{00000000-0005-0000-0000-0000A0620000}"/>
    <cellStyle name="Note 4 2 5 5 5" xfId="30546" xr:uid="{00000000-0005-0000-0000-0000A1620000}"/>
    <cellStyle name="Note 4 2 5 6" xfId="17354" xr:uid="{00000000-0005-0000-0000-0000A2620000}"/>
    <cellStyle name="Note 4 2 5 6 2" xfId="34030" xr:uid="{00000000-0005-0000-0000-0000A3620000}"/>
    <cellStyle name="Note 4 2 5 7" xfId="20589" xr:uid="{00000000-0005-0000-0000-0000A4620000}"/>
    <cellStyle name="Note 4 2 5 7 2" xfId="37257" xr:uid="{00000000-0005-0000-0000-0000A5620000}"/>
    <cellStyle name="Note 4 2 5 8" xfId="23711" xr:uid="{00000000-0005-0000-0000-0000A6620000}"/>
    <cellStyle name="Note 4 2 5 8 2" xfId="40421" xr:uid="{00000000-0005-0000-0000-0000A7620000}"/>
    <cellStyle name="Note 4 2 5 9" xfId="27954" xr:uid="{00000000-0005-0000-0000-0000A8620000}"/>
    <cellStyle name="Note 4 2 6" xfId="4118" xr:uid="{00000000-0005-0000-0000-0000A9620000}"/>
    <cellStyle name="Note 4 2 6 10" xfId="11005" xr:uid="{00000000-0005-0000-0000-0000AA620000}"/>
    <cellStyle name="Note 4 2 6 2" xfId="11575" xr:uid="{00000000-0005-0000-0000-0000AB620000}"/>
    <cellStyle name="Note 4 2 6 2 2" xfId="14249" xr:uid="{00000000-0005-0000-0000-0000AC620000}"/>
    <cellStyle name="Note 4 2 6 2 2 2" xfId="20012" xr:uid="{00000000-0005-0000-0000-0000AD620000}"/>
    <cellStyle name="Note 4 2 6 2 2 2 2" xfId="36682" xr:uid="{00000000-0005-0000-0000-0000AE620000}"/>
    <cellStyle name="Note 4 2 6 2 2 3" xfId="23158" xr:uid="{00000000-0005-0000-0000-0000AF620000}"/>
    <cellStyle name="Note 4 2 6 2 2 3 2" xfId="39861" xr:uid="{00000000-0005-0000-0000-0000B0620000}"/>
    <cellStyle name="Note 4 2 6 2 2 4" xfId="25937" xr:uid="{00000000-0005-0000-0000-0000B1620000}"/>
    <cellStyle name="Note 4 2 6 2 2 4 2" xfId="42676" xr:uid="{00000000-0005-0000-0000-0000B2620000}"/>
    <cellStyle name="Note 4 2 6 2 2 5" xfId="30922" xr:uid="{00000000-0005-0000-0000-0000B3620000}"/>
    <cellStyle name="Note 4 2 6 2 3" xfId="17726" xr:uid="{00000000-0005-0000-0000-0000B4620000}"/>
    <cellStyle name="Note 4 2 6 2 3 2" xfId="34403" xr:uid="{00000000-0005-0000-0000-0000B5620000}"/>
    <cellStyle name="Note 4 2 6 2 4" xfId="21266" xr:uid="{00000000-0005-0000-0000-0000B6620000}"/>
    <cellStyle name="Note 4 2 6 2 4 2" xfId="37938" xr:uid="{00000000-0005-0000-0000-0000B7620000}"/>
    <cellStyle name="Note 4 2 6 2 5" xfId="22580" xr:uid="{00000000-0005-0000-0000-0000B8620000}"/>
    <cellStyle name="Note 4 2 6 2 5 2" xfId="39279" xr:uid="{00000000-0005-0000-0000-0000B9620000}"/>
    <cellStyle name="Note 4 2 6 2 6" xfId="28329" xr:uid="{00000000-0005-0000-0000-0000BA620000}"/>
    <cellStyle name="Note 4 2 6 3" xfId="10745" xr:uid="{00000000-0005-0000-0000-0000BB620000}"/>
    <cellStyle name="Note 4 2 6 3 2" xfId="13429" xr:uid="{00000000-0005-0000-0000-0000BC620000}"/>
    <cellStyle name="Note 4 2 6 3 2 2" xfId="19306" xr:uid="{00000000-0005-0000-0000-0000BD620000}"/>
    <cellStyle name="Note 4 2 6 3 2 2 2" xfId="35977" xr:uid="{00000000-0005-0000-0000-0000BE620000}"/>
    <cellStyle name="Note 4 2 6 3 2 3" xfId="22486" xr:uid="{00000000-0005-0000-0000-0000BF620000}"/>
    <cellStyle name="Note 4 2 6 3 2 3 2" xfId="39179" xr:uid="{00000000-0005-0000-0000-0000C0620000}"/>
    <cellStyle name="Note 4 2 6 3 2 4" xfId="25350" xr:uid="{00000000-0005-0000-0000-0000C1620000}"/>
    <cellStyle name="Note 4 2 6 3 2 4 2" xfId="42086" xr:uid="{00000000-0005-0000-0000-0000C2620000}"/>
    <cellStyle name="Note 4 2 6 3 2 5" xfId="30105" xr:uid="{00000000-0005-0000-0000-0000C3620000}"/>
    <cellStyle name="Note 4 2 6 3 3" xfId="16985" xr:uid="{00000000-0005-0000-0000-0000C4620000}"/>
    <cellStyle name="Note 4 2 6 3 3 2" xfId="33661" xr:uid="{00000000-0005-0000-0000-0000C5620000}"/>
    <cellStyle name="Note 4 2 6 3 4" xfId="16270" xr:uid="{00000000-0005-0000-0000-0000C6620000}"/>
    <cellStyle name="Note 4 2 6 3 4 2" xfId="32936" xr:uid="{00000000-0005-0000-0000-0000C7620000}"/>
    <cellStyle name="Note 4 2 6 3 5" xfId="19223" xr:uid="{00000000-0005-0000-0000-0000C8620000}"/>
    <cellStyle name="Note 4 2 6 3 5 2" xfId="35894" xr:uid="{00000000-0005-0000-0000-0000C9620000}"/>
    <cellStyle name="Note 4 2 6 3 6" xfId="27516" xr:uid="{00000000-0005-0000-0000-0000CA620000}"/>
    <cellStyle name="Note 4 2 6 4" xfId="12392" xr:uid="{00000000-0005-0000-0000-0000CB620000}"/>
    <cellStyle name="Note 4 2 6 4 2" xfId="15064" xr:uid="{00000000-0005-0000-0000-0000CC620000}"/>
    <cellStyle name="Note 4 2 6 4 2 2" xfId="20758" xr:uid="{00000000-0005-0000-0000-0000CD620000}"/>
    <cellStyle name="Note 4 2 6 4 2 2 2" xfId="37427" xr:uid="{00000000-0005-0000-0000-0000CE620000}"/>
    <cellStyle name="Note 4 2 6 4 2 3" xfId="23882" xr:uid="{00000000-0005-0000-0000-0000CF620000}"/>
    <cellStyle name="Note 4 2 6 4 2 3 2" xfId="40593" xr:uid="{00000000-0005-0000-0000-0000D0620000}"/>
    <cellStyle name="Note 4 2 6 4 2 4" xfId="26619" xr:uid="{00000000-0005-0000-0000-0000D1620000}"/>
    <cellStyle name="Note 4 2 6 4 2 4 2" xfId="43360" xr:uid="{00000000-0005-0000-0000-0000D2620000}"/>
    <cellStyle name="Note 4 2 6 4 2 5" xfId="31735" xr:uid="{00000000-0005-0000-0000-0000D3620000}"/>
    <cellStyle name="Note 4 2 6 4 3" xfId="18470" xr:uid="{00000000-0005-0000-0000-0000D4620000}"/>
    <cellStyle name="Note 4 2 6 4 3 2" xfId="35147" xr:uid="{00000000-0005-0000-0000-0000D5620000}"/>
    <cellStyle name="Note 4 2 6 4 4" xfId="21710" xr:uid="{00000000-0005-0000-0000-0000D6620000}"/>
    <cellStyle name="Note 4 2 6 4 4 2" xfId="38385" xr:uid="{00000000-0005-0000-0000-0000D7620000}"/>
    <cellStyle name="Note 4 2 6 4 5" xfId="24712" xr:uid="{00000000-0005-0000-0000-0000D8620000}"/>
    <cellStyle name="Note 4 2 6 4 5 2" xfId="41433" xr:uid="{00000000-0005-0000-0000-0000D9620000}"/>
    <cellStyle name="Note 4 2 6 4 6" xfId="29137" xr:uid="{00000000-0005-0000-0000-0000DA620000}"/>
    <cellStyle name="Note 4 2 6 5" xfId="13693" xr:uid="{00000000-0005-0000-0000-0000DB620000}"/>
    <cellStyle name="Note 4 2 6 5 2" xfId="19536" xr:uid="{00000000-0005-0000-0000-0000DC620000}"/>
    <cellStyle name="Note 4 2 6 5 2 2" xfId="36207" xr:uid="{00000000-0005-0000-0000-0000DD620000}"/>
    <cellStyle name="Note 4 2 6 5 3" xfId="22692" xr:uid="{00000000-0005-0000-0000-0000DE620000}"/>
    <cellStyle name="Note 4 2 6 5 3 2" xfId="39392" xr:uid="{00000000-0005-0000-0000-0000DF620000}"/>
    <cellStyle name="Note 4 2 6 5 4" xfId="25528" xr:uid="{00000000-0005-0000-0000-0000E0620000}"/>
    <cellStyle name="Note 4 2 6 5 4 2" xfId="42266" xr:uid="{00000000-0005-0000-0000-0000E1620000}"/>
    <cellStyle name="Note 4 2 6 5 5" xfId="30367" xr:uid="{00000000-0005-0000-0000-0000E2620000}"/>
    <cellStyle name="Note 4 2 6 6" xfId="17224" xr:uid="{00000000-0005-0000-0000-0000E3620000}"/>
    <cellStyle name="Note 4 2 6 6 2" xfId="33901" xr:uid="{00000000-0005-0000-0000-0000E4620000}"/>
    <cellStyle name="Note 4 2 6 7" xfId="16537" xr:uid="{00000000-0005-0000-0000-0000E5620000}"/>
    <cellStyle name="Note 4 2 6 7 2" xfId="33209" xr:uid="{00000000-0005-0000-0000-0000E6620000}"/>
    <cellStyle name="Note 4 2 6 8" xfId="16160" xr:uid="{00000000-0005-0000-0000-0000E7620000}"/>
    <cellStyle name="Note 4 2 6 8 2" xfId="32825" xr:uid="{00000000-0005-0000-0000-0000E8620000}"/>
    <cellStyle name="Note 4 2 6 9" xfId="27775" xr:uid="{00000000-0005-0000-0000-0000E9620000}"/>
    <cellStyle name="Note 4 2 7" xfId="4119" xr:uid="{00000000-0005-0000-0000-0000EA620000}"/>
    <cellStyle name="Note 4 2 7 2" xfId="19009" xr:uid="{00000000-0005-0000-0000-0000EB620000}"/>
    <cellStyle name="Note 4 2 7 2 2" xfId="35680" xr:uid="{00000000-0005-0000-0000-0000EC620000}"/>
    <cellStyle name="Note 4 2 7 3" xfId="22209" xr:uid="{00000000-0005-0000-0000-0000ED620000}"/>
    <cellStyle name="Note 4 2 7 3 2" xfId="38900" xr:uid="{00000000-0005-0000-0000-0000EE620000}"/>
    <cellStyle name="Note 4 2 7 4" xfId="25117" xr:uid="{00000000-0005-0000-0000-0000EF620000}"/>
    <cellStyle name="Note 4 2 7 4 2" xfId="41852" xr:uid="{00000000-0005-0000-0000-0000F0620000}"/>
    <cellStyle name="Note 4 2 7 5" xfId="29747" xr:uid="{00000000-0005-0000-0000-0000F1620000}"/>
    <cellStyle name="Note 4 2 7 6" xfId="13070" xr:uid="{00000000-0005-0000-0000-0000F2620000}"/>
    <cellStyle name="Note 4 2 8" xfId="8135" xr:uid="{00000000-0005-0000-0000-0000F3620000}"/>
    <cellStyle name="Note 4 2 8 2" xfId="33013" xr:uid="{00000000-0005-0000-0000-0000F4620000}"/>
    <cellStyle name="Note 4 2 8 3" xfId="16345" xr:uid="{00000000-0005-0000-0000-0000F5620000}"/>
    <cellStyle name="Note 4 2 9" xfId="8136" xr:uid="{00000000-0005-0000-0000-0000F6620000}"/>
    <cellStyle name="Note 4 3" xfId="4120" xr:uid="{00000000-0005-0000-0000-0000F7620000}"/>
    <cellStyle name="Note 4 3 10" xfId="9258" xr:uid="{00000000-0005-0000-0000-0000F8620000}"/>
    <cellStyle name="Note 4 3 10 2" xfId="9649" xr:uid="{00000000-0005-0000-0000-0000F9620000}"/>
    <cellStyle name="Note 4 3 10 3" xfId="27195" xr:uid="{00000000-0005-0000-0000-0000FA620000}"/>
    <cellStyle name="Note 4 3 11" xfId="9184" xr:uid="{00000000-0005-0000-0000-0000FB620000}"/>
    <cellStyle name="Note 4 3 11 2" xfId="9650" xr:uid="{00000000-0005-0000-0000-0000FC620000}"/>
    <cellStyle name="Note 4 3 12" xfId="9424" xr:uid="{00000000-0005-0000-0000-0000FD620000}"/>
    <cellStyle name="Note 4 3 2" xfId="4121" xr:uid="{00000000-0005-0000-0000-0000FE620000}"/>
    <cellStyle name="Note 4 3 2 2" xfId="4122" xr:uid="{00000000-0005-0000-0000-0000FF620000}"/>
    <cellStyle name="Note 4 3 2 2 2" xfId="4123" xr:uid="{00000000-0005-0000-0000-000000630000}"/>
    <cellStyle name="Note 4 3 2 2 2 2" xfId="20188" xr:uid="{00000000-0005-0000-0000-000001630000}"/>
    <cellStyle name="Note 4 3 2 2 2 2 2" xfId="36857" xr:uid="{00000000-0005-0000-0000-000002630000}"/>
    <cellStyle name="Note 4 3 2 2 2 3" xfId="23329" xr:uid="{00000000-0005-0000-0000-000003630000}"/>
    <cellStyle name="Note 4 3 2 2 2 3 2" xfId="40037" xr:uid="{00000000-0005-0000-0000-000004630000}"/>
    <cellStyle name="Note 4 3 2 2 2 4" xfId="26111" xr:uid="{00000000-0005-0000-0000-000005630000}"/>
    <cellStyle name="Note 4 3 2 2 2 4 2" xfId="42851" xr:uid="{00000000-0005-0000-0000-000006630000}"/>
    <cellStyle name="Note 4 3 2 2 2 5" xfId="31097" xr:uid="{00000000-0005-0000-0000-000007630000}"/>
    <cellStyle name="Note 4 3 2 2 2 6" xfId="14425" xr:uid="{00000000-0005-0000-0000-000008630000}"/>
    <cellStyle name="Note 4 3 2 2 3" xfId="4124" xr:uid="{00000000-0005-0000-0000-000009630000}"/>
    <cellStyle name="Note 4 3 2 2 3 2" xfId="34578" xr:uid="{00000000-0005-0000-0000-00000A630000}"/>
    <cellStyle name="Note 4 3 2 2 3 3" xfId="17902" xr:uid="{00000000-0005-0000-0000-00000B630000}"/>
    <cellStyle name="Note 4 3 2 2 4" xfId="15618" xr:uid="{00000000-0005-0000-0000-00000C630000}"/>
    <cellStyle name="Note 4 3 2 2 4 2" xfId="32289" xr:uid="{00000000-0005-0000-0000-00000D630000}"/>
    <cellStyle name="Note 4 3 2 2 5" xfId="21655" xr:uid="{00000000-0005-0000-0000-00000E630000}"/>
    <cellStyle name="Note 4 3 2 2 5 2" xfId="38330" xr:uid="{00000000-0005-0000-0000-00000F630000}"/>
    <cellStyle name="Note 4 3 2 2 6" xfId="28500" xr:uid="{00000000-0005-0000-0000-000010630000}"/>
    <cellStyle name="Note 4 3 2 2 7" xfId="11751" xr:uid="{00000000-0005-0000-0000-000011630000}"/>
    <cellStyle name="Note 4 3 2 3" xfId="4125" xr:uid="{00000000-0005-0000-0000-000012630000}"/>
    <cellStyle name="Note 4 3 2 3 2" xfId="14683" xr:uid="{00000000-0005-0000-0000-000013630000}"/>
    <cellStyle name="Note 4 3 2 3 2 2" xfId="20446" xr:uid="{00000000-0005-0000-0000-000014630000}"/>
    <cellStyle name="Note 4 3 2 3 2 2 2" xfId="37114" xr:uid="{00000000-0005-0000-0000-000015630000}"/>
    <cellStyle name="Note 4 3 2 3 2 3" xfId="23585" xr:uid="{00000000-0005-0000-0000-000016630000}"/>
    <cellStyle name="Note 4 3 2 3 2 3 2" xfId="40295" xr:uid="{00000000-0005-0000-0000-000017630000}"/>
    <cellStyle name="Note 4 3 2 3 2 4" xfId="26368" xr:uid="{00000000-0005-0000-0000-000018630000}"/>
    <cellStyle name="Note 4 3 2 3 2 4 2" xfId="43109" xr:uid="{00000000-0005-0000-0000-000019630000}"/>
    <cellStyle name="Note 4 3 2 3 2 5" xfId="31354" xr:uid="{00000000-0005-0000-0000-00001A630000}"/>
    <cellStyle name="Note 4 3 2 3 3" xfId="18160" xr:uid="{00000000-0005-0000-0000-00001B630000}"/>
    <cellStyle name="Note 4 3 2 3 3 2" xfId="34835" xr:uid="{00000000-0005-0000-0000-00001C630000}"/>
    <cellStyle name="Note 4 3 2 3 4" xfId="21412" xr:uid="{00000000-0005-0000-0000-00001D630000}"/>
    <cellStyle name="Note 4 3 2 3 4 2" xfId="38086" xr:uid="{00000000-0005-0000-0000-00001E630000}"/>
    <cellStyle name="Note 4 3 2 3 5" xfId="24462" xr:uid="{00000000-0005-0000-0000-00001F630000}"/>
    <cellStyle name="Note 4 3 2 3 5 2" xfId="41182" xr:uid="{00000000-0005-0000-0000-000020630000}"/>
    <cellStyle name="Note 4 3 2 3 6" xfId="28756" xr:uid="{00000000-0005-0000-0000-000021630000}"/>
    <cellStyle name="Note 4 3 2 3 7" xfId="12009" xr:uid="{00000000-0005-0000-0000-000022630000}"/>
    <cellStyle name="Note 4 3 2 4" xfId="4126" xr:uid="{00000000-0005-0000-0000-000023630000}"/>
    <cellStyle name="Note 4 3 2 4 2" xfId="15399" xr:uid="{00000000-0005-0000-0000-000024630000}"/>
    <cellStyle name="Note 4 3 2 4 2 2" xfId="21037" xr:uid="{00000000-0005-0000-0000-000025630000}"/>
    <cellStyle name="Note 4 3 2 4 2 2 2" xfId="37706" xr:uid="{00000000-0005-0000-0000-000026630000}"/>
    <cellStyle name="Note 4 3 2 4 2 3" xfId="24147" xr:uid="{00000000-0005-0000-0000-000027630000}"/>
    <cellStyle name="Note 4 3 2 4 2 3 2" xfId="40864" xr:uid="{00000000-0005-0000-0000-000028630000}"/>
    <cellStyle name="Note 4 3 2 4 2 4" xfId="26865" xr:uid="{00000000-0005-0000-0000-000029630000}"/>
    <cellStyle name="Note 4 3 2 4 2 4 2" xfId="43606" xr:uid="{00000000-0005-0000-0000-00002A630000}"/>
    <cellStyle name="Note 4 3 2 4 2 5" xfId="32070" xr:uid="{00000000-0005-0000-0000-00002B630000}"/>
    <cellStyle name="Note 4 3 2 4 3" xfId="18794" xr:uid="{00000000-0005-0000-0000-00002C630000}"/>
    <cellStyle name="Note 4 3 2 4 3 2" xfId="35472" xr:uid="{00000000-0005-0000-0000-00002D630000}"/>
    <cellStyle name="Note 4 3 2 4 4" xfId="22001" xr:uid="{00000000-0005-0000-0000-00002E630000}"/>
    <cellStyle name="Note 4 3 2 4 4 2" xfId="38683" xr:uid="{00000000-0005-0000-0000-00002F630000}"/>
    <cellStyle name="Note 4 3 2 4 5" xfId="24952" xr:uid="{00000000-0005-0000-0000-000030630000}"/>
    <cellStyle name="Note 4 3 2 4 5 2" xfId="41679" xr:uid="{00000000-0005-0000-0000-000031630000}"/>
    <cellStyle name="Note 4 3 2 4 6" xfId="29472" xr:uid="{00000000-0005-0000-0000-000032630000}"/>
    <cellStyle name="Note 4 3 2 4 7" xfId="12784" xr:uid="{00000000-0005-0000-0000-000033630000}"/>
    <cellStyle name="Note 4 3 2 5" xfId="8137" xr:uid="{00000000-0005-0000-0000-000034630000}"/>
    <cellStyle name="Note 4 3 2 5 2" xfId="19742" xr:uid="{00000000-0005-0000-0000-000035630000}"/>
    <cellStyle name="Note 4 3 2 5 2 2" xfId="36412" xr:uid="{00000000-0005-0000-0000-000036630000}"/>
    <cellStyle name="Note 4 3 2 5 3" xfId="22889" xr:uid="{00000000-0005-0000-0000-000037630000}"/>
    <cellStyle name="Note 4 3 2 5 3 2" xfId="39591" xr:uid="{00000000-0005-0000-0000-000038630000}"/>
    <cellStyle name="Note 4 3 2 5 4" xfId="25697" xr:uid="{00000000-0005-0000-0000-000039630000}"/>
    <cellStyle name="Note 4 3 2 5 4 2" xfId="42436" xr:uid="{00000000-0005-0000-0000-00003A630000}"/>
    <cellStyle name="Note 4 3 2 5 5" xfId="30622" xr:uid="{00000000-0005-0000-0000-00003B630000}"/>
    <cellStyle name="Note 4 3 2 5 6" xfId="13949" xr:uid="{00000000-0005-0000-0000-00003C630000}"/>
    <cellStyle name="Note 4 3 2 6" xfId="8138" xr:uid="{00000000-0005-0000-0000-00003D630000}"/>
    <cellStyle name="Note 4 3 2 6 2" xfId="34120" xr:uid="{00000000-0005-0000-0000-00003E630000}"/>
    <cellStyle name="Note 4 3 2 6 3" xfId="17443" xr:uid="{00000000-0005-0000-0000-00003F630000}"/>
    <cellStyle name="Note 4 3 2 7" xfId="15758" xr:uid="{00000000-0005-0000-0000-000040630000}"/>
    <cellStyle name="Note 4 3 2 7 2" xfId="32419" xr:uid="{00000000-0005-0000-0000-000041630000}"/>
    <cellStyle name="Note 4 3 2 8" xfId="22270" xr:uid="{00000000-0005-0000-0000-000042630000}"/>
    <cellStyle name="Note 4 3 2 8 2" xfId="38963" xr:uid="{00000000-0005-0000-0000-000043630000}"/>
    <cellStyle name="Note 4 3 2 9" xfId="28030" xr:uid="{00000000-0005-0000-0000-000044630000}"/>
    <cellStyle name="Note 4 3 3" xfId="4127" xr:uid="{00000000-0005-0000-0000-000045630000}"/>
    <cellStyle name="Note 4 3 3 2" xfId="4128" xr:uid="{00000000-0005-0000-0000-000046630000}"/>
    <cellStyle name="Note 4 3 3 2 2" xfId="4129" xr:uid="{00000000-0005-0000-0000-000047630000}"/>
    <cellStyle name="Note 4 3 3 2 2 2" xfId="36035" xr:uid="{00000000-0005-0000-0000-000048630000}"/>
    <cellStyle name="Note 4 3 3 2 2 3" xfId="19365" xr:uid="{00000000-0005-0000-0000-000049630000}"/>
    <cellStyle name="Note 4 3 3 2 3" xfId="4130" xr:uid="{00000000-0005-0000-0000-00004A630000}"/>
    <cellStyle name="Note 4 3 3 2 3 2" xfId="39234" xr:uid="{00000000-0005-0000-0000-00004B630000}"/>
    <cellStyle name="Note 4 3 3 2 4" xfId="25394" xr:uid="{00000000-0005-0000-0000-00004C630000}"/>
    <cellStyle name="Note 4 3 3 2 4 2" xfId="42132" xr:uid="{00000000-0005-0000-0000-00004D630000}"/>
    <cellStyle name="Note 4 3 3 2 5" xfId="30172" xr:uid="{00000000-0005-0000-0000-00004E630000}"/>
    <cellStyle name="Note 4 3 3 2 6" xfId="13498" xr:uid="{00000000-0005-0000-0000-00004F630000}"/>
    <cellStyle name="Note 4 3 3 3" xfId="4131" xr:uid="{00000000-0005-0000-0000-000050630000}"/>
    <cellStyle name="Note 4 3 3 3 2" xfId="33723" xr:uid="{00000000-0005-0000-0000-000051630000}"/>
    <cellStyle name="Note 4 3 3 3 3" xfId="17048" xr:uid="{00000000-0005-0000-0000-000052630000}"/>
    <cellStyle name="Note 4 3 3 4" xfId="4132" xr:uid="{00000000-0005-0000-0000-000053630000}"/>
    <cellStyle name="Note 4 3 3 4 2" xfId="33857" xr:uid="{00000000-0005-0000-0000-000054630000}"/>
    <cellStyle name="Note 4 3 3 5" xfId="8139" xr:uid="{00000000-0005-0000-0000-000055630000}"/>
    <cellStyle name="Note 4 3 3 5 2" xfId="33474" xr:uid="{00000000-0005-0000-0000-000056630000}"/>
    <cellStyle name="Note 4 3 3 6" xfId="8140" xr:uid="{00000000-0005-0000-0000-000057630000}"/>
    <cellStyle name="Note 4 3 4" xfId="4133" xr:uid="{00000000-0005-0000-0000-000058630000}"/>
    <cellStyle name="Note 4 3 4 2" xfId="4134" xr:uid="{00000000-0005-0000-0000-000059630000}"/>
    <cellStyle name="Note 4 3 4 2 2" xfId="19194" xr:uid="{00000000-0005-0000-0000-00005A630000}"/>
    <cellStyle name="Note 4 3 4 2 2 2" xfId="35865" xr:uid="{00000000-0005-0000-0000-00005B630000}"/>
    <cellStyle name="Note 4 3 4 2 3" xfId="22378" xr:uid="{00000000-0005-0000-0000-00005C630000}"/>
    <cellStyle name="Note 4 3 4 2 3 2" xfId="39071" xr:uid="{00000000-0005-0000-0000-00005D630000}"/>
    <cellStyle name="Note 4 3 4 2 4" xfId="25253" xr:uid="{00000000-0005-0000-0000-00005E630000}"/>
    <cellStyle name="Note 4 3 4 2 4 2" xfId="41989" xr:uid="{00000000-0005-0000-0000-00005F630000}"/>
    <cellStyle name="Note 4 3 4 2 5" xfId="29962" xr:uid="{00000000-0005-0000-0000-000060630000}"/>
    <cellStyle name="Note 4 3 4 2 6" xfId="13286" xr:uid="{00000000-0005-0000-0000-000061630000}"/>
    <cellStyle name="Note 4 3 4 3" xfId="4135" xr:uid="{00000000-0005-0000-0000-000062630000}"/>
    <cellStyle name="Note 4 3 4 3 2" xfId="33551" xr:uid="{00000000-0005-0000-0000-000063630000}"/>
    <cellStyle name="Note 4 3 4 3 3" xfId="16876" xr:uid="{00000000-0005-0000-0000-000064630000}"/>
    <cellStyle name="Note 4 3 4 4" xfId="15974" xr:uid="{00000000-0005-0000-0000-000065630000}"/>
    <cellStyle name="Note 4 3 4 4 2" xfId="32640" xr:uid="{00000000-0005-0000-0000-000066630000}"/>
    <cellStyle name="Note 4 3 4 5" xfId="16332" xr:uid="{00000000-0005-0000-0000-000067630000}"/>
    <cellStyle name="Note 4 3 4 5 2" xfId="33001" xr:uid="{00000000-0005-0000-0000-000068630000}"/>
    <cellStyle name="Note 4 3 4 6" xfId="27373" xr:uid="{00000000-0005-0000-0000-000069630000}"/>
    <cellStyle name="Note 4 3 4 7" xfId="10607" xr:uid="{00000000-0005-0000-0000-00006A630000}"/>
    <cellStyle name="Note 4 3 5" xfId="4136" xr:uid="{00000000-0005-0000-0000-00006B630000}"/>
    <cellStyle name="Note 4 3 5 2" xfId="8141" xr:uid="{00000000-0005-0000-0000-00006C630000}"/>
    <cellStyle name="Note 4 3 5 2 2" xfId="9302" xr:uid="{00000000-0005-0000-0000-00006D630000}"/>
    <cellStyle name="Note 4 3 5 2 2 2" xfId="9651" xr:uid="{00000000-0005-0000-0000-00006E630000}"/>
    <cellStyle name="Note 4 3 5 2 2 2 2" xfId="37275" xr:uid="{00000000-0005-0000-0000-00006F630000}"/>
    <cellStyle name="Note 4 3 5 2 2 3" xfId="20607" xr:uid="{00000000-0005-0000-0000-000070630000}"/>
    <cellStyle name="Note 4 3 5 2 3" xfId="9186" xr:uid="{00000000-0005-0000-0000-000071630000}"/>
    <cellStyle name="Note 4 3 5 2 3 2" xfId="9652" xr:uid="{00000000-0005-0000-0000-000072630000}"/>
    <cellStyle name="Note 4 3 5 2 3 2 2" xfId="40451" xr:uid="{00000000-0005-0000-0000-000073630000}"/>
    <cellStyle name="Note 4 3 5 2 3 3" xfId="23740" xr:uid="{00000000-0005-0000-0000-000074630000}"/>
    <cellStyle name="Note 4 3 5 2 4" xfId="9426" xr:uid="{00000000-0005-0000-0000-000075630000}"/>
    <cellStyle name="Note 4 3 5 2 4 2" xfId="43241" xr:uid="{00000000-0005-0000-0000-000076630000}"/>
    <cellStyle name="Note 4 3 5 2 4 3" xfId="26500" xr:uid="{00000000-0005-0000-0000-000077630000}"/>
    <cellStyle name="Note 4 3 5 2 5" xfId="31555" xr:uid="{00000000-0005-0000-0000-000078630000}"/>
    <cellStyle name="Note 4 3 5 2 6" xfId="14884" xr:uid="{00000000-0005-0000-0000-000079630000}"/>
    <cellStyle name="Note 4 3 5 3" xfId="9259" xr:uid="{00000000-0005-0000-0000-00007A630000}"/>
    <cellStyle name="Note 4 3 5 3 2" xfId="9653" xr:uid="{00000000-0005-0000-0000-00007B630000}"/>
    <cellStyle name="Note 4 3 5 3 2 2" xfId="34995" xr:uid="{00000000-0005-0000-0000-00007C630000}"/>
    <cellStyle name="Note 4 3 5 3 3" xfId="18320" xr:uid="{00000000-0005-0000-0000-00007D630000}"/>
    <cellStyle name="Note 4 3 5 4" xfId="9185" xr:uid="{00000000-0005-0000-0000-00007E630000}"/>
    <cellStyle name="Note 4 3 5 4 2" xfId="9654" xr:uid="{00000000-0005-0000-0000-00007F630000}"/>
    <cellStyle name="Note 4 3 5 4 2 2" xfId="38240" xr:uid="{00000000-0005-0000-0000-000080630000}"/>
    <cellStyle name="Note 4 3 5 4 3" xfId="21565" xr:uid="{00000000-0005-0000-0000-000081630000}"/>
    <cellStyle name="Note 4 3 5 5" xfId="9425" xr:uid="{00000000-0005-0000-0000-000082630000}"/>
    <cellStyle name="Note 4 3 5 5 2" xfId="41314" xr:uid="{00000000-0005-0000-0000-000083630000}"/>
    <cellStyle name="Note 4 3 5 5 3" xfId="24593" xr:uid="{00000000-0005-0000-0000-000084630000}"/>
    <cellStyle name="Note 4 3 5 6" xfId="28957" xr:uid="{00000000-0005-0000-0000-000085630000}"/>
    <cellStyle name="Note 4 3 5 7" xfId="12210" xr:uid="{00000000-0005-0000-0000-000086630000}"/>
    <cellStyle name="Note 4 3 6" xfId="4137" xr:uid="{00000000-0005-0000-0000-000087630000}"/>
    <cellStyle name="Note 4 3 6 2" xfId="19043" xr:uid="{00000000-0005-0000-0000-000088630000}"/>
    <cellStyle name="Note 4 3 6 2 2" xfId="35713" xr:uid="{00000000-0005-0000-0000-000089630000}"/>
    <cellStyle name="Note 4 3 6 3" xfId="22238" xr:uid="{00000000-0005-0000-0000-00008A630000}"/>
    <cellStyle name="Note 4 3 6 3 2" xfId="38930" xr:uid="{00000000-0005-0000-0000-00008B630000}"/>
    <cellStyle name="Note 4 3 6 4" xfId="25135" xr:uid="{00000000-0005-0000-0000-00008C630000}"/>
    <cellStyle name="Note 4 3 6 4 2" xfId="41871" xr:uid="{00000000-0005-0000-0000-00008D630000}"/>
    <cellStyle name="Note 4 3 6 5" xfId="29784" xr:uid="{00000000-0005-0000-0000-00008E630000}"/>
    <cellStyle name="Note 4 3 6 6" xfId="13108" xr:uid="{00000000-0005-0000-0000-00008F630000}"/>
    <cellStyle name="Note 4 3 7" xfId="4138" xr:uid="{00000000-0005-0000-0000-000090630000}"/>
    <cellStyle name="Note 4 3 7 2" xfId="33304" xr:uid="{00000000-0005-0000-0000-000091630000}"/>
    <cellStyle name="Note 4 3 7 3" xfId="16632" xr:uid="{00000000-0005-0000-0000-000092630000}"/>
    <cellStyle name="Note 4 3 8" xfId="4139" xr:uid="{00000000-0005-0000-0000-000093630000}"/>
    <cellStyle name="Note 4 3 8 2" xfId="32708" xr:uid="{00000000-0005-0000-0000-000094630000}"/>
    <cellStyle name="Note 4 3 8 3" xfId="16041" xr:uid="{00000000-0005-0000-0000-000095630000}"/>
    <cellStyle name="Note 4 3 9" xfId="8142" xr:uid="{00000000-0005-0000-0000-000096630000}"/>
    <cellStyle name="Note 4 3 9 2" xfId="9303" xr:uid="{00000000-0005-0000-0000-000097630000}"/>
    <cellStyle name="Note 4 3 9 2 2" xfId="9655" xr:uid="{00000000-0005-0000-0000-000098630000}"/>
    <cellStyle name="Note 4 3 9 2 3" xfId="32760" xr:uid="{00000000-0005-0000-0000-000099630000}"/>
    <cellStyle name="Note 4 3 9 3" xfId="9187" xr:uid="{00000000-0005-0000-0000-00009A630000}"/>
    <cellStyle name="Note 4 3 9 3 2" xfId="9656" xr:uid="{00000000-0005-0000-0000-00009B630000}"/>
    <cellStyle name="Note 4 3 9 4" xfId="9427" xr:uid="{00000000-0005-0000-0000-00009C630000}"/>
    <cellStyle name="Note 4 3 9 5" xfId="16096" xr:uid="{00000000-0005-0000-0000-00009D630000}"/>
    <cellStyle name="Note 4 4" xfId="4140" xr:uid="{00000000-0005-0000-0000-00009E630000}"/>
    <cellStyle name="Note 4 4 10" xfId="27265" xr:uid="{00000000-0005-0000-0000-00009F630000}"/>
    <cellStyle name="Note 4 4 2" xfId="4141" xr:uid="{00000000-0005-0000-0000-0000A0630000}"/>
    <cellStyle name="Note 4 4 2 2" xfId="4142" xr:uid="{00000000-0005-0000-0000-0000A1630000}"/>
    <cellStyle name="Note 4 4 2 2 2" xfId="14482" xr:uid="{00000000-0005-0000-0000-0000A2630000}"/>
    <cellStyle name="Note 4 4 2 2 2 2" xfId="20245" xr:uid="{00000000-0005-0000-0000-0000A3630000}"/>
    <cellStyle name="Note 4 4 2 2 2 2 2" xfId="36914" xr:uid="{00000000-0005-0000-0000-0000A4630000}"/>
    <cellStyle name="Note 4 4 2 2 2 3" xfId="23386" xr:uid="{00000000-0005-0000-0000-0000A5630000}"/>
    <cellStyle name="Note 4 4 2 2 2 3 2" xfId="40094" xr:uid="{00000000-0005-0000-0000-0000A6630000}"/>
    <cellStyle name="Note 4 4 2 2 2 4" xfId="26168" xr:uid="{00000000-0005-0000-0000-0000A7630000}"/>
    <cellStyle name="Note 4 4 2 2 2 4 2" xfId="42908" xr:uid="{00000000-0005-0000-0000-0000A8630000}"/>
    <cellStyle name="Note 4 4 2 2 2 5" xfId="31154" xr:uid="{00000000-0005-0000-0000-0000A9630000}"/>
    <cellStyle name="Note 4 4 2 2 3" xfId="17959" xr:uid="{00000000-0005-0000-0000-0000AA630000}"/>
    <cellStyle name="Note 4 4 2 2 3 2" xfId="34635" xr:uid="{00000000-0005-0000-0000-0000AB630000}"/>
    <cellStyle name="Note 4 4 2 2 4" xfId="20871" xr:uid="{00000000-0005-0000-0000-0000AC630000}"/>
    <cellStyle name="Note 4 4 2 2 4 2" xfId="37540" xr:uid="{00000000-0005-0000-0000-0000AD630000}"/>
    <cellStyle name="Note 4 4 2 2 5" xfId="22863" xr:uid="{00000000-0005-0000-0000-0000AE630000}"/>
    <cellStyle name="Note 4 4 2 2 5 2" xfId="39565" xr:uid="{00000000-0005-0000-0000-0000AF630000}"/>
    <cellStyle name="Note 4 4 2 2 6" xfId="28557" xr:uid="{00000000-0005-0000-0000-0000B0630000}"/>
    <cellStyle name="Note 4 4 2 2 7" xfId="11808" xr:uid="{00000000-0005-0000-0000-0000B1630000}"/>
    <cellStyle name="Note 4 4 2 3" xfId="4143" xr:uid="{00000000-0005-0000-0000-0000B2630000}"/>
    <cellStyle name="Note 4 4 2 3 2" xfId="14736" xr:uid="{00000000-0005-0000-0000-0000B3630000}"/>
    <cellStyle name="Note 4 4 2 3 2 2" xfId="20499" xr:uid="{00000000-0005-0000-0000-0000B4630000}"/>
    <cellStyle name="Note 4 4 2 3 2 2 2" xfId="37167" xr:uid="{00000000-0005-0000-0000-0000B5630000}"/>
    <cellStyle name="Note 4 4 2 3 2 3" xfId="23638" xr:uid="{00000000-0005-0000-0000-0000B6630000}"/>
    <cellStyle name="Note 4 4 2 3 2 3 2" xfId="40348" xr:uid="{00000000-0005-0000-0000-0000B7630000}"/>
    <cellStyle name="Note 4 4 2 3 2 4" xfId="26421" xr:uid="{00000000-0005-0000-0000-0000B8630000}"/>
    <cellStyle name="Note 4 4 2 3 2 4 2" xfId="43162" xr:uid="{00000000-0005-0000-0000-0000B9630000}"/>
    <cellStyle name="Note 4 4 2 3 2 5" xfId="31407" xr:uid="{00000000-0005-0000-0000-0000BA630000}"/>
    <cellStyle name="Note 4 4 2 3 3" xfId="18213" xr:uid="{00000000-0005-0000-0000-0000BB630000}"/>
    <cellStyle name="Note 4 4 2 3 3 2" xfId="34888" xr:uid="{00000000-0005-0000-0000-0000BC630000}"/>
    <cellStyle name="Note 4 4 2 3 4" xfId="21465" xr:uid="{00000000-0005-0000-0000-0000BD630000}"/>
    <cellStyle name="Note 4 4 2 3 4 2" xfId="38139" xr:uid="{00000000-0005-0000-0000-0000BE630000}"/>
    <cellStyle name="Note 4 4 2 3 5" xfId="24515" xr:uid="{00000000-0005-0000-0000-0000BF630000}"/>
    <cellStyle name="Note 4 4 2 3 5 2" xfId="41235" xr:uid="{00000000-0005-0000-0000-0000C0630000}"/>
    <cellStyle name="Note 4 4 2 3 6" xfId="28809" xr:uid="{00000000-0005-0000-0000-0000C1630000}"/>
    <cellStyle name="Note 4 4 2 3 7" xfId="12062" xr:uid="{00000000-0005-0000-0000-0000C2630000}"/>
    <cellStyle name="Note 4 4 2 4" xfId="12858" xr:uid="{00000000-0005-0000-0000-0000C3630000}"/>
    <cellStyle name="Note 4 4 2 4 2" xfId="15471" xr:uid="{00000000-0005-0000-0000-0000C4630000}"/>
    <cellStyle name="Note 4 4 2 4 2 2" xfId="21102" xr:uid="{00000000-0005-0000-0000-0000C5630000}"/>
    <cellStyle name="Note 4 4 2 4 2 2 2" xfId="37771" xr:uid="{00000000-0005-0000-0000-0000C6630000}"/>
    <cellStyle name="Note 4 4 2 4 2 3" xfId="24214" xr:uid="{00000000-0005-0000-0000-0000C7630000}"/>
    <cellStyle name="Note 4 4 2 4 2 3 2" xfId="40931" xr:uid="{00000000-0005-0000-0000-0000C8630000}"/>
    <cellStyle name="Note 4 4 2 4 2 4" xfId="26920" xr:uid="{00000000-0005-0000-0000-0000C9630000}"/>
    <cellStyle name="Note 4 4 2 4 2 4 2" xfId="43661" xr:uid="{00000000-0005-0000-0000-0000CA630000}"/>
    <cellStyle name="Note 4 4 2 4 2 5" xfId="32142" xr:uid="{00000000-0005-0000-0000-0000CB630000}"/>
    <cellStyle name="Note 4 4 2 4 3" xfId="18861" xr:uid="{00000000-0005-0000-0000-0000CC630000}"/>
    <cellStyle name="Note 4 4 2 4 3 2" xfId="35539" xr:uid="{00000000-0005-0000-0000-0000CD630000}"/>
    <cellStyle name="Note 4 4 2 4 4" xfId="22069" xr:uid="{00000000-0005-0000-0000-0000CE630000}"/>
    <cellStyle name="Note 4 4 2 4 4 2" xfId="38751" xr:uid="{00000000-0005-0000-0000-0000CF630000}"/>
    <cellStyle name="Note 4 4 2 4 5" xfId="25007" xr:uid="{00000000-0005-0000-0000-0000D0630000}"/>
    <cellStyle name="Note 4 4 2 4 5 2" xfId="41734" xr:uid="{00000000-0005-0000-0000-0000D1630000}"/>
    <cellStyle name="Note 4 4 2 4 6" xfId="29544" xr:uid="{00000000-0005-0000-0000-0000D2630000}"/>
    <cellStyle name="Note 4 4 2 5" xfId="14019" xr:uid="{00000000-0005-0000-0000-0000D3630000}"/>
    <cellStyle name="Note 4 4 2 5 2" xfId="19806" xr:uid="{00000000-0005-0000-0000-0000D4630000}"/>
    <cellStyle name="Note 4 4 2 5 2 2" xfId="36476" xr:uid="{00000000-0005-0000-0000-0000D5630000}"/>
    <cellStyle name="Note 4 4 2 5 3" xfId="22954" xr:uid="{00000000-0005-0000-0000-0000D6630000}"/>
    <cellStyle name="Note 4 4 2 5 3 2" xfId="39656" xr:uid="{00000000-0005-0000-0000-0000D7630000}"/>
    <cellStyle name="Note 4 4 2 5 4" xfId="25750" xr:uid="{00000000-0005-0000-0000-0000D8630000}"/>
    <cellStyle name="Note 4 4 2 5 4 2" xfId="42489" xr:uid="{00000000-0005-0000-0000-0000D9630000}"/>
    <cellStyle name="Note 4 4 2 5 5" xfId="30692" xr:uid="{00000000-0005-0000-0000-0000DA630000}"/>
    <cellStyle name="Note 4 4 2 6" xfId="17512" xr:uid="{00000000-0005-0000-0000-0000DB630000}"/>
    <cellStyle name="Note 4 4 2 6 2" xfId="34189" xr:uid="{00000000-0005-0000-0000-0000DC630000}"/>
    <cellStyle name="Note 4 4 2 7" xfId="18632" xr:uid="{00000000-0005-0000-0000-0000DD630000}"/>
    <cellStyle name="Note 4 4 2 7 2" xfId="35309" xr:uid="{00000000-0005-0000-0000-0000DE630000}"/>
    <cellStyle name="Note 4 4 2 8" xfId="19191" xr:uid="{00000000-0005-0000-0000-0000DF630000}"/>
    <cellStyle name="Note 4 4 2 8 2" xfId="35862" xr:uid="{00000000-0005-0000-0000-0000E0630000}"/>
    <cellStyle name="Note 4 4 2 9" xfId="28100" xr:uid="{00000000-0005-0000-0000-0000E1630000}"/>
    <cellStyle name="Note 4 4 3" xfId="4144" xr:uid="{00000000-0005-0000-0000-0000E2630000}"/>
    <cellStyle name="Note 4 4 3 2" xfId="13582" xr:uid="{00000000-0005-0000-0000-0000E3630000}"/>
    <cellStyle name="Note 4 4 3 2 2" xfId="19444" xr:uid="{00000000-0005-0000-0000-0000E4630000}"/>
    <cellStyle name="Note 4 4 3 2 2 2" xfId="36114" xr:uid="{00000000-0005-0000-0000-0000E5630000}"/>
    <cellStyle name="Note 4 4 3 2 3" xfId="22611" xr:uid="{00000000-0005-0000-0000-0000E6630000}"/>
    <cellStyle name="Note 4 4 3 2 3 2" xfId="39311" xr:uid="{00000000-0005-0000-0000-0000E7630000}"/>
    <cellStyle name="Note 4 4 3 2 4" xfId="25461" xr:uid="{00000000-0005-0000-0000-0000E8630000}"/>
    <cellStyle name="Note 4 4 3 2 4 2" xfId="42199" xr:uid="{00000000-0005-0000-0000-0000E9630000}"/>
    <cellStyle name="Note 4 4 3 2 5" xfId="30256" xr:uid="{00000000-0005-0000-0000-0000EA630000}"/>
    <cellStyle name="Note 4 4 3 3" xfId="17129" xr:uid="{00000000-0005-0000-0000-0000EB630000}"/>
    <cellStyle name="Note 4 4 3 3 2" xfId="33805" xr:uid="{00000000-0005-0000-0000-0000EC630000}"/>
    <cellStyle name="Note 4 4 3 4" xfId="18649" xr:uid="{00000000-0005-0000-0000-0000ED630000}"/>
    <cellStyle name="Note 4 4 3 4 2" xfId="35326" xr:uid="{00000000-0005-0000-0000-0000EE630000}"/>
    <cellStyle name="Note 4 4 3 5" xfId="16410" xr:uid="{00000000-0005-0000-0000-0000EF630000}"/>
    <cellStyle name="Note 4 4 3 5 2" xfId="33079" xr:uid="{00000000-0005-0000-0000-0000F0630000}"/>
    <cellStyle name="Note 4 4 3 6" xfId="27664" xr:uid="{00000000-0005-0000-0000-0000F1630000}"/>
    <cellStyle name="Note 4 4 4" xfId="4145" xr:uid="{00000000-0005-0000-0000-0000F2630000}"/>
    <cellStyle name="Note 4 4 4 2" xfId="14182" xr:uid="{00000000-0005-0000-0000-0000F3630000}"/>
    <cellStyle name="Note 4 4 4 2 2" xfId="19945" xr:uid="{00000000-0005-0000-0000-0000F4630000}"/>
    <cellStyle name="Note 4 4 4 2 2 2" xfId="36615" xr:uid="{00000000-0005-0000-0000-0000F5630000}"/>
    <cellStyle name="Note 4 4 4 2 3" xfId="23091" xr:uid="{00000000-0005-0000-0000-0000F6630000}"/>
    <cellStyle name="Note 4 4 4 2 3 2" xfId="39794" xr:uid="{00000000-0005-0000-0000-0000F7630000}"/>
    <cellStyle name="Note 4 4 4 2 4" xfId="25870" xr:uid="{00000000-0005-0000-0000-0000F8630000}"/>
    <cellStyle name="Note 4 4 4 2 4 2" xfId="42609" xr:uid="{00000000-0005-0000-0000-0000F9630000}"/>
    <cellStyle name="Note 4 4 4 2 5" xfId="30855" xr:uid="{00000000-0005-0000-0000-0000FA630000}"/>
    <cellStyle name="Note 4 4 4 3" xfId="17659" xr:uid="{00000000-0005-0000-0000-0000FB630000}"/>
    <cellStyle name="Note 4 4 4 3 2" xfId="34336" xr:uid="{00000000-0005-0000-0000-0000FC630000}"/>
    <cellStyle name="Note 4 4 4 4" xfId="15736" xr:uid="{00000000-0005-0000-0000-0000FD630000}"/>
    <cellStyle name="Note 4 4 4 4 2" xfId="32397" xr:uid="{00000000-0005-0000-0000-0000FE630000}"/>
    <cellStyle name="Note 4 4 4 5" xfId="22100" xr:uid="{00000000-0005-0000-0000-0000FF630000}"/>
    <cellStyle name="Note 4 4 4 5 2" xfId="38782" xr:uid="{00000000-0005-0000-0000-000000640000}"/>
    <cellStyle name="Note 4 4 4 6" xfId="28262" xr:uid="{00000000-0005-0000-0000-000001640000}"/>
    <cellStyle name="Note 4 4 4 7" xfId="11508" xr:uid="{00000000-0005-0000-0000-000002640000}"/>
    <cellStyle name="Note 4 4 5" xfId="8143" xr:uid="{00000000-0005-0000-0000-000003640000}"/>
    <cellStyle name="Note 4 4 5 2" xfId="14954" xr:uid="{00000000-0005-0000-0000-000004640000}"/>
    <cellStyle name="Note 4 4 5 2 2" xfId="20672" xr:uid="{00000000-0005-0000-0000-000005640000}"/>
    <cellStyle name="Note 4 4 5 2 2 2" xfId="37340" xr:uid="{00000000-0005-0000-0000-000006640000}"/>
    <cellStyle name="Note 4 4 5 2 3" xfId="23802" xr:uid="{00000000-0005-0000-0000-000007640000}"/>
    <cellStyle name="Note 4 4 5 2 3 2" xfId="40513" xr:uid="{00000000-0005-0000-0000-000008640000}"/>
    <cellStyle name="Note 4 4 5 2 4" xfId="26553" xr:uid="{00000000-0005-0000-0000-000009640000}"/>
    <cellStyle name="Note 4 4 5 2 4 2" xfId="43294" xr:uid="{00000000-0005-0000-0000-00000A640000}"/>
    <cellStyle name="Note 4 4 5 2 5" xfId="31625" xr:uid="{00000000-0005-0000-0000-00000B640000}"/>
    <cellStyle name="Note 4 4 5 3" xfId="18385" xr:uid="{00000000-0005-0000-0000-00000C640000}"/>
    <cellStyle name="Note 4 4 5 3 2" xfId="35060" xr:uid="{00000000-0005-0000-0000-00000D640000}"/>
    <cellStyle name="Note 4 4 5 4" xfId="21628" xr:uid="{00000000-0005-0000-0000-00000E640000}"/>
    <cellStyle name="Note 4 4 5 4 2" xfId="38303" xr:uid="{00000000-0005-0000-0000-00000F640000}"/>
    <cellStyle name="Note 4 4 5 5" xfId="24646" xr:uid="{00000000-0005-0000-0000-000010640000}"/>
    <cellStyle name="Note 4 4 5 5 2" xfId="41367" xr:uid="{00000000-0005-0000-0000-000011640000}"/>
    <cellStyle name="Note 4 4 5 6" xfId="29027" xr:uid="{00000000-0005-0000-0000-000012640000}"/>
    <cellStyle name="Note 4 4 5 7" xfId="12280" xr:uid="{00000000-0005-0000-0000-000013640000}"/>
    <cellStyle name="Note 4 4 6" xfId="8144" xr:uid="{00000000-0005-0000-0000-000014640000}"/>
    <cellStyle name="Note 4 4 6 2" xfId="19107" xr:uid="{00000000-0005-0000-0000-000015640000}"/>
    <cellStyle name="Note 4 4 6 2 2" xfId="35778" xr:uid="{00000000-0005-0000-0000-000016640000}"/>
    <cellStyle name="Note 4 4 6 3" xfId="22299" xr:uid="{00000000-0005-0000-0000-000017640000}"/>
    <cellStyle name="Note 4 4 6 3 2" xfId="38992" xr:uid="{00000000-0005-0000-0000-000018640000}"/>
    <cellStyle name="Note 4 4 6 4" xfId="25188" xr:uid="{00000000-0005-0000-0000-000019640000}"/>
    <cellStyle name="Note 4 4 6 4 2" xfId="41924" xr:uid="{00000000-0005-0000-0000-00001A640000}"/>
    <cellStyle name="Note 4 4 6 5" xfId="29854" xr:uid="{00000000-0005-0000-0000-00001B640000}"/>
    <cellStyle name="Note 4 4 6 6" xfId="13178" xr:uid="{00000000-0005-0000-0000-00001C640000}"/>
    <cellStyle name="Note 4 4 7" xfId="16764" xr:uid="{00000000-0005-0000-0000-00001D640000}"/>
    <cellStyle name="Note 4 4 7 2" xfId="33438" xr:uid="{00000000-0005-0000-0000-00001E640000}"/>
    <cellStyle name="Note 4 4 8" xfId="16009" xr:uid="{00000000-0005-0000-0000-00001F640000}"/>
    <cellStyle name="Note 4 4 8 2" xfId="32675" xr:uid="{00000000-0005-0000-0000-000020640000}"/>
    <cellStyle name="Note 4 4 9" xfId="16496" xr:uid="{00000000-0005-0000-0000-000021640000}"/>
    <cellStyle name="Note 4 4 9 2" xfId="33168" xr:uid="{00000000-0005-0000-0000-000022640000}"/>
    <cellStyle name="Note 4 5" xfId="4146" xr:uid="{00000000-0005-0000-0000-000023640000}"/>
    <cellStyle name="Note 4 5 10" xfId="16325" xr:uid="{00000000-0005-0000-0000-000024640000}"/>
    <cellStyle name="Note 4 5 10 2" xfId="32994" xr:uid="{00000000-0005-0000-0000-000025640000}"/>
    <cellStyle name="Note 4 5 11" xfId="27330" xr:uid="{00000000-0005-0000-0000-000026640000}"/>
    <cellStyle name="Note 4 5 2" xfId="4147" xr:uid="{00000000-0005-0000-0000-000027640000}"/>
    <cellStyle name="Note 4 5 2 2" xfId="4148" xr:uid="{00000000-0005-0000-0000-000028640000}"/>
    <cellStyle name="Note 4 5 2 2 2" xfId="14530" xr:uid="{00000000-0005-0000-0000-000029640000}"/>
    <cellStyle name="Note 4 5 2 2 2 2" xfId="20293" xr:uid="{00000000-0005-0000-0000-00002A640000}"/>
    <cellStyle name="Note 4 5 2 2 2 2 2" xfId="36962" xr:uid="{00000000-0005-0000-0000-00002B640000}"/>
    <cellStyle name="Note 4 5 2 2 2 3" xfId="23434" xr:uid="{00000000-0005-0000-0000-00002C640000}"/>
    <cellStyle name="Note 4 5 2 2 2 3 2" xfId="40142" xr:uid="{00000000-0005-0000-0000-00002D640000}"/>
    <cellStyle name="Note 4 5 2 2 2 4" xfId="26216" xr:uid="{00000000-0005-0000-0000-00002E640000}"/>
    <cellStyle name="Note 4 5 2 2 2 4 2" xfId="42956" xr:uid="{00000000-0005-0000-0000-00002F640000}"/>
    <cellStyle name="Note 4 5 2 2 2 5" xfId="31202" xr:uid="{00000000-0005-0000-0000-000030640000}"/>
    <cellStyle name="Note 4 5 2 2 3" xfId="18007" xr:uid="{00000000-0005-0000-0000-000031640000}"/>
    <cellStyle name="Note 4 5 2 2 3 2" xfId="34683" xr:uid="{00000000-0005-0000-0000-000032640000}"/>
    <cellStyle name="Note 4 5 2 2 4" xfId="10035" xr:uid="{00000000-0005-0000-0000-000033640000}"/>
    <cellStyle name="Note 4 5 2 2 4 2" xfId="27128" xr:uid="{00000000-0005-0000-0000-000034640000}"/>
    <cellStyle name="Note 4 5 2 2 5" xfId="16450" xr:uid="{00000000-0005-0000-0000-000035640000}"/>
    <cellStyle name="Note 4 5 2 2 5 2" xfId="33120" xr:uid="{00000000-0005-0000-0000-000036640000}"/>
    <cellStyle name="Note 4 5 2 2 6" xfId="28605" xr:uid="{00000000-0005-0000-0000-000037640000}"/>
    <cellStyle name="Note 4 5 2 2 7" xfId="11856" xr:uid="{00000000-0005-0000-0000-000038640000}"/>
    <cellStyle name="Note 4 5 2 3" xfId="4149" xr:uid="{00000000-0005-0000-0000-000039640000}"/>
    <cellStyle name="Note 4 5 2 3 2" xfId="14780" xr:uid="{00000000-0005-0000-0000-00003A640000}"/>
    <cellStyle name="Note 4 5 2 3 2 2" xfId="20543" xr:uid="{00000000-0005-0000-0000-00003B640000}"/>
    <cellStyle name="Note 4 5 2 3 2 2 2" xfId="37211" xr:uid="{00000000-0005-0000-0000-00003C640000}"/>
    <cellStyle name="Note 4 5 2 3 2 3" xfId="23682" xr:uid="{00000000-0005-0000-0000-00003D640000}"/>
    <cellStyle name="Note 4 5 2 3 2 3 2" xfId="40392" xr:uid="{00000000-0005-0000-0000-00003E640000}"/>
    <cellStyle name="Note 4 5 2 3 2 4" xfId="26465" xr:uid="{00000000-0005-0000-0000-00003F640000}"/>
    <cellStyle name="Note 4 5 2 3 2 4 2" xfId="43206" xr:uid="{00000000-0005-0000-0000-000040640000}"/>
    <cellStyle name="Note 4 5 2 3 2 5" xfId="31451" xr:uid="{00000000-0005-0000-0000-000041640000}"/>
    <cellStyle name="Note 4 5 2 3 3" xfId="18257" xr:uid="{00000000-0005-0000-0000-000042640000}"/>
    <cellStyle name="Note 4 5 2 3 3 2" xfId="34932" xr:uid="{00000000-0005-0000-0000-000043640000}"/>
    <cellStyle name="Note 4 5 2 3 4" xfId="21509" xr:uid="{00000000-0005-0000-0000-000044640000}"/>
    <cellStyle name="Note 4 5 2 3 4 2" xfId="38183" xr:uid="{00000000-0005-0000-0000-000045640000}"/>
    <cellStyle name="Note 4 5 2 3 5" xfId="24559" xr:uid="{00000000-0005-0000-0000-000046640000}"/>
    <cellStyle name="Note 4 5 2 3 5 2" xfId="41279" xr:uid="{00000000-0005-0000-0000-000047640000}"/>
    <cellStyle name="Note 4 5 2 3 6" xfId="28853" xr:uid="{00000000-0005-0000-0000-000048640000}"/>
    <cellStyle name="Note 4 5 2 3 7" xfId="12106" xr:uid="{00000000-0005-0000-0000-000049640000}"/>
    <cellStyle name="Note 4 5 2 4" xfId="12923" xr:uid="{00000000-0005-0000-0000-00004A640000}"/>
    <cellStyle name="Note 4 5 2 4 2" xfId="15536" xr:uid="{00000000-0005-0000-0000-00004B640000}"/>
    <cellStyle name="Note 4 5 2 4 2 2" xfId="21158" xr:uid="{00000000-0005-0000-0000-00004C640000}"/>
    <cellStyle name="Note 4 5 2 4 2 2 2" xfId="37828" xr:uid="{00000000-0005-0000-0000-00004D640000}"/>
    <cellStyle name="Note 4 5 2 4 2 3" xfId="24271" xr:uid="{00000000-0005-0000-0000-00004E640000}"/>
    <cellStyle name="Note 4 5 2 4 2 3 2" xfId="40988" xr:uid="{00000000-0005-0000-0000-00004F640000}"/>
    <cellStyle name="Note 4 5 2 4 2 4" xfId="26964" xr:uid="{00000000-0005-0000-0000-000050640000}"/>
    <cellStyle name="Note 4 5 2 4 2 4 2" xfId="43705" xr:uid="{00000000-0005-0000-0000-000051640000}"/>
    <cellStyle name="Note 4 5 2 4 2 5" xfId="32207" xr:uid="{00000000-0005-0000-0000-000052640000}"/>
    <cellStyle name="Note 4 5 2 4 3" xfId="18916" xr:uid="{00000000-0005-0000-0000-000053640000}"/>
    <cellStyle name="Note 4 5 2 4 3 2" xfId="35595" xr:uid="{00000000-0005-0000-0000-000054640000}"/>
    <cellStyle name="Note 4 5 2 4 4" xfId="22125" xr:uid="{00000000-0005-0000-0000-000055640000}"/>
    <cellStyle name="Note 4 5 2 4 4 2" xfId="38808" xr:uid="{00000000-0005-0000-0000-000056640000}"/>
    <cellStyle name="Note 4 5 2 4 5" xfId="25051" xr:uid="{00000000-0005-0000-0000-000057640000}"/>
    <cellStyle name="Note 4 5 2 4 5 2" xfId="41778" xr:uid="{00000000-0005-0000-0000-000058640000}"/>
    <cellStyle name="Note 4 5 2 4 6" xfId="29609" xr:uid="{00000000-0005-0000-0000-000059640000}"/>
    <cellStyle name="Note 4 5 2 5" xfId="14084" xr:uid="{00000000-0005-0000-0000-00005A640000}"/>
    <cellStyle name="Note 4 5 2 5 2" xfId="19862" xr:uid="{00000000-0005-0000-0000-00005B640000}"/>
    <cellStyle name="Note 4 5 2 5 2 2" xfId="36532" xr:uid="{00000000-0005-0000-0000-00005C640000}"/>
    <cellStyle name="Note 4 5 2 5 3" xfId="23012" xr:uid="{00000000-0005-0000-0000-00005D640000}"/>
    <cellStyle name="Note 4 5 2 5 3 2" xfId="39714" xr:uid="{00000000-0005-0000-0000-00005E640000}"/>
    <cellStyle name="Note 4 5 2 5 4" xfId="25794" xr:uid="{00000000-0005-0000-0000-00005F640000}"/>
    <cellStyle name="Note 4 5 2 5 4 2" xfId="42533" xr:uid="{00000000-0005-0000-0000-000060640000}"/>
    <cellStyle name="Note 4 5 2 5 5" xfId="30757" xr:uid="{00000000-0005-0000-0000-000061640000}"/>
    <cellStyle name="Note 4 5 2 6" xfId="17578" xr:uid="{00000000-0005-0000-0000-000062640000}"/>
    <cellStyle name="Note 4 5 2 6 2" xfId="34255" xr:uid="{00000000-0005-0000-0000-000063640000}"/>
    <cellStyle name="Note 4 5 2 7" xfId="17167" xr:uid="{00000000-0005-0000-0000-000064640000}"/>
    <cellStyle name="Note 4 5 2 7 2" xfId="33843" xr:uid="{00000000-0005-0000-0000-000065640000}"/>
    <cellStyle name="Note 4 5 2 8" xfId="16070" xr:uid="{00000000-0005-0000-0000-000066640000}"/>
    <cellStyle name="Note 4 5 2 8 2" xfId="32738" xr:uid="{00000000-0005-0000-0000-000067640000}"/>
    <cellStyle name="Note 4 5 2 9" xfId="28165" xr:uid="{00000000-0005-0000-0000-000068640000}"/>
    <cellStyle name="Note 4 5 3" xfId="4150" xr:uid="{00000000-0005-0000-0000-000069640000}"/>
    <cellStyle name="Note 4 5 3 2" xfId="13647" xr:uid="{00000000-0005-0000-0000-00006A640000}"/>
    <cellStyle name="Note 4 5 3 2 2" xfId="19503" xr:uid="{00000000-0005-0000-0000-00006B640000}"/>
    <cellStyle name="Note 4 5 3 2 2 2" xfId="36173" xr:uid="{00000000-0005-0000-0000-00006C640000}"/>
    <cellStyle name="Note 4 5 3 2 3" xfId="22664" xr:uid="{00000000-0005-0000-0000-00006D640000}"/>
    <cellStyle name="Note 4 5 3 2 3 2" xfId="39364" xr:uid="{00000000-0005-0000-0000-00006E640000}"/>
    <cellStyle name="Note 4 5 3 2 4" xfId="25505" xr:uid="{00000000-0005-0000-0000-00006F640000}"/>
    <cellStyle name="Note 4 5 3 2 4 2" xfId="42243" xr:uid="{00000000-0005-0000-0000-000070640000}"/>
    <cellStyle name="Note 4 5 3 2 5" xfId="30321" xr:uid="{00000000-0005-0000-0000-000071640000}"/>
    <cellStyle name="Note 4 5 3 3" xfId="17193" xr:uid="{00000000-0005-0000-0000-000072640000}"/>
    <cellStyle name="Note 4 5 3 3 2" xfId="33870" xr:uid="{00000000-0005-0000-0000-000073640000}"/>
    <cellStyle name="Note 4 5 3 4" xfId="15839" xr:uid="{00000000-0005-0000-0000-000074640000}"/>
    <cellStyle name="Note 4 5 3 4 2" xfId="32503" xr:uid="{00000000-0005-0000-0000-000075640000}"/>
    <cellStyle name="Note 4 5 3 5" xfId="17556" xr:uid="{00000000-0005-0000-0000-000076640000}"/>
    <cellStyle name="Note 4 5 3 5 2" xfId="34233" xr:uid="{00000000-0005-0000-0000-000077640000}"/>
    <cellStyle name="Note 4 5 3 6" xfId="27729" xr:uid="{00000000-0005-0000-0000-000078640000}"/>
    <cellStyle name="Note 4 5 4" xfId="4151" xr:uid="{00000000-0005-0000-0000-000079640000}"/>
    <cellStyle name="Note 4 5 4 2" xfId="14230" xr:uid="{00000000-0005-0000-0000-00007A640000}"/>
    <cellStyle name="Note 4 5 4 2 2" xfId="19993" xr:uid="{00000000-0005-0000-0000-00007B640000}"/>
    <cellStyle name="Note 4 5 4 2 2 2" xfId="36663" xr:uid="{00000000-0005-0000-0000-00007C640000}"/>
    <cellStyle name="Note 4 5 4 2 3" xfId="23139" xr:uid="{00000000-0005-0000-0000-00007D640000}"/>
    <cellStyle name="Note 4 5 4 2 3 2" xfId="39842" xr:uid="{00000000-0005-0000-0000-00007E640000}"/>
    <cellStyle name="Note 4 5 4 2 4" xfId="25918" xr:uid="{00000000-0005-0000-0000-00007F640000}"/>
    <cellStyle name="Note 4 5 4 2 4 2" xfId="42657" xr:uid="{00000000-0005-0000-0000-000080640000}"/>
    <cellStyle name="Note 4 5 4 2 5" xfId="30903" xr:uid="{00000000-0005-0000-0000-000081640000}"/>
    <cellStyle name="Note 4 5 4 3" xfId="17707" xr:uid="{00000000-0005-0000-0000-000082640000}"/>
    <cellStyle name="Note 4 5 4 3 2" xfId="34384" xr:uid="{00000000-0005-0000-0000-000083640000}"/>
    <cellStyle name="Note 4 5 4 4" xfId="16885" xr:uid="{00000000-0005-0000-0000-000084640000}"/>
    <cellStyle name="Note 4 5 4 4 2" xfId="33561" xr:uid="{00000000-0005-0000-0000-000085640000}"/>
    <cellStyle name="Note 4 5 4 5" xfId="22513" xr:uid="{00000000-0005-0000-0000-000086640000}"/>
    <cellStyle name="Note 4 5 4 5 2" xfId="39209" xr:uid="{00000000-0005-0000-0000-000087640000}"/>
    <cellStyle name="Note 4 5 4 6" xfId="28310" xr:uid="{00000000-0005-0000-0000-000088640000}"/>
    <cellStyle name="Note 4 5 4 7" xfId="11556" xr:uid="{00000000-0005-0000-0000-000089640000}"/>
    <cellStyle name="Note 4 5 5" xfId="8145" xr:uid="{00000000-0005-0000-0000-00008A640000}"/>
    <cellStyle name="Note 4 5 5 2" xfId="14146" xr:uid="{00000000-0005-0000-0000-00008B640000}"/>
    <cellStyle name="Note 4 5 5 2 2" xfId="19909" xr:uid="{00000000-0005-0000-0000-00008C640000}"/>
    <cellStyle name="Note 4 5 5 2 2 2" xfId="36579" xr:uid="{00000000-0005-0000-0000-00008D640000}"/>
    <cellStyle name="Note 4 5 5 2 3" xfId="23056" xr:uid="{00000000-0005-0000-0000-00008E640000}"/>
    <cellStyle name="Note 4 5 5 2 3 2" xfId="39758" xr:uid="{00000000-0005-0000-0000-00008F640000}"/>
    <cellStyle name="Note 4 5 5 2 4" xfId="25834" xr:uid="{00000000-0005-0000-0000-000090640000}"/>
    <cellStyle name="Note 4 5 5 2 4 2" xfId="42573" xr:uid="{00000000-0005-0000-0000-000091640000}"/>
    <cellStyle name="Note 4 5 5 2 5" xfId="30819" xr:uid="{00000000-0005-0000-0000-000092640000}"/>
    <cellStyle name="Note 4 5 5 3" xfId="17623" xr:uid="{00000000-0005-0000-0000-000093640000}"/>
    <cellStyle name="Note 4 5 5 3 2" xfId="34300" xr:uid="{00000000-0005-0000-0000-000094640000}"/>
    <cellStyle name="Note 4 5 5 4" xfId="19475" xr:uid="{00000000-0005-0000-0000-000095640000}"/>
    <cellStyle name="Note 4 5 5 4 2" xfId="36145" xr:uid="{00000000-0005-0000-0000-000096640000}"/>
    <cellStyle name="Note 4 5 5 5" xfId="16186" xr:uid="{00000000-0005-0000-0000-000097640000}"/>
    <cellStyle name="Note 4 5 5 5 2" xfId="32851" xr:uid="{00000000-0005-0000-0000-000098640000}"/>
    <cellStyle name="Note 4 5 5 6" xfId="28227" xr:uid="{00000000-0005-0000-0000-000099640000}"/>
    <cellStyle name="Note 4 5 5 7" xfId="11472" xr:uid="{00000000-0005-0000-0000-00009A640000}"/>
    <cellStyle name="Note 4 5 6" xfId="8146" xr:uid="{00000000-0005-0000-0000-00009B640000}"/>
    <cellStyle name="Note 4 5 6 2" xfId="15019" xr:uid="{00000000-0005-0000-0000-00009C640000}"/>
    <cellStyle name="Note 4 5 6 2 2" xfId="20729" xr:uid="{00000000-0005-0000-0000-00009D640000}"/>
    <cellStyle name="Note 4 5 6 2 2 2" xfId="37398" xr:uid="{00000000-0005-0000-0000-00009E640000}"/>
    <cellStyle name="Note 4 5 6 2 3" xfId="23856" xr:uid="{00000000-0005-0000-0000-00009F640000}"/>
    <cellStyle name="Note 4 5 6 2 3 2" xfId="40567" xr:uid="{00000000-0005-0000-0000-0000A0640000}"/>
    <cellStyle name="Note 4 5 6 2 4" xfId="26597" xr:uid="{00000000-0005-0000-0000-0000A1640000}"/>
    <cellStyle name="Note 4 5 6 2 4 2" xfId="43338" xr:uid="{00000000-0005-0000-0000-0000A2640000}"/>
    <cellStyle name="Note 4 5 6 2 5" xfId="31690" xr:uid="{00000000-0005-0000-0000-0000A3640000}"/>
    <cellStyle name="Note 4 5 6 3" xfId="18441" xr:uid="{00000000-0005-0000-0000-0000A4640000}"/>
    <cellStyle name="Note 4 5 6 3 2" xfId="35118" xr:uid="{00000000-0005-0000-0000-0000A5640000}"/>
    <cellStyle name="Note 4 5 6 4" xfId="21683" xr:uid="{00000000-0005-0000-0000-0000A6640000}"/>
    <cellStyle name="Note 4 5 6 4 2" xfId="38358" xr:uid="{00000000-0005-0000-0000-0000A7640000}"/>
    <cellStyle name="Note 4 5 6 5" xfId="24690" xr:uid="{00000000-0005-0000-0000-0000A8640000}"/>
    <cellStyle name="Note 4 5 6 5 2" xfId="41411" xr:uid="{00000000-0005-0000-0000-0000A9640000}"/>
    <cellStyle name="Note 4 5 6 6" xfId="29092" xr:uid="{00000000-0005-0000-0000-0000AA640000}"/>
    <cellStyle name="Note 4 5 6 7" xfId="12345" xr:uid="{00000000-0005-0000-0000-0000AB640000}"/>
    <cellStyle name="Note 4 5 7" xfId="13243" xr:uid="{00000000-0005-0000-0000-0000AC640000}"/>
    <cellStyle name="Note 4 5 7 2" xfId="19165" xr:uid="{00000000-0005-0000-0000-0000AD640000}"/>
    <cellStyle name="Note 4 5 7 2 2" xfId="35836" xr:uid="{00000000-0005-0000-0000-0000AE640000}"/>
    <cellStyle name="Note 4 5 7 3" xfId="22352" xr:uid="{00000000-0005-0000-0000-0000AF640000}"/>
    <cellStyle name="Note 4 5 7 3 2" xfId="39045" xr:uid="{00000000-0005-0000-0000-0000B0640000}"/>
    <cellStyle name="Note 4 5 7 4" xfId="25232" xr:uid="{00000000-0005-0000-0000-0000B1640000}"/>
    <cellStyle name="Note 4 5 7 4 2" xfId="41968" xr:uid="{00000000-0005-0000-0000-0000B2640000}"/>
    <cellStyle name="Note 4 5 7 5" xfId="29919" xr:uid="{00000000-0005-0000-0000-0000B3640000}"/>
    <cellStyle name="Note 4 5 8" xfId="16836" xr:uid="{00000000-0005-0000-0000-0000B4640000}"/>
    <cellStyle name="Note 4 5 8 2" xfId="33511" xr:uid="{00000000-0005-0000-0000-0000B5640000}"/>
    <cellStyle name="Note 4 5 9" xfId="15982" xr:uid="{00000000-0005-0000-0000-0000B6640000}"/>
    <cellStyle name="Note 4 5 9 2" xfId="32648" xr:uid="{00000000-0005-0000-0000-0000B7640000}"/>
    <cellStyle name="Note 4 6" xfId="4152" xr:uid="{00000000-0005-0000-0000-0000B8640000}"/>
    <cellStyle name="Note 4 6 10" xfId="11143" xr:uid="{00000000-0005-0000-0000-0000B9640000}"/>
    <cellStyle name="Note 4 6 2" xfId="4153" xr:uid="{00000000-0005-0000-0000-0000BA640000}"/>
    <cellStyle name="Note 4 6 2 2" xfId="14336" xr:uid="{00000000-0005-0000-0000-0000BB640000}"/>
    <cellStyle name="Note 4 6 2 2 2" xfId="20099" xr:uid="{00000000-0005-0000-0000-0000BC640000}"/>
    <cellStyle name="Note 4 6 2 2 2 2" xfId="36769" xr:uid="{00000000-0005-0000-0000-0000BD640000}"/>
    <cellStyle name="Note 4 6 2 2 3" xfId="23242" xr:uid="{00000000-0005-0000-0000-0000BE640000}"/>
    <cellStyle name="Note 4 6 2 2 3 2" xfId="39948" xr:uid="{00000000-0005-0000-0000-0000BF640000}"/>
    <cellStyle name="Note 4 6 2 2 4" xfId="26023" xr:uid="{00000000-0005-0000-0000-0000C0640000}"/>
    <cellStyle name="Note 4 6 2 2 4 2" xfId="42762" xr:uid="{00000000-0005-0000-0000-0000C1640000}"/>
    <cellStyle name="Note 4 6 2 2 5" xfId="31009" xr:uid="{00000000-0005-0000-0000-0000C2640000}"/>
    <cellStyle name="Note 4 6 2 3" xfId="17813" xr:uid="{00000000-0005-0000-0000-0000C3640000}"/>
    <cellStyle name="Note 4 6 2 3 2" xfId="34490" xr:uid="{00000000-0005-0000-0000-0000C4640000}"/>
    <cellStyle name="Note 4 6 2 4" xfId="17546" xr:uid="{00000000-0005-0000-0000-0000C5640000}"/>
    <cellStyle name="Note 4 6 2 4 2" xfId="34223" xr:uid="{00000000-0005-0000-0000-0000C6640000}"/>
    <cellStyle name="Note 4 6 2 5" xfId="16709" xr:uid="{00000000-0005-0000-0000-0000C7640000}"/>
    <cellStyle name="Note 4 6 2 5 2" xfId="33383" xr:uid="{00000000-0005-0000-0000-0000C8640000}"/>
    <cellStyle name="Note 4 6 2 6" xfId="28413" xr:uid="{00000000-0005-0000-0000-0000C9640000}"/>
    <cellStyle name="Note 4 6 2 7" xfId="11662" xr:uid="{00000000-0005-0000-0000-0000CA640000}"/>
    <cellStyle name="Note 4 6 3" xfId="4154" xr:uid="{00000000-0005-0000-0000-0000CB640000}"/>
    <cellStyle name="Note 4 6 3 2" xfId="14597" xr:uid="{00000000-0005-0000-0000-0000CC640000}"/>
    <cellStyle name="Note 4 6 3 2 2" xfId="20360" xr:uid="{00000000-0005-0000-0000-0000CD640000}"/>
    <cellStyle name="Note 4 6 3 2 2 2" xfId="37029" xr:uid="{00000000-0005-0000-0000-0000CE640000}"/>
    <cellStyle name="Note 4 6 3 2 3" xfId="23501" xr:uid="{00000000-0005-0000-0000-0000CF640000}"/>
    <cellStyle name="Note 4 6 3 2 3 2" xfId="40209" xr:uid="{00000000-0005-0000-0000-0000D0640000}"/>
    <cellStyle name="Note 4 6 3 2 4" xfId="26283" xr:uid="{00000000-0005-0000-0000-0000D1640000}"/>
    <cellStyle name="Note 4 6 3 2 4 2" xfId="43023" xr:uid="{00000000-0005-0000-0000-0000D2640000}"/>
    <cellStyle name="Note 4 6 3 2 5" xfId="31269" xr:uid="{00000000-0005-0000-0000-0000D3640000}"/>
    <cellStyle name="Note 4 6 3 3" xfId="18074" xr:uid="{00000000-0005-0000-0000-0000D4640000}"/>
    <cellStyle name="Note 4 6 3 3 2" xfId="34750" xr:uid="{00000000-0005-0000-0000-0000D5640000}"/>
    <cellStyle name="Note 4 6 3 4" xfId="21328" xr:uid="{00000000-0005-0000-0000-0000D6640000}"/>
    <cellStyle name="Note 4 6 3 4 2" xfId="38000" xr:uid="{00000000-0005-0000-0000-0000D7640000}"/>
    <cellStyle name="Note 4 6 3 5" xfId="24378" xr:uid="{00000000-0005-0000-0000-0000D8640000}"/>
    <cellStyle name="Note 4 6 3 5 2" xfId="41096" xr:uid="{00000000-0005-0000-0000-0000D9640000}"/>
    <cellStyle name="Note 4 6 3 6" xfId="28672" xr:uid="{00000000-0005-0000-0000-0000DA640000}"/>
    <cellStyle name="Note 4 6 3 7" xfId="11923" xr:uid="{00000000-0005-0000-0000-0000DB640000}"/>
    <cellStyle name="Note 4 6 4" xfId="8147" xr:uid="{00000000-0005-0000-0000-0000DC640000}"/>
    <cellStyle name="Note 4 6 4 2" xfId="15263" xr:uid="{00000000-0005-0000-0000-0000DD640000}"/>
    <cellStyle name="Note 4 6 4 2 2" xfId="20907" xr:uid="{00000000-0005-0000-0000-0000DE640000}"/>
    <cellStyle name="Note 4 6 4 2 2 2" xfId="37576" xr:uid="{00000000-0005-0000-0000-0000DF640000}"/>
    <cellStyle name="Note 4 6 4 2 3" xfId="24024" xr:uid="{00000000-0005-0000-0000-0000E0640000}"/>
    <cellStyle name="Note 4 6 4 2 3 2" xfId="40738" xr:uid="{00000000-0005-0000-0000-0000E1640000}"/>
    <cellStyle name="Note 4 6 4 2 4" xfId="26751" xr:uid="{00000000-0005-0000-0000-0000E2640000}"/>
    <cellStyle name="Note 4 6 4 2 4 2" xfId="43492" xr:uid="{00000000-0005-0000-0000-0000E3640000}"/>
    <cellStyle name="Note 4 6 4 2 5" xfId="31934" xr:uid="{00000000-0005-0000-0000-0000E4640000}"/>
    <cellStyle name="Note 4 6 4 3" xfId="18651" xr:uid="{00000000-0005-0000-0000-0000E5640000}"/>
    <cellStyle name="Note 4 6 4 3 2" xfId="35328" xr:uid="{00000000-0005-0000-0000-0000E6640000}"/>
    <cellStyle name="Note 4 6 4 4" xfId="21871" xr:uid="{00000000-0005-0000-0000-0000E7640000}"/>
    <cellStyle name="Note 4 6 4 4 2" xfId="38550" xr:uid="{00000000-0005-0000-0000-0000E8640000}"/>
    <cellStyle name="Note 4 6 4 5" xfId="24841" xr:uid="{00000000-0005-0000-0000-0000E9640000}"/>
    <cellStyle name="Note 4 6 4 5 2" xfId="41565" xr:uid="{00000000-0005-0000-0000-0000EA640000}"/>
    <cellStyle name="Note 4 6 4 6" xfId="29336" xr:uid="{00000000-0005-0000-0000-0000EB640000}"/>
    <cellStyle name="Note 4 6 4 7" xfId="12633" xr:uid="{00000000-0005-0000-0000-0000EC640000}"/>
    <cellStyle name="Note 4 6 5" xfId="13842" xr:uid="{00000000-0005-0000-0000-0000ED640000}"/>
    <cellStyle name="Note 4 6 5 2" xfId="19640" xr:uid="{00000000-0005-0000-0000-0000EE640000}"/>
    <cellStyle name="Note 4 6 5 2 2" xfId="36311" xr:uid="{00000000-0005-0000-0000-0000EF640000}"/>
    <cellStyle name="Note 4 6 5 3" xfId="22792" xr:uid="{00000000-0005-0000-0000-0000F0640000}"/>
    <cellStyle name="Note 4 6 5 3 2" xfId="39493" xr:uid="{00000000-0005-0000-0000-0000F1640000}"/>
    <cellStyle name="Note 4 6 5 4" xfId="25612" xr:uid="{00000000-0005-0000-0000-0000F2640000}"/>
    <cellStyle name="Note 4 6 5 4 2" xfId="42350" xr:uid="{00000000-0005-0000-0000-0000F3640000}"/>
    <cellStyle name="Note 4 6 5 5" xfId="30516" xr:uid="{00000000-0005-0000-0000-0000F4640000}"/>
    <cellStyle name="Note 4 6 6" xfId="17324" xr:uid="{00000000-0005-0000-0000-0000F5640000}"/>
    <cellStyle name="Note 4 6 6 2" xfId="34001" xr:uid="{00000000-0005-0000-0000-0000F6640000}"/>
    <cellStyle name="Note 4 6 7" xfId="18286" xr:uid="{00000000-0005-0000-0000-0000F7640000}"/>
    <cellStyle name="Note 4 6 7 2" xfId="34961" xr:uid="{00000000-0005-0000-0000-0000F8640000}"/>
    <cellStyle name="Note 4 6 8" xfId="23724" xr:uid="{00000000-0005-0000-0000-0000F9640000}"/>
    <cellStyle name="Note 4 6 8 2" xfId="40434" xr:uid="{00000000-0005-0000-0000-0000FA640000}"/>
    <cellStyle name="Note 4 6 9" xfId="27924" xr:uid="{00000000-0005-0000-0000-0000FB640000}"/>
    <cellStyle name="Note 4 7" xfId="4155" xr:uid="{00000000-0005-0000-0000-0000FC640000}"/>
    <cellStyle name="Note 4 7 10" xfId="11123" xr:uid="{00000000-0005-0000-0000-0000FD640000}"/>
    <cellStyle name="Note 4 7 2" xfId="8148" xr:uid="{00000000-0005-0000-0000-0000FE640000}"/>
    <cellStyle name="Note 4 7 2 2" xfId="14330" xr:uid="{00000000-0005-0000-0000-0000FF640000}"/>
    <cellStyle name="Note 4 7 2 2 2" xfId="20093" xr:uid="{00000000-0005-0000-0000-000000650000}"/>
    <cellStyle name="Note 4 7 2 2 2 2" xfId="36763" xr:uid="{00000000-0005-0000-0000-000001650000}"/>
    <cellStyle name="Note 4 7 2 2 3" xfId="23237" xr:uid="{00000000-0005-0000-0000-000002650000}"/>
    <cellStyle name="Note 4 7 2 2 3 2" xfId="39942" xr:uid="{00000000-0005-0000-0000-000003650000}"/>
    <cellStyle name="Note 4 7 2 2 4" xfId="26017" xr:uid="{00000000-0005-0000-0000-000004650000}"/>
    <cellStyle name="Note 4 7 2 2 4 2" xfId="42756" xr:uid="{00000000-0005-0000-0000-000005650000}"/>
    <cellStyle name="Note 4 7 2 2 5" xfId="31003" xr:uid="{00000000-0005-0000-0000-000006650000}"/>
    <cellStyle name="Note 4 7 2 3" xfId="17807" xr:uid="{00000000-0005-0000-0000-000007650000}"/>
    <cellStyle name="Note 4 7 2 3 2" xfId="34484" xr:uid="{00000000-0005-0000-0000-000008650000}"/>
    <cellStyle name="Note 4 7 2 4" xfId="18413" xr:uid="{00000000-0005-0000-0000-000009650000}"/>
    <cellStyle name="Note 4 7 2 4 2" xfId="35088" xr:uid="{00000000-0005-0000-0000-00000A650000}"/>
    <cellStyle name="Note 4 7 2 5" xfId="19736" xr:uid="{00000000-0005-0000-0000-00000B650000}"/>
    <cellStyle name="Note 4 7 2 5 2" xfId="36406" xr:uid="{00000000-0005-0000-0000-00000C650000}"/>
    <cellStyle name="Note 4 7 2 6" xfId="28408" xr:uid="{00000000-0005-0000-0000-00000D650000}"/>
    <cellStyle name="Note 4 7 2 7" xfId="11656" xr:uid="{00000000-0005-0000-0000-00000E650000}"/>
    <cellStyle name="Note 4 7 3" xfId="8149" xr:uid="{00000000-0005-0000-0000-00000F650000}"/>
    <cellStyle name="Note 4 7 3 2" xfId="14591" xr:uid="{00000000-0005-0000-0000-000010650000}"/>
    <cellStyle name="Note 4 7 3 2 2" xfId="20354" xr:uid="{00000000-0005-0000-0000-000011650000}"/>
    <cellStyle name="Note 4 7 3 2 2 2" xfId="37023" xr:uid="{00000000-0005-0000-0000-000012650000}"/>
    <cellStyle name="Note 4 7 3 2 3" xfId="23495" xr:uid="{00000000-0005-0000-0000-000013650000}"/>
    <cellStyle name="Note 4 7 3 2 3 2" xfId="40203" xr:uid="{00000000-0005-0000-0000-000014650000}"/>
    <cellStyle name="Note 4 7 3 2 4" xfId="26277" xr:uid="{00000000-0005-0000-0000-000015650000}"/>
    <cellStyle name="Note 4 7 3 2 4 2" xfId="43017" xr:uid="{00000000-0005-0000-0000-000016650000}"/>
    <cellStyle name="Note 4 7 3 2 5" xfId="31263" xr:uid="{00000000-0005-0000-0000-000017650000}"/>
    <cellStyle name="Note 4 7 3 3" xfId="18068" xr:uid="{00000000-0005-0000-0000-000018650000}"/>
    <cellStyle name="Note 4 7 3 3 2" xfId="34744" xr:uid="{00000000-0005-0000-0000-000019650000}"/>
    <cellStyle name="Note 4 7 3 4" xfId="21322" xr:uid="{00000000-0005-0000-0000-00001A650000}"/>
    <cellStyle name="Note 4 7 3 4 2" xfId="37994" xr:uid="{00000000-0005-0000-0000-00001B650000}"/>
    <cellStyle name="Note 4 7 3 5" xfId="24372" xr:uid="{00000000-0005-0000-0000-00001C650000}"/>
    <cellStyle name="Note 4 7 3 5 2" xfId="41090" xr:uid="{00000000-0005-0000-0000-00001D650000}"/>
    <cellStyle name="Note 4 7 3 6" xfId="28666" xr:uid="{00000000-0005-0000-0000-00001E650000}"/>
    <cellStyle name="Note 4 7 3 7" xfId="11917" xr:uid="{00000000-0005-0000-0000-00001F650000}"/>
    <cellStyle name="Note 4 7 4" xfId="12603" xr:uid="{00000000-0005-0000-0000-000020650000}"/>
    <cellStyle name="Note 4 7 4 2" xfId="15238" xr:uid="{00000000-0005-0000-0000-000021650000}"/>
    <cellStyle name="Note 4 7 4 2 2" xfId="20898" xr:uid="{00000000-0005-0000-0000-000022650000}"/>
    <cellStyle name="Note 4 7 4 2 2 2" xfId="37567" xr:uid="{00000000-0005-0000-0000-000023650000}"/>
    <cellStyle name="Note 4 7 4 2 3" xfId="24015" xr:uid="{00000000-0005-0000-0000-000024650000}"/>
    <cellStyle name="Note 4 7 4 2 3 2" xfId="40729" xr:uid="{00000000-0005-0000-0000-000025650000}"/>
    <cellStyle name="Note 4 7 4 2 4" xfId="26742" xr:uid="{00000000-0005-0000-0000-000026650000}"/>
    <cellStyle name="Note 4 7 4 2 4 2" xfId="43483" xr:uid="{00000000-0005-0000-0000-000027650000}"/>
    <cellStyle name="Note 4 7 4 2 5" xfId="31909" xr:uid="{00000000-0005-0000-0000-000028650000}"/>
    <cellStyle name="Note 4 7 4 3" xfId="18639" xr:uid="{00000000-0005-0000-0000-000029650000}"/>
    <cellStyle name="Note 4 7 4 3 2" xfId="35316" xr:uid="{00000000-0005-0000-0000-00002A650000}"/>
    <cellStyle name="Note 4 7 4 4" xfId="21860" xr:uid="{00000000-0005-0000-0000-00002B650000}"/>
    <cellStyle name="Note 4 7 4 4 2" xfId="38539" xr:uid="{00000000-0005-0000-0000-00002C650000}"/>
    <cellStyle name="Note 4 7 4 5" xfId="24832" xr:uid="{00000000-0005-0000-0000-00002D650000}"/>
    <cellStyle name="Note 4 7 4 5 2" xfId="41556" xr:uid="{00000000-0005-0000-0000-00002E650000}"/>
    <cellStyle name="Note 4 7 4 6" xfId="29311" xr:uid="{00000000-0005-0000-0000-00002F650000}"/>
    <cellStyle name="Note 4 7 5" xfId="13820" xr:uid="{00000000-0005-0000-0000-000030650000}"/>
    <cellStyle name="Note 4 7 5 2" xfId="19634" xr:uid="{00000000-0005-0000-0000-000031650000}"/>
    <cellStyle name="Note 4 7 5 2 2" xfId="36305" xr:uid="{00000000-0005-0000-0000-000032650000}"/>
    <cellStyle name="Note 4 7 5 3" xfId="22786" xr:uid="{00000000-0005-0000-0000-000033650000}"/>
    <cellStyle name="Note 4 7 5 3 2" xfId="39487" xr:uid="{00000000-0005-0000-0000-000034650000}"/>
    <cellStyle name="Note 4 7 5 4" xfId="25606" xr:uid="{00000000-0005-0000-0000-000035650000}"/>
    <cellStyle name="Note 4 7 5 4 2" xfId="42344" xr:uid="{00000000-0005-0000-0000-000036650000}"/>
    <cellStyle name="Note 4 7 5 5" xfId="30494" xr:uid="{00000000-0005-0000-0000-000037650000}"/>
    <cellStyle name="Note 4 7 6" xfId="17318" xr:uid="{00000000-0005-0000-0000-000038650000}"/>
    <cellStyle name="Note 4 7 6 2" xfId="33995" xr:uid="{00000000-0005-0000-0000-000039650000}"/>
    <cellStyle name="Note 4 7 7" xfId="18419" xr:uid="{00000000-0005-0000-0000-00003A650000}"/>
    <cellStyle name="Note 4 7 7 2" xfId="35095" xr:uid="{00000000-0005-0000-0000-00003B650000}"/>
    <cellStyle name="Note 4 7 8" xfId="16310" xr:uid="{00000000-0005-0000-0000-00003C650000}"/>
    <cellStyle name="Note 4 7 8 2" xfId="32978" xr:uid="{00000000-0005-0000-0000-00003D650000}"/>
    <cellStyle name="Note 4 7 9" xfId="27902" xr:uid="{00000000-0005-0000-0000-00003E650000}"/>
    <cellStyle name="Note 4 8" xfId="8150" xr:uid="{00000000-0005-0000-0000-00003F650000}"/>
    <cellStyle name="Note 4 8 2" xfId="15091" xr:uid="{00000000-0005-0000-0000-000040650000}"/>
    <cellStyle name="Note 4 8 2 2" xfId="20785" xr:uid="{00000000-0005-0000-0000-000041650000}"/>
    <cellStyle name="Note 4 8 2 2 2" xfId="37454" xr:uid="{00000000-0005-0000-0000-000042650000}"/>
    <cellStyle name="Note 4 8 2 3" xfId="23907" xr:uid="{00000000-0005-0000-0000-000043650000}"/>
    <cellStyle name="Note 4 8 2 3 2" xfId="40620" xr:uid="{00000000-0005-0000-0000-000044650000}"/>
    <cellStyle name="Note 4 8 2 4" xfId="26646" xr:uid="{00000000-0005-0000-0000-000045650000}"/>
    <cellStyle name="Note 4 8 2 4 2" xfId="43387" xr:uid="{00000000-0005-0000-0000-000046650000}"/>
    <cellStyle name="Note 4 8 2 5" xfId="31762" xr:uid="{00000000-0005-0000-0000-000047650000}"/>
    <cellStyle name="Note 4 8 3" xfId="18498" xr:uid="{00000000-0005-0000-0000-000048650000}"/>
    <cellStyle name="Note 4 8 3 2" xfId="35175" xr:uid="{00000000-0005-0000-0000-000049650000}"/>
    <cellStyle name="Note 4 8 4" xfId="21735" xr:uid="{00000000-0005-0000-0000-00004A650000}"/>
    <cellStyle name="Note 4 8 4 2" xfId="38412" xr:uid="{00000000-0005-0000-0000-00004B650000}"/>
    <cellStyle name="Note 4 8 5" xfId="24737" xr:uid="{00000000-0005-0000-0000-00004C650000}"/>
    <cellStyle name="Note 4 8 5 2" xfId="41460" xr:uid="{00000000-0005-0000-0000-00004D650000}"/>
    <cellStyle name="Note 4 8 6" xfId="29164" xr:uid="{00000000-0005-0000-0000-00004E650000}"/>
    <cellStyle name="Note 4 8 7" xfId="12423" xr:uid="{00000000-0005-0000-0000-00004F650000}"/>
    <cellStyle name="Note 4 9" xfId="13038" xr:uid="{00000000-0005-0000-0000-000050650000}"/>
    <cellStyle name="Note 4 9 2" xfId="18980" xr:uid="{00000000-0005-0000-0000-000051650000}"/>
    <cellStyle name="Note 4 9 2 2" xfId="35654" xr:uid="{00000000-0005-0000-0000-000052650000}"/>
    <cellStyle name="Note 4 9 3" xfId="22183" xr:uid="{00000000-0005-0000-0000-000053650000}"/>
    <cellStyle name="Note 4 9 3 2" xfId="38871" xr:uid="{00000000-0005-0000-0000-000054650000}"/>
    <cellStyle name="Note 4 9 4" xfId="25093" xr:uid="{00000000-0005-0000-0000-000055650000}"/>
    <cellStyle name="Note 4 9 4 2" xfId="41825" xr:uid="{00000000-0005-0000-0000-000056650000}"/>
    <cellStyle name="Note 4 9 5" xfId="29718" xr:uid="{00000000-0005-0000-0000-000057650000}"/>
    <cellStyle name="Note 5" xfId="4156" xr:uid="{00000000-0005-0000-0000-000058650000}"/>
    <cellStyle name="Note 5 10" xfId="16634" xr:uid="{00000000-0005-0000-0000-000059650000}"/>
    <cellStyle name="Note 5 10 2" xfId="33306" xr:uid="{00000000-0005-0000-0000-00005A650000}"/>
    <cellStyle name="Note 5 11" xfId="16040" xr:uid="{00000000-0005-0000-0000-00005B650000}"/>
    <cellStyle name="Note 5 11 2" xfId="32707" xr:uid="{00000000-0005-0000-0000-00005C650000}"/>
    <cellStyle name="Note 5 12" xfId="16350" xr:uid="{00000000-0005-0000-0000-00005D650000}"/>
    <cellStyle name="Note 5 12 2" xfId="33018" xr:uid="{00000000-0005-0000-0000-00005E650000}"/>
    <cellStyle name="Note 5 13" xfId="27197" xr:uid="{00000000-0005-0000-0000-00005F650000}"/>
    <cellStyle name="Note 5 14" xfId="43814" xr:uid="{00000000-0005-0000-0000-000060650000}"/>
    <cellStyle name="Note 5 15" xfId="43791" xr:uid="{00000000-0005-0000-0000-000061650000}"/>
    <cellStyle name="Note 5 16" xfId="10306" xr:uid="{00000000-0005-0000-0000-000062650000}"/>
    <cellStyle name="Note 5 2" xfId="8151" xr:uid="{00000000-0005-0000-0000-000063650000}"/>
    <cellStyle name="Note 5 2 10" xfId="16039" xr:uid="{00000000-0005-0000-0000-000064650000}"/>
    <cellStyle name="Note 5 2 10 2" xfId="32706" xr:uid="{00000000-0005-0000-0000-000065650000}"/>
    <cellStyle name="Note 5 2 11" xfId="24302" xr:uid="{00000000-0005-0000-0000-000066650000}"/>
    <cellStyle name="Note 5 2 11 2" xfId="41020" xr:uid="{00000000-0005-0000-0000-000067650000}"/>
    <cellStyle name="Note 5 2 12" xfId="27198" xr:uid="{00000000-0005-0000-0000-000068650000}"/>
    <cellStyle name="Note 5 2 13" xfId="43815" xr:uid="{00000000-0005-0000-0000-000069650000}"/>
    <cellStyle name="Note 5 2 14" xfId="43790" xr:uid="{00000000-0005-0000-0000-00006A650000}"/>
    <cellStyle name="Note 5 2 15" xfId="10307" xr:uid="{00000000-0005-0000-0000-00006B650000}"/>
    <cellStyle name="Note 5 2 2" xfId="10479" xr:uid="{00000000-0005-0000-0000-00006C650000}"/>
    <cellStyle name="Note 5 2 2 10" xfId="27268" xr:uid="{00000000-0005-0000-0000-00006D650000}"/>
    <cellStyle name="Note 5 2 2 2" xfId="11344" xr:uid="{00000000-0005-0000-0000-00006E650000}"/>
    <cellStyle name="Note 5 2 2 2 2" xfId="11811" xr:uid="{00000000-0005-0000-0000-00006F650000}"/>
    <cellStyle name="Note 5 2 2 2 2 2" xfId="14485" xr:uid="{00000000-0005-0000-0000-000070650000}"/>
    <cellStyle name="Note 5 2 2 2 2 2 2" xfId="20248" xr:uid="{00000000-0005-0000-0000-000071650000}"/>
    <cellStyle name="Note 5 2 2 2 2 2 2 2" xfId="36917" xr:uid="{00000000-0005-0000-0000-000072650000}"/>
    <cellStyle name="Note 5 2 2 2 2 2 3" xfId="23389" xr:uid="{00000000-0005-0000-0000-000073650000}"/>
    <cellStyle name="Note 5 2 2 2 2 2 3 2" xfId="40097" xr:uid="{00000000-0005-0000-0000-000074650000}"/>
    <cellStyle name="Note 5 2 2 2 2 2 4" xfId="26171" xr:uid="{00000000-0005-0000-0000-000075650000}"/>
    <cellStyle name="Note 5 2 2 2 2 2 4 2" xfId="42911" xr:uid="{00000000-0005-0000-0000-000076650000}"/>
    <cellStyle name="Note 5 2 2 2 2 2 5" xfId="31157" xr:uid="{00000000-0005-0000-0000-000077650000}"/>
    <cellStyle name="Note 5 2 2 2 2 3" xfId="17962" xr:uid="{00000000-0005-0000-0000-000078650000}"/>
    <cellStyle name="Note 5 2 2 2 2 3 2" xfId="34638" xr:uid="{00000000-0005-0000-0000-000079650000}"/>
    <cellStyle name="Note 5 2 2 2 2 4" xfId="16472" xr:uid="{00000000-0005-0000-0000-00007A650000}"/>
    <cellStyle name="Note 5 2 2 2 2 4 2" xfId="33142" xr:uid="{00000000-0005-0000-0000-00007B650000}"/>
    <cellStyle name="Note 5 2 2 2 2 5" xfId="16810" xr:uid="{00000000-0005-0000-0000-00007C650000}"/>
    <cellStyle name="Note 5 2 2 2 2 5 2" xfId="33485" xr:uid="{00000000-0005-0000-0000-00007D650000}"/>
    <cellStyle name="Note 5 2 2 2 2 6" xfId="28560" xr:uid="{00000000-0005-0000-0000-00007E650000}"/>
    <cellStyle name="Note 5 2 2 2 3" xfId="12065" xr:uid="{00000000-0005-0000-0000-00007F650000}"/>
    <cellStyle name="Note 5 2 2 2 3 2" xfId="14739" xr:uid="{00000000-0005-0000-0000-000080650000}"/>
    <cellStyle name="Note 5 2 2 2 3 2 2" xfId="20502" xr:uid="{00000000-0005-0000-0000-000081650000}"/>
    <cellStyle name="Note 5 2 2 2 3 2 2 2" xfId="37170" xr:uid="{00000000-0005-0000-0000-000082650000}"/>
    <cellStyle name="Note 5 2 2 2 3 2 3" xfId="23641" xr:uid="{00000000-0005-0000-0000-000083650000}"/>
    <cellStyle name="Note 5 2 2 2 3 2 3 2" xfId="40351" xr:uid="{00000000-0005-0000-0000-000084650000}"/>
    <cellStyle name="Note 5 2 2 2 3 2 4" xfId="26424" xr:uid="{00000000-0005-0000-0000-000085650000}"/>
    <cellStyle name="Note 5 2 2 2 3 2 4 2" xfId="43165" xr:uid="{00000000-0005-0000-0000-000086650000}"/>
    <cellStyle name="Note 5 2 2 2 3 2 5" xfId="31410" xr:uid="{00000000-0005-0000-0000-000087650000}"/>
    <cellStyle name="Note 5 2 2 2 3 3" xfId="18216" xr:uid="{00000000-0005-0000-0000-000088650000}"/>
    <cellStyle name="Note 5 2 2 2 3 3 2" xfId="34891" xr:uid="{00000000-0005-0000-0000-000089650000}"/>
    <cellStyle name="Note 5 2 2 2 3 4" xfId="21468" xr:uid="{00000000-0005-0000-0000-00008A650000}"/>
    <cellStyle name="Note 5 2 2 2 3 4 2" xfId="38142" xr:uid="{00000000-0005-0000-0000-00008B650000}"/>
    <cellStyle name="Note 5 2 2 2 3 5" xfId="24518" xr:uid="{00000000-0005-0000-0000-00008C650000}"/>
    <cellStyle name="Note 5 2 2 2 3 5 2" xfId="41238" xr:uid="{00000000-0005-0000-0000-00008D650000}"/>
    <cellStyle name="Note 5 2 2 2 3 6" xfId="28812" xr:uid="{00000000-0005-0000-0000-00008E650000}"/>
    <cellStyle name="Note 5 2 2 2 4" xfId="12861" xr:uid="{00000000-0005-0000-0000-00008F650000}"/>
    <cellStyle name="Note 5 2 2 2 4 2" xfId="15474" xr:uid="{00000000-0005-0000-0000-000090650000}"/>
    <cellStyle name="Note 5 2 2 2 4 2 2" xfId="21105" xr:uid="{00000000-0005-0000-0000-000091650000}"/>
    <cellStyle name="Note 5 2 2 2 4 2 2 2" xfId="37774" xr:uid="{00000000-0005-0000-0000-000092650000}"/>
    <cellStyle name="Note 5 2 2 2 4 2 3" xfId="24217" xr:uid="{00000000-0005-0000-0000-000093650000}"/>
    <cellStyle name="Note 5 2 2 2 4 2 3 2" xfId="40934" xr:uid="{00000000-0005-0000-0000-000094650000}"/>
    <cellStyle name="Note 5 2 2 2 4 2 4" xfId="26923" xr:uid="{00000000-0005-0000-0000-000095650000}"/>
    <cellStyle name="Note 5 2 2 2 4 2 4 2" xfId="43664" xr:uid="{00000000-0005-0000-0000-000096650000}"/>
    <cellStyle name="Note 5 2 2 2 4 2 5" xfId="32145" xr:uid="{00000000-0005-0000-0000-000097650000}"/>
    <cellStyle name="Note 5 2 2 2 4 3" xfId="18864" xr:uid="{00000000-0005-0000-0000-000098650000}"/>
    <cellStyle name="Note 5 2 2 2 4 3 2" xfId="35542" xr:uid="{00000000-0005-0000-0000-000099650000}"/>
    <cellStyle name="Note 5 2 2 2 4 4" xfId="22072" xr:uid="{00000000-0005-0000-0000-00009A650000}"/>
    <cellStyle name="Note 5 2 2 2 4 4 2" xfId="38754" xr:uid="{00000000-0005-0000-0000-00009B650000}"/>
    <cellStyle name="Note 5 2 2 2 4 5" xfId="25010" xr:uid="{00000000-0005-0000-0000-00009C650000}"/>
    <cellStyle name="Note 5 2 2 2 4 5 2" xfId="41737" xr:uid="{00000000-0005-0000-0000-00009D650000}"/>
    <cellStyle name="Note 5 2 2 2 4 6" xfId="29547" xr:uid="{00000000-0005-0000-0000-00009E650000}"/>
    <cellStyle name="Note 5 2 2 2 5" xfId="14022" xr:uid="{00000000-0005-0000-0000-00009F650000}"/>
    <cellStyle name="Note 5 2 2 2 5 2" xfId="19809" xr:uid="{00000000-0005-0000-0000-0000A0650000}"/>
    <cellStyle name="Note 5 2 2 2 5 2 2" xfId="36479" xr:uid="{00000000-0005-0000-0000-0000A1650000}"/>
    <cellStyle name="Note 5 2 2 2 5 3" xfId="22957" xr:uid="{00000000-0005-0000-0000-0000A2650000}"/>
    <cellStyle name="Note 5 2 2 2 5 3 2" xfId="39659" xr:uid="{00000000-0005-0000-0000-0000A3650000}"/>
    <cellStyle name="Note 5 2 2 2 5 4" xfId="25753" xr:uid="{00000000-0005-0000-0000-0000A4650000}"/>
    <cellStyle name="Note 5 2 2 2 5 4 2" xfId="42492" xr:uid="{00000000-0005-0000-0000-0000A5650000}"/>
    <cellStyle name="Note 5 2 2 2 5 5" xfId="30695" xr:uid="{00000000-0005-0000-0000-0000A6650000}"/>
    <cellStyle name="Note 5 2 2 2 6" xfId="17515" xr:uid="{00000000-0005-0000-0000-0000A7650000}"/>
    <cellStyle name="Note 5 2 2 2 6 2" xfId="34192" xr:uid="{00000000-0005-0000-0000-0000A8650000}"/>
    <cellStyle name="Note 5 2 2 2 7" xfId="18301" xr:uid="{00000000-0005-0000-0000-0000A9650000}"/>
    <cellStyle name="Note 5 2 2 2 7 2" xfId="34976" xr:uid="{00000000-0005-0000-0000-0000AA650000}"/>
    <cellStyle name="Note 5 2 2 2 8" xfId="21536" xr:uid="{00000000-0005-0000-0000-0000AB650000}"/>
    <cellStyle name="Note 5 2 2 2 8 2" xfId="38210" xr:uid="{00000000-0005-0000-0000-0000AC650000}"/>
    <cellStyle name="Note 5 2 2 2 9" xfId="28103" xr:uid="{00000000-0005-0000-0000-0000AD650000}"/>
    <cellStyle name="Note 5 2 2 3" xfId="10892" xr:uid="{00000000-0005-0000-0000-0000AE650000}"/>
    <cellStyle name="Note 5 2 2 3 2" xfId="13585" xr:uid="{00000000-0005-0000-0000-0000AF650000}"/>
    <cellStyle name="Note 5 2 2 3 2 2" xfId="19447" xr:uid="{00000000-0005-0000-0000-0000B0650000}"/>
    <cellStyle name="Note 5 2 2 3 2 2 2" xfId="36117" xr:uid="{00000000-0005-0000-0000-0000B1650000}"/>
    <cellStyle name="Note 5 2 2 3 2 3" xfId="22614" xr:uid="{00000000-0005-0000-0000-0000B2650000}"/>
    <cellStyle name="Note 5 2 2 3 2 3 2" xfId="39314" xr:uid="{00000000-0005-0000-0000-0000B3650000}"/>
    <cellStyle name="Note 5 2 2 3 2 4" xfId="25464" xr:uid="{00000000-0005-0000-0000-0000B4650000}"/>
    <cellStyle name="Note 5 2 2 3 2 4 2" xfId="42202" xr:uid="{00000000-0005-0000-0000-0000B5650000}"/>
    <cellStyle name="Note 5 2 2 3 2 5" xfId="30259" xr:uid="{00000000-0005-0000-0000-0000B6650000}"/>
    <cellStyle name="Note 5 2 2 3 3" xfId="17132" xr:uid="{00000000-0005-0000-0000-0000B7650000}"/>
    <cellStyle name="Note 5 2 2 3 3 2" xfId="33808" xr:uid="{00000000-0005-0000-0000-0000B8650000}"/>
    <cellStyle name="Note 5 2 2 3 4" xfId="16557" xr:uid="{00000000-0005-0000-0000-0000B9650000}"/>
    <cellStyle name="Note 5 2 2 3 4 2" xfId="33230" xr:uid="{00000000-0005-0000-0000-0000BA650000}"/>
    <cellStyle name="Note 5 2 2 3 5" xfId="16411" xr:uid="{00000000-0005-0000-0000-0000BB650000}"/>
    <cellStyle name="Note 5 2 2 3 5 2" xfId="33080" xr:uid="{00000000-0005-0000-0000-0000BC650000}"/>
    <cellStyle name="Note 5 2 2 3 6" xfId="27667" xr:uid="{00000000-0005-0000-0000-0000BD650000}"/>
    <cellStyle name="Note 5 2 2 4" xfId="11511" xr:uid="{00000000-0005-0000-0000-0000BE650000}"/>
    <cellStyle name="Note 5 2 2 4 2" xfId="14185" xr:uid="{00000000-0005-0000-0000-0000BF650000}"/>
    <cellStyle name="Note 5 2 2 4 2 2" xfId="19948" xr:uid="{00000000-0005-0000-0000-0000C0650000}"/>
    <cellStyle name="Note 5 2 2 4 2 2 2" xfId="36618" xr:uid="{00000000-0005-0000-0000-0000C1650000}"/>
    <cellStyle name="Note 5 2 2 4 2 3" xfId="23094" xr:uid="{00000000-0005-0000-0000-0000C2650000}"/>
    <cellStyle name="Note 5 2 2 4 2 3 2" xfId="39797" xr:uid="{00000000-0005-0000-0000-0000C3650000}"/>
    <cellStyle name="Note 5 2 2 4 2 4" xfId="25873" xr:uid="{00000000-0005-0000-0000-0000C4650000}"/>
    <cellStyle name="Note 5 2 2 4 2 4 2" xfId="42612" xr:uid="{00000000-0005-0000-0000-0000C5650000}"/>
    <cellStyle name="Note 5 2 2 4 2 5" xfId="30858" xr:uid="{00000000-0005-0000-0000-0000C6650000}"/>
    <cellStyle name="Note 5 2 2 4 3" xfId="17662" xr:uid="{00000000-0005-0000-0000-0000C7650000}"/>
    <cellStyle name="Note 5 2 2 4 3 2" xfId="34339" xr:uid="{00000000-0005-0000-0000-0000C8650000}"/>
    <cellStyle name="Note 5 2 2 4 4" xfId="15733" xr:uid="{00000000-0005-0000-0000-0000C9650000}"/>
    <cellStyle name="Note 5 2 2 4 4 2" xfId="32394" xr:uid="{00000000-0005-0000-0000-0000CA650000}"/>
    <cellStyle name="Note 5 2 2 4 5" xfId="22269" xr:uid="{00000000-0005-0000-0000-0000CB650000}"/>
    <cellStyle name="Note 5 2 2 4 5 2" xfId="38962" xr:uid="{00000000-0005-0000-0000-0000CC650000}"/>
    <cellStyle name="Note 5 2 2 4 6" xfId="28265" xr:uid="{00000000-0005-0000-0000-0000CD650000}"/>
    <cellStyle name="Note 5 2 2 5" xfId="12283" xr:uid="{00000000-0005-0000-0000-0000CE650000}"/>
    <cellStyle name="Note 5 2 2 5 2" xfId="14957" xr:uid="{00000000-0005-0000-0000-0000CF650000}"/>
    <cellStyle name="Note 5 2 2 5 2 2" xfId="20675" xr:uid="{00000000-0005-0000-0000-0000D0650000}"/>
    <cellStyle name="Note 5 2 2 5 2 2 2" xfId="37343" xr:uid="{00000000-0005-0000-0000-0000D1650000}"/>
    <cellStyle name="Note 5 2 2 5 2 3" xfId="23805" xr:uid="{00000000-0005-0000-0000-0000D2650000}"/>
    <cellStyle name="Note 5 2 2 5 2 3 2" xfId="40516" xr:uid="{00000000-0005-0000-0000-0000D3650000}"/>
    <cellStyle name="Note 5 2 2 5 2 4" xfId="26556" xr:uid="{00000000-0005-0000-0000-0000D4650000}"/>
    <cellStyle name="Note 5 2 2 5 2 4 2" xfId="43297" xr:uid="{00000000-0005-0000-0000-0000D5650000}"/>
    <cellStyle name="Note 5 2 2 5 2 5" xfId="31628" xr:uid="{00000000-0005-0000-0000-0000D6650000}"/>
    <cellStyle name="Note 5 2 2 5 3" xfId="18388" xr:uid="{00000000-0005-0000-0000-0000D7650000}"/>
    <cellStyle name="Note 5 2 2 5 3 2" xfId="35063" xr:uid="{00000000-0005-0000-0000-0000D8650000}"/>
    <cellStyle name="Note 5 2 2 5 4" xfId="21631" xr:uid="{00000000-0005-0000-0000-0000D9650000}"/>
    <cellStyle name="Note 5 2 2 5 4 2" xfId="38306" xr:uid="{00000000-0005-0000-0000-0000DA650000}"/>
    <cellStyle name="Note 5 2 2 5 5" xfId="24649" xr:uid="{00000000-0005-0000-0000-0000DB650000}"/>
    <cellStyle name="Note 5 2 2 5 5 2" xfId="41370" xr:uid="{00000000-0005-0000-0000-0000DC650000}"/>
    <cellStyle name="Note 5 2 2 5 6" xfId="29030" xr:uid="{00000000-0005-0000-0000-0000DD650000}"/>
    <cellStyle name="Note 5 2 2 6" xfId="13181" xr:uid="{00000000-0005-0000-0000-0000DE650000}"/>
    <cellStyle name="Note 5 2 2 6 2" xfId="19110" xr:uid="{00000000-0005-0000-0000-0000DF650000}"/>
    <cellStyle name="Note 5 2 2 6 2 2" xfId="35781" xr:uid="{00000000-0005-0000-0000-0000E0650000}"/>
    <cellStyle name="Note 5 2 2 6 3" xfId="22302" xr:uid="{00000000-0005-0000-0000-0000E1650000}"/>
    <cellStyle name="Note 5 2 2 6 3 2" xfId="38995" xr:uid="{00000000-0005-0000-0000-0000E2650000}"/>
    <cellStyle name="Note 5 2 2 6 4" xfId="25191" xr:uid="{00000000-0005-0000-0000-0000E3650000}"/>
    <cellStyle name="Note 5 2 2 6 4 2" xfId="41927" xr:uid="{00000000-0005-0000-0000-0000E4650000}"/>
    <cellStyle name="Note 5 2 2 6 5" xfId="29857" xr:uid="{00000000-0005-0000-0000-0000E5650000}"/>
    <cellStyle name="Note 5 2 2 7" xfId="16767" xr:uid="{00000000-0005-0000-0000-0000E6650000}"/>
    <cellStyle name="Note 5 2 2 7 2" xfId="33441" xr:uid="{00000000-0005-0000-0000-0000E7650000}"/>
    <cellStyle name="Note 5 2 2 8" xfId="17172" xr:uid="{00000000-0005-0000-0000-0000E8650000}"/>
    <cellStyle name="Note 5 2 2 8 2" xfId="33848" xr:uid="{00000000-0005-0000-0000-0000E9650000}"/>
    <cellStyle name="Note 5 2 2 9" xfId="16054" xr:uid="{00000000-0005-0000-0000-0000EA650000}"/>
    <cellStyle name="Note 5 2 2 9 2" xfId="32722" xr:uid="{00000000-0005-0000-0000-0000EB650000}"/>
    <cellStyle name="Note 5 2 3" xfId="10555" xr:uid="{00000000-0005-0000-0000-0000EC650000}"/>
    <cellStyle name="Note 5 2 3 10" xfId="16371" xr:uid="{00000000-0005-0000-0000-0000ED650000}"/>
    <cellStyle name="Note 5 2 3 10 2" xfId="33039" xr:uid="{00000000-0005-0000-0000-0000EE650000}"/>
    <cellStyle name="Note 5 2 3 11" xfId="27333" xr:uid="{00000000-0005-0000-0000-0000EF650000}"/>
    <cellStyle name="Note 5 2 3 2" xfId="11413" xr:uid="{00000000-0005-0000-0000-0000F0650000}"/>
    <cellStyle name="Note 5 2 3 2 2" xfId="11859" xr:uid="{00000000-0005-0000-0000-0000F1650000}"/>
    <cellStyle name="Note 5 2 3 2 2 2" xfId="14533" xr:uid="{00000000-0005-0000-0000-0000F2650000}"/>
    <cellStyle name="Note 5 2 3 2 2 2 2" xfId="20296" xr:uid="{00000000-0005-0000-0000-0000F3650000}"/>
    <cellStyle name="Note 5 2 3 2 2 2 2 2" xfId="36965" xr:uid="{00000000-0005-0000-0000-0000F4650000}"/>
    <cellStyle name="Note 5 2 3 2 2 2 3" xfId="23437" xr:uid="{00000000-0005-0000-0000-0000F5650000}"/>
    <cellStyle name="Note 5 2 3 2 2 2 3 2" xfId="40145" xr:uid="{00000000-0005-0000-0000-0000F6650000}"/>
    <cellStyle name="Note 5 2 3 2 2 2 4" xfId="26219" xr:uid="{00000000-0005-0000-0000-0000F7650000}"/>
    <cellStyle name="Note 5 2 3 2 2 2 4 2" xfId="42959" xr:uid="{00000000-0005-0000-0000-0000F8650000}"/>
    <cellStyle name="Note 5 2 3 2 2 2 5" xfId="31205" xr:uid="{00000000-0005-0000-0000-0000F9650000}"/>
    <cellStyle name="Note 5 2 3 2 2 3" xfId="18010" xr:uid="{00000000-0005-0000-0000-0000FA650000}"/>
    <cellStyle name="Note 5 2 3 2 2 3 2" xfId="34686" xr:uid="{00000000-0005-0000-0000-0000FB650000}"/>
    <cellStyle name="Note 5 2 3 2 2 4" xfId="16234" xr:uid="{00000000-0005-0000-0000-0000FC650000}"/>
    <cellStyle name="Note 5 2 3 2 2 4 2" xfId="32899" xr:uid="{00000000-0005-0000-0000-0000FD650000}"/>
    <cellStyle name="Note 5 2 3 2 2 5" xfId="24326" xr:uid="{00000000-0005-0000-0000-0000FE650000}"/>
    <cellStyle name="Note 5 2 3 2 2 5 2" xfId="41044" xr:uid="{00000000-0005-0000-0000-0000FF650000}"/>
    <cellStyle name="Note 5 2 3 2 2 6" xfId="28608" xr:uid="{00000000-0005-0000-0000-000000660000}"/>
    <cellStyle name="Note 5 2 3 2 3" xfId="12109" xr:uid="{00000000-0005-0000-0000-000001660000}"/>
    <cellStyle name="Note 5 2 3 2 3 2" xfId="14783" xr:uid="{00000000-0005-0000-0000-000002660000}"/>
    <cellStyle name="Note 5 2 3 2 3 2 2" xfId="20546" xr:uid="{00000000-0005-0000-0000-000003660000}"/>
    <cellStyle name="Note 5 2 3 2 3 2 2 2" xfId="37214" xr:uid="{00000000-0005-0000-0000-000004660000}"/>
    <cellStyle name="Note 5 2 3 2 3 2 3" xfId="23685" xr:uid="{00000000-0005-0000-0000-000005660000}"/>
    <cellStyle name="Note 5 2 3 2 3 2 3 2" xfId="40395" xr:uid="{00000000-0005-0000-0000-000006660000}"/>
    <cellStyle name="Note 5 2 3 2 3 2 4" xfId="26468" xr:uid="{00000000-0005-0000-0000-000007660000}"/>
    <cellStyle name="Note 5 2 3 2 3 2 4 2" xfId="43209" xr:uid="{00000000-0005-0000-0000-000008660000}"/>
    <cellStyle name="Note 5 2 3 2 3 2 5" xfId="31454" xr:uid="{00000000-0005-0000-0000-000009660000}"/>
    <cellStyle name="Note 5 2 3 2 3 3" xfId="18260" xr:uid="{00000000-0005-0000-0000-00000A660000}"/>
    <cellStyle name="Note 5 2 3 2 3 3 2" xfId="34935" xr:uid="{00000000-0005-0000-0000-00000B660000}"/>
    <cellStyle name="Note 5 2 3 2 3 4" xfId="21512" xr:uid="{00000000-0005-0000-0000-00000C660000}"/>
    <cellStyle name="Note 5 2 3 2 3 4 2" xfId="38186" xr:uid="{00000000-0005-0000-0000-00000D660000}"/>
    <cellStyle name="Note 5 2 3 2 3 5" xfId="24562" xr:uid="{00000000-0005-0000-0000-00000E660000}"/>
    <cellStyle name="Note 5 2 3 2 3 5 2" xfId="41282" xr:uid="{00000000-0005-0000-0000-00000F660000}"/>
    <cellStyle name="Note 5 2 3 2 3 6" xfId="28856" xr:uid="{00000000-0005-0000-0000-000010660000}"/>
    <cellStyle name="Note 5 2 3 2 4" xfId="12926" xr:uid="{00000000-0005-0000-0000-000011660000}"/>
    <cellStyle name="Note 5 2 3 2 4 2" xfId="15539" xr:uid="{00000000-0005-0000-0000-000012660000}"/>
    <cellStyle name="Note 5 2 3 2 4 2 2" xfId="21161" xr:uid="{00000000-0005-0000-0000-000013660000}"/>
    <cellStyle name="Note 5 2 3 2 4 2 2 2" xfId="37831" xr:uid="{00000000-0005-0000-0000-000014660000}"/>
    <cellStyle name="Note 5 2 3 2 4 2 3" xfId="24274" xr:uid="{00000000-0005-0000-0000-000015660000}"/>
    <cellStyle name="Note 5 2 3 2 4 2 3 2" xfId="40991" xr:uid="{00000000-0005-0000-0000-000016660000}"/>
    <cellStyle name="Note 5 2 3 2 4 2 4" xfId="26967" xr:uid="{00000000-0005-0000-0000-000017660000}"/>
    <cellStyle name="Note 5 2 3 2 4 2 4 2" xfId="43708" xr:uid="{00000000-0005-0000-0000-000018660000}"/>
    <cellStyle name="Note 5 2 3 2 4 2 5" xfId="32210" xr:uid="{00000000-0005-0000-0000-000019660000}"/>
    <cellStyle name="Note 5 2 3 2 4 3" xfId="18919" xr:uid="{00000000-0005-0000-0000-00001A660000}"/>
    <cellStyle name="Note 5 2 3 2 4 3 2" xfId="35598" xr:uid="{00000000-0005-0000-0000-00001B660000}"/>
    <cellStyle name="Note 5 2 3 2 4 4" xfId="22128" xr:uid="{00000000-0005-0000-0000-00001C660000}"/>
    <cellStyle name="Note 5 2 3 2 4 4 2" xfId="38811" xr:uid="{00000000-0005-0000-0000-00001D660000}"/>
    <cellStyle name="Note 5 2 3 2 4 5" xfId="25054" xr:uid="{00000000-0005-0000-0000-00001E660000}"/>
    <cellStyle name="Note 5 2 3 2 4 5 2" xfId="41781" xr:uid="{00000000-0005-0000-0000-00001F660000}"/>
    <cellStyle name="Note 5 2 3 2 4 6" xfId="29612" xr:uid="{00000000-0005-0000-0000-000020660000}"/>
    <cellStyle name="Note 5 2 3 2 5" xfId="14087" xr:uid="{00000000-0005-0000-0000-000021660000}"/>
    <cellStyle name="Note 5 2 3 2 5 2" xfId="19865" xr:uid="{00000000-0005-0000-0000-000022660000}"/>
    <cellStyle name="Note 5 2 3 2 5 2 2" xfId="36535" xr:uid="{00000000-0005-0000-0000-000023660000}"/>
    <cellStyle name="Note 5 2 3 2 5 3" xfId="23015" xr:uid="{00000000-0005-0000-0000-000024660000}"/>
    <cellStyle name="Note 5 2 3 2 5 3 2" xfId="39717" xr:uid="{00000000-0005-0000-0000-000025660000}"/>
    <cellStyle name="Note 5 2 3 2 5 4" xfId="25797" xr:uid="{00000000-0005-0000-0000-000026660000}"/>
    <cellStyle name="Note 5 2 3 2 5 4 2" xfId="42536" xr:uid="{00000000-0005-0000-0000-000027660000}"/>
    <cellStyle name="Note 5 2 3 2 5 5" xfId="30760" xr:uid="{00000000-0005-0000-0000-000028660000}"/>
    <cellStyle name="Note 5 2 3 2 6" xfId="17581" xr:uid="{00000000-0005-0000-0000-000029660000}"/>
    <cellStyle name="Note 5 2 3 2 6 2" xfId="34258" xr:uid="{00000000-0005-0000-0000-00002A660000}"/>
    <cellStyle name="Note 5 2 3 2 7" xfId="18892" xr:uid="{00000000-0005-0000-0000-00002B660000}"/>
    <cellStyle name="Note 5 2 3 2 7 2" xfId="35571" xr:uid="{00000000-0005-0000-0000-00002C660000}"/>
    <cellStyle name="Note 5 2 3 2 8" xfId="21223" xr:uid="{00000000-0005-0000-0000-00002D660000}"/>
    <cellStyle name="Note 5 2 3 2 8 2" xfId="37894" xr:uid="{00000000-0005-0000-0000-00002E660000}"/>
    <cellStyle name="Note 5 2 3 2 9" xfId="28168" xr:uid="{00000000-0005-0000-0000-00002F660000}"/>
    <cellStyle name="Note 5 2 3 3" xfId="10962" xr:uid="{00000000-0005-0000-0000-000030660000}"/>
    <cellStyle name="Note 5 2 3 3 2" xfId="13650" xr:uid="{00000000-0005-0000-0000-000031660000}"/>
    <cellStyle name="Note 5 2 3 3 2 2" xfId="19506" xr:uid="{00000000-0005-0000-0000-000032660000}"/>
    <cellStyle name="Note 5 2 3 3 2 2 2" xfId="36176" xr:uid="{00000000-0005-0000-0000-000033660000}"/>
    <cellStyle name="Note 5 2 3 3 2 3" xfId="22667" xr:uid="{00000000-0005-0000-0000-000034660000}"/>
    <cellStyle name="Note 5 2 3 3 2 3 2" xfId="39367" xr:uid="{00000000-0005-0000-0000-000035660000}"/>
    <cellStyle name="Note 5 2 3 3 2 4" xfId="25508" xr:uid="{00000000-0005-0000-0000-000036660000}"/>
    <cellStyle name="Note 5 2 3 3 2 4 2" xfId="42246" xr:uid="{00000000-0005-0000-0000-000037660000}"/>
    <cellStyle name="Note 5 2 3 3 2 5" xfId="30324" xr:uid="{00000000-0005-0000-0000-000038660000}"/>
    <cellStyle name="Note 5 2 3 3 3" xfId="17196" xr:uid="{00000000-0005-0000-0000-000039660000}"/>
    <cellStyle name="Note 5 2 3 3 3 2" xfId="33873" xr:uid="{00000000-0005-0000-0000-00003A660000}"/>
    <cellStyle name="Note 5 2 3 3 4" xfId="18714" xr:uid="{00000000-0005-0000-0000-00003B660000}"/>
    <cellStyle name="Note 5 2 3 3 4 2" xfId="35391" xr:uid="{00000000-0005-0000-0000-00003C660000}"/>
    <cellStyle name="Note 5 2 3 3 5" xfId="16420" xr:uid="{00000000-0005-0000-0000-00003D660000}"/>
    <cellStyle name="Note 5 2 3 3 5 2" xfId="33089" xr:uid="{00000000-0005-0000-0000-00003E660000}"/>
    <cellStyle name="Note 5 2 3 3 6" xfId="27732" xr:uid="{00000000-0005-0000-0000-00003F660000}"/>
    <cellStyle name="Note 5 2 3 4" xfId="11559" xr:uid="{00000000-0005-0000-0000-000040660000}"/>
    <cellStyle name="Note 5 2 3 4 2" xfId="14233" xr:uid="{00000000-0005-0000-0000-000041660000}"/>
    <cellStyle name="Note 5 2 3 4 2 2" xfId="19996" xr:uid="{00000000-0005-0000-0000-000042660000}"/>
    <cellStyle name="Note 5 2 3 4 2 2 2" xfId="36666" xr:uid="{00000000-0005-0000-0000-000043660000}"/>
    <cellStyle name="Note 5 2 3 4 2 3" xfId="23142" xr:uid="{00000000-0005-0000-0000-000044660000}"/>
    <cellStyle name="Note 5 2 3 4 2 3 2" xfId="39845" xr:uid="{00000000-0005-0000-0000-000045660000}"/>
    <cellStyle name="Note 5 2 3 4 2 4" xfId="25921" xr:uid="{00000000-0005-0000-0000-000046660000}"/>
    <cellStyle name="Note 5 2 3 4 2 4 2" xfId="42660" xr:uid="{00000000-0005-0000-0000-000047660000}"/>
    <cellStyle name="Note 5 2 3 4 2 5" xfId="30906" xr:uid="{00000000-0005-0000-0000-000048660000}"/>
    <cellStyle name="Note 5 2 3 4 3" xfId="17710" xr:uid="{00000000-0005-0000-0000-000049660000}"/>
    <cellStyle name="Note 5 2 3 4 3 2" xfId="34387" xr:uid="{00000000-0005-0000-0000-00004A660000}"/>
    <cellStyle name="Note 5 2 3 4 4" xfId="18612" xr:uid="{00000000-0005-0000-0000-00004B660000}"/>
    <cellStyle name="Note 5 2 3 4 4 2" xfId="35289" xr:uid="{00000000-0005-0000-0000-00004C660000}"/>
    <cellStyle name="Note 5 2 3 4 5" xfId="24125" xr:uid="{00000000-0005-0000-0000-00004D660000}"/>
    <cellStyle name="Note 5 2 3 4 5 2" xfId="40842" xr:uid="{00000000-0005-0000-0000-00004E660000}"/>
    <cellStyle name="Note 5 2 3 4 6" xfId="28313" xr:uid="{00000000-0005-0000-0000-00004F660000}"/>
    <cellStyle name="Note 5 2 3 5" xfId="11733" xr:uid="{00000000-0005-0000-0000-000050660000}"/>
    <cellStyle name="Note 5 2 3 5 2" xfId="14407" xr:uid="{00000000-0005-0000-0000-000051660000}"/>
    <cellStyle name="Note 5 2 3 5 2 2" xfId="20170" xr:uid="{00000000-0005-0000-0000-000052660000}"/>
    <cellStyle name="Note 5 2 3 5 2 2 2" xfId="36839" xr:uid="{00000000-0005-0000-0000-000053660000}"/>
    <cellStyle name="Note 5 2 3 5 2 3" xfId="23312" xr:uid="{00000000-0005-0000-0000-000054660000}"/>
    <cellStyle name="Note 5 2 3 5 2 3 2" xfId="40019" xr:uid="{00000000-0005-0000-0000-000055660000}"/>
    <cellStyle name="Note 5 2 3 5 2 4" xfId="26093" xr:uid="{00000000-0005-0000-0000-000056660000}"/>
    <cellStyle name="Note 5 2 3 5 2 4 2" xfId="42833" xr:uid="{00000000-0005-0000-0000-000057660000}"/>
    <cellStyle name="Note 5 2 3 5 2 5" xfId="31079" xr:uid="{00000000-0005-0000-0000-000058660000}"/>
    <cellStyle name="Note 5 2 3 5 3" xfId="17884" xr:uid="{00000000-0005-0000-0000-000059660000}"/>
    <cellStyle name="Note 5 2 3 5 3 2" xfId="34560" xr:uid="{00000000-0005-0000-0000-00005A660000}"/>
    <cellStyle name="Note 5 2 3 5 4" xfId="21067" xr:uid="{00000000-0005-0000-0000-00005B660000}"/>
    <cellStyle name="Note 5 2 3 5 4 2" xfId="37736" xr:uid="{00000000-0005-0000-0000-00005C660000}"/>
    <cellStyle name="Note 5 2 3 5 5" xfId="24330" xr:uid="{00000000-0005-0000-0000-00005D660000}"/>
    <cellStyle name="Note 5 2 3 5 5 2" xfId="41048" xr:uid="{00000000-0005-0000-0000-00005E660000}"/>
    <cellStyle name="Note 5 2 3 5 6" xfId="28483" xr:uid="{00000000-0005-0000-0000-00005F660000}"/>
    <cellStyle name="Note 5 2 3 6" xfId="12348" xr:uid="{00000000-0005-0000-0000-000060660000}"/>
    <cellStyle name="Note 5 2 3 6 2" xfId="15022" xr:uid="{00000000-0005-0000-0000-000061660000}"/>
    <cellStyle name="Note 5 2 3 6 2 2" xfId="20732" xr:uid="{00000000-0005-0000-0000-000062660000}"/>
    <cellStyle name="Note 5 2 3 6 2 2 2" xfId="37401" xr:uid="{00000000-0005-0000-0000-000063660000}"/>
    <cellStyle name="Note 5 2 3 6 2 3" xfId="23859" xr:uid="{00000000-0005-0000-0000-000064660000}"/>
    <cellStyle name="Note 5 2 3 6 2 3 2" xfId="40570" xr:uid="{00000000-0005-0000-0000-000065660000}"/>
    <cellStyle name="Note 5 2 3 6 2 4" xfId="26600" xr:uid="{00000000-0005-0000-0000-000066660000}"/>
    <cellStyle name="Note 5 2 3 6 2 4 2" xfId="43341" xr:uid="{00000000-0005-0000-0000-000067660000}"/>
    <cellStyle name="Note 5 2 3 6 2 5" xfId="31693" xr:uid="{00000000-0005-0000-0000-000068660000}"/>
    <cellStyle name="Note 5 2 3 6 3" xfId="18444" xr:uid="{00000000-0005-0000-0000-000069660000}"/>
    <cellStyle name="Note 5 2 3 6 3 2" xfId="35121" xr:uid="{00000000-0005-0000-0000-00006A660000}"/>
    <cellStyle name="Note 5 2 3 6 4" xfId="21686" xr:uid="{00000000-0005-0000-0000-00006B660000}"/>
    <cellStyle name="Note 5 2 3 6 4 2" xfId="38361" xr:uid="{00000000-0005-0000-0000-00006C660000}"/>
    <cellStyle name="Note 5 2 3 6 5" xfId="24693" xr:uid="{00000000-0005-0000-0000-00006D660000}"/>
    <cellStyle name="Note 5 2 3 6 5 2" xfId="41414" xr:uid="{00000000-0005-0000-0000-00006E660000}"/>
    <cellStyle name="Note 5 2 3 6 6" xfId="29095" xr:uid="{00000000-0005-0000-0000-00006F660000}"/>
    <cellStyle name="Note 5 2 3 7" xfId="13246" xr:uid="{00000000-0005-0000-0000-000070660000}"/>
    <cellStyle name="Note 5 2 3 7 2" xfId="19168" xr:uid="{00000000-0005-0000-0000-000071660000}"/>
    <cellStyle name="Note 5 2 3 7 2 2" xfId="35839" xr:uid="{00000000-0005-0000-0000-000072660000}"/>
    <cellStyle name="Note 5 2 3 7 3" xfId="22355" xr:uid="{00000000-0005-0000-0000-000073660000}"/>
    <cellStyle name="Note 5 2 3 7 3 2" xfId="39048" xr:uid="{00000000-0005-0000-0000-000074660000}"/>
    <cellStyle name="Note 5 2 3 7 4" xfId="25235" xr:uid="{00000000-0005-0000-0000-000075660000}"/>
    <cellStyle name="Note 5 2 3 7 4 2" xfId="41971" xr:uid="{00000000-0005-0000-0000-000076660000}"/>
    <cellStyle name="Note 5 2 3 7 5" xfId="29922" xr:uid="{00000000-0005-0000-0000-000077660000}"/>
    <cellStyle name="Note 5 2 3 8" xfId="16839" xr:uid="{00000000-0005-0000-0000-000078660000}"/>
    <cellStyle name="Note 5 2 3 8 2" xfId="33514" xr:uid="{00000000-0005-0000-0000-000079660000}"/>
    <cellStyle name="Note 5 2 3 9" xfId="21242" xr:uid="{00000000-0005-0000-0000-00007A660000}"/>
    <cellStyle name="Note 5 2 3 9 2" xfId="37913" xr:uid="{00000000-0005-0000-0000-00007B660000}"/>
    <cellStyle name="Note 5 2 4" xfId="11275" xr:uid="{00000000-0005-0000-0000-00007C660000}"/>
    <cellStyle name="Note 5 2 4 2" xfId="11754" xr:uid="{00000000-0005-0000-0000-00007D660000}"/>
    <cellStyle name="Note 5 2 4 2 2" xfId="14428" xr:uid="{00000000-0005-0000-0000-00007E660000}"/>
    <cellStyle name="Note 5 2 4 2 2 2" xfId="20191" xr:uid="{00000000-0005-0000-0000-00007F660000}"/>
    <cellStyle name="Note 5 2 4 2 2 2 2" xfId="36860" xr:uid="{00000000-0005-0000-0000-000080660000}"/>
    <cellStyle name="Note 5 2 4 2 2 3" xfId="23332" xr:uid="{00000000-0005-0000-0000-000081660000}"/>
    <cellStyle name="Note 5 2 4 2 2 3 2" xfId="40040" xr:uid="{00000000-0005-0000-0000-000082660000}"/>
    <cellStyle name="Note 5 2 4 2 2 4" xfId="26114" xr:uid="{00000000-0005-0000-0000-000083660000}"/>
    <cellStyle name="Note 5 2 4 2 2 4 2" xfId="42854" xr:uid="{00000000-0005-0000-0000-000084660000}"/>
    <cellStyle name="Note 5 2 4 2 2 5" xfId="31100" xr:uid="{00000000-0005-0000-0000-000085660000}"/>
    <cellStyle name="Note 5 2 4 2 3" xfId="17905" xr:uid="{00000000-0005-0000-0000-000086660000}"/>
    <cellStyle name="Note 5 2 4 2 3 2" xfId="34581" xr:uid="{00000000-0005-0000-0000-000087660000}"/>
    <cellStyle name="Note 5 2 4 2 4" xfId="15592" xr:uid="{00000000-0005-0000-0000-000088660000}"/>
    <cellStyle name="Note 5 2 4 2 4 2" xfId="32263" xr:uid="{00000000-0005-0000-0000-000089660000}"/>
    <cellStyle name="Note 5 2 4 2 5" xfId="22981" xr:uid="{00000000-0005-0000-0000-00008A660000}"/>
    <cellStyle name="Note 5 2 4 2 5 2" xfId="39683" xr:uid="{00000000-0005-0000-0000-00008B660000}"/>
    <cellStyle name="Note 5 2 4 2 6" xfId="28503" xr:uid="{00000000-0005-0000-0000-00008C660000}"/>
    <cellStyle name="Note 5 2 4 3" xfId="12012" xr:uid="{00000000-0005-0000-0000-00008D660000}"/>
    <cellStyle name="Note 5 2 4 3 2" xfId="14686" xr:uid="{00000000-0005-0000-0000-00008E660000}"/>
    <cellStyle name="Note 5 2 4 3 2 2" xfId="20449" xr:uid="{00000000-0005-0000-0000-00008F660000}"/>
    <cellStyle name="Note 5 2 4 3 2 2 2" xfId="37117" xr:uid="{00000000-0005-0000-0000-000090660000}"/>
    <cellStyle name="Note 5 2 4 3 2 3" xfId="23588" xr:uid="{00000000-0005-0000-0000-000091660000}"/>
    <cellStyle name="Note 5 2 4 3 2 3 2" xfId="40298" xr:uid="{00000000-0005-0000-0000-000092660000}"/>
    <cellStyle name="Note 5 2 4 3 2 4" xfId="26371" xr:uid="{00000000-0005-0000-0000-000093660000}"/>
    <cellStyle name="Note 5 2 4 3 2 4 2" xfId="43112" xr:uid="{00000000-0005-0000-0000-000094660000}"/>
    <cellStyle name="Note 5 2 4 3 2 5" xfId="31357" xr:uid="{00000000-0005-0000-0000-000095660000}"/>
    <cellStyle name="Note 5 2 4 3 3" xfId="18163" xr:uid="{00000000-0005-0000-0000-000096660000}"/>
    <cellStyle name="Note 5 2 4 3 3 2" xfId="34838" xr:uid="{00000000-0005-0000-0000-000097660000}"/>
    <cellStyle name="Note 5 2 4 3 4" xfId="21415" xr:uid="{00000000-0005-0000-0000-000098660000}"/>
    <cellStyle name="Note 5 2 4 3 4 2" xfId="38089" xr:uid="{00000000-0005-0000-0000-000099660000}"/>
    <cellStyle name="Note 5 2 4 3 5" xfId="24465" xr:uid="{00000000-0005-0000-0000-00009A660000}"/>
    <cellStyle name="Note 5 2 4 3 5 2" xfId="41185" xr:uid="{00000000-0005-0000-0000-00009B660000}"/>
    <cellStyle name="Note 5 2 4 3 6" xfId="28759" xr:uid="{00000000-0005-0000-0000-00009C660000}"/>
    <cellStyle name="Note 5 2 4 4" xfId="12787" xr:uid="{00000000-0005-0000-0000-00009D660000}"/>
    <cellStyle name="Note 5 2 4 4 2" xfId="15402" xr:uid="{00000000-0005-0000-0000-00009E660000}"/>
    <cellStyle name="Note 5 2 4 4 2 2" xfId="21040" xr:uid="{00000000-0005-0000-0000-00009F660000}"/>
    <cellStyle name="Note 5 2 4 4 2 2 2" xfId="37709" xr:uid="{00000000-0005-0000-0000-0000A0660000}"/>
    <cellStyle name="Note 5 2 4 4 2 3" xfId="24150" xr:uid="{00000000-0005-0000-0000-0000A1660000}"/>
    <cellStyle name="Note 5 2 4 4 2 3 2" xfId="40867" xr:uid="{00000000-0005-0000-0000-0000A2660000}"/>
    <cellStyle name="Note 5 2 4 4 2 4" xfId="26868" xr:uid="{00000000-0005-0000-0000-0000A3660000}"/>
    <cellStyle name="Note 5 2 4 4 2 4 2" xfId="43609" xr:uid="{00000000-0005-0000-0000-0000A4660000}"/>
    <cellStyle name="Note 5 2 4 4 2 5" xfId="32073" xr:uid="{00000000-0005-0000-0000-0000A5660000}"/>
    <cellStyle name="Note 5 2 4 4 3" xfId="18797" xr:uid="{00000000-0005-0000-0000-0000A6660000}"/>
    <cellStyle name="Note 5 2 4 4 3 2" xfId="35475" xr:uid="{00000000-0005-0000-0000-0000A7660000}"/>
    <cellStyle name="Note 5 2 4 4 4" xfId="22004" xr:uid="{00000000-0005-0000-0000-0000A8660000}"/>
    <cellStyle name="Note 5 2 4 4 4 2" xfId="38686" xr:uid="{00000000-0005-0000-0000-0000A9660000}"/>
    <cellStyle name="Note 5 2 4 4 5" xfId="24955" xr:uid="{00000000-0005-0000-0000-0000AA660000}"/>
    <cellStyle name="Note 5 2 4 4 5 2" xfId="41682" xr:uid="{00000000-0005-0000-0000-0000AB660000}"/>
    <cellStyle name="Note 5 2 4 4 6" xfId="29475" xr:uid="{00000000-0005-0000-0000-0000AC660000}"/>
    <cellStyle name="Note 5 2 4 5" xfId="13952" xr:uid="{00000000-0005-0000-0000-0000AD660000}"/>
    <cellStyle name="Note 5 2 4 5 2" xfId="19745" xr:uid="{00000000-0005-0000-0000-0000AE660000}"/>
    <cellStyle name="Note 5 2 4 5 2 2" xfId="36415" xr:uid="{00000000-0005-0000-0000-0000AF660000}"/>
    <cellStyle name="Note 5 2 4 5 3" xfId="22892" xr:uid="{00000000-0005-0000-0000-0000B0660000}"/>
    <cellStyle name="Note 5 2 4 5 3 2" xfId="39594" xr:uid="{00000000-0005-0000-0000-0000B1660000}"/>
    <cellStyle name="Note 5 2 4 5 4" xfId="25700" xr:uid="{00000000-0005-0000-0000-0000B2660000}"/>
    <cellStyle name="Note 5 2 4 5 4 2" xfId="42439" xr:uid="{00000000-0005-0000-0000-0000B3660000}"/>
    <cellStyle name="Note 5 2 4 5 5" xfId="30625" xr:uid="{00000000-0005-0000-0000-0000B4660000}"/>
    <cellStyle name="Note 5 2 4 6" xfId="17446" xr:uid="{00000000-0005-0000-0000-0000B5660000}"/>
    <cellStyle name="Note 5 2 4 6 2" xfId="34123" xr:uid="{00000000-0005-0000-0000-0000B6660000}"/>
    <cellStyle name="Note 5 2 4 7" xfId="21265" xr:uid="{00000000-0005-0000-0000-0000B7660000}"/>
    <cellStyle name="Note 5 2 4 7 2" xfId="37937" xr:uid="{00000000-0005-0000-0000-0000B8660000}"/>
    <cellStyle name="Note 5 2 4 8" xfId="22584" xr:uid="{00000000-0005-0000-0000-0000B9660000}"/>
    <cellStyle name="Note 5 2 4 8 2" xfId="39283" xr:uid="{00000000-0005-0000-0000-0000BA660000}"/>
    <cellStyle name="Note 5 2 4 9" xfId="28033" xr:uid="{00000000-0005-0000-0000-0000BB660000}"/>
    <cellStyle name="Note 5 2 5" xfId="10809" xr:uid="{00000000-0005-0000-0000-0000BC660000}"/>
    <cellStyle name="Note 5 2 5 2" xfId="13501" xr:uid="{00000000-0005-0000-0000-0000BD660000}"/>
    <cellStyle name="Note 5 2 5 2 2" xfId="19368" xr:uid="{00000000-0005-0000-0000-0000BE660000}"/>
    <cellStyle name="Note 5 2 5 2 2 2" xfId="36038" xr:uid="{00000000-0005-0000-0000-0000BF660000}"/>
    <cellStyle name="Note 5 2 5 2 3" xfId="22538" xr:uid="{00000000-0005-0000-0000-0000C0660000}"/>
    <cellStyle name="Note 5 2 5 2 3 2" xfId="39237" xr:uid="{00000000-0005-0000-0000-0000C1660000}"/>
    <cellStyle name="Note 5 2 5 2 4" xfId="25397" xr:uid="{00000000-0005-0000-0000-0000C2660000}"/>
    <cellStyle name="Note 5 2 5 2 4 2" xfId="42135" xr:uid="{00000000-0005-0000-0000-0000C3660000}"/>
    <cellStyle name="Note 5 2 5 2 5" xfId="30175" xr:uid="{00000000-0005-0000-0000-0000C4660000}"/>
    <cellStyle name="Note 5 2 5 3" xfId="17051" xr:uid="{00000000-0005-0000-0000-0000C5660000}"/>
    <cellStyle name="Note 5 2 5 3 2" xfId="33726" xr:uid="{00000000-0005-0000-0000-0000C6660000}"/>
    <cellStyle name="Note 5 2 5 4" xfId="18901" xr:uid="{00000000-0005-0000-0000-0000C7660000}"/>
    <cellStyle name="Note 5 2 5 4 2" xfId="35580" xr:uid="{00000000-0005-0000-0000-0000C8660000}"/>
    <cellStyle name="Note 5 2 5 5" xfId="16134" xr:uid="{00000000-0005-0000-0000-0000C9660000}"/>
    <cellStyle name="Note 5 2 5 5 2" xfId="32799" xr:uid="{00000000-0005-0000-0000-0000CA660000}"/>
    <cellStyle name="Note 5 2 5 6" xfId="27584" xr:uid="{00000000-0005-0000-0000-0000CB660000}"/>
    <cellStyle name="Note 5 2 6" xfId="10769" xr:uid="{00000000-0005-0000-0000-0000CC660000}"/>
    <cellStyle name="Note 5 2 6 2" xfId="13456" xr:uid="{00000000-0005-0000-0000-0000CD660000}"/>
    <cellStyle name="Note 5 2 6 2 2" xfId="19331" xr:uid="{00000000-0005-0000-0000-0000CE660000}"/>
    <cellStyle name="Note 5 2 6 2 2 2" xfId="36001" xr:uid="{00000000-0005-0000-0000-0000CF660000}"/>
    <cellStyle name="Note 5 2 6 2 3" xfId="22507" xr:uid="{00000000-0005-0000-0000-0000D0660000}"/>
    <cellStyle name="Note 5 2 6 2 3 2" xfId="39201" xr:uid="{00000000-0005-0000-0000-0000D1660000}"/>
    <cellStyle name="Note 5 2 6 2 4" xfId="25370" xr:uid="{00000000-0005-0000-0000-0000D2660000}"/>
    <cellStyle name="Note 5 2 6 2 4 2" xfId="42107" xr:uid="{00000000-0005-0000-0000-0000D3660000}"/>
    <cellStyle name="Note 5 2 6 2 5" xfId="30131" xr:uid="{00000000-0005-0000-0000-0000D4660000}"/>
    <cellStyle name="Note 5 2 6 3" xfId="17010" xr:uid="{00000000-0005-0000-0000-0000D5660000}"/>
    <cellStyle name="Note 5 2 6 3 2" xfId="33686" xr:uid="{00000000-0005-0000-0000-0000D6660000}"/>
    <cellStyle name="Note 5 2 6 4" xfId="16231" xr:uid="{00000000-0005-0000-0000-0000D7660000}"/>
    <cellStyle name="Note 5 2 6 4 2" xfId="32896" xr:uid="{00000000-0005-0000-0000-0000D8660000}"/>
    <cellStyle name="Note 5 2 6 5" xfId="17221" xr:uid="{00000000-0005-0000-0000-0000D9660000}"/>
    <cellStyle name="Note 5 2 6 5 2" xfId="33898" xr:uid="{00000000-0005-0000-0000-0000DA660000}"/>
    <cellStyle name="Note 5 2 6 6" xfId="27542" xr:uid="{00000000-0005-0000-0000-0000DB660000}"/>
    <cellStyle name="Note 5 2 7" xfId="12213" xr:uid="{00000000-0005-0000-0000-0000DC660000}"/>
    <cellStyle name="Note 5 2 7 2" xfId="14887" xr:uid="{00000000-0005-0000-0000-0000DD660000}"/>
    <cellStyle name="Note 5 2 7 2 2" xfId="20610" xr:uid="{00000000-0005-0000-0000-0000DE660000}"/>
    <cellStyle name="Note 5 2 7 2 2 2" xfId="37278" xr:uid="{00000000-0005-0000-0000-0000DF660000}"/>
    <cellStyle name="Note 5 2 7 2 3" xfId="23743" xr:uid="{00000000-0005-0000-0000-0000E0660000}"/>
    <cellStyle name="Note 5 2 7 2 3 2" xfId="40454" xr:uid="{00000000-0005-0000-0000-0000E1660000}"/>
    <cellStyle name="Note 5 2 7 2 4" xfId="26503" xr:uid="{00000000-0005-0000-0000-0000E2660000}"/>
    <cellStyle name="Note 5 2 7 2 4 2" xfId="43244" xr:uid="{00000000-0005-0000-0000-0000E3660000}"/>
    <cellStyle name="Note 5 2 7 2 5" xfId="31558" xr:uid="{00000000-0005-0000-0000-0000E4660000}"/>
    <cellStyle name="Note 5 2 7 3" xfId="18323" xr:uid="{00000000-0005-0000-0000-0000E5660000}"/>
    <cellStyle name="Note 5 2 7 3 2" xfId="34998" xr:uid="{00000000-0005-0000-0000-0000E6660000}"/>
    <cellStyle name="Note 5 2 7 4" xfId="21568" xr:uid="{00000000-0005-0000-0000-0000E7660000}"/>
    <cellStyle name="Note 5 2 7 4 2" xfId="38243" xr:uid="{00000000-0005-0000-0000-0000E8660000}"/>
    <cellStyle name="Note 5 2 7 5" xfId="24596" xr:uid="{00000000-0005-0000-0000-0000E9660000}"/>
    <cellStyle name="Note 5 2 7 5 2" xfId="41317" xr:uid="{00000000-0005-0000-0000-0000EA660000}"/>
    <cellStyle name="Note 5 2 7 6" xfId="28960" xr:uid="{00000000-0005-0000-0000-0000EB660000}"/>
    <cellStyle name="Note 5 2 8" xfId="13111" xr:uid="{00000000-0005-0000-0000-0000EC660000}"/>
    <cellStyle name="Note 5 2 8 2" xfId="19046" xr:uid="{00000000-0005-0000-0000-0000ED660000}"/>
    <cellStyle name="Note 5 2 8 2 2" xfId="35716" xr:uid="{00000000-0005-0000-0000-0000EE660000}"/>
    <cellStyle name="Note 5 2 8 3" xfId="22241" xr:uid="{00000000-0005-0000-0000-0000EF660000}"/>
    <cellStyle name="Note 5 2 8 3 2" xfId="38933" xr:uid="{00000000-0005-0000-0000-0000F0660000}"/>
    <cellStyle name="Note 5 2 8 4" xfId="25138" xr:uid="{00000000-0005-0000-0000-0000F1660000}"/>
    <cellStyle name="Note 5 2 8 4 2" xfId="41874" xr:uid="{00000000-0005-0000-0000-0000F2660000}"/>
    <cellStyle name="Note 5 2 8 5" xfId="29787" xr:uid="{00000000-0005-0000-0000-0000F3660000}"/>
    <cellStyle name="Note 5 2 9" xfId="16635" xr:uid="{00000000-0005-0000-0000-0000F4660000}"/>
    <cellStyle name="Note 5 2 9 2" xfId="33307" xr:uid="{00000000-0005-0000-0000-0000F5660000}"/>
    <cellStyle name="Note 5 3" xfId="8152" xr:uid="{00000000-0005-0000-0000-0000F6660000}"/>
    <cellStyle name="Note 5 3 10" xfId="27267" xr:uid="{00000000-0005-0000-0000-0000F7660000}"/>
    <cellStyle name="Note 5 3 11" xfId="10478" xr:uid="{00000000-0005-0000-0000-0000F8660000}"/>
    <cellStyle name="Note 5 3 2" xfId="11343" xr:uid="{00000000-0005-0000-0000-0000F9660000}"/>
    <cellStyle name="Note 5 3 2 2" xfId="11810" xr:uid="{00000000-0005-0000-0000-0000FA660000}"/>
    <cellStyle name="Note 5 3 2 2 2" xfId="14484" xr:uid="{00000000-0005-0000-0000-0000FB660000}"/>
    <cellStyle name="Note 5 3 2 2 2 2" xfId="20247" xr:uid="{00000000-0005-0000-0000-0000FC660000}"/>
    <cellStyle name="Note 5 3 2 2 2 2 2" xfId="36916" xr:uid="{00000000-0005-0000-0000-0000FD660000}"/>
    <cellStyle name="Note 5 3 2 2 2 3" xfId="23388" xr:uid="{00000000-0005-0000-0000-0000FE660000}"/>
    <cellStyle name="Note 5 3 2 2 2 3 2" xfId="40096" xr:uid="{00000000-0005-0000-0000-0000FF660000}"/>
    <cellStyle name="Note 5 3 2 2 2 4" xfId="26170" xr:uid="{00000000-0005-0000-0000-000000670000}"/>
    <cellStyle name="Note 5 3 2 2 2 4 2" xfId="42910" xr:uid="{00000000-0005-0000-0000-000001670000}"/>
    <cellStyle name="Note 5 3 2 2 2 5" xfId="31156" xr:uid="{00000000-0005-0000-0000-000002670000}"/>
    <cellStyle name="Note 5 3 2 2 3" xfId="17961" xr:uid="{00000000-0005-0000-0000-000003670000}"/>
    <cellStyle name="Note 5 3 2 2 3 2" xfId="34637" xr:uid="{00000000-0005-0000-0000-000004670000}"/>
    <cellStyle name="Note 5 3 2 2 4" xfId="17303" xr:uid="{00000000-0005-0000-0000-000005670000}"/>
    <cellStyle name="Note 5 3 2 2 4 2" xfId="33980" xr:uid="{00000000-0005-0000-0000-000006670000}"/>
    <cellStyle name="Note 5 3 2 2 5" xfId="21975" xr:uid="{00000000-0005-0000-0000-000007670000}"/>
    <cellStyle name="Note 5 3 2 2 5 2" xfId="38657" xr:uid="{00000000-0005-0000-0000-000008670000}"/>
    <cellStyle name="Note 5 3 2 2 6" xfId="28559" xr:uid="{00000000-0005-0000-0000-000009670000}"/>
    <cellStyle name="Note 5 3 2 3" xfId="12064" xr:uid="{00000000-0005-0000-0000-00000A670000}"/>
    <cellStyle name="Note 5 3 2 3 2" xfId="14738" xr:uid="{00000000-0005-0000-0000-00000B670000}"/>
    <cellStyle name="Note 5 3 2 3 2 2" xfId="20501" xr:uid="{00000000-0005-0000-0000-00000C670000}"/>
    <cellStyle name="Note 5 3 2 3 2 2 2" xfId="37169" xr:uid="{00000000-0005-0000-0000-00000D670000}"/>
    <cellStyle name="Note 5 3 2 3 2 3" xfId="23640" xr:uid="{00000000-0005-0000-0000-00000E670000}"/>
    <cellStyle name="Note 5 3 2 3 2 3 2" xfId="40350" xr:uid="{00000000-0005-0000-0000-00000F670000}"/>
    <cellStyle name="Note 5 3 2 3 2 4" xfId="26423" xr:uid="{00000000-0005-0000-0000-000010670000}"/>
    <cellStyle name="Note 5 3 2 3 2 4 2" xfId="43164" xr:uid="{00000000-0005-0000-0000-000011670000}"/>
    <cellStyle name="Note 5 3 2 3 2 5" xfId="31409" xr:uid="{00000000-0005-0000-0000-000012670000}"/>
    <cellStyle name="Note 5 3 2 3 3" xfId="18215" xr:uid="{00000000-0005-0000-0000-000013670000}"/>
    <cellStyle name="Note 5 3 2 3 3 2" xfId="34890" xr:uid="{00000000-0005-0000-0000-000014670000}"/>
    <cellStyle name="Note 5 3 2 3 4" xfId="21467" xr:uid="{00000000-0005-0000-0000-000015670000}"/>
    <cellStyle name="Note 5 3 2 3 4 2" xfId="38141" xr:uid="{00000000-0005-0000-0000-000016670000}"/>
    <cellStyle name="Note 5 3 2 3 5" xfId="24517" xr:uid="{00000000-0005-0000-0000-000017670000}"/>
    <cellStyle name="Note 5 3 2 3 5 2" xfId="41237" xr:uid="{00000000-0005-0000-0000-000018670000}"/>
    <cellStyle name="Note 5 3 2 3 6" xfId="28811" xr:uid="{00000000-0005-0000-0000-000019670000}"/>
    <cellStyle name="Note 5 3 2 4" xfId="12860" xr:uid="{00000000-0005-0000-0000-00001A670000}"/>
    <cellStyle name="Note 5 3 2 4 2" xfId="15473" xr:uid="{00000000-0005-0000-0000-00001B670000}"/>
    <cellStyle name="Note 5 3 2 4 2 2" xfId="21104" xr:uid="{00000000-0005-0000-0000-00001C670000}"/>
    <cellStyle name="Note 5 3 2 4 2 2 2" xfId="37773" xr:uid="{00000000-0005-0000-0000-00001D670000}"/>
    <cellStyle name="Note 5 3 2 4 2 3" xfId="24216" xr:uid="{00000000-0005-0000-0000-00001E670000}"/>
    <cellStyle name="Note 5 3 2 4 2 3 2" xfId="40933" xr:uid="{00000000-0005-0000-0000-00001F670000}"/>
    <cellStyle name="Note 5 3 2 4 2 4" xfId="26922" xr:uid="{00000000-0005-0000-0000-000020670000}"/>
    <cellStyle name="Note 5 3 2 4 2 4 2" xfId="43663" xr:uid="{00000000-0005-0000-0000-000021670000}"/>
    <cellStyle name="Note 5 3 2 4 2 5" xfId="32144" xr:uid="{00000000-0005-0000-0000-000022670000}"/>
    <cellStyle name="Note 5 3 2 4 3" xfId="18863" xr:uid="{00000000-0005-0000-0000-000023670000}"/>
    <cellStyle name="Note 5 3 2 4 3 2" xfId="35541" xr:uid="{00000000-0005-0000-0000-000024670000}"/>
    <cellStyle name="Note 5 3 2 4 4" xfId="22071" xr:uid="{00000000-0005-0000-0000-000025670000}"/>
    <cellStyle name="Note 5 3 2 4 4 2" xfId="38753" xr:uid="{00000000-0005-0000-0000-000026670000}"/>
    <cellStyle name="Note 5 3 2 4 5" xfId="25009" xr:uid="{00000000-0005-0000-0000-000027670000}"/>
    <cellStyle name="Note 5 3 2 4 5 2" xfId="41736" xr:uid="{00000000-0005-0000-0000-000028670000}"/>
    <cellStyle name="Note 5 3 2 4 6" xfId="29546" xr:uid="{00000000-0005-0000-0000-000029670000}"/>
    <cellStyle name="Note 5 3 2 5" xfId="14021" xr:uid="{00000000-0005-0000-0000-00002A670000}"/>
    <cellStyle name="Note 5 3 2 5 2" xfId="19808" xr:uid="{00000000-0005-0000-0000-00002B670000}"/>
    <cellStyle name="Note 5 3 2 5 2 2" xfId="36478" xr:uid="{00000000-0005-0000-0000-00002C670000}"/>
    <cellStyle name="Note 5 3 2 5 3" xfId="22956" xr:uid="{00000000-0005-0000-0000-00002D670000}"/>
    <cellStyle name="Note 5 3 2 5 3 2" xfId="39658" xr:uid="{00000000-0005-0000-0000-00002E670000}"/>
    <cellStyle name="Note 5 3 2 5 4" xfId="25752" xr:uid="{00000000-0005-0000-0000-00002F670000}"/>
    <cellStyle name="Note 5 3 2 5 4 2" xfId="42491" xr:uid="{00000000-0005-0000-0000-000030670000}"/>
    <cellStyle name="Note 5 3 2 5 5" xfId="30694" xr:uid="{00000000-0005-0000-0000-000031670000}"/>
    <cellStyle name="Note 5 3 2 6" xfId="17514" xr:uid="{00000000-0005-0000-0000-000032670000}"/>
    <cellStyle name="Note 5 3 2 6 2" xfId="34191" xr:uid="{00000000-0005-0000-0000-000033670000}"/>
    <cellStyle name="Note 5 3 2 7" xfId="20586" xr:uid="{00000000-0005-0000-0000-000034670000}"/>
    <cellStyle name="Note 5 3 2 7 2" xfId="37254" xr:uid="{00000000-0005-0000-0000-000035670000}"/>
    <cellStyle name="Note 5 3 2 8" xfId="23709" xr:uid="{00000000-0005-0000-0000-000036670000}"/>
    <cellStyle name="Note 5 3 2 8 2" xfId="40419" xr:uid="{00000000-0005-0000-0000-000037670000}"/>
    <cellStyle name="Note 5 3 2 9" xfId="28102" xr:uid="{00000000-0005-0000-0000-000038670000}"/>
    <cellStyle name="Note 5 3 3" xfId="10891" xr:uid="{00000000-0005-0000-0000-000039670000}"/>
    <cellStyle name="Note 5 3 3 2" xfId="13584" xr:uid="{00000000-0005-0000-0000-00003A670000}"/>
    <cellStyle name="Note 5 3 3 2 2" xfId="19446" xr:uid="{00000000-0005-0000-0000-00003B670000}"/>
    <cellStyle name="Note 5 3 3 2 2 2" xfId="36116" xr:uid="{00000000-0005-0000-0000-00003C670000}"/>
    <cellStyle name="Note 5 3 3 2 3" xfId="22613" xr:uid="{00000000-0005-0000-0000-00003D670000}"/>
    <cellStyle name="Note 5 3 3 2 3 2" xfId="39313" xr:uid="{00000000-0005-0000-0000-00003E670000}"/>
    <cellStyle name="Note 5 3 3 2 4" xfId="25463" xr:uid="{00000000-0005-0000-0000-00003F670000}"/>
    <cellStyle name="Note 5 3 3 2 4 2" xfId="42201" xr:uid="{00000000-0005-0000-0000-000040670000}"/>
    <cellStyle name="Note 5 3 3 2 5" xfId="30258" xr:uid="{00000000-0005-0000-0000-000041670000}"/>
    <cellStyle name="Note 5 3 3 3" xfId="17131" xr:uid="{00000000-0005-0000-0000-000042670000}"/>
    <cellStyle name="Note 5 3 3 3 2" xfId="33807" xr:uid="{00000000-0005-0000-0000-000043670000}"/>
    <cellStyle name="Note 5 3 3 4" xfId="18507" xr:uid="{00000000-0005-0000-0000-000044670000}"/>
    <cellStyle name="Note 5 3 3 4 2" xfId="35184" xr:uid="{00000000-0005-0000-0000-000045670000}"/>
    <cellStyle name="Note 5 3 3 5" xfId="16142" xr:uid="{00000000-0005-0000-0000-000046670000}"/>
    <cellStyle name="Note 5 3 3 5 2" xfId="32807" xr:uid="{00000000-0005-0000-0000-000047670000}"/>
    <cellStyle name="Note 5 3 3 6" xfId="27666" xr:uid="{00000000-0005-0000-0000-000048670000}"/>
    <cellStyle name="Note 5 3 4" xfId="11510" xr:uid="{00000000-0005-0000-0000-000049670000}"/>
    <cellStyle name="Note 5 3 4 2" xfId="14184" xr:uid="{00000000-0005-0000-0000-00004A670000}"/>
    <cellStyle name="Note 5 3 4 2 2" xfId="19947" xr:uid="{00000000-0005-0000-0000-00004B670000}"/>
    <cellStyle name="Note 5 3 4 2 2 2" xfId="36617" xr:uid="{00000000-0005-0000-0000-00004C670000}"/>
    <cellStyle name="Note 5 3 4 2 3" xfId="23093" xr:uid="{00000000-0005-0000-0000-00004D670000}"/>
    <cellStyle name="Note 5 3 4 2 3 2" xfId="39796" xr:uid="{00000000-0005-0000-0000-00004E670000}"/>
    <cellStyle name="Note 5 3 4 2 4" xfId="25872" xr:uid="{00000000-0005-0000-0000-00004F670000}"/>
    <cellStyle name="Note 5 3 4 2 4 2" xfId="42611" xr:uid="{00000000-0005-0000-0000-000050670000}"/>
    <cellStyle name="Note 5 3 4 2 5" xfId="30857" xr:uid="{00000000-0005-0000-0000-000051670000}"/>
    <cellStyle name="Note 5 3 4 3" xfId="17661" xr:uid="{00000000-0005-0000-0000-000052670000}"/>
    <cellStyle name="Note 5 3 4 3 2" xfId="34338" xr:uid="{00000000-0005-0000-0000-000053670000}"/>
    <cellStyle name="Note 5 3 4 4" xfId="15734" xr:uid="{00000000-0005-0000-0000-000054670000}"/>
    <cellStyle name="Note 5 3 4 4 2" xfId="32395" xr:uid="{00000000-0005-0000-0000-000055670000}"/>
    <cellStyle name="Note 5 3 4 5" xfId="18525" xr:uid="{00000000-0005-0000-0000-000056670000}"/>
    <cellStyle name="Note 5 3 4 5 2" xfId="35202" xr:uid="{00000000-0005-0000-0000-000057670000}"/>
    <cellStyle name="Note 5 3 4 6" xfId="28264" xr:uid="{00000000-0005-0000-0000-000058670000}"/>
    <cellStyle name="Note 5 3 5" xfId="12282" xr:uid="{00000000-0005-0000-0000-000059670000}"/>
    <cellStyle name="Note 5 3 5 2" xfId="14956" xr:uid="{00000000-0005-0000-0000-00005A670000}"/>
    <cellStyle name="Note 5 3 5 2 2" xfId="20674" xr:uid="{00000000-0005-0000-0000-00005B670000}"/>
    <cellStyle name="Note 5 3 5 2 2 2" xfId="37342" xr:uid="{00000000-0005-0000-0000-00005C670000}"/>
    <cellStyle name="Note 5 3 5 2 3" xfId="23804" xr:uid="{00000000-0005-0000-0000-00005D670000}"/>
    <cellStyle name="Note 5 3 5 2 3 2" xfId="40515" xr:uid="{00000000-0005-0000-0000-00005E670000}"/>
    <cellStyle name="Note 5 3 5 2 4" xfId="26555" xr:uid="{00000000-0005-0000-0000-00005F670000}"/>
    <cellStyle name="Note 5 3 5 2 4 2" xfId="43296" xr:uid="{00000000-0005-0000-0000-000060670000}"/>
    <cellStyle name="Note 5 3 5 2 5" xfId="31627" xr:uid="{00000000-0005-0000-0000-000061670000}"/>
    <cellStyle name="Note 5 3 5 3" xfId="18387" xr:uid="{00000000-0005-0000-0000-000062670000}"/>
    <cellStyle name="Note 5 3 5 3 2" xfId="35062" xr:uid="{00000000-0005-0000-0000-000063670000}"/>
    <cellStyle name="Note 5 3 5 4" xfId="21630" xr:uid="{00000000-0005-0000-0000-000064670000}"/>
    <cellStyle name="Note 5 3 5 4 2" xfId="38305" xr:uid="{00000000-0005-0000-0000-000065670000}"/>
    <cellStyle name="Note 5 3 5 5" xfId="24648" xr:uid="{00000000-0005-0000-0000-000066670000}"/>
    <cellStyle name="Note 5 3 5 5 2" xfId="41369" xr:uid="{00000000-0005-0000-0000-000067670000}"/>
    <cellStyle name="Note 5 3 5 6" xfId="29029" xr:uid="{00000000-0005-0000-0000-000068670000}"/>
    <cellStyle name="Note 5 3 6" xfId="13180" xr:uid="{00000000-0005-0000-0000-000069670000}"/>
    <cellStyle name="Note 5 3 6 2" xfId="19109" xr:uid="{00000000-0005-0000-0000-00006A670000}"/>
    <cellStyle name="Note 5 3 6 2 2" xfId="35780" xr:uid="{00000000-0005-0000-0000-00006B670000}"/>
    <cellStyle name="Note 5 3 6 3" xfId="22301" xr:uid="{00000000-0005-0000-0000-00006C670000}"/>
    <cellStyle name="Note 5 3 6 3 2" xfId="38994" xr:uid="{00000000-0005-0000-0000-00006D670000}"/>
    <cellStyle name="Note 5 3 6 4" xfId="25190" xr:uid="{00000000-0005-0000-0000-00006E670000}"/>
    <cellStyle name="Note 5 3 6 4 2" xfId="41926" xr:uid="{00000000-0005-0000-0000-00006F670000}"/>
    <cellStyle name="Note 5 3 6 5" xfId="29856" xr:uid="{00000000-0005-0000-0000-000070670000}"/>
    <cellStyle name="Note 5 3 7" xfId="16766" xr:uid="{00000000-0005-0000-0000-000071670000}"/>
    <cellStyle name="Note 5 3 7 2" xfId="33440" xr:uid="{00000000-0005-0000-0000-000072670000}"/>
    <cellStyle name="Note 5 3 8" xfId="21227" xr:uid="{00000000-0005-0000-0000-000073670000}"/>
    <cellStyle name="Note 5 3 8 2" xfId="37898" xr:uid="{00000000-0005-0000-0000-000074670000}"/>
    <cellStyle name="Note 5 3 9" xfId="16622" xr:uid="{00000000-0005-0000-0000-000075670000}"/>
    <cellStyle name="Note 5 3 9 2" xfId="33295" xr:uid="{00000000-0005-0000-0000-000076670000}"/>
    <cellStyle name="Note 5 4" xfId="10554" xr:uid="{00000000-0005-0000-0000-000077670000}"/>
    <cellStyle name="Note 5 4 10" xfId="16326" xr:uid="{00000000-0005-0000-0000-000078670000}"/>
    <cellStyle name="Note 5 4 10 2" xfId="32995" xr:uid="{00000000-0005-0000-0000-000079670000}"/>
    <cellStyle name="Note 5 4 11" xfId="27332" xr:uid="{00000000-0005-0000-0000-00007A670000}"/>
    <cellStyle name="Note 5 4 2" xfId="11412" xr:uid="{00000000-0005-0000-0000-00007B670000}"/>
    <cellStyle name="Note 5 4 2 2" xfId="11858" xr:uid="{00000000-0005-0000-0000-00007C670000}"/>
    <cellStyle name="Note 5 4 2 2 2" xfId="14532" xr:uid="{00000000-0005-0000-0000-00007D670000}"/>
    <cellStyle name="Note 5 4 2 2 2 2" xfId="20295" xr:uid="{00000000-0005-0000-0000-00007E670000}"/>
    <cellStyle name="Note 5 4 2 2 2 2 2" xfId="36964" xr:uid="{00000000-0005-0000-0000-00007F670000}"/>
    <cellStyle name="Note 5 4 2 2 2 3" xfId="23436" xr:uid="{00000000-0005-0000-0000-000080670000}"/>
    <cellStyle name="Note 5 4 2 2 2 3 2" xfId="40144" xr:uid="{00000000-0005-0000-0000-000081670000}"/>
    <cellStyle name="Note 5 4 2 2 2 4" xfId="26218" xr:uid="{00000000-0005-0000-0000-000082670000}"/>
    <cellStyle name="Note 5 4 2 2 2 4 2" xfId="42958" xr:uid="{00000000-0005-0000-0000-000083670000}"/>
    <cellStyle name="Note 5 4 2 2 2 5" xfId="31204" xr:uid="{00000000-0005-0000-0000-000084670000}"/>
    <cellStyle name="Note 5 4 2 2 3" xfId="18009" xr:uid="{00000000-0005-0000-0000-000085670000}"/>
    <cellStyle name="Note 5 4 2 2 3 2" xfId="34685" xr:uid="{00000000-0005-0000-0000-000086670000}"/>
    <cellStyle name="Note 5 4 2 2 4" xfId="10036" xr:uid="{00000000-0005-0000-0000-000087670000}"/>
    <cellStyle name="Note 5 4 2 2 4 2" xfId="27129" xr:uid="{00000000-0005-0000-0000-000088670000}"/>
    <cellStyle name="Note 5 4 2 2 5" xfId="24337" xr:uid="{00000000-0005-0000-0000-000089670000}"/>
    <cellStyle name="Note 5 4 2 2 5 2" xfId="41055" xr:uid="{00000000-0005-0000-0000-00008A670000}"/>
    <cellStyle name="Note 5 4 2 2 6" xfId="28607" xr:uid="{00000000-0005-0000-0000-00008B670000}"/>
    <cellStyle name="Note 5 4 2 3" xfId="12108" xr:uid="{00000000-0005-0000-0000-00008C670000}"/>
    <cellStyle name="Note 5 4 2 3 2" xfId="14782" xr:uid="{00000000-0005-0000-0000-00008D670000}"/>
    <cellStyle name="Note 5 4 2 3 2 2" xfId="20545" xr:uid="{00000000-0005-0000-0000-00008E670000}"/>
    <cellStyle name="Note 5 4 2 3 2 2 2" xfId="37213" xr:uid="{00000000-0005-0000-0000-00008F670000}"/>
    <cellStyle name="Note 5 4 2 3 2 3" xfId="23684" xr:uid="{00000000-0005-0000-0000-000090670000}"/>
    <cellStyle name="Note 5 4 2 3 2 3 2" xfId="40394" xr:uid="{00000000-0005-0000-0000-000091670000}"/>
    <cellStyle name="Note 5 4 2 3 2 4" xfId="26467" xr:uid="{00000000-0005-0000-0000-000092670000}"/>
    <cellStyle name="Note 5 4 2 3 2 4 2" xfId="43208" xr:uid="{00000000-0005-0000-0000-000093670000}"/>
    <cellStyle name="Note 5 4 2 3 2 5" xfId="31453" xr:uid="{00000000-0005-0000-0000-000094670000}"/>
    <cellStyle name="Note 5 4 2 3 3" xfId="18259" xr:uid="{00000000-0005-0000-0000-000095670000}"/>
    <cellStyle name="Note 5 4 2 3 3 2" xfId="34934" xr:uid="{00000000-0005-0000-0000-000096670000}"/>
    <cellStyle name="Note 5 4 2 3 4" xfId="21511" xr:uid="{00000000-0005-0000-0000-000097670000}"/>
    <cellStyle name="Note 5 4 2 3 4 2" xfId="38185" xr:uid="{00000000-0005-0000-0000-000098670000}"/>
    <cellStyle name="Note 5 4 2 3 5" xfId="24561" xr:uid="{00000000-0005-0000-0000-000099670000}"/>
    <cellStyle name="Note 5 4 2 3 5 2" xfId="41281" xr:uid="{00000000-0005-0000-0000-00009A670000}"/>
    <cellStyle name="Note 5 4 2 3 6" xfId="28855" xr:uid="{00000000-0005-0000-0000-00009B670000}"/>
    <cellStyle name="Note 5 4 2 4" xfId="12925" xr:uid="{00000000-0005-0000-0000-00009C670000}"/>
    <cellStyle name="Note 5 4 2 4 2" xfId="15538" xr:uid="{00000000-0005-0000-0000-00009D670000}"/>
    <cellStyle name="Note 5 4 2 4 2 2" xfId="21160" xr:uid="{00000000-0005-0000-0000-00009E670000}"/>
    <cellStyle name="Note 5 4 2 4 2 2 2" xfId="37830" xr:uid="{00000000-0005-0000-0000-00009F670000}"/>
    <cellStyle name="Note 5 4 2 4 2 3" xfId="24273" xr:uid="{00000000-0005-0000-0000-0000A0670000}"/>
    <cellStyle name="Note 5 4 2 4 2 3 2" xfId="40990" xr:uid="{00000000-0005-0000-0000-0000A1670000}"/>
    <cellStyle name="Note 5 4 2 4 2 4" xfId="26966" xr:uid="{00000000-0005-0000-0000-0000A2670000}"/>
    <cellStyle name="Note 5 4 2 4 2 4 2" xfId="43707" xr:uid="{00000000-0005-0000-0000-0000A3670000}"/>
    <cellStyle name="Note 5 4 2 4 2 5" xfId="32209" xr:uid="{00000000-0005-0000-0000-0000A4670000}"/>
    <cellStyle name="Note 5 4 2 4 3" xfId="18918" xr:uid="{00000000-0005-0000-0000-0000A5670000}"/>
    <cellStyle name="Note 5 4 2 4 3 2" xfId="35597" xr:uid="{00000000-0005-0000-0000-0000A6670000}"/>
    <cellStyle name="Note 5 4 2 4 4" xfId="22127" xr:uid="{00000000-0005-0000-0000-0000A7670000}"/>
    <cellStyle name="Note 5 4 2 4 4 2" xfId="38810" xr:uid="{00000000-0005-0000-0000-0000A8670000}"/>
    <cellStyle name="Note 5 4 2 4 5" xfId="25053" xr:uid="{00000000-0005-0000-0000-0000A9670000}"/>
    <cellStyle name="Note 5 4 2 4 5 2" xfId="41780" xr:uid="{00000000-0005-0000-0000-0000AA670000}"/>
    <cellStyle name="Note 5 4 2 4 6" xfId="29611" xr:uid="{00000000-0005-0000-0000-0000AB670000}"/>
    <cellStyle name="Note 5 4 2 5" xfId="14086" xr:uid="{00000000-0005-0000-0000-0000AC670000}"/>
    <cellStyle name="Note 5 4 2 5 2" xfId="19864" xr:uid="{00000000-0005-0000-0000-0000AD670000}"/>
    <cellStyle name="Note 5 4 2 5 2 2" xfId="36534" xr:uid="{00000000-0005-0000-0000-0000AE670000}"/>
    <cellStyle name="Note 5 4 2 5 3" xfId="23014" xr:uid="{00000000-0005-0000-0000-0000AF670000}"/>
    <cellStyle name="Note 5 4 2 5 3 2" xfId="39716" xr:uid="{00000000-0005-0000-0000-0000B0670000}"/>
    <cellStyle name="Note 5 4 2 5 4" xfId="25796" xr:uid="{00000000-0005-0000-0000-0000B1670000}"/>
    <cellStyle name="Note 5 4 2 5 4 2" xfId="42535" xr:uid="{00000000-0005-0000-0000-0000B2670000}"/>
    <cellStyle name="Note 5 4 2 5 5" xfId="30759" xr:uid="{00000000-0005-0000-0000-0000B3670000}"/>
    <cellStyle name="Note 5 4 2 6" xfId="17580" xr:uid="{00000000-0005-0000-0000-0000B4670000}"/>
    <cellStyle name="Note 5 4 2 6 2" xfId="34257" xr:uid="{00000000-0005-0000-0000-0000B5670000}"/>
    <cellStyle name="Note 5 4 2 7" xfId="21133" xr:uid="{00000000-0005-0000-0000-0000B6670000}"/>
    <cellStyle name="Note 5 4 2 7 2" xfId="37803" xr:uid="{00000000-0005-0000-0000-0000B7670000}"/>
    <cellStyle name="Note 5 4 2 8" xfId="16863" xr:uid="{00000000-0005-0000-0000-0000B8670000}"/>
    <cellStyle name="Note 5 4 2 8 2" xfId="33538" xr:uid="{00000000-0005-0000-0000-0000B9670000}"/>
    <cellStyle name="Note 5 4 2 9" xfId="28167" xr:uid="{00000000-0005-0000-0000-0000BA670000}"/>
    <cellStyle name="Note 5 4 3" xfId="10961" xr:uid="{00000000-0005-0000-0000-0000BB670000}"/>
    <cellStyle name="Note 5 4 3 2" xfId="13649" xr:uid="{00000000-0005-0000-0000-0000BC670000}"/>
    <cellStyle name="Note 5 4 3 2 2" xfId="19505" xr:uid="{00000000-0005-0000-0000-0000BD670000}"/>
    <cellStyle name="Note 5 4 3 2 2 2" xfId="36175" xr:uid="{00000000-0005-0000-0000-0000BE670000}"/>
    <cellStyle name="Note 5 4 3 2 3" xfId="22666" xr:uid="{00000000-0005-0000-0000-0000BF670000}"/>
    <cellStyle name="Note 5 4 3 2 3 2" xfId="39366" xr:uid="{00000000-0005-0000-0000-0000C0670000}"/>
    <cellStyle name="Note 5 4 3 2 4" xfId="25507" xr:uid="{00000000-0005-0000-0000-0000C1670000}"/>
    <cellStyle name="Note 5 4 3 2 4 2" xfId="42245" xr:uid="{00000000-0005-0000-0000-0000C2670000}"/>
    <cellStyle name="Note 5 4 3 2 5" xfId="30323" xr:uid="{00000000-0005-0000-0000-0000C3670000}"/>
    <cellStyle name="Note 5 4 3 3" xfId="17195" xr:uid="{00000000-0005-0000-0000-0000C4670000}"/>
    <cellStyle name="Note 5 4 3 3 2" xfId="33872" xr:uid="{00000000-0005-0000-0000-0000C5670000}"/>
    <cellStyle name="Note 5 4 3 4" xfId="21206" xr:uid="{00000000-0005-0000-0000-0000C6670000}"/>
    <cellStyle name="Note 5 4 3 4 2" xfId="37877" xr:uid="{00000000-0005-0000-0000-0000C7670000}"/>
    <cellStyle name="Note 5 4 3 5" xfId="18894" xr:uid="{00000000-0005-0000-0000-0000C8670000}"/>
    <cellStyle name="Note 5 4 3 5 2" xfId="35573" xr:uid="{00000000-0005-0000-0000-0000C9670000}"/>
    <cellStyle name="Note 5 4 3 6" xfId="27731" xr:uid="{00000000-0005-0000-0000-0000CA670000}"/>
    <cellStyle name="Note 5 4 4" xfId="11558" xr:uid="{00000000-0005-0000-0000-0000CB670000}"/>
    <cellStyle name="Note 5 4 4 2" xfId="14232" xr:uid="{00000000-0005-0000-0000-0000CC670000}"/>
    <cellStyle name="Note 5 4 4 2 2" xfId="19995" xr:uid="{00000000-0005-0000-0000-0000CD670000}"/>
    <cellStyle name="Note 5 4 4 2 2 2" xfId="36665" xr:uid="{00000000-0005-0000-0000-0000CE670000}"/>
    <cellStyle name="Note 5 4 4 2 3" xfId="23141" xr:uid="{00000000-0005-0000-0000-0000CF670000}"/>
    <cellStyle name="Note 5 4 4 2 3 2" xfId="39844" xr:uid="{00000000-0005-0000-0000-0000D0670000}"/>
    <cellStyle name="Note 5 4 4 2 4" xfId="25920" xr:uid="{00000000-0005-0000-0000-0000D1670000}"/>
    <cellStyle name="Note 5 4 4 2 4 2" xfId="42659" xr:uid="{00000000-0005-0000-0000-0000D2670000}"/>
    <cellStyle name="Note 5 4 4 2 5" xfId="30905" xr:uid="{00000000-0005-0000-0000-0000D3670000}"/>
    <cellStyle name="Note 5 4 4 3" xfId="17709" xr:uid="{00000000-0005-0000-0000-0000D4670000}"/>
    <cellStyle name="Note 5 4 4 3 2" xfId="34386" xr:uid="{00000000-0005-0000-0000-0000D5670000}"/>
    <cellStyle name="Note 5 4 4 4" xfId="20875" xr:uid="{00000000-0005-0000-0000-0000D6670000}"/>
    <cellStyle name="Note 5 4 4 4 2" xfId="37544" xr:uid="{00000000-0005-0000-0000-0000D7670000}"/>
    <cellStyle name="Note 5 4 4 5" xfId="22867" xr:uid="{00000000-0005-0000-0000-0000D8670000}"/>
    <cellStyle name="Note 5 4 4 5 2" xfId="39569" xr:uid="{00000000-0005-0000-0000-0000D9670000}"/>
    <cellStyle name="Note 5 4 4 6" xfId="28312" xr:uid="{00000000-0005-0000-0000-0000DA670000}"/>
    <cellStyle name="Note 5 4 5" xfId="10795" xr:uid="{00000000-0005-0000-0000-0000DB670000}"/>
    <cellStyle name="Note 5 4 5 2" xfId="13482" xr:uid="{00000000-0005-0000-0000-0000DC670000}"/>
    <cellStyle name="Note 5 4 5 2 2" xfId="19352" xr:uid="{00000000-0005-0000-0000-0000DD670000}"/>
    <cellStyle name="Note 5 4 5 2 2 2" xfId="36023" xr:uid="{00000000-0005-0000-0000-0000DE670000}"/>
    <cellStyle name="Note 5 4 5 2 3" xfId="22527" xr:uid="{00000000-0005-0000-0000-0000DF670000}"/>
    <cellStyle name="Note 5 4 5 2 3 2" xfId="39223" xr:uid="{00000000-0005-0000-0000-0000E0670000}"/>
    <cellStyle name="Note 5 4 5 2 4" xfId="25384" xr:uid="{00000000-0005-0000-0000-0000E1670000}"/>
    <cellStyle name="Note 5 4 5 2 4 2" xfId="42121" xr:uid="{00000000-0005-0000-0000-0000E2670000}"/>
    <cellStyle name="Note 5 4 5 2 5" xfId="30157" xr:uid="{00000000-0005-0000-0000-0000E3670000}"/>
    <cellStyle name="Note 5 4 5 3" xfId="17035" xr:uid="{00000000-0005-0000-0000-0000E4670000}"/>
    <cellStyle name="Note 5 4 5 3 2" xfId="33711" xr:uid="{00000000-0005-0000-0000-0000E5670000}"/>
    <cellStyle name="Note 5 4 5 4" xfId="17601" xr:uid="{00000000-0005-0000-0000-0000E6670000}"/>
    <cellStyle name="Note 5 4 5 4 2" xfId="34278" xr:uid="{00000000-0005-0000-0000-0000E7670000}"/>
    <cellStyle name="Note 5 4 5 5" xfId="21966" xr:uid="{00000000-0005-0000-0000-0000E8670000}"/>
    <cellStyle name="Note 5 4 5 5 2" xfId="38648" xr:uid="{00000000-0005-0000-0000-0000E9670000}"/>
    <cellStyle name="Note 5 4 5 6" xfId="27568" xr:uid="{00000000-0005-0000-0000-0000EA670000}"/>
    <cellStyle name="Note 5 4 6" xfId="12347" xr:uid="{00000000-0005-0000-0000-0000EB670000}"/>
    <cellStyle name="Note 5 4 6 2" xfId="15021" xr:uid="{00000000-0005-0000-0000-0000EC670000}"/>
    <cellStyle name="Note 5 4 6 2 2" xfId="20731" xr:uid="{00000000-0005-0000-0000-0000ED670000}"/>
    <cellStyle name="Note 5 4 6 2 2 2" xfId="37400" xr:uid="{00000000-0005-0000-0000-0000EE670000}"/>
    <cellStyle name="Note 5 4 6 2 3" xfId="23858" xr:uid="{00000000-0005-0000-0000-0000EF670000}"/>
    <cellStyle name="Note 5 4 6 2 3 2" xfId="40569" xr:uid="{00000000-0005-0000-0000-0000F0670000}"/>
    <cellStyle name="Note 5 4 6 2 4" xfId="26599" xr:uid="{00000000-0005-0000-0000-0000F1670000}"/>
    <cellStyle name="Note 5 4 6 2 4 2" xfId="43340" xr:uid="{00000000-0005-0000-0000-0000F2670000}"/>
    <cellStyle name="Note 5 4 6 2 5" xfId="31692" xr:uid="{00000000-0005-0000-0000-0000F3670000}"/>
    <cellStyle name="Note 5 4 6 3" xfId="18443" xr:uid="{00000000-0005-0000-0000-0000F4670000}"/>
    <cellStyle name="Note 5 4 6 3 2" xfId="35120" xr:uid="{00000000-0005-0000-0000-0000F5670000}"/>
    <cellStyle name="Note 5 4 6 4" xfId="21685" xr:uid="{00000000-0005-0000-0000-0000F6670000}"/>
    <cellStyle name="Note 5 4 6 4 2" xfId="38360" xr:uid="{00000000-0005-0000-0000-0000F7670000}"/>
    <cellStyle name="Note 5 4 6 5" xfId="24692" xr:uid="{00000000-0005-0000-0000-0000F8670000}"/>
    <cellStyle name="Note 5 4 6 5 2" xfId="41413" xr:uid="{00000000-0005-0000-0000-0000F9670000}"/>
    <cellStyle name="Note 5 4 6 6" xfId="29094" xr:uid="{00000000-0005-0000-0000-0000FA670000}"/>
    <cellStyle name="Note 5 4 7" xfId="13245" xr:uid="{00000000-0005-0000-0000-0000FB670000}"/>
    <cellStyle name="Note 5 4 7 2" xfId="19167" xr:uid="{00000000-0005-0000-0000-0000FC670000}"/>
    <cellStyle name="Note 5 4 7 2 2" xfId="35838" xr:uid="{00000000-0005-0000-0000-0000FD670000}"/>
    <cellStyle name="Note 5 4 7 3" xfId="22354" xr:uid="{00000000-0005-0000-0000-0000FE670000}"/>
    <cellStyle name="Note 5 4 7 3 2" xfId="39047" xr:uid="{00000000-0005-0000-0000-0000FF670000}"/>
    <cellStyle name="Note 5 4 7 4" xfId="25234" xr:uid="{00000000-0005-0000-0000-000000680000}"/>
    <cellStyle name="Note 5 4 7 4 2" xfId="41970" xr:uid="{00000000-0005-0000-0000-000001680000}"/>
    <cellStyle name="Note 5 4 7 5" xfId="29921" xr:uid="{00000000-0005-0000-0000-000002680000}"/>
    <cellStyle name="Note 5 4 8" xfId="16838" xr:uid="{00000000-0005-0000-0000-000003680000}"/>
    <cellStyle name="Note 5 4 8 2" xfId="33513" xr:uid="{00000000-0005-0000-0000-000004680000}"/>
    <cellStyle name="Note 5 4 9" xfId="21270" xr:uid="{00000000-0005-0000-0000-000005680000}"/>
    <cellStyle name="Note 5 4 9 2" xfId="37942" xr:uid="{00000000-0005-0000-0000-000006680000}"/>
    <cellStyle name="Note 5 5" xfId="11274" xr:uid="{00000000-0005-0000-0000-000007680000}"/>
    <cellStyle name="Note 5 5 2" xfId="11753" xr:uid="{00000000-0005-0000-0000-000008680000}"/>
    <cellStyle name="Note 5 5 2 2" xfId="14427" xr:uid="{00000000-0005-0000-0000-000009680000}"/>
    <cellStyle name="Note 5 5 2 2 2" xfId="20190" xr:uid="{00000000-0005-0000-0000-00000A680000}"/>
    <cellStyle name="Note 5 5 2 2 2 2" xfId="36859" xr:uid="{00000000-0005-0000-0000-00000B680000}"/>
    <cellStyle name="Note 5 5 2 2 3" xfId="23331" xr:uid="{00000000-0005-0000-0000-00000C680000}"/>
    <cellStyle name="Note 5 5 2 2 3 2" xfId="40039" xr:uid="{00000000-0005-0000-0000-00000D680000}"/>
    <cellStyle name="Note 5 5 2 2 4" xfId="26113" xr:uid="{00000000-0005-0000-0000-00000E680000}"/>
    <cellStyle name="Note 5 5 2 2 4 2" xfId="42853" xr:uid="{00000000-0005-0000-0000-00000F680000}"/>
    <cellStyle name="Note 5 5 2 2 5" xfId="31099" xr:uid="{00000000-0005-0000-0000-000010680000}"/>
    <cellStyle name="Note 5 5 2 3" xfId="17904" xr:uid="{00000000-0005-0000-0000-000011680000}"/>
    <cellStyle name="Note 5 5 2 3 2" xfId="34580" xr:uid="{00000000-0005-0000-0000-000012680000}"/>
    <cellStyle name="Note 5 5 2 4" xfId="16240" xr:uid="{00000000-0005-0000-0000-000013680000}"/>
    <cellStyle name="Note 5 5 2 4 2" xfId="32905" xr:uid="{00000000-0005-0000-0000-000014680000}"/>
    <cellStyle name="Note 5 5 2 5" xfId="15854" xr:uid="{00000000-0005-0000-0000-000015680000}"/>
    <cellStyle name="Note 5 5 2 5 2" xfId="32518" xr:uid="{00000000-0005-0000-0000-000016680000}"/>
    <cellStyle name="Note 5 5 2 6" xfId="28502" xr:uid="{00000000-0005-0000-0000-000017680000}"/>
    <cellStyle name="Note 5 5 3" xfId="12011" xr:uid="{00000000-0005-0000-0000-000018680000}"/>
    <cellStyle name="Note 5 5 3 2" xfId="14685" xr:uid="{00000000-0005-0000-0000-000019680000}"/>
    <cellStyle name="Note 5 5 3 2 2" xfId="20448" xr:uid="{00000000-0005-0000-0000-00001A680000}"/>
    <cellStyle name="Note 5 5 3 2 2 2" xfId="37116" xr:uid="{00000000-0005-0000-0000-00001B680000}"/>
    <cellStyle name="Note 5 5 3 2 3" xfId="23587" xr:uid="{00000000-0005-0000-0000-00001C680000}"/>
    <cellStyle name="Note 5 5 3 2 3 2" xfId="40297" xr:uid="{00000000-0005-0000-0000-00001D680000}"/>
    <cellStyle name="Note 5 5 3 2 4" xfId="26370" xr:uid="{00000000-0005-0000-0000-00001E680000}"/>
    <cellStyle name="Note 5 5 3 2 4 2" xfId="43111" xr:uid="{00000000-0005-0000-0000-00001F680000}"/>
    <cellStyle name="Note 5 5 3 2 5" xfId="31356" xr:uid="{00000000-0005-0000-0000-000020680000}"/>
    <cellStyle name="Note 5 5 3 3" xfId="18162" xr:uid="{00000000-0005-0000-0000-000021680000}"/>
    <cellStyle name="Note 5 5 3 3 2" xfId="34837" xr:uid="{00000000-0005-0000-0000-000022680000}"/>
    <cellStyle name="Note 5 5 3 4" xfId="21414" xr:uid="{00000000-0005-0000-0000-000023680000}"/>
    <cellStyle name="Note 5 5 3 4 2" xfId="38088" xr:uid="{00000000-0005-0000-0000-000024680000}"/>
    <cellStyle name="Note 5 5 3 5" xfId="24464" xr:uid="{00000000-0005-0000-0000-000025680000}"/>
    <cellStyle name="Note 5 5 3 5 2" xfId="41184" xr:uid="{00000000-0005-0000-0000-000026680000}"/>
    <cellStyle name="Note 5 5 3 6" xfId="28758" xr:uid="{00000000-0005-0000-0000-000027680000}"/>
    <cellStyle name="Note 5 5 4" xfId="12786" xr:uid="{00000000-0005-0000-0000-000028680000}"/>
    <cellStyle name="Note 5 5 4 2" xfId="15401" xr:uid="{00000000-0005-0000-0000-000029680000}"/>
    <cellStyle name="Note 5 5 4 2 2" xfId="21039" xr:uid="{00000000-0005-0000-0000-00002A680000}"/>
    <cellStyle name="Note 5 5 4 2 2 2" xfId="37708" xr:uid="{00000000-0005-0000-0000-00002B680000}"/>
    <cellStyle name="Note 5 5 4 2 3" xfId="24149" xr:uid="{00000000-0005-0000-0000-00002C680000}"/>
    <cellStyle name="Note 5 5 4 2 3 2" xfId="40866" xr:uid="{00000000-0005-0000-0000-00002D680000}"/>
    <cellStyle name="Note 5 5 4 2 4" xfId="26867" xr:uid="{00000000-0005-0000-0000-00002E680000}"/>
    <cellStyle name="Note 5 5 4 2 4 2" xfId="43608" xr:uid="{00000000-0005-0000-0000-00002F680000}"/>
    <cellStyle name="Note 5 5 4 2 5" xfId="32072" xr:uid="{00000000-0005-0000-0000-000030680000}"/>
    <cellStyle name="Note 5 5 4 3" xfId="18796" xr:uid="{00000000-0005-0000-0000-000031680000}"/>
    <cellStyle name="Note 5 5 4 3 2" xfId="35474" xr:uid="{00000000-0005-0000-0000-000032680000}"/>
    <cellStyle name="Note 5 5 4 4" xfId="22003" xr:uid="{00000000-0005-0000-0000-000033680000}"/>
    <cellStyle name="Note 5 5 4 4 2" xfId="38685" xr:uid="{00000000-0005-0000-0000-000034680000}"/>
    <cellStyle name="Note 5 5 4 5" xfId="24954" xr:uid="{00000000-0005-0000-0000-000035680000}"/>
    <cellStyle name="Note 5 5 4 5 2" xfId="41681" xr:uid="{00000000-0005-0000-0000-000036680000}"/>
    <cellStyle name="Note 5 5 4 6" xfId="29474" xr:uid="{00000000-0005-0000-0000-000037680000}"/>
    <cellStyle name="Note 5 5 5" xfId="13951" xr:uid="{00000000-0005-0000-0000-000038680000}"/>
    <cellStyle name="Note 5 5 5 2" xfId="19744" xr:uid="{00000000-0005-0000-0000-000039680000}"/>
    <cellStyle name="Note 5 5 5 2 2" xfId="36414" xr:uid="{00000000-0005-0000-0000-00003A680000}"/>
    <cellStyle name="Note 5 5 5 3" xfId="22891" xr:uid="{00000000-0005-0000-0000-00003B680000}"/>
    <cellStyle name="Note 5 5 5 3 2" xfId="39593" xr:uid="{00000000-0005-0000-0000-00003C680000}"/>
    <cellStyle name="Note 5 5 5 4" xfId="25699" xr:uid="{00000000-0005-0000-0000-00003D680000}"/>
    <cellStyle name="Note 5 5 5 4 2" xfId="42438" xr:uid="{00000000-0005-0000-0000-00003E680000}"/>
    <cellStyle name="Note 5 5 5 5" xfId="30624" xr:uid="{00000000-0005-0000-0000-00003F680000}"/>
    <cellStyle name="Note 5 5 6" xfId="17445" xr:uid="{00000000-0005-0000-0000-000040680000}"/>
    <cellStyle name="Note 5 5 6 2" xfId="34122" xr:uid="{00000000-0005-0000-0000-000041680000}"/>
    <cellStyle name="Note 5 5 7" xfId="15756" xr:uid="{00000000-0005-0000-0000-000042680000}"/>
    <cellStyle name="Note 5 5 7 2" xfId="32417" xr:uid="{00000000-0005-0000-0000-000043680000}"/>
    <cellStyle name="Note 5 5 8" xfId="21599" xr:uid="{00000000-0005-0000-0000-000044680000}"/>
    <cellStyle name="Note 5 5 8 2" xfId="38274" xr:uid="{00000000-0005-0000-0000-000045680000}"/>
    <cellStyle name="Note 5 5 9" xfId="28032" xr:uid="{00000000-0005-0000-0000-000046680000}"/>
    <cellStyle name="Note 5 6" xfId="10808" xr:uid="{00000000-0005-0000-0000-000047680000}"/>
    <cellStyle name="Note 5 6 2" xfId="13500" xr:uid="{00000000-0005-0000-0000-000048680000}"/>
    <cellStyle name="Note 5 6 2 2" xfId="19367" xr:uid="{00000000-0005-0000-0000-000049680000}"/>
    <cellStyle name="Note 5 6 2 2 2" xfId="36037" xr:uid="{00000000-0005-0000-0000-00004A680000}"/>
    <cellStyle name="Note 5 6 2 3" xfId="22537" xr:uid="{00000000-0005-0000-0000-00004B680000}"/>
    <cellStyle name="Note 5 6 2 3 2" xfId="39236" xr:uid="{00000000-0005-0000-0000-00004C680000}"/>
    <cellStyle name="Note 5 6 2 4" xfId="25396" xr:uid="{00000000-0005-0000-0000-00004D680000}"/>
    <cellStyle name="Note 5 6 2 4 2" xfId="42134" xr:uid="{00000000-0005-0000-0000-00004E680000}"/>
    <cellStyle name="Note 5 6 2 5" xfId="30174" xr:uid="{00000000-0005-0000-0000-00004F680000}"/>
    <cellStyle name="Note 5 6 3" xfId="17050" xr:uid="{00000000-0005-0000-0000-000050680000}"/>
    <cellStyle name="Note 5 6 3 2" xfId="33725" xr:uid="{00000000-0005-0000-0000-000051680000}"/>
    <cellStyle name="Note 5 6 4" xfId="21144" xr:uid="{00000000-0005-0000-0000-000052680000}"/>
    <cellStyle name="Note 5 6 4 2" xfId="37814" xr:uid="{00000000-0005-0000-0000-000053680000}"/>
    <cellStyle name="Note 5 6 5" xfId="16404" xr:uid="{00000000-0005-0000-0000-000054680000}"/>
    <cellStyle name="Note 5 6 5 2" xfId="33073" xr:uid="{00000000-0005-0000-0000-000055680000}"/>
    <cellStyle name="Note 5 6 6" xfId="27583" xr:uid="{00000000-0005-0000-0000-000056680000}"/>
    <cellStyle name="Note 5 7" xfId="10606" xr:uid="{00000000-0005-0000-0000-000057680000}"/>
    <cellStyle name="Note 5 7 2" xfId="13285" xr:uid="{00000000-0005-0000-0000-000058680000}"/>
    <cellStyle name="Note 5 7 2 2" xfId="19193" xr:uid="{00000000-0005-0000-0000-000059680000}"/>
    <cellStyle name="Note 5 7 2 2 2" xfId="35864" xr:uid="{00000000-0005-0000-0000-00005A680000}"/>
    <cellStyle name="Note 5 7 2 3" xfId="22377" xr:uid="{00000000-0005-0000-0000-00005B680000}"/>
    <cellStyle name="Note 5 7 2 3 2" xfId="39070" xr:uid="{00000000-0005-0000-0000-00005C680000}"/>
    <cellStyle name="Note 5 7 2 4" xfId="25252" xr:uid="{00000000-0005-0000-0000-00005D680000}"/>
    <cellStyle name="Note 5 7 2 4 2" xfId="41988" xr:uid="{00000000-0005-0000-0000-00005E680000}"/>
    <cellStyle name="Note 5 7 2 5" xfId="29961" xr:uid="{00000000-0005-0000-0000-00005F680000}"/>
    <cellStyle name="Note 5 7 3" xfId="16875" xr:uid="{00000000-0005-0000-0000-000060680000}"/>
    <cellStyle name="Note 5 7 3 2" xfId="33550" xr:uid="{00000000-0005-0000-0000-000061680000}"/>
    <cellStyle name="Note 5 7 4" xfId="15975" xr:uid="{00000000-0005-0000-0000-000062680000}"/>
    <cellStyle name="Note 5 7 4 2" xfId="32641" xr:uid="{00000000-0005-0000-0000-000063680000}"/>
    <cellStyle name="Note 5 7 5" xfId="16699" xr:uid="{00000000-0005-0000-0000-000064680000}"/>
    <cellStyle name="Note 5 7 5 2" xfId="33373" xr:uid="{00000000-0005-0000-0000-000065680000}"/>
    <cellStyle name="Note 5 7 6" xfId="27372" xr:uid="{00000000-0005-0000-0000-000066680000}"/>
    <cellStyle name="Note 5 8" xfId="12212" xr:uid="{00000000-0005-0000-0000-000067680000}"/>
    <cellStyle name="Note 5 8 2" xfId="14886" xr:uid="{00000000-0005-0000-0000-000068680000}"/>
    <cellStyle name="Note 5 8 2 2" xfId="20609" xr:uid="{00000000-0005-0000-0000-000069680000}"/>
    <cellStyle name="Note 5 8 2 2 2" xfId="37277" xr:uid="{00000000-0005-0000-0000-00006A680000}"/>
    <cellStyle name="Note 5 8 2 3" xfId="23742" xr:uid="{00000000-0005-0000-0000-00006B680000}"/>
    <cellStyle name="Note 5 8 2 3 2" xfId="40453" xr:uid="{00000000-0005-0000-0000-00006C680000}"/>
    <cellStyle name="Note 5 8 2 4" xfId="26502" xr:uid="{00000000-0005-0000-0000-00006D680000}"/>
    <cellStyle name="Note 5 8 2 4 2" xfId="43243" xr:uid="{00000000-0005-0000-0000-00006E680000}"/>
    <cellStyle name="Note 5 8 2 5" xfId="31557" xr:uid="{00000000-0005-0000-0000-00006F680000}"/>
    <cellStyle name="Note 5 8 3" xfId="18322" xr:uid="{00000000-0005-0000-0000-000070680000}"/>
    <cellStyle name="Note 5 8 3 2" xfId="34997" xr:uid="{00000000-0005-0000-0000-000071680000}"/>
    <cellStyle name="Note 5 8 4" xfId="21567" xr:uid="{00000000-0005-0000-0000-000072680000}"/>
    <cellStyle name="Note 5 8 4 2" xfId="38242" xr:uid="{00000000-0005-0000-0000-000073680000}"/>
    <cellStyle name="Note 5 8 5" xfId="24595" xr:uid="{00000000-0005-0000-0000-000074680000}"/>
    <cellStyle name="Note 5 8 5 2" xfId="41316" xr:uid="{00000000-0005-0000-0000-000075680000}"/>
    <cellStyle name="Note 5 8 6" xfId="28959" xr:uid="{00000000-0005-0000-0000-000076680000}"/>
    <cellStyle name="Note 5 9" xfId="13110" xr:uid="{00000000-0005-0000-0000-000077680000}"/>
    <cellStyle name="Note 5 9 2" xfId="19045" xr:uid="{00000000-0005-0000-0000-000078680000}"/>
    <cellStyle name="Note 5 9 2 2" xfId="35715" xr:uid="{00000000-0005-0000-0000-000079680000}"/>
    <cellStyle name="Note 5 9 3" xfId="22240" xr:uid="{00000000-0005-0000-0000-00007A680000}"/>
    <cellStyle name="Note 5 9 3 2" xfId="38932" xr:uid="{00000000-0005-0000-0000-00007B680000}"/>
    <cellStyle name="Note 5 9 4" xfId="25137" xr:uid="{00000000-0005-0000-0000-00007C680000}"/>
    <cellStyle name="Note 5 9 4 2" xfId="41873" xr:uid="{00000000-0005-0000-0000-00007D680000}"/>
    <cellStyle name="Note 5 9 5" xfId="29786" xr:uid="{00000000-0005-0000-0000-00007E680000}"/>
    <cellStyle name="Note 6" xfId="8552" xr:uid="{00000000-0005-0000-0000-00007F680000}"/>
    <cellStyle name="Note 6 10" xfId="16636" xr:uid="{00000000-0005-0000-0000-000080680000}"/>
    <cellStyle name="Note 6 10 2" xfId="33308" xr:uid="{00000000-0005-0000-0000-000081680000}"/>
    <cellStyle name="Note 6 11" xfId="16038" xr:uid="{00000000-0005-0000-0000-000082680000}"/>
    <cellStyle name="Note 6 11 2" xfId="32705" xr:uid="{00000000-0005-0000-0000-000083680000}"/>
    <cellStyle name="Note 6 12" xfId="16617" xr:uid="{00000000-0005-0000-0000-000084680000}"/>
    <cellStyle name="Note 6 12 2" xfId="33290" xr:uid="{00000000-0005-0000-0000-000085680000}"/>
    <cellStyle name="Note 6 13" xfId="27199" xr:uid="{00000000-0005-0000-0000-000086680000}"/>
    <cellStyle name="Note 6 14" xfId="43816" xr:uid="{00000000-0005-0000-0000-000087680000}"/>
    <cellStyle name="Note 6 15" xfId="43770" xr:uid="{00000000-0005-0000-0000-000088680000}"/>
    <cellStyle name="Note 6 16" xfId="10308" xr:uid="{00000000-0005-0000-0000-000089680000}"/>
    <cellStyle name="Note 6 2" xfId="8553" xr:uid="{00000000-0005-0000-0000-00008A680000}"/>
    <cellStyle name="Note 6 2 10" xfId="16037" xr:uid="{00000000-0005-0000-0000-00008B680000}"/>
    <cellStyle name="Note 6 2 10 2" xfId="32704" xr:uid="{00000000-0005-0000-0000-00008C680000}"/>
    <cellStyle name="Note 6 2 11" xfId="16305" xr:uid="{00000000-0005-0000-0000-00008D680000}"/>
    <cellStyle name="Note 6 2 11 2" xfId="32972" xr:uid="{00000000-0005-0000-0000-00008E680000}"/>
    <cellStyle name="Note 6 2 12" xfId="27200" xr:uid="{00000000-0005-0000-0000-00008F680000}"/>
    <cellStyle name="Note 6 2 13" xfId="43817" xr:uid="{00000000-0005-0000-0000-000090680000}"/>
    <cellStyle name="Note 6 2 14" xfId="43789" xr:uid="{00000000-0005-0000-0000-000091680000}"/>
    <cellStyle name="Note 6 2 15" xfId="10309" xr:uid="{00000000-0005-0000-0000-000092680000}"/>
    <cellStyle name="Note 6 2 2" xfId="9313" xr:uid="{00000000-0005-0000-0000-000093680000}"/>
    <cellStyle name="Note 6 2 2 10" xfId="27270" xr:uid="{00000000-0005-0000-0000-000094680000}"/>
    <cellStyle name="Note 6 2 2 11" xfId="10481" xr:uid="{00000000-0005-0000-0000-000095680000}"/>
    <cellStyle name="Note 6 2 2 2" xfId="9657" xr:uid="{00000000-0005-0000-0000-000096680000}"/>
    <cellStyle name="Note 6 2 2 2 10" xfId="11346" xr:uid="{00000000-0005-0000-0000-000097680000}"/>
    <cellStyle name="Note 6 2 2 2 2" xfId="11813" xr:uid="{00000000-0005-0000-0000-000098680000}"/>
    <cellStyle name="Note 6 2 2 2 2 2" xfId="14487" xr:uid="{00000000-0005-0000-0000-000099680000}"/>
    <cellStyle name="Note 6 2 2 2 2 2 2" xfId="20250" xr:uid="{00000000-0005-0000-0000-00009A680000}"/>
    <cellStyle name="Note 6 2 2 2 2 2 2 2" xfId="36919" xr:uid="{00000000-0005-0000-0000-00009B680000}"/>
    <cellStyle name="Note 6 2 2 2 2 2 3" xfId="23391" xr:uid="{00000000-0005-0000-0000-00009C680000}"/>
    <cellStyle name="Note 6 2 2 2 2 2 3 2" xfId="40099" xr:uid="{00000000-0005-0000-0000-00009D680000}"/>
    <cellStyle name="Note 6 2 2 2 2 2 4" xfId="26173" xr:uid="{00000000-0005-0000-0000-00009E680000}"/>
    <cellStyle name="Note 6 2 2 2 2 2 4 2" xfId="42913" xr:uid="{00000000-0005-0000-0000-00009F680000}"/>
    <cellStyle name="Note 6 2 2 2 2 2 5" xfId="31159" xr:uid="{00000000-0005-0000-0000-0000A0680000}"/>
    <cellStyle name="Note 6 2 2 2 2 3" xfId="17964" xr:uid="{00000000-0005-0000-0000-0000A1680000}"/>
    <cellStyle name="Note 6 2 2 2 2 3 2" xfId="34640" xr:uid="{00000000-0005-0000-0000-0000A2680000}"/>
    <cellStyle name="Note 6 2 2 2 2 4" xfId="16471" xr:uid="{00000000-0005-0000-0000-0000A3680000}"/>
    <cellStyle name="Note 6 2 2 2 2 4 2" xfId="33141" xr:uid="{00000000-0005-0000-0000-0000A4680000}"/>
    <cellStyle name="Note 6 2 2 2 2 5" xfId="23828" xr:uid="{00000000-0005-0000-0000-0000A5680000}"/>
    <cellStyle name="Note 6 2 2 2 2 5 2" xfId="40539" xr:uid="{00000000-0005-0000-0000-0000A6680000}"/>
    <cellStyle name="Note 6 2 2 2 2 6" xfId="28562" xr:uid="{00000000-0005-0000-0000-0000A7680000}"/>
    <cellStyle name="Note 6 2 2 2 3" xfId="12067" xr:uid="{00000000-0005-0000-0000-0000A8680000}"/>
    <cellStyle name="Note 6 2 2 2 3 2" xfId="14741" xr:uid="{00000000-0005-0000-0000-0000A9680000}"/>
    <cellStyle name="Note 6 2 2 2 3 2 2" xfId="20504" xr:uid="{00000000-0005-0000-0000-0000AA680000}"/>
    <cellStyle name="Note 6 2 2 2 3 2 2 2" xfId="37172" xr:uid="{00000000-0005-0000-0000-0000AB680000}"/>
    <cellStyle name="Note 6 2 2 2 3 2 3" xfId="23643" xr:uid="{00000000-0005-0000-0000-0000AC680000}"/>
    <cellStyle name="Note 6 2 2 2 3 2 3 2" xfId="40353" xr:uid="{00000000-0005-0000-0000-0000AD680000}"/>
    <cellStyle name="Note 6 2 2 2 3 2 4" xfId="26426" xr:uid="{00000000-0005-0000-0000-0000AE680000}"/>
    <cellStyle name="Note 6 2 2 2 3 2 4 2" xfId="43167" xr:uid="{00000000-0005-0000-0000-0000AF680000}"/>
    <cellStyle name="Note 6 2 2 2 3 2 5" xfId="31412" xr:uid="{00000000-0005-0000-0000-0000B0680000}"/>
    <cellStyle name="Note 6 2 2 2 3 3" xfId="18218" xr:uid="{00000000-0005-0000-0000-0000B1680000}"/>
    <cellStyle name="Note 6 2 2 2 3 3 2" xfId="34893" xr:uid="{00000000-0005-0000-0000-0000B2680000}"/>
    <cellStyle name="Note 6 2 2 2 3 4" xfId="21470" xr:uid="{00000000-0005-0000-0000-0000B3680000}"/>
    <cellStyle name="Note 6 2 2 2 3 4 2" xfId="38144" xr:uid="{00000000-0005-0000-0000-0000B4680000}"/>
    <cellStyle name="Note 6 2 2 2 3 5" xfId="24520" xr:uid="{00000000-0005-0000-0000-0000B5680000}"/>
    <cellStyle name="Note 6 2 2 2 3 5 2" xfId="41240" xr:uid="{00000000-0005-0000-0000-0000B6680000}"/>
    <cellStyle name="Note 6 2 2 2 3 6" xfId="28814" xr:uid="{00000000-0005-0000-0000-0000B7680000}"/>
    <cellStyle name="Note 6 2 2 2 4" xfId="12863" xr:uid="{00000000-0005-0000-0000-0000B8680000}"/>
    <cellStyle name="Note 6 2 2 2 4 2" xfId="15476" xr:uid="{00000000-0005-0000-0000-0000B9680000}"/>
    <cellStyle name="Note 6 2 2 2 4 2 2" xfId="21107" xr:uid="{00000000-0005-0000-0000-0000BA680000}"/>
    <cellStyle name="Note 6 2 2 2 4 2 2 2" xfId="37776" xr:uid="{00000000-0005-0000-0000-0000BB680000}"/>
    <cellStyle name="Note 6 2 2 2 4 2 3" xfId="24219" xr:uid="{00000000-0005-0000-0000-0000BC680000}"/>
    <cellStyle name="Note 6 2 2 2 4 2 3 2" xfId="40936" xr:uid="{00000000-0005-0000-0000-0000BD680000}"/>
    <cellStyle name="Note 6 2 2 2 4 2 4" xfId="26925" xr:uid="{00000000-0005-0000-0000-0000BE680000}"/>
    <cellStyle name="Note 6 2 2 2 4 2 4 2" xfId="43666" xr:uid="{00000000-0005-0000-0000-0000BF680000}"/>
    <cellStyle name="Note 6 2 2 2 4 2 5" xfId="32147" xr:uid="{00000000-0005-0000-0000-0000C0680000}"/>
    <cellStyle name="Note 6 2 2 2 4 3" xfId="18866" xr:uid="{00000000-0005-0000-0000-0000C1680000}"/>
    <cellStyle name="Note 6 2 2 2 4 3 2" xfId="35544" xr:uid="{00000000-0005-0000-0000-0000C2680000}"/>
    <cellStyle name="Note 6 2 2 2 4 4" xfId="22074" xr:uid="{00000000-0005-0000-0000-0000C3680000}"/>
    <cellStyle name="Note 6 2 2 2 4 4 2" xfId="38756" xr:uid="{00000000-0005-0000-0000-0000C4680000}"/>
    <cellStyle name="Note 6 2 2 2 4 5" xfId="25012" xr:uid="{00000000-0005-0000-0000-0000C5680000}"/>
    <cellStyle name="Note 6 2 2 2 4 5 2" xfId="41739" xr:uid="{00000000-0005-0000-0000-0000C6680000}"/>
    <cellStyle name="Note 6 2 2 2 4 6" xfId="29549" xr:uid="{00000000-0005-0000-0000-0000C7680000}"/>
    <cellStyle name="Note 6 2 2 2 5" xfId="14024" xr:uid="{00000000-0005-0000-0000-0000C8680000}"/>
    <cellStyle name="Note 6 2 2 2 5 2" xfId="19811" xr:uid="{00000000-0005-0000-0000-0000C9680000}"/>
    <cellStyle name="Note 6 2 2 2 5 2 2" xfId="36481" xr:uid="{00000000-0005-0000-0000-0000CA680000}"/>
    <cellStyle name="Note 6 2 2 2 5 3" xfId="22959" xr:uid="{00000000-0005-0000-0000-0000CB680000}"/>
    <cellStyle name="Note 6 2 2 2 5 3 2" xfId="39661" xr:uid="{00000000-0005-0000-0000-0000CC680000}"/>
    <cellStyle name="Note 6 2 2 2 5 4" xfId="25755" xr:uid="{00000000-0005-0000-0000-0000CD680000}"/>
    <cellStyle name="Note 6 2 2 2 5 4 2" xfId="42494" xr:uid="{00000000-0005-0000-0000-0000CE680000}"/>
    <cellStyle name="Note 6 2 2 2 5 5" xfId="30697" xr:uid="{00000000-0005-0000-0000-0000CF680000}"/>
    <cellStyle name="Note 6 2 2 2 6" xfId="17517" xr:uid="{00000000-0005-0000-0000-0000D0680000}"/>
    <cellStyle name="Note 6 2 2 2 6 2" xfId="34194" xr:uid="{00000000-0005-0000-0000-0000D1680000}"/>
    <cellStyle name="Note 6 2 2 2 7" xfId="17021" xr:uid="{00000000-0005-0000-0000-0000D2680000}"/>
    <cellStyle name="Note 6 2 2 2 7 2" xfId="33697" xr:uid="{00000000-0005-0000-0000-0000D3680000}"/>
    <cellStyle name="Note 6 2 2 2 8" xfId="15959" xr:uid="{00000000-0005-0000-0000-0000D4680000}"/>
    <cellStyle name="Note 6 2 2 2 8 2" xfId="32625" xr:uid="{00000000-0005-0000-0000-0000D5680000}"/>
    <cellStyle name="Note 6 2 2 2 9" xfId="28105" xr:uid="{00000000-0005-0000-0000-0000D6680000}"/>
    <cellStyle name="Note 6 2 2 3" xfId="10894" xr:uid="{00000000-0005-0000-0000-0000D7680000}"/>
    <cellStyle name="Note 6 2 2 3 2" xfId="13587" xr:uid="{00000000-0005-0000-0000-0000D8680000}"/>
    <cellStyle name="Note 6 2 2 3 2 2" xfId="19449" xr:uid="{00000000-0005-0000-0000-0000D9680000}"/>
    <cellStyle name="Note 6 2 2 3 2 2 2" xfId="36119" xr:uid="{00000000-0005-0000-0000-0000DA680000}"/>
    <cellStyle name="Note 6 2 2 3 2 3" xfId="22616" xr:uid="{00000000-0005-0000-0000-0000DB680000}"/>
    <cellStyle name="Note 6 2 2 3 2 3 2" xfId="39316" xr:uid="{00000000-0005-0000-0000-0000DC680000}"/>
    <cellStyle name="Note 6 2 2 3 2 4" xfId="25466" xr:uid="{00000000-0005-0000-0000-0000DD680000}"/>
    <cellStyle name="Note 6 2 2 3 2 4 2" xfId="42204" xr:uid="{00000000-0005-0000-0000-0000DE680000}"/>
    <cellStyle name="Note 6 2 2 3 2 5" xfId="30261" xr:uid="{00000000-0005-0000-0000-0000DF680000}"/>
    <cellStyle name="Note 6 2 2 3 3" xfId="17134" xr:uid="{00000000-0005-0000-0000-0000E0680000}"/>
    <cellStyle name="Note 6 2 2 3 3 2" xfId="33810" xr:uid="{00000000-0005-0000-0000-0000E1680000}"/>
    <cellStyle name="Note 6 2 2 3 4" xfId="16555" xr:uid="{00000000-0005-0000-0000-0000E2680000}"/>
    <cellStyle name="Note 6 2 2 3 4 2" xfId="33228" xr:uid="{00000000-0005-0000-0000-0000E3680000}"/>
    <cellStyle name="Note 6 2 2 3 5" xfId="16412" xr:uid="{00000000-0005-0000-0000-0000E4680000}"/>
    <cellStyle name="Note 6 2 2 3 5 2" xfId="33081" xr:uid="{00000000-0005-0000-0000-0000E5680000}"/>
    <cellStyle name="Note 6 2 2 3 6" xfId="27669" xr:uid="{00000000-0005-0000-0000-0000E6680000}"/>
    <cellStyle name="Note 6 2 2 4" xfId="11513" xr:uid="{00000000-0005-0000-0000-0000E7680000}"/>
    <cellStyle name="Note 6 2 2 4 2" xfId="14187" xr:uid="{00000000-0005-0000-0000-0000E8680000}"/>
    <cellStyle name="Note 6 2 2 4 2 2" xfId="19950" xr:uid="{00000000-0005-0000-0000-0000E9680000}"/>
    <cellStyle name="Note 6 2 2 4 2 2 2" xfId="36620" xr:uid="{00000000-0005-0000-0000-0000EA680000}"/>
    <cellStyle name="Note 6 2 2 4 2 3" xfId="23096" xr:uid="{00000000-0005-0000-0000-0000EB680000}"/>
    <cellStyle name="Note 6 2 2 4 2 3 2" xfId="39799" xr:uid="{00000000-0005-0000-0000-0000EC680000}"/>
    <cellStyle name="Note 6 2 2 4 2 4" xfId="25875" xr:uid="{00000000-0005-0000-0000-0000ED680000}"/>
    <cellStyle name="Note 6 2 2 4 2 4 2" xfId="42614" xr:uid="{00000000-0005-0000-0000-0000EE680000}"/>
    <cellStyle name="Note 6 2 2 4 2 5" xfId="30860" xr:uid="{00000000-0005-0000-0000-0000EF680000}"/>
    <cellStyle name="Note 6 2 2 4 3" xfId="17664" xr:uid="{00000000-0005-0000-0000-0000F0680000}"/>
    <cellStyle name="Note 6 2 2 4 3 2" xfId="34341" xr:uid="{00000000-0005-0000-0000-0000F1680000}"/>
    <cellStyle name="Note 6 2 2 4 4" xfId="15731" xr:uid="{00000000-0005-0000-0000-0000F2680000}"/>
    <cellStyle name="Note 6 2 2 4 4 2" xfId="32392" xr:uid="{00000000-0005-0000-0000-0000F3680000}"/>
    <cellStyle name="Note 6 2 2 4 5" xfId="21597" xr:uid="{00000000-0005-0000-0000-0000F4680000}"/>
    <cellStyle name="Note 6 2 2 4 5 2" xfId="38272" xr:uid="{00000000-0005-0000-0000-0000F5680000}"/>
    <cellStyle name="Note 6 2 2 4 6" xfId="28267" xr:uid="{00000000-0005-0000-0000-0000F6680000}"/>
    <cellStyle name="Note 6 2 2 5" xfId="12285" xr:uid="{00000000-0005-0000-0000-0000F7680000}"/>
    <cellStyle name="Note 6 2 2 5 2" xfId="14959" xr:uid="{00000000-0005-0000-0000-0000F8680000}"/>
    <cellStyle name="Note 6 2 2 5 2 2" xfId="20677" xr:uid="{00000000-0005-0000-0000-0000F9680000}"/>
    <cellStyle name="Note 6 2 2 5 2 2 2" xfId="37345" xr:uid="{00000000-0005-0000-0000-0000FA680000}"/>
    <cellStyle name="Note 6 2 2 5 2 3" xfId="23807" xr:uid="{00000000-0005-0000-0000-0000FB680000}"/>
    <cellStyle name="Note 6 2 2 5 2 3 2" xfId="40518" xr:uid="{00000000-0005-0000-0000-0000FC680000}"/>
    <cellStyle name="Note 6 2 2 5 2 4" xfId="26558" xr:uid="{00000000-0005-0000-0000-0000FD680000}"/>
    <cellStyle name="Note 6 2 2 5 2 4 2" xfId="43299" xr:uid="{00000000-0005-0000-0000-0000FE680000}"/>
    <cellStyle name="Note 6 2 2 5 2 5" xfId="31630" xr:uid="{00000000-0005-0000-0000-0000FF680000}"/>
    <cellStyle name="Note 6 2 2 5 3" xfId="18390" xr:uid="{00000000-0005-0000-0000-000000690000}"/>
    <cellStyle name="Note 6 2 2 5 3 2" xfId="35065" xr:uid="{00000000-0005-0000-0000-000001690000}"/>
    <cellStyle name="Note 6 2 2 5 4" xfId="21633" xr:uid="{00000000-0005-0000-0000-000002690000}"/>
    <cellStyle name="Note 6 2 2 5 4 2" xfId="38308" xr:uid="{00000000-0005-0000-0000-000003690000}"/>
    <cellStyle name="Note 6 2 2 5 5" xfId="24651" xr:uid="{00000000-0005-0000-0000-000004690000}"/>
    <cellStyle name="Note 6 2 2 5 5 2" xfId="41372" xr:uid="{00000000-0005-0000-0000-000005690000}"/>
    <cellStyle name="Note 6 2 2 5 6" xfId="29032" xr:uid="{00000000-0005-0000-0000-000006690000}"/>
    <cellStyle name="Note 6 2 2 6" xfId="13183" xr:uid="{00000000-0005-0000-0000-000007690000}"/>
    <cellStyle name="Note 6 2 2 6 2" xfId="19112" xr:uid="{00000000-0005-0000-0000-000008690000}"/>
    <cellStyle name="Note 6 2 2 6 2 2" xfId="35783" xr:uid="{00000000-0005-0000-0000-000009690000}"/>
    <cellStyle name="Note 6 2 2 6 3" xfId="22304" xr:uid="{00000000-0005-0000-0000-00000A690000}"/>
    <cellStyle name="Note 6 2 2 6 3 2" xfId="38997" xr:uid="{00000000-0005-0000-0000-00000B690000}"/>
    <cellStyle name="Note 6 2 2 6 4" xfId="25193" xr:uid="{00000000-0005-0000-0000-00000C690000}"/>
    <cellStyle name="Note 6 2 2 6 4 2" xfId="41929" xr:uid="{00000000-0005-0000-0000-00000D690000}"/>
    <cellStyle name="Note 6 2 2 6 5" xfId="29859" xr:uid="{00000000-0005-0000-0000-00000E690000}"/>
    <cellStyle name="Note 6 2 2 7" xfId="16769" xr:uid="{00000000-0005-0000-0000-00000F690000}"/>
    <cellStyle name="Note 6 2 2 7 2" xfId="33443" xr:uid="{00000000-0005-0000-0000-000010690000}"/>
    <cellStyle name="Note 6 2 2 8" xfId="16812" xr:uid="{00000000-0005-0000-0000-000011690000}"/>
    <cellStyle name="Note 6 2 2 8 2" xfId="33487" xr:uid="{00000000-0005-0000-0000-000012690000}"/>
    <cellStyle name="Note 6 2 2 9" xfId="16319" xr:uid="{00000000-0005-0000-0000-000013690000}"/>
    <cellStyle name="Note 6 2 2 9 2" xfId="32988" xr:uid="{00000000-0005-0000-0000-000014690000}"/>
    <cellStyle name="Note 6 2 3" xfId="9189" xr:uid="{00000000-0005-0000-0000-000015690000}"/>
    <cellStyle name="Note 6 2 3 10" xfId="16372" xr:uid="{00000000-0005-0000-0000-000016690000}"/>
    <cellStyle name="Note 6 2 3 10 2" xfId="33040" xr:uid="{00000000-0005-0000-0000-000017690000}"/>
    <cellStyle name="Note 6 2 3 11" xfId="27335" xr:uid="{00000000-0005-0000-0000-000018690000}"/>
    <cellStyle name="Note 6 2 3 12" xfId="10557" xr:uid="{00000000-0005-0000-0000-000019690000}"/>
    <cellStyle name="Note 6 2 3 2" xfId="9658" xr:uid="{00000000-0005-0000-0000-00001A690000}"/>
    <cellStyle name="Note 6 2 3 2 10" xfId="11415" xr:uid="{00000000-0005-0000-0000-00001B690000}"/>
    <cellStyle name="Note 6 2 3 2 2" xfId="11861" xr:uid="{00000000-0005-0000-0000-00001C690000}"/>
    <cellStyle name="Note 6 2 3 2 2 2" xfId="14535" xr:uid="{00000000-0005-0000-0000-00001D690000}"/>
    <cellStyle name="Note 6 2 3 2 2 2 2" xfId="20298" xr:uid="{00000000-0005-0000-0000-00001E690000}"/>
    <cellStyle name="Note 6 2 3 2 2 2 2 2" xfId="36967" xr:uid="{00000000-0005-0000-0000-00001F690000}"/>
    <cellStyle name="Note 6 2 3 2 2 2 3" xfId="23439" xr:uid="{00000000-0005-0000-0000-000020690000}"/>
    <cellStyle name="Note 6 2 3 2 2 2 3 2" xfId="40147" xr:uid="{00000000-0005-0000-0000-000021690000}"/>
    <cellStyle name="Note 6 2 3 2 2 2 4" xfId="26221" xr:uid="{00000000-0005-0000-0000-000022690000}"/>
    <cellStyle name="Note 6 2 3 2 2 2 4 2" xfId="42961" xr:uid="{00000000-0005-0000-0000-000023690000}"/>
    <cellStyle name="Note 6 2 3 2 2 2 5" xfId="31207" xr:uid="{00000000-0005-0000-0000-000024690000}"/>
    <cellStyle name="Note 6 2 3 2 2 3" xfId="18012" xr:uid="{00000000-0005-0000-0000-000025690000}"/>
    <cellStyle name="Note 6 2 3 2 2 3 2" xfId="34688" xr:uid="{00000000-0005-0000-0000-000026690000}"/>
    <cellStyle name="Note 6 2 3 2 2 4" xfId="16233" xr:uid="{00000000-0005-0000-0000-000027690000}"/>
    <cellStyle name="Note 6 2 3 2 2 4 2" xfId="32898" xr:uid="{00000000-0005-0000-0000-000028690000}"/>
    <cellStyle name="Note 6 2 3 2 2 5" xfId="16018" xr:uid="{00000000-0005-0000-0000-000029690000}"/>
    <cellStyle name="Note 6 2 3 2 2 5 2" xfId="32684" xr:uid="{00000000-0005-0000-0000-00002A690000}"/>
    <cellStyle name="Note 6 2 3 2 2 6" xfId="28610" xr:uid="{00000000-0005-0000-0000-00002B690000}"/>
    <cellStyle name="Note 6 2 3 2 3" xfId="12111" xr:uid="{00000000-0005-0000-0000-00002C690000}"/>
    <cellStyle name="Note 6 2 3 2 3 2" xfId="14785" xr:uid="{00000000-0005-0000-0000-00002D690000}"/>
    <cellStyle name="Note 6 2 3 2 3 2 2" xfId="20548" xr:uid="{00000000-0005-0000-0000-00002E690000}"/>
    <cellStyle name="Note 6 2 3 2 3 2 2 2" xfId="37216" xr:uid="{00000000-0005-0000-0000-00002F690000}"/>
    <cellStyle name="Note 6 2 3 2 3 2 3" xfId="23687" xr:uid="{00000000-0005-0000-0000-000030690000}"/>
    <cellStyle name="Note 6 2 3 2 3 2 3 2" xfId="40397" xr:uid="{00000000-0005-0000-0000-000031690000}"/>
    <cellStyle name="Note 6 2 3 2 3 2 4" xfId="26470" xr:uid="{00000000-0005-0000-0000-000032690000}"/>
    <cellStyle name="Note 6 2 3 2 3 2 4 2" xfId="43211" xr:uid="{00000000-0005-0000-0000-000033690000}"/>
    <cellStyle name="Note 6 2 3 2 3 2 5" xfId="31456" xr:uid="{00000000-0005-0000-0000-000034690000}"/>
    <cellStyle name="Note 6 2 3 2 3 3" xfId="18262" xr:uid="{00000000-0005-0000-0000-000035690000}"/>
    <cellStyle name="Note 6 2 3 2 3 3 2" xfId="34937" xr:uid="{00000000-0005-0000-0000-000036690000}"/>
    <cellStyle name="Note 6 2 3 2 3 4" xfId="21514" xr:uid="{00000000-0005-0000-0000-000037690000}"/>
    <cellStyle name="Note 6 2 3 2 3 4 2" xfId="38188" xr:uid="{00000000-0005-0000-0000-000038690000}"/>
    <cellStyle name="Note 6 2 3 2 3 5" xfId="24564" xr:uid="{00000000-0005-0000-0000-000039690000}"/>
    <cellStyle name="Note 6 2 3 2 3 5 2" xfId="41284" xr:uid="{00000000-0005-0000-0000-00003A690000}"/>
    <cellStyle name="Note 6 2 3 2 3 6" xfId="28858" xr:uid="{00000000-0005-0000-0000-00003B690000}"/>
    <cellStyle name="Note 6 2 3 2 4" xfId="12928" xr:uid="{00000000-0005-0000-0000-00003C690000}"/>
    <cellStyle name="Note 6 2 3 2 4 2" xfId="15541" xr:uid="{00000000-0005-0000-0000-00003D690000}"/>
    <cellStyle name="Note 6 2 3 2 4 2 2" xfId="21163" xr:uid="{00000000-0005-0000-0000-00003E690000}"/>
    <cellStyle name="Note 6 2 3 2 4 2 2 2" xfId="37833" xr:uid="{00000000-0005-0000-0000-00003F690000}"/>
    <cellStyle name="Note 6 2 3 2 4 2 3" xfId="24276" xr:uid="{00000000-0005-0000-0000-000040690000}"/>
    <cellStyle name="Note 6 2 3 2 4 2 3 2" xfId="40993" xr:uid="{00000000-0005-0000-0000-000041690000}"/>
    <cellStyle name="Note 6 2 3 2 4 2 4" xfId="26969" xr:uid="{00000000-0005-0000-0000-000042690000}"/>
    <cellStyle name="Note 6 2 3 2 4 2 4 2" xfId="43710" xr:uid="{00000000-0005-0000-0000-000043690000}"/>
    <cellStyle name="Note 6 2 3 2 4 2 5" xfId="32212" xr:uid="{00000000-0005-0000-0000-000044690000}"/>
    <cellStyle name="Note 6 2 3 2 4 3" xfId="18921" xr:uid="{00000000-0005-0000-0000-000045690000}"/>
    <cellStyle name="Note 6 2 3 2 4 3 2" xfId="35600" xr:uid="{00000000-0005-0000-0000-000046690000}"/>
    <cellStyle name="Note 6 2 3 2 4 4" xfId="22130" xr:uid="{00000000-0005-0000-0000-000047690000}"/>
    <cellStyle name="Note 6 2 3 2 4 4 2" xfId="38813" xr:uid="{00000000-0005-0000-0000-000048690000}"/>
    <cellStyle name="Note 6 2 3 2 4 5" xfId="25056" xr:uid="{00000000-0005-0000-0000-000049690000}"/>
    <cellStyle name="Note 6 2 3 2 4 5 2" xfId="41783" xr:uid="{00000000-0005-0000-0000-00004A690000}"/>
    <cellStyle name="Note 6 2 3 2 4 6" xfId="29614" xr:uid="{00000000-0005-0000-0000-00004B690000}"/>
    <cellStyle name="Note 6 2 3 2 5" xfId="14089" xr:uid="{00000000-0005-0000-0000-00004C690000}"/>
    <cellStyle name="Note 6 2 3 2 5 2" xfId="19867" xr:uid="{00000000-0005-0000-0000-00004D690000}"/>
    <cellStyle name="Note 6 2 3 2 5 2 2" xfId="36537" xr:uid="{00000000-0005-0000-0000-00004E690000}"/>
    <cellStyle name="Note 6 2 3 2 5 3" xfId="23017" xr:uid="{00000000-0005-0000-0000-00004F690000}"/>
    <cellStyle name="Note 6 2 3 2 5 3 2" xfId="39719" xr:uid="{00000000-0005-0000-0000-000050690000}"/>
    <cellStyle name="Note 6 2 3 2 5 4" xfId="25799" xr:uid="{00000000-0005-0000-0000-000051690000}"/>
    <cellStyle name="Note 6 2 3 2 5 4 2" xfId="42538" xr:uid="{00000000-0005-0000-0000-000052690000}"/>
    <cellStyle name="Note 6 2 3 2 5 5" xfId="30762" xr:uid="{00000000-0005-0000-0000-000053690000}"/>
    <cellStyle name="Note 6 2 3 2 6" xfId="17583" xr:uid="{00000000-0005-0000-0000-000054690000}"/>
    <cellStyle name="Note 6 2 3 2 6 2" xfId="34260" xr:uid="{00000000-0005-0000-0000-000055690000}"/>
    <cellStyle name="Note 6 2 3 2 7" xfId="16807" xr:uid="{00000000-0005-0000-0000-000056690000}"/>
    <cellStyle name="Note 6 2 3 2 7 2" xfId="33482" xr:uid="{00000000-0005-0000-0000-000057690000}"/>
    <cellStyle name="Note 6 2 3 2 8" xfId="16668" xr:uid="{00000000-0005-0000-0000-000058690000}"/>
    <cellStyle name="Note 6 2 3 2 8 2" xfId="33341" xr:uid="{00000000-0005-0000-0000-000059690000}"/>
    <cellStyle name="Note 6 2 3 2 9" xfId="28170" xr:uid="{00000000-0005-0000-0000-00005A690000}"/>
    <cellStyle name="Note 6 2 3 3" xfId="10964" xr:uid="{00000000-0005-0000-0000-00005B690000}"/>
    <cellStyle name="Note 6 2 3 3 2" xfId="13652" xr:uid="{00000000-0005-0000-0000-00005C690000}"/>
    <cellStyle name="Note 6 2 3 3 2 2" xfId="19508" xr:uid="{00000000-0005-0000-0000-00005D690000}"/>
    <cellStyle name="Note 6 2 3 3 2 2 2" xfId="36178" xr:uid="{00000000-0005-0000-0000-00005E690000}"/>
    <cellStyle name="Note 6 2 3 3 2 3" xfId="22669" xr:uid="{00000000-0005-0000-0000-00005F690000}"/>
    <cellStyle name="Note 6 2 3 3 2 3 2" xfId="39369" xr:uid="{00000000-0005-0000-0000-000060690000}"/>
    <cellStyle name="Note 6 2 3 3 2 4" xfId="25510" xr:uid="{00000000-0005-0000-0000-000061690000}"/>
    <cellStyle name="Note 6 2 3 3 2 4 2" xfId="42248" xr:uid="{00000000-0005-0000-0000-000062690000}"/>
    <cellStyle name="Note 6 2 3 3 2 5" xfId="30326" xr:uid="{00000000-0005-0000-0000-000063690000}"/>
    <cellStyle name="Note 6 2 3 3 3" xfId="17198" xr:uid="{00000000-0005-0000-0000-000064690000}"/>
    <cellStyle name="Note 6 2 3 3 3 2" xfId="33875" xr:uid="{00000000-0005-0000-0000-000065690000}"/>
    <cellStyle name="Note 6 2 3 3 4" xfId="18648" xr:uid="{00000000-0005-0000-0000-000066690000}"/>
    <cellStyle name="Note 6 2 3 3 4 2" xfId="35325" xr:uid="{00000000-0005-0000-0000-000067690000}"/>
    <cellStyle name="Note 6 2 3 3 5" xfId="19186" xr:uid="{00000000-0005-0000-0000-000068690000}"/>
    <cellStyle name="Note 6 2 3 3 5 2" xfId="35857" xr:uid="{00000000-0005-0000-0000-000069690000}"/>
    <cellStyle name="Note 6 2 3 3 6" xfId="27734" xr:uid="{00000000-0005-0000-0000-00006A690000}"/>
    <cellStyle name="Note 6 2 3 4" xfId="11561" xr:uid="{00000000-0005-0000-0000-00006B690000}"/>
    <cellStyle name="Note 6 2 3 4 2" xfId="14235" xr:uid="{00000000-0005-0000-0000-00006C690000}"/>
    <cellStyle name="Note 6 2 3 4 2 2" xfId="19998" xr:uid="{00000000-0005-0000-0000-00006D690000}"/>
    <cellStyle name="Note 6 2 3 4 2 2 2" xfId="36668" xr:uid="{00000000-0005-0000-0000-00006E690000}"/>
    <cellStyle name="Note 6 2 3 4 2 3" xfId="23144" xr:uid="{00000000-0005-0000-0000-00006F690000}"/>
    <cellStyle name="Note 6 2 3 4 2 3 2" xfId="39847" xr:uid="{00000000-0005-0000-0000-000070690000}"/>
    <cellStyle name="Note 6 2 3 4 2 4" xfId="25923" xr:uid="{00000000-0005-0000-0000-000071690000}"/>
    <cellStyle name="Note 6 2 3 4 2 4 2" xfId="42662" xr:uid="{00000000-0005-0000-0000-000072690000}"/>
    <cellStyle name="Note 6 2 3 4 2 5" xfId="30908" xr:uid="{00000000-0005-0000-0000-000073690000}"/>
    <cellStyle name="Note 6 2 3 4 3" xfId="17712" xr:uid="{00000000-0005-0000-0000-000074690000}"/>
    <cellStyle name="Note 6 2 3 4 3 2" xfId="34389" xr:uid="{00000000-0005-0000-0000-000075690000}"/>
    <cellStyle name="Note 6 2 3 4 4" xfId="16489" xr:uid="{00000000-0005-0000-0000-000076690000}"/>
    <cellStyle name="Note 6 2 3 4 4 2" xfId="33161" xr:uid="{00000000-0005-0000-0000-000077690000}"/>
    <cellStyle name="Note 6 2 3 4 5" xfId="19415" xr:uid="{00000000-0005-0000-0000-000078690000}"/>
    <cellStyle name="Note 6 2 3 4 5 2" xfId="36085" xr:uid="{00000000-0005-0000-0000-000079690000}"/>
    <cellStyle name="Note 6 2 3 4 6" xfId="28315" xr:uid="{00000000-0005-0000-0000-00007A690000}"/>
    <cellStyle name="Note 6 2 3 5" xfId="11535" xr:uid="{00000000-0005-0000-0000-00007B690000}"/>
    <cellStyle name="Note 6 2 3 5 2" xfId="14209" xr:uid="{00000000-0005-0000-0000-00007C690000}"/>
    <cellStyle name="Note 6 2 3 5 2 2" xfId="19972" xr:uid="{00000000-0005-0000-0000-00007D690000}"/>
    <cellStyle name="Note 6 2 3 5 2 2 2" xfId="36642" xr:uid="{00000000-0005-0000-0000-00007E690000}"/>
    <cellStyle name="Note 6 2 3 5 2 3" xfId="23118" xr:uid="{00000000-0005-0000-0000-00007F690000}"/>
    <cellStyle name="Note 6 2 3 5 2 3 2" xfId="39821" xr:uid="{00000000-0005-0000-0000-000080690000}"/>
    <cellStyle name="Note 6 2 3 5 2 4" xfId="25897" xr:uid="{00000000-0005-0000-0000-000081690000}"/>
    <cellStyle name="Note 6 2 3 5 2 4 2" xfId="42636" xr:uid="{00000000-0005-0000-0000-000082690000}"/>
    <cellStyle name="Note 6 2 3 5 2 5" xfId="30882" xr:uid="{00000000-0005-0000-0000-000083690000}"/>
    <cellStyle name="Note 6 2 3 5 3" xfId="17686" xr:uid="{00000000-0005-0000-0000-000084690000}"/>
    <cellStyle name="Note 6 2 3 5 3 2" xfId="34363" xr:uid="{00000000-0005-0000-0000-000085690000}"/>
    <cellStyle name="Note 6 2 3 5 4" xfId="19836" xr:uid="{00000000-0005-0000-0000-000086690000}"/>
    <cellStyle name="Note 6 2 3 5 4 2" xfId="36506" xr:uid="{00000000-0005-0000-0000-000087690000}"/>
    <cellStyle name="Note 6 2 3 5 5" xfId="16189" xr:uid="{00000000-0005-0000-0000-000088690000}"/>
    <cellStyle name="Note 6 2 3 5 5 2" xfId="32854" xr:uid="{00000000-0005-0000-0000-000089690000}"/>
    <cellStyle name="Note 6 2 3 5 6" xfId="28289" xr:uid="{00000000-0005-0000-0000-00008A690000}"/>
    <cellStyle name="Note 6 2 3 6" xfId="12350" xr:uid="{00000000-0005-0000-0000-00008B690000}"/>
    <cellStyle name="Note 6 2 3 6 2" xfId="15024" xr:uid="{00000000-0005-0000-0000-00008C690000}"/>
    <cellStyle name="Note 6 2 3 6 2 2" xfId="20734" xr:uid="{00000000-0005-0000-0000-00008D690000}"/>
    <cellStyle name="Note 6 2 3 6 2 2 2" xfId="37403" xr:uid="{00000000-0005-0000-0000-00008E690000}"/>
    <cellStyle name="Note 6 2 3 6 2 3" xfId="23861" xr:uid="{00000000-0005-0000-0000-00008F690000}"/>
    <cellStyle name="Note 6 2 3 6 2 3 2" xfId="40572" xr:uid="{00000000-0005-0000-0000-000090690000}"/>
    <cellStyle name="Note 6 2 3 6 2 4" xfId="26602" xr:uid="{00000000-0005-0000-0000-000091690000}"/>
    <cellStyle name="Note 6 2 3 6 2 4 2" xfId="43343" xr:uid="{00000000-0005-0000-0000-000092690000}"/>
    <cellStyle name="Note 6 2 3 6 2 5" xfId="31695" xr:uid="{00000000-0005-0000-0000-000093690000}"/>
    <cellStyle name="Note 6 2 3 6 3" xfId="18446" xr:uid="{00000000-0005-0000-0000-000094690000}"/>
    <cellStyle name="Note 6 2 3 6 3 2" xfId="35123" xr:uid="{00000000-0005-0000-0000-000095690000}"/>
    <cellStyle name="Note 6 2 3 6 4" xfId="21688" xr:uid="{00000000-0005-0000-0000-000096690000}"/>
    <cellStyle name="Note 6 2 3 6 4 2" xfId="38363" xr:uid="{00000000-0005-0000-0000-000097690000}"/>
    <cellStyle name="Note 6 2 3 6 5" xfId="24695" xr:uid="{00000000-0005-0000-0000-000098690000}"/>
    <cellStyle name="Note 6 2 3 6 5 2" xfId="41416" xr:uid="{00000000-0005-0000-0000-000099690000}"/>
    <cellStyle name="Note 6 2 3 6 6" xfId="29097" xr:uid="{00000000-0005-0000-0000-00009A690000}"/>
    <cellStyle name="Note 6 2 3 7" xfId="13248" xr:uid="{00000000-0005-0000-0000-00009B690000}"/>
    <cellStyle name="Note 6 2 3 7 2" xfId="19170" xr:uid="{00000000-0005-0000-0000-00009C690000}"/>
    <cellStyle name="Note 6 2 3 7 2 2" xfId="35841" xr:uid="{00000000-0005-0000-0000-00009D690000}"/>
    <cellStyle name="Note 6 2 3 7 3" xfId="22357" xr:uid="{00000000-0005-0000-0000-00009E690000}"/>
    <cellStyle name="Note 6 2 3 7 3 2" xfId="39050" xr:uid="{00000000-0005-0000-0000-00009F690000}"/>
    <cellStyle name="Note 6 2 3 7 4" xfId="25237" xr:uid="{00000000-0005-0000-0000-0000A0690000}"/>
    <cellStyle name="Note 6 2 3 7 4 2" xfId="41973" xr:uid="{00000000-0005-0000-0000-0000A1690000}"/>
    <cellStyle name="Note 6 2 3 7 5" xfId="29924" xr:uid="{00000000-0005-0000-0000-0000A2690000}"/>
    <cellStyle name="Note 6 2 3 8" xfId="16841" xr:uid="{00000000-0005-0000-0000-0000A3690000}"/>
    <cellStyle name="Note 6 2 3 8 2" xfId="33516" xr:uid="{00000000-0005-0000-0000-0000A4690000}"/>
    <cellStyle name="Note 6 2 3 9" xfId="19001" xr:uid="{00000000-0005-0000-0000-0000A5690000}"/>
    <cellStyle name="Note 6 2 3 9 2" xfId="35673" xr:uid="{00000000-0005-0000-0000-0000A6690000}"/>
    <cellStyle name="Note 6 2 4" xfId="9429" xr:uid="{00000000-0005-0000-0000-0000A7690000}"/>
    <cellStyle name="Note 6 2 4 10" xfId="11277" xr:uid="{00000000-0005-0000-0000-0000A8690000}"/>
    <cellStyle name="Note 6 2 4 2" xfId="11756" xr:uid="{00000000-0005-0000-0000-0000A9690000}"/>
    <cellStyle name="Note 6 2 4 2 2" xfId="14430" xr:uid="{00000000-0005-0000-0000-0000AA690000}"/>
    <cellStyle name="Note 6 2 4 2 2 2" xfId="20193" xr:uid="{00000000-0005-0000-0000-0000AB690000}"/>
    <cellStyle name="Note 6 2 4 2 2 2 2" xfId="36862" xr:uid="{00000000-0005-0000-0000-0000AC690000}"/>
    <cellStyle name="Note 6 2 4 2 2 3" xfId="23334" xr:uid="{00000000-0005-0000-0000-0000AD690000}"/>
    <cellStyle name="Note 6 2 4 2 2 3 2" xfId="40042" xr:uid="{00000000-0005-0000-0000-0000AE690000}"/>
    <cellStyle name="Note 6 2 4 2 2 4" xfId="26116" xr:uid="{00000000-0005-0000-0000-0000AF690000}"/>
    <cellStyle name="Note 6 2 4 2 2 4 2" xfId="42856" xr:uid="{00000000-0005-0000-0000-0000B0690000}"/>
    <cellStyle name="Note 6 2 4 2 2 5" xfId="31102" xr:uid="{00000000-0005-0000-0000-0000B1690000}"/>
    <cellStyle name="Note 6 2 4 2 3" xfId="17907" xr:uid="{00000000-0005-0000-0000-0000B2690000}"/>
    <cellStyle name="Note 6 2 4 2 3 2" xfId="34583" xr:uid="{00000000-0005-0000-0000-0000B3690000}"/>
    <cellStyle name="Note 6 2 4 2 4" xfId="15598" xr:uid="{00000000-0005-0000-0000-0000B4690000}"/>
    <cellStyle name="Note 6 2 4 2 4 2" xfId="32269" xr:uid="{00000000-0005-0000-0000-0000B5690000}"/>
    <cellStyle name="Note 6 2 4 2 5" xfId="22096" xr:uid="{00000000-0005-0000-0000-0000B6690000}"/>
    <cellStyle name="Note 6 2 4 2 5 2" xfId="38778" xr:uid="{00000000-0005-0000-0000-0000B7690000}"/>
    <cellStyle name="Note 6 2 4 2 6" xfId="28505" xr:uid="{00000000-0005-0000-0000-0000B8690000}"/>
    <cellStyle name="Note 6 2 4 3" xfId="12014" xr:uid="{00000000-0005-0000-0000-0000B9690000}"/>
    <cellStyle name="Note 6 2 4 3 2" xfId="14688" xr:uid="{00000000-0005-0000-0000-0000BA690000}"/>
    <cellStyle name="Note 6 2 4 3 2 2" xfId="20451" xr:uid="{00000000-0005-0000-0000-0000BB690000}"/>
    <cellStyle name="Note 6 2 4 3 2 2 2" xfId="37119" xr:uid="{00000000-0005-0000-0000-0000BC690000}"/>
    <cellStyle name="Note 6 2 4 3 2 3" xfId="23590" xr:uid="{00000000-0005-0000-0000-0000BD690000}"/>
    <cellStyle name="Note 6 2 4 3 2 3 2" xfId="40300" xr:uid="{00000000-0005-0000-0000-0000BE690000}"/>
    <cellStyle name="Note 6 2 4 3 2 4" xfId="26373" xr:uid="{00000000-0005-0000-0000-0000BF690000}"/>
    <cellStyle name="Note 6 2 4 3 2 4 2" xfId="43114" xr:uid="{00000000-0005-0000-0000-0000C0690000}"/>
    <cellStyle name="Note 6 2 4 3 2 5" xfId="31359" xr:uid="{00000000-0005-0000-0000-0000C1690000}"/>
    <cellStyle name="Note 6 2 4 3 3" xfId="18165" xr:uid="{00000000-0005-0000-0000-0000C2690000}"/>
    <cellStyle name="Note 6 2 4 3 3 2" xfId="34840" xr:uid="{00000000-0005-0000-0000-0000C3690000}"/>
    <cellStyle name="Note 6 2 4 3 4" xfId="21417" xr:uid="{00000000-0005-0000-0000-0000C4690000}"/>
    <cellStyle name="Note 6 2 4 3 4 2" xfId="38091" xr:uid="{00000000-0005-0000-0000-0000C5690000}"/>
    <cellStyle name="Note 6 2 4 3 5" xfId="24467" xr:uid="{00000000-0005-0000-0000-0000C6690000}"/>
    <cellStyle name="Note 6 2 4 3 5 2" xfId="41187" xr:uid="{00000000-0005-0000-0000-0000C7690000}"/>
    <cellStyle name="Note 6 2 4 3 6" xfId="28761" xr:uid="{00000000-0005-0000-0000-0000C8690000}"/>
    <cellStyle name="Note 6 2 4 4" xfId="12789" xr:uid="{00000000-0005-0000-0000-0000C9690000}"/>
    <cellStyle name="Note 6 2 4 4 2" xfId="15404" xr:uid="{00000000-0005-0000-0000-0000CA690000}"/>
    <cellStyle name="Note 6 2 4 4 2 2" xfId="21042" xr:uid="{00000000-0005-0000-0000-0000CB690000}"/>
    <cellStyle name="Note 6 2 4 4 2 2 2" xfId="37711" xr:uid="{00000000-0005-0000-0000-0000CC690000}"/>
    <cellStyle name="Note 6 2 4 4 2 3" xfId="24152" xr:uid="{00000000-0005-0000-0000-0000CD690000}"/>
    <cellStyle name="Note 6 2 4 4 2 3 2" xfId="40869" xr:uid="{00000000-0005-0000-0000-0000CE690000}"/>
    <cellStyle name="Note 6 2 4 4 2 4" xfId="26870" xr:uid="{00000000-0005-0000-0000-0000CF690000}"/>
    <cellStyle name="Note 6 2 4 4 2 4 2" xfId="43611" xr:uid="{00000000-0005-0000-0000-0000D0690000}"/>
    <cellStyle name="Note 6 2 4 4 2 5" xfId="32075" xr:uid="{00000000-0005-0000-0000-0000D1690000}"/>
    <cellStyle name="Note 6 2 4 4 3" xfId="18799" xr:uid="{00000000-0005-0000-0000-0000D2690000}"/>
    <cellStyle name="Note 6 2 4 4 3 2" xfId="35477" xr:uid="{00000000-0005-0000-0000-0000D3690000}"/>
    <cellStyle name="Note 6 2 4 4 4" xfId="22006" xr:uid="{00000000-0005-0000-0000-0000D4690000}"/>
    <cellStyle name="Note 6 2 4 4 4 2" xfId="38688" xr:uid="{00000000-0005-0000-0000-0000D5690000}"/>
    <cellStyle name="Note 6 2 4 4 5" xfId="24957" xr:uid="{00000000-0005-0000-0000-0000D6690000}"/>
    <cellStyle name="Note 6 2 4 4 5 2" xfId="41684" xr:uid="{00000000-0005-0000-0000-0000D7690000}"/>
    <cellStyle name="Note 6 2 4 4 6" xfId="29477" xr:uid="{00000000-0005-0000-0000-0000D8690000}"/>
    <cellStyle name="Note 6 2 4 5" xfId="13954" xr:uid="{00000000-0005-0000-0000-0000D9690000}"/>
    <cellStyle name="Note 6 2 4 5 2" xfId="19747" xr:uid="{00000000-0005-0000-0000-0000DA690000}"/>
    <cellStyle name="Note 6 2 4 5 2 2" xfId="36417" xr:uid="{00000000-0005-0000-0000-0000DB690000}"/>
    <cellStyle name="Note 6 2 4 5 3" xfId="22894" xr:uid="{00000000-0005-0000-0000-0000DC690000}"/>
    <cellStyle name="Note 6 2 4 5 3 2" xfId="39596" xr:uid="{00000000-0005-0000-0000-0000DD690000}"/>
    <cellStyle name="Note 6 2 4 5 4" xfId="25702" xr:uid="{00000000-0005-0000-0000-0000DE690000}"/>
    <cellStyle name="Note 6 2 4 5 4 2" xfId="42441" xr:uid="{00000000-0005-0000-0000-0000DF690000}"/>
    <cellStyle name="Note 6 2 4 5 5" xfId="30627" xr:uid="{00000000-0005-0000-0000-0000E0690000}"/>
    <cellStyle name="Note 6 2 4 6" xfId="17448" xr:uid="{00000000-0005-0000-0000-0000E1690000}"/>
    <cellStyle name="Note 6 2 4 6 2" xfId="34125" xr:uid="{00000000-0005-0000-0000-0000E2690000}"/>
    <cellStyle name="Note 6 2 4 7" xfId="21237" xr:uid="{00000000-0005-0000-0000-0000E3690000}"/>
    <cellStyle name="Note 6 2 4 7 2" xfId="37908" xr:uid="{00000000-0005-0000-0000-0000E4690000}"/>
    <cellStyle name="Note 6 2 4 8" xfId="22925" xr:uid="{00000000-0005-0000-0000-0000E5690000}"/>
    <cellStyle name="Note 6 2 4 8 2" xfId="39627" xr:uid="{00000000-0005-0000-0000-0000E6690000}"/>
    <cellStyle name="Note 6 2 4 9" xfId="28035" xr:uid="{00000000-0005-0000-0000-0000E7690000}"/>
    <cellStyle name="Note 6 2 5" xfId="10811" xr:uid="{00000000-0005-0000-0000-0000E8690000}"/>
    <cellStyle name="Note 6 2 5 2" xfId="13503" xr:uid="{00000000-0005-0000-0000-0000E9690000}"/>
    <cellStyle name="Note 6 2 5 2 2" xfId="19370" xr:uid="{00000000-0005-0000-0000-0000EA690000}"/>
    <cellStyle name="Note 6 2 5 2 2 2" xfId="36040" xr:uid="{00000000-0005-0000-0000-0000EB690000}"/>
    <cellStyle name="Note 6 2 5 2 3" xfId="22540" xr:uid="{00000000-0005-0000-0000-0000EC690000}"/>
    <cellStyle name="Note 6 2 5 2 3 2" xfId="39239" xr:uid="{00000000-0005-0000-0000-0000ED690000}"/>
    <cellStyle name="Note 6 2 5 2 4" xfId="25399" xr:uid="{00000000-0005-0000-0000-0000EE690000}"/>
    <cellStyle name="Note 6 2 5 2 4 2" xfId="42137" xr:uid="{00000000-0005-0000-0000-0000EF690000}"/>
    <cellStyle name="Note 6 2 5 2 5" xfId="30177" xr:uid="{00000000-0005-0000-0000-0000F0690000}"/>
    <cellStyle name="Note 6 2 5 3" xfId="17053" xr:uid="{00000000-0005-0000-0000-0000F1690000}"/>
    <cellStyle name="Note 6 2 5 3 2" xfId="33728" xr:uid="{00000000-0005-0000-0000-0000F2690000}"/>
    <cellStyle name="Note 6 2 5 4" xfId="16821" xr:uid="{00000000-0005-0000-0000-0000F3690000}"/>
    <cellStyle name="Note 6 2 5 4 2" xfId="33496" xr:uid="{00000000-0005-0000-0000-0000F4690000}"/>
    <cellStyle name="Note 6 2 5 5" xfId="21226" xr:uid="{00000000-0005-0000-0000-0000F5690000}"/>
    <cellStyle name="Note 6 2 5 5 2" xfId="37897" xr:uid="{00000000-0005-0000-0000-0000F6690000}"/>
    <cellStyle name="Note 6 2 5 6" xfId="27586" xr:uid="{00000000-0005-0000-0000-0000F7690000}"/>
    <cellStyle name="Note 6 2 6" xfId="11451" xr:uid="{00000000-0005-0000-0000-0000F8690000}"/>
    <cellStyle name="Note 6 2 6 2" xfId="14125" xr:uid="{00000000-0005-0000-0000-0000F9690000}"/>
    <cellStyle name="Note 6 2 6 2 2" xfId="19888" xr:uid="{00000000-0005-0000-0000-0000FA690000}"/>
    <cellStyle name="Note 6 2 6 2 2 2" xfId="36558" xr:uid="{00000000-0005-0000-0000-0000FB690000}"/>
    <cellStyle name="Note 6 2 6 2 3" xfId="23035" xr:uid="{00000000-0005-0000-0000-0000FC690000}"/>
    <cellStyle name="Note 6 2 6 2 3 2" xfId="39737" xr:uid="{00000000-0005-0000-0000-0000FD690000}"/>
    <cellStyle name="Note 6 2 6 2 4" xfId="25813" xr:uid="{00000000-0005-0000-0000-0000FE690000}"/>
    <cellStyle name="Note 6 2 6 2 4 2" xfId="42552" xr:uid="{00000000-0005-0000-0000-0000FF690000}"/>
    <cellStyle name="Note 6 2 6 2 5" xfId="30798" xr:uid="{00000000-0005-0000-0000-0000006A0000}"/>
    <cellStyle name="Note 6 2 6 3" xfId="17602" xr:uid="{00000000-0005-0000-0000-0000016A0000}"/>
    <cellStyle name="Note 6 2 6 3 2" xfId="34279" xr:uid="{00000000-0005-0000-0000-0000026A0000}"/>
    <cellStyle name="Note 6 2 6 4" xfId="21260" xr:uid="{00000000-0005-0000-0000-0000036A0000}"/>
    <cellStyle name="Note 6 2 6 4 2" xfId="37932" xr:uid="{00000000-0005-0000-0000-0000046A0000}"/>
    <cellStyle name="Note 6 2 6 5" xfId="22582" xr:uid="{00000000-0005-0000-0000-0000056A0000}"/>
    <cellStyle name="Note 6 2 6 5 2" xfId="39281" xr:uid="{00000000-0005-0000-0000-0000066A0000}"/>
    <cellStyle name="Note 6 2 6 6" xfId="28206" xr:uid="{00000000-0005-0000-0000-0000076A0000}"/>
    <cellStyle name="Note 6 2 7" xfId="12215" xr:uid="{00000000-0005-0000-0000-0000086A0000}"/>
    <cellStyle name="Note 6 2 7 2" xfId="14889" xr:uid="{00000000-0005-0000-0000-0000096A0000}"/>
    <cellStyle name="Note 6 2 7 2 2" xfId="20612" xr:uid="{00000000-0005-0000-0000-00000A6A0000}"/>
    <cellStyle name="Note 6 2 7 2 2 2" xfId="37280" xr:uid="{00000000-0005-0000-0000-00000B6A0000}"/>
    <cellStyle name="Note 6 2 7 2 3" xfId="23745" xr:uid="{00000000-0005-0000-0000-00000C6A0000}"/>
    <cellStyle name="Note 6 2 7 2 3 2" xfId="40456" xr:uid="{00000000-0005-0000-0000-00000D6A0000}"/>
    <cellStyle name="Note 6 2 7 2 4" xfId="26505" xr:uid="{00000000-0005-0000-0000-00000E6A0000}"/>
    <cellStyle name="Note 6 2 7 2 4 2" xfId="43246" xr:uid="{00000000-0005-0000-0000-00000F6A0000}"/>
    <cellStyle name="Note 6 2 7 2 5" xfId="31560" xr:uid="{00000000-0005-0000-0000-0000106A0000}"/>
    <cellStyle name="Note 6 2 7 3" xfId="18325" xr:uid="{00000000-0005-0000-0000-0000116A0000}"/>
    <cellStyle name="Note 6 2 7 3 2" xfId="35000" xr:uid="{00000000-0005-0000-0000-0000126A0000}"/>
    <cellStyle name="Note 6 2 7 4" xfId="21570" xr:uid="{00000000-0005-0000-0000-0000136A0000}"/>
    <cellStyle name="Note 6 2 7 4 2" xfId="38245" xr:uid="{00000000-0005-0000-0000-0000146A0000}"/>
    <cellStyle name="Note 6 2 7 5" xfId="24598" xr:uid="{00000000-0005-0000-0000-0000156A0000}"/>
    <cellStyle name="Note 6 2 7 5 2" xfId="41319" xr:uid="{00000000-0005-0000-0000-0000166A0000}"/>
    <cellStyle name="Note 6 2 7 6" xfId="28962" xr:uid="{00000000-0005-0000-0000-0000176A0000}"/>
    <cellStyle name="Note 6 2 8" xfId="13113" xr:uid="{00000000-0005-0000-0000-0000186A0000}"/>
    <cellStyle name="Note 6 2 8 2" xfId="19048" xr:uid="{00000000-0005-0000-0000-0000196A0000}"/>
    <cellStyle name="Note 6 2 8 2 2" xfId="35718" xr:uid="{00000000-0005-0000-0000-00001A6A0000}"/>
    <cellStyle name="Note 6 2 8 3" xfId="22243" xr:uid="{00000000-0005-0000-0000-00001B6A0000}"/>
    <cellStyle name="Note 6 2 8 3 2" xfId="38935" xr:uid="{00000000-0005-0000-0000-00001C6A0000}"/>
    <cellStyle name="Note 6 2 8 4" xfId="25140" xr:uid="{00000000-0005-0000-0000-00001D6A0000}"/>
    <cellStyle name="Note 6 2 8 4 2" xfId="41876" xr:uid="{00000000-0005-0000-0000-00001E6A0000}"/>
    <cellStyle name="Note 6 2 8 5" xfId="29789" xr:uid="{00000000-0005-0000-0000-00001F6A0000}"/>
    <cellStyle name="Note 6 2 9" xfId="16637" xr:uid="{00000000-0005-0000-0000-0000206A0000}"/>
    <cellStyle name="Note 6 2 9 2" xfId="33309" xr:uid="{00000000-0005-0000-0000-0000216A0000}"/>
    <cellStyle name="Note 6 3" xfId="9312" xr:uid="{00000000-0005-0000-0000-0000226A0000}"/>
    <cellStyle name="Note 6 3 10" xfId="27269" xr:uid="{00000000-0005-0000-0000-0000236A0000}"/>
    <cellStyle name="Note 6 3 11" xfId="10480" xr:uid="{00000000-0005-0000-0000-0000246A0000}"/>
    <cellStyle name="Note 6 3 2" xfId="9659" xr:uid="{00000000-0005-0000-0000-0000256A0000}"/>
    <cellStyle name="Note 6 3 2 10" xfId="11345" xr:uid="{00000000-0005-0000-0000-0000266A0000}"/>
    <cellStyle name="Note 6 3 2 2" xfId="11812" xr:uid="{00000000-0005-0000-0000-0000276A0000}"/>
    <cellStyle name="Note 6 3 2 2 2" xfId="14486" xr:uid="{00000000-0005-0000-0000-0000286A0000}"/>
    <cellStyle name="Note 6 3 2 2 2 2" xfId="20249" xr:uid="{00000000-0005-0000-0000-0000296A0000}"/>
    <cellStyle name="Note 6 3 2 2 2 2 2" xfId="36918" xr:uid="{00000000-0005-0000-0000-00002A6A0000}"/>
    <cellStyle name="Note 6 3 2 2 2 3" xfId="23390" xr:uid="{00000000-0005-0000-0000-00002B6A0000}"/>
    <cellStyle name="Note 6 3 2 2 2 3 2" xfId="40098" xr:uid="{00000000-0005-0000-0000-00002C6A0000}"/>
    <cellStyle name="Note 6 3 2 2 2 4" xfId="26172" xr:uid="{00000000-0005-0000-0000-00002D6A0000}"/>
    <cellStyle name="Note 6 3 2 2 2 4 2" xfId="42912" xr:uid="{00000000-0005-0000-0000-00002E6A0000}"/>
    <cellStyle name="Note 6 3 2 2 2 5" xfId="31158" xr:uid="{00000000-0005-0000-0000-00002F6A0000}"/>
    <cellStyle name="Note 6 3 2 2 3" xfId="17963" xr:uid="{00000000-0005-0000-0000-0000306A0000}"/>
    <cellStyle name="Note 6 3 2 2 3 2" xfId="34639" xr:uid="{00000000-0005-0000-0000-0000316A0000}"/>
    <cellStyle name="Note 6 3 2 2 4" xfId="15588" xr:uid="{00000000-0005-0000-0000-0000326A0000}"/>
    <cellStyle name="Note 6 3 2 2 4 2" xfId="32259" xr:uid="{00000000-0005-0000-0000-0000336A0000}"/>
    <cellStyle name="Note 6 3 2 2 5" xfId="22325" xr:uid="{00000000-0005-0000-0000-0000346A0000}"/>
    <cellStyle name="Note 6 3 2 2 5 2" xfId="39018" xr:uid="{00000000-0005-0000-0000-0000356A0000}"/>
    <cellStyle name="Note 6 3 2 2 6" xfId="28561" xr:uid="{00000000-0005-0000-0000-0000366A0000}"/>
    <cellStyle name="Note 6 3 2 3" xfId="12066" xr:uid="{00000000-0005-0000-0000-0000376A0000}"/>
    <cellStyle name="Note 6 3 2 3 2" xfId="14740" xr:uid="{00000000-0005-0000-0000-0000386A0000}"/>
    <cellStyle name="Note 6 3 2 3 2 2" xfId="20503" xr:uid="{00000000-0005-0000-0000-0000396A0000}"/>
    <cellStyle name="Note 6 3 2 3 2 2 2" xfId="37171" xr:uid="{00000000-0005-0000-0000-00003A6A0000}"/>
    <cellStyle name="Note 6 3 2 3 2 3" xfId="23642" xr:uid="{00000000-0005-0000-0000-00003B6A0000}"/>
    <cellStyle name="Note 6 3 2 3 2 3 2" xfId="40352" xr:uid="{00000000-0005-0000-0000-00003C6A0000}"/>
    <cellStyle name="Note 6 3 2 3 2 4" xfId="26425" xr:uid="{00000000-0005-0000-0000-00003D6A0000}"/>
    <cellStyle name="Note 6 3 2 3 2 4 2" xfId="43166" xr:uid="{00000000-0005-0000-0000-00003E6A0000}"/>
    <cellStyle name="Note 6 3 2 3 2 5" xfId="31411" xr:uid="{00000000-0005-0000-0000-00003F6A0000}"/>
    <cellStyle name="Note 6 3 2 3 3" xfId="18217" xr:uid="{00000000-0005-0000-0000-0000406A0000}"/>
    <cellStyle name="Note 6 3 2 3 3 2" xfId="34892" xr:uid="{00000000-0005-0000-0000-0000416A0000}"/>
    <cellStyle name="Note 6 3 2 3 4" xfId="21469" xr:uid="{00000000-0005-0000-0000-0000426A0000}"/>
    <cellStyle name="Note 6 3 2 3 4 2" xfId="38143" xr:uid="{00000000-0005-0000-0000-0000436A0000}"/>
    <cellStyle name="Note 6 3 2 3 5" xfId="24519" xr:uid="{00000000-0005-0000-0000-0000446A0000}"/>
    <cellStyle name="Note 6 3 2 3 5 2" xfId="41239" xr:uid="{00000000-0005-0000-0000-0000456A0000}"/>
    <cellStyle name="Note 6 3 2 3 6" xfId="28813" xr:uid="{00000000-0005-0000-0000-0000466A0000}"/>
    <cellStyle name="Note 6 3 2 4" xfId="12862" xr:uid="{00000000-0005-0000-0000-0000476A0000}"/>
    <cellStyle name="Note 6 3 2 4 2" xfId="15475" xr:uid="{00000000-0005-0000-0000-0000486A0000}"/>
    <cellStyle name="Note 6 3 2 4 2 2" xfId="21106" xr:uid="{00000000-0005-0000-0000-0000496A0000}"/>
    <cellStyle name="Note 6 3 2 4 2 2 2" xfId="37775" xr:uid="{00000000-0005-0000-0000-00004A6A0000}"/>
    <cellStyle name="Note 6 3 2 4 2 3" xfId="24218" xr:uid="{00000000-0005-0000-0000-00004B6A0000}"/>
    <cellStyle name="Note 6 3 2 4 2 3 2" xfId="40935" xr:uid="{00000000-0005-0000-0000-00004C6A0000}"/>
    <cellStyle name="Note 6 3 2 4 2 4" xfId="26924" xr:uid="{00000000-0005-0000-0000-00004D6A0000}"/>
    <cellStyle name="Note 6 3 2 4 2 4 2" xfId="43665" xr:uid="{00000000-0005-0000-0000-00004E6A0000}"/>
    <cellStyle name="Note 6 3 2 4 2 5" xfId="32146" xr:uid="{00000000-0005-0000-0000-00004F6A0000}"/>
    <cellStyle name="Note 6 3 2 4 3" xfId="18865" xr:uid="{00000000-0005-0000-0000-0000506A0000}"/>
    <cellStyle name="Note 6 3 2 4 3 2" xfId="35543" xr:uid="{00000000-0005-0000-0000-0000516A0000}"/>
    <cellStyle name="Note 6 3 2 4 4" xfId="22073" xr:uid="{00000000-0005-0000-0000-0000526A0000}"/>
    <cellStyle name="Note 6 3 2 4 4 2" xfId="38755" xr:uid="{00000000-0005-0000-0000-0000536A0000}"/>
    <cellStyle name="Note 6 3 2 4 5" xfId="25011" xr:uid="{00000000-0005-0000-0000-0000546A0000}"/>
    <cellStyle name="Note 6 3 2 4 5 2" xfId="41738" xr:uid="{00000000-0005-0000-0000-0000556A0000}"/>
    <cellStyle name="Note 6 3 2 4 6" xfId="29548" xr:uid="{00000000-0005-0000-0000-0000566A0000}"/>
    <cellStyle name="Note 6 3 2 5" xfId="14023" xr:uid="{00000000-0005-0000-0000-0000576A0000}"/>
    <cellStyle name="Note 6 3 2 5 2" xfId="19810" xr:uid="{00000000-0005-0000-0000-0000586A0000}"/>
    <cellStyle name="Note 6 3 2 5 2 2" xfId="36480" xr:uid="{00000000-0005-0000-0000-0000596A0000}"/>
    <cellStyle name="Note 6 3 2 5 3" xfId="22958" xr:uid="{00000000-0005-0000-0000-00005A6A0000}"/>
    <cellStyle name="Note 6 3 2 5 3 2" xfId="39660" xr:uid="{00000000-0005-0000-0000-00005B6A0000}"/>
    <cellStyle name="Note 6 3 2 5 4" xfId="25754" xr:uid="{00000000-0005-0000-0000-00005C6A0000}"/>
    <cellStyle name="Note 6 3 2 5 4 2" xfId="42493" xr:uid="{00000000-0005-0000-0000-00005D6A0000}"/>
    <cellStyle name="Note 6 3 2 5 5" xfId="30696" xr:uid="{00000000-0005-0000-0000-00005E6A0000}"/>
    <cellStyle name="Note 6 3 2 6" xfId="17516" xr:uid="{00000000-0005-0000-0000-00005F6A0000}"/>
    <cellStyle name="Note 6 3 2 6 2" xfId="34193" xr:uid="{00000000-0005-0000-0000-0000606A0000}"/>
    <cellStyle name="Note 6 3 2 7" xfId="19341" xr:uid="{00000000-0005-0000-0000-0000616A0000}"/>
    <cellStyle name="Note 6 3 2 7 2" xfId="36012" xr:uid="{00000000-0005-0000-0000-0000626A0000}"/>
    <cellStyle name="Note 6 3 2 8" xfId="22400" xr:uid="{00000000-0005-0000-0000-0000636A0000}"/>
    <cellStyle name="Note 6 3 2 8 2" xfId="39093" xr:uid="{00000000-0005-0000-0000-0000646A0000}"/>
    <cellStyle name="Note 6 3 2 9" xfId="28104" xr:uid="{00000000-0005-0000-0000-0000656A0000}"/>
    <cellStyle name="Note 6 3 3" xfId="10893" xr:uid="{00000000-0005-0000-0000-0000666A0000}"/>
    <cellStyle name="Note 6 3 3 2" xfId="13586" xr:uid="{00000000-0005-0000-0000-0000676A0000}"/>
    <cellStyle name="Note 6 3 3 2 2" xfId="19448" xr:uid="{00000000-0005-0000-0000-0000686A0000}"/>
    <cellStyle name="Note 6 3 3 2 2 2" xfId="36118" xr:uid="{00000000-0005-0000-0000-0000696A0000}"/>
    <cellStyle name="Note 6 3 3 2 3" xfId="22615" xr:uid="{00000000-0005-0000-0000-00006A6A0000}"/>
    <cellStyle name="Note 6 3 3 2 3 2" xfId="39315" xr:uid="{00000000-0005-0000-0000-00006B6A0000}"/>
    <cellStyle name="Note 6 3 3 2 4" xfId="25465" xr:uid="{00000000-0005-0000-0000-00006C6A0000}"/>
    <cellStyle name="Note 6 3 3 2 4 2" xfId="42203" xr:uid="{00000000-0005-0000-0000-00006D6A0000}"/>
    <cellStyle name="Note 6 3 3 2 5" xfId="30260" xr:uid="{00000000-0005-0000-0000-00006E6A0000}"/>
    <cellStyle name="Note 6 3 3 3" xfId="17133" xr:uid="{00000000-0005-0000-0000-00006F6A0000}"/>
    <cellStyle name="Note 6 3 3 3 2" xfId="33809" xr:uid="{00000000-0005-0000-0000-0000706A0000}"/>
    <cellStyle name="Note 6 3 3 4" xfId="16556" xr:uid="{00000000-0005-0000-0000-0000716A0000}"/>
    <cellStyle name="Note 6 3 3 4 2" xfId="33229" xr:uid="{00000000-0005-0000-0000-0000726A0000}"/>
    <cellStyle name="Note 6 3 3 5" xfId="16143" xr:uid="{00000000-0005-0000-0000-0000736A0000}"/>
    <cellStyle name="Note 6 3 3 5 2" xfId="32808" xr:uid="{00000000-0005-0000-0000-0000746A0000}"/>
    <cellStyle name="Note 6 3 3 6" xfId="27668" xr:uid="{00000000-0005-0000-0000-0000756A0000}"/>
    <cellStyle name="Note 6 3 4" xfId="11512" xr:uid="{00000000-0005-0000-0000-0000766A0000}"/>
    <cellStyle name="Note 6 3 4 2" xfId="14186" xr:uid="{00000000-0005-0000-0000-0000776A0000}"/>
    <cellStyle name="Note 6 3 4 2 2" xfId="19949" xr:uid="{00000000-0005-0000-0000-0000786A0000}"/>
    <cellStyle name="Note 6 3 4 2 2 2" xfId="36619" xr:uid="{00000000-0005-0000-0000-0000796A0000}"/>
    <cellStyle name="Note 6 3 4 2 3" xfId="23095" xr:uid="{00000000-0005-0000-0000-00007A6A0000}"/>
    <cellStyle name="Note 6 3 4 2 3 2" xfId="39798" xr:uid="{00000000-0005-0000-0000-00007B6A0000}"/>
    <cellStyle name="Note 6 3 4 2 4" xfId="25874" xr:uid="{00000000-0005-0000-0000-00007C6A0000}"/>
    <cellStyle name="Note 6 3 4 2 4 2" xfId="42613" xr:uid="{00000000-0005-0000-0000-00007D6A0000}"/>
    <cellStyle name="Note 6 3 4 2 5" xfId="30859" xr:uid="{00000000-0005-0000-0000-00007E6A0000}"/>
    <cellStyle name="Note 6 3 4 3" xfId="17663" xr:uid="{00000000-0005-0000-0000-00007F6A0000}"/>
    <cellStyle name="Note 6 3 4 3 2" xfId="34340" xr:uid="{00000000-0005-0000-0000-0000806A0000}"/>
    <cellStyle name="Note 6 3 4 4" xfId="15732" xr:uid="{00000000-0005-0000-0000-0000816A0000}"/>
    <cellStyle name="Note 6 3 4 4 2" xfId="32393" xr:uid="{00000000-0005-0000-0000-0000826A0000}"/>
    <cellStyle name="Note 6 3 4 5" xfId="23772" xr:uid="{00000000-0005-0000-0000-0000836A0000}"/>
    <cellStyle name="Note 6 3 4 5 2" xfId="40483" xr:uid="{00000000-0005-0000-0000-0000846A0000}"/>
    <cellStyle name="Note 6 3 4 6" xfId="28266" xr:uid="{00000000-0005-0000-0000-0000856A0000}"/>
    <cellStyle name="Note 6 3 5" xfId="12284" xr:uid="{00000000-0005-0000-0000-0000866A0000}"/>
    <cellStyle name="Note 6 3 5 2" xfId="14958" xr:uid="{00000000-0005-0000-0000-0000876A0000}"/>
    <cellStyle name="Note 6 3 5 2 2" xfId="20676" xr:uid="{00000000-0005-0000-0000-0000886A0000}"/>
    <cellStyle name="Note 6 3 5 2 2 2" xfId="37344" xr:uid="{00000000-0005-0000-0000-0000896A0000}"/>
    <cellStyle name="Note 6 3 5 2 3" xfId="23806" xr:uid="{00000000-0005-0000-0000-00008A6A0000}"/>
    <cellStyle name="Note 6 3 5 2 3 2" xfId="40517" xr:uid="{00000000-0005-0000-0000-00008B6A0000}"/>
    <cellStyle name="Note 6 3 5 2 4" xfId="26557" xr:uid="{00000000-0005-0000-0000-00008C6A0000}"/>
    <cellStyle name="Note 6 3 5 2 4 2" xfId="43298" xr:uid="{00000000-0005-0000-0000-00008D6A0000}"/>
    <cellStyle name="Note 6 3 5 2 5" xfId="31629" xr:uid="{00000000-0005-0000-0000-00008E6A0000}"/>
    <cellStyle name="Note 6 3 5 3" xfId="18389" xr:uid="{00000000-0005-0000-0000-00008F6A0000}"/>
    <cellStyle name="Note 6 3 5 3 2" xfId="35064" xr:uid="{00000000-0005-0000-0000-0000906A0000}"/>
    <cellStyle name="Note 6 3 5 4" xfId="21632" xr:uid="{00000000-0005-0000-0000-0000916A0000}"/>
    <cellStyle name="Note 6 3 5 4 2" xfId="38307" xr:uid="{00000000-0005-0000-0000-0000926A0000}"/>
    <cellStyle name="Note 6 3 5 5" xfId="24650" xr:uid="{00000000-0005-0000-0000-0000936A0000}"/>
    <cellStyle name="Note 6 3 5 5 2" xfId="41371" xr:uid="{00000000-0005-0000-0000-0000946A0000}"/>
    <cellStyle name="Note 6 3 5 6" xfId="29031" xr:uid="{00000000-0005-0000-0000-0000956A0000}"/>
    <cellStyle name="Note 6 3 6" xfId="13182" xr:uid="{00000000-0005-0000-0000-0000966A0000}"/>
    <cellStyle name="Note 6 3 6 2" xfId="19111" xr:uid="{00000000-0005-0000-0000-0000976A0000}"/>
    <cellStyle name="Note 6 3 6 2 2" xfId="35782" xr:uid="{00000000-0005-0000-0000-0000986A0000}"/>
    <cellStyle name="Note 6 3 6 3" xfId="22303" xr:uid="{00000000-0005-0000-0000-0000996A0000}"/>
    <cellStyle name="Note 6 3 6 3 2" xfId="38996" xr:uid="{00000000-0005-0000-0000-00009A6A0000}"/>
    <cellStyle name="Note 6 3 6 4" xfId="25192" xr:uid="{00000000-0005-0000-0000-00009B6A0000}"/>
    <cellStyle name="Note 6 3 6 4 2" xfId="41928" xr:uid="{00000000-0005-0000-0000-00009C6A0000}"/>
    <cellStyle name="Note 6 3 6 5" xfId="29858" xr:uid="{00000000-0005-0000-0000-00009D6A0000}"/>
    <cellStyle name="Note 6 3 7" xfId="16768" xr:uid="{00000000-0005-0000-0000-00009E6A0000}"/>
    <cellStyle name="Note 6 3 7 2" xfId="33442" xr:uid="{00000000-0005-0000-0000-00009F6A0000}"/>
    <cellStyle name="Note 6 3 8" xfId="17554" xr:uid="{00000000-0005-0000-0000-0000A06A0000}"/>
    <cellStyle name="Note 6 3 8 2" xfId="34231" xr:uid="{00000000-0005-0000-0000-0000A16A0000}"/>
    <cellStyle name="Note 6 3 9" xfId="16055" xr:uid="{00000000-0005-0000-0000-0000A26A0000}"/>
    <cellStyle name="Note 6 3 9 2" xfId="32723" xr:uid="{00000000-0005-0000-0000-0000A36A0000}"/>
    <cellStyle name="Note 6 4" xfId="9188" xr:uid="{00000000-0005-0000-0000-0000A46A0000}"/>
    <cellStyle name="Note 6 4 10" xfId="16058" xr:uid="{00000000-0005-0000-0000-0000A56A0000}"/>
    <cellStyle name="Note 6 4 10 2" xfId="32726" xr:uid="{00000000-0005-0000-0000-0000A66A0000}"/>
    <cellStyle name="Note 6 4 11" xfId="27334" xr:uid="{00000000-0005-0000-0000-0000A76A0000}"/>
    <cellStyle name="Note 6 4 12" xfId="10556" xr:uid="{00000000-0005-0000-0000-0000A86A0000}"/>
    <cellStyle name="Note 6 4 2" xfId="9660" xr:uid="{00000000-0005-0000-0000-0000A96A0000}"/>
    <cellStyle name="Note 6 4 2 10" xfId="11414" xr:uid="{00000000-0005-0000-0000-0000AA6A0000}"/>
    <cellStyle name="Note 6 4 2 2" xfId="11860" xr:uid="{00000000-0005-0000-0000-0000AB6A0000}"/>
    <cellStyle name="Note 6 4 2 2 2" xfId="14534" xr:uid="{00000000-0005-0000-0000-0000AC6A0000}"/>
    <cellStyle name="Note 6 4 2 2 2 2" xfId="20297" xr:uid="{00000000-0005-0000-0000-0000AD6A0000}"/>
    <cellStyle name="Note 6 4 2 2 2 2 2" xfId="36966" xr:uid="{00000000-0005-0000-0000-0000AE6A0000}"/>
    <cellStyle name="Note 6 4 2 2 2 3" xfId="23438" xr:uid="{00000000-0005-0000-0000-0000AF6A0000}"/>
    <cellStyle name="Note 6 4 2 2 2 3 2" xfId="40146" xr:uid="{00000000-0005-0000-0000-0000B06A0000}"/>
    <cellStyle name="Note 6 4 2 2 2 4" xfId="26220" xr:uid="{00000000-0005-0000-0000-0000B16A0000}"/>
    <cellStyle name="Note 6 4 2 2 2 4 2" xfId="42960" xr:uid="{00000000-0005-0000-0000-0000B26A0000}"/>
    <cellStyle name="Note 6 4 2 2 2 5" xfId="31206" xr:uid="{00000000-0005-0000-0000-0000B36A0000}"/>
    <cellStyle name="Note 6 4 2 2 3" xfId="18011" xr:uid="{00000000-0005-0000-0000-0000B46A0000}"/>
    <cellStyle name="Note 6 4 2 2 3 2" xfId="34687" xr:uid="{00000000-0005-0000-0000-0000B56A0000}"/>
    <cellStyle name="Note 6 4 2 2 4" xfId="10037" xr:uid="{00000000-0005-0000-0000-0000B66A0000}"/>
    <cellStyle name="Note 6 4 2 2 4 2" xfId="27130" xr:uid="{00000000-0005-0000-0000-0000B76A0000}"/>
    <cellStyle name="Note 6 4 2 2 5" xfId="21895" xr:uid="{00000000-0005-0000-0000-0000B86A0000}"/>
    <cellStyle name="Note 6 4 2 2 5 2" xfId="38574" xr:uid="{00000000-0005-0000-0000-0000B96A0000}"/>
    <cellStyle name="Note 6 4 2 2 6" xfId="28609" xr:uid="{00000000-0005-0000-0000-0000BA6A0000}"/>
    <cellStyle name="Note 6 4 2 3" xfId="12110" xr:uid="{00000000-0005-0000-0000-0000BB6A0000}"/>
    <cellStyle name="Note 6 4 2 3 2" xfId="14784" xr:uid="{00000000-0005-0000-0000-0000BC6A0000}"/>
    <cellStyle name="Note 6 4 2 3 2 2" xfId="20547" xr:uid="{00000000-0005-0000-0000-0000BD6A0000}"/>
    <cellStyle name="Note 6 4 2 3 2 2 2" xfId="37215" xr:uid="{00000000-0005-0000-0000-0000BE6A0000}"/>
    <cellStyle name="Note 6 4 2 3 2 3" xfId="23686" xr:uid="{00000000-0005-0000-0000-0000BF6A0000}"/>
    <cellStyle name="Note 6 4 2 3 2 3 2" xfId="40396" xr:uid="{00000000-0005-0000-0000-0000C06A0000}"/>
    <cellStyle name="Note 6 4 2 3 2 4" xfId="26469" xr:uid="{00000000-0005-0000-0000-0000C16A0000}"/>
    <cellStyle name="Note 6 4 2 3 2 4 2" xfId="43210" xr:uid="{00000000-0005-0000-0000-0000C26A0000}"/>
    <cellStyle name="Note 6 4 2 3 2 5" xfId="31455" xr:uid="{00000000-0005-0000-0000-0000C36A0000}"/>
    <cellStyle name="Note 6 4 2 3 3" xfId="18261" xr:uid="{00000000-0005-0000-0000-0000C46A0000}"/>
    <cellStyle name="Note 6 4 2 3 3 2" xfId="34936" xr:uid="{00000000-0005-0000-0000-0000C56A0000}"/>
    <cellStyle name="Note 6 4 2 3 4" xfId="21513" xr:uid="{00000000-0005-0000-0000-0000C66A0000}"/>
    <cellStyle name="Note 6 4 2 3 4 2" xfId="38187" xr:uid="{00000000-0005-0000-0000-0000C76A0000}"/>
    <cellStyle name="Note 6 4 2 3 5" xfId="24563" xr:uid="{00000000-0005-0000-0000-0000C86A0000}"/>
    <cellStyle name="Note 6 4 2 3 5 2" xfId="41283" xr:uid="{00000000-0005-0000-0000-0000C96A0000}"/>
    <cellStyle name="Note 6 4 2 3 6" xfId="28857" xr:uid="{00000000-0005-0000-0000-0000CA6A0000}"/>
    <cellStyle name="Note 6 4 2 4" xfId="12927" xr:uid="{00000000-0005-0000-0000-0000CB6A0000}"/>
    <cellStyle name="Note 6 4 2 4 2" xfId="15540" xr:uid="{00000000-0005-0000-0000-0000CC6A0000}"/>
    <cellStyle name="Note 6 4 2 4 2 2" xfId="21162" xr:uid="{00000000-0005-0000-0000-0000CD6A0000}"/>
    <cellStyle name="Note 6 4 2 4 2 2 2" xfId="37832" xr:uid="{00000000-0005-0000-0000-0000CE6A0000}"/>
    <cellStyle name="Note 6 4 2 4 2 3" xfId="24275" xr:uid="{00000000-0005-0000-0000-0000CF6A0000}"/>
    <cellStyle name="Note 6 4 2 4 2 3 2" xfId="40992" xr:uid="{00000000-0005-0000-0000-0000D06A0000}"/>
    <cellStyle name="Note 6 4 2 4 2 4" xfId="26968" xr:uid="{00000000-0005-0000-0000-0000D16A0000}"/>
    <cellStyle name="Note 6 4 2 4 2 4 2" xfId="43709" xr:uid="{00000000-0005-0000-0000-0000D26A0000}"/>
    <cellStyle name="Note 6 4 2 4 2 5" xfId="32211" xr:uid="{00000000-0005-0000-0000-0000D36A0000}"/>
    <cellStyle name="Note 6 4 2 4 3" xfId="18920" xr:uid="{00000000-0005-0000-0000-0000D46A0000}"/>
    <cellStyle name="Note 6 4 2 4 3 2" xfId="35599" xr:uid="{00000000-0005-0000-0000-0000D56A0000}"/>
    <cellStyle name="Note 6 4 2 4 4" xfId="22129" xr:uid="{00000000-0005-0000-0000-0000D66A0000}"/>
    <cellStyle name="Note 6 4 2 4 4 2" xfId="38812" xr:uid="{00000000-0005-0000-0000-0000D76A0000}"/>
    <cellStyle name="Note 6 4 2 4 5" xfId="25055" xr:uid="{00000000-0005-0000-0000-0000D86A0000}"/>
    <cellStyle name="Note 6 4 2 4 5 2" xfId="41782" xr:uid="{00000000-0005-0000-0000-0000D96A0000}"/>
    <cellStyle name="Note 6 4 2 4 6" xfId="29613" xr:uid="{00000000-0005-0000-0000-0000DA6A0000}"/>
    <cellStyle name="Note 6 4 2 5" xfId="14088" xr:uid="{00000000-0005-0000-0000-0000DB6A0000}"/>
    <cellStyle name="Note 6 4 2 5 2" xfId="19866" xr:uid="{00000000-0005-0000-0000-0000DC6A0000}"/>
    <cellStyle name="Note 6 4 2 5 2 2" xfId="36536" xr:uid="{00000000-0005-0000-0000-0000DD6A0000}"/>
    <cellStyle name="Note 6 4 2 5 3" xfId="23016" xr:uid="{00000000-0005-0000-0000-0000DE6A0000}"/>
    <cellStyle name="Note 6 4 2 5 3 2" xfId="39718" xr:uid="{00000000-0005-0000-0000-0000DF6A0000}"/>
    <cellStyle name="Note 6 4 2 5 4" xfId="25798" xr:uid="{00000000-0005-0000-0000-0000E06A0000}"/>
    <cellStyle name="Note 6 4 2 5 4 2" xfId="42537" xr:uid="{00000000-0005-0000-0000-0000E16A0000}"/>
    <cellStyle name="Note 6 4 2 5 5" xfId="30761" xr:uid="{00000000-0005-0000-0000-0000E26A0000}"/>
    <cellStyle name="Note 6 4 2 6" xfId="17582" xr:uid="{00000000-0005-0000-0000-0000E36A0000}"/>
    <cellStyle name="Note 6 4 2 6 2" xfId="34259" xr:uid="{00000000-0005-0000-0000-0000E46A0000}"/>
    <cellStyle name="Note 6 4 2 7" xfId="17550" xr:uid="{00000000-0005-0000-0000-0000E56A0000}"/>
    <cellStyle name="Note 6 4 2 7 2" xfId="34227" xr:uid="{00000000-0005-0000-0000-0000E66A0000}"/>
    <cellStyle name="Note 6 4 2 8" xfId="16667" xr:uid="{00000000-0005-0000-0000-0000E76A0000}"/>
    <cellStyle name="Note 6 4 2 8 2" xfId="33340" xr:uid="{00000000-0005-0000-0000-0000E86A0000}"/>
    <cellStyle name="Note 6 4 2 9" xfId="28169" xr:uid="{00000000-0005-0000-0000-0000E96A0000}"/>
    <cellStyle name="Note 6 4 3" xfId="10963" xr:uid="{00000000-0005-0000-0000-0000EA6A0000}"/>
    <cellStyle name="Note 6 4 3 2" xfId="13651" xr:uid="{00000000-0005-0000-0000-0000EB6A0000}"/>
    <cellStyle name="Note 6 4 3 2 2" xfId="19507" xr:uid="{00000000-0005-0000-0000-0000EC6A0000}"/>
    <cellStyle name="Note 6 4 3 2 2 2" xfId="36177" xr:uid="{00000000-0005-0000-0000-0000ED6A0000}"/>
    <cellStyle name="Note 6 4 3 2 3" xfId="22668" xr:uid="{00000000-0005-0000-0000-0000EE6A0000}"/>
    <cellStyle name="Note 6 4 3 2 3 2" xfId="39368" xr:uid="{00000000-0005-0000-0000-0000EF6A0000}"/>
    <cellStyle name="Note 6 4 3 2 4" xfId="25509" xr:uid="{00000000-0005-0000-0000-0000F06A0000}"/>
    <cellStyle name="Note 6 4 3 2 4 2" xfId="42247" xr:uid="{00000000-0005-0000-0000-0000F16A0000}"/>
    <cellStyle name="Note 6 4 3 2 5" xfId="30325" xr:uid="{00000000-0005-0000-0000-0000F26A0000}"/>
    <cellStyle name="Note 6 4 3 3" xfId="17197" xr:uid="{00000000-0005-0000-0000-0000F36A0000}"/>
    <cellStyle name="Note 6 4 3 3 2" xfId="33874" xr:uid="{00000000-0005-0000-0000-0000F46A0000}"/>
    <cellStyle name="Note 6 4 3 4" xfId="18763" xr:uid="{00000000-0005-0000-0000-0000F56A0000}"/>
    <cellStyle name="Note 6 4 3 4 2" xfId="35440" xr:uid="{00000000-0005-0000-0000-0000F66A0000}"/>
    <cellStyle name="Note 6 4 3 5" xfId="16421" xr:uid="{00000000-0005-0000-0000-0000F76A0000}"/>
    <cellStyle name="Note 6 4 3 5 2" xfId="33090" xr:uid="{00000000-0005-0000-0000-0000F86A0000}"/>
    <cellStyle name="Note 6 4 3 6" xfId="27733" xr:uid="{00000000-0005-0000-0000-0000F96A0000}"/>
    <cellStyle name="Note 6 4 4" xfId="11560" xr:uid="{00000000-0005-0000-0000-0000FA6A0000}"/>
    <cellStyle name="Note 6 4 4 2" xfId="14234" xr:uid="{00000000-0005-0000-0000-0000FB6A0000}"/>
    <cellStyle name="Note 6 4 4 2 2" xfId="19997" xr:uid="{00000000-0005-0000-0000-0000FC6A0000}"/>
    <cellStyle name="Note 6 4 4 2 2 2" xfId="36667" xr:uid="{00000000-0005-0000-0000-0000FD6A0000}"/>
    <cellStyle name="Note 6 4 4 2 3" xfId="23143" xr:uid="{00000000-0005-0000-0000-0000FE6A0000}"/>
    <cellStyle name="Note 6 4 4 2 3 2" xfId="39846" xr:uid="{00000000-0005-0000-0000-0000FF6A0000}"/>
    <cellStyle name="Note 6 4 4 2 4" xfId="25922" xr:uid="{00000000-0005-0000-0000-0000006B0000}"/>
    <cellStyle name="Note 6 4 4 2 4 2" xfId="42661" xr:uid="{00000000-0005-0000-0000-0000016B0000}"/>
    <cellStyle name="Note 6 4 4 2 5" xfId="30907" xr:uid="{00000000-0005-0000-0000-0000026B0000}"/>
    <cellStyle name="Note 6 4 4 3" xfId="17711" xr:uid="{00000000-0005-0000-0000-0000036B0000}"/>
    <cellStyle name="Note 6 4 4 3 2" xfId="34388" xr:uid="{00000000-0005-0000-0000-0000046B0000}"/>
    <cellStyle name="Note 6 4 4 4" xfId="17307" xr:uid="{00000000-0005-0000-0000-0000056B0000}"/>
    <cellStyle name="Note 6 4 4 4 2" xfId="33984" xr:uid="{00000000-0005-0000-0000-0000066B0000}"/>
    <cellStyle name="Note 6 4 4 5" xfId="21979" xr:uid="{00000000-0005-0000-0000-0000076B0000}"/>
    <cellStyle name="Note 6 4 4 5 2" xfId="38661" xr:uid="{00000000-0005-0000-0000-0000086B0000}"/>
    <cellStyle name="Note 6 4 4 6" xfId="28314" xr:uid="{00000000-0005-0000-0000-0000096B0000}"/>
    <cellStyle name="Note 6 4 5" xfId="11835" xr:uid="{00000000-0005-0000-0000-00000A6B0000}"/>
    <cellStyle name="Note 6 4 5 2" xfId="14509" xr:uid="{00000000-0005-0000-0000-00000B6B0000}"/>
    <cellStyle name="Note 6 4 5 2 2" xfId="20272" xr:uid="{00000000-0005-0000-0000-00000C6B0000}"/>
    <cellStyle name="Note 6 4 5 2 2 2" xfId="36941" xr:uid="{00000000-0005-0000-0000-00000D6B0000}"/>
    <cellStyle name="Note 6 4 5 2 3" xfId="23413" xr:uid="{00000000-0005-0000-0000-00000E6B0000}"/>
    <cellStyle name="Note 6 4 5 2 3 2" xfId="40121" xr:uid="{00000000-0005-0000-0000-00000F6B0000}"/>
    <cellStyle name="Note 6 4 5 2 4" xfId="26195" xr:uid="{00000000-0005-0000-0000-0000106B0000}"/>
    <cellStyle name="Note 6 4 5 2 4 2" xfId="42935" xr:uid="{00000000-0005-0000-0000-0000116B0000}"/>
    <cellStyle name="Note 6 4 5 2 5" xfId="31181" xr:uid="{00000000-0005-0000-0000-0000126B0000}"/>
    <cellStyle name="Note 6 4 5 3" xfId="17986" xr:uid="{00000000-0005-0000-0000-0000136B0000}"/>
    <cellStyle name="Note 6 4 5 3 2" xfId="34662" xr:uid="{00000000-0005-0000-0000-0000146B0000}"/>
    <cellStyle name="Note 6 4 5 4" xfId="15638" xr:uid="{00000000-0005-0000-0000-0000156B0000}"/>
    <cellStyle name="Note 6 4 5 4 2" xfId="32304" xr:uid="{00000000-0005-0000-0000-0000166B0000}"/>
    <cellStyle name="Note 6 4 5 5" xfId="23701" xr:uid="{00000000-0005-0000-0000-0000176B0000}"/>
    <cellStyle name="Note 6 4 5 5 2" xfId="40411" xr:uid="{00000000-0005-0000-0000-0000186B0000}"/>
    <cellStyle name="Note 6 4 5 6" xfId="28584" xr:uid="{00000000-0005-0000-0000-0000196B0000}"/>
    <cellStyle name="Note 6 4 6" xfId="12349" xr:uid="{00000000-0005-0000-0000-00001A6B0000}"/>
    <cellStyle name="Note 6 4 6 2" xfId="15023" xr:uid="{00000000-0005-0000-0000-00001B6B0000}"/>
    <cellStyle name="Note 6 4 6 2 2" xfId="20733" xr:uid="{00000000-0005-0000-0000-00001C6B0000}"/>
    <cellStyle name="Note 6 4 6 2 2 2" xfId="37402" xr:uid="{00000000-0005-0000-0000-00001D6B0000}"/>
    <cellStyle name="Note 6 4 6 2 3" xfId="23860" xr:uid="{00000000-0005-0000-0000-00001E6B0000}"/>
    <cellStyle name="Note 6 4 6 2 3 2" xfId="40571" xr:uid="{00000000-0005-0000-0000-00001F6B0000}"/>
    <cellStyle name="Note 6 4 6 2 4" xfId="26601" xr:uid="{00000000-0005-0000-0000-0000206B0000}"/>
    <cellStyle name="Note 6 4 6 2 4 2" xfId="43342" xr:uid="{00000000-0005-0000-0000-0000216B0000}"/>
    <cellStyle name="Note 6 4 6 2 5" xfId="31694" xr:uid="{00000000-0005-0000-0000-0000226B0000}"/>
    <cellStyle name="Note 6 4 6 3" xfId="18445" xr:uid="{00000000-0005-0000-0000-0000236B0000}"/>
    <cellStyle name="Note 6 4 6 3 2" xfId="35122" xr:uid="{00000000-0005-0000-0000-0000246B0000}"/>
    <cellStyle name="Note 6 4 6 4" xfId="21687" xr:uid="{00000000-0005-0000-0000-0000256B0000}"/>
    <cellStyle name="Note 6 4 6 4 2" xfId="38362" xr:uid="{00000000-0005-0000-0000-0000266B0000}"/>
    <cellStyle name="Note 6 4 6 5" xfId="24694" xr:uid="{00000000-0005-0000-0000-0000276B0000}"/>
    <cellStyle name="Note 6 4 6 5 2" xfId="41415" xr:uid="{00000000-0005-0000-0000-0000286B0000}"/>
    <cellStyle name="Note 6 4 6 6" xfId="29096" xr:uid="{00000000-0005-0000-0000-0000296B0000}"/>
    <cellStyle name="Note 6 4 7" xfId="13247" xr:uid="{00000000-0005-0000-0000-00002A6B0000}"/>
    <cellStyle name="Note 6 4 7 2" xfId="19169" xr:uid="{00000000-0005-0000-0000-00002B6B0000}"/>
    <cellStyle name="Note 6 4 7 2 2" xfId="35840" xr:uid="{00000000-0005-0000-0000-00002C6B0000}"/>
    <cellStyle name="Note 6 4 7 3" xfId="22356" xr:uid="{00000000-0005-0000-0000-00002D6B0000}"/>
    <cellStyle name="Note 6 4 7 3 2" xfId="39049" xr:uid="{00000000-0005-0000-0000-00002E6B0000}"/>
    <cellStyle name="Note 6 4 7 4" xfId="25236" xr:uid="{00000000-0005-0000-0000-00002F6B0000}"/>
    <cellStyle name="Note 6 4 7 4 2" xfId="41972" xr:uid="{00000000-0005-0000-0000-0000306B0000}"/>
    <cellStyle name="Note 6 4 7 5" xfId="29923" xr:uid="{00000000-0005-0000-0000-0000316B0000}"/>
    <cellStyle name="Note 6 4 8" xfId="16840" xr:uid="{00000000-0005-0000-0000-0000326B0000}"/>
    <cellStyle name="Note 6 4 8 2" xfId="33515" xr:uid="{00000000-0005-0000-0000-0000336B0000}"/>
    <cellStyle name="Note 6 4 9" xfId="16285" xr:uid="{00000000-0005-0000-0000-0000346B0000}"/>
    <cellStyle name="Note 6 4 9 2" xfId="32951" xr:uid="{00000000-0005-0000-0000-0000356B0000}"/>
    <cellStyle name="Note 6 5" xfId="9428" xr:uid="{00000000-0005-0000-0000-0000366B0000}"/>
    <cellStyle name="Note 6 5 10" xfId="11276" xr:uid="{00000000-0005-0000-0000-0000376B0000}"/>
    <cellStyle name="Note 6 5 2" xfId="11755" xr:uid="{00000000-0005-0000-0000-0000386B0000}"/>
    <cellStyle name="Note 6 5 2 2" xfId="14429" xr:uid="{00000000-0005-0000-0000-0000396B0000}"/>
    <cellStyle name="Note 6 5 2 2 2" xfId="20192" xr:uid="{00000000-0005-0000-0000-00003A6B0000}"/>
    <cellStyle name="Note 6 5 2 2 2 2" xfId="36861" xr:uid="{00000000-0005-0000-0000-00003B6B0000}"/>
    <cellStyle name="Note 6 5 2 2 3" xfId="23333" xr:uid="{00000000-0005-0000-0000-00003C6B0000}"/>
    <cellStyle name="Note 6 5 2 2 3 2" xfId="40041" xr:uid="{00000000-0005-0000-0000-00003D6B0000}"/>
    <cellStyle name="Note 6 5 2 2 4" xfId="26115" xr:uid="{00000000-0005-0000-0000-00003E6B0000}"/>
    <cellStyle name="Note 6 5 2 2 4 2" xfId="42855" xr:uid="{00000000-0005-0000-0000-00003F6B0000}"/>
    <cellStyle name="Note 6 5 2 2 5" xfId="31101" xr:uid="{00000000-0005-0000-0000-0000406B0000}"/>
    <cellStyle name="Note 6 5 2 3" xfId="17906" xr:uid="{00000000-0005-0000-0000-0000416B0000}"/>
    <cellStyle name="Note 6 5 2 3 2" xfId="34582" xr:uid="{00000000-0005-0000-0000-0000426B0000}"/>
    <cellStyle name="Note 6 5 2 4" xfId="15596" xr:uid="{00000000-0005-0000-0000-0000436B0000}"/>
    <cellStyle name="Note 6 5 2 4 2" xfId="32267" xr:uid="{00000000-0005-0000-0000-0000446B0000}"/>
    <cellStyle name="Note 6 5 2 5" xfId="24241" xr:uid="{00000000-0005-0000-0000-0000456B0000}"/>
    <cellStyle name="Note 6 5 2 5 2" xfId="40958" xr:uid="{00000000-0005-0000-0000-0000466B0000}"/>
    <cellStyle name="Note 6 5 2 6" xfId="28504" xr:uid="{00000000-0005-0000-0000-0000476B0000}"/>
    <cellStyle name="Note 6 5 3" xfId="12013" xr:uid="{00000000-0005-0000-0000-0000486B0000}"/>
    <cellStyle name="Note 6 5 3 2" xfId="14687" xr:uid="{00000000-0005-0000-0000-0000496B0000}"/>
    <cellStyle name="Note 6 5 3 2 2" xfId="20450" xr:uid="{00000000-0005-0000-0000-00004A6B0000}"/>
    <cellStyle name="Note 6 5 3 2 2 2" xfId="37118" xr:uid="{00000000-0005-0000-0000-00004B6B0000}"/>
    <cellStyle name="Note 6 5 3 2 3" xfId="23589" xr:uid="{00000000-0005-0000-0000-00004C6B0000}"/>
    <cellStyle name="Note 6 5 3 2 3 2" xfId="40299" xr:uid="{00000000-0005-0000-0000-00004D6B0000}"/>
    <cellStyle name="Note 6 5 3 2 4" xfId="26372" xr:uid="{00000000-0005-0000-0000-00004E6B0000}"/>
    <cellStyle name="Note 6 5 3 2 4 2" xfId="43113" xr:uid="{00000000-0005-0000-0000-00004F6B0000}"/>
    <cellStyle name="Note 6 5 3 2 5" xfId="31358" xr:uid="{00000000-0005-0000-0000-0000506B0000}"/>
    <cellStyle name="Note 6 5 3 3" xfId="18164" xr:uid="{00000000-0005-0000-0000-0000516B0000}"/>
    <cellStyle name="Note 6 5 3 3 2" xfId="34839" xr:uid="{00000000-0005-0000-0000-0000526B0000}"/>
    <cellStyle name="Note 6 5 3 4" xfId="21416" xr:uid="{00000000-0005-0000-0000-0000536B0000}"/>
    <cellStyle name="Note 6 5 3 4 2" xfId="38090" xr:uid="{00000000-0005-0000-0000-0000546B0000}"/>
    <cellStyle name="Note 6 5 3 5" xfId="24466" xr:uid="{00000000-0005-0000-0000-0000556B0000}"/>
    <cellStyle name="Note 6 5 3 5 2" xfId="41186" xr:uid="{00000000-0005-0000-0000-0000566B0000}"/>
    <cellStyle name="Note 6 5 3 6" xfId="28760" xr:uid="{00000000-0005-0000-0000-0000576B0000}"/>
    <cellStyle name="Note 6 5 4" xfId="12788" xr:uid="{00000000-0005-0000-0000-0000586B0000}"/>
    <cellStyle name="Note 6 5 4 2" xfId="15403" xr:uid="{00000000-0005-0000-0000-0000596B0000}"/>
    <cellStyle name="Note 6 5 4 2 2" xfId="21041" xr:uid="{00000000-0005-0000-0000-00005A6B0000}"/>
    <cellStyle name="Note 6 5 4 2 2 2" xfId="37710" xr:uid="{00000000-0005-0000-0000-00005B6B0000}"/>
    <cellStyle name="Note 6 5 4 2 3" xfId="24151" xr:uid="{00000000-0005-0000-0000-00005C6B0000}"/>
    <cellStyle name="Note 6 5 4 2 3 2" xfId="40868" xr:uid="{00000000-0005-0000-0000-00005D6B0000}"/>
    <cellStyle name="Note 6 5 4 2 4" xfId="26869" xr:uid="{00000000-0005-0000-0000-00005E6B0000}"/>
    <cellStyle name="Note 6 5 4 2 4 2" xfId="43610" xr:uid="{00000000-0005-0000-0000-00005F6B0000}"/>
    <cellStyle name="Note 6 5 4 2 5" xfId="32074" xr:uid="{00000000-0005-0000-0000-0000606B0000}"/>
    <cellStyle name="Note 6 5 4 3" xfId="18798" xr:uid="{00000000-0005-0000-0000-0000616B0000}"/>
    <cellStyle name="Note 6 5 4 3 2" xfId="35476" xr:uid="{00000000-0005-0000-0000-0000626B0000}"/>
    <cellStyle name="Note 6 5 4 4" xfId="22005" xr:uid="{00000000-0005-0000-0000-0000636B0000}"/>
    <cellStyle name="Note 6 5 4 4 2" xfId="38687" xr:uid="{00000000-0005-0000-0000-0000646B0000}"/>
    <cellStyle name="Note 6 5 4 5" xfId="24956" xr:uid="{00000000-0005-0000-0000-0000656B0000}"/>
    <cellStyle name="Note 6 5 4 5 2" xfId="41683" xr:uid="{00000000-0005-0000-0000-0000666B0000}"/>
    <cellStyle name="Note 6 5 4 6" xfId="29476" xr:uid="{00000000-0005-0000-0000-0000676B0000}"/>
    <cellStyle name="Note 6 5 5" xfId="13953" xr:uid="{00000000-0005-0000-0000-0000686B0000}"/>
    <cellStyle name="Note 6 5 5 2" xfId="19746" xr:uid="{00000000-0005-0000-0000-0000696B0000}"/>
    <cellStyle name="Note 6 5 5 2 2" xfId="36416" xr:uid="{00000000-0005-0000-0000-00006A6B0000}"/>
    <cellStyle name="Note 6 5 5 3" xfId="22893" xr:uid="{00000000-0005-0000-0000-00006B6B0000}"/>
    <cellStyle name="Note 6 5 5 3 2" xfId="39595" xr:uid="{00000000-0005-0000-0000-00006C6B0000}"/>
    <cellStyle name="Note 6 5 5 4" xfId="25701" xr:uid="{00000000-0005-0000-0000-00006D6B0000}"/>
    <cellStyle name="Note 6 5 5 4 2" xfId="42440" xr:uid="{00000000-0005-0000-0000-00006E6B0000}"/>
    <cellStyle name="Note 6 5 5 5" xfId="30626" xr:uid="{00000000-0005-0000-0000-00006F6B0000}"/>
    <cellStyle name="Note 6 5 6" xfId="17447" xr:uid="{00000000-0005-0000-0000-0000706B0000}"/>
    <cellStyle name="Note 6 5 6 2" xfId="34124" xr:uid="{00000000-0005-0000-0000-0000716B0000}"/>
    <cellStyle name="Note 6 5 7" xfId="21252" xr:uid="{00000000-0005-0000-0000-0000726B0000}"/>
    <cellStyle name="Note 6 5 7 2" xfId="37924" xr:uid="{00000000-0005-0000-0000-0000736B0000}"/>
    <cellStyle name="Note 6 5 8" xfId="15885" xr:uid="{00000000-0005-0000-0000-0000746B0000}"/>
    <cellStyle name="Note 6 5 8 2" xfId="32549" xr:uid="{00000000-0005-0000-0000-0000756B0000}"/>
    <cellStyle name="Note 6 5 9" xfId="28034" xr:uid="{00000000-0005-0000-0000-0000766B0000}"/>
    <cellStyle name="Note 6 6" xfId="10810" xr:uid="{00000000-0005-0000-0000-0000776B0000}"/>
    <cellStyle name="Note 6 6 2" xfId="13502" xr:uid="{00000000-0005-0000-0000-0000786B0000}"/>
    <cellStyle name="Note 6 6 2 2" xfId="19369" xr:uid="{00000000-0005-0000-0000-0000796B0000}"/>
    <cellStyle name="Note 6 6 2 2 2" xfId="36039" xr:uid="{00000000-0005-0000-0000-00007A6B0000}"/>
    <cellStyle name="Note 6 6 2 3" xfId="22539" xr:uid="{00000000-0005-0000-0000-00007B6B0000}"/>
    <cellStyle name="Note 6 6 2 3 2" xfId="39238" xr:uid="{00000000-0005-0000-0000-00007C6B0000}"/>
    <cellStyle name="Note 6 6 2 4" xfId="25398" xr:uid="{00000000-0005-0000-0000-00007D6B0000}"/>
    <cellStyle name="Note 6 6 2 4 2" xfId="42136" xr:uid="{00000000-0005-0000-0000-00007E6B0000}"/>
    <cellStyle name="Note 6 6 2 5" xfId="30176" xr:uid="{00000000-0005-0000-0000-00007F6B0000}"/>
    <cellStyle name="Note 6 6 3" xfId="17052" xr:uid="{00000000-0005-0000-0000-0000806B0000}"/>
    <cellStyle name="Note 6 6 3 2" xfId="33727" xr:uid="{00000000-0005-0000-0000-0000816B0000}"/>
    <cellStyle name="Note 6 6 4" xfId="17564" xr:uid="{00000000-0005-0000-0000-0000826B0000}"/>
    <cellStyle name="Note 6 6 4 2" xfId="34241" xr:uid="{00000000-0005-0000-0000-0000836B0000}"/>
    <cellStyle name="Note 6 6 5" xfId="15987" xr:uid="{00000000-0005-0000-0000-0000846B0000}"/>
    <cellStyle name="Note 6 6 5 2" xfId="32653" xr:uid="{00000000-0005-0000-0000-0000856B0000}"/>
    <cellStyle name="Note 6 6 6" xfId="27585" xr:uid="{00000000-0005-0000-0000-0000866B0000}"/>
    <cellStyle name="Note 6 7" xfId="10605" xr:uid="{00000000-0005-0000-0000-0000876B0000}"/>
    <cellStyle name="Note 6 7 2" xfId="13284" xr:uid="{00000000-0005-0000-0000-0000886B0000}"/>
    <cellStyle name="Note 6 7 2 2" xfId="19192" xr:uid="{00000000-0005-0000-0000-0000896B0000}"/>
    <cellStyle name="Note 6 7 2 2 2" xfId="35863" xr:uid="{00000000-0005-0000-0000-00008A6B0000}"/>
    <cellStyle name="Note 6 7 2 3" xfId="22376" xr:uid="{00000000-0005-0000-0000-00008B6B0000}"/>
    <cellStyle name="Note 6 7 2 3 2" xfId="39069" xr:uid="{00000000-0005-0000-0000-00008C6B0000}"/>
    <cellStyle name="Note 6 7 2 4" xfId="25251" xr:uid="{00000000-0005-0000-0000-00008D6B0000}"/>
    <cellStyle name="Note 6 7 2 4 2" xfId="41987" xr:uid="{00000000-0005-0000-0000-00008E6B0000}"/>
    <cellStyle name="Note 6 7 2 5" xfId="29960" xr:uid="{00000000-0005-0000-0000-00008F6B0000}"/>
    <cellStyle name="Note 6 7 3" xfId="16874" xr:uid="{00000000-0005-0000-0000-0000906B0000}"/>
    <cellStyle name="Note 6 7 3 2" xfId="33549" xr:uid="{00000000-0005-0000-0000-0000916B0000}"/>
    <cellStyle name="Note 6 7 4" xfId="15976" xr:uid="{00000000-0005-0000-0000-0000926B0000}"/>
    <cellStyle name="Note 6 7 4 2" xfId="32642" xr:uid="{00000000-0005-0000-0000-0000936B0000}"/>
    <cellStyle name="Note 6 7 5" xfId="16331" xr:uid="{00000000-0005-0000-0000-0000946B0000}"/>
    <cellStyle name="Note 6 7 5 2" xfId="33000" xr:uid="{00000000-0005-0000-0000-0000956B0000}"/>
    <cellStyle name="Note 6 7 6" xfId="27371" xr:uid="{00000000-0005-0000-0000-0000966B0000}"/>
    <cellStyle name="Note 6 8" xfId="12214" xr:uid="{00000000-0005-0000-0000-0000976B0000}"/>
    <cellStyle name="Note 6 8 2" xfId="14888" xr:uid="{00000000-0005-0000-0000-0000986B0000}"/>
    <cellStyle name="Note 6 8 2 2" xfId="20611" xr:uid="{00000000-0005-0000-0000-0000996B0000}"/>
    <cellStyle name="Note 6 8 2 2 2" xfId="37279" xr:uid="{00000000-0005-0000-0000-00009A6B0000}"/>
    <cellStyle name="Note 6 8 2 3" xfId="23744" xr:uid="{00000000-0005-0000-0000-00009B6B0000}"/>
    <cellStyle name="Note 6 8 2 3 2" xfId="40455" xr:uid="{00000000-0005-0000-0000-00009C6B0000}"/>
    <cellStyle name="Note 6 8 2 4" xfId="26504" xr:uid="{00000000-0005-0000-0000-00009D6B0000}"/>
    <cellStyle name="Note 6 8 2 4 2" xfId="43245" xr:uid="{00000000-0005-0000-0000-00009E6B0000}"/>
    <cellStyle name="Note 6 8 2 5" xfId="31559" xr:uid="{00000000-0005-0000-0000-00009F6B0000}"/>
    <cellStyle name="Note 6 8 3" xfId="18324" xr:uid="{00000000-0005-0000-0000-0000A06B0000}"/>
    <cellStyle name="Note 6 8 3 2" xfId="34999" xr:uid="{00000000-0005-0000-0000-0000A16B0000}"/>
    <cellStyle name="Note 6 8 4" xfId="21569" xr:uid="{00000000-0005-0000-0000-0000A26B0000}"/>
    <cellStyle name="Note 6 8 4 2" xfId="38244" xr:uid="{00000000-0005-0000-0000-0000A36B0000}"/>
    <cellStyle name="Note 6 8 5" xfId="24597" xr:uid="{00000000-0005-0000-0000-0000A46B0000}"/>
    <cellStyle name="Note 6 8 5 2" xfId="41318" xr:uid="{00000000-0005-0000-0000-0000A56B0000}"/>
    <cellStyle name="Note 6 8 6" xfId="28961" xr:uid="{00000000-0005-0000-0000-0000A66B0000}"/>
    <cellStyle name="Note 6 9" xfId="13112" xr:uid="{00000000-0005-0000-0000-0000A76B0000}"/>
    <cellStyle name="Note 6 9 2" xfId="19047" xr:uid="{00000000-0005-0000-0000-0000A86B0000}"/>
    <cellStyle name="Note 6 9 2 2" xfId="35717" xr:uid="{00000000-0005-0000-0000-0000A96B0000}"/>
    <cellStyle name="Note 6 9 3" xfId="22242" xr:uid="{00000000-0005-0000-0000-0000AA6B0000}"/>
    <cellStyle name="Note 6 9 3 2" xfId="38934" xr:uid="{00000000-0005-0000-0000-0000AB6B0000}"/>
    <cellStyle name="Note 6 9 4" xfId="25139" xr:uid="{00000000-0005-0000-0000-0000AC6B0000}"/>
    <cellStyle name="Note 6 9 4 2" xfId="41875" xr:uid="{00000000-0005-0000-0000-0000AD6B0000}"/>
    <cellStyle name="Note 6 9 5" xfId="29788" xr:uid="{00000000-0005-0000-0000-0000AE6B0000}"/>
    <cellStyle name="Note 7" xfId="8554" xr:uid="{00000000-0005-0000-0000-0000AF6B0000}"/>
    <cellStyle name="Note 7 10" xfId="16638" xr:uid="{00000000-0005-0000-0000-0000B06B0000}"/>
    <cellStyle name="Note 7 10 2" xfId="33310" xr:uid="{00000000-0005-0000-0000-0000B16B0000}"/>
    <cellStyle name="Note 7 11" xfId="16036" xr:uid="{00000000-0005-0000-0000-0000B26B0000}"/>
    <cellStyle name="Note 7 11 2" xfId="32703" xr:uid="{00000000-0005-0000-0000-0000B36B0000}"/>
    <cellStyle name="Note 7 12" xfId="16097" xr:uid="{00000000-0005-0000-0000-0000B46B0000}"/>
    <cellStyle name="Note 7 12 2" xfId="32761" xr:uid="{00000000-0005-0000-0000-0000B56B0000}"/>
    <cellStyle name="Note 7 13" xfId="27201" xr:uid="{00000000-0005-0000-0000-0000B66B0000}"/>
    <cellStyle name="Note 7 14" xfId="43818" xr:uid="{00000000-0005-0000-0000-0000B76B0000}"/>
    <cellStyle name="Note 7 15" xfId="43788" xr:uid="{00000000-0005-0000-0000-0000B86B0000}"/>
    <cellStyle name="Note 7 16" xfId="10310" xr:uid="{00000000-0005-0000-0000-0000B96B0000}"/>
    <cellStyle name="Note 7 2" xfId="9314" xr:uid="{00000000-0005-0000-0000-0000BA6B0000}"/>
    <cellStyle name="Note 7 2 10" xfId="16035" xr:uid="{00000000-0005-0000-0000-0000BB6B0000}"/>
    <cellStyle name="Note 7 2 10 2" xfId="32702" xr:uid="{00000000-0005-0000-0000-0000BC6B0000}"/>
    <cellStyle name="Note 7 2 11" xfId="16050" xr:uid="{00000000-0005-0000-0000-0000BD6B0000}"/>
    <cellStyle name="Note 7 2 11 2" xfId="32718" xr:uid="{00000000-0005-0000-0000-0000BE6B0000}"/>
    <cellStyle name="Note 7 2 12" xfId="27202" xr:uid="{00000000-0005-0000-0000-0000BF6B0000}"/>
    <cellStyle name="Note 7 2 13" xfId="43819" xr:uid="{00000000-0005-0000-0000-0000C06B0000}"/>
    <cellStyle name="Note 7 2 14" xfId="43787" xr:uid="{00000000-0005-0000-0000-0000C16B0000}"/>
    <cellStyle name="Note 7 2 15" xfId="10311" xr:uid="{00000000-0005-0000-0000-0000C26B0000}"/>
    <cellStyle name="Note 7 2 2" xfId="9661" xr:uid="{00000000-0005-0000-0000-0000C36B0000}"/>
    <cellStyle name="Note 7 2 2 10" xfId="27272" xr:uid="{00000000-0005-0000-0000-0000C46B0000}"/>
    <cellStyle name="Note 7 2 2 11" xfId="10483" xr:uid="{00000000-0005-0000-0000-0000C56B0000}"/>
    <cellStyle name="Note 7 2 2 2" xfId="11348" xr:uid="{00000000-0005-0000-0000-0000C66B0000}"/>
    <cellStyle name="Note 7 2 2 2 2" xfId="11815" xr:uid="{00000000-0005-0000-0000-0000C76B0000}"/>
    <cellStyle name="Note 7 2 2 2 2 2" xfId="14489" xr:uid="{00000000-0005-0000-0000-0000C86B0000}"/>
    <cellStyle name="Note 7 2 2 2 2 2 2" xfId="20252" xr:uid="{00000000-0005-0000-0000-0000C96B0000}"/>
    <cellStyle name="Note 7 2 2 2 2 2 2 2" xfId="36921" xr:uid="{00000000-0005-0000-0000-0000CA6B0000}"/>
    <cellStyle name="Note 7 2 2 2 2 2 3" xfId="23393" xr:uid="{00000000-0005-0000-0000-0000CB6B0000}"/>
    <cellStyle name="Note 7 2 2 2 2 2 3 2" xfId="40101" xr:uid="{00000000-0005-0000-0000-0000CC6B0000}"/>
    <cellStyle name="Note 7 2 2 2 2 2 4" xfId="26175" xr:uid="{00000000-0005-0000-0000-0000CD6B0000}"/>
    <cellStyle name="Note 7 2 2 2 2 2 4 2" xfId="42915" xr:uid="{00000000-0005-0000-0000-0000CE6B0000}"/>
    <cellStyle name="Note 7 2 2 2 2 2 5" xfId="31161" xr:uid="{00000000-0005-0000-0000-0000CF6B0000}"/>
    <cellStyle name="Note 7 2 2 2 2 3" xfId="17966" xr:uid="{00000000-0005-0000-0000-0000D06B0000}"/>
    <cellStyle name="Note 7 2 2 2 2 3 2" xfId="34642" xr:uid="{00000000-0005-0000-0000-0000D16B0000}"/>
    <cellStyle name="Note 7 2 2 2 2 4" xfId="15590" xr:uid="{00000000-0005-0000-0000-0000D26B0000}"/>
    <cellStyle name="Note 7 2 2 2 2 4 2" xfId="32261" xr:uid="{00000000-0005-0000-0000-0000D36B0000}"/>
    <cellStyle name="Note 7 2 2 2 2 5" xfId="22637" xr:uid="{00000000-0005-0000-0000-0000D46B0000}"/>
    <cellStyle name="Note 7 2 2 2 2 5 2" xfId="39337" xr:uid="{00000000-0005-0000-0000-0000D56B0000}"/>
    <cellStyle name="Note 7 2 2 2 2 6" xfId="28564" xr:uid="{00000000-0005-0000-0000-0000D66B0000}"/>
    <cellStyle name="Note 7 2 2 2 3" xfId="12069" xr:uid="{00000000-0005-0000-0000-0000D76B0000}"/>
    <cellStyle name="Note 7 2 2 2 3 2" xfId="14743" xr:uid="{00000000-0005-0000-0000-0000D86B0000}"/>
    <cellStyle name="Note 7 2 2 2 3 2 2" xfId="20506" xr:uid="{00000000-0005-0000-0000-0000D96B0000}"/>
    <cellStyle name="Note 7 2 2 2 3 2 2 2" xfId="37174" xr:uid="{00000000-0005-0000-0000-0000DA6B0000}"/>
    <cellStyle name="Note 7 2 2 2 3 2 3" xfId="23645" xr:uid="{00000000-0005-0000-0000-0000DB6B0000}"/>
    <cellStyle name="Note 7 2 2 2 3 2 3 2" xfId="40355" xr:uid="{00000000-0005-0000-0000-0000DC6B0000}"/>
    <cellStyle name="Note 7 2 2 2 3 2 4" xfId="26428" xr:uid="{00000000-0005-0000-0000-0000DD6B0000}"/>
    <cellStyle name="Note 7 2 2 2 3 2 4 2" xfId="43169" xr:uid="{00000000-0005-0000-0000-0000DE6B0000}"/>
    <cellStyle name="Note 7 2 2 2 3 2 5" xfId="31414" xr:uid="{00000000-0005-0000-0000-0000DF6B0000}"/>
    <cellStyle name="Note 7 2 2 2 3 3" xfId="18220" xr:uid="{00000000-0005-0000-0000-0000E06B0000}"/>
    <cellStyle name="Note 7 2 2 2 3 3 2" xfId="34895" xr:uid="{00000000-0005-0000-0000-0000E16B0000}"/>
    <cellStyle name="Note 7 2 2 2 3 4" xfId="21472" xr:uid="{00000000-0005-0000-0000-0000E26B0000}"/>
    <cellStyle name="Note 7 2 2 2 3 4 2" xfId="38146" xr:uid="{00000000-0005-0000-0000-0000E36B0000}"/>
    <cellStyle name="Note 7 2 2 2 3 5" xfId="24522" xr:uid="{00000000-0005-0000-0000-0000E46B0000}"/>
    <cellStyle name="Note 7 2 2 2 3 5 2" xfId="41242" xr:uid="{00000000-0005-0000-0000-0000E56B0000}"/>
    <cellStyle name="Note 7 2 2 2 3 6" xfId="28816" xr:uid="{00000000-0005-0000-0000-0000E66B0000}"/>
    <cellStyle name="Note 7 2 2 2 4" xfId="12865" xr:uid="{00000000-0005-0000-0000-0000E76B0000}"/>
    <cellStyle name="Note 7 2 2 2 4 2" xfId="15478" xr:uid="{00000000-0005-0000-0000-0000E86B0000}"/>
    <cellStyle name="Note 7 2 2 2 4 2 2" xfId="21109" xr:uid="{00000000-0005-0000-0000-0000E96B0000}"/>
    <cellStyle name="Note 7 2 2 2 4 2 2 2" xfId="37778" xr:uid="{00000000-0005-0000-0000-0000EA6B0000}"/>
    <cellStyle name="Note 7 2 2 2 4 2 3" xfId="24221" xr:uid="{00000000-0005-0000-0000-0000EB6B0000}"/>
    <cellStyle name="Note 7 2 2 2 4 2 3 2" xfId="40938" xr:uid="{00000000-0005-0000-0000-0000EC6B0000}"/>
    <cellStyle name="Note 7 2 2 2 4 2 4" xfId="26927" xr:uid="{00000000-0005-0000-0000-0000ED6B0000}"/>
    <cellStyle name="Note 7 2 2 2 4 2 4 2" xfId="43668" xr:uid="{00000000-0005-0000-0000-0000EE6B0000}"/>
    <cellStyle name="Note 7 2 2 2 4 2 5" xfId="32149" xr:uid="{00000000-0005-0000-0000-0000EF6B0000}"/>
    <cellStyle name="Note 7 2 2 2 4 3" xfId="18868" xr:uid="{00000000-0005-0000-0000-0000F06B0000}"/>
    <cellStyle name="Note 7 2 2 2 4 3 2" xfId="35546" xr:uid="{00000000-0005-0000-0000-0000F16B0000}"/>
    <cellStyle name="Note 7 2 2 2 4 4" xfId="22076" xr:uid="{00000000-0005-0000-0000-0000F26B0000}"/>
    <cellStyle name="Note 7 2 2 2 4 4 2" xfId="38758" xr:uid="{00000000-0005-0000-0000-0000F36B0000}"/>
    <cellStyle name="Note 7 2 2 2 4 5" xfId="25014" xr:uid="{00000000-0005-0000-0000-0000F46B0000}"/>
    <cellStyle name="Note 7 2 2 2 4 5 2" xfId="41741" xr:uid="{00000000-0005-0000-0000-0000F56B0000}"/>
    <cellStyle name="Note 7 2 2 2 4 6" xfId="29551" xr:uid="{00000000-0005-0000-0000-0000F66B0000}"/>
    <cellStyle name="Note 7 2 2 2 5" xfId="14026" xr:uid="{00000000-0005-0000-0000-0000F76B0000}"/>
    <cellStyle name="Note 7 2 2 2 5 2" xfId="19813" xr:uid="{00000000-0005-0000-0000-0000F86B0000}"/>
    <cellStyle name="Note 7 2 2 2 5 2 2" xfId="36483" xr:uid="{00000000-0005-0000-0000-0000F96B0000}"/>
    <cellStyle name="Note 7 2 2 2 5 3" xfId="22961" xr:uid="{00000000-0005-0000-0000-0000FA6B0000}"/>
    <cellStyle name="Note 7 2 2 2 5 3 2" xfId="39663" xr:uid="{00000000-0005-0000-0000-0000FB6B0000}"/>
    <cellStyle name="Note 7 2 2 2 5 4" xfId="25757" xr:uid="{00000000-0005-0000-0000-0000FC6B0000}"/>
    <cellStyle name="Note 7 2 2 2 5 4 2" xfId="42496" xr:uid="{00000000-0005-0000-0000-0000FD6B0000}"/>
    <cellStyle name="Note 7 2 2 2 5 5" xfId="30699" xr:uid="{00000000-0005-0000-0000-0000FE6B0000}"/>
    <cellStyle name="Note 7 2 2 2 6" xfId="17519" xr:uid="{00000000-0005-0000-0000-0000FF6B0000}"/>
    <cellStyle name="Note 7 2 2 2 6 2" xfId="34196" xr:uid="{00000000-0005-0000-0000-0000006C0000}"/>
    <cellStyle name="Note 7 2 2 2 7" xfId="21016" xr:uid="{00000000-0005-0000-0000-0000016C0000}"/>
    <cellStyle name="Note 7 2 2 2 7 2" xfId="37685" xr:uid="{00000000-0005-0000-0000-0000026C0000}"/>
    <cellStyle name="Note 7 2 2 2 8" xfId="23997" xr:uid="{00000000-0005-0000-0000-0000036C0000}"/>
    <cellStyle name="Note 7 2 2 2 8 2" xfId="40710" xr:uid="{00000000-0005-0000-0000-0000046C0000}"/>
    <cellStyle name="Note 7 2 2 2 9" xfId="28107" xr:uid="{00000000-0005-0000-0000-0000056C0000}"/>
    <cellStyle name="Note 7 2 2 3" xfId="10896" xr:uid="{00000000-0005-0000-0000-0000066C0000}"/>
    <cellStyle name="Note 7 2 2 3 2" xfId="13589" xr:uid="{00000000-0005-0000-0000-0000076C0000}"/>
    <cellStyle name="Note 7 2 2 3 2 2" xfId="19451" xr:uid="{00000000-0005-0000-0000-0000086C0000}"/>
    <cellStyle name="Note 7 2 2 3 2 2 2" xfId="36121" xr:uid="{00000000-0005-0000-0000-0000096C0000}"/>
    <cellStyle name="Note 7 2 2 3 2 3" xfId="22618" xr:uid="{00000000-0005-0000-0000-00000A6C0000}"/>
    <cellStyle name="Note 7 2 2 3 2 3 2" xfId="39318" xr:uid="{00000000-0005-0000-0000-00000B6C0000}"/>
    <cellStyle name="Note 7 2 2 3 2 4" xfId="25468" xr:uid="{00000000-0005-0000-0000-00000C6C0000}"/>
    <cellStyle name="Note 7 2 2 3 2 4 2" xfId="42206" xr:uid="{00000000-0005-0000-0000-00000D6C0000}"/>
    <cellStyle name="Note 7 2 2 3 2 5" xfId="30263" xr:uid="{00000000-0005-0000-0000-00000E6C0000}"/>
    <cellStyle name="Note 7 2 2 3 3" xfId="17136" xr:uid="{00000000-0005-0000-0000-00000F6C0000}"/>
    <cellStyle name="Note 7 2 2 3 3 2" xfId="33812" xr:uid="{00000000-0005-0000-0000-0000106C0000}"/>
    <cellStyle name="Note 7 2 2 3 4" xfId="16554" xr:uid="{00000000-0005-0000-0000-0000116C0000}"/>
    <cellStyle name="Note 7 2 2 3 4 2" xfId="33227" xr:uid="{00000000-0005-0000-0000-0000126C0000}"/>
    <cellStyle name="Note 7 2 2 3 5" xfId="16653" xr:uid="{00000000-0005-0000-0000-0000136C0000}"/>
    <cellStyle name="Note 7 2 2 3 5 2" xfId="33326" xr:uid="{00000000-0005-0000-0000-0000146C0000}"/>
    <cellStyle name="Note 7 2 2 3 6" xfId="27671" xr:uid="{00000000-0005-0000-0000-0000156C0000}"/>
    <cellStyle name="Note 7 2 2 4" xfId="11515" xr:uid="{00000000-0005-0000-0000-0000166C0000}"/>
    <cellStyle name="Note 7 2 2 4 2" xfId="14189" xr:uid="{00000000-0005-0000-0000-0000176C0000}"/>
    <cellStyle name="Note 7 2 2 4 2 2" xfId="19952" xr:uid="{00000000-0005-0000-0000-0000186C0000}"/>
    <cellStyle name="Note 7 2 2 4 2 2 2" xfId="36622" xr:uid="{00000000-0005-0000-0000-0000196C0000}"/>
    <cellStyle name="Note 7 2 2 4 2 3" xfId="23098" xr:uid="{00000000-0005-0000-0000-00001A6C0000}"/>
    <cellStyle name="Note 7 2 2 4 2 3 2" xfId="39801" xr:uid="{00000000-0005-0000-0000-00001B6C0000}"/>
    <cellStyle name="Note 7 2 2 4 2 4" xfId="25877" xr:uid="{00000000-0005-0000-0000-00001C6C0000}"/>
    <cellStyle name="Note 7 2 2 4 2 4 2" xfId="42616" xr:uid="{00000000-0005-0000-0000-00001D6C0000}"/>
    <cellStyle name="Note 7 2 2 4 2 5" xfId="30862" xr:uid="{00000000-0005-0000-0000-00001E6C0000}"/>
    <cellStyle name="Note 7 2 2 4 3" xfId="17666" xr:uid="{00000000-0005-0000-0000-00001F6C0000}"/>
    <cellStyle name="Note 7 2 2 4 3 2" xfId="34343" xr:uid="{00000000-0005-0000-0000-0000206C0000}"/>
    <cellStyle name="Note 7 2 2 4 4" xfId="21255" xr:uid="{00000000-0005-0000-0000-0000216C0000}"/>
    <cellStyle name="Note 7 2 2 4 4 2" xfId="37927" xr:uid="{00000000-0005-0000-0000-0000226C0000}"/>
    <cellStyle name="Note 7 2 2 4 5" xfId="18621" xr:uid="{00000000-0005-0000-0000-0000236C0000}"/>
    <cellStyle name="Note 7 2 2 4 5 2" xfId="35298" xr:uid="{00000000-0005-0000-0000-0000246C0000}"/>
    <cellStyle name="Note 7 2 2 4 6" xfId="28269" xr:uid="{00000000-0005-0000-0000-0000256C0000}"/>
    <cellStyle name="Note 7 2 2 5" xfId="12287" xr:uid="{00000000-0005-0000-0000-0000266C0000}"/>
    <cellStyle name="Note 7 2 2 5 2" xfId="14961" xr:uid="{00000000-0005-0000-0000-0000276C0000}"/>
    <cellStyle name="Note 7 2 2 5 2 2" xfId="20679" xr:uid="{00000000-0005-0000-0000-0000286C0000}"/>
    <cellStyle name="Note 7 2 2 5 2 2 2" xfId="37347" xr:uid="{00000000-0005-0000-0000-0000296C0000}"/>
    <cellStyle name="Note 7 2 2 5 2 3" xfId="23809" xr:uid="{00000000-0005-0000-0000-00002A6C0000}"/>
    <cellStyle name="Note 7 2 2 5 2 3 2" xfId="40520" xr:uid="{00000000-0005-0000-0000-00002B6C0000}"/>
    <cellStyle name="Note 7 2 2 5 2 4" xfId="26560" xr:uid="{00000000-0005-0000-0000-00002C6C0000}"/>
    <cellStyle name="Note 7 2 2 5 2 4 2" xfId="43301" xr:uid="{00000000-0005-0000-0000-00002D6C0000}"/>
    <cellStyle name="Note 7 2 2 5 2 5" xfId="31632" xr:uid="{00000000-0005-0000-0000-00002E6C0000}"/>
    <cellStyle name="Note 7 2 2 5 3" xfId="18392" xr:uid="{00000000-0005-0000-0000-00002F6C0000}"/>
    <cellStyle name="Note 7 2 2 5 3 2" xfId="35067" xr:uid="{00000000-0005-0000-0000-0000306C0000}"/>
    <cellStyle name="Note 7 2 2 5 4" xfId="21635" xr:uid="{00000000-0005-0000-0000-0000316C0000}"/>
    <cellStyle name="Note 7 2 2 5 4 2" xfId="38310" xr:uid="{00000000-0005-0000-0000-0000326C0000}"/>
    <cellStyle name="Note 7 2 2 5 5" xfId="24653" xr:uid="{00000000-0005-0000-0000-0000336C0000}"/>
    <cellStyle name="Note 7 2 2 5 5 2" xfId="41374" xr:uid="{00000000-0005-0000-0000-0000346C0000}"/>
    <cellStyle name="Note 7 2 2 5 6" xfId="29034" xr:uid="{00000000-0005-0000-0000-0000356C0000}"/>
    <cellStyle name="Note 7 2 2 6" xfId="13185" xr:uid="{00000000-0005-0000-0000-0000366C0000}"/>
    <cellStyle name="Note 7 2 2 6 2" xfId="19114" xr:uid="{00000000-0005-0000-0000-0000376C0000}"/>
    <cellStyle name="Note 7 2 2 6 2 2" xfId="35785" xr:uid="{00000000-0005-0000-0000-0000386C0000}"/>
    <cellStyle name="Note 7 2 2 6 3" xfId="22306" xr:uid="{00000000-0005-0000-0000-0000396C0000}"/>
    <cellStyle name="Note 7 2 2 6 3 2" xfId="38999" xr:uid="{00000000-0005-0000-0000-00003A6C0000}"/>
    <cellStyle name="Note 7 2 2 6 4" xfId="25195" xr:uid="{00000000-0005-0000-0000-00003B6C0000}"/>
    <cellStyle name="Note 7 2 2 6 4 2" xfId="41931" xr:uid="{00000000-0005-0000-0000-00003C6C0000}"/>
    <cellStyle name="Note 7 2 2 6 5" xfId="29861" xr:uid="{00000000-0005-0000-0000-00003D6C0000}"/>
    <cellStyle name="Note 7 2 2 7" xfId="16771" xr:uid="{00000000-0005-0000-0000-00003E6C0000}"/>
    <cellStyle name="Note 7 2 2 7 2" xfId="33445" xr:uid="{00000000-0005-0000-0000-00003F6C0000}"/>
    <cellStyle name="Note 7 2 2 8" xfId="16588" xr:uid="{00000000-0005-0000-0000-0000406C0000}"/>
    <cellStyle name="Note 7 2 2 8 2" xfId="33261" xr:uid="{00000000-0005-0000-0000-0000416C0000}"/>
    <cellStyle name="Note 7 2 2 9" xfId="16357" xr:uid="{00000000-0005-0000-0000-0000426C0000}"/>
    <cellStyle name="Note 7 2 2 9 2" xfId="33025" xr:uid="{00000000-0005-0000-0000-0000436C0000}"/>
    <cellStyle name="Note 7 2 3" xfId="10559" xr:uid="{00000000-0005-0000-0000-0000446C0000}"/>
    <cellStyle name="Note 7 2 3 10" xfId="16373" xr:uid="{00000000-0005-0000-0000-0000456C0000}"/>
    <cellStyle name="Note 7 2 3 10 2" xfId="33041" xr:uid="{00000000-0005-0000-0000-0000466C0000}"/>
    <cellStyle name="Note 7 2 3 11" xfId="27337" xr:uid="{00000000-0005-0000-0000-0000476C0000}"/>
    <cellStyle name="Note 7 2 3 2" xfId="11417" xr:uid="{00000000-0005-0000-0000-0000486C0000}"/>
    <cellStyle name="Note 7 2 3 2 2" xfId="11863" xr:uid="{00000000-0005-0000-0000-0000496C0000}"/>
    <cellStyle name="Note 7 2 3 2 2 2" xfId="14537" xr:uid="{00000000-0005-0000-0000-00004A6C0000}"/>
    <cellStyle name="Note 7 2 3 2 2 2 2" xfId="20300" xr:uid="{00000000-0005-0000-0000-00004B6C0000}"/>
    <cellStyle name="Note 7 2 3 2 2 2 2 2" xfId="36969" xr:uid="{00000000-0005-0000-0000-00004C6C0000}"/>
    <cellStyle name="Note 7 2 3 2 2 2 3" xfId="23441" xr:uid="{00000000-0005-0000-0000-00004D6C0000}"/>
    <cellStyle name="Note 7 2 3 2 2 2 3 2" xfId="40149" xr:uid="{00000000-0005-0000-0000-00004E6C0000}"/>
    <cellStyle name="Note 7 2 3 2 2 2 4" xfId="26223" xr:uid="{00000000-0005-0000-0000-00004F6C0000}"/>
    <cellStyle name="Note 7 2 3 2 2 2 4 2" xfId="42963" xr:uid="{00000000-0005-0000-0000-0000506C0000}"/>
    <cellStyle name="Note 7 2 3 2 2 2 5" xfId="31209" xr:uid="{00000000-0005-0000-0000-0000516C0000}"/>
    <cellStyle name="Note 7 2 3 2 2 3" xfId="18014" xr:uid="{00000000-0005-0000-0000-0000526C0000}"/>
    <cellStyle name="Note 7 2 3 2 2 3 2" xfId="34690" xr:uid="{00000000-0005-0000-0000-0000536C0000}"/>
    <cellStyle name="Note 7 2 3 2 2 4" xfId="16462" xr:uid="{00000000-0005-0000-0000-0000546C0000}"/>
    <cellStyle name="Note 7 2 3 2 2 4 2" xfId="33132" xr:uid="{00000000-0005-0000-0000-0000556C0000}"/>
    <cellStyle name="Note 7 2 3 2 2 5" xfId="16338" xr:uid="{00000000-0005-0000-0000-0000566C0000}"/>
    <cellStyle name="Note 7 2 3 2 2 5 2" xfId="33007" xr:uid="{00000000-0005-0000-0000-0000576C0000}"/>
    <cellStyle name="Note 7 2 3 2 2 6" xfId="28612" xr:uid="{00000000-0005-0000-0000-0000586C0000}"/>
    <cellStyle name="Note 7 2 3 2 3" xfId="12113" xr:uid="{00000000-0005-0000-0000-0000596C0000}"/>
    <cellStyle name="Note 7 2 3 2 3 2" xfId="14787" xr:uid="{00000000-0005-0000-0000-00005A6C0000}"/>
    <cellStyle name="Note 7 2 3 2 3 2 2" xfId="20550" xr:uid="{00000000-0005-0000-0000-00005B6C0000}"/>
    <cellStyle name="Note 7 2 3 2 3 2 2 2" xfId="37218" xr:uid="{00000000-0005-0000-0000-00005C6C0000}"/>
    <cellStyle name="Note 7 2 3 2 3 2 3" xfId="23689" xr:uid="{00000000-0005-0000-0000-00005D6C0000}"/>
    <cellStyle name="Note 7 2 3 2 3 2 3 2" xfId="40399" xr:uid="{00000000-0005-0000-0000-00005E6C0000}"/>
    <cellStyle name="Note 7 2 3 2 3 2 4" xfId="26472" xr:uid="{00000000-0005-0000-0000-00005F6C0000}"/>
    <cellStyle name="Note 7 2 3 2 3 2 4 2" xfId="43213" xr:uid="{00000000-0005-0000-0000-0000606C0000}"/>
    <cellStyle name="Note 7 2 3 2 3 2 5" xfId="31458" xr:uid="{00000000-0005-0000-0000-0000616C0000}"/>
    <cellStyle name="Note 7 2 3 2 3 3" xfId="18264" xr:uid="{00000000-0005-0000-0000-0000626C0000}"/>
    <cellStyle name="Note 7 2 3 2 3 3 2" xfId="34939" xr:uid="{00000000-0005-0000-0000-0000636C0000}"/>
    <cellStyle name="Note 7 2 3 2 3 4" xfId="21516" xr:uid="{00000000-0005-0000-0000-0000646C0000}"/>
    <cellStyle name="Note 7 2 3 2 3 4 2" xfId="38190" xr:uid="{00000000-0005-0000-0000-0000656C0000}"/>
    <cellStyle name="Note 7 2 3 2 3 5" xfId="24566" xr:uid="{00000000-0005-0000-0000-0000666C0000}"/>
    <cellStyle name="Note 7 2 3 2 3 5 2" xfId="41286" xr:uid="{00000000-0005-0000-0000-0000676C0000}"/>
    <cellStyle name="Note 7 2 3 2 3 6" xfId="28860" xr:uid="{00000000-0005-0000-0000-0000686C0000}"/>
    <cellStyle name="Note 7 2 3 2 4" xfId="12930" xr:uid="{00000000-0005-0000-0000-0000696C0000}"/>
    <cellStyle name="Note 7 2 3 2 4 2" xfId="15543" xr:uid="{00000000-0005-0000-0000-00006A6C0000}"/>
    <cellStyle name="Note 7 2 3 2 4 2 2" xfId="21165" xr:uid="{00000000-0005-0000-0000-00006B6C0000}"/>
    <cellStyle name="Note 7 2 3 2 4 2 2 2" xfId="37835" xr:uid="{00000000-0005-0000-0000-00006C6C0000}"/>
    <cellStyle name="Note 7 2 3 2 4 2 3" xfId="24278" xr:uid="{00000000-0005-0000-0000-00006D6C0000}"/>
    <cellStyle name="Note 7 2 3 2 4 2 3 2" xfId="40995" xr:uid="{00000000-0005-0000-0000-00006E6C0000}"/>
    <cellStyle name="Note 7 2 3 2 4 2 4" xfId="26971" xr:uid="{00000000-0005-0000-0000-00006F6C0000}"/>
    <cellStyle name="Note 7 2 3 2 4 2 4 2" xfId="43712" xr:uid="{00000000-0005-0000-0000-0000706C0000}"/>
    <cellStyle name="Note 7 2 3 2 4 2 5" xfId="32214" xr:uid="{00000000-0005-0000-0000-0000716C0000}"/>
    <cellStyle name="Note 7 2 3 2 4 3" xfId="18923" xr:uid="{00000000-0005-0000-0000-0000726C0000}"/>
    <cellStyle name="Note 7 2 3 2 4 3 2" xfId="35602" xr:uid="{00000000-0005-0000-0000-0000736C0000}"/>
    <cellStyle name="Note 7 2 3 2 4 4" xfId="22132" xr:uid="{00000000-0005-0000-0000-0000746C0000}"/>
    <cellStyle name="Note 7 2 3 2 4 4 2" xfId="38815" xr:uid="{00000000-0005-0000-0000-0000756C0000}"/>
    <cellStyle name="Note 7 2 3 2 4 5" xfId="25058" xr:uid="{00000000-0005-0000-0000-0000766C0000}"/>
    <cellStyle name="Note 7 2 3 2 4 5 2" xfId="41785" xr:uid="{00000000-0005-0000-0000-0000776C0000}"/>
    <cellStyle name="Note 7 2 3 2 4 6" xfId="29616" xr:uid="{00000000-0005-0000-0000-0000786C0000}"/>
    <cellStyle name="Note 7 2 3 2 5" xfId="14091" xr:uid="{00000000-0005-0000-0000-0000796C0000}"/>
    <cellStyle name="Note 7 2 3 2 5 2" xfId="19869" xr:uid="{00000000-0005-0000-0000-00007A6C0000}"/>
    <cellStyle name="Note 7 2 3 2 5 2 2" xfId="36539" xr:uid="{00000000-0005-0000-0000-00007B6C0000}"/>
    <cellStyle name="Note 7 2 3 2 5 3" xfId="23019" xr:uid="{00000000-0005-0000-0000-00007C6C0000}"/>
    <cellStyle name="Note 7 2 3 2 5 3 2" xfId="39721" xr:uid="{00000000-0005-0000-0000-00007D6C0000}"/>
    <cellStyle name="Note 7 2 3 2 5 4" xfId="25801" xr:uid="{00000000-0005-0000-0000-00007E6C0000}"/>
    <cellStyle name="Note 7 2 3 2 5 4 2" xfId="42540" xr:uid="{00000000-0005-0000-0000-00007F6C0000}"/>
    <cellStyle name="Note 7 2 3 2 5 5" xfId="30764" xr:uid="{00000000-0005-0000-0000-0000806C0000}"/>
    <cellStyle name="Note 7 2 3 2 6" xfId="17585" xr:uid="{00000000-0005-0000-0000-0000816C0000}"/>
    <cellStyle name="Note 7 2 3 2 6 2" xfId="34262" xr:uid="{00000000-0005-0000-0000-0000826C0000}"/>
    <cellStyle name="Note 7 2 3 2 7" xfId="20640" xr:uid="{00000000-0005-0000-0000-0000836C0000}"/>
    <cellStyle name="Note 7 2 3 2 7 2" xfId="37308" xr:uid="{00000000-0005-0000-0000-0000846C0000}"/>
    <cellStyle name="Note 7 2 3 2 8" xfId="16865" xr:uid="{00000000-0005-0000-0000-0000856C0000}"/>
    <cellStyle name="Note 7 2 3 2 8 2" xfId="33540" xr:uid="{00000000-0005-0000-0000-0000866C0000}"/>
    <cellStyle name="Note 7 2 3 2 9" xfId="28172" xr:uid="{00000000-0005-0000-0000-0000876C0000}"/>
    <cellStyle name="Note 7 2 3 3" xfId="10966" xr:uid="{00000000-0005-0000-0000-0000886C0000}"/>
    <cellStyle name="Note 7 2 3 3 2" xfId="13654" xr:uid="{00000000-0005-0000-0000-0000896C0000}"/>
    <cellStyle name="Note 7 2 3 3 2 2" xfId="19510" xr:uid="{00000000-0005-0000-0000-00008A6C0000}"/>
    <cellStyle name="Note 7 2 3 3 2 2 2" xfId="36180" xr:uid="{00000000-0005-0000-0000-00008B6C0000}"/>
    <cellStyle name="Note 7 2 3 3 2 3" xfId="22671" xr:uid="{00000000-0005-0000-0000-00008C6C0000}"/>
    <cellStyle name="Note 7 2 3 3 2 3 2" xfId="39371" xr:uid="{00000000-0005-0000-0000-00008D6C0000}"/>
    <cellStyle name="Note 7 2 3 3 2 4" xfId="25512" xr:uid="{00000000-0005-0000-0000-00008E6C0000}"/>
    <cellStyle name="Note 7 2 3 3 2 4 2" xfId="42250" xr:uid="{00000000-0005-0000-0000-00008F6C0000}"/>
    <cellStyle name="Note 7 2 3 3 2 5" xfId="30328" xr:uid="{00000000-0005-0000-0000-0000906C0000}"/>
    <cellStyle name="Note 7 2 3 3 3" xfId="17200" xr:uid="{00000000-0005-0000-0000-0000916C0000}"/>
    <cellStyle name="Note 7 2 3 3 3 2" xfId="33877" xr:uid="{00000000-0005-0000-0000-0000926C0000}"/>
    <cellStyle name="Note 7 2 3 3 4" xfId="16544" xr:uid="{00000000-0005-0000-0000-0000936C0000}"/>
    <cellStyle name="Note 7 2 3 3 4 2" xfId="33216" xr:uid="{00000000-0005-0000-0000-0000946C0000}"/>
    <cellStyle name="Note 7 2 3 3 5" xfId="16156" xr:uid="{00000000-0005-0000-0000-0000956C0000}"/>
    <cellStyle name="Note 7 2 3 3 5 2" xfId="32821" xr:uid="{00000000-0005-0000-0000-0000966C0000}"/>
    <cellStyle name="Note 7 2 3 3 6" xfId="27736" xr:uid="{00000000-0005-0000-0000-0000976C0000}"/>
    <cellStyle name="Note 7 2 3 4" xfId="11563" xr:uid="{00000000-0005-0000-0000-0000986C0000}"/>
    <cellStyle name="Note 7 2 3 4 2" xfId="14237" xr:uid="{00000000-0005-0000-0000-0000996C0000}"/>
    <cellStyle name="Note 7 2 3 4 2 2" xfId="20000" xr:uid="{00000000-0005-0000-0000-00009A6C0000}"/>
    <cellStyle name="Note 7 2 3 4 2 2 2" xfId="36670" xr:uid="{00000000-0005-0000-0000-00009B6C0000}"/>
    <cellStyle name="Note 7 2 3 4 2 3" xfId="23146" xr:uid="{00000000-0005-0000-0000-00009C6C0000}"/>
    <cellStyle name="Note 7 2 3 4 2 3 2" xfId="39849" xr:uid="{00000000-0005-0000-0000-00009D6C0000}"/>
    <cellStyle name="Note 7 2 3 4 2 4" xfId="25925" xr:uid="{00000000-0005-0000-0000-00009E6C0000}"/>
    <cellStyle name="Note 7 2 3 4 2 4 2" xfId="42664" xr:uid="{00000000-0005-0000-0000-00009F6C0000}"/>
    <cellStyle name="Note 7 2 3 4 2 5" xfId="30910" xr:uid="{00000000-0005-0000-0000-0000A06C0000}"/>
    <cellStyle name="Note 7 2 3 4 3" xfId="17714" xr:uid="{00000000-0005-0000-0000-0000A16C0000}"/>
    <cellStyle name="Note 7 2 3 4 3 2" xfId="34391" xr:uid="{00000000-0005-0000-0000-0000A26C0000}"/>
    <cellStyle name="Note 7 2 3 4 4" xfId="16488" xr:uid="{00000000-0005-0000-0000-0000A36C0000}"/>
    <cellStyle name="Note 7 2 3 4 4 2" xfId="33160" xr:uid="{00000000-0005-0000-0000-0000A46C0000}"/>
    <cellStyle name="Note 7 2 3 4 5" xfId="23832" xr:uid="{00000000-0005-0000-0000-0000A56C0000}"/>
    <cellStyle name="Note 7 2 3 4 5 2" xfId="40543" xr:uid="{00000000-0005-0000-0000-0000A66C0000}"/>
    <cellStyle name="Note 7 2 3 4 6" xfId="28317" xr:uid="{00000000-0005-0000-0000-0000A76C0000}"/>
    <cellStyle name="Note 7 2 3 5" xfId="11477" xr:uid="{00000000-0005-0000-0000-0000A86C0000}"/>
    <cellStyle name="Note 7 2 3 5 2" xfId="14151" xr:uid="{00000000-0005-0000-0000-0000A96C0000}"/>
    <cellStyle name="Note 7 2 3 5 2 2" xfId="19914" xr:uid="{00000000-0005-0000-0000-0000AA6C0000}"/>
    <cellStyle name="Note 7 2 3 5 2 2 2" xfId="36584" xr:uid="{00000000-0005-0000-0000-0000AB6C0000}"/>
    <cellStyle name="Note 7 2 3 5 2 3" xfId="23060" xr:uid="{00000000-0005-0000-0000-0000AC6C0000}"/>
    <cellStyle name="Note 7 2 3 5 2 3 2" xfId="39763" xr:uid="{00000000-0005-0000-0000-0000AD6C0000}"/>
    <cellStyle name="Note 7 2 3 5 2 4" xfId="25839" xr:uid="{00000000-0005-0000-0000-0000AE6C0000}"/>
    <cellStyle name="Note 7 2 3 5 2 4 2" xfId="42578" xr:uid="{00000000-0005-0000-0000-0000AF6C0000}"/>
    <cellStyle name="Note 7 2 3 5 2 5" xfId="30824" xr:uid="{00000000-0005-0000-0000-0000B06C0000}"/>
    <cellStyle name="Note 7 2 3 5 3" xfId="17628" xr:uid="{00000000-0005-0000-0000-0000B16C0000}"/>
    <cellStyle name="Note 7 2 3 5 3 2" xfId="34305" xr:uid="{00000000-0005-0000-0000-0000B26C0000}"/>
    <cellStyle name="Note 7 2 3 5 4" xfId="17549" xr:uid="{00000000-0005-0000-0000-0000B36C0000}"/>
    <cellStyle name="Note 7 2 3 5 4 2" xfId="34226" xr:uid="{00000000-0005-0000-0000-0000B46C0000}"/>
    <cellStyle name="Note 7 2 3 5 5" xfId="16670" xr:uid="{00000000-0005-0000-0000-0000B56C0000}"/>
    <cellStyle name="Note 7 2 3 5 5 2" xfId="33344" xr:uid="{00000000-0005-0000-0000-0000B66C0000}"/>
    <cellStyle name="Note 7 2 3 5 6" xfId="28231" xr:uid="{00000000-0005-0000-0000-0000B76C0000}"/>
    <cellStyle name="Note 7 2 3 6" xfId="12352" xr:uid="{00000000-0005-0000-0000-0000B86C0000}"/>
    <cellStyle name="Note 7 2 3 6 2" xfId="15026" xr:uid="{00000000-0005-0000-0000-0000B96C0000}"/>
    <cellStyle name="Note 7 2 3 6 2 2" xfId="20736" xr:uid="{00000000-0005-0000-0000-0000BA6C0000}"/>
    <cellStyle name="Note 7 2 3 6 2 2 2" xfId="37405" xr:uid="{00000000-0005-0000-0000-0000BB6C0000}"/>
    <cellStyle name="Note 7 2 3 6 2 3" xfId="23863" xr:uid="{00000000-0005-0000-0000-0000BC6C0000}"/>
    <cellStyle name="Note 7 2 3 6 2 3 2" xfId="40574" xr:uid="{00000000-0005-0000-0000-0000BD6C0000}"/>
    <cellStyle name="Note 7 2 3 6 2 4" xfId="26604" xr:uid="{00000000-0005-0000-0000-0000BE6C0000}"/>
    <cellStyle name="Note 7 2 3 6 2 4 2" xfId="43345" xr:uid="{00000000-0005-0000-0000-0000BF6C0000}"/>
    <cellStyle name="Note 7 2 3 6 2 5" xfId="31697" xr:uid="{00000000-0005-0000-0000-0000C06C0000}"/>
    <cellStyle name="Note 7 2 3 6 3" xfId="18448" xr:uid="{00000000-0005-0000-0000-0000C16C0000}"/>
    <cellStyle name="Note 7 2 3 6 3 2" xfId="35125" xr:uid="{00000000-0005-0000-0000-0000C26C0000}"/>
    <cellStyle name="Note 7 2 3 6 4" xfId="21690" xr:uid="{00000000-0005-0000-0000-0000C36C0000}"/>
    <cellStyle name="Note 7 2 3 6 4 2" xfId="38365" xr:uid="{00000000-0005-0000-0000-0000C46C0000}"/>
    <cellStyle name="Note 7 2 3 6 5" xfId="24697" xr:uid="{00000000-0005-0000-0000-0000C56C0000}"/>
    <cellStyle name="Note 7 2 3 6 5 2" xfId="41418" xr:uid="{00000000-0005-0000-0000-0000C66C0000}"/>
    <cellStyle name="Note 7 2 3 6 6" xfId="29099" xr:uid="{00000000-0005-0000-0000-0000C76C0000}"/>
    <cellStyle name="Note 7 2 3 7" xfId="13250" xr:uid="{00000000-0005-0000-0000-0000C86C0000}"/>
    <cellStyle name="Note 7 2 3 7 2" xfId="19172" xr:uid="{00000000-0005-0000-0000-0000C96C0000}"/>
    <cellStyle name="Note 7 2 3 7 2 2" xfId="35843" xr:uid="{00000000-0005-0000-0000-0000CA6C0000}"/>
    <cellStyle name="Note 7 2 3 7 3" xfId="22359" xr:uid="{00000000-0005-0000-0000-0000CB6C0000}"/>
    <cellStyle name="Note 7 2 3 7 3 2" xfId="39052" xr:uid="{00000000-0005-0000-0000-0000CC6C0000}"/>
    <cellStyle name="Note 7 2 3 7 4" xfId="25239" xr:uid="{00000000-0005-0000-0000-0000CD6C0000}"/>
    <cellStyle name="Note 7 2 3 7 4 2" xfId="41975" xr:uid="{00000000-0005-0000-0000-0000CE6C0000}"/>
    <cellStyle name="Note 7 2 3 7 5" xfId="29926" xr:uid="{00000000-0005-0000-0000-0000CF6C0000}"/>
    <cellStyle name="Note 7 2 3 8" xfId="16843" xr:uid="{00000000-0005-0000-0000-0000D06C0000}"/>
    <cellStyle name="Note 7 2 3 8 2" xfId="33518" xr:uid="{00000000-0005-0000-0000-0000D16C0000}"/>
    <cellStyle name="Note 7 2 3 9" xfId="18290" xr:uid="{00000000-0005-0000-0000-0000D26C0000}"/>
    <cellStyle name="Note 7 2 3 9 2" xfId="34965" xr:uid="{00000000-0005-0000-0000-0000D36C0000}"/>
    <cellStyle name="Note 7 2 4" xfId="11279" xr:uid="{00000000-0005-0000-0000-0000D46C0000}"/>
    <cellStyle name="Note 7 2 4 2" xfId="11758" xr:uid="{00000000-0005-0000-0000-0000D56C0000}"/>
    <cellStyle name="Note 7 2 4 2 2" xfId="14432" xr:uid="{00000000-0005-0000-0000-0000D66C0000}"/>
    <cellStyle name="Note 7 2 4 2 2 2" xfId="20195" xr:uid="{00000000-0005-0000-0000-0000D76C0000}"/>
    <cellStyle name="Note 7 2 4 2 2 2 2" xfId="36864" xr:uid="{00000000-0005-0000-0000-0000D86C0000}"/>
    <cellStyle name="Note 7 2 4 2 2 3" xfId="23336" xr:uid="{00000000-0005-0000-0000-0000D96C0000}"/>
    <cellStyle name="Note 7 2 4 2 2 3 2" xfId="40044" xr:uid="{00000000-0005-0000-0000-0000DA6C0000}"/>
    <cellStyle name="Note 7 2 4 2 2 4" xfId="26118" xr:uid="{00000000-0005-0000-0000-0000DB6C0000}"/>
    <cellStyle name="Note 7 2 4 2 2 4 2" xfId="42858" xr:uid="{00000000-0005-0000-0000-0000DC6C0000}"/>
    <cellStyle name="Note 7 2 4 2 2 5" xfId="31104" xr:uid="{00000000-0005-0000-0000-0000DD6C0000}"/>
    <cellStyle name="Note 7 2 4 2 3" xfId="17909" xr:uid="{00000000-0005-0000-0000-0000DE6C0000}"/>
    <cellStyle name="Note 7 2 4 2 3 2" xfId="34585" xr:uid="{00000000-0005-0000-0000-0000DF6C0000}"/>
    <cellStyle name="Note 7 2 4 2 4" xfId="10094" xr:uid="{00000000-0005-0000-0000-0000E06C0000}"/>
    <cellStyle name="Note 7 2 4 2 4 2" xfId="27158" xr:uid="{00000000-0005-0000-0000-0000E16C0000}"/>
    <cellStyle name="Note 7 2 4 2 5" xfId="19309" xr:uid="{00000000-0005-0000-0000-0000E26C0000}"/>
    <cellStyle name="Note 7 2 4 2 5 2" xfId="35980" xr:uid="{00000000-0005-0000-0000-0000E36C0000}"/>
    <cellStyle name="Note 7 2 4 2 6" xfId="28507" xr:uid="{00000000-0005-0000-0000-0000E46C0000}"/>
    <cellStyle name="Note 7 2 4 3" xfId="12016" xr:uid="{00000000-0005-0000-0000-0000E56C0000}"/>
    <cellStyle name="Note 7 2 4 3 2" xfId="14690" xr:uid="{00000000-0005-0000-0000-0000E66C0000}"/>
    <cellStyle name="Note 7 2 4 3 2 2" xfId="20453" xr:uid="{00000000-0005-0000-0000-0000E76C0000}"/>
    <cellStyle name="Note 7 2 4 3 2 2 2" xfId="37121" xr:uid="{00000000-0005-0000-0000-0000E86C0000}"/>
    <cellStyle name="Note 7 2 4 3 2 3" xfId="23592" xr:uid="{00000000-0005-0000-0000-0000E96C0000}"/>
    <cellStyle name="Note 7 2 4 3 2 3 2" xfId="40302" xr:uid="{00000000-0005-0000-0000-0000EA6C0000}"/>
    <cellStyle name="Note 7 2 4 3 2 4" xfId="26375" xr:uid="{00000000-0005-0000-0000-0000EB6C0000}"/>
    <cellStyle name="Note 7 2 4 3 2 4 2" xfId="43116" xr:uid="{00000000-0005-0000-0000-0000EC6C0000}"/>
    <cellStyle name="Note 7 2 4 3 2 5" xfId="31361" xr:uid="{00000000-0005-0000-0000-0000ED6C0000}"/>
    <cellStyle name="Note 7 2 4 3 3" xfId="18167" xr:uid="{00000000-0005-0000-0000-0000EE6C0000}"/>
    <cellStyle name="Note 7 2 4 3 3 2" xfId="34842" xr:uid="{00000000-0005-0000-0000-0000EF6C0000}"/>
    <cellStyle name="Note 7 2 4 3 4" xfId="21419" xr:uid="{00000000-0005-0000-0000-0000F06C0000}"/>
    <cellStyle name="Note 7 2 4 3 4 2" xfId="38093" xr:uid="{00000000-0005-0000-0000-0000F16C0000}"/>
    <cellStyle name="Note 7 2 4 3 5" xfId="24469" xr:uid="{00000000-0005-0000-0000-0000F26C0000}"/>
    <cellStyle name="Note 7 2 4 3 5 2" xfId="41189" xr:uid="{00000000-0005-0000-0000-0000F36C0000}"/>
    <cellStyle name="Note 7 2 4 3 6" xfId="28763" xr:uid="{00000000-0005-0000-0000-0000F46C0000}"/>
    <cellStyle name="Note 7 2 4 4" xfId="12791" xr:uid="{00000000-0005-0000-0000-0000F56C0000}"/>
    <cellStyle name="Note 7 2 4 4 2" xfId="15406" xr:uid="{00000000-0005-0000-0000-0000F66C0000}"/>
    <cellStyle name="Note 7 2 4 4 2 2" xfId="21044" xr:uid="{00000000-0005-0000-0000-0000F76C0000}"/>
    <cellStyle name="Note 7 2 4 4 2 2 2" xfId="37713" xr:uid="{00000000-0005-0000-0000-0000F86C0000}"/>
    <cellStyle name="Note 7 2 4 4 2 3" xfId="24154" xr:uid="{00000000-0005-0000-0000-0000F96C0000}"/>
    <cellStyle name="Note 7 2 4 4 2 3 2" xfId="40871" xr:uid="{00000000-0005-0000-0000-0000FA6C0000}"/>
    <cellStyle name="Note 7 2 4 4 2 4" xfId="26872" xr:uid="{00000000-0005-0000-0000-0000FB6C0000}"/>
    <cellStyle name="Note 7 2 4 4 2 4 2" xfId="43613" xr:uid="{00000000-0005-0000-0000-0000FC6C0000}"/>
    <cellStyle name="Note 7 2 4 4 2 5" xfId="32077" xr:uid="{00000000-0005-0000-0000-0000FD6C0000}"/>
    <cellStyle name="Note 7 2 4 4 3" xfId="18801" xr:uid="{00000000-0005-0000-0000-0000FE6C0000}"/>
    <cellStyle name="Note 7 2 4 4 3 2" xfId="35479" xr:uid="{00000000-0005-0000-0000-0000FF6C0000}"/>
    <cellStyle name="Note 7 2 4 4 4" xfId="22008" xr:uid="{00000000-0005-0000-0000-0000006D0000}"/>
    <cellStyle name="Note 7 2 4 4 4 2" xfId="38690" xr:uid="{00000000-0005-0000-0000-0000016D0000}"/>
    <cellStyle name="Note 7 2 4 4 5" xfId="24959" xr:uid="{00000000-0005-0000-0000-0000026D0000}"/>
    <cellStyle name="Note 7 2 4 4 5 2" xfId="41686" xr:uid="{00000000-0005-0000-0000-0000036D0000}"/>
    <cellStyle name="Note 7 2 4 4 6" xfId="29479" xr:uid="{00000000-0005-0000-0000-0000046D0000}"/>
    <cellStyle name="Note 7 2 4 5" xfId="13956" xr:uid="{00000000-0005-0000-0000-0000056D0000}"/>
    <cellStyle name="Note 7 2 4 5 2" xfId="19749" xr:uid="{00000000-0005-0000-0000-0000066D0000}"/>
    <cellStyle name="Note 7 2 4 5 2 2" xfId="36419" xr:uid="{00000000-0005-0000-0000-0000076D0000}"/>
    <cellStyle name="Note 7 2 4 5 3" xfId="22896" xr:uid="{00000000-0005-0000-0000-0000086D0000}"/>
    <cellStyle name="Note 7 2 4 5 3 2" xfId="39598" xr:uid="{00000000-0005-0000-0000-0000096D0000}"/>
    <cellStyle name="Note 7 2 4 5 4" xfId="25704" xr:uid="{00000000-0005-0000-0000-00000A6D0000}"/>
    <cellStyle name="Note 7 2 4 5 4 2" xfId="42443" xr:uid="{00000000-0005-0000-0000-00000B6D0000}"/>
    <cellStyle name="Note 7 2 4 5 5" xfId="30629" xr:uid="{00000000-0005-0000-0000-00000C6D0000}"/>
    <cellStyle name="Note 7 2 4 6" xfId="17450" xr:uid="{00000000-0005-0000-0000-00000D6D0000}"/>
    <cellStyle name="Note 7 2 4 6 2" xfId="34127" xr:uid="{00000000-0005-0000-0000-00000E6D0000}"/>
    <cellStyle name="Note 7 2 4 7" xfId="16730" xr:uid="{00000000-0005-0000-0000-00000F6D0000}"/>
    <cellStyle name="Note 7 2 4 7 2" xfId="33404" xr:uid="{00000000-0005-0000-0000-0000106D0000}"/>
    <cellStyle name="Note 7 2 4 8" xfId="22040" xr:uid="{00000000-0005-0000-0000-0000116D0000}"/>
    <cellStyle name="Note 7 2 4 8 2" xfId="38722" xr:uid="{00000000-0005-0000-0000-0000126D0000}"/>
    <cellStyle name="Note 7 2 4 9" xfId="28037" xr:uid="{00000000-0005-0000-0000-0000136D0000}"/>
    <cellStyle name="Note 7 2 5" xfId="10813" xr:uid="{00000000-0005-0000-0000-0000146D0000}"/>
    <cellStyle name="Note 7 2 5 2" xfId="13505" xr:uid="{00000000-0005-0000-0000-0000156D0000}"/>
    <cellStyle name="Note 7 2 5 2 2" xfId="19372" xr:uid="{00000000-0005-0000-0000-0000166D0000}"/>
    <cellStyle name="Note 7 2 5 2 2 2" xfId="36042" xr:uid="{00000000-0005-0000-0000-0000176D0000}"/>
    <cellStyle name="Note 7 2 5 2 3" xfId="22542" xr:uid="{00000000-0005-0000-0000-0000186D0000}"/>
    <cellStyle name="Note 7 2 5 2 3 2" xfId="39241" xr:uid="{00000000-0005-0000-0000-0000196D0000}"/>
    <cellStyle name="Note 7 2 5 2 4" xfId="25401" xr:uid="{00000000-0005-0000-0000-00001A6D0000}"/>
    <cellStyle name="Note 7 2 5 2 4 2" xfId="42139" xr:uid="{00000000-0005-0000-0000-00001B6D0000}"/>
    <cellStyle name="Note 7 2 5 2 5" xfId="30179" xr:uid="{00000000-0005-0000-0000-00001C6D0000}"/>
    <cellStyle name="Note 7 2 5 3" xfId="17055" xr:uid="{00000000-0005-0000-0000-00001D6D0000}"/>
    <cellStyle name="Note 7 2 5 3 2" xfId="33730" xr:uid="{00000000-0005-0000-0000-00001E6D0000}"/>
    <cellStyle name="Note 7 2 5 4" xfId="16576" xr:uid="{00000000-0005-0000-0000-00001F6D0000}"/>
    <cellStyle name="Note 7 2 5 4 2" xfId="33249" xr:uid="{00000000-0005-0000-0000-0000206D0000}"/>
    <cellStyle name="Note 7 2 5 5" xfId="16405" xr:uid="{00000000-0005-0000-0000-0000216D0000}"/>
    <cellStyle name="Note 7 2 5 5 2" xfId="33074" xr:uid="{00000000-0005-0000-0000-0000226D0000}"/>
    <cellStyle name="Note 7 2 5 6" xfId="27588" xr:uid="{00000000-0005-0000-0000-0000236D0000}"/>
    <cellStyle name="Note 7 2 6" xfId="11453" xr:uid="{00000000-0005-0000-0000-0000246D0000}"/>
    <cellStyle name="Note 7 2 6 2" xfId="14127" xr:uid="{00000000-0005-0000-0000-0000256D0000}"/>
    <cellStyle name="Note 7 2 6 2 2" xfId="19890" xr:uid="{00000000-0005-0000-0000-0000266D0000}"/>
    <cellStyle name="Note 7 2 6 2 2 2" xfId="36560" xr:uid="{00000000-0005-0000-0000-0000276D0000}"/>
    <cellStyle name="Note 7 2 6 2 3" xfId="23037" xr:uid="{00000000-0005-0000-0000-0000286D0000}"/>
    <cellStyle name="Note 7 2 6 2 3 2" xfId="39739" xr:uid="{00000000-0005-0000-0000-0000296D0000}"/>
    <cellStyle name="Note 7 2 6 2 4" xfId="25815" xr:uid="{00000000-0005-0000-0000-00002A6D0000}"/>
    <cellStyle name="Note 7 2 6 2 4 2" xfId="42554" xr:uid="{00000000-0005-0000-0000-00002B6D0000}"/>
    <cellStyle name="Note 7 2 6 2 5" xfId="30800" xr:uid="{00000000-0005-0000-0000-00002C6D0000}"/>
    <cellStyle name="Note 7 2 6 3" xfId="17604" xr:uid="{00000000-0005-0000-0000-00002D6D0000}"/>
    <cellStyle name="Note 7 2 6 3 2" xfId="34281" xr:uid="{00000000-0005-0000-0000-00002E6D0000}"/>
    <cellStyle name="Note 7 2 6 4" xfId="21231" xr:uid="{00000000-0005-0000-0000-00002F6D0000}"/>
    <cellStyle name="Note 7 2 6 4 2" xfId="37902" xr:uid="{00000000-0005-0000-0000-0000306D0000}"/>
    <cellStyle name="Note 7 2 6 5" xfId="22922" xr:uid="{00000000-0005-0000-0000-0000316D0000}"/>
    <cellStyle name="Note 7 2 6 5 2" xfId="39624" xr:uid="{00000000-0005-0000-0000-0000326D0000}"/>
    <cellStyle name="Note 7 2 6 6" xfId="28208" xr:uid="{00000000-0005-0000-0000-0000336D0000}"/>
    <cellStyle name="Note 7 2 7" xfId="12217" xr:uid="{00000000-0005-0000-0000-0000346D0000}"/>
    <cellStyle name="Note 7 2 7 2" xfId="14891" xr:uid="{00000000-0005-0000-0000-0000356D0000}"/>
    <cellStyle name="Note 7 2 7 2 2" xfId="20614" xr:uid="{00000000-0005-0000-0000-0000366D0000}"/>
    <cellStyle name="Note 7 2 7 2 2 2" xfId="37282" xr:uid="{00000000-0005-0000-0000-0000376D0000}"/>
    <cellStyle name="Note 7 2 7 2 3" xfId="23747" xr:uid="{00000000-0005-0000-0000-0000386D0000}"/>
    <cellStyle name="Note 7 2 7 2 3 2" xfId="40458" xr:uid="{00000000-0005-0000-0000-0000396D0000}"/>
    <cellStyle name="Note 7 2 7 2 4" xfId="26507" xr:uid="{00000000-0005-0000-0000-00003A6D0000}"/>
    <cellStyle name="Note 7 2 7 2 4 2" xfId="43248" xr:uid="{00000000-0005-0000-0000-00003B6D0000}"/>
    <cellStyle name="Note 7 2 7 2 5" xfId="31562" xr:uid="{00000000-0005-0000-0000-00003C6D0000}"/>
    <cellStyle name="Note 7 2 7 3" xfId="18327" xr:uid="{00000000-0005-0000-0000-00003D6D0000}"/>
    <cellStyle name="Note 7 2 7 3 2" xfId="35002" xr:uid="{00000000-0005-0000-0000-00003E6D0000}"/>
    <cellStyle name="Note 7 2 7 4" xfId="21572" xr:uid="{00000000-0005-0000-0000-00003F6D0000}"/>
    <cellStyle name="Note 7 2 7 4 2" xfId="38247" xr:uid="{00000000-0005-0000-0000-0000406D0000}"/>
    <cellStyle name="Note 7 2 7 5" xfId="24600" xr:uid="{00000000-0005-0000-0000-0000416D0000}"/>
    <cellStyle name="Note 7 2 7 5 2" xfId="41321" xr:uid="{00000000-0005-0000-0000-0000426D0000}"/>
    <cellStyle name="Note 7 2 7 6" xfId="28964" xr:uid="{00000000-0005-0000-0000-0000436D0000}"/>
    <cellStyle name="Note 7 2 8" xfId="13115" xr:uid="{00000000-0005-0000-0000-0000446D0000}"/>
    <cellStyle name="Note 7 2 8 2" xfId="19050" xr:uid="{00000000-0005-0000-0000-0000456D0000}"/>
    <cellStyle name="Note 7 2 8 2 2" xfId="35720" xr:uid="{00000000-0005-0000-0000-0000466D0000}"/>
    <cellStyle name="Note 7 2 8 3" xfId="22245" xr:uid="{00000000-0005-0000-0000-0000476D0000}"/>
    <cellStyle name="Note 7 2 8 3 2" xfId="38937" xr:uid="{00000000-0005-0000-0000-0000486D0000}"/>
    <cellStyle name="Note 7 2 8 4" xfId="25142" xr:uid="{00000000-0005-0000-0000-0000496D0000}"/>
    <cellStyle name="Note 7 2 8 4 2" xfId="41878" xr:uid="{00000000-0005-0000-0000-00004A6D0000}"/>
    <cellStyle name="Note 7 2 8 5" xfId="29791" xr:uid="{00000000-0005-0000-0000-00004B6D0000}"/>
    <cellStyle name="Note 7 2 9" xfId="16639" xr:uid="{00000000-0005-0000-0000-00004C6D0000}"/>
    <cellStyle name="Note 7 2 9 2" xfId="33311" xr:uid="{00000000-0005-0000-0000-00004D6D0000}"/>
    <cellStyle name="Note 7 3" xfId="9190" xr:uid="{00000000-0005-0000-0000-00004E6D0000}"/>
    <cellStyle name="Note 7 3 10" xfId="27271" xr:uid="{00000000-0005-0000-0000-00004F6D0000}"/>
    <cellStyle name="Note 7 3 11" xfId="10482" xr:uid="{00000000-0005-0000-0000-0000506D0000}"/>
    <cellStyle name="Note 7 3 2" xfId="9662" xr:uid="{00000000-0005-0000-0000-0000516D0000}"/>
    <cellStyle name="Note 7 3 2 10" xfId="11347" xr:uid="{00000000-0005-0000-0000-0000526D0000}"/>
    <cellStyle name="Note 7 3 2 2" xfId="11814" xr:uid="{00000000-0005-0000-0000-0000536D0000}"/>
    <cellStyle name="Note 7 3 2 2 2" xfId="14488" xr:uid="{00000000-0005-0000-0000-0000546D0000}"/>
    <cellStyle name="Note 7 3 2 2 2 2" xfId="20251" xr:uid="{00000000-0005-0000-0000-0000556D0000}"/>
    <cellStyle name="Note 7 3 2 2 2 2 2" xfId="36920" xr:uid="{00000000-0005-0000-0000-0000566D0000}"/>
    <cellStyle name="Note 7 3 2 2 2 3" xfId="23392" xr:uid="{00000000-0005-0000-0000-0000576D0000}"/>
    <cellStyle name="Note 7 3 2 2 2 3 2" xfId="40100" xr:uid="{00000000-0005-0000-0000-0000586D0000}"/>
    <cellStyle name="Note 7 3 2 2 2 4" xfId="26174" xr:uid="{00000000-0005-0000-0000-0000596D0000}"/>
    <cellStyle name="Note 7 3 2 2 2 4 2" xfId="42914" xr:uid="{00000000-0005-0000-0000-00005A6D0000}"/>
    <cellStyle name="Note 7 3 2 2 2 5" xfId="31160" xr:uid="{00000000-0005-0000-0000-00005B6D0000}"/>
    <cellStyle name="Note 7 3 2 2 3" xfId="17965" xr:uid="{00000000-0005-0000-0000-00005C6D0000}"/>
    <cellStyle name="Note 7 3 2 2 3 2" xfId="34641" xr:uid="{00000000-0005-0000-0000-00005D6D0000}"/>
    <cellStyle name="Note 7 3 2 2 4" xfId="15589" xr:uid="{00000000-0005-0000-0000-00005E6D0000}"/>
    <cellStyle name="Note 7 3 2 2 4 2" xfId="32260" xr:uid="{00000000-0005-0000-0000-00005F6D0000}"/>
    <cellStyle name="Note 7 3 2 2 5" xfId="21654" xr:uid="{00000000-0005-0000-0000-0000606D0000}"/>
    <cellStyle name="Note 7 3 2 2 5 2" xfId="38329" xr:uid="{00000000-0005-0000-0000-0000616D0000}"/>
    <cellStyle name="Note 7 3 2 2 6" xfId="28563" xr:uid="{00000000-0005-0000-0000-0000626D0000}"/>
    <cellStyle name="Note 7 3 2 3" xfId="12068" xr:uid="{00000000-0005-0000-0000-0000636D0000}"/>
    <cellStyle name="Note 7 3 2 3 2" xfId="14742" xr:uid="{00000000-0005-0000-0000-0000646D0000}"/>
    <cellStyle name="Note 7 3 2 3 2 2" xfId="20505" xr:uid="{00000000-0005-0000-0000-0000656D0000}"/>
    <cellStyle name="Note 7 3 2 3 2 2 2" xfId="37173" xr:uid="{00000000-0005-0000-0000-0000666D0000}"/>
    <cellStyle name="Note 7 3 2 3 2 3" xfId="23644" xr:uid="{00000000-0005-0000-0000-0000676D0000}"/>
    <cellStyle name="Note 7 3 2 3 2 3 2" xfId="40354" xr:uid="{00000000-0005-0000-0000-0000686D0000}"/>
    <cellStyle name="Note 7 3 2 3 2 4" xfId="26427" xr:uid="{00000000-0005-0000-0000-0000696D0000}"/>
    <cellStyle name="Note 7 3 2 3 2 4 2" xfId="43168" xr:uid="{00000000-0005-0000-0000-00006A6D0000}"/>
    <cellStyle name="Note 7 3 2 3 2 5" xfId="31413" xr:uid="{00000000-0005-0000-0000-00006B6D0000}"/>
    <cellStyle name="Note 7 3 2 3 3" xfId="18219" xr:uid="{00000000-0005-0000-0000-00006C6D0000}"/>
    <cellStyle name="Note 7 3 2 3 3 2" xfId="34894" xr:uid="{00000000-0005-0000-0000-00006D6D0000}"/>
    <cellStyle name="Note 7 3 2 3 4" xfId="21471" xr:uid="{00000000-0005-0000-0000-00006E6D0000}"/>
    <cellStyle name="Note 7 3 2 3 4 2" xfId="38145" xr:uid="{00000000-0005-0000-0000-00006F6D0000}"/>
    <cellStyle name="Note 7 3 2 3 5" xfId="24521" xr:uid="{00000000-0005-0000-0000-0000706D0000}"/>
    <cellStyle name="Note 7 3 2 3 5 2" xfId="41241" xr:uid="{00000000-0005-0000-0000-0000716D0000}"/>
    <cellStyle name="Note 7 3 2 3 6" xfId="28815" xr:uid="{00000000-0005-0000-0000-0000726D0000}"/>
    <cellStyle name="Note 7 3 2 4" xfId="12864" xr:uid="{00000000-0005-0000-0000-0000736D0000}"/>
    <cellStyle name="Note 7 3 2 4 2" xfId="15477" xr:uid="{00000000-0005-0000-0000-0000746D0000}"/>
    <cellStyle name="Note 7 3 2 4 2 2" xfId="21108" xr:uid="{00000000-0005-0000-0000-0000756D0000}"/>
    <cellStyle name="Note 7 3 2 4 2 2 2" xfId="37777" xr:uid="{00000000-0005-0000-0000-0000766D0000}"/>
    <cellStyle name="Note 7 3 2 4 2 3" xfId="24220" xr:uid="{00000000-0005-0000-0000-0000776D0000}"/>
    <cellStyle name="Note 7 3 2 4 2 3 2" xfId="40937" xr:uid="{00000000-0005-0000-0000-0000786D0000}"/>
    <cellStyle name="Note 7 3 2 4 2 4" xfId="26926" xr:uid="{00000000-0005-0000-0000-0000796D0000}"/>
    <cellStyle name="Note 7 3 2 4 2 4 2" xfId="43667" xr:uid="{00000000-0005-0000-0000-00007A6D0000}"/>
    <cellStyle name="Note 7 3 2 4 2 5" xfId="32148" xr:uid="{00000000-0005-0000-0000-00007B6D0000}"/>
    <cellStyle name="Note 7 3 2 4 3" xfId="18867" xr:uid="{00000000-0005-0000-0000-00007C6D0000}"/>
    <cellStyle name="Note 7 3 2 4 3 2" xfId="35545" xr:uid="{00000000-0005-0000-0000-00007D6D0000}"/>
    <cellStyle name="Note 7 3 2 4 4" xfId="22075" xr:uid="{00000000-0005-0000-0000-00007E6D0000}"/>
    <cellStyle name="Note 7 3 2 4 4 2" xfId="38757" xr:uid="{00000000-0005-0000-0000-00007F6D0000}"/>
    <cellStyle name="Note 7 3 2 4 5" xfId="25013" xr:uid="{00000000-0005-0000-0000-0000806D0000}"/>
    <cellStyle name="Note 7 3 2 4 5 2" xfId="41740" xr:uid="{00000000-0005-0000-0000-0000816D0000}"/>
    <cellStyle name="Note 7 3 2 4 6" xfId="29550" xr:uid="{00000000-0005-0000-0000-0000826D0000}"/>
    <cellStyle name="Note 7 3 2 5" xfId="14025" xr:uid="{00000000-0005-0000-0000-0000836D0000}"/>
    <cellStyle name="Note 7 3 2 5 2" xfId="19812" xr:uid="{00000000-0005-0000-0000-0000846D0000}"/>
    <cellStyle name="Note 7 3 2 5 2 2" xfId="36482" xr:uid="{00000000-0005-0000-0000-0000856D0000}"/>
    <cellStyle name="Note 7 3 2 5 3" xfId="22960" xr:uid="{00000000-0005-0000-0000-0000866D0000}"/>
    <cellStyle name="Note 7 3 2 5 3 2" xfId="39662" xr:uid="{00000000-0005-0000-0000-0000876D0000}"/>
    <cellStyle name="Note 7 3 2 5 4" xfId="25756" xr:uid="{00000000-0005-0000-0000-0000886D0000}"/>
    <cellStyle name="Note 7 3 2 5 4 2" xfId="42495" xr:uid="{00000000-0005-0000-0000-0000896D0000}"/>
    <cellStyle name="Note 7 3 2 5 5" xfId="30698" xr:uid="{00000000-0005-0000-0000-00008A6D0000}"/>
    <cellStyle name="Note 7 3 2 6" xfId="17518" xr:uid="{00000000-0005-0000-0000-00008B6D0000}"/>
    <cellStyle name="Note 7 3 2 6 2" xfId="34195" xr:uid="{00000000-0005-0000-0000-00008C6D0000}"/>
    <cellStyle name="Note 7 3 2 7" xfId="19720" xr:uid="{00000000-0005-0000-0000-00008D6D0000}"/>
    <cellStyle name="Note 7 3 2 7 2" xfId="36390" xr:uid="{00000000-0005-0000-0000-00008E6D0000}"/>
    <cellStyle name="Note 7 3 2 8" xfId="22779" xr:uid="{00000000-0005-0000-0000-00008F6D0000}"/>
    <cellStyle name="Note 7 3 2 8 2" xfId="39480" xr:uid="{00000000-0005-0000-0000-0000906D0000}"/>
    <cellStyle name="Note 7 3 2 9" xfId="28106" xr:uid="{00000000-0005-0000-0000-0000916D0000}"/>
    <cellStyle name="Note 7 3 3" xfId="10895" xr:uid="{00000000-0005-0000-0000-0000926D0000}"/>
    <cellStyle name="Note 7 3 3 2" xfId="13588" xr:uid="{00000000-0005-0000-0000-0000936D0000}"/>
    <cellStyle name="Note 7 3 3 2 2" xfId="19450" xr:uid="{00000000-0005-0000-0000-0000946D0000}"/>
    <cellStyle name="Note 7 3 3 2 2 2" xfId="36120" xr:uid="{00000000-0005-0000-0000-0000956D0000}"/>
    <cellStyle name="Note 7 3 3 2 3" xfId="22617" xr:uid="{00000000-0005-0000-0000-0000966D0000}"/>
    <cellStyle name="Note 7 3 3 2 3 2" xfId="39317" xr:uid="{00000000-0005-0000-0000-0000976D0000}"/>
    <cellStyle name="Note 7 3 3 2 4" xfId="25467" xr:uid="{00000000-0005-0000-0000-0000986D0000}"/>
    <cellStyle name="Note 7 3 3 2 4 2" xfId="42205" xr:uid="{00000000-0005-0000-0000-0000996D0000}"/>
    <cellStyle name="Note 7 3 3 2 5" xfId="30262" xr:uid="{00000000-0005-0000-0000-00009A6D0000}"/>
    <cellStyle name="Note 7 3 3 3" xfId="17135" xr:uid="{00000000-0005-0000-0000-00009B6D0000}"/>
    <cellStyle name="Note 7 3 3 3 2" xfId="33811" xr:uid="{00000000-0005-0000-0000-00009C6D0000}"/>
    <cellStyle name="Note 7 3 3 4" xfId="15867" xr:uid="{00000000-0005-0000-0000-00009D6D0000}"/>
    <cellStyle name="Note 7 3 3 4 2" xfId="32531" xr:uid="{00000000-0005-0000-0000-00009E6D0000}"/>
    <cellStyle name="Note 7 3 3 5" xfId="16652" xr:uid="{00000000-0005-0000-0000-00009F6D0000}"/>
    <cellStyle name="Note 7 3 3 5 2" xfId="33325" xr:uid="{00000000-0005-0000-0000-0000A06D0000}"/>
    <cellStyle name="Note 7 3 3 6" xfId="27670" xr:uid="{00000000-0005-0000-0000-0000A16D0000}"/>
    <cellStyle name="Note 7 3 4" xfId="11514" xr:uid="{00000000-0005-0000-0000-0000A26D0000}"/>
    <cellStyle name="Note 7 3 4 2" xfId="14188" xr:uid="{00000000-0005-0000-0000-0000A36D0000}"/>
    <cellStyle name="Note 7 3 4 2 2" xfId="19951" xr:uid="{00000000-0005-0000-0000-0000A46D0000}"/>
    <cellStyle name="Note 7 3 4 2 2 2" xfId="36621" xr:uid="{00000000-0005-0000-0000-0000A56D0000}"/>
    <cellStyle name="Note 7 3 4 2 3" xfId="23097" xr:uid="{00000000-0005-0000-0000-0000A66D0000}"/>
    <cellStyle name="Note 7 3 4 2 3 2" xfId="39800" xr:uid="{00000000-0005-0000-0000-0000A76D0000}"/>
    <cellStyle name="Note 7 3 4 2 4" xfId="25876" xr:uid="{00000000-0005-0000-0000-0000A86D0000}"/>
    <cellStyle name="Note 7 3 4 2 4 2" xfId="42615" xr:uid="{00000000-0005-0000-0000-0000A96D0000}"/>
    <cellStyle name="Note 7 3 4 2 5" xfId="30861" xr:uid="{00000000-0005-0000-0000-0000AA6D0000}"/>
    <cellStyle name="Note 7 3 4 3" xfId="17665" xr:uid="{00000000-0005-0000-0000-0000AB6D0000}"/>
    <cellStyle name="Note 7 3 4 3 2" xfId="34342" xr:uid="{00000000-0005-0000-0000-0000AC6D0000}"/>
    <cellStyle name="Note 7 3 4 4" xfId="21268" xr:uid="{00000000-0005-0000-0000-0000AD6D0000}"/>
    <cellStyle name="Note 7 3 4 4 2" xfId="37940" xr:uid="{00000000-0005-0000-0000-0000AE6D0000}"/>
    <cellStyle name="Note 7 3 4 5" xfId="22581" xr:uid="{00000000-0005-0000-0000-0000AF6D0000}"/>
    <cellStyle name="Note 7 3 4 5 2" xfId="39280" xr:uid="{00000000-0005-0000-0000-0000B06D0000}"/>
    <cellStyle name="Note 7 3 4 6" xfId="28268" xr:uid="{00000000-0005-0000-0000-0000B16D0000}"/>
    <cellStyle name="Note 7 3 5" xfId="12286" xr:uid="{00000000-0005-0000-0000-0000B26D0000}"/>
    <cellStyle name="Note 7 3 5 2" xfId="14960" xr:uid="{00000000-0005-0000-0000-0000B36D0000}"/>
    <cellStyle name="Note 7 3 5 2 2" xfId="20678" xr:uid="{00000000-0005-0000-0000-0000B46D0000}"/>
    <cellStyle name="Note 7 3 5 2 2 2" xfId="37346" xr:uid="{00000000-0005-0000-0000-0000B56D0000}"/>
    <cellStyle name="Note 7 3 5 2 3" xfId="23808" xr:uid="{00000000-0005-0000-0000-0000B66D0000}"/>
    <cellStyle name="Note 7 3 5 2 3 2" xfId="40519" xr:uid="{00000000-0005-0000-0000-0000B76D0000}"/>
    <cellStyle name="Note 7 3 5 2 4" xfId="26559" xr:uid="{00000000-0005-0000-0000-0000B86D0000}"/>
    <cellStyle name="Note 7 3 5 2 4 2" xfId="43300" xr:uid="{00000000-0005-0000-0000-0000B96D0000}"/>
    <cellStyle name="Note 7 3 5 2 5" xfId="31631" xr:uid="{00000000-0005-0000-0000-0000BA6D0000}"/>
    <cellStyle name="Note 7 3 5 3" xfId="18391" xr:uid="{00000000-0005-0000-0000-0000BB6D0000}"/>
    <cellStyle name="Note 7 3 5 3 2" xfId="35066" xr:uid="{00000000-0005-0000-0000-0000BC6D0000}"/>
    <cellStyle name="Note 7 3 5 4" xfId="21634" xr:uid="{00000000-0005-0000-0000-0000BD6D0000}"/>
    <cellStyle name="Note 7 3 5 4 2" xfId="38309" xr:uid="{00000000-0005-0000-0000-0000BE6D0000}"/>
    <cellStyle name="Note 7 3 5 5" xfId="24652" xr:uid="{00000000-0005-0000-0000-0000BF6D0000}"/>
    <cellStyle name="Note 7 3 5 5 2" xfId="41373" xr:uid="{00000000-0005-0000-0000-0000C06D0000}"/>
    <cellStyle name="Note 7 3 5 6" xfId="29033" xr:uid="{00000000-0005-0000-0000-0000C16D0000}"/>
    <cellStyle name="Note 7 3 6" xfId="13184" xr:uid="{00000000-0005-0000-0000-0000C26D0000}"/>
    <cellStyle name="Note 7 3 6 2" xfId="19113" xr:uid="{00000000-0005-0000-0000-0000C36D0000}"/>
    <cellStyle name="Note 7 3 6 2 2" xfId="35784" xr:uid="{00000000-0005-0000-0000-0000C46D0000}"/>
    <cellStyle name="Note 7 3 6 3" xfId="22305" xr:uid="{00000000-0005-0000-0000-0000C56D0000}"/>
    <cellStyle name="Note 7 3 6 3 2" xfId="38998" xr:uid="{00000000-0005-0000-0000-0000C66D0000}"/>
    <cellStyle name="Note 7 3 6 4" xfId="25194" xr:uid="{00000000-0005-0000-0000-0000C76D0000}"/>
    <cellStyle name="Note 7 3 6 4 2" xfId="41930" xr:uid="{00000000-0005-0000-0000-0000C86D0000}"/>
    <cellStyle name="Note 7 3 6 5" xfId="29860" xr:uid="{00000000-0005-0000-0000-0000C96D0000}"/>
    <cellStyle name="Note 7 3 7" xfId="16770" xr:uid="{00000000-0005-0000-0000-0000CA6D0000}"/>
    <cellStyle name="Note 7 3 7 2" xfId="33444" xr:uid="{00000000-0005-0000-0000-0000CB6D0000}"/>
    <cellStyle name="Note 7 3 8" xfId="18684" xr:uid="{00000000-0005-0000-0000-0000CC6D0000}"/>
    <cellStyle name="Note 7 3 8 2" xfId="35361" xr:uid="{00000000-0005-0000-0000-0000CD6D0000}"/>
    <cellStyle name="Note 7 3 9" xfId="16320" xr:uid="{00000000-0005-0000-0000-0000CE6D0000}"/>
    <cellStyle name="Note 7 3 9 2" xfId="32989" xr:uid="{00000000-0005-0000-0000-0000CF6D0000}"/>
    <cellStyle name="Note 7 4" xfId="9430" xr:uid="{00000000-0005-0000-0000-0000D06D0000}"/>
    <cellStyle name="Note 7 4 10" xfId="16327" xr:uid="{00000000-0005-0000-0000-0000D16D0000}"/>
    <cellStyle name="Note 7 4 10 2" xfId="32996" xr:uid="{00000000-0005-0000-0000-0000D26D0000}"/>
    <cellStyle name="Note 7 4 11" xfId="27336" xr:uid="{00000000-0005-0000-0000-0000D36D0000}"/>
    <cellStyle name="Note 7 4 12" xfId="10558" xr:uid="{00000000-0005-0000-0000-0000D46D0000}"/>
    <cellStyle name="Note 7 4 2" xfId="11416" xr:uid="{00000000-0005-0000-0000-0000D56D0000}"/>
    <cellStyle name="Note 7 4 2 2" xfId="11862" xr:uid="{00000000-0005-0000-0000-0000D66D0000}"/>
    <cellStyle name="Note 7 4 2 2 2" xfId="14536" xr:uid="{00000000-0005-0000-0000-0000D76D0000}"/>
    <cellStyle name="Note 7 4 2 2 2 2" xfId="20299" xr:uid="{00000000-0005-0000-0000-0000D86D0000}"/>
    <cellStyle name="Note 7 4 2 2 2 2 2" xfId="36968" xr:uid="{00000000-0005-0000-0000-0000D96D0000}"/>
    <cellStyle name="Note 7 4 2 2 2 3" xfId="23440" xr:uid="{00000000-0005-0000-0000-0000DA6D0000}"/>
    <cellStyle name="Note 7 4 2 2 2 3 2" xfId="40148" xr:uid="{00000000-0005-0000-0000-0000DB6D0000}"/>
    <cellStyle name="Note 7 4 2 2 2 4" xfId="26222" xr:uid="{00000000-0005-0000-0000-0000DC6D0000}"/>
    <cellStyle name="Note 7 4 2 2 2 4 2" xfId="42962" xr:uid="{00000000-0005-0000-0000-0000DD6D0000}"/>
    <cellStyle name="Note 7 4 2 2 2 5" xfId="31208" xr:uid="{00000000-0005-0000-0000-0000DE6D0000}"/>
    <cellStyle name="Note 7 4 2 2 3" xfId="18013" xr:uid="{00000000-0005-0000-0000-0000DF6D0000}"/>
    <cellStyle name="Note 7 4 2 2 3 2" xfId="34689" xr:uid="{00000000-0005-0000-0000-0000E06D0000}"/>
    <cellStyle name="Note 7 4 2 2 4" xfId="10038" xr:uid="{00000000-0005-0000-0000-0000E16D0000}"/>
    <cellStyle name="Note 7 4 2 2 4 2" xfId="27131" xr:uid="{00000000-0005-0000-0000-0000E26D0000}"/>
    <cellStyle name="Note 7 4 2 2 5" xfId="24307" xr:uid="{00000000-0005-0000-0000-0000E36D0000}"/>
    <cellStyle name="Note 7 4 2 2 5 2" xfId="41025" xr:uid="{00000000-0005-0000-0000-0000E46D0000}"/>
    <cellStyle name="Note 7 4 2 2 6" xfId="28611" xr:uid="{00000000-0005-0000-0000-0000E56D0000}"/>
    <cellStyle name="Note 7 4 2 3" xfId="12112" xr:uid="{00000000-0005-0000-0000-0000E66D0000}"/>
    <cellStyle name="Note 7 4 2 3 2" xfId="14786" xr:uid="{00000000-0005-0000-0000-0000E76D0000}"/>
    <cellStyle name="Note 7 4 2 3 2 2" xfId="20549" xr:uid="{00000000-0005-0000-0000-0000E86D0000}"/>
    <cellStyle name="Note 7 4 2 3 2 2 2" xfId="37217" xr:uid="{00000000-0005-0000-0000-0000E96D0000}"/>
    <cellStyle name="Note 7 4 2 3 2 3" xfId="23688" xr:uid="{00000000-0005-0000-0000-0000EA6D0000}"/>
    <cellStyle name="Note 7 4 2 3 2 3 2" xfId="40398" xr:uid="{00000000-0005-0000-0000-0000EB6D0000}"/>
    <cellStyle name="Note 7 4 2 3 2 4" xfId="26471" xr:uid="{00000000-0005-0000-0000-0000EC6D0000}"/>
    <cellStyle name="Note 7 4 2 3 2 4 2" xfId="43212" xr:uid="{00000000-0005-0000-0000-0000ED6D0000}"/>
    <cellStyle name="Note 7 4 2 3 2 5" xfId="31457" xr:uid="{00000000-0005-0000-0000-0000EE6D0000}"/>
    <cellStyle name="Note 7 4 2 3 3" xfId="18263" xr:uid="{00000000-0005-0000-0000-0000EF6D0000}"/>
    <cellStyle name="Note 7 4 2 3 3 2" xfId="34938" xr:uid="{00000000-0005-0000-0000-0000F06D0000}"/>
    <cellStyle name="Note 7 4 2 3 4" xfId="21515" xr:uid="{00000000-0005-0000-0000-0000F16D0000}"/>
    <cellStyle name="Note 7 4 2 3 4 2" xfId="38189" xr:uid="{00000000-0005-0000-0000-0000F26D0000}"/>
    <cellStyle name="Note 7 4 2 3 5" xfId="24565" xr:uid="{00000000-0005-0000-0000-0000F36D0000}"/>
    <cellStyle name="Note 7 4 2 3 5 2" xfId="41285" xr:uid="{00000000-0005-0000-0000-0000F46D0000}"/>
    <cellStyle name="Note 7 4 2 3 6" xfId="28859" xr:uid="{00000000-0005-0000-0000-0000F56D0000}"/>
    <cellStyle name="Note 7 4 2 4" xfId="12929" xr:uid="{00000000-0005-0000-0000-0000F66D0000}"/>
    <cellStyle name="Note 7 4 2 4 2" xfId="15542" xr:uid="{00000000-0005-0000-0000-0000F76D0000}"/>
    <cellStyle name="Note 7 4 2 4 2 2" xfId="21164" xr:uid="{00000000-0005-0000-0000-0000F86D0000}"/>
    <cellStyle name="Note 7 4 2 4 2 2 2" xfId="37834" xr:uid="{00000000-0005-0000-0000-0000F96D0000}"/>
    <cellStyle name="Note 7 4 2 4 2 3" xfId="24277" xr:uid="{00000000-0005-0000-0000-0000FA6D0000}"/>
    <cellStyle name="Note 7 4 2 4 2 3 2" xfId="40994" xr:uid="{00000000-0005-0000-0000-0000FB6D0000}"/>
    <cellStyle name="Note 7 4 2 4 2 4" xfId="26970" xr:uid="{00000000-0005-0000-0000-0000FC6D0000}"/>
    <cellStyle name="Note 7 4 2 4 2 4 2" xfId="43711" xr:uid="{00000000-0005-0000-0000-0000FD6D0000}"/>
    <cellStyle name="Note 7 4 2 4 2 5" xfId="32213" xr:uid="{00000000-0005-0000-0000-0000FE6D0000}"/>
    <cellStyle name="Note 7 4 2 4 3" xfId="18922" xr:uid="{00000000-0005-0000-0000-0000FF6D0000}"/>
    <cellStyle name="Note 7 4 2 4 3 2" xfId="35601" xr:uid="{00000000-0005-0000-0000-0000006E0000}"/>
    <cellStyle name="Note 7 4 2 4 4" xfId="22131" xr:uid="{00000000-0005-0000-0000-0000016E0000}"/>
    <cellStyle name="Note 7 4 2 4 4 2" xfId="38814" xr:uid="{00000000-0005-0000-0000-0000026E0000}"/>
    <cellStyle name="Note 7 4 2 4 5" xfId="25057" xr:uid="{00000000-0005-0000-0000-0000036E0000}"/>
    <cellStyle name="Note 7 4 2 4 5 2" xfId="41784" xr:uid="{00000000-0005-0000-0000-0000046E0000}"/>
    <cellStyle name="Note 7 4 2 4 6" xfId="29615" xr:uid="{00000000-0005-0000-0000-0000056E0000}"/>
    <cellStyle name="Note 7 4 2 5" xfId="14090" xr:uid="{00000000-0005-0000-0000-0000066E0000}"/>
    <cellStyle name="Note 7 4 2 5 2" xfId="19868" xr:uid="{00000000-0005-0000-0000-0000076E0000}"/>
    <cellStyle name="Note 7 4 2 5 2 2" xfId="36538" xr:uid="{00000000-0005-0000-0000-0000086E0000}"/>
    <cellStyle name="Note 7 4 2 5 3" xfId="23018" xr:uid="{00000000-0005-0000-0000-0000096E0000}"/>
    <cellStyle name="Note 7 4 2 5 3 2" xfId="39720" xr:uid="{00000000-0005-0000-0000-00000A6E0000}"/>
    <cellStyle name="Note 7 4 2 5 4" xfId="25800" xr:uid="{00000000-0005-0000-0000-00000B6E0000}"/>
    <cellStyle name="Note 7 4 2 5 4 2" xfId="42539" xr:uid="{00000000-0005-0000-0000-00000C6E0000}"/>
    <cellStyle name="Note 7 4 2 5 5" xfId="30763" xr:uid="{00000000-0005-0000-0000-00000D6E0000}"/>
    <cellStyle name="Note 7 4 2 6" xfId="17584" xr:uid="{00000000-0005-0000-0000-00000E6E0000}"/>
    <cellStyle name="Note 7 4 2 6 2" xfId="34261" xr:uid="{00000000-0005-0000-0000-00000F6E0000}"/>
    <cellStyle name="Note 7 4 2 7" xfId="19076" xr:uid="{00000000-0005-0000-0000-0000106E0000}"/>
    <cellStyle name="Note 7 4 2 7 2" xfId="35746" xr:uid="{00000000-0005-0000-0000-0000116E0000}"/>
    <cellStyle name="Note 7 4 2 8" xfId="16866" xr:uid="{00000000-0005-0000-0000-0000126E0000}"/>
    <cellStyle name="Note 7 4 2 8 2" xfId="33541" xr:uid="{00000000-0005-0000-0000-0000136E0000}"/>
    <cellStyle name="Note 7 4 2 9" xfId="28171" xr:uid="{00000000-0005-0000-0000-0000146E0000}"/>
    <cellStyle name="Note 7 4 3" xfId="10965" xr:uid="{00000000-0005-0000-0000-0000156E0000}"/>
    <cellStyle name="Note 7 4 3 2" xfId="13653" xr:uid="{00000000-0005-0000-0000-0000166E0000}"/>
    <cellStyle name="Note 7 4 3 2 2" xfId="19509" xr:uid="{00000000-0005-0000-0000-0000176E0000}"/>
    <cellStyle name="Note 7 4 3 2 2 2" xfId="36179" xr:uid="{00000000-0005-0000-0000-0000186E0000}"/>
    <cellStyle name="Note 7 4 3 2 3" xfId="22670" xr:uid="{00000000-0005-0000-0000-0000196E0000}"/>
    <cellStyle name="Note 7 4 3 2 3 2" xfId="39370" xr:uid="{00000000-0005-0000-0000-00001A6E0000}"/>
    <cellStyle name="Note 7 4 3 2 4" xfId="25511" xr:uid="{00000000-0005-0000-0000-00001B6E0000}"/>
    <cellStyle name="Note 7 4 3 2 4 2" xfId="42249" xr:uid="{00000000-0005-0000-0000-00001C6E0000}"/>
    <cellStyle name="Note 7 4 3 2 5" xfId="30327" xr:uid="{00000000-0005-0000-0000-00001D6E0000}"/>
    <cellStyle name="Note 7 4 3 3" xfId="17199" xr:uid="{00000000-0005-0000-0000-00001E6E0000}"/>
    <cellStyle name="Note 7 4 3 3 2" xfId="33876" xr:uid="{00000000-0005-0000-0000-00001F6E0000}"/>
    <cellStyle name="Note 7 4 3 4" xfId="16545" xr:uid="{00000000-0005-0000-0000-0000206E0000}"/>
    <cellStyle name="Note 7 4 3 4 2" xfId="33217" xr:uid="{00000000-0005-0000-0000-0000216E0000}"/>
    <cellStyle name="Note 7 4 3 5" xfId="16155" xr:uid="{00000000-0005-0000-0000-0000226E0000}"/>
    <cellStyle name="Note 7 4 3 5 2" xfId="32820" xr:uid="{00000000-0005-0000-0000-0000236E0000}"/>
    <cellStyle name="Note 7 4 3 6" xfId="27735" xr:uid="{00000000-0005-0000-0000-0000246E0000}"/>
    <cellStyle name="Note 7 4 4" xfId="11562" xr:uid="{00000000-0005-0000-0000-0000256E0000}"/>
    <cellStyle name="Note 7 4 4 2" xfId="14236" xr:uid="{00000000-0005-0000-0000-0000266E0000}"/>
    <cellStyle name="Note 7 4 4 2 2" xfId="19999" xr:uid="{00000000-0005-0000-0000-0000276E0000}"/>
    <cellStyle name="Note 7 4 4 2 2 2" xfId="36669" xr:uid="{00000000-0005-0000-0000-0000286E0000}"/>
    <cellStyle name="Note 7 4 4 2 3" xfId="23145" xr:uid="{00000000-0005-0000-0000-0000296E0000}"/>
    <cellStyle name="Note 7 4 4 2 3 2" xfId="39848" xr:uid="{00000000-0005-0000-0000-00002A6E0000}"/>
    <cellStyle name="Note 7 4 4 2 4" xfId="25924" xr:uid="{00000000-0005-0000-0000-00002B6E0000}"/>
    <cellStyle name="Note 7 4 4 2 4 2" xfId="42663" xr:uid="{00000000-0005-0000-0000-00002C6E0000}"/>
    <cellStyle name="Note 7 4 4 2 5" xfId="30909" xr:uid="{00000000-0005-0000-0000-00002D6E0000}"/>
    <cellStyle name="Note 7 4 4 3" xfId="17713" xr:uid="{00000000-0005-0000-0000-00002E6E0000}"/>
    <cellStyle name="Note 7 4 4 3 2" xfId="34390" xr:uid="{00000000-0005-0000-0000-00002F6E0000}"/>
    <cellStyle name="Note 7 4 4 4" xfId="15730" xr:uid="{00000000-0005-0000-0000-0000306E0000}"/>
    <cellStyle name="Note 7 4 4 4 2" xfId="32391" xr:uid="{00000000-0005-0000-0000-0000316E0000}"/>
    <cellStyle name="Note 7 4 4 5" xfId="22329" xr:uid="{00000000-0005-0000-0000-0000326E0000}"/>
    <cellStyle name="Note 7 4 4 5 2" xfId="39022" xr:uid="{00000000-0005-0000-0000-0000336E0000}"/>
    <cellStyle name="Note 7 4 4 6" xfId="28316" xr:uid="{00000000-0005-0000-0000-0000346E0000}"/>
    <cellStyle name="Note 7 4 5" xfId="11779" xr:uid="{00000000-0005-0000-0000-0000356E0000}"/>
    <cellStyle name="Note 7 4 5 2" xfId="14453" xr:uid="{00000000-0005-0000-0000-0000366E0000}"/>
    <cellStyle name="Note 7 4 5 2 2" xfId="20216" xr:uid="{00000000-0005-0000-0000-0000376E0000}"/>
    <cellStyle name="Note 7 4 5 2 2 2" xfId="36885" xr:uid="{00000000-0005-0000-0000-0000386E0000}"/>
    <cellStyle name="Note 7 4 5 2 3" xfId="23357" xr:uid="{00000000-0005-0000-0000-0000396E0000}"/>
    <cellStyle name="Note 7 4 5 2 3 2" xfId="40065" xr:uid="{00000000-0005-0000-0000-00003A6E0000}"/>
    <cellStyle name="Note 7 4 5 2 4" xfId="26139" xr:uid="{00000000-0005-0000-0000-00003B6E0000}"/>
    <cellStyle name="Note 7 4 5 2 4 2" xfId="42879" xr:uid="{00000000-0005-0000-0000-00003C6E0000}"/>
    <cellStyle name="Note 7 4 5 2 5" xfId="31125" xr:uid="{00000000-0005-0000-0000-00003D6E0000}"/>
    <cellStyle name="Note 7 4 5 3" xfId="17930" xr:uid="{00000000-0005-0000-0000-00003E6E0000}"/>
    <cellStyle name="Note 7 4 5 3 2" xfId="34606" xr:uid="{00000000-0005-0000-0000-00003F6E0000}"/>
    <cellStyle name="Note 7 4 5 4" xfId="17414" xr:uid="{00000000-0005-0000-0000-0000406E0000}"/>
    <cellStyle name="Note 7 4 5 4 2" xfId="34091" xr:uid="{00000000-0005-0000-0000-0000416E0000}"/>
    <cellStyle name="Note 7 4 5 5" xfId="16249" xr:uid="{00000000-0005-0000-0000-0000426E0000}"/>
    <cellStyle name="Note 7 4 5 5 2" xfId="32914" xr:uid="{00000000-0005-0000-0000-0000436E0000}"/>
    <cellStyle name="Note 7 4 5 6" xfId="28528" xr:uid="{00000000-0005-0000-0000-0000446E0000}"/>
    <cellStyle name="Note 7 4 6" xfId="12351" xr:uid="{00000000-0005-0000-0000-0000456E0000}"/>
    <cellStyle name="Note 7 4 6 2" xfId="15025" xr:uid="{00000000-0005-0000-0000-0000466E0000}"/>
    <cellStyle name="Note 7 4 6 2 2" xfId="20735" xr:uid="{00000000-0005-0000-0000-0000476E0000}"/>
    <cellStyle name="Note 7 4 6 2 2 2" xfId="37404" xr:uid="{00000000-0005-0000-0000-0000486E0000}"/>
    <cellStyle name="Note 7 4 6 2 3" xfId="23862" xr:uid="{00000000-0005-0000-0000-0000496E0000}"/>
    <cellStyle name="Note 7 4 6 2 3 2" xfId="40573" xr:uid="{00000000-0005-0000-0000-00004A6E0000}"/>
    <cellStyle name="Note 7 4 6 2 4" xfId="26603" xr:uid="{00000000-0005-0000-0000-00004B6E0000}"/>
    <cellStyle name="Note 7 4 6 2 4 2" xfId="43344" xr:uid="{00000000-0005-0000-0000-00004C6E0000}"/>
    <cellStyle name="Note 7 4 6 2 5" xfId="31696" xr:uid="{00000000-0005-0000-0000-00004D6E0000}"/>
    <cellStyle name="Note 7 4 6 3" xfId="18447" xr:uid="{00000000-0005-0000-0000-00004E6E0000}"/>
    <cellStyle name="Note 7 4 6 3 2" xfId="35124" xr:uid="{00000000-0005-0000-0000-00004F6E0000}"/>
    <cellStyle name="Note 7 4 6 4" xfId="21689" xr:uid="{00000000-0005-0000-0000-0000506E0000}"/>
    <cellStyle name="Note 7 4 6 4 2" xfId="38364" xr:uid="{00000000-0005-0000-0000-0000516E0000}"/>
    <cellStyle name="Note 7 4 6 5" xfId="24696" xr:uid="{00000000-0005-0000-0000-0000526E0000}"/>
    <cellStyle name="Note 7 4 6 5 2" xfId="41417" xr:uid="{00000000-0005-0000-0000-0000536E0000}"/>
    <cellStyle name="Note 7 4 6 6" xfId="29098" xr:uid="{00000000-0005-0000-0000-0000546E0000}"/>
    <cellStyle name="Note 7 4 7" xfId="13249" xr:uid="{00000000-0005-0000-0000-0000556E0000}"/>
    <cellStyle name="Note 7 4 7 2" xfId="19171" xr:uid="{00000000-0005-0000-0000-0000566E0000}"/>
    <cellStyle name="Note 7 4 7 2 2" xfId="35842" xr:uid="{00000000-0005-0000-0000-0000576E0000}"/>
    <cellStyle name="Note 7 4 7 3" xfId="22358" xr:uid="{00000000-0005-0000-0000-0000586E0000}"/>
    <cellStyle name="Note 7 4 7 3 2" xfId="39051" xr:uid="{00000000-0005-0000-0000-0000596E0000}"/>
    <cellStyle name="Note 7 4 7 4" xfId="25238" xr:uid="{00000000-0005-0000-0000-00005A6E0000}"/>
    <cellStyle name="Note 7 4 7 4 2" xfId="41974" xr:uid="{00000000-0005-0000-0000-00005B6E0000}"/>
    <cellStyle name="Note 7 4 7 5" xfId="29925" xr:uid="{00000000-0005-0000-0000-00005C6E0000}"/>
    <cellStyle name="Note 7 4 8" xfId="16842" xr:uid="{00000000-0005-0000-0000-00005D6E0000}"/>
    <cellStyle name="Note 7 4 8 2" xfId="33517" xr:uid="{00000000-0005-0000-0000-00005E6E0000}"/>
    <cellStyle name="Note 7 4 9" xfId="20576" xr:uid="{00000000-0005-0000-0000-00005F6E0000}"/>
    <cellStyle name="Note 7 4 9 2" xfId="37244" xr:uid="{00000000-0005-0000-0000-0000606E0000}"/>
    <cellStyle name="Note 7 5" xfId="11278" xr:uid="{00000000-0005-0000-0000-0000616E0000}"/>
    <cellStyle name="Note 7 5 2" xfId="11757" xr:uid="{00000000-0005-0000-0000-0000626E0000}"/>
    <cellStyle name="Note 7 5 2 2" xfId="14431" xr:uid="{00000000-0005-0000-0000-0000636E0000}"/>
    <cellStyle name="Note 7 5 2 2 2" xfId="20194" xr:uid="{00000000-0005-0000-0000-0000646E0000}"/>
    <cellStyle name="Note 7 5 2 2 2 2" xfId="36863" xr:uid="{00000000-0005-0000-0000-0000656E0000}"/>
    <cellStyle name="Note 7 5 2 2 3" xfId="23335" xr:uid="{00000000-0005-0000-0000-0000666E0000}"/>
    <cellStyle name="Note 7 5 2 2 3 2" xfId="40043" xr:uid="{00000000-0005-0000-0000-0000676E0000}"/>
    <cellStyle name="Note 7 5 2 2 4" xfId="26117" xr:uid="{00000000-0005-0000-0000-0000686E0000}"/>
    <cellStyle name="Note 7 5 2 2 4 2" xfId="42857" xr:uid="{00000000-0005-0000-0000-0000696E0000}"/>
    <cellStyle name="Note 7 5 2 2 5" xfId="31103" xr:uid="{00000000-0005-0000-0000-00006A6E0000}"/>
    <cellStyle name="Note 7 5 2 3" xfId="17908" xr:uid="{00000000-0005-0000-0000-00006B6E0000}"/>
    <cellStyle name="Note 7 5 2 3 2" xfId="34584" xr:uid="{00000000-0005-0000-0000-00006C6E0000}"/>
    <cellStyle name="Note 7 5 2 4" xfId="10093" xr:uid="{00000000-0005-0000-0000-00006D6E0000}"/>
    <cellStyle name="Note 7 5 2 4 2" xfId="27157" xr:uid="{00000000-0005-0000-0000-00006E6E0000}"/>
    <cellStyle name="Note 7 5 2 5" xfId="18282" xr:uid="{00000000-0005-0000-0000-00006F6E0000}"/>
    <cellStyle name="Note 7 5 2 5 2" xfId="34957" xr:uid="{00000000-0005-0000-0000-0000706E0000}"/>
    <cellStyle name="Note 7 5 2 6" xfId="28506" xr:uid="{00000000-0005-0000-0000-0000716E0000}"/>
    <cellStyle name="Note 7 5 3" xfId="12015" xr:uid="{00000000-0005-0000-0000-0000726E0000}"/>
    <cellStyle name="Note 7 5 3 2" xfId="14689" xr:uid="{00000000-0005-0000-0000-0000736E0000}"/>
    <cellStyle name="Note 7 5 3 2 2" xfId="20452" xr:uid="{00000000-0005-0000-0000-0000746E0000}"/>
    <cellStyle name="Note 7 5 3 2 2 2" xfId="37120" xr:uid="{00000000-0005-0000-0000-0000756E0000}"/>
    <cellStyle name="Note 7 5 3 2 3" xfId="23591" xr:uid="{00000000-0005-0000-0000-0000766E0000}"/>
    <cellStyle name="Note 7 5 3 2 3 2" xfId="40301" xr:uid="{00000000-0005-0000-0000-0000776E0000}"/>
    <cellStyle name="Note 7 5 3 2 4" xfId="26374" xr:uid="{00000000-0005-0000-0000-0000786E0000}"/>
    <cellStyle name="Note 7 5 3 2 4 2" xfId="43115" xr:uid="{00000000-0005-0000-0000-0000796E0000}"/>
    <cellStyle name="Note 7 5 3 2 5" xfId="31360" xr:uid="{00000000-0005-0000-0000-00007A6E0000}"/>
    <cellStyle name="Note 7 5 3 3" xfId="18166" xr:uid="{00000000-0005-0000-0000-00007B6E0000}"/>
    <cellStyle name="Note 7 5 3 3 2" xfId="34841" xr:uid="{00000000-0005-0000-0000-00007C6E0000}"/>
    <cellStyle name="Note 7 5 3 4" xfId="21418" xr:uid="{00000000-0005-0000-0000-00007D6E0000}"/>
    <cellStyle name="Note 7 5 3 4 2" xfId="38092" xr:uid="{00000000-0005-0000-0000-00007E6E0000}"/>
    <cellStyle name="Note 7 5 3 5" xfId="24468" xr:uid="{00000000-0005-0000-0000-00007F6E0000}"/>
    <cellStyle name="Note 7 5 3 5 2" xfId="41188" xr:uid="{00000000-0005-0000-0000-0000806E0000}"/>
    <cellStyle name="Note 7 5 3 6" xfId="28762" xr:uid="{00000000-0005-0000-0000-0000816E0000}"/>
    <cellStyle name="Note 7 5 4" xfId="12790" xr:uid="{00000000-0005-0000-0000-0000826E0000}"/>
    <cellStyle name="Note 7 5 4 2" xfId="15405" xr:uid="{00000000-0005-0000-0000-0000836E0000}"/>
    <cellStyle name="Note 7 5 4 2 2" xfId="21043" xr:uid="{00000000-0005-0000-0000-0000846E0000}"/>
    <cellStyle name="Note 7 5 4 2 2 2" xfId="37712" xr:uid="{00000000-0005-0000-0000-0000856E0000}"/>
    <cellStyle name="Note 7 5 4 2 3" xfId="24153" xr:uid="{00000000-0005-0000-0000-0000866E0000}"/>
    <cellStyle name="Note 7 5 4 2 3 2" xfId="40870" xr:uid="{00000000-0005-0000-0000-0000876E0000}"/>
    <cellStyle name="Note 7 5 4 2 4" xfId="26871" xr:uid="{00000000-0005-0000-0000-0000886E0000}"/>
    <cellStyle name="Note 7 5 4 2 4 2" xfId="43612" xr:uid="{00000000-0005-0000-0000-0000896E0000}"/>
    <cellStyle name="Note 7 5 4 2 5" xfId="32076" xr:uid="{00000000-0005-0000-0000-00008A6E0000}"/>
    <cellStyle name="Note 7 5 4 3" xfId="18800" xr:uid="{00000000-0005-0000-0000-00008B6E0000}"/>
    <cellStyle name="Note 7 5 4 3 2" xfId="35478" xr:uid="{00000000-0005-0000-0000-00008C6E0000}"/>
    <cellStyle name="Note 7 5 4 4" xfId="22007" xr:uid="{00000000-0005-0000-0000-00008D6E0000}"/>
    <cellStyle name="Note 7 5 4 4 2" xfId="38689" xr:uid="{00000000-0005-0000-0000-00008E6E0000}"/>
    <cellStyle name="Note 7 5 4 5" xfId="24958" xr:uid="{00000000-0005-0000-0000-00008F6E0000}"/>
    <cellStyle name="Note 7 5 4 5 2" xfId="41685" xr:uid="{00000000-0005-0000-0000-0000906E0000}"/>
    <cellStyle name="Note 7 5 4 6" xfId="29478" xr:uid="{00000000-0005-0000-0000-0000916E0000}"/>
    <cellStyle name="Note 7 5 5" xfId="13955" xr:uid="{00000000-0005-0000-0000-0000926E0000}"/>
    <cellStyle name="Note 7 5 5 2" xfId="19748" xr:uid="{00000000-0005-0000-0000-0000936E0000}"/>
    <cellStyle name="Note 7 5 5 2 2" xfId="36418" xr:uid="{00000000-0005-0000-0000-0000946E0000}"/>
    <cellStyle name="Note 7 5 5 3" xfId="22895" xr:uid="{00000000-0005-0000-0000-0000956E0000}"/>
    <cellStyle name="Note 7 5 5 3 2" xfId="39597" xr:uid="{00000000-0005-0000-0000-0000966E0000}"/>
    <cellStyle name="Note 7 5 5 4" xfId="25703" xr:uid="{00000000-0005-0000-0000-0000976E0000}"/>
    <cellStyle name="Note 7 5 5 4 2" xfId="42442" xr:uid="{00000000-0005-0000-0000-0000986E0000}"/>
    <cellStyle name="Note 7 5 5 5" xfId="30628" xr:uid="{00000000-0005-0000-0000-0000996E0000}"/>
    <cellStyle name="Note 7 5 6" xfId="17449" xr:uid="{00000000-0005-0000-0000-00009A6E0000}"/>
    <cellStyle name="Note 7 5 6 2" xfId="34126" xr:uid="{00000000-0005-0000-0000-00009B6E0000}"/>
    <cellStyle name="Note 7 5 7" xfId="18517" xr:uid="{00000000-0005-0000-0000-00009C6E0000}"/>
    <cellStyle name="Note 7 5 7 2" xfId="35194" xr:uid="{00000000-0005-0000-0000-00009D6E0000}"/>
    <cellStyle name="Note 7 5 8" xfId="24185" xr:uid="{00000000-0005-0000-0000-00009E6E0000}"/>
    <cellStyle name="Note 7 5 8 2" xfId="40902" xr:uid="{00000000-0005-0000-0000-00009F6E0000}"/>
    <cellStyle name="Note 7 5 9" xfId="28036" xr:uid="{00000000-0005-0000-0000-0000A06E0000}"/>
    <cellStyle name="Note 7 6" xfId="10812" xr:uid="{00000000-0005-0000-0000-0000A16E0000}"/>
    <cellStyle name="Note 7 6 2" xfId="13504" xr:uid="{00000000-0005-0000-0000-0000A26E0000}"/>
    <cellStyle name="Note 7 6 2 2" xfId="19371" xr:uid="{00000000-0005-0000-0000-0000A36E0000}"/>
    <cellStyle name="Note 7 6 2 2 2" xfId="36041" xr:uid="{00000000-0005-0000-0000-0000A46E0000}"/>
    <cellStyle name="Note 7 6 2 3" xfId="22541" xr:uid="{00000000-0005-0000-0000-0000A56E0000}"/>
    <cellStyle name="Note 7 6 2 3 2" xfId="39240" xr:uid="{00000000-0005-0000-0000-0000A66E0000}"/>
    <cellStyle name="Note 7 6 2 4" xfId="25400" xr:uid="{00000000-0005-0000-0000-0000A76E0000}"/>
    <cellStyle name="Note 7 6 2 4 2" xfId="42138" xr:uid="{00000000-0005-0000-0000-0000A86E0000}"/>
    <cellStyle name="Note 7 6 2 5" xfId="30178" xr:uid="{00000000-0005-0000-0000-0000A96E0000}"/>
    <cellStyle name="Note 7 6 3" xfId="17054" xr:uid="{00000000-0005-0000-0000-0000AA6E0000}"/>
    <cellStyle name="Note 7 6 3 2" xfId="33729" xr:uid="{00000000-0005-0000-0000-0000AB6E0000}"/>
    <cellStyle name="Note 7 6 4" xfId="15907" xr:uid="{00000000-0005-0000-0000-0000AC6E0000}"/>
    <cellStyle name="Note 7 6 4 2" xfId="32571" xr:uid="{00000000-0005-0000-0000-0000AD6E0000}"/>
    <cellStyle name="Note 7 6 5" xfId="16059" xr:uid="{00000000-0005-0000-0000-0000AE6E0000}"/>
    <cellStyle name="Note 7 6 5 2" xfId="32727" xr:uid="{00000000-0005-0000-0000-0000AF6E0000}"/>
    <cellStyle name="Note 7 6 6" xfId="27587" xr:uid="{00000000-0005-0000-0000-0000B06E0000}"/>
    <cellStyle name="Note 7 7" xfId="11452" xr:uid="{00000000-0005-0000-0000-0000B16E0000}"/>
    <cellStyle name="Note 7 7 2" xfId="14126" xr:uid="{00000000-0005-0000-0000-0000B26E0000}"/>
    <cellStyle name="Note 7 7 2 2" xfId="19889" xr:uid="{00000000-0005-0000-0000-0000B36E0000}"/>
    <cellStyle name="Note 7 7 2 2 2" xfId="36559" xr:uid="{00000000-0005-0000-0000-0000B46E0000}"/>
    <cellStyle name="Note 7 7 2 3" xfId="23036" xr:uid="{00000000-0005-0000-0000-0000B56E0000}"/>
    <cellStyle name="Note 7 7 2 3 2" xfId="39738" xr:uid="{00000000-0005-0000-0000-0000B66E0000}"/>
    <cellStyle name="Note 7 7 2 4" xfId="25814" xr:uid="{00000000-0005-0000-0000-0000B76E0000}"/>
    <cellStyle name="Note 7 7 2 4 2" xfId="42553" xr:uid="{00000000-0005-0000-0000-0000B86E0000}"/>
    <cellStyle name="Note 7 7 2 5" xfId="30799" xr:uid="{00000000-0005-0000-0000-0000B96E0000}"/>
    <cellStyle name="Note 7 7 3" xfId="17603" xr:uid="{00000000-0005-0000-0000-0000BA6E0000}"/>
    <cellStyle name="Note 7 7 3 2" xfId="34280" xr:uid="{00000000-0005-0000-0000-0000BB6E0000}"/>
    <cellStyle name="Note 7 7 4" xfId="21247" xr:uid="{00000000-0005-0000-0000-0000BC6E0000}"/>
    <cellStyle name="Note 7 7 4 2" xfId="37919" xr:uid="{00000000-0005-0000-0000-0000BD6E0000}"/>
    <cellStyle name="Note 7 7 5" xfId="16748" xr:uid="{00000000-0005-0000-0000-0000BE6E0000}"/>
    <cellStyle name="Note 7 7 5 2" xfId="33422" xr:uid="{00000000-0005-0000-0000-0000BF6E0000}"/>
    <cellStyle name="Note 7 7 6" xfId="28207" xr:uid="{00000000-0005-0000-0000-0000C06E0000}"/>
    <cellStyle name="Note 7 8" xfId="12216" xr:uid="{00000000-0005-0000-0000-0000C16E0000}"/>
    <cellStyle name="Note 7 8 2" xfId="14890" xr:uid="{00000000-0005-0000-0000-0000C26E0000}"/>
    <cellStyle name="Note 7 8 2 2" xfId="20613" xr:uid="{00000000-0005-0000-0000-0000C36E0000}"/>
    <cellStyle name="Note 7 8 2 2 2" xfId="37281" xr:uid="{00000000-0005-0000-0000-0000C46E0000}"/>
    <cellStyle name="Note 7 8 2 3" xfId="23746" xr:uid="{00000000-0005-0000-0000-0000C56E0000}"/>
    <cellStyle name="Note 7 8 2 3 2" xfId="40457" xr:uid="{00000000-0005-0000-0000-0000C66E0000}"/>
    <cellStyle name="Note 7 8 2 4" xfId="26506" xr:uid="{00000000-0005-0000-0000-0000C76E0000}"/>
    <cellStyle name="Note 7 8 2 4 2" xfId="43247" xr:uid="{00000000-0005-0000-0000-0000C86E0000}"/>
    <cellStyle name="Note 7 8 2 5" xfId="31561" xr:uid="{00000000-0005-0000-0000-0000C96E0000}"/>
    <cellStyle name="Note 7 8 3" xfId="18326" xr:uid="{00000000-0005-0000-0000-0000CA6E0000}"/>
    <cellStyle name="Note 7 8 3 2" xfId="35001" xr:uid="{00000000-0005-0000-0000-0000CB6E0000}"/>
    <cellStyle name="Note 7 8 4" xfId="21571" xr:uid="{00000000-0005-0000-0000-0000CC6E0000}"/>
    <cellStyle name="Note 7 8 4 2" xfId="38246" xr:uid="{00000000-0005-0000-0000-0000CD6E0000}"/>
    <cellStyle name="Note 7 8 5" xfId="24599" xr:uid="{00000000-0005-0000-0000-0000CE6E0000}"/>
    <cellStyle name="Note 7 8 5 2" xfId="41320" xr:uid="{00000000-0005-0000-0000-0000CF6E0000}"/>
    <cellStyle name="Note 7 8 6" xfId="28963" xr:uid="{00000000-0005-0000-0000-0000D06E0000}"/>
    <cellStyle name="Note 7 9" xfId="13114" xr:uid="{00000000-0005-0000-0000-0000D16E0000}"/>
    <cellStyle name="Note 7 9 2" xfId="19049" xr:uid="{00000000-0005-0000-0000-0000D26E0000}"/>
    <cellStyle name="Note 7 9 2 2" xfId="35719" xr:uid="{00000000-0005-0000-0000-0000D36E0000}"/>
    <cellStyle name="Note 7 9 3" xfId="22244" xr:uid="{00000000-0005-0000-0000-0000D46E0000}"/>
    <cellStyle name="Note 7 9 3 2" xfId="38936" xr:uid="{00000000-0005-0000-0000-0000D56E0000}"/>
    <cellStyle name="Note 7 9 4" xfId="25141" xr:uid="{00000000-0005-0000-0000-0000D66E0000}"/>
    <cellStyle name="Note 7 9 4 2" xfId="41877" xr:uid="{00000000-0005-0000-0000-0000D76E0000}"/>
    <cellStyle name="Note 7 9 5" xfId="29790" xr:uid="{00000000-0005-0000-0000-0000D86E0000}"/>
    <cellStyle name="Note 8" xfId="9676" xr:uid="{00000000-0005-0000-0000-0000D96E0000}"/>
    <cellStyle name="Note 8 10" xfId="21194" xr:uid="{00000000-0005-0000-0000-0000DA6E0000}"/>
    <cellStyle name="Note 8 10 2" xfId="37864" xr:uid="{00000000-0005-0000-0000-0000DB6E0000}"/>
    <cellStyle name="Note 8 11" xfId="16351" xr:uid="{00000000-0005-0000-0000-0000DC6E0000}"/>
    <cellStyle name="Note 8 11 2" xfId="33019" xr:uid="{00000000-0005-0000-0000-0000DD6E0000}"/>
    <cellStyle name="Note 8 12" xfId="27203" xr:uid="{00000000-0005-0000-0000-0000DE6E0000}"/>
    <cellStyle name="Note 8 13" xfId="43820" xr:uid="{00000000-0005-0000-0000-0000DF6E0000}"/>
    <cellStyle name="Note 8 14" xfId="43786" xr:uid="{00000000-0005-0000-0000-0000E06E0000}"/>
    <cellStyle name="Note 8 15" xfId="10312" xr:uid="{00000000-0005-0000-0000-0000E16E0000}"/>
    <cellStyle name="Note 8 2" xfId="10484" xr:uid="{00000000-0005-0000-0000-0000E26E0000}"/>
    <cellStyle name="Note 8 2 10" xfId="27273" xr:uid="{00000000-0005-0000-0000-0000E36E0000}"/>
    <cellStyle name="Note 8 2 2" xfId="11349" xr:uid="{00000000-0005-0000-0000-0000E46E0000}"/>
    <cellStyle name="Note 8 2 2 2" xfId="11816" xr:uid="{00000000-0005-0000-0000-0000E56E0000}"/>
    <cellStyle name="Note 8 2 2 2 2" xfId="14490" xr:uid="{00000000-0005-0000-0000-0000E66E0000}"/>
    <cellStyle name="Note 8 2 2 2 2 2" xfId="20253" xr:uid="{00000000-0005-0000-0000-0000E76E0000}"/>
    <cellStyle name="Note 8 2 2 2 2 2 2" xfId="36922" xr:uid="{00000000-0005-0000-0000-0000E86E0000}"/>
    <cellStyle name="Note 8 2 2 2 2 3" xfId="23394" xr:uid="{00000000-0005-0000-0000-0000E96E0000}"/>
    <cellStyle name="Note 8 2 2 2 2 3 2" xfId="40102" xr:uid="{00000000-0005-0000-0000-0000EA6E0000}"/>
    <cellStyle name="Note 8 2 2 2 2 4" xfId="26176" xr:uid="{00000000-0005-0000-0000-0000EB6E0000}"/>
    <cellStyle name="Note 8 2 2 2 2 4 2" xfId="42916" xr:uid="{00000000-0005-0000-0000-0000EC6E0000}"/>
    <cellStyle name="Note 8 2 2 2 2 5" xfId="31162" xr:uid="{00000000-0005-0000-0000-0000ED6E0000}"/>
    <cellStyle name="Note 8 2 2 2 3" xfId="17967" xr:uid="{00000000-0005-0000-0000-0000EE6E0000}"/>
    <cellStyle name="Note 8 2 2 2 3 2" xfId="34643" xr:uid="{00000000-0005-0000-0000-0000EF6E0000}"/>
    <cellStyle name="Note 8 2 2 2 4" xfId="16239" xr:uid="{00000000-0005-0000-0000-0000F06E0000}"/>
    <cellStyle name="Note 8 2 2 2 4 2" xfId="32904" xr:uid="{00000000-0005-0000-0000-0000F16E0000}"/>
    <cellStyle name="Note 8 2 2 2 5" xfId="15855" xr:uid="{00000000-0005-0000-0000-0000F26E0000}"/>
    <cellStyle name="Note 8 2 2 2 5 2" xfId="32519" xr:uid="{00000000-0005-0000-0000-0000F36E0000}"/>
    <cellStyle name="Note 8 2 2 2 6" xfId="28565" xr:uid="{00000000-0005-0000-0000-0000F46E0000}"/>
    <cellStyle name="Note 8 2 2 3" xfId="12070" xr:uid="{00000000-0005-0000-0000-0000F56E0000}"/>
    <cellStyle name="Note 8 2 2 3 2" xfId="14744" xr:uid="{00000000-0005-0000-0000-0000F66E0000}"/>
    <cellStyle name="Note 8 2 2 3 2 2" xfId="20507" xr:uid="{00000000-0005-0000-0000-0000F76E0000}"/>
    <cellStyle name="Note 8 2 2 3 2 2 2" xfId="37175" xr:uid="{00000000-0005-0000-0000-0000F86E0000}"/>
    <cellStyle name="Note 8 2 2 3 2 3" xfId="23646" xr:uid="{00000000-0005-0000-0000-0000F96E0000}"/>
    <cellStyle name="Note 8 2 2 3 2 3 2" xfId="40356" xr:uid="{00000000-0005-0000-0000-0000FA6E0000}"/>
    <cellStyle name="Note 8 2 2 3 2 4" xfId="26429" xr:uid="{00000000-0005-0000-0000-0000FB6E0000}"/>
    <cellStyle name="Note 8 2 2 3 2 4 2" xfId="43170" xr:uid="{00000000-0005-0000-0000-0000FC6E0000}"/>
    <cellStyle name="Note 8 2 2 3 2 5" xfId="31415" xr:uid="{00000000-0005-0000-0000-0000FD6E0000}"/>
    <cellStyle name="Note 8 2 2 3 3" xfId="18221" xr:uid="{00000000-0005-0000-0000-0000FE6E0000}"/>
    <cellStyle name="Note 8 2 2 3 3 2" xfId="34896" xr:uid="{00000000-0005-0000-0000-0000FF6E0000}"/>
    <cellStyle name="Note 8 2 2 3 4" xfId="21473" xr:uid="{00000000-0005-0000-0000-0000006F0000}"/>
    <cellStyle name="Note 8 2 2 3 4 2" xfId="38147" xr:uid="{00000000-0005-0000-0000-0000016F0000}"/>
    <cellStyle name="Note 8 2 2 3 5" xfId="24523" xr:uid="{00000000-0005-0000-0000-0000026F0000}"/>
    <cellStyle name="Note 8 2 2 3 5 2" xfId="41243" xr:uid="{00000000-0005-0000-0000-0000036F0000}"/>
    <cellStyle name="Note 8 2 2 3 6" xfId="28817" xr:uid="{00000000-0005-0000-0000-0000046F0000}"/>
    <cellStyle name="Note 8 2 2 4" xfId="12866" xr:uid="{00000000-0005-0000-0000-0000056F0000}"/>
    <cellStyle name="Note 8 2 2 4 2" xfId="15479" xr:uid="{00000000-0005-0000-0000-0000066F0000}"/>
    <cellStyle name="Note 8 2 2 4 2 2" xfId="21110" xr:uid="{00000000-0005-0000-0000-0000076F0000}"/>
    <cellStyle name="Note 8 2 2 4 2 2 2" xfId="37779" xr:uid="{00000000-0005-0000-0000-0000086F0000}"/>
    <cellStyle name="Note 8 2 2 4 2 3" xfId="24222" xr:uid="{00000000-0005-0000-0000-0000096F0000}"/>
    <cellStyle name="Note 8 2 2 4 2 3 2" xfId="40939" xr:uid="{00000000-0005-0000-0000-00000A6F0000}"/>
    <cellStyle name="Note 8 2 2 4 2 4" xfId="26928" xr:uid="{00000000-0005-0000-0000-00000B6F0000}"/>
    <cellStyle name="Note 8 2 2 4 2 4 2" xfId="43669" xr:uid="{00000000-0005-0000-0000-00000C6F0000}"/>
    <cellStyle name="Note 8 2 2 4 2 5" xfId="32150" xr:uid="{00000000-0005-0000-0000-00000D6F0000}"/>
    <cellStyle name="Note 8 2 2 4 3" xfId="18869" xr:uid="{00000000-0005-0000-0000-00000E6F0000}"/>
    <cellStyle name="Note 8 2 2 4 3 2" xfId="35547" xr:uid="{00000000-0005-0000-0000-00000F6F0000}"/>
    <cellStyle name="Note 8 2 2 4 4" xfId="22077" xr:uid="{00000000-0005-0000-0000-0000106F0000}"/>
    <cellStyle name="Note 8 2 2 4 4 2" xfId="38759" xr:uid="{00000000-0005-0000-0000-0000116F0000}"/>
    <cellStyle name="Note 8 2 2 4 5" xfId="25015" xr:uid="{00000000-0005-0000-0000-0000126F0000}"/>
    <cellStyle name="Note 8 2 2 4 5 2" xfId="41742" xr:uid="{00000000-0005-0000-0000-0000136F0000}"/>
    <cellStyle name="Note 8 2 2 4 6" xfId="29552" xr:uid="{00000000-0005-0000-0000-0000146F0000}"/>
    <cellStyle name="Note 8 2 2 5" xfId="14027" xr:uid="{00000000-0005-0000-0000-0000156F0000}"/>
    <cellStyle name="Note 8 2 2 5 2" xfId="19814" xr:uid="{00000000-0005-0000-0000-0000166F0000}"/>
    <cellStyle name="Note 8 2 2 5 2 2" xfId="36484" xr:uid="{00000000-0005-0000-0000-0000176F0000}"/>
    <cellStyle name="Note 8 2 2 5 3" xfId="22962" xr:uid="{00000000-0005-0000-0000-0000186F0000}"/>
    <cellStyle name="Note 8 2 2 5 3 2" xfId="39664" xr:uid="{00000000-0005-0000-0000-0000196F0000}"/>
    <cellStyle name="Note 8 2 2 5 4" xfId="25758" xr:uid="{00000000-0005-0000-0000-00001A6F0000}"/>
    <cellStyle name="Note 8 2 2 5 4 2" xfId="42497" xr:uid="{00000000-0005-0000-0000-00001B6F0000}"/>
    <cellStyle name="Note 8 2 2 5 5" xfId="30700" xr:uid="{00000000-0005-0000-0000-00001C6F0000}"/>
    <cellStyle name="Note 8 2 2 6" xfId="17520" xr:uid="{00000000-0005-0000-0000-00001D6F0000}"/>
    <cellStyle name="Note 8 2 2 6 2" xfId="34197" xr:uid="{00000000-0005-0000-0000-00001E6F0000}"/>
    <cellStyle name="Note 8 2 2 7" xfId="18773" xr:uid="{00000000-0005-0000-0000-00001F6F0000}"/>
    <cellStyle name="Note 8 2 2 7 2" xfId="35451" xr:uid="{00000000-0005-0000-0000-0000206F0000}"/>
    <cellStyle name="Note 8 2 2 8" xfId="21841" xr:uid="{00000000-0005-0000-0000-0000216F0000}"/>
    <cellStyle name="Note 8 2 2 8 2" xfId="38519" xr:uid="{00000000-0005-0000-0000-0000226F0000}"/>
    <cellStyle name="Note 8 2 2 9" xfId="28108" xr:uid="{00000000-0005-0000-0000-0000236F0000}"/>
    <cellStyle name="Note 8 2 3" xfId="10897" xr:uid="{00000000-0005-0000-0000-0000246F0000}"/>
    <cellStyle name="Note 8 2 3 2" xfId="13590" xr:uid="{00000000-0005-0000-0000-0000256F0000}"/>
    <cellStyle name="Note 8 2 3 2 2" xfId="19452" xr:uid="{00000000-0005-0000-0000-0000266F0000}"/>
    <cellStyle name="Note 8 2 3 2 2 2" xfId="36122" xr:uid="{00000000-0005-0000-0000-0000276F0000}"/>
    <cellStyle name="Note 8 2 3 2 3" xfId="22619" xr:uid="{00000000-0005-0000-0000-0000286F0000}"/>
    <cellStyle name="Note 8 2 3 2 3 2" xfId="39319" xr:uid="{00000000-0005-0000-0000-0000296F0000}"/>
    <cellStyle name="Note 8 2 3 2 4" xfId="25469" xr:uid="{00000000-0005-0000-0000-00002A6F0000}"/>
    <cellStyle name="Note 8 2 3 2 4 2" xfId="42207" xr:uid="{00000000-0005-0000-0000-00002B6F0000}"/>
    <cellStyle name="Note 8 2 3 2 5" xfId="30264" xr:uid="{00000000-0005-0000-0000-00002C6F0000}"/>
    <cellStyle name="Note 8 2 3 3" xfId="17137" xr:uid="{00000000-0005-0000-0000-00002D6F0000}"/>
    <cellStyle name="Note 8 2 3 3 2" xfId="33813" xr:uid="{00000000-0005-0000-0000-00002E6F0000}"/>
    <cellStyle name="Note 8 2 3 4" xfId="15866" xr:uid="{00000000-0005-0000-0000-00002F6F0000}"/>
    <cellStyle name="Note 8 2 3 4 2" xfId="32530" xr:uid="{00000000-0005-0000-0000-0000306F0000}"/>
    <cellStyle name="Note 8 2 3 5" xfId="16144" xr:uid="{00000000-0005-0000-0000-0000316F0000}"/>
    <cellStyle name="Note 8 2 3 5 2" xfId="32809" xr:uid="{00000000-0005-0000-0000-0000326F0000}"/>
    <cellStyle name="Note 8 2 3 6" xfId="27672" xr:uid="{00000000-0005-0000-0000-0000336F0000}"/>
    <cellStyle name="Note 8 2 4" xfId="11516" xr:uid="{00000000-0005-0000-0000-0000346F0000}"/>
    <cellStyle name="Note 8 2 4 2" xfId="14190" xr:uid="{00000000-0005-0000-0000-0000356F0000}"/>
    <cellStyle name="Note 8 2 4 2 2" xfId="19953" xr:uid="{00000000-0005-0000-0000-0000366F0000}"/>
    <cellStyle name="Note 8 2 4 2 2 2" xfId="36623" xr:uid="{00000000-0005-0000-0000-0000376F0000}"/>
    <cellStyle name="Note 8 2 4 2 3" xfId="23099" xr:uid="{00000000-0005-0000-0000-0000386F0000}"/>
    <cellStyle name="Note 8 2 4 2 3 2" xfId="39802" xr:uid="{00000000-0005-0000-0000-0000396F0000}"/>
    <cellStyle name="Note 8 2 4 2 4" xfId="25878" xr:uid="{00000000-0005-0000-0000-00003A6F0000}"/>
    <cellStyle name="Note 8 2 4 2 4 2" xfId="42617" xr:uid="{00000000-0005-0000-0000-00003B6F0000}"/>
    <cellStyle name="Note 8 2 4 2 5" xfId="30863" xr:uid="{00000000-0005-0000-0000-00003C6F0000}"/>
    <cellStyle name="Note 8 2 4 3" xfId="17667" xr:uid="{00000000-0005-0000-0000-00003D6F0000}"/>
    <cellStyle name="Note 8 2 4 3 2" xfId="34344" xr:uid="{00000000-0005-0000-0000-00003E6F0000}"/>
    <cellStyle name="Note 8 2 4 4" xfId="21240" xr:uid="{00000000-0005-0000-0000-00003F6F0000}"/>
    <cellStyle name="Note 8 2 4 4 2" xfId="37911" xr:uid="{00000000-0005-0000-0000-0000406F0000}"/>
    <cellStyle name="Note 8 2 4 5" xfId="22921" xr:uid="{00000000-0005-0000-0000-0000416F0000}"/>
    <cellStyle name="Note 8 2 4 5 2" xfId="39623" xr:uid="{00000000-0005-0000-0000-0000426F0000}"/>
    <cellStyle name="Note 8 2 4 6" xfId="28270" xr:uid="{00000000-0005-0000-0000-0000436F0000}"/>
    <cellStyle name="Note 8 2 5" xfId="12288" xr:uid="{00000000-0005-0000-0000-0000446F0000}"/>
    <cellStyle name="Note 8 2 5 2" xfId="14962" xr:uid="{00000000-0005-0000-0000-0000456F0000}"/>
    <cellStyle name="Note 8 2 5 2 2" xfId="20680" xr:uid="{00000000-0005-0000-0000-0000466F0000}"/>
    <cellStyle name="Note 8 2 5 2 2 2" xfId="37348" xr:uid="{00000000-0005-0000-0000-0000476F0000}"/>
    <cellStyle name="Note 8 2 5 2 3" xfId="23810" xr:uid="{00000000-0005-0000-0000-0000486F0000}"/>
    <cellStyle name="Note 8 2 5 2 3 2" xfId="40521" xr:uid="{00000000-0005-0000-0000-0000496F0000}"/>
    <cellStyle name="Note 8 2 5 2 4" xfId="26561" xr:uid="{00000000-0005-0000-0000-00004A6F0000}"/>
    <cellStyle name="Note 8 2 5 2 4 2" xfId="43302" xr:uid="{00000000-0005-0000-0000-00004B6F0000}"/>
    <cellStyle name="Note 8 2 5 2 5" xfId="31633" xr:uid="{00000000-0005-0000-0000-00004C6F0000}"/>
    <cellStyle name="Note 8 2 5 3" xfId="18393" xr:uid="{00000000-0005-0000-0000-00004D6F0000}"/>
    <cellStyle name="Note 8 2 5 3 2" xfId="35068" xr:uid="{00000000-0005-0000-0000-00004E6F0000}"/>
    <cellStyle name="Note 8 2 5 4" xfId="21636" xr:uid="{00000000-0005-0000-0000-00004F6F0000}"/>
    <cellStyle name="Note 8 2 5 4 2" xfId="38311" xr:uid="{00000000-0005-0000-0000-0000506F0000}"/>
    <cellStyle name="Note 8 2 5 5" xfId="24654" xr:uid="{00000000-0005-0000-0000-0000516F0000}"/>
    <cellStyle name="Note 8 2 5 5 2" xfId="41375" xr:uid="{00000000-0005-0000-0000-0000526F0000}"/>
    <cellStyle name="Note 8 2 5 6" xfId="29035" xr:uid="{00000000-0005-0000-0000-0000536F0000}"/>
    <cellStyle name="Note 8 2 6" xfId="13186" xr:uid="{00000000-0005-0000-0000-0000546F0000}"/>
    <cellStyle name="Note 8 2 6 2" xfId="19115" xr:uid="{00000000-0005-0000-0000-0000556F0000}"/>
    <cellStyle name="Note 8 2 6 2 2" xfId="35786" xr:uid="{00000000-0005-0000-0000-0000566F0000}"/>
    <cellStyle name="Note 8 2 6 3" xfId="22307" xr:uid="{00000000-0005-0000-0000-0000576F0000}"/>
    <cellStyle name="Note 8 2 6 3 2" xfId="39000" xr:uid="{00000000-0005-0000-0000-0000586F0000}"/>
    <cellStyle name="Note 8 2 6 4" xfId="25196" xr:uid="{00000000-0005-0000-0000-0000596F0000}"/>
    <cellStyle name="Note 8 2 6 4 2" xfId="41932" xr:uid="{00000000-0005-0000-0000-00005A6F0000}"/>
    <cellStyle name="Note 8 2 6 5" xfId="29862" xr:uid="{00000000-0005-0000-0000-00005B6F0000}"/>
    <cellStyle name="Note 8 2 7" xfId="16772" xr:uid="{00000000-0005-0000-0000-00005C6F0000}"/>
    <cellStyle name="Note 8 2 7 2" xfId="33446" xr:uid="{00000000-0005-0000-0000-00005D6F0000}"/>
    <cellStyle name="Note 8 2 8" xfId="16007" xr:uid="{00000000-0005-0000-0000-00005E6F0000}"/>
    <cellStyle name="Note 8 2 8 2" xfId="32673" xr:uid="{00000000-0005-0000-0000-00005F6F0000}"/>
    <cellStyle name="Note 8 2 9" xfId="16623" xr:uid="{00000000-0005-0000-0000-0000606F0000}"/>
    <cellStyle name="Note 8 2 9 2" xfId="33296" xr:uid="{00000000-0005-0000-0000-0000616F0000}"/>
    <cellStyle name="Note 8 3" xfId="10560" xr:uid="{00000000-0005-0000-0000-0000626F0000}"/>
    <cellStyle name="Note 8 3 10" xfId="16374" xr:uid="{00000000-0005-0000-0000-0000636F0000}"/>
    <cellStyle name="Note 8 3 10 2" xfId="33042" xr:uid="{00000000-0005-0000-0000-0000646F0000}"/>
    <cellStyle name="Note 8 3 11" xfId="27338" xr:uid="{00000000-0005-0000-0000-0000656F0000}"/>
    <cellStyle name="Note 8 3 2" xfId="11418" xr:uid="{00000000-0005-0000-0000-0000666F0000}"/>
    <cellStyle name="Note 8 3 2 2" xfId="11864" xr:uid="{00000000-0005-0000-0000-0000676F0000}"/>
    <cellStyle name="Note 8 3 2 2 2" xfId="14538" xr:uid="{00000000-0005-0000-0000-0000686F0000}"/>
    <cellStyle name="Note 8 3 2 2 2 2" xfId="20301" xr:uid="{00000000-0005-0000-0000-0000696F0000}"/>
    <cellStyle name="Note 8 3 2 2 2 2 2" xfId="36970" xr:uid="{00000000-0005-0000-0000-00006A6F0000}"/>
    <cellStyle name="Note 8 3 2 2 2 3" xfId="23442" xr:uid="{00000000-0005-0000-0000-00006B6F0000}"/>
    <cellStyle name="Note 8 3 2 2 2 3 2" xfId="40150" xr:uid="{00000000-0005-0000-0000-00006C6F0000}"/>
    <cellStyle name="Note 8 3 2 2 2 4" xfId="26224" xr:uid="{00000000-0005-0000-0000-00006D6F0000}"/>
    <cellStyle name="Note 8 3 2 2 2 4 2" xfId="42964" xr:uid="{00000000-0005-0000-0000-00006E6F0000}"/>
    <cellStyle name="Note 8 3 2 2 2 5" xfId="31210" xr:uid="{00000000-0005-0000-0000-00006F6F0000}"/>
    <cellStyle name="Note 8 3 2 2 3" xfId="18015" xr:uid="{00000000-0005-0000-0000-0000706F0000}"/>
    <cellStyle name="Note 8 3 2 2 3 2" xfId="34691" xr:uid="{00000000-0005-0000-0000-0000716F0000}"/>
    <cellStyle name="Note 8 3 2 2 4" xfId="10039" xr:uid="{00000000-0005-0000-0000-0000726F0000}"/>
    <cellStyle name="Note 8 3 2 2 4 2" xfId="27132" xr:uid="{00000000-0005-0000-0000-0000736F0000}"/>
    <cellStyle name="Note 8 3 2 2 5" xfId="16208" xr:uid="{00000000-0005-0000-0000-0000746F0000}"/>
    <cellStyle name="Note 8 3 2 2 5 2" xfId="32874" xr:uid="{00000000-0005-0000-0000-0000756F0000}"/>
    <cellStyle name="Note 8 3 2 2 6" xfId="28613" xr:uid="{00000000-0005-0000-0000-0000766F0000}"/>
    <cellStyle name="Note 8 3 2 3" xfId="12114" xr:uid="{00000000-0005-0000-0000-0000776F0000}"/>
    <cellStyle name="Note 8 3 2 3 2" xfId="14788" xr:uid="{00000000-0005-0000-0000-0000786F0000}"/>
    <cellStyle name="Note 8 3 2 3 2 2" xfId="20551" xr:uid="{00000000-0005-0000-0000-0000796F0000}"/>
    <cellStyle name="Note 8 3 2 3 2 2 2" xfId="37219" xr:uid="{00000000-0005-0000-0000-00007A6F0000}"/>
    <cellStyle name="Note 8 3 2 3 2 3" xfId="23690" xr:uid="{00000000-0005-0000-0000-00007B6F0000}"/>
    <cellStyle name="Note 8 3 2 3 2 3 2" xfId="40400" xr:uid="{00000000-0005-0000-0000-00007C6F0000}"/>
    <cellStyle name="Note 8 3 2 3 2 4" xfId="26473" xr:uid="{00000000-0005-0000-0000-00007D6F0000}"/>
    <cellStyle name="Note 8 3 2 3 2 4 2" xfId="43214" xr:uid="{00000000-0005-0000-0000-00007E6F0000}"/>
    <cellStyle name="Note 8 3 2 3 2 5" xfId="31459" xr:uid="{00000000-0005-0000-0000-00007F6F0000}"/>
    <cellStyle name="Note 8 3 2 3 3" xfId="18265" xr:uid="{00000000-0005-0000-0000-0000806F0000}"/>
    <cellStyle name="Note 8 3 2 3 3 2" xfId="34940" xr:uid="{00000000-0005-0000-0000-0000816F0000}"/>
    <cellStyle name="Note 8 3 2 3 4" xfId="21517" xr:uid="{00000000-0005-0000-0000-0000826F0000}"/>
    <cellStyle name="Note 8 3 2 3 4 2" xfId="38191" xr:uid="{00000000-0005-0000-0000-0000836F0000}"/>
    <cellStyle name="Note 8 3 2 3 5" xfId="24567" xr:uid="{00000000-0005-0000-0000-0000846F0000}"/>
    <cellStyle name="Note 8 3 2 3 5 2" xfId="41287" xr:uid="{00000000-0005-0000-0000-0000856F0000}"/>
    <cellStyle name="Note 8 3 2 3 6" xfId="28861" xr:uid="{00000000-0005-0000-0000-0000866F0000}"/>
    <cellStyle name="Note 8 3 2 4" xfId="12931" xr:uid="{00000000-0005-0000-0000-0000876F0000}"/>
    <cellStyle name="Note 8 3 2 4 2" xfId="15544" xr:uid="{00000000-0005-0000-0000-0000886F0000}"/>
    <cellStyle name="Note 8 3 2 4 2 2" xfId="21166" xr:uid="{00000000-0005-0000-0000-0000896F0000}"/>
    <cellStyle name="Note 8 3 2 4 2 2 2" xfId="37836" xr:uid="{00000000-0005-0000-0000-00008A6F0000}"/>
    <cellStyle name="Note 8 3 2 4 2 3" xfId="24279" xr:uid="{00000000-0005-0000-0000-00008B6F0000}"/>
    <cellStyle name="Note 8 3 2 4 2 3 2" xfId="40996" xr:uid="{00000000-0005-0000-0000-00008C6F0000}"/>
    <cellStyle name="Note 8 3 2 4 2 4" xfId="26972" xr:uid="{00000000-0005-0000-0000-00008D6F0000}"/>
    <cellStyle name="Note 8 3 2 4 2 4 2" xfId="43713" xr:uid="{00000000-0005-0000-0000-00008E6F0000}"/>
    <cellStyle name="Note 8 3 2 4 2 5" xfId="32215" xr:uid="{00000000-0005-0000-0000-00008F6F0000}"/>
    <cellStyle name="Note 8 3 2 4 3" xfId="18924" xr:uid="{00000000-0005-0000-0000-0000906F0000}"/>
    <cellStyle name="Note 8 3 2 4 3 2" xfId="35603" xr:uid="{00000000-0005-0000-0000-0000916F0000}"/>
    <cellStyle name="Note 8 3 2 4 4" xfId="22133" xr:uid="{00000000-0005-0000-0000-0000926F0000}"/>
    <cellStyle name="Note 8 3 2 4 4 2" xfId="38816" xr:uid="{00000000-0005-0000-0000-0000936F0000}"/>
    <cellStyle name="Note 8 3 2 4 5" xfId="25059" xr:uid="{00000000-0005-0000-0000-0000946F0000}"/>
    <cellStyle name="Note 8 3 2 4 5 2" xfId="41786" xr:uid="{00000000-0005-0000-0000-0000956F0000}"/>
    <cellStyle name="Note 8 3 2 4 6" xfId="29617" xr:uid="{00000000-0005-0000-0000-0000966F0000}"/>
    <cellStyle name="Note 8 3 2 5" xfId="14092" xr:uid="{00000000-0005-0000-0000-0000976F0000}"/>
    <cellStyle name="Note 8 3 2 5 2" xfId="19870" xr:uid="{00000000-0005-0000-0000-0000986F0000}"/>
    <cellStyle name="Note 8 3 2 5 2 2" xfId="36540" xr:uid="{00000000-0005-0000-0000-0000996F0000}"/>
    <cellStyle name="Note 8 3 2 5 3" xfId="23020" xr:uid="{00000000-0005-0000-0000-00009A6F0000}"/>
    <cellStyle name="Note 8 3 2 5 3 2" xfId="39722" xr:uid="{00000000-0005-0000-0000-00009B6F0000}"/>
    <cellStyle name="Note 8 3 2 5 4" xfId="25802" xr:uid="{00000000-0005-0000-0000-00009C6F0000}"/>
    <cellStyle name="Note 8 3 2 5 4 2" xfId="42541" xr:uid="{00000000-0005-0000-0000-00009D6F0000}"/>
    <cellStyle name="Note 8 3 2 5 5" xfId="30765" xr:uid="{00000000-0005-0000-0000-00009E6F0000}"/>
    <cellStyle name="Note 8 3 2 6" xfId="17586" xr:uid="{00000000-0005-0000-0000-00009F6F0000}"/>
    <cellStyle name="Note 8 3 2 6 2" xfId="34263" xr:uid="{00000000-0005-0000-0000-0000A06F0000}"/>
    <cellStyle name="Note 8 3 2 7" xfId="18353" xr:uid="{00000000-0005-0000-0000-0000A16F0000}"/>
    <cellStyle name="Note 8 3 2 7 2" xfId="35028" xr:uid="{00000000-0005-0000-0000-0000A26F0000}"/>
    <cellStyle name="Note 8 3 2 8" xfId="16669" xr:uid="{00000000-0005-0000-0000-0000A36F0000}"/>
    <cellStyle name="Note 8 3 2 8 2" xfId="33342" xr:uid="{00000000-0005-0000-0000-0000A46F0000}"/>
    <cellStyle name="Note 8 3 2 9" xfId="28173" xr:uid="{00000000-0005-0000-0000-0000A56F0000}"/>
    <cellStyle name="Note 8 3 3" xfId="10967" xr:uid="{00000000-0005-0000-0000-0000A66F0000}"/>
    <cellStyle name="Note 8 3 3 2" xfId="13655" xr:uid="{00000000-0005-0000-0000-0000A76F0000}"/>
    <cellStyle name="Note 8 3 3 2 2" xfId="19511" xr:uid="{00000000-0005-0000-0000-0000A86F0000}"/>
    <cellStyle name="Note 8 3 3 2 2 2" xfId="36181" xr:uid="{00000000-0005-0000-0000-0000A96F0000}"/>
    <cellStyle name="Note 8 3 3 2 3" xfId="22672" xr:uid="{00000000-0005-0000-0000-0000AA6F0000}"/>
    <cellStyle name="Note 8 3 3 2 3 2" xfId="39372" xr:uid="{00000000-0005-0000-0000-0000AB6F0000}"/>
    <cellStyle name="Note 8 3 3 2 4" xfId="25513" xr:uid="{00000000-0005-0000-0000-0000AC6F0000}"/>
    <cellStyle name="Note 8 3 3 2 4 2" xfId="42251" xr:uid="{00000000-0005-0000-0000-0000AD6F0000}"/>
    <cellStyle name="Note 8 3 3 2 5" xfId="30329" xr:uid="{00000000-0005-0000-0000-0000AE6F0000}"/>
    <cellStyle name="Note 8 3 3 3" xfId="17201" xr:uid="{00000000-0005-0000-0000-0000AF6F0000}"/>
    <cellStyle name="Note 8 3 3 3 2" xfId="33878" xr:uid="{00000000-0005-0000-0000-0000B06F0000}"/>
    <cellStyle name="Note 8 3 3 4" xfId="16543" xr:uid="{00000000-0005-0000-0000-0000B16F0000}"/>
    <cellStyle name="Note 8 3 3 4 2" xfId="33215" xr:uid="{00000000-0005-0000-0000-0000B26F0000}"/>
    <cellStyle name="Note 8 3 3 5" xfId="16422" xr:uid="{00000000-0005-0000-0000-0000B36F0000}"/>
    <cellStyle name="Note 8 3 3 5 2" xfId="33091" xr:uid="{00000000-0005-0000-0000-0000B46F0000}"/>
    <cellStyle name="Note 8 3 3 6" xfId="27737" xr:uid="{00000000-0005-0000-0000-0000B56F0000}"/>
    <cellStyle name="Note 8 3 4" xfId="11564" xr:uid="{00000000-0005-0000-0000-0000B66F0000}"/>
    <cellStyle name="Note 8 3 4 2" xfId="14238" xr:uid="{00000000-0005-0000-0000-0000B76F0000}"/>
    <cellStyle name="Note 8 3 4 2 2" xfId="20001" xr:uid="{00000000-0005-0000-0000-0000B86F0000}"/>
    <cellStyle name="Note 8 3 4 2 2 2" xfId="36671" xr:uid="{00000000-0005-0000-0000-0000B96F0000}"/>
    <cellStyle name="Note 8 3 4 2 3" xfId="23147" xr:uid="{00000000-0005-0000-0000-0000BA6F0000}"/>
    <cellStyle name="Note 8 3 4 2 3 2" xfId="39850" xr:uid="{00000000-0005-0000-0000-0000BB6F0000}"/>
    <cellStyle name="Note 8 3 4 2 4" xfId="25926" xr:uid="{00000000-0005-0000-0000-0000BC6F0000}"/>
    <cellStyle name="Note 8 3 4 2 4 2" xfId="42665" xr:uid="{00000000-0005-0000-0000-0000BD6F0000}"/>
    <cellStyle name="Note 8 3 4 2 5" xfId="30911" xr:uid="{00000000-0005-0000-0000-0000BE6F0000}"/>
    <cellStyle name="Note 8 3 4 3" xfId="17715" xr:uid="{00000000-0005-0000-0000-0000BF6F0000}"/>
    <cellStyle name="Note 8 3 4 3 2" xfId="34392" xr:uid="{00000000-0005-0000-0000-0000C06F0000}"/>
    <cellStyle name="Note 8 3 4 4" xfId="15729" xr:uid="{00000000-0005-0000-0000-0000C16F0000}"/>
    <cellStyle name="Note 8 3 4 4 2" xfId="32390" xr:uid="{00000000-0005-0000-0000-0000C26F0000}"/>
    <cellStyle name="Note 8 3 4 5" xfId="21658" xr:uid="{00000000-0005-0000-0000-0000C36F0000}"/>
    <cellStyle name="Note 8 3 4 5 2" xfId="38333" xr:uid="{00000000-0005-0000-0000-0000C46F0000}"/>
    <cellStyle name="Note 8 3 4 6" xfId="28318" xr:uid="{00000000-0005-0000-0000-0000C56F0000}"/>
    <cellStyle name="Note 8 3 5" xfId="10784" xr:uid="{00000000-0005-0000-0000-0000C66F0000}"/>
    <cellStyle name="Note 8 3 5 2" xfId="13471" xr:uid="{00000000-0005-0000-0000-0000C76F0000}"/>
    <cellStyle name="Note 8 3 5 2 2" xfId="19342" xr:uid="{00000000-0005-0000-0000-0000C86F0000}"/>
    <cellStyle name="Note 8 3 5 2 2 2" xfId="36013" xr:uid="{00000000-0005-0000-0000-0000C96F0000}"/>
    <cellStyle name="Note 8 3 5 2 3" xfId="22517" xr:uid="{00000000-0005-0000-0000-0000CA6F0000}"/>
    <cellStyle name="Note 8 3 5 2 3 2" xfId="39213" xr:uid="{00000000-0005-0000-0000-0000CB6F0000}"/>
    <cellStyle name="Note 8 3 5 2 4" xfId="25374" xr:uid="{00000000-0005-0000-0000-0000CC6F0000}"/>
    <cellStyle name="Note 8 3 5 2 4 2" xfId="42111" xr:uid="{00000000-0005-0000-0000-0000CD6F0000}"/>
    <cellStyle name="Note 8 3 5 2 5" xfId="30146" xr:uid="{00000000-0005-0000-0000-0000CE6F0000}"/>
    <cellStyle name="Note 8 3 5 3" xfId="17025" xr:uid="{00000000-0005-0000-0000-0000CF6F0000}"/>
    <cellStyle name="Note 8 3 5 3 2" xfId="33701" xr:uid="{00000000-0005-0000-0000-0000D06F0000}"/>
    <cellStyle name="Note 8 3 5 4" xfId="16578" xr:uid="{00000000-0005-0000-0000-0000D16F0000}"/>
    <cellStyle name="Note 8 3 5 4 2" xfId="33251" xr:uid="{00000000-0005-0000-0000-0000D26F0000}"/>
    <cellStyle name="Note 8 3 5 5" xfId="21267" xr:uid="{00000000-0005-0000-0000-0000D36F0000}"/>
    <cellStyle name="Note 8 3 5 5 2" xfId="37939" xr:uid="{00000000-0005-0000-0000-0000D46F0000}"/>
    <cellStyle name="Note 8 3 5 6" xfId="27557" xr:uid="{00000000-0005-0000-0000-0000D56F0000}"/>
    <cellStyle name="Note 8 3 6" xfId="12353" xr:uid="{00000000-0005-0000-0000-0000D66F0000}"/>
    <cellStyle name="Note 8 3 6 2" xfId="15027" xr:uid="{00000000-0005-0000-0000-0000D76F0000}"/>
    <cellStyle name="Note 8 3 6 2 2" xfId="20737" xr:uid="{00000000-0005-0000-0000-0000D86F0000}"/>
    <cellStyle name="Note 8 3 6 2 2 2" xfId="37406" xr:uid="{00000000-0005-0000-0000-0000D96F0000}"/>
    <cellStyle name="Note 8 3 6 2 3" xfId="23864" xr:uid="{00000000-0005-0000-0000-0000DA6F0000}"/>
    <cellStyle name="Note 8 3 6 2 3 2" xfId="40575" xr:uid="{00000000-0005-0000-0000-0000DB6F0000}"/>
    <cellStyle name="Note 8 3 6 2 4" xfId="26605" xr:uid="{00000000-0005-0000-0000-0000DC6F0000}"/>
    <cellStyle name="Note 8 3 6 2 4 2" xfId="43346" xr:uid="{00000000-0005-0000-0000-0000DD6F0000}"/>
    <cellStyle name="Note 8 3 6 2 5" xfId="31698" xr:uid="{00000000-0005-0000-0000-0000DE6F0000}"/>
    <cellStyle name="Note 8 3 6 3" xfId="18449" xr:uid="{00000000-0005-0000-0000-0000DF6F0000}"/>
    <cellStyle name="Note 8 3 6 3 2" xfId="35126" xr:uid="{00000000-0005-0000-0000-0000E06F0000}"/>
    <cellStyle name="Note 8 3 6 4" xfId="21691" xr:uid="{00000000-0005-0000-0000-0000E16F0000}"/>
    <cellStyle name="Note 8 3 6 4 2" xfId="38366" xr:uid="{00000000-0005-0000-0000-0000E26F0000}"/>
    <cellStyle name="Note 8 3 6 5" xfId="24698" xr:uid="{00000000-0005-0000-0000-0000E36F0000}"/>
    <cellStyle name="Note 8 3 6 5 2" xfId="41419" xr:uid="{00000000-0005-0000-0000-0000E46F0000}"/>
    <cellStyle name="Note 8 3 6 6" xfId="29100" xr:uid="{00000000-0005-0000-0000-0000E56F0000}"/>
    <cellStyle name="Note 8 3 7" xfId="13251" xr:uid="{00000000-0005-0000-0000-0000E66F0000}"/>
    <cellStyle name="Note 8 3 7 2" xfId="19173" xr:uid="{00000000-0005-0000-0000-0000E76F0000}"/>
    <cellStyle name="Note 8 3 7 2 2" xfId="35844" xr:uid="{00000000-0005-0000-0000-0000E86F0000}"/>
    <cellStyle name="Note 8 3 7 3" xfId="22360" xr:uid="{00000000-0005-0000-0000-0000E96F0000}"/>
    <cellStyle name="Note 8 3 7 3 2" xfId="39053" xr:uid="{00000000-0005-0000-0000-0000EA6F0000}"/>
    <cellStyle name="Note 8 3 7 4" xfId="25240" xr:uid="{00000000-0005-0000-0000-0000EB6F0000}"/>
    <cellStyle name="Note 8 3 7 4 2" xfId="41976" xr:uid="{00000000-0005-0000-0000-0000EC6F0000}"/>
    <cellStyle name="Note 8 3 7 5" xfId="29927" xr:uid="{00000000-0005-0000-0000-0000ED6F0000}"/>
    <cellStyle name="Note 8 3 8" xfId="16844" xr:uid="{00000000-0005-0000-0000-0000EE6F0000}"/>
    <cellStyle name="Note 8 3 8 2" xfId="33519" xr:uid="{00000000-0005-0000-0000-0000EF6F0000}"/>
    <cellStyle name="Note 8 3 9" xfId="19308" xr:uid="{00000000-0005-0000-0000-0000F06F0000}"/>
    <cellStyle name="Note 8 3 9 2" xfId="35979" xr:uid="{00000000-0005-0000-0000-0000F16F0000}"/>
    <cellStyle name="Note 8 4" xfId="11280" xr:uid="{00000000-0005-0000-0000-0000F26F0000}"/>
    <cellStyle name="Note 8 4 2" xfId="11759" xr:uid="{00000000-0005-0000-0000-0000F36F0000}"/>
    <cellStyle name="Note 8 4 2 2" xfId="14433" xr:uid="{00000000-0005-0000-0000-0000F46F0000}"/>
    <cellStyle name="Note 8 4 2 2 2" xfId="20196" xr:uid="{00000000-0005-0000-0000-0000F56F0000}"/>
    <cellStyle name="Note 8 4 2 2 2 2" xfId="36865" xr:uid="{00000000-0005-0000-0000-0000F66F0000}"/>
    <cellStyle name="Note 8 4 2 2 3" xfId="23337" xr:uid="{00000000-0005-0000-0000-0000F76F0000}"/>
    <cellStyle name="Note 8 4 2 2 3 2" xfId="40045" xr:uid="{00000000-0005-0000-0000-0000F86F0000}"/>
    <cellStyle name="Note 8 4 2 2 4" xfId="26119" xr:uid="{00000000-0005-0000-0000-0000F96F0000}"/>
    <cellStyle name="Note 8 4 2 2 4 2" xfId="42859" xr:uid="{00000000-0005-0000-0000-0000FA6F0000}"/>
    <cellStyle name="Note 8 4 2 2 5" xfId="31105" xr:uid="{00000000-0005-0000-0000-0000FB6F0000}"/>
    <cellStyle name="Note 8 4 2 3" xfId="17910" xr:uid="{00000000-0005-0000-0000-0000FC6F0000}"/>
    <cellStyle name="Note 8 4 2 3 2" xfId="34586" xr:uid="{00000000-0005-0000-0000-0000FD6F0000}"/>
    <cellStyle name="Note 8 4 2 4" xfId="15600" xr:uid="{00000000-0005-0000-0000-0000FE6F0000}"/>
    <cellStyle name="Note 8 4 2 4 2" xfId="32271" xr:uid="{00000000-0005-0000-0000-0000FF6F0000}"/>
    <cellStyle name="Note 8 4 2 5" xfId="22266" xr:uid="{00000000-0005-0000-0000-000000700000}"/>
    <cellStyle name="Note 8 4 2 5 2" xfId="38958" xr:uid="{00000000-0005-0000-0000-000001700000}"/>
    <cellStyle name="Note 8 4 2 6" xfId="28508" xr:uid="{00000000-0005-0000-0000-000002700000}"/>
    <cellStyle name="Note 8 4 3" xfId="12017" xr:uid="{00000000-0005-0000-0000-000003700000}"/>
    <cellStyle name="Note 8 4 3 2" xfId="14691" xr:uid="{00000000-0005-0000-0000-000004700000}"/>
    <cellStyle name="Note 8 4 3 2 2" xfId="20454" xr:uid="{00000000-0005-0000-0000-000005700000}"/>
    <cellStyle name="Note 8 4 3 2 2 2" xfId="37122" xr:uid="{00000000-0005-0000-0000-000006700000}"/>
    <cellStyle name="Note 8 4 3 2 3" xfId="23593" xr:uid="{00000000-0005-0000-0000-000007700000}"/>
    <cellStyle name="Note 8 4 3 2 3 2" xfId="40303" xr:uid="{00000000-0005-0000-0000-000008700000}"/>
    <cellStyle name="Note 8 4 3 2 4" xfId="26376" xr:uid="{00000000-0005-0000-0000-000009700000}"/>
    <cellStyle name="Note 8 4 3 2 4 2" xfId="43117" xr:uid="{00000000-0005-0000-0000-00000A700000}"/>
    <cellStyle name="Note 8 4 3 2 5" xfId="31362" xr:uid="{00000000-0005-0000-0000-00000B700000}"/>
    <cellStyle name="Note 8 4 3 3" xfId="18168" xr:uid="{00000000-0005-0000-0000-00000C700000}"/>
    <cellStyle name="Note 8 4 3 3 2" xfId="34843" xr:uid="{00000000-0005-0000-0000-00000D700000}"/>
    <cellStyle name="Note 8 4 3 4" xfId="21420" xr:uid="{00000000-0005-0000-0000-00000E700000}"/>
    <cellStyle name="Note 8 4 3 4 2" xfId="38094" xr:uid="{00000000-0005-0000-0000-00000F700000}"/>
    <cellStyle name="Note 8 4 3 5" xfId="24470" xr:uid="{00000000-0005-0000-0000-000010700000}"/>
    <cellStyle name="Note 8 4 3 5 2" xfId="41190" xr:uid="{00000000-0005-0000-0000-000011700000}"/>
    <cellStyle name="Note 8 4 3 6" xfId="28764" xr:uid="{00000000-0005-0000-0000-000012700000}"/>
    <cellStyle name="Note 8 4 4" xfId="12792" xr:uid="{00000000-0005-0000-0000-000013700000}"/>
    <cellStyle name="Note 8 4 4 2" xfId="15407" xr:uid="{00000000-0005-0000-0000-000014700000}"/>
    <cellStyle name="Note 8 4 4 2 2" xfId="21045" xr:uid="{00000000-0005-0000-0000-000015700000}"/>
    <cellStyle name="Note 8 4 4 2 2 2" xfId="37714" xr:uid="{00000000-0005-0000-0000-000016700000}"/>
    <cellStyle name="Note 8 4 4 2 3" xfId="24155" xr:uid="{00000000-0005-0000-0000-000017700000}"/>
    <cellStyle name="Note 8 4 4 2 3 2" xfId="40872" xr:uid="{00000000-0005-0000-0000-000018700000}"/>
    <cellStyle name="Note 8 4 4 2 4" xfId="26873" xr:uid="{00000000-0005-0000-0000-000019700000}"/>
    <cellStyle name="Note 8 4 4 2 4 2" xfId="43614" xr:uid="{00000000-0005-0000-0000-00001A700000}"/>
    <cellStyle name="Note 8 4 4 2 5" xfId="32078" xr:uid="{00000000-0005-0000-0000-00001B700000}"/>
    <cellStyle name="Note 8 4 4 3" xfId="18802" xr:uid="{00000000-0005-0000-0000-00001C700000}"/>
    <cellStyle name="Note 8 4 4 3 2" xfId="35480" xr:uid="{00000000-0005-0000-0000-00001D700000}"/>
    <cellStyle name="Note 8 4 4 4" xfId="22009" xr:uid="{00000000-0005-0000-0000-00001E700000}"/>
    <cellStyle name="Note 8 4 4 4 2" xfId="38691" xr:uid="{00000000-0005-0000-0000-00001F700000}"/>
    <cellStyle name="Note 8 4 4 5" xfId="24960" xr:uid="{00000000-0005-0000-0000-000020700000}"/>
    <cellStyle name="Note 8 4 4 5 2" xfId="41687" xr:uid="{00000000-0005-0000-0000-000021700000}"/>
    <cellStyle name="Note 8 4 4 6" xfId="29480" xr:uid="{00000000-0005-0000-0000-000022700000}"/>
    <cellStyle name="Note 8 4 5" xfId="13957" xr:uid="{00000000-0005-0000-0000-000023700000}"/>
    <cellStyle name="Note 8 4 5 2" xfId="19750" xr:uid="{00000000-0005-0000-0000-000024700000}"/>
    <cellStyle name="Note 8 4 5 2 2" xfId="36420" xr:uid="{00000000-0005-0000-0000-000025700000}"/>
    <cellStyle name="Note 8 4 5 3" xfId="22897" xr:uid="{00000000-0005-0000-0000-000026700000}"/>
    <cellStyle name="Note 8 4 5 3 2" xfId="39599" xr:uid="{00000000-0005-0000-0000-000027700000}"/>
    <cellStyle name="Note 8 4 5 4" xfId="25705" xr:uid="{00000000-0005-0000-0000-000028700000}"/>
    <cellStyle name="Note 8 4 5 4 2" xfId="42444" xr:uid="{00000000-0005-0000-0000-000029700000}"/>
    <cellStyle name="Note 8 4 5 5" xfId="30630" xr:uid="{00000000-0005-0000-0000-00002A700000}"/>
    <cellStyle name="Note 8 4 6" xfId="17451" xr:uid="{00000000-0005-0000-0000-00002B700000}"/>
    <cellStyle name="Note 8 4 6 2" xfId="34128" xr:uid="{00000000-0005-0000-0000-00002C700000}"/>
    <cellStyle name="Note 8 4 7" xfId="21212" xr:uid="{00000000-0005-0000-0000-00002D700000}"/>
    <cellStyle name="Note 8 4 7 2" xfId="37883" xr:uid="{00000000-0005-0000-0000-00002E700000}"/>
    <cellStyle name="Note 8 4 8" xfId="16729" xr:uid="{00000000-0005-0000-0000-00002F700000}"/>
    <cellStyle name="Note 8 4 8 2" xfId="33403" xr:uid="{00000000-0005-0000-0000-000030700000}"/>
    <cellStyle name="Note 8 4 9" xfId="28038" xr:uid="{00000000-0005-0000-0000-000031700000}"/>
    <cellStyle name="Note 8 5" xfId="10814" xr:uid="{00000000-0005-0000-0000-000032700000}"/>
    <cellStyle name="Note 8 5 2" xfId="13506" xr:uid="{00000000-0005-0000-0000-000033700000}"/>
    <cellStyle name="Note 8 5 2 2" xfId="19373" xr:uid="{00000000-0005-0000-0000-000034700000}"/>
    <cellStyle name="Note 8 5 2 2 2" xfId="36043" xr:uid="{00000000-0005-0000-0000-000035700000}"/>
    <cellStyle name="Note 8 5 2 3" xfId="22543" xr:uid="{00000000-0005-0000-0000-000036700000}"/>
    <cellStyle name="Note 8 5 2 3 2" xfId="39242" xr:uid="{00000000-0005-0000-0000-000037700000}"/>
    <cellStyle name="Note 8 5 2 4" xfId="25402" xr:uid="{00000000-0005-0000-0000-000038700000}"/>
    <cellStyle name="Note 8 5 2 4 2" xfId="42140" xr:uid="{00000000-0005-0000-0000-000039700000}"/>
    <cellStyle name="Note 8 5 2 5" xfId="30180" xr:uid="{00000000-0005-0000-0000-00003A700000}"/>
    <cellStyle name="Note 8 5 3" xfId="17056" xr:uid="{00000000-0005-0000-0000-00003B700000}"/>
    <cellStyle name="Note 8 5 3 2" xfId="33731" xr:uid="{00000000-0005-0000-0000-00003C700000}"/>
    <cellStyle name="Note 8 5 4" xfId="15906" xr:uid="{00000000-0005-0000-0000-00003D700000}"/>
    <cellStyle name="Note 8 5 4 2" xfId="32570" xr:uid="{00000000-0005-0000-0000-00003E700000}"/>
    <cellStyle name="Note 8 5 5" xfId="22374" xr:uid="{00000000-0005-0000-0000-00003F700000}"/>
    <cellStyle name="Note 8 5 5 2" xfId="39067" xr:uid="{00000000-0005-0000-0000-000040700000}"/>
    <cellStyle name="Note 8 5 6" xfId="27589" xr:uid="{00000000-0005-0000-0000-000041700000}"/>
    <cellStyle name="Note 8 6" xfId="11454" xr:uid="{00000000-0005-0000-0000-000042700000}"/>
    <cellStyle name="Note 8 6 2" xfId="14128" xr:uid="{00000000-0005-0000-0000-000043700000}"/>
    <cellStyle name="Note 8 6 2 2" xfId="19891" xr:uid="{00000000-0005-0000-0000-000044700000}"/>
    <cellStyle name="Note 8 6 2 2 2" xfId="36561" xr:uid="{00000000-0005-0000-0000-000045700000}"/>
    <cellStyle name="Note 8 6 2 3" xfId="23038" xr:uid="{00000000-0005-0000-0000-000046700000}"/>
    <cellStyle name="Note 8 6 2 3 2" xfId="39740" xr:uid="{00000000-0005-0000-0000-000047700000}"/>
    <cellStyle name="Note 8 6 2 4" xfId="25816" xr:uid="{00000000-0005-0000-0000-000048700000}"/>
    <cellStyle name="Note 8 6 2 4 2" xfId="42555" xr:uid="{00000000-0005-0000-0000-000049700000}"/>
    <cellStyle name="Note 8 6 2 5" xfId="30801" xr:uid="{00000000-0005-0000-0000-00004A700000}"/>
    <cellStyle name="Note 8 6 3" xfId="17605" xr:uid="{00000000-0005-0000-0000-00004B700000}"/>
    <cellStyle name="Note 8 6 3 2" xfId="34282" xr:uid="{00000000-0005-0000-0000-00004C700000}"/>
    <cellStyle name="Note 8 6 4" xfId="18656" xr:uid="{00000000-0005-0000-0000-00004D700000}"/>
    <cellStyle name="Note 8 6 4 2" xfId="35333" xr:uid="{00000000-0005-0000-0000-00004E700000}"/>
    <cellStyle name="Note 8 6 5" xfId="24182" xr:uid="{00000000-0005-0000-0000-00004F700000}"/>
    <cellStyle name="Note 8 6 5 2" xfId="40899" xr:uid="{00000000-0005-0000-0000-000050700000}"/>
    <cellStyle name="Note 8 6 6" xfId="28209" xr:uid="{00000000-0005-0000-0000-000051700000}"/>
    <cellStyle name="Note 8 7" xfId="12218" xr:uid="{00000000-0005-0000-0000-000052700000}"/>
    <cellStyle name="Note 8 7 2" xfId="14892" xr:uid="{00000000-0005-0000-0000-000053700000}"/>
    <cellStyle name="Note 8 7 2 2" xfId="20615" xr:uid="{00000000-0005-0000-0000-000054700000}"/>
    <cellStyle name="Note 8 7 2 2 2" xfId="37283" xr:uid="{00000000-0005-0000-0000-000055700000}"/>
    <cellStyle name="Note 8 7 2 3" xfId="23748" xr:uid="{00000000-0005-0000-0000-000056700000}"/>
    <cellStyle name="Note 8 7 2 3 2" xfId="40459" xr:uid="{00000000-0005-0000-0000-000057700000}"/>
    <cellStyle name="Note 8 7 2 4" xfId="26508" xr:uid="{00000000-0005-0000-0000-000058700000}"/>
    <cellStyle name="Note 8 7 2 4 2" xfId="43249" xr:uid="{00000000-0005-0000-0000-000059700000}"/>
    <cellStyle name="Note 8 7 2 5" xfId="31563" xr:uid="{00000000-0005-0000-0000-00005A700000}"/>
    <cellStyle name="Note 8 7 3" xfId="18328" xr:uid="{00000000-0005-0000-0000-00005B700000}"/>
    <cellStyle name="Note 8 7 3 2" xfId="35003" xr:uid="{00000000-0005-0000-0000-00005C700000}"/>
    <cellStyle name="Note 8 7 4" xfId="21573" xr:uid="{00000000-0005-0000-0000-00005D700000}"/>
    <cellStyle name="Note 8 7 4 2" xfId="38248" xr:uid="{00000000-0005-0000-0000-00005E700000}"/>
    <cellStyle name="Note 8 7 5" xfId="24601" xr:uid="{00000000-0005-0000-0000-00005F700000}"/>
    <cellStyle name="Note 8 7 5 2" xfId="41322" xr:uid="{00000000-0005-0000-0000-000060700000}"/>
    <cellStyle name="Note 8 7 6" xfId="28965" xr:uid="{00000000-0005-0000-0000-000061700000}"/>
    <cellStyle name="Note 8 8" xfId="13116" xr:uid="{00000000-0005-0000-0000-000062700000}"/>
    <cellStyle name="Note 8 8 2" xfId="19051" xr:uid="{00000000-0005-0000-0000-000063700000}"/>
    <cellStyle name="Note 8 8 2 2" xfId="35721" xr:uid="{00000000-0005-0000-0000-000064700000}"/>
    <cellStyle name="Note 8 8 3" xfId="22246" xr:uid="{00000000-0005-0000-0000-000065700000}"/>
    <cellStyle name="Note 8 8 3 2" xfId="38938" xr:uid="{00000000-0005-0000-0000-000066700000}"/>
    <cellStyle name="Note 8 8 4" xfId="25143" xr:uid="{00000000-0005-0000-0000-000067700000}"/>
    <cellStyle name="Note 8 8 4 2" xfId="41879" xr:uid="{00000000-0005-0000-0000-000068700000}"/>
    <cellStyle name="Note 8 8 5" xfId="29792" xr:uid="{00000000-0005-0000-0000-000069700000}"/>
    <cellStyle name="Note 8 9" xfId="16640" xr:uid="{00000000-0005-0000-0000-00006A700000}"/>
    <cellStyle name="Note 8 9 2" xfId="33312" xr:uid="{00000000-0005-0000-0000-00006B700000}"/>
    <cellStyle name="Note 9" xfId="10313" xr:uid="{00000000-0005-0000-0000-00006C700000}"/>
    <cellStyle name="Note 9 10" xfId="16098" xr:uid="{00000000-0005-0000-0000-00006D700000}"/>
    <cellStyle name="Note 9 10 2" xfId="32762" xr:uid="{00000000-0005-0000-0000-00006E700000}"/>
    <cellStyle name="Note 9 11" xfId="27204" xr:uid="{00000000-0005-0000-0000-00006F700000}"/>
    <cellStyle name="Note 9 2" xfId="10485" xr:uid="{00000000-0005-0000-0000-000070700000}"/>
    <cellStyle name="Note 9 2 10" xfId="27274" xr:uid="{00000000-0005-0000-0000-000071700000}"/>
    <cellStyle name="Note 9 2 2" xfId="11350" xr:uid="{00000000-0005-0000-0000-000072700000}"/>
    <cellStyle name="Note 9 2 2 2" xfId="11817" xr:uid="{00000000-0005-0000-0000-000073700000}"/>
    <cellStyle name="Note 9 2 2 2 2" xfId="14491" xr:uid="{00000000-0005-0000-0000-000074700000}"/>
    <cellStyle name="Note 9 2 2 2 2 2" xfId="20254" xr:uid="{00000000-0005-0000-0000-000075700000}"/>
    <cellStyle name="Note 9 2 2 2 2 2 2" xfId="36923" xr:uid="{00000000-0005-0000-0000-000076700000}"/>
    <cellStyle name="Note 9 2 2 2 2 3" xfId="23395" xr:uid="{00000000-0005-0000-0000-000077700000}"/>
    <cellStyle name="Note 9 2 2 2 2 3 2" xfId="40103" xr:uid="{00000000-0005-0000-0000-000078700000}"/>
    <cellStyle name="Note 9 2 2 2 2 4" xfId="26177" xr:uid="{00000000-0005-0000-0000-000079700000}"/>
    <cellStyle name="Note 9 2 2 2 2 4 2" xfId="42917" xr:uid="{00000000-0005-0000-0000-00007A700000}"/>
    <cellStyle name="Note 9 2 2 2 2 5" xfId="31163" xr:uid="{00000000-0005-0000-0000-00007B700000}"/>
    <cellStyle name="Note 9 2 2 2 3" xfId="17968" xr:uid="{00000000-0005-0000-0000-00007C700000}"/>
    <cellStyle name="Note 9 2 2 2 3 2" xfId="34644" xr:uid="{00000000-0005-0000-0000-00007D700000}"/>
    <cellStyle name="Note 9 2 2 2 4" xfId="9932" xr:uid="{00000000-0005-0000-0000-00007E700000}"/>
    <cellStyle name="Note 9 2 2 2 4 2" xfId="27060" xr:uid="{00000000-0005-0000-0000-00007F700000}"/>
    <cellStyle name="Note 9 2 2 2 5" xfId="22980" xr:uid="{00000000-0005-0000-0000-000080700000}"/>
    <cellStyle name="Note 9 2 2 2 5 2" xfId="39682" xr:uid="{00000000-0005-0000-0000-000081700000}"/>
    <cellStyle name="Note 9 2 2 2 6" xfId="28566" xr:uid="{00000000-0005-0000-0000-000082700000}"/>
    <cellStyle name="Note 9 2 2 3" xfId="12071" xr:uid="{00000000-0005-0000-0000-000083700000}"/>
    <cellStyle name="Note 9 2 2 3 2" xfId="14745" xr:uid="{00000000-0005-0000-0000-000084700000}"/>
    <cellStyle name="Note 9 2 2 3 2 2" xfId="20508" xr:uid="{00000000-0005-0000-0000-000085700000}"/>
    <cellStyle name="Note 9 2 2 3 2 2 2" xfId="37176" xr:uid="{00000000-0005-0000-0000-000086700000}"/>
    <cellStyle name="Note 9 2 2 3 2 3" xfId="23647" xr:uid="{00000000-0005-0000-0000-000087700000}"/>
    <cellStyle name="Note 9 2 2 3 2 3 2" xfId="40357" xr:uid="{00000000-0005-0000-0000-000088700000}"/>
    <cellStyle name="Note 9 2 2 3 2 4" xfId="26430" xr:uid="{00000000-0005-0000-0000-000089700000}"/>
    <cellStyle name="Note 9 2 2 3 2 4 2" xfId="43171" xr:uid="{00000000-0005-0000-0000-00008A700000}"/>
    <cellStyle name="Note 9 2 2 3 2 5" xfId="31416" xr:uid="{00000000-0005-0000-0000-00008B700000}"/>
    <cellStyle name="Note 9 2 2 3 3" xfId="18222" xr:uid="{00000000-0005-0000-0000-00008C700000}"/>
    <cellStyle name="Note 9 2 2 3 3 2" xfId="34897" xr:uid="{00000000-0005-0000-0000-00008D700000}"/>
    <cellStyle name="Note 9 2 2 3 4" xfId="21474" xr:uid="{00000000-0005-0000-0000-00008E700000}"/>
    <cellStyle name="Note 9 2 2 3 4 2" xfId="38148" xr:uid="{00000000-0005-0000-0000-00008F700000}"/>
    <cellStyle name="Note 9 2 2 3 5" xfId="24524" xr:uid="{00000000-0005-0000-0000-000090700000}"/>
    <cellStyle name="Note 9 2 2 3 5 2" xfId="41244" xr:uid="{00000000-0005-0000-0000-000091700000}"/>
    <cellStyle name="Note 9 2 2 3 6" xfId="28818" xr:uid="{00000000-0005-0000-0000-000092700000}"/>
    <cellStyle name="Note 9 2 2 4" xfId="12867" xr:uid="{00000000-0005-0000-0000-000093700000}"/>
    <cellStyle name="Note 9 2 2 4 2" xfId="15480" xr:uid="{00000000-0005-0000-0000-000094700000}"/>
    <cellStyle name="Note 9 2 2 4 2 2" xfId="21111" xr:uid="{00000000-0005-0000-0000-000095700000}"/>
    <cellStyle name="Note 9 2 2 4 2 2 2" xfId="37780" xr:uid="{00000000-0005-0000-0000-000096700000}"/>
    <cellStyle name="Note 9 2 2 4 2 3" xfId="24223" xr:uid="{00000000-0005-0000-0000-000097700000}"/>
    <cellStyle name="Note 9 2 2 4 2 3 2" xfId="40940" xr:uid="{00000000-0005-0000-0000-000098700000}"/>
    <cellStyle name="Note 9 2 2 4 2 4" xfId="26929" xr:uid="{00000000-0005-0000-0000-000099700000}"/>
    <cellStyle name="Note 9 2 2 4 2 4 2" xfId="43670" xr:uid="{00000000-0005-0000-0000-00009A700000}"/>
    <cellStyle name="Note 9 2 2 4 2 5" xfId="32151" xr:uid="{00000000-0005-0000-0000-00009B700000}"/>
    <cellStyle name="Note 9 2 2 4 3" xfId="18870" xr:uid="{00000000-0005-0000-0000-00009C700000}"/>
    <cellStyle name="Note 9 2 2 4 3 2" xfId="35548" xr:uid="{00000000-0005-0000-0000-00009D700000}"/>
    <cellStyle name="Note 9 2 2 4 4" xfId="22078" xr:uid="{00000000-0005-0000-0000-00009E700000}"/>
    <cellStyle name="Note 9 2 2 4 4 2" xfId="38760" xr:uid="{00000000-0005-0000-0000-00009F700000}"/>
    <cellStyle name="Note 9 2 2 4 5" xfId="25016" xr:uid="{00000000-0005-0000-0000-0000A0700000}"/>
    <cellStyle name="Note 9 2 2 4 5 2" xfId="41743" xr:uid="{00000000-0005-0000-0000-0000A1700000}"/>
    <cellStyle name="Note 9 2 2 4 6" xfId="29553" xr:uid="{00000000-0005-0000-0000-0000A2700000}"/>
    <cellStyle name="Note 9 2 2 5" xfId="14028" xr:uid="{00000000-0005-0000-0000-0000A3700000}"/>
    <cellStyle name="Note 9 2 2 5 2" xfId="19815" xr:uid="{00000000-0005-0000-0000-0000A4700000}"/>
    <cellStyle name="Note 9 2 2 5 2 2" xfId="36485" xr:uid="{00000000-0005-0000-0000-0000A5700000}"/>
    <cellStyle name="Note 9 2 2 5 3" xfId="22963" xr:uid="{00000000-0005-0000-0000-0000A6700000}"/>
    <cellStyle name="Note 9 2 2 5 3 2" xfId="39665" xr:uid="{00000000-0005-0000-0000-0000A7700000}"/>
    <cellStyle name="Note 9 2 2 5 4" xfId="25759" xr:uid="{00000000-0005-0000-0000-0000A8700000}"/>
    <cellStyle name="Note 9 2 2 5 4 2" xfId="42498" xr:uid="{00000000-0005-0000-0000-0000A9700000}"/>
    <cellStyle name="Note 9 2 2 5 5" xfId="30701" xr:uid="{00000000-0005-0000-0000-0000AA700000}"/>
    <cellStyle name="Note 9 2 2 6" xfId="17521" xr:uid="{00000000-0005-0000-0000-0000AB700000}"/>
    <cellStyle name="Note 9 2 2 6 2" xfId="34198" xr:uid="{00000000-0005-0000-0000-0000AC700000}"/>
    <cellStyle name="Note 9 2 2 7" xfId="17421" xr:uid="{00000000-0005-0000-0000-0000AD700000}"/>
    <cellStyle name="Note 9 2 2 7 2" xfId="34098" xr:uid="{00000000-0005-0000-0000-0000AE700000}"/>
    <cellStyle name="Note 9 2 2 8" xfId="15782" xr:uid="{00000000-0005-0000-0000-0000AF700000}"/>
    <cellStyle name="Note 9 2 2 8 2" xfId="32444" xr:uid="{00000000-0005-0000-0000-0000B0700000}"/>
    <cellStyle name="Note 9 2 2 9" xfId="28109" xr:uid="{00000000-0005-0000-0000-0000B1700000}"/>
    <cellStyle name="Note 9 2 3" xfId="10898" xr:uid="{00000000-0005-0000-0000-0000B2700000}"/>
    <cellStyle name="Note 9 2 3 2" xfId="13591" xr:uid="{00000000-0005-0000-0000-0000B3700000}"/>
    <cellStyle name="Note 9 2 3 2 2" xfId="19453" xr:uid="{00000000-0005-0000-0000-0000B4700000}"/>
    <cellStyle name="Note 9 2 3 2 2 2" xfId="36123" xr:uid="{00000000-0005-0000-0000-0000B5700000}"/>
    <cellStyle name="Note 9 2 3 2 3" xfId="22620" xr:uid="{00000000-0005-0000-0000-0000B6700000}"/>
    <cellStyle name="Note 9 2 3 2 3 2" xfId="39320" xr:uid="{00000000-0005-0000-0000-0000B7700000}"/>
    <cellStyle name="Note 9 2 3 2 4" xfId="25470" xr:uid="{00000000-0005-0000-0000-0000B8700000}"/>
    <cellStyle name="Note 9 2 3 2 4 2" xfId="42208" xr:uid="{00000000-0005-0000-0000-0000B9700000}"/>
    <cellStyle name="Note 9 2 3 2 5" xfId="30265" xr:uid="{00000000-0005-0000-0000-0000BA700000}"/>
    <cellStyle name="Note 9 2 3 3" xfId="17138" xr:uid="{00000000-0005-0000-0000-0000BB700000}"/>
    <cellStyle name="Note 9 2 3 3 2" xfId="33814" xr:uid="{00000000-0005-0000-0000-0000BC700000}"/>
    <cellStyle name="Note 9 2 3 4" xfId="15865" xr:uid="{00000000-0005-0000-0000-0000BD700000}"/>
    <cellStyle name="Note 9 2 3 4 2" xfId="32529" xr:uid="{00000000-0005-0000-0000-0000BE700000}"/>
    <cellStyle name="Note 9 2 3 5" xfId="24303" xr:uid="{00000000-0005-0000-0000-0000BF700000}"/>
    <cellStyle name="Note 9 2 3 5 2" xfId="41021" xr:uid="{00000000-0005-0000-0000-0000C0700000}"/>
    <cellStyle name="Note 9 2 3 6" xfId="27673" xr:uid="{00000000-0005-0000-0000-0000C1700000}"/>
    <cellStyle name="Note 9 2 4" xfId="11517" xr:uid="{00000000-0005-0000-0000-0000C2700000}"/>
    <cellStyle name="Note 9 2 4 2" xfId="14191" xr:uid="{00000000-0005-0000-0000-0000C3700000}"/>
    <cellStyle name="Note 9 2 4 2 2" xfId="19954" xr:uid="{00000000-0005-0000-0000-0000C4700000}"/>
    <cellStyle name="Note 9 2 4 2 2 2" xfId="36624" xr:uid="{00000000-0005-0000-0000-0000C5700000}"/>
    <cellStyle name="Note 9 2 4 2 3" xfId="23100" xr:uid="{00000000-0005-0000-0000-0000C6700000}"/>
    <cellStyle name="Note 9 2 4 2 3 2" xfId="39803" xr:uid="{00000000-0005-0000-0000-0000C7700000}"/>
    <cellStyle name="Note 9 2 4 2 4" xfId="25879" xr:uid="{00000000-0005-0000-0000-0000C8700000}"/>
    <cellStyle name="Note 9 2 4 2 4 2" xfId="42618" xr:uid="{00000000-0005-0000-0000-0000C9700000}"/>
    <cellStyle name="Note 9 2 4 2 5" xfId="30864" xr:uid="{00000000-0005-0000-0000-0000CA700000}"/>
    <cellStyle name="Note 9 2 4 3" xfId="17668" xr:uid="{00000000-0005-0000-0000-0000CB700000}"/>
    <cellStyle name="Note 9 2 4 3 2" xfId="34345" xr:uid="{00000000-0005-0000-0000-0000CC700000}"/>
    <cellStyle name="Note 9 2 4 4" xfId="21217" xr:uid="{00000000-0005-0000-0000-0000CD700000}"/>
    <cellStyle name="Note 9 2 4 4 2" xfId="37888" xr:uid="{00000000-0005-0000-0000-0000CE700000}"/>
    <cellStyle name="Note 9 2 4 5" xfId="24181" xr:uid="{00000000-0005-0000-0000-0000CF700000}"/>
    <cellStyle name="Note 9 2 4 5 2" xfId="40898" xr:uid="{00000000-0005-0000-0000-0000D0700000}"/>
    <cellStyle name="Note 9 2 4 6" xfId="28271" xr:uid="{00000000-0005-0000-0000-0000D1700000}"/>
    <cellStyle name="Note 9 2 5" xfId="12289" xr:uid="{00000000-0005-0000-0000-0000D2700000}"/>
    <cellStyle name="Note 9 2 5 2" xfId="14963" xr:uid="{00000000-0005-0000-0000-0000D3700000}"/>
    <cellStyle name="Note 9 2 5 2 2" xfId="20681" xr:uid="{00000000-0005-0000-0000-0000D4700000}"/>
    <cellStyle name="Note 9 2 5 2 2 2" xfId="37349" xr:uid="{00000000-0005-0000-0000-0000D5700000}"/>
    <cellStyle name="Note 9 2 5 2 3" xfId="23811" xr:uid="{00000000-0005-0000-0000-0000D6700000}"/>
    <cellStyle name="Note 9 2 5 2 3 2" xfId="40522" xr:uid="{00000000-0005-0000-0000-0000D7700000}"/>
    <cellStyle name="Note 9 2 5 2 4" xfId="26562" xr:uid="{00000000-0005-0000-0000-0000D8700000}"/>
    <cellStyle name="Note 9 2 5 2 4 2" xfId="43303" xr:uid="{00000000-0005-0000-0000-0000D9700000}"/>
    <cellStyle name="Note 9 2 5 2 5" xfId="31634" xr:uid="{00000000-0005-0000-0000-0000DA700000}"/>
    <cellStyle name="Note 9 2 5 3" xfId="18394" xr:uid="{00000000-0005-0000-0000-0000DB700000}"/>
    <cellStyle name="Note 9 2 5 3 2" xfId="35069" xr:uid="{00000000-0005-0000-0000-0000DC700000}"/>
    <cellStyle name="Note 9 2 5 4" xfId="21637" xr:uid="{00000000-0005-0000-0000-0000DD700000}"/>
    <cellStyle name="Note 9 2 5 4 2" xfId="38312" xr:uid="{00000000-0005-0000-0000-0000DE700000}"/>
    <cellStyle name="Note 9 2 5 5" xfId="24655" xr:uid="{00000000-0005-0000-0000-0000DF700000}"/>
    <cellStyle name="Note 9 2 5 5 2" xfId="41376" xr:uid="{00000000-0005-0000-0000-0000E0700000}"/>
    <cellStyle name="Note 9 2 5 6" xfId="29036" xr:uid="{00000000-0005-0000-0000-0000E1700000}"/>
    <cellStyle name="Note 9 2 6" xfId="13187" xr:uid="{00000000-0005-0000-0000-0000E2700000}"/>
    <cellStyle name="Note 9 2 6 2" xfId="19116" xr:uid="{00000000-0005-0000-0000-0000E3700000}"/>
    <cellStyle name="Note 9 2 6 2 2" xfId="35787" xr:uid="{00000000-0005-0000-0000-0000E4700000}"/>
    <cellStyle name="Note 9 2 6 3" xfId="22308" xr:uid="{00000000-0005-0000-0000-0000E5700000}"/>
    <cellStyle name="Note 9 2 6 3 2" xfId="39001" xr:uid="{00000000-0005-0000-0000-0000E6700000}"/>
    <cellStyle name="Note 9 2 6 4" xfId="25197" xr:uid="{00000000-0005-0000-0000-0000E7700000}"/>
    <cellStyle name="Note 9 2 6 4 2" xfId="41933" xr:uid="{00000000-0005-0000-0000-0000E8700000}"/>
    <cellStyle name="Note 9 2 6 5" xfId="29863" xr:uid="{00000000-0005-0000-0000-0000E9700000}"/>
    <cellStyle name="Note 9 2 7" xfId="16773" xr:uid="{00000000-0005-0000-0000-0000EA700000}"/>
    <cellStyle name="Note 9 2 7 2" xfId="33447" xr:uid="{00000000-0005-0000-0000-0000EB700000}"/>
    <cellStyle name="Note 9 2 8" xfId="16455" xr:uid="{00000000-0005-0000-0000-0000EC700000}"/>
    <cellStyle name="Note 9 2 8 2" xfId="33125" xr:uid="{00000000-0005-0000-0000-0000ED700000}"/>
    <cellStyle name="Note 9 2 9" xfId="16056" xr:uid="{00000000-0005-0000-0000-0000EE700000}"/>
    <cellStyle name="Note 9 2 9 2" xfId="32724" xr:uid="{00000000-0005-0000-0000-0000EF700000}"/>
    <cellStyle name="Note 9 3" xfId="11281" xr:uid="{00000000-0005-0000-0000-0000F0700000}"/>
    <cellStyle name="Note 9 3 2" xfId="11760" xr:uid="{00000000-0005-0000-0000-0000F1700000}"/>
    <cellStyle name="Note 9 3 2 2" xfId="14434" xr:uid="{00000000-0005-0000-0000-0000F2700000}"/>
    <cellStyle name="Note 9 3 2 2 2" xfId="20197" xr:uid="{00000000-0005-0000-0000-0000F3700000}"/>
    <cellStyle name="Note 9 3 2 2 2 2" xfId="36866" xr:uid="{00000000-0005-0000-0000-0000F4700000}"/>
    <cellStyle name="Note 9 3 2 2 3" xfId="23338" xr:uid="{00000000-0005-0000-0000-0000F5700000}"/>
    <cellStyle name="Note 9 3 2 2 3 2" xfId="40046" xr:uid="{00000000-0005-0000-0000-0000F6700000}"/>
    <cellStyle name="Note 9 3 2 2 4" xfId="26120" xr:uid="{00000000-0005-0000-0000-0000F7700000}"/>
    <cellStyle name="Note 9 3 2 2 4 2" xfId="42860" xr:uid="{00000000-0005-0000-0000-0000F8700000}"/>
    <cellStyle name="Note 9 3 2 2 5" xfId="31106" xr:uid="{00000000-0005-0000-0000-0000F9700000}"/>
    <cellStyle name="Note 9 3 2 3" xfId="17911" xr:uid="{00000000-0005-0000-0000-0000FA700000}"/>
    <cellStyle name="Note 9 3 2 3 2" xfId="34587" xr:uid="{00000000-0005-0000-0000-0000FB700000}"/>
    <cellStyle name="Note 9 3 2 4" xfId="15591" xr:uid="{00000000-0005-0000-0000-0000FC700000}"/>
    <cellStyle name="Note 9 3 2 4 2" xfId="32262" xr:uid="{00000000-0005-0000-0000-0000FD700000}"/>
    <cellStyle name="Note 9 3 2 5" xfId="23768" xr:uid="{00000000-0005-0000-0000-0000FE700000}"/>
    <cellStyle name="Note 9 3 2 5 2" xfId="40479" xr:uid="{00000000-0005-0000-0000-0000FF700000}"/>
    <cellStyle name="Note 9 3 2 6" xfId="28509" xr:uid="{00000000-0005-0000-0000-000000710000}"/>
    <cellStyle name="Note 9 3 3" xfId="12018" xr:uid="{00000000-0005-0000-0000-000001710000}"/>
    <cellStyle name="Note 9 3 3 2" xfId="14692" xr:uid="{00000000-0005-0000-0000-000002710000}"/>
    <cellStyle name="Note 9 3 3 2 2" xfId="20455" xr:uid="{00000000-0005-0000-0000-000003710000}"/>
    <cellStyle name="Note 9 3 3 2 2 2" xfId="37123" xr:uid="{00000000-0005-0000-0000-000004710000}"/>
    <cellStyle name="Note 9 3 3 2 3" xfId="23594" xr:uid="{00000000-0005-0000-0000-000005710000}"/>
    <cellStyle name="Note 9 3 3 2 3 2" xfId="40304" xr:uid="{00000000-0005-0000-0000-000006710000}"/>
    <cellStyle name="Note 9 3 3 2 4" xfId="26377" xr:uid="{00000000-0005-0000-0000-000007710000}"/>
    <cellStyle name="Note 9 3 3 2 4 2" xfId="43118" xr:uid="{00000000-0005-0000-0000-000008710000}"/>
    <cellStyle name="Note 9 3 3 2 5" xfId="31363" xr:uid="{00000000-0005-0000-0000-000009710000}"/>
    <cellStyle name="Note 9 3 3 3" xfId="18169" xr:uid="{00000000-0005-0000-0000-00000A710000}"/>
    <cellStyle name="Note 9 3 3 3 2" xfId="34844" xr:uid="{00000000-0005-0000-0000-00000B710000}"/>
    <cellStyle name="Note 9 3 3 4" xfId="21421" xr:uid="{00000000-0005-0000-0000-00000C710000}"/>
    <cellStyle name="Note 9 3 3 4 2" xfId="38095" xr:uid="{00000000-0005-0000-0000-00000D710000}"/>
    <cellStyle name="Note 9 3 3 5" xfId="24471" xr:uid="{00000000-0005-0000-0000-00000E710000}"/>
    <cellStyle name="Note 9 3 3 5 2" xfId="41191" xr:uid="{00000000-0005-0000-0000-00000F710000}"/>
    <cellStyle name="Note 9 3 3 6" xfId="28765" xr:uid="{00000000-0005-0000-0000-000010710000}"/>
    <cellStyle name="Note 9 3 4" xfId="12793" xr:uid="{00000000-0005-0000-0000-000011710000}"/>
    <cellStyle name="Note 9 3 4 2" xfId="15408" xr:uid="{00000000-0005-0000-0000-000012710000}"/>
    <cellStyle name="Note 9 3 4 2 2" xfId="21046" xr:uid="{00000000-0005-0000-0000-000013710000}"/>
    <cellStyle name="Note 9 3 4 2 2 2" xfId="37715" xr:uid="{00000000-0005-0000-0000-000014710000}"/>
    <cellStyle name="Note 9 3 4 2 3" xfId="24156" xr:uid="{00000000-0005-0000-0000-000015710000}"/>
    <cellStyle name="Note 9 3 4 2 3 2" xfId="40873" xr:uid="{00000000-0005-0000-0000-000016710000}"/>
    <cellStyle name="Note 9 3 4 2 4" xfId="26874" xr:uid="{00000000-0005-0000-0000-000017710000}"/>
    <cellStyle name="Note 9 3 4 2 4 2" xfId="43615" xr:uid="{00000000-0005-0000-0000-000018710000}"/>
    <cellStyle name="Note 9 3 4 2 5" xfId="32079" xr:uid="{00000000-0005-0000-0000-000019710000}"/>
    <cellStyle name="Note 9 3 4 3" xfId="18803" xr:uid="{00000000-0005-0000-0000-00001A710000}"/>
    <cellStyle name="Note 9 3 4 3 2" xfId="35481" xr:uid="{00000000-0005-0000-0000-00001B710000}"/>
    <cellStyle name="Note 9 3 4 4" xfId="22010" xr:uid="{00000000-0005-0000-0000-00001C710000}"/>
    <cellStyle name="Note 9 3 4 4 2" xfId="38692" xr:uid="{00000000-0005-0000-0000-00001D710000}"/>
    <cellStyle name="Note 9 3 4 5" xfId="24961" xr:uid="{00000000-0005-0000-0000-00001E710000}"/>
    <cellStyle name="Note 9 3 4 5 2" xfId="41688" xr:uid="{00000000-0005-0000-0000-00001F710000}"/>
    <cellStyle name="Note 9 3 4 6" xfId="29481" xr:uid="{00000000-0005-0000-0000-000020710000}"/>
    <cellStyle name="Note 9 3 5" xfId="13958" xr:uid="{00000000-0005-0000-0000-000021710000}"/>
    <cellStyle name="Note 9 3 5 2" xfId="19751" xr:uid="{00000000-0005-0000-0000-000022710000}"/>
    <cellStyle name="Note 9 3 5 2 2" xfId="36421" xr:uid="{00000000-0005-0000-0000-000023710000}"/>
    <cellStyle name="Note 9 3 5 3" xfId="22898" xr:uid="{00000000-0005-0000-0000-000024710000}"/>
    <cellStyle name="Note 9 3 5 3 2" xfId="39600" xr:uid="{00000000-0005-0000-0000-000025710000}"/>
    <cellStyle name="Note 9 3 5 4" xfId="25706" xr:uid="{00000000-0005-0000-0000-000026710000}"/>
    <cellStyle name="Note 9 3 5 4 2" xfId="42445" xr:uid="{00000000-0005-0000-0000-000027710000}"/>
    <cellStyle name="Note 9 3 5 5" xfId="30631" xr:uid="{00000000-0005-0000-0000-000028710000}"/>
    <cellStyle name="Note 9 3 6" xfId="17452" xr:uid="{00000000-0005-0000-0000-000029710000}"/>
    <cellStyle name="Note 9 3 6 2" xfId="34129" xr:uid="{00000000-0005-0000-0000-00002A710000}"/>
    <cellStyle name="Note 9 3 7" xfId="16703" xr:uid="{00000000-0005-0000-0000-00002B710000}"/>
    <cellStyle name="Note 9 3 7 2" xfId="33377" xr:uid="{00000000-0005-0000-0000-00002C710000}"/>
    <cellStyle name="Note 9 3 8" xfId="17211" xr:uid="{00000000-0005-0000-0000-00002D710000}"/>
    <cellStyle name="Note 9 3 8 2" xfId="33888" xr:uid="{00000000-0005-0000-0000-00002E710000}"/>
    <cellStyle name="Note 9 3 9" xfId="28039" xr:uid="{00000000-0005-0000-0000-00002F710000}"/>
    <cellStyle name="Note 9 4" xfId="10815" xr:uid="{00000000-0005-0000-0000-000030710000}"/>
    <cellStyle name="Note 9 4 2" xfId="13507" xr:uid="{00000000-0005-0000-0000-000031710000}"/>
    <cellStyle name="Note 9 4 2 2" xfId="19374" xr:uid="{00000000-0005-0000-0000-000032710000}"/>
    <cellStyle name="Note 9 4 2 2 2" xfId="36044" xr:uid="{00000000-0005-0000-0000-000033710000}"/>
    <cellStyle name="Note 9 4 2 3" xfId="22544" xr:uid="{00000000-0005-0000-0000-000034710000}"/>
    <cellStyle name="Note 9 4 2 3 2" xfId="39243" xr:uid="{00000000-0005-0000-0000-000035710000}"/>
    <cellStyle name="Note 9 4 2 4" xfId="25403" xr:uid="{00000000-0005-0000-0000-000036710000}"/>
    <cellStyle name="Note 9 4 2 4 2" xfId="42141" xr:uid="{00000000-0005-0000-0000-000037710000}"/>
    <cellStyle name="Note 9 4 2 5" xfId="30181" xr:uid="{00000000-0005-0000-0000-000038710000}"/>
    <cellStyle name="Note 9 4 3" xfId="17057" xr:uid="{00000000-0005-0000-0000-000039710000}"/>
    <cellStyle name="Note 9 4 3 2" xfId="33732" xr:uid="{00000000-0005-0000-0000-00003A710000}"/>
    <cellStyle name="Note 9 4 4" xfId="15905" xr:uid="{00000000-0005-0000-0000-00003B710000}"/>
    <cellStyle name="Note 9 4 4 2" xfId="32569" xr:uid="{00000000-0005-0000-0000-00003C710000}"/>
    <cellStyle name="Note 9 4 5" xfId="23877" xr:uid="{00000000-0005-0000-0000-00003D710000}"/>
    <cellStyle name="Note 9 4 5 2" xfId="40588" xr:uid="{00000000-0005-0000-0000-00003E710000}"/>
    <cellStyle name="Note 9 4 6" xfId="27590" xr:uid="{00000000-0005-0000-0000-00003F710000}"/>
    <cellStyle name="Note 9 5" xfId="11455" xr:uid="{00000000-0005-0000-0000-000040710000}"/>
    <cellStyle name="Note 9 5 2" xfId="14129" xr:uid="{00000000-0005-0000-0000-000041710000}"/>
    <cellStyle name="Note 9 5 2 2" xfId="19892" xr:uid="{00000000-0005-0000-0000-000042710000}"/>
    <cellStyle name="Note 9 5 2 2 2" xfId="36562" xr:uid="{00000000-0005-0000-0000-000043710000}"/>
    <cellStyle name="Note 9 5 2 3" xfId="23039" xr:uid="{00000000-0005-0000-0000-000044710000}"/>
    <cellStyle name="Note 9 5 2 3 2" xfId="39741" xr:uid="{00000000-0005-0000-0000-000045710000}"/>
    <cellStyle name="Note 9 5 2 4" xfId="25817" xr:uid="{00000000-0005-0000-0000-000046710000}"/>
    <cellStyle name="Note 9 5 2 4 2" xfId="42556" xr:uid="{00000000-0005-0000-0000-000047710000}"/>
    <cellStyle name="Note 9 5 2 5" xfId="30802" xr:uid="{00000000-0005-0000-0000-000048710000}"/>
    <cellStyle name="Note 9 5 3" xfId="17606" xr:uid="{00000000-0005-0000-0000-000049710000}"/>
    <cellStyle name="Note 9 5 3 2" xfId="34283" xr:uid="{00000000-0005-0000-0000-00004A710000}"/>
    <cellStyle name="Note 9 5 4" xfId="16724" xr:uid="{00000000-0005-0000-0000-00004B710000}"/>
    <cellStyle name="Note 9 5 4 2" xfId="33398" xr:uid="{00000000-0005-0000-0000-00004C710000}"/>
    <cellStyle name="Note 9 5 5" xfId="22038" xr:uid="{00000000-0005-0000-0000-00004D710000}"/>
    <cellStyle name="Note 9 5 5 2" xfId="38720" xr:uid="{00000000-0005-0000-0000-00004E710000}"/>
    <cellStyle name="Note 9 5 6" xfId="28210" xr:uid="{00000000-0005-0000-0000-00004F710000}"/>
    <cellStyle name="Note 9 6" xfId="12219" xr:uid="{00000000-0005-0000-0000-000050710000}"/>
    <cellStyle name="Note 9 6 2" xfId="14893" xr:uid="{00000000-0005-0000-0000-000051710000}"/>
    <cellStyle name="Note 9 6 2 2" xfId="20616" xr:uid="{00000000-0005-0000-0000-000052710000}"/>
    <cellStyle name="Note 9 6 2 2 2" xfId="37284" xr:uid="{00000000-0005-0000-0000-000053710000}"/>
    <cellStyle name="Note 9 6 2 3" xfId="23749" xr:uid="{00000000-0005-0000-0000-000054710000}"/>
    <cellStyle name="Note 9 6 2 3 2" xfId="40460" xr:uid="{00000000-0005-0000-0000-000055710000}"/>
    <cellStyle name="Note 9 6 2 4" xfId="26509" xr:uid="{00000000-0005-0000-0000-000056710000}"/>
    <cellStyle name="Note 9 6 2 4 2" xfId="43250" xr:uid="{00000000-0005-0000-0000-000057710000}"/>
    <cellStyle name="Note 9 6 2 5" xfId="31564" xr:uid="{00000000-0005-0000-0000-000058710000}"/>
    <cellStyle name="Note 9 6 3" xfId="18329" xr:uid="{00000000-0005-0000-0000-000059710000}"/>
    <cellStyle name="Note 9 6 3 2" xfId="35004" xr:uid="{00000000-0005-0000-0000-00005A710000}"/>
    <cellStyle name="Note 9 6 4" xfId="21574" xr:uid="{00000000-0005-0000-0000-00005B710000}"/>
    <cellStyle name="Note 9 6 4 2" xfId="38249" xr:uid="{00000000-0005-0000-0000-00005C710000}"/>
    <cellStyle name="Note 9 6 5" xfId="24602" xr:uid="{00000000-0005-0000-0000-00005D710000}"/>
    <cellStyle name="Note 9 6 5 2" xfId="41323" xr:uid="{00000000-0005-0000-0000-00005E710000}"/>
    <cellStyle name="Note 9 6 6" xfId="28966" xr:uid="{00000000-0005-0000-0000-00005F710000}"/>
    <cellStyle name="Note 9 7" xfId="13117" xr:uid="{00000000-0005-0000-0000-000060710000}"/>
    <cellStyle name="Note 9 7 2" xfId="19052" xr:uid="{00000000-0005-0000-0000-000061710000}"/>
    <cellStyle name="Note 9 7 2 2" xfId="35722" xr:uid="{00000000-0005-0000-0000-000062710000}"/>
    <cellStyle name="Note 9 7 3" xfId="22247" xr:uid="{00000000-0005-0000-0000-000063710000}"/>
    <cellStyle name="Note 9 7 3 2" xfId="38939" xr:uid="{00000000-0005-0000-0000-000064710000}"/>
    <cellStyle name="Note 9 7 4" xfId="25144" xr:uid="{00000000-0005-0000-0000-000065710000}"/>
    <cellStyle name="Note 9 7 4 2" xfId="41880" xr:uid="{00000000-0005-0000-0000-000066710000}"/>
    <cellStyle name="Note 9 7 5" xfId="29793" xr:uid="{00000000-0005-0000-0000-000067710000}"/>
    <cellStyle name="Note 9 8" xfId="16641" xr:uid="{00000000-0005-0000-0000-000068710000}"/>
    <cellStyle name="Note 9 8 2" xfId="33313" xr:uid="{00000000-0005-0000-0000-000069710000}"/>
    <cellStyle name="Note 9 9" xfId="16691" xr:uid="{00000000-0005-0000-0000-00006A710000}"/>
    <cellStyle name="Note 9 9 2" xfId="33365" xr:uid="{00000000-0005-0000-0000-00006B710000}"/>
    <cellStyle name="Output" xfId="56" builtinId="21" customBuiltin="1"/>
    <cellStyle name="Output 10" xfId="10474" xr:uid="{00000000-0005-0000-0000-00006D710000}"/>
    <cellStyle name="Output 10 10" xfId="27259" xr:uid="{00000000-0005-0000-0000-00006E710000}"/>
    <cellStyle name="Output 10 2" xfId="11340" xr:uid="{00000000-0005-0000-0000-00006F710000}"/>
    <cellStyle name="Output 10 2 2" xfId="11802" xr:uid="{00000000-0005-0000-0000-000070710000}"/>
    <cellStyle name="Output 10 2 2 2" xfId="14476" xr:uid="{00000000-0005-0000-0000-000071710000}"/>
    <cellStyle name="Output 10 2 2 2 2" xfId="20239" xr:uid="{00000000-0005-0000-0000-000072710000}"/>
    <cellStyle name="Output 10 2 2 2 2 2" xfId="36908" xr:uid="{00000000-0005-0000-0000-000073710000}"/>
    <cellStyle name="Output 10 2 2 2 3" xfId="23380" xr:uid="{00000000-0005-0000-0000-000074710000}"/>
    <cellStyle name="Output 10 2 2 2 3 2" xfId="40088" xr:uid="{00000000-0005-0000-0000-000075710000}"/>
    <cellStyle name="Output 10 2 2 2 4" xfId="26162" xr:uid="{00000000-0005-0000-0000-000076710000}"/>
    <cellStyle name="Output 10 2 2 2 4 2" xfId="42902" xr:uid="{00000000-0005-0000-0000-000077710000}"/>
    <cellStyle name="Output 10 2 2 2 5" xfId="31148" xr:uid="{00000000-0005-0000-0000-000078710000}"/>
    <cellStyle name="Output 10 2 2 3" xfId="17953" xr:uid="{00000000-0005-0000-0000-000079710000}"/>
    <cellStyle name="Output 10 2 2 3 2" xfId="34629" xr:uid="{00000000-0005-0000-0000-00007A710000}"/>
    <cellStyle name="Output 10 2 2 4" xfId="18941" xr:uid="{00000000-0005-0000-0000-00007B710000}"/>
    <cellStyle name="Output 10 2 2 4 2" xfId="35620" xr:uid="{00000000-0005-0000-0000-00007C710000}"/>
    <cellStyle name="Output 10 2 2 5" xfId="16815" xr:uid="{00000000-0005-0000-0000-00007D710000}"/>
    <cellStyle name="Output 10 2 2 5 2" xfId="33490" xr:uid="{00000000-0005-0000-0000-00007E710000}"/>
    <cellStyle name="Output 10 2 2 6" xfId="28551" xr:uid="{00000000-0005-0000-0000-00007F710000}"/>
    <cellStyle name="Output 10 2 3" xfId="12056" xr:uid="{00000000-0005-0000-0000-000080710000}"/>
    <cellStyle name="Output 10 2 3 2" xfId="14730" xr:uid="{00000000-0005-0000-0000-000081710000}"/>
    <cellStyle name="Output 10 2 3 2 2" xfId="20493" xr:uid="{00000000-0005-0000-0000-000082710000}"/>
    <cellStyle name="Output 10 2 3 2 2 2" xfId="37161" xr:uid="{00000000-0005-0000-0000-000083710000}"/>
    <cellStyle name="Output 10 2 3 2 3" xfId="23632" xr:uid="{00000000-0005-0000-0000-000084710000}"/>
    <cellStyle name="Output 10 2 3 2 3 2" xfId="40342" xr:uid="{00000000-0005-0000-0000-000085710000}"/>
    <cellStyle name="Output 10 2 3 2 4" xfId="26415" xr:uid="{00000000-0005-0000-0000-000086710000}"/>
    <cellStyle name="Output 10 2 3 2 4 2" xfId="43156" xr:uid="{00000000-0005-0000-0000-000087710000}"/>
    <cellStyle name="Output 10 2 3 2 5" xfId="31401" xr:uid="{00000000-0005-0000-0000-000088710000}"/>
    <cellStyle name="Output 10 2 3 3" xfId="18207" xr:uid="{00000000-0005-0000-0000-000089710000}"/>
    <cellStyle name="Output 10 2 3 3 2" xfId="34882" xr:uid="{00000000-0005-0000-0000-00008A710000}"/>
    <cellStyle name="Output 10 2 3 4" xfId="21459" xr:uid="{00000000-0005-0000-0000-00008B710000}"/>
    <cellStyle name="Output 10 2 3 4 2" xfId="38133" xr:uid="{00000000-0005-0000-0000-00008C710000}"/>
    <cellStyle name="Output 10 2 3 5" xfId="24509" xr:uid="{00000000-0005-0000-0000-00008D710000}"/>
    <cellStyle name="Output 10 2 3 5 2" xfId="41229" xr:uid="{00000000-0005-0000-0000-00008E710000}"/>
    <cellStyle name="Output 10 2 3 6" xfId="28803" xr:uid="{00000000-0005-0000-0000-00008F710000}"/>
    <cellStyle name="Output 10 2 4" xfId="12852" xr:uid="{00000000-0005-0000-0000-000090710000}"/>
    <cellStyle name="Output 10 2 4 2" xfId="15465" xr:uid="{00000000-0005-0000-0000-000091710000}"/>
    <cellStyle name="Output 10 2 4 2 2" xfId="21096" xr:uid="{00000000-0005-0000-0000-000092710000}"/>
    <cellStyle name="Output 10 2 4 2 2 2" xfId="37765" xr:uid="{00000000-0005-0000-0000-000093710000}"/>
    <cellStyle name="Output 10 2 4 2 3" xfId="24208" xr:uid="{00000000-0005-0000-0000-000094710000}"/>
    <cellStyle name="Output 10 2 4 2 3 2" xfId="40925" xr:uid="{00000000-0005-0000-0000-000095710000}"/>
    <cellStyle name="Output 10 2 4 2 4" xfId="26914" xr:uid="{00000000-0005-0000-0000-000096710000}"/>
    <cellStyle name="Output 10 2 4 2 4 2" xfId="43655" xr:uid="{00000000-0005-0000-0000-000097710000}"/>
    <cellStyle name="Output 10 2 4 2 5" xfId="32136" xr:uid="{00000000-0005-0000-0000-000098710000}"/>
    <cellStyle name="Output 10 2 4 3" xfId="18855" xr:uid="{00000000-0005-0000-0000-000099710000}"/>
    <cellStyle name="Output 10 2 4 3 2" xfId="35533" xr:uid="{00000000-0005-0000-0000-00009A710000}"/>
    <cellStyle name="Output 10 2 4 4" xfId="22063" xr:uid="{00000000-0005-0000-0000-00009B710000}"/>
    <cellStyle name="Output 10 2 4 4 2" xfId="38745" xr:uid="{00000000-0005-0000-0000-00009C710000}"/>
    <cellStyle name="Output 10 2 4 5" xfId="25001" xr:uid="{00000000-0005-0000-0000-00009D710000}"/>
    <cellStyle name="Output 10 2 4 5 2" xfId="41728" xr:uid="{00000000-0005-0000-0000-00009E710000}"/>
    <cellStyle name="Output 10 2 4 6" xfId="29538" xr:uid="{00000000-0005-0000-0000-00009F710000}"/>
    <cellStyle name="Output 10 2 5" xfId="14013" xr:uid="{00000000-0005-0000-0000-0000A0710000}"/>
    <cellStyle name="Output 10 2 5 2" xfId="19800" xr:uid="{00000000-0005-0000-0000-0000A1710000}"/>
    <cellStyle name="Output 10 2 5 2 2" xfId="36470" xr:uid="{00000000-0005-0000-0000-0000A2710000}"/>
    <cellStyle name="Output 10 2 5 3" xfId="22948" xr:uid="{00000000-0005-0000-0000-0000A3710000}"/>
    <cellStyle name="Output 10 2 5 3 2" xfId="39650" xr:uid="{00000000-0005-0000-0000-0000A4710000}"/>
    <cellStyle name="Output 10 2 5 4" xfId="25744" xr:uid="{00000000-0005-0000-0000-0000A5710000}"/>
    <cellStyle name="Output 10 2 5 4 2" xfId="42483" xr:uid="{00000000-0005-0000-0000-0000A6710000}"/>
    <cellStyle name="Output 10 2 5 5" xfId="30686" xr:uid="{00000000-0005-0000-0000-0000A7710000}"/>
    <cellStyle name="Output 10 2 6" xfId="17506" xr:uid="{00000000-0005-0000-0000-0000A8710000}"/>
    <cellStyle name="Output 10 2 6 2" xfId="34183" xr:uid="{00000000-0005-0000-0000-0000A9710000}"/>
    <cellStyle name="Output 10 2 7" xfId="21235" xr:uid="{00000000-0005-0000-0000-0000AA710000}"/>
    <cellStyle name="Output 10 2 7 2" xfId="37906" xr:uid="{00000000-0005-0000-0000-0000AB710000}"/>
    <cellStyle name="Output 10 2 8" xfId="22924" xr:uid="{00000000-0005-0000-0000-0000AC710000}"/>
    <cellStyle name="Output 10 2 8 2" xfId="39626" xr:uid="{00000000-0005-0000-0000-0000AD710000}"/>
    <cellStyle name="Output 10 2 9" xfId="28094" xr:uid="{00000000-0005-0000-0000-0000AE710000}"/>
    <cellStyle name="Output 10 3" xfId="10888" xr:uid="{00000000-0005-0000-0000-0000AF710000}"/>
    <cellStyle name="Output 10 3 2" xfId="13576" xr:uid="{00000000-0005-0000-0000-0000B0710000}"/>
    <cellStyle name="Output 10 3 2 2" xfId="19438" xr:uid="{00000000-0005-0000-0000-0000B1710000}"/>
    <cellStyle name="Output 10 3 2 2 2" xfId="36108" xr:uid="{00000000-0005-0000-0000-0000B2710000}"/>
    <cellStyle name="Output 10 3 2 3" xfId="22606" xr:uid="{00000000-0005-0000-0000-0000B3710000}"/>
    <cellStyle name="Output 10 3 2 3 2" xfId="39305" xr:uid="{00000000-0005-0000-0000-0000B4710000}"/>
    <cellStyle name="Output 10 3 2 4" xfId="25455" xr:uid="{00000000-0005-0000-0000-0000B5710000}"/>
    <cellStyle name="Output 10 3 2 4 2" xfId="42193" xr:uid="{00000000-0005-0000-0000-0000B6710000}"/>
    <cellStyle name="Output 10 3 2 5" xfId="30250" xr:uid="{00000000-0005-0000-0000-0000B7710000}"/>
    <cellStyle name="Output 10 3 3" xfId="17123" xr:uid="{00000000-0005-0000-0000-0000B8710000}"/>
    <cellStyle name="Output 10 3 3 2" xfId="33799" xr:uid="{00000000-0005-0000-0000-0000B9710000}"/>
    <cellStyle name="Output 10 3 4" xfId="15871" xr:uid="{00000000-0005-0000-0000-0000BA710000}"/>
    <cellStyle name="Output 10 3 4 2" xfId="32535" xr:uid="{00000000-0005-0000-0000-0000BB710000}"/>
    <cellStyle name="Output 10 3 5" xfId="21845" xr:uid="{00000000-0005-0000-0000-0000BC710000}"/>
    <cellStyle name="Output 10 3 5 2" xfId="38524" xr:uid="{00000000-0005-0000-0000-0000BD710000}"/>
    <cellStyle name="Output 10 3 6" xfId="27659" xr:uid="{00000000-0005-0000-0000-0000BE710000}"/>
    <cellStyle name="Output 10 4" xfId="11502" xr:uid="{00000000-0005-0000-0000-0000BF710000}"/>
    <cellStyle name="Output 10 4 2" xfId="14176" xr:uid="{00000000-0005-0000-0000-0000C0710000}"/>
    <cellStyle name="Output 10 4 2 2" xfId="19939" xr:uid="{00000000-0005-0000-0000-0000C1710000}"/>
    <cellStyle name="Output 10 4 2 2 2" xfId="36609" xr:uid="{00000000-0005-0000-0000-0000C2710000}"/>
    <cellStyle name="Output 10 4 2 3" xfId="23085" xr:uid="{00000000-0005-0000-0000-0000C3710000}"/>
    <cellStyle name="Output 10 4 2 3 2" xfId="39788" xr:uid="{00000000-0005-0000-0000-0000C4710000}"/>
    <cellStyle name="Output 10 4 2 4" xfId="25864" xr:uid="{00000000-0005-0000-0000-0000C5710000}"/>
    <cellStyle name="Output 10 4 2 4 2" xfId="42603" xr:uid="{00000000-0005-0000-0000-0000C6710000}"/>
    <cellStyle name="Output 10 4 2 5" xfId="30849" xr:uid="{00000000-0005-0000-0000-0000C7710000}"/>
    <cellStyle name="Output 10 4 3" xfId="17653" xr:uid="{00000000-0005-0000-0000-0000C8710000}"/>
    <cellStyle name="Output 10 4 3 2" xfId="34330" xr:uid="{00000000-0005-0000-0000-0000C9710000}"/>
    <cellStyle name="Output 10 4 4" xfId="16492" xr:uid="{00000000-0005-0000-0000-0000CA710000}"/>
    <cellStyle name="Output 10 4 4 2" xfId="33164" xr:uid="{00000000-0005-0000-0000-0000CB710000}"/>
    <cellStyle name="Output 10 4 5" xfId="23833" xr:uid="{00000000-0005-0000-0000-0000CC710000}"/>
    <cellStyle name="Output 10 4 5 2" xfId="40544" xr:uid="{00000000-0005-0000-0000-0000CD710000}"/>
    <cellStyle name="Output 10 4 6" xfId="28256" xr:uid="{00000000-0005-0000-0000-0000CE710000}"/>
    <cellStyle name="Output 10 5" xfId="12274" xr:uid="{00000000-0005-0000-0000-0000CF710000}"/>
    <cellStyle name="Output 10 5 2" xfId="14948" xr:uid="{00000000-0005-0000-0000-0000D0710000}"/>
    <cellStyle name="Output 10 5 2 2" xfId="20666" xr:uid="{00000000-0005-0000-0000-0000D1710000}"/>
    <cellStyle name="Output 10 5 2 2 2" xfId="37334" xr:uid="{00000000-0005-0000-0000-0000D2710000}"/>
    <cellStyle name="Output 10 5 2 3" xfId="23796" xr:uid="{00000000-0005-0000-0000-0000D3710000}"/>
    <cellStyle name="Output 10 5 2 3 2" xfId="40507" xr:uid="{00000000-0005-0000-0000-0000D4710000}"/>
    <cellStyle name="Output 10 5 2 4" xfId="26547" xr:uid="{00000000-0005-0000-0000-0000D5710000}"/>
    <cellStyle name="Output 10 5 2 4 2" xfId="43288" xr:uid="{00000000-0005-0000-0000-0000D6710000}"/>
    <cellStyle name="Output 10 5 2 5" xfId="31619" xr:uid="{00000000-0005-0000-0000-0000D7710000}"/>
    <cellStyle name="Output 10 5 3" xfId="18379" xr:uid="{00000000-0005-0000-0000-0000D8710000}"/>
    <cellStyle name="Output 10 5 3 2" xfId="35054" xr:uid="{00000000-0005-0000-0000-0000D9710000}"/>
    <cellStyle name="Output 10 5 4" xfId="21622" xr:uid="{00000000-0005-0000-0000-0000DA710000}"/>
    <cellStyle name="Output 10 5 4 2" xfId="38297" xr:uid="{00000000-0005-0000-0000-0000DB710000}"/>
    <cellStyle name="Output 10 5 5" xfId="24640" xr:uid="{00000000-0005-0000-0000-0000DC710000}"/>
    <cellStyle name="Output 10 5 5 2" xfId="41361" xr:uid="{00000000-0005-0000-0000-0000DD710000}"/>
    <cellStyle name="Output 10 5 6" xfId="29021" xr:uid="{00000000-0005-0000-0000-0000DE710000}"/>
    <cellStyle name="Output 10 6" xfId="13172" xr:uid="{00000000-0005-0000-0000-0000DF710000}"/>
    <cellStyle name="Output 10 6 2" xfId="19101" xr:uid="{00000000-0005-0000-0000-0000E0710000}"/>
    <cellStyle name="Output 10 6 2 2" xfId="35772" xr:uid="{00000000-0005-0000-0000-0000E1710000}"/>
    <cellStyle name="Output 10 6 3" xfId="22293" xr:uid="{00000000-0005-0000-0000-0000E2710000}"/>
    <cellStyle name="Output 10 6 3 2" xfId="38986" xr:uid="{00000000-0005-0000-0000-0000E3710000}"/>
    <cellStyle name="Output 10 6 4" xfId="25182" xr:uid="{00000000-0005-0000-0000-0000E4710000}"/>
    <cellStyle name="Output 10 6 4 2" xfId="41918" xr:uid="{00000000-0005-0000-0000-0000E5710000}"/>
    <cellStyle name="Output 10 6 5" xfId="29848" xr:uid="{00000000-0005-0000-0000-0000E6710000}"/>
    <cellStyle name="Output 10 7" xfId="16758" xr:uid="{00000000-0005-0000-0000-0000E7710000}"/>
    <cellStyle name="Output 10 7 2" xfId="33432" xr:uid="{00000000-0005-0000-0000-0000E8710000}"/>
    <cellStyle name="Output 10 8" xfId="16012" xr:uid="{00000000-0005-0000-0000-0000E9710000}"/>
    <cellStyle name="Output 10 8 2" xfId="32678" xr:uid="{00000000-0005-0000-0000-0000EA710000}"/>
    <cellStyle name="Output 10 9" xfId="23843" xr:uid="{00000000-0005-0000-0000-0000EB710000}"/>
    <cellStyle name="Output 10 9 2" xfId="40554" xr:uid="{00000000-0005-0000-0000-0000EC710000}"/>
    <cellStyle name="Output 11" xfId="10443" xr:uid="{00000000-0005-0000-0000-0000ED710000}"/>
    <cellStyle name="Output 11 10" xfId="27236" xr:uid="{00000000-0005-0000-0000-0000EE710000}"/>
    <cellStyle name="Output 11 2" xfId="11317" xr:uid="{00000000-0005-0000-0000-0000EF710000}"/>
    <cellStyle name="Output 11 2 2" xfId="11786" xr:uid="{00000000-0005-0000-0000-0000F0710000}"/>
    <cellStyle name="Output 11 2 2 2" xfId="14460" xr:uid="{00000000-0005-0000-0000-0000F1710000}"/>
    <cellStyle name="Output 11 2 2 2 2" xfId="20223" xr:uid="{00000000-0005-0000-0000-0000F2710000}"/>
    <cellStyle name="Output 11 2 2 2 2 2" xfId="36892" xr:uid="{00000000-0005-0000-0000-0000F3710000}"/>
    <cellStyle name="Output 11 2 2 2 3" xfId="23364" xr:uid="{00000000-0005-0000-0000-0000F4710000}"/>
    <cellStyle name="Output 11 2 2 2 3 2" xfId="40072" xr:uid="{00000000-0005-0000-0000-0000F5710000}"/>
    <cellStyle name="Output 11 2 2 2 4" xfId="26146" xr:uid="{00000000-0005-0000-0000-0000F6710000}"/>
    <cellStyle name="Output 11 2 2 2 4 2" xfId="42886" xr:uid="{00000000-0005-0000-0000-0000F7710000}"/>
    <cellStyle name="Output 11 2 2 2 5" xfId="31132" xr:uid="{00000000-0005-0000-0000-0000F8710000}"/>
    <cellStyle name="Output 11 2 2 3" xfId="17937" xr:uid="{00000000-0005-0000-0000-0000F9710000}"/>
    <cellStyle name="Output 11 2 2 3 2" xfId="34613" xr:uid="{00000000-0005-0000-0000-0000FA710000}"/>
    <cellStyle name="Output 11 2 2 4" xfId="21128" xr:uid="{00000000-0005-0000-0000-0000FB710000}"/>
    <cellStyle name="Output 11 2 2 4 2" xfId="37797" xr:uid="{00000000-0005-0000-0000-0000FC710000}"/>
    <cellStyle name="Output 11 2 2 5" xfId="17089" xr:uid="{00000000-0005-0000-0000-0000FD710000}"/>
    <cellStyle name="Output 11 2 2 5 2" xfId="33764" xr:uid="{00000000-0005-0000-0000-0000FE710000}"/>
    <cellStyle name="Output 11 2 2 6" xfId="28535" xr:uid="{00000000-0005-0000-0000-0000FF710000}"/>
    <cellStyle name="Output 11 2 3" xfId="12040" xr:uid="{00000000-0005-0000-0000-000000720000}"/>
    <cellStyle name="Output 11 2 3 2" xfId="14714" xr:uid="{00000000-0005-0000-0000-000001720000}"/>
    <cellStyle name="Output 11 2 3 2 2" xfId="20477" xr:uid="{00000000-0005-0000-0000-000002720000}"/>
    <cellStyle name="Output 11 2 3 2 2 2" xfId="37145" xr:uid="{00000000-0005-0000-0000-000003720000}"/>
    <cellStyle name="Output 11 2 3 2 3" xfId="23616" xr:uid="{00000000-0005-0000-0000-000004720000}"/>
    <cellStyle name="Output 11 2 3 2 3 2" xfId="40326" xr:uid="{00000000-0005-0000-0000-000005720000}"/>
    <cellStyle name="Output 11 2 3 2 4" xfId="26399" xr:uid="{00000000-0005-0000-0000-000006720000}"/>
    <cellStyle name="Output 11 2 3 2 4 2" xfId="43140" xr:uid="{00000000-0005-0000-0000-000007720000}"/>
    <cellStyle name="Output 11 2 3 2 5" xfId="31385" xr:uid="{00000000-0005-0000-0000-000008720000}"/>
    <cellStyle name="Output 11 2 3 3" xfId="18191" xr:uid="{00000000-0005-0000-0000-000009720000}"/>
    <cellStyle name="Output 11 2 3 3 2" xfId="34866" xr:uid="{00000000-0005-0000-0000-00000A720000}"/>
    <cellStyle name="Output 11 2 3 4" xfId="21443" xr:uid="{00000000-0005-0000-0000-00000B720000}"/>
    <cellStyle name="Output 11 2 3 4 2" xfId="38117" xr:uid="{00000000-0005-0000-0000-00000C720000}"/>
    <cellStyle name="Output 11 2 3 5" xfId="24493" xr:uid="{00000000-0005-0000-0000-00000D720000}"/>
    <cellStyle name="Output 11 2 3 5 2" xfId="41213" xr:uid="{00000000-0005-0000-0000-00000E720000}"/>
    <cellStyle name="Output 11 2 3 6" xfId="28787" xr:uid="{00000000-0005-0000-0000-00000F720000}"/>
    <cellStyle name="Output 11 2 4" xfId="12829" xr:uid="{00000000-0005-0000-0000-000010720000}"/>
    <cellStyle name="Output 11 2 4 2" xfId="15442" xr:uid="{00000000-0005-0000-0000-000011720000}"/>
    <cellStyle name="Output 11 2 4 2 2" xfId="21078" xr:uid="{00000000-0005-0000-0000-000012720000}"/>
    <cellStyle name="Output 11 2 4 2 2 2" xfId="37747" xr:uid="{00000000-0005-0000-0000-000013720000}"/>
    <cellStyle name="Output 11 2 4 2 3" xfId="24190" xr:uid="{00000000-0005-0000-0000-000014720000}"/>
    <cellStyle name="Output 11 2 4 2 3 2" xfId="40907" xr:uid="{00000000-0005-0000-0000-000015720000}"/>
    <cellStyle name="Output 11 2 4 2 4" xfId="26898" xr:uid="{00000000-0005-0000-0000-000016720000}"/>
    <cellStyle name="Output 11 2 4 2 4 2" xfId="43639" xr:uid="{00000000-0005-0000-0000-000017720000}"/>
    <cellStyle name="Output 11 2 4 2 5" xfId="32113" xr:uid="{00000000-0005-0000-0000-000018720000}"/>
    <cellStyle name="Output 11 2 4 3" xfId="18837" xr:uid="{00000000-0005-0000-0000-000019720000}"/>
    <cellStyle name="Output 11 2 4 3 2" xfId="35515" xr:uid="{00000000-0005-0000-0000-00001A720000}"/>
    <cellStyle name="Output 11 2 4 4" xfId="22045" xr:uid="{00000000-0005-0000-0000-00001B720000}"/>
    <cellStyle name="Output 11 2 4 4 2" xfId="38727" xr:uid="{00000000-0005-0000-0000-00001C720000}"/>
    <cellStyle name="Output 11 2 4 5" xfId="24985" xr:uid="{00000000-0005-0000-0000-00001D720000}"/>
    <cellStyle name="Output 11 2 4 5 2" xfId="41712" xr:uid="{00000000-0005-0000-0000-00001E720000}"/>
    <cellStyle name="Output 11 2 4 6" xfId="29515" xr:uid="{00000000-0005-0000-0000-00001F720000}"/>
    <cellStyle name="Output 11 2 5" xfId="13990" xr:uid="{00000000-0005-0000-0000-000020720000}"/>
    <cellStyle name="Output 11 2 5 2" xfId="19781" xr:uid="{00000000-0005-0000-0000-000021720000}"/>
    <cellStyle name="Output 11 2 5 2 2" xfId="36451" xr:uid="{00000000-0005-0000-0000-000022720000}"/>
    <cellStyle name="Output 11 2 5 3" xfId="22930" xr:uid="{00000000-0005-0000-0000-000023720000}"/>
    <cellStyle name="Output 11 2 5 3 2" xfId="39632" xr:uid="{00000000-0005-0000-0000-000024720000}"/>
    <cellStyle name="Output 11 2 5 4" xfId="25728" xr:uid="{00000000-0005-0000-0000-000025720000}"/>
    <cellStyle name="Output 11 2 5 4 2" xfId="42467" xr:uid="{00000000-0005-0000-0000-000026720000}"/>
    <cellStyle name="Output 11 2 5 5" xfId="30663" xr:uid="{00000000-0005-0000-0000-000027720000}"/>
    <cellStyle name="Output 11 2 6" xfId="17488" xr:uid="{00000000-0005-0000-0000-000028720000}"/>
    <cellStyle name="Output 11 2 6 2" xfId="34165" xr:uid="{00000000-0005-0000-0000-000029720000}"/>
    <cellStyle name="Output 11 2 7" xfId="18283" xr:uid="{00000000-0005-0000-0000-00002A720000}"/>
    <cellStyle name="Output 11 2 7 2" xfId="34958" xr:uid="{00000000-0005-0000-0000-00002B720000}"/>
    <cellStyle name="Output 11 2 8" xfId="23721" xr:uid="{00000000-0005-0000-0000-00002C720000}"/>
    <cellStyle name="Output 11 2 8 2" xfId="40431" xr:uid="{00000000-0005-0000-0000-00002D720000}"/>
    <cellStyle name="Output 11 2 9" xfId="28071" xr:uid="{00000000-0005-0000-0000-00002E720000}"/>
    <cellStyle name="Output 11 3" xfId="10865" xr:uid="{00000000-0005-0000-0000-00002F720000}"/>
    <cellStyle name="Output 11 3 2" xfId="13553" xr:uid="{00000000-0005-0000-0000-000030720000}"/>
    <cellStyle name="Output 11 3 2 2" xfId="19420" xr:uid="{00000000-0005-0000-0000-000031720000}"/>
    <cellStyle name="Output 11 3 2 2 2" xfId="36090" xr:uid="{00000000-0005-0000-0000-000032720000}"/>
    <cellStyle name="Output 11 3 2 3" xfId="22589" xr:uid="{00000000-0005-0000-0000-000033720000}"/>
    <cellStyle name="Output 11 3 2 3 2" xfId="39288" xr:uid="{00000000-0005-0000-0000-000034720000}"/>
    <cellStyle name="Output 11 3 2 4" xfId="25439" xr:uid="{00000000-0005-0000-0000-000035720000}"/>
    <cellStyle name="Output 11 3 2 4 2" xfId="42177" xr:uid="{00000000-0005-0000-0000-000036720000}"/>
    <cellStyle name="Output 11 3 2 5" xfId="30227" xr:uid="{00000000-0005-0000-0000-000037720000}"/>
    <cellStyle name="Output 11 3 3" xfId="17105" xr:uid="{00000000-0005-0000-0000-000038720000}"/>
    <cellStyle name="Output 11 3 3 2" xfId="33781" xr:uid="{00000000-0005-0000-0000-000039720000}"/>
    <cellStyle name="Output 11 3 4" xfId="15881" xr:uid="{00000000-0005-0000-0000-00003A720000}"/>
    <cellStyle name="Output 11 3 4 2" xfId="32545" xr:uid="{00000000-0005-0000-0000-00003B720000}"/>
    <cellStyle name="Output 11 3 5" xfId="16136" xr:uid="{00000000-0005-0000-0000-00003C720000}"/>
    <cellStyle name="Output 11 3 5 2" xfId="32801" xr:uid="{00000000-0005-0000-0000-00003D720000}"/>
    <cellStyle name="Output 11 3 6" xfId="27636" xr:uid="{00000000-0005-0000-0000-00003E720000}"/>
    <cellStyle name="Output 11 4" xfId="11486" xr:uid="{00000000-0005-0000-0000-00003F720000}"/>
    <cellStyle name="Output 11 4 2" xfId="14160" xr:uid="{00000000-0005-0000-0000-000040720000}"/>
    <cellStyle name="Output 11 4 2 2" xfId="19923" xr:uid="{00000000-0005-0000-0000-000041720000}"/>
    <cellStyle name="Output 11 4 2 2 2" xfId="36593" xr:uid="{00000000-0005-0000-0000-000042720000}"/>
    <cellStyle name="Output 11 4 2 3" xfId="23069" xr:uid="{00000000-0005-0000-0000-000043720000}"/>
    <cellStyle name="Output 11 4 2 3 2" xfId="39772" xr:uid="{00000000-0005-0000-0000-000044720000}"/>
    <cellStyle name="Output 11 4 2 4" xfId="25848" xr:uid="{00000000-0005-0000-0000-000045720000}"/>
    <cellStyle name="Output 11 4 2 4 2" xfId="42587" xr:uid="{00000000-0005-0000-0000-000046720000}"/>
    <cellStyle name="Output 11 4 2 5" xfId="30833" xr:uid="{00000000-0005-0000-0000-000047720000}"/>
    <cellStyle name="Output 11 4 3" xfId="17637" xr:uid="{00000000-0005-0000-0000-000048720000}"/>
    <cellStyle name="Output 11 4 3 2" xfId="34314" xr:uid="{00000000-0005-0000-0000-000049720000}"/>
    <cellStyle name="Output 11 4 4" xfId="18829" xr:uid="{00000000-0005-0000-0000-00004A720000}"/>
    <cellStyle name="Output 11 4 4 2" xfId="35507" xr:uid="{00000000-0005-0000-0000-00004B720000}"/>
    <cellStyle name="Output 11 4 5" xfId="21875" xr:uid="{00000000-0005-0000-0000-00004C720000}"/>
    <cellStyle name="Output 11 4 5 2" xfId="38554" xr:uid="{00000000-0005-0000-0000-00004D720000}"/>
    <cellStyle name="Output 11 4 6" xfId="28240" xr:uid="{00000000-0005-0000-0000-00004E720000}"/>
    <cellStyle name="Output 11 5" xfId="12251" xr:uid="{00000000-0005-0000-0000-00004F720000}"/>
    <cellStyle name="Output 11 5 2" xfId="14925" xr:uid="{00000000-0005-0000-0000-000050720000}"/>
    <cellStyle name="Output 11 5 2 2" xfId="20648" xr:uid="{00000000-0005-0000-0000-000051720000}"/>
    <cellStyle name="Output 11 5 2 2 2" xfId="37316" xr:uid="{00000000-0005-0000-0000-000052720000}"/>
    <cellStyle name="Output 11 5 2 3" xfId="23778" xr:uid="{00000000-0005-0000-0000-000053720000}"/>
    <cellStyle name="Output 11 5 2 3 2" xfId="40489" xr:uid="{00000000-0005-0000-0000-000054720000}"/>
    <cellStyle name="Output 11 5 2 4" xfId="26531" xr:uid="{00000000-0005-0000-0000-000055720000}"/>
    <cellStyle name="Output 11 5 2 4 2" xfId="43272" xr:uid="{00000000-0005-0000-0000-000056720000}"/>
    <cellStyle name="Output 11 5 2 5" xfId="31596" xr:uid="{00000000-0005-0000-0000-000057720000}"/>
    <cellStyle name="Output 11 5 3" xfId="18361" xr:uid="{00000000-0005-0000-0000-000058720000}"/>
    <cellStyle name="Output 11 5 3 2" xfId="35036" xr:uid="{00000000-0005-0000-0000-000059720000}"/>
    <cellStyle name="Output 11 5 4" xfId="21604" xr:uid="{00000000-0005-0000-0000-00005A720000}"/>
    <cellStyle name="Output 11 5 4 2" xfId="38279" xr:uid="{00000000-0005-0000-0000-00005B720000}"/>
    <cellStyle name="Output 11 5 5" xfId="24624" xr:uid="{00000000-0005-0000-0000-00005C720000}"/>
    <cellStyle name="Output 11 5 5 2" xfId="41345" xr:uid="{00000000-0005-0000-0000-00005D720000}"/>
    <cellStyle name="Output 11 5 6" xfId="28998" xr:uid="{00000000-0005-0000-0000-00005E720000}"/>
    <cellStyle name="Output 11 6" xfId="13149" xr:uid="{00000000-0005-0000-0000-00005F720000}"/>
    <cellStyle name="Output 11 6 2" xfId="19083" xr:uid="{00000000-0005-0000-0000-000060720000}"/>
    <cellStyle name="Output 11 6 2 2" xfId="35754" xr:uid="{00000000-0005-0000-0000-000061720000}"/>
    <cellStyle name="Output 11 6 3" xfId="22275" xr:uid="{00000000-0005-0000-0000-000062720000}"/>
    <cellStyle name="Output 11 6 3 2" xfId="38968" xr:uid="{00000000-0005-0000-0000-000063720000}"/>
    <cellStyle name="Output 11 6 4" xfId="25166" xr:uid="{00000000-0005-0000-0000-000064720000}"/>
    <cellStyle name="Output 11 6 4 2" xfId="41902" xr:uid="{00000000-0005-0000-0000-000065720000}"/>
    <cellStyle name="Output 11 6 5" xfId="29825" xr:uid="{00000000-0005-0000-0000-000066720000}"/>
    <cellStyle name="Output 11 7" xfId="16736" xr:uid="{00000000-0005-0000-0000-000067720000}"/>
    <cellStyle name="Output 11 7 2" xfId="33410" xr:uid="{00000000-0005-0000-0000-000068720000}"/>
    <cellStyle name="Output 11 8" xfId="16858" xr:uid="{00000000-0005-0000-0000-000069720000}"/>
    <cellStyle name="Output 11 8 2" xfId="33533" xr:uid="{00000000-0005-0000-0000-00006A720000}"/>
    <cellStyle name="Output 11 9" xfId="16355" xr:uid="{00000000-0005-0000-0000-00006B720000}"/>
    <cellStyle name="Output 11 9 2" xfId="33023" xr:uid="{00000000-0005-0000-0000-00006C720000}"/>
    <cellStyle name="Output 12" xfId="10486" xr:uid="{00000000-0005-0000-0000-00006D720000}"/>
    <cellStyle name="Output 12 10" xfId="27275" xr:uid="{00000000-0005-0000-0000-00006E720000}"/>
    <cellStyle name="Output 12 2" xfId="11351" xr:uid="{00000000-0005-0000-0000-00006F720000}"/>
    <cellStyle name="Output 12 2 2" xfId="11818" xr:uid="{00000000-0005-0000-0000-000070720000}"/>
    <cellStyle name="Output 12 2 2 2" xfId="14492" xr:uid="{00000000-0005-0000-0000-000071720000}"/>
    <cellStyle name="Output 12 2 2 2 2" xfId="20255" xr:uid="{00000000-0005-0000-0000-000072720000}"/>
    <cellStyle name="Output 12 2 2 2 2 2" xfId="36924" xr:uid="{00000000-0005-0000-0000-000073720000}"/>
    <cellStyle name="Output 12 2 2 2 3" xfId="23396" xr:uid="{00000000-0005-0000-0000-000074720000}"/>
    <cellStyle name="Output 12 2 2 2 3 2" xfId="40104" xr:uid="{00000000-0005-0000-0000-000075720000}"/>
    <cellStyle name="Output 12 2 2 2 4" xfId="26178" xr:uid="{00000000-0005-0000-0000-000076720000}"/>
    <cellStyle name="Output 12 2 2 2 4 2" xfId="42918" xr:uid="{00000000-0005-0000-0000-000077720000}"/>
    <cellStyle name="Output 12 2 2 2 5" xfId="31164" xr:uid="{00000000-0005-0000-0000-000078720000}"/>
    <cellStyle name="Output 12 2 2 3" xfId="17969" xr:uid="{00000000-0005-0000-0000-000079720000}"/>
    <cellStyle name="Output 12 2 2 3 2" xfId="34645" xr:uid="{00000000-0005-0000-0000-00007A720000}"/>
    <cellStyle name="Output 12 2 2 4" xfId="15594" xr:uid="{00000000-0005-0000-0000-00007B720000}"/>
    <cellStyle name="Output 12 2 2 4 2" xfId="32265" xr:uid="{00000000-0005-0000-0000-00007C720000}"/>
    <cellStyle name="Output 12 2 2 5" xfId="24240" xr:uid="{00000000-0005-0000-0000-00007D720000}"/>
    <cellStyle name="Output 12 2 2 5 2" xfId="40957" xr:uid="{00000000-0005-0000-0000-00007E720000}"/>
    <cellStyle name="Output 12 2 2 6" xfId="28567" xr:uid="{00000000-0005-0000-0000-00007F720000}"/>
    <cellStyle name="Output 12 2 3" xfId="12072" xr:uid="{00000000-0005-0000-0000-000080720000}"/>
    <cellStyle name="Output 12 2 3 2" xfId="14746" xr:uid="{00000000-0005-0000-0000-000081720000}"/>
    <cellStyle name="Output 12 2 3 2 2" xfId="20509" xr:uid="{00000000-0005-0000-0000-000082720000}"/>
    <cellStyle name="Output 12 2 3 2 2 2" xfId="37177" xr:uid="{00000000-0005-0000-0000-000083720000}"/>
    <cellStyle name="Output 12 2 3 2 3" xfId="23648" xr:uid="{00000000-0005-0000-0000-000084720000}"/>
    <cellStyle name="Output 12 2 3 2 3 2" xfId="40358" xr:uid="{00000000-0005-0000-0000-000085720000}"/>
    <cellStyle name="Output 12 2 3 2 4" xfId="26431" xr:uid="{00000000-0005-0000-0000-000086720000}"/>
    <cellStyle name="Output 12 2 3 2 4 2" xfId="43172" xr:uid="{00000000-0005-0000-0000-000087720000}"/>
    <cellStyle name="Output 12 2 3 2 5" xfId="31417" xr:uid="{00000000-0005-0000-0000-000088720000}"/>
    <cellStyle name="Output 12 2 3 3" xfId="18223" xr:uid="{00000000-0005-0000-0000-000089720000}"/>
    <cellStyle name="Output 12 2 3 3 2" xfId="34898" xr:uid="{00000000-0005-0000-0000-00008A720000}"/>
    <cellStyle name="Output 12 2 3 4" xfId="21475" xr:uid="{00000000-0005-0000-0000-00008B720000}"/>
    <cellStyle name="Output 12 2 3 4 2" xfId="38149" xr:uid="{00000000-0005-0000-0000-00008C720000}"/>
    <cellStyle name="Output 12 2 3 5" xfId="24525" xr:uid="{00000000-0005-0000-0000-00008D720000}"/>
    <cellStyle name="Output 12 2 3 5 2" xfId="41245" xr:uid="{00000000-0005-0000-0000-00008E720000}"/>
    <cellStyle name="Output 12 2 3 6" xfId="28819" xr:uid="{00000000-0005-0000-0000-00008F720000}"/>
    <cellStyle name="Output 12 2 4" xfId="12868" xr:uid="{00000000-0005-0000-0000-000090720000}"/>
    <cellStyle name="Output 12 2 4 2" xfId="15481" xr:uid="{00000000-0005-0000-0000-000091720000}"/>
    <cellStyle name="Output 12 2 4 2 2" xfId="21112" xr:uid="{00000000-0005-0000-0000-000092720000}"/>
    <cellStyle name="Output 12 2 4 2 2 2" xfId="37781" xr:uid="{00000000-0005-0000-0000-000093720000}"/>
    <cellStyle name="Output 12 2 4 2 3" xfId="24224" xr:uid="{00000000-0005-0000-0000-000094720000}"/>
    <cellStyle name="Output 12 2 4 2 3 2" xfId="40941" xr:uid="{00000000-0005-0000-0000-000095720000}"/>
    <cellStyle name="Output 12 2 4 2 4" xfId="26930" xr:uid="{00000000-0005-0000-0000-000096720000}"/>
    <cellStyle name="Output 12 2 4 2 4 2" xfId="43671" xr:uid="{00000000-0005-0000-0000-000097720000}"/>
    <cellStyle name="Output 12 2 4 2 5" xfId="32152" xr:uid="{00000000-0005-0000-0000-000098720000}"/>
    <cellStyle name="Output 12 2 4 3" xfId="18871" xr:uid="{00000000-0005-0000-0000-000099720000}"/>
    <cellStyle name="Output 12 2 4 3 2" xfId="35549" xr:uid="{00000000-0005-0000-0000-00009A720000}"/>
    <cellStyle name="Output 12 2 4 4" xfId="22079" xr:uid="{00000000-0005-0000-0000-00009B720000}"/>
    <cellStyle name="Output 12 2 4 4 2" xfId="38761" xr:uid="{00000000-0005-0000-0000-00009C720000}"/>
    <cellStyle name="Output 12 2 4 5" xfId="25017" xr:uid="{00000000-0005-0000-0000-00009D720000}"/>
    <cellStyle name="Output 12 2 4 5 2" xfId="41744" xr:uid="{00000000-0005-0000-0000-00009E720000}"/>
    <cellStyle name="Output 12 2 4 6" xfId="29554" xr:uid="{00000000-0005-0000-0000-00009F720000}"/>
    <cellStyle name="Output 12 2 5" xfId="14029" xr:uid="{00000000-0005-0000-0000-0000A0720000}"/>
    <cellStyle name="Output 12 2 5 2" xfId="19816" xr:uid="{00000000-0005-0000-0000-0000A1720000}"/>
    <cellStyle name="Output 12 2 5 2 2" xfId="36486" xr:uid="{00000000-0005-0000-0000-0000A2720000}"/>
    <cellStyle name="Output 12 2 5 3" xfId="22964" xr:uid="{00000000-0005-0000-0000-0000A3720000}"/>
    <cellStyle name="Output 12 2 5 3 2" xfId="39666" xr:uid="{00000000-0005-0000-0000-0000A4720000}"/>
    <cellStyle name="Output 12 2 5 4" xfId="25760" xr:uid="{00000000-0005-0000-0000-0000A5720000}"/>
    <cellStyle name="Output 12 2 5 4 2" xfId="42499" xr:uid="{00000000-0005-0000-0000-0000A6720000}"/>
    <cellStyle name="Output 12 2 5 5" xfId="30702" xr:uid="{00000000-0005-0000-0000-0000A7720000}"/>
    <cellStyle name="Output 12 2 6" xfId="17522" xr:uid="{00000000-0005-0000-0000-0000A8720000}"/>
    <cellStyle name="Output 12 2 6 2" xfId="34199" xr:uid="{00000000-0005-0000-0000-0000A9720000}"/>
    <cellStyle name="Output 12 2 7" xfId="19140" xr:uid="{00000000-0005-0000-0000-0000AA720000}"/>
    <cellStyle name="Output 12 2 7 2" xfId="35811" xr:uid="{00000000-0005-0000-0000-0000AB720000}"/>
    <cellStyle name="Output 12 2 8" xfId="17258" xr:uid="{00000000-0005-0000-0000-0000AC720000}"/>
    <cellStyle name="Output 12 2 8 2" xfId="33935" xr:uid="{00000000-0005-0000-0000-0000AD720000}"/>
    <cellStyle name="Output 12 2 9" xfId="28110" xr:uid="{00000000-0005-0000-0000-0000AE720000}"/>
    <cellStyle name="Output 12 3" xfId="10899" xr:uid="{00000000-0005-0000-0000-0000AF720000}"/>
    <cellStyle name="Output 12 3 2" xfId="13592" xr:uid="{00000000-0005-0000-0000-0000B0720000}"/>
    <cellStyle name="Output 12 3 2 2" xfId="19454" xr:uid="{00000000-0005-0000-0000-0000B1720000}"/>
    <cellStyle name="Output 12 3 2 2 2" xfId="36124" xr:uid="{00000000-0005-0000-0000-0000B2720000}"/>
    <cellStyle name="Output 12 3 2 3" xfId="22621" xr:uid="{00000000-0005-0000-0000-0000B3720000}"/>
    <cellStyle name="Output 12 3 2 3 2" xfId="39321" xr:uid="{00000000-0005-0000-0000-0000B4720000}"/>
    <cellStyle name="Output 12 3 2 4" xfId="25471" xr:uid="{00000000-0005-0000-0000-0000B5720000}"/>
    <cellStyle name="Output 12 3 2 4 2" xfId="42209" xr:uid="{00000000-0005-0000-0000-0000B6720000}"/>
    <cellStyle name="Output 12 3 2 5" xfId="30266" xr:uid="{00000000-0005-0000-0000-0000B7720000}"/>
    <cellStyle name="Output 12 3 3" xfId="17139" xr:uid="{00000000-0005-0000-0000-0000B8720000}"/>
    <cellStyle name="Output 12 3 3 2" xfId="33815" xr:uid="{00000000-0005-0000-0000-0000B9720000}"/>
    <cellStyle name="Output 12 3 4" xfId="16256" xr:uid="{00000000-0005-0000-0000-0000BA720000}"/>
    <cellStyle name="Output 12 3 4 2" xfId="32921" xr:uid="{00000000-0005-0000-0000-0000BB720000}"/>
    <cellStyle name="Output 12 3 5" xfId="16413" xr:uid="{00000000-0005-0000-0000-0000BC720000}"/>
    <cellStyle name="Output 12 3 5 2" xfId="33082" xr:uid="{00000000-0005-0000-0000-0000BD720000}"/>
    <cellStyle name="Output 12 3 6" xfId="27674" xr:uid="{00000000-0005-0000-0000-0000BE720000}"/>
    <cellStyle name="Output 12 4" xfId="11518" xr:uid="{00000000-0005-0000-0000-0000BF720000}"/>
    <cellStyle name="Output 12 4 2" xfId="14192" xr:uid="{00000000-0005-0000-0000-0000C0720000}"/>
    <cellStyle name="Output 12 4 2 2" xfId="19955" xr:uid="{00000000-0005-0000-0000-0000C1720000}"/>
    <cellStyle name="Output 12 4 2 2 2" xfId="36625" xr:uid="{00000000-0005-0000-0000-0000C2720000}"/>
    <cellStyle name="Output 12 4 2 3" xfId="23101" xr:uid="{00000000-0005-0000-0000-0000C3720000}"/>
    <cellStyle name="Output 12 4 2 3 2" xfId="39804" xr:uid="{00000000-0005-0000-0000-0000C4720000}"/>
    <cellStyle name="Output 12 4 2 4" xfId="25880" xr:uid="{00000000-0005-0000-0000-0000C5720000}"/>
    <cellStyle name="Output 12 4 2 4 2" xfId="42619" xr:uid="{00000000-0005-0000-0000-0000C6720000}"/>
    <cellStyle name="Output 12 4 2 5" xfId="30865" xr:uid="{00000000-0005-0000-0000-0000C7720000}"/>
    <cellStyle name="Output 12 4 3" xfId="17669" xr:uid="{00000000-0005-0000-0000-0000C8720000}"/>
    <cellStyle name="Output 12 4 3 2" xfId="34346" xr:uid="{00000000-0005-0000-0000-0000C9720000}"/>
    <cellStyle name="Output 12 4 4" xfId="18679" xr:uid="{00000000-0005-0000-0000-0000CA720000}"/>
    <cellStyle name="Output 12 4 4 2" xfId="35356" xr:uid="{00000000-0005-0000-0000-0000CB720000}"/>
    <cellStyle name="Output 12 4 5" xfId="22037" xr:uid="{00000000-0005-0000-0000-0000CC720000}"/>
    <cellStyle name="Output 12 4 5 2" xfId="38719" xr:uid="{00000000-0005-0000-0000-0000CD720000}"/>
    <cellStyle name="Output 12 4 6" xfId="28272" xr:uid="{00000000-0005-0000-0000-0000CE720000}"/>
    <cellStyle name="Output 12 5" xfId="12290" xr:uid="{00000000-0005-0000-0000-0000CF720000}"/>
    <cellStyle name="Output 12 5 2" xfId="14964" xr:uid="{00000000-0005-0000-0000-0000D0720000}"/>
    <cellStyle name="Output 12 5 2 2" xfId="20682" xr:uid="{00000000-0005-0000-0000-0000D1720000}"/>
    <cellStyle name="Output 12 5 2 2 2" xfId="37350" xr:uid="{00000000-0005-0000-0000-0000D2720000}"/>
    <cellStyle name="Output 12 5 2 3" xfId="23812" xr:uid="{00000000-0005-0000-0000-0000D3720000}"/>
    <cellStyle name="Output 12 5 2 3 2" xfId="40523" xr:uid="{00000000-0005-0000-0000-0000D4720000}"/>
    <cellStyle name="Output 12 5 2 4" xfId="26563" xr:uid="{00000000-0005-0000-0000-0000D5720000}"/>
    <cellStyle name="Output 12 5 2 4 2" xfId="43304" xr:uid="{00000000-0005-0000-0000-0000D6720000}"/>
    <cellStyle name="Output 12 5 2 5" xfId="31635" xr:uid="{00000000-0005-0000-0000-0000D7720000}"/>
    <cellStyle name="Output 12 5 3" xfId="18395" xr:uid="{00000000-0005-0000-0000-0000D8720000}"/>
    <cellStyle name="Output 12 5 3 2" xfId="35070" xr:uid="{00000000-0005-0000-0000-0000D9720000}"/>
    <cellStyle name="Output 12 5 4" xfId="21638" xr:uid="{00000000-0005-0000-0000-0000DA720000}"/>
    <cellStyle name="Output 12 5 4 2" xfId="38313" xr:uid="{00000000-0005-0000-0000-0000DB720000}"/>
    <cellStyle name="Output 12 5 5" xfId="24656" xr:uid="{00000000-0005-0000-0000-0000DC720000}"/>
    <cellStyle name="Output 12 5 5 2" xfId="41377" xr:uid="{00000000-0005-0000-0000-0000DD720000}"/>
    <cellStyle name="Output 12 5 6" xfId="29037" xr:uid="{00000000-0005-0000-0000-0000DE720000}"/>
    <cellStyle name="Output 12 6" xfId="13188" xr:uid="{00000000-0005-0000-0000-0000DF720000}"/>
    <cellStyle name="Output 12 6 2" xfId="19117" xr:uid="{00000000-0005-0000-0000-0000E0720000}"/>
    <cellStyle name="Output 12 6 2 2" xfId="35788" xr:uid="{00000000-0005-0000-0000-0000E1720000}"/>
    <cellStyle name="Output 12 6 3" xfId="22309" xr:uid="{00000000-0005-0000-0000-0000E2720000}"/>
    <cellStyle name="Output 12 6 3 2" xfId="39002" xr:uid="{00000000-0005-0000-0000-0000E3720000}"/>
    <cellStyle name="Output 12 6 4" xfId="25198" xr:uid="{00000000-0005-0000-0000-0000E4720000}"/>
    <cellStyle name="Output 12 6 4 2" xfId="41934" xr:uid="{00000000-0005-0000-0000-0000E5720000}"/>
    <cellStyle name="Output 12 6 5" xfId="29864" xr:uid="{00000000-0005-0000-0000-0000E6720000}"/>
    <cellStyle name="Output 12 7" xfId="16774" xr:uid="{00000000-0005-0000-0000-0000E7720000}"/>
    <cellStyle name="Output 12 7 2" xfId="33448" xr:uid="{00000000-0005-0000-0000-0000E8720000}"/>
    <cellStyle name="Output 12 8" xfId="16006" xr:uid="{00000000-0005-0000-0000-0000E9720000}"/>
    <cellStyle name="Output 12 8 2" xfId="32672" xr:uid="{00000000-0005-0000-0000-0000EA720000}"/>
    <cellStyle name="Output 12 9" xfId="16358" xr:uid="{00000000-0005-0000-0000-0000EB720000}"/>
    <cellStyle name="Output 12 9 2" xfId="33026" xr:uid="{00000000-0005-0000-0000-0000EC720000}"/>
    <cellStyle name="Output 13" xfId="10539" xr:uid="{00000000-0005-0000-0000-0000ED720000}"/>
    <cellStyle name="Output 13 10" xfId="22202" xr:uid="{00000000-0005-0000-0000-0000EE720000}"/>
    <cellStyle name="Output 13 10 2" xfId="38892" xr:uid="{00000000-0005-0000-0000-0000EF720000}"/>
    <cellStyle name="Output 13 11" xfId="27312" xr:uid="{00000000-0005-0000-0000-0000F0720000}"/>
    <cellStyle name="Output 13 2" xfId="11398" xr:uid="{00000000-0005-0000-0000-0000F1720000}"/>
    <cellStyle name="Output 13 2 2" xfId="11842" xr:uid="{00000000-0005-0000-0000-0000F2720000}"/>
    <cellStyle name="Output 13 2 2 2" xfId="14516" xr:uid="{00000000-0005-0000-0000-0000F3720000}"/>
    <cellStyle name="Output 13 2 2 2 2" xfId="20279" xr:uid="{00000000-0005-0000-0000-0000F4720000}"/>
    <cellStyle name="Output 13 2 2 2 2 2" xfId="36948" xr:uid="{00000000-0005-0000-0000-0000F5720000}"/>
    <cellStyle name="Output 13 2 2 2 3" xfId="23420" xr:uid="{00000000-0005-0000-0000-0000F6720000}"/>
    <cellStyle name="Output 13 2 2 2 3 2" xfId="40128" xr:uid="{00000000-0005-0000-0000-0000F7720000}"/>
    <cellStyle name="Output 13 2 2 2 4" xfId="26202" xr:uid="{00000000-0005-0000-0000-0000F8720000}"/>
    <cellStyle name="Output 13 2 2 2 4 2" xfId="42942" xr:uid="{00000000-0005-0000-0000-0000F9720000}"/>
    <cellStyle name="Output 13 2 2 2 5" xfId="31188" xr:uid="{00000000-0005-0000-0000-0000FA720000}"/>
    <cellStyle name="Output 13 2 2 3" xfId="17993" xr:uid="{00000000-0005-0000-0000-0000FB720000}"/>
    <cellStyle name="Output 13 2 2 3 2" xfId="34669" xr:uid="{00000000-0005-0000-0000-0000FC720000}"/>
    <cellStyle name="Output 13 2 2 4" xfId="16236" xr:uid="{00000000-0005-0000-0000-0000FD720000}"/>
    <cellStyle name="Output 13 2 2 4 2" xfId="32901" xr:uid="{00000000-0005-0000-0000-0000FE720000}"/>
    <cellStyle name="Output 13 2 2 5" xfId="15789" xr:uid="{00000000-0005-0000-0000-0000FF720000}"/>
    <cellStyle name="Output 13 2 2 5 2" xfId="32451" xr:uid="{00000000-0005-0000-0000-000000730000}"/>
    <cellStyle name="Output 13 2 2 6" xfId="28591" xr:uid="{00000000-0005-0000-0000-000001730000}"/>
    <cellStyle name="Output 13 2 3" xfId="12092" xr:uid="{00000000-0005-0000-0000-000002730000}"/>
    <cellStyle name="Output 13 2 3 2" xfId="14766" xr:uid="{00000000-0005-0000-0000-000003730000}"/>
    <cellStyle name="Output 13 2 3 2 2" xfId="20529" xr:uid="{00000000-0005-0000-0000-000004730000}"/>
    <cellStyle name="Output 13 2 3 2 2 2" xfId="37197" xr:uid="{00000000-0005-0000-0000-000005730000}"/>
    <cellStyle name="Output 13 2 3 2 3" xfId="23668" xr:uid="{00000000-0005-0000-0000-000006730000}"/>
    <cellStyle name="Output 13 2 3 2 3 2" xfId="40378" xr:uid="{00000000-0005-0000-0000-000007730000}"/>
    <cellStyle name="Output 13 2 3 2 4" xfId="26451" xr:uid="{00000000-0005-0000-0000-000008730000}"/>
    <cellStyle name="Output 13 2 3 2 4 2" xfId="43192" xr:uid="{00000000-0005-0000-0000-000009730000}"/>
    <cellStyle name="Output 13 2 3 2 5" xfId="31437" xr:uid="{00000000-0005-0000-0000-00000A730000}"/>
    <cellStyle name="Output 13 2 3 3" xfId="18243" xr:uid="{00000000-0005-0000-0000-00000B730000}"/>
    <cellStyle name="Output 13 2 3 3 2" xfId="34918" xr:uid="{00000000-0005-0000-0000-00000C730000}"/>
    <cellStyle name="Output 13 2 3 4" xfId="21495" xr:uid="{00000000-0005-0000-0000-00000D730000}"/>
    <cellStyle name="Output 13 2 3 4 2" xfId="38169" xr:uid="{00000000-0005-0000-0000-00000E730000}"/>
    <cellStyle name="Output 13 2 3 5" xfId="24545" xr:uid="{00000000-0005-0000-0000-00000F730000}"/>
    <cellStyle name="Output 13 2 3 5 2" xfId="41265" xr:uid="{00000000-0005-0000-0000-000010730000}"/>
    <cellStyle name="Output 13 2 3 6" xfId="28839" xr:uid="{00000000-0005-0000-0000-000011730000}"/>
    <cellStyle name="Output 13 2 4" xfId="12905" xr:uid="{00000000-0005-0000-0000-000012730000}"/>
    <cellStyle name="Output 13 2 4 2" xfId="15518" xr:uid="{00000000-0005-0000-0000-000013730000}"/>
    <cellStyle name="Output 13 2 4 2 2" xfId="21142" xr:uid="{00000000-0005-0000-0000-000014730000}"/>
    <cellStyle name="Output 13 2 4 2 2 2" xfId="37812" xr:uid="{00000000-0005-0000-0000-000015730000}"/>
    <cellStyle name="Output 13 2 4 2 3" xfId="24254" xr:uid="{00000000-0005-0000-0000-000016730000}"/>
    <cellStyle name="Output 13 2 4 2 3 2" xfId="40971" xr:uid="{00000000-0005-0000-0000-000017730000}"/>
    <cellStyle name="Output 13 2 4 2 4" xfId="26950" xr:uid="{00000000-0005-0000-0000-000018730000}"/>
    <cellStyle name="Output 13 2 4 2 4 2" xfId="43691" xr:uid="{00000000-0005-0000-0000-000019730000}"/>
    <cellStyle name="Output 13 2 4 2 5" xfId="32189" xr:uid="{00000000-0005-0000-0000-00001A730000}"/>
    <cellStyle name="Output 13 2 4 3" xfId="18899" xr:uid="{00000000-0005-0000-0000-00001B730000}"/>
    <cellStyle name="Output 13 2 4 3 2" xfId="35578" xr:uid="{00000000-0005-0000-0000-00001C730000}"/>
    <cellStyle name="Output 13 2 4 4" xfId="22108" xr:uid="{00000000-0005-0000-0000-00001D730000}"/>
    <cellStyle name="Output 13 2 4 4 2" xfId="38791" xr:uid="{00000000-0005-0000-0000-00001E730000}"/>
    <cellStyle name="Output 13 2 4 5" xfId="25037" xr:uid="{00000000-0005-0000-0000-00001F730000}"/>
    <cellStyle name="Output 13 2 4 5 2" xfId="41764" xr:uid="{00000000-0005-0000-0000-000020730000}"/>
    <cellStyle name="Output 13 2 4 6" xfId="29591" xr:uid="{00000000-0005-0000-0000-000021730000}"/>
    <cellStyle name="Output 13 2 5" xfId="14066" xr:uid="{00000000-0005-0000-0000-000022730000}"/>
    <cellStyle name="Output 13 2 5 2" xfId="19846" xr:uid="{00000000-0005-0000-0000-000023730000}"/>
    <cellStyle name="Output 13 2 5 2 2" xfId="36516" xr:uid="{00000000-0005-0000-0000-000024730000}"/>
    <cellStyle name="Output 13 2 5 3" xfId="22995" xr:uid="{00000000-0005-0000-0000-000025730000}"/>
    <cellStyle name="Output 13 2 5 3 2" xfId="39697" xr:uid="{00000000-0005-0000-0000-000026730000}"/>
    <cellStyle name="Output 13 2 5 4" xfId="25780" xr:uid="{00000000-0005-0000-0000-000027730000}"/>
    <cellStyle name="Output 13 2 5 4 2" xfId="42519" xr:uid="{00000000-0005-0000-0000-000028730000}"/>
    <cellStyle name="Output 13 2 5 5" xfId="30739" xr:uid="{00000000-0005-0000-0000-000029730000}"/>
    <cellStyle name="Output 13 2 6" xfId="17562" xr:uid="{00000000-0005-0000-0000-00002A730000}"/>
    <cellStyle name="Output 13 2 6 2" xfId="34239" xr:uid="{00000000-0005-0000-0000-00002B730000}"/>
    <cellStyle name="Output 13 2 7" xfId="21233" xr:uid="{00000000-0005-0000-0000-00002C730000}"/>
    <cellStyle name="Output 13 2 7 2" xfId="37904" xr:uid="{00000000-0005-0000-0000-00002D730000}"/>
    <cellStyle name="Output 13 2 8" xfId="22923" xr:uid="{00000000-0005-0000-0000-00002E730000}"/>
    <cellStyle name="Output 13 2 8 2" xfId="39625" xr:uid="{00000000-0005-0000-0000-00002F730000}"/>
    <cellStyle name="Output 13 2 9" xfId="28147" xr:uid="{00000000-0005-0000-0000-000030730000}"/>
    <cellStyle name="Output 13 3" xfId="10946" xr:uid="{00000000-0005-0000-0000-000031730000}"/>
    <cellStyle name="Output 13 3 2" xfId="13629" xr:uid="{00000000-0005-0000-0000-000032730000}"/>
    <cellStyle name="Output 13 3 2 2" xfId="19487" xr:uid="{00000000-0005-0000-0000-000033730000}"/>
    <cellStyle name="Output 13 3 2 2 2" xfId="36157" xr:uid="{00000000-0005-0000-0000-000034730000}"/>
    <cellStyle name="Output 13 3 2 3" xfId="22649" xr:uid="{00000000-0005-0000-0000-000035730000}"/>
    <cellStyle name="Output 13 3 2 3 2" xfId="39349" xr:uid="{00000000-0005-0000-0000-000036730000}"/>
    <cellStyle name="Output 13 3 2 4" xfId="25491" xr:uid="{00000000-0005-0000-0000-000037730000}"/>
    <cellStyle name="Output 13 3 2 4 2" xfId="42229" xr:uid="{00000000-0005-0000-0000-000038730000}"/>
    <cellStyle name="Output 13 3 2 5" xfId="30303" xr:uid="{00000000-0005-0000-0000-000039730000}"/>
    <cellStyle name="Output 13 3 3" xfId="17179" xr:uid="{00000000-0005-0000-0000-00003A730000}"/>
    <cellStyle name="Output 13 3 3 2" xfId="33855" xr:uid="{00000000-0005-0000-0000-00003B730000}"/>
    <cellStyle name="Output 13 3 4" xfId="16740" xr:uid="{00000000-0005-0000-0000-00003C730000}"/>
    <cellStyle name="Output 13 3 4 2" xfId="33414" xr:uid="{00000000-0005-0000-0000-00003D730000}"/>
    <cellStyle name="Output 13 3 5" xfId="16654" xr:uid="{00000000-0005-0000-0000-00003E730000}"/>
    <cellStyle name="Output 13 3 5 2" xfId="33327" xr:uid="{00000000-0005-0000-0000-00003F730000}"/>
    <cellStyle name="Output 13 3 6" xfId="27711" xr:uid="{00000000-0005-0000-0000-000040730000}"/>
    <cellStyle name="Output 13 4" xfId="11542" xr:uid="{00000000-0005-0000-0000-000041730000}"/>
    <cellStyle name="Output 13 4 2" xfId="14216" xr:uid="{00000000-0005-0000-0000-000042730000}"/>
    <cellStyle name="Output 13 4 2 2" xfId="19979" xr:uid="{00000000-0005-0000-0000-000043730000}"/>
    <cellStyle name="Output 13 4 2 2 2" xfId="36649" xr:uid="{00000000-0005-0000-0000-000044730000}"/>
    <cellStyle name="Output 13 4 2 3" xfId="23125" xr:uid="{00000000-0005-0000-0000-000045730000}"/>
    <cellStyle name="Output 13 4 2 3 2" xfId="39828" xr:uid="{00000000-0005-0000-0000-000046730000}"/>
    <cellStyle name="Output 13 4 2 4" xfId="25904" xr:uid="{00000000-0005-0000-0000-000047730000}"/>
    <cellStyle name="Output 13 4 2 4 2" xfId="42643" xr:uid="{00000000-0005-0000-0000-000048730000}"/>
    <cellStyle name="Output 13 4 2 5" xfId="30889" xr:uid="{00000000-0005-0000-0000-000049730000}"/>
    <cellStyle name="Output 13 4 3" xfId="17693" xr:uid="{00000000-0005-0000-0000-00004A730000}"/>
    <cellStyle name="Output 13 4 3 2" xfId="34370" xr:uid="{00000000-0005-0000-0000-00004B730000}"/>
    <cellStyle name="Output 13 4 4" xfId="18351" xr:uid="{00000000-0005-0000-0000-00004C730000}"/>
    <cellStyle name="Output 13 4 4 2" xfId="35026" xr:uid="{00000000-0005-0000-0000-00004D730000}"/>
    <cellStyle name="Output 13 4 5" xfId="17379" xr:uid="{00000000-0005-0000-0000-00004E730000}"/>
    <cellStyle name="Output 13 4 5 2" xfId="34055" xr:uid="{00000000-0005-0000-0000-00004F730000}"/>
    <cellStyle name="Output 13 4 6" xfId="28296" xr:uid="{00000000-0005-0000-0000-000050730000}"/>
    <cellStyle name="Output 13 5" xfId="11479" xr:uid="{00000000-0005-0000-0000-000051730000}"/>
    <cellStyle name="Output 13 5 2" xfId="14153" xr:uid="{00000000-0005-0000-0000-000052730000}"/>
    <cellStyle name="Output 13 5 2 2" xfId="19916" xr:uid="{00000000-0005-0000-0000-000053730000}"/>
    <cellStyle name="Output 13 5 2 2 2" xfId="36586" xr:uid="{00000000-0005-0000-0000-000054730000}"/>
    <cellStyle name="Output 13 5 2 3" xfId="23062" xr:uid="{00000000-0005-0000-0000-000055730000}"/>
    <cellStyle name="Output 13 5 2 3 2" xfId="39765" xr:uid="{00000000-0005-0000-0000-000056730000}"/>
    <cellStyle name="Output 13 5 2 4" xfId="25841" xr:uid="{00000000-0005-0000-0000-000057730000}"/>
    <cellStyle name="Output 13 5 2 4 2" xfId="42580" xr:uid="{00000000-0005-0000-0000-000058730000}"/>
    <cellStyle name="Output 13 5 2 5" xfId="30826" xr:uid="{00000000-0005-0000-0000-000059730000}"/>
    <cellStyle name="Output 13 5 3" xfId="17630" xr:uid="{00000000-0005-0000-0000-00005A730000}"/>
    <cellStyle name="Output 13 5 3 2" xfId="34307" xr:uid="{00000000-0005-0000-0000-00005B730000}"/>
    <cellStyle name="Output 13 5 4" xfId="19075" xr:uid="{00000000-0005-0000-0000-00005C730000}"/>
    <cellStyle name="Output 13 5 4 2" xfId="35745" xr:uid="{00000000-0005-0000-0000-00005D730000}"/>
    <cellStyle name="Output 13 5 5" xfId="16672" xr:uid="{00000000-0005-0000-0000-00005E730000}"/>
    <cellStyle name="Output 13 5 5 2" xfId="33346" xr:uid="{00000000-0005-0000-0000-00005F730000}"/>
    <cellStyle name="Output 13 5 6" xfId="28233" xr:uid="{00000000-0005-0000-0000-000060730000}"/>
    <cellStyle name="Output 13 6" xfId="12327" xr:uid="{00000000-0005-0000-0000-000061730000}"/>
    <cellStyle name="Output 13 6 2" xfId="15001" xr:uid="{00000000-0005-0000-0000-000062730000}"/>
    <cellStyle name="Output 13 6 2 2" xfId="20713" xr:uid="{00000000-0005-0000-0000-000063730000}"/>
    <cellStyle name="Output 13 6 2 2 2" xfId="37381" xr:uid="{00000000-0005-0000-0000-000064730000}"/>
    <cellStyle name="Output 13 6 2 3" xfId="23840" xr:uid="{00000000-0005-0000-0000-000065730000}"/>
    <cellStyle name="Output 13 6 2 3 2" xfId="40551" xr:uid="{00000000-0005-0000-0000-000066730000}"/>
    <cellStyle name="Output 13 6 2 4" xfId="26583" xr:uid="{00000000-0005-0000-0000-000067730000}"/>
    <cellStyle name="Output 13 6 2 4 2" xfId="43324" xr:uid="{00000000-0005-0000-0000-000068730000}"/>
    <cellStyle name="Output 13 6 2 5" xfId="31672" xr:uid="{00000000-0005-0000-0000-000069730000}"/>
    <cellStyle name="Output 13 6 3" xfId="18425" xr:uid="{00000000-0005-0000-0000-00006A730000}"/>
    <cellStyle name="Output 13 6 3 2" xfId="35101" xr:uid="{00000000-0005-0000-0000-00006B730000}"/>
    <cellStyle name="Output 13 6 4" xfId="21667" xr:uid="{00000000-0005-0000-0000-00006C730000}"/>
    <cellStyle name="Output 13 6 4 2" xfId="38342" xr:uid="{00000000-0005-0000-0000-00006D730000}"/>
    <cellStyle name="Output 13 6 5" xfId="24676" xr:uid="{00000000-0005-0000-0000-00006E730000}"/>
    <cellStyle name="Output 13 6 5 2" xfId="41397" xr:uid="{00000000-0005-0000-0000-00006F730000}"/>
    <cellStyle name="Output 13 6 6" xfId="29074" xr:uid="{00000000-0005-0000-0000-000070730000}"/>
    <cellStyle name="Output 13 7" xfId="13225" xr:uid="{00000000-0005-0000-0000-000071730000}"/>
    <cellStyle name="Output 13 7 2" xfId="19148" xr:uid="{00000000-0005-0000-0000-000072730000}"/>
    <cellStyle name="Output 13 7 2 2" xfId="35819" xr:uid="{00000000-0005-0000-0000-000073730000}"/>
    <cellStyle name="Output 13 7 3" xfId="22337" xr:uid="{00000000-0005-0000-0000-000074730000}"/>
    <cellStyle name="Output 13 7 3 2" xfId="39030" xr:uid="{00000000-0005-0000-0000-000075730000}"/>
    <cellStyle name="Output 13 7 4" xfId="25218" xr:uid="{00000000-0005-0000-0000-000076730000}"/>
    <cellStyle name="Output 13 7 4 2" xfId="41954" xr:uid="{00000000-0005-0000-0000-000077730000}"/>
    <cellStyle name="Output 13 7 5" xfId="29901" xr:uid="{00000000-0005-0000-0000-000078730000}"/>
    <cellStyle name="Output 13 8" xfId="16819" xr:uid="{00000000-0005-0000-0000-000079730000}"/>
    <cellStyle name="Output 13 8 2" xfId="33494" xr:uid="{00000000-0005-0000-0000-00007A730000}"/>
    <cellStyle name="Output 13 9" xfId="15995" xr:uid="{00000000-0005-0000-0000-00007B730000}"/>
    <cellStyle name="Output 13 9 2" xfId="32661" xr:uid="{00000000-0005-0000-0000-00007C730000}"/>
    <cellStyle name="Output 14" xfId="12487" xr:uid="{00000000-0005-0000-0000-00007D730000}"/>
    <cellStyle name="Output 14 2" xfId="15134" xr:uid="{00000000-0005-0000-0000-00007E730000}"/>
    <cellStyle name="Output 14 2 2" xfId="20823" xr:uid="{00000000-0005-0000-0000-00007F730000}"/>
    <cellStyle name="Output 14 2 2 2" xfId="37492" xr:uid="{00000000-0005-0000-0000-000080730000}"/>
    <cellStyle name="Output 14 2 3" xfId="23943" xr:uid="{00000000-0005-0000-0000-000081730000}"/>
    <cellStyle name="Output 14 2 3 2" xfId="40656" xr:uid="{00000000-0005-0000-0000-000082730000}"/>
    <cellStyle name="Output 14 2 4" xfId="26678" xr:uid="{00000000-0005-0000-0000-000083730000}"/>
    <cellStyle name="Output 14 2 4 2" xfId="43419" xr:uid="{00000000-0005-0000-0000-000084730000}"/>
    <cellStyle name="Output 14 2 5" xfId="31805" xr:uid="{00000000-0005-0000-0000-000085730000}"/>
    <cellStyle name="Output 14 3" xfId="18554" xr:uid="{00000000-0005-0000-0000-000086730000}"/>
    <cellStyle name="Output 14 3 2" xfId="35231" xr:uid="{00000000-0005-0000-0000-000087730000}"/>
    <cellStyle name="Output 14 4" xfId="21783" xr:uid="{00000000-0005-0000-0000-000088730000}"/>
    <cellStyle name="Output 14 4 2" xfId="38461" xr:uid="{00000000-0005-0000-0000-000089730000}"/>
    <cellStyle name="Output 14 5" xfId="24769" xr:uid="{00000000-0005-0000-0000-00008A730000}"/>
    <cellStyle name="Output 14 5 2" xfId="41492" xr:uid="{00000000-0005-0000-0000-00008B730000}"/>
    <cellStyle name="Output 14 6" xfId="29207" xr:uid="{00000000-0005-0000-0000-00008C730000}"/>
    <cellStyle name="Output 15" xfId="43776" xr:uid="{00000000-0005-0000-0000-00008D730000}"/>
    <cellStyle name="Output 16" xfId="43826" xr:uid="{00000000-0005-0000-0000-00008E730000}"/>
    <cellStyle name="Output 17" xfId="9700" xr:uid="{00000000-0005-0000-0000-00008F730000}"/>
    <cellStyle name="Output 2" xfId="120" xr:uid="{00000000-0005-0000-0000-000090730000}"/>
    <cellStyle name="Output 2 10" xfId="4157" xr:uid="{00000000-0005-0000-0000-000091730000}"/>
    <cellStyle name="Output 2 10 10" xfId="11066" xr:uid="{00000000-0005-0000-0000-000092730000}"/>
    <cellStyle name="Output 2 10 2" xfId="4158" xr:uid="{00000000-0005-0000-0000-000093730000}"/>
    <cellStyle name="Output 2 10 2 2" xfId="4159" xr:uid="{00000000-0005-0000-0000-000094730000}"/>
    <cellStyle name="Output 2 10 2 2 2" xfId="20054" xr:uid="{00000000-0005-0000-0000-000095730000}"/>
    <cellStyle name="Output 2 10 2 2 2 2" xfId="36724" xr:uid="{00000000-0005-0000-0000-000096730000}"/>
    <cellStyle name="Output 2 10 2 2 3" xfId="23198" xr:uid="{00000000-0005-0000-0000-000097730000}"/>
    <cellStyle name="Output 2 10 2 2 3 2" xfId="39903" xr:uid="{00000000-0005-0000-0000-000098730000}"/>
    <cellStyle name="Output 2 10 2 2 4" xfId="25978" xr:uid="{00000000-0005-0000-0000-000099730000}"/>
    <cellStyle name="Output 2 10 2 2 4 2" xfId="42717" xr:uid="{00000000-0005-0000-0000-00009A730000}"/>
    <cellStyle name="Output 2 10 2 2 5" xfId="30964" xr:uid="{00000000-0005-0000-0000-00009B730000}"/>
    <cellStyle name="Output 2 10 2 2 6" xfId="14291" xr:uid="{00000000-0005-0000-0000-00009C730000}"/>
    <cellStyle name="Output 2 10 2 3" xfId="4160" xr:uid="{00000000-0005-0000-0000-00009D730000}"/>
    <cellStyle name="Output 2 10 2 3 2" xfId="34445" xr:uid="{00000000-0005-0000-0000-00009E730000}"/>
    <cellStyle name="Output 2 10 2 3 3" xfId="17768" xr:uid="{00000000-0005-0000-0000-00009F730000}"/>
    <cellStyle name="Output 2 10 2 4" xfId="16884" xr:uid="{00000000-0005-0000-0000-0000A0730000}"/>
    <cellStyle name="Output 2 10 2 4 2" xfId="33560" xr:uid="{00000000-0005-0000-0000-0000A1730000}"/>
    <cellStyle name="Output 2 10 2 5" xfId="22511" xr:uid="{00000000-0005-0000-0000-0000A2730000}"/>
    <cellStyle name="Output 2 10 2 5 2" xfId="39207" xr:uid="{00000000-0005-0000-0000-0000A3730000}"/>
    <cellStyle name="Output 2 10 2 6" xfId="28369" xr:uid="{00000000-0005-0000-0000-0000A4730000}"/>
    <cellStyle name="Output 2 10 2 7" xfId="11617" xr:uid="{00000000-0005-0000-0000-0000A5730000}"/>
    <cellStyle name="Output 2 10 3" xfId="4161" xr:uid="{00000000-0005-0000-0000-0000A6730000}"/>
    <cellStyle name="Output 2 10 3 2" xfId="14555" xr:uid="{00000000-0005-0000-0000-0000A7730000}"/>
    <cellStyle name="Output 2 10 3 2 2" xfId="20318" xr:uid="{00000000-0005-0000-0000-0000A8730000}"/>
    <cellStyle name="Output 2 10 3 2 2 2" xfId="36987" xr:uid="{00000000-0005-0000-0000-0000A9730000}"/>
    <cellStyle name="Output 2 10 3 2 3" xfId="23459" xr:uid="{00000000-0005-0000-0000-0000AA730000}"/>
    <cellStyle name="Output 2 10 3 2 3 2" xfId="40167" xr:uid="{00000000-0005-0000-0000-0000AB730000}"/>
    <cellStyle name="Output 2 10 3 2 4" xfId="26241" xr:uid="{00000000-0005-0000-0000-0000AC730000}"/>
    <cellStyle name="Output 2 10 3 2 4 2" xfId="42981" xr:uid="{00000000-0005-0000-0000-0000AD730000}"/>
    <cellStyle name="Output 2 10 3 2 5" xfId="31227" xr:uid="{00000000-0005-0000-0000-0000AE730000}"/>
    <cellStyle name="Output 2 10 3 3" xfId="18032" xr:uid="{00000000-0005-0000-0000-0000AF730000}"/>
    <cellStyle name="Output 2 10 3 3 2" xfId="34708" xr:uid="{00000000-0005-0000-0000-0000B0730000}"/>
    <cellStyle name="Output 2 10 3 4" xfId="21286" xr:uid="{00000000-0005-0000-0000-0000B1730000}"/>
    <cellStyle name="Output 2 10 3 4 2" xfId="37958" xr:uid="{00000000-0005-0000-0000-0000B2730000}"/>
    <cellStyle name="Output 2 10 3 5" xfId="16223" xr:uid="{00000000-0005-0000-0000-0000B3730000}"/>
    <cellStyle name="Output 2 10 3 5 2" xfId="32888" xr:uid="{00000000-0005-0000-0000-0000B4730000}"/>
    <cellStyle name="Output 2 10 3 6" xfId="28630" xr:uid="{00000000-0005-0000-0000-0000B5730000}"/>
    <cellStyle name="Output 2 10 3 7" xfId="11881" xr:uid="{00000000-0005-0000-0000-0000B6730000}"/>
    <cellStyle name="Output 2 10 4" xfId="4162" xr:uid="{00000000-0005-0000-0000-0000B7730000}"/>
    <cellStyle name="Output 2 10 4 2" xfId="15165" xr:uid="{00000000-0005-0000-0000-0000B8730000}"/>
    <cellStyle name="Output 2 10 4 2 2" xfId="20839" xr:uid="{00000000-0005-0000-0000-0000B9730000}"/>
    <cellStyle name="Output 2 10 4 2 2 2" xfId="37508" xr:uid="{00000000-0005-0000-0000-0000BA730000}"/>
    <cellStyle name="Output 2 10 4 2 3" xfId="23959" xr:uid="{00000000-0005-0000-0000-0000BB730000}"/>
    <cellStyle name="Output 2 10 4 2 3 2" xfId="40672" xr:uid="{00000000-0005-0000-0000-0000BC730000}"/>
    <cellStyle name="Output 2 10 4 2 4" xfId="26694" xr:uid="{00000000-0005-0000-0000-0000BD730000}"/>
    <cellStyle name="Output 2 10 4 2 4 2" xfId="43435" xr:uid="{00000000-0005-0000-0000-0000BE730000}"/>
    <cellStyle name="Output 2 10 4 2 5" xfId="31836" xr:uid="{00000000-0005-0000-0000-0000BF730000}"/>
    <cellStyle name="Output 2 10 4 3" xfId="18576" xr:uid="{00000000-0005-0000-0000-0000C0730000}"/>
    <cellStyle name="Output 2 10 4 3 2" xfId="35253" xr:uid="{00000000-0005-0000-0000-0000C1730000}"/>
    <cellStyle name="Output 2 10 4 4" xfId="21801" xr:uid="{00000000-0005-0000-0000-0000C2730000}"/>
    <cellStyle name="Output 2 10 4 4 2" xfId="38479" xr:uid="{00000000-0005-0000-0000-0000C3730000}"/>
    <cellStyle name="Output 2 10 4 5" xfId="24785" xr:uid="{00000000-0005-0000-0000-0000C4730000}"/>
    <cellStyle name="Output 2 10 4 5 2" xfId="41508" xr:uid="{00000000-0005-0000-0000-0000C5730000}"/>
    <cellStyle name="Output 2 10 4 6" xfId="29238" xr:uid="{00000000-0005-0000-0000-0000C6730000}"/>
    <cellStyle name="Output 2 10 4 7" xfId="12526" xr:uid="{00000000-0005-0000-0000-0000C7730000}"/>
    <cellStyle name="Output 2 10 5" xfId="8153" xr:uid="{00000000-0005-0000-0000-0000C8730000}"/>
    <cellStyle name="Output 2 10 5 2" xfId="19585" xr:uid="{00000000-0005-0000-0000-0000C9730000}"/>
    <cellStyle name="Output 2 10 5 2 2" xfId="36256" xr:uid="{00000000-0005-0000-0000-0000CA730000}"/>
    <cellStyle name="Output 2 10 5 3" xfId="22740" xr:uid="{00000000-0005-0000-0000-0000CB730000}"/>
    <cellStyle name="Output 2 10 5 3 2" xfId="39440" xr:uid="{00000000-0005-0000-0000-0000CC730000}"/>
    <cellStyle name="Output 2 10 5 4" xfId="25570" xr:uid="{00000000-0005-0000-0000-0000CD730000}"/>
    <cellStyle name="Output 2 10 5 4 2" xfId="42308" xr:uid="{00000000-0005-0000-0000-0000CE730000}"/>
    <cellStyle name="Output 2 10 5 5" xfId="30433" xr:uid="{00000000-0005-0000-0000-0000CF730000}"/>
    <cellStyle name="Output 2 10 5 6" xfId="13759" xr:uid="{00000000-0005-0000-0000-0000D0730000}"/>
    <cellStyle name="Output 2 10 6" xfId="17271" xr:uid="{00000000-0005-0000-0000-0000D1730000}"/>
    <cellStyle name="Output 2 10 6 2" xfId="33948" xr:uid="{00000000-0005-0000-0000-0000D2730000}"/>
    <cellStyle name="Output 2 10 7" xfId="15803" xr:uid="{00000000-0005-0000-0000-0000D3730000}"/>
    <cellStyle name="Output 2 10 7 2" xfId="32465" xr:uid="{00000000-0005-0000-0000-0000D4730000}"/>
    <cellStyle name="Output 2 10 8" xfId="18460" xr:uid="{00000000-0005-0000-0000-0000D5730000}"/>
    <cellStyle name="Output 2 10 8 2" xfId="35137" xr:uid="{00000000-0005-0000-0000-0000D6730000}"/>
    <cellStyle name="Output 2 10 9" xfId="27841" xr:uid="{00000000-0005-0000-0000-0000D7730000}"/>
    <cellStyle name="Output 2 11" xfId="4163" xr:uid="{00000000-0005-0000-0000-0000D8730000}"/>
    <cellStyle name="Output 2 11 10" xfId="11164" xr:uid="{00000000-0005-0000-0000-0000D9730000}"/>
    <cellStyle name="Output 2 11 2" xfId="4164" xr:uid="{00000000-0005-0000-0000-0000DA730000}"/>
    <cellStyle name="Output 2 11 2 2" xfId="4165" xr:uid="{00000000-0005-0000-0000-0000DB730000}"/>
    <cellStyle name="Output 2 11 2 2 2" xfId="20124" xr:uid="{00000000-0005-0000-0000-0000DC730000}"/>
    <cellStyle name="Output 2 11 2 2 2 2" xfId="36793" xr:uid="{00000000-0005-0000-0000-0000DD730000}"/>
    <cellStyle name="Output 2 11 2 2 3" xfId="23266" xr:uid="{00000000-0005-0000-0000-0000DE730000}"/>
    <cellStyle name="Output 2 11 2 2 3 2" xfId="39973" xr:uid="{00000000-0005-0000-0000-0000DF730000}"/>
    <cellStyle name="Output 2 11 2 2 4" xfId="26047" xr:uid="{00000000-0005-0000-0000-0000E0730000}"/>
    <cellStyle name="Output 2 11 2 2 4 2" xfId="42787" xr:uid="{00000000-0005-0000-0000-0000E1730000}"/>
    <cellStyle name="Output 2 11 2 2 5" xfId="31033" xr:uid="{00000000-0005-0000-0000-0000E2730000}"/>
    <cellStyle name="Output 2 11 2 2 6" xfId="14361" xr:uid="{00000000-0005-0000-0000-0000E3730000}"/>
    <cellStyle name="Output 2 11 2 3" xfId="4166" xr:uid="{00000000-0005-0000-0000-0000E4730000}"/>
    <cellStyle name="Output 2 11 2 3 2" xfId="34514" xr:uid="{00000000-0005-0000-0000-0000E5730000}"/>
    <cellStyle name="Output 2 11 2 3 3" xfId="17838" xr:uid="{00000000-0005-0000-0000-0000E6730000}"/>
    <cellStyle name="Output 2 11 2 4" xfId="16480" xr:uid="{00000000-0005-0000-0000-0000E7730000}"/>
    <cellStyle name="Output 2 11 2 4 2" xfId="33151" xr:uid="{00000000-0005-0000-0000-0000E8730000}"/>
    <cellStyle name="Output 2 11 2 5" xfId="23830" xr:uid="{00000000-0005-0000-0000-0000E9730000}"/>
    <cellStyle name="Output 2 11 2 5 2" xfId="40541" xr:uid="{00000000-0005-0000-0000-0000EA730000}"/>
    <cellStyle name="Output 2 11 2 6" xfId="28437" xr:uid="{00000000-0005-0000-0000-0000EB730000}"/>
    <cellStyle name="Output 2 11 2 7" xfId="11687" xr:uid="{00000000-0005-0000-0000-0000EC730000}"/>
    <cellStyle name="Output 2 11 3" xfId="4167" xr:uid="{00000000-0005-0000-0000-0000ED730000}"/>
    <cellStyle name="Output 2 11 3 2" xfId="14622" xr:uid="{00000000-0005-0000-0000-0000EE730000}"/>
    <cellStyle name="Output 2 11 3 2 2" xfId="20385" xr:uid="{00000000-0005-0000-0000-0000EF730000}"/>
    <cellStyle name="Output 2 11 3 2 2 2" xfId="37053" xr:uid="{00000000-0005-0000-0000-0000F0730000}"/>
    <cellStyle name="Output 2 11 3 2 3" xfId="23525" xr:uid="{00000000-0005-0000-0000-0000F1730000}"/>
    <cellStyle name="Output 2 11 3 2 3 2" xfId="40234" xr:uid="{00000000-0005-0000-0000-0000F2730000}"/>
    <cellStyle name="Output 2 11 3 2 4" xfId="26307" xr:uid="{00000000-0005-0000-0000-0000F3730000}"/>
    <cellStyle name="Output 2 11 3 2 4 2" xfId="43048" xr:uid="{00000000-0005-0000-0000-0000F4730000}"/>
    <cellStyle name="Output 2 11 3 2 5" xfId="31293" xr:uid="{00000000-0005-0000-0000-0000F5730000}"/>
    <cellStyle name="Output 2 11 3 3" xfId="18099" xr:uid="{00000000-0005-0000-0000-0000F6730000}"/>
    <cellStyle name="Output 2 11 3 3 2" xfId="34774" xr:uid="{00000000-0005-0000-0000-0000F7730000}"/>
    <cellStyle name="Output 2 11 3 4" xfId="21352" xr:uid="{00000000-0005-0000-0000-0000F8730000}"/>
    <cellStyle name="Output 2 11 3 4 2" xfId="38025" xr:uid="{00000000-0005-0000-0000-0000F9730000}"/>
    <cellStyle name="Output 2 11 3 5" xfId="24402" xr:uid="{00000000-0005-0000-0000-0000FA730000}"/>
    <cellStyle name="Output 2 11 3 5 2" xfId="41121" xr:uid="{00000000-0005-0000-0000-0000FB730000}"/>
    <cellStyle name="Output 2 11 3 6" xfId="28696" xr:uid="{00000000-0005-0000-0000-0000FC730000}"/>
    <cellStyle name="Output 2 11 3 7" xfId="11948" xr:uid="{00000000-0005-0000-0000-0000FD730000}"/>
    <cellStyle name="Output 2 11 4" xfId="4168" xr:uid="{00000000-0005-0000-0000-0000FE730000}"/>
    <cellStyle name="Output 2 11 4 2" xfId="15310" xr:uid="{00000000-0005-0000-0000-0000FF730000}"/>
    <cellStyle name="Output 2 11 4 2 2" xfId="20953" xr:uid="{00000000-0005-0000-0000-000000740000}"/>
    <cellStyle name="Output 2 11 4 2 2 2" xfId="37622" xr:uid="{00000000-0005-0000-0000-000001740000}"/>
    <cellStyle name="Output 2 11 4 2 3" xfId="24068" xr:uid="{00000000-0005-0000-0000-000002740000}"/>
    <cellStyle name="Output 2 11 4 2 3 2" xfId="40784" xr:uid="{00000000-0005-0000-0000-000003740000}"/>
    <cellStyle name="Output 2 11 4 2 4" xfId="26796" xr:uid="{00000000-0005-0000-0000-000004740000}"/>
    <cellStyle name="Output 2 11 4 2 4 2" xfId="43537" xr:uid="{00000000-0005-0000-0000-000005740000}"/>
    <cellStyle name="Output 2 11 4 2 5" xfId="31981" xr:uid="{00000000-0005-0000-0000-000006740000}"/>
    <cellStyle name="Output 2 11 4 3" xfId="18707" xr:uid="{00000000-0005-0000-0000-000007740000}"/>
    <cellStyle name="Output 2 11 4 3 2" xfId="35384" xr:uid="{00000000-0005-0000-0000-000008740000}"/>
    <cellStyle name="Output 2 11 4 4" xfId="21920" xr:uid="{00000000-0005-0000-0000-000009740000}"/>
    <cellStyle name="Output 2 11 4 4 2" xfId="38601" xr:uid="{00000000-0005-0000-0000-00000A740000}"/>
    <cellStyle name="Output 2 11 4 5" xfId="24884" xr:uid="{00000000-0005-0000-0000-00000B740000}"/>
    <cellStyle name="Output 2 11 4 5 2" xfId="41610" xr:uid="{00000000-0005-0000-0000-00000C740000}"/>
    <cellStyle name="Output 2 11 4 6" xfId="29383" xr:uid="{00000000-0005-0000-0000-00000D740000}"/>
    <cellStyle name="Output 2 11 4 7" xfId="12690" xr:uid="{00000000-0005-0000-0000-00000E740000}"/>
    <cellStyle name="Output 2 11 5" xfId="8154" xr:uid="{00000000-0005-0000-0000-00000F740000}"/>
    <cellStyle name="Output 2 11 5 2" xfId="19666" xr:uid="{00000000-0005-0000-0000-000010740000}"/>
    <cellStyle name="Output 2 11 5 2 2" xfId="36336" xr:uid="{00000000-0005-0000-0000-000011740000}"/>
    <cellStyle name="Output 2 11 5 3" xfId="22817" xr:uid="{00000000-0005-0000-0000-000012740000}"/>
    <cellStyle name="Output 2 11 5 3 2" xfId="39519" xr:uid="{00000000-0005-0000-0000-000013740000}"/>
    <cellStyle name="Output 2 11 5 4" xfId="25636" xr:uid="{00000000-0005-0000-0000-000014740000}"/>
    <cellStyle name="Output 2 11 5 4 2" xfId="42375" xr:uid="{00000000-0005-0000-0000-000015740000}"/>
    <cellStyle name="Output 2 11 5 5" xfId="30542" xr:uid="{00000000-0005-0000-0000-000016740000}"/>
    <cellStyle name="Output 2 11 5 6" xfId="13869" xr:uid="{00000000-0005-0000-0000-000017740000}"/>
    <cellStyle name="Output 2 11 6" xfId="17350" xr:uid="{00000000-0005-0000-0000-000018740000}"/>
    <cellStyle name="Output 2 11 6 2" xfId="34026" xr:uid="{00000000-0005-0000-0000-000019740000}"/>
    <cellStyle name="Output 2 11 7" xfId="18657" xr:uid="{00000000-0005-0000-0000-00001A740000}"/>
    <cellStyle name="Output 2 11 7 2" xfId="35334" xr:uid="{00000000-0005-0000-0000-00001B740000}"/>
    <cellStyle name="Output 2 11 8" xfId="18427" xr:uid="{00000000-0005-0000-0000-00001C740000}"/>
    <cellStyle name="Output 2 11 8 2" xfId="35104" xr:uid="{00000000-0005-0000-0000-00001D740000}"/>
    <cellStyle name="Output 2 11 9" xfId="27950" xr:uid="{00000000-0005-0000-0000-00001E740000}"/>
    <cellStyle name="Output 2 12" xfId="4169" xr:uid="{00000000-0005-0000-0000-00001F740000}"/>
    <cellStyle name="Output 2 12 2" xfId="4170" xr:uid="{00000000-0005-0000-0000-000020740000}"/>
    <cellStyle name="Output 2 12 2 2" xfId="4171" xr:uid="{00000000-0005-0000-0000-000021740000}"/>
    <cellStyle name="Output 2 12 2 2 2" xfId="20888" xr:uid="{00000000-0005-0000-0000-000022740000}"/>
    <cellStyle name="Output 2 12 2 2 2 2" xfId="37557" xr:uid="{00000000-0005-0000-0000-000023740000}"/>
    <cellStyle name="Output 2 12 2 2 3" xfId="24005" xr:uid="{00000000-0005-0000-0000-000024740000}"/>
    <cellStyle name="Output 2 12 2 2 3 2" xfId="40719" xr:uid="{00000000-0005-0000-0000-000025740000}"/>
    <cellStyle name="Output 2 12 2 2 4" xfId="26732" xr:uid="{00000000-0005-0000-0000-000026740000}"/>
    <cellStyle name="Output 2 12 2 2 4 2" xfId="43473" xr:uid="{00000000-0005-0000-0000-000027740000}"/>
    <cellStyle name="Output 2 12 2 2 5" xfId="31889" xr:uid="{00000000-0005-0000-0000-000028740000}"/>
    <cellStyle name="Output 2 12 2 2 6" xfId="15218" xr:uid="{00000000-0005-0000-0000-000029740000}"/>
    <cellStyle name="Output 2 12 2 3" xfId="4172" xr:uid="{00000000-0005-0000-0000-00002A740000}"/>
    <cellStyle name="Output 2 12 2 3 2" xfId="35302" xr:uid="{00000000-0005-0000-0000-00002B740000}"/>
    <cellStyle name="Output 2 12 2 3 3" xfId="18625" xr:uid="{00000000-0005-0000-0000-00002C740000}"/>
    <cellStyle name="Output 2 12 2 4" xfId="21849" xr:uid="{00000000-0005-0000-0000-00002D740000}"/>
    <cellStyle name="Output 2 12 2 4 2" xfId="38528" xr:uid="{00000000-0005-0000-0000-00002E740000}"/>
    <cellStyle name="Output 2 12 2 5" xfId="24822" xr:uid="{00000000-0005-0000-0000-00002F740000}"/>
    <cellStyle name="Output 2 12 2 5 2" xfId="41546" xr:uid="{00000000-0005-0000-0000-000030740000}"/>
    <cellStyle name="Output 2 12 2 6" xfId="29291" xr:uid="{00000000-0005-0000-0000-000031740000}"/>
    <cellStyle name="Output 2 12 2 7" xfId="12580" xr:uid="{00000000-0005-0000-0000-000032740000}"/>
    <cellStyle name="Output 2 12 3" xfId="4173" xr:uid="{00000000-0005-0000-0000-000033740000}"/>
    <cellStyle name="Output 2 12 3 2" xfId="19259" xr:uid="{00000000-0005-0000-0000-000034740000}"/>
    <cellStyle name="Output 2 12 3 2 2" xfId="35930" xr:uid="{00000000-0005-0000-0000-000035740000}"/>
    <cellStyle name="Output 2 12 3 3" xfId="22439" xr:uid="{00000000-0005-0000-0000-000036740000}"/>
    <cellStyle name="Output 2 12 3 3 2" xfId="39132" xr:uid="{00000000-0005-0000-0000-000037740000}"/>
    <cellStyle name="Output 2 12 3 4" xfId="25304" xr:uid="{00000000-0005-0000-0000-000038740000}"/>
    <cellStyle name="Output 2 12 3 4 2" xfId="42040" xr:uid="{00000000-0005-0000-0000-000039740000}"/>
    <cellStyle name="Output 2 12 3 5" xfId="30058" xr:uid="{00000000-0005-0000-0000-00003A740000}"/>
    <cellStyle name="Output 2 12 3 6" xfId="13382" xr:uid="{00000000-0005-0000-0000-00003B740000}"/>
    <cellStyle name="Output 2 12 4" xfId="4174" xr:uid="{00000000-0005-0000-0000-00003C740000}"/>
    <cellStyle name="Output 2 12 4 2" xfId="33614" xr:uid="{00000000-0005-0000-0000-00003D740000}"/>
    <cellStyle name="Output 2 12 4 3" xfId="16938" xr:uid="{00000000-0005-0000-0000-00003E740000}"/>
    <cellStyle name="Output 2 12 5" xfId="8155" xr:uid="{00000000-0005-0000-0000-00003F740000}"/>
    <cellStyle name="Output 2 12 5 2" xfId="32939" xr:uid="{00000000-0005-0000-0000-000040740000}"/>
    <cellStyle name="Output 2 12 5 3" xfId="16273" xr:uid="{00000000-0005-0000-0000-000041740000}"/>
    <cellStyle name="Output 2 12 6" xfId="18765" xr:uid="{00000000-0005-0000-0000-000042740000}"/>
    <cellStyle name="Output 2 12 6 2" xfId="35442" xr:uid="{00000000-0005-0000-0000-000043740000}"/>
    <cellStyle name="Output 2 12 7" xfId="27469" xr:uid="{00000000-0005-0000-0000-000044740000}"/>
    <cellStyle name="Output 2 12 8" xfId="10700" xr:uid="{00000000-0005-0000-0000-000045740000}"/>
    <cellStyle name="Output 2 13" xfId="4175" xr:uid="{00000000-0005-0000-0000-000046740000}"/>
    <cellStyle name="Output 2 13 2" xfId="4176" xr:uid="{00000000-0005-0000-0000-000047740000}"/>
    <cellStyle name="Output 2 13 2 2" xfId="4177" xr:uid="{00000000-0005-0000-0000-000048740000}"/>
    <cellStyle name="Output 2 13 2 2 2" xfId="35655" xr:uid="{00000000-0005-0000-0000-000049740000}"/>
    <cellStyle name="Output 2 13 2 3" xfId="4178" xr:uid="{00000000-0005-0000-0000-00004A740000}"/>
    <cellStyle name="Output 2 13 2 4" xfId="18981" xr:uid="{00000000-0005-0000-0000-00004B740000}"/>
    <cellStyle name="Output 2 13 3" xfId="4179" xr:uid="{00000000-0005-0000-0000-00004C740000}"/>
    <cellStyle name="Output 2 13 3 2" xfId="38872" xr:uid="{00000000-0005-0000-0000-00004D740000}"/>
    <cellStyle name="Output 2 13 3 3" xfId="22184" xr:uid="{00000000-0005-0000-0000-00004E740000}"/>
    <cellStyle name="Output 2 13 4" xfId="4180" xr:uid="{00000000-0005-0000-0000-00004F740000}"/>
    <cellStyle name="Output 2 13 4 2" xfId="41826" xr:uid="{00000000-0005-0000-0000-000050740000}"/>
    <cellStyle name="Output 2 13 4 3" xfId="25094" xr:uid="{00000000-0005-0000-0000-000051740000}"/>
    <cellStyle name="Output 2 13 5" xfId="8156" xr:uid="{00000000-0005-0000-0000-000052740000}"/>
    <cellStyle name="Output 2 13 5 2" xfId="29719" xr:uid="{00000000-0005-0000-0000-000053740000}"/>
    <cellStyle name="Output 2 13 6" xfId="13039" xr:uid="{00000000-0005-0000-0000-000054740000}"/>
    <cellStyle name="Output 2 14" xfId="4181" xr:uid="{00000000-0005-0000-0000-000055740000}"/>
    <cellStyle name="Output 2 14 2" xfId="4182" xr:uid="{00000000-0005-0000-0000-000056740000}"/>
    <cellStyle name="Output 2 14 2 2" xfId="4183" xr:uid="{00000000-0005-0000-0000-000057740000}"/>
    <cellStyle name="Output 2 14 2 3" xfId="4184" xr:uid="{00000000-0005-0000-0000-000058740000}"/>
    <cellStyle name="Output 2 14 2 4" xfId="32751" xr:uid="{00000000-0005-0000-0000-000059740000}"/>
    <cellStyle name="Output 2 14 3" xfId="4185" xr:uid="{00000000-0005-0000-0000-00005A740000}"/>
    <cellStyle name="Output 2 14 4" xfId="4186" xr:uid="{00000000-0005-0000-0000-00005B740000}"/>
    <cellStyle name="Output 2 14 5" xfId="8157" xr:uid="{00000000-0005-0000-0000-00005C740000}"/>
    <cellStyle name="Output 2 14 6" xfId="16086" xr:uid="{00000000-0005-0000-0000-00005D740000}"/>
    <cellStyle name="Output 2 15" xfId="4187" xr:uid="{00000000-0005-0000-0000-00005E740000}"/>
    <cellStyle name="Output 2 15 2" xfId="4188" xr:uid="{00000000-0005-0000-0000-00005F740000}"/>
    <cellStyle name="Output 2 15 2 2" xfId="4189" xr:uid="{00000000-0005-0000-0000-000060740000}"/>
    <cellStyle name="Output 2 15 2 3" xfId="4190" xr:uid="{00000000-0005-0000-0000-000061740000}"/>
    <cellStyle name="Output 2 15 3" xfId="4191" xr:uid="{00000000-0005-0000-0000-000062740000}"/>
    <cellStyle name="Output 2 15 4" xfId="4192" xr:uid="{00000000-0005-0000-0000-000063740000}"/>
    <cellStyle name="Output 2 15 5" xfId="8158" xr:uid="{00000000-0005-0000-0000-000064740000}"/>
    <cellStyle name="Output 2 15 6" xfId="27121" xr:uid="{00000000-0005-0000-0000-000065740000}"/>
    <cellStyle name="Output 2 16" xfId="4193" xr:uid="{00000000-0005-0000-0000-000066740000}"/>
    <cellStyle name="Output 2 16 2" xfId="4194" xr:uid="{00000000-0005-0000-0000-000067740000}"/>
    <cellStyle name="Output 2 16 2 2" xfId="4195" xr:uid="{00000000-0005-0000-0000-000068740000}"/>
    <cellStyle name="Output 2 16 2 3" xfId="4196" xr:uid="{00000000-0005-0000-0000-000069740000}"/>
    <cellStyle name="Output 2 16 3" xfId="4197" xr:uid="{00000000-0005-0000-0000-00006A740000}"/>
    <cellStyle name="Output 2 16 4" xfId="4198" xr:uid="{00000000-0005-0000-0000-00006B740000}"/>
    <cellStyle name="Output 2 16 5" xfId="8159" xr:uid="{00000000-0005-0000-0000-00006C740000}"/>
    <cellStyle name="Output 2 16 6" xfId="43821" xr:uid="{00000000-0005-0000-0000-00006D740000}"/>
    <cellStyle name="Output 2 17" xfId="4199" xr:uid="{00000000-0005-0000-0000-00006E740000}"/>
    <cellStyle name="Output 2 17 2" xfId="4200" xr:uid="{00000000-0005-0000-0000-00006F740000}"/>
    <cellStyle name="Output 2 17 2 2" xfId="4201" xr:uid="{00000000-0005-0000-0000-000070740000}"/>
    <cellStyle name="Output 2 17 2 3" xfId="4202" xr:uid="{00000000-0005-0000-0000-000071740000}"/>
    <cellStyle name="Output 2 17 3" xfId="4203" xr:uid="{00000000-0005-0000-0000-000072740000}"/>
    <cellStyle name="Output 2 17 4" xfId="4204" xr:uid="{00000000-0005-0000-0000-000073740000}"/>
    <cellStyle name="Output 2 17 5" xfId="8160" xr:uid="{00000000-0005-0000-0000-000074740000}"/>
    <cellStyle name="Output 2 17 6" xfId="43769" xr:uid="{00000000-0005-0000-0000-000075740000}"/>
    <cellStyle name="Output 2 18" xfId="4205" xr:uid="{00000000-0005-0000-0000-000076740000}"/>
    <cellStyle name="Output 2 18 2" xfId="4206" xr:uid="{00000000-0005-0000-0000-000077740000}"/>
    <cellStyle name="Output 2 18 3" xfId="4207" xr:uid="{00000000-0005-0000-0000-000078740000}"/>
    <cellStyle name="Output 2 18 4" xfId="8161" xr:uid="{00000000-0005-0000-0000-000079740000}"/>
    <cellStyle name="Output 2 19" xfId="4208" xr:uid="{00000000-0005-0000-0000-00007A740000}"/>
    <cellStyle name="Output 2 19 2" xfId="8162" xr:uid="{00000000-0005-0000-0000-00007B740000}"/>
    <cellStyle name="Output 2 2" xfId="4209" xr:uid="{00000000-0005-0000-0000-00007C740000}"/>
    <cellStyle name="Output 2 2 10" xfId="4210" xr:uid="{00000000-0005-0000-0000-00007D740000}"/>
    <cellStyle name="Output 2 2 10 2" xfId="4211" xr:uid="{00000000-0005-0000-0000-00007E740000}"/>
    <cellStyle name="Output 2 2 10 2 2" xfId="4212" xr:uid="{00000000-0005-0000-0000-00007F740000}"/>
    <cellStyle name="Output 2 2 10 2 3" xfId="4213" xr:uid="{00000000-0005-0000-0000-000080740000}"/>
    <cellStyle name="Output 2 2 10 3" xfId="4214" xr:uid="{00000000-0005-0000-0000-000081740000}"/>
    <cellStyle name="Output 2 2 10 4" xfId="4215" xr:uid="{00000000-0005-0000-0000-000082740000}"/>
    <cellStyle name="Output 2 2 10 5" xfId="8163" xr:uid="{00000000-0005-0000-0000-000083740000}"/>
    <cellStyle name="Output 2 2 10 6" xfId="27122" xr:uid="{00000000-0005-0000-0000-000084740000}"/>
    <cellStyle name="Output 2 2 11" xfId="4216" xr:uid="{00000000-0005-0000-0000-000085740000}"/>
    <cellStyle name="Output 2 2 11 2" xfId="4217" xr:uid="{00000000-0005-0000-0000-000086740000}"/>
    <cellStyle name="Output 2 2 11 2 2" xfId="4218" xr:uid="{00000000-0005-0000-0000-000087740000}"/>
    <cellStyle name="Output 2 2 11 2 3" xfId="4219" xr:uid="{00000000-0005-0000-0000-000088740000}"/>
    <cellStyle name="Output 2 2 11 3" xfId="4220" xr:uid="{00000000-0005-0000-0000-000089740000}"/>
    <cellStyle name="Output 2 2 11 4" xfId="4221" xr:uid="{00000000-0005-0000-0000-00008A740000}"/>
    <cellStyle name="Output 2 2 11 5" xfId="8164" xr:uid="{00000000-0005-0000-0000-00008B740000}"/>
    <cellStyle name="Output 2 2 12" xfId="4222" xr:uid="{00000000-0005-0000-0000-00008C740000}"/>
    <cellStyle name="Output 2 2 12 2" xfId="4223" xr:uid="{00000000-0005-0000-0000-00008D740000}"/>
    <cellStyle name="Output 2 2 12 2 2" xfId="4224" xr:uid="{00000000-0005-0000-0000-00008E740000}"/>
    <cellStyle name="Output 2 2 12 2 3" xfId="4225" xr:uid="{00000000-0005-0000-0000-00008F740000}"/>
    <cellStyle name="Output 2 2 12 3" xfId="4226" xr:uid="{00000000-0005-0000-0000-000090740000}"/>
    <cellStyle name="Output 2 2 12 4" xfId="4227" xr:uid="{00000000-0005-0000-0000-000091740000}"/>
    <cellStyle name="Output 2 2 12 5" xfId="8165" xr:uid="{00000000-0005-0000-0000-000092740000}"/>
    <cellStyle name="Output 2 2 13" xfId="4228" xr:uid="{00000000-0005-0000-0000-000093740000}"/>
    <cellStyle name="Output 2 2 13 2" xfId="4229" xr:uid="{00000000-0005-0000-0000-000094740000}"/>
    <cellStyle name="Output 2 2 13 2 2" xfId="4230" xr:uid="{00000000-0005-0000-0000-000095740000}"/>
    <cellStyle name="Output 2 2 13 2 3" xfId="4231" xr:uid="{00000000-0005-0000-0000-000096740000}"/>
    <cellStyle name="Output 2 2 13 3" xfId="4232" xr:uid="{00000000-0005-0000-0000-000097740000}"/>
    <cellStyle name="Output 2 2 13 4" xfId="4233" xr:uid="{00000000-0005-0000-0000-000098740000}"/>
    <cellStyle name="Output 2 2 13 5" xfId="8166" xr:uid="{00000000-0005-0000-0000-000099740000}"/>
    <cellStyle name="Output 2 2 14" xfId="4234" xr:uid="{00000000-0005-0000-0000-00009A740000}"/>
    <cellStyle name="Output 2 2 14 2" xfId="4235" xr:uid="{00000000-0005-0000-0000-00009B740000}"/>
    <cellStyle name="Output 2 2 14 2 2" xfId="4236" xr:uid="{00000000-0005-0000-0000-00009C740000}"/>
    <cellStyle name="Output 2 2 14 2 3" xfId="4237" xr:uid="{00000000-0005-0000-0000-00009D740000}"/>
    <cellStyle name="Output 2 2 14 3" xfId="4238" xr:uid="{00000000-0005-0000-0000-00009E740000}"/>
    <cellStyle name="Output 2 2 14 4" xfId="4239" xr:uid="{00000000-0005-0000-0000-00009F740000}"/>
    <cellStyle name="Output 2 2 14 5" xfId="8167" xr:uid="{00000000-0005-0000-0000-0000A0740000}"/>
    <cellStyle name="Output 2 2 15" xfId="4240" xr:uid="{00000000-0005-0000-0000-0000A1740000}"/>
    <cellStyle name="Output 2 2 15 2" xfId="4241" xr:uid="{00000000-0005-0000-0000-0000A2740000}"/>
    <cellStyle name="Output 2 2 15 2 2" xfId="4242" xr:uid="{00000000-0005-0000-0000-0000A3740000}"/>
    <cellStyle name="Output 2 2 15 2 3" xfId="4243" xr:uid="{00000000-0005-0000-0000-0000A4740000}"/>
    <cellStyle name="Output 2 2 15 3" xfId="4244" xr:uid="{00000000-0005-0000-0000-0000A5740000}"/>
    <cellStyle name="Output 2 2 15 4" xfId="4245" xr:uid="{00000000-0005-0000-0000-0000A6740000}"/>
    <cellStyle name="Output 2 2 15 5" xfId="8168" xr:uid="{00000000-0005-0000-0000-0000A7740000}"/>
    <cellStyle name="Output 2 2 16" xfId="4246" xr:uid="{00000000-0005-0000-0000-0000A8740000}"/>
    <cellStyle name="Output 2 2 16 2" xfId="4247" xr:uid="{00000000-0005-0000-0000-0000A9740000}"/>
    <cellStyle name="Output 2 2 16 3" xfId="4248" xr:uid="{00000000-0005-0000-0000-0000AA740000}"/>
    <cellStyle name="Output 2 2 16 4" xfId="8169" xr:uid="{00000000-0005-0000-0000-0000AB740000}"/>
    <cellStyle name="Output 2 2 17" xfId="4249" xr:uid="{00000000-0005-0000-0000-0000AC740000}"/>
    <cellStyle name="Output 2 2 18" xfId="4250" xr:uid="{00000000-0005-0000-0000-0000AD740000}"/>
    <cellStyle name="Output 2 2 19" xfId="8170" xr:uid="{00000000-0005-0000-0000-0000AE740000}"/>
    <cellStyle name="Output 2 2 2" xfId="4251" xr:uid="{00000000-0005-0000-0000-0000AF740000}"/>
    <cellStyle name="Output 2 2 2 10" xfId="10018" xr:uid="{00000000-0005-0000-0000-0000B0740000}"/>
    <cellStyle name="Output 2 2 2 11" xfId="43980" xr:uid="{00000000-0005-0000-0000-0000B1740000}"/>
    <cellStyle name="Output 2 2 2 2" xfId="4252" xr:uid="{00000000-0005-0000-0000-0000B2740000}"/>
    <cellStyle name="Output 2 2 2 2 10" xfId="11068" xr:uid="{00000000-0005-0000-0000-0000B3740000}"/>
    <cellStyle name="Output 2 2 2 2 2" xfId="4253" xr:uid="{00000000-0005-0000-0000-0000B4740000}"/>
    <cellStyle name="Output 2 2 2 2 2 2" xfId="4254" xr:uid="{00000000-0005-0000-0000-0000B5740000}"/>
    <cellStyle name="Output 2 2 2 2 2 2 2" xfId="20056" xr:uid="{00000000-0005-0000-0000-0000B6740000}"/>
    <cellStyle name="Output 2 2 2 2 2 2 2 2" xfId="36726" xr:uid="{00000000-0005-0000-0000-0000B7740000}"/>
    <cellStyle name="Output 2 2 2 2 2 2 3" xfId="23200" xr:uid="{00000000-0005-0000-0000-0000B8740000}"/>
    <cellStyle name="Output 2 2 2 2 2 2 3 2" xfId="39905" xr:uid="{00000000-0005-0000-0000-0000B9740000}"/>
    <cellStyle name="Output 2 2 2 2 2 2 4" xfId="25980" xr:uid="{00000000-0005-0000-0000-0000BA740000}"/>
    <cellStyle name="Output 2 2 2 2 2 2 4 2" xfId="42719" xr:uid="{00000000-0005-0000-0000-0000BB740000}"/>
    <cellStyle name="Output 2 2 2 2 2 2 5" xfId="30966" xr:uid="{00000000-0005-0000-0000-0000BC740000}"/>
    <cellStyle name="Output 2 2 2 2 2 2 6" xfId="14293" xr:uid="{00000000-0005-0000-0000-0000BD740000}"/>
    <cellStyle name="Output 2 2 2 2 2 3" xfId="4255" xr:uid="{00000000-0005-0000-0000-0000BE740000}"/>
    <cellStyle name="Output 2 2 2 2 2 3 2" xfId="34447" xr:uid="{00000000-0005-0000-0000-0000BF740000}"/>
    <cellStyle name="Output 2 2 2 2 2 3 3" xfId="17770" xr:uid="{00000000-0005-0000-0000-0000C0740000}"/>
    <cellStyle name="Output 2 2 2 2 2 4" xfId="8171" xr:uid="{00000000-0005-0000-0000-0000C1740000}"/>
    <cellStyle name="Output 2 2 2 2 2 4 2" xfId="37543" xr:uid="{00000000-0005-0000-0000-0000C2740000}"/>
    <cellStyle name="Output 2 2 2 2 2 4 3" xfId="20874" xr:uid="{00000000-0005-0000-0000-0000C3740000}"/>
    <cellStyle name="Output 2 2 2 2 2 5" xfId="22866" xr:uid="{00000000-0005-0000-0000-0000C4740000}"/>
    <cellStyle name="Output 2 2 2 2 2 5 2" xfId="39568" xr:uid="{00000000-0005-0000-0000-0000C5740000}"/>
    <cellStyle name="Output 2 2 2 2 2 6" xfId="28371" xr:uid="{00000000-0005-0000-0000-0000C6740000}"/>
    <cellStyle name="Output 2 2 2 2 2 7" xfId="11619" xr:uid="{00000000-0005-0000-0000-0000C7740000}"/>
    <cellStyle name="Output 2 2 2 2 3" xfId="4256" xr:uid="{00000000-0005-0000-0000-0000C8740000}"/>
    <cellStyle name="Output 2 2 2 2 3 2" xfId="4257" xr:uid="{00000000-0005-0000-0000-0000C9740000}"/>
    <cellStyle name="Output 2 2 2 2 3 2 2" xfId="20320" xr:uid="{00000000-0005-0000-0000-0000CA740000}"/>
    <cellStyle name="Output 2 2 2 2 3 2 2 2" xfId="36989" xr:uid="{00000000-0005-0000-0000-0000CB740000}"/>
    <cellStyle name="Output 2 2 2 2 3 2 3" xfId="23461" xr:uid="{00000000-0005-0000-0000-0000CC740000}"/>
    <cellStyle name="Output 2 2 2 2 3 2 3 2" xfId="40169" xr:uid="{00000000-0005-0000-0000-0000CD740000}"/>
    <cellStyle name="Output 2 2 2 2 3 2 4" xfId="26243" xr:uid="{00000000-0005-0000-0000-0000CE740000}"/>
    <cellStyle name="Output 2 2 2 2 3 2 4 2" xfId="42983" xr:uid="{00000000-0005-0000-0000-0000CF740000}"/>
    <cellStyle name="Output 2 2 2 2 3 2 5" xfId="31229" xr:uid="{00000000-0005-0000-0000-0000D0740000}"/>
    <cellStyle name="Output 2 2 2 2 3 2 6" xfId="14557" xr:uid="{00000000-0005-0000-0000-0000D1740000}"/>
    <cellStyle name="Output 2 2 2 2 3 3" xfId="4258" xr:uid="{00000000-0005-0000-0000-0000D2740000}"/>
    <cellStyle name="Output 2 2 2 2 3 3 2" xfId="34710" xr:uid="{00000000-0005-0000-0000-0000D3740000}"/>
    <cellStyle name="Output 2 2 2 2 3 3 3" xfId="18034" xr:uid="{00000000-0005-0000-0000-0000D4740000}"/>
    <cellStyle name="Output 2 2 2 2 3 4" xfId="21288" xr:uid="{00000000-0005-0000-0000-0000D5740000}"/>
    <cellStyle name="Output 2 2 2 2 3 4 2" xfId="37960" xr:uid="{00000000-0005-0000-0000-0000D6740000}"/>
    <cellStyle name="Output 2 2 2 2 3 5" xfId="16078" xr:uid="{00000000-0005-0000-0000-0000D7740000}"/>
    <cellStyle name="Output 2 2 2 2 3 5 2" xfId="32746" xr:uid="{00000000-0005-0000-0000-0000D8740000}"/>
    <cellStyle name="Output 2 2 2 2 3 6" xfId="28632" xr:uid="{00000000-0005-0000-0000-0000D9740000}"/>
    <cellStyle name="Output 2 2 2 2 3 7" xfId="11883" xr:uid="{00000000-0005-0000-0000-0000DA740000}"/>
    <cellStyle name="Output 2 2 2 2 4" xfId="4259" xr:uid="{00000000-0005-0000-0000-0000DB740000}"/>
    <cellStyle name="Output 2 2 2 2 4 2" xfId="15167" xr:uid="{00000000-0005-0000-0000-0000DC740000}"/>
    <cellStyle name="Output 2 2 2 2 4 2 2" xfId="20841" xr:uid="{00000000-0005-0000-0000-0000DD740000}"/>
    <cellStyle name="Output 2 2 2 2 4 2 2 2" xfId="37510" xr:uid="{00000000-0005-0000-0000-0000DE740000}"/>
    <cellStyle name="Output 2 2 2 2 4 2 3" xfId="23961" xr:uid="{00000000-0005-0000-0000-0000DF740000}"/>
    <cellStyle name="Output 2 2 2 2 4 2 3 2" xfId="40674" xr:uid="{00000000-0005-0000-0000-0000E0740000}"/>
    <cellStyle name="Output 2 2 2 2 4 2 4" xfId="26696" xr:uid="{00000000-0005-0000-0000-0000E1740000}"/>
    <cellStyle name="Output 2 2 2 2 4 2 4 2" xfId="43437" xr:uid="{00000000-0005-0000-0000-0000E2740000}"/>
    <cellStyle name="Output 2 2 2 2 4 2 5" xfId="31838" xr:uid="{00000000-0005-0000-0000-0000E3740000}"/>
    <cellStyle name="Output 2 2 2 2 4 3" xfId="18578" xr:uid="{00000000-0005-0000-0000-0000E4740000}"/>
    <cellStyle name="Output 2 2 2 2 4 3 2" xfId="35255" xr:uid="{00000000-0005-0000-0000-0000E5740000}"/>
    <cellStyle name="Output 2 2 2 2 4 4" xfId="21803" xr:uid="{00000000-0005-0000-0000-0000E6740000}"/>
    <cellStyle name="Output 2 2 2 2 4 4 2" xfId="38481" xr:uid="{00000000-0005-0000-0000-0000E7740000}"/>
    <cellStyle name="Output 2 2 2 2 4 5" xfId="24787" xr:uid="{00000000-0005-0000-0000-0000E8740000}"/>
    <cellStyle name="Output 2 2 2 2 4 5 2" xfId="41510" xr:uid="{00000000-0005-0000-0000-0000E9740000}"/>
    <cellStyle name="Output 2 2 2 2 4 6" xfId="29240" xr:uid="{00000000-0005-0000-0000-0000EA740000}"/>
    <cellStyle name="Output 2 2 2 2 4 7" xfId="12528" xr:uid="{00000000-0005-0000-0000-0000EB740000}"/>
    <cellStyle name="Output 2 2 2 2 5" xfId="4260" xr:uid="{00000000-0005-0000-0000-0000EC740000}"/>
    <cellStyle name="Output 2 2 2 2 5 2" xfId="19587" xr:uid="{00000000-0005-0000-0000-0000ED740000}"/>
    <cellStyle name="Output 2 2 2 2 5 2 2" xfId="36258" xr:uid="{00000000-0005-0000-0000-0000EE740000}"/>
    <cellStyle name="Output 2 2 2 2 5 3" xfId="22742" xr:uid="{00000000-0005-0000-0000-0000EF740000}"/>
    <cellStyle name="Output 2 2 2 2 5 3 2" xfId="39442" xr:uid="{00000000-0005-0000-0000-0000F0740000}"/>
    <cellStyle name="Output 2 2 2 2 5 4" xfId="25572" xr:uid="{00000000-0005-0000-0000-0000F1740000}"/>
    <cellStyle name="Output 2 2 2 2 5 4 2" xfId="42310" xr:uid="{00000000-0005-0000-0000-0000F2740000}"/>
    <cellStyle name="Output 2 2 2 2 5 5" xfId="30435" xr:uid="{00000000-0005-0000-0000-0000F3740000}"/>
    <cellStyle name="Output 2 2 2 2 5 6" xfId="13761" xr:uid="{00000000-0005-0000-0000-0000F4740000}"/>
    <cellStyle name="Output 2 2 2 2 6" xfId="8172" xr:uid="{00000000-0005-0000-0000-0000F5740000}"/>
    <cellStyle name="Output 2 2 2 2 6 2" xfId="33950" xr:uid="{00000000-0005-0000-0000-0000F6740000}"/>
    <cellStyle name="Output 2 2 2 2 6 3" xfId="17273" xr:uid="{00000000-0005-0000-0000-0000F7740000}"/>
    <cellStyle name="Output 2 2 2 2 7" xfId="15801" xr:uid="{00000000-0005-0000-0000-0000F8740000}"/>
    <cellStyle name="Output 2 2 2 2 7 2" xfId="32463" xr:uid="{00000000-0005-0000-0000-0000F9740000}"/>
    <cellStyle name="Output 2 2 2 2 8" xfId="19185" xr:uid="{00000000-0005-0000-0000-0000FA740000}"/>
    <cellStyle name="Output 2 2 2 2 8 2" xfId="35856" xr:uid="{00000000-0005-0000-0000-0000FB740000}"/>
    <cellStyle name="Output 2 2 2 2 9" xfId="27843" xr:uid="{00000000-0005-0000-0000-0000FC740000}"/>
    <cellStyle name="Output 2 2 2 3" xfId="4261" xr:uid="{00000000-0005-0000-0000-0000FD740000}"/>
    <cellStyle name="Output 2 2 2 3 10" xfId="11163" xr:uid="{00000000-0005-0000-0000-0000FE740000}"/>
    <cellStyle name="Output 2 2 2 3 2" xfId="4262" xr:uid="{00000000-0005-0000-0000-0000FF740000}"/>
    <cellStyle name="Output 2 2 2 3 2 2" xfId="4263" xr:uid="{00000000-0005-0000-0000-000000750000}"/>
    <cellStyle name="Output 2 2 2 3 2 2 2" xfId="20123" xr:uid="{00000000-0005-0000-0000-000001750000}"/>
    <cellStyle name="Output 2 2 2 3 2 2 2 2" xfId="36792" xr:uid="{00000000-0005-0000-0000-000002750000}"/>
    <cellStyle name="Output 2 2 2 3 2 2 3" xfId="23265" xr:uid="{00000000-0005-0000-0000-000003750000}"/>
    <cellStyle name="Output 2 2 2 3 2 2 3 2" xfId="39972" xr:uid="{00000000-0005-0000-0000-000004750000}"/>
    <cellStyle name="Output 2 2 2 3 2 2 4" xfId="26046" xr:uid="{00000000-0005-0000-0000-000005750000}"/>
    <cellStyle name="Output 2 2 2 3 2 2 4 2" xfId="42786" xr:uid="{00000000-0005-0000-0000-000006750000}"/>
    <cellStyle name="Output 2 2 2 3 2 2 5" xfId="31032" xr:uid="{00000000-0005-0000-0000-000007750000}"/>
    <cellStyle name="Output 2 2 2 3 2 2 6" xfId="14360" xr:uid="{00000000-0005-0000-0000-000008750000}"/>
    <cellStyle name="Output 2 2 2 3 2 3" xfId="4264" xr:uid="{00000000-0005-0000-0000-000009750000}"/>
    <cellStyle name="Output 2 2 2 3 2 3 2" xfId="34513" xr:uid="{00000000-0005-0000-0000-00000A750000}"/>
    <cellStyle name="Output 2 2 2 3 2 3 3" xfId="17837" xr:uid="{00000000-0005-0000-0000-00000B750000}"/>
    <cellStyle name="Output 2 2 2 3 2 4" xfId="8173" xr:uid="{00000000-0005-0000-0000-00000C750000}"/>
    <cellStyle name="Output 2 2 2 3 2 4 2" xfId="32369" xr:uid="{00000000-0005-0000-0000-00000D750000}"/>
    <cellStyle name="Output 2 2 2 3 2 4 3" xfId="15710" xr:uid="{00000000-0005-0000-0000-00000E750000}"/>
    <cellStyle name="Output 2 2 2 3 2 5" xfId="22327" xr:uid="{00000000-0005-0000-0000-00000F750000}"/>
    <cellStyle name="Output 2 2 2 3 2 5 2" xfId="39020" xr:uid="{00000000-0005-0000-0000-000010750000}"/>
    <cellStyle name="Output 2 2 2 3 2 6" xfId="28436" xr:uid="{00000000-0005-0000-0000-000011750000}"/>
    <cellStyle name="Output 2 2 2 3 2 7" xfId="11686" xr:uid="{00000000-0005-0000-0000-000012750000}"/>
    <cellStyle name="Output 2 2 2 3 3" xfId="4265" xr:uid="{00000000-0005-0000-0000-000013750000}"/>
    <cellStyle name="Output 2 2 2 3 3 2" xfId="14621" xr:uid="{00000000-0005-0000-0000-000014750000}"/>
    <cellStyle name="Output 2 2 2 3 3 2 2" xfId="20384" xr:uid="{00000000-0005-0000-0000-000015750000}"/>
    <cellStyle name="Output 2 2 2 3 3 2 2 2" xfId="37052" xr:uid="{00000000-0005-0000-0000-000016750000}"/>
    <cellStyle name="Output 2 2 2 3 3 2 3" xfId="23524" xr:uid="{00000000-0005-0000-0000-000017750000}"/>
    <cellStyle name="Output 2 2 2 3 3 2 3 2" xfId="40233" xr:uid="{00000000-0005-0000-0000-000018750000}"/>
    <cellStyle name="Output 2 2 2 3 3 2 4" xfId="26306" xr:uid="{00000000-0005-0000-0000-000019750000}"/>
    <cellStyle name="Output 2 2 2 3 3 2 4 2" xfId="43047" xr:uid="{00000000-0005-0000-0000-00001A750000}"/>
    <cellStyle name="Output 2 2 2 3 3 2 5" xfId="31292" xr:uid="{00000000-0005-0000-0000-00001B750000}"/>
    <cellStyle name="Output 2 2 2 3 3 3" xfId="18098" xr:uid="{00000000-0005-0000-0000-00001C750000}"/>
    <cellStyle name="Output 2 2 2 3 3 3 2" xfId="34773" xr:uid="{00000000-0005-0000-0000-00001D750000}"/>
    <cellStyle name="Output 2 2 2 3 3 4" xfId="21351" xr:uid="{00000000-0005-0000-0000-00001E750000}"/>
    <cellStyle name="Output 2 2 2 3 3 4 2" xfId="38024" xr:uid="{00000000-0005-0000-0000-00001F750000}"/>
    <cellStyle name="Output 2 2 2 3 3 5" xfId="24401" xr:uid="{00000000-0005-0000-0000-000020750000}"/>
    <cellStyle name="Output 2 2 2 3 3 5 2" xfId="41120" xr:uid="{00000000-0005-0000-0000-000021750000}"/>
    <cellStyle name="Output 2 2 2 3 3 6" xfId="28695" xr:uid="{00000000-0005-0000-0000-000022750000}"/>
    <cellStyle name="Output 2 2 2 3 3 7" xfId="11947" xr:uid="{00000000-0005-0000-0000-000023750000}"/>
    <cellStyle name="Output 2 2 2 3 4" xfId="4266" xr:uid="{00000000-0005-0000-0000-000024750000}"/>
    <cellStyle name="Output 2 2 2 3 4 2" xfId="15309" xr:uid="{00000000-0005-0000-0000-000025750000}"/>
    <cellStyle name="Output 2 2 2 3 4 2 2" xfId="20952" xr:uid="{00000000-0005-0000-0000-000026750000}"/>
    <cellStyle name="Output 2 2 2 3 4 2 2 2" xfId="37621" xr:uid="{00000000-0005-0000-0000-000027750000}"/>
    <cellStyle name="Output 2 2 2 3 4 2 3" xfId="24067" xr:uid="{00000000-0005-0000-0000-000028750000}"/>
    <cellStyle name="Output 2 2 2 3 4 2 3 2" xfId="40783" xr:uid="{00000000-0005-0000-0000-000029750000}"/>
    <cellStyle name="Output 2 2 2 3 4 2 4" xfId="26795" xr:uid="{00000000-0005-0000-0000-00002A750000}"/>
    <cellStyle name="Output 2 2 2 3 4 2 4 2" xfId="43536" xr:uid="{00000000-0005-0000-0000-00002B750000}"/>
    <cellStyle name="Output 2 2 2 3 4 2 5" xfId="31980" xr:uid="{00000000-0005-0000-0000-00002C750000}"/>
    <cellStyle name="Output 2 2 2 3 4 3" xfId="18706" xr:uid="{00000000-0005-0000-0000-00002D750000}"/>
    <cellStyle name="Output 2 2 2 3 4 3 2" xfId="35383" xr:uid="{00000000-0005-0000-0000-00002E750000}"/>
    <cellStyle name="Output 2 2 2 3 4 4" xfId="21919" xr:uid="{00000000-0005-0000-0000-00002F750000}"/>
    <cellStyle name="Output 2 2 2 3 4 4 2" xfId="38600" xr:uid="{00000000-0005-0000-0000-000030750000}"/>
    <cellStyle name="Output 2 2 2 3 4 5" xfId="24883" xr:uid="{00000000-0005-0000-0000-000031750000}"/>
    <cellStyle name="Output 2 2 2 3 4 5 2" xfId="41609" xr:uid="{00000000-0005-0000-0000-000032750000}"/>
    <cellStyle name="Output 2 2 2 3 4 6" xfId="29382" xr:uid="{00000000-0005-0000-0000-000033750000}"/>
    <cellStyle name="Output 2 2 2 3 4 7" xfId="12689" xr:uid="{00000000-0005-0000-0000-000034750000}"/>
    <cellStyle name="Output 2 2 2 3 5" xfId="13868" xr:uid="{00000000-0005-0000-0000-000035750000}"/>
    <cellStyle name="Output 2 2 2 3 5 2" xfId="19665" xr:uid="{00000000-0005-0000-0000-000036750000}"/>
    <cellStyle name="Output 2 2 2 3 5 2 2" xfId="36335" xr:uid="{00000000-0005-0000-0000-000037750000}"/>
    <cellStyle name="Output 2 2 2 3 5 3" xfId="22816" xr:uid="{00000000-0005-0000-0000-000038750000}"/>
    <cellStyle name="Output 2 2 2 3 5 3 2" xfId="39518" xr:uid="{00000000-0005-0000-0000-000039750000}"/>
    <cellStyle name="Output 2 2 2 3 5 4" xfId="25635" xr:uid="{00000000-0005-0000-0000-00003A750000}"/>
    <cellStyle name="Output 2 2 2 3 5 4 2" xfId="42374" xr:uid="{00000000-0005-0000-0000-00003B750000}"/>
    <cellStyle name="Output 2 2 2 3 5 5" xfId="30541" xr:uid="{00000000-0005-0000-0000-00003C750000}"/>
    <cellStyle name="Output 2 2 2 3 6" xfId="17349" xr:uid="{00000000-0005-0000-0000-00003D750000}"/>
    <cellStyle name="Output 2 2 2 3 6 2" xfId="34025" xr:uid="{00000000-0005-0000-0000-00003E750000}"/>
    <cellStyle name="Output 2 2 2 3 7" xfId="21218" xr:uid="{00000000-0005-0000-0000-00003F750000}"/>
    <cellStyle name="Output 2 2 2 3 7 2" xfId="37889" xr:uid="{00000000-0005-0000-0000-000040750000}"/>
    <cellStyle name="Output 2 2 2 3 8" xfId="16896" xr:uid="{00000000-0005-0000-0000-000041750000}"/>
    <cellStyle name="Output 2 2 2 3 8 2" xfId="33572" xr:uid="{00000000-0005-0000-0000-000042750000}"/>
    <cellStyle name="Output 2 2 2 3 9" xfId="27949" xr:uid="{00000000-0005-0000-0000-000043750000}"/>
    <cellStyle name="Output 2 2 2 4" xfId="4267" xr:uid="{00000000-0005-0000-0000-000044750000}"/>
    <cellStyle name="Output 2 2 2 4 2" xfId="4268" xr:uid="{00000000-0005-0000-0000-000045750000}"/>
    <cellStyle name="Output 2 2 2 4 2 2" xfId="15220" xr:uid="{00000000-0005-0000-0000-000046750000}"/>
    <cellStyle name="Output 2 2 2 4 2 2 2" xfId="20890" xr:uid="{00000000-0005-0000-0000-000047750000}"/>
    <cellStyle name="Output 2 2 2 4 2 2 2 2" xfId="37559" xr:uid="{00000000-0005-0000-0000-000048750000}"/>
    <cellStyle name="Output 2 2 2 4 2 2 3" xfId="24007" xr:uid="{00000000-0005-0000-0000-000049750000}"/>
    <cellStyle name="Output 2 2 2 4 2 2 3 2" xfId="40721" xr:uid="{00000000-0005-0000-0000-00004A750000}"/>
    <cellStyle name="Output 2 2 2 4 2 2 4" xfId="26734" xr:uid="{00000000-0005-0000-0000-00004B750000}"/>
    <cellStyle name="Output 2 2 2 4 2 2 4 2" xfId="43475" xr:uid="{00000000-0005-0000-0000-00004C750000}"/>
    <cellStyle name="Output 2 2 2 4 2 2 5" xfId="31891" xr:uid="{00000000-0005-0000-0000-00004D750000}"/>
    <cellStyle name="Output 2 2 2 4 2 3" xfId="18627" xr:uid="{00000000-0005-0000-0000-00004E750000}"/>
    <cellStyle name="Output 2 2 2 4 2 3 2" xfId="35304" xr:uid="{00000000-0005-0000-0000-00004F750000}"/>
    <cellStyle name="Output 2 2 2 4 2 4" xfId="21851" xr:uid="{00000000-0005-0000-0000-000050750000}"/>
    <cellStyle name="Output 2 2 2 4 2 4 2" xfId="38530" xr:uid="{00000000-0005-0000-0000-000051750000}"/>
    <cellStyle name="Output 2 2 2 4 2 5" xfId="24824" xr:uid="{00000000-0005-0000-0000-000052750000}"/>
    <cellStyle name="Output 2 2 2 4 2 5 2" xfId="41548" xr:uid="{00000000-0005-0000-0000-000053750000}"/>
    <cellStyle name="Output 2 2 2 4 2 6" xfId="29293" xr:uid="{00000000-0005-0000-0000-000054750000}"/>
    <cellStyle name="Output 2 2 2 4 2 7" xfId="12582" xr:uid="{00000000-0005-0000-0000-000055750000}"/>
    <cellStyle name="Output 2 2 2 4 3" xfId="4269" xr:uid="{00000000-0005-0000-0000-000056750000}"/>
    <cellStyle name="Output 2 2 2 4 3 2" xfId="19261" xr:uid="{00000000-0005-0000-0000-000057750000}"/>
    <cellStyle name="Output 2 2 2 4 3 2 2" xfId="35932" xr:uid="{00000000-0005-0000-0000-000058750000}"/>
    <cellStyle name="Output 2 2 2 4 3 3" xfId="22441" xr:uid="{00000000-0005-0000-0000-000059750000}"/>
    <cellStyle name="Output 2 2 2 4 3 3 2" xfId="39134" xr:uid="{00000000-0005-0000-0000-00005A750000}"/>
    <cellStyle name="Output 2 2 2 4 3 4" xfId="25306" xr:uid="{00000000-0005-0000-0000-00005B750000}"/>
    <cellStyle name="Output 2 2 2 4 3 4 2" xfId="42042" xr:uid="{00000000-0005-0000-0000-00005C750000}"/>
    <cellStyle name="Output 2 2 2 4 3 5" xfId="30060" xr:uid="{00000000-0005-0000-0000-00005D750000}"/>
    <cellStyle name="Output 2 2 2 4 3 6" xfId="13384" xr:uid="{00000000-0005-0000-0000-00005E750000}"/>
    <cellStyle name="Output 2 2 2 4 4" xfId="8174" xr:uid="{00000000-0005-0000-0000-00005F750000}"/>
    <cellStyle name="Output 2 2 2 4 4 2" xfId="33616" xr:uid="{00000000-0005-0000-0000-000060750000}"/>
    <cellStyle name="Output 2 2 2 4 4 3" xfId="16940" xr:uid="{00000000-0005-0000-0000-000061750000}"/>
    <cellStyle name="Output 2 2 2 4 5" xfId="15929" xr:uid="{00000000-0005-0000-0000-000062750000}"/>
    <cellStyle name="Output 2 2 2 4 5 2" xfId="32594" xr:uid="{00000000-0005-0000-0000-000063750000}"/>
    <cellStyle name="Output 2 2 2 4 6" xfId="16121" xr:uid="{00000000-0005-0000-0000-000064750000}"/>
    <cellStyle name="Output 2 2 2 4 6 2" xfId="32785" xr:uid="{00000000-0005-0000-0000-000065750000}"/>
    <cellStyle name="Output 2 2 2 4 7" xfId="27471" xr:uid="{00000000-0005-0000-0000-000066750000}"/>
    <cellStyle name="Output 2 2 2 4 8" xfId="10702" xr:uid="{00000000-0005-0000-0000-000067750000}"/>
    <cellStyle name="Output 2 2 2 5" xfId="4270" xr:uid="{00000000-0005-0000-0000-000068750000}"/>
    <cellStyle name="Output 2 2 2 5 2" xfId="4271" xr:uid="{00000000-0005-0000-0000-000069750000}"/>
    <cellStyle name="Output 2 2 2 5 2 2" xfId="35657" xr:uid="{00000000-0005-0000-0000-00006A750000}"/>
    <cellStyle name="Output 2 2 2 5 2 3" xfId="18983" xr:uid="{00000000-0005-0000-0000-00006B750000}"/>
    <cellStyle name="Output 2 2 2 5 3" xfId="4272" xr:uid="{00000000-0005-0000-0000-00006C750000}"/>
    <cellStyle name="Output 2 2 2 5 3 2" xfId="38874" xr:uid="{00000000-0005-0000-0000-00006D750000}"/>
    <cellStyle name="Output 2 2 2 5 3 3" xfId="22186" xr:uid="{00000000-0005-0000-0000-00006E750000}"/>
    <cellStyle name="Output 2 2 2 5 4" xfId="8175" xr:uid="{00000000-0005-0000-0000-00006F750000}"/>
    <cellStyle name="Output 2 2 2 5 4 2" xfId="41828" xr:uid="{00000000-0005-0000-0000-000070750000}"/>
    <cellStyle name="Output 2 2 2 5 4 3" xfId="25096" xr:uid="{00000000-0005-0000-0000-000071750000}"/>
    <cellStyle name="Output 2 2 2 5 5" xfId="29721" xr:uid="{00000000-0005-0000-0000-000072750000}"/>
    <cellStyle name="Output 2 2 2 5 6" xfId="13041" xr:uid="{00000000-0005-0000-0000-000073750000}"/>
    <cellStyle name="Output 2 2 2 6" xfId="4273" xr:uid="{00000000-0005-0000-0000-000074750000}"/>
    <cellStyle name="Output 2 2 2 6 2" xfId="4274" xr:uid="{00000000-0005-0000-0000-000075750000}"/>
    <cellStyle name="Output 2 2 2 6 2 2" xfId="32753" xr:uid="{00000000-0005-0000-0000-000076750000}"/>
    <cellStyle name="Output 2 2 2 6 3" xfId="4275" xr:uid="{00000000-0005-0000-0000-000077750000}"/>
    <cellStyle name="Output 2 2 2 6 4" xfId="16088" xr:uid="{00000000-0005-0000-0000-000078750000}"/>
    <cellStyle name="Output 2 2 2 7" xfId="4276" xr:uid="{00000000-0005-0000-0000-000079750000}"/>
    <cellStyle name="Output 2 2 2 7 2" xfId="27123" xr:uid="{00000000-0005-0000-0000-00007A750000}"/>
    <cellStyle name="Output 2 2 2 8" xfId="4277" xr:uid="{00000000-0005-0000-0000-00007B750000}"/>
    <cellStyle name="Output 2 2 2 9" xfId="8176" xr:uid="{00000000-0005-0000-0000-00007C750000}"/>
    <cellStyle name="Output 2 2 20" xfId="10017" xr:uid="{00000000-0005-0000-0000-00007D750000}"/>
    <cellStyle name="Output 2 2 21" xfId="43979" xr:uid="{00000000-0005-0000-0000-00007E750000}"/>
    <cellStyle name="Output 2 2 3" xfId="4278" xr:uid="{00000000-0005-0000-0000-00007F750000}"/>
    <cellStyle name="Output 2 2 3 2" xfId="4279" xr:uid="{00000000-0005-0000-0000-000080750000}"/>
    <cellStyle name="Output 2 2 3 2 10" xfId="11069" xr:uid="{00000000-0005-0000-0000-000081750000}"/>
    <cellStyle name="Output 2 2 3 2 2" xfId="4280" xr:uid="{00000000-0005-0000-0000-000082750000}"/>
    <cellStyle name="Output 2 2 3 2 2 2" xfId="14294" xr:uid="{00000000-0005-0000-0000-000083750000}"/>
    <cellStyle name="Output 2 2 3 2 2 2 2" xfId="20057" xr:uid="{00000000-0005-0000-0000-000084750000}"/>
    <cellStyle name="Output 2 2 3 2 2 2 2 2" xfId="36727" xr:uid="{00000000-0005-0000-0000-000085750000}"/>
    <cellStyle name="Output 2 2 3 2 2 2 3" xfId="23201" xr:uid="{00000000-0005-0000-0000-000086750000}"/>
    <cellStyle name="Output 2 2 3 2 2 2 3 2" xfId="39906" xr:uid="{00000000-0005-0000-0000-000087750000}"/>
    <cellStyle name="Output 2 2 3 2 2 2 4" xfId="25981" xr:uid="{00000000-0005-0000-0000-000088750000}"/>
    <cellStyle name="Output 2 2 3 2 2 2 4 2" xfId="42720" xr:uid="{00000000-0005-0000-0000-000089750000}"/>
    <cellStyle name="Output 2 2 3 2 2 2 5" xfId="30967" xr:uid="{00000000-0005-0000-0000-00008A750000}"/>
    <cellStyle name="Output 2 2 3 2 2 3" xfId="17771" xr:uid="{00000000-0005-0000-0000-00008B750000}"/>
    <cellStyle name="Output 2 2 3 2 2 3 2" xfId="34448" xr:uid="{00000000-0005-0000-0000-00008C750000}"/>
    <cellStyle name="Output 2 2 3 2 2 4" xfId="18611" xr:uid="{00000000-0005-0000-0000-00008D750000}"/>
    <cellStyle name="Output 2 2 3 2 2 4 2" xfId="35288" xr:uid="{00000000-0005-0000-0000-00008E750000}"/>
    <cellStyle name="Output 2 2 3 2 2 5" xfId="24124" xr:uid="{00000000-0005-0000-0000-00008F750000}"/>
    <cellStyle name="Output 2 2 3 2 2 5 2" xfId="40841" xr:uid="{00000000-0005-0000-0000-000090750000}"/>
    <cellStyle name="Output 2 2 3 2 2 6" xfId="28372" xr:uid="{00000000-0005-0000-0000-000091750000}"/>
    <cellStyle name="Output 2 2 3 2 2 7" xfId="11620" xr:uid="{00000000-0005-0000-0000-000092750000}"/>
    <cellStyle name="Output 2 2 3 2 3" xfId="4281" xr:uid="{00000000-0005-0000-0000-000093750000}"/>
    <cellStyle name="Output 2 2 3 2 3 2" xfId="14558" xr:uid="{00000000-0005-0000-0000-000094750000}"/>
    <cellStyle name="Output 2 2 3 2 3 2 2" xfId="20321" xr:uid="{00000000-0005-0000-0000-000095750000}"/>
    <cellStyle name="Output 2 2 3 2 3 2 2 2" xfId="36990" xr:uid="{00000000-0005-0000-0000-000096750000}"/>
    <cellStyle name="Output 2 2 3 2 3 2 3" xfId="23462" xr:uid="{00000000-0005-0000-0000-000097750000}"/>
    <cellStyle name="Output 2 2 3 2 3 2 3 2" xfId="40170" xr:uid="{00000000-0005-0000-0000-000098750000}"/>
    <cellStyle name="Output 2 2 3 2 3 2 4" xfId="26244" xr:uid="{00000000-0005-0000-0000-000099750000}"/>
    <cellStyle name="Output 2 2 3 2 3 2 4 2" xfId="42984" xr:uid="{00000000-0005-0000-0000-00009A750000}"/>
    <cellStyle name="Output 2 2 3 2 3 2 5" xfId="31230" xr:uid="{00000000-0005-0000-0000-00009B750000}"/>
    <cellStyle name="Output 2 2 3 2 3 3" xfId="18035" xr:uid="{00000000-0005-0000-0000-00009C750000}"/>
    <cellStyle name="Output 2 2 3 2 3 3 2" xfId="34711" xr:uid="{00000000-0005-0000-0000-00009D750000}"/>
    <cellStyle name="Output 2 2 3 2 3 4" xfId="21289" xr:uid="{00000000-0005-0000-0000-00009E750000}"/>
    <cellStyle name="Output 2 2 3 2 3 4 2" xfId="37961" xr:uid="{00000000-0005-0000-0000-00009F750000}"/>
    <cellStyle name="Output 2 2 3 2 3 5" xfId="16225" xr:uid="{00000000-0005-0000-0000-0000A0750000}"/>
    <cellStyle name="Output 2 2 3 2 3 5 2" xfId="32890" xr:uid="{00000000-0005-0000-0000-0000A1750000}"/>
    <cellStyle name="Output 2 2 3 2 3 6" xfId="28633" xr:uid="{00000000-0005-0000-0000-0000A2750000}"/>
    <cellStyle name="Output 2 2 3 2 3 7" xfId="11884" xr:uid="{00000000-0005-0000-0000-0000A3750000}"/>
    <cellStyle name="Output 2 2 3 2 4" xfId="8177" xr:uid="{00000000-0005-0000-0000-0000A4750000}"/>
    <cellStyle name="Output 2 2 3 2 4 2" xfId="15168" xr:uid="{00000000-0005-0000-0000-0000A5750000}"/>
    <cellStyle name="Output 2 2 3 2 4 2 2" xfId="20842" xr:uid="{00000000-0005-0000-0000-0000A6750000}"/>
    <cellStyle name="Output 2 2 3 2 4 2 2 2" xfId="37511" xr:uid="{00000000-0005-0000-0000-0000A7750000}"/>
    <cellStyle name="Output 2 2 3 2 4 2 3" xfId="23962" xr:uid="{00000000-0005-0000-0000-0000A8750000}"/>
    <cellStyle name="Output 2 2 3 2 4 2 3 2" xfId="40675" xr:uid="{00000000-0005-0000-0000-0000A9750000}"/>
    <cellStyle name="Output 2 2 3 2 4 2 4" xfId="26697" xr:uid="{00000000-0005-0000-0000-0000AA750000}"/>
    <cellStyle name="Output 2 2 3 2 4 2 4 2" xfId="43438" xr:uid="{00000000-0005-0000-0000-0000AB750000}"/>
    <cellStyle name="Output 2 2 3 2 4 2 5" xfId="31839" xr:uid="{00000000-0005-0000-0000-0000AC750000}"/>
    <cellStyle name="Output 2 2 3 2 4 3" xfId="18579" xr:uid="{00000000-0005-0000-0000-0000AD750000}"/>
    <cellStyle name="Output 2 2 3 2 4 3 2" xfId="35256" xr:uid="{00000000-0005-0000-0000-0000AE750000}"/>
    <cellStyle name="Output 2 2 3 2 4 4" xfId="21804" xr:uid="{00000000-0005-0000-0000-0000AF750000}"/>
    <cellStyle name="Output 2 2 3 2 4 4 2" xfId="38482" xr:uid="{00000000-0005-0000-0000-0000B0750000}"/>
    <cellStyle name="Output 2 2 3 2 4 5" xfId="24788" xr:uid="{00000000-0005-0000-0000-0000B1750000}"/>
    <cellStyle name="Output 2 2 3 2 4 5 2" xfId="41511" xr:uid="{00000000-0005-0000-0000-0000B2750000}"/>
    <cellStyle name="Output 2 2 3 2 4 6" xfId="29241" xr:uid="{00000000-0005-0000-0000-0000B3750000}"/>
    <cellStyle name="Output 2 2 3 2 4 7" xfId="12529" xr:uid="{00000000-0005-0000-0000-0000B4750000}"/>
    <cellStyle name="Output 2 2 3 2 5" xfId="13762" xr:uid="{00000000-0005-0000-0000-0000B5750000}"/>
    <cellStyle name="Output 2 2 3 2 5 2" xfId="19588" xr:uid="{00000000-0005-0000-0000-0000B6750000}"/>
    <cellStyle name="Output 2 2 3 2 5 2 2" xfId="36259" xr:uid="{00000000-0005-0000-0000-0000B7750000}"/>
    <cellStyle name="Output 2 2 3 2 5 3" xfId="22743" xr:uid="{00000000-0005-0000-0000-0000B8750000}"/>
    <cellStyle name="Output 2 2 3 2 5 3 2" xfId="39443" xr:uid="{00000000-0005-0000-0000-0000B9750000}"/>
    <cellStyle name="Output 2 2 3 2 5 4" xfId="25573" xr:uid="{00000000-0005-0000-0000-0000BA750000}"/>
    <cellStyle name="Output 2 2 3 2 5 4 2" xfId="42311" xr:uid="{00000000-0005-0000-0000-0000BB750000}"/>
    <cellStyle name="Output 2 2 3 2 5 5" xfId="30436" xr:uid="{00000000-0005-0000-0000-0000BC750000}"/>
    <cellStyle name="Output 2 2 3 2 6" xfId="17274" xr:uid="{00000000-0005-0000-0000-0000BD750000}"/>
    <cellStyle name="Output 2 2 3 2 6 2" xfId="33951" xr:uid="{00000000-0005-0000-0000-0000BE750000}"/>
    <cellStyle name="Output 2 2 3 2 7" xfId="15800" xr:uid="{00000000-0005-0000-0000-0000BF750000}"/>
    <cellStyle name="Output 2 2 3 2 7 2" xfId="32462" xr:uid="{00000000-0005-0000-0000-0000C0750000}"/>
    <cellStyle name="Output 2 2 3 2 8" xfId="16170" xr:uid="{00000000-0005-0000-0000-0000C1750000}"/>
    <cellStyle name="Output 2 2 3 2 8 2" xfId="32835" xr:uid="{00000000-0005-0000-0000-0000C2750000}"/>
    <cellStyle name="Output 2 2 3 2 9" xfId="27844" xr:uid="{00000000-0005-0000-0000-0000C3750000}"/>
    <cellStyle name="Output 2 2 3 3" xfId="4282" xr:uid="{00000000-0005-0000-0000-0000C4750000}"/>
    <cellStyle name="Output 2 2 3 3 10" xfId="11121" xr:uid="{00000000-0005-0000-0000-0000C5750000}"/>
    <cellStyle name="Output 2 2 3 3 2" xfId="4283" xr:uid="{00000000-0005-0000-0000-0000C6750000}"/>
    <cellStyle name="Output 2 2 3 3 2 2" xfId="14328" xr:uid="{00000000-0005-0000-0000-0000C7750000}"/>
    <cellStyle name="Output 2 2 3 3 2 2 2" xfId="20091" xr:uid="{00000000-0005-0000-0000-0000C8750000}"/>
    <cellStyle name="Output 2 2 3 3 2 2 2 2" xfId="36761" xr:uid="{00000000-0005-0000-0000-0000C9750000}"/>
    <cellStyle name="Output 2 2 3 3 2 2 3" xfId="23235" xr:uid="{00000000-0005-0000-0000-0000CA750000}"/>
    <cellStyle name="Output 2 2 3 3 2 2 3 2" xfId="39940" xr:uid="{00000000-0005-0000-0000-0000CB750000}"/>
    <cellStyle name="Output 2 2 3 3 2 2 4" xfId="26015" xr:uid="{00000000-0005-0000-0000-0000CC750000}"/>
    <cellStyle name="Output 2 2 3 3 2 2 4 2" xfId="42754" xr:uid="{00000000-0005-0000-0000-0000CD750000}"/>
    <cellStyle name="Output 2 2 3 3 2 2 5" xfId="31001" xr:uid="{00000000-0005-0000-0000-0000CE750000}"/>
    <cellStyle name="Output 2 2 3 3 2 3" xfId="17805" xr:uid="{00000000-0005-0000-0000-0000CF750000}"/>
    <cellStyle name="Output 2 2 3 3 2 3 2" xfId="34482" xr:uid="{00000000-0005-0000-0000-0000D0750000}"/>
    <cellStyle name="Output 2 2 3 3 2 4" xfId="19135" xr:uid="{00000000-0005-0000-0000-0000D1750000}"/>
    <cellStyle name="Output 2 2 3 3 2 4 2" xfId="35806" xr:uid="{00000000-0005-0000-0000-0000D2750000}"/>
    <cellStyle name="Output 2 2 3 3 2 5" xfId="21031" xr:uid="{00000000-0005-0000-0000-0000D3750000}"/>
    <cellStyle name="Output 2 2 3 3 2 5 2" xfId="37700" xr:uid="{00000000-0005-0000-0000-0000D4750000}"/>
    <cellStyle name="Output 2 2 3 3 2 6" xfId="28406" xr:uid="{00000000-0005-0000-0000-0000D5750000}"/>
    <cellStyle name="Output 2 2 3 3 2 7" xfId="11654" xr:uid="{00000000-0005-0000-0000-0000D6750000}"/>
    <cellStyle name="Output 2 2 3 3 3" xfId="4284" xr:uid="{00000000-0005-0000-0000-0000D7750000}"/>
    <cellStyle name="Output 2 2 3 3 3 2" xfId="14589" xr:uid="{00000000-0005-0000-0000-0000D8750000}"/>
    <cellStyle name="Output 2 2 3 3 3 2 2" xfId="20352" xr:uid="{00000000-0005-0000-0000-0000D9750000}"/>
    <cellStyle name="Output 2 2 3 3 3 2 2 2" xfId="37021" xr:uid="{00000000-0005-0000-0000-0000DA750000}"/>
    <cellStyle name="Output 2 2 3 3 3 2 3" xfId="23493" xr:uid="{00000000-0005-0000-0000-0000DB750000}"/>
    <cellStyle name="Output 2 2 3 3 3 2 3 2" xfId="40201" xr:uid="{00000000-0005-0000-0000-0000DC750000}"/>
    <cellStyle name="Output 2 2 3 3 3 2 4" xfId="26275" xr:uid="{00000000-0005-0000-0000-0000DD750000}"/>
    <cellStyle name="Output 2 2 3 3 3 2 4 2" xfId="43015" xr:uid="{00000000-0005-0000-0000-0000DE750000}"/>
    <cellStyle name="Output 2 2 3 3 3 2 5" xfId="31261" xr:uid="{00000000-0005-0000-0000-0000DF750000}"/>
    <cellStyle name="Output 2 2 3 3 3 3" xfId="18066" xr:uid="{00000000-0005-0000-0000-0000E0750000}"/>
    <cellStyle name="Output 2 2 3 3 3 3 2" xfId="34742" xr:uid="{00000000-0005-0000-0000-0000E1750000}"/>
    <cellStyle name="Output 2 2 3 3 3 4" xfId="21320" xr:uid="{00000000-0005-0000-0000-0000E2750000}"/>
    <cellStyle name="Output 2 2 3 3 3 4 2" xfId="37992" xr:uid="{00000000-0005-0000-0000-0000E3750000}"/>
    <cellStyle name="Output 2 2 3 3 3 5" xfId="24370" xr:uid="{00000000-0005-0000-0000-0000E4750000}"/>
    <cellStyle name="Output 2 2 3 3 3 5 2" xfId="41088" xr:uid="{00000000-0005-0000-0000-0000E5750000}"/>
    <cellStyle name="Output 2 2 3 3 3 6" xfId="28664" xr:uid="{00000000-0005-0000-0000-0000E6750000}"/>
    <cellStyle name="Output 2 2 3 3 3 7" xfId="11915" xr:uid="{00000000-0005-0000-0000-0000E7750000}"/>
    <cellStyle name="Output 2 2 3 3 4" xfId="12601" xr:uid="{00000000-0005-0000-0000-0000E8750000}"/>
    <cellStyle name="Output 2 2 3 3 4 2" xfId="15236" xr:uid="{00000000-0005-0000-0000-0000E9750000}"/>
    <cellStyle name="Output 2 2 3 3 4 2 2" xfId="20896" xr:uid="{00000000-0005-0000-0000-0000EA750000}"/>
    <cellStyle name="Output 2 2 3 3 4 2 2 2" xfId="37565" xr:uid="{00000000-0005-0000-0000-0000EB750000}"/>
    <cellStyle name="Output 2 2 3 3 4 2 3" xfId="24013" xr:uid="{00000000-0005-0000-0000-0000EC750000}"/>
    <cellStyle name="Output 2 2 3 3 4 2 3 2" xfId="40727" xr:uid="{00000000-0005-0000-0000-0000ED750000}"/>
    <cellStyle name="Output 2 2 3 3 4 2 4" xfId="26740" xr:uid="{00000000-0005-0000-0000-0000EE750000}"/>
    <cellStyle name="Output 2 2 3 3 4 2 4 2" xfId="43481" xr:uid="{00000000-0005-0000-0000-0000EF750000}"/>
    <cellStyle name="Output 2 2 3 3 4 2 5" xfId="31907" xr:uid="{00000000-0005-0000-0000-0000F0750000}"/>
    <cellStyle name="Output 2 2 3 3 4 3" xfId="18637" xr:uid="{00000000-0005-0000-0000-0000F1750000}"/>
    <cellStyle name="Output 2 2 3 3 4 3 2" xfId="35314" xr:uid="{00000000-0005-0000-0000-0000F2750000}"/>
    <cellStyle name="Output 2 2 3 3 4 4" xfId="21858" xr:uid="{00000000-0005-0000-0000-0000F3750000}"/>
    <cellStyle name="Output 2 2 3 3 4 4 2" xfId="38537" xr:uid="{00000000-0005-0000-0000-0000F4750000}"/>
    <cellStyle name="Output 2 2 3 3 4 5" xfId="24830" xr:uid="{00000000-0005-0000-0000-0000F5750000}"/>
    <cellStyle name="Output 2 2 3 3 4 5 2" xfId="41554" xr:uid="{00000000-0005-0000-0000-0000F6750000}"/>
    <cellStyle name="Output 2 2 3 3 4 6" xfId="29309" xr:uid="{00000000-0005-0000-0000-0000F7750000}"/>
    <cellStyle name="Output 2 2 3 3 5" xfId="13818" xr:uid="{00000000-0005-0000-0000-0000F8750000}"/>
    <cellStyle name="Output 2 2 3 3 5 2" xfId="19632" xr:uid="{00000000-0005-0000-0000-0000F9750000}"/>
    <cellStyle name="Output 2 2 3 3 5 2 2" xfId="36303" xr:uid="{00000000-0005-0000-0000-0000FA750000}"/>
    <cellStyle name="Output 2 2 3 3 5 3" xfId="22784" xr:uid="{00000000-0005-0000-0000-0000FB750000}"/>
    <cellStyle name="Output 2 2 3 3 5 3 2" xfId="39485" xr:uid="{00000000-0005-0000-0000-0000FC750000}"/>
    <cellStyle name="Output 2 2 3 3 5 4" xfId="25604" xr:uid="{00000000-0005-0000-0000-0000FD750000}"/>
    <cellStyle name="Output 2 2 3 3 5 4 2" xfId="42342" xr:uid="{00000000-0005-0000-0000-0000FE750000}"/>
    <cellStyle name="Output 2 2 3 3 5 5" xfId="30492" xr:uid="{00000000-0005-0000-0000-0000FF750000}"/>
    <cellStyle name="Output 2 2 3 3 6" xfId="17316" xr:uid="{00000000-0005-0000-0000-000000760000}"/>
    <cellStyle name="Output 2 2 3 3 6 2" xfId="33993" xr:uid="{00000000-0005-0000-0000-000001760000}"/>
    <cellStyle name="Output 2 2 3 3 7" xfId="19142" xr:uid="{00000000-0005-0000-0000-000002760000}"/>
    <cellStyle name="Output 2 2 3 3 7 2" xfId="35813" xr:uid="{00000000-0005-0000-0000-000003760000}"/>
    <cellStyle name="Output 2 2 3 3 8" xfId="19886" xr:uid="{00000000-0005-0000-0000-000004760000}"/>
    <cellStyle name="Output 2 2 3 3 8 2" xfId="36556" xr:uid="{00000000-0005-0000-0000-000005760000}"/>
    <cellStyle name="Output 2 2 3 3 9" xfId="27900" xr:uid="{00000000-0005-0000-0000-000006760000}"/>
    <cellStyle name="Output 2 2 3 4" xfId="4285" xr:uid="{00000000-0005-0000-0000-000007760000}"/>
    <cellStyle name="Output 2 2 3 4 2" xfId="12684" xr:uid="{00000000-0005-0000-0000-000008760000}"/>
    <cellStyle name="Output 2 2 3 4 2 2" xfId="15305" xr:uid="{00000000-0005-0000-0000-000009760000}"/>
    <cellStyle name="Output 2 2 3 4 2 2 2" xfId="20948" xr:uid="{00000000-0005-0000-0000-00000A760000}"/>
    <cellStyle name="Output 2 2 3 4 2 2 2 2" xfId="37617" xr:uid="{00000000-0005-0000-0000-00000B760000}"/>
    <cellStyle name="Output 2 2 3 4 2 2 3" xfId="24063" xr:uid="{00000000-0005-0000-0000-00000C760000}"/>
    <cellStyle name="Output 2 2 3 4 2 2 3 2" xfId="40779" xr:uid="{00000000-0005-0000-0000-00000D760000}"/>
    <cellStyle name="Output 2 2 3 4 2 2 4" xfId="26791" xr:uid="{00000000-0005-0000-0000-00000E760000}"/>
    <cellStyle name="Output 2 2 3 4 2 2 4 2" xfId="43532" xr:uid="{00000000-0005-0000-0000-00000F760000}"/>
    <cellStyle name="Output 2 2 3 4 2 2 5" xfId="31976" xr:uid="{00000000-0005-0000-0000-000010760000}"/>
    <cellStyle name="Output 2 2 3 4 2 3" xfId="18702" xr:uid="{00000000-0005-0000-0000-000011760000}"/>
    <cellStyle name="Output 2 2 3 4 2 3 2" xfId="35379" xr:uid="{00000000-0005-0000-0000-000012760000}"/>
    <cellStyle name="Output 2 2 3 4 2 4" xfId="21915" xr:uid="{00000000-0005-0000-0000-000013760000}"/>
    <cellStyle name="Output 2 2 3 4 2 4 2" xfId="38596" xr:uid="{00000000-0005-0000-0000-000014760000}"/>
    <cellStyle name="Output 2 2 3 4 2 5" xfId="24879" xr:uid="{00000000-0005-0000-0000-000015760000}"/>
    <cellStyle name="Output 2 2 3 4 2 5 2" xfId="41605" xr:uid="{00000000-0005-0000-0000-000016760000}"/>
    <cellStyle name="Output 2 2 3 4 2 6" xfId="29378" xr:uid="{00000000-0005-0000-0000-000017760000}"/>
    <cellStyle name="Output 2 2 3 4 3" xfId="13385" xr:uid="{00000000-0005-0000-0000-000018760000}"/>
    <cellStyle name="Output 2 2 3 4 3 2" xfId="19262" xr:uid="{00000000-0005-0000-0000-000019760000}"/>
    <cellStyle name="Output 2 2 3 4 3 2 2" xfId="35933" xr:uid="{00000000-0005-0000-0000-00001A760000}"/>
    <cellStyle name="Output 2 2 3 4 3 3" xfId="22442" xr:uid="{00000000-0005-0000-0000-00001B760000}"/>
    <cellStyle name="Output 2 2 3 4 3 3 2" xfId="39135" xr:uid="{00000000-0005-0000-0000-00001C760000}"/>
    <cellStyle name="Output 2 2 3 4 3 4" xfId="25307" xr:uid="{00000000-0005-0000-0000-00001D760000}"/>
    <cellStyle name="Output 2 2 3 4 3 4 2" xfId="42043" xr:uid="{00000000-0005-0000-0000-00001E760000}"/>
    <cellStyle name="Output 2 2 3 4 3 5" xfId="30061" xr:uid="{00000000-0005-0000-0000-00001F760000}"/>
    <cellStyle name="Output 2 2 3 4 4" xfId="16941" xr:uid="{00000000-0005-0000-0000-000020760000}"/>
    <cellStyle name="Output 2 2 3 4 4 2" xfId="33617" xr:uid="{00000000-0005-0000-0000-000021760000}"/>
    <cellStyle name="Output 2 2 3 4 5" xfId="15928" xr:uid="{00000000-0005-0000-0000-000022760000}"/>
    <cellStyle name="Output 2 2 3 4 5 2" xfId="32593" xr:uid="{00000000-0005-0000-0000-000023760000}"/>
    <cellStyle name="Output 2 2 3 4 6" xfId="22707" xr:uid="{00000000-0005-0000-0000-000024760000}"/>
    <cellStyle name="Output 2 2 3 4 6 2" xfId="39407" xr:uid="{00000000-0005-0000-0000-000025760000}"/>
    <cellStyle name="Output 2 2 3 4 7" xfId="27472" xr:uid="{00000000-0005-0000-0000-000026760000}"/>
    <cellStyle name="Output 2 2 3 4 8" xfId="10703" xr:uid="{00000000-0005-0000-0000-000027760000}"/>
    <cellStyle name="Output 2 2 3 5" xfId="4286" xr:uid="{00000000-0005-0000-0000-000028760000}"/>
    <cellStyle name="Output 2 2 3 5 2" xfId="18984" xr:uid="{00000000-0005-0000-0000-000029760000}"/>
    <cellStyle name="Output 2 2 3 5 2 2" xfId="35658" xr:uid="{00000000-0005-0000-0000-00002A760000}"/>
    <cellStyle name="Output 2 2 3 5 3" xfId="22187" xr:uid="{00000000-0005-0000-0000-00002B760000}"/>
    <cellStyle name="Output 2 2 3 5 3 2" xfId="38875" xr:uid="{00000000-0005-0000-0000-00002C760000}"/>
    <cellStyle name="Output 2 2 3 5 4" xfId="25097" xr:uid="{00000000-0005-0000-0000-00002D760000}"/>
    <cellStyle name="Output 2 2 3 5 4 2" xfId="41829" xr:uid="{00000000-0005-0000-0000-00002E760000}"/>
    <cellStyle name="Output 2 2 3 5 5" xfId="29722" xr:uid="{00000000-0005-0000-0000-00002F760000}"/>
    <cellStyle name="Output 2 2 3 5 6" xfId="13042" xr:uid="{00000000-0005-0000-0000-000030760000}"/>
    <cellStyle name="Output 2 2 3 6" xfId="8178" xr:uid="{00000000-0005-0000-0000-000031760000}"/>
    <cellStyle name="Output 2 2 3 6 2" xfId="32754" xr:uid="{00000000-0005-0000-0000-000032760000}"/>
    <cellStyle name="Output 2 2 3 6 3" xfId="16089" xr:uid="{00000000-0005-0000-0000-000033760000}"/>
    <cellStyle name="Output 2 2 3 7" xfId="27124" xr:uid="{00000000-0005-0000-0000-000034760000}"/>
    <cellStyle name="Output 2 2 3 8" xfId="10019" xr:uid="{00000000-0005-0000-0000-000035760000}"/>
    <cellStyle name="Output 2 2 3 9" xfId="43981" xr:uid="{00000000-0005-0000-0000-000036760000}"/>
    <cellStyle name="Output 2 2 4" xfId="4287" xr:uid="{00000000-0005-0000-0000-000037760000}"/>
    <cellStyle name="Output 2 2 4 2" xfId="4288" xr:uid="{00000000-0005-0000-0000-000038760000}"/>
    <cellStyle name="Output 2 2 4 2 10" xfId="11070" xr:uid="{00000000-0005-0000-0000-000039760000}"/>
    <cellStyle name="Output 2 2 4 2 2" xfId="4289" xr:uid="{00000000-0005-0000-0000-00003A760000}"/>
    <cellStyle name="Output 2 2 4 2 2 2" xfId="14295" xr:uid="{00000000-0005-0000-0000-00003B760000}"/>
    <cellStyle name="Output 2 2 4 2 2 2 2" xfId="20058" xr:uid="{00000000-0005-0000-0000-00003C760000}"/>
    <cellStyle name="Output 2 2 4 2 2 2 2 2" xfId="36728" xr:uid="{00000000-0005-0000-0000-00003D760000}"/>
    <cellStyle name="Output 2 2 4 2 2 2 3" xfId="23202" xr:uid="{00000000-0005-0000-0000-00003E760000}"/>
    <cellStyle name="Output 2 2 4 2 2 2 3 2" xfId="39907" xr:uid="{00000000-0005-0000-0000-00003F760000}"/>
    <cellStyle name="Output 2 2 4 2 2 2 4" xfId="25982" xr:uid="{00000000-0005-0000-0000-000040760000}"/>
    <cellStyle name="Output 2 2 4 2 2 2 4 2" xfId="42721" xr:uid="{00000000-0005-0000-0000-000041760000}"/>
    <cellStyle name="Output 2 2 4 2 2 2 5" xfId="30968" xr:uid="{00000000-0005-0000-0000-000042760000}"/>
    <cellStyle name="Output 2 2 4 2 2 3" xfId="17772" xr:uid="{00000000-0005-0000-0000-000043760000}"/>
    <cellStyle name="Output 2 2 4 2 2 3 2" xfId="34449" xr:uid="{00000000-0005-0000-0000-000044760000}"/>
    <cellStyle name="Output 2 2 4 2 2 4" xfId="17306" xr:uid="{00000000-0005-0000-0000-000045760000}"/>
    <cellStyle name="Output 2 2 4 2 2 4 2" xfId="33983" xr:uid="{00000000-0005-0000-0000-000046760000}"/>
    <cellStyle name="Output 2 2 4 2 2 5" xfId="21978" xr:uid="{00000000-0005-0000-0000-000047760000}"/>
    <cellStyle name="Output 2 2 4 2 2 5 2" xfId="38660" xr:uid="{00000000-0005-0000-0000-000048760000}"/>
    <cellStyle name="Output 2 2 4 2 2 6" xfId="28373" xr:uid="{00000000-0005-0000-0000-000049760000}"/>
    <cellStyle name="Output 2 2 4 2 2 7" xfId="11621" xr:uid="{00000000-0005-0000-0000-00004A760000}"/>
    <cellStyle name="Output 2 2 4 2 3" xfId="4290" xr:uid="{00000000-0005-0000-0000-00004B760000}"/>
    <cellStyle name="Output 2 2 4 2 3 2" xfId="14559" xr:uid="{00000000-0005-0000-0000-00004C760000}"/>
    <cellStyle name="Output 2 2 4 2 3 2 2" xfId="20322" xr:uid="{00000000-0005-0000-0000-00004D760000}"/>
    <cellStyle name="Output 2 2 4 2 3 2 2 2" xfId="36991" xr:uid="{00000000-0005-0000-0000-00004E760000}"/>
    <cellStyle name="Output 2 2 4 2 3 2 3" xfId="23463" xr:uid="{00000000-0005-0000-0000-00004F760000}"/>
    <cellStyle name="Output 2 2 4 2 3 2 3 2" xfId="40171" xr:uid="{00000000-0005-0000-0000-000050760000}"/>
    <cellStyle name="Output 2 2 4 2 3 2 4" xfId="26245" xr:uid="{00000000-0005-0000-0000-000051760000}"/>
    <cellStyle name="Output 2 2 4 2 3 2 4 2" xfId="42985" xr:uid="{00000000-0005-0000-0000-000052760000}"/>
    <cellStyle name="Output 2 2 4 2 3 2 5" xfId="31231" xr:uid="{00000000-0005-0000-0000-000053760000}"/>
    <cellStyle name="Output 2 2 4 2 3 3" xfId="18036" xr:uid="{00000000-0005-0000-0000-000054760000}"/>
    <cellStyle name="Output 2 2 4 2 3 3 2" xfId="34712" xr:uid="{00000000-0005-0000-0000-000055760000}"/>
    <cellStyle name="Output 2 2 4 2 3 4" xfId="21290" xr:uid="{00000000-0005-0000-0000-000056760000}"/>
    <cellStyle name="Output 2 2 4 2 3 4 2" xfId="37962" xr:uid="{00000000-0005-0000-0000-000057760000}"/>
    <cellStyle name="Output 2 2 4 2 3 5" xfId="17174" xr:uid="{00000000-0005-0000-0000-000058760000}"/>
    <cellStyle name="Output 2 2 4 2 3 5 2" xfId="33850" xr:uid="{00000000-0005-0000-0000-000059760000}"/>
    <cellStyle name="Output 2 2 4 2 3 6" xfId="28634" xr:uid="{00000000-0005-0000-0000-00005A760000}"/>
    <cellStyle name="Output 2 2 4 2 3 7" xfId="11885" xr:uid="{00000000-0005-0000-0000-00005B760000}"/>
    <cellStyle name="Output 2 2 4 2 4" xfId="8179" xr:uid="{00000000-0005-0000-0000-00005C760000}"/>
    <cellStyle name="Output 2 2 4 2 4 2" xfId="15169" xr:uid="{00000000-0005-0000-0000-00005D760000}"/>
    <cellStyle name="Output 2 2 4 2 4 2 2" xfId="20843" xr:uid="{00000000-0005-0000-0000-00005E760000}"/>
    <cellStyle name="Output 2 2 4 2 4 2 2 2" xfId="37512" xr:uid="{00000000-0005-0000-0000-00005F760000}"/>
    <cellStyle name="Output 2 2 4 2 4 2 3" xfId="23963" xr:uid="{00000000-0005-0000-0000-000060760000}"/>
    <cellStyle name="Output 2 2 4 2 4 2 3 2" xfId="40676" xr:uid="{00000000-0005-0000-0000-000061760000}"/>
    <cellStyle name="Output 2 2 4 2 4 2 4" xfId="26698" xr:uid="{00000000-0005-0000-0000-000062760000}"/>
    <cellStyle name="Output 2 2 4 2 4 2 4 2" xfId="43439" xr:uid="{00000000-0005-0000-0000-000063760000}"/>
    <cellStyle name="Output 2 2 4 2 4 2 5" xfId="31840" xr:uid="{00000000-0005-0000-0000-000064760000}"/>
    <cellStyle name="Output 2 2 4 2 4 3" xfId="18580" xr:uid="{00000000-0005-0000-0000-000065760000}"/>
    <cellStyle name="Output 2 2 4 2 4 3 2" xfId="35257" xr:uid="{00000000-0005-0000-0000-000066760000}"/>
    <cellStyle name="Output 2 2 4 2 4 4" xfId="21805" xr:uid="{00000000-0005-0000-0000-000067760000}"/>
    <cellStyle name="Output 2 2 4 2 4 4 2" xfId="38483" xr:uid="{00000000-0005-0000-0000-000068760000}"/>
    <cellStyle name="Output 2 2 4 2 4 5" xfId="24789" xr:uid="{00000000-0005-0000-0000-000069760000}"/>
    <cellStyle name="Output 2 2 4 2 4 5 2" xfId="41512" xr:uid="{00000000-0005-0000-0000-00006A760000}"/>
    <cellStyle name="Output 2 2 4 2 4 6" xfId="29242" xr:uid="{00000000-0005-0000-0000-00006B760000}"/>
    <cellStyle name="Output 2 2 4 2 4 7" xfId="12530" xr:uid="{00000000-0005-0000-0000-00006C760000}"/>
    <cellStyle name="Output 2 2 4 2 5" xfId="13763" xr:uid="{00000000-0005-0000-0000-00006D760000}"/>
    <cellStyle name="Output 2 2 4 2 5 2" xfId="19589" xr:uid="{00000000-0005-0000-0000-00006E760000}"/>
    <cellStyle name="Output 2 2 4 2 5 2 2" xfId="36260" xr:uid="{00000000-0005-0000-0000-00006F760000}"/>
    <cellStyle name="Output 2 2 4 2 5 3" xfId="22744" xr:uid="{00000000-0005-0000-0000-000070760000}"/>
    <cellStyle name="Output 2 2 4 2 5 3 2" xfId="39444" xr:uid="{00000000-0005-0000-0000-000071760000}"/>
    <cellStyle name="Output 2 2 4 2 5 4" xfId="25574" xr:uid="{00000000-0005-0000-0000-000072760000}"/>
    <cellStyle name="Output 2 2 4 2 5 4 2" xfId="42312" xr:uid="{00000000-0005-0000-0000-000073760000}"/>
    <cellStyle name="Output 2 2 4 2 5 5" xfId="30437" xr:uid="{00000000-0005-0000-0000-000074760000}"/>
    <cellStyle name="Output 2 2 4 2 6" xfId="17275" xr:uid="{00000000-0005-0000-0000-000075760000}"/>
    <cellStyle name="Output 2 2 4 2 6 2" xfId="33952" xr:uid="{00000000-0005-0000-0000-000076760000}"/>
    <cellStyle name="Output 2 2 4 2 7" xfId="18565" xr:uid="{00000000-0005-0000-0000-000077760000}"/>
    <cellStyle name="Output 2 2 4 2 7 2" xfId="35242" xr:uid="{00000000-0005-0000-0000-000078760000}"/>
    <cellStyle name="Output 2 2 4 2 8" xfId="16061" xr:uid="{00000000-0005-0000-0000-000079760000}"/>
    <cellStyle name="Output 2 2 4 2 8 2" xfId="32729" xr:uid="{00000000-0005-0000-0000-00007A760000}"/>
    <cellStyle name="Output 2 2 4 2 9" xfId="27845" xr:uid="{00000000-0005-0000-0000-00007B760000}"/>
    <cellStyle name="Output 2 2 4 3" xfId="4291" xr:uid="{00000000-0005-0000-0000-00007C760000}"/>
    <cellStyle name="Output 2 2 4 3 10" xfId="11162" xr:uid="{00000000-0005-0000-0000-00007D760000}"/>
    <cellStyle name="Output 2 2 4 3 2" xfId="4292" xr:uid="{00000000-0005-0000-0000-00007E760000}"/>
    <cellStyle name="Output 2 2 4 3 2 2" xfId="14359" xr:uid="{00000000-0005-0000-0000-00007F760000}"/>
    <cellStyle name="Output 2 2 4 3 2 2 2" xfId="20122" xr:uid="{00000000-0005-0000-0000-000080760000}"/>
    <cellStyle name="Output 2 2 4 3 2 2 2 2" xfId="36791" xr:uid="{00000000-0005-0000-0000-000081760000}"/>
    <cellStyle name="Output 2 2 4 3 2 2 3" xfId="23264" xr:uid="{00000000-0005-0000-0000-000082760000}"/>
    <cellStyle name="Output 2 2 4 3 2 2 3 2" xfId="39971" xr:uid="{00000000-0005-0000-0000-000083760000}"/>
    <cellStyle name="Output 2 2 4 3 2 2 4" xfId="26045" xr:uid="{00000000-0005-0000-0000-000084760000}"/>
    <cellStyle name="Output 2 2 4 3 2 2 4 2" xfId="42785" xr:uid="{00000000-0005-0000-0000-000085760000}"/>
    <cellStyle name="Output 2 2 4 3 2 2 5" xfId="31031" xr:uid="{00000000-0005-0000-0000-000086760000}"/>
    <cellStyle name="Output 2 2 4 3 2 3" xfId="17836" xr:uid="{00000000-0005-0000-0000-000087760000}"/>
    <cellStyle name="Output 2 2 4 3 2 3 2" xfId="34512" xr:uid="{00000000-0005-0000-0000-000088760000}"/>
    <cellStyle name="Output 2 2 4 3 2 4" xfId="16481" xr:uid="{00000000-0005-0000-0000-000089760000}"/>
    <cellStyle name="Output 2 2 4 3 2 4 2" xfId="33152" xr:uid="{00000000-0005-0000-0000-00008A760000}"/>
    <cellStyle name="Output 2 2 4 3 2 5" xfId="20643" xr:uid="{00000000-0005-0000-0000-00008B760000}"/>
    <cellStyle name="Output 2 2 4 3 2 5 2" xfId="37311" xr:uid="{00000000-0005-0000-0000-00008C760000}"/>
    <cellStyle name="Output 2 2 4 3 2 6" xfId="28435" xr:uid="{00000000-0005-0000-0000-00008D760000}"/>
    <cellStyle name="Output 2 2 4 3 2 7" xfId="11685" xr:uid="{00000000-0005-0000-0000-00008E760000}"/>
    <cellStyle name="Output 2 2 4 3 3" xfId="4293" xr:uid="{00000000-0005-0000-0000-00008F760000}"/>
    <cellStyle name="Output 2 2 4 3 3 2" xfId="14620" xr:uid="{00000000-0005-0000-0000-000090760000}"/>
    <cellStyle name="Output 2 2 4 3 3 2 2" xfId="20383" xr:uid="{00000000-0005-0000-0000-000091760000}"/>
    <cellStyle name="Output 2 2 4 3 3 2 2 2" xfId="37051" xr:uid="{00000000-0005-0000-0000-000092760000}"/>
    <cellStyle name="Output 2 2 4 3 3 2 3" xfId="23523" xr:uid="{00000000-0005-0000-0000-000093760000}"/>
    <cellStyle name="Output 2 2 4 3 3 2 3 2" xfId="40232" xr:uid="{00000000-0005-0000-0000-000094760000}"/>
    <cellStyle name="Output 2 2 4 3 3 2 4" xfId="26305" xr:uid="{00000000-0005-0000-0000-000095760000}"/>
    <cellStyle name="Output 2 2 4 3 3 2 4 2" xfId="43046" xr:uid="{00000000-0005-0000-0000-000096760000}"/>
    <cellStyle name="Output 2 2 4 3 3 2 5" xfId="31291" xr:uid="{00000000-0005-0000-0000-000097760000}"/>
    <cellStyle name="Output 2 2 4 3 3 3" xfId="18097" xr:uid="{00000000-0005-0000-0000-000098760000}"/>
    <cellStyle name="Output 2 2 4 3 3 3 2" xfId="34772" xr:uid="{00000000-0005-0000-0000-000099760000}"/>
    <cellStyle name="Output 2 2 4 3 3 4" xfId="21350" xr:uid="{00000000-0005-0000-0000-00009A760000}"/>
    <cellStyle name="Output 2 2 4 3 3 4 2" xfId="38023" xr:uid="{00000000-0005-0000-0000-00009B760000}"/>
    <cellStyle name="Output 2 2 4 3 3 5" xfId="24400" xr:uid="{00000000-0005-0000-0000-00009C760000}"/>
    <cellStyle name="Output 2 2 4 3 3 5 2" xfId="41119" xr:uid="{00000000-0005-0000-0000-00009D760000}"/>
    <cellStyle name="Output 2 2 4 3 3 6" xfId="28694" xr:uid="{00000000-0005-0000-0000-00009E760000}"/>
    <cellStyle name="Output 2 2 4 3 3 7" xfId="11946" xr:uid="{00000000-0005-0000-0000-00009F760000}"/>
    <cellStyle name="Output 2 2 4 3 4" xfId="12688" xr:uid="{00000000-0005-0000-0000-0000A0760000}"/>
    <cellStyle name="Output 2 2 4 3 4 2" xfId="15308" xr:uid="{00000000-0005-0000-0000-0000A1760000}"/>
    <cellStyle name="Output 2 2 4 3 4 2 2" xfId="20951" xr:uid="{00000000-0005-0000-0000-0000A2760000}"/>
    <cellStyle name="Output 2 2 4 3 4 2 2 2" xfId="37620" xr:uid="{00000000-0005-0000-0000-0000A3760000}"/>
    <cellStyle name="Output 2 2 4 3 4 2 3" xfId="24066" xr:uid="{00000000-0005-0000-0000-0000A4760000}"/>
    <cellStyle name="Output 2 2 4 3 4 2 3 2" xfId="40782" xr:uid="{00000000-0005-0000-0000-0000A5760000}"/>
    <cellStyle name="Output 2 2 4 3 4 2 4" xfId="26794" xr:uid="{00000000-0005-0000-0000-0000A6760000}"/>
    <cellStyle name="Output 2 2 4 3 4 2 4 2" xfId="43535" xr:uid="{00000000-0005-0000-0000-0000A7760000}"/>
    <cellStyle name="Output 2 2 4 3 4 2 5" xfId="31979" xr:uid="{00000000-0005-0000-0000-0000A8760000}"/>
    <cellStyle name="Output 2 2 4 3 4 3" xfId="18705" xr:uid="{00000000-0005-0000-0000-0000A9760000}"/>
    <cellStyle name="Output 2 2 4 3 4 3 2" xfId="35382" xr:uid="{00000000-0005-0000-0000-0000AA760000}"/>
    <cellStyle name="Output 2 2 4 3 4 4" xfId="21918" xr:uid="{00000000-0005-0000-0000-0000AB760000}"/>
    <cellStyle name="Output 2 2 4 3 4 4 2" xfId="38599" xr:uid="{00000000-0005-0000-0000-0000AC760000}"/>
    <cellStyle name="Output 2 2 4 3 4 5" xfId="24882" xr:uid="{00000000-0005-0000-0000-0000AD760000}"/>
    <cellStyle name="Output 2 2 4 3 4 5 2" xfId="41608" xr:uid="{00000000-0005-0000-0000-0000AE760000}"/>
    <cellStyle name="Output 2 2 4 3 4 6" xfId="29381" xr:uid="{00000000-0005-0000-0000-0000AF760000}"/>
    <cellStyle name="Output 2 2 4 3 5" xfId="13867" xr:uid="{00000000-0005-0000-0000-0000B0760000}"/>
    <cellStyle name="Output 2 2 4 3 5 2" xfId="19664" xr:uid="{00000000-0005-0000-0000-0000B1760000}"/>
    <cellStyle name="Output 2 2 4 3 5 2 2" xfId="36334" xr:uid="{00000000-0005-0000-0000-0000B2760000}"/>
    <cellStyle name="Output 2 2 4 3 5 3" xfId="22815" xr:uid="{00000000-0005-0000-0000-0000B3760000}"/>
    <cellStyle name="Output 2 2 4 3 5 3 2" xfId="39517" xr:uid="{00000000-0005-0000-0000-0000B4760000}"/>
    <cellStyle name="Output 2 2 4 3 5 4" xfId="25634" xr:uid="{00000000-0005-0000-0000-0000B5760000}"/>
    <cellStyle name="Output 2 2 4 3 5 4 2" xfId="42373" xr:uid="{00000000-0005-0000-0000-0000B6760000}"/>
    <cellStyle name="Output 2 2 4 3 5 5" xfId="30540" xr:uid="{00000000-0005-0000-0000-0000B7760000}"/>
    <cellStyle name="Output 2 2 4 3 6" xfId="17348" xr:uid="{00000000-0005-0000-0000-0000B8760000}"/>
    <cellStyle name="Output 2 2 4 3 6 2" xfId="34024" xr:uid="{00000000-0005-0000-0000-0000B9760000}"/>
    <cellStyle name="Output 2 2 4 3 7" xfId="16738" xr:uid="{00000000-0005-0000-0000-0000BA760000}"/>
    <cellStyle name="Output 2 2 4 3 7 2" xfId="33412" xr:uid="{00000000-0005-0000-0000-0000BB760000}"/>
    <cellStyle name="Output 2 2 4 3 8" xfId="22047" xr:uid="{00000000-0005-0000-0000-0000BC760000}"/>
    <cellStyle name="Output 2 2 4 3 8 2" xfId="38729" xr:uid="{00000000-0005-0000-0000-0000BD760000}"/>
    <cellStyle name="Output 2 2 4 3 9" xfId="27948" xr:uid="{00000000-0005-0000-0000-0000BE760000}"/>
    <cellStyle name="Output 2 2 4 4" xfId="4294" xr:uid="{00000000-0005-0000-0000-0000BF760000}"/>
    <cellStyle name="Output 2 2 4 4 2" xfId="12683" xr:uid="{00000000-0005-0000-0000-0000C0760000}"/>
    <cellStyle name="Output 2 2 4 4 2 2" xfId="15304" xr:uid="{00000000-0005-0000-0000-0000C1760000}"/>
    <cellStyle name="Output 2 2 4 4 2 2 2" xfId="20947" xr:uid="{00000000-0005-0000-0000-0000C2760000}"/>
    <cellStyle name="Output 2 2 4 4 2 2 2 2" xfId="37616" xr:uid="{00000000-0005-0000-0000-0000C3760000}"/>
    <cellStyle name="Output 2 2 4 4 2 2 3" xfId="24062" xr:uid="{00000000-0005-0000-0000-0000C4760000}"/>
    <cellStyle name="Output 2 2 4 4 2 2 3 2" xfId="40778" xr:uid="{00000000-0005-0000-0000-0000C5760000}"/>
    <cellStyle name="Output 2 2 4 4 2 2 4" xfId="26790" xr:uid="{00000000-0005-0000-0000-0000C6760000}"/>
    <cellStyle name="Output 2 2 4 4 2 2 4 2" xfId="43531" xr:uid="{00000000-0005-0000-0000-0000C7760000}"/>
    <cellStyle name="Output 2 2 4 4 2 2 5" xfId="31975" xr:uid="{00000000-0005-0000-0000-0000C8760000}"/>
    <cellStyle name="Output 2 2 4 4 2 3" xfId="18701" xr:uid="{00000000-0005-0000-0000-0000C9760000}"/>
    <cellStyle name="Output 2 2 4 4 2 3 2" xfId="35378" xr:uid="{00000000-0005-0000-0000-0000CA760000}"/>
    <cellStyle name="Output 2 2 4 4 2 4" xfId="21914" xr:uid="{00000000-0005-0000-0000-0000CB760000}"/>
    <cellStyle name="Output 2 2 4 4 2 4 2" xfId="38595" xr:uid="{00000000-0005-0000-0000-0000CC760000}"/>
    <cellStyle name="Output 2 2 4 4 2 5" xfId="24878" xr:uid="{00000000-0005-0000-0000-0000CD760000}"/>
    <cellStyle name="Output 2 2 4 4 2 5 2" xfId="41604" xr:uid="{00000000-0005-0000-0000-0000CE760000}"/>
    <cellStyle name="Output 2 2 4 4 2 6" xfId="29377" xr:uid="{00000000-0005-0000-0000-0000CF760000}"/>
    <cellStyle name="Output 2 2 4 4 3" xfId="13386" xr:uid="{00000000-0005-0000-0000-0000D0760000}"/>
    <cellStyle name="Output 2 2 4 4 3 2" xfId="19263" xr:uid="{00000000-0005-0000-0000-0000D1760000}"/>
    <cellStyle name="Output 2 2 4 4 3 2 2" xfId="35934" xr:uid="{00000000-0005-0000-0000-0000D2760000}"/>
    <cellStyle name="Output 2 2 4 4 3 3" xfId="22443" xr:uid="{00000000-0005-0000-0000-0000D3760000}"/>
    <cellStyle name="Output 2 2 4 4 3 3 2" xfId="39136" xr:uid="{00000000-0005-0000-0000-0000D4760000}"/>
    <cellStyle name="Output 2 2 4 4 3 4" xfId="25308" xr:uid="{00000000-0005-0000-0000-0000D5760000}"/>
    <cellStyle name="Output 2 2 4 4 3 4 2" xfId="42044" xr:uid="{00000000-0005-0000-0000-0000D6760000}"/>
    <cellStyle name="Output 2 2 4 4 3 5" xfId="30062" xr:uid="{00000000-0005-0000-0000-0000D7760000}"/>
    <cellStyle name="Output 2 2 4 4 4" xfId="16942" xr:uid="{00000000-0005-0000-0000-0000D8760000}"/>
    <cellStyle name="Output 2 2 4 4 4 2" xfId="33618" xr:uid="{00000000-0005-0000-0000-0000D9760000}"/>
    <cellStyle name="Output 2 2 4 4 5" xfId="15927" xr:uid="{00000000-0005-0000-0000-0000DA760000}"/>
    <cellStyle name="Output 2 2 4 4 5 2" xfId="32592" xr:uid="{00000000-0005-0000-0000-0000DB760000}"/>
    <cellStyle name="Output 2 2 4 4 6" xfId="23915" xr:uid="{00000000-0005-0000-0000-0000DC760000}"/>
    <cellStyle name="Output 2 2 4 4 6 2" xfId="40628" xr:uid="{00000000-0005-0000-0000-0000DD760000}"/>
    <cellStyle name="Output 2 2 4 4 7" xfId="27473" xr:uid="{00000000-0005-0000-0000-0000DE760000}"/>
    <cellStyle name="Output 2 2 4 4 8" xfId="10704" xr:uid="{00000000-0005-0000-0000-0000DF760000}"/>
    <cellStyle name="Output 2 2 4 5" xfId="4295" xr:uid="{00000000-0005-0000-0000-0000E0760000}"/>
    <cellStyle name="Output 2 2 4 5 2" xfId="18985" xr:uid="{00000000-0005-0000-0000-0000E1760000}"/>
    <cellStyle name="Output 2 2 4 5 2 2" xfId="35659" xr:uid="{00000000-0005-0000-0000-0000E2760000}"/>
    <cellStyle name="Output 2 2 4 5 3" xfId="22188" xr:uid="{00000000-0005-0000-0000-0000E3760000}"/>
    <cellStyle name="Output 2 2 4 5 3 2" xfId="38876" xr:uid="{00000000-0005-0000-0000-0000E4760000}"/>
    <cellStyle name="Output 2 2 4 5 4" xfId="25098" xr:uid="{00000000-0005-0000-0000-0000E5760000}"/>
    <cellStyle name="Output 2 2 4 5 4 2" xfId="41830" xr:uid="{00000000-0005-0000-0000-0000E6760000}"/>
    <cellStyle name="Output 2 2 4 5 5" xfId="29723" xr:uid="{00000000-0005-0000-0000-0000E7760000}"/>
    <cellStyle name="Output 2 2 4 5 6" xfId="13043" xr:uid="{00000000-0005-0000-0000-0000E8760000}"/>
    <cellStyle name="Output 2 2 4 6" xfId="8180" xr:uid="{00000000-0005-0000-0000-0000E9760000}"/>
    <cellStyle name="Output 2 2 4 6 2" xfId="32755" xr:uid="{00000000-0005-0000-0000-0000EA760000}"/>
    <cellStyle name="Output 2 2 4 6 3" xfId="16090" xr:uid="{00000000-0005-0000-0000-0000EB760000}"/>
    <cellStyle name="Output 2 2 4 7" xfId="27125" xr:uid="{00000000-0005-0000-0000-0000EC760000}"/>
    <cellStyle name="Output 2 2 4 8" xfId="10020" xr:uid="{00000000-0005-0000-0000-0000ED760000}"/>
    <cellStyle name="Output 2 2 4 9" xfId="43982" xr:uid="{00000000-0005-0000-0000-0000EE760000}"/>
    <cellStyle name="Output 2 2 5" xfId="4296" xr:uid="{00000000-0005-0000-0000-0000EF760000}"/>
    <cellStyle name="Output 2 2 5 10" xfId="11067" xr:uid="{00000000-0005-0000-0000-0000F0760000}"/>
    <cellStyle name="Output 2 2 5 2" xfId="4297" xr:uid="{00000000-0005-0000-0000-0000F1760000}"/>
    <cellStyle name="Output 2 2 5 2 2" xfId="4298" xr:uid="{00000000-0005-0000-0000-0000F2760000}"/>
    <cellStyle name="Output 2 2 5 2 2 2" xfId="20055" xr:uid="{00000000-0005-0000-0000-0000F3760000}"/>
    <cellStyle name="Output 2 2 5 2 2 2 2" xfId="36725" xr:uid="{00000000-0005-0000-0000-0000F4760000}"/>
    <cellStyle name="Output 2 2 5 2 2 3" xfId="23199" xr:uid="{00000000-0005-0000-0000-0000F5760000}"/>
    <cellStyle name="Output 2 2 5 2 2 3 2" xfId="39904" xr:uid="{00000000-0005-0000-0000-0000F6760000}"/>
    <cellStyle name="Output 2 2 5 2 2 4" xfId="25979" xr:uid="{00000000-0005-0000-0000-0000F7760000}"/>
    <cellStyle name="Output 2 2 5 2 2 4 2" xfId="42718" xr:uid="{00000000-0005-0000-0000-0000F8760000}"/>
    <cellStyle name="Output 2 2 5 2 2 5" xfId="30965" xr:uid="{00000000-0005-0000-0000-0000F9760000}"/>
    <cellStyle name="Output 2 2 5 2 2 6" xfId="14292" xr:uid="{00000000-0005-0000-0000-0000FA760000}"/>
    <cellStyle name="Output 2 2 5 2 3" xfId="4299" xr:uid="{00000000-0005-0000-0000-0000FB760000}"/>
    <cellStyle name="Output 2 2 5 2 3 2" xfId="34446" xr:uid="{00000000-0005-0000-0000-0000FC760000}"/>
    <cellStyle name="Output 2 2 5 2 3 3" xfId="17769" xr:uid="{00000000-0005-0000-0000-0000FD760000}"/>
    <cellStyle name="Output 2 2 5 2 4" xfId="8181" xr:uid="{00000000-0005-0000-0000-0000FE760000}"/>
    <cellStyle name="Output 2 2 5 2 4 2" xfId="36291" xr:uid="{00000000-0005-0000-0000-0000FF760000}"/>
    <cellStyle name="Output 2 2 5 2 4 3" xfId="19620" xr:uid="{00000000-0005-0000-0000-000000770000}"/>
    <cellStyle name="Output 2 2 5 2 5" xfId="15913" xr:uid="{00000000-0005-0000-0000-000001770000}"/>
    <cellStyle name="Output 2 2 5 2 5 2" xfId="32577" xr:uid="{00000000-0005-0000-0000-000002770000}"/>
    <cellStyle name="Output 2 2 5 2 6" xfId="28370" xr:uid="{00000000-0005-0000-0000-000003770000}"/>
    <cellStyle name="Output 2 2 5 2 7" xfId="11618" xr:uid="{00000000-0005-0000-0000-000004770000}"/>
    <cellStyle name="Output 2 2 5 3" xfId="4300" xr:uid="{00000000-0005-0000-0000-000005770000}"/>
    <cellStyle name="Output 2 2 5 3 2" xfId="14556" xr:uid="{00000000-0005-0000-0000-000006770000}"/>
    <cellStyle name="Output 2 2 5 3 2 2" xfId="20319" xr:uid="{00000000-0005-0000-0000-000007770000}"/>
    <cellStyle name="Output 2 2 5 3 2 2 2" xfId="36988" xr:uid="{00000000-0005-0000-0000-000008770000}"/>
    <cellStyle name="Output 2 2 5 3 2 3" xfId="23460" xr:uid="{00000000-0005-0000-0000-000009770000}"/>
    <cellStyle name="Output 2 2 5 3 2 3 2" xfId="40168" xr:uid="{00000000-0005-0000-0000-00000A770000}"/>
    <cellStyle name="Output 2 2 5 3 2 4" xfId="26242" xr:uid="{00000000-0005-0000-0000-00000B770000}"/>
    <cellStyle name="Output 2 2 5 3 2 4 2" xfId="42982" xr:uid="{00000000-0005-0000-0000-00000C770000}"/>
    <cellStyle name="Output 2 2 5 3 2 5" xfId="31228" xr:uid="{00000000-0005-0000-0000-00000D770000}"/>
    <cellStyle name="Output 2 2 5 3 3" xfId="18033" xr:uid="{00000000-0005-0000-0000-00000E770000}"/>
    <cellStyle name="Output 2 2 5 3 3 2" xfId="34709" xr:uid="{00000000-0005-0000-0000-00000F770000}"/>
    <cellStyle name="Output 2 2 5 3 4" xfId="21287" xr:uid="{00000000-0005-0000-0000-000010770000}"/>
    <cellStyle name="Output 2 2 5 3 4 2" xfId="37959" xr:uid="{00000000-0005-0000-0000-000011770000}"/>
    <cellStyle name="Output 2 2 5 3 5" xfId="16224" xr:uid="{00000000-0005-0000-0000-000012770000}"/>
    <cellStyle name="Output 2 2 5 3 5 2" xfId="32889" xr:uid="{00000000-0005-0000-0000-000013770000}"/>
    <cellStyle name="Output 2 2 5 3 6" xfId="28631" xr:uid="{00000000-0005-0000-0000-000014770000}"/>
    <cellStyle name="Output 2 2 5 3 7" xfId="11882" xr:uid="{00000000-0005-0000-0000-000015770000}"/>
    <cellStyle name="Output 2 2 5 4" xfId="4301" xr:uid="{00000000-0005-0000-0000-000016770000}"/>
    <cellStyle name="Output 2 2 5 4 2" xfId="15166" xr:uid="{00000000-0005-0000-0000-000017770000}"/>
    <cellStyle name="Output 2 2 5 4 2 2" xfId="20840" xr:uid="{00000000-0005-0000-0000-000018770000}"/>
    <cellStyle name="Output 2 2 5 4 2 2 2" xfId="37509" xr:uid="{00000000-0005-0000-0000-000019770000}"/>
    <cellStyle name="Output 2 2 5 4 2 3" xfId="23960" xr:uid="{00000000-0005-0000-0000-00001A770000}"/>
    <cellStyle name="Output 2 2 5 4 2 3 2" xfId="40673" xr:uid="{00000000-0005-0000-0000-00001B770000}"/>
    <cellStyle name="Output 2 2 5 4 2 4" xfId="26695" xr:uid="{00000000-0005-0000-0000-00001C770000}"/>
    <cellStyle name="Output 2 2 5 4 2 4 2" xfId="43436" xr:uid="{00000000-0005-0000-0000-00001D770000}"/>
    <cellStyle name="Output 2 2 5 4 2 5" xfId="31837" xr:uid="{00000000-0005-0000-0000-00001E770000}"/>
    <cellStyle name="Output 2 2 5 4 3" xfId="18577" xr:uid="{00000000-0005-0000-0000-00001F770000}"/>
    <cellStyle name="Output 2 2 5 4 3 2" xfId="35254" xr:uid="{00000000-0005-0000-0000-000020770000}"/>
    <cellStyle name="Output 2 2 5 4 4" xfId="21802" xr:uid="{00000000-0005-0000-0000-000021770000}"/>
    <cellStyle name="Output 2 2 5 4 4 2" xfId="38480" xr:uid="{00000000-0005-0000-0000-000022770000}"/>
    <cellStyle name="Output 2 2 5 4 5" xfId="24786" xr:uid="{00000000-0005-0000-0000-000023770000}"/>
    <cellStyle name="Output 2 2 5 4 5 2" xfId="41509" xr:uid="{00000000-0005-0000-0000-000024770000}"/>
    <cellStyle name="Output 2 2 5 4 6" xfId="29239" xr:uid="{00000000-0005-0000-0000-000025770000}"/>
    <cellStyle name="Output 2 2 5 4 7" xfId="12527" xr:uid="{00000000-0005-0000-0000-000026770000}"/>
    <cellStyle name="Output 2 2 5 5" xfId="8182" xr:uid="{00000000-0005-0000-0000-000027770000}"/>
    <cellStyle name="Output 2 2 5 5 2" xfId="19586" xr:uid="{00000000-0005-0000-0000-000028770000}"/>
    <cellStyle name="Output 2 2 5 5 2 2" xfId="36257" xr:uid="{00000000-0005-0000-0000-000029770000}"/>
    <cellStyle name="Output 2 2 5 5 3" xfId="22741" xr:uid="{00000000-0005-0000-0000-00002A770000}"/>
    <cellStyle name="Output 2 2 5 5 3 2" xfId="39441" xr:uid="{00000000-0005-0000-0000-00002B770000}"/>
    <cellStyle name="Output 2 2 5 5 4" xfId="25571" xr:uid="{00000000-0005-0000-0000-00002C770000}"/>
    <cellStyle name="Output 2 2 5 5 4 2" xfId="42309" xr:uid="{00000000-0005-0000-0000-00002D770000}"/>
    <cellStyle name="Output 2 2 5 5 5" xfId="30434" xr:uid="{00000000-0005-0000-0000-00002E770000}"/>
    <cellStyle name="Output 2 2 5 5 6" xfId="13760" xr:uid="{00000000-0005-0000-0000-00002F770000}"/>
    <cellStyle name="Output 2 2 5 6" xfId="17272" xr:uid="{00000000-0005-0000-0000-000030770000}"/>
    <cellStyle name="Output 2 2 5 6 2" xfId="33949" xr:uid="{00000000-0005-0000-0000-000031770000}"/>
    <cellStyle name="Output 2 2 5 7" xfId="15802" xr:uid="{00000000-0005-0000-0000-000032770000}"/>
    <cellStyle name="Output 2 2 5 7 2" xfId="32464" xr:uid="{00000000-0005-0000-0000-000033770000}"/>
    <cellStyle name="Output 2 2 5 8" xfId="20749" xr:uid="{00000000-0005-0000-0000-000034770000}"/>
    <cellStyle name="Output 2 2 5 8 2" xfId="37418" xr:uid="{00000000-0005-0000-0000-000035770000}"/>
    <cellStyle name="Output 2 2 5 9" xfId="27842" xr:uid="{00000000-0005-0000-0000-000036770000}"/>
    <cellStyle name="Output 2 2 6" xfId="4302" xr:uid="{00000000-0005-0000-0000-000037770000}"/>
    <cellStyle name="Output 2 2 6 10" xfId="11122" xr:uid="{00000000-0005-0000-0000-000038770000}"/>
    <cellStyle name="Output 2 2 6 2" xfId="4303" xr:uid="{00000000-0005-0000-0000-000039770000}"/>
    <cellStyle name="Output 2 2 6 2 2" xfId="4304" xr:uid="{00000000-0005-0000-0000-00003A770000}"/>
    <cellStyle name="Output 2 2 6 2 2 2" xfId="20092" xr:uid="{00000000-0005-0000-0000-00003B770000}"/>
    <cellStyle name="Output 2 2 6 2 2 2 2" xfId="36762" xr:uid="{00000000-0005-0000-0000-00003C770000}"/>
    <cellStyle name="Output 2 2 6 2 2 3" xfId="23236" xr:uid="{00000000-0005-0000-0000-00003D770000}"/>
    <cellStyle name="Output 2 2 6 2 2 3 2" xfId="39941" xr:uid="{00000000-0005-0000-0000-00003E770000}"/>
    <cellStyle name="Output 2 2 6 2 2 4" xfId="26016" xr:uid="{00000000-0005-0000-0000-00003F770000}"/>
    <cellStyle name="Output 2 2 6 2 2 4 2" xfId="42755" xr:uid="{00000000-0005-0000-0000-000040770000}"/>
    <cellStyle name="Output 2 2 6 2 2 5" xfId="31002" xr:uid="{00000000-0005-0000-0000-000041770000}"/>
    <cellStyle name="Output 2 2 6 2 2 6" xfId="14329" xr:uid="{00000000-0005-0000-0000-000042770000}"/>
    <cellStyle name="Output 2 2 6 2 3" xfId="4305" xr:uid="{00000000-0005-0000-0000-000043770000}"/>
    <cellStyle name="Output 2 2 6 2 3 2" xfId="34483" xr:uid="{00000000-0005-0000-0000-000044770000}"/>
    <cellStyle name="Output 2 2 6 2 3 3" xfId="17806" xr:uid="{00000000-0005-0000-0000-000045770000}"/>
    <cellStyle name="Output 2 2 6 2 4" xfId="8183" xr:uid="{00000000-0005-0000-0000-000046770000}"/>
    <cellStyle name="Output 2 2 6 2 4 2" xfId="37368" xr:uid="{00000000-0005-0000-0000-000047770000}"/>
    <cellStyle name="Output 2 2 6 2 4 3" xfId="20700" xr:uid="{00000000-0005-0000-0000-000048770000}"/>
    <cellStyle name="Output 2 2 6 2 5" xfId="17536" xr:uid="{00000000-0005-0000-0000-000049770000}"/>
    <cellStyle name="Output 2 2 6 2 5 2" xfId="34213" xr:uid="{00000000-0005-0000-0000-00004A770000}"/>
    <cellStyle name="Output 2 2 6 2 6" xfId="28407" xr:uid="{00000000-0005-0000-0000-00004B770000}"/>
    <cellStyle name="Output 2 2 6 2 7" xfId="11655" xr:uid="{00000000-0005-0000-0000-00004C770000}"/>
    <cellStyle name="Output 2 2 6 3" xfId="4306" xr:uid="{00000000-0005-0000-0000-00004D770000}"/>
    <cellStyle name="Output 2 2 6 3 2" xfId="14590" xr:uid="{00000000-0005-0000-0000-00004E770000}"/>
    <cellStyle name="Output 2 2 6 3 2 2" xfId="20353" xr:uid="{00000000-0005-0000-0000-00004F770000}"/>
    <cellStyle name="Output 2 2 6 3 2 2 2" xfId="37022" xr:uid="{00000000-0005-0000-0000-000050770000}"/>
    <cellStyle name="Output 2 2 6 3 2 3" xfId="23494" xr:uid="{00000000-0005-0000-0000-000051770000}"/>
    <cellStyle name="Output 2 2 6 3 2 3 2" xfId="40202" xr:uid="{00000000-0005-0000-0000-000052770000}"/>
    <cellStyle name="Output 2 2 6 3 2 4" xfId="26276" xr:uid="{00000000-0005-0000-0000-000053770000}"/>
    <cellStyle name="Output 2 2 6 3 2 4 2" xfId="43016" xr:uid="{00000000-0005-0000-0000-000054770000}"/>
    <cellStyle name="Output 2 2 6 3 2 5" xfId="31262" xr:uid="{00000000-0005-0000-0000-000055770000}"/>
    <cellStyle name="Output 2 2 6 3 3" xfId="18067" xr:uid="{00000000-0005-0000-0000-000056770000}"/>
    <cellStyle name="Output 2 2 6 3 3 2" xfId="34743" xr:uid="{00000000-0005-0000-0000-000057770000}"/>
    <cellStyle name="Output 2 2 6 3 4" xfId="21321" xr:uid="{00000000-0005-0000-0000-000058770000}"/>
    <cellStyle name="Output 2 2 6 3 4 2" xfId="37993" xr:uid="{00000000-0005-0000-0000-000059770000}"/>
    <cellStyle name="Output 2 2 6 3 5" xfId="24371" xr:uid="{00000000-0005-0000-0000-00005A770000}"/>
    <cellStyle name="Output 2 2 6 3 5 2" xfId="41089" xr:uid="{00000000-0005-0000-0000-00005B770000}"/>
    <cellStyle name="Output 2 2 6 3 6" xfId="28665" xr:uid="{00000000-0005-0000-0000-00005C770000}"/>
    <cellStyle name="Output 2 2 6 3 7" xfId="11916" xr:uid="{00000000-0005-0000-0000-00005D770000}"/>
    <cellStyle name="Output 2 2 6 4" xfId="4307" xr:uid="{00000000-0005-0000-0000-00005E770000}"/>
    <cellStyle name="Output 2 2 6 4 2" xfId="15237" xr:uid="{00000000-0005-0000-0000-00005F770000}"/>
    <cellStyle name="Output 2 2 6 4 2 2" xfId="20897" xr:uid="{00000000-0005-0000-0000-000060770000}"/>
    <cellStyle name="Output 2 2 6 4 2 2 2" xfId="37566" xr:uid="{00000000-0005-0000-0000-000061770000}"/>
    <cellStyle name="Output 2 2 6 4 2 3" xfId="24014" xr:uid="{00000000-0005-0000-0000-000062770000}"/>
    <cellStyle name="Output 2 2 6 4 2 3 2" xfId="40728" xr:uid="{00000000-0005-0000-0000-000063770000}"/>
    <cellStyle name="Output 2 2 6 4 2 4" xfId="26741" xr:uid="{00000000-0005-0000-0000-000064770000}"/>
    <cellStyle name="Output 2 2 6 4 2 4 2" xfId="43482" xr:uid="{00000000-0005-0000-0000-000065770000}"/>
    <cellStyle name="Output 2 2 6 4 2 5" xfId="31908" xr:uid="{00000000-0005-0000-0000-000066770000}"/>
    <cellStyle name="Output 2 2 6 4 3" xfId="18638" xr:uid="{00000000-0005-0000-0000-000067770000}"/>
    <cellStyle name="Output 2 2 6 4 3 2" xfId="35315" xr:uid="{00000000-0005-0000-0000-000068770000}"/>
    <cellStyle name="Output 2 2 6 4 4" xfId="21859" xr:uid="{00000000-0005-0000-0000-000069770000}"/>
    <cellStyle name="Output 2 2 6 4 4 2" xfId="38538" xr:uid="{00000000-0005-0000-0000-00006A770000}"/>
    <cellStyle name="Output 2 2 6 4 5" xfId="24831" xr:uid="{00000000-0005-0000-0000-00006B770000}"/>
    <cellStyle name="Output 2 2 6 4 5 2" xfId="41555" xr:uid="{00000000-0005-0000-0000-00006C770000}"/>
    <cellStyle name="Output 2 2 6 4 6" xfId="29310" xr:uid="{00000000-0005-0000-0000-00006D770000}"/>
    <cellStyle name="Output 2 2 6 4 7" xfId="12602" xr:uid="{00000000-0005-0000-0000-00006E770000}"/>
    <cellStyle name="Output 2 2 6 5" xfId="13819" xr:uid="{00000000-0005-0000-0000-00006F770000}"/>
    <cellStyle name="Output 2 2 6 5 2" xfId="19633" xr:uid="{00000000-0005-0000-0000-000070770000}"/>
    <cellStyle name="Output 2 2 6 5 2 2" xfId="36304" xr:uid="{00000000-0005-0000-0000-000071770000}"/>
    <cellStyle name="Output 2 2 6 5 3" xfId="22785" xr:uid="{00000000-0005-0000-0000-000072770000}"/>
    <cellStyle name="Output 2 2 6 5 3 2" xfId="39486" xr:uid="{00000000-0005-0000-0000-000073770000}"/>
    <cellStyle name="Output 2 2 6 5 4" xfId="25605" xr:uid="{00000000-0005-0000-0000-000074770000}"/>
    <cellStyle name="Output 2 2 6 5 4 2" xfId="42343" xr:uid="{00000000-0005-0000-0000-000075770000}"/>
    <cellStyle name="Output 2 2 6 5 5" xfId="30493" xr:uid="{00000000-0005-0000-0000-000076770000}"/>
    <cellStyle name="Output 2 2 6 6" xfId="17317" xr:uid="{00000000-0005-0000-0000-000077770000}"/>
    <cellStyle name="Output 2 2 6 6 2" xfId="33994" xr:uid="{00000000-0005-0000-0000-000078770000}"/>
    <cellStyle name="Output 2 2 6 7" xfId="20707" xr:uid="{00000000-0005-0000-0000-000079770000}"/>
    <cellStyle name="Output 2 2 6 7 2" xfId="37375" xr:uid="{00000000-0005-0000-0000-00007A770000}"/>
    <cellStyle name="Output 2 2 6 8" xfId="16312" xr:uid="{00000000-0005-0000-0000-00007B770000}"/>
    <cellStyle name="Output 2 2 6 8 2" xfId="32980" xr:uid="{00000000-0005-0000-0000-00007C770000}"/>
    <cellStyle name="Output 2 2 6 9" xfId="27901" xr:uid="{00000000-0005-0000-0000-00007D770000}"/>
    <cellStyle name="Output 2 2 7" xfId="4308" xr:uid="{00000000-0005-0000-0000-00007E770000}"/>
    <cellStyle name="Output 2 2 7 2" xfId="4309" xr:uid="{00000000-0005-0000-0000-00007F770000}"/>
    <cellStyle name="Output 2 2 7 2 2" xfId="4310" xr:uid="{00000000-0005-0000-0000-000080770000}"/>
    <cellStyle name="Output 2 2 7 2 2 2" xfId="20889" xr:uid="{00000000-0005-0000-0000-000081770000}"/>
    <cellStyle name="Output 2 2 7 2 2 2 2" xfId="37558" xr:uid="{00000000-0005-0000-0000-000082770000}"/>
    <cellStyle name="Output 2 2 7 2 2 3" xfId="24006" xr:uid="{00000000-0005-0000-0000-000083770000}"/>
    <cellStyle name="Output 2 2 7 2 2 3 2" xfId="40720" xr:uid="{00000000-0005-0000-0000-000084770000}"/>
    <cellStyle name="Output 2 2 7 2 2 4" xfId="26733" xr:uid="{00000000-0005-0000-0000-000085770000}"/>
    <cellStyle name="Output 2 2 7 2 2 4 2" xfId="43474" xr:uid="{00000000-0005-0000-0000-000086770000}"/>
    <cellStyle name="Output 2 2 7 2 2 5" xfId="31890" xr:uid="{00000000-0005-0000-0000-000087770000}"/>
    <cellStyle name="Output 2 2 7 2 2 6" xfId="15219" xr:uid="{00000000-0005-0000-0000-000088770000}"/>
    <cellStyle name="Output 2 2 7 2 3" xfId="4311" xr:uid="{00000000-0005-0000-0000-000089770000}"/>
    <cellStyle name="Output 2 2 7 2 3 2" xfId="35303" xr:uid="{00000000-0005-0000-0000-00008A770000}"/>
    <cellStyle name="Output 2 2 7 2 3 3" xfId="18626" xr:uid="{00000000-0005-0000-0000-00008B770000}"/>
    <cellStyle name="Output 2 2 7 2 4" xfId="21850" xr:uid="{00000000-0005-0000-0000-00008C770000}"/>
    <cellStyle name="Output 2 2 7 2 4 2" xfId="38529" xr:uid="{00000000-0005-0000-0000-00008D770000}"/>
    <cellStyle name="Output 2 2 7 2 5" xfId="24823" xr:uid="{00000000-0005-0000-0000-00008E770000}"/>
    <cellStyle name="Output 2 2 7 2 5 2" xfId="41547" xr:uid="{00000000-0005-0000-0000-00008F770000}"/>
    <cellStyle name="Output 2 2 7 2 6" xfId="29292" xr:uid="{00000000-0005-0000-0000-000090770000}"/>
    <cellStyle name="Output 2 2 7 2 7" xfId="12581" xr:uid="{00000000-0005-0000-0000-000091770000}"/>
    <cellStyle name="Output 2 2 7 3" xfId="4312" xr:uid="{00000000-0005-0000-0000-000092770000}"/>
    <cellStyle name="Output 2 2 7 3 2" xfId="19260" xr:uid="{00000000-0005-0000-0000-000093770000}"/>
    <cellStyle name="Output 2 2 7 3 2 2" xfId="35931" xr:uid="{00000000-0005-0000-0000-000094770000}"/>
    <cellStyle name="Output 2 2 7 3 3" xfId="22440" xr:uid="{00000000-0005-0000-0000-000095770000}"/>
    <cellStyle name="Output 2 2 7 3 3 2" xfId="39133" xr:uid="{00000000-0005-0000-0000-000096770000}"/>
    <cellStyle name="Output 2 2 7 3 4" xfId="25305" xr:uid="{00000000-0005-0000-0000-000097770000}"/>
    <cellStyle name="Output 2 2 7 3 4 2" xfId="42041" xr:uid="{00000000-0005-0000-0000-000098770000}"/>
    <cellStyle name="Output 2 2 7 3 5" xfId="30059" xr:uid="{00000000-0005-0000-0000-000099770000}"/>
    <cellStyle name="Output 2 2 7 3 6" xfId="13383" xr:uid="{00000000-0005-0000-0000-00009A770000}"/>
    <cellStyle name="Output 2 2 7 4" xfId="4313" xr:uid="{00000000-0005-0000-0000-00009B770000}"/>
    <cellStyle name="Output 2 2 7 4 2" xfId="33615" xr:uid="{00000000-0005-0000-0000-00009C770000}"/>
    <cellStyle name="Output 2 2 7 4 3" xfId="16939" xr:uid="{00000000-0005-0000-0000-00009D770000}"/>
    <cellStyle name="Output 2 2 7 5" xfId="8184" xr:uid="{00000000-0005-0000-0000-00009E770000}"/>
    <cellStyle name="Output 2 2 7 5 2" xfId="32595" xr:uid="{00000000-0005-0000-0000-00009F770000}"/>
    <cellStyle name="Output 2 2 7 5 3" xfId="15930" xr:uid="{00000000-0005-0000-0000-0000A0770000}"/>
    <cellStyle name="Output 2 2 7 6" xfId="16392" xr:uid="{00000000-0005-0000-0000-0000A1770000}"/>
    <cellStyle name="Output 2 2 7 6 2" xfId="33060" xr:uid="{00000000-0005-0000-0000-0000A2770000}"/>
    <cellStyle name="Output 2 2 7 7" xfId="27470" xr:uid="{00000000-0005-0000-0000-0000A3770000}"/>
    <cellStyle name="Output 2 2 7 8" xfId="10701" xr:uid="{00000000-0005-0000-0000-0000A4770000}"/>
    <cellStyle name="Output 2 2 8" xfId="4314" xr:uid="{00000000-0005-0000-0000-0000A5770000}"/>
    <cellStyle name="Output 2 2 8 2" xfId="4315" xr:uid="{00000000-0005-0000-0000-0000A6770000}"/>
    <cellStyle name="Output 2 2 8 2 2" xfId="4316" xr:uid="{00000000-0005-0000-0000-0000A7770000}"/>
    <cellStyle name="Output 2 2 8 2 2 2" xfId="35656" xr:uid="{00000000-0005-0000-0000-0000A8770000}"/>
    <cellStyle name="Output 2 2 8 2 3" xfId="4317" xr:uid="{00000000-0005-0000-0000-0000A9770000}"/>
    <cellStyle name="Output 2 2 8 2 4" xfId="18982" xr:uid="{00000000-0005-0000-0000-0000AA770000}"/>
    <cellStyle name="Output 2 2 8 3" xfId="4318" xr:uid="{00000000-0005-0000-0000-0000AB770000}"/>
    <cellStyle name="Output 2 2 8 3 2" xfId="38873" xr:uid="{00000000-0005-0000-0000-0000AC770000}"/>
    <cellStyle name="Output 2 2 8 3 3" xfId="22185" xr:uid="{00000000-0005-0000-0000-0000AD770000}"/>
    <cellStyle name="Output 2 2 8 4" xfId="4319" xr:uid="{00000000-0005-0000-0000-0000AE770000}"/>
    <cellStyle name="Output 2 2 8 4 2" xfId="41827" xr:uid="{00000000-0005-0000-0000-0000AF770000}"/>
    <cellStyle name="Output 2 2 8 4 3" xfId="25095" xr:uid="{00000000-0005-0000-0000-0000B0770000}"/>
    <cellStyle name="Output 2 2 8 5" xfId="8185" xr:uid="{00000000-0005-0000-0000-0000B1770000}"/>
    <cellStyle name="Output 2 2 8 5 2" xfId="29720" xr:uid="{00000000-0005-0000-0000-0000B2770000}"/>
    <cellStyle name="Output 2 2 8 6" xfId="13040" xr:uid="{00000000-0005-0000-0000-0000B3770000}"/>
    <cellStyle name="Output 2 2 9" xfId="4320" xr:uid="{00000000-0005-0000-0000-0000B4770000}"/>
    <cellStyle name="Output 2 2 9 2" xfId="4321" xr:uid="{00000000-0005-0000-0000-0000B5770000}"/>
    <cellStyle name="Output 2 2 9 2 2" xfId="4322" xr:uid="{00000000-0005-0000-0000-0000B6770000}"/>
    <cellStyle name="Output 2 2 9 2 3" xfId="4323" xr:uid="{00000000-0005-0000-0000-0000B7770000}"/>
    <cellStyle name="Output 2 2 9 2 4" xfId="32752" xr:uid="{00000000-0005-0000-0000-0000B8770000}"/>
    <cellStyle name="Output 2 2 9 3" xfId="4324" xr:uid="{00000000-0005-0000-0000-0000B9770000}"/>
    <cellStyle name="Output 2 2 9 4" xfId="4325" xr:uid="{00000000-0005-0000-0000-0000BA770000}"/>
    <cellStyle name="Output 2 2 9 5" xfId="8186" xr:uid="{00000000-0005-0000-0000-0000BB770000}"/>
    <cellStyle name="Output 2 2 9 6" xfId="16087" xr:uid="{00000000-0005-0000-0000-0000BC770000}"/>
    <cellStyle name="Output 2 20" xfId="4326" xr:uid="{00000000-0005-0000-0000-0000BD770000}"/>
    <cellStyle name="Output 2 21" xfId="4327" xr:uid="{00000000-0005-0000-0000-0000BE770000}"/>
    <cellStyle name="Output 2 22" xfId="8187" xr:uid="{00000000-0005-0000-0000-0000BF770000}"/>
    <cellStyle name="Output 2 23" xfId="8188" xr:uid="{00000000-0005-0000-0000-0000C0770000}"/>
    <cellStyle name="Output 2 24" xfId="10016" xr:uid="{00000000-0005-0000-0000-0000C1770000}"/>
    <cellStyle name="Output 2 25" xfId="43978" xr:uid="{00000000-0005-0000-0000-0000C2770000}"/>
    <cellStyle name="Output 2 3" xfId="4328" xr:uid="{00000000-0005-0000-0000-0000C3770000}"/>
    <cellStyle name="Output 2 3 10" xfId="4329" xr:uid="{00000000-0005-0000-0000-0000C4770000}"/>
    <cellStyle name="Output 2 3 10 2" xfId="4330" xr:uid="{00000000-0005-0000-0000-0000C5770000}"/>
    <cellStyle name="Output 2 3 10 2 2" xfId="4331" xr:uid="{00000000-0005-0000-0000-0000C6770000}"/>
    <cellStyle name="Output 2 3 10 2 3" xfId="4332" xr:uid="{00000000-0005-0000-0000-0000C7770000}"/>
    <cellStyle name="Output 2 3 10 3" xfId="4333" xr:uid="{00000000-0005-0000-0000-0000C8770000}"/>
    <cellStyle name="Output 2 3 10 4" xfId="4334" xr:uid="{00000000-0005-0000-0000-0000C9770000}"/>
    <cellStyle name="Output 2 3 10 5" xfId="8189" xr:uid="{00000000-0005-0000-0000-0000CA770000}"/>
    <cellStyle name="Output 2 3 11" xfId="4335" xr:uid="{00000000-0005-0000-0000-0000CB770000}"/>
    <cellStyle name="Output 2 3 11 2" xfId="4336" xr:uid="{00000000-0005-0000-0000-0000CC770000}"/>
    <cellStyle name="Output 2 3 11 2 2" xfId="4337" xr:uid="{00000000-0005-0000-0000-0000CD770000}"/>
    <cellStyle name="Output 2 3 11 2 3" xfId="4338" xr:uid="{00000000-0005-0000-0000-0000CE770000}"/>
    <cellStyle name="Output 2 3 11 3" xfId="4339" xr:uid="{00000000-0005-0000-0000-0000CF770000}"/>
    <cellStyle name="Output 2 3 11 4" xfId="4340" xr:uid="{00000000-0005-0000-0000-0000D0770000}"/>
    <cellStyle name="Output 2 3 11 5" xfId="8190" xr:uid="{00000000-0005-0000-0000-0000D1770000}"/>
    <cellStyle name="Output 2 3 12" xfId="4341" xr:uid="{00000000-0005-0000-0000-0000D2770000}"/>
    <cellStyle name="Output 2 3 12 2" xfId="4342" xr:uid="{00000000-0005-0000-0000-0000D3770000}"/>
    <cellStyle name="Output 2 3 12 2 2" xfId="4343" xr:uid="{00000000-0005-0000-0000-0000D4770000}"/>
    <cellStyle name="Output 2 3 12 2 3" xfId="4344" xr:uid="{00000000-0005-0000-0000-0000D5770000}"/>
    <cellStyle name="Output 2 3 12 3" xfId="4345" xr:uid="{00000000-0005-0000-0000-0000D6770000}"/>
    <cellStyle name="Output 2 3 12 4" xfId="4346" xr:uid="{00000000-0005-0000-0000-0000D7770000}"/>
    <cellStyle name="Output 2 3 12 5" xfId="8191" xr:uid="{00000000-0005-0000-0000-0000D8770000}"/>
    <cellStyle name="Output 2 3 13" xfId="4347" xr:uid="{00000000-0005-0000-0000-0000D9770000}"/>
    <cellStyle name="Output 2 3 13 2" xfId="4348" xr:uid="{00000000-0005-0000-0000-0000DA770000}"/>
    <cellStyle name="Output 2 3 13 2 2" xfId="4349" xr:uid="{00000000-0005-0000-0000-0000DB770000}"/>
    <cellStyle name="Output 2 3 13 2 3" xfId="4350" xr:uid="{00000000-0005-0000-0000-0000DC770000}"/>
    <cellStyle name="Output 2 3 13 3" xfId="4351" xr:uid="{00000000-0005-0000-0000-0000DD770000}"/>
    <cellStyle name="Output 2 3 13 4" xfId="4352" xr:uid="{00000000-0005-0000-0000-0000DE770000}"/>
    <cellStyle name="Output 2 3 13 5" xfId="8192" xr:uid="{00000000-0005-0000-0000-0000DF770000}"/>
    <cellStyle name="Output 2 3 14" xfId="4353" xr:uid="{00000000-0005-0000-0000-0000E0770000}"/>
    <cellStyle name="Output 2 3 14 2" xfId="4354" xr:uid="{00000000-0005-0000-0000-0000E1770000}"/>
    <cellStyle name="Output 2 3 14 2 2" xfId="4355" xr:uid="{00000000-0005-0000-0000-0000E2770000}"/>
    <cellStyle name="Output 2 3 14 2 3" xfId="4356" xr:uid="{00000000-0005-0000-0000-0000E3770000}"/>
    <cellStyle name="Output 2 3 14 3" xfId="4357" xr:uid="{00000000-0005-0000-0000-0000E4770000}"/>
    <cellStyle name="Output 2 3 14 4" xfId="4358" xr:uid="{00000000-0005-0000-0000-0000E5770000}"/>
    <cellStyle name="Output 2 3 14 5" xfId="8193" xr:uid="{00000000-0005-0000-0000-0000E6770000}"/>
    <cellStyle name="Output 2 3 15" xfId="4359" xr:uid="{00000000-0005-0000-0000-0000E7770000}"/>
    <cellStyle name="Output 2 3 15 2" xfId="4360" xr:uid="{00000000-0005-0000-0000-0000E8770000}"/>
    <cellStyle name="Output 2 3 15 2 2" xfId="4361" xr:uid="{00000000-0005-0000-0000-0000E9770000}"/>
    <cellStyle name="Output 2 3 15 2 3" xfId="4362" xr:uid="{00000000-0005-0000-0000-0000EA770000}"/>
    <cellStyle name="Output 2 3 15 3" xfId="4363" xr:uid="{00000000-0005-0000-0000-0000EB770000}"/>
    <cellStyle name="Output 2 3 15 4" xfId="4364" xr:uid="{00000000-0005-0000-0000-0000EC770000}"/>
    <cellStyle name="Output 2 3 15 5" xfId="8194" xr:uid="{00000000-0005-0000-0000-0000ED770000}"/>
    <cellStyle name="Output 2 3 16" xfId="4365" xr:uid="{00000000-0005-0000-0000-0000EE770000}"/>
    <cellStyle name="Output 2 3 16 2" xfId="4366" xr:uid="{00000000-0005-0000-0000-0000EF770000}"/>
    <cellStyle name="Output 2 3 16 3" xfId="4367" xr:uid="{00000000-0005-0000-0000-0000F0770000}"/>
    <cellStyle name="Output 2 3 16 4" xfId="8195" xr:uid="{00000000-0005-0000-0000-0000F1770000}"/>
    <cellStyle name="Output 2 3 17" xfId="4368" xr:uid="{00000000-0005-0000-0000-0000F2770000}"/>
    <cellStyle name="Output 2 3 18" xfId="4369" xr:uid="{00000000-0005-0000-0000-0000F3770000}"/>
    <cellStyle name="Output 2 3 19" xfId="8196" xr:uid="{00000000-0005-0000-0000-0000F4770000}"/>
    <cellStyle name="Output 2 3 2" xfId="4370" xr:uid="{00000000-0005-0000-0000-0000F5770000}"/>
    <cellStyle name="Output 2 3 2 10" xfId="11071" xr:uid="{00000000-0005-0000-0000-0000F6770000}"/>
    <cellStyle name="Output 2 3 2 2" xfId="4371" xr:uid="{00000000-0005-0000-0000-0000F7770000}"/>
    <cellStyle name="Output 2 3 2 2 2" xfId="4372" xr:uid="{00000000-0005-0000-0000-0000F8770000}"/>
    <cellStyle name="Output 2 3 2 2 2 2" xfId="4373" xr:uid="{00000000-0005-0000-0000-0000F9770000}"/>
    <cellStyle name="Output 2 3 2 2 2 2 2" xfId="36729" xr:uid="{00000000-0005-0000-0000-0000FA770000}"/>
    <cellStyle name="Output 2 3 2 2 2 2 3" xfId="20059" xr:uid="{00000000-0005-0000-0000-0000FB770000}"/>
    <cellStyle name="Output 2 3 2 2 2 3" xfId="4374" xr:uid="{00000000-0005-0000-0000-0000FC770000}"/>
    <cellStyle name="Output 2 3 2 2 2 3 2" xfId="39908" xr:uid="{00000000-0005-0000-0000-0000FD770000}"/>
    <cellStyle name="Output 2 3 2 2 2 3 3" xfId="23203" xr:uid="{00000000-0005-0000-0000-0000FE770000}"/>
    <cellStyle name="Output 2 3 2 2 2 4" xfId="8197" xr:uid="{00000000-0005-0000-0000-0000FF770000}"/>
    <cellStyle name="Output 2 3 2 2 2 4 2" xfId="42722" xr:uid="{00000000-0005-0000-0000-000000780000}"/>
    <cellStyle name="Output 2 3 2 2 2 4 3" xfId="25983" xr:uid="{00000000-0005-0000-0000-000001780000}"/>
    <cellStyle name="Output 2 3 2 2 2 5" xfId="30969" xr:uid="{00000000-0005-0000-0000-000002780000}"/>
    <cellStyle name="Output 2 3 2 2 2 6" xfId="14296" xr:uid="{00000000-0005-0000-0000-000003780000}"/>
    <cellStyle name="Output 2 3 2 2 3" xfId="4375" xr:uid="{00000000-0005-0000-0000-000004780000}"/>
    <cellStyle name="Output 2 3 2 2 3 2" xfId="4376" xr:uid="{00000000-0005-0000-0000-000005780000}"/>
    <cellStyle name="Output 2 3 2 2 3 2 2" xfId="34450" xr:uid="{00000000-0005-0000-0000-000006780000}"/>
    <cellStyle name="Output 2 3 2 2 3 3" xfId="4377" xr:uid="{00000000-0005-0000-0000-000007780000}"/>
    <cellStyle name="Output 2 3 2 2 3 4" xfId="17773" xr:uid="{00000000-0005-0000-0000-000008780000}"/>
    <cellStyle name="Output 2 3 2 2 4" xfId="4378" xr:uid="{00000000-0005-0000-0000-000009780000}"/>
    <cellStyle name="Output 2 3 2 2 4 2" xfId="33157" xr:uid="{00000000-0005-0000-0000-00000A780000}"/>
    <cellStyle name="Output 2 3 2 2 4 3" xfId="16486" xr:uid="{00000000-0005-0000-0000-00000B780000}"/>
    <cellStyle name="Output 2 3 2 2 5" xfId="4379" xr:uid="{00000000-0005-0000-0000-00000C780000}"/>
    <cellStyle name="Output 2 3 2 2 5 2" xfId="35031" xr:uid="{00000000-0005-0000-0000-00000D780000}"/>
    <cellStyle name="Output 2 3 2 2 5 3" xfId="18356" xr:uid="{00000000-0005-0000-0000-00000E780000}"/>
    <cellStyle name="Output 2 3 2 2 6" xfId="8198" xr:uid="{00000000-0005-0000-0000-00000F780000}"/>
    <cellStyle name="Output 2 3 2 2 6 2" xfId="28374" xr:uid="{00000000-0005-0000-0000-000010780000}"/>
    <cellStyle name="Output 2 3 2 2 7" xfId="11622" xr:uid="{00000000-0005-0000-0000-000011780000}"/>
    <cellStyle name="Output 2 3 2 3" xfId="4380" xr:uid="{00000000-0005-0000-0000-000012780000}"/>
    <cellStyle name="Output 2 3 2 3 2" xfId="4381" xr:uid="{00000000-0005-0000-0000-000013780000}"/>
    <cellStyle name="Output 2 3 2 3 2 2" xfId="4382" xr:uid="{00000000-0005-0000-0000-000014780000}"/>
    <cellStyle name="Output 2 3 2 3 2 2 2" xfId="36992" xr:uid="{00000000-0005-0000-0000-000015780000}"/>
    <cellStyle name="Output 2 3 2 3 2 2 3" xfId="20323" xr:uid="{00000000-0005-0000-0000-000016780000}"/>
    <cellStyle name="Output 2 3 2 3 2 3" xfId="4383" xr:uid="{00000000-0005-0000-0000-000017780000}"/>
    <cellStyle name="Output 2 3 2 3 2 3 2" xfId="40172" xr:uid="{00000000-0005-0000-0000-000018780000}"/>
    <cellStyle name="Output 2 3 2 3 2 3 3" xfId="23464" xr:uid="{00000000-0005-0000-0000-000019780000}"/>
    <cellStyle name="Output 2 3 2 3 2 4" xfId="8199" xr:uid="{00000000-0005-0000-0000-00001A780000}"/>
    <cellStyle name="Output 2 3 2 3 2 4 2" xfId="42986" xr:uid="{00000000-0005-0000-0000-00001B780000}"/>
    <cellStyle name="Output 2 3 2 3 2 4 3" xfId="26246" xr:uid="{00000000-0005-0000-0000-00001C780000}"/>
    <cellStyle name="Output 2 3 2 3 2 5" xfId="31232" xr:uid="{00000000-0005-0000-0000-00001D780000}"/>
    <cellStyle name="Output 2 3 2 3 2 6" xfId="14560" xr:uid="{00000000-0005-0000-0000-00001E780000}"/>
    <cellStyle name="Output 2 3 2 3 3" xfId="4384" xr:uid="{00000000-0005-0000-0000-00001F780000}"/>
    <cellStyle name="Output 2 3 2 3 3 2" xfId="34713" xr:uid="{00000000-0005-0000-0000-000020780000}"/>
    <cellStyle name="Output 2 3 2 3 3 3" xfId="18037" xr:uid="{00000000-0005-0000-0000-000021780000}"/>
    <cellStyle name="Output 2 3 2 3 4" xfId="4385" xr:uid="{00000000-0005-0000-0000-000022780000}"/>
    <cellStyle name="Output 2 3 2 3 4 2" xfId="37963" xr:uid="{00000000-0005-0000-0000-000023780000}"/>
    <cellStyle name="Output 2 3 2 3 4 3" xfId="21291" xr:uid="{00000000-0005-0000-0000-000024780000}"/>
    <cellStyle name="Output 2 3 2 3 5" xfId="16226" xr:uid="{00000000-0005-0000-0000-000025780000}"/>
    <cellStyle name="Output 2 3 2 3 5 2" xfId="32891" xr:uid="{00000000-0005-0000-0000-000026780000}"/>
    <cellStyle name="Output 2 3 2 3 6" xfId="28635" xr:uid="{00000000-0005-0000-0000-000027780000}"/>
    <cellStyle name="Output 2 3 2 3 7" xfId="11886" xr:uid="{00000000-0005-0000-0000-000028780000}"/>
    <cellStyle name="Output 2 3 2 4" xfId="4386" xr:uid="{00000000-0005-0000-0000-000029780000}"/>
    <cellStyle name="Output 2 3 2 4 2" xfId="4387" xr:uid="{00000000-0005-0000-0000-00002A780000}"/>
    <cellStyle name="Output 2 3 2 4 2 2" xfId="20844" xr:uid="{00000000-0005-0000-0000-00002B780000}"/>
    <cellStyle name="Output 2 3 2 4 2 2 2" xfId="37513" xr:uid="{00000000-0005-0000-0000-00002C780000}"/>
    <cellStyle name="Output 2 3 2 4 2 3" xfId="23964" xr:uid="{00000000-0005-0000-0000-00002D780000}"/>
    <cellStyle name="Output 2 3 2 4 2 3 2" xfId="40677" xr:uid="{00000000-0005-0000-0000-00002E780000}"/>
    <cellStyle name="Output 2 3 2 4 2 4" xfId="26699" xr:uid="{00000000-0005-0000-0000-00002F780000}"/>
    <cellStyle name="Output 2 3 2 4 2 4 2" xfId="43440" xr:uid="{00000000-0005-0000-0000-000030780000}"/>
    <cellStyle name="Output 2 3 2 4 2 5" xfId="31841" xr:uid="{00000000-0005-0000-0000-000031780000}"/>
    <cellStyle name="Output 2 3 2 4 2 6" xfId="15170" xr:uid="{00000000-0005-0000-0000-000032780000}"/>
    <cellStyle name="Output 2 3 2 4 3" xfId="4388" xr:uid="{00000000-0005-0000-0000-000033780000}"/>
    <cellStyle name="Output 2 3 2 4 3 2" xfId="35258" xr:uid="{00000000-0005-0000-0000-000034780000}"/>
    <cellStyle name="Output 2 3 2 4 3 3" xfId="18581" xr:uid="{00000000-0005-0000-0000-000035780000}"/>
    <cellStyle name="Output 2 3 2 4 4" xfId="8200" xr:uid="{00000000-0005-0000-0000-000036780000}"/>
    <cellStyle name="Output 2 3 2 4 4 2" xfId="38484" xr:uid="{00000000-0005-0000-0000-000037780000}"/>
    <cellStyle name="Output 2 3 2 4 4 3" xfId="21806" xr:uid="{00000000-0005-0000-0000-000038780000}"/>
    <cellStyle name="Output 2 3 2 4 5" xfId="24790" xr:uid="{00000000-0005-0000-0000-000039780000}"/>
    <cellStyle name="Output 2 3 2 4 5 2" xfId="41513" xr:uid="{00000000-0005-0000-0000-00003A780000}"/>
    <cellStyle name="Output 2 3 2 4 6" xfId="29243" xr:uid="{00000000-0005-0000-0000-00003B780000}"/>
    <cellStyle name="Output 2 3 2 4 7" xfId="12531" xr:uid="{00000000-0005-0000-0000-00003C780000}"/>
    <cellStyle name="Output 2 3 2 5" xfId="4389" xr:uid="{00000000-0005-0000-0000-00003D780000}"/>
    <cellStyle name="Output 2 3 2 5 2" xfId="4390" xr:uid="{00000000-0005-0000-0000-00003E780000}"/>
    <cellStyle name="Output 2 3 2 5 2 2" xfId="36261" xr:uid="{00000000-0005-0000-0000-00003F780000}"/>
    <cellStyle name="Output 2 3 2 5 2 3" xfId="19590" xr:uid="{00000000-0005-0000-0000-000040780000}"/>
    <cellStyle name="Output 2 3 2 5 3" xfId="4391" xr:uid="{00000000-0005-0000-0000-000041780000}"/>
    <cellStyle name="Output 2 3 2 5 3 2" xfId="39445" xr:uid="{00000000-0005-0000-0000-000042780000}"/>
    <cellStyle name="Output 2 3 2 5 3 3" xfId="22745" xr:uid="{00000000-0005-0000-0000-000043780000}"/>
    <cellStyle name="Output 2 3 2 5 4" xfId="8201" xr:uid="{00000000-0005-0000-0000-000044780000}"/>
    <cellStyle name="Output 2 3 2 5 4 2" xfId="42313" xr:uid="{00000000-0005-0000-0000-000045780000}"/>
    <cellStyle name="Output 2 3 2 5 4 3" xfId="25575" xr:uid="{00000000-0005-0000-0000-000046780000}"/>
    <cellStyle name="Output 2 3 2 5 5" xfId="30438" xr:uid="{00000000-0005-0000-0000-000047780000}"/>
    <cellStyle name="Output 2 3 2 5 6" xfId="13764" xr:uid="{00000000-0005-0000-0000-000048780000}"/>
    <cellStyle name="Output 2 3 2 6" xfId="4392" xr:uid="{00000000-0005-0000-0000-000049780000}"/>
    <cellStyle name="Output 2 3 2 6 2" xfId="4393" xr:uid="{00000000-0005-0000-0000-00004A780000}"/>
    <cellStyle name="Output 2 3 2 6 2 2" xfId="33953" xr:uid="{00000000-0005-0000-0000-00004B780000}"/>
    <cellStyle name="Output 2 3 2 6 3" xfId="4394" xr:uid="{00000000-0005-0000-0000-00004C780000}"/>
    <cellStyle name="Output 2 3 2 6 4" xfId="17276" xr:uid="{00000000-0005-0000-0000-00004D780000}"/>
    <cellStyle name="Output 2 3 2 7" xfId="4395" xr:uid="{00000000-0005-0000-0000-00004E780000}"/>
    <cellStyle name="Output 2 3 2 7 2" xfId="33413" xr:uid="{00000000-0005-0000-0000-00004F780000}"/>
    <cellStyle name="Output 2 3 2 7 3" xfId="16739" xr:uid="{00000000-0005-0000-0000-000050780000}"/>
    <cellStyle name="Output 2 3 2 8" xfId="4396" xr:uid="{00000000-0005-0000-0000-000051780000}"/>
    <cellStyle name="Output 2 3 2 8 2" xfId="33106" xr:uid="{00000000-0005-0000-0000-000052780000}"/>
    <cellStyle name="Output 2 3 2 8 3" xfId="16436" xr:uid="{00000000-0005-0000-0000-000053780000}"/>
    <cellStyle name="Output 2 3 2 9" xfId="8202" xr:uid="{00000000-0005-0000-0000-000054780000}"/>
    <cellStyle name="Output 2 3 2 9 2" xfId="27846" xr:uid="{00000000-0005-0000-0000-000055780000}"/>
    <cellStyle name="Output 2 3 20" xfId="10021" xr:uid="{00000000-0005-0000-0000-000056780000}"/>
    <cellStyle name="Output 2 3 21" xfId="43983" xr:uid="{00000000-0005-0000-0000-000057780000}"/>
    <cellStyle name="Output 2 3 3" xfId="4397" xr:uid="{00000000-0005-0000-0000-000058780000}"/>
    <cellStyle name="Output 2 3 3 10" xfId="11120" xr:uid="{00000000-0005-0000-0000-000059780000}"/>
    <cellStyle name="Output 2 3 3 2" xfId="4398" xr:uid="{00000000-0005-0000-0000-00005A780000}"/>
    <cellStyle name="Output 2 3 3 2 2" xfId="4399" xr:uid="{00000000-0005-0000-0000-00005B780000}"/>
    <cellStyle name="Output 2 3 3 2 2 2" xfId="20090" xr:uid="{00000000-0005-0000-0000-00005C780000}"/>
    <cellStyle name="Output 2 3 3 2 2 2 2" xfId="36760" xr:uid="{00000000-0005-0000-0000-00005D780000}"/>
    <cellStyle name="Output 2 3 3 2 2 3" xfId="23234" xr:uid="{00000000-0005-0000-0000-00005E780000}"/>
    <cellStyle name="Output 2 3 3 2 2 3 2" xfId="39939" xr:uid="{00000000-0005-0000-0000-00005F780000}"/>
    <cellStyle name="Output 2 3 3 2 2 4" xfId="26014" xr:uid="{00000000-0005-0000-0000-000060780000}"/>
    <cellStyle name="Output 2 3 3 2 2 4 2" xfId="42753" xr:uid="{00000000-0005-0000-0000-000061780000}"/>
    <cellStyle name="Output 2 3 3 2 2 5" xfId="31000" xr:uid="{00000000-0005-0000-0000-000062780000}"/>
    <cellStyle name="Output 2 3 3 2 2 6" xfId="14327" xr:uid="{00000000-0005-0000-0000-000063780000}"/>
    <cellStyle name="Output 2 3 3 2 3" xfId="4400" xr:uid="{00000000-0005-0000-0000-000064780000}"/>
    <cellStyle name="Output 2 3 3 2 3 2" xfId="34481" xr:uid="{00000000-0005-0000-0000-000065780000}"/>
    <cellStyle name="Output 2 3 3 2 3 3" xfId="17804" xr:uid="{00000000-0005-0000-0000-000066780000}"/>
    <cellStyle name="Output 2 3 3 2 4" xfId="8203" xr:uid="{00000000-0005-0000-0000-000067780000}"/>
    <cellStyle name="Output 2 3 3 2 4 2" xfId="34093" xr:uid="{00000000-0005-0000-0000-000068780000}"/>
    <cellStyle name="Output 2 3 3 2 4 3" xfId="17416" xr:uid="{00000000-0005-0000-0000-000069780000}"/>
    <cellStyle name="Output 2 3 3 2 5" xfId="15787" xr:uid="{00000000-0005-0000-0000-00006A780000}"/>
    <cellStyle name="Output 2 3 3 2 5 2" xfId="32449" xr:uid="{00000000-0005-0000-0000-00006B780000}"/>
    <cellStyle name="Output 2 3 3 2 6" xfId="28405" xr:uid="{00000000-0005-0000-0000-00006C780000}"/>
    <cellStyle name="Output 2 3 3 2 7" xfId="11653" xr:uid="{00000000-0005-0000-0000-00006D780000}"/>
    <cellStyle name="Output 2 3 3 3" xfId="4401" xr:uid="{00000000-0005-0000-0000-00006E780000}"/>
    <cellStyle name="Output 2 3 3 3 2" xfId="4402" xr:uid="{00000000-0005-0000-0000-00006F780000}"/>
    <cellStyle name="Output 2 3 3 3 2 2" xfId="20351" xr:uid="{00000000-0005-0000-0000-000070780000}"/>
    <cellStyle name="Output 2 3 3 3 2 2 2" xfId="37020" xr:uid="{00000000-0005-0000-0000-000071780000}"/>
    <cellStyle name="Output 2 3 3 3 2 3" xfId="23492" xr:uid="{00000000-0005-0000-0000-000072780000}"/>
    <cellStyle name="Output 2 3 3 3 2 3 2" xfId="40200" xr:uid="{00000000-0005-0000-0000-000073780000}"/>
    <cellStyle name="Output 2 3 3 3 2 4" xfId="26274" xr:uid="{00000000-0005-0000-0000-000074780000}"/>
    <cellStyle name="Output 2 3 3 3 2 4 2" xfId="43014" xr:uid="{00000000-0005-0000-0000-000075780000}"/>
    <cellStyle name="Output 2 3 3 3 2 5" xfId="31260" xr:uid="{00000000-0005-0000-0000-000076780000}"/>
    <cellStyle name="Output 2 3 3 3 2 6" xfId="14588" xr:uid="{00000000-0005-0000-0000-000077780000}"/>
    <cellStyle name="Output 2 3 3 3 3" xfId="4403" xr:uid="{00000000-0005-0000-0000-000078780000}"/>
    <cellStyle name="Output 2 3 3 3 3 2" xfId="34741" xr:uid="{00000000-0005-0000-0000-000079780000}"/>
    <cellStyle name="Output 2 3 3 3 3 3" xfId="18065" xr:uid="{00000000-0005-0000-0000-00007A780000}"/>
    <cellStyle name="Output 2 3 3 3 4" xfId="21319" xr:uid="{00000000-0005-0000-0000-00007B780000}"/>
    <cellStyle name="Output 2 3 3 3 4 2" xfId="37991" xr:uid="{00000000-0005-0000-0000-00007C780000}"/>
    <cellStyle name="Output 2 3 3 3 5" xfId="24369" xr:uid="{00000000-0005-0000-0000-00007D780000}"/>
    <cellStyle name="Output 2 3 3 3 5 2" xfId="41087" xr:uid="{00000000-0005-0000-0000-00007E780000}"/>
    <cellStyle name="Output 2 3 3 3 6" xfId="28663" xr:uid="{00000000-0005-0000-0000-00007F780000}"/>
    <cellStyle name="Output 2 3 3 3 7" xfId="11914" xr:uid="{00000000-0005-0000-0000-000080780000}"/>
    <cellStyle name="Output 2 3 3 4" xfId="4404" xr:uid="{00000000-0005-0000-0000-000081780000}"/>
    <cellStyle name="Output 2 3 3 4 2" xfId="15235" xr:uid="{00000000-0005-0000-0000-000082780000}"/>
    <cellStyle name="Output 2 3 3 4 2 2" xfId="20895" xr:uid="{00000000-0005-0000-0000-000083780000}"/>
    <cellStyle name="Output 2 3 3 4 2 2 2" xfId="37564" xr:uid="{00000000-0005-0000-0000-000084780000}"/>
    <cellStyle name="Output 2 3 3 4 2 3" xfId="24012" xr:uid="{00000000-0005-0000-0000-000085780000}"/>
    <cellStyle name="Output 2 3 3 4 2 3 2" xfId="40726" xr:uid="{00000000-0005-0000-0000-000086780000}"/>
    <cellStyle name="Output 2 3 3 4 2 4" xfId="26739" xr:uid="{00000000-0005-0000-0000-000087780000}"/>
    <cellStyle name="Output 2 3 3 4 2 4 2" xfId="43480" xr:uid="{00000000-0005-0000-0000-000088780000}"/>
    <cellStyle name="Output 2 3 3 4 2 5" xfId="31906" xr:uid="{00000000-0005-0000-0000-000089780000}"/>
    <cellStyle name="Output 2 3 3 4 3" xfId="18636" xr:uid="{00000000-0005-0000-0000-00008A780000}"/>
    <cellStyle name="Output 2 3 3 4 3 2" xfId="35313" xr:uid="{00000000-0005-0000-0000-00008B780000}"/>
    <cellStyle name="Output 2 3 3 4 4" xfId="21857" xr:uid="{00000000-0005-0000-0000-00008C780000}"/>
    <cellStyle name="Output 2 3 3 4 4 2" xfId="38536" xr:uid="{00000000-0005-0000-0000-00008D780000}"/>
    <cellStyle name="Output 2 3 3 4 5" xfId="24829" xr:uid="{00000000-0005-0000-0000-00008E780000}"/>
    <cellStyle name="Output 2 3 3 4 5 2" xfId="41553" xr:uid="{00000000-0005-0000-0000-00008F780000}"/>
    <cellStyle name="Output 2 3 3 4 6" xfId="29308" xr:uid="{00000000-0005-0000-0000-000090780000}"/>
    <cellStyle name="Output 2 3 3 4 7" xfId="12600" xr:uid="{00000000-0005-0000-0000-000091780000}"/>
    <cellStyle name="Output 2 3 3 5" xfId="4405" xr:uid="{00000000-0005-0000-0000-000092780000}"/>
    <cellStyle name="Output 2 3 3 5 2" xfId="19631" xr:uid="{00000000-0005-0000-0000-000093780000}"/>
    <cellStyle name="Output 2 3 3 5 2 2" xfId="36302" xr:uid="{00000000-0005-0000-0000-000094780000}"/>
    <cellStyle name="Output 2 3 3 5 3" xfId="22783" xr:uid="{00000000-0005-0000-0000-000095780000}"/>
    <cellStyle name="Output 2 3 3 5 3 2" xfId="39484" xr:uid="{00000000-0005-0000-0000-000096780000}"/>
    <cellStyle name="Output 2 3 3 5 4" xfId="25603" xr:uid="{00000000-0005-0000-0000-000097780000}"/>
    <cellStyle name="Output 2 3 3 5 4 2" xfId="42341" xr:uid="{00000000-0005-0000-0000-000098780000}"/>
    <cellStyle name="Output 2 3 3 5 5" xfId="30491" xr:uid="{00000000-0005-0000-0000-000099780000}"/>
    <cellStyle name="Output 2 3 3 5 6" xfId="13817" xr:uid="{00000000-0005-0000-0000-00009A780000}"/>
    <cellStyle name="Output 2 3 3 6" xfId="8204" xr:uid="{00000000-0005-0000-0000-00009B780000}"/>
    <cellStyle name="Output 2 3 3 6 2" xfId="33992" xr:uid="{00000000-0005-0000-0000-00009C780000}"/>
    <cellStyle name="Output 2 3 3 6 3" xfId="17315" xr:uid="{00000000-0005-0000-0000-00009D780000}"/>
    <cellStyle name="Output 2 3 3 7" xfId="17424" xr:uid="{00000000-0005-0000-0000-00009E780000}"/>
    <cellStyle name="Output 2 3 3 7 2" xfId="34101" xr:uid="{00000000-0005-0000-0000-00009F780000}"/>
    <cellStyle name="Output 2 3 3 8" xfId="16024" xr:uid="{00000000-0005-0000-0000-0000A0780000}"/>
    <cellStyle name="Output 2 3 3 8 2" xfId="32690" xr:uid="{00000000-0005-0000-0000-0000A1780000}"/>
    <cellStyle name="Output 2 3 3 9" xfId="27899" xr:uid="{00000000-0005-0000-0000-0000A2780000}"/>
    <cellStyle name="Output 2 3 4" xfId="4406" xr:uid="{00000000-0005-0000-0000-0000A3780000}"/>
    <cellStyle name="Output 2 3 4 2" xfId="4407" xr:uid="{00000000-0005-0000-0000-0000A4780000}"/>
    <cellStyle name="Output 2 3 4 2 2" xfId="4408" xr:uid="{00000000-0005-0000-0000-0000A5780000}"/>
    <cellStyle name="Output 2 3 4 2 2 2" xfId="20891" xr:uid="{00000000-0005-0000-0000-0000A6780000}"/>
    <cellStyle name="Output 2 3 4 2 2 2 2" xfId="37560" xr:uid="{00000000-0005-0000-0000-0000A7780000}"/>
    <cellStyle name="Output 2 3 4 2 2 3" xfId="24008" xr:uid="{00000000-0005-0000-0000-0000A8780000}"/>
    <cellStyle name="Output 2 3 4 2 2 3 2" xfId="40722" xr:uid="{00000000-0005-0000-0000-0000A9780000}"/>
    <cellStyle name="Output 2 3 4 2 2 4" xfId="26735" xr:uid="{00000000-0005-0000-0000-0000AA780000}"/>
    <cellStyle name="Output 2 3 4 2 2 4 2" xfId="43476" xr:uid="{00000000-0005-0000-0000-0000AB780000}"/>
    <cellStyle name="Output 2 3 4 2 2 5" xfId="31892" xr:uid="{00000000-0005-0000-0000-0000AC780000}"/>
    <cellStyle name="Output 2 3 4 2 2 6" xfId="15221" xr:uid="{00000000-0005-0000-0000-0000AD780000}"/>
    <cellStyle name="Output 2 3 4 2 3" xfId="4409" xr:uid="{00000000-0005-0000-0000-0000AE780000}"/>
    <cellStyle name="Output 2 3 4 2 3 2" xfId="35305" xr:uid="{00000000-0005-0000-0000-0000AF780000}"/>
    <cellStyle name="Output 2 3 4 2 3 3" xfId="18628" xr:uid="{00000000-0005-0000-0000-0000B0780000}"/>
    <cellStyle name="Output 2 3 4 2 4" xfId="8205" xr:uid="{00000000-0005-0000-0000-0000B1780000}"/>
    <cellStyle name="Output 2 3 4 2 4 2" xfId="38531" xr:uid="{00000000-0005-0000-0000-0000B2780000}"/>
    <cellStyle name="Output 2 3 4 2 4 3" xfId="21852" xr:uid="{00000000-0005-0000-0000-0000B3780000}"/>
    <cellStyle name="Output 2 3 4 2 5" xfId="24825" xr:uid="{00000000-0005-0000-0000-0000B4780000}"/>
    <cellStyle name="Output 2 3 4 2 5 2" xfId="41549" xr:uid="{00000000-0005-0000-0000-0000B5780000}"/>
    <cellStyle name="Output 2 3 4 2 6" xfId="29294" xr:uid="{00000000-0005-0000-0000-0000B6780000}"/>
    <cellStyle name="Output 2 3 4 2 7" xfId="12583" xr:uid="{00000000-0005-0000-0000-0000B7780000}"/>
    <cellStyle name="Output 2 3 4 3" xfId="4410" xr:uid="{00000000-0005-0000-0000-0000B8780000}"/>
    <cellStyle name="Output 2 3 4 3 2" xfId="4411" xr:uid="{00000000-0005-0000-0000-0000B9780000}"/>
    <cellStyle name="Output 2 3 4 3 2 2" xfId="35935" xr:uid="{00000000-0005-0000-0000-0000BA780000}"/>
    <cellStyle name="Output 2 3 4 3 2 3" xfId="19264" xr:uid="{00000000-0005-0000-0000-0000BB780000}"/>
    <cellStyle name="Output 2 3 4 3 3" xfId="4412" xr:uid="{00000000-0005-0000-0000-0000BC780000}"/>
    <cellStyle name="Output 2 3 4 3 3 2" xfId="39137" xr:uid="{00000000-0005-0000-0000-0000BD780000}"/>
    <cellStyle name="Output 2 3 4 3 3 3" xfId="22444" xr:uid="{00000000-0005-0000-0000-0000BE780000}"/>
    <cellStyle name="Output 2 3 4 3 4" xfId="25309" xr:uid="{00000000-0005-0000-0000-0000BF780000}"/>
    <cellStyle name="Output 2 3 4 3 4 2" xfId="42045" xr:uid="{00000000-0005-0000-0000-0000C0780000}"/>
    <cellStyle name="Output 2 3 4 3 5" xfId="30063" xr:uid="{00000000-0005-0000-0000-0000C1780000}"/>
    <cellStyle name="Output 2 3 4 3 6" xfId="13387" xr:uid="{00000000-0005-0000-0000-0000C2780000}"/>
    <cellStyle name="Output 2 3 4 4" xfId="4413" xr:uid="{00000000-0005-0000-0000-0000C3780000}"/>
    <cellStyle name="Output 2 3 4 4 2" xfId="33619" xr:uid="{00000000-0005-0000-0000-0000C4780000}"/>
    <cellStyle name="Output 2 3 4 4 3" xfId="16943" xr:uid="{00000000-0005-0000-0000-0000C5780000}"/>
    <cellStyle name="Output 2 3 4 5" xfId="4414" xr:uid="{00000000-0005-0000-0000-0000C6780000}"/>
    <cellStyle name="Output 2 3 4 5 2" xfId="32591" xr:uid="{00000000-0005-0000-0000-0000C7780000}"/>
    <cellStyle name="Output 2 3 4 5 3" xfId="15926" xr:uid="{00000000-0005-0000-0000-0000C8780000}"/>
    <cellStyle name="Output 2 3 4 6" xfId="8206" xr:uid="{00000000-0005-0000-0000-0000C9780000}"/>
    <cellStyle name="Output 2 3 4 6 2" xfId="38421" xr:uid="{00000000-0005-0000-0000-0000CA780000}"/>
    <cellStyle name="Output 2 3 4 6 3" xfId="21744" xr:uid="{00000000-0005-0000-0000-0000CB780000}"/>
    <cellStyle name="Output 2 3 4 7" xfId="27474" xr:uid="{00000000-0005-0000-0000-0000CC780000}"/>
    <cellStyle name="Output 2 3 4 8" xfId="10705" xr:uid="{00000000-0005-0000-0000-0000CD780000}"/>
    <cellStyle name="Output 2 3 5" xfId="4415" xr:uid="{00000000-0005-0000-0000-0000CE780000}"/>
    <cellStyle name="Output 2 3 5 2" xfId="4416" xr:uid="{00000000-0005-0000-0000-0000CF780000}"/>
    <cellStyle name="Output 2 3 5 2 2" xfId="4417" xr:uid="{00000000-0005-0000-0000-0000D0780000}"/>
    <cellStyle name="Output 2 3 5 2 2 2" xfId="35660" xr:uid="{00000000-0005-0000-0000-0000D1780000}"/>
    <cellStyle name="Output 2 3 5 2 3" xfId="4418" xr:uid="{00000000-0005-0000-0000-0000D2780000}"/>
    <cellStyle name="Output 2 3 5 2 4" xfId="8207" xr:uid="{00000000-0005-0000-0000-0000D3780000}"/>
    <cellStyle name="Output 2 3 5 2 5" xfId="18986" xr:uid="{00000000-0005-0000-0000-0000D4780000}"/>
    <cellStyle name="Output 2 3 5 3" xfId="4419" xr:uid="{00000000-0005-0000-0000-0000D5780000}"/>
    <cellStyle name="Output 2 3 5 3 2" xfId="38877" xr:uid="{00000000-0005-0000-0000-0000D6780000}"/>
    <cellStyle name="Output 2 3 5 3 3" xfId="22189" xr:uid="{00000000-0005-0000-0000-0000D7780000}"/>
    <cellStyle name="Output 2 3 5 4" xfId="4420" xr:uid="{00000000-0005-0000-0000-0000D8780000}"/>
    <cellStyle name="Output 2 3 5 4 2" xfId="41831" xr:uid="{00000000-0005-0000-0000-0000D9780000}"/>
    <cellStyle name="Output 2 3 5 4 3" xfId="25099" xr:uid="{00000000-0005-0000-0000-0000DA780000}"/>
    <cellStyle name="Output 2 3 5 5" xfId="8208" xr:uid="{00000000-0005-0000-0000-0000DB780000}"/>
    <cellStyle name="Output 2 3 5 5 2" xfId="29724" xr:uid="{00000000-0005-0000-0000-0000DC780000}"/>
    <cellStyle name="Output 2 3 5 6" xfId="13044" xr:uid="{00000000-0005-0000-0000-0000DD780000}"/>
    <cellStyle name="Output 2 3 6" xfId="4421" xr:uid="{00000000-0005-0000-0000-0000DE780000}"/>
    <cellStyle name="Output 2 3 6 2" xfId="4422" xr:uid="{00000000-0005-0000-0000-0000DF780000}"/>
    <cellStyle name="Output 2 3 6 2 2" xfId="4423" xr:uid="{00000000-0005-0000-0000-0000E0780000}"/>
    <cellStyle name="Output 2 3 6 2 3" xfId="4424" xr:uid="{00000000-0005-0000-0000-0000E1780000}"/>
    <cellStyle name="Output 2 3 6 2 4" xfId="8209" xr:uid="{00000000-0005-0000-0000-0000E2780000}"/>
    <cellStyle name="Output 2 3 6 2 5" xfId="32756" xr:uid="{00000000-0005-0000-0000-0000E3780000}"/>
    <cellStyle name="Output 2 3 6 3" xfId="4425" xr:uid="{00000000-0005-0000-0000-0000E4780000}"/>
    <cellStyle name="Output 2 3 6 4" xfId="4426" xr:uid="{00000000-0005-0000-0000-0000E5780000}"/>
    <cellStyle name="Output 2 3 6 5" xfId="16091" xr:uid="{00000000-0005-0000-0000-0000E6780000}"/>
    <cellStyle name="Output 2 3 7" xfId="4427" xr:uid="{00000000-0005-0000-0000-0000E7780000}"/>
    <cellStyle name="Output 2 3 7 2" xfId="4428" xr:uid="{00000000-0005-0000-0000-0000E8780000}"/>
    <cellStyle name="Output 2 3 7 2 2" xfId="4429" xr:uid="{00000000-0005-0000-0000-0000E9780000}"/>
    <cellStyle name="Output 2 3 7 2 3" xfId="4430" xr:uid="{00000000-0005-0000-0000-0000EA780000}"/>
    <cellStyle name="Output 2 3 7 3" xfId="4431" xr:uid="{00000000-0005-0000-0000-0000EB780000}"/>
    <cellStyle name="Output 2 3 7 4" xfId="4432" xr:uid="{00000000-0005-0000-0000-0000EC780000}"/>
    <cellStyle name="Output 2 3 7 5" xfId="8210" xr:uid="{00000000-0005-0000-0000-0000ED780000}"/>
    <cellStyle name="Output 2 3 7 6" xfId="27126" xr:uid="{00000000-0005-0000-0000-0000EE780000}"/>
    <cellStyle name="Output 2 3 8" xfId="4433" xr:uid="{00000000-0005-0000-0000-0000EF780000}"/>
    <cellStyle name="Output 2 3 8 2" xfId="4434" xr:uid="{00000000-0005-0000-0000-0000F0780000}"/>
    <cellStyle name="Output 2 3 8 2 2" xfId="4435" xr:uid="{00000000-0005-0000-0000-0000F1780000}"/>
    <cellStyle name="Output 2 3 8 2 3" xfId="4436" xr:uid="{00000000-0005-0000-0000-0000F2780000}"/>
    <cellStyle name="Output 2 3 8 3" xfId="4437" xr:uid="{00000000-0005-0000-0000-0000F3780000}"/>
    <cellStyle name="Output 2 3 8 4" xfId="4438" xr:uid="{00000000-0005-0000-0000-0000F4780000}"/>
    <cellStyle name="Output 2 3 8 5" xfId="8211" xr:uid="{00000000-0005-0000-0000-0000F5780000}"/>
    <cellStyle name="Output 2 3 9" xfId="4439" xr:uid="{00000000-0005-0000-0000-0000F6780000}"/>
    <cellStyle name="Output 2 3 9 2" xfId="4440" xr:uid="{00000000-0005-0000-0000-0000F7780000}"/>
    <cellStyle name="Output 2 3 9 2 2" xfId="4441" xr:uid="{00000000-0005-0000-0000-0000F8780000}"/>
    <cellStyle name="Output 2 3 9 2 3" xfId="4442" xr:uid="{00000000-0005-0000-0000-0000F9780000}"/>
    <cellStyle name="Output 2 3 9 3" xfId="4443" xr:uid="{00000000-0005-0000-0000-0000FA780000}"/>
    <cellStyle name="Output 2 3 9 4" xfId="4444" xr:uid="{00000000-0005-0000-0000-0000FB780000}"/>
    <cellStyle name="Output 2 3 9 5" xfId="8212" xr:uid="{00000000-0005-0000-0000-0000FC780000}"/>
    <cellStyle name="Output 2 4" xfId="4445" xr:uid="{00000000-0005-0000-0000-0000FD780000}"/>
    <cellStyle name="Output 2 4 10" xfId="10022" xr:uid="{00000000-0005-0000-0000-0000FE780000}"/>
    <cellStyle name="Output 2 4 11" xfId="43984" xr:uid="{00000000-0005-0000-0000-0000FF780000}"/>
    <cellStyle name="Output 2 4 2" xfId="4446" xr:uid="{00000000-0005-0000-0000-000000790000}"/>
    <cellStyle name="Output 2 4 2 10" xfId="11072" xr:uid="{00000000-0005-0000-0000-000001790000}"/>
    <cellStyle name="Output 2 4 2 2" xfId="4447" xr:uid="{00000000-0005-0000-0000-000002790000}"/>
    <cellStyle name="Output 2 4 2 2 2" xfId="4448" xr:uid="{00000000-0005-0000-0000-000003790000}"/>
    <cellStyle name="Output 2 4 2 2 2 2" xfId="20060" xr:uid="{00000000-0005-0000-0000-000004790000}"/>
    <cellStyle name="Output 2 4 2 2 2 2 2" xfId="36730" xr:uid="{00000000-0005-0000-0000-000005790000}"/>
    <cellStyle name="Output 2 4 2 2 2 3" xfId="23204" xr:uid="{00000000-0005-0000-0000-000006790000}"/>
    <cellStyle name="Output 2 4 2 2 2 3 2" xfId="39909" xr:uid="{00000000-0005-0000-0000-000007790000}"/>
    <cellStyle name="Output 2 4 2 2 2 4" xfId="25984" xr:uid="{00000000-0005-0000-0000-000008790000}"/>
    <cellStyle name="Output 2 4 2 2 2 4 2" xfId="42723" xr:uid="{00000000-0005-0000-0000-000009790000}"/>
    <cellStyle name="Output 2 4 2 2 2 5" xfId="30970" xr:uid="{00000000-0005-0000-0000-00000A790000}"/>
    <cellStyle name="Output 2 4 2 2 2 6" xfId="14297" xr:uid="{00000000-0005-0000-0000-00000B790000}"/>
    <cellStyle name="Output 2 4 2 2 3" xfId="4449" xr:uid="{00000000-0005-0000-0000-00000C790000}"/>
    <cellStyle name="Output 2 4 2 2 3 2" xfId="34451" xr:uid="{00000000-0005-0000-0000-00000D790000}"/>
    <cellStyle name="Output 2 4 2 2 3 3" xfId="17774" xr:uid="{00000000-0005-0000-0000-00000E790000}"/>
    <cellStyle name="Output 2 4 2 2 4" xfId="8213" xr:uid="{00000000-0005-0000-0000-00000F790000}"/>
    <cellStyle name="Output 2 4 2 2 4 2" xfId="32380" xr:uid="{00000000-0005-0000-0000-000010790000}"/>
    <cellStyle name="Output 2 4 2 2 4 3" xfId="15719" xr:uid="{00000000-0005-0000-0000-000011790000}"/>
    <cellStyle name="Output 2 4 2 2 5" xfId="22328" xr:uid="{00000000-0005-0000-0000-000012790000}"/>
    <cellStyle name="Output 2 4 2 2 5 2" xfId="39021" xr:uid="{00000000-0005-0000-0000-000013790000}"/>
    <cellStyle name="Output 2 4 2 2 6" xfId="28375" xr:uid="{00000000-0005-0000-0000-000014790000}"/>
    <cellStyle name="Output 2 4 2 2 7" xfId="11623" xr:uid="{00000000-0005-0000-0000-000015790000}"/>
    <cellStyle name="Output 2 4 2 3" xfId="4450" xr:uid="{00000000-0005-0000-0000-000016790000}"/>
    <cellStyle name="Output 2 4 2 3 2" xfId="4451" xr:uid="{00000000-0005-0000-0000-000017790000}"/>
    <cellStyle name="Output 2 4 2 3 2 2" xfId="20324" xr:uid="{00000000-0005-0000-0000-000018790000}"/>
    <cellStyle name="Output 2 4 2 3 2 2 2" xfId="36993" xr:uid="{00000000-0005-0000-0000-000019790000}"/>
    <cellStyle name="Output 2 4 2 3 2 3" xfId="23465" xr:uid="{00000000-0005-0000-0000-00001A790000}"/>
    <cellStyle name="Output 2 4 2 3 2 3 2" xfId="40173" xr:uid="{00000000-0005-0000-0000-00001B790000}"/>
    <cellStyle name="Output 2 4 2 3 2 4" xfId="26247" xr:uid="{00000000-0005-0000-0000-00001C790000}"/>
    <cellStyle name="Output 2 4 2 3 2 4 2" xfId="42987" xr:uid="{00000000-0005-0000-0000-00001D790000}"/>
    <cellStyle name="Output 2 4 2 3 2 5" xfId="31233" xr:uid="{00000000-0005-0000-0000-00001E790000}"/>
    <cellStyle name="Output 2 4 2 3 2 6" xfId="14561" xr:uid="{00000000-0005-0000-0000-00001F790000}"/>
    <cellStyle name="Output 2 4 2 3 3" xfId="4452" xr:uid="{00000000-0005-0000-0000-000020790000}"/>
    <cellStyle name="Output 2 4 2 3 3 2" xfId="34714" xr:uid="{00000000-0005-0000-0000-000021790000}"/>
    <cellStyle name="Output 2 4 2 3 3 3" xfId="18038" xr:uid="{00000000-0005-0000-0000-000022790000}"/>
    <cellStyle name="Output 2 4 2 3 4" xfId="21292" xr:uid="{00000000-0005-0000-0000-000023790000}"/>
    <cellStyle name="Output 2 4 2 3 4 2" xfId="37964" xr:uid="{00000000-0005-0000-0000-000024790000}"/>
    <cellStyle name="Output 2 4 2 3 5" xfId="19483" xr:uid="{00000000-0005-0000-0000-000025790000}"/>
    <cellStyle name="Output 2 4 2 3 5 2" xfId="36153" xr:uid="{00000000-0005-0000-0000-000026790000}"/>
    <cellStyle name="Output 2 4 2 3 6" xfId="28636" xr:uid="{00000000-0005-0000-0000-000027790000}"/>
    <cellStyle name="Output 2 4 2 3 7" xfId="11887" xr:uid="{00000000-0005-0000-0000-000028790000}"/>
    <cellStyle name="Output 2 4 2 4" xfId="4453" xr:uid="{00000000-0005-0000-0000-000029790000}"/>
    <cellStyle name="Output 2 4 2 4 2" xfId="15171" xr:uid="{00000000-0005-0000-0000-00002A790000}"/>
    <cellStyle name="Output 2 4 2 4 2 2" xfId="20845" xr:uid="{00000000-0005-0000-0000-00002B790000}"/>
    <cellStyle name="Output 2 4 2 4 2 2 2" xfId="37514" xr:uid="{00000000-0005-0000-0000-00002C790000}"/>
    <cellStyle name="Output 2 4 2 4 2 3" xfId="23965" xr:uid="{00000000-0005-0000-0000-00002D790000}"/>
    <cellStyle name="Output 2 4 2 4 2 3 2" xfId="40678" xr:uid="{00000000-0005-0000-0000-00002E790000}"/>
    <cellStyle name="Output 2 4 2 4 2 4" xfId="26700" xr:uid="{00000000-0005-0000-0000-00002F790000}"/>
    <cellStyle name="Output 2 4 2 4 2 4 2" xfId="43441" xr:uid="{00000000-0005-0000-0000-000030790000}"/>
    <cellStyle name="Output 2 4 2 4 2 5" xfId="31842" xr:uid="{00000000-0005-0000-0000-000031790000}"/>
    <cellStyle name="Output 2 4 2 4 3" xfId="18582" xr:uid="{00000000-0005-0000-0000-000032790000}"/>
    <cellStyle name="Output 2 4 2 4 3 2" xfId="35259" xr:uid="{00000000-0005-0000-0000-000033790000}"/>
    <cellStyle name="Output 2 4 2 4 4" xfId="21807" xr:uid="{00000000-0005-0000-0000-000034790000}"/>
    <cellStyle name="Output 2 4 2 4 4 2" xfId="38485" xr:uid="{00000000-0005-0000-0000-000035790000}"/>
    <cellStyle name="Output 2 4 2 4 5" xfId="24791" xr:uid="{00000000-0005-0000-0000-000036790000}"/>
    <cellStyle name="Output 2 4 2 4 5 2" xfId="41514" xr:uid="{00000000-0005-0000-0000-000037790000}"/>
    <cellStyle name="Output 2 4 2 4 6" xfId="29244" xr:uid="{00000000-0005-0000-0000-000038790000}"/>
    <cellStyle name="Output 2 4 2 4 7" xfId="12532" xr:uid="{00000000-0005-0000-0000-000039790000}"/>
    <cellStyle name="Output 2 4 2 5" xfId="4454" xr:uid="{00000000-0005-0000-0000-00003A790000}"/>
    <cellStyle name="Output 2 4 2 5 2" xfId="19591" xr:uid="{00000000-0005-0000-0000-00003B790000}"/>
    <cellStyle name="Output 2 4 2 5 2 2" xfId="36262" xr:uid="{00000000-0005-0000-0000-00003C790000}"/>
    <cellStyle name="Output 2 4 2 5 3" xfId="22746" xr:uid="{00000000-0005-0000-0000-00003D790000}"/>
    <cellStyle name="Output 2 4 2 5 3 2" xfId="39446" xr:uid="{00000000-0005-0000-0000-00003E790000}"/>
    <cellStyle name="Output 2 4 2 5 4" xfId="25576" xr:uid="{00000000-0005-0000-0000-00003F790000}"/>
    <cellStyle name="Output 2 4 2 5 4 2" xfId="42314" xr:uid="{00000000-0005-0000-0000-000040790000}"/>
    <cellStyle name="Output 2 4 2 5 5" xfId="30439" xr:uid="{00000000-0005-0000-0000-000041790000}"/>
    <cellStyle name="Output 2 4 2 5 6" xfId="13765" xr:uid="{00000000-0005-0000-0000-000042790000}"/>
    <cellStyle name="Output 2 4 2 6" xfId="8214" xr:uid="{00000000-0005-0000-0000-000043790000}"/>
    <cellStyle name="Output 2 4 2 6 2" xfId="33954" xr:uid="{00000000-0005-0000-0000-000044790000}"/>
    <cellStyle name="Output 2 4 2 6 3" xfId="17277" xr:uid="{00000000-0005-0000-0000-000045790000}"/>
    <cellStyle name="Output 2 4 2 7" xfId="21209" xr:uid="{00000000-0005-0000-0000-000046790000}"/>
    <cellStyle name="Output 2 4 2 7 2" xfId="37880" xr:uid="{00000000-0005-0000-0000-000047790000}"/>
    <cellStyle name="Output 2 4 2 8" xfId="16171" xr:uid="{00000000-0005-0000-0000-000048790000}"/>
    <cellStyle name="Output 2 4 2 8 2" xfId="32836" xr:uid="{00000000-0005-0000-0000-000049790000}"/>
    <cellStyle name="Output 2 4 2 9" xfId="27847" xr:uid="{00000000-0005-0000-0000-00004A790000}"/>
    <cellStyle name="Output 2 4 3" xfId="4455" xr:uid="{00000000-0005-0000-0000-00004B790000}"/>
    <cellStyle name="Output 2 4 3 10" xfId="11161" xr:uid="{00000000-0005-0000-0000-00004C790000}"/>
    <cellStyle name="Output 2 4 3 2" xfId="4456" xr:uid="{00000000-0005-0000-0000-00004D790000}"/>
    <cellStyle name="Output 2 4 3 2 2" xfId="4457" xr:uid="{00000000-0005-0000-0000-00004E790000}"/>
    <cellStyle name="Output 2 4 3 2 2 2" xfId="20121" xr:uid="{00000000-0005-0000-0000-00004F790000}"/>
    <cellStyle name="Output 2 4 3 2 2 2 2" xfId="36790" xr:uid="{00000000-0005-0000-0000-000050790000}"/>
    <cellStyle name="Output 2 4 3 2 2 3" xfId="23263" xr:uid="{00000000-0005-0000-0000-000051790000}"/>
    <cellStyle name="Output 2 4 3 2 2 3 2" xfId="39970" xr:uid="{00000000-0005-0000-0000-000052790000}"/>
    <cellStyle name="Output 2 4 3 2 2 4" xfId="26044" xr:uid="{00000000-0005-0000-0000-000053790000}"/>
    <cellStyle name="Output 2 4 3 2 2 4 2" xfId="42784" xr:uid="{00000000-0005-0000-0000-000054790000}"/>
    <cellStyle name="Output 2 4 3 2 2 5" xfId="31030" xr:uid="{00000000-0005-0000-0000-000055790000}"/>
    <cellStyle name="Output 2 4 3 2 2 6" xfId="14358" xr:uid="{00000000-0005-0000-0000-000056790000}"/>
    <cellStyle name="Output 2 4 3 2 3" xfId="4458" xr:uid="{00000000-0005-0000-0000-000057790000}"/>
    <cellStyle name="Output 2 4 3 2 3 2" xfId="34511" xr:uid="{00000000-0005-0000-0000-000058790000}"/>
    <cellStyle name="Output 2 4 3 2 3 3" xfId="17835" xr:uid="{00000000-0005-0000-0000-000059790000}"/>
    <cellStyle name="Output 2 4 3 2 4" xfId="8215" xr:uid="{00000000-0005-0000-0000-00005A790000}"/>
    <cellStyle name="Output 2 4 3 2 4 2" xfId="33982" xr:uid="{00000000-0005-0000-0000-00005B790000}"/>
    <cellStyle name="Output 2 4 3 2 4 3" xfId="17305" xr:uid="{00000000-0005-0000-0000-00005C790000}"/>
    <cellStyle name="Output 2 4 3 2 5" xfId="21977" xr:uid="{00000000-0005-0000-0000-00005D790000}"/>
    <cellStyle name="Output 2 4 3 2 5 2" xfId="38659" xr:uid="{00000000-0005-0000-0000-00005E790000}"/>
    <cellStyle name="Output 2 4 3 2 6" xfId="28434" xr:uid="{00000000-0005-0000-0000-00005F790000}"/>
    <cellStyle name="Output 2 4 3 2 7" xfId="11684" xr:uid="{00000000-0005-0000-0000-000060790000}"/>
    <cellStyle name="Output 2 4 3 3" xfId="4459" xr:uid="{00000000-0005-0000-0000-000061790000}"/>
    <cellStyle name="Output 2 4 3 3 2" xfId="14619" xr:uid="{00000000-0005-0000-0000-000062790000}"/>
    <cellStyle name="Output 2 4 3 3 2 2" xfId="20382" xr:uid="{00000000-0005-0000-0000-000063790000}"/>
    <cellStyle name="Output 2 4 3 3 2 2 2" xfId="37050" xr:uid="{00000000-0005-0000-0000-000064790000}"/>
    <cellStyle name="Output 2 4 3 3 2 3" xfId="23522" xr:uid="{00000000-0005-0000-0000-000065790000}"/>
    <cellStyle name="Output 2 4 3 3 2 3 2" xfId="40231" xr:uid="{00000000-0005-0000-0000-000066790000}"/>
    <cellStyle name="Output 2 4 3 3 2 4" xfId="26304" xr:uid="{00000000-0005-0000-0000-000067790000}"/>
    <cellStyle name="Output 2 4 3 3 2 4 2" xfId="43045" xr:uid="{00000000-0005-0000-0000-000068790000}"/>
    <cellStyle name="Output 2 4 3 3 2 5" xfId="31290" xr:uid="{00000000-0005-0000-0000-000069790000}"/>
    <cellStyle name="Output 2 4 3 3 3" xfId="18096" xr:uid="{00000000-0005-0000-0000-00006A790000}"/>
    <cellStyle name="Output 2 4 3 3 3 2" xfId="34771" xr:uid="{00000000-0005-0000-0000-00006B790000}"/>
    <cellStyle name="Output 2 4 3 3 4" xfId="21349" xr:uid="{00000000-0005-0000-0000-00006C790000}"/>
    <cellStyle name="Output 2 4 3 3 4 2" xfId="38022" xr:uid="{00000000-0005-0000-0000-00006D790000}"/>
    <cellStyle name="Output 2 4 3 3 5" xfId="24399" xr:uid="{00000000-0005-0000-0000-00006E790000}"/>
    <cellStyle name="Output 2 4 3 3 5 2" xfId="41118" xr:uid="{00000000-0005-0000-0000-00006F790000}"/>
    <cellStyle name="Output 2 4 3 3 6" xfId="28693" xr:uid="{00000000-0005-0000-0000-000070790000}"/>
    <cellStyle name="Output 2 4 3 3 7" xfId="11945" xr:uid="{00000000-0005-0000-0000-000071790000}"/>
    <cellStyle name="Output 2 4 3 4" xfId="4460" xr:uid="{00000000-0005-0000-0000-000072790000}"/>
    <cellStyle name="Output 2 4 3 4 2" xfId="15307" xr:uid="{00000000-0005-0000-0000-000073790000}"/>
    <cellStyle name="Output 2 4 3 4 2 2" xfId="20950" xr:uid="{00000000-0005-0000-0000-000074790000}"/>
    <cellStyle name="Output 2 4 3 4 2 2 2" xfId="37619" xr:uid="{00000000-0005-0000-0000-000075790000}"/>
    <cellStyle name="Output 2 4 3 4 2 3" xfId="24065" xr:uid="{00000000-0005-0000-0000-000076790000}"/>
    <cellStyle name="Output 2 4 3 4 2 3 2" xfId="40781" xr:uid="{00000000-0005-0000-0000-000077790000}"/>
    <cellStyle name="Output 2 4 3 4 2 4" xfId="26793" xr:uid="{00000000-0005-0000-0000-000078790000}"/>
    <cellStyle name="Output 2 4 3 4 2 4 2" xfId="43534" xr:uid="{00000000-0005-0000-0000-000079790000}"/>
    <cellStyle name="Output 2 4 3 4 2 5" xfId="31978" xr:uid="{00000000-0005-0000-0000-00007A790000}"/>
    <cellStyle name="Output 2 4 3 4 3" xfId="18704" xr:uid="{00000000-0005-0000-0000-00007B790000}"/>
    <cellStyle name="Output 2 4 3 4 3 2" xfId="35381" xr:uid="{00000000-0005-0000-0000-00007C790000}"/>
    <cellStyle name="Output 2 4 3 4 4" xfId="21917" xr:uid="{00000000-0005-0000-0000-00007D790000}"/>
    <cellStyle name="Output 2 4 3 4 4 2" xfId="38598" xr:uid="{00000000-0005-0000-0000-00007E790000}"/>
    <cellStyle name="Output 2 4 3 4 5" xfId="24881" xr:uid="{00000000-0005-0000-0000-00007F790000}"/>
    <cellStyle name="Output 2 4 3 4 5 2" xfId="41607" xr:uid="{00000000-0005-0000-0000-000080790000}"/>
    <cellStyle name="Output 2 4 3 4 6" xfId="29380" xr:uid="{00000000-0005-0000-0000-000081790000}"/>
    <cellStyle name="Output 2 4 3 4 7" xfId="12687" xr:uid="{00000000-0005-0000-0000-000082790000}"/>
    <cellStyle name="Output 2 4 3 5" xfId="13866" xr:uid="{00000000-0005-0000-0000-000083790000}"/>
    <cellStyle name="Output 2 4 3 5 2" xfId="19663" xr:uid="{00000000-0005-0000-0000-000084790000}"/>
    <cellStyle name="Output 2 4 3 5 2 2" xfId="36333" xr:uid="{00000000-0005-0000-0000-000085790000}"/>
    <cellStyle name="Output 2 4 3 5 3" xfId="22814" xr:uid="{00000000-0005-0000-0000-000086790000}"/>
    <cellStyle name="Output 2 4 3 5 3 2" xfId="39516" xr:uid="{00000000-0005-0000-0000-000087790000}"/>
    <cellStyle name="Output 2 4 3 5 4" xfId="25633" xr:uid="{00000000-0005-0000-0000-000088790000}"/>
    <cellStyle name="Output 2 4 3 5 4 2" xfId="42372" xr:uid="{00000000-0005-0000-0000-000089790000}"/>
    <cellStyle name="Output 2 4 3 5 5" xfId="30539" xr:uid="{00000000-0005-0000-0000-00008A790000}"/>
    <cellStyle name="Output 2 4 3 6" xfId="17347" xr:uid="{00000000-0005-0000-0000-00008B790000}"/>
    <cellStyle name="Output 2 4 3 6 2" xfId="34023" xr:uid="{00000000-0005-0000-0000-00008C790000}"/>
    <cellStyle name="Output 2 4 3 7" xfId="18515" xr:uid="{00000000-0005-0000-0000-00008D790000}"/>
    <cellStyle name="Output 2 4 3 7 2" xfId="35192" xr:uid="{00000000-0005-0000-0000-00008E790000}"/>
    <cellStyle name="Output 2 4 3 8" xfId="24192" xr:uid="{00000000-0005-0000-0000-00008F790000}"/>
    <cellStyle name="Output 2 4 3 8 2" xfId="40909" xr:uid="{00000000-0005-0000-0000-000090790000}"/>
    <cellStyle name="Output 2 4 3 9" xfId="27947" xr:uid="{00000000-0005-0000-0000-000091790000}"/>
    <cellStyle name="Output 2 4 4" xfId="4461" xr:uid="{00000000-0005-0000-0000-000092790000}"/>
    <cellStyle name="Output 2 4 4 2" xfId="4462" xr:uid="{00000000-0005-0000-0000-000093790000}"/>
    <cellStyle name="Output 2 4 4 2 2" xfId="15222" xr:uid="{00000000-0005-0000-0000-000094790000}"/>
    <cellStyle name="Output 2 4 4 2 2 2" xfId="20892" xr:uid="{00000000-0005-0000-0000-000095790000}"/>
    <cellStyle name="Output 2 4 4 2 2 2 2" xfId="37561" xr:uid="{00000000-0005-0000-0000-000096790000}"/>
    <cellStyle name="Output 2 4 4 2 2 3" xfId="24009" xr:uid="{00000000-0005-0000-0000-000097790000}"/>
    <cellStyle name="Output 2 4 4 2 2 3 2" xfId="40723" xr:uid="{00000000-0005-0000-0000-000098790000}"/>
    <cellStyle name="Output 2 4 4 2 2 4" xfId="26736" xr:uid="{00000000-0005-0000-0000-000099790000}"/>
    <cellStyle name="Output 2 4 4 2 2 4 2" xfId="43477" xr:uid="{00000000-0005-0000-0000-00009A790000}"/>
    <cellStyle name="Output 2 4 4 2 2 5" xfId="31893" xr:uid="{00000000-0005-0000-0000-00009B790000}"/>
    <cellStyle name="Output 2 4 4 2 3" xfId="18629" xr:uid="{00000000-0005-0000-0000-00009C790000}"/>
    <cellStyle name="Output 2 4 4 2 3 2" xfId="35306" xr:uid="{00000000-0005-0000-0000-00009D790000}"/>
    <cellStyle name="Output 2 4 4 2 4" xfId="21853" xr:uid="{00000000-0005-0000-0000-00009E790000}"/>
    <cellStyle name="Output 2 4 4 2 4 2" xfId="38532" xr:uid="{00000000-0005-0000-0000-00009F790000}"/>
    <cellStyle name="Output 2 4 4 2 5" xfId="24826" xr:uid="{00000000-0005-0000-0000-0000A0790000}"/>
    <cellStyle name="Output 2 4 4 2 5 2" xfId="41550" xr:uid="{00000000-0005-0000-0000-0000A1790000}"/>
    <cellStyle name="Output 2 4 4 2 6" xfId="29295" xr:uid="{00000000-0005-0000-0000-0000A2790000}"/>
    <cellStyle name="Output 2 4 4 2 7" xfId="12584" xr:uid="{00000000-0005-0000-0000-0000A3790000}"/>
    <cellStyle name="Output 2 4 4 3" xfId="4463" xr:uid="{00000000-0005-0000-0000-0000A4790000}"/>
    <cellStyle name="Output 2 4 4 3 2" xfId="19265" xr:uid="{00000000-0005-0000-0000-0000A5790000}"/>
    <cellStyle name="Output 2 4 4 3 2 2" xfId="35936" xr:uid="{00000000-0005-0000-0000-0000A6790000}"/>
    <cellStyle name="Output 2 4 4 3 3" xfId="22445" xr:uid="{00000000-0005-0000-0000-0000A7790000}"/>
    <cellStyle name="Output 2 4 4 3 3 2" xfId="39138" xr:uid="{00000000-0005-0000-0000-0000A8790000}"/>
    <cellStyle name="Output 2 4 4 3 4" xfId="25310" xr:uid="{00000000-0005-0000-0000-0000A9790000}"/>
    <cellStyle name="Output 2 4 4 3 4 2" xfId="42046" xr:uid="{00000000-0005-0000-0000-0000AA790000}"/>
    <cellStyle name="Output 2 4 4 3 5" xfId="30064" xr:uid="{00000000-0005-0000-0000-0000AB790000}"/>
    <cellStyle name="Output 2 4 4 3 6" xfId="13388" xr:uid="{00000000-0005-0000-0000-0000AC790000}"/>
    <cellStyle name="Output 2 4 4 4" xfId="8216" xr:uid="{00000000-0005-0000-0000-0000AD790000}"/>
    <cellStyle name="Output 2 4 4 4 2" xfId="33620" xr:uid="{00000000-0005-0000-0000-0000AE790000}"/>
    <cellStyle name="Output 2 4 4 4 3" xfId="16944" xr:uid="{00000000-0005-0000-0000-0000AF790000}"/>
    <cellStyle name="Output 2 4 4 5" xfId="21258" xr:uid="{00000000-0005-0000-0000-0000B0790000}"/>
    <cellStyle name="Output 2 4 4 5 2" xfId="37930" xr:uid="{00000000-0005-0000-0000-0000B1790000}"/>
    <cellStyle name="Output 2 4 4 6" xfId="18511" xr:uid="{00000000-0005-0000-0000-0000B2790000}"/>
    <cellStyle name="Output 2 4 4 6 2" xfId="35188" xr:uid="{00000000-0005-0000-0000-0000B3790000}"/>
    <cellStyle name="Output 2 4 4 7" xfId="27475" xr:uid="{00000000-0005-0000-0000-0000B4790000}"/>
    <cellStyle name="Output 2 4 4 8" xfId="10706" xr:uid="{00000000-0005-0000-0000-0000B5790000}"/>
    <cellStyle name="Output 2 4 5" xfId="4464" xr:uid="{00000000-0005-0000-0000-0000B6790000}"/>
    <cellStyle name="Output 2 4 5 2" xfId="4465" xr:uid="{00000000-0005-0000-0000-0000B7790000}"/>
    <cellStyle name="Output 2 4 5 2 2" xfId="35661" xr:uid="{00000000-0005-0000-0000-0000B8790000}"/>
    <cellStyle name="Output 2 4 5 2 3" xfId="18987" xr:uid="{00000000-0005-0000-0000-0000B9790000}"/>
    <cellStyle name="Output 2 4 5 3" xfId="4466" xr:uid="{00000000-0005-0000-0000-0000BA790000}"/>
    <cellStyle name="Output 2 4 5 3 2" xfId="38878" xr:uid="{00000000-0005-0000-0000-0000BB790000}"/>
    <cellStyle name="Output 2 4 5 3 3" xfId="22190" xr:uid="{00000000-0005-0000-0000-0000BC790000}"/>
    <cellStyle name="Output 2 4 5 4" xfId="8217" xr:uid="{00000000-0005-0000-0000-0000BD790000}"/>
    <cellStyle name="Output 2 4 5 4 2" xfId="41832" xr:uid="{00000000-0005-0000-0000-0000BE790000}"/>
    <cellStyle name="Output 2 4 5 4 3" xfId="25100" xr:uid="{00000000-0005-0000-0000-0000BF790000}"/>
    <cellStyle name="Output 2 4 5 5" xfId="29725" xr:uid="{00000000-0005-0000-0000-0000C0790000}"/>
    <cellStyle name="Output 2 4 5 6" xfId="13045" xr:uid="{00000000-0005-0000-0000-0000C1790000}"/>
    <cellStyle name="Output 2 4 6" xfId="4467" xr:uid="{00000000-0005-0000-0000-0000C2790000}"/>
    <cellStyle name="Output 2 4 6 2" xfId="4468" xr:uid="{00000000-0005-0000-0000-0000C3790000}"/>
    <cellStyle name="Output 2 4 6 2 2" xfId="32757" xr:uid="{00000000-0005-0000-0000-0000C4790000}"/>
    <cellStyle name="Output 2 4 6 3" xfId="4469" xr:uid="{00000000-0005-0000-0000-0000C5790000}"/>
    <cellStyle name="Output 2 4 6 4" xfId="16092" xr:uid="{00000000-0005-0000-0000-0000C6790000}"/>
    <cellStyle name="Output 2 4 7" xfId="4470" xr:uid="{00000000-0005-0000-0000-0000C7790000}"/>
    <cellStyle name="Output 2 4 7 2" xfId="27127" xr:uid="{00000000-0005-0000-0000-0000C8790000}"/>
    <cellStyle name="Output 2 4 8" xfId="4471" xr:uid="{00000000-0005-0000-0000-0000C9790000}"/>
    <cellStyle name="Output 2 4 9" xfId="8218" xr:uid="{00000000-0005-0000-0000-0000CA790000}"/>
    <cellStyle name="Output 2 5" xfId="4472" xr:uid="{00000000-0005-0000-0000-0000CB790000}"/>
    <cellStyle name="Output 2 5 2" xfId="4473" xr:uid="{00000000-0005-0000-0000-0000CC790000}"/>
    <cellStyle name="Output 2 5 2 10" xfId="11073" xr:uid="{00000000-0005-0000-0000-0000CD790000}"/>
    <cellStyle name="Output 2 5 2 2" xfId="4474" xr:uid="{00000000-0005-0000-0000-0000CE790000}"/>
    <cellStyle name="Output 2 5 2 2 2" xfId="14298" xr:uid="{00000000-0005-0000-0000-0000CF790000}"/>
    <cellStyle name="Output 2 5 2 2 2 2" xfId="20061" xr:uid="{00000000-0005-0000-0000-0000D0790000}"/>
    <cellStyle name="Output 2 5 2 2 2 2 2" xfId="36731" xr:uid="{00000000-0005-0000-0000-0000D1790000}"/>
    <cellStyle name="Output 2 5 2 2 2 3" xfId="23205" xr:uid="{00000000-0005-0000-0000-0000D2790000}"/>
    <cellStyle name="Output 2 5 2 2 2 3 2" xfId="39910" xr:uid="{00000000-0005-0000-0000-0000D3790000}"/>
    <cellStyle name="Output 2 5 2 2 2 4" xfId="25985" xr:uid="{00000000-0005-0000-0000-0000D4790000}"/>
    <cellStyle name="Output 2 5 2 2 2 4 2" xfId="42724" xr:uid="{00000000-0005-0000-0000-0000D5790000}"/>
    <cellStyle name="Output 2 5 2 2 2 5" xfId="30971" xr:uid="{00000000-0005-0000-0000-0000D6790000}"/>
    <cellStyle name="Output 2 5 2 2 3" xfId="17775" xr:uid="{00000000-0005-0000-0000-0000D7790000}"/>
    <cellStyle name="Output 2 5 2 2 3 2" xfId="34452" xr:uid="{00000000-0005-0000-0000-0000D8790000}"/>
    <cellStyle name="Output 2 5 2 2 4" xfId="16485" xr:uid="{00000000-0005-0000-0000-0000D9790000}"/>
    <cellStyle name="Output 2 5 2 2 4 2" xfId="33156" xr:uid="{00000000-0005-0000-0000-0000DA790000}"/>
    <cellStyle name="Output 2 5 2 2 5" xfId="23831" xr:uid="{00000000-0005-0000-0000-0000DB790000}"/>
    <cellStyle name="Output 2 5 2 2 5 2" xfId="40542" xr:uid="{00000000-0005-0000-0000-0000DC790000}"/>
    <cellStyle name="Output 2 5 2 2 6" xfId="28376" xr:uid="{00000000-0005-0000-0000-0000DD790000}"/>
    <cellStyle name="Output 2 5 2 2 7" xfId="11624" xr:uid="{00000000-0005-0000-0000-0000DE790000}"/>
    <cellStyle name="Output 2 5 2 3" xfId="4475" xr:uid="{00000000-0005-0000-0000-0000DF790000}"/>
    <cellStyle name="Output 2 5 2 3 2" xfId="14562" xr:uid="{00000000-0005-0000-0000-0000E0790000}"/>
    <cellStyle name="Output 2 5 2 3 2 2" xfId="20325" xr:uid="{00000000-0005-0000-0000-0000E1790000}"/>
    <cellStyle name="Output 2 5 2 3 2 2 2" xfId="36994" xr:uid="{00000000-0005-0000-0000-0000E2790000}"/>
    <cellStyle name="Output 2 5 2 3 2 3" xfId="23466" xr:uid="{00000000-0005-0000-0000-0000E3790000}"/>
    <cellStyle name="Output 2 5 2 3 2 3 2" xfId="40174" xr:uid="{00000000-0005-0000-0000-0000E4790000}"/>
    <cellStyle name="Output 2 5 2 3 2 4" xfId="26248" xr:uid="{00000000-0005-0000-0000-0000E5790000}"/>
    <cellStyle name="Output 2 5 2 3 2 4 2" xfId="42988" xr:uid="{00000000-0005-0000-0000-0000E6790000}"/>
    <cellStyle name="Output 2 5 2 3 2 5" xfId="31234" xr:uid="{00000000-0005-0000-0000-0000E7790000}"/>
    <cellStyle name="Output 2 5 2 3 3" xfId="18039" xr:uid="{00000000-0005-0000-0000-0000E8790000}"/>
    <cellStyle name="Output 2 5 2 3 3 2" xfId="34715" xr:uid="{00000000-0005-0000-0000-0000E9790000}"/>
    <cellStyle name="Output 2 5 2 3 4" xfId="21293" xr:uid="{00000000-0005-0000-0000-0000EA790000}"/>
    <cellStyle name="Output 2 5 2 3 4 2" xfId="37965" xr:uid="{00000000-0005-0000-0000-0000EB790000}"/>
    <cellStyle name="Output 2 5 2 3 5" xfId="16227" xr:uid="{00000000-0005-0000-0000-0000EC790000}"/>
    <cellStyle name="Output 2 5 2 3 5 2" xfId="32892" xr:uid="{00000000-0005-0000-0000-0000ED790000}"/>
    <cellStyle name="Output 2 5 2 3 6" xfId="28637" xr:uid="{00000000-0005-0000-0000-0000EE790000}"/>
    <cellStyle name="Output 2 5 2 3 7" xfId="11888" xr:uid="{00000000-0005-0000-0000-0000EF790000}"/>
    <cellStyle name="Output 2 5 2 4" xfId="8219" xr:uid="{00000000-0005-0000-0000-0000F0790000}"/>
    <cellStyle name="Output 2 5 2 4 2" xfId="15172" xr:uid="{00000000-0005-0000-0000-0000F1790000}"/>
    <cellStyle name="Output 2 5 2 4 2 2" xfId="20846" xr:uid="{00000000-0005-0000-0000-0000F2790000}"/>
    <cellStyle name="Output 2 5 2 4 2 2 2" xfId="37515" xr:uid="{00000000-0005-0000-0000-0000F3790000}"/>
    <cellStyle name="Output 2 5 2 4 2 3" xfId="23966" xr:uid="{00000000-0005-0000-0000-0000F4790000}"/>
    <cellStyle name="Output 2 5 2 4 2 3 2" xfId="40679" xr:uid="{00000000-0005-0000-0000-0000F5790000}"/>
    <cellStyle name="Output 2 5 2 4 2 4" xfId="26701" xr:uid="{00000000-0005-0000-0000-0000F6790000}"/>
    <cellStyle name="Output 2 5 2 4 2 4 2" xfId="43442" xr:uid="{00000000-0005-0000-0000-0000F7790000}"/>
    <cellStyle name="Output 2 5 2 4 2 5" xfId="31843" xr:uid="{00000000-0005-0000-0000-0000F8790000}"/>
    <cellStyle name="Output 2 5 2 4 3" xfId="18583" xr:uid="{00000000-0005-0000-0000-0000F9790000}"/>
    <cellStyle name="Output 2 5 2 4 3 2" xfId="35260" xr:uid="{00000000-0005-0000-0000-0000FA790000}"/>
    <cellStyle name="Output 2 5 2 4 4" xfId="21808" xr:uid="{00000000-0005-0000-0000-0000FB790000}"/>
    <cellStyle name="Output 2 5 2 4 4 2" xfId="38486" xr:uid="{00000000-0005-0000-0000-0000FC790000}"/>
    <cellStyle name="Output 2 5 2 4 5" xfId="24792" xr:uid="{00000000-0005-0000-0000-0000FD790000}"/>
    <cellStyle name="Output 2 5 2 4 5 2" xfId="41515" xr:uid="{00000000-0005-0000-0000-0000FE790000}"/>
    <cellStyle name="Output 2 5 2 4 6" xfId="29245" xr:uid="{00000000-0005-0000-0000-0000FF790000}"/>
    <cellStyle name="Output 2 5 2 4 7" xfId="12533" xr:uid="{00000000-0005-0000-0000-0000007A0000}"/>
    <cellStyle name="Output 2 5 2 5" xfId="13766" xr:uid="{00000000-0005-0000-0000-0000017A0000}"/>
    <cellStyle name="Output 2 5 2 5 2" xfId="19592" xr:uid="{00000000-0005-0000-0000-0000027A0000}"/>
    <cellStyle name="Output 2 5 2 5 2 2" xfId="36263" xr:uid="{00000000-0005-0000-0000-0000037A0000}"/>
    <cellStyle name="Output 2 5 2 5 3" xfId="22747" xr:uid="{00000000-0005-0000-0000-0000047A0000}"/>
    <cellStyle name="Output 2 5 2 5 3 2" xfId="39447" xr:uid="{00000000-0005-0000-0000-0000057A0000}"/>
    <cellStyle name="Output 2 5 2 5 4" xfId="25577" xr:uid="{00000000-0005-0000-0000-0000067A0000}"/>
    <cellStyle name="Output 2 5 2 5 4 2" xfId="42315" xr:uid="{00000000-0005-0000-0000-0000077A0000}"/>
    <cellStyle name="Output 2 5 2 5 5" xfId="30440" xr:uid="{00000000-0005-0000-0000-0000087A0000}"/>
    <cellStyle name="Output 2 5 2 6" xfId="17278" xr:uid="{00000000-0005-0000-0000-0000097A0000}"/>
    <cellStyle name="Output 2 5 2 6 2" xfId="33955" xr:uid="{00000000-0005-0000-0000-00000A7A0000}"/>
    <cellStyle name="Output 2 5 2 7" xfId="18566" xr:uid="{00000000-0005-0000-0000-00000B7A0000}"/>
    <cellStyle name="Output 2 5 2 7 2" xfId="35243" xr:uid="{00000000-0005-0000-0000-00000C7A0000}"/>
    <cellStyle name="Output 2 5 2 8" xfId="21006" xr:uid="{00000000-0005-0000-0000-00000D7A0000}"/>
    <cellStyle name="Output 2 5 2 8 2" xfId="37675" xr:uid="{00000000-0005-0000-0000-00000E7A0000}"/>
    <cellStyle name="Output 2 5 2 9" xfId="27848" xr:uid="{00000000-0005-0000-0000-00000F7A0000}"/>
    <cellStyle name="Output 2 5 3" xfId="4476" xr:uid="{00000000-0005-0000-0000-0000107A0000}"/>
    <cellStyle name="Output 2 5 3 10" xfId="11109" xr:uid="{00000000-0005-0000-0000-0000117A0000}"/>
    <cellStyle name="Output 2 5 3 2" xfId="4477" xr:uid="{00000000-0005-0000-0000-0000127A0000}"/>
    <cellStyle name="Output 2 5 3 2 2" xfId="14326" xr:uid="{00000000-0005-0000-0000-0000137A0000}"/>
    <cellStyle name="Output 2 5 3 2 2 2" xfId="20089" xr:uid="{00000000-0005-0000-0000-0000147A0000}"/>
    <cellStyle name="Output 2 5 3 2 2 2 2" xfId="36759" xr:uid="{00000000-0005-0000-0000-0000157A0000}"/>
    <cellStyle name="Output 2 5 3 2 2 3" xfId="23233" xr:uid="{00000000-0005-0000-0000-0000167A0000}"/>
    <cellStyle name="Output 2 5 3 2 2 3 2" xfId="39938" xr:uid="{00000000-0005-0000-0000-0000177A0000}"/>
    <cellStyle name="Output 2 5 3 2 2 4" xfId="26013" xr:uid="{00000000-0005-0000-0000-0000187A0000}"/>
    <cellStyle name="Output 2 5 3 2 2 4 2" xfId="42752" xr:uid="{00000000-0005-0000-0000-0000197A0000}"/>
    <cellStyle name="Output 2 5 3 2 2 5" xfId="30999" xr:uid="{00000000-0005-0000-0000-00001A7A0000}"/>
    <cellStyle name="Output 2 5 3 2 3" xfId="17803" xr:uid="{00000000-0005-0000-0000-00001B7A0000}"/>
    <cellStyle name="Output 2 5 3 2 3 2" xfId="34480" xr:uid="{00000000-0005-0000-0000-00001C7A0000}"/>
    <cellStyle name="Output 2 5 3 2 4" xfId="18769" xr:uid="{00000000-0005-0000-0000-00001D7A0000}"/>
    <cellStyle name="Output 2 5 3 2 4 2" xfId="35446" xr:uid="{00000000-0005-0000-0000-00001E7A0000}"/>
    <cellStyle name="Output 2 5 3 2 5" xfId="21836" xr:uid="{00000000-0005-0000-0000-00001F7A0000}"/>
    <cellStyle name="Output 2 5 3 2 5 2" xfId="38514" xr:uid="{00000000-0005-0000-0000-0000207A0000}"/>
    <cellStyle name="Output 2 5 3 2 6" xfId="28404" xr:uid="{00000000-0005-0000-0000-0000217A0000}"/>
    <cellStyle name="Output 2 5 3 2 7" xfId="11652" xr:uid="{00000000-0005-0000-0000-0000227A0000}"/>
    <cellStyle name="Output 2 5 3 3" xfId="4478" xr:uid="{00000000-0005-0000-0000-0000237A0000}"/>
    <cellStyle name="Output 2 5 3 3 2" xfId="14587" xr:uid="{00000000-0005-0000-0000-0000247A0000}"/>
    <cellStyle name="Output 2 5 3 3 2 2" xfId="20350" xr:uid="{00000000-0005-0000-0000-0000257A0000}"/>
    <cellStyle name="Output 2 5 3 3 2 2 2" xfId="37019" xr:uid="{00000000-0005-0000-0000-0000267A0000}"/>
    <cellStyle name="Output 2 5 3 3 2 3" xfId="23491" xr:uid="{00000000-0005-0000-0000-0000277A0000}"/>
    <cellStyle name="Output 2 5 3 3 2 3 2" xfId="40199" xr:uid="{00000000-0005-0000-0000-0000287A0000}"/>
    <cellStyle name="Output 2 5 3 3 2 4" xfId="26273" xr:uid="{00000000-0005-0000-0000-0000297A0000}"/>
    <cellStyle name="Output 2 5 3 3 2 4 2" xfId="43013" xr:uid="{00000000-0005-0000-0000-00002A7A0000}"/>
    <cellStyle name="Output 2 5 3 3 2 5" xfId="31259" xr:uid="{00000000-0005-0000-0000-00002B7A0000}"/>
    <cellStyle name="Output 2 5 3 3 3" xfId="18064" xr:uid="{00000000-0005-0000-0000-00002C7A0000}"/>
    <cellStyle name="Output 2 5 3 3 3 2" xfId="34740" xr:uid="{00000000-0005-0000-0000-00002D7A0000}"/>
    <cellStyle name="Output 2 5 3 3 4" xfId="21318" xr:uid="{00000000-0005-0000-0000-00002E7A0000}"/>
    <cellStyle name="Output 2 5 3 3 4 2" xfId="37990" xr:uid="{00000000-0005-0000-0000-00002F7A0000}"/>
    <cellStyle name="Output 2 5 3 3 5" xfId="24368" xr:uid="{00000000-0005-0000-0000-0000307A0000}"/>
    <cellStyle name="Output 2 5 3 3 5 2" xfId="41086" xr:uid="{00000000-0005-0000-0000-0000317A0000}"/>
    <cellStyle name="Output 2 5 3 3 6" xfId="28662" xr:uid="{00000000-0005-0000-0000-0000327A0000}"/>
    <cellStyle name="Output 2 5 3 3 7" xfId="11913" xr:uid="{00000000-0005-0000-0000-0000337A0000}"/>
    <cellStyle name="Output 2 5 3 4" xfId="12573" xr:uid="{00000000-0005-0000-0000-0000347A0000}"/>
    <cellStyle name="Output 2 5 3 4 2" xfId="15212" xr:uid="{00000000-0005-0000-0000-0000357A0000}"/>
    <cellStyle name="Output 2 5 3 4 2 2" xfId="20882" xr:uid="{00000000-0005-0000-0000-0000367A0000}"/>
    <cellStyle name="Output 2 5 3 4 2 2 2" xfId="37551" xr:uid="{00000000-0005-0000-0000-0000377A0000}"/>
    <cellStyle name="Output 2 5 3 4 2 3" xfId="24000" xr:uid="{00000000-0005-0000-0000-0000387A0000}"/>
    <cellStyle name="Output 2 5 3 4 2 3 2" xfId="40713" xr:uid="{00000000-0005-0000-0000-0000397A0000}"/>
    <cellStyle name="Output 2 5 3 4 2 4" xfId="26726" xr:uid="{00000000-0005-0000-0000-00003A7A0000}"/>
    <cellStyle name="Output 2 5 3 4 2 4 2" xfId="43467" xr:uid="{00000000-0005-0000-0000-00003B7A0000}"/>
    <cellStyle name="Output 2 5 3 4 2 5" xfId="31883" xr:uid="{00000000-0005-0000-0000-00003C7A0000}"/>
    <cellStyle name="Output 2 5 3 4 3" xfId="18618" xr:uid="{00000000-0005-0000-0000-00003D7A0000}"/>
    <cellStyle name="Output 2 5 3 4 3 2" xfId="35295" xr:uid="{00000000-0005-0000-0000-00003E7A0000}"/>
    <cellStyle name="Output 2 5 3 4 4" xfId="21843" xr:uid="{00000000-0005-0000-0000-00003F7A0000}"/>
    <cellStyle name="Output 2 5 3 4 4 2" xfId="38521" xr:uid="{00000000-0005-0000-0000-0000407A0000}"/>
    <cellStyle name="Output 2 5 3 4 5" xfId="24817" xr:uid="{00000000-0005-0000-0000-0000417A0000}"/>
    <cellStyle name="Output 2 5 3 4 5 2" xfId="41540" xr:uid="{00000000-0005-0000-0000-0000427A0000}"/>
    <cellStyle name="Output 2 5 3 4 6" xfId="29285" xr:uid="{00000000-0005-0000-0000-0000437A0000}"/>
    <cellStyle name="Output 2 5 3 5" xfId="13806" xr:uid="{00000000-0005-0000-0000-0000447A0000}"/>
    <cellStyle name="Output 2 5 3 5 2" xfId="19629" xr:uid="{00000000-0005-0000-0000-0000457A0000}"/>
    <cellStyle name="Output 2 5 3 5 2 2" xfId="36300" xr:uid="{00000000-0005-0000-0000-0000467A0000}"/>
    <cellStyle name="Output 2 5 3 5 3" xfId="22782" xr:uid="{00000000-0005-0000-0000-0000477A0000}"/>
    <cellStyle name="Output 2 5 3 5 3 2" xfId="39483" xr:uid="{00000000-0005-0000-0000-0000487A0000}"/>
    <cellStyle name="Output 2 5 3 5 4" xfId="25602" xr:uid="{00000000-0005-0000-0000-0000497A0000}"/>
    <cellStyle name="Output 2 5 3 5 4 2" xfId="42340" xr:uid="{00000000-0005-0000-0000-00004A7A0000}"/>
    <cellStyle name="Output 2 5 3 5 5" xfId="30480" xr:uid="{00000000-0005-0000-0000-00004B7A0000}"/>
    <cellStyle name="Output 2 5 3 6" xfId="17313" xr:uid="{00000000-0005-0000-0000-00004C7A0000}"/>
    <cellStyle name="Output 2 5 3 6 2" xfId="33990" xr:uid="{00000000-0005-0000-0000-00004D7A0000}"/>
    <cellStyle name="Output 2 5 3 7" xfId="16701" xr:uid="{00000000-0005-0000-0000-00004E7A0000}"/>
    <cellStyle name="Output 2 5 3 7 2" xfId="33375" xr:uid="{00000000-0005-0000-0000-00004F7A0000}"/>
    <cellStyle name="Output 2 5 3 8" xfId="16445" xr:uid="{00000000-0005-0000-0000-0000507A0000}"/>
    <cellStyle name="Output 2 5 3 8 2" xfId="33115" xr:uid="{00000000-0005-0000-0000-0000517A0000}"/>
    <cellStyle name="Output 2 5 3 9" xfId="27888" xr:uid="{00000000-0005-0000-0000-0000527A0000}"/>
    <cellStyle name="Output 2 5 4" xfId="4479" xr:uid="{00000000-0005-0000-0000-0000537A0000}"/>
    <cellStyle name="Output 2 5 4 2" xfId="13445" xr:uid="{00000000-0005-0000-0000-0000547A0000}"/>
    <cellStyle name="Output 2 5 4 2 2" xfId="19320" xr:uid="{00000000-0005-0000-0000-0000557A0000}"/>
    <cellStyle name="Output 2 5 4 2 2 2" xfId="35990" xr:uid="{00000000-0005-0000-0000-0000567A0000}"/>
    <cellStyle name="Output 2 5 4 2 3" xfId="22497" xr:uid="{00000000-0005-0000-0000-0000577A0000}"/>
    <cellStyle name="Output 2 5 4 2 3 2" xfId="39191" xr:uid="{00000000-0005-0000-0000-0000587A0000}"/>
    <cellStyle name="Output 2 5 4 2 4" xfId="25361" xr:uid="{00000000-0005-0000-0000-0000597A0000}"/>
    <cellStyle name="Output 2 5 4 2 4 2" xfId="42098" xr:uid="{00000000-0005-0000-0000-00005A7A0000}"/>
    <cellStyle name="Output 2 5 4 2 5" xfId="30120" xr:uid="{00000000-0005-0000-0000-00005B7A0000}"/>
    <cellStyle name="Output 2 5 4 3" xfId="15584" xr:uid="{00000000-0005-0000-0000-00005C7A0000}"/>
    <cellStyle name="Output 2 5 4 3 2" xfId="21191" xr:uid="{00000000-0005-0000-0000-00005D7A0000}"/>
    <cellStyle name="Output 2 5 4 3 2 2" xfId="37861" xr:uid="{00000000-0005-0000-0000-00005E7A0000}"/>
    <cellStyle name="Output 2 5 4 3 3" xfId="24299" xr:uid="{00000000-0005-0000-0000-00005F7A0000}"/>
    <cellStyle name="Output 2 5 4 3 3 2" xfId="41017" xr:uid="{00000000-0005-0000-0000-0000607A0000}"/>
    <cellStyle name="Output 2 5 4 3 4" xfId="26990" xr:uid="{00000000-0005-0000-0000-0000617A0000}"/>
    <cellStyle name="Output 2 5 4 3 4 2" xfId="43731" xr:uid="{00000000-0005-0000-0000-0000627A0000}"/>
    <cellStyle name="Output 2 5 4 3 5" xfId="32255" xr:uid="{00000000-0005-0000-0000-0000637A0000}"/>
    <cellStyle name="Output 2 5 4 4" xfId="16999" xr:uid="{00000000-0005-0000-0000-0000647A0000}"/>
    <cellStyle name="Output 2 5 4 4 2" xfId="33675" xr:uid="{00000000-0005-0000-0000-0000657A0000}"/>
    <cellStyle name="Output 2 5 4 5" xfId="15915" xr:uid="{00000000-0005-0000-0000-0000667A0000}"/>
    <cellStyle name="Output 2 5 4 5 2" xfId="32580" xr:uid="{00000000-0005-0000-0000-0000677A0000}"/>
    <cellStyle name="Output 2 5 4 6" xfId="21540" xr:uid="{00000000-0005-0000-0000-0000687A0000}"/>
    <cellStyle name="Output 2 5 4 6 2" xfId="38214" xr:uid="{00000000-0005-0000-0000-0000697A0000}"/>
    <cellStyle name="Output 2 5 4 7" xfId="27531" xr:uid="{00000000-0005-0000-0000-00006A7A0000}"/>
    <cellStyle name="Output 2 5 4 8" xfId="10758" xr:uid="{00000000-0005-0000-0000-00006B7A0000}"/>
    <cellStyle name="Output 2 5 5" xfId="4480" xr:uid="{00000000-0005-0000-0000-00006C7A0000}"/>
    <cellStyle name="Output 2 5 5 2" xfId="19010" xr:uid="{00000000-0005-0000-0000-00006D7A0000}"/>
    <cellStyle name="Output 2 5 5 2 2" xfId="35681" xr:uid="{00000000-0005-0000-0000-00006E7A0000}"/>
    <cellStyle name="Output 2 5 5 3" xfId="22210" xr:uid="{00000000-0005-0000-0000-00006F7A0000}"/>
    <cellStyle name="Output 2 5 5 3 2" xfId="38901" xr:uid="{00000000-0005-0000-0000-0000707A0000}"/>
    <cellStyle name="Output 2 5 5 4" xfId="25118" xr:uid="{00000000-0005-0000-0000-0000717A0000}"/>
    <cellStyle name="Output 2 5 5 4 2" xfId="41853" xr:uid="{00000000-0005-0000-0000-0000727A0000}"/>
    <cellStyle name="Output 2 5 5 5" xfId="29748" xr:uid="{00000000-0005-0000-0000-0000737A0000}"/>
    <cellStyle name="Output 2 5 5 6" xfId="13071" xr:uid="{00000000-0005-0000-0000-0000747A0000}"/>
    <cellStyle name="Output 2 5 6" xfId="8220" xr:uid="{00000000-0005-0000-0000-0000757A0000}"/>
    <cellStyle name="Output 2 5 6 2" xfId="33014" xr:uid="{00000000-0005-0000-0000-0000767A0000}"/>
    <cellStyle name="Output 2 5 6 3" xfId="16346" xr:uid="{00000000-0005-0000-0000-0000777A0000}"/>
    <cellStyle name="Output 2 5 7" xfId="27155" xr:uid="{00000000-0005-0000-0000-0000787A0000}"/>
    <cellStyle name="Output 2 5 8" xfId="10085" xr:uid="{00000000-0005-0000-0000-0000797A0000}"/>
    <cellStyle name="Output 2 5 9" xfId="43985" xr:uid="{00000000-0005-0000-0000-00007A7A0000}"/>
    <cellStyle name="Output 2 6" xfId="4481" xr:uid="{00000000-0005-0000-0000-00007B7A0000}"/>
    <cellStyle name="Output 2 6 10" xfId="27206" xr:uid="{00000000-0005-0000-0000-00007C7A0000}"/>
    <cellStyle name="Output 2 6 11" xfId="10315" xr:uid="{00000000-0005-0000-0000-00007D7A0000}"/>
    <cellStyle name="Output 2 6 2" xfId="4482" xr:uid="{00000000-0005-0000-0000-00007E7A0000}"/>
    <cellStyle name="Output 2 6 2 10" xfId="11283" xr:uid="{00000000-0005-0000-0000-00007F7A0000}"/>
    <cellStyle name="Output 2 6 2 2" xfId="4483" xr:uid="{00000000-0005-0000-0000-0000807A0000}"/>
    <cellStyle name="Output 2 6 2 2 2" xfId="14436" xr:uid="{00000000-0005-0000-0000-0000817A0000}"/>
    <cellStyle name="Output 2 6 2 2 2 2" xfId="20199" xr:uid="{00000000-0005-0000-0000-0000827A0000}"/>
    <cellStyle name="Output 2 6 2 2 2 2 2" xfId="36868" xr:uid="{00000000-0005-0000-0000-0000837A0000}"/>
    <cellStyle name="Output 2 6 2 2 2 3" xfId="23340" xr:uid="{00000000-0005-0000-0000-0000847A0000}"/>
    <cellStyle name="Output 2 6 2 2 2 3 2" xfId="40048" xr:uid="{00000000-0005-0000-0000-0000857A0000}"/>
    <cellStyle name="Output 2 6 2 2 2 4" xfId="26122" xr:uid="{00000000-0005-0000-0000-0000867A0000}"/>
    <cellStyle name="Output 2 6 2 2 2 4 2" xfId="42862" xr:uid="{00000000-0005-0000-0000-0000877A0000}"/>
    <cellStyle name="Output 2 6 2 2 2 5" xfId="31108" xr:uid="{00000000-0005-0000-0000-0000887A0000}"/>
    <cellStyle name="Output 2 6 2 2 3" xfId="17913" xr:uid="{00000000-0005-0000-0000-0000897A0000}"/>
    <cellStyle name="Output 2 6 2 2 3 2" xfId="34589" xr:uid="{00000000-0005-0000-0000-00008A7A0000}"/>
    <cellStyle name="Output 2 6 2 2 4" xfId="21261" xr:uid="{00000000-0005-0000-0000-00008B7A0000}"/>
    <cellStyle name="Output 2 6 2 2 4 2" xfId="37933" xr:uid="{00000000-0005-0000-0000-00008C7A0000}"/>
    <cellStyle name="Output 2 6 2 2 5" xfId="22577" xr:uid="{00000000-0005-0000-0000-00008D7A0000}"/>
    <cellStyle name="Output 2 6 2 2 5 2" xfId="39276" xr:uid="{00000000-0005-0000-0000-00008E7A0000}"/>
    <cellStyle name="Output 2 6 2 2 6" xfId="28511" xr:uid="{00000000-0005-0000-0000-00008F7A0000}"/>
    <cellStyle name="Output 2 6 2 2 7" xfId="11762" xr:uid="{00000000-0005-0000-0000-0000907A0000}"/>
    <cellStyle name="Output 2 6 2 3" xfId="4484" xr:uid="{00000000-0005-0000-0000-0000917A0000}"/>
    <cellStyle name="Output 2 6 2 3 2" xfId="14694" xr:uid="{00000000-0005-0000-0000-0000927A0000}"/>
    <cellStyle name="Output 2 6 2 3 2 2" xfId="20457" xr:uid="{00000000-0005-0000-0000-0000937A0000}"/>
    <cellStyle name="Output 2 6 2 3 2 2 2" xfId="37125" xr:uid="{00000000-0005-0000-0000-0000947A0000}"/>
    <cellStyle name="Output 2 6 2 3 2 3" xfId="23596" xr:uid="{00000000-0005-0000-0000-0000957A0000}"/>
    <cellStyle name="Output 2 6 2 3 2 3 2" xfId="40306" xr:uid="{00000000-0005-0000-0000-0000967A0000}"/>
    <cellStyle name="Output 2 6 2 3 2 4" xfId="26379" xr:uid="{00000000-0005-0000-0000-0000977A0000}"/>
    <cellStyle name="Output 2 6 2 3 2 4 2" xfId="43120" xr:uid="{00000000-0005-0000-0000-0000987A0000}"/>
    <cellStyle name="Output 2 6 2 3 2 5" xfId="31365" xr:uid="{00000000-0005-0000-0000-0000997A0000}"/>
    <cellStyle name="Output 2 6 2 3 3" xfId="18171" xr:uid="{00000000-0005-0000-0000-00009A7A0000}"/>
    <cellStyle name="Output 2 6 2 3 3 2" xfId="34846" xr:uid="{00000000-0005-0000-0000-00009B7A0000}"/>
    <cellStyle name="Output 2 6 2 3 4" xfId="21423" xr:uid="{00000000-0005-0000-0000-00009C7A0000}"/>
    <cellStyle name="Output 2 6 2 3 4 2" xfId="38097" xr:uid="{00000000-0005-0000-0000-00009D7A0000}"/>
    <cellStyle name="Output 2 6 2 3 5" xfId="24473" xr:uid="{00000000-0005-0000-0000-00009E7A0000}"/>
    <cellStyle name="Output 2 6 2 3 5 2" xfId="41193" xr:uid="{00000000-0005-0000-0000-00009F7A0000}"/>
    <cellStyle name="Output 2 6 2 3 6" xfId="28767" xr:uid="{00000000-0005-0000-0000-0000A07A0000}"/>
    <cellStyle name="Output 2 6 2 3 7" xfId="12020" xr:uid="{00000000-0005-0000-0000-0000A17A0000}"/>
    <cellStyle name="Output 2 6 2 4" xfId="8221" xr:uid="{00000000-0005-0000-0000-0000A27A0000}"/>
    <cellStyle name="Output 2 6 2 4 2" xfId="15410" xr:uid="{00000000-0005-0000-0000-0000A37A0000}"/>
    <cellStyle name="Output 2 6 2 4 2 2" xfId="21048" xr:uid="{00000000-0005-0000-0000-0000A47A0000}"/>
    <cellStyle name="Output 2 6 2 4 2 2 2" xfId="37717" xr:uid="{00000000-0005-0000-0000-0000A57A0000}"/>
    <cellStyle name="Output 2 6 2 4 2 3" xfId="24158" xr:uid="{00000000-0005-0000-0000-0000A67A0000}"/>
    <cellStyle name="Output 2 6 2 4 2 3 2" xfId="40875" xr:uid="{00000000-0005-0000-0000-0000A77A0000}"/>
    <cellStyle name="Output 2 6 2 4 2 4" xfId="26876" xr:uid="{00000000-0005-0000-0000-0000A87A0000}"/>
    <cellStyle name="Output 2 6 2 4 2 4 2" xfId="43617" xr:uid="{00000000-0005-0000-0000-0000A97A0000}"/>
    <cellStyle name="Output 2 6 2 4 2 5" xfId="32081" xr:uid="{00000000-0005-0000-0000-0000AA7A0000}"/>
    <cellStyle name="Output 2 6 2 4 3" xfId="18805" xr:uid="{00000000-0005-0000-0000-0000AB7A0000}"/>
    <cellStyle name="Output 2 6 2 4 3 2" xfId="35483" xr:uid="{00000000-0005-0000-0000-0000AC7A0000}"/>
    <cellStyle name="Output 2 6 2 4 4" xfId="22012" xr:uid="{00000000-0005-0000-0000-0000AD7A0000}"/>
    <cellStyle name="Output 2 6 2 4 4 2" xfId="38694" xr:uid="{00000000-0005-0000-0000-0000AE7A0000}"/>
    <cellStyle name="Output 2 6 2 4 5" xfId="24963" xr:uid="{00000000-0005-0000-0000-0000AF7A0000}"/>
    <cellStyle name="Output 2 6 2 4 5 2" xfId="41690" xr:uid="{00000000-0005-0000-0000-0000B07A0000}"/>
    <cellStyle name="Output 2 6 2 4 6" xfId="29483" xr:uid="{00000000-0005-0000-0000-0000B17A0000}"/>
    <cellStyle name="Output 2 6 2 4 7" xfId="12795" xr:uid="{00000000-0005-0000-0000-0000B27A0000}"/>
    <cellStyle name="Output 2 6 2 5" xfId="13960" xr:uid="{00000000-0005-0000-0000-0000B37A0000}"/>
    <cellStyle name="Output 2 6 2 5 2" xfId="19753" xr:uid="{00000000-0005-0000-0000-0000B47A0000}"/>
    <cellStyle name="Output 2 6 2 5 2 2" xfId="36423" xr:uid="{00000000-0005-0000-0000-0000B57A0000}"/>
    <cellStyle name="Output 2 6 2 5 3" xfId="22900" xr:uid="{00000000-0005-0000-0000-0000B67A0000}"/>
    <cellStyle name="Output 2 6 2 5 3 2" xfId="39602" xr:uid="{00000000-0005-0000-0000-0000B77A0000}"/>
    <cellStyle name="Output 2 6 2 5 4" xfId="25708" xr:uid="{00000000-0005-0000-0000-0000B87A0000}"/>
    <cellStyle name="Output 2 6 2 5 4 2" xfId="42447" xr:uid="{00000000-0005-0000-0000-0000B97A0000}"/>
    <cellStyle name="Output 2 6 2 5 5" xfId="30633" xr:uid="{00000000-0005-0000-0000-0000BA7A0000}"/>
    <cellStyle name="Output 2 6 2 6" xfId="17454" xr:uid="{00000000-0005-0000-0000-0000BB7A0000}"/>
    <cellStyle name="Output 2 6 2 6 2" xfId="34131" xr:uid="{00000000-0005-0000-0000-0000BC7A0000}"/>
    <cellStyle name="Output 2 6 2 7" xfId="16502" xr:uid="{00000000-0005-0000-0000-0000BD7A0000}"/>
    <cellStyle name="Output 2 6 2 7 2" xfId="33174" xr:uid="{00000000-0005-0000-0000-0000BE7A0000}"/>
    <cellStyle name="Output 2 6 2 8" xfId="19887" xr:uid="{00000000-0005-0000-0000-0000BF7A0000}"/>
    <cellStyle name="Output 2 6 2 8 2" xfId="36557" xr:uid="{00000000-0005-0000-0000-0000C07A0000}"/>
    <cellStyle name="Output 2 6 2 9" xfId="28041" xr:uid="{00000000-0005-0000-0000-0000C17A0000}"/>
    <cellStyle name="Output 2 6 3" xfId="4485" xr:uid="{00000000-0005-0000-0000-0000C27A0000}"/>
    <cellStyle name="Output 2 6 3 2" xfId="4486" xr:uid="{00000000-0005-0000-0000-0000C37A0000}"/>
    <cellStyle name="Output 2 6 3 2 2" xfId="19376" xr:uid="{00000000-0005-0000-0000-0000C47A0000}"/>
    <cellStyle name="Output 2 6 3 2 2 2" xfId="36046" xr:uid="{00000000-0005-0000-0000-0000C57A0000}"/>
    <cellStyle name="Output 2 6 3 2 3" xfId="22546" xr:uid="{00000000-0005-0000-0000-0000C67A0000}"/>
    <cellStyle name="Output 2 6 3 2 3 2" xfId="39245" xr:uid="{00000000-0005-0000-0000-0000C77A0000}"/>
    <cellStyle name="Output 2 6 3 2 4" xfId="25405" xr:uid="{00000000-0005-0000-0000-0000C87A0000}"/>
    <cellStyle name="Output 2 6 3 2 4 2" xfId="42143" xr:uid="{00000000-0005-0000-0000-0000C97A0000}"/>
    <cellStyle name="Output 2 6 3 2 5" xfId="30183" xr:uid="{00000000-0005-0000-0000-0000CA7A0000}"/>
    <cellStyle name="Output 2 6 3 2 6" xfId="13509" xr:uid="{00000000-0005-0000-0000-0000CB7A0000}"/>
    <cellStyle name="Output 2 6 3 3" xfId="4487" xr:uid="{00000000-0005-0000-0000-0000CC7A0000}"/>
    <cellStyle name="Output 2 6 3 3 2" xfId="33734" xr:uid="{00000000-0005-0000-0000-0000CD7A0000}"/>
    <cellStyle name="Output 2 6 3 3 3" xfId="17059" xr:uid="{00000000-0005-0000-0000-0000CE7A0000}"/>
    <cellStyle name="Output 2 6 3 4" xfId="16575" xr:uid="{00000000-0005-0000-0000-0000CF7A0000}"/>
    <cellStyle name="Output 2 6 3 4 2" xfId="33248" xr:uid="{00000000-0005-0000-0000-0000D07A0000}"/>
    <cellStyle name="Output 2 6 3 5" xfId="22690" xr:uid="{00000000-0005-0000-0000-0000D17A0000}"/>
    <cellStyle name="Output 2 6 3 5 2" xfId="39390" xr:uid="{00000000-0005-0000-0000-0000D27A0000}"/>
    <cellStyle name="Output 2 6 3 6" xfId="27592" xr:uid="{00000000-0005-0000-0000-0000D37A0000}"/>
    <cellStyle name="Output 2 6 3 7" xfId="10817" xr:uid="{00000000-0005-0000-0000-0000D47A0000}"/>
    <cellStyle name="Output 2 6 4" xfId="4488" xr:uid="{00000000-0005-0000-0000-0000D57A0000}"/>
    <cellStyle name="Output 2 6 4 2" xfId="14131" xr:uid="{00000000-0005-0000-0000-0000D67A0000}"/>
    <cellStyle name="Output 2 6 4 2 2" xfId="19894" xr:uid="{00000000-0005-0000-0000-0000D77A0000}"/>
    <cellStyle name="Output 2 6 4 2 2 2" xfId="36564" xr:uid="{00000000-0005-0000-0000-0000D87A0000}"/>
    <cellStyle name="Output 2 6 4 2 3" xfId="23041" xr:uid="{00000000-0005-0000-0000-0000D97A0000}"/>
    <cellStyle name="Output 2 6 4 2 3 2" xfId="39743" xr:uid="{00000000-0005-0000-0000-0000DA7A0000}"/>
    <cellStyle name="Output 2 6 4 2 4" xfId="25819" xr:uid="{00000000-0005-0000-0000-0000DB7A0000}"/>
    <cellStyle name="Output 2 6 4 2 4 2" xfId="42558" xr:uid="{00000000-0005-0000-0000-0000DC7A0000}"/>
    <cellStyle name="Output 2 6 4 2 5" xfId="30804" xr:uid="{00000000-0005-0000-0000-0000DD7A0000}"/>
    <cellStyle name="Output 2 6 4 3" xfId="17608" xr:uid="{00000000-0005-0000-0000-0000DE7A0000}"/>
    <cellStyle name="Output 2 6 4 3 2" xfId="34285" xr:uid="{00000000-0005-0000-0000-0000DF7A0000}"/>
    <cellStyle name="Output 2 6 4 4" xfId="18524" xr:uid="{00000000-0005-0000-0000-0000E07A0000}"/>
    <cellStyle name="Output 2 6 4 4 2" xfId="35201" xr:uid="{00000000-0005-0000-0000-0000E17A0000}"/>
    <cellStyle name="Output 2 6 4 5" xfId="18940" xr:uid="{00000000-0005-0000-0000-0000E27A0000}"/>
    <cellStyle name="Output 2 6 4 5 2" xfId="35619" xr:uid="{00000000-0005-0000-0000-0000E37A0000}"/>
    <cellStyle name="Output 2 6 4 6" xfId="28212" xr:uid="{00000000-0005-0000-0000-0000E47A0000}"/>
    <cellStyle name="Output 2 6 4 7" xfId="11457" xr:uid="{00000000-0005-0000-0000-0000E57A0000}"/>
    <cellStyle name="Output 2 6 5" xfId="4489" xr:uid="{00000000-0005-0000-0000-0000E67A0000}"/>
    <cellStyle name="Output 2 6 5 2" xfId="14895" xr:uid="{00000000-0005-0000-0000-0000E77A0000}"/>
    <cellStyle name="Output 2 6 5 2 2" xfId="20618" xr:uid="{00000000-0005-0000-0000-0000E87A0000}"/>
    <cellStyle name="Output 2 6 5 2 2 2" xfId="37286" xr:uid="{00000000-0005-0000-0000-0000E97A0000}"/>
    <cellStyle name="Output 2 6 5 2 3" xfId="23751" xr:uid="{00000000-0005-0000-0000-0000EA7A0000}"/>
    <cellStyle name="Output 2 6 5 2 3 2" xfId="40462" xr:uid="{00000000-0005-0000-0000-0000EB7A0000}"/>
    <cellStyle name="Output 2 6 5 2 4" xfId="26511" xr:uid="{00000000-0005-0000-0000-0000EC7A0000}"/>
    <cellStyle name="Output 2 6 5 2 4 2" xfId="43252" xr:uid="{00000000-0005-0000-0000-0000ED7A0000}"/>
    <cellStyle name="Output 2 6 5 2 5" xfId="31566" xr:uid="{00000000-0005-0000-0000-0000EE7A0000}"/>
    <cellStyle name="Output 2 6 5 3" xfId="18331" xr:uid="{00000000-0005-0000-0000-0000EF7A0000}"/>
    <cellStyle name="Output 2 6 5 3 2" xfId="35006" xr:uid="{00000000-0005-0000-0000-0000F07A0000}"/>
    <cellStyle name="Output 2 6 5 4" xfId="21576" xr:uid="{00000000-0005-0000-0000-0000F17A0000}"/>
    <cellStyle name="Output 2 6 5 4 2" xfId="38251" xr:uid="{00000000-0005-0000-0000-0000F27A0000}"/>
    <cellStyle name="Output 2 6 5 5" xfId="24604" xr:uid="{00000000-0005-0000-0000-0000F37A0000}"/>
    <cellStyle name="Output 2 6 5 5 2" xfId="41325" xr:uid="{00000000-0005-0000-0000-0000F47A0000}"/>
    <cellStyle name="Output 2 6 5 6" xfId="28968" xr:uid="{00000000-0005-0000-0000-0000F57A0000}"/>
    <cellStyle name="Output 2 6 5 7" xfId="12221" xr:uid="{00000000-0005-0000-0000-0000F67A0000}"/>
    <cellStyle name="Output 2 6 6" xfId="8222" xr:uid="{00000000-0005-0000-0000-0000F77A0000}"/>
    <cellStyle name="Output 2 6 6 2" xfId="19054" xr:uid="{00000000-0005-0000-0000-0000F87A0000}"/>
    <cellStyle name="Output 2 6 6 2 2" xfId="35724" xr:uid="{00000000-0005-0000-0000-0000F97A0000}"/>
    <cellStyle name="Output 2 6 6 3" xfId="22249" xr:uid="{00000000-0005-0000-0000-0000FA7A0000}"/>
    <cellStyle name="Output 2 6 6 3 2" xfId="38941" xr:uid="{00000000-0005-0000-0000-0000FB7A0000}"/>
    <cellStyle name="Output 2 6 6 4" xfId="25146" xr:uid="{00000000-0005-0000-0000-0000FC7A0000}"/>
    <cellStyle name="Output 2 6 6 4 2" xfId="41882" xr:uid="{00000000-0005-0000-0000-0000FD7A0000}"/>
    <cellStyle name="Output 2 6 6 5" xfId="29795" xr:uid="{00000000-0005-0000-0000-0000FE7A0000}"/>
    <cellStyle name="Output 2 6 6 6" xfId="13119" xr:uid="{00000000-0005-0000-0000-0000FF7A0000}"/>
    <cellStyle name="Output 2 6 7" xfId="16643" xr:uid="{00000000-0005-0000-0000-0000007B0000}"/>
    <cellStyle name="Output 2 6 7 2" xfId="33315" xr:uid="{00000000-0005-0000-0000-0000017B0000}"/>
    <cellStyle name="Output 2 6 8" xfId="16606" xr:uid="{00000000-0005-0000-0000-0000027B0000}"/>
    <cellStyle name="Output 2 6 8 2" xfId="33279" xr:uid="{00000000-0005-0000-0000-0000037B0000}"/>
    <cellStyle name="Output 2 6 9" xfId="16099" xr:uid="{00000000-0005-0000-0000-0000047B0000}"/>
    <cellStyle name="Output 2 6 9 2" xfId="32763" xr:uid="{00000000-0005-0000-0000-0000057B0000}"/>
    <cellStyle name="Output 2 7" xfId="4490" xr:uid="{00000000-0005-0000-0000-0000067B0000}"/>
    <cellStyle name="Output 2 7 10" xfId="27235" xr:uid="{00000000-0005-0000-0000-0000077B0000}"/>
    <cellStyle name="Output 2 7 11" xfId="10442" xr:uid="{00000000-0005-0000-0000-0000087B0000}"/>
    <cellStyle name="Output 2 7 2" xfId="4491" xr:uid="{00000000-0005-0000-0000-0000097B0000}"/>
    <cellStyle name="Output 2 7 2 10" xfId="11316" xr:uid="{00000000-0005-0000-0000-00000A7B0000}"/>
    <cellStyle name="Output 2 7 2 2" xfId="4492" xr:uid="{00000000-0005-0000-0000-00000B7B0000}"/>
    <cellStyle name="Output 2 7 2 2 2" xfId="14459" xr:uid="{00000000-0005-0000-0000-00000C7B0000}"/>
    <cellStyle name="Output 2 7 2 2 2 2" xfId="20222" xr:uid="{00000000-0005-0000-0000-00000D7B0000}"/>
    <cellStyle name="Output 2 7 2 2 2 2 2" xfId="36891" xr:uid="{00000000-0005-0000-0000-00000E7B0000}"/>
    <cellStyle name="Output 2 7 2 2 2 3" xfId="23363" xr:uid="{00000000-0005-0000-0000-00000F7B0000}"/>
    <cellStyle name="Output 2 7 2 2 2 3 2" xfId="40071" xr:uid="{00000000-0005-0000-0000-0000107B0000}"/>
    <cellStyle name="Output 2 7 2 2 2 4" xfId="26145" xr:uid="{00000000-0005-0000-0000-0000117B0000}"/>
    <cellStyle name="Output 2 7 2 2 2 4 2" xfId="42885" xr:uid="{00000000-0005-0000-0000-0000127B0000}"/>
    <cellStyle name="Output 2 7 2 2 2 5" xfId="31131" xr:uid="{00000000-0005-0000-0000-0000137B0000}"/>
    <cellStyle name="Output 2 7 2 2 3" xfId="17936" xr:uid="{00000000-0005-0000-0000-0000147B0000}"/>
    <cellStyle name="Output 2 7 2 2 3 2" xfId="34612" xr:uid="{00000000-0005-0000-0000-0000157B0000}"/>
    <cellStyle name="Output 2 7 2 2 4" xfId="19832" xr:uid="{00000000-0005-0000-0000-0000167B0000}"/>
    <cellStyle name="Output 2 7 2 2 4 2" xfId="36502" xr:uid="{00000000-0005-0000-0000-0000177B0000}"/>
    <cellStyle name="Output 2 7 2 2 5" xfId="16337" xr:uid="{00000000-0005-0000-0000-0000187B0000}"/>
    <cellStyle name="Output 2 7 2 2 5 2" xfId="33006" xr:uid="{00000000-0005-0000-0000-0000197B0000}"/>
    <cellStyle name="Output 2 7 2 2 6" xfId="28534" xr:uid="{00000000-0005-0000-0000-00001A7B0000}"/>
    <cellStyle name="Output 2 7 2 2 7" xfId="11785" xr:uid="{00000000-0005-0000-0000-00001B7B0000}"/>
    <cellStyle name="Output 2 7 2 3" xfId="4493" xr:uid="{00000000-0005-0000-0000-00001C7B0000}"/>
    <cellStyle name="Output 2 7 2 3 2" xfId="14713" xr:uid="{00000000-0005-0000-0000-00001D7B0000}"/>
    <cellStyle name="Output 2 7 2 3 2 2" xfId="20476" xr:uid="{00000000-0005-0000-0000-00001E7B0000}"/>
    <cellStyle name="Output 2 7 2 3 2 2 2" xfId="37144" xr:uid="{00000000-0005-0000-0000-00001F7B0000}"/>
    <cellStyle name="Output 2 7 2 3 2 3" xfId="23615" xr:uid="{00000000-0005-0000-0000-0000207B0000}"/>
    <cellStyle name="Output 2 7 2 3 2 3 2" xfId="40325" xr:uid="{00000000-0005-0000-0000-0000217B0000}"/>
    <cellStyle name="Output 2 7 2 3 2 4" xfId="26398" xr:uid="{00000000-0005-0000-0000-0000227B0000}"/>
    <cellStyle name="Output 2 7 2 3 2 4 2" xfId="43139" xr:uid="{00000000-0005-0000-0000-0000237B0000}"/>
    <cellStyle name="Output 2 7 2 3 2 5" xfId="31384" xr:uid="{00000000-0005-0000-0000-0000247B0000}"/>
    <cellStyle name="Output 2 7 2 3 3" xfId="18190" xr:uid="{00000000-0005-0000-0000-0000257B0000}"/>
    <cellStyle name="Output 2 7 2 3 3 2" xfId="34865" xr:uid="{00000000-0005-0000-0000-0000267B0000}"/>
    <cellStyle name="Output 2 7 2 3 4" xfId="21442" xr:uid="{00000000-0005-0000-0000-0000277B0000}"/>
    <cellStyle name="Output 2 7 2 3 4 2" xfId="38116" xr:uid="{00000000-0005-0000-0000-0000287B0000}"/>
    <cellStyle name="Output 2 7 2 3 5" xfId="24492" xr:uid="{00000000-0005-0000-0000-0000297B0000}"/>
    <cellStyle name="Output 2 7 2 3 5 2" xfId="41212" xr:uid="{00000000-0005-0000-0000-00002A7B0000}"/>
    <cellStyle name="Output 2 7 2 3 6" xfId="28786" xr:uid="{00000000-0005-0000-0000-00002B7B0000}"/>
    <cellStyle name="Output 2 7 2 3 7" xfId="12039" xr:uid="{00000000-0005-0000-0000-00002C7B0000}"/>
    <cellStyle name="Output 2 7 2 4" xfId="8223" xr:uid="{00000000-0005-0000-0000-00002D7B0000}"/>
    <cellStyle name="Output 2 7 2 4 2" xfId="15441" xr:uid="{00000000-0005-0000-0000-00002E7B0000}"/>
    <cellStyle name="Output 2 7 2 4 2 2" xfId="21077" xr:uid="{00000000-0005-0000-0000-00002F7B0000}"/>
    <cellStyle name="Output 2 7 2 4 2 2 2" xfId="37746" xr:uid="{00000000-0005-0000-0000-0000307B0000}"/>
    <cellStyle name="Output 2 7 2 4 2 3" xfId="24189" xr:uid="{00000000-0005-0000-0000-0000317B0000}"/>
    <cellStyle name="Output 2 7 2 4 2 3 2" xfId="40906" xr:uid="{00000000-0005-0000-0000-0000327B0000}"/>
    <cellStyle name="Output 2 7 2 4 2 4" xfId="26897" xr:uid="{00000000-0005-0000-0000-0000337B0000}"/>
    <cellStyle name="Output 2 7 2 4 2 4 2" xfId="43638" xr:uid="{00000000-0005-0000-0000-0000347B0000}"/>
    <cellStyle name="Output 2 7 2 4 2 5" xfId="32112" xr:uid="{00000000-0005-0000-0000-0000357B0000}"/>
    <cellStyle name="Output 2 7 2 4 3" xfId="18836" xr:uid="{00000000-0005-0000-0000-0000367B0000}"/>
    <cellStyle name="Output 2 7 2 4 3 2" xfId="35514" xr:uid="{00000000-0005-0000-0000-0000377B0000}"/>
    <cellStyle name="Output 2 7 2 4 4" xfId="22044" xr:uid="{00000000-0005-0000-0000-0000387B0000}"/>
    <cellStyle name="Output 2 7 2 4 4 2" xfId="38726" xr:uid="{00000000-0005-0000-0000-0000397B0000}"/>
    <cellStyle name="Output 2 7 2 4 5" xfId="24984" xr:uid="{00000000-0005-0000-0000-00003A7B0000}"/>
    <cellStyle name="Output 2 7 2 4 5 2" xfId="41711" xr:uid="{00000000-0005-0000-0000-00003B7B0000}"/>
    <cellStyle name="Output 2 7 2 4 6" xfId="29514" xr:uid="{00000000-0005-0000-0000-00003C7B0000}"/>
    <cellStyle name="Output 2 7 2 4 7" xfId="12828" xr:uid="{00000000-0005-0000-0000-00003D7B0000}"/>
    <cellStyle name="Output 2 7 2 5" xfId="13989" xr:uid="{00000000-0005-0000-0000-00003E7B0000}"/>
    <cellStyle name="Output 2 7 2 5 2" xfId="19780" xr:uid="{00000000-0005-0000-0000-00003F7B0000}"/>
    <cellStyle name="Output 2 7 2 5 2 2" xfId="36450" xr:uid="{00000000-0005-0000-0000-0000407B0000}"/>
    <cellStyle name="Output 2 7 2 5 3" xfId="22929" xr:uid="{00000000-0005-0000-0000-0000417B0000}"/>
    <cellStyle name="Output 2 7 2 5 3 2" xfId="39631" xr:uid="{00000000-0005-0000-0000-0000427B0000}"/>
    <cellStyle name="Output 2 7 2 5 4" xfId="25727" xr:uid="{00000000-0005-0000-0000-0000437B0000}"/>
    <cellStyle name="Output 2 7 2 5 4 2" xfId="42466" xr:uid="{00000000-0005-0000-0000-0000447B0000}"/>
    <cellStyle name="Output 2 7 2 5 5" xfId="30662" xr:uid="{00000000-0005-0000-0000-0000457B0000}"/>
    <cellStyle name="Output 2 7 2 6" xfId="17487" xr:uid="{00000000-0005-0000-0000-0000467B0000}"/>
    <cellStyle name="Output 2 7 2 6 2" xfId="34164" xr:uid="{00000000-0005-0000-0000-0000477B0000}"/>
    <cellStyle name="Output 2 7 2 7" xfId="20569" xr:uid="{00000000-0005-0000-0000-0000487B0000}"/>
    <cellStyle name="Output 2 7 2 7 2" xfId="37237" xr:uid="{00000000-0005-0000-0000-0000497B0000}"/>
    <cellStyle name="Output 2 7 2 8" xfId="22219" xr:uid="{00000000-0005-0000-0000-00004A7B0000}"/>
    <cellStyle name="Output 2 7 2 8 2" xfId="38910" xr:uid="{00000000-0005-0000-0000-00004B7B0000}"/>
    <cellStyle name="Output 2 7 2 9" xfId="28070" xr:uid="{00000000-0005-0000-0000-00004C7B0000}"/>
    <cellStyle name="Output 2 7 3" xfId="4494" xr:uid="{00000000-0005-0000-0000-00004D7B0000}"/>
    <cellStyle name="Output 2 7 3 2" xfId="13552" xr:uid="{00000000-0005-0000-0000-00004E7B0000}"/>
    <cellStyle name="Output 2 7 3 2 2" xfId="19419" xr:uid="{00000000-0005-0000-0000-00004F7B0000}"/>
    <cellStyle name="Output 2 7 3 2 2 2" xfId="36089" xr:uid="{00000000-0005-0000-0000-0000507B0000}"/>
    <cellStyle name="Output 2 7 3 2 3" xfId="22588" xr:uid="{00000000-0005-0000-0000-0000517B0000}"/>
    <cellStyle name="Output 2 7 3 2 3 2" xfId="39287" xr:uid="{00000000-0005-0000-0000-0000527B0000}"/>
    <cellStyle name="Output 2 7 3 2 4" xfId="25438" xr:uid="{00000000-0005-0000-0000-0000537B0000}"/>
    <cellStyle name="Output 2 7 3 2 4 2" xfId="42176" xr:uid="{00000000-0005-0000-0000-0000547B0000}"/>
    <cellStyle name="Output 2 7 3 2 5" xfId="30226" xr:uid="{00000000-0005-0000-0000-0000557B0000}"/>
    <cellStyle name="Output 2 7 3 3" xfId="17104" xr:uid="{00000000-0005-0000-0000-0000567B0000}"/>
    <cellStyle name="Output 2 7 3 3 2" xfId="33780" xr:uid="{00000000-0005-0000-0000-0000577B0000}"/>
    <cellStyle name="Output 2 7 3 4" xfId="15882" xr:uid="{00000000-0005-0000-0000-0000587B0000}"/>
    <cellStyle name="Output 2 7 3 4 2" xfId="32546" xr:uid="{00000000-0005-0000-0000-0000597B0000}"/>
    <cellStyle name="Output 2 7 3 5" xfId="21178" xr:uid="{00000000-0005-0000-0000-00005A7B0000}"/>
    <cellStyle name="Output 2 7 3 5 2" xfId="37848" xr:uid="{00000000-0005-0000-0000-00005B7B0000}"/>
    <cellStyle name="Output 2 7 3 6" xfId="27635" xr:uid="{00000000-0005-0000-0000-00005C7B0000}"/>
    <cellStyle name="Output 2 7 3 7" xfId="10864" xr:uid="{00000000-0005-0000-0000-00005D7B0000}"/>
    <cellStyle name="Output 2 7 4" xfId="4495" xr:uid="{00000000-0005-0000-0000-00005E7B0000}"/>
    <cellStyle name="Output 2 7 4 2" xfId="14159" xr:uid="{00000000-0005-0000-0000-00005F7B0000}"/>
    <cellStyle name="Output 2 7 4 2 2" xfId="19922" xr:uid="{00000000-0005-0000-0000-0000607B0000}"/>
    <cellStyle name="Output 2 7 4 2 2 2" xfId="36592" xr:uid="{00000000-0005-0000-0000-0000617B0000}"/>
    <cellStyle name="Output 2 7 4 2 3" xfId="23068" xr:uid="{00000000-0005-0000-0000-0000627B0000}"/>
    <cellStyle name="Output 2 7 4 2 3 2" xfId="39771" xr:uid="{00000000-0005-0000-0000-0000637B0000}"/>
    <cellStyle name="Output 2 7 4 2 4" xfId="25847" xr:uid="{00000000-0005-0000-0000-0000647B0000}"/>
    <cellStyle name="Output 2 7 4 2 4 2" xfId="42586" xr:uid="{00000000-0005-0000-0000-0000657B0000}"/>
    <cellStyle name="Output 2 7 4 2 5" xfId="30832" xr:uid="{00000000-0005-0000-0000-0000667B0000}"/>
    <cellStyle name="Output 2 7 4 3" xfId="17636" xr:uid="{00000000-0005-0000-0000-0000677B0000}"/>
    <cellStyle name="Output 2 7 4 3 2" xfId="34313" xr:uid="{00000000-0005-0000-0000-0000687B0000}"/>
    <cellStyle name="Output 2 7 4 4" xfId="21071" xr:uid="{00000000-0005-0000-0000-0000697B0000}"/>
    <cellStyle name="Output 2 7 4 4 2" xfId="37740" xr:uid="{00000000-0005-0000-0000-00006A7B0000}"/>
    <cellStyle name="Output 2 7 4 5" xfId="24327" xr:uid="{00000000-0005-0000-0000-00006B7B0000}"/>
    <cellStyle name="Output 2 7 4 5 2" xfId="41045" xr:uid="{00000000-0005-0000-0000-00006C7B0000}"/>
    <cellStyle name="Output 2 7 4 6" xfId="28239" xr:uid="{00000000-0005-0000-0000-00006D7B0000}"/>
    <cellStyle name="Output 2 7 4 7" xfId="11485" xr:uid="{00000000-0005-0000-0000-00006E7B0000}"/>
    <cellStyle name="Output 2 7 5" xfId="8224" xr:uid="{00000000-0005-0000-0000-00006F7B0000}"/>
    <cellStyle name="Output 2 7 5 2" xfId="14924" xr:uid="{00000000-0005-0000-0000-0000707B0000}"/>
    <cellStyle name="Output 2 7 5 2 2" xfId="20647" xr:uid="{00000000-0005-0000-0000-0000717B0000}"/>
    <cellStyle name="Output 2 7 5 2 2 2" xfId="37315" xr:uid="{00000000-0005-0000-0000-0000727B0000}"/>
    <cellStyle name="Output 2 7 5 2 3" xfId="23777" xr:uid="{00000000-0005-0000-0000-0000737B0000}"/>
    <cellStyle name="Output 2 7 5 2 3 2" xfId="40488" xr:uid="{00000000-0005-0000-0000-0000747B0000}"/>
    <cellStyle name="Output 2 7 5 2 4" xfId="26530" xr:uid="{00000000-0005-0000-0000-0000757B0000}"/>
    <cellStyle name="Output 2 7 5 2 4 2" xfId="43271" xr:uid="{00000000-0005-0000-0000-0000767B0000}"/>
    <cellStyle name="Output 2 7 5 2 5" xfId="31595" xr:uid="{00000000-0005-0000-0000-0000777B0000}"/>
    <cellStyle name="Output 2 7 5 3" xfId="18360" xr:uid="{00000000-0005-0000-0000-0000787B0000}"/>
    <cellStyle name="Output 2 7 5 3 2" xfId="35035" xr:uid="{00000000-0005-0000-0000-0000797B0000}"/>
    <cellStyle name="Output 2 7 5 4" xfId="21603" xr:uid="{00000000-0005-0000-0000-00007A7B0000}"/>
    <cellStyle name="Output 2 7 5 4 2" xfId="38278" xr:uid="{00000000-0005-0000-0000-00007B7B0000}"/>
    <cellStyle name="Output 2 7 5 5" xfId="24623" xr:uid="{00000000-0005-0000-0000-00007C7B0000}"/>
    <cellStyle name="Output 2 7 5 5 2" xfId="41344" xr:uid="{00000000-0005-0000-0000-00007D7B0000}"/>
    <cellStyle name="Output 2 7 5 6" xfId="28997" xr:uid="{00000000-0005-0000-0000-00007E7B0000}"/>
    <cellStyle name="Output 2 7 5 7" xfId="12250" xr:uid="{00000000-0005-0000-0000-00007F7B0000}"/>
    <cellStyle name="Output 2 7 6" xfId="13148" xr:uid="{00000000-0005-0000-0000-0000807B0000}"/>
    <cellStyle name="Output 2 7 6 2" xfId="19082" xr:uid="{00000000-0005-0000-0000-0000817B0000}"/>
    <cellStyle name="Output 2 7 6 2 2" xfId="35753" xr:uid="{00000000-0005-0000-0000-0000827B0000}"/>
    <cellStyle name="Output 2 7 6 3" xfId="22274" xr:uid="{00000000-0005-0000-0000-0000837B0000}"/>
    <cellStyle name="Output 2 7 6 3 2" xfId="38967" xr:uid="{00000000-0005-0000-0000-0000847B0000}"/>
    <cellStyle name="Output 2 7 6 4" xfId="25165" xr:uid="{00000000-0005-0000-0000-0000857B0000}"/>
    <cellStyle name="Output 2 7 6 4 2" xfId="41901" xr:uid="{00000000-0005-0000-0000-0000867B0000}"/>
    <cellStyle name="Output 2 7 6 5" xfId="29824" xr:uid="{00000000-0005-0000-0000-0000877B0000}"/>
    <cellStyle name="Output 2 7 7" xfId="16735" xr:uid="{00000000-0005-0000-0000-0000887B0000}"/>
    <cellStyle name="Output 2 7 7 2" xfId="33409" xr:uid="{00000000-0005-0000-0000-0000897B0000}"/>
    <cellStyle name="Output 2 7 8" xfId="17596" xr:uid="{00000000-0005-0000-0000-00008A7B0000}"/>
    <cellStyle name="Output 2 7 8 2" xfId="34273" xr:uid="{00000000-0005-0000-0000-00008B7B0000}"/>
    <cellStyle name="Output 2 7 9" xfId="16317" xr:uid="{00000000-0005-0000-0000-00008C7B0000}"/>
    <cellStyle name="Output 2 7 9 2" xfId="32986" xr:uid="{00000000-0005-0000-0000-00008D7B0000}"/>
    <cellStyle name="Output 2 8" xfId="4496" xr:uid="{00000000-0005-0000-0000-00008E7B0000}"/>
    <cellStyle name="Output 2 8 10" xfId="27276" xr:uid="{00000000-0005-0000-0000-00008F7B0000}"/>
    <cellStyle name="Output 2 8 11" xfId="10487" xr:uid="{00000000-0005-0000-0000-0000907B0000}"/>
    <cellStyle name="Output 2 8 2" xfId="4497" xr:uid="{00000000-0005-0000-0000-0000917B0000}"/>
    <cellStyle name="Output 2 8 2 10" xfId="11352" xr:uid="{00000000-0005-0000-0000-0000927B0000}"/>
    <cellStyle name="Output 2 8 2 2" xfId="4498" xr:uid="{00000000-0005-0000-0000-0000937B0000}"/>
    <cellStyle name="Output 2 8 2 2 2" xfId="14493" xr:uid="{00000000-0005-0000-0000-0000947B0000}"/>
    <cellStyle name="Output 2 8 2 2 2 2" xfId="20256" xr:uid="{00000000-0005-0000-0000-0000957B0000}"/>
    <cellStyle name="Output 2 8 2 2 2 2 2" xfId="36925" xr:uid="{00000000-0005-0000-0000-0000967B0000}"/>
    <cellStyle name="Output 2 8 2 2 2 3" xfId="23397" xr:uid="{00000000-0005-0000-0000-0000977B0000}"/>
    <cellStyle name="Output 2 8 2 2 2 3 2" xfId="40105" xr:uid="{00000000-0005-0000-0000-0000987B0000}"/>
    <cellStyle name="Output 2 8 2 2 2 4" xfId="26179" xr:uid="{00000000-0005-0000-0000-0000997B0000}"/>
    <cellStyle name="Output 2 8 2 2 2 4 2" xfId="42919" xr:uid="{00000000-0005-0000-0000-00009A7B0000}"/>
    <cellStyle name="Output 2 8 2 2 2 5" xfId="31165" xr:uid="{00000000-0005-0000-0000-00009B7B0000}"/>
    <cellStyle name="Output 2 8 2 2 3" xfId="17970" xr:uid="{00000000-0005-0000-0000-00009C7B0000}"/>
    <cellStyle name="Output 2 8 2 2 3 2" xfId="34646" xr:uid="{00000000-0005-0000-0000-00009D7B0000}"/>
    <cellStyle name="Output 2 8 2 2 4" xfId="15597" xr:uid="{00000000-0005-0000-0000-00009E7B0000}"/>
    <cellStyle name="Output 2 8 2 2 4 2" xfId="32268" xr:uid="{00000000-0005-0000-0000-00009F7B0000}"/>
    <cellStyle name="Output 2 8 2 2 5" xfId="22095" xr:uid="{00000000-0005-0000-0000-0000A07B0000}"/>
    <cellStyle name="Output 2 8 2 2 5 2" xfId="38777" xr:uid="{00000000-0005-0000-0000-0000A17B0000}"/>
    <cellStyle name="Output 2 8 2 2 6" xfId="28568" xr:uid="{00000000-0005-0000-0000-0000A27B0000}"/>
    <cellStyle name="Output 2 8 2 2 7" xfId="11819" xr:uid="{00000000-0005-0000-0000-0000A37B0000}"/>
    <cellStyle name="Output 2 8 2 3" xfId="4499" xr:uid="{00000000-0005-0000-0000-0000A47B0000}"/>
    <cellStyle name="Output 2 8 2 3 2" xfId="14747" xr:uid="{00000000-0005-0000-0000-0000A57B0000}"/>
    <cellStyle name="Output 2 8 2 3 2 2" xfId="20510" xr:uid="{00000000-0005-0000-0000-0000A67B0000}"/>
    <cellStyle name="Output 2 8 2 3 2 2 2" xfId="37178" xr:uid="{00000000-0005-0000-0000-0000A77B0000}"/>
    <cellStyle name="Output 2 8 2 3 2 3" xfId="23649" xr:uid="{00000000-0005-0000-0000-0000A87B0000}"/>
    <cellStyle name="Output 2 8 2 3 2 3 2" xfId="40359" xr:uid="{00000000-0005-0000-0000-0000A97B0000}"/>
    <cellStyle name="Output 2 8 2 3 2 4" xfId="26432" xr:uid="{00000000-0005-0000-0000-0000AA7B0000}"/>
    <cellStyle name="Output 2 8 2 3 2 4 2" xfId="43173" xr:uid="{00000000-0005-0000-0000-0000AB7B0000}"/>
    <cellStyle name="Output 2 8 2 3 2 5" xfId="31418" xr:uid="{00000000-0005-0000-0000-0000AC7B0000}"/>
    <cellStyle name="Output 2 8 2 3 3" xfId="18224" xr:uid="{00000000-0005-0000-0000-0000AD7B0000}"/>
    <cellStyle name="Output 2 8 2 3 3 2" xfId="34899" xr:uid="{00000000-0005-0000-0000-0000AE7B0000}"/>
    <cellStyle name="Output 2 8 2 3 4" xfId="21476" xr:uid="{00000000-0005-0000-0000-0000AF7B0000}"/>
    <cellStyle name="Output 2 8 2 3 4 2" xfId="38150" xr:uid="{00000000-0005-0000-0000-0000B07B0000}"/>
    <cellStyle name="Output 2 8 2 3 5" xfId="24526" xr:uid="{00000000-0005-0000-0000-0000B17B0000}"/>
    <cellStyle name="Output 2 8 2 3 5 2" xfId="41246" xr:uid="{00000000-0005-0000-0000-0000B27B0000}"/>
    <cellStyle name="Output 2 8 2 3 6" xfId="28820" xr:uid="{00000000-0005-0000-0000-0000B37B0000}"/>
    <cellStyle name="Output 2 8 2 3 7" xfId="12073" xr:uid="{00000000-0005-0000-0000-0000B47B0000}"/>
    <cellStyle name="Output 2 8 2 4" xfId="8225" xr:uid="{00000000-0005-0000-0000-0000B57B0000}"/>
    <cellStyle name="Output 2 8 2 4 2" xfId="15482" xr:uid="{00000000-0005-0000-0000-0000B67B0000}"/>
    <cellStyle name="Output 2 8 2 4 2 2" xfId="21113" xr:uid="{00000000-0005-0000-0000-0000B77B0000}"/>
    <cellStyle name="Output 2 8 2 4 2 2 2" xfId="37782" xr:uid="{00000000-0005-0000-0000-0000B87B0000}"/>
    <cellStyle name="Output 2 8 2 4 2 3" xfId="24225" xr:uid="{00000000-0005-0000-0000-0000B97B0000}"/>
    <cellStyle name="Output 2 8 2 4 2 3 2" xfId="40942" xr:uid="{00000000-0005-0000-0000-0000BA7B0000}"/>
    <cellStyle name="Output 2 8 2 4 2 4" xfId="26931" xr:uid="{00000000-0005-0000-0000-0000BB7B0000}"/>
    <cellStyle name="Output 2 8 2 4 2 4 2" xfId="43672" xr:uid="{00000000-0005-0000-0000-0000BC7B0000}"/>
    <cellStyle name="Output 2 8 2 4 2 5" xfId="32153" xr:uid="{00000000-0005-0000-0000-0000BD7B0000}"/>
    <cellStyle name="Output 2 8 2 4 3" xfId="18872" xr:uid="{00000000-0005-0000-0000-0000BE7B0000}"/>
    <cellStyle name="Output 2 8 2 4 3 2" xfId="35550" xr:uid="{00000000-0005-0000-0000-0000BF7B0000}"/>
    <cellStyle name="Output 2 8 2 4 4" xfId="22080" xr:uid="{00000000-0005-0000-0000-0000C07B0000}"/>
    <cellStyle name="Output 2 8 2 4 4 2" xfId="38762" xr:uid="{00000000-0005-0000-0000-0000C17B0000}"/>
    <cellStyle name="Output 2 8 2 4 5" xfId="25018" xr:uid="{00000000-0005-0000-0000-0000C27B0000}"/>
    <cellStyle name="Output 2 8 2 4 5 2" xfId="41745" xr:uid="{00000000-0005-0000-0000-0000C37B0000}"/>
    <cellStyle name="Output 2 8 2 4 6" xfId="29555" xr:uid="{00000000-0005-0000-0000-0000C47B0000}"/>
    <cellStyle name="Output 2 8 2 4 7" xfId="12869" xr:uid="{00000000-0005-0000-0000-0000C57B0000}"/>
    <cellStyle name="Output 2 8 2 5" xfId="14030" xr:uid="{00000000-0005-0000-0000-0000C67B0000}"/>
    <cellStyle name="Output 2 8 2 5 2" xfId="19817" xr:uid="{00000000-0005-0000-0000-0000C77B0000}"/>
    <cellStyle name="Output 2 8 2 5 2 2" xfId="36487" xr:uid="{00000000-0005-0000-0000-0000C87B0000}"/>
    <cellStyle name="Output 2 8 2 5 3" xfId="22965" xr:uid="{00000000-0005-0000-0000-0000C97B0000}"/>
    <cellStyle name="Output 2 8 2 5 3 2" xfId="39667" xr:uid="{00000000-0005-0000-0000-0000CA7B0000}"/>
    <cellStyle name="Output 2 8 2 5 4" xfId="25761" xr:uid="{00000000-0005-0000-0000-0000CB7B0000}"/>
    <cellStyle name="Output 2 8 2 5 4 2" xfId="42500" xr:uid="{00000000-0005-0000-0000-0000CC7B0000}"/>
    <cellStyle name="Output 2 8 2 5 5" xfId="30703" xr:uid="{00000000-0005-0000-0000-0000CD7B0000}"/>
    <cellStyle name="Output 2 8 2 6" xfId="17523" xr:uid="{00000000-0005-0000-0000-0000CE7B0000}"/>
    <cellStyle name="Output 2 8 2 6 2" xfId="34200" xr:uid="{00000000-0005-0000-0000-0000CF7B0000}"/>
    <cellStyle name="Output 2 8 2 7" xfId="20705" xr:uid="{00000000-0005-0000-0000-0000D07B0000}"/>
    <cellStyle name="Output 2 8 2 7 2" xfId="37373" xr:uid="{00000000-0005-0000-0000-0000D17B0000}"/>
    <cellStyle name="Output 2 8 2 8" xfId="16660" xr:uid="{00000000-0005-0000-0000-0000D27B0000}"/>
    <cellStyle name="Output 2 8 2 8 2" xfId="33333" xr:uid="{00000000-0005-0000-0000-0000D37B0000}"/>
    <cellStyle name="Output 2 8 2 9" xfId="28111" xr:uid="{00000000-0005-0000-0000-0000D47B0000}"/>
    <cellStyle name="Output 2 8 3" xfId="4500" xr:uid="{00000000-0005-0000-0000-0000D57B0000}"/>
    <cellStyle name="Output 2 8 3 2" xfId="13593" xr:uid="{00000000-0005-0000-0000-0000D67B0000}"/>
    <cellStyle name="Output 2 8 3 2 2" xfId="19455" xr:uid="{00000000-0005-0000-0000-0000D77B0000}"/>
    <cellStyle name="Output 2 8 3 2 2 2" xfId="36125" xr:uid="{00000000-0005-0000-0000-0000D87B0000}"/>
    <cellStyle name="Output 2 8 3 2 3" xfId="22622" xr:uid="{00000000-0005-0000-0000-0000D97B0000}"/>
    <cellStyle name="Output 2 8 3 2 3 2" xfId="39322" xr:uid="{00000000-0005-0000-0000-0000DA7B0000}"/>
    <cellStyle name="Output 2 8 3 2 4" xfId="25472" xr:uid="{00000000-0005-0000-0000-0000DB7B0000}"/>
    <cellStyle name="Output 2 8 3 2 4 2" xfId="42210" xr:uid="{00000000-0005-0000-0000-0000DC7B0000}"/>
    <cellStyle name="Output 2 8 3 2 5" xfId="30267" xr:uid="{00000000-0005-0000-0000-0000DD7B0000}"/>
    <cellStyle name="Output 2 8 3 3" xfId="17140" xr:uid="{00000000-0005-0000-0000-0000DE7B0000}"/>
    <cellStyle name="Output 2 8 3 3 2" xfId="33816" xr:uid="{00000000-0005-0000-0000-0000DF7B0000}"/>
    <cellStyle name="Output 2 8 3 4" xfId="15864" xr:uid="{00000000-0005-0000-0000-0000E07B0000}"/>
    <cellStyle name="Output 2 8 3 4 2" xfId="32528" xr:uid="{00000000-0005-0000-0000-0000E17B0000}"/>
    <cellStyle name="Output 2 8 3 5" xfId="21854" xr:uid="{00000000-0005-0000-0000-0000E27B0000}"/>
    <cellStyle name="Output 2 8 3 5 2" xfId="38533" xr:uid="{00000000-0005-0000-0000-0000E37B0000}"/>
    <cellStyle name="Output 2 8 3 6" xfId="27675" xr:uid="{00000000-0005-0000-0000-0000E47B0000}"/>
    <cellStyle name="Output 2 8 3 7" xfId="10900" xr:uid="{00000000-0005-0000-0000-0000E57B0000}"/>
    <cellStyle name="Output 2 8 4" xfId="4501" xr:uid="{00000000-0005-0000-0000-0000E67B0000}"/>
    <cellStyle name="Output 2 8 4 2" xfId="14193" xr:uid="{00000000-0005-0000-0000-0000E77B0000}"/>
    <cellStyle name="Output 2 8 4 2 2" xfId="19956" xr:uid="{00000000-0005-0000-0000-0000E87B0000}"/>
    <cellStyle name="Output 2 8 4 2 2 2" xfId="36626" xr:uid="{00000000-0005-0000-0000-0000E97B0000}"/>
    <cellStyle name="Output 2 8 4 2 3" xfId="23102" xr:uid="{00000000-0005-0000-0000-0000EA7B0000}"/>
    <cellStyle name="Output 2 8 4 2 3 2" xfId="39805" xr:uid="{00000000-0005-0000-0000-0000EB7B0000}"/>
    <cellStyle name="Output 2 8 4 2 4" xfId="25881" xr:uid="{00000000-0005-0000-0000-0000EC7B0000}"/>
    <cellStyle name="Output 2 8 4 2 4 2" xfId="42620" xr:uid="{00000000-0005-0000-0000-0000ED7B0000}"/>
    <cellStyle name="Output 2 8 4 2 5" xfId="30866" xr:uid="{00000000-0005-0000-0000-0000EE7B0000}"/>
    <cellStyle name="Output 2 8 4 3" xfId="17670" xr:uid="{00000000-0005-0000-0000-0000EF7B0000}"/>
    <cellStyle name="Output 2 8 4 3 2" xfId="34347" xr:uid="{00000000-0005-0000-0000-0000F07B0000}"/>
    <cellStyle name="Output 2 8 4 4" xfId="18529" xr:uid="{00000000-0005-0000-0000-0000F17B0000}"/>
    <cellStyle name="Output 2 8 4 4 2" xfId="35206" xr:uid="{00000000-0005-0000-0000-0000F27B0000}"/>
    <cellStyle name="Output 2 8 4 5" xfId="19776" xr:uid="{00000000-0005-0000-0000-0000F37B0000}"/>
    <cellStyle name="Output 2 8 4 5 2" xfId="36446" xr:uid="{00000000-0005-0000-0000-0000F47B0000}"/>
    <cellStyle name="Output 2 8 4 6" xfId="28273" xr:uid="{00000000-0005-0000-0000-0000F57B0000}"/>
    <cellStyle name="Output 2 8 4 7" xfId="11519" xr:uid="{00000000-0005-0000-0000-0000F67B0000}"/>
    <cellStyle name="Output 2 8 5" xfId="12291" xr:uid="{00000000-0005-0000-0000-0000F77B0000}"/>
    <cellStyle name="Output 2 8 5 2" xfId="14965" xr:uid="{00000000-0005-0000-0000-0000F87B0000}"/>
    <cellStyle name="Output 2 8 5 2 2" xfId="20683" xr:uid="{00000000-0005-0000-0000-0000F97B0000}"/>
    <cellStyle name="Output 2 8 5 2 2 2" xfId="37351" xr:uid="{00000000-0005-0000-0000-0000FA7B0000}"/>
    <cellStyle name="Output 2 8 5 2 3" xfId="23813" xr:uid="{00000000-0005-0000-0000-0000FB7B0000}"/>
    <cellStyle name="Output 2 8 5 2 3 2" xfId="40524" xr:uid="{00000000-0005-0000-0000-0000FC7B0000}"/>
    <cellStyle name="Output 2 8 5 2 4" xfId="26564" xr:uid="{00000000-0005-0000-0000-0000FD7B0000}"/>
    <cellStyle name="Output 2 8 5 2 4 2" xfId="43305" xr:uid="{00000000-0005-0000-0000-0000FE7B0000}"/>
    <cellStyle name="Output 2 8 5 2 5" xfId="31636" xr:uid="{00000000-0005-0000-0000-0000FF7B0000}"/>
    <cellStyle name="Output 2 8 5 3" xfId="18396" xr:uid="{00000000-0005-0000-0000-0000007C0000}"/>
    <cellStyle name="Output 2 8 5 3 2" xfId="35071" xr:uid="{00000000-0005-0000-0000-0000017C0000}"/>
    <cellStyle name="Output 2 8 5 4" xfId="21639" xr:uid="{00000000-0005-0000-0000-0000027C0000}"/>
    <cellStyle name="Output 2 8 5 4 2" xfId="38314" xr:uid="{00000000-0005-0000-0000-0000037C0000}"/>
    <cellStyle name="Output 2 8 5 5" xfId="24657" xr:uid="{00000000-0005-0000-0000-0000047C0000}"/>
    <cellStyle name="Output 2 8 5 5 2" xfId="41378" xr:uid="{00000000-0005-0000-0000-0000057C0000}"/>
    <cellStyle name="Output 2 8 5 6" xfId="29038" xr:uid="{00000000-0005-0000-0000-0000067C0000}"/>
    <cellStyle name="Output 2 8 6" xfId="13189" xr:uid="{00000000-0005-0000-0000-0000077C0000}"/>
    <cellStyle name="Output 2 8 6 2" xfId="19118" xr:uid="{00000000-0005-0000-0000-0000087C0000}"/>
    <cellStyle name="Output 2 8 6 2 2" xfId="35789" xr:uid="{00000000-0005-0000-0000-0000097C0000}"/>
    <cellStyle name="Output 2 8 6 3" xfId="22310" xr:uid="{00000000-0005-0000-0000-00000A7C0000}"/>
    <cellStyle name="Output 2 8 6 3 2" xfId="39003" xr:uid="{00000000-0005-0000-0000-00000B7C0000}"/>
    <cellStyle name="Output 2 8 6 4" xfId="25199" xr:uid="{00000000-0005-0000-0000-00000C7C0000}"/>
    <cellStyle name="Output 2 8 6 4 2" xfId="41935" xr:uid="{00000000-0005-0000-0000-00000D7C0000}"/>
    <cellStyle name="Output 2 8 6 5" xfId="29865" xr:uid="{00000000-0005-0000-0000-00000E7C0000}"/>
    <cellStyle name="Output 2 8 7" xfId="16775" xr:uid="{00000000-0005-0000-0000-00000F7C0000}"/>
    <cellStyle name="Output 2 8 7 2" xfId="33449" xr:uid="{00000000-0005-0000-0000-0000107C0000}"/>
    <cellStyle name="Output 2 8 8" xfId="16005" xr:uid="{00000000-0005-0000-0000-0000117C0000}"/>
    <cellStyle name="Output 2 8 8 2" xfId="32671" xr:uid="{00000000-0005-0000-0000-0000127C0000}"/>
    <cellStyle name="Output 2 8 9" xfId="24357" xr:uid="{00000000-0005-0000-0000-0000137C0000}"/>
    <cellStyle name="Output 2 8 9 2" xfId="41075" xr:uid="{00000000-0005-0000-0000-0000147C0000}"/>
    <cellStyle name="Output 2 9" xfId="4502" xr:uid="{00000000-0005-0000-0000-0000157C0000}"/>
    <cellStyle name="Output 2 9 10" xfId="16328" xr:uid="{00000000-0005-0000-0000-0000167C0000}"/>
    <cellStyle name="Output 2 9 10 2" xfId="32997" xr:uid="{00000000-0005-0000-0000-0000177C0000}"/>
    <cellStyle name="Output 2 9 11" xfId="27339" xr:uid="{00000000-0005-0000-0000-0000187C0000}"/>
    <cellStyle name="Output 2 9 12" xfId="10561" xr:uid="{00000000-0005-0000-0000-0000197C0000}"/>
    <cellStyle name="Output 2 9 2" xfId="4503" xr:uid="{00000000-0005-0000-0000-00001A7C0000}"/>
    <cellStyle name="Output 2 9 2 10" xfId="11419" xr:uid="{00000000-0005-0000-0000-00001B7C0000}"/>
    <cellStyle name="Output 2 9 2 2" xfId="4504" xr:uid="{00000000-0005-0000-0000-00001C7C0000}"/>
    <cellStyle name="Output 2 9 2 2 2" xfId="14539" xr:uid="{00000000-0005-0000-0000-00001D7C0000}"/>
    <cellStyle name="Output 2 9 2 2 2 2" xfId="20302" xr:uid="{00000000-0005-0000-0000-00001E7C0000}"/>
    <cellStyle name="Output 2 9 2 2 2 2 2" xfId="36971" xr:uid="{00000000-0005-0000-0000-00001F7C0000}"/>
    <cellStyle name="Output 2 9 2 2 2 3" xfId="23443" xr:uid="{00000000-0005-0000-0000-0000207C0000}"/>
    <cellStyle name="Output 2 9 2 2 2 3 2" xfId="40151" xr:uid="{00000000-0005-0000-0000-0000217C0000}"/>
    <cellStyle name="Output 2 9 2 2 2 4" xfId="26225" xr:uid="{00000000-0005-0000-0000-0000227C0000}"/>
    <cellStyle name="Output 2 9 2 2 2 4 2" xfId="42965" xr:uid="{00000000-0005-0000-0000-0000237C0000}"/>
    <cellStyle name="Output 2 9 2 2 2 5" xfId="31211" xr:uid="{00000000-0005-0000-0000-0000247C0000}"/>
    <cellStyle name="Output 2 9 2 2 3" xfId="18016" xr:uid="{00000000-0005-0000-0000-0000257C0000}"/>
    <cellStyle name="Output 2 9 2 2 3 2" xfId="34692" xr:uid="{00000000-0005-0000-0000-0000267C0000}"/>
    <cellStyle name="Output 2 9 2 2 4" xfId="16232" xr:uid="{00000000-0005-0000-0000-0000277C0000}"/>
    <cellStyle name="Output 2 9 2 2 4 2" xfId="32897" xr:uid="{00000000-0005-0000-0000-0000287C0000}"/>
    <cellStyle name="Output 2 9 2 2 5" xfId="16209" xr:uid="{00000000-0005-0000-0000-0000297C0000}"/>
    <cellStyle name="Output 2 9 2 2 5 2" xfId="32875" xr:uid="{00000000-0005-0000-0000-00002A7C0000}"/>
    <cellStyle name="Output 2 9 2 2 6" xfId="28614" xr:uid="{00000000-0005-0000-0000-00002B7C0000}"/>
    <cellStyle name="Output 2 9 2 2 7" xfId="11865" xr:uid="{00000000-0005-0000-0000-00002C7C0000}"/>
    <cellStyle name="Output 2 9 2 3" xfId="4505" xr:uid="{00000000-0005-0000-0000-00002D7C0000}"/>
    <cellStyle name="Output 2 9 2 3 2" xfId="14789" xr:uid="{00000000-0005-0000-0000-00002E7C0000}"/>
    <cellStyle name="Output 2 9 2 3 2 2" xfId="20552" xr:uid="{00000000-0005-0000-0000-00002F7C0000}"/>
    <cellStyle name="Output 2 9 2 3 2 2 2" xfId="37220" xr:uid="{00000000-0005-0000-0000-0000307C0000}"/>
    <cellStyle name="Output 2 9 2 3 2 3" xfId="23691" xr:uid="{00000000-0005-0000-0000-0000317C0000}"/>
    <cellStyle name="Output 2 9 2 3 2 3 2" xfId="40401" xr:uid="{00000000-0005-0000-0000-0000327C0000}"/>
    <cellStyle name="Output 2 9 2 3 2 4" xfId="26474" xr:uid="{00000000-0005-0000-0000-0000337C0000}"/>
    <cellStyle name="Output 2 9 2 3 2 4 2" xfId="43215" xr:uid="{00000000-0005-0000-0000-0000347C0000}"/>
    <cellStyle name="Output 2 9 2 3 2 5" xfId="31460" xr:uid="{00000000-0005-0000-0000-0000357C0000}"/>
    <cellStyle name="Output 2 9 2 3 3" xfId="18266" xr:uid="{00000000-0005-0000-0000-0000367C0000}"/>
    <cellStyle name="Output 2 9 2 3 3 2" xfId="34941" xr:uid="{00000000-0005-0000-0000-0000377C0000}"/>
    <cellStyle name="Output 2 9 2 3 4" xfId="21518" xr:uid="{00000000-0005-0000-0000-0000387C0000}"/>
    <cellStyle name="Output 2 9 2 3 4 2" xfId="38192" xr:uid="{00000000-0005-0000-0000-0000397C0000}"/>
    <cellStyle name="Output 2 9 2 3 5" xfId="24568" xr:uid="{00000000-0005-0000-0000-00003A7C0000}"/>
    <cellStyle name="Output 2 9 2 3 5 2" xfId="41288" xr:uid="{00000000-0005-0000-0000-00003B7C0000}"/>
    <cellStyle name="Output 2 9 2 3 6" xfId="28862" xr:uid="{00000000-0005-0000-0000-00003C7C0000}"/>
    <cellStyle name="Output 2 9 2 3 7" xfId="12115" xr:uid="{00000000-0005-0000-0000-00003D7C0000}"/>
    <cellStyle name="Output 2 9 2 4" xfId="12932" xr:uid="{00000000-0005-0000-0000-00003E7C0000}"/>
    <cellStyle name="Output 2 9 2 4 2" xfId="15545" xr:uid="{00000000-0005-0000-0000-00003F7C0000}"/>
    <cellStyle name="Output 2 9 2 4 2 2" xfId="21167" xr:uid="{00000000-0005-0000-0000-0000407C0000}"/>
    <cellStyle name="Output 2 9 2 4 2 2 2" xfId="37837" xr:uid="{00000000-0005-0000-0000-0000417C0000}"/>
    <cellStyle name="Output 2 9 2 4 2 3" xfId="24280" xr:uid="{00000000-0005-0000-0000-0000427C0000}"/>
    <cellStyle name="Output 2 9 2 4 2 3 2" xfId="40997" xr:uid="{00000000-0005-0000-0000-0000437C0000}"/>
    <cellStyle name="Output 2 9 2 4 2 4" xfId="26973" xr:uid="{00000000-0005-0000-0000-0000447C0000}"/>
    <cellStyle name="Output 2 9 2 4 2 4 2" xfId="43714" xr:uid="{00000000-0005-0000-0000-0000457C0000}"/>
    <cellStyle name="Output 2 9 2 4 2 5" xfId="32216" xr:uid="{00000000-0005-0000-0000-0000467C0000}"/>
    <cellStyle name="Output 2 9 2 4 3" xfId="18925" xr:uid="{00000000-0005-0000-0000-0000477C0000}"/>
    <cellStyle name="Output 2 9 2 4 3 2" xfId="35604" xr:uid="{00000000-0005-0000-0000-0000487C0000}"/>
    <cellStyle name="Output 2 9 2 4 4" xfId="22134" xr:uid="{00000000-0005-0000-0000-0000497C0000}"/>
    <cellStyle name="Output 2 9 2 4 4 2" xfId="38817" xr:uid="{00000000-0005-0000-0000-00004A7C0000}"/>
    <cellStyle name="Output 2 9 2 4 5" xfId="25060" xr:uid="{00000000-0005-0000-0000-00004B7C0000}"/>
    <cellStyle name="Output 2 9 2 4 5 2" xfId="41787" xr:uid="{00000000-0005-0000-0000-00004C7C0000}"/>
    <cellStyle name="Output 2 9 2 4 6" xfId="29618" xr:uid="{00000000-0005-0000-0000-00004D7C0000}"/>
    <cellStyle name="Output 2 9 2 5" xfId="14093" xr:uid="{00000000-0005-0000-0000-00004E7C0000}"/>
    <cellStyle name="Output 2 9 2 5 2" xfId="19871" xr:uid="{00000000-0005-0000-0000-00004F7C0000}"/>
    <cellStyle name="Output 2 9 2 5 2 2" xfId="36541" xr:uid="{00000000-0005-0000-0000-0000507C0000}"/>
    <cellStyle name="Output 2 9 2 5 3" xfId="23021" xr:uid="{00000000-0005-0000-0000-0000517C0000}"/>
    <cellStyle name="Output 2 9 2 5 3 2" xfId="39723" xr:uid="{00000000-0005-0000-0000-0000527C0000}"/>
    <cellStyle name="Output 2 9 2 5 4" xfId="25803" xr:uid="{00000000-0005-0000-0000-0000537C0000}"/>
    <cellStyle name="Output 2 9 2 5 4 2" xfId="42542" xr:uid="{00000000-0005-0000-0000-0000547C0000}"/>
    <cellStyle name="Output 2 9 2 5 5" xfId="30766" xr:uid="{00000000-0005-0000-0000-0000557C0000}"/>
    <cellStyle name="Output 2 9 2 6" xfId="17587" xr:uid="{00000000-0005-0000-0000-0000567C0000}"/>
    <cellStyle name="Output 2 9 2 6 2" xfId="34264" xr:uid="{00000000-0005-0000-0000-0000577C0000}"/>
    <cellStyle name="Output 2 9 2 7" xfId="19412" xr:uid="{00000000-0005-0000-0000-0000587C0000}"/>
    <cellStyle name="Output 2 9 2 7 2" xfId="36082" xr:uid="{00000000-0005-0000-0000-0000597C0000}"/>
    <cellStyle name="Output 2 9 2 8" xfId="16867" xr:uid="{00000000-0005-0000-0000-00005A7C0000}"/>
    <cellStyle name="Output 2 9 2 8 2" xfId="33542" xr:uid="{00000000-0005-0000-0000-00005B7C0000}"/>
    <cellStyle name="Output 2 9 2 9" xfId="28174" xr:uid="{00000000-0005-0000-0000-00005C7C0000}"/>
    <cellStyle name="Output 2 9 3" xfId="4506" xr:uid="{00000000-0005-0000-0000-00005D7C0000}"/>
    <cellStyle name="Output 2 9 3 2" xfId="13656" xr:uid="{00000000-0005-0000-0000-00005E7C0000}"/>
    <cellStyle name="Output 2 9 3 2 2" xfId="19512" xr:uid="{00000000-0005-0000-0000-00005F7C0000}"/>
    <cellStyle name="Output 2 9 3 2 2 2" xfId="36182" xr:uid="{00000000-0005-0000-0000-0000607C0000}"/>
    <cellStyle name="Output 2 9 3 2 3" xfId="22673" xr:uid="{00000000-0005-0000-0000-0000617C0000}"/>
    <cellStyle name="Output 2 9 3 2 3 2" xfId="39373" xr:uid="{00000000-0005-0000-0000-0000627C0000}"/>
    <cellStyle name="Output 2 9 3 2 4" xfId="25514" xr:uid="{00000000-0005-0000-0000-0000637C0000}"/>
    <cellStyle name="Output 2 9 3 2 4 2" xfId="42252" xr:uid="{00000000-0005-0000-0000-0000647C0000}"/>
    <cellStyle name="Output 2 9 3 2 5" xfId="30330" xr:uid="{00000000-0005-0000-0000-0000657C0000}"/>
    <cellStyle name="Output 2 9 3 3" xfId="17202" xr:uid="{00000000-0005-0000-0000-0000667C0000}"/>
    <cellStyle name="Output 2 9 3 3 2" xfId="33879" xr:uid="{00000000-0005-0000-0000-0000677C0000}"/>
    <cellStyle name="Output 2 9 3 4" xfId="15837" xr:uid="{00000000-0005-0000-0000-0000687C0000}"/>
    <cellStyle name="Output 2 9 3 4 2" xfId="32501" xr:uid="{00000000-0005-0000-0000-0000697C0000}"/>
    <cellStyle name="Output 2 9 3 5" xfId="16423" xr:uid="{00000000-0005-0000-0000-00006A7C0000}"/>
    <cellStyle name="Output 2 9 3 5 2" xfId="33092" xr:uid="{00000000-0005-0000-0000-00006B7C0000}"/>
    <cellStyle name="Output 2 9 3 6" xfId="27738" xr:uid="{00000000-0005-0000-0000-00006C7C0000}"/>
    <cellStyle name="Output 2 9 3 7" xfId="10968" xr:uid="{00000000-0005-0000-0000-00006D7C0000}"/>
    <cellStyle name="Output 2 9 4" xfId="4507" xr:uid="{00000000-0005-0000-0000-00006E7C0000}"/>
    <cellStyle name="Output 2 9 4 2" xfId="14239" xr:uid="{00000000-0005-0000-0000-00006F7C0000}"/>
    <cellStyle name="Output 2 9 4 2 2" xfId="20002" xr:uid="{00000000-0005-0000-0000-0000707C0000}"/>
    <cellStyle name="Output 2 9 4 2 2 2" xfId="36672" xr:uid="{00000000-0005-0000-0000-0000717C0000}"/>
    <cellStyle name="Output 2 9 4 2 3" xfId="23148" xr:uid="{00000000-0005-0000-0000-0000727C0000}"/>
    <cellStyle name="Output 2 9 4 2 3 2" xfId="39851" xr:uid="{00000000-0005-0000-0000-0000737C0000}"/>
    <cellStyle name="Output 2 9 4 2 4" xfId="25927" xr:uid="{00000000-0005-0000-0000-0000747C0000}"/>
    <cellStyle name="Output 2 9 4 2 4 2" xfId="42666" xr:uid="{00000000-0005-0000-0000-0000757C0000}"/>
    <cellStyle name="Output 2 9 4 2 5" xfId="30912" xr:uid="{00000000-0005-0000-0000-0000767C0000}"/>
    <cellStyle name="Output 2 9 4 3" xfId="17716" xr:uid="{00000000-0005-0000-0000-0000777C0000}"/>
    <cellStyle name="Output 2 9 4 3 2" xfId="34393" xr:uid="{00000000-0005-0000-0000-0000787C0000}"/>
    <cellStyle name="Output 2 9 4 4" xfId="15728" xr:uid="{00000000-0005-0000-0000-0000797C0000}"/>
    <cellStyle name="Output 2 9 4 4 2" xfId="32389" xr:uid="{00000000-0005-0000-0000-00007A7C0000}"/>
    <cellStyle name="Output 2 9 4 5" xfId="22641" xr:uid="{00000000-0005-0000-0000-00007B7C0000}"/>
    <cellStyle name="Output 2 9 4 5 2" xfId="39341" xr:uid="{00000000-0005-0000-0000-00007C7C0000}"/>
    <cellStyle name="Output 2 9 4 6" xfId="28319" xr:uid="{00000000-0005-0000-0000-00007D7C0000}"/>
    <cellStyle name="Output 2 9 4 7" xfId="11565" xr:uid="{00000000-0005-0000-0000-00007E7C0000}"/>
    <cellStyle name="Output 2 9 5" xfId="8226" xr:uid="{00000000-0005-0000-0000-00007F7C0000}"/>
    <cellStyle name="Output 2 9 5 2" xfId="13472" xr:uid="{00000000-0005-0000-0000-0000807C0000}"/>
    <cellStyle name="Output 2 9 5 2 2" xfId="19343" xr:uid="{00000000-0005-0000-0000-0000817C0000}"/>
    <cellStyle name="Output 2 9 5 2 2 2" xfId="36014" xr:uid="{00000000-0005-0000-0000-0000827C0000}"/>
    <cellStyle name="Output 2 9 5 2 3" xfId="22518" xr:uid="{00000000-0005-0000-0000-0000837C0000}"/>
    <cellStyle name="Output 2 9 5 2 3 2" xfId="39214" xr:uid="{00000000-0005-0000-0000-0000847C0000}"/>
    <cellStyle name="Output 2 9 5 2 4" xfId="25375" xr:uid="{00000000-0005-0000-0000-0000857C0000}"/>
    <cellStyle name="Output 2 9 5 2 4 2" xfId="42112" xr:uid="{00000000-0005-0000-0000-0000867C0000}"/>
    <cellStyle name="Output 2 9 5 2 5" xfId="30147" xr:uid="{00000000-0005-0000-0000-0000877C0000}"/>
    <cellStyle name="Output 2 9 5 3" xfId="17026" xr:uid="{00000000-0005-0000-0000-0000887C0000}"/>
    <cellStyle name="Output 2 9 5 3 2" xfId="33702" xr:uid="{00000000-0005-0000-0000-0000897C0000}"/>
    <cellStyle name="Output 2 9 5 4" xfId="16577" xr:uid="{00000000-0005-0000-0000-00008A7C0000}"/>
    <cellStyle name="Output 2 9 5 4 2" xfId="33250" xr:uid="{00000000-0005-0000-0000-00008B7C0000}"/>
    <cellStyle name="Output 2 9 5 5" xfId="16074" xr:uid="{00000000-0005-0000-0000-00008C7C0000}"/>
    <cellStyle name="Output 2 9 5 5 2" xfId="32742" xr:uid="{00000000-0005-0000-0000-00008D7C0000}"/>
    <cellStyle name="Output 2 9 5 6" xfId="27558" xr:uid="{00000000-0005-0000-0000-00008E7C0000}"/>
    <cellStyle name="Output 2 9 5 7" xfId="10785" xr:uid="{00000000-0005-0000-0000-00008F7C0000}"/>
    <cellStyle name="Output 2 9 6" xfId="12354" xr:uid="{00000000-0005-0000-0000-0000907C0000}"/>
    <cellStyle name="Output 2 9 6 2" xfId="15028" xr:uid="{00000000-0005-0000-0000-0000917C0000}"/>
    <cellStyle name="Output 2 9 6 2 2" xfId="20738" xr:uid="{00000000-0005-0000-0000-0000927C0000}"/>
    <cellStyle name="Output 2 9 6 2 2 2" xfId="37407" xr:uid="{00000000-0005-0000-0000-0000937C0000}"/>
    <cellStyle name="Output 2 9 6 2 3" xfId="23865" xr:uid="{00000000-0005-0000-0000-0000947C0000}"/>
    <cellStyle name="Output 2 9 6 2 3 2" xfId="40576" xr:uid="{00000000-0005-0000-0000-0000957C0000}"/>
    <cellStyle name="Output 2 9 6 2 4" xfId="26606" xr:uid="{00000000-0005-0000-0000-0000967C0000}"/>
    <cellStyle name="Output 2 9 6 2 4 2" xfId="43347" xr:uid="{00000000-0005-0000-0000-0000977C0000}"/>
    <cellStyle name="Output 2 9 6 2 5" xfId="31699" xr:uid="{00000000-0005-0000-0000-0000987C0000}"/>
    <cellStyle name="Output 2 9 6 3" xfId="18450" xr:uid="{00000000-0005-0000-0000-0000997C0000}"/>
    <cellStyle name="Output 2 9 6 3 2" xfId="35127" xr:uid="{00000000-0005-0000-0000-00009A7C0000}"/>
    <cellStyle name="Output 2 9 6 4" xfId="21692" xr:uid="{00000000-0005-0000-0000-00009B7C0000}"/>
    <cellStyle name="Output 2 9 6 4 2" xfId="38367" xr:uid="{00000000-0005-0000-0000-00009C7C0000}"/>
    <cellStyle name="Output 2 9 6 5" xfId="24699" xr:uid="{00000000-0005-0000-0000-00009D7C0000}"/>
    <cellStyle name="Output 2 9 6 5 2" xfId="41420" xr:uid="{00000000-0005-0000-0000-00009E7C0000}"/>
    <cellStyle name="Output 2 9 6 6" xfId="29101" xr:uid="{00000000-0005-0000-0000-00009F7C0000}"/>
    <cellStyle name="Output 2 9 7" xfId="13252" xr:uid="{00000000-0005-0000-0000-0000A07C0000}"/>
    <cellStyle name="Output 2 9 7 2" xfId="19174" xr:uid="{00000000-0005-0000-0000-0000A17C0000}"/>
    <cellStyle name="Output 2 9 7 2 2" xfId="35845" xr:uid="{00000000-0005-0000-0000-0000A27C0000}"/>
    <cellStyle name="Output 2 9 7 3" xfId="22361" xr:uid="{00000000-0005-0000-0000-0000A37C0000}"/>
    <cellStyle name="Output 2 9 7 3 2" xfId="39054" xr:uid="{00000000-0005-0000-0000-0000A47C0000}"/>
    <cellStyle name="Output 2 9 7 4" xfId="25241" xr:uid="{00000000-0005-0000-0000-0000A57C0000}"/>
    <cellStyle name="Output 2 9 7 4 2" xfId="41977" xr:uid="{00000000-0005-0000-0000-0000A67C0000}"/>
    <cellStyle name="Output 2 9 7 5" xfId="29928" xr:uid="{00000000-0005-0000-0000-0000A77C0000}"/>
    <cellStyle name="Output 2 9 8" xfId="16845" xr:uid="{00000000-0005-0000-0000-0000A87C0000}"/>
    <cellStyle name="Output 2 9 8 2" xfId="33520" xr:uid="{00000000-0005-0000-0000-0000A97C0000}"/>
    <cellStyle name="Output 2 9 9" xfId="16987" xr:uid="{00000000-0005-0000-0000-0000AA7C0000}"/>
    <cellStyle name="Output 2 9 9 2" xfId="33663" xr:uid="{00000000-0005-0000-0000-0000AB7C0000}"/>
    <cellStyle name="Output 2_QC" xfId="6717" xr:uid="{00000000-0005-0000-0000-0000AC7C0000}"/>
    <cellStyle name="Output 3" xfId="4508" xr:uid="{00000000-0005-0000-0000-0000AD7C0000}"/>
    <cellStyle name="Output 3 10" xfId="4509" xr:uid="{00000000-0005-0000-0000-0000AE7C0000}"/>
    <cellStyle name="Output 3 10 2" xfId="4510" xr:uid="{00000000-0005-0000-0000-0000AF7C0000}"/>
    <cellStyle name="Output 3 10 2 2" xfId="4511" xr:uid="{00000000-0005-0000-0000-0000B07C0000}"/>
    <cellStyle name="Output 3 10 2 3" xfId="4512" xr:uid="{00000000-0005-0000-0000-0000B17C0000}"/>
    <cellStyle name="Output 3 10 3" xfId="4513" xr:uid="{00000000-0005-0000-0000-0000B27C0000}"/>
    <cellStyle name="Output 3 10 4" xfId="4514" xr:uid="{00000000-0005-0000-0000-0000B37C0000}"/>
    <cellStyle name="Output 3 10 5" xfId="8227" xr:uid="{00000000-0005-0000-0000-0000B47C0000}"/>
    <cellStyle name="Output 3 10 6" xfId="16093" xr:uid="{00000000-0005-0000-0000-0000B57C0000}"/>
    <cellStyle name="Output 3 11" xfId="4515" xr:uid="{00000000-0005-0000-0000-0000B67C0000}"/>
    <cellStyle name="Output 3 11 2" xfId="4516" xr:uid="{00000000-0005-0000-0000-0000B77C0000}"/>
    <cellStyle name="Output 3 11 2 2" xfId="4517" xr:uid="{00000000-0005-0000-0000-0000B87C0000}"/>
    <cellStyle name="Output 3 11 2 3" xfId="4518" xr:uid="{00000000-0005-0000-0000-0000B97C0000}"/>
    <cellStyle name="Output 3 11 3" xfId="4519" xr:uid="{00000000-0005-0000-0000-0000BA7C0000}"/>
    <cellStyle name="Output 3 11 4" xfId="4520" xr:uid="{00000000-0005-0000-0000-0000BB7C0000}"/>
    <cellStyle name="Output 3 11 5" xfId="8228" xr:uid="{00000000-0005-0000-0000-0000BC7C0000}"/>
    <cellStyle name="Output 3 12" xfId="4521" xr:uid="{00000000-0005-0000-0000-0000BD7C0000}"/>
    <cellStyle name="Output 3 12 2" xfId="4522" xr:uid="{00000000-0005-0000-0000-0000BE7C0000}"/>
    <cellStyle name="Output 3 12 2 2" xfId="4523" xr:uid="{00000000-0005-0000-0000-0000BF7C0000}"/>
    <cellStyle name="Output 3 12 2 3" xfId="4524" xr:uid="{00000000-0005-0000-0000-0000C07C0000}"/>
    <cellStyle name="Output 3 12 3" xfId="4525" xr:uid="{00000000-0005-0000-0000-0000C17C0000}"/>
    <cellStyle name="Output 3 12 4" xfId="4526" xr:uid="{00000000-0005-0000-0000-0000C27C0000}"/>
    <cellStyle name="Output 3 12 5" xfId="8229" xr:uid="{00000000-0005-0000-0000-0000C37C0000}"/>
    <cellStyle name="Output 3 12 6" xfId="43822" xr:uid="{00000000-0005-0000-0000-0000C47C0000}"/>
    <cellStyle name="Output 3 13" xfId="4527" xr:uid="{00000000-0005-0000-0000-0000C57C0000}"/>
    <cellStyle name="Output 3 13 2" xfId="4528" xr:uid="{00000000-0005-0000-0000-0000C67C0000}"/>
    <cellStyle name="Output 3 13 2 2" xfId="4529" xr:uid="{00000000-0005-0000-0000-0000C77C0000}"/>
    <cellStyle name="Output 3 13 2 3" xfId="4530" xr:uid="{00000000-0005-0000-0000-0000C87C0000}"/>
    <cellStyle name="Output 3 13 3" xfId="4531" xr:uid="{00000000-0005-0000-0000-0000C97C0000}"/>
    <cellStyle name="Output 3 13 4" xfId="4532" xr:uid="{00000000-0005-0000-0000-0000CA7C0000}"/>
    <cellStyle name="Output 3 13 5" xfId="8230" xr:uid="{00000000-0005-0000-0000-0000CB7C0000}"/>
    <cellStyle name="Output 3 13 6" xfId="43785" xr:uid="{00000000-0005-0000-0000-0000CC7C0000}"/>
    <cellStyle name="Output 3 14" xfId="4533" xr:uid="{00000000-0005-0000-0000-0000CD7C0000}"/>
    <cellStyle name="Output 3 14 2" xfId="4534" xr:uid="{00000000-0005-0000-0000-0000CE7C0000}"/>
    <cellStyle name="Output 3 14 2 2" xfId="4535" xr:uid="{00000000-0005-0000-0000-0000CF7C0000}"/>
    <cellStyle name="Output 3 14 2 3" xfId="4536" xr:uid="{00000000-0005-0000-0000-0000D07C0000}"/>
    <cellStyle name="Output 3 14 3" xfId="4537" xr:uid="{00000000-0005-0000-0000-0000D17C0000}"/>
    <cellStyle name="Output 3 14 4" xfId="4538" xr:uid="{00000000-0005-0000-0000-0000D27C0000}"/>
    <cellStyle name="Output 3 14 5" xfId="8231" xr:uid="{00000000-0005-0000-0000-0000D37C0000}"/>
    <cellStyle name="Output 3 15" xfId="4539" xr:uid="{00000000-0005-0000-0000-0000D47C0000}"/>
    <cellStyle name="Output 3 15 2" xfId="4540" xr:uid="{00000000-0005-0000-0000-0000D57C0000}"/>
    <cellStyle name="Output 3 15 2 2" xfId="4541" xr:uid="{00000000-0005-0000-0000-0000D67C0000}"/>
    <cellStyle name="Output 3 15 2 3" xfId="4542" xr:uid="{00000000-0005-0000-0000-0000D77C0000}"/>
    <cellStyle name="Output 3 15 3" xfId="4543" xr:uid="{00000000-0005-0000-0000-0000D87C0000}"/>
    <cellStyle name="Output 3 15 4" xfId="4544" xr:uid="{00000000-0005-0000-0000-0000D97C0000}"/>
    <cellStyle name="Output 3 15 5" xfId="8232" xr:uid="{00000000-0005-0000-0000-0000DA7C0000}"/>
    <cellStyle name="Output 3 16" xfId="4545" xr:uid="{00000000-0005-0000-0000-0000DB7C0000}"/>
    <cellStyle name="Output 3 16 2" xfId="4546" xr:uid="{00000000-0005-0000-0000-0000DC7C0000}"/>
    <cellStyle name="Output 3 16 2 2" xfId="4547" xr:uid="{00000000-0005-0000-0000-0000DD7C0000}"/>
    <cellStyle name="Output 3 16 2 3" xfId="4548" xr:uid="{00000000-0005-0000-0000-0000DE7C0000}"/>
    <cellStyle name="Output 3 16 3" xfId="4549" xr:uid="{00000000-0005-0000-0000-0000DF7C0000}"/>
    <cellStyle name="Output 3 16 4" xfId="4550" xr:uid="{00000000-0005-0000-0000-0000E07C0000}"/>
    <cellStyle name="Output 3 16 5" xfId="8233" xr:uid="{00000000-0005-0000-0000-0000E17C0000}"/>
    <cellStyle name="Output 3 17" xfId="4551" xr:uid="{00000000-0005-0000-0000-0000E27C0000}"/>
    <cellStyle name="Output 3 17 2" xfId="4552" xr:uid="{00000000-0005-0000-0000-0000E37C0000}"/>
    <cellStyle name="Output 3 17 3" xfId="4553" xr:uid="{00000000-0005-0000-0000-0000E47C0000}"/>
    <cellStyle name="Output 3 17 4" xfId="8234" xr:uid="{00000000-0005-0000-0000-0000E57C0000}"/>
    <cellStyle name="Output 3 18" xfId="8235" xr:uid="{00000000-0005-0000-0000-0000E67C0000}"/>
    <cellStyle name="Output 3 19" xfId="8236" xr:uid="{00000000-0005-0000-0000-0000E77C0000}"/>
    <cellStyle name="Output 3 2" xfId="4554" xr:uid="{00000000-0005-0000-0000-0000E87C0000}"/>
    <cellStyle name="Output 3 2 10" xfId="4555" xr:uid="{00000000-0005-0000-0000-0000E97C0000}"/>
    <cellStyle name="Output 3 2 10 2" xfId="4556" xr:uid="{00000000-0005-0000-0000-0000EA7C0000}"/>
    <cellStyle name="Output 3 2 10 2 2" xfId="4557" xr:uid="{00000000-0005-0000-0000-0000EB7C0000}"/>
    <cellStyle name="Output 3 2 10 2 3" xfId="4558" xr:uid="{00000000-0005-0000-0000-0000EC7C0000}"/>
    <cellStyle name="Output 3 2 10 3" xfId="4559" xr:uid="{00000000-0005-0000-0000-0000ED7C0000}"/>
    <cellStyle name="Output 3 2 10 4" xfId="4560" xr:uid="{00000000-0005-0000-0000-0000EE7C0000}"/>
    <cellStyle name="Output 3 2 10 5" xfId="8237" xr:uid="{00000000-0005-0000-0000-0000EF7C0000}"/>
    <cellStyle name="Output 3 2 10 6" xfId="27207" xr:uid="{00000000-0005-0000-0000-0000F07C0000}"/>
    <cellStyle name="Output 3 2 11" xfId="4561" xr:uid="{00000000-0005-0000-0000-0000F17C0000}"/>
    <cellStyle name="Output 3 2 11 2" xfId="4562" xr:uid="{00000000-0005-0000-0000-0000F27C0000}"/>
    <cellStyle name="Output 3 2 11 2 2" xfId="4563" xr:uid="{00000000-0005-0000-0000-0000F37C0000}"/>
    <cellStyle name="Output 3 2 11 2 3" xfId="4564" xr:uid="{00000000-0005-0000-0000-0000F47C0000}"/>
    <cellStyle name="Output 3 2 11 3" xfId="4565" xr:uid="{00000000-0005-0000-0000-0000F57C0000}"/>
    <cellStyle name="Output 3 2 11 4" xfId="4566" xr:uid="{00000000-0005-0000-0000-0000F67C0000}"/>
    <cellStyle name="Output 3 2 11 5" xfId="8238" xr:uid="{00000000-0005-0000-0000-0000F77C0000}"/>
    <cellStyle name="Output 3 2 12" xfId="4567" xr:uid="{00000000-0005-0000-0000-0000F87C0000}"/>
    <cellStyle name="Output 3 2 12 2" xfId="4568" xr:uid="{00000000-0005-0000-0000-0000F97C0000}"/>
    <cellStyle name="Output 3 2 12 3" xfId="4569" xr:uid="{00000000-0005-0000-0000-0000FA7C0000}"/>
    <cellStyle name="Output 3 2 12 4" xfId="8239" xr:uid="{00000000-0005-0000-0000-0000FB7C0000}"/>
    <cellStyle name="Output 3 2 13" xfId="4570" xr:uid="{00000000-0005-0000-0000-0000FC7C0000}"/>
    <cellStyle name="Output 3 2 14" xfId="4571" xr:uid="{00000000-0005-0000-0000-0000FD7C0000}"/>
    <cellStyle name="Output 3 2 15" xfId="8240" xr:uid="{00000000-0005-0000-0000-0000FE7C0000}"/>
    <cellStyle name="Output 3 2 16" xfId="10316" xr:uid="{00000000-0005-0000-0000-0000FF7C0000}"/>
    <cellStyle name="Output 3 2 2" xfId="4572" xr:uid="{00000000-0005-0000-0000-0000007D0000}"/>
    <cellStyle name="Output 3 2 2 10" xfId="11284" xr:uid="{00000000-0005-0000-0000-0000017D0000}"/>
    <cellStyle name="Output 3 2 2 2" xfId="4573" xr:uid="{00000000-0005-0000-0000-0000027D0000}"/>
    <cellStyle name="Output 3 2 2 2 2" xfId="4574" xr:uid="{00000000-0005-0000-0000-0000037D0000}"/>
    <cellStyle name="Output 3 2 2 2 2 2" xfId="20200" xr:uid="{00000000-0005-0000-0000-0000047D0000}"/>
    <cellStyle name="Output 3 2 2 2 2 2 2" xfId="36869" xr:uid="{00000000-0005-0000-0000-0000057D0000}"/>
    <cellStyle name="Output 3 2 2 2 2 3" xfId="23341" xr:uid="{00000000-0005-0000-0000-0000067D0000}"/>
    <cellStyle name="Output 3 2 2 2 2 3 2" xfId="40049" xr:uid="{00000000-0005-0000-0000-0000077D0000}"/>
    <cellStyle name="Output 3 2 2 2 2 4" xfId="26123" xr:uid="{00000000-0005-0000-0000-0000087D0000}"/>
    <cellStyle name="Output 3 2 2 2 2 4 2" xfId="42863" xr:uid="{00000000-0005-0000-0000-0000097D0000}"/>
    <cellStyle name="Output 3 2 2 2 2 5" xfId="31109" xr:uid="{00000000-0005-0000-0000-00000A7D0000}"/>
    <cellStyle name="Output 3 2 2 2 2 6" xfId="14437" xr:uid="{00000000-0005-0000-0000-00000B7D0000}"/>
    <cellStyle name="Output 3 2 2 2 3" xfId="4575" xr:uid="{00000000-0005-0000-0000-00000C7D0000}"/>
    <cellStyle name="Output 3 2 2 2 3 2" xfId="34590" xr:uid="{00000000-0005-0000-0000-00000D7D0000}"/>
    <cellStyle name="Output 3 2 2 2 3 3" xfId="17914" xr:uid="{00000000-0005-0000-0000-00000E7D0000}"/>
    <cellStyle name="Output 3 2 2 2 4" xfId="8241" xr:uid="{00000000-0005-0000-0000-00000F7D0000}"/>
    <cellStyle name="Output 3 2 2 2 4 2" xfId="37920" xr:uid="{00000000-0005-0000-0000-0000107D0000}"/>
    <cellStyle name="Output 3 2 2 2 4 3" xfId="21248" xr:uid="{00000000-0005-0000-0000-0000117D0000}"/>
    <cellStyle name="Output 3 2 2 2 5" xfId="15889" xr:uid="{00000000-0005-0000-0000-0000127D0000}"/>
    <cellStyle name="Output 3 2 2 2 5 2" xfId="32553" xr:uid="{00000000-0005-0000-0000-0000137D0000}"/>
    <cellStyle name="Output 3 2 2 2 6" xfId="28512" xr:uid="{00000000-0005-0000-0000-0000147D0000}"/>
    <cellStyle name="Output 3 2 2 2 7" xfId="11763" xr:uid="{00000000-0005-0000-0000-0000157D0000}"/>
    <cellStyle name="Output 3 2 2 3" xfId="4576" xr:uid="{00000000-0005-0000-0000-0000167D0000}"/>
    <cellStyle name="Output 3 2 2 3 2" xfId="4577" xr:uid="{00000000-0005-0000-0000-0000177D0000}"/>
    <cellStyle name="Output 3 2 2 3 2 2" xfId="20458" xr:uid="{00000000-0005-0000-0000-0000187D0000}"/>
    <cellStyle name="Output 3 2 2 3 2 2 2" xfId="37126" xr:uid="{00000000-0005-0000-0000-0000197D0000}"/>
    <cellStyle name="Output 3 2 2 3 2 3" xfId="23597" xr:uid="{00000000-0005-0000-0000-00001A7D0000}"/>
    <cellStyle name="Output 3 2 2 3 2 3 2" xfId="40307" xr:uid="{00000000-0005-0000-0000-00001B7D0000}"/>
    <cellStyle name="Output 3 2 2 3 2 4" xfId="26380" xr:uid="{00000000-0005-0000-0000-00001C7D0000}"/>
    <cellStyle name="Output 3 2 2 3 2 4 2" xfId="43121" xr:uid="{00000000-0005-0000-0000-00001D7D0000}"/>
    <cellStyle name="Output 3 2 2 3 2 5" xfId="31366" xr:uid="{00000000-0005-0000-0000-00001E7D0000}"/>
    <cellStyle name="Output 3 2 2 3 2 6" xfId="14695" xr:uid="{00000000-0005-0000-0000-00001F7D0000}"/>
    <cellStyle name="Output 3 2 2 3 3" xfId="4578" xr:uid="{00000000-0005-0000-0000-0000207D0000}"/>
    <cellStyle name="Output 3 2 2 3 3 2" xfId="34847" xr:uid="{00000000-0005-0000-0000-0000217D0000}"/>
    <cellStyle name="Output 3 2 2 3 3 3" xfId="18172" xr:uid="{00000000-0005-0000-0000-0000227D0000}"/>
    <cellStyle name="Output 3 2 2 3 4" xfId="8242" xr:uid="{00000000-0005-0000-0000-0000237D0000}"/>
    <cellStyle name="Output 3 2 2 3 4 2" xfId="38098" xr:uid="{00000000-0005-0000-0000-0000247D0000}"/>
    <cellStyle name="Output 3 2 2 3 4 3" xfId="21424" xr:uid="{00000000-0005-0000-0000-0000257D0000}"/>
    <cellStyle name="Output 3 2 2 3 5" xfId="24474" xr:uid="{00000000-0005-0000-0000-0000267D0000}"/>
    <cellStyle name="Output 3 2 2 3 5 2" xfId="41194" xr:uid="{00000000-0005-0000-0000-0000277D0000}"/>
    <cellStyle name="Output 3 2 2 3 6" xfId="28768" xr:uid="{00000000-0005-0000-0000-0000287D0000}"/>
    <cellStyle name="Output 3 2 2 3 7" xfId="12021" xr:uid="{00000000-0005-0000-0000-0000297D0000}"/>
    <cellStyle name="Output 3 2 2 4" xfId="4579" xr:uid="{00000000-0005-0000-0000-00002A7D0000}"/>
    <cellStyle name="Output 3 2 2 4 2" xfId="4580" xr:uid="{00000000-0005-0000-0000-00002B7D0000}"/>
    <cellStyle name="Output 3 2 2 4 2 2" xfId="21049" xr:uid="{00000000-0005-0000-0000-00002C7D0000}"/>
    <cellStyle name="Output 3 2 2 4 2 2 2" xfId="37718" xr:uid="{00000000-0005-0000-0000-00002D7D0000}"/>
    <cellStyle name="Output 3 2 2 4 2 3" xfId="24159" xr:uid="{00000000-0005-0000-0000-00002E7D0000}"/>
    <cellStyle name="Output 3 2 2 4 2 3 2" xfId="40876" xr:uid="{00000000-0005-0000-0000-00002F7D0000}"/>
    <cellStyle name="Output 3 2 2 4 2 4" xfId="26877" xr:uid="{00000000-0005-0000-0000-0000307D0000}"/>
    <cellStyle name="Output 3 2 2 4 2 4 2" xfId="43618" xr:uid="{00000000-0005-0000-0000-0000317D0000}"/>
    <cellStyle name="Output 3 2 2 4 2 5" xfId="32082" xr:uid="{00000000-0005-0000-0000-0000327D0000}"/>
    <cellStyle name="Output 3 2 2 4 2 6" xfId="15411" xr:uid="{00000000-0005-0000-0000-0000337D0000}"/>
    <cellStyle name="Output 3 2 2 4 3" xfId="4581" xr:uid="{00000000-0005-0000-0000-0000347D0000}"/>
    <cellStyle name="Output 3 2 2 4 3 2" xfId="35484" xr:uid="{00000000-0005-0000-0000-0000357D0000}"/>
    <cellStyle name="Output 3 2 2 4 3 3" xfId="18806" xr:uid="{00000000-0005-0000-0000-0000367D0000}"/>
    <cellStyle name="Output 3 2 2 4 4" xfId="22013" xr:uid="{00000000-0005-0000-0000-0000377D0000}"/>
    <cellStyle name="Output 3 2 2 4 4 2" xfId="38695" xr:uid="{00000000-0005-0000-0000-0000387D0000}"/>
    <cellStyle name="Output 3 2 2 4 5" xfId="24964" xr:uid="{00000000-0005-0000-0000-0000397D0000}"/>
    <cellStyle name="Output 3 2 2 4 5 2" xfId="41691" xr:uid="{00000000-0005-0000-0000-00003A7D0000}"/>
    <cellStyle name="Output 3 2 2 4 6" xfId="29484" xr:uid="{00000000-0005-0000-0000-00003B7D0000}"/>
    <cellStyle name="Output 3 2 2 4 7" xfId="12796" xr:uid="{00000000-0005-0000-0000-00003C7D0000}"/>
    <cellStyle name="Output 3 2 2 5" xfId="4582" xr:uid="{00000000-0005-0000-0000-00003D7D0000}"/>
    <cellStyle name="Output 3 2 2 5 2" xfId="19754" xr:uid="{00000000-0005-0000-0000-00003E7D0000}"/>
    <cellStyle name="Output 3 2 2 5 2 2" xfId="36424" xr:uid="{00000000-0005-0000-0000-00003F7D0000}"/>
    <cellStyle name="Output 3 2 2 5 3" xfId="22901" xr:uid="{00000000-0005-0000-0000-0000407D0000}"/>
    <cellStyle name="Output 3 2 2 5 3 2" xfId="39603" xr:uid="{00000000-0005-0000-0000-0000417D0000}"/>
    <cellStyle name="Output 3 2 2 5 4" xfId="25709" xr:uid="{00000000-0005-0000-0000-0000427D0000}"/>
    <cellStyle name="Output 3 2 2 5 4 2" xfId="42448" xr:uid="{00000000-0005-0000-0000-0000437D0000}"/>
    <cellStyle name="Output 3 2 2 5 5" xfId="30634" xr:uid="{00000000-0005-0000-0000-0000447D0000}"/>
    <cellStyle name="Output 3 2 2 5 6" xfId="13961" xr:uid="{00000000-0005-0000-0000-0000457D0000}"/>
    <cellStyle name="Output 3 2 2 6" xfId="4583" xr:uid="{00000000-0005-0000-0000-0000467D0000}"/>
    <cellStyle name="Output 3 2 2 6 2" xfId="34132" xr:uid="{00000000-0005-0000-0000-0000477D0000}"/>
    <cellStyle name="Output 3 2 2 6 3" xfId="17455" xr:uid="{00000000-0005-0000-0000-0000487D0000}"/>
    <cellStyle name="Output 3 2 2 7" xfId="8243" xr:uid="{00000000-0005-0000-0000-0000497D0000}"/>
    <cellStyle name="Output 3 2 2 7 2" xfId="35693" xr:uid="{00000000-0005-0000-0000-00004A7D0000}"/>
    <cellStyle name="Output 3 2 2 7 3" xfId="19022" xr:uid="{00000000-0005-0000-0000-00004B7D0000}"/>
    <cellStyle name="Output 3 2 2 8" xfId="22158" xr:uid="{00000000-0005-0000-0000-00004C7D0000}"/>
    <cellStyle name="Output 3 2 2 8 2" xfId="38841" xr:uid="{00000000-0005-0000-0000-00004D7D0000}"/>
    <cellStyle name="Output 3 2 2 9" xfId="28042" xr:uid="{00000000-0005-0000-0000-00004E7D0000}"/>
    <cellStyle name="Output 3 2 3" xfId="4584" xr:uid="{00000000-0005-0000-0000-00004F7D0000}"/>
    <cellStyle name="Output 3 2 3 2" xfId="4585" xr:uid="{00000000-0005-0000-0000-0000507D0000}"/>
    <cellStyle name="Output 3 2 3 2 2" xfId="4586" xr:uid="{00000000-0005-0000-0000-0000517D0000}"/>
    <cellStyle name="Output 3 2 3 2 2 2" xfId="36047" xr:uid="{00000000-0005-0000-0000-0000527D0000}"/>
    <cellStyle name="Output 3 2 3 2 2 3" xfId="19377" xr:uid="{00000000-0005-0000-0000-0000537D0000}"/>
    <cellStyle name="Output 3 2 3 2 3" xfId="4587" xr:uid="{00000000-0005-0000-0000-0000547D0000}"/>
    <cellStyle name="Output 3 2 3 2 3 2" xfId="39246" xr:uid="{00000000-0005-0000-0000-0000557D0000}"/>
    <cellStyle name="Output 3 2 3 2 3 3" xfId="22547" xr:uid="{00000000-0005-0000-0000-0000567D0000}"/>
    <cellStyle name="Output 3 2 3 2 4" xfId="8244" xr:uid="{00000000-0005-0000-0000-0000577D0000}"/>
    <cellStyle name="Output 3 2 3 2 4 2" xfId="42144" xr:uid="{00000000-0005-0000-0000-0000587D0000}"/>
    <cellStyle name="Output 3 2 3 2 4 3" xfId="25406" xr:uid="{00000000-0005-0000-0000-0000597D0000}"/>
    <cellStyle name="Output 3 2 3 2 5" xfId="30184" xr:uid="{00000000-0005-0000-0000-00005A7D0000}"/>
    <cellStyle name="Output 3 2 3 2 6" xfId="13510" xr:uid="{00000000-0005-0000-0000-00005B7D0000}"/>
    <cellStyle name="Output 3 2 3 3" xfId="4588" xr:uid="{00000000-0005-0000-0000-00005C7D0000}"/>
    <cellStyle name="Output 3 2 3 3 2" xfId="4589" xr:uid="{00000000-0005-0000-0000-00005D7D0000}"/>
    <cellStyle name="Output 3 2 3 3 2 2" xfId="33735" xr:uid="{00000000-0005-0000-0000-00005E7D0000}"/>
    <cellStyle name="Output 3 2 3 3 3" xfId="4590" xr:uid="{00000000-0005-0000-0000-00005F7D0000}"/>
    <cellStyle name="Output 3 2 3 3 4" xfId="17060" xr:uid="{00000000-0005-0000-0000-0000607D0000}"/>
    <cellStyle name="Output 3 2 3 4" xfId="4591" xr:uid="{00000000-0005-0000-0000-0000617D0000}"/>
    <cellStyle name="Output 3 2 3 4 2" xfId="32568" xr:uid="{00000000-0005-0000-0000-0000627D0000}"/>
    <cellStyle name="Output 3 2 3 4 3" xfId="15904" xr:uid="{00000000-0005-0000-0000-0000637D0000}"/>
    <cellStyle name="Output 3 2 3 5" xfId="4592" xr:uid="{00000000-0005-0000-0000-0000647D0000}"/>
    <cellStyle name="Output 3 2 3 5 2" xfId="32492" xr:uid="{00000000-0005-0000-0000-0000657D0000}"/>
    <cellStyle name="Output 3 2 3 5 3" xfId="15828" xr:uid="{00000000-0005-0000-0000-0000667D0000}"/>
    <cellStyle name="Output 3 2 3 6" xfId="8245" xr:uid="{00000000-0005-0000-0000-0000677D0000}"/>
    <cellStyle name="Output 3 2 3 6 2" xfId="27593" xr:uid="{00000000-0005-0000-0000-0000687D0000}"/>
    <cellStyle name="Output 3 2 3 7" xfId="10818" xr:uid="{00000000-0005-0000-0000-0000697D0000}"/>
    <cellStyle name="Output 3 2 4" xfId="4593" xr:uid="{00000000-0005-0000-0000-00006A7D0000}"/>
    <cellStyle name="Output 3 2 4 2" xfId="4594" xr:uid="{00000000-0005-0000-0000-00006B7D0000}"/>
    <cellStyle name="Output 3 2 4 2 2" xfId="4595" xr:uid="{00000000-0005-0000-0000-00006C7D0000}"/>
    <cellStyle name="Output 3 2 4 2 2 2" xfId="36565" xr:uid="{00000000-0005-0000-0000-00006D7D0000}"/>
    <cellStyle name="Output 3 2 4 2 2 3" xfId="19895" xr:uid="{00000000-0005-0000-0000-00006E7D0000}"/>
    <cellStyle name="Output 3 2 4 2 3" xfId="4596" xr:uid="{00000000-0005-0000-0000-00006F7D0000}"/>
    <cellStyle name="Output 3 2 4 2 3 2" xfId="39744" xr:uid="{00000000-0005-0000-0000-0000707D0000}"/>
    <cellStyle name="Output 3 2 4 2 3 3" xfId="23042" xr:uid="{00000000-0005-0000-0000-0000717D0000}"/>
    <cellStyle name="Output 3 2 4 2 4" xfId="8246" xr:uid="{00000000-0005-0000-0000-0000727D0000}"/>
    <cellStyle name="Output 3 2 4 2 4 2" xfId="42559" xr:uid="{00000000-0005-0000-0000-0000737D0000}"/>
    <cellStyle name="Output 3 2 4 2 4 3" xfId="25820" xr:uid="{00000000-0005-0000-0000-0000747D0000}"/>
    <cellStyle name="Output 3 2 4 2 5" xfId="30805" xr:uid="{00000000-0005-0000-0000-0000757D0000}"/>
    <cellStyle name="Output 3 2 4 2 6" xfId="14132" xr:uid="{00000000-0005-0000-0000-0000767D0000}"/>
    <cellStyle name="Output 3 2 4 3" xfId="4597" xr:uid="{00000000-0005-0000-0000-0000777D0000}"/>
    <cellStyle name="Output 3 2 4 3 2" xfId="34286" xr:uid="{00000000-0005-0000-0000-0000787D0000}"/>
    <cellStyle name="Output 3 2 4 3 3" xfId="17609" xr:uid="{00000000-0005-0000-0000-0000797D0000}"/>
    <cellStyle name="Output 3 2 4 4" xfId="4598" xr:uid="{00000000-0005-0000-0000-00007A7D0000}"/>
    <cellStyle name="Output 3 2 4 4 2" xfId="35495" xr:uid="{00000000-0005-0000-0000-00007B7D0000}"/>
    <cellStyle name="Output 3 2 4 4 3" xfId="18817" xr:uid="{00000000-0005-0000-0000-00007C7D0000}"/>
    <cellStyle name="Output 3 2 4 5" xfId="16071" xr:uid="{00000000-0005-0000-0000-00007D7D0000}"/>
    <cellStyle name="Output 3 2 4 5 2" xfId="32739" xr:uid="{00000000-0005-0000-0000-00007E7D0000}"/>
    <cellStyle name="Output 3 2 4 6" xfId="28213" xr:uid="{00000000-0005-0000-0000-00007F7D0000}"/>
    <cellStyle name="Output 3 2 4 7" xfId="11458" xr:uid="{00000000-0005-0000-0000-0000807D0000}"/>
    <cellStyle name="Output 3 2 5" xfId="4599" xr:uid="{00000000-0005-0000-0000-0000817D0000}"/>
    <cellStyle name="Output 3 2 5 2" xfId="4600" xr:uid="{00000000-0005-0000-0000-0000827D0000}"/>
    <cellStyle name="Output 3 2 5 2 2" xfId="4601" xr:uid="{00000000-0005-0000-0000-0000837D0000}"/>
    <cellStyle name="Output 3 2 5 2 2 2" xfId="37287" xr:uid="{00000000-0005-0000-0000-0000847D0000}"/>
    <cellStyle name="Output 3 2 5 2 2 3" xfId="20619" xr:uid="{00000000-0005-0000-0000-0000857D0000}"/>
    <cellStyle name="Output 3 2 5 2 3" xfId="4602" xr:uid="{00000000-0005-0000-0000-0000867D0000}"/>
    <cellStyle name="Output 3 2 5 2 3 2" xfId="40463" xr:uid="{00000000-0005-0000-0000-0000877D0000}"/>
    <cellStyle name="Output 3 2 5 2 3 3" xfId="23752" xr:uid="{00000000-0005-0000-0000-0000887D0000}"/>
    <cellStyle name="Output 3 2 5 2 4" xfId="8247" xr:uid="{00000000-0005-0000-0000-0000897D0000}"/>
    <cellStyle name="Output 3 2 5 2 4 2" xfId="43253" xr:uid="{00000000-0005-0000-0000-00008A7D0000}"/>
    <cellStyle name="Output 3 2 5 2 4 3" xfId="26512" xr:uid="{00000000-0005-0000-0000-00008B7D0000}"/>
    <cellStyle name="Output 3 2 5 2 5" xfId="31567" xr:uid="{00000000-0005-0000-0000-00008C7D0000}"/>
    <cellStyle name="Output 3 2 5 2 6" xfId="14896" xr:uid="{00000000-0005-0000-0000-00008D7D0000}"/>
    <cellStyle name="Output 3 2 5 3" xfId="4603" xr:uid="{00000000-0005-0000-0000-00008E7D0000}"/>
    <cellStyle name="Output 3 2 5 3 2" xfId="35007" xr:uid="{00000000-0005-0000-0000-00008F7D0000}"/>
    <cellStyle name="Output 3 2 5 3 3" xfId="18332" xr:uid="{00000000-0005-0000-0000-0000907D0000}"/>
    <cellStyle name="Output 3 2 5 4" xfId="4604" xr:uid="{00000000-0005-0000-0000-0000917D0000}"/>
    <cellStyle name="Output 3 2 5 4 2" xfId="38252" xr:uid="{00000000-0005-0000-0000-0000927D0000}"/>
    <cellStyle name="Output 3 2 5 4 3" xfId="21577" xr:uid="{00000000-0005-0000-0000-0000937D0000}"/>
    <cellStyle name="Output 3 2 5 5" xfId="8248" xr:uid="{00000000-0005-0000-0000-0000947D0000}"/>
    <cellStyle name="Output 3 2 5 5 2" xfId="41326" xr:uid="{00000000-0005-0000-0000-0000957D0000}"/>
    <cellStyle name="Output 3 2 5 5 3" xfId="24605" xr:uid="{00000000-0005-0000-0000-0000967D0000}"/>
    <cellStyle name="Output 3 2 5 6" xfId="28969" xr:uid="{00000000-0005-0000-0000-0000977D0000}"/>
    <cellStyle name="Output 3 2 5 7" xfId="12222" xr:uid="{00000000-0005-0000-0000-0000987D0000}"/>
    <cellStyle name="Output 3 2 6" xfId="4605" xr:uid="{00000000-0005-0000-0000-0000997D0000}"/>
    <cellStyle name="Output 3 2 6 2" xfId="4606" xr:uid="{00000000-0005-0000-0000-00009A7D0000}"/>
    <cellStyle name="Output 3 2 6 2 2" xfId="4607" xr:uid="{00000000-0005-0000-0000-00009B7D0000}"/>
    <cellStyle name="Output 3 2 6 2 2 2" xfId="35725" xr:uid="{00000000-0005-0000-0000-00009C7D0000}"/>
    <cellStyle name="Output 3 2 6 2 3" xfId="4608" xr:uid="{00000000-0005-0000-0000-00009D7D0000}"/>
    <cellStyle name="Output 3 2 6 2 4" xfId="19055" xr:uid="{00000000-0005-0000-0000-00009E7D0000}"/>
    <cellStyle name="Output 3 2 6 3" xfId="4609" xr:uid="{00000000-0005-0000-0000-00009F7D0000}"/>
    <cellStyle name="Output 3 2 6 3 2" xfId="38942" xr:uid="{00000000-0005-0000-0000-0000A07D0000}"/>
    <cellStyle name="Output 3 2 6 3 3" xfId="22250" xr:uid="{00000000-0005-0000-0000-0000A17D0000}"/>
    <cellStyle name="Output 3 2 6 4" xfId="4610" xr:uid="{00000000-0005-0000-0000-0000A27D0000}"/>
    <cellStyle name="Output 3 2 6 4 2" xfId="41883" xr:uid="{00000000-0005-0000-0000-0000A37D0000}"/>
    <cellStyle name="Output 3 2 6 4 3" xfId="25147" xr:uid="{00000000-0005-0000-0000-0000A47D0000}"/>
    <cellStyle name="Output 3 2 6 5" xfId="8249" xr:uid="{00000000-0005-0000-0000-0000A57D0000}"/>
    <cellStyle name="Output 3 2 6 5 2" xfId="29796" xr:uid="{00000000-0005-0000-0000-0000A67D0000}"/>
    <cellStyle name="Output 3 2 6 6" xfId="13120" xr:uid="{00000000-0005-0000-0000-0000A77D0000}"/>
    <cellStyle name="Output 3 2 7" xfId="4611" xr:uid="{00000000-0005-0000-0000-0000A87D0000}"/>
    <cellStyle name="Output 3 2 7 2" xfId="4612" xr:uid="{00000000-0005-0000-0000-0000A97D0000}"/>
    <cellStyle name="Output 3 2 7 2 2" xfId="4613" xr:uid="{00000000-0005-0000-0000-0000AA7D0000}"/>
    <cellStyle name="Output 3 2 7 2 3" xfId="4614" xr:uid="{00000000-0005-0000-0000-0000AB7D0000}"/>
    <cellStyle name="Output 3 2 7 2 4" xfId="33316" xr:uid="{00000000-0005-0000-0000-0000AC7D0000}"/>
    <cellStyle name="Output 3 2 7 3" xfId="4615" xr:uid="{00000000-0005-0000-0000-0000AD7D0000}"/>
    <cellStyle name="Output 3 2 7 4" xfId="4616" xr:uid="{00000000-0005-0000-0000-0000AE7D0000}"/>
    <cellStyle name="Output 3 2 7 5" xfId="8250" xr:uid="{00000000-0005-0000-0000-0000AF7D0000}"/>
    <cellStyle name="Output 3 2 7 6" xfId="16644" xr:uid="{00000000-0005-0000-0000-0000B07D0000}"/>
    <cellStyle name="Output 3 2 8" xfId="4617" xr:uid="{00000000-0005-0000-0000-0000B17D0000}"/>
    <cellStyle name="Output 3 2 8 2" xfId="4618" xr:uid="{00000000-0005-0000-0000-0000B27D0000}"/>
    <cellStyle name="Output 3 2 8 2 2" xfId="4619" xr:uid="{00000000-0005-0000-0000-0000B37D0000}"/>
    <cellStyle name="Output 3 2 8 2 3" xfId="4620" xr:uid="{00000000-0005-0000-0000-0000B47D0000}"/>
    <cellStyle name="Output 3 2 8 2 4" xfId="33282" xr:uid="{00000000-0005-0000-0000-0000B57D0000}"/>
    <cellStyle name="Output 3 2 8 3" xfId="4621" xr:uid="{00000000-0005-0000-0000-0000B67D0000}"/>
    <cellStyle name="Output 3 2 8 4" xfId="4622" xr:uid="{00000000-0005-0000-0000-0000B77D0000}"/>
    <cellStyle name="Output 3 2 8 5" xfId="8251" xr:uid="{00000000-0005-0000-0000-0000B87D0000}"/>
    <cellStyle name="Output 3 2 8 6" xfId="16609" xr:uid="{00000000-0005-0000-0000-0000B97D0000}"/>
    <cellStyle name="Output 3 2 9" xfId="4623" xr:uid="{00000000-0005-0000-0000-0000BA7D0000}"/>
    <cellStyle name="Output 3 2 9 2" xfId="4624" xr:uid="{00000000-0005-0000-0000-0000BB7D0000}"/>
    <cellStyle name="Output 3 2 9 2 2" xfId="4625" xr:uid="{00000000-0005-0000-0000-0000BC7D0000}"/>
    <cellStyle name="Output 3 2 9 2 3" xfId="4626" xr:uid="{00000000-0005-0000-0000-0000BD7D0000}"/>
    <cellStyle name="Output 3 2 9 2 4" xfId="33021" xr:uid="{00000000-0005-0000-0000-0000BE7D0000}"/>
    <cellStyle name="Output 3 2 9 3" xfId="4627" xr:uid="{00000000-0005-0000-0000-0000BF7D0000}"/>
    <cellStyle name="Output 3 2 9 4" xfId="4628" xr:uid="{00000000-0005-0000-0000-0000C07D0000}"/>
    <cellStyle name="Output 3 2 9 5" xfId="8252" xr:uid="{00000000-0005-0000-0000-0000C17D0000}"/>
    <cellStyle name="Output 3 2 9 6" xfId="16353" xr:uid="{00000000-0005-0000-0000-0000C27D0000}"/>
    <cellStyle name="Output 3 20" xfId="8253" xr:uid="{00000000-0005-0000-0000-0000C37D0000}"/>
    <cellStyle name="Output 3 21" xfId="43986" xr:uid="{00000000-0005-0000-0000-0000C47D0000}"/>
    <cellStyle name="Output 3 3" xfId="4629" xr:uid="{00000000-0005-0000-0000-0000C57D0000}"/>
    <cellStyle name="Output 3 3 10" xfId="27234" xr:uid="{00000000-0005-0000-0000-0000C67D0000}"/>
    <cellStyle name="Output 3 3 11" xfId="10441" xr:uid="{00000000-0005-0000-0000-0000C77D0000}"/>
    <cellStyle name="Output 3 3 2" xfId="11315" xr:uid="{00000000-0005-0000-0000-0000C87D0000}"/>
    <cellStyle name="Output 3 3 2 2" xfId="11784" xr:uid="{00000000-0005-0000-0000-0000C97D0000}"/>
    <cellStyle name="Output 3 3 2 2 2" xfId="14458" xr:uid="{00000000-0005-0000-0000-0000CA7D0000}"/>
    <cellStyle name="Output 3 3 2 2 2 2" xfId="20221" xr:uid="{00000000-0005-0000-0000-0000CB7D0000}"/>
    <cellStyle name="Output 3 3 2 2 2 2 2" xfId="36890" xr:uid="{00000000-0005-0000-0000-0000CC7D0000}"/>
    <cellStyle name="Output 3 3 2 2 2 3" xfId="23362" xr:uid="{00000000-0005-0000-0000-0000CD7D0000}"/>
    <cellStyle name="Output 3 3 2 2 2 3 2" xfId="40070" xr:uid="{00000000-0005-0000-0000-0000CE7D0000}"/>
    <cellStyle name="Output 3 3 2 2 2 4" xfId="26144" xr:uid="{00000000-0005-0000-0000-0000CF7D0000}"/>
    <cellStyle name="Output 3 3 2 2 2 4 2" xfId="42884" xr:uid="{00000000-0005-0000-0000-0000D07D0000}"/>
    <cellStyle name="Output 3 3 2 2 2 5" xfId="31130" xr:uid="{00000000-0005-0000-0000-0000D17D0000}"/>
    <cellStyle name="Output 3 3 2 2 3" xfId="17935" xr:uid="{00000000-0005-0000-0000-0000D27D0000}"/>
    <cellStyle name="Output 3 3 2 2 3 2" xfId="34611" xr:uid="{00000000-0005-0000-0000-0000D37D0000}"/>
    <cellStyle name="Output 3 3 2 2 4" xfId="17161" xr:uid="{00000000-0005-0000-0000-0000D47D0000}"/>
    <cellStyle name="Output 3 3 2 2 4 2" xfId="33837" xr:uid="{00000000-0005-0000-0000-0000D57D0000}"/>
    <cellStyle name="Output 3 3 2 2 5" xfId="17471" xr:uid="{00000000-0005-0000-0000-0000D67D0000}"/>
    <cellStyle name="Output 3 3 2 2 5 2" xfId="34148" xr:uid="{00000000-0005-0000-0000-0000D77D0000}"/>
    <cellStyle name="Output 3 3 2 2 6" xfId="28533" xr:uid="{00000000-0005-0000-0000-0000D87D0000}"/>
    <cellStyle name="Output 3 3 2 3" xfId="12038" xr:uid="{00000000-0005-0000-0000-0000D97D0000}"/>
    <cellStyle name="Output 3 3 2 3 2" xfId="14712" xr:uid="{00000000-0005-0000-0000-0000DA7D0000}"/>
    <cellStyle name="Output 3 3 2 3 2 2" xfId="20475" xr:uid="{00000000-0005-0000-0000-0000DB7D0000}"/>
    <cellStyle name="Output 3 3 2 3 2 2 2" xfId="37143" xr:uid="{00000000-0005-0000-0000-0000DC7D0000}"/>
    <cellStyle name="Output 3 3 2 3 2 3" xfId="23614" xr:uid="{00000000-0005-0000-0000-0000DD7D0000}"/>
    <cellStyle name="Output 3 3 2 3 2 3 2" xfId="40324" xr:uid="{00000000-0005-0000-0000-0000DE7D0000}"/>
    <cellStyle name="Output 3 3 2 3 2 4" xfId="26397" xr:uid="{00000000-0005-0000-0000-0000DF7D0000}"/>
    <cellStyle name="Output 3 3 2 3 2 4 2" xfId="43138" xr:uid="{00000000-0005-0000-0000-0000E07D0000}"/>
    <cellStyle name="Output 3 3 2 3 2 5" xfId="31383" xr:uid="{00000000-0005-0000-0000-0000E17D0000}"/>
    <cellStyle name="Output 3 3 2 3 3" xfId="18189" xr:uid="{00000000-0005-0000-0000-0000E27D0000}"/>
    <cellStyle name="Output 3 3 2 3 3 2" xfId="34864" xr:uid="{00000000-0005-0000-0000-0000E37D0000}"/>
    <cellStyle name="Output 3 3 2 3 4" xfId="21441" xr:uid="{00000000-0005-0000-0000-0000E47D0000}"/>
    <cellStyle name="Output 3 3 2 3 4 2" xfId="38115" xr:uid="{00000000-0005-0000-0000-0000E57D0000}"/>
    <cellStyle name="Output 3 3 2 3 5" xfId="24491" xr:uid="{00000000-0005-0000-0000-0000E67D0000}"/>
    <cellStyle name="Output 3 3 2 3 5 2" xfId="41211" xr:uid="{00000000-0005-0000-0000-0000E77D0000}"/>
    <cellStyle name="Output 3 3 2 3 6" xfId="28785" xr:uid="{00000000-0005-0000-0000-0000E87D0000}"/>
    <cellStyle name="Output 3 3 2 4" xfId="12827" xr:uid="{00000000-0005-0000-0000-0000E97D0000}"/>
    <cellStyle name="Output 3 3 2 4 2" xfId="15440" xr:uid="{00000000-0005-0000-0000-0000EA7D0000}"/>
    <cellStyle name="Output 3 3 2 4 2 2" xfId="21076" xr:uid="{00000000-0005-0000-0000-0000EB7D0000}"/>
    <cellStyle name="Output 3 3 2 4 2 2 2" xfId="37745" xr:uid="{00000000-0005-0000-0000-0000EC7D0000}"/>
    <cellStyle name="Output 3 3 2 4 2 3" xfId="24188" xr:uid="{00000000-0005-0000-0000-0000ED7D0000}"/>
    <cellStyle name="Output 3 3 2 4 2 3 2" xfId="40905" xr:uid="{00000000-0005-0000-0000-0000EE7D0000}"/>
    <cellStyle name="Output 3 3 2 4 2 4" xfId="26896" xr:uid="{00000000-0005-0000-0000-0000EF7D0000}"/>
    <cellStyle name="Output 3 3 2 4 2 4 2" xfId="43637" xr:uid="{00000000-0005-0000-0000-0000F07D0000}"/>
    <cellStyle name="Output 3 3 2 4 2 5" xfId="32111" xr:uid="{00000000-0005-0000-0000-0000F17D0000}"/>
    <cellStyle name="Output 3 3 2 4 3" xfId="18835" xr:uid="{00000000-0005-0000-0000-0000F27D0000}"/>
    <cellStyle name="Output 3 3 2 4 3 2" xfId="35513" xr:uid="{00000000-0005-0000-0000-0000F37D0000}"/>
    <cellStyle name="Output 3 3 2 4 4" xfId="22043" xr:uid="{00000000-0005-0000-0000-0000F47D0000}"/>
    <cellStyle name="Output 3 3 2 4 4 2" xfId="38725" xr:uid="{00000000-0005-0000-0000-0000F57D0000}"/>
    <cellStyle name="Output 3 3 2 4 5" xfId="24983" xr:uid="{00000000-0005-0000-0000-0000F67D0000}"/>
    <cellStyle name="Output 3 3 2 4 5 2" xfId="41710" xr:uid="{00000000-0005-0000-0000-0000F77D0000}"/>
    <cellStyle name="Output 3 3 2 4 6" xfId="29513" xr:uid="{00000000-0005-0000-0000-0000F87D0000}"/>
    <cellStyle name="Output 3 3 2 5" xfId="13988" xr:uid="{00000000-0005-0000-0000-0000F97D0000}"/>
    <cellStyle name="Output 3 3 2 5 2" xfId="19779" xr:uid="{00000000-0005-0000-0000-0000FA7D0000}"/>
    <cellStyle name="Output 3 3 2 5 2 2" xfId="36449" xr:uid="{00000000-0005-0000-0000-0000FB7D0000}"/>
    <cellStyle name="Output 3 3 2 5 3" xfId="22928" xr:uid="{00000000-0005-0000-0000-0000FC7D0000}"/>
    <cellStyle name="Output 3 3 2 5 3 2" xfId="39630" xr:uid="{00000000-0005-0000-0000-0000FD7D0000}"/>
    <cellStyle name="Output 3 3 2 5 4" xfId="25726" xr:uid="{00000000-0005-0000-0000-0000FE7D0000}"/>
    <cellStyle name="Output 3 3 2 5 4 2" xfId="42465" xr:uid="{00000000-0005-0000-0000-0000FF7D0000}"/>
    <cellStyle name="Output 3 3 2 5 5" xfId="30661" xr:uid="{00000000-0005-0000-0000-0000007E0000}"/>
    <cellStyle name="Output 3 3 2 6" xfId="17486" xr:uid="{00000000-0005-0000-0000-0000017E0000}"/>
    <cellStyle name="Output 3 3 2 6 2" xfId="34163" xr:uid="{00000000-0005-0000-0000-0000027E0000}"/>
    <cellStyle name="Output 3 3 2 7" xfId="18947" xr:uid="{00000000-0005-0000-0000-0000037E0000}"/>
    <cellStyle name="Output 3 3 2 7 2" xfId="35626" xr:uid="{00000000-0005-0000-0000-0000047E0000}"/>
    <cellStyle name="Output 3 3 2 8" xfId="20816" xr:uid="{00000000-0005-0000-0000-0000057E0000}"/>
    <cellStyle name="Output 3 3 2 8 2" xfId="37485" xr:uid="{00000000-0005-0000-0000-0000067E0000}"/>
    <cellStyle name="Output 3 3 2 9" xfId="28069" xr:uid="{00000000-0005-0000-0000-0000077E0000}"/>
    <cellStyle name="Output 3 3 3" xfId="10863" xr:uid="{00000000-0005-0000-0000-0000087E0000}"/>
    <cellStyle name="Output 3 3 3 2" xfId="13551" xr:uid="{00000000-0005-0000-0000-0000097E0000}"/>
    <cellStyle name="Output 3 3 3 2 2" xfId="19418" xr:uid="{00000000-0005-0000-0000-00000A7E0000}"/>
    <cellStyle name="Output 3 3 3 2 2 2" xfId="36088" xr:uid="{00000000-0005-0000-0000-00000B7E0000}"/>
    <cellStyle name="Output 3 3 3 2 3" xfId="22587" xr:uid="{00000000-0005-0000-0000-00000C7E0000}"/>
    <cellStyle name="Output 3 3 3 2 3 2" xfId="39286" xr:uid="{00000000-0005-0000-0000-00000D7E0000}"/>
    <cellStyle name="Output 3 3 3 2 4" xfId="25437" xr:uid="{00000000-0005-0000-0000-00000E7E0000}"/>
    <cellStyle name="Output 3 3 3 2 4 2" xfId="42175" xr:uid="{00000000-0005-0000-0000-00000F7E0000}"/>
    <cellStyle name="Output 3 3 3 2 5" xfId="30225" xr:uid="{00000000-0005-0000-0000-0000107E0000}"/>
    <cellStyle name="Output 3 3 3 3" xfId="17103" xr:uid="{00000000-0005-0000-0000-0000117E0000}"/>
    <cellStyle name="Output 3 3 3 3 2" xfId="33779" xr:uid="{00000000-0005-0000-0000-0000127E0000}"/>
    <cellStyle name="Output 3 3 3 4" xfId="16257" xr:uid="{00000000-0005-0000-0000-0000137E0000}"/>
    <cellStyle name="Output 3 3 3 4 2" xfId="32922" xr:uid="{00000000-0005-0000-0000-0000147E0000}"/>
    <cellStyle name="Output 3 3 3 5" xfId="18936" xr:uid="{00000000-0005-0000-0000-0000157E0000}"/>
    <cellStyle name="Output 3 3 3 5 2" xfId="35615" xr:uid="{00000000-0005-0000-0000-0000167E0000}"/>
    <cellStyle name="Output 3 3 3 6" xfId="27634" xr:uid="{00000000-0005-0000-0000-0000177E0000}"/>
    <cellStyle name="Output 3 3 4" xfId="11484" xr:uid="{00000000-0005-0000-0000-0000187E0000}"/>
    <cellStyle name="Output 3 3 4 2" xfId="14158" xr:uid="{00000000-0005-0000-0000-0000197E0000}"/>
    <cellStyle name="Output 3 3 4 2 2" xfId="19921" xr:uid="{00000000-0005-0000-0000-00001A7E0000}"/>
    <cellStyle name="Output 3 3 4 2 2 2" xfId="36591" xr:uid="{00000000-0005-0000-0000-00001B7E0000}"/>
    <cellStyle name="Output 3 3 4 2 3" xfId="23067" xr:uid="{00000000-0005-0000-0000-00001C7E0000}"/>
    <cellStyle name="Output 3 3 4 2 3 2" xfId="39770" xr:uid="{00000000-0005-0000-0000-00001D7E0000}"/>
    <cellStyle name="Output 3 3 4 2 4" xfId="25846" xr:uid="{00000000-0005-0000-0000-00001E7E0000}"/>
    <cellStyle name="Output 3 3 4 2 4 2" xfId="42585" xr:uid="{00000000-0005-0000-0000-00001F7E0000}"/>
    <cellStyle name="Output 3 3 4 2 5" xfId="30831" xr:uid="{00000000-0005-0000-0000-0000207E0000}"/>
    <cellStyle name="Output 3 3 4 3" xfId="17635" xr:uid="{00000000-0005-0000-0000-0000217E0000}"/>
    <cellStyle name="Output 3 3 4 3 2" xfId="34312" xr:uid="{00000000-0005-0000-0000-0000227E0000}"/>
    <cellStyle name="Output 3 3 4 4" xfId="19774" xr:uid="{00000000-0005-0000-0000-0000237E0000}"/>
    <cellStyle name="Output 3 3 4 4 2" xfId="36444" xr:uid="{00000000-0005-0000-0000-0000247E0000}"/>
    <cellStyle name="Output 3 3 4 5" xfId="24338" xr:uid="{00000000-0005-0000-0000-0000257E0000}"/>
    <cellStyle name="Output 3 3 4 5 2" xfId="41056" xr:uid="{00000000-0005-0000-0000-0000267E0000}"/>
    <cellStyle name="Output 3 3 4 6" xfId="28238" xr:uid="{00000000-0005-0000-0000-0000277E0000}"/>
    <cellStyle name="Output 3 3 5" xfId="12249" xr:uid="{00000000-0005-0000-0000-0000287E0000}"/>
    <cellStyle name="Output 3 3 5 2" xfId="14923" xr:uid="{00000000-0005-0000-0000-0000297E0000}"/>
    <cellStyle name="Output 3 3 5 2 2" xfId="20646" xr:uid="{00000000-0005-0000-0000-00002A7E0000}"/>
    <cellStyle name="Output 3 3 5 2 2 2" xfId="37314" xr:uid="{00000000-0005-0000-0000-00002B7E0000}"/>
    <cellStyle name="Output 3 3 5 2 3" xfId="23776" xr:uid="{00000000-0005-0000-0000-00002C7E0000}"/>
    <cellStyle name="Output 3 3 5 2 3 2" xfId="40487" xr:uid="{00000000-0005-0000-0000-00002D7E0000}"/>
    <cellStyle name="Output 3 3 5 2 4" xfId="26529" xr:uid="{00000000-0005-0000-0000-00002E7E0000}"/>
    <cellStyle name="Output 3 3 5 2 4 2" xfId="43270" xr:uid="{00000000-0005-0000-0000-00002F7E0000}"/>
    <cellStyle name="Output 3 3 5 2 5" xfId="31594" xr:uid="{00000000-0005-0000-0000-0000307E0000}"/>
    <cellStyle name="Output 3 3 5 3" xfId="18359" xr:uid="{00000000-0005-0000-0000-0000317E0000}"/>
    <cellStyle name="Output 3 3 5 3 2" xfId="35034" xr:uid="{00000000-0005-0000-0000-0000327E0000}"/>
    <cellStyle name="Output 3 3 5 4" xfId="21602" xr:uid="{00000000-0005-0000-0000-0000337E0000}"/>
    <cellStyle name="Output 3 3 5 4 2" xfId="38277" xr:uid="{00000000-0005-0000-0000-0000347E0000}"/>
    <cellStyle name="Output 3 3 5 5" xfId="24622" xr:uid="{00000000-0005-0000-0000-0000357E0000}"/>
    <cellStyle name="Output 3 3 5 5 2" xfId="41343" xr:uid="{00000000-0005-0000-0000-0000367E0000}"/>
    <cellStyle name="Output 3 3 5 6" xfId="28996" xr:uid="{00000000-0005-0000-0000-0000377E0000}"/>
    <cellStyle name="Output 3 3 6" xfId="13147" xr:uid="{00000000-0005-0000-0000-0000387E0000}"/>
    <cellStyle name="Output 3 3 6 2" xfId="19081" xr:uid="{00000000-0005-0000-0000-0000397E0000}"/>
    <cellStyle name="Output 3 3 6 2 2" xfId="35752" xr:uid="{00000000-0005-0000-0000-00003A7E0000}"/>
    <cellStyle name="Output 3 3 6 3" xfId="22273" xr:uid="{00000000-0005-0000-0000-00003B7E0000}"/>
    <cellStyle name="Output 3 3 6 3 2" xfId="38966" xr:uid="{00000000-0005-0000-0000-00003C7E0000}"/>
    <cellStyle name="Output 3 3 6 4" xfId="25164" xr:uid="{00000000-0005-0000-0000-00003D7E0000}"/>
    <cellStyle name="Output 3 3 6 4 2" xfId="41900" xr:uid="{00000000-0005-0000-0000-00003E7E0000}"/>
    <cellStyle name="Output 3 3 6 5" xfId="29823" xr:uid="{00000000-0005-0000-0000-00003F7E0000}"/>
    <cellStyle name="Output 3 3 7" xfId="16734" xr:uid="{00000000-0005-0000-0000-0000407E0000}"/>
    <cellStyle name="Output 3 3 7 2" xfId="33408" xr:uid="{00000000-0005-0000-0000-0000417E0000}"/>
    <cellStyle name="Output 3 3 8" xfId="18935" xr:uid="{00000000-0005-0000-0000-0000427E0000}"/>
    <cellStyle name="Output 3 3 8 2" xfId="35614" xr:uid="{00000000-0005-0000-0000-0000437E0000}"/>
    <cellStyle name="Output 3 3 9" xfId="16052" xr:uid="{00000000-0005-0000-0000-0000447E0000}"/>
    <cellStyle name="Output 3 3 9 2" xfId="32720" xr:uid="{00000000-0005-0000-0000-0000457E0000}"/>
    <cellStyle name="Output 3 4" xfId="4630" xr:uid="{00000000-0005-0000-0000-0000467E0000}"/>
    <cellStyle name="Output 3 4 10" xfId="27277" xr:uid="{00000000-0005-0000-0000-0000477E0000}"/>
    <cellStyle name="Output 3 4 11" xfId="10488" xr:uid="{00000000-0005-0000-0000-0000487E0000}"/>
    <cellStyle name="Output 3 4 2" xfId="4631" xr:uid="{00000000-0005-0000-0000-0000497E0000}"/>
    <cellStyle name="Output 3 4 2 10" xfId="11353" xr:uid="{00000000-0005-0000-0000-00004A7E0000}"/>
    <cellStyle name="Output 3 4 2 2" xfId="4632" xr:uid="{00000000-0005-0000-0000-00004B7E0000}"/>
    <cellStyle name="Output 3 4 2 2 2" xfId="14494" xr:uid="{00000000-0005-0000-0000-00004C7E0000}"/>
    <cellStyle name="Output 3 4 2 2 2 2" xfId="20257" xr:uid="{00000000-0005-0000-0000-00004D7E0000}"/>
    <cellStyle name="Output 3 4 2 2 2 2 2" xfId="36926" xr:uid="{00000000-0005-0000-0000-00004E7E0000}"/>
    <cellStyle name="Output 3 4 2 2 2 3" xfId="23398" xr:uid="{00000000-0005-0000-0000-00004F7E0000}"/>
    <cellStyle name="Output 3 4 2 2 2 3 2" xfId="40106" xr:uid="{00000000-0005-0000-0000-0000507E0000}"/>
    <cellStyle name="Output 3 4 2 2 2 4" xfId="26180" xr:uid="{00000000-0005-0000-0000-0000517E0000}"/>
    <cellStyle name="Output 3 4 2 2 2 4 2" xfId="42920" xr:uid="{00000000-0005-0000-0000-0000527E0000}"/>
    <cellStyle name="Output 3 4 2 2 2 5" xfId="31166" xr:uid="{00000000-0005-0000-0000-0000537E0000}"/>
    <cellStyle name="Output 3 4 2 2 3" xfId="17971" xr:uid="{00000000-0005-0000-0000-0000547E0000}"/>
    <cellStyle name="Output 3 4 2 2 3 2" xfId="34647" xr:uid="{00000000-0005-0000-0000-0000557E0000}"/>
    <cellStyle name="Output 3 4 2 2 4" xfId="15593" xr:uid="{00000000-0005-0000-0000-0000567E0000}"/>
    <cellStyle name="Output 3 4 2 2 4 2" xfId="32264" xr:uid="{00000000-0005-0000-0000-0000577E0000}"/>
    <cellStyle name="Output 3 4 2 2 5" xfId="20568" xr:uid="{00000000-0005-0000-0000-0000587E0000}"/>
    <cellStyle name="Output 3 4 2 2 5 2" xfId="37236" xr:uid="{00000000-0005-0000-0000-0000597E0000}"/>
    <cellStyle name="Output 3 4 2 2 6" xfId="28569" xr:uid="{00000000-0005-0000-0000-00005A7E0000}"/>
    <cellStyle name="Output 3 4 2 2 7" xfId="11820" xr:uid="{00000000-0005-0000-0000-00005B7E0000}"/>
    <cellStyle name="Output 3 4 2 3" xfId="4633" xr:uid="{00000000-0005-0000-0000-00005C7E0000}"/>
    <cellStyle name="Output 3 4 2 3 2" xfId="14748" xr:uid="{00000000-0005-0000-0000-00005D7E0000}"/>
    <cellStyle name="Output 3 4 2 3 2 2" xfId="20511" xr:uid="{00000000-0005-0000-0000-00005E7E0000}"/>
    <cellStyle name="Output 3 4 2 3 2 2 2" xfId="37179" xr:uid="{00000000-0005-0000-0000-00005F7E0000}"/>
    <cellStyle name="Output 3 4 2 3 2 3" xfId="23650" xr:uid="{00000000-0005-0000-0000-0000607E0000}"/>
    <cellStyle name="Output 3 4 2 3 2 3 2" xfId="40360" xr:uid="{00000000-0005-0000-0000-0000617E0000}"/>
    <cellStyle name="Output 3 4 2 3 2 4" xfId="26433" xr:uid="{00000000-0005-0000-0000-0000627E0000}"/>
    <cellStyle name="Output 3 4 2 3 2 4 2" xfId="43174" xr:uid="{00000000-0005-0000-0000-0000637E0000}"/>
    <cellStyle name="Output 3 4 2 3 2 5" xfId="31419" xr:uid="{00000000-0005-0000-0000-0000647E0000}"/>
    <cellStyle name="Output 3 4 2 3 3" xfId="18225" xr:uid="{00000000-0005-0000-0000-0000657E0000}"/>
    <cellStyle name="Output 3 4 2 3 3 2" xfId="34900" xr:uid="{00000000-0005-0000-0000-0000667E0000}"/>
    <cellStyle name="Output 3 4 2 3 4" xfId="21477" xr:uid="{00000000-0005-0000-0000-0000677E0000}"/>
    <cellStyle name="Output 3 4 2 3 4 2" xfId="38151" xr:uid="{00000000-0005-0000-0000-0000687E0000}"/>
    <cellStyle name="Output 3 4 2 3 5" xfId="24527" xr:uid="{00000000-0005-0000-0000-0000697E0000}"/>
    <cellStyle name="Output 3 4 2 3 5 2" xfId="41247" xr:uid="{00000000-0005-0000-0000-00006A7E0000}"/>
    <cellStyle name="Output 3 4 2 3 6" xfId="28821" xr:uid="{00000000-0005-0000-0000-00006B7E0000}"/>
    <cellStyle name="Output 3 4 2 3 7" xfId="12074" xr:uid="{00000000-0005-0000-0000-00006C7E0000}"/>
    <cellStyle name="Output 3 4 2 4" xfId="8254" xr:uid="{00000000-0005-0000-0000-00006D7E0000}"/>
    <cellStyle name="Output 3 4 2 4 2" xfId="15483" xr:uid="{00000000-0005-0000-0000-00006E7E0000}"/>
    <cellStyle name="Output 3 4 2 4 2 2" xfId="21114" xr:uid="{00000000-0005-0000-0000-00006F7E0000}"/>
    <cellStyle name="Output 3 4 2 4 2 2 2" xfId="37783" xr:uid="{00000000-0005-0000-0000-0000707E0000}"/>
    <cellStyle name="Output 3 4 2 4 2 3" xfId="24226" xr:uid="{00000000-0005-0000-0000-0000717E0000}"/>
    <cellStyle name="Output 3 4 2 4 2 3 2" xfId="40943" xr:uid="{00000000-0005-0000-0000-0000727E0000}"/>
    <cellStyle name="Output 3 4 2 4 2 4" xfId="26932" xr:uid="{00000000-0005-0000-0000-0000737E0000}"/>
    <cellStyle name="Output 3 4 2 4 2 4 2" xfId="43673" xr:uid="{00000000-0005-0000-0000-0000747E0000}"/>
    <cellStyle name="Output 3 4 2 4 2 5" xfId="32154" xr:uid="{00000000-0005-0000-0000-0000757E0000}"/>
    <cellStyle name="Output 3 4 2 4 3" xfId="18873" xr:uid="{00000000-0005-0000-0000-0000767E0000}"/>
    <cellStyle name="Output 3 4 2 4 3 2" xfId="35551" xr:uid="{00000000-0005-0000-0000-0000777E0000}"/>
    <cellStyle name="Output 3 4 2 4 4" xfId="22081" xr:uid="{00000000-0005-0000-0000-0000787E0000}"/>
    <cellStyle name="Output 3 4 2 4 4 2" xfId="38763" xr:uid="{00000000-0005-0000-0000-0000797E0000}"/>
    <cellStyle name="Output 3 4 2 4 5" xfId="25019" xr:uid="{00000000-0005-0000-0000-00007A7E0000}"/>
    <cellStyle name="Output 3 4 2 4 5 2" xfId="41746" xr:uid="{00000000-0005-0000-0000-00007B7E0000}"/>
    <cellStyle name="Output 3 4 2 4 6" xfId="29556" xr:uid="{00000000-0005-0000-0000-00007C7E0000}"/>
    <cellStyle name="Output 3 4 2 4 7" xfId="12870" xr:uid="{00000000-0005-0000-0000-00007D7E0000}"/>
    <cellStyle name="Output 3 4 2 5" xfId="14031" xr:uid="{00000000-0005-0000-0000-00007E7E0000}"/>
    <cellStyle name="Output 3 4 2 5 2" xfId="19818" xr:uid="{00000000-0005-0000-0000-00007F7E0000}"/>
    <cellStyle name="Output 3 4 2 5 2 2" xfId="36488" xr:uid="{00000000-0005-0000-0000-0000807E0000}"/>
    <cellStyle name="Output 3 4 2 5 3" xfId="22966" xr:uid="{00000000-0005-0000-0000-0000817E0000}"/>
    <cellStyle name="Output 3 4 2 5 3 2" xfId="39668" xr:uid="{00000000-0005-0000-0000-0000827E0000}"/>
    <cellStyle name="Output 3 4 2 5 4" xfId="25762" xr:uid="{00000000-0005-0000-0000-0000837E0000}"/>
    <cellStyle name="Output 3 4 2 5 4 2" xfId="42501" xr:uid="{00000000-0005-0000-0000-0000847E0000}"/>
    <cellStyle name="Output 3 4 2 5 5" xfId="30704" xr:uid="{00000000-0005-0000-0000-0000857E0000}"/>
    <cellStyle name="Output 3 4 2 6" xfId="17524" xr:uid="{00000000-0005-0000-0000-0000867E0000}"/>
    <cellStyle name="Output 3 4 2 6 2" xfId="34201" xr:uid="{00000000-0005-0000-0000-0000877E0000}"/>
    <cellStyle name="Output 3 4 2 7" xfId="18417" xr:uid="{00000000-0005-0000-0000-0000887E0000}"/>
    <cellStyle name="Output 3 4 2 7 2" xfId="35093" xr:uid="{00000000-0005-0000-0000-0000897E0000}"/>
    <cellStyle name="Output 3 4 2 8" xfId="18547" xr:uid="{00000000-0005-0000-0000-00008A7E0000}"/>
    <cellStyle name="Output 3 4 2 8 2" xfId="35224" xr:uid="{00000000-0005-0000-0000-00008B7E0000}"/>
    <cellStyle name="Output 3 4 2 9" xfId="28112" xr:uid="{00000000-0005-0000-0000-00008C7E0000}"/>
    <cellStyle name="Output 3 4 3" xfId="4634" xr:uid="{00000000-0005-0000-0000-00008D7E0000}"/>
    <cellStyle name="Output 3 4 3 2" xfId="4635" xr:uid="{00000000-0005-0000-0000-00008E7E0000}"/>
    <cellStyle name="Output 3 4 3 2 2" xfId="19456" xr:uid="{00000000-0005-0000-0000-00008F7E0000}"/>
    <cellStyle name="Output 3 4 3 2 2 2" xfId="36126" xr:uid="{00000000-0005-0000-0000-0000907E0000}"/>
    <cellStyle name="Output 3 4 3 2 3" xfId="22623" xr:uid="{00000000-0005-0000-0000-0000917E0000}"/>
    <cellStyle name="Output 3 4 3 2 3 2" xfId="39323" xr:uid="{00000000-0005-0000-0000-0000927E0000}"/>
    <cellStyle name="Output 3 4 3 2 4" xfId="25473" xr:uid="{00000000-0005-0000-0000-0000937E0000}"/>
    <cellStyle name="Output 3 4 3 2 4 2" xfId="42211" xr:uid="{00000000-0005-0000-0000-0000947E0000}"/>
    <cellStyle name="Output 3 4 3 2 5" xfId="30268" xr:uid="{00000000-0005-0000-0000-0000957E0000}"/>
    <cellStyle name="Output 3 4 3 2 6" xfId="13594" xr:uid="{00000000-0005-0000-0000-0000967E0000}"/>
    <cellStyle name="Output 3 4 3 3" xfId="4636" xr:uid="{00000000-0005-0000-0000-0000977E0000}"/>
    <cellStyle name="Output 3 4 3 3 2" xfId="33817" xr:uid="{00000000-0005-0000-0000-0000987E0000}"/>
    <cellStyle name="Output 3 4 3 3 3" xfId="17141" xr:uid="{00000000-0005-0000-0000-0000997E0000}"/>
    <cellStyle name="Output 3 4 3 4" xfId="8255" xr:uid="{00000000-0005-0000-0000-00009A7E0000}"/>
    <cellStyle name="Output 3 4 3 4 2" xfId="32527" xr:uid="{00000000-0005-0000-0000-00009B7E0000}"/>
    <cellStyle name="Output 3 4 3 4 3" xfId="15863" xr:uid="{00000000-0005-0000-0000-00009C7E0000}"/>
    <cellStyle name="Output 3 4 3 5" xfId="21782" xr:uid="{00000000-0005-0000-0000-00009D7E0000}"/>
    <cellStyle name="Output 3 4 3 5 2" xfId="38460" xr:uid="{00000000-0005-0000-0000-00009E7E0000}"/>
    <cellStyle name="Output 3 4 3 6" xfId="27676" xr:uid="{00000000-0005-0000-0000-00009F7E0000}"/>
    <cellStyle name="Output 3 4 3 7" xfId="10901" xr:uid="{00000000-0005-0000-0000-0000A07E0000}"/>
    <cellStyle name="Output 3 4 4" xfId="4637" xr:uid="{00000000-0005-0000-0000-0000A17E0000}"/>
    <cellStyle name="Output 3 4 4 2" xfId="4638" xr:uid="{00000000-0005-0000-0000-0000A27E0000}"/>
    <cellStyle name="Output 3 4 4 2 2" xfId="19957" xr:uid="{00000000-0005-0000-0000-0000A37E0000}"/>
    <cellStyle name="Output 3 4 4 2 2 2" xfId="36627" xr:uid="{00000000-0005-0000-0000-0000A47E0000}"/>
    <cellStyle name="Output 3 4 4 2 3" xfId="23103" xr:uid="{00000000-0005-0000-0000-0000A57E0000}"/>
    <cellStyle name="Output 3 4 4 2 3 2" xfId="39806" xr:uid="{00000000-0005-0000-0000-0000A67E0000}"/>
    <cellStyle name="Output 3 4 4 2 4" xfId="25882" xr:uid="{00000000-0005-0000-0000-0000A77E0000}"/>
    <cellStyle name="Output 3 4 4 2 4 2" xfId="42621" xr:uid="{00000000-0005-0000-0000-0000A87E0000}"/>
    <cellStyle name="Output 3 4 4 2 5" xfId="30867" xr:uid="{00000000-0005-0000-0000-0000A97E0000}"/>
    <cellStyle name="Output 3 4 4 2 6" xfId="14194" xr:uid="{00000000-0005-0000-0000-0000AA7E0000}"/>
    <cellStyle name="Output 3 4 4 3" xfId="4639" xr:uid="{00000000-0005-0000-0000-0000AB7E0000}"/>
    <cellStyle name="Output 3 4 4 3 2" xfId="34348" xr:uid="{00000000-0005-0000-0000-0000AC7E0000}"/>
    <cellStyle name="Output 3 4 4 3 3" xfId="17671" xr:uid="{00000000-0005-0000-0000-0000AD7E0000}"/>
    <cellStyle name="Output 3 4 4 4" xfId="18520" xr:uid="{00000000-0005-0000-0000-0000AE7E0000}"/>
    <cellStyle name="Output 3 4 4 4 2" xfId="35197" xr:uid="{00000000-0005-0000-0000-0000AF7E0000}"/>
    <cellStyle name="Output 3 4 4 5" xfId="19885" xr:uid="{00000000-0005-0000-0000-0000B07E0000}"/>
    <cellStyle name="Output 3 4 4 5 2" xfId="36555" xr:uid="{00000000-0005-0000-0000-0000B17E0000}"/>
    <cellStyle name="Output 3 4 4 6" xfId="28274" xr:uid="{00000000-0005-0000-0000-0000B27E0000}"/>
    <cellStyle name="Output 3 4 4 7" xfId="11520" xr:uid="{00000000-0005-0000-0000-0000B37E0000}"/>
    <cellStyle name="Output 3 4 5" xfId="4640" xr:uid="{00000000-0005-0000-0000-0000B47E0000}"/>
    <cellStyle name="Output 3 4 5 2" xfId="14966" xr:uid="{00000000-0005-0000-0000-0000B57E0000}"/>
    <cellStyle name="Output 3 4 5 2 2" xfId="20684" xr:uid="{00000000-0005-0000-0000-0000B67E0000}"/>
    <cellStyle name="Output 3 4 5 2 2 2" xfId="37352" xr:uid="{00000000-0005-0000-0000-0000B77E0000}"/>
    <cellStyle name="Output 3 4 5 2 3" xfId="23814" xr:uid="{00000000-0005-0000-0000-0000B87E0000}"/>
    <cellStyle name="Output 3 4 5 2 3 2" xfId="40525" xr:uid="{00000000-0005-0000-0000-0000B97E0000}"/>
    <cellStyle name="Output 3 4 5 2 4" xfId="26565" xr:uid="{00000000-0005-0000-0000-0000BA7E0000}"/>
    <cellStyle name="Output 3 4 5 2 4 2" xfId="43306" xr:uid="{00000000-0005-0000-0000-0000BB7E0000}"/>
    <cellStyle name="Output 3 4 5 2 5" xfId="31637" xr:uid="{00000000-0005-0000-0000-0000BC7E0000}"/>
    <cellStyle name="Output 3 4 5 3" xfId="18397" xr:uid="{00000000-0005-0000-0000-0000BD7E0000}"/>
    <cellStyle name="Output 3 4 5 3 2" xfId="35072" xr:uid="{00000000-0005-0000-0000-0000BE7E0000}"/>
    <cellStyle name="Output 3 4 5 4" xfId="21640" xr:uid="{00000000-0005-0000-0000-0000BF7E0000}"/>
    <cellStyle name="Output 3 4 5 4 2" xfId="38315" xr:uid="{00000000-0005-0000-0000-0000C07E0000}"/>
    <cellStyle name="Output 3 4 5 5" xfId="24658" xr:uid="{00000000-0005-0000-0000-0000C17E0000}"/>
    <cellStyle name="Output 3 4 5 5 2" xfId="41379" xr:uid="{00000000-0005-0000-0000-0000C27E0000}"/>
    <cellStyle name="Output 3 4 5 6" xfId="29039" xr:uid="{00000000-0005-0000-0000-0000C37E0000}"/>
    <cellStyle name="Output 3 4 5 7" xfId="12292" xr:uid="{00000000-0005-0000-0000-0000C47E0000}"/>
    <cellStyle name="Output 3 4 6" xfId="4641" xr:uid="{00000000-0005-0000-0000-0000C57E0000}"/>
    <cellStyle name="Output 3 4 6 2" xfId="19119" xr:uid="{00000000-0005-0000-0000-0000C67E0000}"/>
    <cellStyle name="Output 3 4 6 2 2" xfId="35790" xr:uid="{00000000-0005-0000-0000-0000C77E0000}"/>
    <cellStyle name="Output 3 4 6 3" xfId="22311" xr:uid="{00000000-0005-0000-0000-0000C87E0000}"/>
    <cellStyle name="Output 3 4 6 3 2" xfId="39004" xr:uid="{00000000-0005-0000-0000-0000C97E0000}"/>
    <cellStyle name="Output 3 4 6 4" xfId="25200" xr:uid="{00000000-0005-0000-0000-0000CA7E0000}"/>
    <cellStyle name="Output 3 4 6 4 2" xfId="41936" xr:uid="{00000000-0005-0000-0000-0000CB7E0000}"/>
    <cellStyle name="Output 3 4 6 5" xfId="29866" xr:uid="{00000000-0005-0000-0000-0000CC7E0000}"/>
    <cellStyle name="Output 3 4 6 6" xfId="13190" xr:uid="{00000000-0005-0000-0000-0000CD7E0000}"/>
    <cellStyle name="Output 3 4 7" xfId="8256" xr:uid="{00000000-0005-0000-0000-0000CE7E0000}"/>
    <cellStyle name="Output 3 4 7 2" xfId="33450" xr:uid="{00000000-0005-0000-0000-0000CF7E0000}"/>
    <cellStyle name="Output 3 4 7 3" xfId="16776" xr:uid="{00000000-0005-0000-0000-0000D07E0000}"/>
    <cellStyle name="Output 3 4 8" xfId="16004" xr:uid="{00000000-0005-0000-0000-0000D17E0000}"/>
    <cellStyle name="Output 3 4 8 2" xfId="32670" xr:uid="{00000000-0005-0000-0000-0000D27E0000}"/>
    <cellStyle name="Output 3 4 9" xfId="16624" xr:uid="{00000000-0005-0000-0000-0000D37E0000}"/>
    <cellStyle name="Output 3 4 9 2" xfId="33297" xr:uid="{00000000-0005-0000-0000-0000D47E0000}"/>
    <cellStyle name="Output 3 5" xfId="4642" xr:uid="{00000000-0005-0000-0000-0000D57E0000}"/>
    <cellStyle name="Output 3 5 10" xfId="16329" xr:uid="{00000000-0005-0000-0000-0000D67E0000}"/>
    <cellStyle name="Output 3 5 10 2" xfId="32998" xr:uid="{00000000-0005-0000-0000-0000D77E0000}"/>
    <cellStyle name="Output 3 5 11" xfId="27340" xr:uid="{00000000-0005-0000-0000-0000D87E0000}"/>
    <cellStyle name="Output 3 5 12" xfId="10562" xr:uid="{00000000-0005-0000-0000-0000D97E0000}"/>
    <cellStyle name="Output 3 5 2" xfId="4643" xr:uid="{00000000-0005-0000-0000-0000DA7E0000}"/>
    <cellStyle name="Output 3 5 2 10" xfId="11420" xr:uid="{00000000-0005-0000-0000-0000DB7E0000}"/>
    <cellStyle name="Output 3 5 2 2" xfId="4644" xr:uid="{00000000-0005-0000-0000-0000DC7E0000}"/>
    <cellStyle name="Output 3 5 2 2 2" xfId="14540" xr:uid="{00000000-0005-0000-0000-0000DD7E0000}"/>
    <cellStyle name="Output 3 5 2 2 2 2" xfId="20303" xr:uid="{00000000-0005-0000-0000-0000DE7E0000}"/>
    <cellStyle name="Output 3 5 2 2 2 2 2" xfId="36972" xr:uid="{00000000-0005-0000-0000-0000DF7E0000}"/>
    <cellStyle name="Output 3 5 2 2 2 3" xfId="23444" xr:uid="{00000000-0005-0000-0000-0000E07E0000}"/>
    <cellStyle name="Output 3 5 2 2 2 3 2" xfId="40152" xr:uid="{00000000-0005-0000-0000-0000E17E0000}"/>
    <cellStyle name="Output 3 5 2 2 2 4" xfId="26226" xr:uid="{00000000-0005-0000-0000-0000E27E0000}"/>
    <cellStyle name="Output 3 5 2 2 2 4 2" xfId="42966" xr:uid="{00000000-0005-0000-0000-0000E37E0000}"/>
    <cellStyle name="Output 3 5 2 2 2 5" xfId="31212" xr:uid="{00000000-0005-0000-0000-0000E47E0000}"/>
    <cellStyle name="Output 3 5 2 2 3" xfId="18017" xr:uid="{00000000-0005-0000-0000-0000E57E0000}"/>
    <cellStyle name="Output 3 5 2 2 3 2" xfId="34693" xr:uid="{00000000-0005-0000-0000-0000E67E0000}"/>
    <cellStyle name="Output 3 5 2 2 4" xfId="10040" xr:uid="{00000000-0005-0000-0000-0000E77E0000}"/>
    <cellStyle name="Output 3 5 2 2 4 2" xfId="27133" xr:uid="{00000000-0005-0000-0000-0000E87E0000}"/>
    <cellStyle name="Output 3 5 2 2 5" xfId="18681" xr:uid="{00000000-0005-0000-0000-0000E97E0000}"/>
    <cellStyle name="Output 3 5 2 2 5 2" xfId="35358" xr:uid="{00000000-0005-0000-0000-0000EA7E0000}"/>
    <cellStyle name="Output 3 5 2 2 6" xfId="28615" xr:uid="{00000000-0005-0000-0000-0000EB7E0000}"/>
    <cellStyle name="Output 3 5 2 2 7" xfId="11866" xr:uid="{00000000-0005-0000-0000-0000EC7E0000}"/>
    <cellStyle name="Output 3 5 2 3" xfId="4645" xr:uid="{00000000-0005-0000-0000-0000ED7E0000}"/>
    <cellStyle name="Output 3 5 2 3 2" xfId="14790" xr:uid="{00000000-0005-0000-0000-0000EE7E0000}"/>
    <cellStyle name="Output 3 5 2 3 2 2" xfId="20553" xr:uid="{00000000-0005-0000-0000-0000EF7E0000}"/>
    <cellStyle name="Output 3 5 2 3 2 2 2" xfId="37221" xr:uid="{00000000-0005-0000-0000-0000F07E0000}"/>
    <cellStyle name="Output 3 5 2 3 2 3" xfId="23692" xr:uid="{00000000-0005-0000-0000-0000F17E0000}"/>
    <cellStyle name="Output 3 5 2 3 2 3 2" xfId="40402" xr:uid="{00000000-0005-0000-0000-0000F27E0000}"/>
    <cellStyle name="Output 3 5 2 3 2 4" xfId="26475" xr:uid="{00000000-0005-0000-0000-0000F37E0000}"/>
    <cellStyle name="Output 3 5 2 3 2 4 2" xfId="43216" xr:uid="{00000000-0005-0000-0000-0000F47E0000}"/>
    <cellStyle name="Output 3 5 2 3 2 5" xfId="31461" xr:uid="{00000000-0005-0000-0000-0000F57E0000}"/>
    <cellStyle name="Output 3 5 2 3 3" xfId="18267" xr:uid="{00000000-0005-0000-0000-0000F67E0000}"/>
    <cellStyle name="Output 3 5 2 3 3 2" xfId="34942" xr:uid="{00000000-0005-0000-0000-0000F77E0000}"/>
    <cellStyle name="Output 3 5 2 3 4" xfId="21519" xr:uid="{00000000-0005-0000-0000-0000F87E0000}"/>
    <cellStyle name="Output 3 5 2 3 4 2" xfId="38193" xr:uid="{00000000-0005-0000-0000-0000F97E0000}"/>
    <cellStyle name="Output 3 5 2 3 5" xfId="24569" xr:uid="{00000000-0005-0000-0000-0000FA7E0000}"/>
    <cellStyle name="Output 3 5 2 3 5 2" xfId="41289" xr:uid="{00000000-0005-0000-0000-0000FB7E0000}"/>
    <cellStyle name="Output 3 5 2 3 6" xfId="28863" xr:uid="{00000000-0005-0000-0000-0000FC7E0000}"/>
    <cellStyle name="Output 3 5 2 3 7" xfId="12116" xr:uid="{00000000-0005-0000-0000-0000FD7E0000}"/>
    <cellStyle name="Output 3 5 2 4" xfId="8257" xr:uid="{00000000-0005-0000-0000-0000FE7E0000}"/>
    <cellStyle name="Output 3 5 2 4 2" xfId="15546" xr:uid="{00000000-0005-0000-0000-0000FF7E0000}"/>
    <cellStyle name="Output 3 5 2 4 2 2" xfId="21168" xr:uid="{00000000-0005-0000-0000-0000007F0000}"/>
    <cellStyle name="Output 3 5 2 4 2 2 2" xfId="37838" xr:uid="{00000000-0005-0000-0000-0000017F0000}"/>
    <cellStyle name="Output 3 5 2 4 2 3" xfId="24281" xr:uid="{00000000-0005-0000-0000-0000027F0000}"/>
    <cellStyle name="Output 3 5 2 4 2 3 2" xfId="40998" xr:uid="{00000000-0005-0000-0000-0000037F0000}"/>
    <cellStyle name="Output 3 5 2 4 2 4" xfId="26974" xr:uid="{00000000-0005-0000-0000-0000047F0000}"/>
    <cellStyle name="Output 3 5 2 4 2 4 2" xfId="43715" xr:uid="{00000000-0005-0000-0000-0000057F0000}"/>
    <cellStyle name="Output 3 5 2 4 2 5" xfId="32217" xr:uid="{00000000-0005-0000-0000-0000067F0000}"/>
    <cellStyle name="Output 3 5 2 4 3" xfId="18926" xr:uid="{00000000-0005-0000-0000-0000077F0000}"/>
    <cellStyle name="Output 3 5 2 4 3 2" xfId="35605" xr:uid="{00000000-0005-0000-0000-0000087F0000}"/>
    <cellStyle name="Output 3 5 2 4 4" xfId="22135" xr:uid="{00000000-0005-0000-0000-0000097F0000}"/>
    <cellStyle name="Output 3 5 2 4 4 2" xfId="38818" xr:uid="{00000000-0005-0000-0000-00000A7F0000}"/>
    <cellStyle name="Output 3 5 2 4 5" xfId="25061" xr:uid="{00000000-0005-0000-0000-00000B7F0000}"/>
    <cellStyle name="Output 3 5 2 4 5 2" xfId="41788" xr:uid="{00000000-0005-0000-0000-00000C7F0000}"/>
    <cellStyle name="Output 3 5 2 4 6" xfId="29619" xr:uid="{00000000-0005-0000-0000-00000D7F0000}"/>
    <cellStyle name="Output 3 5 2 4 7" xfId="12933" xr:uid="{00000000-0005-0000-0000-00000E7F0000}"/>
    <cellStyle name="Output 3 5 2 5" xfId="14094" xr:uid="{00000000-0005-0000-0000-00000F7F0000}"/>
    <cellStyle name="Output 3 5 2 5 2" xfId="19872" xr:uid="{00000000-0005-0000-0000-0000107F0000}"/>
    <cellStyle name="Output 3 5 2 5 2 2" xfId="36542" xr:uid="{00000000-0005-0000-0000-0000117F0000}"/>
    <cellStyle name="Output 3 5 2 5 3" xfId="23022" xr:uid="{00000000-0005-0000-0000-0000127F0000}"/>
    <cellStyle name="Output 3 5 2 5 3 2" xfId="39724" xr:uid="{00000000-0005-0000-0000-0000137F0000}"/>
    <cellStyle name="Output 3 5 2 5 4" xfId="25804" xr:uid="{00000000-0005-0000-0000-0000147F0000}"/>
    <cellStyle name="Output 3 5 2 5 4 2" xfId="42543" xr:uid="{00000000-0005-0000-0000-0000157F0000}"/>
    <cellStyle name="Output 3 5 2 5 5" xfId="30767" xr:uid="{00000000-0005-0000-0000-0000167F0000}"/>
    <cellStyle name="Output 3 5 2 6" xfId="17588" xr:uid="{00000000-0005-0000-0000-0000177F0000}"/>
    <cellStyle name="Output 3 5 2 6 2" xfId="34265" xr:uid="{00000000-0005-0000-0000-0000187F0000}"/>
    <cellStyle name="Output 3 5 2 7" xfId="17099" xr:uid="{00000000-0005-0000-0000-0000197F0000}"/>
    <cellStyle name="Output 3 5 2 7 2" xfId="33774" xr:uid="{00000000-0005-0000-0000-00001A7F0000}"/>
    <cellStyle name="Output 3 5 2 8" xfId="16860" xr:uid="{00000000-0005-0000-0000-00001B7F0000}"/>
    <cellStyle name="Output 3 5 2 8 2" xfId="33535" xr:uid="{00000000-0005-0000-0000-00001C7F0000}"/>
    <cellStyle name="Output 3 5 2 9" xfId="28175" xr:uid="{00000000-0005-0000-0000-00001D7F0000}"/>
    <cellStyle name="Output 3 5 3" xfId="4646" xr:uid="{00000000-0005-0000-0000-00001E7F0000}"/>
    <cellStyle name="Output 3 5 3 2" xfId="4647" xr:uid="{00000000-0005-0000-0000-00001F7F0000}"/>
    <cellStyle name="Output 3 5 3 2 2" xfId="19513" xr:uid="{00000000-0005-0000-0000-0000207F0000}"/>
    <cellStyle name="Output 3 5 3 2 2 2" xfId="36183" xr:uid="{00000000-0005-0000-0000-0000217F0000}"/>
    <cellStyle name="Output 3 5 3 2 3" xfId="22674" xr:uid="{00000000-0005-0000-0000-0000227F0000}"/>
    <cellStyle name="Output 3 5 3 2 3 2" xfId="39374" xr:uid="{00000000-0005-0000-0000-0000237F0000}"/>
    <cellStyle name="Output 3 5 3 2 4" xfId="25515" xr:uid="{00000000-0005-0000-0000-0000247F0000}"/>
    <cellStyle name="Output 3 5 3 2 4 2" xfId="42253" xr:uid="{00000000-0005-0000-0000-0000257F0000}"/>
    <cellStyle name="Output 3 5 3 2 5" xfId="30331" xr:uid="{00000000-0005-0000-0000-0000267F0000}"/>
    <cellStyle name="Output 3 5 3 2 6" xfId="13657" xr:uid="{00000000-0005-0000-0000-0000277F0000}"/>
    <cellStyle name="Output 3 5 3 3" xfId="4648" xr:uid="{00000000-0005-0000-0000-0000287F0000}"/>
    <cellStyle name="Output 3 5 3 3 2" xfId="33880" xr:uid="{00000000-0005-0000-0000-0000297F0000}"/>
    <cellStyle name="Output 3 5 3 3 3" xfId="17203" xr:uid="{00000000-0005-0000-0000-00002A7F0000}"/>
    <cellStyle name="Output 3 5 3 4" xfId="16542" xr:uid="{00000000-0005-0000-0000-00002B7F0000}"/>
    <cellStyle name="Output 3 5 3 4 2" xfId="33214" xr:uid="{00000000-0005-0000-0000-00002C7F0000}"/>
    <cellStyle name="Output 3 5 3 5" xfId="16157" xr:uid="{00000000-0005-0000-0000-00002D7F0000}"/>
    <cellStyle name="Output 3 5 3 5 2" xfId="32822" xr:uid="{00000000-0005-0000-0000-00002E7F0000}"/>
    <cellStyle name="Output 3 5 3 6" xfId="27739" xr:uid="{00000000-0005-0000-0000-00002F7F0000}"/>
    <cellStyle name="Output 3 5 3 7" xfId="10969" xr:uid="{00000000-0005-0000-0000-0000307F0000}"/>
    <cellStyle name="Output 3 5 4" xfId="4649" xr:uid="{00000000-0005-0000-0000-0000317F0000}"/>
    <cellStyle name="Output 3 5 4 2" xfId="14240" xr:uid="{00000000-0005-0000-0000-0000327F0000}"/>
    <cellStyle name="Output 3 5 4 2 2" xfId="20003" xr:uid="{00000000-0005-0000-0000-0000337F0000}"/>
    <cellStyle name="Output 3 5 4 2 2 2" xfId="36673" xr:uid="{00000000-0005-0000-0000-0000347F0000}"/>
    <cellStyle name="Output 3 5 4 2 3" xfId="23149" xr:uid="{00000000-0005-0000-0000-0000357F0000}"/>
    <cellStyle name="Output 3 5 4 2 3 2" xfId="39852" xr:uid="{00000000-0005-0000-0000-0000367F0000}"/>
    <cellStyle name="Output 3 5 4 2 4" xfId="25928" xr:uid="{00000000-0005-0000-0000-0000377F0000}"/>
    <cellStyle name="Output 3 5 4 2 4 2" xfId="42667" xr:uid="{00000000-0005-0000-0000-0000387F0000}"/>
    <cellStyle name="Output 3 5 4 2 5" xfId="30913" xr:uid="{00000000-0005-0000-0000-0000397F0000}"/>
    <cellStyle name="Output 3 5 4 3" xfId="17717" xr:uid="{00000000-0005-0000-0000-00003A7F0000}"/>
    <cellStyle name="Output 3 5 4 3 2" xfId="34394" xr:uid="{00000000-0005-0000-0000-00003B7F0000}"/>
    <cellStyle name="Output 3 5 4 4" xfId="16243" xr:uid="{00000000-0005-0000-0000-00003C7F0000}"/>
    <cellStyle name="Output 3 5 4 4 2" xfId="32908" xr:uid="{00000000-0005-0000-0000-00003D7F0000}"/>
    <cellStyle name="Output 3 5 4 5" xfId="21213" xr:uid="{00000000-0005-0000-0000-00003E7F0000}"/>
    <cellStyle name="Output 3 5 4 5 2" xfId="37884" xr:uid="{00000000-0005-0000-0000-00003F7F0000}"/>
    <cellStyle name="Output 3 5 4 6" xfId="28320" xr:uid="{00000000-0005-0000-0000-0000407F0000}"/>
    <cellStyle name="Output 3 5 4 7" xfId="11566" xr:uid="{00000000-0005-0000-0000-0000417F0000}"/>
    <cellStyle name="Output 3 5 5" xfId="4650" xr:uid="{00000000-0005-0000-0000-0000427F0000}"/>
    <cellStyle name="Output 3 5 5 2" xfId="14324" xr:uid="{00000000-0005-0000-0000-0000437F0000}"/>
    <cellStyle name="Output 3 5 5 2 2" xfId="20087" xr:uid="{00000000-0005-0000-0000-0000447F0000}"/>
    <cellStyle name="Output 3 5 5 2 2 2" xfId="36757" xr:uid="{00000000-0005-0000-0000-0000457F0000}"/>
    <cellStyle name="Output 3 5 5 2 3" xfId="23231" xr:uid="{00000000-0005-0000-0000-0000467F0000}"/>
    <cellStyle name="Output 3 5 5 2 3 2" xfId="39936" xr:uid="{00000000-0005-0000-0000-0000477F0000}"/>
    <cellStyle name="Output 3 5 5 2 4" xfId="26011" xr:uid="{00000000-0005-0000-0000-0000487F0000}"/>
    <cellStyle name="Output 3 5 5 2 4 2" xfId="42750" xr:uid="{00000000-0005-0000-0000-0000497F0000}"/>
    <cellStyle name="Output 3 5 5 2 5" xfId="30997" xr:uid="{00000000-0005-0000-0000-00004A7F0000}"/>
    <cellStyle name="Output 3 5 5 3" xfId="17801" xr:uid="{00000000-0005-0000-0000-00004B7F0000}"/>
    <cellStyle name="Output 3 5 5 3 2" xfId="34478" xr:uid="{00000000-0005-0000-0000-00004C7F0000}"/>
    <cellStyle name="Output 3 5 5 4" xfId="19715" xr:uid="{00000000-0005-0000-0000-00004D7F0000}"/>
    <cellStyle name="Output 3 5 5 4 2" xfId="36385" xr:uid="{00000000-0005-0000-0000-00004E7F0000}"/>
    <cellStyle name="Output 3 5 5 5" xfId="22775" xr:uid="{00000000-0005-0000-0000-00004F7F0000}"/>
    <cellStyle name="Output 3 5 5 5 2" xfId="39475" xr:uid="{00000000-0005-0000-0000-0000507F0000}"/>
    <cellStyle name="Output 3 5 5 6" xfId="28402" xr:uid="{00000000-0005-0000-0000-0000517F0000}"/>
    <cellStyle name="Output 3 5 5 7" xfId="11650" xr:uid="{00000000-0005-0000-0000-0000527F0000}"/>
    <cellStyle name="Output 3 5 6" xfId="8258" xr:uid="{00000000-0005-0000-0000-0000537F0000}"/>
    <cellStyle name="Output 3 5 6 2" xfId="15029" xr:uid="{00000000-0005-0000-0000-0000547F0000}"/>
    <cellStyle name="Output 3 5 6 2 2" xfId="20739" xr:uid="{00000000-0005-0000-0000-0000557F0000}"/>
    <cellStyle name="Output 3 5 6 2 2 2" xfId="37408" xr:uid="{00000000-0005-0000-0000-0000567F0000}"/>
    <cellStyle name="Output 3 5 6 2 3" xfId="23866" xr:uid="{00000000-0005-0000-0000-0000577F0000}"/>
    <cellStyle name="Output 3 5 6 2 3 2" xfId="40577" xr:uid="{00000000-0005-0000-0000-0000587F0000}"/>
    <cellStyle name="Output 3 5 6 2 4" xfId="26607" xr:uid="{00000000-0005-0000-0000-0000597F0000}"/>
    <cellStyle name="Output 3 5 6 2 4 2" xfId="43348" xr:uid="{00000000-0005-0000-0000-00005A7F0000}"/>
    <cellStyle name="Output 3 5 6 2 5" xfId="31700" xr:uid="{00000000-0005-0000-0000-00005B7F0000}"/>
    <cellStyle name="Output 3 5 6 3" xfId="18451" xr:uid="{00000000-0005-0000-0000-00005C7F0000}"/>
    <cellStyle name="Output 3 5 6 3 2" xfId="35128" xr:uid="{00000000-0005-0000-0000-00005D7F0000}"/>
    <cellStyle name="Output 3 5 6 4" xfId="21693" xr:uid="{00000000-0005-0000-0000-00005E7F0000}"/>
    <cellStyle name="Output 3 5 6 4 2" xfId="38368" xr:uid="{00000000-0005-0000-0000-00005F7F0000}"/>
    <cellStyle name="Output 3 5 6 5" xfId="24700" xr:uid="{00000000-0005-0000-0000-0000607F0000}"/>
    <cellStyle name="Output 3 5 6 5 2" xfId="41421" xr:uid="{00000000-0005-0000-0000-0000617F0000}"/>
    <cellStyle name="Output 3 5 6 6" xfId="29102" xr:uid="{00000000-0005-0000-0000-0000627F0000}"/>
    <cellStyle name="Output 3 5 6 7" xfId="12355" xr:uid="{00000000-0005-0000-0000-0000637F0000}"/>
    <cellStyle name="Output 3 5 7" xfId="13253" xr:uid="{00000000-0005-0000-0000-0000647F0000}"/>
    <cellStyle name="Output 3 5 7 2" xfId="19175" xr:uid="{00000000-0005-0000-0000-0000657F0000}"/>
    <cellStyle name="Output 3 5 7 2 2" xfId="35846" xr:uid="{00000000-0005-0000-0000-0000667F0000}"/>
    <cellStyle name="Output 3 5 7 3" xfId="22362" xr:uid="{00000000-0005-0000-0000-0000677F0000}"/>
    <cellStyle name="Output 3 5 7 3 2" xfId="39055" xr:uid="{00000000-0005-0000-0000-0000687F0000}"/>
    <cellStyle name="Output 3 5 7 4" xfId="25242" xr:uid="{00000000-0005-0000-0000-0000697F0000}"/>
    <cellStyle name="Output 3 5 7 4 2" xfId="41978" xr:uid="{00000000-0005-0000-0000-00006A7F0000}"/>
    <cellStyle name="Output 3 5 7 5" xfId="29929" xr:uid="{00000000-0005-0000-0000-00006B7F0000}"/>
    <cellStyle name="Output 3 5 8" xfId="16846" xr:uid="{00000000-0005-0000-0000-00006C7F0000}"/>
    <cellStyle name="Output 3 5 8 2" xfId="33521" xr:uid="{00000000-0005-0000-0000-00006D7F0000}"/>
    <cellStyle name="Output 3 5 9" xfId="19553" xr:uid="{00000000-0005-0000-0000-00006E7F0000}"/>
    <cellStyle name="Output 3 5 9 2" xfId="36224" xr:uid="{00000000-0005-0000-0000-00006F7F0000}"/>
    <cellStyle name="Output 3 6" xfId="4651" xr:uid="{00000000-0005-0000-0000-0000707F0000}"/>
    <cellStyle name="Output 3 6 2" xfId="4652" xr:uid="{00000000-0005-0000-0000-0000717F0000}"/>
    <cellStyle name="Output 3 6 2 2" xfId="4653" xr:uid="{00000000-0005-0000-0000-0000727F0000}"/>
    <cellStyle name="Output 3 6 2 2 2" xfId="20062" xr:uid="{00000000-0005-0000-0000-0000737F0000}"/>
    <cellStyle name="Output 3 6 2 2 2 2" xfId="36732" xr:uid="{00000000-0005-0000-0000-0000747F0000}"/>
    <cellStyle name="Output 3 6 2 2 3" xfId="23206" xr:uid="{00000000-0005-0000-0000-0000757F0000}"/>
    <cellStyle name="Output 3 6 2 2 3 2" xfId="39911" xr:uid="{00000000-0005-0000-0000-0000767F0000}"/>
    <cellStyle name="Output 3 6 2 2 4" xfId="25986" xr:uid="{00000000-0005-0000-0000-0000777F0000}"/>
    <cellStyle name="Output 3 6 2 2 4 2" xfId="42725" xr:uid="{00000000-0005-0000-0000-0000787F0000}"/>
    <cellStyle name="Output 3 6 2 2 5" xfId="30972" xr:uid="{00000000-0005-0000-0000-0000797F0000}"/>
    <cellStyle name="Output 3 6 2 2 6" xfId="14299" xr:uid="{00000000-0005-0000-0000-00007A7F0000}"/>
    <cellStyle name="Output 3 6 2 3" xfId="4654" xr:uid="{00000000-0005-0000-0000-00007B7F0000}"/>
    <cellStyle name="Output 3 6 2 3 2" xfId="34453" xr:uid="{00000000-0005-0000-0000-00007C7F0000}"/>
    <cellStyle name="Output 3 6 2 3 3" xfId="17776" xr:uid="{00000000-0005-0000-0000-00007D7F0000}"/>
    <cellStyle name="Output 3 6 2 4" xfId="8259" xr:uid="{00000000-0005-0000-0000-00007E7F0000}"/>
    <cellStyle name="Output 3 6 2 4 2" xfId="32379" xr:uid="{00000000-0005-0000-0000-00007F7F0000}"/>
    <cellStyle name="Output 3 6 2 5" xfId="21657" xr:uid="{00000000-0005-0000-0000-0000807F0000}"/>
    <cellStyle name="Output 3 6 2 5 2" xfId="38332" xr:uid="{00000000-0005-0000-0000-0000817F0000}"/>
    <cellStyle name="Output 3 6 2 6" xfId="28377" xr:uid="{00000000-0005-0000-0000-0000827F0000}"/>
    <cellStyle name="Output 3 6 2 7" xfId="11625" xr:uid="{00000000-0005-0000-0000-0000837F0000}"/>
    <cellStyle name="Output 3 6 3" xfId="4655" xr:uid="{00000000-0005-0000-0000-0000847F0000}"/>
    <cellStyle name="Output 3 6 3 2" xfId="14563" xr:uid="{00000000-0005-0000-0000-0000857F0000}"/>
    <cellStyle name="Output 3 6 3 2 2" xfId="20326" xr:uid="{00000000-0005-0000-0000-0000867F0000}"/>
    <cellStyle name="Output 3 6 3 2 2 2" xfId="36995" xr:uid="{00000000-0005-0000-0000-0000877F0000}"/>
    <cellStyle name="Output 3 6 3 2 3" xfId="23467" xr:uid="{00000000-0005-0000-0000-0000887F0000}"/>
    <cellStyle name="Output 3 6 3 2 3 2" xfId="40175" xr:uid="{00000000-0005-0000-0000-0000897F0000}"/>
    <cellStyle name="Output 3 6 3 2 4" xfId="26249" xr:uid="{00000000-0005-0000-0000-00008A7F0000}"/>
    <cellStyle name="Output 3 6 3 2 4 2" xfId="42989" xr:uid="{00000000-0005-0000-0000-00008B7F0000}"/>
    <cellStyle name="Output 3 6 3 2 5" xfId="31235" xr:uid="{00000000-0005-0000-0000-00008C7F0000}"/>
    <cellStyle name="Output 3 6 3 3" xfId="18040" xr:uid="{00000000-0005-0000-0000-00008D7F0000}"/>
    <cellStyle name="Output 3 6 3 3 2" xfId="34716" xr:uid="{00000000-0005-0000-0000-00008E7F0000}"/>
    <cellStyle name="Output 3 6 3 4" xfId="21294" xr:uid="{00000000-0005-0000-0000-00008F7F0000}"/>
    <cellStyle name="Output 3 6 3 4 2" xfId="37966" xr:uid="{00000000-0005-0000-0000-0000907F0000}"/>
    <cellStyle name="Output 3 6 3 5" xfId="18421" xr:uid="{00000000-0005-0000-0000-0000917F0000}"/>
    <cellStyle name="Output 3 6 3 5 2" xfId="35097" xr:uid="{00000000-0005-0000-0000-0000927F0000}"/>
    <cellStyle name="Output 3 6 3 6" xfId="28638" xr:uid="{00000000-0005-0000-0000-0000937F0000}"/>
    <cellStyle name="Output 3 6 3 7" xfId="11889" xr:uid="{00000000-0005-0000-0000-0000947F0000}"/>
    <cellStyle name="Output 3 6 4" xfId="4656" xr:uid="{00000000-0005-0000-0000-0000957F0000}"/>
    <cellStyle name="Output 3 6 4 2" xfId="15173" xr:uid="{00000000-0005-0000-0000-0000967F0000}"/>
    <cellStyle name="Output 3 6 4 2 2" xfId="20847" xr:uid="{00000000-0005-0000-0000-0000977F0000}"/>
    <cellStyle name="Output 3 6 4 2 2 2" xfId="37516" xr:uid="{00000000-0005-0000-0000-0000987F0000}"/>
    <cellStyle name="Output 3 6 4 2 3" xfId="23967" xr:uid="{00000000-0005-0000-0000-0000997F0000}"/>
    <cellStyle name="Output 3 6 4 2 3 2" xfId="40680" xr:uid="{00000000-0005-0000-0000-00009A7F0000}"/>
    <cellStyle name="Output 3 6 4 2 4" xfId="26702" xr:uid="{00000000-0005-0000-0000-00009B7F0000}"/>
    <cellStyle name="Output 3 6 4 2 4 2" xfId="43443" xr:uid="{00000000-0005-0000-0000-00009C7F0000}"/>
    <cellStyle name="Output 3 6 4 2 5" xfId="31844" xr:uid="{00000000-0005-0000-0000-00009D7F0000}"/>
    <cellStyle name="Output 3 6 4 3" xfId="18584" xr:uid="{00000000-0005-0000-0000-00009E7F0000}"/>
    <cellStyle name="Output 3 6 4 3 2" xfId="35261" xr:uid="{00000000-0005-0000-0000-00009F7F0000}"/>
    <cellStyle name="Output 3 6 4 4" xfId="21809" xr:uid="{00000000-0005-0000-0000-0000A07F0000}"/>
    <cellStyle name="Output 3 6 4 4 2" xfId="38487" xr:uid="{00000000-0005-0000-0000-0000A17F0000}"/>
    <cellStyle name="Output 3 6 4 5" xfId="24793" xr:uid="{00000000-0005-0000-0000-0000A27F0000}"/>
    <cellStyle name="Output 3 6 4 5 2" xfId="41516" xr:uid="{00000000-0005-0000-0000-0000A37F0000}"/>
    <cellStyle name="Output 3 6 4 6" xfId="29246" xr:uid="{00000000-0005-0000-0000-0000A47F0000}"/>
    <cellStyle name="Output 3 6 4 7" xfId="12534" xr:uid="{00000000-0005-0000-0000-0000A57F0000}"/>
    <cellStyle name="Output 3 6 5" xfId="8260" xr:uid="{00000000-0005-0000-0000-0000A67F0000}"/>
    <cellStyle name="Output 3 6 5 2" xfId="19593" xr:uid="{00000000-0005-0000-0000-0000A77F0000}"/>
    <cellStyle name="Output 3 6 5 2 2" xfId="36264" xr:uid="{00000000-0005-0000-0000-0000A87F0000}"/>
    <cellStyle name="Output 3 6 5 3" xfId="22748" xr:uid="{00000000-0005-0000-0000-0000A97F0000}"/>
    <cellStyle name="Output 3 6 5 3 2" xfId="39448" xr:uid="{00000000-0005-0000-0000-0000AA7F0000}"/>
    <cellStyle name="Output 3 6 5 4" xfId="25578" xr:uid="{00000000-0005-0000-0000-0000AB7F0000}"/>
    <cellStyle name="Output 3 6 5 4 2" xfId="42316" xr:uid="{00000000-0005-0000-0000-0000AC7F0000}"/>
    <cellStyle name="Output 3 6 5 5" xfId="30441" xr:uid="{00000000-0005-0000-0000-0000AD7F0000}"/>
    <cellStyle name="Output 3 6 5 6" xfId="13767" xr:uid="{00000000-0005-0000-0000-0000AE7F0000}"/>
    <cellStyle name="Output 3 6 6" xfId="17279" xr:uid="{00000000-0005-0000-0000-0000AF7F0000}"/>
    <cellStyle name="Output 3 6 6 2" xfId="33956" xr:uid="{00000000-0005-0000-0000-0000B07F0000}"/>
    <cellStyle name="Output 3 6 7" xfId="18667" xr:uid="{00000000-0005-0000-0000-0000B17F0000}"/>
    <cellStyle name="Output 3 6 7 2" xfId="35344" xr:uid="{00000000-0005-0000-0000-0000B27F0000}"/>
    <cellStyle name="Output 3 6 8" xfId="16172" xr:uid="{00000000-0005-0000-0000-0000B37F0000}"/>
    <cellStyle name="Output 3 6 8 2" xfId="32837" xr:uid="{00000000-0005-0000-0000-0000B47F0000}"/>
    <cellStyle name="Output 3 6 9" xfId="27849" xr:uid="{00000000-0005-0000-0000-0000B57F0000}"/>
    <cellStyle name="Output 3 7" xfId="4657" xr:uid="{00000000-0005-0000-0000-0000B67F0000}"/>
    <cellStyle name="Output 3 7 10" xfId="11152" xr:uid="{00000000-0005-0000-0000-0000B77F0000}"/>
    <cellStyle name="Output 3 7 2" xfId="11669" xr:uid="{00000000-0005-0000-0000-0000B87F0000}"/>
    <cellStyle name="Output 3 7 2 2" xfId="14343" xr:uid="{00000000-0005-0000-0000-0000B97F0000}"/>
    <cellStyle name="Output 3 7 2 2 2" xfId="20106" xr:uid="{00000000-0005-0000-0000-0000BA7F0000}"/>
    <cellStyle name="Output 3 7 2 2 2 2" xfId="36776" xr:uid="{00000000-0005-0000-0000-0000BB7F0000}"/>
    <cellStyle name="Output 3 7 2 2 3" xfId="23249" xr:uid="{00000000-0005-0000-0000-0000BC7F0000}"/>
    <cellStyle name="Output 3 7 2 2 3 2" xfId="39955" xr:uid="{00000000-0005-0000-0000-0000BD7F0000}"/>
    <cellStyle name="Output 3 7 2 2 4" xfId="26030" xr:uid="{00000000-0005-0000-0000-0000BE7F0000}"/>
    <cellStyle name="Output 3 7 2 2 4 2" xfId="42769" xr:uid="{00000000-0005-0000-0000-0000BF7F0000}"/>
    <cellStyle name="Output 3 7 2 2 5" xfId="31016" xr:uid="{00000000-0005-0000-0000-0000C07F0000}"/>
    <cellStyle name="Output 3 7 2 3" xfId="17820" xr:uid="{00000000-0005-0000-0000-0000C17F0000}"/>
    <cellStyle name="Output 3 7 2 3 2" xfId="34497" xr:uid="{00000000-0005-0000-0000-0000C27F0000}"/>
    <cellStyle name="Output 3 7 2 4" xfId="19771" xr:uid="{00000000-0005-0000-0000-0000C37F0000}"/>
    <cellStyle name="Output 3 7 2 4 2" xfId="36441" xr:uid="{00000000-0005-0000-0000-0000C47F0000}"/>
    <cellStyle name="Output 3 7 2 5" xfId="24342" xr:uid="{00000000-0005-0000-0000-0000C57F0000}"/>
    <cellStyle name="Output 3 7 2 5 2" xfId="41060" xr:uid="{00000000-0005-0000-0000-0000C67F0000}"/>
    <cellStyle name="Output 3 7 2 6" xfId="28420" xr:uid="{00000000-0005-0000-0000-0000C77F0000}"/>
    <cellStyle name="Output 3 7 3" xfId="11930" xr:uid="{00000000-0005-0000-0000-0000C87F0000}"/>
    <cellStyle name="Output 3 7 3 2" xfId="14604" xr:uid="{00000000-0005-0000-0000-0000C97F0000}"/>
    <cellStyle name="Output 3 7 3 2 2" xfId="20367" xr:uid="{00000000-0005-0000-0000-0000CA7F0000}"/>
    <cellStyle name="Output 3 7 3 2 2 2" xfId="37036" xr:uid="{00000000-0005-0000-0000-0000CB7F0000}"/>
    <cellStyle name="Output 3 7 3 2 3" xfId="23508" xr:uid="{00000000-0005-0000-0000-0000CC7F0000}"/>
    <cellStyle name="Output 3 7 3 2 3 2" xfId="40216" xr:uid="{00000000-0005-0000-0000-0000CD7F0000}"/>
    <cellStyle name="Output 3 7 3 2 4" xfId="26290" xr:uid="{00000000-0005-0000-0000-0000CE7F0000}"/>
    <cellStyle name="Output 3 7 3 2 4 2" xfId="43030" xr:uid="{00000000-0005-0000-0000-0000CF7F0000}"/>
    <cellStyle name="Output 3 7 3 2 5" xfId="31276" xr:uid="{00000000-0005-0000-0000-0000D07F0000}"/>
    <cellStyle name="Output 3 7 3 3" xfId="18081" xr:uid="{00000000-0005-0000-0000-0000D17F0000}"/>
    <cellStyle name="Output 3 7 3 3 2" xfId="34757" xr:uid="{00000000-0005-0000-0000-0000D27F0000}"/>
    <cellStyle name="Output 3 7 3 4" xfId="21335" xr:uid="{00000000-0005-0000-0000-0000D37F0000}"/>
    <cellStyle name="Output 3 7 3 4 2" xfId="38007" xr:uid="{00000000-0005-0000-0000-0000D47F0000}"/>
    <cellStyle name="Output 3 7 3 5" xfId="24385" xr:uid="{00000000-0005-0000-0000-0000D57F0000}"/>
    <cellStyle name="Output 3 7 3 5 2" xfId="41103" xr:uid="{00000000-0005-0000-0000-0000D67F0000}"/>
    <cellStyle name="Output 3 7 3 6" xfId="28679" xr:uid="{00000000-0005-0000-0000-0000D77F0000}"/>
    <cellStyle name="Output 3 7 4" xfId="12657" xr:uid="{00000000-0005-0000-0000-0000D87F0000}"/>
    <cellStyle name="Output 3 7 4 2" xfId="15282" xr:uid="{00000000-0005-0000-0000-0000D97F0000}"/>
    <cellStyle name="Output 3 7 4 2 2" xfId="20925" xr:uid="{00000000-0005-0000-0000-0000DA7F0000}"/>
    <cellStyle name="Output 3 7 4 2 2 2" xfId="37594" xr:uid="{00000000-0005-0000-0000-0000DB7F0000}"/>
    <cellStyle name="Output 3 7 4 2 3" xfId="24042" xr:uid="{00000000-0005-0000-0000-0000DC7F0000}"/>
    <cellStyle name="Output 3 7 4 2 3 2" xfId="40756" xr:uid="{00000000-0005-0000-0000-0000DD7F0000}"/>
    <cellStyle name="Output 3 7 4 2 4" xfId="26768" xr:uid="{00000000-0005-0000-0000-0000DE7F0000}"/>
    <cellStyle name="Output 3 7 4 2 4 2" xfId="43509" xr:uid="{00000000-0005-0000-0000-0000DF7F0000}"/>
    <cellStyle name="Output 3 7 4 2 5" xfId="31953" xr:uid="{00000000-0005-0000-0000-0000E07F0000}"/>
    <cellStyle name="Output 3 7 4 3" xfId="18674" xr:uid="{00000000-0005-0000-0000-0000E17F0000}"/>
    <cellStyle name="Output 3 7 4 3 2" xfId="35351" xr:uid="{00000000-0005-0000-0000-0000E27F0000}"/>
    <cellStyle name="Output 3 7 4 4" xfId="21891" xr:uid="{00000000-0005-0000-0000-0000E37F0000}"/>
    <cellStyle name="Output 3 7 4 4 2" xfId="38570" xr:uid="{00000000-0005-0000-0000-0000E47F0000}"/>
    <cellStyle name="Output 3 7 4 5" xfId="24858" xr:uid="{00000000-0005-0000-0000-0000E57F0000}"/>
    <cellStyle name="Output 3 7 4 5 2" xfId="41582" xr:uid="{00000000-0005-0000-0000-0000E67F0000}"/>
    <cellStyle name="Output 3 7 4 6" xfId="29355" xr:uid="{00000000-0005-0000-0000-0000E77F0000}"/>
    <cellStyle name="Output 3 7 5" xfId="13851" xr:uid="{00000000-0005-0000-0000-0000E87F0000}"/>
    <cellStyle name="Output 3 7 5 2" xfId="19648" xr:uid="{00000000-0005-0000-0000-0000E97F0000}"/>
    <cellStyle name="Output 3 7 5 2 2" xfId="36319" xr:uid="{00000000-0005-0000-0000-0000EA7F0000}"/>
    <cellStyle name="Output 3 7 5 3" xfId="22800" xr:uid="{00000000-0005-0000-0000-0000EB7F0000}"/>
    <cellStyle name="Output 3 7 5 3 2" xfId="39501" xr:uid="{00000000-0005-0000-0000-0000EC7F0000}"/>
    <cellStyle name="Output 3 7 5 4" xfId="25619" xr:uid="{00000000-0005-0000-0000-0000ED7F0000}"/>
    <cellStyle name="Output 3 7 5 4 2" xfId="42357" xr:uid="{00000000-0005-0000-0000-0000EE7F0000}"/>
    <cellStyle name="Output 3 7 5 5" xfId="30525" xr:uid="{00000000-0005-0000-0000-0000EF7F0000}"/>
    <cellStyle name="Output 3 7 6" xfId="17332" xr:uid="{00000000-0005-0000-0000-0000F07F0000}"/>
    <cellStyle name="Output 3 7 6 2" xfId="34009" xr:uid="{00000000-0005-0000-0000-0000F17F0000}"/>
    <cellStyle name="Output 3 7 7" xfId="16514" xr:uid="{00000000-0005-0000-0000-0000F27F0000}"/>
    <cellStyle name="Output 3 7 7 2" xfId="33186" xr:uid="{00000000-0005-0000-0000-0000F37F0000}"/>
    <cellStyle name="Output 3 7 8" xfId="23835" xr:uid="{00000000-0005-0000-0000-0000F47F0000}"/>
    <cellStyle name="Output 3 7 8 2" xfId="40546" xr:uid="{00000000-0005-0000-0000-0000F57F0000}"/>
    <cellStyle name="Output 3 7 9" xfId="27933" xr:uid="{00000000-0005-0000-0000-0000F67F0000}"/>
    <cellStyle name="Output 3 8" xfId="4658" xr:uid="{00000000-0005-0000-0000-0000F77F0000}"/>
    <cellStyle name="Output 3 8 2" xfId="4659" xr:uid="{00000000-0005-0000-0000-0000F87F0000}"/>
    <cellStyle name="Output 3 8 2 2" xfId="4660" xr:uid="{00000000-0005-0000-0000-0000F97F0000}"/>
    <cellStyle name="Output 3 8 2 2 2" xfId="20786" xr:uid="{00000000-0005-0000-0000-0000FA7F0000}"/>
    <cellStyle name="Output 3 8 2 2 2 2" xfId="37455" xr:uid="{00000000-0005-0000-0000-0000FB7F0000}"/>
    <cellStyle name="Output 3 8 2 2 3" xfId="23908" xr:uid="{00000000-0005-0000-0000-0000FC7F0000}"/>
    <cellStyle name="Output 3 8 2 2 3 2" xfId="40621" xr:uid="{00000000-0005-0000-0000-0000FD7F0000}"/>
    <cellStyle name="Output 3 8 2 2 4" xfId="26647" xr:uid="{00000000-0005-0000-0000-0000FE7F0000}"/>
    <cellStyle name="Output 3 8 2 2 4 2" xfId="43388" xr:uid="{00000000-0005-0000-0000-0000FF7F0000}"/>
    <cellStyle name="Output 3 8 2 2 5" xfId="31763" xr:uid="{00000000-0005-0000-0000-000000800000}"/>
    <cellStyle name="Output 3 8 2 2 6" xfId="15092" xr:uid="{00000000-0005-0000-0000-000001800000}"/>
    <cellStyle name="Output 3 8 2 3" xfId="4661" xr:uid="{00000000-0005-0000-0000-000002800000}"/>
    <cellStyle name="Output 3 8 2 3 2" xfId="35176" xr:uid="{00000000-0005-0000-0000-000003800000}"/>
    <cellStyle name="Output 3 8 2 3 3" xfId="18499" xr:uid="{00000000-0005-0000-0000-000004800000}"/>
    <cellStyle name="Output 3 8 2 4" xfId="21736" xr:uid="{00000000-0005-0000-0000-000005800000}"/>
    <cellStyle name="Output 3 8 2 4 2" xfId="38413" xr:uid="{00000000-0005-0000-0000-000006800000}"/>
    <cellStyle name="Output 3 8 2 5" xfId="24738" xr:uid="{00000000-0005-0000-0000-000007800000}"/>
    <cellStyle name="Output 3 8 2 5 2" xfId="41461" xr:uid="{00000000-0005-0000-0000-000008800000}"/>
    <cellStyle name="Output 3 8 2 6" xfId="29165" xr:uid="{00000000-0005-0000-0000-000009800000}"/>
    <cellStyle name="Output 3 8 2 7" xfId="12424" xr:uid="{00000000-0005-0000-0000-00000A800000}"/>
    <cellStyle name="Output 3 8 3" xfId="4662" xr:uid="{00000000-0005-0000-0000-00000B800000}"/>
    <cellStyle name="Output 3 8 3 2" xfId="19266" xr:uid="{00000000-0005-0000-0000-00000C800000}"/>
    <cellStyle name="Output 3 8 3 2 2" xfId="35937" xr:uid="{00000000-0005-0000-0000-00000D800000}"/>
    <cellStyle name="Output 3 8 3 3" xfId="22446" xr:uid="{00000000-0005-0000-0000-00000E800000}"/>
    <cellStyle name="Output 3 8 3 3 2" xfId="39139" xr:uid="{00000000-0005-0000-0000-00000F800000}"/>
    <cellStyle name="Output 3 8 3 4" xfId="25311" xr:uid="{00000000-0005-0000-0000-000010800000}"/>
    <cellStyle name="Output 3 8 3 4 2" xfId="42047" xr:uid="{00000000-0005-0000-0000-000011800000}"/>
    <cellStyle name="Output 3 8 3 5" xfId="30065" xr:uid="{00000000-0005-0000-0000-000012800000}"/>
    <cellStyle name="Output 3 8 3 6" xfId="13389" xr:uid="{00000000-0005-0000-0000-000013800000}"/>
    <cellStyle name="Output 3 8 4" xfId="4663" xr:uid="{00000000-0005-0000-0000-000014800000}"/>
    <cellStyle name="Output 3 8 4 2" xfId="33621" xr:uid="{00000000-0005-0000-0000-000015800000}"/>
    <cellStyle name="Output 3 8 4 3" xfId="16945" xr:uid="{00000000-0005-0000-0000-000016800000}"/>
    <cellStyle name="Output 3 8 5" xfId="8261" xr:uid="{00000000-0005-0000-0000-000017800000}"/>
    <cellStyle name="Output 3 8 5 2" xfId="37917" xr:uid="{00000000-0005-0000-0000-000018800000}"/>
    <cellStyle name="Output 3 8 6" xfId="21007" xr:uid="{00000000-0005-0000-0000-000019800000}"/>
    <cellStyle name="Output 3 8 6 2" xfId="37676" xr:uid="{00000000-0005-0000-0000-00001A800000}"/>
    <cellStyle name="Output 3 8 7" xfId="27476" xr:uid="{00000000-0005-0000-0000-00001B800000}"/>
    <cellStyle name="Output 3 9" xfId="4664" xr:uid="{00000000-0005-0000-0000-00001C800000}"/>
    <cellStyle name="Output 3 9 2" xfId="4665" xr:uid="{00000000-0005-0000-0000-00001D800000}"/>
    <cellStyle name="Output 3 9 2 2" xfId="4666" xr:uid="{00000000-0005-0000-0000-00001E800000}"/>
    <cellStyle name="Output 3 9 2 3" xfId="4667" xr:uid="{00000000-0005-0000-0000-00001F800000}"/>
    <cellStyle name="Output 3 9 2 4" xfId="18988" xr:uid="{00000000-0005-0000-0000-000020800000}"/>
    <cellStyle name="Output 3 9 3" xfId="4668" xr:uid="{00000000-0005-0000-0000-000021800000}"/>
    <cellStyle name="Output 3 9 3 2" xfId="38879" xr:uid="{00000000-0005-0000-0000-000022800000}"/>
    <cellStyle name="Output 3 9 4" xfId="4669" xr:uid="{00000000-0005-0000-0000-000023800000}"/>
    <cellStyle name="Output 3 9 4 2" xfId="41833" xr:uid="{00000000-0005-0000-0000-000024800000}"/>
    <cellStyle name="Output 3 9 5" xfId="8262" xr:uid="{00000000-0005-0000-0000-000025800000}"/>
    <cellStyle name="Output 3 9 6" xfId="13046" xr:uid="{00000000-0005-0000-0000-000026800000}"/>
    <cellStyle name="Output 4" xfId="4670" xr:uid="{00000000-0005-0000-0000-000027800000}"/>
    <cellStyle name="Output 4 10" xfId="4671" xr:uid="{00000000-0005-0000-0000-000028800000}"/>
    <cellStyle name="Output 4 10 2" xfId="4672" xr:uid="{00000000-0005-0000-0000-000029800000}"/>
    <cellStyle name="Output 4 10 2 2" xfId="4673" xr:uid="{00000000-0005-0000-0000-00002A800000}"/>
    <cellStyle name="Output 4 10 2 3" xfId="4674" xr:uid="{00000000-0005-0000-0000-00002B800000}"/>
    <cellStyle name="Output 4 10 3" xfId="4675" xr:uid="{00000000-0005-0000-0000-00002C800000}"/>
    <cellStyle name="Output 4 10 4" xfId="4676" xr:uid="{00000000-0005-0000-0000-00002D800000}"/>
    <cellStyle name="Output 4 10 5" xfId="8263" xr:uid="{00000000-0005-0000-0000-00002E800000}"/>
    <cellStyle name="Output 4 11" xfId="4677" xr:uid="{00000000-0005-0000-0000-00002F800000}"/>
    <cellStyle name="Output 4 11 2" xfId="4678" xr:uid="{00000000-0005-0000-0000-000030800000}"/>
    <cellStyle name="Output 4 11 2 2" xfId="4679" xr:uid="{00000000-0005-0000-0000-000031800000}"/>
    <cellStyle name="Output 4 11 2 3" xfId="4680" xr:uid="{00000000-0005-0000-0000-000032800000}"/>
    <cellStyle name="Output 4 11 3" xfId="4681" xr:uid="{00000000-0005-0000-0000-000033800000}"/>
    <cellStyle name="Output 4 11 4" xfId="4682" xr:uid="{00000000-0005-0000-0000-000034800000}"/>
    <cellStyle name="Output 4 11 5" xfId="8264" xr:uid="{00000000-0005-0000-0000-000035800000}"/>
    <cellStyle name="Output 4 12" xfId="4683" xr:uid="{00000000-0005-0000-0000-000036800000}"/>
    <cellStyle name="Output 4 12 2" xfId="4684" xr:uid="{00000000-0005-0000-0000-000037800000}"/>
    <cellStyle name="Output 4 12 2 2" xfId="4685" xr:uid="{00000000-0005-0000-0000-000038800000}"/>
    <cellStyle name="Output 4 12 2 3" xfId="4686" xr:uid="{00000000-0005-0000-0000-000039800000}"/>
    <cellStyle name="Output 4 12 3" xfId="4687" xr:uid="{00000000-0005-0000-0000-00003A800000}"/>
    <cellStyle name="Output 4 12 4" xfId="4688" xr:uid="{00000000-0005-0000-0000-00003B800000}"/>
    <cellStyle name="Output 4 12 5" xfId="8265" xr:uid="{00000000-0005-0000-0000-00003C800000}"/>
    <cellStyle name="Output 4 13" xfId="4689" xr:uid="{00000000-0005-0000-0000-00003D800000}"/>
    <cellStyle name="Output 4 13 2" xfId="4690" xr:uid="{00000000-0005-0000-0000-00003E800000}"/>
    <cellStyle name="Output 4 13 2 2" xfId="4691" xr:uid="{00000000-0005-0000-0000-00003F800000}"/>
    <cellStyle name="Output 4 13 2 3" xfId="4692" xr:uid="{00000000-0005-0000-0000-000040800000}"/>
    <cellStyle name="Output 4 13 3" xfId="4693" xr:uid="{00000000-0005-0000-0000-000041800000}"/>
    <cellStyle name="Output 4 13 4" xfId="4694" xr:uid="{00000000-0005-0000-0000-000042800000}"/>
    <cellStyle name="Output 4 13 5" xfId="8266" xr:uid="{00000000-0005-0000-0000-000043800000}"/>
    <cellStyle name="Output 4 14" xfId="4695" xr:uid="{00000000-0005-0000-0000-000044800000}"/>
    <cellStyle name="Output 4 14 2" xfId="4696" xr:uid="{00000000-0005-0000-0000-000045800000}"/>
    <cellStyle name="Output 4 14 2 2" xfId="4697" xr:uid="{00000000-0005-0000-0000-000046800000}"/>
    <cellStyle name="Output 4 14 2 3" xfId="4698" xr:uid="{00000000-0005-0000-0000-000047800000}"/>
    <cellStyle name="Output 4 14 3" xfId="4699" xr:uid="{00000000-0005-0000-0000-000048800000}"/>
    <cellStyle name="Output 4 14 4" xfId="4700" xr:uid="{00000000-0005-0000-0000-000049800000}"/>
    <cellStyle name="Output 4 14 5" xfId="8267" xr:uid="{00000000-0005-0000-0000-00004A800000}"/>
    <cellStyle name="Output 4 15" xfId="4701" xr:uid="{00000000-0005-0000-0000-00004B800000}"/>
    <cellStyle name="Output 4 15 2" xfId="4702" xr:uid="{00000000-0005-0000-0000-00004C800000}"/>
    <cellStyle name="Output 4 15 2 2" xfId="4703" xr:uid="{00000000-0005-0000-0000-00004D800000}"/>
    <cellStyle name="Output 4 15 2 3" xfId="4704" xr:uid="{00000000-0005-0000-0000-00004E800000}"/>
    <cellStyle name="Output 4 15 3" xfId="4705" xr:uid="{00000000-0005-0000-0000-00004F800000}"/>
    <cellStyle name="Output 4 15 4" xfId="4706" xr:uid="{00000000-0005-0000-0000-000050800000}"/>
    <cellStyle name="Output 4 15 5" xfId="8268" xr:uid="{00000000-0005-0000-0000-000051800000}"/>
    <cellStyle name="Output 4 16" xfId="4707" xr:uid="{00000000-0005-0000-0000-000052800000}"/>
    <cellStyle name="Output 4 16 2" xfId="4708" xr:uid="{00000000-0005-0000-0000-000053800000}"/>
    <cellStyle name="Output 4 16 3" xfId="4709" xr:uid="{00000000-0005-0000-0000-000054800000}"/>
    <cellStyle name="Output 4 16 4" xfId="8269" xr:uid="{00000000-0005-0000-0000-000055800000}"/>
    <cellStyle name="Output 4 17" xfId="4710" xr:uid="{00000000-0005-0000-0000-000056800000}"/>
    <cellStyle name="Output 4 18" xfId="4711" xr:uid="{00000000-0005-0000-0000-000057800000}"/>
    <cellStyle name="Output 4 19" xfId="8270" xr:uid="{00000000-0005-0000-0000-000058800000}"/>
    <cellStyle name="Output 4 2" xfId="4712" xr:uid="{00000000-0005-0000-0000-000059800000}"/>
    <cellStyle name="Output 4 2 10" xfId="27208" xr:uid="{00000000-0005-0000-0000-00005A800000}"/>
    <cellStyle name="Output 4 2 11" xfId="10317" xr:uid="{00000000-0005-0000-0000-00005B800000}"/>
    <cellStyle name="Output 4 2 2" xfId="4713" xr:uid="{00000000-0005-0000-0000-00005C800000}"/>
    <cellStyle name="Output 4 2 2 10" xfId="11285" xr:uid="{00000000-0005-0000-0000-00005D800000}"/>
    <cellStyle name="Output 4 2 2 2" xfId="4714" xr:uid="{00000000-0005-0000-0000-00005E800000}"/>
    <cellStyle name="Output 4 2 2 2 2" xfId="4715" xr:uid="{00000000-0005-0000-0000-00005F800000}"/>
    <cellStyle name="Output 4 2 2 2 2 2" xfId="20201" xr:uid="{00000000-0005-0000-0000-000060800000}"/>
    <cellStyle name="Output 4 2 2 2 2 2 2" xfId="36870" xr:uid="{00000000-0005-0000-0000-000061800000}"/>
    <cellStyle name="Output 4 2 2 2 2 3" xfId="23342" xr:uid="{00000000-0005-0000-0000-000062800000}"/>
    <cellStyle name="Output 4 2 2 2 2 3 2" xfId="40050" xr:uid="{00000000-0005-0000-0000-000063800000}"/>
    <cellStyle name="Output 4 2 2 2 2 4" xfId="26124" xr:uid="{00000000-0005-0000-0000-000064800000}"/>
    <cellStyle name="Output 4 2 2 2 2 4 2" xfId="42864" xr:uid="{00000000-0005-0000-0000-000065800000}"/>
    <cellStyle name="Output 4 2 2 2 2 5" xfId="31110" xr:uid="{00000000-0005-0000-0000-000066800000}"/>
    <cellStyle name="Output 4 2 2 2 2 6" xfId="14438" xr:uid="{00000000-0005-0000-0000-000067800000}"/>
    <cellStyle name="Output 4 2 2 2 3" xfId="4716" xr:uid="{00000000-0005-0000-0000-000068800000}"/>
    <cellStyle name="Output 4 2 2 2 3 2" xfId="34591" xr:uid="{00000000-0005-0000-0000-000069800000}"/>
    <cellStyle name="Output 4 2 2 2 3 3" xfId="17915" xr:uid="{00000000-0005-0000-0000-00006A800000}"/>
    <cellStyle name="Output 4 2 2 2 4" xfId="8271" xr:uid="{00000000-0005-0000-0000-00006B800000}"/>
    <cellStyle name="Output 4 2 2 2 4 2" xfId="37903" xr:uid="{00000000-0005-0000-0000-00006C800000}"/>
    <cellStyle name="Output 4 2 2 2 4 3" xfId="21232" xr:uid="{00000000-0005-0000-0000-00006D800000}"/>
    <cellStyle name="Output 4 2 2 2 5" xfId="22917" xr:uid="{00000000-0005-0000-0000-00006E800000}"/>
    <cellStyle name="Output 4 2 2 2 5 2" xfId="39619" xr:uid="{00000000-0005-0000-0000-00006F800000}"/>
    <cellStyle name="Output 4 2 2 2 6" xfId="28513" xr:uid="{00000000-0005-0000-0000-000070800000}"/>
    <cellStyle name="Output 4 2 2 2 7" xfId="11764" xr:uid="{00000000-0005-0000-0000-000071800000}"/>
    <cellStyle name="Output 4 2 2 3" xfId="4717" xr:uid="{00000000-0005-0000-0000-000072800000}"/>
    <cellStyle name="Output 4 2 2 3 2" xfId="4718" xr:uid="{00000000-0005-0000-0000-000073800000}"/>
    <cellStyle name="Output 4 2 2 3 2 2" xfId="20459" xr:uid="{00000000-0005-0000-0000-000074800000}"/>
    <cellStyle name="Output 4 2 2 3 2 2 2" xfId="37127" xr:uid="{00000000-0005-0000-0000-000075800000}"/>
    <cellStyle name="Output 4 2 2 3 2 3" xfId="23598" xr:uid="{00000000-0005-0000-0000-000076800000}"/>
    <cellStyle name="Output 4 2 2 3 2 3 2" xfId="40308" xr:uid="{00000000-0005-0000-0000-000077800000}"/>
    <cellStyle name="Output 4 2 2 3 2 4" xfId="26381" xr:uid="{00000000-0005-0000-0000-000078800000}"/>
    <cellStyle name="Output 4 2 2 3 2 4 2" xfId="43122" xr:uid="{00000000-0005-0000-0000-000079800000}"/>
    <cellStyle name="Output 4 2 2 3 2 5" xfId="31367" xr:uid="{00000000-0005-0000-0000-00007A800000}"/>
    <cellStyle name="Output 4 2 2 3 2 6" xfId="14696" xr:uid="{00000000-0005-0000-0000-00007B800000}"/>
    <cellStyle name="Output 4 2 2 3 3" xfId="4719" xr:uid="{00000000-0005-0000-0000-00007C800000}"/>
    <cellStyle name="Output 4 2 2 3 3 2" xfId="34848" xr:uid="{00000000-0005-0000-0000-00007D800000}"/>
    <cellStyle name="Output 4 2 2 3 3 3" xfId="18173" xr:uid="{00000000-0005-0000-0000-00007E800000}"/>
    <cellStyle name="Output 4 2 2 3 4" xfId="21425" xr:uid="{00000000-0005-0000-0000-00007F800000}"/>
    <cellStyle name="Output 4 2 2 3 4 2" xfId="38099" xr:uid="{00000000-0005-0000-0000-000080800000}"/>
    <cellStyle name="Output 4 2 2 3 5" xfId="24475" xr:uid="{00000000-0005-0000-0000-000081800000}"/>
    <cellStyle name="Output 4 2 2 3 5 2" xfId="41195" xr:uid="{00000000-0005-0000-0000-000082800000}"/>
    <cellStyle name="Output 4 2 2 3 6" xfId="28769" xr:uid="{00000000-0005-0000-0000-000083800000}"/>
    <cellStyle name="Output 4 2 2 3 7" xfId="12022" xr:uid="{00000000-0005-0000-0000-000084800000}"/>
    <cellStyle name="Output 4 2 2 4" xfId="4720" xr:uid="{00000000-0005-0000-0000-000085800000}"/>
    <cellStyle name="Output 4 2 2 4 2" xfId="15412" xr:uid="{00000000-0005-0000-0000-000086800000}"/>
    <cellStyle name="Output 4 2 2 4 2 2" xfId="21050" xr:uid="{00000000-0005-0000-0000-000087800000}"/>
    <cellStyle name="Output 4 2 2 4 2 2 2" xfId="37719" xr:uid="{00000000-0005-0000-0000-000088800000}"/>
    <cellStyle name="Output 4 2 2 4 2 3" xfId="24160" xr:uid="{00000000-0005-0000-0000-000089800000}"/>
    <cellStyle name="Output 4 2 2 4 2 3 2" xfId="40877" xr:uid="{00000000-0005-0000-0000-00008A800000}"/>
    <cellStyle name="Output 4 2 2 4 2 4" xfId="26878" xr:uid="{00000000-0005-0000-0000-00008B800000}"/>
    <cellStyle name="Output 4 2 2 4 2 4 2" xfId="43619" xr:uid="{00000000-0005-0000-0000-00008C800000}"/>
    <cellStyle name="Output 4 2 2 4 2 5" xfId="32083" xr:uid="{00000000-0005-0000-0000-00008D800000}"/>
    <cellStyle name="Output 4 2 2 4 3" xfId="18807" xr:uid="{00000000-0005-0000-0000-00008E800000}"/>
    <cellStyle name="Output 4 2 2 4 3 2" xfId="35485" xr:uid="{00000000-0005-0000-0000-00008F800000}"/>
    <cellStyle name="Output 4 2 2 4 4" xfId="22014" xr:uid="{00000000-0005-0000-0000-000090800000}"/>
    <cellStyle name="Output 4 2 2 4 4 2" xfId="38696" xr:uid="{00000000-0005-0000-0000-000091800000}"/>
    <cellStyle name="Output 4 2 2 4 5" xfId="24965" xr:uid="{00000000-0005-0000-0000-000092800000}"/>
    <cellStyle name="Output 4 2 2 4 5 2" xfId="41692" xr:uid="{00000000-0005-0000-0000-000093800000}"/>
    <cellStyle name="Output 4 2 2 4 6" xfId="29485" xr:uid="{00000000-0005-0000-0000-000094800000}"/>
    <cellStyle name="Output 4 2 2 4 7" xfId="12797" xr:uid="{00000000-0005-0000-0000-000095800000}"/>
    <cellStyle name="Output 4 2 2 5" xfId="4721" xr:uid="{00000000-0005-0000-0000-000096800000}"/>
    <cellStyle name="Output 4 2 2 5 2" xfId="19755" xr:uid="{00000000-0005-0000-0000-000097800000}"/>
    <cellStyle name="Output 4 2 2 5 2 2" xfId="36425" xr:uid="{00000000-0005-0000-0000-000098800000}"/>
    <cellStyle name="Output 4 2 2 5 3" xfId="22902" xr:uid="{00000000-0005-0000-0000-000099800000}"/>
    <cellStyle name="Output 4 2 2 5 3 2" xfId="39604" xr:uid="{00000000-0005-0000-0000-00009A800000}"/>
    <cellStyle name="Output 4 2 2 5 4" xfId="25710" xr:uid="{00000000-0005-0000-0000-00009B800000}"/>
    <cellStyle name="Output 4 2 2 5 4 2" xfId="42449" xr:uid="{00000000-0005-0000-0000-00009C800000}"/>
    <cellStyle name="Output 4 2 2 5 5" xfId="30635" xr:uid="{00000000-0005-0000-0000-00009D800000}"/>
    <cellStyle name="Output 4 2 2 5 6" xfId="13962" xr:uid="{00000000-0005-0000-0000-00009E800000}"/>
    <cellStyle name="Output 4 2 2 6" xfId="8272" xr:uid="{00000000-0005-0000-0000-00009F800000}"/>
    <cellStyle name="Output 4 2 2 6 2" xfId="34133" xr:uid="{00000000-0005-0000-0000-0000A0800000}"/>
    <cellStyle name="Output 4 2 2 6 3" xfId="17456" xr:uid="{00000000-0005-0000-0000-0000A1800000}"/>
    <cellStyle name="Output 4 2 2 7" xfId="20587" xr:uid="{00000000-0005-0000-0000-0000A2800000}"/>
    <cellStyle name="Output 4 2 2 7 2" xfId="37255" xr:uid="{00000000-0005-0000-0000-0000A3800000}"/>
    <cellStyle name="Output 4 2 2 8" xfId="23710" xr:uid="{00000000-0005-0000-0000-0000A4800000}"/>
    <cellStyle name="Output 4 2 2 8 2" xfId="40420" xr:uid="{00000000-0005-0000-0000-0000A5800000}"/>
    <cellStyle name="Output 4 2 2 9" xfId="28043" xr:uid="{00000000-0005-0000-0000-0000A6800000}"/>
    <cellStyle name="Output 4 2 3" xfId="4722" xr:uid="{00000000-0005-0000-0000-0000A7800000}"/>
    <cellStyle name="Output 4 2 3 2" xfId="4723" xr:uid="{00000000-0005-0000-0000-0000A8800000}"/>
    <cellStyle name="Output 4 2 3 2 2" xfId="4724" xr:uid="{00000000-0005-0000-0000-0000A9800000}"/>
    <cellStyle name="Output 4 2 3 2 2 2" xfId="36048" xr:uid="{00000000-0005-0000-0000-0000AA800000}"/>
    <cellStyle name="Output 4 2 3 2 2 3" xfId="19378" xr:uid="{00000000-0005-0000-0000-0000AB800000}"/>
    <cellStyle name="Output 4 2 3 2 3" xfId="4725" xr:uid="{00000000-0005-0000-0000-0000AC800000}"/>
    <cellStyle name="Output 4 2 3 2 3 2" xfId="39247" xr:uid="{00000000-0005-0000-0000-0000AD800000}"/>
    <cellStyle name="Output 4 2 3 2 3 3" xfId="22548" xr:uid="{00000000-0005-0000-0000-0000AE800000}"/>
    <cellStyle name="Output 4 2 3 2 4" xfId="8273" xr:uid="{00000000-0005-0000-0000-0000AF800000}"/>
    <cellStyle name="Output 4 2 3 2 4 2" xfId="42145" xr:uid="{00000000-0005-0000-0000-0000B0800000}"/>
    <cellStyle name="Output 4 2 3 2 4 3" xfId="25407" xr:uid="{00000000-0005-0000-0000-0000B1800000}"/>
    <cellStyle name="Output 4 2 3 2 5" xfId="30185" xr:uid="{00000000-0005-0000-0000-0000B2800000}"/>
    <cellStyle name="Output 4 2 3 2 6" xfId="13511" xr:uid="{00000000-0005-0000-0000-0000B3800000}"/>
    <cellStyle name="Output 4 2 3 3" xfId="4726" xr:uid="{00000000-0005-0000-0000-0000B4800000}"/>
    <cellStyle name="Output 4 2 3 3 2" xfId="33736" xr:uid="{00000000-0005-0000-0000-0000B5800000}"/>
    <cellStyle name="Output 4 2 3 3 3" xfId="17061" xr:uid="{00000000-0005-0000-0000-0000B6800000}"/>
    <cellStyle name="Output 4 2 3 4" xfId="4727" xr:uid="{00000000-0005-0000-0000-0000B7800000}"/>
    <cellStyle name="Output 4 2 3 4 2" xfId="33246" xr:uid="{00000000-0005-0000-0000-0000B8800000}"/>
    <cellStyle name="Output 4 2 3 4 3" xfId="16573" xr:uid="{00000000-0005-0000-0000-0000B9800000}"/>
    <cellStyle name="Output 4 2 3 5" xfId="23034" xr:uid="{00000000-0005-0000-0000-0000BA800000}"/>
    <cellStyle name="Output 4 2 3 5 2" xfId="39736" xr:uid="{00000000-0005-0000-0000-0000BB800000}"/>
    <cellStyle name="Output 4 2 3 6" xfId="27594" xr:uid="{00000000-0005-0000-0000-0000BC800000}"/>
    <cellStyle name="Output 4 2 3 7" xfId="10819" xr:uid="{00000000-0005-0000-0000-0000BD800000}"/>
    <cellStyle name="Output 4 2 4" xfId="4728" xr:uid="{00000000-0005-0000-0000-0000BE800000}"/>
    <cellStyle name="Output 4 2 4 2" xfId="4729" xr:uid="{00000000-0005-0000-0000-0000BF800000}"/>
    <cellStyle name="Output 4 2 4 2 2" xfId="19896" xr:uid="{00000000-0005-0000-0000-0000C0800000}"/>
    <cellStyle name="Output 4 2 4 2 2 2" xfId="36566" xr:uid="{00000000-0005-0000-0000-0000C1800000}"/>
    <cellStyle name="Output 4 2 4 2 3" xfId="23043" xr:uid="{00000000-0005-0000-0000-0000C2800000}"/>
    <cellStyle name="Output 4 2 4 2 3 2" xfId="39745" xr:uid="{00000000-0005-0000-0000-0000C3800000}"/>
    <cellStyle name="Output 4 2 4 2 4" xfId="25821" xr:uid="{00000000-0005-0000-0000-0000C4800000}"/>
    <cellStyle name="Output 4 2 4 2 4 2" xfId="42560" xr:uid="{00000000-0005-0000-0000-0000C5800000}"/>
    <cellStyle name="Output 4 2 4 2 5" xfId="30806" xr:uid="{00000000-0005-0000-0000-0000C6800000}"/>
    <cellStyle name="Output 4 2 4 2 6" xfId="14133" xr:uid="{00000000-0005-0000-0000-0000C7800000}"/>
    <cellStyle name="Output 4 2 4 3" xfId="4730" xr:uid="{00000000-0005-0000-0000-0000C8800000}"/>
    <cellStyle name="Output 4 2 4 3 2" xfId="34287" xr:uid="{00000000-0005-0000-0000-0000C9800000}"/>
    <cellStyle name="Output 4 2 4 3 3" xfId="17610" xr:uid="{00000000-0005-0000-0000-0000CA800000}"/>
    <cellStyle name="Output 4 2 4 4" xfId="8274" xr:uid="{00000000-0005-0000-0000-0000CB800000}"/>
    <cellStyle name="Output 4 2 4 4 2" xfId="35195" xr:uid="{00000000-0005-0000-0000-0000CC800000}"/>
    <cellStyle name="Output 4 2 4 4 3" xfId="18518" xr:uid="{00000000-0005-0000-0000-0000CD800000}"/>
    <cellStyle name="Output 4 2 4 5" xfId="16072" xr:uid="{00000000-0005-0000-0000-0000CE800000}"/>
    <cellStyle name="Output 4 2 4 5 2" xfId="32740" xr:uid="{00000000-0005-0000-0000-0000CF800000}"/>
    <cellStyle name="Output 4 2 4 6" xfId="28214" xr:uid="{00000000-0005-0000-0000-0000D0800000}"/>
    <cellStyle name="Output 4 2 4 7" xfId="11459" xr:uid="{00000000-0005-0000-0000-0000D1800000}"/>
    <cellStyle name="Output 4 2 5" xfId="4731" xr:uid="{00000000-0005-0000-0000-0000D2800000}"/>
    <cellStyle name="Output 4 2 5 2" xfId="4732" xr:uid="{00000000-0005-0000-0000-0000D3800000}"/>
    <cellStyle name="Output 4 2 5 2 2" xfId="20620" xr:uid="{00000000-0005-0000-0000-0000D4800000}"/>
    <cellStyle name="Output 4 2 5 2 2 2" xfId="37288" xr:uid="{00000000-0005-0000-0000-0000D5800000}"/>
    <cellStyle name="Output 4 2 5 2 3" xfId="23753" xr:uid="{00000000-0005-0000-0000-0000D6800000}"/>
    <cellStyle name="Output 4 2 5 2 3 2" xfId="40464" xr:uid="{00000000-0005-0000-0000-0000D7800000}"/>
    <cellStyle name="Output 4 2 5 2 4" xfId="26513" xr:uid="{00000000-0005-0000-0000-0000D8800000}"/>
    <cellStyle name="Output 4 2 5 2 4 2" xfId="43254" xr:uid="{00000000-0005-0000-0000-0000D9800000}"/>
    <cellStyle name="Output 4 2 5 2 5" xfId="31568" xr:uid="{00000000-0005-0000-0000-0000DA800000}"/>
    <cellStyle name="Output 4 2 5 2 6" xfId="14897" xr:uid="{00000000-0005-0000-0000-0000DB800000}"/>
    <cellStyle name="Output 4 2 5 3" xfId="4733" xr:uid="{00000000-0005-0000-0000-0000DC800000}"/>
    <cellStyle name="Output 4 2 5 3 2" xfId="35008" xr:uid="{00000000-0005-0000-0000-0000DD800000}"/>
    <cellStyle name="Output 4 2 5 3 3" xfId="18333" xr:uid="{00000000-0005-0000-0000-0000DE800000}"/>
    <cellStyle name="Output 4 2 5 4" xfId="8275" xr:uid="{00000000-0005-0000-0000-0000DF800000}"/>
    <cellStyle name="Output 4 2 5 4 2" xfId="38253" xr:uid="{00000000-0005-0000-0000-0000E0800000}"/>
    <cellStyle name="Output 4 2 5 4 3" xfId="21578" xr:uid="{00000000-0005-0000-0000-0000E1800000}"/>
    <cellStyle name="Output 4 2 5 5" xfId="24606" xr:uid="{00000000-0005-0000-0000-0000E2800000}"/>
    <cellStyle name="Output 4 2 5 5 2" xfId="41327" xr:uid="{00000000-0005-0000-0000-0000E3800000}"/>
    <cellStyle name="Output 4 2 5 6" xfId="28970" xr:uid="{00000000-0005-0000-0000-0000E4800000}"/>
    <cellStyle name="Output 4 2 5 7" xfId="12223" xr:uid="{00000000-0005-0000-0000-0000E5800000}"/>
    <cellStyle name="Output 4 2 6" xfId="4734" xr:uid="{00000000-0005-0000-0000-0000E6800000}"/>
    <cellStyle name="Output 4 2 6 2" xfId="4735" xr:uid="{00000000-0005-0000-0000-0000E7800000}"/>
    <cellStyle name="Output 4 2 6 2 2" xfId="35726" xr:uid="{00000000-0005-0000-0000-0000E8800000}"/>
    <cellStyle name="Output 4 2 6 2 3" xfId="19056" xr:uid="{00000000-0005-0000-0000-0000E9800000}"/>
    <cellStyle name="Output 4 2 6 3" xfId="4736" xr:uid="{00000000-0005-0000-0000-0000EA800000}"/>
    <cellStyle name="Output 4 2 6 3 2" xfId="38943" xr:uid="{00000000-0005-0000-0000-0000EB800000}"/>
    <cellStyle name="Output 4 2 6 3 3" xfId="22251" xr:uid="{00000000-0005-0000-0000-0000EC800000}"/>
    <cellStyle name="Output 4 2 6 4" xfId="25148" xr:uid="{00000000-0005-0000-0000-0000ED800000}"/>
    <cellStyle name="Output 4 2 6 4 2" xfId="41884" xr:uid="{00000000-0005-0000-0000-0000EE800000}"/>
    <cellStyle name="Output 4 2 6 5" xfId="29797" xr:uid="{00000000-0005-0000-0000-0000EF800000}"/>
    <cellStyle name="Output 4 2 6 6" xfId="13121" xr:uid="{00000000-0005-0000-0000-0000F0800000}"/>
    <cellStyle name="Output 4 2 7" xfId="4737" xr:uid="{00000000-0005-0000-0000-0000F1800000}"/>
    <cellStyle name="Output 4 2 7 2" xfId="33317" xr:uid="{00000000-0005-0000-0000-0000F2800000}"/>
    <cellStyle name="Output 4 2 7 3" xfId="16645" xr:uid="{00000000-0005-0000-0000-0000F3800000}"/>
    <cellStyle name="Output 4 2 8" xfId="4738" xr:uid="{00000000-0005-0000-0000-0000F4800000}"/>
    <cellStyle name="Output 4 2 8 2" xfId="33281" xr:uid="{00000000-0005-0000-0000-0000F5800000}"/>
    <cellStyle name="Output 4 2 8 3" xfId="16608" xr:uid="{00000000-0005-0000-0000-0000F6800000}"/>
    <cellStyle name="Output 4 2 9" xfId="8276" xr:uid="{00000000-0005-0000-0000-0000F7800000}"/>
    <cellStyle name="Output 4 2 9 2" xfId="32764" xr:uid="{00000000-0005-0000-0000-0000F8800000}"/>
    <cellStyle name="Output 4 2 9 3" xfId="16100" xr:uid="{00000000-0005-0000-0000-0000F9800000}"/>
    <cellStyle name="Output 4 20" xfId="10023" xr:uid="{00000000-0005-0000-0000-0000FA800000}"/>
    <cellStyle name="Output 4 3" xfId="4739" xr:uid="{00000000-0005-0000-0000-0000FB800000}"/>
    <cellStyle name="Output 4 3 10" xfId="27233" xr:uid="{00000000-0005-0000-0000-0000FC800000}"/>
    <cellStyle name="Output 4 3 11" xfId="10440" xr:uid="{00000000-0005-0000-0000-0000FD800000}"/>
    <cellStyle name="Output 4 3 2" xfId="4740" xr:uid="{00000000-0005-0000-0000-0000FE800000}"/>
    <cellStyle name="Output 4 3 2 10" xfId="11314" xr:uid="{00000000-0005-0000-0000-0000FF800000}"/>
    <cellStyle name="Output 4 3 2 2" xfId="4741" xr:uid="{00000000-0005-0000-0000-000000810000}"/>
    <cellStyle name="Output 4 3 2 2 2" xfId="14457" xr:uid="{00000000-0005-0000-0000-000001810000}"/>
    <cellStyle name="Output 4 3 2 2 2 2" xfId="20220" xr:uid="{00000000-0005-0000-0000-000002810000}"/>
    <cellStyle name="Output 4 3 2 2 2 2 2" xfId="36889" xr:uid="{00000000-0005-0000-0000-000003810000}"/>
    <cellStyle name="Output 4 3 2 2 2 3" xfId="23361" xr:uid="{00000000-0005-0000-0000-000004810000}"/>
    <cellStyle name="Output 4 3 2 2 2 3 2" xfId="40069" xr:uid="{00000000-0005-0000-0000-000005810000}"/>
    <cellStyle name="Output 4 3 2 2 2 4" xfId="26143" xr:uid="{00000000-0005-0000-0000-000006810000}"/>
    <cellStyle name="Output 4 3 2 2 2 4 2" xfId="42883" xr:uid="{00000000-0005-0000-0000-000007810000}"/>
    <cellStyle name="Output 4 3 2 2 2 5" xfId="31129" xr:uid="{00000000-0005-0000-0000-000008810000}"/>
    <cellStyle name="Output 4 3 2 2 3" xfId="17934" xr:uid="{00000000-0005-0000-0000-000009810000}"/>
    <cellStyle name="Output 4 3 2 2 3 2" xfId="34610" xr:uid="{00000000-0005-0000-0000-00000A810000}"/>
    <cellStyle name="Output 4 3 2 2 4" xfId="19470" xr:uid="{00000000-0005-0000-0000-00000B810000}"/>
    <cellStyle name="Output 4 3 2 2 4 2" xfId="36140" xr:uid="{00000000-0005-0000-0000-00000C810000}"/>
    <cellStyle name="Output 4 3 2 2 5" xfId="16710" xr:uid="{00000000-0005-0000-0000-00000D810000}"/>
    <cellStyle name="Output 4 3 2 2 5 2" xfId="33384" xr:uid="{00000000-0005-0000-0000-00000E810000}"/>
    <cellStyle name="Output 4 3 2 2 6" xfId="28532" xr:uid="{00000000-0005-0000-0000-00000F810000}"/>
    <cellStyle name="Output 4 3 2 2 7" xfId="11783" xr:uid="{00000000-0005-0000-0000-000010810000}"/>
    <cellStyle name="Output 4 3 2 3" xfId="4742" xr:uid="{00000000-0005-0000-0000-000011810000}"/>
    <cellStyle name="Output 4 3 2 3 2" xfId="14711" xr:uid="{00000000-0005-0000-0000-000012810000}"/>
    <cellStyle name="Output 4 3 2 3 2 2" xfId="20474" xr:uid="{00000000-0005-0000-0000-000013810000}"/>
    <cellStyle name="Output 4 3 2 3 2 2 2" xfId="37142" xr:uid="{00000000-0005-0000-0000-000014810000}"/>
    <cellStyle name="Output 4 3 2 3 2 3" xfId="23613" xr:uid="{00000000-0005-0000-0000-000015810000}"/>
    <cellStyle name="Output 4 3 2 3 2 3 2" xfId="40323" xr:uid="{00000000-0005-0000-0000-000016810000}"/>
    <cellStyle name="Output 4 3 2 3 2 4" xfId="26396" xr:uid="{00000000-0005-0000-0000-000017810000}"/>
    <cellStyle name="Output 4 3 2 3 2 4 2" xfId="43137" xr:uid="{00000000-0005-0000-0000-000018810000}"/>
    <cellStyle name="Output 4 3 2 3 2 5" xfId="31382" xr:uid="{00000000-0005-0000-0000-000019810000}"/>
    <cellStyle name="Output 4 3 2 3 3" xfId="18188" xr:uid="{00000000-0005-0000-0000-00001A810000}"/>
    <cellStyle name="Output 4 3 2 3 3 2" xfId="34863" xr:uid="{00000000-0005-0000-0000-00001B810000}"/>
    <cellStyle name="Output 4 3 2 3 4" xfId="21440" xr:uid="{00000000-0005-0000-0000-00001C810000}"/>
    <cellStyle name="Output 4 3 2 3 4 2" xfId="38114" xr:uid="{00000000-0005-0000-0000-00001D810000}"/>
    <cellStyle name="Output 4 3 2 3 5" xfId="24490" xr:uid="{00000000-0005-0000-0000-00001E810000}"/>
    <cellStyle name="Output 4 3 2 3 5 2" xfId="41210" xr:uid="{00000000-0005-0000-0000-00001F810000}"/>
    <cellStyle name="Output 4 3 2 3 6" xfId="28784" xr:uid="{00000000-0005-0000-0000-000020810000}"/>
    <cellStyle name="Output 4 3 2 3 7" xfId="12037" xr:uid="{00000000-0005-0000-0000-000021810000}"/>
    <cellStyle name="Output 4 3 2 4" xfId="8277" xr:uid="{00000000-0005-0000-0000-000022810000}"/>
    <cellStyle name="Output 4 3 2 4 2" xfId="15439" xr:uid="{00000000-0005-0000-0000-000023810000}"/>
    <cellStyle name="Output 4 3 2 4 2 2" xfId="21075" xr:uid="{00000000-0005-0000-0000-000024810000}"/>
    <cellStyle name="Output 4 3 2 4 2 2 2" xfId="37744" xr:uid="{00000000-0005-0000-0000-000025810000}"/>
    <cellStyle name="Output 4 3 2 4 2 3" xfId="24187" xr:uid="{00000000-0005-0000-0000-000026810000}"/>
    <cellStyle name="Output 4 3 2 4 2 3 2" xfId="40904" xr:uid="{00000000-0005-0000-0000-000027810000}"/>
    <cellStyle name="Output 4 3 2 4 2 4" xfId="26895" xr:uid="{00000000-0005-0000-0000-000028810000}"/>
    <cellStyle name="Output 4 3 2 4 2 4 2" xfId="43636" xr:uid="{00000000-0005-0000-0000-000029810000}"/>
    <cellStyle name="Output 4 3 2 4 2 5" xfId="32110" xr:uid="{00000000-0005-0000-0000-00002A810000}"/>
    <cellStyle name="Output 4 3 2 4 3" xfId="18834" xr:uid="{00000000-0005-0000-0000-00002B810000}"/>
    <cellStyle name="Output 4 3 2 4 3 2" xfId="35512" xr:uid="{00000000-0005-0000-0000-00002C810000}"/>
    <cellStyle name="Output 4 3 2 4 4" xfId="22042" xr:uid="{00000000-0005-0000-0000-00002D810000}"/>
    <cellStyle name="Output 4 3 2 4 4 2" xfId="38724" xr:uid="{00000000-0005-0000-0000-00002E810000}"/>
    <cellStyle name="Output 4 3 2 4 5" xfId="24982" xr:uid="{00000000-0005-0000-0000-00002F810000}"/>
    <cellStyle name="Output 4 3 2 4 5 2" xfId="41709" xr:uid="{00000000-0005-0000-0000-000030810000}"/>
    <cellStyle name="Output 4 3 2 4 6" xfId="29512" xr:uid="{00000000-0005-0000-0000-000031810000}"/>
    <cellStyle name="Output 4 3 2 4 7" xfId="12826" xr:uid="{00000000-0005-0000-0000-000032810000}"/>
    <cellStyle name="Output 4 3 2 5" xfId="13987" xr:uid="{00000000-0005-0000-0000-000033810000}"/>
    <cellStyle name="Output 4 3 2 5 2" xfId="19778" xr:uid="{00000000-0005-0000-0000-000034810000}"/>
    <cellStyle name="Output 4 3 2 5 2 2" xfId="36448" xr:uid="{00000000-0005-0000-0000-000035810000}"/>
    <cellStyle name="Output 4 3 2 5 3" xfId="22927" xr:uid="{00000000-0005-0000-0000-000036810000}"/>
    <cellStyle name="Output 4 3 2 5 3 2" xfId="39629" xr:uid="{00000000-0005-0000-0000-000037810000}"/>
    <cellStyle name="Output 4 3 2 5 4" xfId="25725" xr:uid="{00000000-0005-0000-0000-000038810000}"/>
    <cellStyle name="Output 4 3 2 5 4 2" xfId="42464" xr:uid="{00000000-0005-0000-0000-000039810000}"/>
    <cellStyle name="Output 4 3 2 5 5" xfId="30660" xr:uid="{00000000-0005-0000-0000-00003A810000}"/>
    <cellStyle name="Output 4 3 2 6" xfId="17485" xr:uid="{00000000-0005-0000-0000-00003B810000}"/>
    <cellStyle name="Output 4 3 2 6 2" xfId="34162" xr:uid="{00000000-0005-0000-0000-00003C810000}"/>
    <cellStyle name="Output 4 3 2 7" xfId="16505" xr:uid="{00000000-0005-0000-0000-00003D810000}"/>
    <cellStyle name="Output 4 3 2 7 2" xfId="33177" xr:uid="{00000000-0005-0000-0000-00003E810000}"/>
    <cellStyle name="Output 4 3 2 8" xfId="16051" xr:uid="{00000000-0005-0000-0000-00003F810000}"/>
    <cellStyle name="Output 4 3 2 8 2" xfId="32719" xr:uid="{00000000-0005-0000-0000-000040810000}"/>
    <cellStyle name="Output 4 3 2 9" xfId="28068" xr:uid="{00000000-0005-0000-0000-000041810000}"/>
    <cellStyle name="Output 4 3 3" xfId="4743" xr:uid="{00000000-0005-0000-0000-000042810000}"/>
    <cellStyle name="Output 4 3 3 2" xfId="4744" xr:uid="{00000000-0005-0000-0000-000043810000}"/>
    <cellStyle name="Output 4 3 3 2 2" xfId="19417" xr:uid="{00000000-0005-0000-0000-000044810000}"/>
    <cellStyle name="Output 4 3 3 2 2 2" xfId="36087" xr:uid="{00000000-0005-0000-0000-000045810000}"/>
    <cellStyle name="Output 4 3 3 2 3" xfId="22586" xr:uid="{00000000-0005-0000-0000-000046810000}"/>
    <cellStyle name="Output 4 3 3 2 3 2" xfId="39285" xr:uid="{00000000-0005-0000-0000-000047810000}"/>
    <cellStyle name="Output 4 3 3 2 4" xfId="25436" xr:uid="{00000000-0005-0000-0000-000048810000}"/>
    <cellStyle name="Output 4 3 3 2 4 2" xfId="42174" xr:uid="{00000000-0005-0000-0000-000049810000}"/>
    <cellStyle name="Output 4 3 3 2 5" xfId="30224" xr:uid="{00000000-0005-0000-0000-00004A810000}"/>
    <cellStyle name="Output 4 3 3 2 6" xfId="13550" xr:uid="{00000000-0005-0000-0000-00004B810000}"/>
    <cellStyle name="Output 4 3 3 3" xfId="4745" xr:uid="{00000000-0005-0000-0000-00004C810000}"/>
    <cellStyle name="Output 4 3 3 3 2" xfId="33778" xr:uid="{00000000-0005-0000-0000-00004D810000}"/>
    <cellStyle name="Output 4 3 3 3 3" xfId="17102" xr:uid="{00000000-0005-0000-0000-00004E810000}"/>
    <cellStyle name="Output 4 3 3 4" xfId="15883" xr:uid="{00000000-0005-0000-0000-00004F810000}"/>
    <cellStyle name="Output 4 3 3 4 2" xfId="32547" xr:uid="{00000000-0005-0000-0000-000050810000}"/>
    <cellStyle name="Output 4 3 3 5" xfId="17598" xr:uid="{00000000-0005-0000-0000-000051810000}"/>
    <cellStyle name="Output 4 3 3 5 2" xfId="34275" xr:uid="{00000000-0005-0000-0000-000052810000}"/>
    <cellStyle name="Output 4 3 3 6" xfId="27633" xr:uid="{00000000-0005-0000-0000-000053810000}"/>
    <cellStyle name="Output 4 3 3 7" xfId="10862" xr:uid="{00000000-0005-0000-0000-000054810000}"/>
    <cellStyle name="Output 4 3 4" xfId="4746" xr:uid="{00000000-0005-0000-0000-000055810000}"/>
    <cellStyle name="Output 4 3 4 2" xfId="14157" xr:uid="{00000000-0005-0000-0000-000056810000}"/>
    <cellStyle name="Output 4 3 4 2 2" xfId="19920" xr:uid="{00000000-0005-0000-0000-000057810000}"/>
    <cellStyle name="Output 4 3 4 2 2 2" xfId="36590" xr:uid="{00000000-0005-0000-0000-000058810000}"/>
    <cellStyle name="Output 4 3 4 2 3" xfId="23066" xr:uid="{00000000-0005-0000-0000-000059810000}"/>
    <cellStyle name="Output 4 3 4 2 3 2" xfId="39769" xr:uid="{00000000-0005-0000-0000-00005A810000}"/>
    <cellStyle name="Output 4 3 4 2 4" xfId="25845" xr:uid="{00000000-0005-0000-0000-00005B810000}"/>
    <cellStyle name="Output 4 3 4 2 4 2" xfId="42584" xr:uid="{00000000-0005-0000-0000-00005C810000}"/>
    <cellStyle name="Output 4 3 4 2 5" xfId="30830" xr:uid="{00000000-0005-0000-0000-00005D810000}"/>
    <cellStyle name="Output 4 3 4 3" xfId="17634" xr:uid="{00000000-0005-0000-0000-00005E810000}"/>
    <cellStyle name="Output 4 3 4 3 2" xfId="34311" xr:uid="{00000000-0005-0000-0000-00005F810000}"/>
    <cellStyle name="Output 4 3 4 4" xfId="17098" xr:uid="{00000000-0005-0000-0000-000060810000}"/>
    <cellStyle name="Output 4 3 4 4 2" xfId="33773" xr:uid="{00000000-0005-0000-0000-000061810000}"/>
    <cellStyle name="Output 4 3 4 5" xfId="24348" xr:uid="{00000000-0005-0000-0000-000062810000}"/>
    <cellStyle name="Output 4 3 4 5 2" xfId="41066" xr:uid="{00000000-0005-0000-0000-000063810000}"/>
    <cellStyle name="Output 4 3 4 6" xfId="28237" xr:uid="{00000000-0005-0000-0000-000064810000}"/>
    <cellStyle name="Output 4 3 4 7" xfId="11483" xr:uid="{00000000-0005-0000-0000-000065810000}"/>
    <cellStyle name="Output 4 3 5" xfId="4747" xr:uid="{00000000-0005-0000-0000-000066810000}"/>
    <cellStyle name="Output 4 3 5 2" xfId="14922" xr:uid="{00000000-0005-0000-0000-000067810000}"/>
    <cellStyle name="Output 4 3 5 2 2" xfId="20645" xr:uid="{00000000-0005-0000-0000-000068810000}"/>
    <cellStyle name="Output 4 3 5 2 2 2" xfId="37313" xr:uid="{00000000-0005-0000-0000-000069810000}"/>
    <cellStyle name="Output 4 3 5 2 3" xfId="23775" xr:uid="{00000000-0005-0000-0000-00006A810000}"/>
    <cellStyle name="Output 4 3 5 2 3 2" xfId="40486" xr:uid="{00000000-0005-0000-0000-00006B810000}"/>
    <cellStyle name="Output 4 3 5 2 4" xfId="26528" xr:uid="{00000000-0005-0000-0000-00006C810000}"/>
    <cellStyle name="Output 4 3 5 2 4 2" xfId="43269" xr:uid="{00000000-0005-0000-0000-00006D810000}"/>
    <cellStyle name="Output 4 3 5 2 5" xfId="31593" xr:uid="{00000000-0005-0000-0000-00006E810000}"/>
    <cellStyle name="Output 4 3 5 3" xfId="18358" xr:uid="{00000000-0005-0000-0000-00006F810000}"/>
    <cellStyle name="Output 4 3 5 3 2" xfId="35033" xr:uid="{00000000-0005-0000-0000-000070810000}"/>
    <cellStyle name="Output 4 3 5 4" xfId="21601" xr:uid="{00000000-0005-0000-0000-000071810000}"/>
    <cellStyle name="Output 4 3 5 4 2" xfId="38276" xr:uid="{00000000-0005-0000-0000-000072810000}"/>
    <cellStyle name="Output 4 3 5 5" xfId="24621" xr:uid="{00000000-0005-0000-0000-000073810000}"/>
    <cellStyle name="Output 4 3 5 5 2" xfId="41342" xr:uid="{00000000-0005-0000-0000-000074810000}"/>
    <cellStyle name="Output 4 3 5 6" xfId="28995" xr:uid="{00000000-0005-0000-0000-000075810000}"/>
    <cellStyle name="Output 4 3 5 7" xfId="12248" xr:uid="{00000000-0005-0000-0000-000076810000}"/>
    <cellStyle name="Output 4 3 6" xfId="8278" xr:uid="{00000000-0005-0000-0000-000077810000}"/>
    <cellStyle name="Output 4 3 6 2" xfId="19080" xr:uid="{00000000-0005-0000-0000-000078810000}"/>
    <cellStyle name="Output 4 3 6 2 2" xfId="35751" xr:uid="{00000000-0005-0000-0000-000079810000}"/>
    <cellStyle name="Output 4 3 6 3" xfId="22272" xr:uid="{00000000-0005-0000-0000-00007A810000}"/>
    <cellStyle name="Output 4 3 6 3 2" xfId="38965" xr:uid="{00000000-0005-0000-0000-00007B810000}"/>
    <cellStyle name="Output 4 3 6 4" xfId="25163" xr:uid="{00000000-0005-0000-0000-00007C810000}"/>
    <cellStyle name="Output 4 3 6 4 2" xfId="41899" xr:uid="{00000000-0005-0000-0000-00007D810000}"/>
    <cellStyle name="Output 4 3 6 5" xfId="29822" xr:uid="{00000000-0005-0000-0000-00007E810000}"/>
    <cellStyle name="Output 4 3 6 6" xfId="13146" xr:uid="{00000000-0005-0000-0000-00007F810000}"/>
    <cellStyle name="Output 4 3 7" xfId="16733" xr:uid="{00000000-0005-0000-0000-000080810000}"/>
    <cellStyle name="Output 4 3 7 2" xfId="33407" xr:uid="{00000000-0005-0000-0000-000081810000}"/>
    <cellStyle name="Output 4 3 8" xfId="21177" xr:uid="{00000000-0005-0000-0000-000082810000}"/>
    <cellStyle name="Output 4 3 8 2" xfId="37847" xr:uid="{00000000-0005-0000-0000-000083810000}"/>
    <cellStyle name="Output 4 3 9" xfId="24305" xr:uid="{00000000-0005-0000-0000-000084810000}"/>
    <cellStyle name="Output 4 3 9 2" xfId="41023" xr:uid="{00000000-0005-0000-0000-000085810000}"/>
    <cellStyle name="Output 4 4" xfId="4748" xr:uid="{00000000-0005-0000-0000-000086810000}"/>
    <cellStyle name="Output 4 4 10" xfId="27278" xr:uid="{00000000-0005-0000-0000-000087810000}"/>
    <cellStyle name="Output 4 4 11" xfId="10489" xr:uid="{00000000-0005-0000-0000-000088810000}"/>
    <cellStyle name="Output 4 4 2" xfId="4749" xr:uid="{00000000-0005-0000-0000-000089810000}"/>
    <cellStyle name="Output 4 4 2 10" xfId="11354" xr:uid="{00000000-0005-0000-0000-00008A810000}"/>
    <cellStyle name="Output 4 4 2 2" xfId="4750" xr:uid="{00000000-0005-0000-0000-00008B810000}"/>
    <cellStyle name="Output 4 4 2 2 2" xfId="14495" xr:uid="{00000000-0005-0000-0000-00008C810000}"/>
    <cellStyle name="Output 4 4 2 2 2 2" xfId="20258" xr:uid="{00000000-0005-0000-0000-00008D810000}"/>
    <cellStyle name="Output 4 4 2 2 2 2 2" xfId="36927" xr:uid="{00000000-0005-0000-0000-00008E810000}"/>
    <cellStyle name="Output 4 4 2 2 2 3" xfId="23399" xr:uid="{00000000-0005-0000-0000-00008F810000}"/>
    <cellStyle name="Output 4 4 2 2 2 3 2" xfId="40107" xr:uid="{00000000-0005-0000-0000-000090810000}"/>
    <cellStyle name="Output 4 4 2 2 2 4" xfId="26181" xr:uid="{00000000-0005-0000-0000-000091810000}"/>
    <cellStyle name="Output 4 4 2 2 2 4 2" xfId="42921" xr:uid="{00000000-0005-0000-0000-000092810000}"/>
    <cellStyle name="Output 4 4 2 2 2 5" xfId="31167" xr:uid="{00000000-0005-0000-0000-000093810000}"/>
    <cellStyle name="Output 4 4 2 2 3" xfId="17972" xr:uid="{00000000-0005-0000-0000-000094810000}"/>
    <cellStyle name="Output 4 4 2 2 3 2" xfId="34648" xr:uid="{00000000-0005-0000-0000-000095810000}"/>
    <cellStyle name="Output 4 4 2 2 4" xfId="9775" xr:uid="{00000000-0005-0000-0000-000096810000}"/>
    <cellStyle name="Output 4 4 2 2 4 2" xfId="27040" xr:uid="{00000000-0005-0000-0000-000097810000}"/>
    <cellStyle name="Output 4 4 2 2 5" xfId="18291" xr:uid="{00000000-0005-0000-0000-000098810000}"/>
    <cellStyle name="Output 4 4 2 2 5 2" xfId="34966" xr:uid="{00000000-0005-0000-0000-000099810000}"/>
    <cellStyle name="Output 4 4 2 2 6" xfId="28570" xr:uid="{00000000-0005-0000-0000-00009A810000}"/>
    <cellStyle name="Output 4 4 2 2 7" xfId="11821" xr:uid="{00000000-0005-0000-0000-00009B810000}"/>
    <cellStyle name="Output 4 4 2 3" xfId="4751" xr:uid="{00000000-0005-0000-0000-00009C810000}"/>
    <cellStyle name="Output 4 4 2 3 2" xfId="14749" xr:uid="{00000000-0005-0000-0000-00009D810000}"/>
    <cellStyle name="Output 4 4 2 3 2 2" xfId="20512" xr:uid="{00000000-0005-0000-0000-00009E810000}"/>
    <cellStyle name="Output 4 4 2 3 2 2 2" xfId="37180" xr:uid="{00000000-0005-0000-0000-00009F810000}"/>
    <cellStyle name="Output 4 4 2 3 2 3" xfId="23651" xr:uid="{00000000-0005-0000-0000-0000A0810000}"/>
    <cellStyle name="Output 4 4 2 3 2 3 2" xfId="40361" xr:uid="{00000000-0005-0000-0000-0000A1810000}"/>
    <cellStyle name="Output 4 4 2 3 2 4" xfId="26434" xr:uid="{00000000-0005-0000-0000-0000A2810000}"/>
    <cellStyle name="Output 4 4 2 3 2 4 2" xfId="43175" xr:uid="{00000000-0005-0000-0000-0000A3810000}"/>
    <cellStyle name="Output 4 4 2 3 2 5" xfId="31420" xr:uid="{00000000-0005-0000-0000-0000A4810000}"/>
    <cellStyle name="Output 4 4 2 3 3" xfId="18226" xr:uid="{00000000-0005-0000-0000-0000A5810000}"/>
    <cellStyle name="Output 4 4 2 3 3 2" xfId="34901" xr:uid="{00000000-0005-0000-0000-0000A6810000}"/>
    <cellStyle name="Output 4 4 2 3 4" xfId="21478" xr:uid="{00000000-0005-0000-0000-0000A7810000}"/>
    <cellStyle name="Output 4 4 2 3 4 2" xfId="38152" xr:uid="{00000000-0005-0000-0000-0000A8810000}"/>
    <cellStyle name="Output 4 4 2 3 5" xfId="24528" xr:uid="{00000000-0005-0000-0000-0000A9810000}"/>
    <cellStyle name="Output 4 4 2 3 5 2" xfId="41248" xr:uid="{00000000-0005-0000-0000-0000AA810000}"/>
    <cellStyle name="Output 4 4 2 3 6" xfId="28822" xr:uid="{00000000-0005-0000-0000-0000AB810000}"/>
    <cellStyle name="Output 4 4 2 3 7" xfId="12075" xr:uid="{00000000-0005-0000-0000-0000AC810000}"/>
    <cellStyle name="Output 4 4 2 4" xfId="8279" xr:uid="{00000000-0005-0000-0000-0000AD810000}"/>
    <cellStyle name="Output 4 4 2 4 2" xfId="15484" xr:uid="{00000000-0005-0000-0000-0000AE810000}"/>
    <cellStyle name="Output 4 4 2 4 2 2" xfId="21115" xr:uid="{00000000-0005-0000-0000-0000AF810000}"/>
    <cellStyle name="Output 4 4 2 4 2 2 2" xfId="37784" xr:uid="{00000000-0005-0000-0000-0000B0810000}"/>
    <cellStyle name="Output 4 4 2 4 2 3" xfId="24227" xr:uid="{00000000-0005-0000-0000-0000B1810000}"/>
    <cellStyle name="Output 4 4 2 4 2 3 2" xfId="40944" xr:uid="{00000000-0005-0000-0000-0000B2810000}"/>
    <cellStyle name="Output 4 4 2 4 2 4" xfId="26933" xr:uid="{00000000-0005-0000-0000-0000B3810000}"/>
    <cellStyle name="Output 4 4 2 4 2 4 2" xfId="43674" xr:uid="{00000000-0005-0000-0000-0000B4810000}"/>
    <cellStyle name="Output 4 4 2 4 2 5" xfId="32155" xr:uid="{00000000-0005-0000-0000-0000B5810000}"/>
    <cellStyle name="Output 4 4 2 4 3" xfId="18874" xr:uid="{00000000-0005-0000-0000-0000B6810000}"/>
    <cellStyle name="Output 4 4 2 4 3 2" xfId="35552" xr:uid="{00000000-0005-0000-0000-0000B7810000}"/>
    <cellStyle name="Output 4 4 2 4 4" xfId="22082" xr:uid="{00000000-0005-0000-0000-0000B8810000}"/>
    <cellStyle name="Output 4 4 2 4 4 2" xfId="38764" xr:uid="{00000000-0005-0000-0000-0000B9810000}"/>
    <cellStyle name="Output 4 4 2 4 5" xfId="25020" xr:uid="{00000000-0005-0000-0000-0000BA810000}"/>
    <cellStyle name="Output 4 4 2 4 5 2" xfId="41747" xr:uid="{00000000-0005-0000-0000-0000BB810000}"/>
    <cellStyle name="Output 4 4 2 4 6" xfId="29557" xr:uid="{00000000-0005-0000-0000-0000BC810000}"/>
    <cellStyle name="Output 4 4 2 4 7" xfId="12871" xr:uid="{00000000-0005-0000-0000-0000BD810000}"/>
    <cellStyle name="Output 4 4 2 5" xfId="14032" xr:uid="{00000000-0005-0000-0000-0000BE810000}"/>
    <cellStyle name="Output 4 4 2 5 2" xfId="19819" xr:uid="{00000000-0005-0000-0000-0000BF810000}"/>
    <cellStyle name="Output 4 4 2 5 2 2" xfId="36489" xr:uid="{00000000-0005-0000-0000-0000C0810000}"/>
    <cellStyle name="Output 4 4 2 5 3" xfId="22967" xr:uid="{00000000-0005-0000-0000-0000C1810000}"/>
    <cellStyle name="Output 4 4 2 5 3 2" xfId="39669" xr:uid="{00000000-0005-0000-0000-0000C2810000}"/>
    <cellStyle name="Output 4 4 2 5 4" xfId="25763" xr:uid="{00000000-0005-0000-0000-0000C3810000}"/>
    <cellStyle name="Output 4 4 2 5 4 2" xfId="42502" xr:uid="{00000000-0005-0000-0000-0000C4810000}"/>
    <cellStyle name="Output 4 4 2 5 5" xfId="30705" xr:uid="{00000000-0005-0000-0000-0000C5810000}"/>
    <cellStyle name="Output 4 4 2 6" xfId="17525" xr:uid="{00000000-0005-0000-0000-0000C6810000}"/>
    <cellStyle name="Output 4 4 2 6 2" xfId="34202" xr:uid="{00000000-0005-0000-0000-0000C7810000}"/>
    <cellStyle name="Output 4 4 2 7" xfId="19477" xr:uid="{00000000-0005-0000-0000-0000C8810000}"/>
    <cellStyle name="Output 4 4 2 7 2" xfId="36147" xr:uid="{00000000-0005-0000-0000-0000C9810000}"/>
    <cellStyle name="Output 4 4 2 8" xfId="16661" xr:uid="{00000000-0005-0000-0000-0000CA810000}"/>
    <cellStyle name="Output 4 4 2 8 2" xfId="33334" xr:uid="{00000000-0005-0000-0000-0000CB810000}"/>
    <cellStyle name="Output 4 4 2 9" xfId="28113" xr:uid="{00000000-0005-0000-0000-0000CC810000}"/>
    <cellStyle name="Output 4 4 3" xfId="4752" xr:uid="{00000000-0005-0000-0000-0000CD810000}"/>
    <cellStyle name="Output 4 4 3 2" xfId="4753" xr:uid="{00000000-0005-0000-0000-0000CE810000}"/>
    <cellStyle name="Output 4 4 3 2 2" xfId="19457" xr:uid="{00000000-0005-0000-0000-0000CF810000}"/>
    <cellStyle name="Output 4 4 3 2 2 2" xfId="36127" xr:uid="{00000000-0005-0000-0000-0000D0810000}"/>
    <cellStyle name="Output 4 4 3 2 3" xfId="22624" xr:uid="{00000000-0005-0000-0000-0000D1810000}"/>
    <cellStyle name="Output 4 4 3 2 3 2" xfId="39324" xr:uid="{00000000-0005-0000-0000-0000D2810000}"/>
    <cellStyle name="Output 4 4 3 2 4" xfId="25474" xr:uid="{00000000-0005-0000-0000-0000D3810000}"/>
    <cellStyle name="Output 4 4 3 2 4 2" xfId="42212" xr:uid="{00000000-0005-0000-0000-0000D4810000}"/>
    <cellStyle name="Output 4 4 3 2 5" xfId="30269" xr:uid="{00000000-0005-0000-0000-0000D5810000}"/>
    <cellStyle name="Output 4 4 3 2 6" xfId="13595" xr:uid="{00000000-0005-0000-0000-0000D6810000}"/>
    <cellStyle name="Output 4 4 3 3" xfId="4754" xr:uid="{00000000-0005-0000-0000-0000D7810000}"/>
    <cellStyle name="Output 4 4 3 3 2" xfId="33818" xr:uid="{00000000-0005-0000-0000-0000D8810000}"/>
    <cellStyle name="Output 4 4 3 3 3" xfId="17142" xr:uid="{00000000-0005-0000-0000-0000D9810000}"/>
    <cellStyle name="Output 4 4 3 4" xfId="15862" xr:uid="{00000000-0005-0000-0000-0000DA810000}"/>
    <cellStyle name="Output 4 4 3 4 2" xfId="32526" xr:uid="{00000000-0005-0000-0000-0000DB810000}"/>
    <cellStyle name="Output 4 4 3 5" xfId="21743" xr:uid="{00000000-0005-0000-0000-0000DC810000}"/>
    <cellStyle name="Output 4 4 3 5 2" xfId="38420" xr:uid="{00000000-0005-0000-0000-0000DD810000}"/>
    <cellStyle name="Output 4 4 3 6" xfId="27677" xr:uid="{00000000-0005-0000-0000-0000DE810000}"/>
    <cellStyle name="Output 4 4 3 7" xfId="10902" xr:uid="{00000000-0005-0000-0000-0000DF810000}"/>
    <cellStyle name="Output 4 4 4" xfId="4755" xr:uid="{00000000-0005-0000-0000-0000E0810000}"/>
    <cellStyle name="Output 4 4 4 2" xfId="14195" xr:uid="{00000000-0005-0000-0000-0000E1810000}"/>
    <cellStyle name="Output 4 4 4 2 2" xfId="19958" xr:uid="{00000000-0005-0000-0000-0000E2810000}"/>
    <cellStyle name="Output 4 4 4 2 2 2" xfId="36628" xr:uid="{00000000-0005-0000-0000-0000E3810000}"/>
    <cellStyle name="Output 4 4 4 2 3" xfId="23104" xr:uid="{00000000-0005-0000-0000-0000E4810000}"/>
    <cellStyle name="Output 4 4 4 2 3 2" xfId="39807" xr:uid="{00000000-0005-0000-0000-0000E5810000}"/>
    <cellStyle name="Output 4 4 4 2 4" xfId="25883" xr:uid="{00000000-0005-0000-0000-0000E6810000}"/>
    <cellStyle name="Output 4 4 4 2 4 2" xfId="42622" xr:uid="{00000000-0005-0000-0000-0000E7810000}"/>
    <cellStyle name="Output 4 4 4 2 5" xfId="30868" xr:uid="{00000000-0005-0000-0000-0000E8810000}"/>
    <cellStyle name="Output 4 4 4 3" xfId="17672" xr:uid="{00000000-0005-0000-0000-0000E9810000}"/>
    <cellStyle name="Output 4 4 4 3 2" xfId="34349" xr:uid="{00000000-0005-0000-0000-0000EA810000}"/>
    <cellStyle name="Output 4 4 4 4" xfId="19018" xr:uid="{00000000-0005-0000-0000-0000EB810000}"/>
    <cellStyle name="Output 4 4 4 4 2" xfId="35689" xr:uid="{00000000-0005-0000-0000-0000EC810000}"/>
    <cellStyle name="Output 4 4 4 5" xfId="19630" xr:uid="{00000000-0005-0000-0000-0000ED810000}"/>
    <cellStyle name="Output 4 4 4 5 2" xfId="36301" xr:uid="{00000000-0005-0000-0000-0000EE810000}"/>
    <cellStyle name="Output 4 4 4 6" xfId="28275" xr:uid="{00000000-0005-0000-0000-0000EF810000}"/>
    <cellStyle name="Output 4 4 4 7" xfId="11521" xr:uid="{00000000-0005-0000-0000-0000F0810000}"/>
    <cellStyle name="Output 4 4 5" xfId="4756" xr:uid="{00000000-0005-0000-0000-0000F1810000}"/>
    <cellStyle name="Output 4 4 5 2" xfId="14967" xr:uid="{00000000-0005-0000-0000-0000F2810000}"/>
    <cellStyle name="Output 4 4 5 2 2" xfId="20685" xr:uid="{00000000-0005-0000-0000-0000F3810000}"/>
    <cellStyle name="Output 4 4 5 2 2 2" xfId="37353" xr:uid="{00000000-0005-0000-0000-0000F4810000}"/>
    <cellStyle name="Output 4 4 5 2 3" xfId="23815" xr:uid="{00000000-0005-0000-0000-0000F5810000}"/>
    <cellStyle name="Output 4 4 5 2 3 2" xfId="40526" xr:uid="{00000000-0005-0000-0000-0000F6810000}"/>
    <cellStyle name="Output 4 4 5 2 4" xfId="26566" xr:uid="{00000000-0005-0000-0000-0000F7810000}"/>
    <cellStyle name="Output 4 4 5 2 4 2" xfId="43307" xr:uid="{00000000-0005-0000-0000-0000F8810000}"/>
    <cellStyle name="Output 4 4 5 2 5" xfId="31638" xr:uid="{00000000-0005-0000-0000-0000F9810000}"/>
    <cellStyle name="Output 4 4 5 3" xfId="18398" xr:uid="{00000000-0005-0000-0000-0000FA810000}"/>
    <cellStyle name="Output 4 4 5 3 2" xfId="35073" xr:uid="{00000000-0005-0000-0000-0000FB810000}"/>
    <cellStyle name="Output 4 4 5 4" xfId="21641" xr:uid="{00000000-0005-0000-0000-0000FC810000}"/>
    <cellStyle name="Output 4 4 5 4 2" xfId="38316" xr:uid="{00000000-0005-0000-0000-0000FD810000}"/>
    <cellStyle name="Output 4 4 5 5" xfId="24659" xr:uid="{00000000-0005-0000-0000-0000FE810000}"/>
    <cellStyle name="Output 4 4 5 5 2" xfId="41380" xr:uid="{00000000-0005-0000-0000-0000FF810000}"/>
    <cellStyle name="Output 4 4 5 6" xfId="29040" xr:uid="{00000000-0005-0000-0000-000000820000}"/>
    <cellStyle name="Output 4 4 5 7" xfId="12293" xr:uid="{00000000-0005-0000-0000-000001820000}"/>
    <cellStyle name="Output 4 4 6" xfId="8280" xr:uid="{00000000-0005-0000-0000-000002820000}"/>
    <cellStyle name="Output 4 4 6 2" xfId="19120" xr:uid="{00000000-0005-0000-0000-000003820000}"/>
    <cellStyle name="Output 4 4 6 2 2" xfId="35791" xr:uid="{00000000-0005-0000-0000-000004820000}"/>
    <cellStyle name="Output 4 4 6 3" xfId="22312" xr:uid="{00000000-0005-0000-0000-000005820000}"/>
    <cellStyle name="Output 4 4 6 3 2" xfId="39005" xr:uid="{00000000-0005-0000-0000-000006820000}"/>
    <cellStyle name="Output 4 4 6 4" xfId="25201" xr:uid="{00000000-0005-0000-0000-000007820000}"/>
    <cellStyle name="Output 4 4 6 4 2" xfId="41937" xr:uid="{00000000-0005-0000-0000-000008820000}"/>
    <cellStyle name="Output 4 4 6 5" xfId="29867" xr:uid="{00000000-0005-0000-0000-000009820000}"/>
    <cellStyle name="Output 4 4 6 6" xfId="13191" xr:uid="{00000000-0005-0000-0000-00000A820000}"/>
    <cellStyle name="Output 4 4 7" xfId="16777" xr:uid="{00000000-0005-0000-0000-00000B820000}"/>
    <cellStyle name="Output 4 4 7 2" xfId="33451" xr:uid="{00000000-0005-0000-0000-00000C820000}"/>
    <cellStyle name="Output 4 4 8" xfId="16003" xr:uid="{00000000-0005-0000-0000-00000D820000}"/>
    <cellStyle name="Output 4 4 8 2" xfId="32669" xr:uid="{00000000-0005-0000-0000-00000E820000}"/>
    <cellStyle name="Output 4 4 9" xfId="16359" xr:uid="{00000000-0005-0000-0000-00000F820000}"/>
    <cellStyle name="Output 4 4 9 2" xfId="33027" xr:uid="{00000000-0005-0000-0000-000010820000}"/>
    <cellStyle name="Output 4 5" xfId="4757" xr:uid="{00000000-0005-0000-0000-000011820000}"/>
    <cellStyle name="Output 4 5 10" xfId="16375" xr:uid="{00000000-0005-0000-0000-000012820000}"/>
    <cellStyle name="Output 4 5 10 2" xfId="33043" xr:uid="{00000000-0005-0000-0000-000013820000}"/>
    <cellStyle name="Output 4 5 11" xfId="27341" xr:uid="{00000000-0005-0000-0000-000014820000}"/>
    <cellStyle name="Output 4 5 12" xfId="10563" xr:uid="{00000000-0005-0000-0000-000015820000}"/>
    <cellStyle name="Output 4 5 2" xfId="4758" xr:uid="{00000000-0005-0000-0000-000016820000}"/>
    <cellStyle name="Output 4 5 2 10" xfId="11421" xr:uid="{00000000-0005-0000-0000-000017820000}"/>
    <cellStyle name="Output 4 5 2 2" xfId="4759" xr:uid="{00000000-0005-0000-0000-000018820000}"/>
    <cellStyle name="Output 4 5 2 2 2" xfId="14541" xr:uid="{00000000-0005-0000-0000-000019820000}"/>
    <cellStyle name="Output 4 5 2 2 2 2" xfId="20304" xr:uid="{00000000-0005-0000-0000-00001A820000}"/>
    <cellStyle name="Output 4 5 2 2 2 2 2" xfId="36973" xr:uid="{00000000-0005-0000-0000-00001B820000}"/>
    <cellStyle name="Output 4 5 2 2 2 3" xfId="23445" xr:uid="{00000000-0005-0000-0000-00001C820000}"/>
    <cellStyle name="Output 4 5 2 2 2 3 2" xfId="40153" xr:uid="{00000000-0005-0000-0000-00001D820000}"/>
    <cellStyle name="Output 4 5 2 2 2 4" xfId="26227" xr:uid="{00000000-0005-0000-0000-00001E820000}"/>
    <cellStyle name="Output 4 5 2 2 2 4 2" xfId="42967" xr:uid="{00000000-0005-0000-0000-00001F820000}"/>
    <cellStyle name="Output 4 5 2 2 2 5" xfId="31213" xr:uid="{00000000-0005-0000-0000-000020820000}"/>
    <cellStyle name="Output 4 5 2 2 3" xfId="18018" xr:uid="{00000000-0005-0000-0000-000021820000}"/>
    <cellStyle name="Output 4 5 2 2 3 2" xfId="34694" xr:uid="{00000000-0005-0000-0000-000022820000}"/>
    <cellStyle name="Output 4 5 2 2 4" xfId="16461" xr:uid="{00000000-0005-0000-0000-000023820000}"/>
    <cellStyle name="Output 4 5 2 2 4 2" xfId="33131" xr:uid="{00000000-0005-0000-0000-000024820000}"/>
    <cellStyle name="Output 4 5 2 2 5" xfId="16210" xr:uid="{00000000-0005-0000-0000-000025820000}"/>
    <cellStyle name="Output 4 5 2 2 5 2" xfId="32876" xr:uid="{00000000-0005-0000-0000-000026820000}"/>
    <cellStyle name="Output 4 5 2 2 6" xfId="28616" xr:uid="{00000000-0005-0000-0000-000027820000}"/>
    <cellStyle name="Output 4 5 2 2 7" xfId="11867" xr:uid="{00000000-0005-0000-0000-000028820000}"/>
    <cellStyle name="Output 4 5 2 3" xfId="4760" xr:uid="{00000000-0005-0000-0000-000029820000}"/>
    <cellStyle name="Output 4 5 2 3 2" xfId="14791" xr:uid="{00000000-0005-0000-0000-00002A820000}"/>
    <cellStyle name="Output 4 5 2 3 2 2" xfId="20554" xr:uid="{00000000-0005-0000-0000-00002B820000}"/>
    <cellStyle name="Output 4 5 2 3 2 2 2" xfId="37222" xr:uid="{00000000-0005-0000-0000-00002C820000}"/>
    <cellStyle name="Output 4 5 2 3 2 3" xfId="23693" xr:uid="{00000000-0005-0000-0000-00002D820000}"/>
    <cellStyle name="Output 4 5 2 3 2 3 2" xfId="40403" xr:uid="{00000000-0005-0000-0000-00002E820000}"/>
    <cellStyle name="Output 4 5 2 3 2 4" xfId="26476" xr:uid="{00000000-0005-0000-0000-00002F820000}"/>
    <cellStyle name="Output 4 5 2 3 2 4 2" xfId="43217" xr:uid="{00000000-0005-0000-0000-000030820000}"/>
    <cellStyle name="Output 4 5 2 3 2 5" xfId="31462" xr:uid="{00000000-0005-0000-0000-000031820000}"/>
    <cellStyle name="Output 4 5 2 3 3" xfId="18268" xr:uid="{00000000-0005-0000-0000-000032820000}"/>
    <cellStyle name="Output 4 5 2 3 3 2" xfId="34943" xr:uid="{00000000-0005-0000-0000-000033820000}"/>
    <cellStyle name="Output 4 5 2 3 4" xfId="21520" xr:uid="{00000000-0005-0000-0000-000034820000}"/>
    <cellStyle name="Output 4 5 2 3 4 2" xfId="38194" xr:uid="{00000000-0005-0000-0000-000035820000}"/>
    <cellStyle name="Output 4 5 2 3 5" xfId="24570" xr:uid="{00000000-0005-0000-0000-000036820000}"/>
    <cellStyle name="Output 4 5 2 3 5 2" xfId="41290" xr:uid="{00000000-0005-0000-0000-000037820000}"/>
    <cellStyle name="Output 4 5 2 3 6" xfId="28864" xr:uid="{00000000-0005-0000-0000-000038820000}"/>
    <cellStyle name="Output 4 5 2 3 7" xfId="12117" xr:uid="{00000000-0005-0000-0000-000039820000}"/>
    <cellStyle name="Output 4 5 2 4" xfId="8281" xr:uid="{00000000-0005-0000-0000-00003A820000}"/>
    <cellStyle name="Output 4 5 2 4 2" xfId="15547" xr:uid="{00000000-0005-0000-0000-00003B820000}"/>
    <cellStyle name="Output 4 5 2 4 2 2" xfId="21169" xr:uid="{00000000-0005-0000-0000-00003C820000}"/>
    <cellStyle name="Output 4 5 2 4 2 2 2" xfId="37839" xr:uid="{00000000-0005-0000-0000-00003D820000}"/>
    <cellStyle name="Output 4 5 2 4 2 3" xfId="24282" xr:uid="{00000000-0005-0000-0000-00003E820000}"/>
    <cellStyle name="Output 4 5 2 4 2 3 2" xfId="40999" xr:uid="{00000000-0005-0000-0000-00003F820000}"/>
    <cellStyle name="Output 4 5 2 4 2 4" xfId="26975" xr:uid="{00000000-0005-0000-0000-000040820000}"/>
    <cellStyle name="Output 4 5 2 4 2 4 2" xfId="43716" xr:uid="{00000000-0005-0000-0000-000041820000}"/>
    <cellStyle name="Output 4 5 2 4 2 5" xfId="32218" xr:uid="{00000000-0005-0000-0000-000042820000}"/>
    <cellStyle name="Output 4 5 2 4 3" xfId="18927" xr:uid="{00000000-0005-0000-0000-000043820000}"/>
    <cellStyle name="Output 4 5 2 4 3 2" xfId="35606" xr:uid="{00000000-0005-0000-0000-000044820000}"/>
    <cellStyle name="Output 4 5 2 4 4" xfId="22136" xr:uid="{00000000-0005-0000-0000-000045820000}"/>
    <cellStyle name="Output 4 5 2 4 4 2" xfId="38819" xr:uid="{00000000-0005-0000-0000-000046820000}"/>
    <cellStyle name="Output 4 5 2 4 5" xfId="25062" xr:uid="{00000000-0005-0000-0000-000047820000}"/>
    <cellStyle name="Output 4 5 2 4 5 2" xfId="41789" xr:uid="{00000000-0005-0000-0000-000048820000}"/>
    <cellStyle name="Output 4 5 2 4 6" xfId="29620" xr:uid="{00000000-0005-0000-0000-000049820000}"/>
    <cellStyle name="Output 4 5 2 4 7" xfId="12934" xr:uid="{00000000-0005-0000-0000-00004A820000}"/>
    <cellStyle name="Output 4 5 2 5" xfId="14095" xr:uid="{00000000-0005-0000-0000-00004B820000}"/>
    <cellStyle name="Output 4 5 2 5 2" xfId="19873" xr:uid="{00000000-0005-0000-0000-00004C820000}"/>
    <cellStyle name="Output 4 5 2 5 2 2" xfId="36543" xr:uid="{00000000-0005-0000-0000-00004D820000}"/>
    <cellStyle name="Output 4 5 2 5 3" xfId="23023" xr:uid="{00000000-0005-0000-0000-00004E820000}"/>
    <cellStyle name="Output 4 5 2 5 3 2" xfId="39725" xr:uid="{00000000-0005-0000-0000-00004F820000}"/>
    <cellStyle name="Output 4 5 2 5 4" xfId="25805" xr:uid="{00000000-0005-0000-0000-000050820000}"/>
    <cellStyle name="Output 4 5 2 5 4 2" xfId="42544" xr:uid="{00000000-0005-0000-0000-000051820000}"/>
    <cellStyle name="Output 4 5 2 5 5" xfId="30768" xr:uid="{00000000-0005-0000-0000-000052820000}"/>
    <cellStyle name="Output 4 5 2 6" xfId="17589" xr:uid="{00000000-0005-0000-0000-000053820000}"/>
    <cellStyle name="Output 4 5 2 6 2" xfId="34266" xr:uid="{00000000-0005-0000-0000-000054820000}"/>
    <cellStyle name="Output 4 5 2 7" xfId="19775" xr:uid="{00000000-0005-0000-0000-000055820000}"/>
    <cellStyle name="Output 4 5 2 7 2" xfId="36445" xr:uid="{00000000-0005-0000-0000-000056820000}"/>
    <cellStyle name="Output 4 5 2 8" xfId="16184" xr:uid="{00000000-0005-0000-0000-000057820000}"/>
    <cellStyle name="Output 4 5 2 8 2" xfId="32849" xr:uid="{00000000-0005-0000-0000-000058820000}"/>
    <cellStyle name="Output 4 5 2 9" xfId="28176" xr:uid="{00000000-0005-0000-0000-000059820000}"/>
    <cellStyle name="Output 4 5 3" xfId="4761" xr:uid="{00000000-0005-0000-0000-00005A820000}"/>
    <cellStyle name="Output 4 5 3 2" xfId="13658" xr:uid="{00000000-0005-0000-0000-00005B820000}"/>
    <cellStyle name="Output 4 5 3 2 2" xfId="19514" xr:uid="{00000000-0005-0000-0000-00005C820000}"/>
    <cellStyle name="Output 4 5 3 2 2 2" xfId="36184" xr:uid="{00000000-0005-0000-0000-00005D820000}"/>
    <cellStyle name="Output 4 5 3 2 3" xfId="22675" xr:uid="{00000000-0005-0000-0000-00005E820000}"/>
    <cellStyle name="Output 4 5 3 2 3 2" xfId="39375" xr:uid="{00000000-0005-0000-0000-00005F820000}"/>
    <cellStyle name="Output 4 5 3 2 4" xfId="25516" xr:uid="{00000000-0005-0000-0000-000060820000}"/>
    <cellStyle name="Output 4 5 3 2 4 2" xfId="42254" xr:uid="{00000000-0005-0000-0000-000061820000}"/>
    <cellStyle name="Output 4 5 3 2 5" xfId="30332" xr:uid="{00000000-0005-0000-0000-000062820000}"/>
    <cellStyle name="Output 4 5 3 3" xfId="17204" xr:uid="{00000000-0005-0000-0000-000063820000}"/>
    <cellStyle name="Output 4 5 3 3 2" xfId="33881" xr:uid="{00000000-0005-0000-0000-000064820000}"/>
    <cellStyle name="Output 4 5 3 4" xfId="15836" xr:uid="{00000000-0005-0000-0000-000065820000}"/>
    <cellStyle name="Output 4 5 3 4 2" xfId="32500" xr:uid="{00000000-0005-0000-0000-000066820000}"/>
    <cellStyle name="Output 4 5 3 5" xfId="16158" xr:uid="{00000000-0005-0000-0000-000067820000}"/>
    <cellStyle name="Output 4 5 3 5 2" xfId="32823" xr:uid="{00000000-0005-0000-0000-000068820000}"/>
    <cellStyle name="Output 4 5 3 6" xfId="27740" xr:uid="{00000000-0005-0000-0000-000069820000}"/>
    <cellStyle name="Output 4 5 3 7" xfId="10970" xr:uid="{00000000-0005-0000-0000-00006A820000}"/>
    <cellStyle name="Output 4 5 4" xfId="4762" xr:uid="{00000000-0005-0000-0000-00006B820000}"/>
    <cellStyle name="Output 4 5 4 2" xfId="14241" xr:uid="{00000000-0005-0000-0000-00006C820000}"/>
    <cellStyle name="Output 4 5 4 2 2" xfId="20004" xr:uid="{00000000-0005-0000-0000-00006D820000}"/>
    <cellStyle name="Output 4 5 4 2 2 2" xfId="36674" xr:uid="{00000000-0005-0000-0000-00006E820000}"/>
    <cellStyle name="Output 4 5 4 2 3" xfId="23150" xr:uid="{00000000-0005-0000-0000-00006F820000}"/>
    <cellStyle name="Output 4 5 4 2 3 2" xfId="39853" xr:uid="{00000000-0005-0000-0000-000070820000}"/>
    <cellStyle name="Output 4 5 4 2 4" xfId="25929" xr:uid="{00000000-0005-0000-0000-000071820000}"/>
    <cellStyle name="Output 4 5 4 2 4 2" xfId="42668" xr:uid="{00000000-0005-0000-0000-000072820000}"/>
    <cellStyle name="Output 4 5 4 2 5" xfId="30914" xr:uid="{00000000-0005-0000-0000-000073820000}"/>
    <cellStyle name="Output 4 5 4 3" xfId="17718" xr:uid="{00000000-0005-0000-0000-000074820000}"/>
    <cellStyle name="Output 4 5 4 3 2" xfId="34395" xr:uid="{00000000-0005-0000-0000-000075820000}"/>
    <cellStyle name="Output 4 5 4 4" xfId="15727" xr:uid="{00000000-0005-0000-0000-000076820000}"/>
    <cellStyle name="Output 4 5 4 4 2" xfId="32388" xr:uid="{00000000-0005-0000-0000-000077820000}"/>
    <cellStyle name="Output 4 5 4 5" xfId="22984" xr:uid="{00000000-0005-0000-0000-000078820000}"/>
    <cellStyle name="Output 4 5 4 5 2" xfId="39686" xr:uid="{00000000-0005-0000-0000-000079820000}"/>
    <cellStyle name="Output 4 5 4 6" xfId="28321" xr:uid="{00000000-0005-0000-0000-00007A820000}"/>
    <cellStyle name="Output 4 5 4 7" xfId="11567" xr:uid="{00000000-0005-0000-0000-00007B820000}"/>
    <cellStyle name="Output 4 5 5" xfId="8282" xr:uid="{00000000-0005-0000-0000-00007C820000}"/>
    <cellStyle name="Output 4 5 5 2" xfId="13473" xr:uid="{00000000-0005-0000-0000-00007D820000}"/>
    <cellStyle name="Output 4 5 5 2 2" xfId="19344" xr:uid="{00000000-0005-0000-0000-00007E820000}"/>
    <cellStyle name="Output 4 5 5 2 2 2" xfId="36015" xr:uid="{00000000-0005-0000-0000-00007F820000}"/>
    <cellStyle name="Output 4 5 5 2 3" xfId="22519" xr:uid="{00000000-0005-0000-0000-000080820000}"/>
    <cellStyle name="Output 4 5 5 2 3 2" xfId="39215" xr:uid="{00000000-0005-0000-0000-000081820000}"/>
    <cellStyle name="Output 4 5 5 2 4" xfId="25376" xr:uid="{00000000-0005-0000-0000-000082820000}"/>
    <cellStyle name="Output 4 5 5 2 4 2" xfId="42113" xr:uid="{00000000-0005-0000-0000-000083820000}"/>
    <cellStyle name="Output 4 5 5 2 5" xfId="30148" xr:uid="{00000000-0005-0000-0000-000084820000}"/>
    <cellStyle name="Output 4 5 5 3" xfId="17027" xr:uid="{00000000-0005-0000-0000-000085820000}"/>
    <cellStyle name="Output 4 5 5 3 2" xfId="33703" xr:uid="{00000000-0005-0000-0000-000086820000}"/>
    <cellStyle name="Output 4 5 5 4" xfId="15908" xr:uid="{00000000-0005-0000-0000-000087820000}"/>
    <cellStyle name="Output 4 5 5 4 2" xfId="32572" xr:uid="{00000000-0005-0000-0000-000088820000}"/>
    <cellStyle name="Output 4 5 5 5" xfId="16131" xr:uid="{00000000-0005-0000-0000-000089820000}"/>
    <cellStyle name="Output 4 5 5 5 2" xfId="32795" xr:uid="{00000000-0005-0000-0000-00008A820000}"/>
    <cellStyle name="Output 4 5 5 6" xfId="27559" xr:uid="{00000000-0005-0000-0000-00008B820000}"/>
    <cellStyle name="Output 4 5 5 7" xfId="10786" xr:uid="{00000000-0005-0000-0000-00008C820000}"/>
    <cellStyle name="Output 4 5 6" xfId="12356" xr:uid="{00000000-0005-0000-0000-00008D820000}"/>
    <cellStyle name="Output 4 5 6 2" xfId="15030" xr:uid="{00000000-0005-0000-0000-00008E820000}"/>
    <cellStyle name="Output 4 5 6 2 2" xfId="20740" xr:uid="{00000000-0005-0000-0000-00008F820000}"/>
    <cellStyle name="Output 4 5 6 2 2 2" xfId="37409" xr:uid="{00000000-0005-0000-0000-000090820000}"/>
    <cellStyle name="Output 4 5 6 2 3" xfId="23867" xr:uid="{00000000-0005-0000-0000-000091820000}"/>
    <cellStyle name="Output 4 5 6 2 3 2" xfId="40578" xr:uid="{00000000-0005-0000-0000-000092820000}"/>
    <cellStyle name="Output 4 5 6 2 4" xfId="26608" xr:uid="{00000000-0005-0000-0000-000093820000}"/>
    <cellStyle name="Output 4 5 6 2 4 2" xfId="43349" xr:uid="{00000000-0005-0000-0000-000094820000}"/>
    <cellStyle name="Output 4 5 6 2 5" xfId="31701" xr:uid="{00000000-0005-0000-0000-000095820000}"/>
    <cellStyle name="Output 4 5 6 3" xfId="18452" xr:uid="{00000000-0005-0000-0000-000096820000}"/>
    <cellStyle name="Output 4 5 6 3 2" xfId="35129" xr:uid="{00000000-0005-0000-0000-000097820000}"/>
    <cellStyle name="Output 4 5 6 4" xfId="21694" xr:uid="{00000000-0005-0000-0000-000098820000}"/>
    <cellStyle name="Output 4 5 6 4 2" xfId="38369" xr:uid="{00000000-0005-0000-0000-000099820000}"/>
    <cellStyle name="Output 4 5 6 5" xfId="24701" xr:uid="{00000000-0005-0000-0000-00009A820000}"/>
    <cellStyle name="Output 4 5 6 5 2" xfId="41422" xr:uid="{00000000-0005-0000-0000-00009B820000}"/>
    <cellStyle name="Output 4 5 6 6" xfId="29103" xr:uid="{00000000-0005-0000-0000-00009C820000}"/>
    <cellStyle name="Output 4 5 7" xfId="13254" xr:uid="{00000000-0005-0000-0000-00009D820000}"/>
    <cellStyle name="Output 4 5 7 2" xfId="19176" xr:uid="{00000000-0005-0000-0000-00009E820000}"/>
    <cellStyle name="Output 4 5 7 2 2" xfId="35847" xr:uid="{00000000-0005-0000-0000-00009F820000}"/>
    <cellStyle name="Output 4 5 7 3" xfId="22363" xr:uid="{00000000-0005-0000-0000-0000A0820000}"/>
    <cellStyle name="Output 4 5 7 3 2" xfId="39056" xr:uid="{00000000-0005-0000-0000-0000A1820000}"/>
    <cellStyle name="Output 4 5 7 4" xfId="25243" xr:uid="{00000000-0005-0000-0000-0000A2820000}"/>
    <cellStyle name="Output 4 5 7 4 2" xfId="41979" xr:uid="{00000000-0005-0000-0000-0000A3820000}"/>
    <cellStyle name="Output 4 5 7 5" xfId="29930" xr:uid="{00000000-0005-0000-0000-0000A4820000}"/>
    <cellStyle name="Output 4 5 8" xfId="16847" xr:uid="{00000000-0005-0000-0000-0000A5820000}"/>
    <cellStyle name="Output 4 5 8 2" xfId="33522" xr:uid="{00000000-0005-0000-0000-0000A6820000}"/>
    <cellStyle name="Output 4 5 9" xfId="20794" xr:uid="{00000000-0005-0000-0000-0000A7820000}"/>
    <cellStyle name="Output 4 5 9 2" xfId="37463" xr:uid="{00000000-0005-0000-0000-0000A8820000}"/>
    <cellStyle name="Output 4 6" xfId="4763" xr:uid="{00000000-0005-0000-0000-0000A9820000}"/>
    <cellStyle name="Output 4 6 2" xfId="4764" xr:uid="{00000000-0005-0000-0000-0000AA820000}"/>
    <cellStyle name="Output 4 6 2 2" xfId="4765" xr:uid="{00000000-0005-0000-0000-0000AB820000}"/>
    <cellStyle name="Output 4 6 2 3" xfId="4766" xr:uid="{00000000-0005-0000-0000-0000AC820000}"/>
    <cellStyle name="Output 4 6 2 4" xfId="8283" xr:uid="{00000000-0005-0000-0000-0000AD820000}"/>
    <cellStyle name="Output 4 6 3" xfId="4767" xr:uid="{00000000-0005-0000-0000-0000AE820000}"/>
    <cellStyle name="Output 4 6 4" xfId="4768" xr:uid="{00000000-0005-0000-0000-0000AF820000}"/>
    <cellStyle name="Output 4 6 5" xfId="43823" xr:uid="{00000000-0005-0000-0000-0000B0820000}"/>
    <cellStyle name="Output 4 7" xfId="4769" xr:uid="{00000000-0005-0000-0000-0000B1820000}"/>
    <cellStyle name="Output 4 7 2" xfId="4770" xr:uid="{00000000-0005-0000-0000-0000B2820000}"/>
    <cellStyle name="Output 4 7 2 2" xfId="4771" xr:uid="{00000000-0005-0000-0000-0000B3820000}"/>
    <cellStyle name="Output 4 7 2 3" xfId="4772" xr:uid="{00000000-0005-0000-0000-0000B4820000}"/>
    <cellStyle name="Output 4 7 3" xfId="4773" xr:uid="{00000000-0005-0000-0000-0000B5820000}"/>
    <cellStyle name="Output 4 7 4" xfId="4774" xr:uid="{00000000-0005-0000-0000-0000B6820000}"/>
    <cellStyle name="Output 4 7 5" xfId="8284" xr:uid="{00000000-0005-0000-0000-0000B7820000}"/>
    <cellStyle name="Output 4 7 6" xfId="43784" xr:uid="{00000000-0005-0000-0000-0000B8820000}"/>
    <cellStyle name="Output 4 8" xfId="4775" xr:uid="{00000000-0005-0000-0000-0000B9820000}"/>
    <cellStyle name="Output 4 8 2" xfId="4776" xr:uid="{00000000-0005-0000-0000-0000BA820000}"/>
    <cellStyle name="Output 4 8 2 2" xfId="4777" xr:uid="{00000000-0005-0000-0000-0000BB820000}"/>
    <cellStyle name="Output 4 8 2 3" xfId="4778" xr:uid="{00000000-0005-0000-0000-0000BC820000}"/>
    <cellStyle name="Output 4 8 3" xfId="4779" xr:uid="{00000000-0005-0000-0000-0000BD820000}"/>
    <cellStyle name="Output 4 8 4" xfId="4780" xr:uid="{00000000-0005-0000-0000-0000BE820000}"/>
    <cellStyle name="Output 4 8 5" xfId="8285" xr:uid="{00000000-0005-0000-0000-0000BF820000}"/>
    <cellStyle name="Output 4 9" xfId="4781" xr:uid="{00000000-0005-0000-0000-0000C0820000}"/>
    <cellStyle name="Output 4 9 2" xfId="4782" xr:uid="{00000000-0005-0000-0000-0000C1820000}"/>
    <cellStyle name="Output 4 9 2 2" xfId="4783" xr:uid="{00000000-0005-0000-0000-0000C2820000}"/>
    <cellStyle name="Output 4 9 2 3" xfId="4784" xr:uid="{00000000-0005-0000-0000-0000C3820000}"/>
    <cellStyle name="Output 4 9 3" xfId="4785" xr:uid="{00000000-0005-0000-0000-0000C4820000}"/>
    <cellStyle name="Output 4 9 4" xfId="4786" xr:uid="{00000000-0005-0000-0000-0000C5820000}"/>
    <cellStyle name="Output 4 9 5" xfId="8286" xr:uid="{00000000-0005-0000-0000-0000C6820000}"/>
    <cellStyle name="Output 5" xfId="4787" xr:uid="{00000000-0005-0000-0000-0000C7820000}"/>
    <cellStyle name="Output 5 10" xfId="16646" xr:uid="{00000000-0005-0000-0000-0000C8820000}"/>
    <cellStyle name="Output 5 10 2" xfId="33318" xr:uid="{00000000-0005-0000-0000-0000C9820000}"/>
    <cellStyle name="Output 5 11" xfId="16607" xr:uid="{00000000-0005-0000-0000-0000CA820000}"/>
    <cellStyle name="Output 5 11 2" xfId="33280" xr:uid="{00000000-0005-0000-0000-0000CB820000}"/>
    <cellStyle name="Output 5 12" xfId="24324" xr:uid="{00000000-0005-0000-0000-0000CC820000}"/>
    <cellStyle name="Output 5 12 2" xfId="41042" xr:uid="{00000000-0005-0000-0000-0000CD820000}"/>
    <cellStyle name="Output 5 13" xfId="27209" xr:uid="{00000000-0005-0000-0000-0000CE820000}"/>
    <cellStyle name="Output 5 14" xfId="43824" xr:uid="{00000000-0005-0000-0000-0000CF820000}"/>
    <cellStyle name="Output 5 15" xfId="43783" xr:uid="{00000000-0005-0000-0000-0000D0820000}"/>
    <cellStyle name="Output 5 16" xfId="10318" xr:uid="{00000000-0005-0000-0000-0000D1820000}"/>
    <cellStyle name="Output 5 2" xfId="4788" xr:uid="{00000000-0005-0000-0000-0000D2820000}"/>
    <cellStyle name="Output 5 2 10" xfId="27232" xr:uid="{00000000-0005-0000-0000-0000D3820000}"/>
    <cellStyle name="Output 5 2 11" xfId="10439" xr:uid="{00000000-0005-0000-0000-0000D4820000}"/>
    <cellStyle name="Output 5 2 2" xfId="4789" xr:uid="{00000000-0005-0000-0000-0000D5820000}"/>
    <cellStyle name="Output 5 2 2 10" xfId="11313" xr:uid="{00000000-0005-0000-0000-0000D6820000}"/>
    <cellStyle name="Output 5 2 2 2" xfId="4790" xr:uid="{00000000-0005-0000-0000-0000D7820000}"/>
    <cellStyle name="Output 5 2 2 2 2" xfId="14456" xr:uid="{00000000-0005-0000-0000-0000D8820000}"/>
    <cellStyle name="Output 5 2 2 2 2 2" xfId="20219" xr:uid="{00000000-0005-0000-0000-0000D9820000}"/>
    <cellStyle name="Output 5 2 2 2 2 2 2" xfId="36888" xr:uid="{00000000-0005-0000-0000-0000DA820000}"/>
    <cellStyle name="Output 5 2 2 2 2 3" xfId="23360" xr:uid="{00000000-0005-0000-0000-0000DB820000}"/>
    <cellStyle name="Output 5 2 2 2 2 3 2" xfId="40068" xr:uid="{00000000-0005-0000-0000-0000DC820000}"/>
    <cellStyle name="Output 5 2 2 2 2 4" xfId="26142" xr:uid="{00000000-0005-0000-0000-0000DD820000}"/>
    <cellStyle name="Output 5 2 2 2 2 4 2" xfId="42882" xr:uid="{00000000-0005-0000-0000-0000DE820000}"/>
    <cellStyle name="Output 5 2 2 2 2 5" xfId="31128" xr:uid="{00000000-0005-0000-0000-0000DF820000}"/>
    <cellStyle name="Output 5 2 2 2 3" xfId="17933" xr:uid="{00000000-0005-0000-0000-0000E0820000}"/>
    <cellStyle name="Output 5 2 2 2 3 2" xfId="34609" xr:uid="{00000000-0005-0000-0000-0000E1820000}"/>
    <cellStyle name="Output 5 2 2 2 4" xfId="18411" xr:uid="{00000000-0005-0000-0000-0000E2820000}"/>
    <cellStyle name="Output 5 2 2 2 4 2" xfId="35086" xr:uid="{00000000-0005-0000-0000-0000E3820000}"/>
    <cellStyle name="Output 5 2 2 2 5" xfId="19799" xr:uid="{00000000-0005-0000-0000-0000E4820000}"/>
    <cellStyle name="Output 5 2 2 2 5 2" xfId="36469" xr:uid="{00000000-0005-0000-0000-0000E5820000}"/>
    <cellStyle name="Output 5 2 2 2 6" xfId="28531" xr:uid="{00000000-0005-0000-0000-0000E6820000}"/>
    <cellStyle name="Output 5 2 2 2 7" xfId="11782" xr:uid="{00000000-0005-0000-0000-0000E7820000}"/>
    <cellStyle name="Output 5 2 2 3" xfId="4791" xr:uid="{00000000-0005-0000-0000-0000E8820000}"/>
    <cellStyle name="Output 5 2 2 3 2" xfId="14710" xr:uid="{00000000-0005-0000-0000-0000E9820000}"/>
    <cellStyle name="Output 5 2 2 3 2 2" xfId="20473" xr:uid="{00000000-0005-0000-0000-0000EA820000}"/>
    <cellStyle name="Output 5 2 2 3 2 2 2" xfId="37141" xr:uid="{00000000-0005-0000-0000-0000EB820000}"/>
    <cellStyle name="Output 5 2 2 3 2 3" xfId="23612" xr:uid="{00000000-0005-0000-0000-0000EC820000}"/>
    <cellStyle name="Output 5 2 2 3 2 3 2" xfId="40322" xr:uid="{00000000-0005-0000-0000-0000ED820000}"/>
    <cellStyle name="Output 5 2 2 3 2 4" xfId="26395" xr:uid="{00000000-0005-0000-0000-0000EE820000}"/>
    <cellStyle name="Output 5 2 2 3 2 4 2" xfId="43136" xr:uid="{00000000-0005-0000-0000-0000EF820000}"/>
    <cellStyle name="Output 5 2 2 3 2 5" xfId="31381" xr:uid="{00000000-0005-0000-0000-0000F0820000}"/>
    <cellStyle name="Output 5 2 2 3 3" xfId="18187" xr:uid="{00000000-0005-0000-0000-0000F1820000}"/>
    <cellStyle name="Output 5 2 2 3 3 2" xfId="34862" xr:uid="{00000000-0005-0000-0000-0000F2820000}"/>
    <cellStyle name="Output 5 2 2 3 4" xfId="21439" xr:uid="{00000000-0005-0000-0000-0000F3820000}"/>
    <cellStyle name="Output 5 2 2 3 4 2" xfId="38113" xr:uid="{00000000-0005-0000-0000-0000F4820000}"/>
    <cellStyle name="Output 5 2 2 3 5" xfId="24489" xr:uid="{00000000-0005-0000-0000-0000F5820000}"/>
    <cellStyle name="Output 5 2 2 3 5 2" xfId="41209" xr:uid="{00000000-0005-0000-0000-0000F6820000}"/>
    <cellStyle name="Output 5 2 2 3 6" xfId="28783" xr:uid="{00000000-0005-0000-0000-0000F7820000}"/>
    <cellStyle name="Output 5 2 2 3 7" xfId="12036" xr:uid="{00000000-0005-0000-0000-0000F8820000}"/>
    <cellStyle name="Output 5 2 2 4" xfId="12825" xr:uid="{00000000-0005-0000-0000-0000F9820000}"/>
    <cellStyle name="Output 5 2 2 4 2" xfId="15438" xr:uid="{00000000-0005-0000-0000-0000FA820000}"/>
    <cellStyle name="Output 5 2 2 4 2 2" xfId="21074" xr:uid="{00000000-0005-0000-0000-0000FB820000}"/>
    <cellStyle name="Output 5 2 2 4 2 2 2" xfId="37743" xr:uid="{00000000-0005-0000-0000-0000FC820000}"/>
    <cellStyle name="Output 5 2 2 4 2 3" xfId="24186" xr:uid="{00000000-0005-0000-0000-0000FD820000}"/>
    <cellStyle name="Output 5 2 2 4 2 3 2" xfId="40903" xr:uid="{00000000-0005-0000-0000-0000FE820000}"/>
    <cellStyle name="Output 5 2 2 4 2 4" xfId="26894" xr:uid="{00000000-0005-0000-0000-0000FF820000}"/>
    <cellStyle name="Output 5 2 2 4 2 4 2" xfId="43635" xr:uid="{00000000-0005-0000-0000-000000830000}"/>
    <cellStyle name="Output 5 2 2 4 2 5" xfId="32109" xr:uid="{00000000-0005-0000-0000-000001830000}"/>
    <cellStyle name="Output 5 2 2 4 3" xfId="18833" xr:uid="{00000000-0005-0000-0000-000002830000}"/>
    <cellStyle name="Output 5 2 2 4 3 2" xfId="35511" xr:uid="{00000000-0005-0000-0000-000003830000}"/>
    <cellStyle name="Output 5 2 2 4 4" xfId="22041" xr:uid="{00000000-0005-0000-0000-000004830000}"/>
    <cellStyle name="Output 5 2 2 4 4 2" xfId="38723" xr:uid="{00000000-0005-0000-0000-000005830000}"/>
    <cellStyle name="Output 5 2 2 4 5" xfId="24981" xr:uid="{00000000-0005-0000-0000-000006830000}"/>
    <cellStyle name="Output 5 2 2 4 5 2" xfId="41708" xr:uid="{00000000-0005-0000-0000-000007830000}"/>
    <cellStyle name="Output 5 2 2 4 6" xfId="29511" xr:uid="{00000000-0005-0000-0000-000008830000}"/>
    <cellStyle name="Output 5 2 2 5" xfId="13986" xr:uid="{00000000-0005-0000-0000-000009830000}"/>
    <cellStyle name="Output 5 2 2 5 2" xfId="19777" xr:uid="{00000000-0005-0000-0000-00000A830000}"/>
    <cellStyle name="Output 5 2 2 5 2 2" xfId="36447" xr:uid="{00000000-0005-0000-0000-00000B830000}"/>
    <cellStyle name="Output 5 2 2 5 3" xfId="22926" xr:uid="{00000000-0005-0000-0000-00000C830000}"/>
    <cellStyle name="Output 5 2 2 5 3 2" xfId="39628" xr:uid="{00000000-0005-0000-0000-00000D830000}"/>
    <cellStyle name="Output 5 2 2 5 4" xfId="25724" xr:uid="{00000000-0005-0000-0000-00000E830000}"/>
    <cellStyle name="Output 5 2 2 5 4 2" xfId="42463" xr:uid="{00000000-0005-0000-0000-00000F830000}"/>
    <cellStyle name="Output 5 2 2 5 5" xfId="30659" xr:uid="{00000000-0005-0000-0000-000010830000}"/>
    <cellStyle name="Output 5 2 2 6" xfId="17484" xr:uid="{00000000-0005-0000-0000-000011830000}"/>
    <cellStyle name="Output 5 2 2 6 2" xfId="34161" xr:uid="{00000000-0005-0000-0000-000012830000}"/>
    <cellStyle name="Output 5 2 2 7" xfId="16506" xr:uid="{00000000-0005-0000-0000-000013830000}"/>
    <cellStyle name="Output 5 2 2 7 2" xfId="33178" xr:uid="{00000000-0005-0000-0000-000014830000}"/>
    <cellStyle name="Output 5 2 2 8" xfId="16023" xr:uid="{00000000-0005-0000-0000-000015830000}"/>
    <cellStyle name="Output 5 2 2 8 2" xfId="32689" xr:uid="{00000000-0005-0000-0000-000016830000}"/>
    <cellStyle name="Output 5 2 2 9" xfId="28067" xr:uid="{00000000-0005-0000-0000-000017830000}"/>
    <cellStyle name="Output 5 2 3" xfId="4792" xr:uid="{00000000-0005-0000-0000-000018830000}"/>
    <cellStyle name="Output 5 2 3 2" xfId="13549" xr:uid="{00000000-0005-0000-0000-000019830000}"/>
    <cellStyle name="Output 5 2 3 2 2" xfId="19416" xr:uid="{00000000-0005-0000-0000-00001A830000}"/>
    <cellStyle name="Output 5 2 3 2 2 2" xfId="36086" xr:uid="{00000000-0005-0000-0000-00001B830000}"/>
    <cellStyle name="Output 5 2 3 2 3" xfId="22585" xr:uid="{00000000-0005-0000-0000-00001C830000}"/>
    <cellStyle name="Output 5 2 3 2 3 2" xfId="39284" xr:uid="{00000000-0005-0000-0000-00001D830000}"/>
    <cellStyle name="Output 5 2 3 2 4" xfId="25435" xr:uid="{00000000-0005-0000-0000-00001E830000}"/>
    <cellStyle name="Output 5 2 3 2 4 2" xfId="42173" xr:uid="{00000000-0005-0000-0000-00001F830000}"/>
    <cellStyle name="Output 5 2 3 2 5" xfId="30223" xr:uid="{00000000-0005-0000-0000-000020830000}"/>
    <cellStyle name="Output 5 2 3 3" xfId="17101" xr:uid="{00000000-0005-0000-0000-000021830000}"/>
    <cellStyle name="Output 5 2 3 3 2" xfId="33777" xr:uid="{00000000-0005-0000-0000-000022830000}"/>
    <cellStyle name="Output 5 2 3 4" xfId="15884" xr:uid="{00000000-0005-0000-0000-000023830000}"/>
    <cellStyle name="Output 5 2 3 4 2" xfId="32548" xr:uid="{00000000-0005-0000-0000-000024830000}"/>
    <cellStyle name="Output 5 2 3 5" xfId="16135" xr:uid="{00000000-0005-0000-0000-000025830000}"/>
    <cellStyle name="Output 5 2 3 5 2" xfId="32800" xr:uid="{00000000-0005-0000-0000-000026830000}"/>
    <cellStyle name="Output 5 2 3 6" xfId="27632" xr:uid="{00000000-0005-0000-0000-000027830000}"/>
    <cellStyle name="Output 5 2 3 7" xfId="10861" xr:uid="{00000000-0005-0000-0000-000028830000}"/>
    <cellStyle name="Output 5 2 4" xfId="4793" xr:uid="{00000000-0005-0000-0000-000029830000}"/>
    <cellStyle name="Output 5 2 4 2" xfId="14156" xr:uid="{00000000-0005-0000-0000-00002A830000}"/>
    <cellStyle name="Output 5 2 4 2 2" xfId="19919" xr:uid="{00000000-0005-0000-0000-00002B830000}"/>
    <cellStyle name="Output 5 2 4 2 2 2" xfId="36589" xr:uid="{00000000-0005-0000-0000-00002C830000}"/>
    <cellStyle name="Output 5 2 4 2 3" xfId="23065" xr:uid="{00000000-0005-0000-0000-00002D830000}"/>
    <cellStyle name="Output 5 2 4 2 3 2" xfId="39768" xr:uid="{00000000-0005-0000-0000-00002E830000}"/>
    <cellStyle name="Output 5 2 4 2 4" xfId="25844" xr:uid="{00000000-0005-0000-0000-00002F830000}"/>
    <cellStyle name="Output 5 2 4 2 4 2" xfId="42583" xr:uid="{00000000-0005-0000-0000-000030830000}"/>
    <cellStyle name="Output 5 2 4 2 5" xfId="30829" xr:uid="{00000000-0005-0000-0000-000031830000}"/>
    <cellStyle name="Output 5 2 4 3" xfId="17633" xr:uid="{00000000-0005-0000-0000-000032830000}"/>
    <cellStyle name="Output 5 2 4 3 2" xfId="34310" xr:uid="{00000000-0005-0000-0000-000033830000}"/>
    <cellStyle name="Output 5 2 4 4" xfId="19411" xr:uid="{00000000-0005-0000-0000-000034830000}"/>
    <cellStyle name="Output 5 2 4 4 2" xfId="36081" xr:uid="{00000000-0005-0000-0000-000035830000}"/>
    <cellStyle name="Output 5 2 4 5" xfId="16188" xr:uid="{00000000-0005-0000-0000-000036830000}"/>
    <cellStyle name="Output 5 2 4 5 2" xfId="32853" xr:uid="{00000000-0005-0000-0000-000037830000}"/>
    <cellStyle name="Output 5 2 4 6" xfId="28236" xr:uid="{00000000-0005-0000-0000-000038830000}"/>
    <cellStyle name="Output 5 2 4 7" xfId="11482" xr:uid="{00000000-0005-0000-0000-000039830000}"/>
    <cellStyle name="Output 5 2 5" xfId="8287" xr:uid="{00000000-0005-0000-0000-00003A830000}"/>
    <cellStyle name="Output 5 2 5 2" xfId="14921" xr:uid="{00000000-0005-0000-0000-00003B830000}"/>
    <cellStyle name="Output 5 2 5 2 2" xfId="20644" xr:uid="{00000000-0005-0000-0000-00003C830000}"/>
    <cellStyle name="Output 5 2 5 2 2 2" xfId="37312" xr:uid="{00000000-0005-0000-0000-00003D830000}"/>
    <cellStyle name="Output 5 2 5 2 3" xfId="23774" xr:uid="{00000000-0005-0000-0000-00003E830000}"/>
    <cellStyle name="Output 5 2 5 2 3 2" xfId="40485" xr:uid="{00000000-0005-0000-0000-00003F830000}"/>
    <cellStyle name="Output 5 2 5 2 4" xfId="26527" xr:uid="{00000000-0005-0000-0000-000040830000}"/>
    <cellStyle name="Output 5 2 5 2 4 2" xfId="43268" xr:uid="{00000000-0005-0000-0000-000041830000}"/>
    <cellStyle name="Output 5 2 5 2 5" xfId="31592" xr:uid="{00000000-0005-0000-0000-000042830000}"/>
    <cellStyle name="Output 5 2 5 3" xfId="18357" xr:uid="{00000000-0005-0000-0000-000043830000}"/>
    <cellStyle name="Output 5 2 5 3 2" xfId="35032" xr:uid="{00000000-0005-0000-0000-000044830000}"/>
    <cellStyle name="Output 5 2 5 4" xfId="21600" xr:uid="{00000000-0005-0000-0000-000045830000}"/>
    <cellStyle name="Output 5 2 5 4 2" xfId="38275" xr:uid="{00000000-0005-0000-0000-000046830000}"/>
    <cellStyle name="Output 5 2 5 5" xfId="24620" xr:uid="{00000000-0005-0000-0000-000047830000}"/>
    <cellStyle name="Output 5 2 5 5 2" xfId="41341" xr:uid="{00000000-0005-0000-0000-000048830000}"/>
    <cellStyle name="Output 5 2 5 6" xfId="28994" xr:uid="{00000000-0005-0000-0000-000049830000}"/>
    <cellStyle name="Output 5 2 5 7" xfId="12247" xr:uid="{00000000-0005-0000-0000-00004A830000}"/>
    <cellStyle name="Output 5 2 6" xfId="13145" xr:uid="{00000000-0005-0000-0000-00004B830000}"/>
    <cellStyle name="Output 5 2 6 2" xfId="19079" xr:uid="{00000000-0005-0000-0000-00004C830000}"/>
    <cellStyle name="Output 5 2 6 2 2" xfId="35750" xr:uid="{00000000-0005-0000-0000-00004D830000}"/>
    <cellStyle name="Output 5 2 6 3" xfId="22271" xr:uid="{00000000-0005-0000-0000-00004E830000}"/>
    <cellStyle name="Output 5 2 6 3 2" xfId="38964" xr:uid="{00000000-0005-0000-0000-00004F830000}"/>
    <cellStyle name="Output 5 2 6 4" xfId="25162" xr:uid="{00000000-0005-0000-0000-000050830000}"/>
    <cellStyle name="Output 5 2 6 4 2" xfId="41898" xr:uid="{00000000-0005-0000-0000-000051830000}"/>
    <cellStyle name="Output 5 2 6 5" xfId="29821" xr:uid="{00000000-0005-0000-0000-000052830000}"/>
    <cellStyle name="Output 5 2 7" xfId="16732" xr:uid="{00000000-0005-0000-0000-000053830000}"/>
    <cellStyle name="Output 5 2 7 2" xfId="33406" xr:uid="{00000000-0005-0000-0000-000054830000}"/>
    <cellStyle name="Output 5 2 8" xfId="19880" xr:uid="{00000000-0005-0000-0000-000055830000}"/>
    <cellStyle name="Output 5 2 8 2" xfId="36550" xr:uid="{00000000-0005-0000-0000-000056830000}"/>
    <cellStyle name="Output 5 2 9" xfId="16354" xr:uid="{00000000-0005-0000-0000-000057830000}"/>
    <cellStyle name="Output 5 2 9 2" xfId="33022" xr:uid="{00000000-0005-0000-0000-000058830000}"/>
    <cellStyle name="Output 5 3" xfId="4794" xr:uid="{00000000-0005-0000-0000-000059830000}"/>
    <cellStyle name="Output 5 3 10" xfId="27279" xr:uid="{00000000-0005-0000-0000-00005A830000}"/>
    <cellStyle name="Output 5 3 11" xfId="10490" xr:uid="{00000000-0005-0000-0000-00005B830000}"/>
    <cellStyle name="Output 5 3 2" xfId="4795" xr:uid="{00000000-0005-0000-0000-00005C830000}"/>
    <cellStyle name="Output 5 3 2 10" xfId="11355" xr:uid="{00000000-0005-0000-0000-00005D830000}"/>
    <cellStyle name="Output 5 3 2 2" xfId="11822" xr:uid="{00000000-0005-0000-0000-00005E830000}"/>
    <cellStyle name="Output 5 3 2 2 2" xfId="14496" xr:uid="{00000000-0005-0000-0000-00005F830000}"/>
    <cellStyle name="Output 5 3 2 2 2 2" xfId="20259" xr:uid="{00000000-0005-0000-0000-000060830000}"/>
    <cellStyle name="Output 5 3 2 2 2 2 2" xfId="36928" xr:uid="{00000000-0005-0000-0000-000061830000}"/>
    <cellStyle name="Output 5 3 2 2 2 3" xfId="23400" xr:uid="{00000000-0005-0000-0000-000062830000}"/>
    <cellStyle name="Output 5 3 2 2 2 3 2" xfId="40108" xr:uid="{00000000-0005-0000-0000-000063830000}"/>
    <cellStyle name="Output 5 3 2 2 2 4" xfId="26182" xr:uid="{00000000-0005-0000-0000-000064830000}"/>
    <cellStyle name="Output 5 3 2 2 2 4 2" xfId="42922" xr:uid="{00000000-0005-0000-0000-000065830000}"/>
    <cellStyle name="Output 5 3 2 2 2 5" xfId="31168" xr:uid="{00000000-0005-0000-0000-000066830000}"/>
    <cellStyle name="Output 5 3 2 2 3" xfId="17973" xr:uid="{00000000-0005-0000-0000-000067830000}"/>
    <cellStyle name="Output 5 3 2 2 3 2" xfId="34649" xr:uid="{00000000-0005-0000-0000-000068830000}"/>
    <cellStyle name="Output 5 3 2 2 4" xfId="9957" xr:uid="{00000000-0005-0000-0000-000069830000}"/>
    <cellStyle name="Output 5 3 2 2 4 2" xfId="27080" xr:uid="{00000000-0005-0000-0000-00006A830000}"/>
    <cellStyle name="Output 5 3 2 2 5" xfId="22265" xr:uid="{00000000-0005-0000-0000-00006B830000}"/>
    <cellStyle name="Output 5 3 2 2 5 2" xfId="38957" xr:uid="{00000000-0005-0000-0000-00006C830000}"/>
    <cellStyle name="Output 5 3 2 2 6" xfId="28571" xr:uid="{00000000-0005-0000-0000-00006D830000}"/>
    <cellStyle name="Output 5 3 2 3" xfId="12076" xr:uid="{00000000-0005-0000-0000-00006E830000}"/>
    <cellStyle name="Output 5 3 2 3 2" xfId="14750" xr:uid="{00000000-0005-0000-0000-00006F830000}"/>
    <cellStyle name="Output 5 3 2 3 2 2" xfId="20513" xr:uid="{00000000-0005-0000-0000-000070830000}"/>
    <cellStyle name="Output 5 3 2 3 2 2 2" xfId="37181" xr:uid="{00000000-0005-0000-0000-000071830000}"/>
    <cellStyle name="Output 5 3 2 3 2 3" xfId="23652" xr:uid="{00000000-0005-0000-0000-000072830000}"/>
    <cellStyle name="Output 5 3 2 3 2 3 2" xfId="40362" xr:uid="{00000000-0005-0000-0000-000073830000}"/>
    <cellStyle name="Output 5 3 2 3 2 4" xfId="26435" xr:uid="{00000000-0005-0000-0000-000074830000}"/>
    <cellStyle name="Output 5 3 2 3 2 4 2" xfId="43176" xr:uid="{00000000-0005-0000-0000-000075830000}"/>
    <cellStyle name="Output 5 3 2 3 2 5" xfId="31421" xr:uid="{00000000-0005-0000-0000-000076830000}"/>
    <cellStyle name="Output 5 3 2 3 3" xfId="18227" xr:uid="{00000000-0005-0000-0000-000077830000}"/>
    <cellStyle name="Output 5 3 2 3 3 2" xfId="34902" xr:uid="{00000000-0005-0000-0000-000078830000}"/>
    <cellStyle name="Output 5 3 2 3 4" xfId="21479" xr:uid="{00000000-0005-0000-0000-000079830000}"/>
    <cellStyle name="Output 5 3 2 3 4 2" xfId="38153" xr:uid="{00000000-0005-0000-0000-00007A830000}"/>
    <cellStyle name="Output 5 3 2 3 5" xfId="24529" xr:uid="{00000000-0005-0000-0000-00007B830000}"/>
    <cellStyle name="Output 5 3 2 3 5 2" xfId="41249" xr:uid="{00000000-0005-0000-0000-00007C830000}"/>
    <cellStyle name="Output 5 3 2 3 6" xfId="28823" xr:uid="{00000000-0005-0000-0000-00007D830000}"/>
    <cellStyle name="Output 5 3 2 4" xfId="12872" xr:uid="{00000000-0005-0000-0000-00007E830000}"/>
    <cellStyle name="Output 5 3 2 4 2" xfId="15485" xr:uid="{00000000-0005-0000-0000-00007F830000}"/>
    <cellStyle name="Output 5 3 2 4 2 2" xfId="21116" xr:uid="{00000000-0005-0000-0000-000080830000}"/>
    <cellStyle name="Output 5 3 2 4 2 2 2" xfId="37785" xr:uid="{00000000-0005-0000-0000-000081830000}"/>
    <cellStyle name="Output 5 3 2 4 2 3" xfId="24228" xr:uid="{00000000-0005-0000-0000-000082830000}"/>
    <cellStyle name="Output 5 3 2 4 2 3 2" xfId="40945" xr:uid="{00000000-0005-0000-0000-000083830000}"/>
    <cellStyle name="Output 5 3 2 4 2 4" xfId="26934" xr:uid="{00000000-0005-0000-0000-000084830000}"/>
    <cellStyle name="Output 5 3 2 4 2 4 2" xfId="43675" xr:uid="{00000000-0005-0000-0000-000085830000}"/>
    <cellStyle name="Output 5 3 2 4 2 5" xfId="32156" xr:uid="{00000000-0005-0000-0000-000086830000}"/>
    <cellStyle name="Output 5 3 2 4 3" xfId="18875" xr:uid="{00000000-0005-0000-0000-000087830000}"/>
    <cellStyle name="Output 5 3 2 4 3 2" xfId="35553" xr:uid="{00000000-0005-0000-0000-000088830000}"/>
    <cellStyle name="Output 5 3 2 4 4" xfId="22083" xr:uid="{00000000-0005-0000-0000-000089830000}"/>
    <cellStyle name="Output 5 3 2 4 4 2" xfId="38765" xr:uid="{00000000-0005-0000-0000-00008A830000}"/>
    <cellStyle name="Output 5 3 2 4 5" xfId="25021" xr:uid="{00000000-0005-0000-0000-00008B830000}"/>
    <cellStyle name="Output 5 3 2 4 5 2" xfId="41748" xr:uid="{00000000-0005-0000-0000-00008C830000}"/>
    <cellStyle name="Output 5 3 2 4 6" xfId="29558" xr:uid="{00000000-0005-0000-0000-00008D830000}"/>
    <cellStyle name="Output 5 3 2 5" xfId="14033" xr:uid="{00000000-0005-0000-0000-00008E830000}"/>
    <cellStyle name="Output 5 3 2 5 2" xfId="19820" xr:uid="{00000000-0005-0000-0000-00008F830000}"/>
    <cellStyle name="Output 5 3 2 5 2 2" xfId="36490" xr:uid="{00000000-0005-0000-0000-000090830000}"/>
    <cellStyle name="Output 5 3 2 5 3" xfId="22968" xr:uid="{00000000-0005-0000-0000-000091830000}"/>
    <cellStyle name="Output 5 3 2 5 3 2" xfId="39670" xr:uid="{00000000-0005-0000-0000-000092830000}"/>
    <cellStyle name="Output 5 3 2 5 4" xfId="25764" xr:uid="{00000000-0005-0000-0000-000093830000}"/>
    <cellStyle name="Output 5 3 2 5 4 2" xfId="42503" xr:uid="{00000000-0005-0000-0000-000094830000}"/>
    <cellStyle name="Output 5 3 2 5 5" xfId="30706" xr:uid="{00000000-0005-0000-0000-000095830000}"/>
    <cellStyle name="Output 5 3 2 6" xfId="17526" xr:uid="{00000000-0005-0000-0000-000096830000}"/>
    <cellStyle name="Output 5 3 2 6 2" xfId="34203" xr:uid="{00000000-0005-0000-0000-000097830000}"/>
    <cellStyle name="Output 5 3 2 7" xfId="17168" xr:uid="{00000000-0005-0000-0000-000098830000}"/>
    <cellStyle name="Output 5 3 2 7 2" xfId="33844" xr:uid="{00000000-0005-0000-0000-000099830000}"/>
    <cellStyle name="Output 5 3 2 8" xfId="16662" xr:uid="{00000000-0005-0000-0000-00009A830000}"/>
    <cellStyle name="Output 5 3 2 8 2" xfId="33335" xr:uid="{00000000-0005-0000-0000-00009B830000}"/>
    <cellStyle name="Output 5 3 2 9" xfId="28114" xr:uid="{00000000-0005-0000-0000-00009C830000}"/>
    <cellStyle name="Output 5 3 3" xfId="4796" xr:uid="{00000000-0005-0000-0000-00009D830000}"/>
    <cellStyle name="Output 5 3 3 2" xfId="13596" xr:uid="{00000000-0005-0000-0000-00009E830000}"/>
    <cellStyle name="Output 5 3 3 2 2" xfId="19458" xr:uid="{00000000-0005-0000-0000-00009F830000}"/>
    <cellStyle name="Output 5 3 3 2 2 2" xfId="36128" xr:uid="{00000000-0005-0000-0000-0000A0830000}"/>
    <cellStyle name="Output 5 3 3 2 3" xfId="22625" xr:uid="{00000000-0005-0000-0000-0000A1830000}"/>
    <cellStyle name="Output 5 3 3 2 3 2" xfId="39325" xr:uid="{00000000-0005-0000-0000-0000A2830000}"/>
    <cellStyle name="Output 5 3 3 2 4" xfId="25475" xr:uid="{00000000-0005-0000-0000-0000A3830000}"/>
    <cellStyle name="Output 5 3 3 2 4 2" xfId="42213" xr:uid="{00000000-0005-0000-0000-0000A4830000}"/>
    <cellStyle name="Output 5 3 3 2 5" xfId="30270" xr:uid="{00000000-0005-0000-0000-0000A5830000}"/>
    <cellStyle name="Output 5 3 3 3" xfId="17143" xr:uid="{00000000-0005-0000-0000-0000A6830000}"/>
    <cellStyle name="Output 5 3 3 3 2" xfId="33819" xr:uid="{00000000-0005-0000-0000-0000A7830000}"/>
    <cellStyle name="Output 5 3 3 4" xfId="15861" xr:uid="{00000000-0005-0000-0000-0000A8830000}"/>
    <cellStyle name="Output 5 3 3 4 2" xfId="32525" xr:uid="{00000000-0005-0000-0000-0000A9830000}"/>
    <cellStyle name="Output 5 3 3 5" xfId="17041" xr:uid="{00000000-0005-0000-0000-0000AA830000}"/>
    <cellStyle name="Output 5 3 3 5 2" xfId="33717" xr:uid="{00000000-0005-0000-0000-0000AB830000}"/>
    <cellStyle name="Output 5 3 3 6" xfId="27678" xr:uid="{00000000-0005-0000-0000-0000AC830000}"/>
    <cellStyle name="Output 5 3 3 7" xfId="10903" xr:uid="{00000000-0005-0000-0000-0000AD830000}"/>
    <cellStyle name="Output 5 3 4" xfId="8288" xr:uid="{00000000-0005-0000-0000-0000AE830000}"/>
    <cellStyle name="Output 5 3 4 2" xfId="14196" xr:uid="{00000000-0005-0000-0000-0000AF830000}"/>
    <cellStyle name="Output 5 3 4 2 2" xfId="19959" xr:uid="{00000000-0005-0000-0000-0000B0830000}"/>
    <cellStyle name="Output 5 3 4 2 2 2" xfId="36629" xr:uid="{00000000-0005-0000-0000-0000B1830000}"/>
    <cellStyle name="Output 5 3 4 2 3" xfId="23105" xr:uid="{00000000-0005-0000-0000-0000B2830000}"/>
    <cellStyle name="Output 5 3 4 2 3 2" xfId="39808" xr:uid="{00000000-0005-0000-0000-0000B3830000}"/>
    <cellStyle name="Output 5 3 4 2 4" xfId="25884" xr:uid="{00000000-0005-0000-0000-0000B4830000}"/>
    <cellStyle name="Output 5 3 4 2 4 2" xfId="42623" xr:uid="{00000000-0005-0000-0000-0000B5830000}"/>
    <cellStyle name="Output 5 3 4 2 5" xfId="30869" xr:uid="{00000000-0005-0000-0000-0000B6830000}"/>
    <cellStyle name="Output 5 3 4 3" xfId="17673" xr:uid="{00000000-0005-0000-0000-0000B7830000}"/>
    <cellStyle name="Output 5 3 4 3 2" xfId="34350" xr:uid="{00000000-0005-0000-0000-0000B8830000}"/>
    <cellStyle name="Output 5 3 4 4" xfId="20583" xr:uid="{00000000-0005-0000-0000-0000B9830000}"/>
    <cellStyle name="Output 5 3 4 4 2" xfId="37251" xr:uid="{00000000-0005-0000-0000-0000BA830000}"/>
    <cellStyle name="Output 5 3 4 5" xfId="16929" xr:uid="{00000000-0005-0000-0000-0000BB830000}"/>
    <cellStyle name="Output 5 3 4 5 2" xfId="33605" xr:uid="{00000000-0005-0000-0000-0000BC830000}"/>
    <cellStyle name="Output 5 3 4 6" xfId="28276" xr:uid="{00000000-0005-0000-0000-0000BD830000}"/>
    <cellStyle name="Output 5 3 4 7" xfId="11522" xr:uid="{00000000-0005-0000-0000-0000BE830000}"/>
    <cellStyle name="Output 5 3 5" xfId="12294" xr:uid="{00000000-0005-0000-0000-0000BF830000}"/>
    <cellStyle name="Output 5 3 5 2" xfId="14968" xr:uid="{00000000-0005-0000-0000-0000C0830000}"/>
    <cellStyle name="Output 5 3 5 2 2" xfId="20686" xr:uid="{00000000-0005-0000-0000-0000C1830000}"/>
    <cellStyle name="Output 5 3 5 2 2 2" xfId="37354" xr:uid="{00000000-0005-0000-0000-0000C2830000}"/>
    <cellStyle name="Output 5 3 5 2 3" xfId="23816" xr:uid="{00000000-0005-0000-0000-0000C3830000}"/>
    <cellStyle name="Output 5 3 5 2 3 2" xfId="40527" xr:uid="{00000000-0005-0000-0000-0000C4830000}"/>
    <cellStyle name="Output 5 3 5 2 4" xfId="26567" xr:uid="{00000000-0005-0000-0000-0000C5830000}"/>
    <cellStyle name="Output 5 3 5 2 4 2" xfId="43308" xr:uid="{00000000-0005-0000-0000-0000C6830000}"/>
    <cellStyle name="Output 5 3 5 2 5" xfId="31639" xr:uid="{00000000-0005-0000-0000-0000C7830000}"/>
    <cellStyle name="Output 5 3 5 3" xfId="18399" xr:uid="{00000000-0005-0000-0000-0000C8830000}"/>
    <cellStyle name="Output 5 3 5 3 2" xfId="35074" xr:uid="{00000000-0005-0000-0000-0000C9830000}"/>
    <cellStyle name="Output 5 3 5 4" xfId="21642" xr:uid="{00000000-0005-0000-0000-0000CA830000}"/>
    <cellStyle name="Output 5 3 5 4 2" xfId="38317" xr:uid="{00000000-0005-0000-0000-0000CB830000}"/>
    <cellStyle name="Output 5 3 5 5" xfId="24660" xr:uid="{00000000-0005-0000-0000-0000CC830000}"/>
    <cellStyle name="Output 5 3 5 5 2" xfId="41381" xr:uid="{00000000-0005-0000-0000-0000CD830000}"/>
    <cellStyle name="Output 5 3 5 6" xfId="29041" xr:uid="{00000000-0005-0000-0000-0000CE830000}"/>
    <cellStyle name="Output 5 3 6" xfId="13192" xr:uid="{00000000-0005-0000-0000-0000CF830000}"/>
    <cellStyle name="Output 5 3 6 2" xfId="19121" xr:uid="{00000000-0005-0000-0000-0000D0830000}"/>
    <cellStyle name="Output 5 3 6 2 2" xfId="35792" xr:uid="{00000000-0005-0000-0000-0000D1830000}"/>
    <cellStyle name="Output 5 3 6 3" xfId="22313" xr:uid="{00000000-0005-0000-0000-0000D2830000}"/>
    <cellStyle name="Output 5 3 6 3 2" xfId="39006" xr:uid="{00000000-0005-0000-0000-0000D3830000}"/>
    <cellStyle name="Output 5 3 6 4" xfId="25202" xr:uid="{00000000-0005-0000-0000-0000D4830000}"/>
    <cellStyle name="Output 5 3 6 4 2" xfId="41938" xr:uid="{00000000-0005-0000-0000-0000D5830000}"/>
    <cellStyle name="Output 5 3 6 5" xfId="29868" xr:uid="{00000000-0005-0000-0000-0000D6830000}"/>
    <cellStyle name="Output 5 3 7" xfId="16778" xr:uid="{00000000-0005-0000-0000-0000D7830000}"/>
    <cellStyle name="Output 5 3 7 2" xfId="33452" xr:uid="{00000000-0005-0000-0000-0000D8830000}"/>
    <cellStyle name="Output 5 3 8" xfId="17361" xr:uid="{00000000-0005-0000-0000-0000D9830000}"/>
    <cellStyle name="Output 5 3 8 2" xfId="34037" xr:uid="{00000000-0005-0000-0000-0000DA830000}"/>
    <cellStyle name="Output 5 3 9" xfId="24356" xr:uid="{00000000-0005-0000-0000-0000DB830000}"/>
    <cellStyle name="Output 5 3 9 2" xfId="41074" xr:uid="{00000000-0005-0000-0000-0000DC830000}"/>
    <cellStyle name="Output 5 4" xfId="4797" xr:uid="{00000000-0005-0000-0000-0000DD830000}"/>
    <cellStyle name="Output 5 4 10" xfId="16106" xr:uid="{00000000-0005-0000-0000-0000DE830000}"/>
    <cellStyle name="Output 5 4 10 2" xfId="32770" xr:uid="{00000000-0005-0000-0000-0000DF830000}"/>
    <cellStyle name="Output 5 4 11" xfId="27342" xr:uid="{00000000-0005-0000-0000-0000E0830000}"/>
    <cellStyle name="Output 5 4 12" xfId="10564" xr:uid="{00000000-0005-0000-0000-0000E1830000}"/>
    <cellStyle name="Output 5 4 2" xfId="4798" xr:uid="{00000000-0005-0000-0000-0000E2830000}"/>
    <cellStyle name="Output 5 4 2 10" xfId="11422" xr:uid="{00000000-0005-0000-0000-0000E3830000}"/>
    <cellStyle name="Output 5 4 2 2" xfId="4799" xr:uid="{00000000-0005-0000-0000-0000E4830000}"/>
    <cellStyle name="Output 5 4 2 2 2" xfId="14542" xr:uid="{00000000-0005-0000-0000-0000E5830000}"/>
    <cellStyle name="Output 5 4 2 2 2 2" xfId="20305" xr:uid="{00000000-0005-0000-0000-0000E6830000}"/>
    <cellStyle name="Output 5 4 2 2 2 2 2" xfId="36974" xr:uid="{00000000-0005-0000-0000-0000E7830000}"/>
    <cellStyle name="Output 5 4 2 2 2 3" xfId="23446" xr:uid="{00000000-0005-0000-0000-0000E8830000}"/>
    <cellStyle name="Output 5 4 2 2 2 3 2" xfId="40154" xr:uid="{00000000-0005-0000-0000-0000E9830000}"/>
    <cellStyle name="Output 5 4 2 2 2 4" xfId="26228" xr:uid="{00000000-0005-0000-0000-0000EA830000}"/>
    <cellStyle name="Output 5 4 2 2 2 4 2" xfId="42968" xr:uid="{00000000-0005-0000-0000-0000EB830000}"/>
    <cellStyle name="Output 5 4 2 2 2 5" xfId="31214" xr:uid="{00000000-0005-0000-0000-0000EC830000}"/>
    <cellStyle name="Output 5 4 2 2 3" xfId="18019" xr:uid="{00000000-0005-0000-0000-0000ED830000}"/>
    <cellStyle name="Output 5 4 2 2 3 2" xfId="34695" xr:uid="{00000000-0005-0000-0000-0000EE830000}"/>
    <cellStyle name="Output 5 4 2 2 4" xfId="15586" xr:uid="{00000000-0005-0000-0000-0000EF830000}"/>
    <cellStyle name="Output 5 4 2 2 4 2" xfId="32257" xr:uid="{00000000-0005-0000-0000-0000F0830000}"/>
    <cellStyle name="Output 5 4 2 2 5" xfId="16211" xr:uid="{00000000-0005-0000-0000-0000F1830000}"/>
    <cellStyle name="Output 5 4 2 2 5 2" xfId="32877" xr:uid="{00000000-0005-0000-0000-0000F2830000}"/>
    <cellStyle name="Output 5 4 2 2 6" xfId="28617" xr:uid="{00000000-0005-0000-0000-0000F3830000}"/>
    <cellStyle name="Output 5 4 2 2 7" xfId="11868" xr:uid="{00000000-0005-0000-0000-0000F4830000}"/>
    <cellStyle name="Output 5 4 2 3" xfId="4800" xr:uid="{00000000-0005-0000-0000-0000F5830000}"/>
    <cellStyle name="Output 5 4 2 3 2" xfId="14792" xr:uid="{00000000-0005-0000-0000-0000F6830000}"/>
    <cellStyle name="Output 5 4 2 3 2 2" xfId="20555" xr:uid="{00000000-0005-0000-0000-0000F7830000}"/>
    <cellStyle name="Output 5 4 2 3 2 2 2" xfId="37223" xr:uid="{00000000-0005-0000-0000-0000F8830000}"/>
    <cellStyle name="Output 5 4 2 3 2 3" xfId="23694" xr:uid="{00000000-0005-0000-0000-0000F9830000}"/>
    <cellStyle name="Output 5 4 2 3 2 3 2" xfId="40404" xr:uid="{00000000-0005-0000-0000-0000FA830000}"/>
    <cellStyle name="Output 5 4 2 3 2 4" xfId="26477" xr:uid="{00000000-0005-0000-0000-0000FB830000}"/>
    <cellStyle name="Output 5 4 2 3 2 4 2" xfId="43218" xr:uid="{00000000-0005-0000-0000-0000FC830000}"/>
    <cellStyle name="Output 5 4 2 3 2 5" xfId="31463" xr:uid="{00000000-0005-0000-0000-0000FD830000}"/>
    <cellStyle name="Output 5 4 2 3 3" xfId="18269" xr:uid="{00000000-0005-0000-0000-0000FE830000}"/>
    <cellStyle name="Output 5 4 2 3 3 2" xfId="34944" xr:uid="{00000000-0005-0000-0000-0000FF830000}"/>
    <cellStyle name="Output 5 4 2 3 4" xfId="21521" xr:uid="{00000000-0005-0000-0000-000000840000}"/>
    <cellStyle name="Output 5 4 2 3 4 2" xfId="38195" xr:uid="{00000000-0005-0000-0000-000001840000}"/>
    <cellStyle name="Output 5 4 2 3 5" xfId="24571" xr:uid="{00000000-0005-0000-0000-000002840000}"/>
    <cellStyle name="Output 5 4 2 3 5 2" xfId="41291" xr:uid="{00000000-0005-0000-0000-000003840000}"/>
    <cellStyle name="Output 5 4 2 3 6" xfId="28865" xr:uid="{00000000-0005-0000-0000-000004840000}"/>
    <cellStyle name="Output 5 4 2 3 7" xfId="12118" xr:uid="{00000000-0005-0000-0000-000005840000}"/>
    <cellStyle name="Output 5 4 2 4" xfId="12935" xr:uid="{00000000-0005-0000-0000-000006840000}"/>
    <cellStyle name="Output 5 4 2 4 2" xfId="15548" xr:uid="{00000000-0005-0000-0000-000007840000}"/>
    <cellStyle name="Output 5 4 2 4 2 2" xfId="21170" xr:uid="{00000000-0005-0000-0000-000008840000}"/>
    <cellStyle name="Output 5 4 2 4 2 2 2" xfId="37840" xr:uid="{00000000-0005-0000-0000-000009840000}"/>
    <cellStyle name="Output 5 4 2 4 2 3" xfId="24283" xr:uid="{00000000-0005-0000-0000-00000A840000}"/>
    <cellStyle name="Output 5 4 2 4 2 3 2" xfId="41000" xr:uid="{00000000-0005-0000-0000-00000B840000}"/>
    <cellStyle name="Output 5 4 2 4 2 4" xfId="26976" xr:uid="{00000000-0005-0000-0000-00000C840000}"/>
    <cellStyle name="Output 5 4 2 4 2 4 2" xfId="43717" xr:uid="{00000000-0005-0000-0000-00000D840000}"/>
    <cellStyle name="Output 5 4 2 4 2 5" xfId="32219" xr:uid="{00000000-0005-0000-0000-00000E840000}"/>
    <cellStyle name="Output 5 4 2 4 3" xfId="18928" xr:uid="{00000000-0005-0000-0000-00000F840000}"/>
    <cellStyle name="Output 5 4 2 4 3 2" xfId="35607" xr:uid="{00000000-0005-0000-0000-000010840000}"/>
    <cellStyle name="Output 5 4 2 4 4" xfId="22137" xr:uid="{00000000-0005-0000-0000-000011840000}"/>
    <cellStyle name="Output 5 4 2 4 4 2" xfId="38820" xr:uid="{00000000-0005-0000-0000-000012840000}"/>
    <cellStyle name="Output 5 4 2 4 5" xfId="25063" xr:uid="{00000000-0005-0000-0000-000013840000}"/>
    <cellStyle name="Output 5 4 2 4 5 2" xfId="41790" xr:uid="{00000000-0005-0000-0000-000014840000}"/>
    <cellStyle name="Output 5 4 2 4 6" xfId="29621" xr:uid="{00000000-0005-0000-0000-000015840000}"/>
    <cellStyle name="Output 5 4 2 5" xfId="14096" xr:uid="{00000000-0005-0000-0000-000016840000}"/>
    <cellStyle name="Output 5 4 2 5 2" xfId="19874" xr:uid="{00000000-0005-0000-0000-000017840000}"/>
    <cellStyle name="Output 5 4 2 5 2 2" xfId="36544" xr:uid="{00000000-0005-0000-0000-000018840000}"/>
    <cellStyle name="Output 5 4 2 5 3" xfId="23024" xr:uid="{00000000-0005-0000-0000-000019840000}"/>
    <cellStyle name="Output 5 4 2 5 3 2" xfId="39726" xr:uid="{00000000-0005-0000-0000-00001A840000}"/>
    <cellStyle name="Output 5 4 2 5 4" xfId="25806" xr:uid="{00000000-0005-0000-0000-00001B840000}"/>
    <cellStyle name="Output 5 4 2 5 4 2" xfId="42545" xr:uid="{00000000-0005-0000-0000-00001C840000}"/>
    <cellStyle name="Output 5 4 2 5 5" xfId="30769" xr:uid="{00000000-0005-0000-0000-00001D840000}"/>
    <cellStyle name="Output 5 4 2 6" xfId="17590" xr:uid="{00000000-0005-0000-0000-00001E840000}"/>
    <cellStyle name="Output 5 4 2 6 2" xfId="34267" xr:uid="{00000000-0005-0000-0000-00001F840000}"/>
    <cellStyle name="Output 5 4 2 7" xfId="21072" xr:uid="{00000000-0005-0000-0000-000020840000}"/>
    <cellStyle name="Output 5 4 2 7 2" xfId="37741" xr:uid="{00000000-0005-0000-0000-000021840000}"/>
    <cellStyle name="Output 5 4 2 8" xfId="24350" xr:uid="{00000000-0005-0000-0000-000022840000}"/>
    <cellStyle name="Output 5 4 2 8 2" xfId="41068" xr:uid="{00000000-0005-0000-0000-000023840000}"/>
    <cellStyle name="Output 5 4 2 9" xfId="28177" xr:uid="{00000000-0005-0000-0000-000024840000}"/>
    <cellStyle name="Output 5 4 3" xfId="4801" xr:uid="{00000000-0005-0000-0000-000025840000}"/>
    <cellStyle name="Output 5 4 3 2" xfId="13659" xr:uid="{00000000-0005-0000-0000-000026840000}"/>
    <cellStyle name="Output 5 4 3 2 2" xfId="19515" xr:uid="{00000000-0005-0000-0000-000027840000}"/>
    <cellStyle name="Output 5 4 3 2 2 2" xfId="36185" xr:uid="{00000000-0005-0000-0000-000028840000}"/>
    <cellStyle name="Output 5 4 3 2 3" xfId="22676" xr:uid="{00000000-0005-0000-0000-000029840000}"/>
    <cellStyle name="Output 5 4 3 2 3 2" xfId="39376" xr:uid="{00000000-0005-0000-0000-00002A840000}"/>
    <cellStyle name="Output 5 4 3 2 4" xfId="25517" xr:uid="{00000000-0005-0000-0000-00002B840000}"/>
    <cellStyle name="Output 5 4 3 2 4 2" xfId="42255" xr:uid="{00000000-0005-0000-0000-00002C840000}"/>
    <cellStyle name="Output 5 4 3 2 5" xfId="30333" xr:uid="{00000000-0005-0000-0000-00002D840000}"/>
    <cellStyle name="Output 5 4 3 3" xfId="17205" xr:uid="{00000000-0005-0000-0000-00002E840000}"/>
    <cellStyle name="Output 5 4 3 3 2" xfId="33882" xr:uid="{00000000-0005-0000-0000-00002F840000}"/>
    <cellStyle name="Output 5 4 3 4" xfId="15835" xr:uid="{00000000-0005-0000-0000-000030840000}"/>
    <cellStyle name="Output 5 4 3 4 2" xfId="32499" xr:uid="{00000000-0005-0000-0000-000031840000}"/>
    <cellStyle name="Output 5 4 3 5" xfId="16424" xr:uid="{00000000-0005-0000-0000-000032840000}"/>
    <cellStyle name="Output 5 4 3 5 2" xfId="33093" xr:uid="{00000000-0005-0000-0000-000033840000}"/>
    <cellStyle name="Output 5 4 3 6" xfId="27741" xr:uid="{00000000-0005-0000-0000-000034840000}"/>
    <cellStyle name="Output 5 4 3 7" xfId="10971" xr:uid="{00000000-0005-0000-0000-000035840000}"/>
    <cellStyle name="Output 5 4 4" xfId="4802" xr:uid="{00000000-0005-0000-0000-000036840000}"/>
    <cellStyle name="Output 5 4 4 2" xfId="14242" xr:uid="{00000000-0005-0000-0000-000037840000}"/>
    <cellStyle name="Output 5 4 4 2 2" xfId="20005" xr:uid="{00000000-0005-0000-0000-000038840000}"/>
    <cellStyle name="Output 5 4 4 2 2 2" xfId="36675" xr:uid="{00000000-0005-0000-0000-000039840000}"/>
    <cellStyle name="Output 5 4 4 2 3" xfId="23151" xr:uid="{00000000-0005-0000-0000-00003A840000}"/>
    <cellStyle name="Output 5 4 4 2 3 2" xfId="39854" xr:uid="{00000000-0005-0000-0000-00003B840000}"/>
    <cellStyle name="Output 5 4 4 2 4" xfId="25930" xr:uid="{00000000-0005-0000-0000-00003C840000}"/>
    <cellStyle name="Output 5 4 4 2 4 2" xfId="42669" xr:uid="{00000000-0005-0000-0000-00003D840000}"/>
    <cellStyle name="Output 5 4 4 2 5" xfId="30915" xr:uid="{00000000-0005-0000-0000-00003E840000}"/>
    <cellStyle name="Output 5 4 4 3" xfId="17719" xr:uid="{00000000-0005-0000-0000-00003F840000}"/>
    <cellStyle name="Output 5 4 4 3 2" xfId="34396" xr:uid="{00000000-0005-0000-0000-000040840000}"/>
    <cellStyle name="Output 5 4 4 4" xfId="15726" xr:uid="{00000000-0005-0000-0000-000041840000}"/>
    <cellStyle name="Output 5 4 4 4 2" xfId="32387" xr:uid="{00000000-0005-0000-0000-000042840000}"/>
    <cellStyle name="Output 5 4 4 5" xfId="24244" xr:uid="{00000000-0005-0000-0000-000043840000}"/>
    <cellStyle name="Output 5 4 4 5 2" xfId="40961" xr:uid="{00000000-0005-0000-0000-000044840000}"/>
    <cellStyle name="Output 5 4 4 6" xfId="28322" xr:uid="{00000000-0005-0000-0000-000045840000}"/>
    <cellStyle name="Output 5 4 4 7" xfId="11568" xr:uid="{00000000-0005-0000-0000-000046840000}"/>
    <cellStyle name="Output 5 4 5" xfId="10828" xr:uid="{00000000-0005-0000-0000-000047840000}"/>
    <cellStyle name="Output 5 4 5 2" xfId="13520" xr:uid="{00000000-0005-0000-0000-000048840000}"/>
    <cellStyle name="Output 5 4 5 2 2" xfId="19387" xr:uid="{00000000-0005-0000-0000-000049840000}"/>
    <cellStyle name="Output 5 4 5 2 2 2" xfId="36057" xr:uid="{00000000-0005-0000-0000-00004A840000}"/>
    <cellStyle name="Output 5 4 5 2 3" xfId="22557" xr:uid="{00000000-0005-0000-0000-00004B840000}"/>
    <cellStyle name="Output 5 4 5 2 3 2" xfId="39256" xr:uid="{00000000-0005-0000-0000-00004C840000}"/>
    <cellStyle name="Output 5 4 5 2 4" xfId="25416" xr:uid="{00000000-0005-0000-0000-00004D840000}"/>
    <cellStyle name="Output 5 4 5 2 4 2" xfId="42154" xr:uid="{00000000-0005-0000-0000-00004E840000}"/>
    <cellStyle name="Output 5 4 5 2 5" xfId="30194" xr:uid="{00000000-0005-0000-0000-00004F840000}"/>
    <cellStyle name="Output 5 4 5 3" xfId="17070" xr:uid="{00000000-0005-0000-0000-000050840000}"/>
    <cellStyle name="Output 5 4 5 3 2" xfId="33745" xr:uid="{00000000-0005-0000-0000-000051840000}"/>
    <cellStyle name="Output 5 4 5 4" xfId="16262" xr:uid="{00000000-0005-0000-0000-000052840000}"/>
    <cellStyle name="Output 5 4 5 4 2" xfId="32927" xr:uid="{00000000-0005-0000-0000-000053840000}"/>
    <cellStyle name="Output 5 4 5 5" xfId="16513" xr:uid="{00000000-0005-0000-0000-000054840000}"/>
    <cellStyle name="Output 5 4 5 5 2" xfId="33185" xr:uid="{00000000-0005-0000-0000-000055840000}"/>
    <cellStyle name="Output 5 4 5 6" xfId="27603" xr:uid="{00000000-0005-0000-0000-000056840000}"/>
    <cellStyle name="Output 5 4 6" xfId="12357" xr:uid="{00000000-0005-0000-0000-000057840000}"/>
    <cellStyle name="Output 5 4 6 2" xfId="15031" xr:uid="{00000000-0005-0000-0000-000058840000}"/>
    <cellStyle name="Output 5 4 6 2 2" xfId="20741" xr:uid="{00000000-0005-0000-0000-000059840000}"/>
    <cellStyle name="Output 5 4 6 2 2 2" xfId="37410" xr:uid="{00000000-0005-0000-0000-00005A840000}"/>
    <cellStyle name="Output 5 4 6 2 3" xfId="23868" xr:uid="{00000000-0005-0000-0000-00005B840000}"/>
    <cellStyle name="Output 5 4 6 2 3 2" xfId="40579" xr:uid="{00000000-0005-0000-0000-00005C840000}"/>
    <cellStyle name="Output 5 4 6 2 4" xfId="26609" xr:uid="{00000000-0005-0000-0000-00005D840000}"/>
    <cellStyle name="Output 5 4 6 2 4 2" xfId="43350" xr:uid="{00000000-0005-0000-0000-00005E840000}"/>
    <cellStyle name="Output 5 4 6 2 5" xfId="31702" xr:uid="{00000000-0005-0000-0000-00005F840000}"/>
    <cellStyle name="Output 5 4 6 3" xfId="18453" xr:uid="{00000000-0005-0000-0000-000060840000}"/>
    <cellStyle name="Output 5 4 6 3 2" xfId="35130" xr:uid="{00000000-0005-0000-0000-000061840000}"/>
    <cellStyle name="Output 5 4 6 4" xfId="21695" xr:uid="{00000000-0005-0000-0000-000062840000}"/>
    <cellStyle name="Output 5 4 6 4 2" xfId="38370" xr:uid="{00000000-0005-0000-0000-000063840000}"/>
    <cellStyle name="Output 5 4 6 5" xfId="24702" xr:uid="{00000000-0005-0000-0000-000064840000}"/>
    <cellStyle name="Output 5 4 6 5 2" xfId="41423" xr:uid="{00000000-0005-0000-0000-000065840000}"/>
    <cellStyle name="Output 5 4 6 6" xfId="29104" xr:uid="{00000000-0005-0000-0000-000066840000}"/>
    <cellStyle name="Output 5 4 7" xfId="13255" xr:uid="{00000000-0005-0000-0000-000067840000}"/>
    <cellStyle name="Output 5 4 7 2" xfId="19177" xr:uid="{00000000-0005-0000-0000-000068840000}"/>
    <cellStyle name="Output 5 4 7 2 2" xfId="35848" xr:uid="{00000000-0005-0000-0000-000069840000}"/>
    <cellStyle name="Output 5 4 7 3" xfId="22364" xr:uid="{00000000-0005-0000-0000-00006A840000}"/>
    <cellStyle name="Output 5 4 7 3 2" xfId="39057" xr:uid="{00000000-0005-0000-0000-00006B840000}"/>
    <cellStyle name="Output 5 4 7 4" xfId="25244" xr:uid="{00000000-0005-0000-0000-00006C840000}"/>
    <cellStyle name="Output 5 4 7 4 2" xfId="41980" xr:uid="{00000000-0005-0000-0000-00006D840000}"/>
    <cellStyle name="Output 5 4 7 5" xfId="29931" xr:uid="{00000000-0005-0000-0000-00006E840000}"/>
    <cellStyle name="Output 5 4 8" xfId="16848" xr:uid="{00000000-0005-0000-0000-00006F840000}"/>
    <cellStyle name="Output 5 4 8 2" xfId="33523" xr:uid="{00000000-0005-0000-0000-000070840000}"/>
    <cellStyle name="Output 5 4 9" xfId="18519" xr:uid="{00000000-0005-0000-0000-000071840000}"/>
    <cellStyle name="Output 5 4 9 2" xfId="35196" xr:uid="{00000000-0005-0000-0000-000072840000}"/>
    <cellStyle name="Output 5 5" xfId="4803" xr:uid="{00000000-0005-0000-0000-000073840000}"/>
    <cellStyle name="Output 5 5 10" xfId="11286" xr:uid="{00000000-0005-0000-0000-000074840000}"/>
    <cellStyle name="Output 5 5 2" xfId="11765" xr:uid="{00000000-0005-0000-0000-000075840000}"/>
    <cellStyle name="Output 5 5 2 2" xfId="14439" xr:uid="{00000000-0005-0000-0000-000076840000}"/>
    <cellStyle name="Output 5 5 2 2 2" xfId="20202" xr:uid="{00000000-0005-0000-0000-000077840000}"/>
    <cellStyle name="Output 5 5 2 2 2 2" xfId="36871" xr:uid="{00000000-0005-0000-0000-000078840000}"/>
    <cellStyle name="Output 5 5 2 2 3" xfId="23343" xr:uid="{00000000-0005-0000-0000-000079840000}"/>
    <cellStyle name="Output 5 5 2 2 3 2" xfId="40051" xr:uid="{00000000-0005-0000-0000-00007A840000}"/>
    <cellStyle name="Output 5 5 2 2 4" xfId="26125" xr:uid="{00000000-0005-0000-0000-00007B840000}"/>
    <cellStyle name="Output 5 5 2 2 4 2" xfId="42865" xr:uid="{00000000-0005-0000-0000-00007C840000}"/>
    <cellStyle name="Output 5 5 2 2 5" xfId="31111" xr:uid="{00000000-0005-0000-0000-00007D840000}"/>
    <cellStyle name="Output 5 5 2 3" xfId="17916" xr:uid="{00000000-0005-0000-0000-00007E840000}"/>
    <cellStyle name="Output 5 5 2 3 2" xfId="34592" xr:uid="{00000000-0005-0000-0000-00007F840000}"/>
    <cellStyle name="Output 5 5 2 4" xfId="18677" xr:uid="{00000000-0005-0000-0000-000080840000}"/>
    <cellStyle name="Output 5 5 2 4 2" xfId="35354" xr:uid="{00000000-0005-0000-0000-000081840000}"/>
    <cellStyle name="Output 5 5 2 5" xfId="24177" xr:uid="{00000000-0005-0000-0000-000082840000}"/>
    <cellStyle name="Output 5 5 2 5 2" xfId="40894" xr:uid="{00000000-0005-0000-0000-000083840000}"/>
    <cellStyle name="Output 5 5 2 6" xfId="28514" xr:uid="{00000000-0005-0000-0000-000084840000}"/>
    <cellStyle name="Output 5 5 3" xfId="12023" xr:uid="{00000000-0005-0000-0000-000085840000}"/>
    <cellStyle name="Output 5 5 3 2" xfId="14697" xr:uid="{00000000-0005-0000-0000-000086840000}"/>
    <cellStyle name="Output 5 5 3 2 2" xfId="20460" xr:uid="{00000000-0005-0000-0000-000087840000}"/>
    <cellStyle name="Output 5 5 3 2 2 2" xfId="37128" xr:uid="{00000000-0005-0000-0000-000088840000}"/>
    <cellStyle name="Output 5 5 3 2 3" xfId="23599" xr:uid="{00000000-0005-0000-0000-000089840000}"/>
    <cellStyle name="Output 5 5 3 2 3 2" xfId="40309" xr:uid="{00000000-0005-0000-0000-00008A840000}"/>
    <cellStyle name="Output 5 5 3 2 4" xfId="26382" xr:uid="{00000000-0005-0000-0000-00008B840000}"/>
    <cellStyle name="Output 5 5 3 2 4 2" xfId="43123" xr:uid="{00000000-0005-0000-0000-00008C840000}"/>
    <cellStyle name="Output 5 5 3 2 5" xfId="31368" xr:uid="{00000000-0005-0000-0000-00008D840000}"/>
    <cellStyle name="Output 5 5 3 3" xfId="18174" xr:uid="{00000000-0005-0000-0000-00008E840000}"/>
    <cellStyle name="Output 5 5 3 3 2" xfId="34849" xr:uid="{00000000-0005-0000-0000-00008F840000}"/>
    <cellStyle name="Output 5 5 3 4" xfId="21426" xr:uid="{00000000-0005-0000-0000-000090840000}"/>
    <cellStyle name="Output 5 5 3 4 2" xfId="38100" xr:uid="{00000000-0005-0000-0000-000091840000}"/>
    <cellStyle name="Output 5 5 3 5" xfId="24476" xr:uid="{00000000-0005-0000-0000-000092840000}"/>
    <cellStyle name="Output 5 5 3 5 2" xfId="41196" xr:uid="{00000000-0005-0000-0000-000093840000}"/>
    <cellStyle name="Output 5 5 3 6" xfId="28770" xr:uid="{00000000-0005-0000-0000-000094840000}"/>
    <cellStyle name="Output 5 5 4" xfId="12798" xr:uid="{00000000-0005-0000-0000-000095840000}"/>
    <cellStyle name="Output 5 5 4 2" xfId="15413" xr:uid="{00000000-0005-0000-0000-000096840000}"/>
    <cellStyle name="Output 5 5 4 2 2" xfId="21051" xr:uid="{00000000-0005-0000-0000-000097840000}"/>
    <cellStyle name="Output 5 5 4 2 2 2" xfId="37720" xr:uid="{00000000-0005-0000-0000-000098840000}"/>
    <cellStyle name="Output 5 5 4 2 3" xfId="24161" xr:uid="{00000000-0005-0000-0000-000099840000}"/>
    <cellStyle name="Output 5 5 4 2 3 2" xfId="40878" xr:uid="{00000000-0005-0000-0000-00009A840000}"/>
    <cellStyle name="Output 5 5 4 2 4" xfId="26879" xr:uid="{00000000-0005-0000-0000-00009B840000}"/>
    <cellStyle name="Output 5 5 4 2 4 2" xfId="43620" xr:uid="{00000000-0005-0000-0000-00009C840000}"/>
    <cellStyle name="Output 5 5 4 2 5" xfId="32084" xr:uid="{00000000-0005-0000-0000-00009D840000}"/>
    <cellStyle name="Output 5 5 4 3" xfId="18808" xr:uid="{00000000-0005-0000-0000-00009E840000}"/>
    <cellStyle name="Output 5 5 4 3 2" xfId="35486" xr:uid="{00000000-0005-0000-0000-00009F840000}"/>
    <cellStyle name="Output 5 5 4 4" xfId="22015" xr:uid="{00000000-0005-0000-0000-0000A0840000}"/>
    <cellStyle name="Output 5 5 4 4 2" xfId="38697" xr:uid="{00000000-0005-0000-0000-0000A1840000}"/>
    <cellStyle name="Output 5 5 4 5" xfId="24966" xr:uid="{00000000-0005-0000-0000-0000A2840000}"/>
    <cellStyle name="Output 5 5 4 5 2" xfId="41693" xr:uid="{00000000-0005-0000-0000-0000A3840000}"/>
    <cellStyle name="Output 5 5 4 6" xfId="29486" xr:uid="{00000000-0005-0000-0000-0000A4840000}"/>
    <cellStyle name="Output 5 5 5" xfId="13963" xr:uid="{00000000-0005-0000-0000-0000A5840000}"/>
    <cellStyle name="Output 5 5 5 2" xfId="19756" xr:uid="{00000000-0005-0000-0000-0000A6840000}"/>
    <cellStyle name="Output 5 5 5 2 2" xfId="36426" xr:uid="{00000000-0005-0000-0000-0000A7840000}"/>
    <cellStyle name="Output 5 5 5 3" xfId="22903" xr:uid="{00000000-0005-0000-0000-0000A8840000}"/>
    <cellStyle name="Output 5 5 5 3 2" xfId="39605" xr:uid="{00000000-0005-0000-0000-0000A9840000}"/>
    <cellStyle name="Output 5 5 5 4" xfId="25711" xr:uid="{00000000-0005-0000-0000-0000AA840000}"/>
    <cellStyle name="Output 5 5 5 4 2" xfId="42450" xr:uid="{00000000-0005-0000-0000-0000AB840000}"/>
    <cellStyle name="Output 5 5 5 5" xfId="30636" xr:uid="{00000000-0005-0000-0000-0000AC840000}"/>
    <cellStyle name="Output 5 5 6" xfId="17457" xr:uid="{00000000-0005-0000-0000-0000AD840000}"/>
    <cellStyle name="Output 5 5 6 2" xfId="34134" xr:uid="{00000000-0005-0000-0000-0000AE840000}"/>
    <cellStyle name="Output 5 5 7" xfId="18302" xr:uid="{00000000-0005-0000-0000-0000AF840000}"/>
    <cellStyle name="Output 5 5 7 2" xfId="34977" xr:uid="{00000000-0005-0000-0000-0000B0840000}"/>
    <cellStyle name="Output 5 5 8" xfId="21537" xr:uid="{00000000-0005-0000-0000-0000B1840000}"/>
    <cellStyle name="Output 5 5 8 2" xfId="38211" xr:uid="{00000000-0005-0000-0000-0000B2840000}"/>
    <cellStyle name="Output 5 5 9" xfId="28044" xr:uid="{00000000-0005-0000-0000-0000B3840000}"/>
    <cellStyle name="Output 5 6" xfId="4804" xr:uid="{00000000-0005-0000-0000-0000B4840000}"/>
    <cellStyle name="Output 5 6 2" xfId="13512" xr:uid="{00000000-0005-0000-0000-0000B5840000}"/>
    <cellStyle name="Output 5 6 2 2" xfId="19379" xr:uid="{00000000-0005-0000-0000-0000B6840000}"/>
    <cellStyle name="Output 5 6 2 2 2" xfId="36049" xr:uid="{00000000-0005-0000-0000-0000B7840000}"/>
    <cellStyle name="Output 5 6 2 3" xfId="22549" xr:uid="{00000000-0005-0000-0000-0000B8840000}"/>
    <cellStyle name="Output 5 6 2 3 2" xfId="39248" xr:uid="{00000000-0005-0000-0000-0000B9840000}"/>
    <cellStyle name="Output 5 6 2 4" xfId="25408" xr:uid="{00000000-0005-0000-0000-0000BA840000}"/>
    <cellStyle name="Output 5 6 2 4 2" xfId="42146" xr:uid="{00000000-0005-0000-0000-0000BB840000}"/>
    <cellStyle name="Output 5 6 2 5" xfId="30186" xr:uid="{00000000-0005-0000-0000-0000BC840000}"/>
    <cellStyle name="Output 5 6 3" xfId="17062" xr:uid="{00000000-0005-0000-0000-0000BD840000}"/>
    <cellStyle name="Output 5 6 3 2" xfId="33737" xr:uid="{00000000-0005-0000-0000-0000BE840000}"/>
    <cellStyle name="Output 5 6 4" xfId="15903" xr:uid="{00000000-0005-0000-0000-0000BF840000}"/>
    <cellStyle name="Output 5 6 4 2" xfId="32567" xr:uid="{00000000-0005-0000-0000-0000C0840000}"/>
    <cellStyle name="Output 5 6 5" xfId="24292" xr:uid="{00000000-0005-0000-0000-0000C1840000}"/>
    <cellStyle name="Output 5 6 5 2" xfId="41009" xr:uid="{00000000-0005-0000-0000-0000C2840000}"/>
    <cellStyle name="Output 5 6 6" xfId="27595" xr:uid="{00000000-0005-0000-0000-0000C3840000}"/>
    <cellStyle name="Output 5 6 7" xfId="10820" xr:uid="{00000000-0005-0000-0000-0000C4840000}"/>
    <cellStyle name="Output 5 7" xfId="11460" xr:uid="{00000000-0005-0000-0000-0000C5840000}"/>
    <cellStyle name="Output 5 7 2" xfId="14134" xr:uid="{00000000-0005-0000-0000-0000C6840000}"/>
    <cellStyle name="Output 5 7 2 2" xfId="19897" xr:uid="{00000000-0005-0000-0000-0000C7840000}"/>
    <cellStyle name="Output 5 7 2 2 2" xfId="36567" xr:uid="{00000000-0005-0000-0000-0000C8840000}"/>
    <cellStyle name="Output 5 7 2 3" xfId="23044" xr:uid="{00000000-0005-0000-0000-0000C9840000}"/>
    <cellStyle name="Output 5 7 2 3 2" xfId="39746" xr:uid="{00000000-0005-0000-0000-0000CA840000}"/>
    <cellStyle name="Output 5 7 2 4" xfId="25822" xr:uid="{00000000-0005-0000-0000-0000CB840000}"/>
    <cellStyle name="Output 5 7 2 4 2" xfId="42561" xr:uid="{00000000-0005-0000-0000-0000CC840000}"/>
    <cellStyle name="Output 5 7 2 5" xfId="30807" xr:uid="{00000000-0005-0000-0000-0000CD840000}"/>
    <cellStyle name="Output 5 7 3" xfId="17611" xr:uid="{00000000-0005-0000-0000-0000CE840000}"/>
    <cellStyle name="Output 5 7 3 2" xfId="34288" xr:uid="{00000000-0005-0000-0000-0000CF840000}"/>
    <cellStyle name="Output 5 7 4" xfId="19019" xr:uid="{00000000-0005-0000-0000-0000D0840000}"/>
    <cellStyle name="Output 5 7 4 2" xfId="35690" xr:uid="{00000000-0005-0000-0000-0000D1840000}"/>
    <cellStyle name="Output 5 7 5" xfId="22155" xr:uid="{00000000-0005-0000-0000-0000D2840000}"/>
    <cellStyle name="Output 5 7 5 2" xfId="38838" xr:uid="{00000000-0005-0000-0000-0000D3840000}"/>
    <cellStyle name="Output 5 7 6" xfId="28215" xr:uid="{00000000-0005-0000-0000-0000D4840000}"/>
    <cellStyle name="Output 5 8" xfId="12224" xr:uid="{00000000-0005-0000-0000-0000D5840000}"/>
    <cellStyle name="Output 5 8 2" xfId="14898" xr:uid="{00000000-0005-0000-0000-0000D6840000}"/>
    <cellStyle name="Output 5 8 2 2" xfId="20621" xr:uid="{00000000-0005-0000-0000-0000D7840000}"/>
    <cellStyle name="Output 5 8 2 2 2" xfId="37289" xr:uid="{00000000-0005-0000-0000-0000D8840000}"/>
    <cellStyle name="Output 5 8 2 3" xfId="23754" xr:uid="{00000000-0005-0000-0000-0000D9840000}"/>
    <cellStyle name="Output 5 8 2 3 2" xfId="40465" xr:uid="{00000000-0005-0000-0000-0000DA840000}"/>
    <cellStyle name="Output 5 8 2 4" xfId="26514" xr:uid="{00000000-0005-0000-0000-0000DB840000}"/>
    <cellStyle name="Output 5 8 2 4 2" xfId="43255" xr:uid="{00000000-0005-0000-0000-0000DC840000}"/>
    <cellStyle name="Output 5 8 2 5" xfId="31569" xr:uid="{00000000-0005-0000-0000-0000DD840000}"/>
    <cellStyle name="Output 5 8 3" xfId="18334" xr:uid="{00000000-0005-0000-0000-0000DE840000}"/>
    <cellStyle name="Output 5 8 3 2" xfId="35009" xr:uid="{00000000-0005-0000-0000-0000DF840000}"/>
    <cellStyle name="Output 5 8 4" xfId="21579" xr:uid="{00000000-0005-0000-0000-0000E0840000}"/>
    <cellStyle name="Output 5 8 4 2" xfId="38254" xr:uid="{00000000-0005-0000-0000-0000E1840000}"/>
    <cellStyle name="Output 5 8 5" xfId="24607" xr:uid="{00000000-0005-0000-0000-0000E2840000}"/>
    <cellStyle name="Output 5 8 5 2" xfId="41328" xr:uid="{00000000-0005-0000-0000-0000E3840000}"/>
    <cellStyle name="Output 5 8 6" xfId="28971" xr:uid="{00000000-0005-0000-0000-0000E4840000}"/>
    <cellStyle name="Output 5 9" xfId="13122" xr:uid="{00000000-0005-0000-0000-0000E5840000}"/>
    <cellStyle name="Output 5 9 2" xfId="19057" xr:uid="{00000000-0005-0000-0000-0000E6840000}"/>
    <cellStyle name="Output 5 9 2 2" xfId="35727" xr:uid="{00000000-0005-0000-0000-0000E7840000}"/>
    <cellStyle name="Output 5 9 3" xfId="22252" xr:uid="{00000000-0005-0000-0000-0000E8840000}"/>
    <cellStyle name="Output 5 9 3 2" xfId="38944" xr:uid="{00000000-0005-0000-0000-0000E9840000}"/>
    <cellStyle name="Output 5 9 4" xfId="25149" xr:uid="{00000000-0005-0000-0000-0000EA840000}"/>
    <cellStyle name="Output 5 9 4 2" xfId="41885" xr:uid="{00000000-0005-0000-0000-0000EB840000}"/>
    <cellStyle name="Output 5 9 5" xfId="29798" xr:uid="{00000000-0005-0000-0000-0000EC840000}"/>
    <cellStyle name="Output 6" xfId="4805" xr:uid="{00000000-0005-0000-0000-0000ED840000}"/>
    <cellStyle name="Output 7" xfId="10314" xr:uid="{00000000-0005-0000-0000-0000EE840000}"/>
    <cellStyle name="Output 7 10" xfId="27205" xr:uid="{00000000-0005-0000-0000-0000EF840000}"/>
    <cellStyle name="Output 7 2" xfId="11282" xr:uid="{00000000-0005-0000-0000-0000F0840000}"/>
    <cellStyle name="Output 7 2 2" xfId="11761" xr:uid="{00000000-0005-0000-0000-0000F1840000}"/>
    <cellStyle name="Output 7 2 2 2" xfId="14435" xr:uid="{00000000-0005-0000-0000-0000F2840000}"/>
    <cellStyle name="Output 7 2 2 2 2" xfId="20198" xr:uid="{00000000-0005-0000-0000-0000F3840000}"/>
    <cellStyle name="Output 7 2 2 2 2 2" xfId="36867" xr:uid="{00000000-0005-0000-0000-0000F4840000}"/>
    <cellStyle name="Output 7 2 2 2 3" xfId="23339" xr:uid="{00000000-0005-0000-0000-0000F5840000}"/>
    <cellStyle name="Output 7 2 2 2 3 2" xfId="40047" xr:uid="{00000000-0005-0000-0000-0000F6840000}"/>
    <cellStyle name="Output 7 2 2 2 4" xfId="26121" xr:uid="{00000000-0005-0000-0000-0000F7840000}"/>
    <cellStyle name="Output 7 2 2 2 4 2" xfId="42861" xr:uid="{00000000-0005-0000-0000-0000F8840000}"/>
    <cellStyle name="Output 7 2 2 2 5" xfId="31107" xr:uid="{00000000-0005-0000-0000-0000F9840000}"/>
    <cellStyle name="Output 7 2 2 3" xfId="17912" xr:uid="{00000000-0005-0000-0000-0000FA840000}"/>
    <cellStyle name="Output 7 2 2 3 2" xfId="34588" xr:uid="{00000000-0005-0000-0000-0000FB840000}"/>
    <cellStyle name="Output 7 2 2 4" xfId="15587" xr:uid="{00000000-0005-0000-0000-0000FC840000}"/>
    <cellStyle name="Output 7 2 2 4 2" xfId="32258" xr:uid="{00000000-0005-0000-0000-0000FD840000}"/>
    <cellStyle name="Output 7 2 2 5" xfId="21593" xr:uid="{00000000-0005-0000-0000-0000FE840000}"/>
    <cellStyle name="Output 7 2 2 5 2" xfId="38268" xr:uid="{00000000-0005-0000-0000-0000FF840000}"/>
    <cellStyle name="Output 7 2 2 6" xfId="28510" xr:uid="{00000000-0005-0000-0000-000000850000}"/>
    <cellStyle name="Output 7 2 3" xfId="12019" xr:uid="{00000000-0005-0000-0000-000001850000}"/>
    <cellStyle name="Output 7 2 3 2" xfId="14693" xr:uid="{00000000-0005-0000-0000-000002850000}"/>
    <cellStyle name="Output 7 2 3 2 2" xfId="20456" xr:uid="{00000000-0005-0000-0000-000003850000}"/>
    <cellStyle name="Output 7 2 3 2 2 2" xfId="37124" xr:uid="{00000000-0005-0000-0000-000004850000}"/>
    <cellStyle name="Output 7 2 3 2 3" xfId="23595" xr:uid="{00000000-0005-0000-0000-000005850000}"/>
    <cellStyle name="Output 7 2 3 2 3 2" xfId="40305" xr:uid="{00000000-0005-0000-0000-000006850000}"/>
    <cellStyle name="Output 7 2 3 2 4" xfId="26378" xr:uid="{00000000-0005-0000-0000-000007850000}"/>
    <cellStyle name="Output 7 2 3 2 4 2" xfId="43119" xr:uid="{00000000-0005-0000-0000-000008850000}"/>
    <cellStyle name="Output 7 2 3 2 5" xfId="31364" xr:uid="{00000000-0005-0000-0000-000009850000}"/>
    <cellStyle name="Output 7 2 3 3" xfId="18170" xr:uid="{00000000-0005-0000-0000-00000A850000}"/>
    <cellStyle name="Output 7 2 3 3 2" xfId="34845" xr:uid="{00000000-0005-0000-0000-00000B850000}"/>
    <cellStyle name="Output 7 2 3 4" xfId="21422" xr:uid="{00000000-0005-0000-0000-00000C850000}"/>
    <cellStyle name="Output 7 2 3 4 2" xfId="38096" xr:uid="{00000000-0005-0000-0000-00000D850000}"/>
    <cellStyle name="Output 7 2 3 5" xfId="24472" xr:uid="{00000000-0005-0000-0000-00000E850000}"/>
    <cellStyle name="Output 7 2 3 5 2" xfId="41192" xr:uid="{00000000-0005-0000-0000-00000F850000}"/>
    <cellStyle name="Output 7 2 3 6" xfId="28766" xr:uid="{00000000-0005-0000-0000-000010850000}"/>
    <cellStyle name="Output 7 2 4" xfId="12794" xr:uid="{00000000-0005-0000-0000-000011850000}"/>
    <cellStyle name="Output 7 2 4 2" xfId="15409" xr:uid="{00000000-0005-0000-0000-000012850000}"/>
    <cellStyle name="Output 7 2 4 2 2" xfId="21047" xr:uid="{00000000-0005-0000-0000-000013850000}"/>
    <cellStyle name="Output 7 2 4 2 2 2" xfId="37716" xr:uid="{00000000-0005-0000-0000-000014850000}"/>
    <cellStyle name="Output 7 2 4 2 3" xfId="24157" xr:uid="{00000000-0005-0000-0000-000015850000}"/>
    <cellStyle name="Output 7 2 4 2 3 2" xfId="40874" xr:uid="{00000000-0005-0000-0000-000016850000}"/>
    <cellStyle name="Output 7 2 4 2 4" xfId="26875" xr:uid="{00000000-0005-0000-0000-000017850000}"/>
    <cellStyle name="Output 7 2 4 2 4 2" xfId="43616" xr:uid="{00000000-0005-0000-0000-000018850000}"/>
    <cellStyle name="Output 7 2 4 2 5" xfId="32080" xr:uid="{00000000-0005-0000-0000-000019850000}"/>
    <cellStyle name="Output 7 2 4 3" xfId="18804" xr:uid="{00000000-0005-0000-0000-00001A850000}"/>
    <cellStyle name="Output 7 2 4 3 2" xfId="35482" xr:uid="{00000000-0005-0000-0000-00001B850000}"/>
    <cellStyle name="Output 7 2 4 4" xfId="22011" xr:uid="{00000000-0005-0000-0000-00001C850000}"/>
    <cellStyle name="Output 7 2 4 4 2" xfId="38693" xr:uid="{00000000-0005-0000-0000-00001D850000}"/>
    <cellStyle name="Output 7 2 4 5" xfId="24962" xr:uid="{00000000-0005-0000-0000-00001E850000}"/>
    <cellStyle name="Output 7 2 4 5 2" xfId="41689" xr:uid="{00000000-0005-0000-0000-00001F850000}"/>
    <cellStyle name="Output 7 2 4 6" xfId="29482" xr:uid="{00000000-0005-0000-0000-000020850000}"/>
    <cellStyle name="Output 7 2 5" xfId="13959" xr:uid="{00000000-0005-0000-0000-000021850000}"/>
    <cellStyle name="Output 7 2 5 2" xfId="19752" xr:uid="{00000000-0005-0000-0000-000022850000}"/>
    <cellStyle name="Output 7 2 5 2 2" xfId="36422" xr:uid="{00000000-0005-0000-0000-000023850000}"/>
    <cellStyle name="Output 7 2 5 3" xfId="22899" xr:uid="{00000000-0005-0000-0000-000024850000}"/>
    <cellStyle name="Output 7 2 5 3 2" xfId="39601" xr:uid="{00000000-0005-0000-0000-000025850000}"/>
    <cellStyle name="Output 7 2 5 4" xfId="25707" xr:uid="{00000000-0005-0000-0000-000026850000}"/>
    <cellStyle name="Output 7 2 5 4 2" xfId="42446" xr:uid="{00000000-0005-0000-0000-000027850000}"/>
    <cellStyle name="Output 7 2 5 5" xfId="30632" xr:uid="{00000000-0005-0000-0000-000028850000}"/>
    <cellStyle name="Output 7 2 6" xfId="17453" xr:uid="{00000000-0005-0000-0000-000029850000}"/>
    <cellStyle name="Output 7 2 6 2" xfId="34130" xr:uid="{00000000-0005-0000-0000-00002A850000}"/>
    <cellStyle name="Output 7 2 7" xfId="16604" xr:uid="{00000000-0005-0000-0000-00002B850000}"/>
    <cellStyle name="Output 7 2 7 2" xfId="33277" xr:uid="{00000000-0005-0000-0000-00002C850000}"/>
    <cellStyle name="Output 7 2 8" xfId="21183" xr:uid="{00000000-0005-0000-0000-00002D850000}"/>
    <cellStyle name="Output 7 2 8 2" xfId="37853" xr:uid="{00000000-0005-0000-0000-00002E850000}"/>
    <cellStyle name="Output 7 2 9" xfId="28040" xr:uid="{00000000-0005-0000-0000-00002F850000}"/>
    <cellStyle name="Output 7 3" xfId="10816" xr:uid="{00000000-0005-0000-0000-000030850000}"/>
    <cellStyle name="Output 7 3 2" xfId="13508" xr:uid="{00000000-0005-0000-0000-000031850000}"/>
    <cellStyle name="Output 7 3 2 2" xfId="19375" xr:uid="{00000000-0005-0000-0000-000032850000}"/>
    <cellStyle name="Output 7 3 2 2 2" xfId="36045" xr:uid="{00000000-0005-0000-0000-000033850000}"/>
    <cellStyle name="Output 7 3 2 3" xfId="22545" xr:uid="{00000000-0005-0000-0000-000034850000}"/>
    <cellStyle name="Output 7 3 2 3 2" xfId="39244" xr:uid="{00000000-0005-0000-0000-000035850000}"/>
    <cellStyle name="Output 7 3 2 4" xfId="25404" xr:uid="{00000000-0005-0000-0000-000036850000}"/>
    <cellStyle name="Output 7 3 2 4 2" xfId="42142" xr:uid="{00000000-0005-0000-0000-000037850000}"/>
    <cellStyle name="Output 7 3 2 5" xfId="30182" xr:uid="{00000000-0005-0000-0000-000038850000}"/>
    <cellStyle name="Output 7 3 3" xfId="17058" xr:uid="{00000000-0005-0000-0000-000039850000}"/>
    <cellStyle name="Output 7 3 3 2" xfId="33733" xr:uid="{00000000-0005-0000-0000-00003A850000}"/>
    <cellStyle name="Output 7 3 4" xfId="16574" xr:uid="{00000000-0005-0000-0000-00003B850000}"/>
    <cellStyle name="Output 7 3 4 2" xfId="33247" xr:uid="{00000000-0005-0000-0000-00003C850000}"/>
    <cellStyle name="Output 7 3 5" xfId="21704" xr:uid="{00000000-0005-0000-0000-00003D850000}"/>
    <cellStyle name="Output 7 3 5 2" xfId="38379" xr:uid="{00000000-0005-0000-0000-00003E850000}"/>
    <cellStyle name="Output 7 3 6" xfId="27591" xr:uid="{00000000-0005-0000-0000-00003F850000}"/>
    <cellStyle name="Output 7 4" xfId="11456" xr:uid="{00000000-0005-0000-0000-000040850000}"/>
    <cellStyle name="Output 7 4 2" xfId="14130" xr:uid="{00000000-0005-0000-0000-000041850000}"/>
    <cellStyle name="Output 7 4 2 2" xfId="19893" xr:uid="{00000000-0005-0000-0000-000042850000}"/>
    <cellStyle name="Output 7 4 2 2 2" xfId="36563" xr:uid="{00000000-0005-0000-0000-000043850000}"/>
    <cellStyle name="Output 7 4 2 3" xfId="23040" xr:uid="{00000000-0005-0000-0000-000044850000}"/>
    <cellStyle name="Output 7 4 2 3 2" xfId="39742" xr:uid="{00000000-0005-0000-0000-000045850000}"/>
    <cellStyle name="Output 7 4 2 4" xfId="25818" xr:uid="{00000000-0005-0000-0000-000046850000}"/>
    <cellStyle name="Output 7 4 2 4 2" xfId="42557" xr:uid="{00000000-0005-0000-0000-000047850000}"/>
    <cellStyle name="Output 7 4 2 5" xfId="30803" xr:uid="{00000000-0005-0000-0000-000048850000}"/>
    <cellStyle name="Output 7 4 3" xfId="17607" xr:uid="{00000000-0005-0000-0000-000049850000}"/>
    <cellStyle name="Output 7 4 3 2" xfId="34284" xr:uid="{00000000-0005-0000-0000-00004A850000}"/>
    <cellStyle name="Output 7 4 4" xfId="21201" xr:uid="{00000000-0005-0000-0000-00004B850000}"/>
    <cellStyle name="Output 7 4 4 2" xfId="37872" xr:uid="{00000000-0005-0000-0000-00004C850000}"/>
    <cellStyle name="Output 7 4 5" xfId="21073" xr:uid="{00000000-0005-0000-0000-00004D850000}"/>
    <cellStyle name="Output 7 4 5 2" xfId="37742" xr:uid="{00000000-0005-0000-0000-00004E850000}"/>
    <cellStyle name="Output 7 4 6" xfId="28211" xr:uid="{00000000-0005-0000-0000-00004F850000}"/>
    <cellStyle name="Output 7 5" xfId="12220" xr:uid="{00000000-0005-0000-0000-000050850000}"/>
    <cellStyle name="Output 7 5 2" xfId="14894" xr:uid="{00000000-0005-0000-0000-000051850000}"/>
    <cellStyle name="Output 7 5 2 2" xfId="20617" xr:uid="{00000000-0005-0000-0000-000052850000}"/>
    <cellStyle name="Output 7 5 2 2 2" xfId="37285" xr:uid="{00000000-0005-0000-0000-000053850000}"/>
    <cellStyle name="Output 7 5 2 3" xfId="23750" xr:uid="{00000000-0005-0000-0000-000054850000}"/>
    <cellStyle name="Output 7 5 2 3 2" xfId="40461" xr:uid="{00000000-0005-0000-0000-000055850000}"/>
    <cellStyle name="Output 7 5 2 4" xfId="26510" xr:uid="{00000000-0005-0000-0000-000056850000}"/>
    <cellStyle name="Output 7 5 2 4 2" xfId="43251" xr:uid="{00000000-0005-0000-0000-000057850000}"/>
    <cellStyle name="Output 7 5 2 5" xfId="31565" xr:uid="{00000000-0005-0000-0000-000058850000}"/>
    <cellStyle name="Output 7 5 3" xfId="18330" xr:uid="{00000000-0005-0000-0000-000059850000}"/>
    <cellStyle name="Output 7 5 3 2" xfId="35005" xr:uid="{00000000-0005-0000-0000-00005A850000}"/>
    <cellStyle name="Output 7 5 4" xfId="21575" xr:uid="{00000000-0005-0000-0000-00005B850000}"/>
    <cellStyle name="Output 7 5 4 2" xfId="38250" xr:uid="{00000000-0005-0000-0000-00005C850000}"/>
    <cellStyle name="Output 7 5 5" xfId="24603" xr:uid="{00000000-0005-0000-0000-00005D850000}"/>
    <cellStyle name="Output 7 5 5 2" xfId="41324" xr:uid="{00000000-0005-0000-0000-00005E850000}"/>
    <cellStyle name="Output 7 5 6" xfId="28967" xr:uid="{00000000-0005-0000-0000-00005F850000}"/>
    <cellStyle name="Output 7 6" xfId="13118" xr:uid="{00000000-0005-0000-0000-000060850000}"/>
    <cellStyle name="Output 7 6 2" xfId="19053" xr:uid="{00000000-0005-0000-0000-000061850000}"/>
    <cellStyle name="Output 7 6 2 2" xfId="35723" xr:uid="{00000000-0005-0000-0000-000062850000}"/>
    <cellStyle name="Output 7 6 3" xfId="22248" xr:uid="{00000000-0005-0000-0000-000063850000}"/>
    <cellStyle name="Output 7 6 3 2" xfId="38940" xr:uid="{00000000-0005-0000-0000-000064850000}"/>
    <cellStyle name="Output 7 6 4" xfId="25145" xr:uid="{00000000-0005-0000-0000-000065850000}"/>
    <cellStyle name="Output 7 6 4 2" xfId="41881" xr:uid="{00000000-0005-0000-0000-000066850000}"/>
    <cellStyle name="Output 7 6 5" xfId="29794" xr:uid="{00000000-0005-0000-0000-000067850000}"/>
    <cellStyle name="Output 7 7" xfId="16642" xr:uid="{00000000-0005-0000-0000-000068850000}"/>
    <cellStyle name="Output 7 7 2" xfId="33314" xr:uid="{00000000-0005-0000-0000-000069850000}"/>
    <cellStyle name="Output 7 8" xfId="16693" xr:uid="{00000000-0005-0000-0000-00006A850000}"/>
    <cellStyle name="Output 7 8 2" xfId="33367" xr:uid="{00000000-0005-0000-0000-00006B850000}"/>
    <cellStyle name="Output 7 9" xfId="16352" xr:uid="{00000000-0005-0000-0000-00006C850000}"/>
    <cellStyle name="Output 7 9 2" xfId="33020" xr:uid="{00000000-0005-0000-0000-00006D850000}"/>
    <cellStyle name="Output 8" xfId="10400" xr:uid="{00000000-0005-0000-0000-00006E850000}"/>
    <cellStyle name="Output 8 10" xfId="27219" xr:uid="{00000000-0005-0000-0000-00006F850000}"/>
    <cellStyle name="Output 8 2" xfId="11297" xr:uid="{00000000-0005-0000-0000-000070850000}"/>
    <cellStyle name="Output 8 2 2" xfId="11775" xr:uid="{00000000-0005-0000-0000-000071850000}"/>
    <cellStyle name="Output 8 2 2 2" xfId="14449" xr:uid="{00000000-0005-0000-0000-000072850000}"/>
    <cellStyle name="Output 8 2 2 2 2" xfId="20212" xr:uid="{00000000-0005-0000-0000-000073850000}"/>
    <cellStyle name="Output 8 2 2 2 2 2" xfId="36881" xr:uid="{00000000-0005-0000-0000-000074850000}"/>
    <cellStyle name="Output 8 2 2 2 3" xfId="23353" xr:uid="{00000000-0005-0000-0000-000075850000}"/>
    <cellStyle name="Output 8 2 2 2 3 2" xfId="40061" xr:uid="{00000000-0005-0000-0000-000076850000}"/>
    <cellStyle name="Output 8 2 2 2 4" xfId="26135" xr:uid="{00000000-0005-0000-0000-000077850000}"/>
    <cellStyle name="Output 8 2 2 2 4 2" xfId="42875" xr:uid="{00000000-0005-0000-0000-000078850000}"/>
    <cellStyle name="Output 8 2 2 2 5" xfId="31121" xr:uid="{00000000-0005-0000-0000-000079850000}"/>
    <cellStyle name="Output 8 2 2 3" xfId="17926" xr:uid="{00000000-0005-0000-0000-00007A850000}"/>
    <cellStyle name="Output 8 2 2 3 2" xfId="34602" xr:uid="{00000000-0005-0000-0000-00007B850000}"/>
    <cellStyle name="Output 8 2 2 4" xfId="17013" xr:uid="{00000000-0005-0000-0000-00007C850000}"/>
    <cellStyle name="Output 8 2 2 4 2" xfId="33689" xr:uid="{00000000-0005-0000-0000-00007D850000}"/>
    <cellStyle name="Output 8 2 2 5" xfId="15968" xr:uid="{00000000-0005-0000-0000-00007E850000}"/>
    <cellStyle name="Output 8 2 2 5 2" xfId="32634" xr:uid="{00000000-0005-0000-0000-00007F850000}"/>
    <cellStyle name="Output 8 2 2 6" xfId="28524" xr:uid="{00000000-0005-0000-0000-000080850000}"/>
    <cellStyle name="Output 8 2 3" xfId="12033" xr:uid="{00000000-0005-0000-0000-000081850000}"/>
    <cellStyle name="Output 8 2 3 2" xfId="14707" xr:uid="{00000000-0005-0000-0000-000082850000}"/>
    <cellStyle name="Output 8 2 3 2 2" xfId="20470" xr:uid="{00000000-0005-0000-0000-000083850000}"/>
    <cellStyle name="Output 8 2 3 2 2 2" xfId="37138" xr:uid="{00000000-0005-0000-0000-000084850000}"/>
    <cellStyle name="Output 8 2 3 2 3" xfId="23609" xr:uid="{00000000-0005-0000-0000-000085850000}"/>
    <cellStyle name="Output 8 2 3 2 3 2" xfId="40319" xr:uid="{00000000-0005-0000-0000-000086850000}"/>
    <cellStyle name="Output 8 2 3 2 4" xfId="26392" xr:uid="{00000000-0005-0000-0000-000087850000}"/>
    <cellStyle name="Output 8 2 3 2 4 2" xfId="43133" xr:uid="{00000000-0005-0000-0000-000088850000}"/>
    <cellStyle name="Output 8 2 3 2 5" xfId="31378" xr:uid="{00000000-0005-0000-0000-000089850000}"/>
    <cellStyle name="Output 8 2 3 3" xfId="18184" xr:uid="{00000000-0005-0000-0000-00008A850000}"/>
    <cellStyle name="Output 8 2 3 3 2" xfId="34859" xr:uid="{00000000-0005-0000-0000-00008B850000}"/>
    <cellStyle name="Output 8 2 3 4" xfId="21436" xr:uid="{00000000-0005-0000-0000-00008C850000}"/>
    <cellStyle name="Output 8 2 3 4 2" xfId="38110" xr:uid="{00000000-0005-0000-0000-00008D850000}"/>
    <cellStyle name="Output 8 2 3 5" xfId="24486" xr:uid="{00000000-0005-0000-0000-00008E850000}"/>
    <cellStyle name="Output 8 2 3 5 2" xfId="41206" xr:uid="{00000000-0005-0000-0000-00008F850000}"/>
    <cellStyle name="Output 8 2 3 6" xfId="28780" xr:uid="{00000000-0005-0000-0000-000090850000}"/>
    <cellStyle name="Output 8 2 4" xfId="12812" xr:uid="{00000000-0005-0000-0000-000091850000}"/>
    <cellStyle name="Output 8 2 4 2" xfId="15425" xr:uid="{00000000-0005-0000-0000-000092850000}"/>
    <cellStyle name="Output 8 2 4 2 2" xfId="21063" xr:uid="{00000000-0005-0000-0000-000093850000}"/>
    <cellStyle name="Output 8 2 4 2 2 2" xfId="37732" xr:uid="{00000000-0005-0000-0000-000094850000}"/>
    <cellStyle name="Output 8 2 4 2 3" xfId="24173" xr:uid="{00000000-0005-0000-0000-000095850000}"/>
    <cellStyle name="Output 8 2 4 2 3 2" xfId="40890" xr:uid="{00000000-0005-0000-0000-000096850000}"/>
    <cellStyle name="Output 8 2 4 2 4" xfId="26891" xr:uid="{00000000-0005-0000-0000-000097850000}"/>
    <cellStyle name="Output 8 2 4 2 4 2" xfId="43632" xr:uid="{00000000-0005-0000-0000-000098850000}"/>
    <cellStyle name="Output 8 2 4 2 5" xfId="32096" xr:uid="{00000000-0005-0000-0000-000099850000}"/>
    <cellStyle name="Output 8 2 4 3" xfId="18822" xr:uid="{00000000-0005-0000-0000-00009A850000}"/>
    <cellStyle name="Output 8 2 4 3 2" xfId="35500" xr:uid="{00000000-0005-0000-0000-00009B850000}"/>
    <cellStyle name="Output 8 2 4 4" xfId="22029" xr:uid="{00000000-0005-0000-0000-00009C850000}"/>
    <cellStyle name="Output 8 2 4 4 2" xfId="38711" xr:uid="{00000000-0005-0000-0000-00009D850000}"/>
    <cellStyle name="Output 8 2 4 5" xfId="24978" xr:uid="{00000000-0005-0000-0000-00009E850000}"/>
    <cellStyle name="Output 8 2 4 5 2" xfId="41705" xr:uid="{00000000-0005-0000-0000-00009F850000}"/>
    <cellStyle name="Output 8 2 4 6" xfId="29498" xr:uid="{00000000-0005-0000-0000-0000A0850000}"/>
    <cellStyle name="Output 8 2 5" xfId="13973" xr:uid="{00000000-0005-0000-0000-0000A1850000}"/>
    <cellStyle name="Output 8 2 5 2" xfId="19766" xr:uid="{00000000-0005-0000-0000-0000A2850000}"/>
    <cellStyle name="Output 8 2 5 2 2" xfId="36436" xr:uid="{00000000-0005-0000-0000-0000A3850000}"/>
    <cellStyle name="Output 8 2 5 3" xfId="22913" xr:uid="{00000000-0005-0000-0000-0000A4850000}"/>
    <cellStyle name="Output 8 2 5 3 2" xfId="39615" xr:uid="{00000000-0005-0000-0000-0000A5850000}"/>
    <cellStyle name="Output 8 2 5 4" xfId="25721" xr:uid="{00000000-0005-0000-0000-0000A6850000}"/>
    <cellStyle name="Output 8 2 5 4 2" xfId="42460" xr:uid="{00000000-0005-0000-0000-0000A7850000}"/>
    <cellStyle name="Output 8 2 5 5" xfId="30646" xr:uid="{00000000-0005-0000-0000-0000A8850000}"/>
    <cellStyle name="Output 8 2 6" xfId="17468" xr:uid="{00000000-0005-0000-0000-0000A9850000}"/>
    <cellStyle name="Output 8 2 6 2" xfId="34145" xr:uid="{00000000-0005-0000-0000-0000AA850000}"/>
    <cellStyle name="Output 8 2 7" xfId="17169" xr:uid="{00000000-0005-0000-0000-0000AB850000}"/>
    <cellStyle name="Output 8 2 7 2" xfId="33845" xr:uid="{00000000-0005-0000-0000-0000AC850000}"/>
    <cellStyle name="Output 8 2 8" xfId="16183" xr:uid="{00000000-0005-0000-0000-0000AD850000}"/>
    <cellStyle name="Output 8 2 8 2" xfId="32848" xr:uid="{00000000-0005-0000-0000-0000AE850000}"/>
    <cellStyle name="Output 8 2 9" xfId="28054" xr:uid="{00000000-0005-0000-0000-0000AF850000}"/>
    <cellStyle name="Output 8 3" xfId="10844" xr:uid="{00000000-0005-0000-0000-0000B0850000}"/>
    <cellStyle name="Output 8 3 2" xfId="13535" xr:uid="{00000000-0005-0000-0000-0000B1850000}"/>
    <cellStyle name="Output 8 3 2 2" xfId="19402" xr:uid="{00000000-0005-0000-0000-0000B2850000}"/>
    <cellStyle name="Output 8 3 2 2 2" xfId="36072" xr:uid="{00000000-0005-0000-0000-0000B3850000}"/>
    <cellStyle name="Output 8 3 2 3" xfId="22572" xr:uid="{00000000-0005-0000-0000-0000B4850000}"/>
    <cellStyle name="Output 8 3 2 3 2" xfId="39271" xr:uid="{00000000-0005-0000-0000-0000B5850000}"/>
    <cellStyle name="Output 8 3 2 4" xfId="25431" xr:uid="{00000000-0005-0000-0000-0000B6850000}"/>
    <cellStyle name="Output 8 3 2 4 2" xfId="42169" xr:uid="{00000000-0005-0000-0000-0000B7850000}"/>
    <cellStyle name="Output 8 3 2 5" xfId="30209" xr:uid="{00000000-0005-0000-0000-0000B8850000}"/>
    <cellStyle name="Output 8 3 3" xfId="17086" xr:uid="{00000000-0005-0000-0000-0000B9850000}"/>
    <cellStyle name="Output 8 3 3 2" xfId="33761" xr:uid="{00000000-0005-0000-0000-0000BA850000}"/>
    <cellStyle name="Output 8 3 4" xfId="15893" xr:uid="{00000000-0005-0000-0000-0000BB850000}"/>
    <cellStyle name="Output 8 3 4 2" xfId="32557" xr:uid="{00000000-0005-0000-0000-0000BC850000}"/>
    <cellStyle name="Output 8 3 5" xfId="16650" xr:uid="{00000000-0005-0000-0000-0000BD850000}"/>
    <cellStyle name="Output 8 3 5 2" xfId="33323" xr:uid="{00000000-0005-0000-0000-0000BE850000}"/>
    <cellStyle name="Output 8 3 6" xfId="27618" xr:uid="{00000000-0005-0000-0000-0000BF850000}"/>
    <cellStyle name="Output 8 4" xfId="11471" xr:uid="{00000000-0005-0000-0000-0000C0850000}"/>
    <cellStyle name="Output 8 4 2" xfId="14145" xr:uid="{00000000-0005-0000-0000-0000C1850000}"/>
    <cellStyle name="Output 8 4 2 2" xfId="19908" xr:uid="{00000000-0005-0000-0000-0000C2850000}"/>
    <cellStyle name="Output 8 4 2 2 2" xfId="36578" xr:uid="{00000000-0005-0000-0000-0000C3850000}"/>
    <cellStyle name="Output 8 4 2 3" xfId="23055" xr:uid="{00000000-0005-0000-0000-0000C4850000}"/>
    <cellStyle name="Output 8 4 2 3 2" xfId="39757" xr:uid="{00000000-0005-0000-0000-0000C5850000}"/>
    <cellStyle name="Output 8 4 2 4" xfId="25833" xr:uid="{00000000-0005-0000-0000-0000C6850000}"/>
    <cellStyle name="Output 8 4 2 4 2" xfId="42572" xr:uid="{00000000-0005-0000-0000-0000C7850000}"/>
    <cellStyle name="Output 8 4 2 5" xfId="30818" xr:uid="{00000000-0005-0000-0000-0000C8850000}"/>
    <cellStyle name="Output 8 4 3" xfId="17622" xr:uid="{00000000-0005-0000-0000-0000C9850000}"/>
    <cellStyle name="Output 8 4 3 2" xfId="34299" xr:uid="{00000000-0005-0000-0000-0000CA850000}"/>
    <cellStyle name="Output 8 4 4" xfId="18415" xr:uid="{00000000-0005-0000-0000-0000CB850000}"/>
    <cellStyle name="Output 8 4 4 2" xfId="35091" xr:uid="{00000000-0005-0000-0000-0000CC850000}"/>
    <cellStyle name="Output 8 4 5" xfId="18633" xr:uid="{00000000-0005-0000-0000-0000CD850000}"/>
    <cellStyle name="Output 8 4 5 2" xfId="35310" xr:uid="{00000000-0005-0000-0000-0000CE850000}"/>
    <cellStyle name="Output 8 4 6" xfId="28226" xr:uid="{00000000-0005-0000-0000-0000CF850000}"/>
    <cellStyle name="Output 8 5" xfId="12234" xr:uid="{00000000-0005-0000-0000-0000D0850000}"/>
    <cellStyle name="Output 8 5 2" xfId="14908" xr:uid="{00000000-0005-0000-0000-0000D1850000}"/>
    <cellStyle name="Output 8 5 2 2" xfId="20631" xr:uid="{00000000-0005-0000-0000-0000D2850000}"/>
    <cellStyle name="Output 8 5 2 2 2" xfId="37299" xr:uid="{00000000-0005-0000-0000-0000D3850000}"/>
    <cellStyle name="Output 8 5 2 3" xfId="23764" xr:uid="{00000000-0005-0000-0000-0000D4850000}"/>
    <cellStyle name="Output 8 5 2 3 2" xfId="40475" xr:uid="{00000000-0005-0000-0000-0000D5850000}"/>
    <cellStyle name="Output 8 5 2 4" xfId="26524" xr:uid="{00000000-0005-0000-0000-0000D6850000}"/>
    <cellStyle name="Output 8 5 2 4 2" xfId="43265" xr:uid="{00000000-0005-0000-0000-0000D7850000}"/>
    <cellStyle name="Output 8 5 2 5" xfId="31579" xr:uid="{00000000-0005-0000-0000-0000D8850000}"/>
    <cellStyle name="Output 8 5 3" xfId="18344" xr:uid="{00000000-0005-0000-0000-0000D9850000}"/>
    <cellStyle name="Output 8 5 3 2" xfId="35019" xr:uid="{00000000-0005-0000-0000-0000DA850000}"/>
    <cellStyle name="Output 8 5 4" xfId="21589" xr:uid="{00000000-0005-0000-0000-0000DB850000}"/>
    <cellStyle name="Output 8 5 4 2" xfId="38264" xr:uid="{00000000-0005-0000-0000-0000DC850000}"/>
    <cellStyle name="Output 8 5 5" xfId="24617" xr:uid="{00000000-0005-0000-0000-0000DD850000}"/>
    <cellStyle name="Output 8 5 5 2" xfId="41338" xr:uid="{00000000-0005-0000-0000-0000DE850000}"/>
    <cellStyle name="Output 8 5 6" xfId="28981" xr:uid="{00000000-0005-0000-0000-0000DF850000}"/>
    <cellStyle name="Output 8 6" xfId="13132" xr:uid="{00000000-0005-0000-0000-0000E0850000}"/>
    <cellStyle name="Output 8 6 2" xfId="19067" xr:uid="{00000000-0005-0000-0000-0000E1850000}"/>
    <cellStyle name="Output 8 6 2 2" xfId="35737" xr:uid="{00000000-0005-0000-0000-0000E2850000}"/>
    <cellStyle name="Output 8 6 3" xfId="22262" xr:uid="{00000000-0005-0000-0000-0000E3850000}"/>
    <cellStyle name="Output 8 6 3 2" xfId="38954" xr:uid="{00000000-0005-0000-0000-0000E4850000}"/>
    <cellStyle name="Output 8 6 4" xfId="25159" xr:uid="{00000000-0005-0000-0000-0000E5850000}"/>
    <cellStyle name="Output 8 6 4 2" xfId="41895" xr:uid="{00000000-0005-0000-0000-0000E6850000}"/>
    <cellStyle name="Output 8 6 5" xfId="29808" xr:uid="{00000000-0005-0000-0000-0000E7850000}"/>
    <cellStyle name="Output 8 7" xfId="16698" xr:uid="{00000000-0005-0000-0000-0000E8850000}"/>
    <cellStyle name="Output 8 7 2" xfId="33372" xr:uid="{00000000-0005-0000-0000-0000E9850000}"/>
    <cellStyle name="Output 8 8" xfId="16302" xr:uid="{00000000-0005-0000-0000-0000EA850000}"/>
    <cellStyle name="Output 8 8 2" xfId="32969" xr:uid="{00000000-0005-0000-0000-0000EB850000}"/>
    <cellStyle name="Output 8 9" xfId="16619" xr:uid="{00000000-0005-0000-0000-0000EC850000}"/>
    <cellStyle name="Output 8 9 2" xfId="33292" xr:uid="{00000000-0005-0000-0000-0000ED850000}"/>
    <cellStyle name="Output 9" xfId="10217" xr:uid="{00000000-0005-0000-0000-0000EE850000}"/>
    <cellStyle name="Output 9 10" xfId="27180" xr:uid="{00000000-0005-0000-0000-0000EF850000}"/>
    <cellStyle name="Output 9 2" xfId="11261" xr:uid="{00000000-0005-0000-0000-0000F0850000}"/>
    <cellStyle name="Output 9 2 2" xfId="11740" xr:uid="{00000000-0005-0000-0000-0000F1850000}"/>
    <cellStyle name="Output 9 2 2 2" xfId="14414" xr:uid="{00000000-0005-0000-0000-0000F2850000}"/>
    <cellStyle name="Output 9 2 2 2 2" xfId="20177" xr:uid="{00000000-0005-0000-0000-0000F3850000}"/>
    <cellStyle name="Output 9 2 2 2 2 2" xfId="36846" xr:uid="{00000000-0005-0000-0000-0000F4850000}"/>
    <cellStyle name="Output 9 2 2 2 3" xfId="23319" xr:uid="{00000000-0005-0000-0000-0000F5850000}"/>
    <cellStyle name="Output 9 2 2 2 3 2" xfId="40026" xr:uid="{00000000-0005-0000-0000-0000F6850000}"/>
    <cellStyle name="Output 9 2 2 2 4" xfId="26100" xr:uid="{00000000-0005-0000-0000-0000F7850000}"/>
    <cellStyle name="Output 9 2 2 2 4 2" xfId="42840" xr:uid="{00000000-0005-0000-0000-0000F8850000}"/>
    <cellStyle name="Output 9 2 2 2 5" xfId="31086" xr:uid="{00000000-0005-0000-0000-0000F9850000}"/>
    <cellStyle name="Output 9 2 2 3" xfId="17891" xr:uid="{00000000-0005-0000-0000-0000FA850000}"/>
    <cellStyle name="Output 9 2 2 3 2" xfId="34567" xr:uid="{00000000-0005-0000-0000-0000FB850000}"/>
    <cellStyle name="Output 9 2 2 4" xfId="20563" xr:uid="{00000000-0005-0000-0000-0000FC850000}"/>
    <cellStyle name="Output 9 2 2 4 2" xfId="37231" xr:uid="{00000000-0005-0000-0000-0000FD850000}"/>
    <cellStyle name="Output 9 2 2 5" xfId="22214" xr:uid="{00000000-0005-0000-0000-0000FE850000}"/>
    <cellStyle name="Output 9 2 2 5 2" xfId="38905" xr:uid="{00000000-0005-0000-0000-0000FF850000}"/>
    <cellStyle name="Output 9 2 2 6" xfId="28490" xr:uid="{00000000-0005-0000-0000-000000860000}"/>
    <cellStyle name="Output 9 2 3" xfId="11998" xr:uid="{00000000-0005-0000-0000-000001860000}"/>
    <cellStyle name="Output 9 2 3 2" xfId="14672" xr:uid="{00000000-0005-0000-0000-000002860000}"/>
    <cellStyle name="Output 9 2 3 2 2" xfId="20435" xr:uid="{00000000-0005-0000-0000-000003860000}"/>
    <cellStyle name="Output 9 2 3 2 2 2" xfId="37103" xr:uid="{00000000-0005-0000-0000-000004860000}"/>
    <cellStyle name="Output 9 2 3 2 3" xfId="23575" xr:uid="{00000000-0005-0000-0000-000005860000}"/>
    <cellStyle name="Output 9 2 3 2 3 2" xfId="40284" xr:uid="{00000000-0005-0000-0000-000006860000}"/>
    <cellStyle name="Output 9 2 3 2 4" xfId="26357" xr:uid="{00000000-0005-0000-0000-000007860000}"/>
    <cellStyle name="Output 9 2 3 2 4 2" xfId="43098" xr:uid="{00000000-0005-0000-0000-000008860000}"/>
    <cellStyle name="Output 9 2 3 2 5" xfId="31343" xr:uid="{00000000-0005-0000-0000-000009860000}"/>
    <cellStyle name="Output 9 2 3 3" xfId="18149" xr:uid="{00000000-0005-0000-0000-00000A860000}"/>
    <cellStyle name="Output 9 2 3 3 2" xfId="34824" xr:uid="{00000000-0005-0000-0000-00000B860000}"/>
    <cellStyle name="Output 9 2 3 4" xfId="21402" xr:uid="{00000000-0005-0000-0000-00000C860000}"/>
    <cellStyle name="Output 9 2 3 4 2" xfId="38075" xr:uid="{00000000-0005-0000-0000-00000D860000}"/>
    <cellStyle name="Output 9 2 3 5" xfId="24452" xr:uid="{00000000-0005-0000-0000-00000E860000}"/>
    <cellStyle name="Output 9 2 3 5 2" xfId="41171" xr:uid="{00000000-0005-0000-0000-00000F860000}"/>
    <cellStyle name="Output 9 2 3 6" xfId="28746" xr:uid="{00000000-0005-0000-0000-000010860000}"/>
    <cellStyle name="Output 9 2 4" xfId="12768" xr:uid="{00000000-0005-0000-0000-000011860000}"/>
    <cellStyle name="Output 9 2 4 2" xfId="15383" xr:uid="{00000000-0005-0000-0000-000012860000}"/>
    <cellStyle name="Output 9 2 4 2 2" xfId="21024" xr:uid="{00000000-0005-0000-0000-000013860000}"/>
    <cellStyle name="Output 9 2 4 2 2 2" xfId="37693" xr:uid="{00000000-0005-0000-0000-000014860000}"/>
    <cellStyle name="Output 9 2 4 2 3" xfId="24136" xr:uid="{00000000-0005-0000-0000-000015860000}"/>
    <cellStyle name="Output 9 2 4 2 3 2" xfId="40853" xr:uid="{00000000-0005-0000-0000-000016860000}"/>
    <cellStyle name="Output 9 2 4 2 4" xfId="26854" xr:uid="{00000000-0005-0000-0000-000017860000}"/>
    <cellStyle name="Output 9 2 4 2 4 2" xfId="43595" xr:uid="{00000000-0005-0000-0000-000018860000}"/>
    <cellStyle name="Output 9 2 4 2 5" xfId="32054" xr:uid="{00000000-0005-0000-0000-000019860000}"/>
    <cellStyle name="Output 9 2 4 3" xfId="18781" xr:uid="{00000000-0005-0000-0000-00001A860000}"/>
    <cellStyle name="Output 9 2 4 3 2" xfId="35459" xr:uid="{00000000-0005-0000-0000-00001B860000}"/>
    <cellStyle name="Output 9 2 4 4" xfId="21990" xr:uid="{00000000-0005-0000-0000-00001C860000}"/>
    <cellStyle name="Output 9 2 4 4 2" xfId="38672" xr:uid="{00000000-0005-0000-0000-00001D860000}"/>
    <cellStyle name="Output 9 2 4 5" xfId="24941" xr:uid="{00000000-0005-0000-0000-00001E860000}"/>
    <cellStyle name="Output 9 2 4 5 2" xfId="41668" xr:uid="{00000000-0005-0000-0000-00001F860000}"/>
    <cellStyle name="Output 9 2 4 6" xfId="29456" xr:uid="{00000000-0005-0000-0000-000020860000}"/>
    <cellStyle name="Output 9 2 5" xfId="13933" xr:uid="{00000000-0005-0000-0000-000021860000}"/>
    <cellStyle name="Output 9 2 5 2" xfId="19729" xr:uid="{00000000-0005-0000-0000-000022860000}"/>
    <cellStyle name="Output 9 2 5 2 2" xfId="36399" xr:uid="{00000000-0005-0000-0000-000023860000}"/>
    <cellStyle name="Output 9 2 5 3" xfId="22878" xr:uid="{00000000-0005-0000-0000-000024860000}"/>
    <cellStyle name="Output 9 2 5 3 2" xfId="39580" xr:uid="{00000000-0005-0000-0000-000025860000}"/>
    <cellStyle name="Output 9 2 5 4" xfId="25686" xr:uid="{00000000-0005-0000-0000-000026860000}"/>
    <cellStyle name="Output 9 2 5 4 2" xfId="42425" xr:uid="{00000000-0005-0000-0000-000027860000}"/>
    <cellStyle name="Output 9 2 5 5" xfId="30606" xr:uid="{00000000-0005-0000-0000-000028860000}"/>
    <cellStyle name="Output 9 2 6" xfId="17430" xr:uid="{00000000-0005-0000-0000-000029860000}"/>
    <cellStyle name="Output 9 2 6 2" xfId="34107" xr:uid="{00000000-0005-0000-0000-00002A860000}"/>
    <cellStyle name="Output 9 2 7" xfId="16898" xr:uid="{00000000-0005-0000-0000-00002B860000}"/>
    <cellStyle name="Output 9 2 7 2" xfId="33574" xr:uid="{00000000-0005-0000-0000-00002C860000}"/>
    <cellStyle name="Output 9 2 8" xfId="22515" xr:uid="{00000000-0005-0000-0000-00002D860000}"/>
    <cellStyle name="Output 9 2 8 2" xfId="39211" xr:uid="{00000000-0005-0000-0000-00002E860000}"/>
    <cellStyle name="Output 9 2 9" xfId="28014" xr:uid="{00000000-0005-0000-0000-00002F860000}"/>
    <cellStyle name="Output 9 3" xfId="10794" xr:uid="{00000000-0005-0000-0000-000030860000}"/>
    <cellStyle name="Output 9 3 2" xfId="13481" xr:uid="{00000000-0005-0000-0000-000031860000}"/>
    <cellStyle name="Output 9 3 2 2" xfId="19351" xr:uid="{00000000-0005-0000-0000-000032860000}"/>
    <cellStyle name="Output 9 3 2 2 2" xfId="36022" xr:uid="{00000000-0005-0000-0000-000033860000}"/>
    <cellStyle name="Output 9 3 2 3" xfId="22526" xr:uid="{00000000-0005-0000-0000-000034860000}"/>
    <cellStyle name="Output 9 3 2 3 2" xfId="39222" xr:uid="{00000000-0005-0000-0000-000035860000}"/>
    <cellStyle name="Output 9 3 2 4" xfId="25383" xr:uid="{00000000-0005-0000-0000-000036860000}"/>
    <cellStyle name="Output 9 3 2 4 2" xfId="42120" xr:uid="{00000000-0005-0000-0000-000037860000}"/>
    <cellStyle name="Output 9 3 2 5" xfId="30156" xr:uid="{00000000-0005-0000-0000-000038860000}"/>
    <cellStyle name="Output 9 3 3" xfId="17034" xr:uid="{00000000-0005-0000-0000-000039860000}"/>
    <cellStyle name="Output 9 3 3 2" xfId="33710" xr:uid="{00000000-0005-0000-0000-00003A860000}"/>
    <cellStyle name="Output 9 3 4" xfId="18939" xr:uid="{00000000-0005-0000-0000-00003B860000}"/>
    <cellStyle name="Output 9 3 4 2" xfId="35618" xr:uid="{00000000-0005-0000-0000-00003C860000}"/>
    <cellStyle name="Output 9 3 5" xfId="22481" xr:uid="{00000000-0005-0000-0000-00003D860000}"/>
    <cellStyle name="Output 9 3 5 2" xfId="39174" xr:uid="{00000000-0005-0000-0000-00003E860000}"/>
    <cellStyle name="Output 9 3 6" xfId="27567" xr:uid="{00000000-0005-0000-0000-00003F860000}"/>
    <cellStyle name="Output 9 4" xfId="10776" xr:uid="{00000000-0005-0000-0000-000040860000}"/>
    <cellStyle name="Output 9 4 2" xfId="13463" xr:uid="{00000000-0005-0000-0000-000041860000}"/>
    <cellStyle name="Output 9 4 2 2" xfId="19337" xr:uid="{00000000-0005-0000-0000-000042860000}"/>
    <cellStyle name="Output 9 4 2 2 2" xfId="36008" xr:uid="{00000000-0005-0000-0000-000043860000}"/>
    <cellStyle name="Output 9 4 2 3" xfId="22512" xr:uid="{00000000-0005-0000-0000-000044860000}"/>
    <cellStyle name="Output 9 4 2 3 2" xfId="39208" xr:uid="{00000000-0005-0000-0000-000045860000}"/>
    <cellStyle name="Output 9 4 2 4" xfId="25373" xr:uid="{00000000-0005-0000-0000-000046860000}"/>
    <cellStyle name="Output 9 4 2 4 2" xfId="42110" xr:uid="{00000000-0005-0000-0000-000047860000}"/>
    <cellStyle name="Output 9 4 2 5" xfId="30138" xr:uid="{00000000-0005-0000-0000-000048860000}"/>
    <cellStyle name="Output 9 4 3" xfId="17017" xr:uid="{00000000-0005-0000-0000-000049860000}"/>
    <cellStyle name="Output 9 4 3 2" xfId="33693" xr:uid="{00000000-0005-0000-0000-00004A860000}"/>
    <cellStyle name="Output 9 4 4" xfId="15912" xr:uid="{00000000-0005-0000-0000-00004B860000}"/>
    <cellStyle name="Output 9 4 4 2" xfId="32576" xr:uid="{00000000-0005-0000-0000-00004C860000}"/>
    <cellStyle name="Output 9 4 5" xfId="16712" xr:uid="{00000000-0005-0000-0000-00004D860000}"/>
    <cellStyle name="Output 9 4 5 2" xfId="33386" xr:uid="{00000000-0005-0000-0000-00004E860000}"/>
    <cellStyle name="Output 9 4 6" xfId="27549" xr:uid="{00000000-0005-0000-0000-00004F860000}"/>
    <cellStyle name="Output 9 5" xfId="12194" xr:uid="{00000000-0005-0000-0000-000050860000}"/>
    <cellStyle name="Output 9 5 2" xfId="14868" xr:uid="{00000000-0005-0000-0000-000051860000}"/>
    <cellStyle name="Output 9 5 2 2" xfId="20595" xr:uid="{00000000-0005-0000-0000-000052860000}"/>
    <cellStyle name="Output 9 5 2 2 2" xfId="37263" xr:uid="{00000000-0005-0000-0000-000053860000}"/>
    <cellStyle name="Output 9 5 2 3" xfId="23730" xr:uid="{00000000-0005-0000-0000-000054860000}"/>
    <cellStyle name="Output 9 5 2 3 2" xfId="40440" xr:uid="{00000000-0005-0000-0000-000055860000}"/>
    <cellStyle name="Output 9 5 2 4" xfId="26489" xr:uid="{00000000-0005-0000-0000-000056860000}"/>
    <cellStyle name="Output 9 5 2 4 2" xfId="43230" xr:uid="{00000000-0005-0000-0000-000057860000}"/>
    <cellStyle name="Output 9 5 2 5" xfId="31539" xr:uid="{00000000-0005-0000-0000-000058860000}"/>
    <cellStyle name="Output 9 5 3" xfId="18308" xr:uid="{00000000-0005-0000-0000-000059860000}"/>
    <cellStyle name="Output 9 5 3 2" xfId="34983" xr:uid="{00000000-0005-0000-0000-00005A860000}"/>
    <cellStyle name="Output 9 5 4" xfId="21555" xr:uid="{00000000-0005-0000-0000-00005B860000}"/>
    <cellStyle name="Output 9 5 4 2" xfId="38229" xr:uid="{00000000-0005-0000-0000-00005C860000}"/>
    <cellStyle name="Output 9 5 5" xfId="24583" xr:uid="{00000000-0005-0000-0000-00005D860000}"/>
    <cellStyle name="Output 9 5 5 2" xfId="41303" xr:uid="{00000000-0005-0000-0000-00005E860000}"/>
    <cellStyle name="Output 9 5 6" xfId="28941" xr:uid="{00000000-0005-0000-0000-00005F860000}"/>
    <cellStyle name="Output 9 6" xfId="13092" xr:uid="{00000000-0005-0000-0000-000060860000}"/>
    <cellStyle name="Output 9 6 2" xfId="19030" xr:uid="{00000000-0005-0000-0000-000061860000}"/>
    <cellStyle name="Output 9 6 2 2" xfId="35701" xr:uid="{00000000-0005-0000-0000-000062860000}"/>
    <cellStyle name="Output 9 6 3" xfId="22228" xr:uid="{00000000-0005-0000-0000-000063860000}"/>
    <cellStyle name="Output 9 6 3 2" xfId="38919" xr:uid="{00000000-0005-0000-0000-000064860000}"/>
    <cellStyle name="Output 9 6 4" xfId="25125" xr:uid="{00000000-0005-0000-0000-000065860000}"/>
    <cellStyle name="Output 9 6 4 2" xfId="41860" xr:uid="{00000000-0005-0000-0000-000066860000}"/>
    <cellStyle name="Output 9 6 5" xfId="29769" xr:uid="{00000000-0005-0000-0000-000067860000}"/>
    <cellStyle name="Output 9 7" xfId="16569" xr:uid="{00000000-0005-0000-0000-000068860000}"/>
    <cellStyle name="Output 9 7 2" xfId="33242" xr:uid="{00000000-0005-0000-0000-000069860000}"/>
    <cellStyle name="Output 9 8" xfId="20573" xr:uid="{00000000-0005-0000-0000-00006A860000}"/>
    <cellStyle name="Output 9 8 2" xfId="37241" xr:uid="{00000000-0005-0000-0000-00006B860000}"/>
    <cellStyle name="Output 9 9" xfId="21663" xr:uid="{00000000-0005-0000-0000-00006C860000}"/>
    <cellStyle name="Output 9 9 2" xfId="38338" xr:uid="{00000000-0005-0000-0000-00006D860000}"/>
    <cellStyle name="Page Number" xfId="4806" xr:uid="{00000000-0005-0000-0000-00006E860000}"/>
    <cellStyle name="Percen - Style2" xfId="4807" xr:uid="{00000000-0005-0000-0000-00006F860000}"/>
    <cellStyle name="Percent" xfId="57" builtinId="5"/>
    <cellStyle name="Percent [2]" xfId="4808" xr:uid="{00000000-0005-0000-0000-000071860000}"/>
    <cellStyle name="Percent [2] 2" xfId="4809" xr:uid="{00000000-0005-0000-0000-000072860000}"/>
    <cellStyle name="Percent [2] 2 2" xfId="4810" xr:uid="{00000000-0005-0000-0000-000073860000}"/>
    <cellStyle name="Percent [2] 3" xfId="4811" xr:uid="{00000000-0005-0000-0000-000074860000}"/>
    <cellStyle name="Percent 10" xfId="4812" xr:uid="{00000000-0005-0000-0000-000075860000}"/>
    <cellStyle name="Percent 10 2" xfId="4813" xr:uid="{00000000-0005-0000-0000-000076860000}"/>
    <cellStyle name="Percent 10 2 2" xfId="4814" xr:uid="{00000000-0005-0000-0000-000077860000}"/>
    <cellStyle name="Percent 10 2 2 2" xfId="4815" xr:uid="{00000000-0005-0000-0000-000078860000}"/>
    <cellStyle name="Percent 10 2 3" xfId="4816" xr:uid="{00000000-0005-0000-0000-000079860000}"/>
    <cellStyle name="Percent 10 3" xfId="4817" xr:uid="{00000000-0005-0000-0000-00007A860000}"/>
    <cellStyle name="Percent 10 3 2" xfId="4818" xr:uid="{00000000-0005-0000-0000-00007B860000}"/>
    <cellStyle name="Percent 10 3 2 2" xfId="4819" xr:uid="{00000000-0005-0000-0000-00007C860000}"/>
    <cellStyle name="Percent 10 3 3" xfId="4820" xr:uid="{00000000-0005-0000-0000-00007D860000}"/>
    <cellStyle name="Percent 10 4" xfId="4821" xr:uid="{00000000-0005-0000-0000-00007E860000}"/>
    <cellStyle name="Percent 10 4 2" xfId="4822" xr:uid="{00000000-0005-0000-0000-00007F860000}"/>
    <cellStyle name="Percent 10 5" xfId="4823" xr:uid="{00000000-0005-0000-0000-000080860000}"/>
    <cellStyle name="Percent 10 5 2" xfId="10320" xr:uid="{00000000-0005-0000-0000-000081860000}"/>
    <cellStyle name="Percent 100" xfId="6718" xr:uid="{00000000-0005-0000-0000-000082860000}"/>
    <cellStyle name="Percent 100 2" xfId="6719" xr:uid="{00000000-0005-0000-0000-000083860000}"/>
    <cellStyle name="Percent 100 2 2" xfId="8877" xr:uid="{00000000-0005-0000-0000-000084860000}"/>
    <cellStyle name="Percent 100 3" xfId="8878" xr:uid="{00000000-0005-0000-0000-000085860000}"/>
    <cellStyle name="Percent 101" xfId="6720" xr:uid="{00000000-0005-0000-0000-000086860000}"/>
    <cellStyle name="Percent 101 2" xfId="6721" xr:uid="{00000000-0005-0000-0000-000087860000}"/>
    <cellStyle name="Percent 101 2 2" xfId="8879" xr:uid="{00000000-0005-0000-0000-000088860000}"/>
    <cellStyle name="Percent 101 3" xfId="8880" xr:uid="{00000000-0005-0000-0000-000089860000}"/>
    <cellStyle name="Percent 102" xfId="6722" xr:uid="{00000000-0005-0000-0000-00008A860000}"/>
    <cellStyle name="Percent 102 2" xfId="6723" xr:uid="{00000000-0005-0000-0000-00008B860000}"/>
    <cellStyle name="Percent 102 2 2" xfId="8881" xr:uid="{00000000-0005-0000-0000-00008C860000}"/>
    <cellStyle name="Percent 102 3" xfId="8882" xr:uid="{00000000-0005-0000-0000-00008D860000}"/>
    <cellStyle name="Percent 103" xfId="6724" xr:uid="{00000000-0005-0000-0000-00008E860000}"/>
    <cellStyle name="Percent 103 2" xfId="6725" xr:uid="{00000000-0005-0000-0000-00008F860000}"/>
    <cellStyle name="Percent 103 2 2" xfId="8883" xr:uid="{00000000-0005-0000-0000-000090860000}"/>
    <cellStyle name="Percent 103 3" xfId="8884" xr:uid="{00000000-0005-0000-0000-000091860000}"/>
    <cellStyle name="Percent 104" xfId="6726" xr:uid="{00000000-0005-0000-0000-000092860000}"/>
    <cellStyle name="Percent 104 2" xfId="6727" xr:uid="{00000000-0005-0000-0000-000093860000}"/>
    <cellStyle name="Percent 104 2 2" xfId="8885" xr:uid="{00000000-0005-0000-0000-000094860000}"/>
    <cellStyle name="Percent 104 3" xfId="8886" xr:uid="{00000000-0005-0000-0000-000095860000}"/>
    <cellStyle name="Percent 105" xfId="6728" xr:uid="{00000000-0005-0000-0000-000096860000}"/>
    <cellStyle name="Percent 105 2" xfId="6729" xr:uid="{00000000-0005-0000-0000-000097860000}"/>
    <cellStyle name="Percent 105 2 2" xfId="8887" xr:uid="{00000000-0005-0000-0000-000098860000}"/>
    <cellStyle name="Percent 105 3" xfId="8888" xr:uid="{00000000-0005-0000-0000-000099860000}"/>
    <cellStyle name="Percent 106" xfId="6730" xr:uid="{00000000-0005-0000-0000-00009A860000}"/>
    <cellStyle name="Percent 106 2" xfId="8889" xr:uid="{00000000-0005-0000-0000-00009B860000}"/>
    <cellStyle name="Percent 107" xfId="6731" xr:uid="{00000000-0005-0000-0000-00009C860000}"/>
    <cellStyle name="Percent 107 2" xfId="8890" xr:uid="{00000000-0005-0000-0000-00009D860000}"/>
    <cellStyle name="Percent 108" xfId="6732" xr:uid="{00000000-0005-0000-0000-00009E860000}"/>
    <cellStyle name="Percent 108 2" xfId="8891" xr:uid="{00000000-0005-0000-0000-00009F860000}"/>
    <cellStyle name="Percent 109" xfId="6733" xr:uid="{00000000-0005-0000-0000-0000A0860000}"/>
    <cellStyle name="Percent 109 2" xfId="8892" xr:uid="{00000000-0005-0000-0000-0000A1860000}"/>
    <cellStyle name="Percent 11" xfId="4824" xr:uid="{00000000-0005-0000-0000-0000A2860000}"/>
    <cellStyle name="Percent 11 2" xfId="4825" xr:uid="{00000000-0005-0000-0000-0000A3860000}"/>
    <cellStyle name="Percent 11 2 2" xfId="4826" xr:uid="{00000000-0005-0000-0000-0000A4860000}"/>
    <cellStyle name="Percent 11 2 2 2" xfId="4827" xr:uid="{00000000-0005-0000-0000-0000A5860000}"/>
    <cellStyle name="Percent 11 2 3" xfId="4828" xr:uid="{00000000-0005-0000-0000-0000A6860000}"/>
    <cellStyle name="Percent 11 3" xfId="4829" xr:uid="{00000000-0005-0000-0000-0000A7860000}"/>
    <cellStyle name="Percent 11 3 2" xfId="4830" xr:uid="{00000000-0005-0000-0000-0000A8860000}"/>
    <cellStyle name="Percent 11 3 2 2" xfId="4831" xr:uid="{00000000-0005-0000-0000-0000A9860000}"/>
    <cellStyle name="Percent 11 3 3" xfId="4832" xr:uid="{00000000-0005-0000-0000-0000AA860000}"/>
    <cellStyle name="Percent 11 4" xfId="4833" xr:uid="{00000000-0005-0000-0000-0000AB860000}"/>
    <cellStyle name="Percent 11 4 2" xfId="4834" xr:uid="{00000000-0005-0000-0000-0000AC860000}"/>
    <cellStyle name="Percent 11 5" xfId="4835" xr:uid="{00000000-0005-0000-0000-0000AD860000}"/>
    <cellStyle name="Percent 110" xfId="6734" xr:uid="{00000000-0005-0000-0000-0000AE860000}"/>
    <cellStyle name="Percent 110 2" xfId="8893" xr:uid="{00000000-0005-0000-0000-0000AF860000}"/>
    <cellStyle name="Percent 111" xfId="6735" xr:uid="{00000000-0005-0000-0000-0000B0860000}"/>
    <cellStyle name="Percent 111 2" xfId="8894" xr:uid="{00000000-0005-0000-0000-0000B1860000}"/>
    <cellStyle name="Percent 112" xfId="6736" xr:uid="{00000000-0005-0000-0000-0000B2860000}"/>
    <cellStyle name="Percent 112 2" xfId="8895" xr:uid="{00000000-0005-0000-0000-0000B3860000}"/>
    <cellStyle name="Percent 113" xfId="6737" xr:uid="{00000000-0005-0000-0000-0000B4860000}"/>
    <cellStyle name="Percent 113 2" xfId="8896" xr:uid="{00000000-0005-0000-0000-0000B5860000}"/>
    <cellStyle name="Percent 114" xfId="6738" xr:uid="{00000000-0005-0000-0000-0000B6860000}"/>
    <cellStyle name="Percent 115" xfId="6739" xr:uid="{00000000-0005-0000-0000-0000B7860000}"/>
    <cellStyle name="Percent 116" xfId="6740" xr:uid="{00000000-0005-0000-0000-0000B8860000}"/>
    <cellStyle name="Percent 116 2" xfId="8897" xr:uid="{00000000-0005-0000-0000-0000B9860000}"/>
    <cellStyle name="Percent 117" xfId="6741" xr:uid="{00000000-0005-0000-0000-0000BA860000}"/>
    <cellStyle name="Percent 117 2" xfId="8898" xr:uid="{00000000-0005-0000-0000-0000BB860000}"/>
    <cellStyle name="Percent 118" xfId="6742" xr:uid="{00000000-0005-0000-0000-0000BC860000}"/>
    <cellStyle name="Percent 118 2" xfId="8899" xr:uid="{00000000-0005-0000-0000-0000BD860000}"/>
    <cellStyle name="Percent 119" xfId="6743" xr:uid="{00000000-0005-0000-0000-0000BE860000}"/>
    <cellStyle name="Percent 119 2" xfId="8900" xr:uid="{00000000-0005-0000-0000-0000BF860000}"/>
    <cellStyle name="Percent 12" xfId="4836" xr:uid="{00000000-0005-0000-0000-0000C0860000}"/>
    <cellStyle name="Percent 12 2" xfId="4837" xr:uid="{00000000-0005-0000-0000-0000C1860000}"/>
    <cellStyle name="Percent 12 2 2" xfId="4838" xr:uid="{00000000-0005-0000-0000-0000C2860000}"/>
    <cellStyle name="Percent 12 3" xfId="4839" xr:uid="{00000000-0005-0000-0000-0000C3860000}"/>
    <cellStyle name="Percent 12 3 2" xfId="4840" xr:uid="{00000000-0005-0000-0000-0000C4860000}"/>
    <cellStyle name="Percent 12 3 2 2" xfId="4841" xr:uid="{00000000-0005-0000-0000-0000C5860000}"/>
    <cellStyle name="Percent 12 3 3" xfId="4842" xr:uid="{00000000-0005-0000-0000-0000C6860000}"/>
    <cellStyle name="Percent 12 3 3 2" xfId="4843" xr:uid="{00000000-0005-0000-0000-0000C7860000}"/>
    <cellStyle name="Percent 12 3 3 3" xfId="4844" xr:uid="{00000000-0005-0000-0000-0000C8860000}"/>
    <cellStyle name="Percent 12 3 4" xfId="4845" xr:uid="{00000000-0005-0000-0000-0000C9860000}"/>
    <cellStyle name="Percent 12 3 4 2" xfId="4846" xr:uid="{00000000-0005-0000-0000-0000CA860000}"/>
    <cellStyle name="Percent 12 3 4 3" xfId="4847" xr:uid="{00000000-0005-0000-0000-0000CB860000}"/>
    <cellStyle name="Percent 12 3 5" xfId="4848" xr:uid="{00000000-0005-0000-0000-0000CC860000}"/>
    <cellStyle name="Percent 12 3 6" xfId="10321" xr:uid="{00000000-0005-0000-0000-0000CD860000}"/>
    <cellStyle name="Percent 12 4" xfId="4849" xr:uid="{00000000-0005-0000-0000-0000CE860000}"/>
    <cellStyle name="Percent 12 4 2" xfId="4850" xr:uid="{00000000-0005-0000-0000-0000CF860000}"/>
    <cellStyle name="Percent 12 5" xfId="4851" xr:uid="{00000000-0005-0000-0000-0000D0860000}"/>
    <cellStyle name="Percent 12 5 2" xfId="4852" xr:uid="{00000000-0005-0000-0000-0000D1860000}"/>
    <cellStyle name="Percent 12 5 3" xfId="4853" xr:uid="{00000000-0005-0000-0000-0000D2860000}"/>
    <cellStyle name="Percent 12 5 4" xfId="8289" xr:uid="{00000000-0005-0000-0000-0000D3860000}"/>
    <cellStyle name="Percent 120" xfId="6744" xr:uid="{00000000-0005-0000-0000-0000D4860000}"/>
    <cellStyle name="Percent 120 2" xfId="8901" xr:uid="{00000000-0005-0000-0000-0000D5860000}"/>
    <cellStyle name="Percent 121" xfId="6745" xr:uid="{00000000-0005-0000-0000-0000D6860000}"/>
    <cellStyle name="Percent 121 2" xfId="8902" xr:uid="{00000000-0005-0000-0000-0000D7860000}"/>
    <cellStyle name="Percent 122" xfId="6746" xr:uid="{00000000-0005-0000-0000-0000D8860000}"/>
    <cellStyle name="Percent 122 2" xfId="8903" xr:uid="{00000000-0005-0000-0000-0000D9860000}"/>
    <cellStyle name="Percent 123" xfId="6747" xr:uid="{00000000-0005-0000-0000-0000DA860000}"/>
    <cellStyle name="Percent 123 2" xfId="8904" xr:uid="{00000000-0005-0000-0000-0000DB860000}"/>
    <cellStyle name="Percent 124" xfId="6748" xr:uid="{00000000-0005-0000-0000-0000DC860000}"/>
    <cellStyle name="Percent 124 2" xfId="8905" xr:uid="{00000000-0005-0000-0000-0000DD860000}"/>
    <cellStyle name="Percent 125" xfId="6749" xr:uid="{00000000-0005-0000-0000-0000DE860000}"/>
    <cellStyle name="Percent 125 2" xfId="8906" xr:uid="{00000000-0005-0000-0000-0000DF860000}"/>
    <cellStyle name="Percent 126" xfId="6750" xr:uid="{00000000-0005-0000-0000-0000E0860000}"/>
    <cellStyle name="Percent 126 2" xfId="8907" xr:uid="{00000000-0005-0000-0000-0000E1860000}"/>
    <cellStyle name="Percent 127" xfId="6751" xr:uid="{00000000-0005-0000-0000-0000E2860000}"/>
    <cellStyle name="Percent 127 2" xfId="8908" xr:uid="{00000000-0005-0000-0000-0000E3860000}"/>
    <cellStyle name="Percent 128" xfId="6752" xr:uid="{00000000-0005-0000-0000-0000E4860000}"/>
    <cellStyle name="Percent 128 2" xfId="8909" xr:uid="{00000000-0005-0000-0000-0000E5860000}"/>
    <cellStyle name="Percent 129" xfId="6753" xr:uid="{00000000-0005-0000-0000-0000E6860000}"/>
    <cellStyle name="Percent 129 2" xfId="8910" xr:uid="{00000000-0005-0000-0000-0000E7860000}"/>
    <cellStyle name="Percent 13" xfId="4854" xr:uid="{00000000-0005-0000-0000-0000E8860000}"/>
    <cellStyle name="Percent 13 2" xfId="4855" xr:uid="{00000000-0005-0000-0000-0000E9860000}"/>
    <cellStyle name="Percent 13 2 2" xfId="4856" xr:uid="{00000000-0005-0000-0000-0000EA860000}"/>
    <cellStyle name="Percent 13 2 2 2" xfId="4857" xr:uid="{00000000-0005-0000-0000-0000EB860000}"/>
    <cellStyle name="Percent 13 2 3" xfId="4858" xr:uid="{00000000-0005-0000-0000-0000EC860000}"/>
    <cellStyle name="Percent 13 2 4" xfId="4859" xr:uid="{00000000-0005-0000-0000-0000ED860000}"/>
    <cellStyle name="Percent 13 2 5" xfId="8290" xr:uid="{00000000-0005-0000-0000-0000EE860000}"/>
    <cellStyle name="Percent 13 3" xfId="4860" xr:uid="{00000000-0005-0000-0000-0000EF860000}"/>
    <cellStyle name="Percent 13 3 2" xfId="4861" xr:uid="{00000000-0005-0000-0000-0000F0860000}"/>
    <cellStyle name="Percent 13 3 3" xfId="4862" xr:uid="{00000000-0005-0000-0000-0000F1860000}"/>
    <cellStyle name="Percent 13 3 4" xfId="8291" xr:uid="{00000000-0005-0000-0000-0000F2860000}"/>
    <cellStyle name="Percent 13 4" xfId="4863" xr:uid="{00000000-0005-0000-0000-0000F3860000}"/>
    <cellStyle name="Percent 13 4 2" xfId="8292" xr:uid="{00000000-0005-0000-0000-0000F4860000}"/>
    <cellStyle name="Percent 13 5" xfId="4864" xr:uid="{00000000-0005-0000-0000-0000F5860000}"/>
    <cellStyle name="Percent 13 5 2" xfId="8293" xr:uid="{00000000-0005-0000-0000-0000F6860000}"/>
    <cellStyle name="Percent 13 6" xfId="8294" xr:uid="{00000000-0005-0000-0000-0000F7860000}"/>
    <cellStyle name="Percent 130" xfId="6754" xr:uid="{00000000-0005-0000-0000-0000F8860000}"/>
    <cellStyle name="Percent 130 2" xfId="8911" xr:uid="{00000000-0005-0000-0000-0000F9860000}"/>
    <cellStyle name="Percent 131" xfId="6755" xr:uid="{00000000-0005-0000-0000-0000FA860000}"/>
    <cellStyle name="Percent 131 2" xfId="8912" xr:uid="{00000000-0005-0000-0000-0000FB860000}"/>
    <cellStyle name="Percent 132" xfId="6756" xr:uid="{00000000-0005-0000-0000-0000FC860000}"/>
    <cellStyle name="Percent 132 2" xfId="6757" xr:uid="{00000000-0005-0000-0000-0000FD860000}"/>
    <cellStyle name="Percent 132 2 2" xfId="8913" xr:uid="{00000000-0005-0000-0000-0000FE860000}"/>
    <cellStyle name="Percent 132 3" xfId="8914" xr:uid="{00000000-0005-0000-0000-0000FF860000}"/>
    <cellStyle name="Percent 133" xfId="6758" xr:uid="{00000000-0005-0000-0000-000000870000}"/>
    <cellStyle name="Percent 133 2" xfId="6759" xr:uid="{00000000-0005-0000-0000-000001870000}"/>
    <cellStyle name="Percent 133 2 2" xfId="8915" xr:uid="{00000000-0005-0000-0000-000002870000}"/>
    <cellStyle name="Percent 133 3" xfId="8916" xr:uid="{00000000-0005-0000-0000-000003870000}"/>
    <cellStyle name="Percent 134" xfId="6760" xr:uid="{00000000-0005-0000-0000-000004870000}"/>
    <cellStyle name="Percent 134 2" xfId="6761" xr:uid="{00000000-0005-0000-0000-000005870000}"/>
    <cellStyle name="Percent 134 2 2" xfId="8917" xr:uid="{00000000-0005-0000-0000-000006870000}"/>
    <cellStyle name="Percent 134 3" xfId="8918" xr:uid="{00000000-0005-0000-0000-000007870000}"/>
    <cellStyle name="Percent 135" xfId="6762" xr:uid="{00000000-0005-0000-0000-000008870000}"/>
    <cellStyle name="Percent 135 2" xfId="6763" xr:uid="{00000000-0005-0000-0000-000009870000}"/>
    <cellStyle name="Percent 135 3" xfId="6764" xr:uid="{00000000-0005-0000-0000-00000A870000}"/>
    <cellStyle name="Percent 135 3 2" xfId="6765" xr:uid="{00000000-0005-0000-0000-00000B870000}"/>
    <cellStyle name="Percent 135 3 3" xfId="6766" xr:uid="{00000000-0005-0000-0000-00000C870000}"/>
    <cellStyle name="Percent 136" xfId="6767" xr:uid="{00000000-0005-0000-0000-00000D870000}"/>
    <cellStyle name="Percent 136 2" xfId="8919" xr:uid="{00000000-0005-0000-0000-00000E870000}"/>
    <cellStyle name="Percent 137" xfId="6768" xr:uid="{00000000-0005-0000-0000-00000F870000}"/>
    <cellStyle name="Percent 137 2" xfId="8920" xr:uid="{00000000-0005-0000-0000-000010870000}"/>
    <cellStyle name="Percent 138" xfId="6769" xr:uid="{00000000-0005-0000-0000-000011870000}"/>
    <cellStyle name="Percent 138 2" xfId="8921" xr:uid="{00000000-0005-0000-0000-000012870000}"/>
    <cellStyle name="Percent 139" xfId="6770" xr:uid="{00000000-0005-0000-0000-000013870000}"/>
    <cellStyle name="Percent 139 2" xfId="8922" xr:uid="{00000000-0005-0000-0000-000014870000}"/>
    <cellStyle name="Percent 14" xfId="4865" xr:uid="{00000000-0005-0000-0000-000015870000}"/>
    <cellStyle name="Percent 14 2" xfId="4866" xr:uid="{00000000-0005-0000-0000-000016870000}"/>
    <cellStyle name="Percent 14 2 2" xfId="4867" xr:uid="{00000000-0005-0000-0000-000017870000}"/>
    <cellStyle name="Percent 14 2 2 2" xfId="10323" xr:uid="{00000000-0005-0000-0000-000018870000}"/>
    <cellStyle name="Percent 14 2 3" xfId="4868" xr:uid="{00000000-0005-0000-0000-000019870000}"/>
    <cellStyle name="Percent 14 2 4" xfId="4869" xr:uid="{00000000-0005-0000-0000-00001A870000}"/>
    <cellStyle name="Percent 14 2 5" xfId="8295" xr:uid="{00000000-0005-0000-0000-00001B870000}"/>
    <cellStyle name="Percent 14 3" xfId="4870" xr:uid="{00000000-0005-0000-0000-00001C870000}"/>
    <cellStyle name="Percent 14 3 2" xfId="4871" xr:uid="{00000000-0005-0000-0000-00001D870000}"/>
    <cellStyle name="Percent 14 3 2 2" xfId="8296" xr:uid="{00000000-0005-0000-0000-00001E870000}"/>
    <cellStyle name="Percent 14 3 3" xfId="4872" xr:uid="{00000000-0005-0000-0000-00001F870000}"/>
    <cellStyle name="Percent 14 3 4" xfId="8297" xr:uid="{00000000-0005-0000-0000-000020870000}"/>
    <cellStyle name="Percent 14 3 5" xfId="10322" xr:uid="{00000000-0005-0000-0000-000021870000}"/>
    <cellStyle name="Percent 14 4" xfId="4873" xr:uid="{00000000-0005-0000-0000-000022870000}"/>
    <cellStyle name="Percent 14 5" xfId="8298" xr:uid="{00000000-0005-0000-0000-000023870000}"/>
    <cellStyle name="Percent 140" xfId="6771" xr:uid="{00000000-0005-0000-0000-000024870000}"/>
    <cellStyle name="Percent 140 2" xfId="8923" xr:uid="{00000000-0005-0000-0000-000025870000}"/>
    <cellStyle name="Percent 141" xfId="6772" xr:uid="{00000000-0005-0000-0000-000026870000}"/>
    <cellStyle name="Percent 141 2" xfId="8924" xr:uid="{00000000-0005-0000-0000-000027870000}"/>
    <cellStyle name="Percent 142" xfId="6773" xr:uid="{00000000-0005-0000-0000-000028870000}"/>
    <cellStyle name="Percent 143" xfId="6774" xr:uid="{00000000-0005-0000-0000-000029870000}"/>
    <cellStyle name="Percent 144" xfId="6775" xr:uid="{00000000-0005-0000-0000-00002A870000}"/>
    <cellStyle name="Percent 145" xfId="6776" xr:uid="{00000000-0005-0000-0000-00002B870000}"/>
    <cellStyle name="Percent 145 2" xfId="6777" xr:uid="{00000000-0005-0000-0000-00002C870000}"/>
    <cellStyle name="Percent 145 2 2" xfId="6778" xr:uid="{00000000-0005-0000-0000-00002D870000}"/>
    <cellStyle name="Percent 145 3" xfId="6779" xr:uid="{00000000-0005-0000-0000-00002E870000}"/>
    <cellStyle name="Percent 145 3 2" xfId="8925" xr:uid="{00000000-0005-0000-0000-00002F870000}"/>
    <cellStyle name="Percent 145 4" xfId="6780" xr:uid="{00000000-0005-0000-0000-000030870000}"/>
    <cellStyle name="Percent 145 4 2" xfId="6781" xr:uid="{00000000-0005-0000-0000-000031870000}"/>
    <cellStyle name="Percent 145 4 3" xfId="6782" xr:uid="{00000000-0005-0000-0000-000032870000}"/>
    <cellStyle name="Percent 145 5" xfId="8926" xr:uid="{00000000-0005-0000-0000-000033870000}"/>
    <cellStyle name="Percent 146" xfId="6783" xr:uid="{00000000-0005-0000-0000-000034870000}"/>
    <cellStyle name="Percent 146 2" xfId="8927" xr:uid="{00000000-0005-0000-0000-000035870000}"/>
    <cellStyle name="Percent 147" xfId="6784" xr:uid="{00000000-0005-0000-0000-000036870000}"/>
    <cellStyle name="Percent 147 2" xfId="6785" xr:uid="{00000000-0005-0000-0000-000037870000}"/>
    <cellStyle name="Percent 148" xfId="6786" xr:uid="{00000000-0005-0000-0000-000038870000}"/>
    <cellStyle name="Percent 148 2" xfId="6787" xr:uid="{00000000-0005-0000-0000-000039870000}"/>
    <cellStyle name="Percent 149" xfId="6788" xr:uid="{00000000-0005-0000-0000-00003A870000}"/>
    <cellStyle name="Percent 149 2" xfId="6789" xr:uid="{00000000-0005-0000-0000-00003B870000}"/>
    <cellStyle name="Percent 15" xfId="4874" xr:uid="{00000000-0005-0000-0000-00003C870000}"/>
    <cellStyle name="Percent 15 2" xfId="4875" xr:uid="{00000000-0005-0000-0000-00003D870000}"/>
    <cellStyle name="Percent 15 2 2" xfId="4876" xr:uid="{00000000-0005-0000-0000-00003E870000}"/>
    <cellStyle name="Percent 15 2 2 2" xfId="8299" xr:uid="{00000000-0005-0000-0000-00003F870000}"/>
    <cellStyle name="Percent 15 2 2 3" xfId="8300" xr:uid="{00000000-0005-0000-0000-000040870000}"/>
    <cellStyle name="Percent 15 2 3" xfId="4877" xr:uid="{00000000-0005-0000-0000-000041870000}"/>
    <cellStyle name="Percent 15 2 4" xfId="8301" xr:uid="{00000000-0005-0000-0000-000042870000}"/>
    <cellStyle name="Percent 15 3" xfId="4878" xr:uid="{00000000-0005-0000-0000-000043870000}"/>
    <cellStyle name="Percent 15 3 2" xfId="4879" xr:uid="{00000000-0005-0000-0000-000044870000}"/>
    <cellStyle name="Percent 15 3 3" xfId="4880" xr:uid="{00000000-0005-0000-0000-000045870000}"/>
    <cellStyle name="Percent 15 3 4" xfId="8302" xr:uid="{00000000-0005-0000-0000-000046870000}"/>
    <cellStyle name="Percent 15 4" xfId="4881" xr:uid="{00000000-0005-0000-0000-000047870000}"/>
    <cellStyle name="Percent 15 4 2" xfId="8303" xr:uid="{00000000-0005-0000-0000-000048870000}"/>
    <cellStyle name="Percent 15 5" xfId="8304" xr:uid="{00000000-0005-0000-0000-000049870000}"/>
    <cellStyle name="Percent 15 6" xfId="8305" xr:uid="{00000000-0005-0000-0000-00004A870000}"/>
    <cellStyle name="Percent 150" xfId="6790" xr:uid="{00000000-0005-0000-0000-00004B870000}"/>
    <cellStyle name="Percent 150 2" xfId="6791" xr:uid="{00000000-0005-0000-0000-00004C870000}"/>
    <cellStyle name="Percent 151" xfId="6792" xr:uid="{00000000-0005-0000-0000-00004D870000}"/>
    <cellStyle name="Percent 151 2" xfId="8928" xr:uid="{00000000-0005-0000-0000-00004E870000}"/>
    <cellStyle name="Percent 152" xfId="6793" xr:uid="{00000000-0005-0000-0000-00004F870000}"/>
    <cellStyle name="Percent 152 2" xfId="8929" xr:uid="{00000000-0005-0000-0000-000050870000}"/>
    <cellStyle name="Percent 153" xfId="6794" xr:uid="{00000000-0005-0000-0000-000051870000}"/>
    <cellStyle name="Percent 153 2" xfId="8930" xr:uid="{00000000-0005-0000-0000-000052870000}"/>
    <cellStyle name="Percent 154" xfId="6795" xr:uid="{00000000-0005-0000-0000-000053870000}"/>
    <cellStyle name="Percent 154 2" xfId="8931" xr:uid="{00000000-0005-0000-0000-000054870000}"/>
    <cellStyle name="Percent 155" xfId="6796" xr:uid="{00000000-0005-0000-0000-000055870000}"/>
    <cellStyle name="Percent 155 2" xfId="8932" xr:uid="{00000000-0005-0000-0000-000056870000}"/>
    <cellStyle name="Percent 156" xfId="6797" xr:uid="{00000000-0005-0000-0000-000057870000}"/>
    <cellStyle name="Percent 156 2" xfId="8933" xr:uid="{00000000-0005-0000-0000-000058870000}"/>
    <cellStyle name="Percent 157" xfId="6798" xr:uid="{00000000-0005-0000-0000-000059870000}"/>
    <cellStyle name="Percent 157 2" xfId="8934" xr:uid="{00000000-0005-0000-0000-00005A870000}"/>
    <cellStyle name="Percent 158" xfId="6799" xr:uid="{00000000-0005-0000-0000-00005B870000}"/>
    <cellStyle name="Percent 158 2" xfId="8935" xr:uid="{00000000-0005-0000-0000-00005C870000}"/>
    <cellStyle name="Percent 159" xfId="6800" xr:uid="{00000000-0005-0000-0000-00005D870000}"/>
    <cellStyle name="Percent 159 2" xfId="8936" xr:uid="{00000000-0005-0000-0000-00005E870000}"/>
    <cellStyle name="Percent 16" xfId="4882" xr:uid="{00000000-0005-0000-0000-00005F870000}"/>
    <cellStyle name="Percent 16 2" xfId="4883" xr:uid="{00000000-0005-0000-0000-000060870000}"/>
    <cellStyle name="Percent 16 2 2" xfId="4884" xr:uid="{00000000-0005-0000-0000-000061870000}"/>
    <cellStyle name="Percent 16 2 3" xfId="4885" xr:uid="{00000000-0005-0000-0000-000062870000}"/>
    <cellStyle name="Percent 16 3" xfId="4886" xr:uid="{00000000-0005-0000-0000-000063870000}"/>
    <cellStyle name="Percent 16 3 2" xfId="4887" xr:uid="{00000000-0005-0000-0000-000064870000}"/>
    <cellStyle name="Percent 16 3 3" xfId="4888" xr:uid="{00000000-0005-0000-0000-000065870000}"/>
    <cellStyle name="Percent 16 3 3 2" xfId="8306" xr:uid="{00000000-0005-0000-0000-000066870000}"/>
    <cellStyle name="Percent 16 3 4" xfId="8307" xr:uid="{00000000-0005-0000-0000-000067870000}"/>
    <cellStyle name="Percent 16 4" xfId="4889" xr:uid="{00000000-0005-0000-0000-000068870000}"/>
    <cellStyle name="Percent 16 4 2" xfId="8308" xr:uid="{00000000-0005-0000-0000-000069870000}"/>
    <cellStyle name="Percent 160" xfId="6801" xr:uid="{00000000-0005-0000-0000-00006A870000}"/>
    <cellStyle name="Percent 160 2" xfId="8937" xr:uid="{00000000-0005-0000-0000-00006B870000}"/>
    <cellStyle name="Percent 161" xfId="6802" xr:uid="{00000000-0005-0000-0000-00006C870000}"/>
    <cellStyle name="Percent 161 2" xfId="8938" xr:uid="{00000000-0005-0000-0000-00006D870000}"/>
    <cellStyle name="Percent 162" xfId="6803" xr:uid="{00000000-0005-0000-0000-00006E870000}"/>
    <cellStyle name="Percent 162 2" xfId="8939" xr:uid="{00000000-0005-0000-0000-00006F870000}"/>
    <cellStyle name="Percent 163" xfId="6804" xr:uid="{00000000-0005-0000-0000-000070870000}"/>
    <cellStyle name="Percent 164" xfId="6805" xr:uid="{00000000-0005-0000-0000-000071870000}"/>
    <cellStyle name="Percent 164 2" xfId="8940" xr:uid="{00000000-0005-0000-0000-000072870000}"/>
    <cellStyle name="Percent 165" xfId="6806" xr:uid="{00000000-0005-0000-0000-000073870000}"/>
    <cellStyle name="Percent 166" xfId="6807" xr:uid="{00000000-0005-0000-0000-000074870000}"/>
    <cellStyle name="Percent 166 2" xfId="6808" xr:uid="{00000000-0005-0000-0000-000075870000}"/>
    <cellStyle name="Percent 166 2 2" xfId="8941" xr:uid="{00000000-0005-0000-0000-000076870000}"/>
    <cellStyle name="Percent 166 3" xfId="8942" xr:uid="{00000000-0005-0000-0000-000077870000}"/>
    <cellStyle name="Percent 167" xfId="6809" xr:uid="{00000000-0005-0000-0000-000078870000}"/>
    <cellStyle name="Percent 167 2" xfId="8943" xr:uid="{00000000-0005-0000-0000-000079870000}"/>
    <cellStyle name="Percent 168" xfId="6810" xr:uid="{00000000-0005-0000-0000-00007A870000}"/>
    <cellStyle name="Percent 168 2" xfId="6811" xr:uid="{00000000-0005-0000-0000-00007B870000}"/>
    <cellStyle name="Percent 168 2 2" xfId="8944" xr:uid="{00000000-0005-0000-0000-00007C870000}"/>
    <cellStyle name="Percent 168 3" xfId="8945" xr:uid="{00000000-0005-0000-0000-00007D870000}"/>
    <cellStyle name="Percent 169" xfId="6812" xr:uid="{00000000-0005-0000-0000-00007E870000}"/>
    <cellStyle name="Percent 169 2" xfId="6813" xr:uid="{00000000-0005-0000-0000-00007F870000}"/>
    <cellStyle name="Percent 169 2 2" xfId="8946" xr:uid="{00000000-0005-0000-0000-000080870000}"/>
    <cellStyle name="Percent 169 3" xfId="8947" xr:uid="{00000000-0005-0000-0000-000081870000}"/>
    <cellStyle name="Percent 17" xfId="4890" xr:uid="{00000000-0005-0000-0000-000082870000}"/>
    <cellStyle name="Percent 17 2" xfId="4891" xr:uid="{00000000-0005-0000-0000-000083870000}"/>
    <cellStyle name="Percent 17 2 2" xfId="4892" xr:uid="{00000000-0005-0000-0000-000084870000}"/>
    <cellStyle name="Percent 17 3" xfId="4893" xr:uid="{00000000-0005-0000-0000-000085870000}"/>
    <cellStyle name="Percent 17 4" xfId="4894" xr:uid="{00000000-0005-0000-0000-000086870000}"/>
    <cellStyle name="Percent 17 5" xfId="8309" xr:uid="{00000000-0005-0000-0000-000087870000}"/>
    <cellStyle name="Percent 170" xfId="6814" xr:uid="{00000000-0005-0000-0000-000088870000}"/>
    <cellStyle name="Percent 170 2" xfId="8948" xr:uid="{00000000-0005-0000-0000-000089870000}"/>
    <cellStyle name="Percent 171" xfId="6815" xr:uid="{00000000-0005-0000-0000-00008A870000}"/>
    <cellStyle name="Percent 171 2" xfId="8949" xr:uid="{00000000-0005-0000-0000-00008B870000}"/>
    <cellStyle name="Percent 172" xfId="6816" xr:uid="{00000000-0005-0000-0000-00008C870000}"/>
    <cellStyle name="Percent 172 2" xfId="8950" xr:uid="{00000000-0005-0000-0000-00008D870000}"/>
    <cellStyle name="Percent 173" xfId="6817" xr:uid="{00000000-0005-0000-0000-00008E870000}"/>
    <cellStyle name="Percent 173 2" xfId="8951" xr:uid="{00000000-0005-0000-0000-00008F870000}"/>
    <cellStyle name="Percent 174" xfId="6818" xr:uid="{00000000-0005-0000-0000-000090870000}"/>
    <cellStyle name="Percent 174 2" xfId="8952" xr:uid="{00000000-0005-0000-0000-000091870000}"/>
    <cellStyle name="Percent 175" xfId="6819" xr:uid="{00000000-0005-0000-0000-000092870000}"/>
    <cellStyle name="Percent 175 2" xfId="8953" xr:uid="{00000000-0005-0000-0000-000093870000}"/>
    <cellStyle name="Percent 176" xfId="6820" xr:uid="{00000000-0005-0000-0000-000094870000}"/>
    <cellStyle name="Percent 176 2" xfId="8954" xr:uid="{00000000-0005-0000-0000-000095870000}"/>
    <cellStyle name="Percent 177" xfId="6821" xr:uid="{00000000-0005-0000-0000-000096870000}"/>
    <cellStyle name="Percent 177 2" xfId="8955" xr:uid="{00000000-0005-0000-0000-000097870000}"/>
    <cellStyle name="Percent 178" xfId="6822" xr:uid="{00000000-0005-0000-0000-000098870000}"/>
    <cellStyle name="Percent 178 2" xfId="6823" xr:uid="{00000000-0005-0000-0000-000099870000}"/>
    <cellStyle name="Percent 178 2 2" xfId="8956" xr:uid="{00000000-0005-0000-0000-00009A870000}"/>
    <cellStyle name="Percent 179" xfId="6824" xr:uid="{00000000-0005-0000-0000-00009B870000}"/>
    <cellStyle name="Percent 179 2" xfId="6825" xr:uid="{00000000-0005-0000-0000-00009C870000}"/>
    <cellStyle name="Percent 179 2 2" xfId="8957" xr:uid="{00000000-0005-0000-0000-00009D870000}"/>
    <cellStyle name="Percent 18" xfId="4895" xr:uid="{00000000-0005-0000-0000-00009E870000}"/>
    <cellStyle name="Percent 18 2" xfId="6826" xr:uid="{00000000-0005-0000-0000-00009F870000}"/>
    <cellStyle name="Percent 18 3" xfId="6827" xr:uid="{00000000-0005-0000-0000-0000A0870000}"/>
    <cellStyle name="Percent 18 3 2" xfId="6828" xr:uid="{00000000-0005-0000-0000-0000A1870000}"/>
    <cellStyle name="Percent 18 3 3" xfId="6829" xr:uid="{00000000-0005-0000-0000-0000A2870000}"/>
    <cellStyle name="Percent 18 3 3 2" xfId="6830" xr:uid="{00000000-0005-0000-0000-0000A3870000}"/>
    <cellStyle name="Percent 18 3 3 3" xfId="6831" xr:uid="{00000000-0005-0000-0000-0000A4870000}"/>
    <cellStyle name="Percent 18 4" xfId="6832" xr:uid="{00000000-0005-0000-0000-0000A5870000}"/>
    <cellStyle name="Percent 18 5" xfId="11080" xr:uid="{00000000-0005-0000-0000-0000A6870000}"/>
    <cellStyle name="Percent 18 5 2" xfId="12542" xr:uid="{00000000-0005-0000-0000-0000A7870000}"/>
    <cellStyle name="Percent 18 5 2 2" xfId="15181" xr:uid="{00000000-0005-0000-0000-0000A8870000}"/>
    <cellStyle name="Percent 18 5 2 2 2" xfId="31852" xr:uid="{00000000-0005-0000-0000-0000A9870000}"/>
    <cellStyle name="Percent 18 5 2 3" xfId="29254" xr:uid="{00000000-0005-0000-0000-0000AA870000}"/>
    <cellStyle name="Percent 18 5 3" xfId="13775" xr:uid="{00000000-0005-0000-0000-0000AB870000}"/>
    <cellStyle name="Percent 18 5 3 2" xfId="30449" xr:uid="{00000000-0005-0000-0000-0000AC870000}"/>
    <cellStyle name="Percent 18 5 4" xfId="27857" xr:uid="{00000000-0005-0000-0000-0000AD870000}"/>
    <cellStyle name="Percent 18 6" xfId="43988" xr:uid="{00000000-0005-0000-0000-0000AE870000}"/>
    <cellStyle name="Percent 180" xfId="6833" xr:uid="{00000000-0005-0000-0000-0000AF870000}"/>
    <cellStyle name="Percent 180 2" xfId="6834" xr:uid="{00000000-0005-0000-0000-0000B0870000}"/>
    <cellStyle name="Percent 180 2 2" xfId="8958" xr:uid="{00000000-0005-0000-0000-0000B1870000}"/>
    <cellStyle name="Percent 181" xfId="6835" xr:uid="{00000000-0005-0000-0000-0000B2870000}"/>
    <cellStyle name="Percent 181 2" xfId="8959" xr:uid="{00000000-0005-0000-0000-0000B3870000}"/>
    <cellStyle name="Percent 182" xfId="6836" xr:uid="{00000000-0005-0000-0000-0000B4870000}"/>
    <cellStyle name="Percent 182 2" xfId="8960" xr:uid="{00000000-0005-0000-0000-0000B5870000}"/>
    <cellStyle name="Percent 183" xfId="6837" xr:uid="{00000000-0005-0000-0000-0000B6870000}"/>
    <cellStyle name="Percent 184" xfId="6838" xr:uid="{00000000-0005-0000-0000-0000B7870000}"/>
    <cellStyle name="Percent 184 2" xfId="8961" xr:uid="{00000000-0005-0000-0000-0000B8870000}"/>
    <cellStyle name="Percent 185" xfId="6839" xr:uid="{00000000-0005-0000-0000-0000B9870000}"/>
    <cellStyle name="Percent 185 2" xfId="8962" xr:uid="{00000000-0005-0000-0000-0000BA870000}"/>
    <cellStyle name="Percent 186" xfId="6840" xr:uid="{00000000-0005-0000-0000-0000BB870000}"/>
    <cellStyle name="Percent 186 2" xfId="8963" xr:uid="{00000000-0005-0000-0000-0000BC870000}"/>
    <cellStyle name="Percent 187" xfId="6841" xr:uid="{00000000-0005-0000-0000-0000BD870000}"/>
    <cellStyle name="Percent 187 2" xfId="8964" xr:uid="{00000000-0005-0000-0000-0000BE870000}"/>
    <cellStyle name="Percent 188" xfId="6842" xr:uid="{00000000-0005-0000-0000-0000BF870000}"/>
    <cellStyle name="Percent 188 2" xfId="8965" xr:uid="{00000000-0005-0000-0000-0000C0870000}"/>
    <cellStyle name="Percent 189" xfId="6843" xr:uid="{00000000-0005-0000-0000-0000C1870000}"/>
    <cellStyle name="Percent 189 2" xfId="8966" xr:uid="{00000000-0005-0000-0000-0000C2870000}"/>
    <cellStyle name="Percent 19" xfId="4896" xr:uid="{00000000-0005-0000-0000-0000C3870000}"/>
    <cellStyle name="Percent 19 2" xfId="4897" xr:uid="{00000000-0005-0000-0000-0000C4870000}"/>
    <cellStyle name="Percent 19 2 2" xfId="4898" xr:uid="{00000000-0005-0000-0000-0000C5870000}"/>
    <cellStyle name="Percent 19 3" xfId="4899" xr:uid="{00000000-0005-0000-0000-0000C6870000}"/>
    <cellStyle name="Percent 190" xfId="6844" xr:uid="{00000000-0005-0000-0000-0000C7870000}"/>
    <cellStyle name="Percent 190 2" xfId="8967" xr:uid="{00000000-0005-0000-0000-0000C8870000}"/>
    <cellStyle name="Percent 191" xfId="6845" xr:uid="{00000000-0005-0000-0000-0000C9870000}"/>
    <cellStyle name="Percent 191 2" xfId="8968" xr:uid="{00000000-0005-0000-0000-0000CA870000}"/>
    <cellStyle name="Percent 192" xfId="6846" xr:uid="{00000000-0005-0000-0000-0000CB870000}"/>
    <cellStyle name="Percent 192 2" xfId="8969" xr:uid="{00000000-0005-0000-0000-0000CC870000}"/>
    <cellStyle name="Percent 193" xfId="6847" xr:uid="{00000000-0005-0000-0000-0000CD870000}"/>
    <cellStyle name="Percent 193 2" xfId="8970" xr:uid="{00000000-0005-0000-0000-0000CE870000}"/>
    <cellStyle name="Percent 194" xfId="6848" xr:uid="{00000000-0005-0000-0000-0000CF870000}"/>
    <cellStyle name="Percent 194 2" xfId="8971" xr:uid="{00000000-0005-0000-0000-0000D0870000}"/>
    <cellStyle name="Percent 195" xfId="6849" xr:uid="{00000000-0005-0000-0000-0000D1870000}"/>
    <cellStyle name="Percent 195 2" xfId="8972" xr:uid="{00000000-0005-0000-0000-0000D2870000}"/>
    <cellStyle name="Percent 196" xfId="6850" xr:uid="{00000000-0005-0000-0000-0000D3870000}"/>
    <cellStyle name="Percent 197" xfId="6851" xr:uid="{00000000-0005-0000-0000-0000D4870000}"/>
    <cellStyle name="Percent 198" xfId="6852" xr:uid="{00000000-0005-0000-0000-0000D5870000}"/>
    <cellStyle name="Percent 198 2" xfId="8973" xr:uid="{00000000-0005-0000-0000-0000D6870000}"/>
    <cellStyle name="Percent 199" xfId="6853" xr:uid="{00000000-0005-0000-0000-0000D7870000}"/>
    <cellStyle name="Percent 199 2" xfId="8974" xr:uid="{00000000-0005-0000-0000-0000D8870000}"/>
    <cellStyle name="Percent 2" xfId="72" xr:uid="{00000000-0005-0000-0000-0000D9870000}"/>
    <cellStyle name="Percent 2 10" xfId="9431" xr:uid="{00000000-0005-0000-0000-0000DA870000}"/>
    <cellStyle name="Percent 2 2" xfId="4900" xr:uid="{00000000-0005-0000-0000-0000DB870000}"/>
    <cellStyle name="Percent 2 2 2" xfId="4901" xr:uid="{00000000-0005-0000-0000-0000DC870000}"/>
    <cellStyle name="Percent 2 2 2 2" xfId="4902" xr:uid="{00000000-0005-0000-0000-0000DD870000}"/>
    <cellStyle name="Percent 2 2 2 2 2" xfId="4903" xr:uid="{00000000-0005-0000-0000-0000DE870000}"/>
    <cellStyle name="Percent 2 2 2 2 2 2" xfId="10025" xr:uid="{00000000-0005-0000-0000-0000DF870000}"/>
    <cellStyle name="Percent 2 2 2 2 3" xfId="6854" xr:uid="{00000000-0005-0000-0000-0000E0870000}"/>
    <cellStyle name="Percent 2 2 2 2 3 2" xfId="6855" xr:uid="{00000000-0005-0000-0000-0000E1870000}"/>
    <cellStyle name="Percent 2 2 2 2 3 3" xfId="6856" xr:uid="{00000000-0005-0000-0000-0000E2870000}"/>
    <cellStyle name="Percent 2 2 2 3" xfId="4904" xr:uid="{00000000-0005-0000-0000-0000E3870000}"/>
    <cellStyle name="Percent 2 2 2 3 2" xfId="10026" xr:uid="{00000000-0005-0000-0000-0000E4870000}"/>
    <cellStyle name="Percent 2 2 2 4" xfId="6857" xr:uid="{00000000-0005-0000-0000-0000E5870000}"/>
    <cellStyle name="Percent 2 2 2 4 2" xfId="6858" xr:uid="{00000000-0005-0000-0000-0000E6870000}"/>
    <cellStyle name="Percent 2 2 2 4 3" xfId="6859" xr:uid="{00000000-0005-0000-0000-0000E7870000}"/>
    <cellStyle name="Percent 2 2 2 5" xfId="6860" xr:uid="{00000000-0005-0000-0000-0000E8870000}"/>
    <cellStyle name="Percent 2 2 2 5 2" xfId="6861" xr:uid="{00000000-0005-0000-0000-0000E9870000}"/>
    <cellStyle name="Percent 2 2 2 5 3" xfId="9292" xr:uid="{00000000-0005-0000-0000-0000EA870000}"/>
    <cellStyle name="Percent 2 2 2 5 3 2" xfId="9663" xr:uid="{00000000-0005-0000-0000-0000EB870000}"/>
    <cellStyle name="Percent 2 2 2 5 3 2 2" xfId="15182" xr:uid="{00000000-0005-0000-0000-0000EC870000}"/>
    <cellStyle name="Percent 2 2 2 5 3 2 2 2" xfId="31853" xr:uid="{00000000-0005-0000-0000-0000ED870000}"/>
    <cellStyle name="Percent 2 2 2 5 3 2 3" xfId="29255" xr:uid="{00000000-0005-0000-0000-0000EE870000}"/>
    <cellStyle name="Percent 2 2 2 5 3 2 4" xfId="12543" xr:uid="{00000000-0005-0000-0000-0000EF870000}"/>
    <cellStyle name="Percent 2 2 2 5 3 3" xfId="13776" xr:uid="{00000000-0005-0000-0000-0000F0870000}"/>
    <cellStyle name="Percent 2 2 2 5 3 3 2" xfId="30450" xr:uid="{00000000-0005-0000-0000-0000F1870000}"/>
    <cellStyle name="Percent 2 2 2 5 3 4" xfId="27858" xr:uid="{00000000-0005-0000-0000-0000F2870000}"/>
    <cellStyle name="Percent 2 2 2 5 3 5" xfId="11081" xr:uid="{00000000-0005-0000-0000-0000F3870000}"/>
    <cellStyle name="Percent 2 2 2 5 4" xfId="9192" xr:uid="{00000000-0005-0000-0000-0000F4870000}"/>
    <cellStyle name="Percent 2 2 2 5 4 2" xfId="9664" xr:uid="{00000000-0005-0000-0000-0000F5870000}"/>
    <cellStyle name="Percent 2 2 2 5 5" xfId="9432" xr:uid="{00000000-0005-0000-0000-0000F6870000}"/>
    <cellStyle name="Percent 2 2 2 5 6" xfId="43989" xr:uid="{00000000-0005-0000-0000-0000F7870000}"/>
    <cellStyle name="Percent 2 2 3" xfId="4905" xr:uid="{00000000-0005-0000-0000-0000F8870000}"/>
    <cellStyle name="Percent 2 2 3 2" xfId="4906" xr:uid="{00000000-0005-0000-0000-0000F9870000}"/>
    <cellStyle name="Percent 2 2 3 2 2" xfId="4907" xr:uid="{00000000-0005-0000-0000-0000FA870000}"/>
    <cellStyle name="Percent 2 2 3 2 2 2" xfId="4908" xr:uid="{00000000-0005-0000-0000-0000FB870000}"/>
    <cellStyle name="Percent 2 2 3 2 3" xfId="4909" xr:uid="{00000000-0005-0000-0000-0000FC870000}"/>
    <cellStyle name="Percent 2 2 3 2 4" xfId="10028" xr:uid="{00000000-0005-0000-0000-0000FD870000}"/>
    <cellStyle name="Percent 2 2 3 3" xfId="4910" xr:uid="{00000000-0005-0000-0000-0000FE870000}"/>
    <cellStyle name="Percent 2 2 3 3 2" xfId="4911" xr:uid="{00000000-0005-0000-0000-0000FF870000}"/>
    <cellStyle name="Percent 2 2 3 4" xfId="4912" xr:uid="{00000000-0005-0000-0000-000000880000}"/>
    <cellStyle name="Percent 2 2 3 4 2" xfId="4913" xr:uid="{00000000-0005-0000-0000-000001880000}"/>
    <cellStyle name="Percent 2 2 3 5" xfId="4914" xr:uid="{00000000-0005-0000-0000-000002880000}"/>
    <cellStyle name="Percent 2 2 3 6" xfId="10027" xr:uid="{00000000-0005-0000-0000-000003880000}"/>
    <cellStyle name="Percent 2 2 4" xfId="4915" xr:uid="{00000000-0005-0000-0000-000004880000}"/>
    <cellStyle name="Percent 2 2 4 2" xfId="4916" xr:uid="{00000000-0005-0000-0000-000005880000}"/>
    <cellStyle name="Percent 2 2 4 2 2" xfId="10030" xr:uid="{00000000-0005-0000-0000-000006880000}"/>
    <cellStyle name="Percent 2 2 4 3" xfId="10029" xr:uid="{00000000-0005-0000-0000-000007880000}"/>
    <cellStyle name="Percent 2 2 5" xfId="4917" xr:uid="{00000000-0005-0000-0000-000008880000}"/>
    <cellStyle name="Percent 2 2 5 2" xfId="6862" xr:uid="{00000000-0005-0000-0000-000009880000}"/>
    <cellStyle name="Percent 2 2 5 3" xfId="6863" xr:uid="{00000000-0005-0000-0000-00000A880000}"/>
    <cellStyle name="Percent 2 2 5 3 2" xfId="6864" xr:uid="{00000000-0005-0000-0000-00000B880000}"/>
    <cellStyle name="Percent 2 2 5 3 3" xfId="6865" xr:uid="{00000000-0005-0000-0000-00000C880000}"/>
    <cellStyle name="Percent 2 2 6" xfId="6866" xr:uid="{00000000-0005-0000-0000-00000D880000}"/>
    <cellStyle name="Percent 2 2 7" xfId="10325" xr:uid="{00000000-0005-0000-0000-00000E880000}"/>
    <cellStyle name="Percent 2 3" xfId="4918" xr:uid="{00000000-0005-0000-0000-00000F880000}"/>
    <cellStyle name="Percent 2 3 2" xfId="4919" xr:uid="{00000000-0005-0000-0000-000010880000}"/>
    <cellStyle name="Percent 2 3 2 2" xfId="4920" xr:uid="{00000000-0005-0000-0000-000011880000}"/>
    <cellStyle name="Percent 2 3 2 2 2" xfId="4921" xr:uid="{00000000-0005-0000-0000-000012880000}"/>
    <cellStyle name="Percent 2 3 2 3" xfId="4922" xr:uid="{00000000-0005-0000-0000-000013880000}"/>
    <cellStyle name="Percent 2 3 2 4" xfId="4923" xr:uid="{00000000-0005-0000-0000-000014880000}"/>
    <cellStyle name="Percent 2 3 3" xfId="4924" xr:uid="{00000000-0005-0000-0000-000015880000}"/>
    <cellStyle name="Percent 2 3 3 2" xfId="4925" xr:uid="{00000000-0005-0000-0000-000016880000}"/>
    <cellStyle name="Percent 2 3 3 3" xfId="4926" xr:uid="{00000000-0005-0000-0000-000017880000}"/>
    <cellStyle name="Percent 2 3 3 4" xfId="4927" xr:uid="{00000000-0005-0000-0000-000018880000}"/>
    <cellStyle name="Percent 2 3 3 5" xfId="43845" xr:uid="{00000000-0005-0000-0000-000019880000}"/>
    <cellStyle name="Percent 2 3 4" xfId="4928" xr:uid="{00000000-0005-0000-0000-00001A880000}"/>
    <cellStyle name="Percent 2 3 5" xfId="4929" xr:uid="{00000000-0005-0000-0000-00001B880000}"/>
    <cellStyle name="Percent 2 4" xfId="4930" xr:uid="{00000000-0005-0000-0000-00001C880000}"/>
    <cellStyle name="Percent 2 4 2" xfId="4931" xr:uid="{00000000-0005-0000-0000-00001D880000}"/>
    <cellStyle name="Percent 2 5" xfId="4932" xr:uid="{00000000-0005-0000-0000-00001E880000}"/>
    <cellStyle name="Percent 2 5 2" xfId="4933" xr:uid="{00000000-0005-0000-0000-00001F880000}"/>
    <cellStyle name="Percent 2 5 3" xfId="10324" xr:uid="{00000000-0005-0000-0000-000020880000}"/>
    <cellStyle name="Percent 2 6" xfId="4934" xr:uid="{00000000-0005-0000-0000-000021880000}"/>
    <cellStyle name="Percent 2 6 2" xfId="10024" xr:uid="{00000000-0005-0000-0000-000022880000}"/>
    <cellStyle name="Percent 2 7" xfId="4935" xr:uid="{00000000-0005-0000-0000-000023880000}"/>
    <cellStyle name="Percent 2 7 2" xfId="27014" xr:uid="{00000000-0005-0000-0000-000024880000}"/>
    <cellStyle name="Percent 2 8" xfId="9200" xr:uid="{00000000-0005-0000-0000-000025880000}"/>
    <cellStyle name="Percent 2 8 2" xfId="9665" xr:uid="{00000000-0005-0000-0000-000026880000}"/>
    <cellStyle name="Percent 2 8 3" xfId="43761" xr:uid="{00000000-0005-0000-0000-000027880000}"/>
    <cellStyle name="Percent 2 9" xfId="9191" xr:uid="{00000000-0005-0000-0000-000028880000}"/>
    <cellStyle name="Percent 2 9 2" xfId="9666" xr:uid="{00000000-0005-0000-0000-000029880000}"/>
    <cellStyle name="Percent 20" xfId="4936" xr:uid="{00000000-0005-0000-0000-00002A880000}"/>
    <cellStyle name="Percent 20 2" xfId="6867" xr:uid="{00000000-0005-0000-0000-00002B880000}"/>
    <cellStyle name="Percent 20 3" xfId="6868" xr:uid="{00000000-0005-0000-0000-00002C880000}"/>
    <cellStyle name="Percent 20 3 2" xfId="6869" xr:uid="{00000000-0005-0000-0000-00002D880000}"/>
    <cellStyle name="Percent 20 3 3" xfId="6870" xr:uid="{00000000-0005-0000-0000-00002E880000}"/>
    <cellStyle name="Percent 20 3 3 2" xfId="6871" xr:uid="{00000000-0005-0000-0000-00002F880000}"/>
    <cellStyle name="Percent 20 3 3 3" xfId="6872" xr:uid="{00000000-0005-0000-0000-000030880000}"/>
    <cellStyle name="Percent 20 4" xfId="6873" xr:uid="{00000000-0005-0000-0000-000031880000}"/>
    <cellStyle name="Percent 20 5" xfId="11082" xr:uid="{00000000-0005-0000-0000-000032880000}"/>
    <cellStyle name="Percent 20 5 2" xfId="12544" xr:uid="{00000000-0005-0000-0000-000033880000}"/>
    <cellStyle name="Percent 20 5 2 2" xfId="15183" xr:uid="{00000000-0005-0000-0000-000034880000}"/>
    <cellStyle name="Percent 20 5 2 2 2" xfId="31854" xr:uid="{00000000-0005-0000-0000-000035880000}"/>
    <cellStyle name="Percent 20 5 2 3" xfId="29256" xr:uid="{00000000-0005-0000-0000-000036880000}"/>
    <cellStyle name="Percent 20 5 3" xfId="13777" xr:uid="{00000000-0005-0000-0000-000037880000}"/>
    <cellStyle name="Percent 20 5 3 2" xfId="30451" xr:uid="{00000000-0005-0000-0000-000038880000}"/>
    <cellStyle name="Percent 20 5 4" xfId="27859" xr:uid="{00000000-0005-0000-0000-000039880000}"/>
    <cellStyle name="Percent 20 6" xfId="43990" xr:uid="{00000000-0005-0000-0000-00003A880000}"/>
    <cellStyle name="Percent 200" xfId="6874" xr:uid="{00000000-0005-0000-0000-00003B880000}"/>
    <cellStyle name="Percent 200 2" xfId="8975" xr:uid="{00000000-0005-0000-0000-00003C880000}"/>
    <cellStyle name="Percent 201" xfId="6875" xr:uid="{00000000-0005-0000-0000-00003D880000}"/>
    <cellStyle name="Percent 201 2" xfId="8976" xr:uid="{00000000-0005-0000-0000-00003E880000}"/>
    <cellStyle name="Percent 202" xfId="6876" xr:uid="{00000000-0005-0000-0000-00003F880000}"/>
    <cellStyle name="Percent 202 2" xfId="8977" xr:uid="{00000000-0005-0000-0000-000040880000}"/>
    <cellStyle name="Percent 203" xfId="6877" xr:uid="{00000000-0005-0000-0000-000041880000}"/>
    <cellStyle name="Percent 203 2" xfId="8978" xr:uid="{00000000-0005-0000-0000-000042880000}"/>
    <cellStyle name="Percent 204" xfId="6878" xr:uid="{00000000-0005-0000-0000-000043880000}"/>
    <cellStyle name="Percent 204 2" xfId="8979" xr:uid="{00000000-0005-0000-0000-000044880000}"/>
    <cellStyle name="Percent 205" xfId="6879" xr:uid="{00000000-0005-0000-0000-000045880000}"/>
    <cellStyle name="Percent 205 2" xfId="8980" xr:uid="{00000000-0005-0000-0000-000046880000}"/>
    <cellStyle name="Percent 206" xfId="6880" xr:uid="{00000000-0005-0000-0000-000047880000}"/>
    <cellStyle name="Percent 207" xfId="6881" xr:uid="{00000000-0005-0000-0000-000048880000}"/>
    <cellStyle name="Percent 208" xfId="6882" xr:uid="{00000000-0005-0000-0000-000049880000}"/>
    <cellStyle name="Percent 208 2" xfId="8981" xr:uid="{00000000-0005-0000-0000-00004A880000}"/>
    <cellStyle name="Percent 209" xfId="6883" xr:uid="{00000000-0005-0000-0000-00004B880000}"/>
    <cellStyle name="Percent 209 2" xfId="8982" xr:uid="{00000000-0005-0000-0000-00004C880000}"/>
    <cellStyle name="Percent 21" xfId="4937" xr:uid="{00000000-0005-0000-0000-00004D880000}"/>
    <cellStyle name="Percent 21 2" xfId="4938" xr:uid="{00000000-0005-0000-0000-00004E880000}"/>
    <cellStyle name="Percent 21 2 2" xfId="4939" xr:uid="{00000000-0005-0000-0000-00004F880000}"/>
    <cellStyle name="Percent 21 3" xfId="4940" xr:uid="{00000000-0005-0000-0000-000050880000}"/>
    <cellStyle name="Percent 210" xfId="6884" xr:uid="{00000000-0005-0000-0000-000051880000}"/>
    <cellStyle name="Percent 210 2" xfId="8983" xr:uid="{00000000-0005-0000-0000-000052880000}"/>
    <cellStyle name="Percent 211" xfId="6885" xr:uid="{00000000-0005-0000-0000-000053880000}"/>
    <cellStyle name="Percent 211 2" xfId="8984" xr:uid="{00000000-0005-0000-0000-000054880000}"/>
    <cellStyle name="Percent 212" xfId="6886" xr:uid="{00000000-0005-0000-0000-000055880000}"/>
    <cellStyle name="Percent 212 2" xfId="8985" xr:uid="{00000000-0005-0000-0000-000056880000}"/>
    <cellStyle name="Percent 213" xfId="6887" xr:uid="{00000000-0005-0000-0000-000057880000}"/>
    <cellStyle name="Percent 213 2" xfId="8986" xr:uid="{00000000-0005-0000-0000-000058880000}"/>
    <cellStyle name="Percent 214" xfId="6888" xr:uid="{00000000-0005-0000-0000-000059880000}"/>
    <cellStyle name="Percent 214 2" xfId="8987" xr:uid="{00000000-0005-0000-0000-00005A880000}"/>
    <cellStyle name="Percent 215" xfId="6889" xr:uid="{00000000-0005-0000-0000-00005B880000}"/>
    <cellStyle name="Percent 215 2" xfId="8988" xr:uid="{00000000-0005-0000-0000-00005C880000}"/>
    <cellStyle name="Percent 216" xfId="6890" xr:uid="{00000000-0005-0000-0000-00005D880000}"/>
    <cellStyle name="Percent 216 2" xfId="8989" xr:uid="{00000000-0005-0000-0000-00005E880000}"/>
    <cellStyle name="Percent 217" xfId="6891" xr:uid="{00000000-0005-0000-0000-00005F880000}"/>
    <cellStyle name="Percent 217 2" xfId="8990" xr:uid="{00000000-0005-0000-0000-000060880000}"/>
    <cellStyle name="Percent 218" xfId="6892" xr:uid="{00000000-0005-0000-0000-000061880000}"/>
    <cellStyle name="Percent 218 2" xfId="8991" xr:uid="{00000000-0005-0000-0000-000062880000}"/>
    <cellStyle name="Percent 219" xfId="6893" xr:uid="{00000000-0005-0000-0000-000063880000}"/>
    <cellStyle name="Percent 219 2" xfId="8992" xr:uid="{00000000-0005-0000-0000-000064880000}"/>
    <cellStyle name="Percent 22" xfId="4941" xr:uid="{00000000-0005-0000-0000-000065880000}"/>
    <cellStyle name="Percent 22 2" xfId="4942" xr:uid="{00000000-0005-0000-0000-000066880000}"/>
    <cellStyle name="Percent 22 2 2" xfId="4943" xr:uid="{00000000-0005-0000-0000-000067880000}"/>
    <cellStyle name="Percent 22 3" xfId="4944" xr:uid="{00000000-0005-0000-0000-000068880000}"/>
    <cellStyle name="Percent 220" xfId="6894" xr:uid="{00000000-0005-0000-0000-000069880000}"/>
    <cellStyle name="Percent 220 2" xfId="8993" xr:uid="{00000000-0005-0000-0000-00006A880000}"/>
    <cellStyle name="Percent 221" xfId="6895" xr:uid="{00000000-0005-0000-0000-00006B880000}"/>
    <cellStyle name="Percent 221 2" xfId="8994" xr:uid="{00000000-0005-0000-0000-00006C880000}"/>
    <cellStyle name="Percent 222" xfId="6896" xr:uid="{00000000-0005-0000-0000-00006D880000}"/>
    <cellStyle name="Percent 223" xfId="6897" xr:uid="{00000000-0005-0000-0000-00006E880000}"/>
    <cellStyle name="Percent 224" xfId="6898" xr:uid="{00000000-0005-0000-0000-00006F880000}"/>
    <cellStyle name="Percent 225" xfId="6899" xr:uid="{00000000-0005-0000-0000-000070880000}"/>
    <cellStyle name="Percent 226" xfId="6900" xr:uid="{00000000-0005-0000-0000-000071880000}"/>
    <cellStyle name="Percent 227" xfId="6901" xr:uid="{00000000-0005-0000-0000-000072880000}"/>
    <cellStyle name="Percent 228" xfId="6902" xr:uid="{00000000-0005-0000-0000-000073880000}"/>
    <cellStyle name="Percent 229" xfId="6903" xr:uid="{00000000-0005-0000-0000-000074880000}"/>
    <cellStyle name="Percent 23" xfId="4945" xr:uid="{00000000-0005-0000-0000-000075880000}"/>
    <cellStyle name="Percent 23 2" xfId="4946" xr:uid="{00000000-0005-0000-0000-000076880000}"/>
    <cellStyle name="Percent 23 2 2" xfId="4947" xr:uid="{00000000-0005-0000-0000-000077880000}"/>
    <cellStyle name="Percent 23 3" xfId="4948" xr:uid="{00000000-0005-0000-0000-000078880000}"/>
    <cellStyle name="Percent 230" xfId="6904" xr:uid="{00000000-0005-0000-0000-000079880000}"/>
    <cellStyle name="Percent 231" xfId="9682" xr:uid="{00000000-0005-0000-0000-00007A880000}"/>
    <cellStyle name="Percent 231 2" xfId="11182" xr:uid="{00000000-0005-0000-0000-00007B880000}"/>
    <cellStyle name="Percent 231 3" xfId="10319" xr:uid="{00000000-0005-0000-0000-00007C880000}"/>
    <cellStyle name="Percent 232" xfId="9689" xr:uid="{00000000-0005-0000-0000-00007D880000}"/>
    <cellStyle name="Percent 232 2" xfId="11183" xr:uid="{00000000-0005-0000-0000-00007E880000}"/>
    <cellStyle name="Percent 232 3" xfId="10401" xr:uid="{00000000-0005-0000-0000-00007F880000}"/>
    <cellStyle name="Percent 233" xfId="10227" xr:uid="{00000000-0005-0000-0000-000080880000}"/>
    <cellStyle name="Percent 234" xfId="10476" xr:uid="{00000000-0005-0000-0000-000081880000}"/>
    <cellStyle name="Percent 235" xfId="10437" xr:uid="{00000000-0005-0000-0000-000082880000}"/>
    <cellStyle name="Percent 236" xfId="10491" xr:uid="{00000000-0005-0000-0000-000083880000}"/>
    <cellStyle name="Percent 237" xfId="10432" xr:uid="{00000000-0005-0000-0000-000084880000}"/>
    <cellStyle name="Percent 238" xfId="10492" xr:uid="{00000000-0005-0000-0000-000085880000}"/>
    <cellStyle name="Percent 239" xfId="10535" xr:uid="{00000000-0005-0000-0000-000086880000}"/>
    <cellStyle name="Percent 239 2" xfId="11394" xr:uid="{00000000-0005-0000-0000-000087880000}"/>
    <cellStyle name="Percent 239 3" xfId="10942" xr:uid="{00000000-0005-0000-0000-000088880000}"/>
    <cellStyle name="Percent 24" xfId="4949" xr:uid="{00000000-0005-0000-0000-000089880000}"/>
    <cellStyle name="Percent 24 2" xfId="4950" xr:uid="{00000000-0005-0000-0000-00008A880000}"/>
    <cellStyle name="Percent 24 2 2" xfId="4951" xr:uid="{00000000-0005-0000-0000-00008B880000}"/>
    <cellStyle name="Percent 24 3" xfId="4952" xr:uid="{00000000-0005-0000-0000-00008C880000}"/>
    <cellStyle name="Percent 240" xfId="11145" xr:uid="{00000000-0005-0000-0000-00008D880000}"/>
    <cellStyle name="Percent 240 2" xfId="12635" xr:uid="{00000000-0005-0000-0000-00008E880000}"/>
    <cellStyle name="Percent 240 2 2" xfId="15265" xr:uid="{00000000-0005-0000-0000-00008F880000}"/>
    <cellStyle name="Percent 240 2 2 2" xfId="31936" xr:uid="{00000000-0005-0000-0000-000090880000}"/>
    <cellStyle name="Percent 240 2 3" xfId="29338" xr:uid="{00000000-0005-0000-0000-000091880000}"/>
    <cellStyle name="Percent 240 3" xfId="13844" xr:uid="{00000000-0005-0000-0000-000092880000}"/>
    <cellStyle name="Percent 240 3 2" xfId="30518" xr:uid="{00000000-0005-0000-0000-000093880000}"/>
    <cellStyle name="Percent 240 4" xfId="27926" xr:uid="{00000000-0005-0000-0000-000094880000}"/>
    <cellStyle name="Percent 241" xfId="43758" xr:uid="{00000000-0005-0000-0000-000095880000}"/>
    <cellStyle name="Percent 25" xfId="4953" xr:uid="{00000000-0005-0000-0000-000096880000}"/>
    <cellStyle name="Percent 25 2" xfId="4954" xr:uid="{00000000-0005-0000-0000-000097880000}"/>
    <cellStyle name="Percent 25 2 2" xfId="4955" xr:uid="{00000000-0005-0000-0000-000098880000}"/>
    <cellStyle name="Percent 25 3" xfId="4956" xr:uid="{00000000-0005-0000-0000-000099880000}"/>
    <cellStyle name="Percent 26" xfId="4957" xr:uid="{00000000-0005-0000-0000-00009A880000}"/>
    <cellStyle name="Percent 26 2" xfId="4958" xr:uid="{00000000-0005-0000-0000-00009B880000}"/>
    <cellStyle name="Percent 26 2 2" xfId="4959" xr:uid="{00000000-0005-0000-0000-00009C880000}"/>
    <cellStyle name="Percent 26 3" xfId="4960" xr:uid="{00000000-0005-0000-0000-00009D880000}"/>
    <cellStyle name="Percent 27" xfId="4961" xr:uid="{00000000-0005-0000-0000-00009E880000}"/>
    <cellStyle name="Percent 27 2" xfId="4962" xr:uid="{00000000-0005-0000-0000-00009F880000}"/>
    <cellStyle name="Percent 27 2 2" xfId="4963" xr:uid="{00000000-0005-0000-0000-0000A0880000}"/>
    <cellStyle name="Percent 27 3" xfId="4964" xr:uid="{00000000-0005-0000-0000-0000A1880000}"/>
    <cellStyle name="Percent 28" xfId="4965" xr:uid="{00000000-0005-0000-0000-0000A2880000}"/>
    <cellStyle name="Percent 28 2" xfId="4966" xr:uid="{00000000-0005-0000-0000-0000A3880000}"/>
    <cellStyle name="Percent 28 2 2" xfId="4967" xr:uid="{00000000-0005-0000-0000-0000A4880000}"/>
    <cellStyle name="Percent 28 3" xfId="4968" xr:uid="{00000000-0005-0000-0000-0000A5880000}"/>
    <cellStyle name="Percent 29" xfId="4969" xr:uid="{00000000-0005-0000-0000-0000A6880000}"/>
    <cellStyle name="Percent 29 2" xfId="4970" xr:uid="{00000000-0005-0000-0000-0000A7880000}"/>
    <cellStyle name="Percent 29 2 2" xfId="4971" xr:uid="{00000000-0005-0000-0000-0000A8880000}"/>
    <cellStyle name="Percent 29 3" xfId="4972" xr:uid="{00000000-0005-0000-0000-0000A9880000}"/>
    <cellStyle name="Percent 3" xfId="121" xr:uid="{00000000-0005-0000-0000-0000AA880000}"/>
    <cellStyle name="Percent 3 10" xfId="9757" xr:uid="{00000000-0005-0000-0000-0000AB880000}"/>
    <cellStyle name="Percent 3 2" xfId="4973" xr:uid="{00000000-0005-0000-0000-0000AC880000}"/>
    <cellStyle name="Percent 3 2 2" xfId="4974" xr:uid="{00000000-0005-0000-0000-0000AD880000}"/>
    <cellStyle name="Percent 3 2 2 2" xfId="4975" xr:uid="{00000000-0005-0000-0000-0000AE880000}"/>
    <cellStyle name="Percent 3 2 3" xfId="4976" xr:uid="{00000000-0005-0000-0000-0000AF880000}"/>
    <cellStyle name="Percent 3 2 3 2" xfId="8995" xr:uid="{00000000-0005-0000-0000-0000B0880000}"/>
    <cellStyle name="Percent 3 2 4" xfId="6905" xr:uid="{00000000-0005-0000-0000-0000B1880000}"/>
    <cellStyle name="Percent 3 2 4 2" xfId="6906" xr:uid="{00000000-0005-0000-0000-0000B2880000}"/>
    <cellStyle name="Percent 3 2 4 3" xfId="6907" xr:uid="{00000000-0005-0000-0000-0000B3880000}"/>
    <cellStyle name="Percent 3 2 5" xfId="6908" xr:uid="{00000000-0005-0000-0000-0000B4880000}"/>
    <cellStyle name="Percent 3 2 6" xfId="8996" xr:uid="{00000000-0005-0000-0000-0000B5880000}"/>
    <cellStyle name="Percent 3 3" xfId="4977" xr:uid="{00000000-0005-0000-0000-0000B6880000}"/>
    <cellStyle name="Percent 3 3 2" xfId="4978" xr:uid="{00000000-0005-0000-0000-0000B7880000}"/>
    <cellStyle name="Percent 3 3 2 2" xfId="8310" xr:uid="{00000000-0005-0000-0000-0000B8880000}"/>
    <cellStyle name="Percent 3 3 2 3" xfId="43849" xr:uid="{00000000-0005-0000-0000-0000B9880000}"/>
    <cellStyle name="Percent 3 3 3" xfId="10032" xr:uid="{00000000-0005-0000-0000-0000BA880000}"/>
    <cellStyle name="Percent 3 4" xfId="4979" xr:uid="{00000000-0005-0000-0000-0000BB880000}"/>
    <cellStyle name="Percent 3 5" xfId="10086" xr:uid="{00000000-0005-0000-0000-0000BC880000}"/>
    <cellStyle name="Percent 3 6" xfId="15707" xr:uid="{00000000-0005-0000-0000-0000BD880000}"/>
    <cellStyle name="Percent 3 6 2" xfId="32366" xr:uid="{00000000-0005-0000-0000-0000BE880000}"/>
    <cellStyle name="Percent 3 7" xfId="10031" xr:uid="{00000000-0005-0000-0000-0000BF880000}"/>
    <cellStyle name="Percent 3 8" xfId="27022" xr:uid="{00000000-0005-0000-0000-0000C0880000}"/>
    <cellStyle name="Percent 3 9" xfId="43763" xr:uid="{00000000-0005-0000-0000-0000C1880000}"/>
    <cellStyle name="Percent 30" xfId="4980" xr:uid="{00000000-0005-0000-0000-0000C2880000}"/>
    <cellStyle name="Percent 30 2" xfId="4981" xr:uid="{00000000-0005-0000-0000-0000C3880000}"/>
    <cellStyle name="Percent 30 2 2" xfId="4982" xr:uid="{00000000-0005-0000-0000-0000C4880000}"/>
    <cellStyle name="Percent 30 3" xfId="4983" xr:uid="{00000000-0005-0000-0000-0000C5880000}"/>
    <cellStyle name="Percent 31" xfId="4984" xr:uid="{00000000-0005-0000-0000-0000C6880000}"/>
    <cellStyle name="Percent 31 2" xfId="4985" xr:uid="{00000000-0005-0000-0000-0000C7880000}"/>
    <cellStyle name="Percent 31 2 2" xfId="4986" xr:uid="{00000000-0005-0000-0000-0000C8880000}"/>
    <cellStyle name="Percent 31 3" xfId="4987" xr:uid="{00000000-0005-0000-0000-0000C9880000}"/>
    <cellStyle name="Percent 32" xfId="4988" xr:uid="{00000000-0005-0000-0000-0000CA880000}"/>
    <cellStyle name="Percent 32 2" xfId="4989" xr:uid="{00000000-0005-0000-0000-0000CB880000}"/>
    <cellStyle name="Percent 32 2 2" xfId="4990" xr:uid="{00000000-0005-0000-0000-0000CC880000}"/>
    <cellStyle name="Percent 32 3" xfId="4991" xr:uid="{00000000-0005-0000-0000-0000CD880000}"/>
    <cellStyle name="Percent 33" xfId="4992" xr:uid="{00000000-0005-0000-0000-0000CE880000}"/>
    <cellStyle name="Percent 33 2" xfId="4993" xr:uid="{00000000-0005-0000-0000-0000CF880000}"/>
    <cellStyle name="Percent 33 2 2" xfId="4994" xr:uid="{00000000-0005-0000-0000-0000D0880000}"/>
    <cellStyle name="Percent 33 3" xfId="4995" xr:uid="{00000000-0005-0000-0000-0000D1880000}"/>
    <cellStyle name="Percent 34" xfId="4996" xr:uid="{00000000-0005-0000-0000-0000D2880000}"/>
    <cellStyle name="Percent 34 2" xfId="4997" xr:uid="{00000000-0005-0000-0000-0000D3880000}"/>
    <cellStyle name="Percent 34 2 2" xfId="4998" xr:uid="{00000000-0005-0000-0000-0000D4880000}"/>
    <cellStyle name="Percent 34 3" xfId="4999" xr:uid="{00000000-0005-0000-0000-0000D5880000}"/>
    <cellStyle name="Percent 35" xfId="5000" xr:uid="{00000000-0005-0000-0000-0000D6880000}"/>
    <cellStyle name="Percent 35 2" xfId="5001" xr:uid="{00000000-0005-0000-0000-0000D7880000}"/>
    <cellStyle name="Percent 35 2 2" xfId="5002" xr:uid="{00000000-0005-0000-0000-0000D8880000}"/>
    <cellStyle name="Percent 35 2 2 2" xfId="5003" xr:uid="{00000000-0005-0000-0000-0000D9880000}"/>
    <cellStyle name="Percent 35 2 3" xfId="5004" xr:uid="{00000000-0005-0000-0000-0000DA880000}"/>
    <cellStyle name="Percent 35 3" xfId="6909" xr:uid="{00000000-0005-0000-0000-0000DB880000}"/>
    <cellStyle name="Percent 35 3 2" xfId="8997" xr:uid="{00000000-0005-0000-0000-0000DC880000}"/>
    <cellStyle name="Percent 35 4" xfId="8998" xr:uid="{00000000-0005-0000-0000-0000DD880000}"/>
    <cellStyle name="Percent 36" xfId="5005" xr:uid="{00000000-0005-0000-0000-0000DE880000}"/>
    <cellStyle name="Percent 36 2" xfId="5006" xr:uid="{00000000-0005-0000-0000-0000DF880000}"/>
    <cellStyle name="Percent 36 2 2" xfId="5007" xr:uid="{00000000-0005-0000-0000-0000E0880000}"/>
    <cellStyle name="Percent 36 2 2 2" xfId="5008" xr:uid="{00000000-0005-0000-0000-0000E1880000}"/>
    <cellStyle name="Percent 36 2 3" xfId="5009" xr:uid="{00000000-0005-0000-0000-0000E2880000}"/>
    <cellStyle name="Percent 36 3" xfId="6910" xr:uid="{00000000-0005-0000-0000-0000E3880000}"/>
    <cellStyle name="Percent 36 3 2" xfId="8999" xr:uid="{00000000-0005-0000-0000-0000E4880000}"/>
    <cellStyle name="Percent 36 4" xfId="9000" xr:uid="{00000000-0005-0000-0000-0000E5880000}"/>
    <cellStyle name="Percent 37" xfId="5010" xr:uid="{00000000-0005-0000-0000-0000E6880000}"/>
    <cellStyle name="Percent 37 2" xfId="5011" xr:uid="{00000000-0005-0000-0000-0000E7880000}"/>
    <cellStyle name="Percent 37 2 2" xfId="5012" xr:uid="{00000000-0005-0000-0000-0000E8880000}"/>
    <cellStyle name="Percent 37 2 2 2" xfId="5013" xr:uid="{00000000-0005-0000-0000-0000E9880000}"/>
    <cellStyle name="Percent 37 2 3" xfId="5014" xr:uid="{00000000-0005-0000-0000-0000EA880000}"/>
    <cellStyle name="Percent 37 3" xfId="9001" xr:uid="{00000000-0005-0000-0000-0000EB880000}"/>
    <cellStyle name="Percent 38" xfId="5015" xr:uid="{00000000-0005-0000-0000-0000EC880000}"/>
    <cellStyle name="Percent 38 2" xfId="5016" xr:uid="{00000000-0005-0000-0000-0000ED880000}"/>
    <cellStyle name="Percent 38 2 2" xfId="5017" xr:uid="{00000000-0005-0000-0000-0000EE880000}"/>
    <cellStyle name="Percent 38 2 2 2" xfId="5018" xr:uid="{00000000-0005-0000-0000-0000EF880000}"/>
    <cellStyle name="Percent 38 2 3" xfId="5019" xr:uid="{00000000-0005-0000-0000-0000F0880000}"/>
    <cellStyle name="Percent 39" xfId="5020" xr:uid="{00000000-0005-0000-0000-0000F1880000}"/>
    <cellStyle name="Percent 39 2" xfId="5021" xr:uid="{00000000-0005-0000-0000-0000F2880000}"/>
    <cellStyle name="Percent 39 2 2" xfId="5022" xr:uid="{00000000-0005-0000-0000-0000F3880000}"/>
    <cellStyle name="Percent 39 2 2 2" xfId="5023" xr:uid="{00000000-0005-0000-0000-0000F4880000}"/>
    <cellStyle name="Percent 39 2 3" xfId="5024" xr:uid="{00000000-0005-0000-0000-0000F5880000}"/>
    <cellStyle name="Percent 4" xfId="79" xr:uid="{00000000-0005-0000-0000-0000F6880000}"/>
    <cellStyle name="Percent 4 2" xfId="5025" xr:uid="{00000000-0005-0000-0000-0000F7880000}"/>
    <cellStyle name="Percent 4 2 2" xfId="5026" xr:uid="{00000000-0005-0000-0000-0000F8880000}"/>
    <cellStyle name="Percent 4 2 2 2" xfId="5027" xr:uid="{00000000-0005-0000-0000-0000F9880000}"/>
    <cellStyle name="Percent 4 2 3" xfId="5028" xr:uid="{00000000-0005-0000-0000-0000FA880000}"/>
    <cellStyle name="Percent 4 2 4" xfId="10034" xr:uid="{00000000-0005-0000-0000-0000FB880000}"/>
    <cellStyle name="Percent 4 3" xfId="5029" xr:uid="{00000000-0005-0000-0000-0000FC880000}"/>
    <cellStyle name="Percent 4 3 2" xfId="5030" xr:uid="{00000000-0005-0000-0000-0000FD880000}"/>
    <cellStyle name="Percent 4 3 2 2" xfId="5031" xr:uid="{00000000-0005-0000-0000-0000FE880000}"/>
    <cellStyle name="Percent 4 3 2 3" xfId="10327" xr:uid="{00000000-0005-0000-0000-0000FF880000}"/>
    <cellStyle name="Percent 4 3 3" xfId="5032" xr:uid="{00000000-0005-0000-0000-000000890000}"/>
    <cellStyle name="Percent 4 3 3 2" xfId="5033" xr:uid="{00000000-0005-0000-0000-000001890000}"/>
    <cellStyle name="Percent 4 3 4" xfId="5034" xr:uid="{00000000-0005-0000-0000-000002890000}"/>
    <cellStyle name="Percent 4 4" xfId="5035" xr:uid="{00000000-0005-0000-0000-000003890000}"/>
    <cellStyle name="Percent 4 4 2" xfId="5036" xr:uid="{00000000-0005-0000-0000-000004890000}"/>
    <cellStyle name="Percent 4 4 3" xfId="5037" xr:uid="{00000000-0005-0000-0000-000005890000}"/>
    <cellStyle name="Percent 4 4 4" xfId="8311" xr:uid="{00000000-0005-0000-0000-000006890000}"/>
    <cellStyle name="Percent 4 5" xfId="5038" xr:uid="{00000000-0005-0000-0000-000007890000}"/>
    <cellStyle name="Percent 4 5 2" xfId="11169" xr:uid="{00000000-0005-0000-0000-000008890000}"/>
    <cellStyle name="Percent 4 6" xfId="15708" xr:uid="{00000000-0005-0000-0000-000009890000}"/>
    <cellStyle name="Percent 4 6 2" xfId="32367" xr:uid="{00000000-0005-0000-0000-00000A890000}"/>
    <cellStyle name="Percent 4 7" xfId="10033" xr:uid="{00000000-0005-0000-0000-00000B890000}"/>
    <cellStyle name="Percent 4 8" xfId="27023" xr:uid="{00000000-0005-0000-0000-00000C890000}"/>
    <cellStyle name="Percent 4 9" xfId="9758" xr:uid="{00000000-0005-0000-0000-00000D890000}"/>
    <cellStyle name="Percent 40" xfId="5039" xr:uid="{00000000-0005-0000-0000-00000E890000}"/>
    <cellStyle name="Percent 40 2" xfId="5040" xr:uid="{00000000-0005-0000-0000-00000F890000}"/>
    <cellStyle name="Percent 40 2 2" xfId="5041" xr:uid="{00000000-0005-0000-0000-000010890000}"/>
    <cellStyle name="Percent 40 3" xfId="5042" xr:uid="{00000000-0005-0000-0000-000011890000}"/>
    <cellStyle name="Percent 41" xfId="5043" xr:uid="{00000000-0005-0000-0000-000012890000}"/>
    <cellStyle name="Percent 41 2" xfId="5044" xr:uid="{00000000-0005-0000-0000-000013890000}"/>
    <cellStyle name="Percent 41 2 2" xfId="5045" xr:uid="{00000000-0005-0000-0000-000014890000}"/>
    <cellStyle name="Percent 41 3" xfId="5046" xr:uid="{00000000-0005-0000-0000-000015890000}"/>
    <cellStyle name="Percent 42" xfId="5047" xr:uid="{00000000-0005-0000-0000-000016890000}"/>
    <cellStyle name="Percent 42 2" xfId="5048" xr:uid="{00000000-0005-0000-0000-000017890000}"/>
    <cellStyle name="Percent 42 2 2" xfId="5049" xr:uid="{00000000-0005-0000-0000-000018890000}"/>
    <cellStyle name="Percent 42 3" xfId="5050" xr:uid="{00000000-0005-0000-0000-000019890000}"/>
    <cellStyle name="Percent 43" xfId="5051" xr:uid="{00000000-0005-0000-0000-00001A890000}"/>
    <cellStyle name="Percent 43 2" xfId="5052" xr:uid="{00000000-0005-0000-0000-00001B890000}"/>
    <cellStyle name="Percent 43 2 2" xfId="5053" xr:uid="{00000000-0005-0000-0000-00001C890000}"/>
    <cellStyle name="Percent 43 3" xfId="5054" xr:uid="{00000000-0005-0000-0000-00001D890000}"/>
    <cellStyle name="Percent 44" xfId="5055" xr:uid="{00000000-0005-0000-0000-00001E890000}"/>
    <cellStyle name="Percent 44 2" xfId="5056" xr:uid="{00000000-0005-0000-0000-00001F890000}"/>
    <cellStyle name="Percent 44 2 2" xfId="5057" xr:uid="{00000000-0005-0000-0000-000020890000}"/>
    <cellStyle name="Percent 44 3" xfId="5058" xr:uid="{00000000-0005-0000-0000-000021890000}"/>
    <cellStyle name="Percent 45" xfId="5059" xr:uid="{00000000-0005-0000-0000-000022890000}"/>
    <cellStyle name="Percent 45 2" xfId="5060" xr:uid="{00000000-0005-0000-0000-000023890000}"/>
    <cellStyle name="Percent 45 2 2" xfId="5061" xr:uid="{00000000-0005-0000-0000-000024890000}"/>
    <cellStyle name="Percent 45 3" xfId="5062" xr:uid="{00000000-0005-0000-0000-000025890000}"/>
    <cellStyle name="Percent 46" xfId="5063" xr:uid="{00000000-0005-0000-0000-000026890000}"/>
    <cellStyle name="Percent 46 2" xfId="5064" xr:uid="{00000000-0005-0000-0000-000027890000}"/>
    <cellStyle name="Percent 46 2 2" xfId="5065" xr:uid="{00000000-0005-0000-0000-000028890000}"/>
    <cellStyle name="Percent 46 3" xfId="5066" xr:uid="{00000000-0005-0000-0000-000029890000}"/>
    <cellStyle name="Percent 47" xfId="5067" xr:uid="{00000000-0005-0000-0000-00002A890000}"/>
    <cellStyle name="Percent 47 2" xfId="5068" xr:uid="{00000000-0005-0000-0000-00002B890000}"/>
    <cellStyle name="Percent 47 2 2" xfId="5069" xr:uid="{00000000-0005-0000-0000-00002C890000}"/>
    <cellStyle name="Percent 47 3" xfId="5070" xr:uid="{00000000-0005-0000-0000-00002D890000}"/>
    <cellStyle name="Percent 48" xfId="5071" xr:uid="{00000000-0005-0000-0000-00002E890000}"/>
    <cellStyle name="Percent 48 2" xfId="5072" xr:uid="{00000000-0005-0000-0000-00002F890000}"/>
    <cellStyle name="Percent 48 2 2" xfId="5073" xr:uid="{00000000-0005-0000-0000-000030890000}"/>
    <cellStyle name="Percent 48 3" xfId="5074" xr:uid="{00000000-0005-0000-0000-000031890000}"/>
    <cellStyle name="Percent 49" xfId="5075" xr:uid="{00000000-0005-0000-0000-000032890000}"/>
    <cellStyle name="Percent 49 2" xfId="5076" xr:uid="{00000000-0005-0000-0000-000033890000}"/>
    <cellStyle name="Percent 49 2 2" xfId="5077" xr:uid="{00000000-0005-0000-0000-000034890000}"/>
    <cellStyle name="Percent 49 3" xfId="5078" xr:uid="{00000000-0005-0000-0000-000035890000}"/>
    <cellStyle name="Percent 5" xfId="133" xr:uid="{00000000-0005-0000-0000-000036890000}"/>
    <cellStyle name="Percent 5 2" xfId="5079" xr:uid="{00000000-0005-0000-0000-000037890000}"/>
    <cellStyle name="Percent 5 2 2" xfId="10328" xr:uid="{00000000-0005-0000-0000-000038890000}"/>
    <cellStyle name="Percent 5 2 3" xfId="10087" xr:uid="{00000000-0005-0000-0000-000039890000}"/>
    <cellStyle name="Percent 5 3" xfId="5080" xr:uid="{00000000-0005-0000-0000-00003A890000}"/>
    <cellStyle name="Percent 5 3 2" xfId="8312" xr:uid="{00000000-0005-0000-0000-00003B890000}"/>
    <cellStyle name="Percent 5 3 2 2" xfId="9304" xr:uid="{00000000-0005-0000-0000-00003C890000}"/>
    <cellStyle name="Percent 5 3 2 2 2" xfId="9667" xr:uid="{00000000-0005-0000-0000-00003D890000}"/>
    <cellStyle name="Percent 5 3 2 3" xfId="9195" xr:uid="{00000000-0005-0000-0000-00003E890000}"/>
    <cellStyle name="Percent 5 3 2 3 2" xfId="9668" xr:uid="{00000000-0005-0000-0000-00003F890000}"/>
    <cellStyle name="Percent 5 3 2 4" xfId="9435" xr:uid="{00000000-0005-0000-0000-000040890000}"/>
    <cellStyle name="Percent 5 3 3" xfId="9260" xr:uid="{00000000-0005-0000-0000-000041890000}"/>
    <cellStyle name="Percent 5 3 3 2" xfId="9669" xr:uid="{00000000-0005-0000-0000-000042890000}"/>
    <cellStyle name="Percent 5 3 4" xfId="9194" xr:uid="{00000000-0005-0000-0000-000043890000}"/>
    <cellStyle name="Percent 5 3 4 2" xfId="9670" xr:uid="{00000000-0005-0000-0000-000044890000}"/>
    <cellStyle name="Percent 5 3 5" xfId="9434" xr:uid="{00000000-0005-0000-0000-000045890000}"/>
    <cellStyle name="Percent 5 3 6" xfId="10329" xr:uid="{00000000-0005-0000-0000-000046890000}"/>
    <cellStyle name="Percent 5 4" xfId="5081" xr:uid="{00000000-0005-0000-0000-000047890000}"/>
    <cellStyle name="Percent 5 4 2" xfId="5082" xr:uid="{00000000-0005-0000-0000-000048890000}"/>
    <cellStyle name="Percent 5 4 3" xfId="8313" xr:uid="{00000000-0005-0000-0000-000049890000}"/>
    <cellStyle name="Percent 5 5" xfId="5083" xr:uid="{00000000-0005-0000-0000-00004A890000}"/>
    <cellStyle name="Percent 5 6" xfId="8314" xr:uid="{00000000-0005-0000-0000-00004B890000}"/>
    <cellStyle name="Percent 5 7" xfId="9207" xr:uid="{00000000-0005-0000-0000-00004C890000}"/>
    <cellStyle name="Percent 5 7 2" xfId="9671" xr:uid="{00000000-0005-0000-0000-00004D890000}"/>
    <cellStyle name="Percent 5 8" xfId="9193" xr:uid="{00000000-0005-0000-0000-00004E890000}"/>
    <cellStyle name="Percent 5 8 2" xfId="9672" xr:uid="{00000000-0005-0000-0000-00004F890000}"/>
    <cellStyle name="Percent 5 9" xfId="9433" xr:uid="{00000000-0005-0000-0000-000050890000}"/>
    <cellStyle name="Percent 50" xfId="5084" xr:uid="{00000000-0005-0000-0000-000051890000}"/>
    <cellStyle name="Percent 50 2" xfId="5085" xr:uid="{00000000-0005-0000-0000-000052890000}"/>
    <cellStyle name="Percent 50 2 2" xfId="5086" xr:uid="{00000000-0005-0000-0000-000053890000}"/>
    <cellStyle name="Percent 50 3" xfId="5087" xr:uid="{00000000-0005-0000-0000-000054890000}"/>
    <cellStyle name="Percent 51" xfId="5088" xr:uid="{00000000-0005-0000-0000-000055890000}"/>
    <cellStyle name="Percent 51 2" xfId="5089" xr:uid="{00000000-0005-0000-0000-000056890000}"/>
    <cellStyle name="Percent 51 2 2" xfId="5090" xr:uid="{00000000-0005-0000-0000-000057890000}"/>
    <cellStyle name="Percent 51 3" xfId="5091" xr:uid="{00000000-0005-0000-0000-000058890000}"/>
    <cellStyle name="Percent 52" xfId="5092" xr:uid="{00000000-0005-0000-0000-000059890000}"/>
    <cellStyle name="Percent 52 2" xfId="5093" xr:uid="{00000000-0005-0000-0000-00005A890000}"/>
    <cellStyle name="Percent 52 2 2" xfId="5094" xr:uid="{00000000-0005-0000-0000-00005B890000}"/>
    <cellStyle name="Percent 52 3" xfId="5095" xr:uid="{00000000-0005-0000-0000-00005C890000}"/>
    <cellStyle name="Percent 53" xfId="5096" xr:uid="{00000000-0005-0000-0000-00005D890000}"/>
    <cellStyle name="Percent 53 2" xfId="5097" xr:uid="{00000000-0005-0000-0000-00005E890000}"/>
    <cellStyle name="Percent 53 2 2" xfId="5098" xr:uid="{00000000-0005-0000-0000-00005F890000}"/>
    <cellStyle name="Percent 53 3" xfId="5099" xr:uid="{00000000-0005-0000-0000-000060890000}"/>
    <cellStyle name="Percent 54" xfId="136" xr:uid="{00000000-0005-0000-0000-000061890000}"/>
    <cellStyle name="Percent 54 2" xfId="5100" xr:uid="{00000000-0005-0000-0000-000062890000}"/>
    <cellStyle name="Percent 54 2 2" xfId="5101" xr:uid="{00000000-0005-0000-0000-000063890000}"/>
    <cellStyle name="Percent 54 3" xfId="5102" xr:uid="{00000000-0005-0000-0000-000064890000}"/>
    <cellStyle name="Percent 54 3 2" xfId="5103" xr:uid="{00000000-0005-0000-0000-000065890000}"/>
    <cellStyle name="Percent 55" xfId="5104" xr:uid="{00000000-0005-0000-0000-000066890000}"/>
    <cellStyle name="Percent 55 2" xfId="5105" xr:uid="{00000000-0005-0000-0000-000067890000}"/>
    <cellStyle name="Percent 55 2 2" xfId="5106" xr:uid="{00000000-0005-0000-0000-000068890000}"/>
    <cellStyle name="Percent 55 3" xfId="5107" xr:uid="{00000000-0005-0000-0000-000069890000}"/>
    <cellStyle name="Percent 56" xfId="5108" xr:uid="{00000000-0005-0000-0000-00006A890000}"/>
    <cellStyle name="Percent 56 2" xfId="5109" xr:uid="{00000000-0005-0000-0000-00006B890000}"/>
    <cellStyle name="Percent 56 2 2" xfId="5110" xr:uid="{00000000-0005-0000-0000-00006C890000}"/>
    <cellStyle name="Percent 56 3" xfId="5111" xr:uid="{00000000-0005-0000-0000-00006D890000}"/>
    <cellStyle name="Percent 57" xfId="5112" xr:uid="{00000000-0005-0000-0000-00006E890000}"/>
    <cellStyle name="Percent 57 2" xfId="5113" xr:uid="{00000000-0005-0000-0000-00006F890000}"/>
    <cellStyle name="Percent 57 2 2" xfId="5114" xr:uid="{00000000-0005-0000-0000-000070890000}"/>
    <cellStyle name="Percent 57 3" xfId="5115" xr:uid="{00000000-0005-0000-0000-000071890000}"/>
    <cellStyle name="Percent 58" xfId="5116" xr:uid="{00000000-0005-0000-0000-000072890000}"/>
    <cellStyle name="Percent 58 2" xfId="5117" xr:uid="{00000000-0005-0000-0000-000073890000}"/>
    <cellStyle name="Percent 58 2 2" xfId="5118" xr:uid="{00000000-0005-0000-0000-000074890000}"/>
    <cellStyle name="Percent 58 3" xfId="5119" xr:uid="{00000000-0005-0000-0000-000075890000}"/>
    <cellStyle name="Percent 59" xfId="5120" xr:uid="{00000000-0005-0000-0000-000076890000}"/>
    <cellStyle name="Percent 59 2" xfId="9002" xr:uid="{00000000-0005-0000-0000-000077890000}"/>
    <cellStyle name="Percent 6" xfId="5121" xr:uid="{00000000-0005-0000-0000-000078890000}"/>
    <cellStyle name="Percent 6 2" xfId="5122" xr:uid="{00000000-0005-0000-0000-000079890000}"/>
    <cellStyle name="Percent 6 2 2" xfId="5123" xr:uid="{00000000-0005-0000-0000-00007A890000}"/>
    <cellStyle name="Percent 6 2 2 2" xfId="5124" xr:uid="{00000000-0005-0000-0000-00007B890000}"/>
    <cellStyle name="Percent 6 2 3" xfId="5125" xr:uid="{00000000-0005-0000-0000-00007C890000}"/>
    <cellStyle name="Percent 6 2 4" xfId="5126" xr:uid="{00000000-0005-0000-0000-00007D890000}"/>
    <cellStyle name="Percent 6 3" xfId="5127" xr:uid="{00000000-0005-0000-0000-00007E890000}"/>
    <cellStyle name="Percent 6 3 2" xfId="5128" xr:uid="{00000000-0005-0000-0000-00007F890000}"/>
    <cellStyle name="Percent 6 3 3" xfId="5129" xr:uid="{00000000-0005-0000-0000-000080890000}"/>
    <cellStyle name="Percent 6 4" xfId="5130" xr:uid="{00000000-0005-0000-0000-000081890000}"/>
    <cellStyle name="Percent 6 5" xfId="5131" xr:uid="{00000000-0005-0000-0000-000082890000}"/>
    <cellStyle name="Percent 60" xfId="5132" xr:uid="{00000000-0005-0000-0000-000083890000}"/>
    <cellStyle name="Percent 60 2" xfId="9003" xr:uid="{00000000-0005-0000-0000-000084890000}"/>
    <cellStyle name="Percent 61" xfId="5133" xr:uid="{00000000-0005-0000-0000-000085890000}"/>
    <cellStyle name="Percent 61 2" xfId="9004" xr:uid="{00000000-0005-0000-0000-000086890000}"/>
    <cellStyle name="Percent 62" xfId="5134" xr:uid="{00000000-0005-0000-0000-000087890000}"/>
    <cellStyle name="Percent 62 2" xfId="9005" xr:uid="{00000000-0005-0000-0000-000088890000}"/>
    <cellStyle name="Percent 63" xfId="5135" xr:uid="{00000000-0005-0000-0000-000089890000}"/>
    <cellStyle name="Percent 63 2" xfId="9006" xr:uid="{00000000-0005-0000-0000-00008A890000}"/>
    <cellStyle name="Percent 64" xfId="5136" xr:uid="{00000000-0005-0000-0000-00008B890000}"/>
    <cellStyle name="Percent 64 2" xfId="9007" xr:uid="{00000000-0005-0000-0000-00008C890000}"/>
    <cellStyle name="Percent 65" xfId="6911" xr:uid="{00000000-0005-0000-0000-00008D890000}"/>
    <cellStyle name="Percent 65 2" xfId="9008" xr:uid="{00000000-0005-0000-0000-00008E890000}"/>
    <cellStyle name="Percent 66" xfId="6912" xr:uid="{00000000-0005-0000-0000-00008F890000}"/>
    <cellStyle name="Percent 66 2" xfId="9009" xr:uid="{00000000-0005-0000-0000-000090890000}"/>
    <cellStyle name="Percent 67" xfId="6913" xr:uid="{00000000-0005-0000-0000-000091890000}"/>
    <cellStyle name="Percent 67 2" xfId="9010" xr:uid="{00000000-0005-0000-0000-000092890000}"/>
    <cellStyle name="Percent 68" xfId="6914" xr:uid="{00000000-0005-0000-0000-000093890000}"/>
    <cellStyle name="Percent 68 2" xfId="9011" xr:uid="{00000000-0005-0000-0000-000094890000}"/>
    <cellStyle name="Percent 69" xfId="6915" xr:uid="{00000000-0005-0000-0000-000095890000}"/>
    <cellStyle name="Percent 69 2" xfId="9012" xr:uid="{00000000-0005-0000-0000-000096890000}"/>
    <cellStyle name="Percent 7" xfId="5137" xr:uid="{00000000-0005-0000-0000-000097890000}"/>
    <cellStyle name="Percent 7 2" xfId="5138" xr:uid="{00000000-0005-0000-0000-000098890000}"/>
    <cellStyle name="Percent 7 2 2" xfId="10332" xr:uid="{00000000-0005-0000-0000-000099890000}"/>
    <cellStyle name="Percent 7 2 3" xfId="10088" xr:uid="{00000000-0005-0000-0000-00009A890000}"/>
    <cellStyle name="Percent 7 3" xfId="5139" xr:uid="{00000000-0005-0000-0000-00009B890000}"/>
    <cellStyle name="Percent 7 3 2" xfId="8315" xr:uid="{00000000-0005-0000-0000-00009C890000}"/>
    <cellStyle name="Percent 7 3 3" xfId="10331" xr:uid="{00000000-0005-0000-0000-00009D890000}"/>
    <cellStyle name="Percent 7 4" xfId="5140" xr:uid="{00000000-0005-0000-0000-00009E890000}"/>
    <cellStyle name="Percent 7 4 2" xfId="5141" xr:uid="{00000000-0005-0000-0000-00009F890000}"/>
    <cellStyle name="Percent 7 4 3" xfId="8316" xr:uid="{00000000-0005-0000-0000-0000A0890000}"/>
    <cellStyle name="Percent 7 5" xfId="5142" xr:uid="{00000000-0005-0000-0000-0000A1890000}"/>
    <cellStyle name="Percent 7 6" xfId="8317" xr:uid="{00000000-0005-0000-0000-0000A2890000}"/>
    <cellStyle name="Percent 70" xfId="6916" xr:uid="{00000000-0005-0000-0000-0000A3890000}"/>
    <cellStyle name="Percent 70 2" xfId="9013" xr:uid="{00000000-0005-0000-0000-0000A4890000}"/>
    <cellStyle name="Percent 71" xfId="6917" xr:uid="{00000000-0005-0000-0000-0000A5890000}"/>
    <cellStyle name="Percent 71 2" xfId="9014" xr:uid="{00000000-0005-0000-0000-0000A6890000}"/>
    <cellStyle name="Percent 72" xfId="6918" xr:uid="{00000000-0005-0000-0000-0000A7890000}"/>
    <cellStyle name="Percent 72 2" xfId="6919" xr:uid="{00000000-0005-0000-0000-0000A8890000}"/>
    <cellStyle name="Percent 72 2 2" xfId="9015" xr:uid="{00000000-0005-0000-0000-0000A9890000}"/>
    <cellStyle name="Percent 72 3" xfId="9016" xr:uid="{00000000-0005-0000-0000-0000AA890000}"/>
    <cellStyle name="Percent 73" xfId="6920" xr:uid="{00000000-0005-0000-0000-0000AB890000}"/>
    <cellStyle name="Percent 73 2" xfId="6921" xr:uid="{00000000-0005-0000-0000-0000AC890000}"/>
    <cellStyle name="Percent 73 2 2" xfId="9017" xr:uid="{00000000-0005-0000-0000-0000AD890000}"/>
    <cellStyle name="Percent 73 3" xfId="9018" xr:uid="{00000000-0005-0000-0000-0000AE890000}"/>
    <cellStyle name="Percent 74" xfId="6922" xr:uid="{00000000-0005-0000-0000-0000AF890000}"/>
    <cellStyle name="Percent 74 2" xfId="6923" xr:uid="{00000000-0005-0000-0000-0000B0890000}"/>
    <cellStyle name="Percent 74 2 2" xfId="9019" xr:uid="{00000000-0005-0000-0000-0000B1890000}"/>
    <cellStyle name="Percent 74 3" xfId="9020" xr:uid="{00000000-0005-0000-0000-0000B2890000}"/>
    <cellStyle name="Percent 75" xfId="6924" xr:uid="{00000000-0005-0000-0000-0000B3890000}"/>
    <cellStyle name="Percent 75 2" xfId="6925" xr:uid="{00000000-0005-0000-0000-0000B4890000}"/>
    <cellStyle name="Percent 75 2 2" xfId="9021" xr:uid="{00000000-0005-0000-0000-0000B5890000}"/>
    <cellStyle name="Percent 75 3" xfId="9022" xr:uid="{00000000-0005-0000-0000-0000B6890000}"/>
    <cellStyle name="Percent 76" xfId="6926" xr:uid="{00000000-0005-0000-0000-0000B7890000}"/>
    <cellStyle name="Percent 76 2" xfId="6927" xr:uid="{00000000-0005-0000-0000-0000B8890000}"/>
    <cellStyle name="Percent 76 2 2" xfId="9023" xr:uid="{00000000-0005-0000-0000-0000B9890000}"/>
    <cellStyle name="Percent 76 3" xfId="9024" xr:uid="{00000000-0005-0000-0000-0000BA890000}"/>
    <cellStyle name="Percent 77" xfId="6928" xr:uid="{00000000-0005-0000-0000-0000BB890000}"/>
    <cellStyle name="Percent 77 2" xfId="6929" xr:uid="{00000000-0005-0000-0000-0000BC890000}"/>
    <cellStyle name="Percent 77 2 2" xfId="9025" xr:uid="{00000000-0005-0000-0000-0000BD890000}"/>
    <cellStyle name="Percent 77 3" xfId="9026" xr:uid="{00000000-0005-0000-0000-0000BE890000}"/>
    <cellStyle name="Percent 78" xfId="6930" xr:uid="{00000000-0005-0000-0000-0000BF890000}"/>
    <cellStyle name="Percent 78 2" xfId="6931" xr:uid="{00000000-0005-0000-0000-0000C0890000}"/>
    <cellStyle name="Percent 78 2 2" xfId="9027" xr:uid="{00000000-0005-0000-0000-0000C1890000}"/>
    <cellStyle name="Percent 78 3" xfId="9028" xr:uid="{00000000-0005-0000-0000-0000C2890000}"/>
    <cellStyle name="Percent 79" xfId="6932" xr:uid="{00000000-0005-0000-0000-0000C3890000}"/>
    <cellStyle name="Percent 79 2" xfId="9029" xr:uid="{00000000-0005-0000-0000-0000C4890000}"/>
    <cellStyle name="Percent 8" xfId="5143" xr:uid="{00000000-0005-0000-0000-0000C5890000}"/>
    <cellStyle name="Percent 8 2" xfId="5144" xr:uid="{00000000-0005-0000-0000-0000C6890000}"/>
    <cellStyle name="Percent 8 2 2" xfId="10089" xr:uid="{00000000-0005-0000-0000-0000C7890000}"/>
    <cellStyle name="Percent 8 3" xfId="5145" xr:uid="{00000000-0005-0000-0000-0000C8890000}"/>
    <cellStyle name="Percent 8 4" xfId="5146" xr:uid="{00000000-0005-0000-0000-0000C9890000}"/>
    <cellStyle name="Percent 8 4 2" xfId="5147" xr:uid="{00000000-0005-0000-0000-0000CA890000}"/>
    <cellStyle name="Percent 8 5" xfId="5148" xr:uid="{00000000-0005-0000-0000-0000CB890000}"/>
    <cellStyle name="Percent 8 6" xfId="8318" xr:uid="{00000000-0005-0000-0000-0000CC890000}"/>
    <cellStyle name="Percent 80" xfId="6933" xr:uid="{00000000-0005-0000-0000-0000CD890000}"/>
    <cellStyle name="Percent 80 2" xfId="9030" xr:uid="{00000000-0005-0000-0000-0000CE890000}"/>
    <cellStyle name="Percent 81" xfId="6934" xr:uid="{00000000-0005-0000-0000-0000CF890000}"/>
    <cellStyle name="Percent 81 2" xfId="9031" xr:uid="{00000000-0005-0000-0000-0000D0890000}"/>
    <cellStyle name="Percent 82" xfId="6935" xr:uid="{00000000-0005-0000-0000-0000D1890000}"/>
    <cellStyle name="Percent 82 2" xfId="9032" xr:uid="{00000000-0005-0000-0000-0000D2890000}"/>
    <cellStyle name="Percent 83" xfId="6936" xr:uid="{00000000-0005-0000-0000-0000D3890000}"/>
    <cellStyle name="Percent 83 2" xfId="9033" xr:uid="{00000000-0005-0000-0000-0000D4890000}"/>
    <cellStyle name="Percent 84" xfId="6937" xr:uid="{00000000-0005-0000-0000-0000D5890000}"/>
    <cellStyle name="Percent 84 2" xfId="9034" xr:uid="{00000000-0005-0000-0000-0000D6890000}"/>
    <cellStyle name="Percent 85" xfId="6938" xr:uid="{00000000-0005-0000-0000-0000D7890000}"/>
    <cellStyle name="Percent 85 2" xfId="9035" xr:uid="{00000000-0005-0000-0000-0000D8890000}"/>
    <cellStyle name="Percent 86" xfId="6939" xr:uid="{00000000-0005-0000-0000-0000D9890000}"/>
    <cellStyle name="Percent 86 2" xfId="9036" xr:uid="{00000000-0005-0000-0000-0000DA890000}"/>
    <cellStyle name="Percent 87" xfId="6940" xr:uid="{00000000-0005-0000-0000-0000DB890000}"/>
    <cellStyle name="Percent 87 2" xfId="9037" xr:uid="{00000000-0005-0000-0000-0000DC890000}"/>
    <cellStyle name="Percent 88" xfId="6941" xr:uid="{00000000-0005-0000-0000-0000DD890000}"/>
    <cellStyle name="Percent 88 2" xfId="9038" xr:uid="{00000000-0005-0000-0000-0000DE890000}"/>
    <cellStyle name="Percent 89" xfId="6942" xr:uid="{00000000-0005-0000-0000-0000DF890000}"/>
    <cellStyle name="Percent 89 2" xfId="9039" xr:uid="{00000000-0005-0000-0000-0000E0890000}"/>
    <cellStyle name="Percent 9" xfId="5149" xr:uid="{00000000-0005-0000-0000-0000E1890000}"/>
    <cellStyle name="Percent 9 2" xfId="5150" xr:uid="{00000000-0005-0000-0000-0000E2890000}"/>
    <cellStyle name="Percent 9 2 2" xfId="5151" xr:uid="{00000000-0005-0000-0000-0000E3890000}"/>
    <cellStyle name="Percent 9 2 2 2" xfId="10090" xr:uid="{00000000-0005-0000-0000-0000E4890000}"/>
    <cellStyle name="Percent 9 2 3" xfId="5152" xr:uid="{00000000-0005-0000-0000-0000E5890000}"/>
    <cellStyle name="Percent 9 2 3 2" xfId="5153" xr:uid="{00000000-0005-0000-0000-0000E6890000}"/>
    <cellStyle name="Percent 9 2 4" xfId="5154" xr:uid="{00000000-0005-0000-0000-0000E7890000}"/>
    <cellStyle name="Percent 9 2 5" xfId="8319" xr:uid="{00000000-0005-0000-0000-0000E8890000}"/>
    <cellStyle name="Percent 9 3" xfId="5155" xr:uid="{00000000-0005-0000-0000-0000E9890000}"/>
    <cellStyle name="Percent 9 3 2" xfId="5156" xr:uid="{00000000-0005-0000-0000-0000EA890000}"/>
    <cellStyle name="Percent 9 3 2 2" xfId="5157" xr:uid="{00000000-0005-0000-0000-0000EB890000}"/>
    <cellStyle name="Percent 9 3 3" xfId="5158" xr:uid="{00000000-0005-0000-0000-0000EC890000}"/>
    <cellStyle name="Percent 9 4" xfId="5159" xr:uid="{00000000-0005-0000-0000-0000ED890000}"/>
    <cellStyle name="Percent 9 4 2" xfId="10091" xr:uid="{00000000-0005-0000-0000-0000EE890000}"/>
    <cellStyle name="Percent 9 5" xfId="5160" xr:uid="{00000000-0005-0000-0000-0000EF890000}"/>
    <cellStyle name="Percent 9 5 2" xfId="5161" xr:uid="{00000000-0005-0000-0000-0000F0890000}"/>
    <cellStyle name="Percent 9 5 3" xfId="10333" xr:uid="{00000000-0005-0000-0000-0000F1890000}"/>
    <cellStyle name="Percent 9 6" xfId="5162" xr:uid="{00000000-0005-0000-0000-0000F2890000}"/>
    <cellStyle name="Percent 9 7" xfId="8320" xr:uid="{00000000-0005-0000-0000-0000F3890000}"/>
    <cellStyle name="Percent 90" xfId="6943" xr:uid="{00000000-0005-0000-0000-0000F4890000}"/>
    <cellStyle name="Percent 90 2" xfId="9040" xr:uid="{00000000-0005-0000-0000-0000F5890000}"/>
    <cellStyle name="Percent 91" xfId="6944" xr:uid="{00000000-0005-0000-0000-0000F6890000}"/>
    <cellStyle name="Percent 91 2" xfId="9041" xr:uid="{00000000-0005-0000-0000-0000F7890000}"/>
    <cellStyle name="Percent 92" xfId="6945" xr:uid="{00000000-0005-0000-0000-0000F8890000}"/>
    <cellStyle name="Percent 92 2" xfId="9042" xr:uid="{00000000-0005-0000-0000-0000F9890000}"/>
    <cellStyle name="Percent 93" xfId="6946" xr:uid="{00000000-0005-0000-0000-0000FA890000}"/>
    <cellStyle name="Percent 93 2" xfId="9043" xr:uid="{00000000-0005-0000-0000-0000FB890000}"/>
    <cellStyle name="Percent 94" xfId="6947" xr:uid="{00000000-0005-0000-0000-0000FC890000}"/>
    <cellStyle name="Percent 94 2" xfId="6948" xr:uid="{00000000-0005-0000-0000-0000FD890000}"/>
    <cellStyle name="Percent 94 2 2" xfId="9044" xr:uid="{00000000-0005-0000-0000-0000FE890000}"/>
    <cellStyle name="Percent 94 3" xfId="9045" xr:uid="{00000000-0005-0000-0000-0000FF890000}"/>
    <cellStyle name="Percent 95" xfId="6949" xr:uid="{00000000-0005-0000-0000-0000008A0000}"/>
    <cellStyle name="Percent 95 2" xfId="6950" xr:uid="{00000000-0005-0000-0000-0000018A0000}"/>
    <cellStyle name="Percent 95 2 2" xfId="9046" xr:uid="{00000000-0005-0000-0000-0000028A0000}"/>
    <cellStyle name="Percent 95 3" xfId="9047" xr:uid="{00000000-0005-0000-0000-0000038A0000}"/>
    <cellStyle name="Percent 96" xfId="6951" xr:uid="{00000000-0005-0000-0000-0000048A0000}"/>
    <cellStyle name="Percent 96 2" xfId="6952" xr:uid="{00000000-0005-0000-0000-0000058A0000}"/>
    <cellStyle name="Percent 96 2 2" xfId="9048" xr:uid="{00000000-0005-0000-0000-0000068A0000}"/>
    <cellStyle name="Percent 96 3" xfId="9049" xr:uid="{00000000-0005-0000-0000-0000078A0000}"/>
    <cellStyle name="Percent 97" xfId="6953" xr:uid="{00000000-0005-0000-0000-0000088A0000}"/>
    <cellStyle name="Percent 97 2" xfId="6954" xr:uid="{00000000-0005-0000-0000-0000098A0000}"/>
    <cellStyle name="Percent 97 2 2" xfId="9050" xr:uid="{00000000-0005-0000-0000-00000A8A0000}"/>
    <cellStyle name="Percent 97 3" xfId="9051" xr:uid="{00000000-0005-0000-0000-00000B8A0000}"/>
    <cellStyle name="Percent 98" xfId="6955" xr:uid="{00000000-0005-0000-0000-00000C8A0000}"/>
    <cellStyle name="Percent 98 2" xfId="6956" xr:uid="{00000000-0005-0000-0000-00000D8A0000}"/>
    <cellStyle name="Percent 98 2 2" xfId="9052" xr:uid="{00000000-0005-0000-0000-00000E8A0000}"/>
    <cellStyle name="Percent 98 3" xfId="9053" xr:uid="{00000000-0005-0000-0000-00000F8A0000}"/>
    <cellStyle name="Percent 99" xfId="6957" xr:uid="{00000000-0005-0000-0000-0000108A0000}"/>
    <cellStyle name="Percent 99 2" xfId="6958" xr:uid="{00000000-0005-0000-0000-0000118A0000}"/>
    <cellStyle name="Percent 99 2 2" xfId="9054" xr:uid="{00000000-0005-0000-0000-0000128A0000}"/>
    <cellStyle name="Percent 99 3" xfId="9055" xr:uid="{00000000-0005-0000-0000-0000138A0000}"/>
    <cellStyle name="PSChar" xfId="58" xr:uid="{00000000-0005-0000-0000-0000148A0000}"/>
    <cellStyle name="PSChar 2" xfId="5163" xr:uid="{00000000-0005-0000-0000-0000158A0000}"/>
    <cellStyle name="PSChar 2 2" xfId="5164" xr:uid="{00000000-0005-0000-0000-0000168A0000}"/>
    <cellStyle name="PSChar 2 2 2" xfId="5165" xr:uid="{00000000-0005-0000-0000-0000178A0000}"/>
    <cellStyle name="PSChar 2 3" xfId="5166" xr:uid="{00000000-0005-0000-0000-0000188A0000}"/>
    <cellStyle name="PSChar 3" xfId="5167" xr:uid="{00000000-0005-0000-0000-0000198A0000}"/>
    <cellStyle name="PSChar 3 2" xfId="5168" xr:uid="{00000000-0005-0000-0000-00001A8A0000}"/>
    <cellStyle name="PSChar 3 2 2" xfId="5169" xr:uid="{00000000-0005-0000-0000-00001B8A0000}"/>
    <cellStyle name="PSChar 3 3" xfId="5170" xr:uid="{00000000-0005-0000-0000-00001C8A0000}"/>
    <cellStyle name="PSChar 4" xfId="10334" xr:uid="{00000000-0005-0000-0000-00001D8A0000}"/>
    <cellStyle name="PSChar 4 2" xfId="10335" xr:uid="{00000000-0005-0000-0000-00001E8A0000}"/>
    <cellStyle name="PSChar 5" xfId="10336" xr:uid="{00000000-0005-0000-0000-00001F8A0000}"/>
    <cellStyle name="PSChar 5 2" xfId="10337" xr:uid="{00000000-0005-0000-0000-0000208A0000}"/>
    <cellStyle name="PSChar 6" xfId="10338" xr:uid="{00000000-0005-0000-0000-0000218A0000}"/>
    <cellStyle name="PSDate" xfId="59" xr:uid="{00000000-0005-0000-0000-0000228A0000}"/>
    <cellStyle name="PSDate 2" xfId="5171" xr:uid="{00000000-0005-0000-0000-0000238A0000}"/>
    <cellStyle name="PSDate 2 2" xfId="5172" xr:uid="{00000000-0005-0000-0000-0000248A0000}"/>
    <cellStyle name="PSDate 2 2 2" xfId="5173" xr:uid="{00000000-0005-0000-0000-0000258A0000}"/>
    <cellStyle name="PSDate 2 3" xfId="5174" xr:uid="{00000000-0005-0000-0000-0000268A0000}"/>
    <cellStyle name="PSDate 3" xfId="5175" xr:uid="{00000000-0005-0000-0000-0000278A0000}"/>
    <cellStyle name="PSDate 3 2" xfId="5176" xr:uid="{00000000-0005-0000-0000-0000288A0000}"/>
    <cellStyle name="PSDate 3 2 2" xfId="5177" xr:uid="{00000000-0005-0000-0000-0000298A0000}"/>
    <cellStyle name="PSDate 3 3" xfId="5178" xr:uid="{00000000-0005-0000-0000-00002A8A0000}"/>
    <cellStyle name="PSDate 4" xfId="10340" xr:uid="{00000000-0005-0000-0000-00002B8A0000}"/>
    <cellStyle name="PSDate 4 2" xfId="10341" xr:uid="{00000000-0005-0000-0000-00002C8A0000}"/>
    <cellStyle name="PSDate 5" xfId="10342" xr:uid="{00000000-0005-0000-0000-00002D8A0000}"/>
    <cellStyle name="PSDate 5 2" xfId="10343" xr:uid="{00000000-0005-0000-0000-00002E8A0000}"/>
    <cellStyle name="PSDate 6" xfId="10344" xr:uid="{00000000-0005-0000-0000-00002F8A0000}"/>
    <cellStyle name="PSDec" xfId="60" xr:uid="{00000000-0005-0000-0000-0000308A0000}"/>
    <cellStyle name="PSDec 2" xfId="5179" xr:uid="{00000000-0005-0000-0000-0000318A0000}"/>
    <cellStyle name="PSDec 2 2" xfId="5180" xr:uid="{00000000-0005-0000-0000-0000328A0000}"/>
    <cellStyle name="PSDec 2 2 2" xfId="5181" xr:uid="{00000000-0005-0000-0000-0000338A0000}"/>
    <cellStyle name="PSDec 2 3" xfId="5182" xr:uid="{00000000-0005-0000-0000-0000348A0000}"/>
    <cellStyle name="PSDec 3" xfId="5183" xr:uid="{00000000-0005-0000-0000-0000358A0000}"/>
    <cellStyle name="PSDec 3 2" xfId="5184" xr:uid="{00000000-0005-0000-0000-0000368A0000}"/>
    <cellStyle name="PSDec 3 2 2" xfId="5185" xr:uid="{00000000-0005-0000-0000-0000378A0000}"/>
    <cellStyle name="PSDec 3 3" xfId="5186" xr:uid="{00000000-0005-0000-0000-0000388A0000}"/>
    <cellStyle name="PSDec 4" xfId="10345" xr:uid="{00000000-0005-0000-0000-0000398A0000}"/>
    <cellStyle name="PSDec 4 2" xfId="10346" xr:uid="{00000000-0005-0000-0000-00003A8A0000}"/>
    <cellStyle name="PSDec 5" xfId="10347" xr:uid="{00000000-0005-0000-0000-00003B8A0000}"/>
    <cellStyle name="PSDec 5 2" xfId="10348" xr:uid="{00000000-0005-0000-0000-00003C8A0000}"/>
    <cellStyle name="PSDec 6" xfId="10349" xr:uid="{00000000-0005-0000-0000-00003D8A0000}"/>
    <cellStyle name="PSHeading" xfId="61" xr:uid="{00000000-0005-0000-0000-00003E8A0000}"/>
    <cellStyle name="PSHeading 2" xfId="5187" xr:uid="{00000000-0005-0000-0000-00003F8A0000}"/>
    <cellStyle name="PSHeading 2 2" xfId="5188" xr:uid="{00000000-0005-0000-0000-0000408A0000}"/>
    <cellStyle name="PSHeading 2 2 10" xfId="8321" xr:uid="{00000000-0005-0000-0000-0000418A0000}"/>
    <cellStyle name="PSHeading 2 2 2" xfId="5189" xr:uid="{00000000-0005-0000-0000-0000428A0000}"/>
    <cellStyle name="PSHeading 2 2 2 2" xfId="5190" xr:uid="{00000000-0005-0000-0000-0000438A0000}"/>
    <cellStyle name="PSHeading 2 2 2 2 2" xfId="5191" xr:uid="{00000000-0005-0000-0000-0000448A0000}"/>
    <cellStyle name="PSHeading 2 2 2 2 2 2" xfId="8322" xr:uid="{00000000-0005-0000-0000-0000458A0000}"/>
    <cellStyle name="PSHeading 2 2 2 2 3" xfId="5192" xr:uid="{00000000-0005-0000-0000-0000468A0000}"/>
    <cellStyle name="PSHeading 2 2 2 2 4" xfId="8323" xr:uid="{00000000-0005-0000-0000-0000478A0000}"/>
    <cellStyle name="PSHeading 2 2 2 3" xfId="5193" xr:uid="{00000000-0005-0000-0000-0000488A0000}"/>
    <cellStyle name="PSHeading 2 2 2 3 2" xfId="8324" xr:uid="{00000000-0005-0000-0000-0000498A0000}"/>
    <cellStyle name="PSHeading 2 2 2 4" xfId="5194" xr:uid="{00000000-0005-0000-0000-00004A8A0000}"/>
    <cellStyle name="PSHeading 2 2 2 4 2" xfId="8325" xr:uid="{00000000-0005-0000-0000-00004B8A0000}"/>
    <cellStyle name="PSHeading 2 2 2 5" xfId="5195" xr:uid="{00000000-0005-0000-0000-00004C8A0000}"/>
    <cellStyle name="PSHeading 2 2 2 5 2" xfId="8326" xr:uid="{00000000-0005-0000-0000-00004D8A0000}"/>
    <cellStyle name="PSHeading 2 2 2 6" xfId="5196" xr:uid="{00000000-0005-0000-0000-00004E8A0000}"/>
    <cellStyle name="PSHeading 2 2 2 7" xfId="5197" xr:uid="{00000000-0005-0000-0000-00004F8A0000}"/>
    <cellStyle name="PSHeading 2 2 2 8" xfId="8327" xr:uid="{00000000-0005-0000-0000-0000508A0000}"/>
    <cellStyle name="PSHeading 2 2 2 9" xfId="8328" xr:uid="{00000000-0005-0000-0000-0000518A0000}"/>
    <cellStyle name="PSHeading 2 2 3" xfId="5198" xr:uid="{00000000-0005-0000-0000-0000528A0000}"/>
    <cellStyle name="PSHeading 2 2 3 2" xfId="5199" xr:uid="{00000000-0005-0000-0000-0000538A0000}"/>
    <cellStyle name="PSHeading 2 2 3 2 2" xfId="8329" xr:uid="{00000000-0005-0000-0000-0000548A0000}"/>
    <cellStyle name="PSHeading 2 2 3 3" xfId="5200" xr:uid="{00000000-0005-0000-0000-0000558A0000}"/>
    <cellStyle name="PSHeading 2 2 3 4" xfId="8330" xr:uid="{00000000-0005-0000-0000-0000568A0000}"/>
    <cellStyle name="PSHeading 2 2 4" xfId="5201" xr:uid="{00000000-0005-0000-0000-0000578A0000}"/>
    <cellStyle name="PSHeading 2 2 4 2" xfId="8331" xr:uid="{00000000-0005-0000-0000-0000588A0000}"/>
    <cellStyle name="PSHeading 2 2 5" xfId="5202" xr:uid="{00000000-0005-0000-0000-0000598A0000}"/>
    <cellStyle name="PSHeading 2 2 5 2" xfId="8332" xr:uid="{00000000-0005-0000-0000-00005A8A0000}"/>
    <cellStyle name="PSHeading 2 2 6" xfId="5203" xr:uid="{00000000-0005-0000-0000-00005B8A0000}"/>
    <cellStyle name="PSHeading 2 2 7" xfId="5204" xr:uid="{00000000-0005-0000-0000-00005C8A0000}"/>
    <cellStyle name="PSHeading 2 2 8" xfId="5205" xr:uid="{00000000-0005-0000-0000-00005D8A0000}"/>
    <cellStyle name="PSHeading 2 2 9" xfId="8333" xr:uid="{00000000-0005-0000-0000-00005E8A0000}"/>
    <cellStyle name="PSHeading 2 3" xfId="5206" xr:uid="{00000000-0005-0000-0000-00005F8A0000}"/>
    <cellStyle name="PSHeading 2 3 2" xfId="5207" xr:uid="{00000000-0005-0000-0000-0000608A0000}"/>
    <cellStyle name="PSHeading 2 3 2 2" xfId="5208" xr:uid="{00000000-0005-0000-0000-0000618A0000}"/>
    <cellStyle name="PSHeading 2 3 2 2 2" xfId="8334" xr:uid="{00000000-0005-0000-0000-0000628A0000}"/>
    <cellStyle name="PSHeading 2 3 2 3" xfId="5209" xr:uid="{00000000-0005-0000-0000-0000638A0000}"/>
    <cellStyle name="PSHeading 2 3 2 4" xfId="8335" xr:uid="{00000000-0005-0000-0000-0000648A0000}"/>
    <cellStyle name="PSHeading 2 3 3" xfId="5210" xr:uid="{00000000-0005-0000-0000-0000658A0000}"/>
    <cellStyle name="PSHeading 2 3 3 2" xfId="8336" xr:uid="{00000000-0005-0000-0000-0000668A0000}"/>
    <cellStyle name="PSHeading 2 3 4" xfId="5211" xr:uid="{00000000-0005-0000-0000-0000678A0000}"/>
    <cellStyle name="PSHeading 2 3 4 2" xfId="8337" xr:uid="{00000000-0005-0000-0000-0000688A0000}"/>
    <cellStyle name="PSHeading 2 3 5" xfId="5212" xr:uid="{00000000-0005-0000-0000-0000698A0000}"/>
    <cellStyle name="PSHeading 2 3 5 2" xfId="8338" xr:uid="{00000000-0005-0000-0000-00006A8A0000}"/>
    <cellStyle name="PSHeading 2 3 6" xfId="5213" xr:uid="{00000000-0005-0000-0000-00006B8A0000}"/>
    <cellStyle name="PSHeading 2 3 7" xfId="5214" xr:uid="{00000000-0005-0000-0000-00006C8A0000}"/>
    <cellStyle name="PSHeading 2 3 8" xfId="8339" xr:uid="{00000000-0005-0000-0000-00006D8A0000}"/>
    <cellStyle name="PSHeading 2 3 9" xfId="8340" xr:uid="{00000000-0005-0000-0000-00006E8A0000}"/>
    <cellStyle name="PSHeading 2 4" xfId="5215" xr:uid="{00000000-0005-0000-0000-00006F8A0000}"/>
    <cellStyle name="PSHeading 2 4 2" xfId="5216" xr:uid="{00000000-0005-0000-0000-0000708A0000}"/>
    <cellStyle name="PSHeading 2 4 2 2" xfId="8341" xr:uid="{00000000-0005-0000-0000-0000718A0000}"/>
    <cellStyle name="PSHeading 2 4 3" xfId="5217" xr:uid="{00000000-0005-0000-0000-0000728A0000}"/>
    <cellStyle name="PSHeading 2 4 4" xfId="5218" xr:uid="{00000000-0005-0000-0000-0000738A0000}"/>
    <cellStyle name="PSHeading 2 4 5" xfId="5219" xr:uid="{00000000-0005-0000-0000-0000748A0000}"/>
    <cellStyle name="PSHeading 2 4 6" xfId="5220" xr:uid="{00000000-0005-0000-0000-0000758A0000}"/>
    <cellStyle name="PSHeading 2 4 7" xfId="8342" xr:uid="{00000000-0005-0000-0000-0000768A0000}"/>
    <cellStyle name="PSHeading 2 4 8" xfId="8343" xr:uid="{00000000-0005-0000-0000-0000778A0000}"/>
    <cellStyle name="PSHeading 2 5" xfId="5221" xr:uid="{00000000-0005-0000-0000-0000788A0000}"/>
    <cellStyle name="PSHeading 2 5 2" xfId="8344" xr:uid="{00000000-0005-0000-0000-0000798A0000}"/>
    <cellStyle name="PSHeading 2 6" xfId="5222" xr:uid="{00000000-0005-0000-0000-00007A8A0000}"/>
    <cellStyle name="PSHeading 2 6 2" xfId="8345" xr:uid="{00000000-0005-0000-0000-00007B8A0000}"/>
    <cellStyle name="PSHeading 2 7" xfId="5223" xr:uid="{00000000-0005-0000-0000-00007C8A0000}"/>
    <cellStyle name="PSHeading 2 8" xfId="8346" xr:uid="{00000000-0005-0000-0000-00007D8A0000}"/>
    <cellStyle name="PSHeading 3" xfId="5224" xr:uid="{00000000-0005-0000-0000-00007E8A0000}"/>
    <cellStyle name="PSHeading 3 2" xfId="5225" xr:uid="{00000000-0005-0000-0000-00007F8A0000}"/>
    <cellStyle name="PSHeading 3 2 10" xfId="8347" xr:uid="{00000000-0005-0000-0000-0000808A0000}"/>
    <cellStyle name="PSHeading 3 2 2" xfId="5226" xr:uid="{00000000-0005-0000-0000-0000818A0000}"/>
    <cellStyle name="PSHeading 3 2 2 2" xfId="5227" xr:uid="{00000000-0005-0000-0000-0000828A0000}"/>
    <cellStyle name="PSHeading 3 2 2 2 2" xfId="5228" xr:uid="{00000000-0005-0000-0000-0000838A0000}"/>
    <cellStyle name="PSHeading 3 2 2 2 2 2" xfId="8348" xr:uid="{00000000-0005-0000-0000-0000848A0000}"/>
    <cellStyle name="PSHeading 3 2 2 2 3" xfId="5229" xr:uid="{00000000-0005-0000-0000-0000858A0000}"/>
    <cellStyle name="PSHeading 3 2 2 2 4" xfId="8349" xr:uid="{00000000-0005-0000-0000-0000868A0000}"/>
    <cellStyle name="PSHeading 3 2 2 3" xfId="5230" xr:uid="{00000000-0005-0000-0000-0000878A0000}"/>
    <cellStyle name="PSHeading 3 2 2 3 2" xfId="8350" xr:uid="{00000000-0005-0000-0000-0000888A0000}"/>
    <cellStyle name="PSHeading 3 2 2 4" xfId="5231" xr:uid="{00000000-0005-0000-0000-0000898A0000}"/>
    <cellStyle name="PSHeading 3 2 2 4 2" xfId="8351" xr:uid="{00000000-0005-0000-0000-00008A8A0000}"/>
    <cellStyle name="PSHeading 3 2 2 5" xfId="8352" xr:uid="{00000000-0005-0000-0000-00008B8A0000}"/>
    <cellStyle name="PSHeading 3 2 2 6" xfId="8353" xr:uid="{00000000-0005-0000-0000-00008C8A0000}"/>
    <cellStyle name="PSHeading 3 2 3" xfId="5232" xr:uid="{00000000-0005-0000-0000-00008D8A0000}"/>
    <cellStyle name="PSHeading 3 2 3 2" xfId="5233" xr:uid="{00000000-0005-0000-0000-00008E8A0000}"/>
    <cellStyle name="PSHeading 3 2 3 2 2" xfId="8354" xr:uid="{00000000-0005-0000-0000-00008F8A0000}"/>
    <cellStyle name="PSHeading 3 2 3 3" xfId="5234" xr:uid="{00000000-0005-0000-0000-0000908A0000}"/>
    <cellStyle name="PSHeading 3 2 3 4" xfId="8355" xr:uid="{00000000-0005-0000-0000-0000918A0000}"/>
    <cellStyle name="PSHeading 3 2 4" xfId="5235" xr:uid="{00000000-0005-0000-0000-0000928A0000}"/>
    <cellStyle name="PSHeading 3 2 4 2" xfId="8356" xr:uid="{00000000-0005-0000-0000-0000938A0000}"/>
    <cellStyle name="PSHeading 3 2 5" xfId="5236" xr:uid="{00000000-0005-0000-0000-0000948A0000}"/>
    <cellStyle name="PSHeading 3 2 5 2" xfId="8357" xr:uid="{00000000-0005-0000-0000-0000958A0000}"/>
    <cellStyle name="PSHeading 3 2 6" xfId="5237" xr:uid="{00000000-0005-0000-0000-0000968A0000}"/>
    <cellStyle name="PSHeading 3 2 7" xfId="5238" xr:uid="{00000000-0005-0000-0000-0000978A0000}"/>
    <cellStyle name="PSHeading 3 2 8" xfId="5239" xr:uid="{00000000-0005-0000-0000-0000988A0000}"/>
    <cellStyle name="PSHeading 3 2 9" xfId="8358" xr:uid="{00000000-0005-0000-0000-0000998A0000}"/>
    <cellStyle name="PSHeading 3 3" xfId="5240" xr:uid="{00000000-0005-0000-0000-00009A8A0000}"/>
    <cellStyle name="PSHeading 3 3 2" xfId="5241" xr:uid="{00000000-0005-0000-0000-00009B8A0000}"/>
    <cellStyle name="PSHeading 3 3 2 2" xfId="5242" xr:uid="{00000000-0005-0000-0000-00009C8A0000}"/>
    <cellStyle name="PSHeading 3 3 2 2 2" xfId="8359" xr:uid="{00000000-0005-0000-0000-00009D8A0000}"/>
    <cellStyle name="PSHeading 3 3 2 3" xfId="5243" xr:uid="{00000000-0005-0000-0000-00009E8A0000}"/>
    <cellStyle name="PSHeading 3 3 2 4" xfId="8360" xr:uid="{00000000-0005-0000-0000-00009F8A0000}"/>
    <cellStyle name="PSHeading 3 3 3" xfId="5244" xr:uid="{00000000-0005-0000-0000-0000A08A0000}"/>
    <cellStyle name="PSHeading 3 3 3 2" xfId="8361" xr:uid="{00000000-0005-0000-0000-0000A18A0000}"/>
    <cellStyle name="PSHeading 3 3 4" xfId="5245" xr:uid="{00000000-0005-0000-0000-0000A28A0000}"/>
    <cellStyle name="PSHeading 3 3 4 2" xfId="8362" xr:uid="{00000000-0005-0000-0000-0000A38A0000}"/>
    <cellStyle name="PSHeading 3 3 5" xfId="5246" xr:uid="{00000000-0005-0000-0000-0000A48A0000}"/>
    <cellStyle name="PSHeading 3 3 5 2" xfId="8363" xr:uid="{00000000-0005-0000-0000-0000A58A0000}"/>
    <cellStyle name="PSHeading 3 3 6" xfId="5247" xr:uid="{00000000-0005-0000-0000-0000A68A0000}"/>
    <cellStyle name="PSHeading 3 3 7" xfId="5248" xr:uid="{00000000-0005-0000-0000-0000A78A0000}"/>
    <cellStyle name="PSHeading 3 3 8" xfId="8364" xr:uid="{00000000-0005-0000-0000-0000A88A0000}"/>
    <cellStyle name="PSHeading 3 3 9" xfId="8365" xr:uid="{00000000-0005-0000-0000-0000A98A0000}"/>
    <cellStyle name="PSHeading 3 4" xfId="5249" xr:uid="{00000000-0005-0000-0000-0000AA8A0000}"/>
    <cellStyle name="PSHeading 3 4 2" xfId="5250" xr:uid="{00000000-0005-0000-0000-0000AB8A0000}"/>
    <cellStyle name="PSHeading 3 4 2 2" xfId="8366" xr:uid="{00000000-0005-0000-0000-0000AC8A0000}"/>
    <cellStyle name="PSHeading 3 4 3" xfId="5251" xr:uid="{00000000-0005-0000-0000-0000AD8A0000}"/>
    <cellStyle name="PSHeading 3 4 4" xfId="5252" xr:uid="{00000000-0005-0000-0000-0000AE8A0000}"/>
    <cellStyle name="PSHeading 3 4 5" xfId="5253" xr:uid="{00000000-0005-0000-0000-0000AF8A0000}"/>
    <cellStyle name="PSHeading 3 4 6" xfId="5254" xr:uid="{00000000-0005-0000-0000-0000B08A0000}"/>
    <cellStyle name="PSHeading 3 4 7" xfId="8367" xr:uid="{00000000-0005-0000-0000-0000B18A0000}"/>
    <cellStyle name="PSHeading 3 4 8" xfId="8368" xr:uid="{00000000-0005-0000-0000-0000B28A0000}"/>
    <cellStyle name="PSHeading 3 5" xfId="5255" xr:uid="{00000000-0005-0000-0000-0000B38A0000}"/>
    <cellStyle name="PSHeading 3 5 2" xfId="8369" xr:uid="{00000000-0005-0000-0000-0000B48A0000}"/>
    <cellStyle name="PSHeading 3 6" xfId="5256" xr:uid="{00000000-0005-0000-0000-0000B58A0000}"/>
    <cellStyle name="PSHeading 3 6 2" xfId="8370" xr:uid="{00000000-0005-0000-0000-0000B68A0000}"/>
    <cellStyle name="PSHeading 3 7" xfId="5257" xr:uid="{00000000-0005-0000-0000-0000B78A0000}"/>
    <cellStyle name="PSHeading 3 8" xfId="8371" xr:uid="{00000000-0005-0000-0000-0000B88A0000}"/>
    <cellStyle name="PSHeading 4" xfId="5258" xr:uid="{00000000-0005-0000-0000-0000B98A0000}"/>
    <cellStyle name="PSHeading 4 2" xfId="5259" xr:uid="{00000000-0005-0000-0000-0000BA8A0000}"/>
    <cellStyle name="PSHeading 4 2 2" xfId="5260" xr:uid="{00000000-0005-0000-0000-0000BB8A0000}"/>
    <cellStyle name="PSHeading 4 2 2 2" xfId="5261" xr:uid="{00000000-0005-0000-0000-0000BC8A0000}"/>
    <cellStyle name="PSHeading 4 2 2 2 2" xfId="8372" xr:uid="{00000000-0005-0000-0000-0000BD8A0000}"/>
    <cellStyle name="PSHeading 4 2 2 3" xfId="5262" xr:uid="{00000000-0005-0000-0000-0000BE8A0000}"/>
    <cellStyle name="PSHeading 4 2 2 4" xfId="8373" xr:uid="{00000000-0005-0000-0000-0000BF8A0000}"/>
    <cellStyle name="PSHeading 4 2 3" xfId="5263" xr:uid="{00000000-0005-0000-0000-0000C08A0000}"/>
    <cellStyle name="PSHeading 4 2 3 2" xfId="8374" xr:uid="{00000000-0005-0000-0000-0000C18A0000}"/>
    <cellStyle name="PSHeading 4 2 4" xfId="5264" xr:uid="{00000000-0005-0000-0000-0000C28A0000}"/>
    <cellStyle name="PSHeading 4 2 4 2" xfId="8375" xr:uid="{00000000-0005-0000-0000-0000C38A0000}"/>
    <cellStyle name="PSHeading 4 2 5" xfId="5265" xr:uid="{00000000-0005-0000-0000-0000C48A0000}"/>
    <cellStyle name="PSHeading 4 2 5 2" xfId="8376" xr:uid="{00000000-0005-0000-0000-0000C58A0000}"/>
    <cellStyle name="PSHeading 4 2 6" xfId="5266" xr:uid="{00000000-0005-0000-0000-0000C68A0000}"/>
    <cellStyle name="PSHeading 4 2 7" xfId="5267" xr:uid="{00000000-0005-0000-0000-0000C78A0000}"/>
    <cellStyle name="PSHeading 4 2 8" xfId="8377" xr:uid="{00000000-0005-0000-0000-0000C88A0000}"/>
    <cellStyle name="PSHeading 4 2 9" xfId="8378" xr:uid="{00000000-0005-0000-0000-0000C98A0000}"/>
    <cellStyle name="PSHeading 4 3" xfId="5268" xr:uid="{00000000-0005-0000-0000-0000CA8A0000}"/>
    <cellStyle name="PSHeading 4 3 2" xfId="5269" xr:uid="{00000000-0005-0000-0000-0000CB8A0000}"/>
    <cellStyle name="PSHeading 4 3 2 2" xfId="5270" xr:uid="{00000000-0005-0000-0000-0000CC8A0000}"/>
    <cellStyle name="PSHeading 4 3 2 2 2" xfId="8379" xr:uid="{00000000-0005-0000-0000-0000CD8A0000}"/>
    <cellStyle name="PSHeading 4 3 2 3" xfId="5271" xr:uid="{00000000-0005-0000-0000-0000CE8A0000}"/>
    <cellStyle name="PSHeading 4 3 2 4" xfId="8380" xr:uid="{00000000-0005-0000-0000-0000CF8A0000}"/>
    <cellStyle name="PSHeading 4 3 3" xfId="5272" xr:uid="{00000000-0005-0000-0000-0000D08A0000}"/>
    <cellStyle name="PSHeading 4 3 3 2" xfId="8381" xr:uid="{00000000-0005-0000-0000-0000D18A0000}"/>
    <cellStyle name="PSHeading 4 3 4" xfId="5273" xr:uid="{00000000-0005-0000-0000-0000D28A0000}"/>
    <cellStyle name="PSHeading 4 3 4 2" xfId="8382" xr:uid="{00000000-0005-0000-0000-0000D38A0000}"/>
    <cellStyle name="PSHeading 4 3 5" xfId="5274" xr:uid="{00000000-0005-0000-0000-0000D48A0000}"/>
    <cellStyle name="PSHeading 4 3 6" xfId="5275" xr:uid="{00000000-0005-0000-0000-0000D58A0000}"/>
    <cellStyle name="PSHeading 4 3 7" xfId="5276" xr:uid="{00000000-0005-0000-0000-0000D68A0000}"/>
    <cellStyle name="PSHeading 4 3 8" xfId="8383" xr:uid="{00000000-0005-0000-0000-0000D78A0000}"/>
    <cellStyle name="PSHeading 4 3 9" xfId="8384" xr:uid="{00000000-0005-0000-0000-0000D88A0000}"/>
    <cellStyle name="PSHeading 4 4" xfId="5277" xr:uid="{00000000-0005-0000-0000-0000D98A0000}"/>
    <cellStyle name="PSHeading 4 4 2" xfId="5278" xr:uid="{00000000-0005-0000-0000-0000DA8A0000}"/>
    <cellStyle name="PSHeading 4 4 2 2" xfId="8385" xr:uid="{00000000-0005-0000-0000-0000DB8A0000}"/>
    <cellStyle name="PSHeading 4 4 3" xfId="5279" xr:uid="{00000000-0005-0000-0000-0000DC8A0000}"/>
    <cellStyle name="PSHeading 4 4 4" xfId="5280" xr:uid="{00000000-0005-0000-0000-0000DD8A0000}"/>
    <cellStyle name="PSHeading 4 4 5" xfId="5281" xr:uid="{00000000-0005-0000-0000-0000DE8A0000}"/>
    <cellStyle name="PSHeading 4 4 6" xfId="8386" xr:uid="{00000000-0005-0000-0000-0000DF8A0000}"/>
    <cellStyle name="PSHeading 4 4 7" xfId="8387" xr:uid="{00000000-0005-0000-0000-0000E08A0000}"/>
    <cellStyle name="PSHeading 4 5" xfId="5282" xr:uid="{00000000-0005-0000-0000-0000E18A0000}"/>
    <cellStyle name="PSHeading 4 5 2" xfId="5283" xr:uid="{00000000-0005-0000-0000-0000E28A0000}"/>
    <cellStyle name="PSHeading 4 5 3" xfId="5284" xr:uid="{00000000-0005-0000-0000-0000E38A0000}"/>
    <cellStyle name="PSHeading 4 5 4" xfId="8388" xr:uid="{00000000-0005-0000-0000-0000E48A0000}"/>
    <cellStyle name="PSHeading 4 6" xfId="5285" xr:uid="{00000000-0005-0000-0000-0000E58A0000}"/>
    <cellStyle name="PSHeading 4 7" xfId="8389" xr:uid="{00000000-0005-0000-0000-0000E68A0000}"/>
    <cellStyle name="PSHeading 4_July2012_Access_to_Capital_Scenarios_Cost Tables 7132012" xfId="10351" xr:uid="{00000000-0005-0000-0000-0000E78A0000}"/>
    <cellStyle name="PSHeading 5" xfId="5286" xr:uid="{00000000-0005-0000-0000-0000E88A0000}"/>
    <cellStyle name="PSHeading 5 10" xfId="8390" xr:uid="{00000000-0005-0000-0000-0000E98A0000}"/>
    <cellStyle name="PSHeading 5 2" xfId="5287" xr:uid="{00000000-0005-0000-0000-0000EA8A0000}"/>
    <cellStyle name="PSHeading 5 2 2" xfId="5288" xr:uid="{00000000-0005-0000-0000-0000EB8A0000}"/>
    <cellStyle name="PSHeading 5 2 2 2" xfId="5289" xr:uid="{00000000-0005-0000-0000-0000EC8A0000}"/>
    <cellStyle name="PSHeading 5 2 2 2 2" xfId="8391" xr:uid="{00000000-0005-0000-0000-0000ED8A0000}"/>
    <cellStyle name="PSHeading 5 2 2 3" xfId="5290" xr:uid="{00000000-0005-0000-0000-0000EE8A0000}"/>
    <cellStyle name="PSHeading 5 2 2 4" xfId="8392" xr:uid="{00000000-0005-0000-0000-0000EF8A0000}"/>
    <cellStyle name="PSHeading 5 2 3" xfId="5291" xr:uid="{00000000-0005-0000-0000-0000F08A0000}"/>
    <cellStyle name="PSHeading 5 2 3 2" xfId="8393" xr:uid="{00000000-0005-0000-0000-0000F18A0000}"/>
    <cellStyle name="PSHeading 5 2 4" xfId="5292" xr:uid="{00000000-0005-0000-0000-0000F28A0000}"/>
    <cellStyle name="PSHeading 5 2 4 2" xfId="8394" xr:uid="{00000000-0005-0000-0000-0000F38A0000}"/>
    <cellStyle name="PSHeading 5 2 5" xfId="5293" xr:uid="{00000000-0005-0000-0000-0000F48A0000}"/>
    <cellStyle name="PSHeading 5 2 6" xfId="5294" xr:uid="{00000000-0005-0000-0000-0000F58A0000}"/>
    <cellStyle name="PSHeading 5 2 7" xfId="5295" xr:uid="{00000000-0005-0000-0000-0000F68A0000}"/>
    <cellStyle name="PSHeading 5 2 8" xfId="8395" xr:uid="{00000000-0005-0000-0000-0000F78A0000}"/>
    <cellStyle name="PSHeading 5 2 9" xfId="8396" xr:uid="{00000000-0005-0000-0000-0000F88A0000}"/>
    <cellStyle name="PSHeading 5 3" xfId="5296" xr:uid="{00000000-0005-0000-0000-0000F98A0000}"/>
    <cellStyle name="PSHeading 5 3 2" xfId="5297" xr:uid="{00000000-0005-0000-0000-0000FA8A0000}"/>
    <cellStyle name="PSHeading 5 3 2 2" xfId="8397" xr:uid="{00000000-0005-0000-0000-0000FB8A0000}"/>
    <cellStyle name="PSHeading 5 3 3" xfId="5298" xr:uid="{00000000-0005-0000-0000-0000FC8A0000}"/>
    <cellStyle name="PSHeading 5 3 4" xfId="8398" xr:uid="{00000000-0005-0000-0000-0000FD8A0000}"/>
    <cellStyle name="PSHeading 5 4" xfId="5299" xr:uid="{00000000-0005-0000-0000-0000FE8A0000}"/>
    <cellStyle name="PSHeading 5 4 2" xfId="8399" xr:uid="{00000000-0005-0000-0000-0000FF8A0000}"/>
    <cellStyle name="PSHeading 5 5" xfId="5300" xr:uid="{00000000-0005-0000-0000-0000008B0000}"/>
    <cellStyle name="PSHeading 5 5 2" xfId="8400" xr:uid="{00000000-0005-0000-0000-0000018B0000}"/>
    <cellStyle name="PSHeading 5 6" xfId="5301" xr:uid="{00000000-0005-0000-0000-0000028B0000}"/>
    <cellStyle name="PSHeading 5 6 2" xfId="8401" xr:uid="{00000000-0005-0000-0000-0000038B0000}"/>
    <cellStyle name="PSHeading 5 7" xfId="5302" xr:uid="{00000000-0005-0000-0000-0000048B0000}"/>
    <cellStyle name="PSHeading 5 8" xfId="5303" xr:uid="{00000000-0005-0000-0000-0000058B0000}"/>
    <cellStyle name="PSHeading 5 9" xfId="8402" xr:uid="{00000000-0005-0000-0000-0000068B0000}"/>
    <cellStyle name="PSHeading 6" xfId="5304" xr:uid="{00000000-0005-0000-0000-0000078B0000}"/>
    <cellStyle name="PSHeading 6 2" xfId="5305" xr:uid="{00000000-0005-0000-0000-0000088B0000}"/>
    <cellStyle name="PSHeading 6 2 2" xfId="8403" xr:uid="{00000000-0005-0000-0000-0000098B0000}"/>
    <cellStyle name="PSHeading 6 3" xfId="5306" xr:uid="{00000000-0005-0000-0000-00000A8B0000}"/>
    <cellStyle name="PSHeading 6 4" xfId="5307" xr:uid="{00000000-0005-0000-0000-00000B8B0000}"/>
    <cellStyle name="PSHeading 6 5" xfId="5308" xr:uid="{00000000-0005-0000-0000-00000C8B0000}"/>
    <cellStyle name="PSHeading 6 6" xfId="5309" xr:uid="{00000000-0005-0000-0000-00000D8B0000}"/>
    <cellStyle name="PSHeading 6 7" xfId="8404" xr:uid="{00000000-0005-0000-0000-00000E8B0000}"/>
    <cellStyle name="PSHeading 6 8" xfId="8405" xr:uid="{00000000-0005-0000-0000-00000F8B0000}"/>
    <cellStyle name="PSHeading 7" xfId="5310" xr:uid="{00000000-0005-0000-0000-0000108B0000}"/>
    <cellStyle name="PSHeading 8" xfId="8406" xr:uid="{00000000-0005-0000-0000-0000118B0000}"/>
    <cellStyle name="PSHeading_358_CGS_Lewis_UT_70Conserv" xfId="10352" xr:uid="{00000000-0005-0000-0000-0000128B0000}"/>
    <cellStyle name="PSInt" xfId="62" xr:uid="{00000000-0005-0000-0000-0000138B0000}"/>
    <cellStyle name="PSInt 2" xfId="5311" xr:uid="{00000000-0005-0000-0000-0000148B0000}"/>
    <cellStyle name="PSInt 2 2" xfId="5312" xr:uid="{00000000-0005-0000-0000-0000158B0000}"/>
    <cellStyle name="PSInt 2 2 2" xfId="5313" xr:uid="{00000000-0005-0000-0000-0000168B0000}"/>
    <cellStyle name="PSInt 2 3" xfId="5314" xr:uid="{00000000-0005-0000-0000-0000178B0000}"/>
    <cellStyle name="PSInt 3" xfId="5315" xr:uid="{00000000-0005-0000-0000-0000188B0000}"/>
    <cellStyle name="PSInt 3 2" xfId="5316" xr:uid="{00000000-0005-0000-0000-0000198B0000}"/>
    <cellStyle name="PSInt 3 2 2" xfId="5317" xr:uid="{00000000-0005-0000-0000-00001A8B0000}"/>
    <cellStyle name="PSInt 3 3" xfId="5318" xr:uid="{00000000-0005-0000-0000-00001B8B0000}"/>
    <cellStyle name="PSInt 4" xfId="10353" xr:uid="{00000000-0005-0000-0000-00001C8B0000}"/>
    <cellStyle name="PSInt 4 2" xfId="10354" xr:uid="{00000000-0005-0000-0000-00001D8B0000}"/>
    <cellStyle name="PSInt 5" xfId="10355" xr:uid="{00000000-0005-0000-0000-00001E8B0000}"/>
    <cellStyle name="PSInt 5 2" xfId="10356" xr:uid="{00000000-0005-0000-0000-00001F8B0000}"/>
    <cellStyle name="PSInt 6" xfId="10357" xr:uid="{00000000-0005-0000-0000-0000208B0000}"/>
    <cellStyle name="PSSpacer" xfId="63" xr:uid="{00000000-0005-0000-0000-0000218B0000}"/>
    <cellStyle name="PSSpacer 2" xfId="5319" xr:uid="{00000000-0005-0000-0000-0000228B0000}"/>
    <cellStyle name="PSSpacer 2 2" xfId="5320" xr:uid="{00000000-0005-0000-0000-0000238B0000}"/>
    <cellStyle name="PSSpacer 2 2 2" xfId="5321" xr:uid="{00000000-0005-0000-0000-0000248B0000}"/>
    <cellStyle name="PSSpacer 2 3" xfId="5322" xr:uid="{00000000-0005-0000-0000-0000258B0000}"/>
    <cellStyle name="PSSpacer 3" xfId="5323" xr:uid="{00000000-0005-0000-0000-0000268B0000}"/>
    <cellStyle name="PSSpacer 3 2" xfId="5324" xr:uid="{00000000-0005-0000-0000-0000278B0000}"/>
    <cellStyle name="PSSpacer 3 2 2" xfId="5325" xr:uid="{00000000-0005-0000-0000-0000288B0000}"/>
    <cellStyle name="PSSpacer 3 3" xfId="5326" xr:uid="{00000000-0005-0000-0000-0000298B0000}"/>
    <cellStyle name="PSSpacer 4" xfId="10358" xr:uid="{00000000-0005-0000-0000-00002A8B0000}"/>
    <cellStyle name="PSSpacer 4 2" xfId="10359" xr:uid="{00000000-0005-0000-0000-00002B8B0000}"/>
    <cellStyle name="PSSpacer 5" xfId="10360" xr:uid="{00000000-0005-0000-0000-00002C8B0000}"/>
    <cellStyle name="PSSpacer 5 2" xfId="10361" xr:uid="{00000000-0005-0000-0000-00002D8B0000}"/>
    <cellStyle name="PSSpacer 6" xfId="10362" xr:uid="{00000000-0005-0000-0000-00002E8B0000}"/>
    <cellStyle name="Rate" xfId="64" xr:uid="{00000000-0005-0000-0000-00002F8B0000}"/>
    <cellStyle name="Rate 2" xfId="5327" xr:uid="{00000000-0005-0000-0000-0000308B0000}"/>
    <cellStyle name="Rate 2 2" xfId="10581" xr:uid="{00000000-0005-0000-0000-0000318B0000}"/>
    <cellStyle name="Rate 2 2 2" xfId="43754" xr:uid="{00000000-0005-0000-0000-0000328B0000}"/>
    <cellStyle name="Rate 2 3" xfId="43738" xr:uid="{00000000-0005-0000-0000-0000338B0000}"/>
    <cellStyle name="Rate 2 4" xfId="43854" xr:uid="{00000000-0005-0000-0000-0000348B0000}"/>
    <cellStyle name="Rate 3" xfId="5328" xr:uid="{00000000-0005-0000-0000-0000358B0000}"/>
    <cellStyle name="Rate 3 2" xfId="10582" xr:uid="{00000000-0005-0000-0000-0000368B0000}"/>
    <cellStyle name="Rate 3 2 2" xfId="43747" xr:uid="{00000000-0005-0000-0000-0000378B0000}"/>
    <cellStyle name="Rate 3 3" xfId="43739" xr:uid="{00000000-0005-0000-0000-0000388B0000}"/>
    <cellStyle name="Rate 3 4" xfId="43855" xr:uid="{00000000-0005-0000-0000-0000398B0000}"/>
    <cellStyle name="Rate 4" xfId="10363" xr:uid="{00000000-0005-0000-0000-00003A8B0000}"/>
    <cellStyle name="Rate 4 2" xfId="10364" xr:uid="{00000000-0005-0000-0000-00003B8B0000}"/>
    <cellStyle name="Rate 4 2 2" xfId="10584" xr:uid="{00000000-0005-0000-0000-00003C8B0000}"/>
    <cellStyle name="Rate 4 2 2 2" xfId="43737" xr:uid="{00000000-0005-0000-0000-00003D8B0000}"/>
    <cellStyle name="Rate 4 2 3" xfId="43746" xr:uid="{00000000-0005-0000-0000-00003E8B0000}"/>
    <cellStyle name="Rate 4 2 4" xfId="43857" xr:uid="{00000000-0005-0000-0000-00003F8B0000}"/>
    <cellStyle name="Rate 4 3" xfId="10583" xr:uid="{00000000-0005-0000-0000-0000408B0000}"/>
    <cellStyle name="Rate 4 3 2" xfId="43744" xr:uid="{00000000-0005-0000-0000-0000418B0000}"/>
    <cellStyle name="Rate 4 4" xfId="43751" xr:uid="{00000000-0005-0000-0000-0000428B0000}"/>
    <cellStyle name="Rate 4 5" xfId="43856" xr:uid="{00000000-0005-0000-0000-0000438B0000}"/>
    <cellStyle name="Rate 5" xfId="10365" xr:uid="{00000000-0005-0000-0000-0000448B0000}"/>
    <cellStyle name="Rate 5 2" xfId="10366" xr:uid="{00000000-0005-0000-0000-0000458B0000}"/>
    <cellStyle name="Rate 5 2 2" xfId="10586" xr:uid="{00000000-0005-0000-0000-0000468B0000}"/>
    <cellStyle name="Rate 5 2 2 2" xfId="43749" xr:uid="{00000000-0005-0000-0000-0000478B0000}"/>
    <cellStyle name="Rate 5 2 3" xfId="43736" xr:uid="{00000000-0005-0000-0000-0000488B0000}"/>
    <cellStyle name="Rate 5 2 4" xfId="43859" xr:uid="{00000000-0005-0000-0000-0000498B0000}"/>
    <cellStyle name="Rate 5 3" xfId="10585" xr:uid="{00000000-0005-0000-0000-00004A8B0000}"/>
    <cellStyle name="Rate 5 3 2" xfId="43735" xr:uid="{00000000-0005-0000-0000-00004B8B0000}"/>
    <cellStyle name="Rate 5 4" xfId="43743" xr:uid="{00000000-0005-0000-0000-00004C8B0000}"/>
    <cellStyle name="Rate 5 5" xfId="43858" xr:uid="{00000000-0005-0000-0000-00004D8B0000}"/>
    <cellStyle name="Rate 6" xfId="10367" xr:uid="{00000000-0005-0000-0000-00004E8B0000}"/>
    <cellStyle name="Rate 6 2" xfId="10587" xr:uid="{00000000-0005-0000-0000-00004F8B0000}"/>
    <cellStyle name="Rate 6 2 2" xfId="43745" xr:uid="{00000000-0005-0000-0000-0000508B0000}"/>
    <cellStyle name="Rate 6 3" xfId="43750" xr:uid="{00000000-0005-0000-0000-0000518B0000}"/>
    <cellStyle name="Rate 6 4" xfId="43860" xr:uid="{00000000-0005-0000-0000-0000528B0000}"/>
    <cellStyle name="Rate 7" xfId="10580" xr:uid="{00000000-0005-0000-0000-0000538B0000}"/>
    <cellStyle name="Rate 7 2" xfId="43742" xr:uid="{00000000-0005-0000-0000-0000548B0000}"/>
    <cellStyle name="Rate 8" xfId="43740" xr:uid="{00000000-0005-0000-0000-0000558B0000}"/>
    <cellStyle name="Rate 9" xfId="43782" xr:uid="{00000000-0005-0000-0000-0000568B0000}"/>
    <cellStyle name="Reference" xfId="5329" xr:uid="{00000000-0005-0000-0000-0000578B0000}"/>
    <cellStyle name="RevList" xfId="5330" xr:uid="{00000000-0005-0000-0000-0000588B0000}"/>
    <cellStyle name="round100" xfId="5331" xr:uid="{00000000-0005-0000-0000-0000598B0000}"/>
    <cellStyle name="round100 2" xfId="5332" xr:uid="{00000000-0005-0000-0000-00005A8B0000}"/>
    <cellStyle name="round100 2 2" xfId="5333" xr:uid="{00000000-0005-0000-0000-00005B8B0000}"/>
    <cellStyle name="round100 3" xfId="5334" xr:uid="{00000000-0005-0000-0000-00005C8B0000}"/>
    <cellStyle name="SectionBreak" xfId="5335" xr:uid="{00000000-0005-0000-0000-00005D8B0000}"/>
    <cellStyle name="SectionBreak 2" xfId="5336" xr:uid="{00000000-0005-0000-0000-00005E8B0000}"/>
    <cellStyle name="SectionBreak 2 2" xfId="5337" xr:uid="{00000000-0005-0000-0000-00005F8B0000}"/>
    <cellStyle name="SectionBreak 2 2 2" xfId="5338" xr:uid="{00000000-0005-0000-0000-0000608B0000}"/>
    <cellStyle name="SectionBreak 2 3" xfId="5339" xr:uid="{00000000-0005-0000-0000-0000618B0000}"/>
    <cellStyle name="SectionBreak 3" xfId="10368" xr:uid="{00000000-0005-0000-0000-0000628B0000}"/>
    <cellStyle name="SectionBreak 4" xfId="10369" xr:uid="{00000000-0005-0000-0000-0000638B0000}"/>
    <cellStyle name="SectionBreak 4 2" xfId="10370" xr:uid="{00000000-0005-0000-0000-0000648B0000}"/>
    <cellStyle name="SectionBreak 5" xfId="10371" xr:uid="{00000000-0005-0000-0000-0000658B0000}"/>
    <cellStyle name="SectionBreak 5 2" xfId="10372" xr:uid="{00000000-0005-0000-0000-0000668B0000}"/>
    <cellStyle name="shade" xfId="5340" xr:uid="{00000000-0005-0000-0000-0000678B0000}"/>
    <cellStyle name="shade 2" xfId="5341" xr:uid="{00000000-0005-0000-0000-0000688B0000}"/>
    <cellStyle name="shade 2 2" xfId="5342" xr:uid="{00000000-0005-0000-0000-0000698B0000}"/>
    <cellStyle name="shade 3" xfId="5343" xr:uid="{00000000-0005-0000-0000-00006A8B0000}"/>
    <cellStyle name="StmtTtl1" xfId="5344" xr:uid="{00000000-0005-0000-0000-00006B8B0000}"/>
    <cellStyle name="StmtTtl1 2" xfId="6959" xr:uid="{00000000-0005-0000-0000-00006C8B0000}"/>
    <cellStyle name="StmtTtl2" xfId="5345" xr:uid="{00000000-0005-0000-0000-00006D8B0000}"/>
    <cellStyle name="StmtTtl2 2" xfId="8407" xr:uid="{00000000-0005-0000-0000-00006E8B0000}"/>
    <cellStyle name="StmtTtl2 2 10" xfId="11087" xr:uid="{00000000-0005-0000-0000-00006F8B0000}"/>
    <cellStyle name="StmtTtl2 2 2" xfId="11638" xr:uid="{00000000-0005-0000-0000-0000708B0000}"/>
    <cellStyle name="StmtTtl2 2 2 2" xfId="14312" xr:uid="{00000000-0005-0000-0000-0000718B0000}"/>
    <cellStyle name="StmtTtl2 2 2 2 2" xfId="20075" xr:uid="{00000000-0005-0000-0000-0000728B0000}"/>
    <cellStyle name="StmtTtl2 2 2 2 2 2" xfId="36745" xr:uid="{00000000-0005-0000-0000-0000738B0000}"/>
    <cellStyle name="StmtTtl2 2 2 2 3" xfId="23219" xr:uid="{00000000-0005-0000-0000-0000748B0000}"/>
    <cellStyle name="StmtTtl2 2 2 2 3 2" xfId="39924" xr:uid="{00000000-0005-0000-0000-0000758B0000}"/>
    <cellStyle name="StmtTtl2 2 2 2 4" xfId="25999" xr:uid="{00000000-0005-0000-0000-0000768B0000}"/>
    <cellStyle name="StmtTtl2 2 2 2 4 2" xfId="42738" xr:uid="{00000000-0005-0000-0000-0000778B0000}"/>
    <cellStyle name="StmtTtl2 2 2 2 5" xfId="30985" xr:uid="{00000000-0005-0000-0000-0000788B0000}"/>
    <cellStyle name="StmtTtl2 2 2 3" xfId="17789" xr:uid="{00000000-0005-0000-0000-0000798B0000}"/>
    <cellStyle name="StmtTtl2 2 2 3 2" xfId="34466" xr:uid="{00000000-0005-0000-0000-00007A8B0000}"/>
    <cellStyle name="StmtTtl2 2 2 4" xfId="21236" xr:uid="{00000000-0005-0000-0000-00007B8B0000}"/>
    <cellStyle name="StmtTtl2 2 2 4 2" xfId="37907" xr:uid="{00000000-0005-0000-0000-00007C8B0000}"/>
    <cellStyle name="StmtTtl2 2 2 5" xfId="22919" xr:uid="{00000000-0005-0000-0000-00007D8B0000}"/>
    <cellStyle name="StmtTtl2 2 2 5 2" xfId="39621" xr:uid="{00000000-0005-0000-0000-00007E8B0000}"/>
    <cellStyle name="StmtTtl2 2 2 6" xfId="28390" xr:uid="{00000000-0005-0000-0000-00007F8B0000}"/>
    <cellStyle name="StmtTtl2 2 3" xfId="11902" xr:uid="{00000000-0005-0000-0000-0000808B0000}"/>
    <cellStyle name="StmtTtl2 2 3 2" xfId="14576" xr:uid="{00000000-0005-0000-0000-0000818B0000}"/>
    <cellStyle name="StmtTtl2 2 3 2 2" xfId="20339" xr:uid="{00000000-0005-0000-0000-0000828B0000}"/>
    <cellStyle name="StmtTtl2 2 3 2 2 2" xfId="37008" xr:uid="{00000000-0005-0000-0000-0000838B0000}"/>
    <cellStyle name="StmtTtl2 2 3 2 3" xfId="23480" xr:uid="{00000000-0005-0000-0000-0000848B0000}"/>
    <cellStyle name="StmtTtl2 2 3 2 3 2" xfId="40188" xr:uid="{00000000-0005-0000-0000-0000858B0000}"/>
    <cellStyle name="StmtTtl2 2 3 2 4" xfId="26262" xr:uid="{00000000-0005-0000-0000-0000868B0000}"/>
    <cellStyle name="StmtTtl2 2 3 2 4 2" xfId="43002" xr:uid="{00000000-0005-0000-0000-0000878B0000}"/>
    <cellStyle name="StmtTtl2 2 3 2 5" xfId="31248" xr:uid="{00000000-0005-0000-0000-0000888B0000}"/>
    <cellStyle name="StmtTtl2 2 3 3" xfId="18053" xr:uid="{00000000-0005-0000-0000-0000898B0000}"/>
    <cellStyle name="StmtTtl2 2 3 3 2" xfId="34729" xr:uid="{00000000-0005-0000-0000-00008A8B0000}"/>
    <cellStyle name="StmtTtl2 2 3 4" xfId="21307" xr:uid="{00000000-0005-0000-0000-00008B8B0000}"/>
    <cellStyle name="StmtTtl2 2 3 4 2" xfId="37979" xr:uid="{00000000-0005-0000-0000-00008C8B0000}"/>
    <cellStyle name="StmtTtl2 2 3 5" xfId="16687" xr:uid="{00000000-0005-0000-0000-00008D8B0000}"/>
    <cellStyle name="StmtTtl2 2 3 5 2" xfId="33361" xr:uid="{00000000-0005-0000-0000-00008E8B0000}"/>
    <cellStyle name="StmtTtl2 2 3 6" xfId="28651" xr:uid="{00000000-0005-0000-0000-00008F8B0000}"/>
    <cellStyle name="StmtTtl2 2 4" xfId="12550" xr:uid="{00000000-0005-0000-0000-0000908B0000}"/>
    <cellStyle name="StmtTtl2 2 4 2" xfId="15189" xr:uid="{00000000-0005-0000-0000-0000918B0000}"/>
    <cellStyle name="StmtTtl2 2 4 2 2" xfId="20860" xr:uid="{00000000-0005-0000-0000-0000928B0000}"/>
    <cellStyle name="StmtTtl2 2 4 2 2 2" xfId="37529" xr:uid="{00000000-0005-0000-0000-0000938B0000}"/>
    <cellStyle name="StmtTtl2 2 4 2 3" xfId="23980" xr:uid="{00000000-0005-0000-0000-0000948B0000}"/>
    <cellStyle name="StmtTtl2 2 4 2 3 2" xfId="40693" xr:uid="{00000000-0005-0000-0000-0000958B0000}"/>
    <cellStyle name="StmtTtl2 2 4 2 4" xfId="26715" xr:uid="{00000000-0005-0000-0000-0000968B0000}"/>
    <cellStyle name="StmtTtl2 2 4 2 4 2" xfId="43456" xr:uid="{00000000-0005-0000-0000-0000978B0000}"/>
    <cellStyle name="StmtTtl2 2 4 2 5" xfId="31860" xr:uid="{00000000-0005-0000-0000-0000988B0000}"/>
    <cellStyle name="StmtTtl2 2 4 3" xfId="18597" xr:uid="{00000000-0005-0000-0000-0000998B0000}"/>
    <cellStyle name="StmtTtl2 2 4 3 2" xfId="35274" xr:uid="{00000000-0005-0000-0000-00009A8B0000}"/>
    <cellStyle name="StmtTtl2 2 4 4" xfId="21822" xr:uid="{00000000-0005-0000-0000-00009B8B0000}"/>
    <cellStyle name="StmtTtl2 2 4 4 2" xfId="38500" xr:uid="{00000000-0005-0000-0000-00009C8B0000}"/>
    <cellStyle name="StmtTtl2 2 4 5" xfId="24806" xr:uid="{00000000-0005-0000-0000-00009D8B0000}"/>
    <cellStyle name="StmtTtl2 2 4 5 2" xfId="41529" xr:uid="{00000000-0005-0000-0000-00009E8B0000}"/>
    <cellStyle name="StmtTtl2 2 4 6" xfId="29262" xr:uid="{00000000-0005-0000-0000-00009F8B0000}"/>
    <cellStyle name="StmtTtl2 2 5" xfId="13783" xr:uid="{00000000-0005-0000-0000-0000A08B0000}"/>
    <cellStyle name="StmtTtl2 2 5 2" xfId="19606" xr:uid="{00000000-0005-0000-0000-0000A18B0000}"/>
    <cellStyle name="StmtTtl2 2 5 2 2" xfId="36277" xr:uid="{00000000-0005-0000-0000-0000A28B0000}"/>
    <cellStyle name="StmtTtl2 2 5 3" xfId="22761" xr:uid="{00000000-0005-0000-0000-0000A38B0000}"/>
    <cellStyle name="StmtTtl2 2 5 3 2" xfId="39461" xr:uid="{00000000-0005-0000-0000-0000A48B0000}"/>
    <cellStyle name="StmtTtl2 2 5 4" xfId="25591" xr:uid="{00000000-0005-0000-0000-0000A58B0000}"/>
    <cellStyle name="StmtTtl2 2 5 4 2" xfId="42329" xr:uid="{00000000-0005-0000-0000-0000A68B0000}"/>
    <cellStyle name="StmtTtl2 2 5 5" xfId="30457" xr:uid="{00000000-0005-0000-0000-0000A78B0000}"/>
    <cellStyle name="StmtTtl2 2 6" xfId="17292" xr:uid="{00000000-0005-0000-0000-0000A88B0000}"/>
    <cellStyle name="StmtTtl2 2 6 2" xfId="33969" xr:uid="{00000000-0005-0000-0000-0000A98B0000}"/>
    <cellStyle name="StmtTtl2 2 7" xfId="15792" xr:uid="{00000000-0005-0000-0000-0000AA8B0000}"/>
    <cellStyle name="StmtTtl2 2 7 2" xfId="32454" xr:uid="{00000000-0005-0000-0000-0000AB8B0000}"/>
    <cellStyle name="StmtTtl2 2 8" xfId="16175" xr:uid="{00000000-0005-0000-0000-0000AC8B0000}"/>
    <cellStyle name="StmtTtl2 2 8 2" xfId="32840" xr:uid="{00000000-0005-0000-0000-0000AD8B0000}"/>
    <cellStyle name="StmtTtl2 2 9" xfId="27865" xr:uid="{00000000-0005-0000-0000-0000AE8B0000}"/>
    <cellStyle name="StmtTtl2 3" xfId="11151" xr:uid="{00000000-0005-0000-0000-0000AF8B0000}"/>
    <cellStyle name="StmtTtl2 3 2" xfId="11668" xr:uid="{00000000-0005-0000-0000-0000B08B0000}"/>
    <cellStyle name="StmtTtl2 3 2 2" xfId="14342" xr:uid="{00000000-0005-0000-0000-0000B18B0000}"/>
    <cellStyle name="StmtTtl2 3 2 2 2" xfId="20105" xr:uid="{00000000-0005-0000-0000-0000B28B0000}"/>
    <cellStyle name="StmtTtl2 3 2 2 2 2" xfId="36775" xr:uid="{00000000-0005-0000-0000-0000B38B0000}"/>
    <cellStyle name="StmtTtl2 3 2 2 3" xfId="23248" xr:uid="{00000000-0005-0000-0000-0000B48B0000}"/>
    <cellStyle name="StmtTtl2 3 2 2 3 2" xfId="39954" xr:uid="{00000000-0005-0000-0000-0000B58B0000}"/>
    <cellStyle name="StmtTtl2 3 2 2 4" xfId="26029" xr:uid="{00000000-0005-0000-0000-0000B68B0000}"/>
    <cellStyle name="StmtTtl2 3 2 2 4 2" xfId="42768" xr:uid="{00000000-0005-0000-0000-0000B78B0000}"/>
    <cellStyle name="StmtTtl2 3 2 2 5" xfId="31015" xr:uid="{00000000-0005-0000-0000-0000B88B0000}"/>
    <cellStyle name="StmtTtl2 3 2 3" xfId="17819" xr:uid="{00000000-0005-0000-0000-0000B98B0000}"/>
    <cellStyle name="StmtTtl2 3 2 3 2" xfId="34496" xr:uid="{00000000-0005-0000-0000-0000BA8B0000}"/>
    <cellStyle name="StmtTtl2 3 2 4" xfId="17095" xr:uid="{00000000-0005-0000-0000-0000BB8B0000}"/>
    <cellStyle name="StmtTtl2 3 2 4 2" xfId="33770" xr:uid="{00000000-0005-0000-0000-0000BC8B0000}"/>
    <cellStyle name="StmtTtl2 3 2 5" xfId="24352" xr:uid="{00000000-0005-0000-0000-0000BD8B0000}"/>
    <cellStyle name="StmtTtl2 3 2 5 2" xfId="41070" xr:uid="{00000000-0005-0000-0000-0000BE8B0000}"/>
    <cellStyle name="StmtTtl2 3 2 6" xfId="28419" xr:uid="{00000000-0005-0000-0000-0000BF8B0000}"/>
    <cellStyle name="StmtTtl2 3 3" xfId="11929" xr:uid="{00000000-0005-0000-0000-0000C08B0000}"/>
    <cellStyle name="StmtTtl2 3 3 2" xfId="14603" xr:uid="{00000000-0005-0000-0000-0000C18B0000}"/>
    <cellStyle name="StmtTtl2 3 3 2 2" xfId="20366" xr:uid="{00000000-0005-0000-0000-0000C28B0000}"/>
    <cellStyle name="StmtTtl2 3 3 2 2 2" xfId="37035" xr:uid="{00000000-0005-0000-0000-0000C38B0000}"/>
    <cellStyle name="StmtTtl2 3 3 2 3" xfId="23507" xr:uid="{00000000-0005-0000-0000-0000C48B0000}"/>
    <cellStyle name="StmtTtl2 3 3 2 3 2" xfId="40215" xr:uid="{00000000-0005-0000-0000-0000C58B0000}"/>
    <cellStyle name="StmtTtl2 3 3 2 4" xfId="26289" xr:uid="{00000000-0005-0000-0000-0000C68B0000}"/>
    <cellStyle name="StmtTtl2 3 3 2 4 2" xfId="43029" xr:uid="{00000000-0005-0000-0000-0000C78B0000}"/>
    <cellStyle name="StmtTtl2 3 3 2 5" xfId="31275" xr:uid="{00000000-0005-0000-0000-0000C88B0000}"/>
    <cellStyle name="StmtTtl2 3 3 3" xfId="18080" xr:uid="{00000000-0005-0000-0000-0000C98B0000}"/>
    <cellStyle name="StmtTtl2 3 3 3 2" xfId="34756" xr:uid="{00000000-0005-0000-0000-0000CA8B0000}"/>
    <cellStyle name="StmtTtl2 3 3 4" xfId="21334" xr:uid="{00000000-0005-0000-0000-0000CB8B0000}"/>
    <cellStyle name="StmtTtl2 3 3 4 2" xfId="38006" xr:uid="{00000000-0005-0000-0000-0000CC8B0000}"/>
    <cellStyle name="StmtTtl2 3 3 5" xfId="24384" xr:uid="{00000000-0005-0000-0000-0000CD8B0000}"/>
    <cellStyle name="StmtTtl2 3 3 5 2" xfId="41102" xr:uid="{00000000-0005-0000-0000-0000CE8B0000}"/>
    <cellStyle name="StmtTtl2 3 3 6" xfId="28678" xr:uid="{00000000-0005-0000-0000-0000CF8B0000}"/>
    <cellStyle name="StmtTtl2 3 4" xfId="12648" xr:uid="{00000000-0005-0000-0000-0000D08B0000}"/>
    <cellStyle name="StmtTtl2 3 4 2" xfId="15276" xr:uid="{00000000-0005-0000-0000-0000D18B0000}"/>
    <cellStyle name="StmtTtl2 3 4 2 2" xfId="20919" xr:uid="{00000000-0005-0000-0000-0000D28B0000}"/>
    <cellStyle name="StmtTtl2 3 4 2 2 2" xfId="37588" xr:uid="{00000000-0005-0000-0000-0000D38B0000}"/>
    <cellStyle name="StmtTtl2 3 4 2 3" xfId="24036" xr:uid="{00000000-0005-0000-0000-0000D48B0000}"/>
    <cellStyle name="StmtTtl2 3 4 2 3 2" xfId="40750" xr:uid="{00000000-0005-0000-0000-0000D58B0000}"/>
    <cellStyle name="StmtTtl2 3 4 2 4" xfId="26762" xr:uid="{00000000-0005-0000-0000-0000D68B0000}"/>
    <cellStyle name="StmtTtl2 3 4 2 4 2" xfId="43503" xr:uid="{00000000-0005-0000-0000-0000D78B0000}"/>
    <cellStyle name="StmtTtl2 3 4 2 5" xfId="31947" xr:uid="{00000000-0005-0000-0000-0000D88B0000}"/>
    <cellStyle name="StmtTtl2 3 4 3" xfId="18666" xr:uid="{00000000-0005-0000-0000-0000D98B0000}"/>
    <cellStyle name="StmtTtl2 3 4 3 2" xfId="35343" xr:uid="{00000000-0005-0000-0000-0000DA8B0000}"/>
    <cellStyle name="StmtTtl2 3 4 4" xfId="21885" xr:uid="{00000000-0005-0000-0000-0000DB8B0000}"/>
    <cellStyle name="StmtTtl2 3 4 4 2" xfId="38564" xr:uid="{00000000-0005-0000-0000-0000DC8B0000}"/>
    <cellStyle name="StmtTtl2 3 4 5" xfId="24852" xr:uid="{00000000-0005-0000-0000-0000DD8B0000}"/>
    <cellStyle name="StmtTtl2 3 4 5 2" xfId="41576" xr:uid="{00000000-0005-0000-0000-0000DE8B0000}"/>
    <cellStyle name="StmtTtl2 3 4 6" xfId="29349" xr:uid="{00000000-0005-0000-0000-0000DF8B0000}"/>
    <cellStyle name="StmtTtl2 3 5" xfId="13850" xr:uid="{00000000-0005-0000-0000-0000E08B0000}"/>
    <cellStyle name="StmtTtl2 3 5 2" xfId="19647" xr:uid="{00000000-0005-0000-0000-0000E18B0000}"/>
    <cellStyle name="StmtTtl2 3 5 2 2" xfId="36318" xr:uid="{00000000-0005-0000-0000-0000E28B0000}"/>
    <cellStyle name="StmtTtl2 3 5 3" xfId="22799" xr:uid="{00000000-0005-0000-0000-0000E38B0000}"/>
    <cellStyle name="StmtTtl2 3 5 3 2" xfId="39500" xr:uid="{00000000-0005-0000-0000-0000E48B0000}"/>
    <cellStyle name="StmtTtl2 3 5 4" xfId="25618" xr:uid="{00000000-0005-0000-0000-0000E58B0000}"/>
    <cellStyle name="StmtTtl2 3 5 4 2" xfId="42356" xr:uid="{00000000-0005-0000-0000-0000E68B0000}"/>
    <cellStyle name="StmtTtl2 3 5 5" xfId="30524" xr:uid="{00000000-0005-0000-0000-0000E78B0000}"/>
    <cellStyle name="StmtTtl2 3 6" xfId="17331" xr:uid="{00000000-0005-0000-0000-0000E88B0000}"/>
    <cellStyle name="StmtTtl2 3 6 2" xfId="34008" xr:uid="{00000000-0005-0000-0000-0000E98B0000}"/>
    <cellStyle name="StmtTtl2 3 7" xfId="15781" xr:uid="{00000000-0005-0000-0000-0000EA8B0000}"/>
    <cellStyle name="StmtTtl2 3 7 2" xfId="32443" xr:uid="{00000000-0005-0000-0000-0000EB8B0000}"/>
    <cellStyle name="StmtTtl2 3 8" xfId="22332" xr:uid="{00000000-0005-0000-0000-0000EC8B0000}"/>
    <cellStyle name="StmtTtl2 3 8 2" xfId="39025" xr:uid="{00000000-0005-0000-0000-0000ED8B0000}"/>
    <cellStyle name="StmtTtl2 3 9" xfId="27932" xr:uid="{00000000-0005-0000-0000-0000EE8B0000}"/>
    <cellStyle name="StmtTtl2 4" xfId="10716" xr:uid="{00000000-0005-0000-0000-0000EF8B0000}"/>
    <cellStyle name="StmtTtl2 4 2" xfId="12663" xr:uid="{00000000-0005-0000-0000-0000F08B0000}"/>
    <cellStyle name="StmtTtl2 4 2 2" xfId="15285" xr:uid="{00000000-0005-0000-0000-0000F18B0000}"/>
    <cellStyle name="StmtTtl2 4 2 2 2" xfId="20928" xr:uid="{00000000-0005-0000-0000-0000F28B0000}"/>
    <cellStyle name="StmtTtl2 4 2 2 2 2" xfId="37597" xr:uid="{00000000-0005-0000-0000-0000F38B0000}"/>
    <cellStyle name="StmtTtl2 4 2 2 3" xfId="24045" xr:uid="{00000000-0005-0000-0000-0000F48B0000}"/>
    <cellStyle name="StmtTtl2 4 2 2 3 2" xfId="40759" xr:uid="{00000000-0005-0000-0000-0000F58B0000}"/>
    <cellStyle name="StmtTtl2 4 2 2 4" xfId="26771" xr:uid="{00000000-0005-0000-0000-0000F68B0000}"/>
    <cellStyle name="StmtTtl2 4 2 2 4 2" xfId="43512" xr:uid="{00000000-0005-0000-0000-0000F78B0000}"/>
    <cellStyle name="StmtTtl2 4 2 2 5" xfId="31956" xr:uid="{00000000-0005-0000-0000-0000F88B0000}"/>
    <cellStyle name="StmtTtl2 4 2 3" xfId="18680" xr:uid="{00000000-0005-0000-0000-0000F98B0000}"/>
    <cellStyle name="StmtTtl2 4 2 3 2" xfId="35357" xr:uid="{00000000-0005-0000-0000-0000FA8B0000}"/>
    <cellStyle name="StmtTtl2 4 2 4" xfId="21897" xr:uid="{00000000-0005-0000-0000-0000FB8B0000}"/>
    <cellStyle name="StmtTtl2 4 2 4 2" xfId="38576" xr:uid="{00000000-0005-0000-0000-0000FC8B0000}"/>
    <cellStyle name="StmtTtl2 4 2 5" xfId="24861" xr:uid="{00000000-0005-0000-0000-0000FD8B0000}"/>
    <cellStyle name="StmtTtl2 4 2 5 2" xfId="41585" xr:uid="{00000000-0005-0000-0000-0000FE8B0000}"/>
    <cellStyle name="StmtTtl2 4 2 6" xfId="29358" xr:uid="{00000000-0005-0000-0000-0000FF8B0000}"/>
    <cellStyle name="StmtTtl2 4 3" xfId="13399" xr:uid="{00000000-0005-0000-0000-0000008C0000}"/>
    <cellStyle name="StmtTtl2 4 3 2" xfId="19276" xr:uid="{00000000-0005-0000-0000-0000018C0000}"/>
    <cellStyle name="StmtTtl2 4 3 2 2" xfId="35947" xr:uid="{00000000-0005-0000-0000-0000028C0000}"/>
    <cellStyle name="StmtTtl2 4 3 3" xfId="22456" xr:uid="{00000000-0005-0000-0000-0000038C0000}"/>
    <cellStyle name="StmtTtl2 4 3 3 2" xfId="39149" xr:uid="{00000000-0005-0000-0000-0000048C0000}"/>
    <cellStyle name="StmtTtl2 4 3 4" xfId="25321" xr:uid="{00000000-0005-0000-0000-0000058C0000}"/>
    <cellStyle name="StmtTtl2 4 3 4 2" xfId="42057" xr:uid="{00000000-0005-0000-0000-0000068C0000}"/>
    <cellStyle name="StmtTtl2 4 3 5" xfId="30075" xr:uid="{00000000-0005-0000-0000-0000078C0000}"/>
    <cellStyle name="StmtTtl2 4 4" xfId="16955" xr:uid="{00000000-0005-0000-0000-0000088C0000}"/>
    <cellStyle name="StmtTtl2 4 4 2" xfId="33631" xr:uid="{00000000-0005-0000-0000-0000098C0000}"/>
    <cellStyle name="StmtTtl2 4 5" xfId="20750" xr:uid="{00000000-0005-0000-0000-00000A8C0000}"/>
    <cellStyle name="StmtTtl2 4 5 2" xfId="37419" xr:uid="{00000000-0005-0000-0000-00000B8C0000}"/>
    <cellStyle name="StmtTtl2 4 6" xfId="16126" xr:uid="{00000000-0005-0000-0000-00000C8C0000}"/>
    <cellStyle name="StmtTtl2 4 6 2" xfId="32790" xr:uid="{00000000-0005-0000-0000-00000D8C0000}"/>
    <cellStyle name="StmtTtl2 4 7" xfId="27486" xr:uid="{00000000-0005-0000-0000-00000E8C0000}"/>
    <cellStyle name="StmtTtl2 5" xfId="13047" xr:uid="{00000000-0005-0000-0000-00000F8C0000}"/>
    <cellStyle name="StmtTtl2 5 2" xfId="18989" xr:uid="{00000000-0005-0000-0000-0000108C0000}"/>
    <cellStyle name="StmtTtl2 5 2 2" xfId="35662" xr:uid="{00000000-0005-0000-0000-0000118C0000}"/>
    <cellStyle name="StmtTtl2 5 3" xfId="22191" xr:uid="{00000000-0005-0000-0000-0000128C0000}"/>
    <cellStyle name="StmtTtl2 5 3 2" xfId="38880" xr:uid="{00000000-0005-0000-0000-0000138C0000}"/>
    <cellStyle name="StmtTtl2 5 4" xfId="25101" xr:uid="{00000000-0005-0000-0000-0000148C0000}"/>
    <cellStyle name="StmtTtl2 5 4 2" xfId="41834" xr:uid="{00000000-0005-0000-0000-0000158C0000}"/>
    <cellStyle name="StmtTtl2 5 5" xfId="29726" xr:uid="{00000000-0005-0000-0000-0000168C0000}"/>
    <cellStyle name="StmtTtl2 6" xfId="16190" xr:uid="{00000000-0005-0000-0000-0000178C0000}"/>
    <cellStyle name="StmtTtl2 6 2" xfId="32855" xr:uid="{00000000-0005-0000-0000-0000188C0000}"/>
    <cellStyle name="StmtTtl2 7" xfId="27134" xr:uid="{00000000-0005-0000-0000-0000198C0000}"/>
    <cellStyle name="StmtTtl2 8" xfId="44000" xr:uid="{00000000-0005-0000-0000-00001A8C0000}"/>
    <cellStyle name="STYL1 - Style1" xfId="5346" xr:uid="{00000000-0005-0000-0000-00001B8C0000}"/>
    <cellStyle name="Style 1" xfId="5347" xr:uid="{00000000-0005-0000-0000-00001C8C0000}"/>
    <cellStyle name="Style 1 2" xfId="5348" xr:uid="{00000000-0005-0000-0000-00001D8C0000}"/>
    <cellStyle name="Style 1 2 2" xfId="5349" xr:uid="{00000000-0005-0000-0000-00001E8C0000}"/>
    <cellStyle name="Style 1 3" xfId="5350" xr:uid="{00000000-0005-0000-0000-00001F8C0000}"/>
    <cellStyle name="Style 21" xfId="11189" xr:uid="{00000000-0005-0000-0000-0000208C0000}"/>
    <cellStyle name="Style 21 10" xfId="27955" xr:uid="{00000000-0005-0000-0000-0000218C0000}"/>
    <cellStyle name="Style 21 2" xfId="11190" xr:uid="{00000000-0005-0000-0000-0000228C0000}"/>
    <cellStyle name="Style 21 2 10" xfId="27956" xr:uid="{00000000-0005-0000-0000-0000238C0000}"/>
    <cellStyle name="Style 21 2 2" xfId="11220" xr:uid="{00000000-0005-0000-0000-0000248C0000}"/>
    <cellStyle name="Style 21 2 2 2" xfId="11718" xr:uid="{00000000-0005-0000-0000-0000258C0000}"/>
    <cellStyle name="Style 21 2 2 2 2" xfId="14392" xr:uid="{00000000-0005-0000-0000-0000268C0000}"/>
    <cellStyle name="Style 21 2 2 2 2 2" xfId="20155" xr:uid="{00000000-0005-0000-0000-0000278C0000}"/>
    <cellStyle name="Style 21 2 2 2 2 2 2" xfId="36824" xr:uid="{00000000-0005-0000-0000-0000288C0000}"/>
    <cellStyle name="Style 21 2 2 2 2 3" xfId="23297" xr:uid="{00000000-0005-0000-0000-0000298C0000}"/>
    <cellStyle name="Style 21 2 2 2 2 3 2" xfId="40004" xr:uid="{00000000-0005-0000-0000-00002A8C0000}"/>
    <cellStyle name="Style 21 2 2 2 2 4" xfId="26078" xr:uid="{00000000-0005-0000-0000-00002B8C0000}"/>
    <cellStyle name="Style 21 2 2 2 2 4 2" xfId="42818" xr:uid="{00000000-0005-0000-0000-00002C8C0000}"/>
    <cellStyle name="Style 21 2 2 2 2 5" xfId="31064" xr:uid="{00000000-0005-0000-0000-00002D8C0000}"/>
    <cellStyle name="Style 21 2 2 2 3" xfId="17869" xr:uid="{00000000-0005-0000-0000-00002E8C0000}"/>
    <cellStyle name="Style 21 2 2 2 3 2" xfId="34545" xr:uid="{00000000-0005-0000-0000-00002F8C0000}"/>
    <cellStyle name="Style 21 2 2 2 4" xfId="20699" xr:uid="{00000000-0005-0000-0000-0000308C0000}"/>
    <cellStyle name="Style 21 2 2 2 4 2" xfId="37367" xr:uid="{00000000-0005-0000-0000-0000318C0000}"/>
    <cellStyle name="Style 21 2 2 2 5" xfId="16792" xr:uid="{00000000-0005-0000-0000-0000328C0000}"/>
    <cellStyle name="Style 21 2 2 2 5 2" xfId="33466" xr:uid="{00000000-0005-0000-0000-0000338C0000}"/>
    <cellStyle name="Style 21 2 2 2 6" xfId="28468" xr:uid="{00000000-0005-0000-0000-0000348C0000}"/>
    <cellStyle name="Style 21 2 2 3" xfId="11979" xr:uid="{00000000-0005-0000-0000-0000358C0000}"/>
    <cellStyle name="Style 21 2 2 3 2" xfId="14653" xr:uid="{00000000-0005-0000-0000-0000368C0000}"/>
    <cellStyle name="Style 21 2 2 3 2 2" xfId="20416" xr:uid="{00000000-0005-0000-0000-0000378C0000}"/>
    <cellStyle name="Style 21 2 2 3 2 2 2" xfId="37084" xr:uid="{00000000-0005-0000-0000-0000388C0000}"/>
    <cellStyle name="Style 21 2 2 3 2 3" xfId="23556" xr:uid="{00000000-0005-0000-0000-0000398C0000}"/>
    <cellStyle name="Style 21 2 2 3 2 3 2" xfId="40265" xr:uid="{00000000-0005-0000-0000-00003A8C0000}"/>
    <cellStyle name="Style 21 2 2 3 2 4" xfId="26338" xr:uid="{00000000-0005-0000-0000-00003B8C0000}"/>
    <cellStyle name="Style 21 2 2 3 2 4 2" xfId="43079" xr:uid="{00000000-0005-0000-0000-00003C8C0000}"/>
    <cellStyle name="Style 21 2 2 3 2 5" xfId="31324" xr:uid="{00000000-0005-0000-0000-00003D8C0000}"/>
    <cellStyle name="Style 21 2 2 3 3" xfId="18130" xr:uid="{00000000-0005-0000-0000-00003E8C0000}"/>
    <cellStyle name="Style 21 2 2 3 3 2" xfId="34805" xr:uid="{00000000-0005-0000-0000-00003F8C0000}"/>
    <cellStyle name="Style 21 2 2 3 4" xfId="21383" xr:uid="{00000000-0005-0000-0000-0000408C0000}"/>
    <cellStyle name="Style 21 2 2 3 4 2" xfId="38056" xr:uid="{00000000-0005-0000-0000-0000418C0000}"/>
    <cellStyle name="Style 21 2 2 3 5" xfId="24433" xr:uid="{00000000-0005-0000-0000-0000428C0000}"/>
    <cellStyle name="Style 21 2 2 3 5 2" xfId="41152" xr:uid="{00000000-0005-0000-0000-0000438C0000}"/>
    <cellStyle name="Style 21 2 2 3 6" xfId="28727" xr:uid="{00000000-0005-0000-0000-0000448C0000}"/>
    <cellStyle name="Style 21 2 2 4" xfId="12725" xr:uid="{00000000-0005-0000-0000-0000458C0000}"/>
    <cellStyle name="Style 21 2 2 4 2" xfId="15344" xr:uid="{00000000-0005-0000-0000-0000468C0000}"/>
    <cellStyle name="Style 21 2 2 4 2 2" xfId="20987" xr:uid="{00000000-0005-0000-0000-0000478C0000}"/>
    <cellStyle name="Style 21 2 2 4 2 2 2" xfId="37656" xr:uid="{00000000-0005-0000-0000-0000488C0000}"/>
    <cellStyle name="Style 21 2 2 4 2 3" xfId="24101" xr:uid="{00000000-0005-0000-0000-0000498C0000}"/>
    <cellStyle name="Style 21 2 2 4 2 3 2" xfId="40818" xr:uid="{00000000-0005-0000-0000-00004A8C0000}"/>
    <cellStyle name="Style 21 2 2 4 2 4" xfId="26830" xr:uid="{00000000-0005-0000-0000-00004B8C0000}"/>
    <cellStyle name="Style 21 2 2 4 2 4 2" xfId="43571" xr:uid="{00000000-0005-0000-0000-00004C8C0000}"/>
    <cellStyle name="Style 21 2 2 4 2 5" xfId="32015" xr:uid="{00000000-0005-0000-0000-00004D8C0000}"/>
    <cellStyle name="Style 21 2 2 4 3" xfId="18742" xr:uid="{00000000-0005-0000-0000-00004E8C0000}"/>
    <cellStyle name="Style 21 2 2 4 3 2" xfId="35419" xr:uid="{00000000-0005-0000-0000-00004F8C0000}"/>
    <cellStyle name="Style 21 2 2 4 4" xfId="21953" xr:uid="{00000000-0005-0000-0000-0000508C0000}"/>
    <cellStyle name="Style 21 2 2 4 4 2" xfId="38635" xr:uid="{00000000-0005-0000-0000-0000518C0000}"/>
    <cellStyle name="Style 21 2 2 4 5" xfId="24917" xr:uid="{00000000-0005-0000-0000-0000528C0000}"/>
    <cellStyle name="Style 21 2 2 4 5 2" xfId="41644" xr:uid="{00000000-0005-0000-0000-0000538C0000}"/>
    <cellStyle name="Style 21 2 2 4 6" xfId="29417" xr:uid="{00000000-0005-0000-0000-0000548C0000}"/>
    <cellStyle name="Style 21 2 2 5" xfId="13900" xr:uid="{00000000-0005-0000-0000-0000558C0000}"/>
    <cellStyle name="Style 21 2 2 5 2" xfId="19697" xr:uid="{00000000-0005-0000-0000-0000568C0000}"/>
    <cellStyle name="Style 21 2 2 5 2 2" xfId="36367" xr:uid="{00000000-0005-0000-0000-0000578C0000}"/>
    <cellStyle name="Style 21 2 2 5 3" xfId="22848" xr:uid="{00000000-0005-0000-0000-0000588C0000}"/>
    <cellStyle name="Style 21 2 2 5 3 2" xfId="39550" xr:uid="{00000000-0005-0000-0000-0000598C0000}"/>
    <cellStyle name="Style 21 2 2 5 4" xfId="25667" xr:uid="{00000000-0005-0000-0000-00005A8C0000}"/>
    <cellStyle name="Style 21 2 2 5 4 2" xfId="42406" xr:uid="{00000000-0005-0000-0000-00005B8C0000}"/>
    <cellStyle name="Style 21 2 2 5 5" xfId="30573" xr:uid="{00000000-0005-0000-0000-00005C8C0000}"/>
    <cellStyle name="Style 21 2 2 6" xfId="17392" xr:uid="{00000000-0005-0000-0000-00005D8C0000}"/>
    <cellStyle name="Style 21 2 2 6 2" xfId="34068" xr:uid="{00000000-0005-0000-0000-00005E8C0000}"/>
    <cellStyle name="Style 21 2 2 7" xfId="21254" xr:uid="{00000000-0005-0000-0000-00005F8C0000}"/>
    <cellStyle name="Style 21 2 2 7 2" xfId="37926" xr:uid="{00000000-0005-0000-0000-0000608C0000}"/>
    <cellStyle name="Style 21 2 2 8" xfId="15880" xr:uid="{00000000-0005-0000-0000-0000618C0000}"/>
    <cellStyle name="Style 21 2 2 8 2" xfId="32544" xr:uid="{00000000-0005-0000-0000-0000628C0000}"/>
    <cellStyle name="Style 21 2 2 9" xfId="27981" xr:uid="{00000000-0005-0000-0000-0000638C0000}"/>
    <cellStyle name="Style 21 2 3" xfId="11693" xr:uid="{00000000-0005-0000-0000-0000648C0000}"/>
    <cellStyle name="Style 21 2 3 2" xfId="14367" xr:uid="{00000000-0005-0000-0000-0000658C0000}"/>
    <cellStyle name="Style 21 2 3 2 2" xfId="20130" xr:uid="{00000000-0005-0000-0000-0000668C0000}"/>
    <cellStyle name="Style 21 2 3 2 2 2" xfId="36799" xr:uid="{00000000-0005-0000-0000-0000678C0000}"/>
    <cellStyle name="Style 21 2 3 2 3" xfId="23272" xr:uid="{00000000-0005-0000-0000-0000688C0000}"/>
    <cellStyle name="Style 21 2 3 2 3 2" xfId="39979" xr:uid="{00000000-0005-0000-0000-0000698C0000}"/>
    <cellStyle name="Style 21 2 3 2 4" xfId="26053" xr:uid="{00000000-0005-0000-0000-00006A8C0000}"/>
    <cellStyle name="Style 21 2 3 2 4 2" xfId="42793" xr:uid="{00000000-0005-0000-0000-00006B8C0000}"/>
    <cellStyle name="Style 21 2 3 2 5" xfId="31039" xr:uid="{00000000-0005-0000-0000-00006C8C0000}"/>
    <cellStyle name="Style 21 2 3 3" xfId="17844" xr:uid="{00000000-0005-0000-0000-00006D8C0000}"/>
    <cellStyle name="Style 21 2 3 3 2" xfId="34520" xr:uid="{00000000-0005-0000-0000-00006E8C0000}"/>
    <cellStyle name="Style 21 2 3 4" xfId="15617" xr:uid="{00000000-0005-0000-0000-00006F8C0000}"/>
    <cellStyle name="Style 21 2 3 4 2" xfId="32288" xr:uid="{00000000-0005-0000-0000-0000708C0000}"/>
    <cellStyle name="Style 21 2 3 5" xfId="22097" xr:uid="{00000000-0005-0000-0000-0000718C0000}"/>
    <cellStyle name="Style 21 2 3 5 2" xfId="38779" xr:uid="{00000000-0005-0000-0000-0000728C0000}"/>
    <cellStyle name="Style 21 2 3 6" xfId="28443" xr:uid="{00000000-0005-0000-0000-0000738C0000}"/>
    <cellStyle name="Style 21 2 4" xfId="11954" xr:uid="{00000000-0005-0000-0000-0000748C0000}"/>
    <cellStyle name="Style 21 2 4 2" xfId="14628" xr:uid="{00000000-0005-0000-0000-0000758C0000}"/>
    <cellStyle name="Style 21 2 4 2 2" xfId="20391" xr:uid="{00000000-0005-0000-0000-0000768C0000}"/>
    <cellStyle name="Style 21 2 4 2 2 2" xfId="37059" xr:uid="{00000000-0005-0000-0000-0000778C0000}"/>
    <cellStyle name="Style 21 2 4 2 3" xfId="23531" xr:uid="{00000000-0005-0000-0000-0000788C0000}"/>
    <cellStyle name="Style 21 2 4 2 3 2" xfId="40240" xr:uid="{00000000-0005-0000-0000-0000798C0000}"/>
    <cellStyle name="Style 21 2 4 2 4" xfId="26313" xr:uid="{00000000-0005-0000-0000-00007A8C0000}"/>
    <cellStyle name="Style 21 2 4 2 4 2" xfId="43054" xr:uid="{00000000-0005-0000-0000-00007B8C0000}"/>
    <cellStyle name="Style 21 2 4 2 5" xfId="31299" xr:uid="{00000000-0005-0000-0000-00007C8C0000}"/>
    <cellStyle name="Style 21 2 4 3" xfId="18105" xr:uid="{00000000-0005-0000-0000-00007D8C0000}"/>
    <cellStyle name="Style 21 2 4 3 2" xfId="34780" xr:uid="{00000000-0005-0000-0000-00007E8C0000}"/>
    <cellStyle name="Style 21 2 4 4" xfId="21358" xr:uid="{00000000-0005-0000-0000-00007F8C0000}"/>
    <cellStyle name="Style 21 2 4 4 2" xfId="38031" xr:uid="{00000000-0005-0000-0000-0000808C0000}"/>
    <cellStyle name="Style 21 2 4 5" xfId="24408" xr:uid="{00000000-0005-0000-0000-0000818C0000}"/>
    <cellStyle name="Style 21 2 4 5 2" xfId="41127" xr:uid="{00000000-0005-0000-0000-0000828C0000}"/>
    <cellStyle name="Style 21 2 4 6" xfId="28702" xr:uid="{00000000-0005-0000-0000-0000838C0000}"/>
    <cellStyle name="Style 21 2 5" xfId="12700" xr:uid="{00000000-0005-0000-0000-0000848C0000}"/>
    <cellStyle name="Style 21 2 5 2" xfId="15319" xr:uid="{00000000-0005-0000-0000-0000858C0000}"/>
    <cellStyle name="Style 21 2 5 2 2" xfId="20962" xr:uid="{00000000-0005-0000-0000-0000868C0000}"/>
    <cellStyle name="Style 21 2 5 2 2 2" xfId="37631" xr:uid="{00000000-0005-0000-0000-0000878C0000}"/>
    <cellStyle name="Style 21 2 5 2 3" xfId="24076" xr:uid="{00000000-0005-0000-0000-0000888C0000}"/>
    <cellStyle name="Style 21 2 5 2 3 2" xfId="40793" xr:uid="{00000000-0005-0000-0000-0000898C0000}"/>
    <cellStyle name="Style 21 2 5 2 4" xfId="26805" xr:uid="{00000000-0005-0000-0000-00008A8C0000}"/>
    <cellStyle name="Style 21 2 5 2 4 2" xfId="43546" xr:uid="{00000000-0005-0000-0000-00008B8C0000}"/>
    <cellStyle name="Style 21 2 5 2 5" xfId="31990" xr:uid="{00000000-0005-0000-0000-00008C8C0000}"/>
    <cellStyle name="Style 21 2 5 3" xfId="18717" xr:uid="{00000000-0005-0000-0000-00008D8C0000}"/>
    <cellStyle name="Style 21 2 5 3 2" xfId="35394" xr:uid="{00000000-0005-0000-0000-00008E8C0000}"/>
    <cellStyle name="Style 21 2 5 4" xfId="21928" xr:uid="{00000000-0005-0000-0000-00008F8C0000}"/>
    <cellStyle name="Style 21 2 5 4 2" xfId="38610" xr:uid="{00000000-0005-0000-0000-0000908C0000}"/>
    <cellStyle name="Style 21 2 5 5" xfId="24892" xr:uid="{00000000-0005-0000-0000-0000918C0000}"/>
    <cellStyle name="Style 21 2 5 5 2" xfId="41619" xr:uid="{00000000-0005-0000-0000-0000928C0000}"/>
    <cellStyle name="Style 21 2 5 6" xfId="29392" xr:uid="{00000000-0005-0000-0000-0000938C0000}"/>
    <cellStyle name="Style 21 2 6" xfId="13875" xr:uid="{00000000-0005-0000-0000-0000948C0000}"/>
    <cellStyle name="Style 21 2 6 2" xfId="19672" xr:uid="{00000000-0005-0000-0000-0000958C0000}"/>
    <cellStyle name="Style 21 2 6 2 2" xfId="36342" xr:uid="{00000000-0005-0000-0000-0000968C0000}"/>
    <cellStyle name="Style 21 2 6 3" xfId="22823" xr:uid="{00000000-0005-0000-0000-0000978C0000}"/>
    <cellStyle name="Style 21 2 6 3 2" xfId="39525" xr:uid="{00000000-0005-0000-0000-0000988C0000}"/>
    <cellStyle name="Style 21 2 6 4" xfId="25642" xr:uid="{00000000-0005-0000-0000-0000998C0000}"/>
    <cellStyle name="Style 21 2 6 4 2" xfId="42381" xr:uid="{00000000-0005-0000-0000-00009A8C0000}"/>
    <cellStyle name="Style 21 2 6 5" xfId="30548" xr:uid="{00000000-0005-0000-0000-00009B8C0000}"/>
    <cellStyle name="Style 21 2 7" xfId="17363" xr:uid="{00000000-0005-0000-0000-00009C8C0000}"/>
    <cellStyle name="Style 21 2 7 2" xfId="34039" xr:uid="{00000000-0005-0000-0000-00009D8C0000}"/>
    <cellStyle name="Style 21 2 8" xfId="21079" xr:uid="{00000000-0005-0000-0000-00009E8C0000}"/>
    <cellStyle name="Style 21 2 8 2" xfId="37748" xr:uid="{00000000-0005-0000-0000-00009F8C0000}"/>
    <cellStyle name="Style 21 2 9" xfId="24334" xr:uid="{00000000-0005-0000-0000-0000A08C0000}"/>
    <cellStyle name="Style 21 2 9 2" xfId="41052" xr:uid="{00000000-0005-0000-0000-0000A18C0000}"/>
    <cellStyle name="Style 21 3" xfId="11692" xr:uid="{00000000-0005-0000-0000-0000A28C0000}"/>
    <cellStyle name="Style 21 3 2" xfId="14366" xr:uid="{00000000-0005-0000-0000-0000A38C0000}"/>
    <cellStyle name="Style 21 3 2 2" xfId="20129" xr:uid="{00000000-0005-0000-0000-0000A48C0000}"/>
    <cellStyle name="Style 21 3 2 2 2" xfId="36798" xr:uid="{00000000-0005-0000-0000-0000A58C0000}"/>
    <cellStyle name="Style 21 3 2 3" xfId="23271" xr:uid="{00000000-0005-0000-0000-0000A68C0000}"/>
    <cellStyle name="Style 21 3 2 3 2" xfId="39978" xr:uid="{00000000-0005-0000-0000-0000A78C0000}"/>
    <cellStyle name="Style 21 3 2 4" xfId="26052" xr:uid="{00000000-0005-0000-0000-0000A88C0000}"/>
    <cellStyle name="Style 21 3 2 4 2" xfId="42792" xr:uid="{00000000-0005-0000-0000-0000A98C0000}"/>
    <cellStyle name="Style 21 3 2 5" xfId="31038" xr:uid="{00000000-0005-0000-0000-0000AA8C0000}"/>
    <cellStyle name="Style 21 3 3" xfId="17843" xr:uid="{00000000-0005-0000-0000-0000AB8C0000}"/>
    <cellStyle name="Style 21 3 3 2" xfId="34519" xr:uid="{00000000-0005-0000-0000-0000AC8C0000}"/>
    <cellStyle name="Style 21 3 4" xfId="15613" xr:uid="{00000000-0005-0000-0000-0000AD8C0000}"/>
    <cellStyle name="Style 21 3 4 2" xfId="32284" xr:uid="{00000000-0005-0000-0000-0000AE8C0000}"/>
    <cellStyle name="Style 21 3 5" xfId="24242" xr:uid="{00000000-0005-0000-0000-0000AF8C0000}"/>
    <cellStyle name="Style 21 3 5 2" xfId="40959" xr:uid="{00000000-0005-0000-0000-0000B08C0000}"/>
    <cellStyle name="Style 21 3 6" xfId="28442" xr:uid="{00000000-0005-0000-0000-0000B18C0000}"/>
    <cellStyle name="Style 21 4" xfId="11953" xr:uid="{00000000-0005-0000-0000-0000B28C0000}"/>
    <cellStyle name="Style 21 4 2" xfId="14627" xr:uid="{00000000-0005-0000-0000-0000B38C0000}"/>
    <cellStyle name="Style 21 4 2 2" xfId="20390" xr:uid="{00000000-0005-0000-0000-0000B48C0000}"/>
    <cellStyle name="Style 21 4 2 2 2" xfId="37058" xr:uid="{00000000-0005-0000-0000-0000B58C0000}"/>
    <cellStyle name="Style 21 4 2 3" xfId="23530" xr:uid="{00000000-0005-0000-0000-0000B68C0000}"/>
    <cellStyle name="Style 21 4 2 3 2" xfId="40239" xr:uid="{00000000-0005-0000-0000-0000B78C0000}"/>
    <cellStyle name="Style 21 4 2 4" xfId="26312" xr:uid="{00000000-0005-0000-0000-0000B88C0000}"/>
    <cellStyle name="Style 21 4 2 4 2" xfId="43053" xr:uid="{00000000-0005-0000-0000-0000B98C0000}"/>
    <cellStyle name="Style 21 4 2 5" xfId="31298" xr:uid="{00000000-0005-0000-0000-0000BA8C0000}"/>
    <cellStyle name="Style 21 4 3" xfId="18104" xr:uid="{00000000-0005-0000-0000-0000BB8C0000}"/>
    <cellStyle name="Style 21 4 3 2" xfId="34779" xr:uid="{00000000-0005-0000-0000-0000BC8C0000}"/>
    <cellStyle name="Style 21 4 4" xfId="21357" xr:uid="{00000000-0005-0000-0000-0000BD8C0000}"/>
    <cellStyle name="Style 21 4 4 2" xfId="38030" xr:uid="{00000000-0005-0000-0000-0000BE8C0000}"/>
    <cellStyle name="Style 21 4 5" xfId="24407" xr:uid="{00000000-0005-0000-0000-0000BF8C0000}"/>
    <cellStyle name="Style 21 4 5 2" xfId="41126" xr:uid="{00000000-0005-0000-0000-0000C08C0000}"/>
    <cellStyle name="Style 21 4 6" xfId="28701" xr:uid="{00000000-0005-0000-0000-0000C18C0000}"/>
    <cellStyle name="Style 21 5" xfId="12699" xr:uid="{00000000-0005-0000-0000-0000C28C0000}"/>
    <cellStyle name="Style 21 5 2" xfId="15318" xr:uid="{00000000-0005-0000-0000-0000C38C0000}"/>
    <cellStyle name="Style 21 5 2 2" xfId="20961" xr:uid="{00000000-0005-0000-0000-0000C48C0000}"/>
    <cellStyle name="Style 21 5 2 2 2" xfId="37630" xr:uid="{00000000-0005-0000-0000-0000C58C0000}"/>
    <cellStyle name="Style 21 5 2 3" xfId="24075" xr:uid="{00000000-0005-0000-0000-0000C68C0000}"/>
    <cellStyle name="Style 21 5 2 3 2" xfId="40792" xr:uid="{00000000-0005-0000-0000-0000C78C0000}"/>
    <cellStyle name="Style 21 5 2 4" xfId="26804" xr:uid="{00000000-0005-0000-0000-0000C88C0000}"/>
    <cellStyle name="Style 21 5 2 4 2" xfId="43545" xr:uid="{00000000-0005-0000-0000-0000C98C0000}"/>
    <cellStyle name="Style 21 5 2 5" xfId="31989" xr:uid="{00000000-0005-0000-0000-0000CA8C0000}"/>
    <cellStyle name="Style 21 5 3" xfId="18716" xr:uid="{00000000-0005-0000-0000-0000CB8C0000}"/>
    <cellStyle name="Style 21 5 3 2" xfId="35393" xr:uid="{00000000-0005-0000-0000-0000CC8C0000}"/>
    <cellStyle name="Style 21 5 4" xfId="21927" xr:uid="{00000000-0005-0000-0000-0000CD8C0000}"/>
    <cellStyle name="Style 21 5 4 2" xfId="38609" xr:uid="{00000000-0005-0000-0000-0000CE8C0000}"/>
    <cellStyle name="Style 21 5 5" xfId="24891" xr:uid="{00000000-0005-0000-0000-0000CF8C0000}"/>
    <cellStyle name="Style 21 5 5 2" xfId="41618" xr:uid="{00000000-0005-0000-0000-0000D08C0000}"/>
    <cellStyle name="Style 21 5 6" xfId="29391" xr:uid="{00000000-0005-0000-0000-0000D18C0000}"/>
    <cellStyle name="Style 21 6" xfId="13874" xr:uid="{00000000-0005-0000-0000-0000D28C0000}"/>
    <cellStyle name="Style 21 6 2" xfId="19671" xr:uid="{00000000-0005-0000-0000-0000D38C0000}"/>
    <cellStyle name="Style 21 6 2 2" xfId="36341" xr:uid="{00000000-0005-0000-0000-0000D48C0000}"/>
    <cellStyle name="Style 21 6 3" xfId="22822" xr:uid="{00000000-0005-0000-0000-0000D58C0000}"/>
    <cellStyle name="Style 21 6 3 2" xfId="39524" xr:uid="{00000000-0005-0000-0000-0000D68C0000}"/>
    <cellStyle name="Style 21 6 4" xfId="25641" xr:uid="{00000000-0005-0000-0000-0000D78C0000}"/>
    <cellStyle name="Style 21 6 4 2" xfId="42380" xr:uid="{00000000-0005-0000-0000-0000D88C0000}"/>
    <cellStyle name="Style 21 6 5" xfId="30547" xr:uid="{00000000-0005-0000-0000-0000D98C0000}"/>
    <cellStyle name="Style 21 7" xfId="17362" xr:uid="{00000000-0005-0000-0000-0000DA8C0000}"/>
    <cellStyle name="Style 21 7 2" xfId="34038" xr:uid="{00000000-0005-0000-0000-0000DB8C0000}"/>
    <cellStyle name="Style 21 8" xfId="19782" xr:uid="{00000000-0005-0000-0000-0000DC8C0000}"/>
    <cellStyle name="Style 21 8 2" xfId="36452" xr:uid="{00000000-0005-0000-0000-0000DD8C0000}"/>
    <cellStyle name="Style 21 9" xfId="24345" xr:uid="{00000000-0005-0000-0000-0000DE8C0000}"/>
    <cellStyle name="Style 21 9 2" xfId="41063" xr:uid="{00000000-0005-0000-0000-0000DF8C0000}"/>
    <cellStyle name="Style 22" xfId="11191" xr:uid="{00000000-0005-0000-0000-0000E08C0000}"/>
    <cellStyle name="Style 22 10" xfId="27957" xr:uid="{00000000-0005-0000-0000-0000E18C0000}"/>
    <cellStyle name="Style 22 2" xfId="11192" xr:uid="{00000000-0005-0000-0000-0000E28C0000}"/>
    <cellStyle name="Style 22 2 10" xfId="27958" xr:uid="{00000000-0005-0000-0000-0000E38C0000}"/>
    <cellStyle name="Style 22 2 2" xfId="11221" xr:uid="{00000000-0005-0000-0000-0000E48C0000}"/>
    <cellStyle name="Style 22 2 2 2" xfId="11719" xr:uid="{00000000-0005-0000-0000-0000E58C0000}"/>
    <cellStyle name="Style 22 2 2 2 2" xfId="14393" xr:uid="{00000000-0005-0000-0000-0000E68C0000}"/>
    <cellStyle name="Style 22 2 2 2 2 2" xfId="20156" xr:uid="{00000000-0005-0000-0000-0000E78C0000}"/>
    <cellStyle name="Style 22 2 2 2 2 2 2" xfId="36825" xr:uid="{00000000-0005-0000-0000-0000E88C0000}"/>
    <cellStyle name="Style 22 2 2 2 2 3" xfId="23298" xr:uid="{00000000-0005-0000-0000-0000E98C0000}"/>
    <cellStyle name="Style 22 2 2 2 2 3 2" xfId="40005" xr:uid="{00000000-0005-0000-0000-0000EA8C0000}"/>
    <cellStyle name="Style 22 2 2 2 2 4" xfId="26079" xr:uid="{00000000-0005-0000-0000-0000EB8C0000}"/>
    <cellStyle name="Style 22 2 2 2 2 4 2" xfId="42819" xr:uid="{00000000-0005-0000-0000-0000EC8C0000}"/>
    <cellStyle name="Style 22 2 2 2 2 5" xfId="31065" xr:uid="{00000000-0005-0000-0000-0000ED8C0000}"/>
    <cellStyle name="Style 22 2 2 2 3" xfId="17870" xr:uid="{00000000-0005-0000-0000-0000EE8C0000}"/>
    <cellStyle name="Style 22 2 2 2 3 2" xfId="34546" xr:uid="{00000000-0005-0000-0000-0000EF8C0000}"/>
    <cellStyle name="Style 22 2 2 2 4" xfId="18412" xr:uid="{00000000-0005-0000-0000-0000F08C0000}"/>
    <cellStyle name="Style 22 2 2 2 4 2" xfId="35087" xr:uid="{00000000-0005-0000-0000-0000F18C0000}"/>
    <cellStyle name="Style 22 2 2 2 5" xfId="19037" xr:uid="{00000000-0005-0000-0000-0000F28C0000}"/>
    <cellStyle name="Style 22 2 2 2 5 2" xfId="35708" xr:uid="{00000000-0005-0000-0000-0000F38C0000}"/>
    <cellStyle name="Style 22 2 2 2 6" xfId="28469" xr:uid="{00000000-0005-0000-0000-0000F48C0000}"/>
    <cellStyle name="Style 22 2 2 3" xfId="11980" xr:uid="{00000000-0005-0000-0000-0000F58C0000}"/>
    <cellStyle name="Style 22 2 2 3 2" xfId="14654" xr:uid="{00000000-0005-0000-0000-0000F68C0000}"/>
    <cellStyle name="Style 22 2 2 3 2 2" xfId="20417" xr:uid="{00000000-0005-0000-0000-0000F78C0000}"/>
    <cellStyle name="Style 22 2 2 3 2 2 2" xfId="37085" xr:uid="{00000000-0005-0000-0000-0000F88C0000}"/>
    <cellStyle name="Style 22 2 2 3 2 3" xfId="23557" xr:uid="{00000000-0005-0000-0000-0000F98C0000}"/>
    <cellStyle name="Style 22 2 2 3 2 3 2" xfId="40266" xr:uid="{00000000-0005-0000-0000-0000FA8C0000}"/>
    <cellStyle name="Style 22 2 2 3 2 4" xfId="26339" xr:uid="{00000000-0005-0000-0000-0000FB8C0000}"/>
    <cellStyle name="Style 22 2 2 3 2 4 2" xfId="43080" xr:uid="{00000000-0005-0000-0000-0000FC8C0000}"/>
    <cellStyle name="Style 22 2 2 3 2 5" xfId="31325" xr:uid="{00000000-0005-0000-0000-0000FD8C0000}"/>
    <cellStyle name="Style 22 2 2 3 3" xfId="18131" xr:uid="{00000000-0005-0000-0000-0000FE8C0000}"/>
    <cellStyle name="Style 22 2 2 3 3 2" xfId="34806" xr:uid="{00000000-0005-0000-0000-0000FF8C0000}"/>
    <cellStyle name="Style 22 2 2 3 4" xfId="21384" xr:uid="{00000000-0005-0000-0000-0000008D0000}"/>
    <cellStyle name="Style 22 2 2 3 4 2" xfId="38057" xr:uid="{00000000-0005-0000-0000-0000018D0000}"/>
    <cellStyle name="Style 22 2 2 3 5" xfId="24434" xr:uid="{00000000-0005-0000-0000-0000028D0000}"/>
    <cellStyle name="Style 22 2 2 3 5 2" xfId="41153" xr:uid="{00000000-0005-0000-0000-0000038D0000}"/>
    <cellStyle name="Style 22 2 2 3 6" xfId="28728" xr:uid="{00000000-0005-0000-0000-0000048D0000}"/>
    <cellStyle name="Style 22 2 2 4" xfId="12726" xr:uid="{00000000-0005-0000-0000-0000058D0000}"/>
    <cellStyle name="Style 22 2 2 4 2" xfId="15345" xr:uid="{00000000-0005-0000-0000-0000068D0000}"/>
    <cellStyle name="Style 22 2 2 4 2 2" xfId="20988" xr:uid="{00000000-0005-0000-0000-0000078D0000}"/>
    <cellStyle name="Style 22 2 2 4 2 2 2" xfId="37657" xr:uid="{00000000-0005-0000-0000-0000088D0000}"/>
    <cellStyle name="Style 22 2 2 4 2 3" xfId="24102" xr:uid="{00000000-0005-0000-0000-0000098D0000}"/>
    <cellStyle name="Style 22 2 2 4 2 3 2" xfId="40819" xr:uid="{00000000-0005-0000-0000-00000A8D0000}"/>
    <cellStyle name="Style 22 2 2 4 2 4" xfId="26831" xr:uid="{00000000-0005-0000-0000-00000B8D0000}"/>
    <cellStyle name="Style 22 2 2 4 2 4 2" xfId="43572" xr:uid="{00000000-0005-0000-0000-00000C8D0000}"/>
    <cellStyle name="Style 22 2 2 4 2 5" xfId="32016" xr:uid="{00000000-0005-0000-0000-00000D8D0000}"/>
    <cellStyle name="Style 22 2 2 4 3" xfId="18743" xr:uid="{00000000-0005-0000-0000-00000E8D0000}"/>
    <cellStyle name="Style 22 2 2 4 3 2" xfId="35420" xr:uid="{00000000-0005-0000-0000-00000F8D0000}"/>
    <cellStyle name="Style 22 2 2 4 4" xfId="21954" xr:uid="{00000000-0005-0000-0000-0000108D0000}"/>
    <cellStyle name="Style 22 2 2 4 4 2" xfId="38636" xr:uid="{00000000-0005-0000-0000-0000118D0000}"/>
    <cellStyle name="Style 22 2 2 4 5" xfId="24918" xr:uid="{00000000-0005-0000-0000-0000128D0000}"/>
    <cellStyle name="Style 22 2 2 4 5 2" xfId="41645" xr:uid="{00000000-0005-0000-0000-0000138D0000}"/>
    <cellStyle name="Style 22 2 2 4 6" xfId="29418" xr:uid="{00000000-0005-0000-0000-0000148D0000}"/>
    <cellStyle name="Style 22 2 2 5" xfId="13901" xr:uid="{00000000-0005-0000-0000-0000158D0000}"/>
    <cellStyle name="Style 22 2 2 5 2" xfId="19698" xr:uid="{00000000-0005-0000-0000-0000168D0000}"/>
    <cellStyle name="Style 22 2 2 5 2 2" xfId="36368" xr:uid="{00000000-0005-0000-0000-0000178D0000}"/>
    <cellStyle name="Style 22 2 2 5 3" xfId="22849" xr:uid="{00000000-0005-0000-0000-0000188D0000}"/>
    <cellStyle name="Style 22 2 2 5 3 2" xfId="39551" xr:uid="{00000000-0005-0000-0000-0000198D0000}"/>
    <cellStyle name="Style 22 2 2 5 4" xfId="25668" xr:uid="{00000000-0005-0000-0000-00001A8D0000}"/>
    <cellStyle name="Style 22 2 2 5 4 2" xfId="42407" xr:uid="{00000000-0005-0000-0000-00001B8D0000}"/>
    <cellStyle name="Style 22 2 2 5 5" xfId="30574" xr:uid="{00000000-0005-0000-0000-00001C8D0000}"/>
    <cellStyle name="Style 22 2 2 6" xfId="17393" xr:uid="{00000000-0005-0000-0000-00001D8D0000}"/>
    <cellStyle name="Style 22 2 2 6 2" xfId="34069" xr:uid="{00000000-0005-0000-0000-00001E8D0000}"/>
    <cellStyle name="Style 22 2 2 7" xfId="21239" xr:uid="{00000000-0005-0000-0000-00001F8D0000}"/>
    <cellStyle name="Style 22 2 2 7 2" xfId="37910" xr:uid="{00000000-0005-0000-0000-0000208D0000}"/>
    <cellStyle name="Style 22 2 2 8" xfId="22931" xr:uid="{00000000-0005-0000-0000-0000218D0000}"/>
    <cellStyle name="Style 22 2 2 8 2" xfId="39633" xr:uid="{00000000-0005-0000-0000-0000228D0000}"/>
    <cellStyle name="Style 22 2 2 9" xfId="27982" xr:uid="{00000000-0005-0000-0000-0000238D0000}"/>
    <cellStyle name="Style 22 2 3" xfId="11695" xr:uid="{00000000-0005-0000-0000-0000248D0000}"/>
    <cellStyle name="Style 22 2 3 2" xfId="14369" xr:uid="{00000000-0005-0000-0000-0000258D0000}"/>
    <cellStyle name="Style 22 2 3 2 2" xfId="20132" xr:uid="{00000000-0005-0000-0000-0000268D0000}"/>
    <cellStyle name="Style 22 2 3 2 2 2" xfId="36801" xr:uid="{00000000-0005-0000-0000-0000278D0000}"/>
    <cellStyle name="Style 22 2 3 2 3" xfId="23274" xr:uid="{00000000-0005-0000-0000-0000288D0000}"/>
    <cellStyle name="Style 22 2 3 2 3 2" xfId="39981" xr:uid="{00000000-0005-0000-0000-0000298D0000}"/>
    <cellStyle name="Style 22 2 3 2 4" xfId="26055" xr:uid="{00000000-0005-0000-0000-00002A8D0000}"/>
    <cellStyle name="Style 22 2 3 2 4 2" xfId="42795" xr:uid="{00000000-0005-0000-0000-00002B8D0000}"/>
    <cellStyle name="Style 22 2 3 2 5" xfId="31041" xr:uid="{00000000-0005-0000-0000-00002C8D0000}"/>
    <cellStyle name="Style 22 2 3 3" xfId="17846" xr:uid="{00000000-0005-0000-0000-00002D8D0000}"/>
    <cellStyle name="Style 22 2 3 3 2" xfId="34522" xr:uid="{00000000-0005-0000-0000-00002E8D0000}"/>
    <cellStyle name="Style 22 2 3 4" xfId="15625" xr:uid="{00000000-0005-0000-0000-00002F8D0000}"/>
    <cellStyle name="Style 22 2 3 4 2" xfId="32296" xr:uid="{00000000-0005-0000-0000-0000308D0000}"/>
    <cellStyle name="Style 22 2 3 5" xfId="16988" xr:uid="{00000000-0005-0000-0000-0000318D0000}"/>
    <cellStyle name="Style 22 2 3 5 2" xfId="33664" xr:uid="{00000000-0005-0000-0000-0000328D0000}"/>
    <cellStyle name="Style 22 2 3 6" xfId="28445" xr:uid="{00000000-0005-0000-0000-0000338D0000}"/>
    <cellStyle name="Style 22 2 4" xfId="11956" xr:uid="{00000000-0005-0000-0000-0000348D0000}"/>
    <cellStyle name="Style 22 2 4 2" xfId="14630" xr:uid="{00000000-0005-0000-0000-0000358D0000}"/>
    <cellStyle name="Style 22 2 4 2 2" xfId="20393" xr:uid="{00000000-0005-0000-0000-0000368D0000}"/>
    <cellStyle name="Style 22 2 4 2 2 2" xfId="37061" xr:uid="{00000000-0005-0000-0000-0000378D0000}"/>
    <cellStyle name="Style 22 2 4 2 3" xfId="23533" xr:uid="{00000000-0005-0000-0000-0000388D0000}"/>
    <cellStyle name="Style 22 2 4 2 3 2" xfId="40242" xr:uid="{00000000-0005-0000-0000-0000398D0000}"/>
    <cellStyle name="Style 22 2 4 2 4" xfId="26315" xr:uid="{00000000-0005-0000-0000-00003A8D0000}"/>
    <cellStyle name="Style 22 2 4 2 4 2" xfId="43056" xr:uid="{00000000-0005-0000-0000-00003B8D0000}"/>
    <cellStyle name="Style 22 2 4 2 5" xfId="31301" xr:uid="{00000000-0005-0000-0000-00003C8D0000}"/>
    <cellStyle name="Style 22 2 4 3" xfId="18107" xr:uid="{00000000-0005-0000-0000-00003D8D0000}"/>
    <cellStyle name="Style 22 2 4 3 2" xfId="34782" xr:uid="{00000000-0005-0000-0000-00003E8D0000}"/>
    <cellStyle name="Style 22 2 4 4" xfId="21360" xr:uid="{00000000-0005-0000-0000-00003F8D0000}"/>
    <cellStyle name="Style 22 2 4 4 2" xfId="38033" xr:uid="{00000000-0005-0000-0000-0000408D0000}"/>
    <cellStyle name="Style 22 2 4 5" xfId="24410" xr:uid="{00000000-0005-0000-0000-0000418D0000}"/>
    <cellStyle name="Style 22 2 4 5 2" xfId="41129" xr:uid="{00000000-0005-0000-0000-0000428D0000}"/>
    <cellStyle name="Style 22 2 4 6" xfId="28704" xr:uid="{00000000-0005-0000-0000-0000438D0000}"/>
    <cellStyle name="Style 22 2 5" xfId="12702" xr:uid="{00000000-0005-0000-0000-0000448D0000}"/>
    <cellStyle name="Style 22 2 5 2" xfId="15321" xr:uid="{00000000-0005-0000-0000-0000458D0000}"/>
    <cellStyle name="Style 22 2 5 2 2" xfId="20964" xr:uid="{00000000-0005-0000-0000-0000468D0000}"/>
    <cellStyle name="Style 22 2 5 2 2 2" xfId="37633" xr:uid="{00000000-0005-0000-0000-0000478D0000}"/>
    <cellStyle name="Style 22 2 5 2 3" xfId="24078" xr:uid="{00000000-0005-0000-0000-0000488D0000}"/>
    <cellStyle name="Style 22 2 5 2 3 2" xfId="40795" xr:uid="{00000000-0005-0000-0000-0000498D0000}"/>
    <cellStyle name="Style 22 2 5 2 4" xfId="26807" xr:uid="{00000000-0005-0000-0000-00004A8D0000}"/>
    <cellStyle name="Style 22 2 5 2 4 2" xfId="43548" xr:uid="{00000000-0005-0000-0000-00004B8D0000}"/>
    <cellStyle name="Style 22 2 5 2 5" xfId="31992" xr:uid="{00000000-0005-0000-0000-00004C8D0000}"/>
    <cellStyle name="Style 22 2 5 3" xfId="18719" xr:uid="{00000000-0005-0000-0000-00004D8D0000}"/>
    <cellStyle name="Style 22 2 5 3 2" xfId="35396" xr:uid="{00000000-0005-0000-0000-00004E8D0000}"/>
    <cellStyle name="Style 22 2 5 4" xfId="21930" xr:uid="{00000000-0005-0000-0000-00004F8D0000}"/>
    <cellStyle name="Style 22 2 5 4 2" xfId="38612" xr:uid="{00000000-0005-0000-0000-0000508D0000}"/>
    <cellStyle name="Style 22 2 5 5" xfId="24894" xr:uid="{00000000-0005-0000-0000-0000518D0000}"/>
    <cellStyle name="Style 22 2 5 5 2" xfId="41621" xr:uid="{00000000-0005-0000-0000-0000528D0000}"/>
    <cellStyle name="Style 22 2 5 6" xfId="29394" xr:uid="{00000000-0005-0000-0000-0000538D0000}"/>
    <cellStyle name="Style 22 2 6" xfId="13877" xr:uid="{00000000-0005-0000-0000-0000548D0000}"/>
    <cellStyle name="Style 22 2 6 2" xfId="19674" xr:uid="{00000000-0005-0000-0000-0000558D0000}"/>
    <cellStyle name="Style 22 2 6 2 2" xfId="36344" xr:uid="{00000000-0005-0000-0000-0000568D0000}"/>
    <cellStyle name="Style 22 2 6 3" xfId="22825" xr:uid="{00000000-0005-0000-0000-0000578D0000}"/>
    <cellStyle name="Style 22 2 6 3 2" xfId="39527" xr:uid="{00000000-0005-0000-0000-0000588D0000}"/>
    <cellStyle name="Style 22 2 6 4" xfId="25644" xr:uid="{00000000-0005-0000-0000-0000598D0000}"/>
    <cellStyle name="Style 22 2 6 4 2" xfId="42383" xr:uid="{00000000-0005-0000-0000-00005A8D0000}"/>
    <cellStyle name="Style 22 2 6 5" xfId="30550" xr:uid="{00000000-0005-0000-0000-00005B8D0000}"/>
    <cellStyle name="Style 22 2 7" xfId="17365" xr:uid="{00000000-0005-0000-0000-00005C8D0000}"/>
    <cellStyle name="Style 22 2 7 2" xfId="34041" xr:uid="{00000000-0005-0000-0000-00005D8D0000}"/>
    <cellStyle name="Style 22 2 8" xfId="17489" xr:uid="{00000000-0005-0000-0000-00005E8D0000}"/>
    <cellStyle name="Style 22 2 8 2" xfId="34166" xr:uid="{00000000-0005-0000-0000-00005F8D0000}"/>
    <cellStyle name="Style 22 2 9" xfId="20715" xr:uid="{00000000-0005-0000-0000-0000608D0000}"/>
    <cellStyle name="Style 22 2 9 2" xfId="37384" xr:uid="{00000000-0005-0000-0000-0000618D0000}"/>
    <cellStyle name="Style 22 3" xfId="11694" xr:uid="{00000000-0005-0000-0000-0000628D0000}"/>
    <cellStyle name="Style 22 3 2" xfId="14368" xr:uid="{00000000-0005-0000-0000-0000638D0000}"/>
    <cellStyle name="Style 22 3 2 2" xfId="20131" xr:uid="{00000000-0005-0000-0000-0000648D0000}"/>
    <cellStyle name="Style 22 3 2 2 2" xfId="36800" xr:uid="{00000000-0005-0000-0000-0000658D0000}"/>
    <cellStyle name="Style 22 3 2 3" xfId="23273" xr:uid="{00000000-0005-0000-0000-0000668D0000}"/>
    <cellStyle name="Style 22 3 2 3 2" xfId="39980" xr:uid="{00000000-0005-0000-0000-0000678D0000}"/>
    <cellStyle name="Style 22 3 2 4" xfId="26054" xr:uid="{00000000-0005-0000-0000-0000688D0000}"/>
    <cellStyle name="Style 22 3 2 4 2" xfId="42794" xr:uid="{00000000-0005-0000-0000-0000698D0000}"/>
    <cellStyle name="Style 22 3 2 5" xfId="31040" xr:uid="{00000000-0005-0000-0000-00006A8D0000}"/>
    <cellStyle name="Style 22 3 3" xfId="17845" xr:uid="{00000000-0005-0000-0000-00006B8D0000}"/>
    <cellStyle name="Style 22 3 3 2" xfId="34521" xr:uid="{00000000-0005-0000-0000-00006C8D0000}"/>
    <cellStyle name="Style 22 3 4" xfId="15621" xr:uid="{00000000-0005-0000-0000-00006D8D0000}"/>
    <cellStyle name="Style 22 3 4 2" xfId="32292" xr:uid="{00000000-0005-0000-0000-00006E8D0000}"/>
    <cellStyle name="Style 22 3 5" xfId="19215" xr:uid="{00000000-0005-0000-0000-00006F8D0000}"/>
    <cellStyle name="Style 22 3 5 2" xfId="35886" xr:uid="{00000000-0005-0000-0000-0000708D0000}"/>
    <cellStyle name="Style 22 3 6" xfId="28444" xr:uid="{00000000-0005-0000-0000-0000718D0000}"/>
    <cellStyle name="Style 22 4" xfId="11955" xr:uid="{00000000-0005-0000-0000-0000728D0000}"/>
    <cellStyle name="Style 22 4 2" xfId="14629" xr:uid="{00000000-0005-0000-0000-0000738D0000}"/>
    <cellStyle name="Style 22 4 2 2" xfId="20392" xr:uid="{00000000-0005-0000-0000-0000748D0000}"/>
    <cellStyle name="Style 22 4 2 2 2" xfId="37060" xr:uid="{00000000-0005-0000-0000-0000758D0000}"/>
    <cellStyle name="Style 22 4 2 3" xfId="23532" xr:uid="{00000000-0005-0000-0000-0000768D0000}"/>
    <cellStyle name="Style 22 4 2 3 2" xfId="40241" xr:uid="{00000000-0005-0000-0000-0000778D0000}"/>
    <cellStyle name="Style 22 4 2 4" xfId="26314" xr:uid="{00000000-0005-0000-0000-0000788D0000}"/>
    <cellStyle name="Style 22 4 2 4 2" xfId="43055" xr:uid="{00000000-0005-0000-0000-0000798D0000}"/>
    <cellStyle name="Style 22 4 2 5" xfId="31300" xr:uid="{00000000-0005-0000-0000-00007A8D0000}"/>
    <cellStyle name="Style 22 4 3" xfId="18106" xr:uid="{00000000-0005-0000-0000-00007B8D0000}"/>
    <cellStyle name="Style 22 4 3 2" xfId="34781" xr:uid="{00000000-0005-0000-0000-00007C8D0000}"/>
    <cellStyle name="Style 22 4 4" xfId="21359" xr:uid="{00000000-0005-0000-0000-00007D8D0000}"/>
    <cellStyle name="Style 22 4 4 2" xfId="38032" xr:uid="{00000000-0005-0000-0000-00007E8D0000}"/>
    <cellStyle name="Style 22 4 5" xfId="24409" xr:uid="{00000000-0005-0000-0000-00007F8D0000}"/>
    <cellStyle name="Style 22 4 5 2" xfId="41128" xr:uid="{00000000-0005-0000-0000-0000808D0000}"/>
    <cellStyle name="Style 22 4 6" xfId="28703" xr:uid="{00000000-0005-0000-0000-0000818D0000}"/>
    <cellStyle name="Style 22 5" xfId="12701" xr:uid="{00000000-0005-0000-0000-0000828D0000}"/>
    <cellStyle name="Style 22 5 2" xfId="15320" xr:uid="{00000000-0005-0000-0000-0000838D0000}"/>
    <cellStyle name="Style 22 5 2 2" xfId="20963" xr:uid="{00000000-0005-0000-0000-0000848D0000}"/>
    <cellStyle name="Style 22 5 2 2 2" xfId="37632" xr:uid="{00000000-0005-0000-0000-0000858D0000}"/>
    <cellStyle name="Style 22 5 2 3" xfId="24077" xr:uid="{00000000-0005-0000-0000-0000868D0000}"/>
    <cellStyle name="Style 22 5 2 3 2" xfId="40794" xr:uid="{00000000-0005-0000-0000-0000878D0000}"/>
    <cellStyle name="Style 22 5 2 4" xfId="26806" xr:uid="{00000000-0005-0000-0000-0000888D0000}"/>
    <cellStyle name="Style 22 5 2 4 2" xfId="43547" xr:uid="{00000000-0005-0000-0000-0000898D0000}"/>
    <cellStyle name="Style 22 5 2 5" xfId="31991" xr:uid="{00000000-0005-0000-0000-00008A8D0000}"/>
    <cellStyle name="Style 22 5 3" xfId="18718" xr:uid="{00000000-0005-0000-0000-00008B8D0000}"/>
    <cellStyle name="Style 22 5 3 2" xfId="35395" xr:uid="{00000000-0005-0000-0000-00008C8D0000}"/>
    <cellStyle name="Style 22 5 4" xfId="21929" xr:uid="{00000000-0005-0000-0000-00008D8D0000}"/>
    <cellStyle name="Style 22 5 4 2" xfId="38611" xr:uid="{00000000-0005-0000-0000-00008E8D0000}"/>
    <cellStyle name="Style 22 5 5" xfId="24893" xr:uid="{00000000-0005-0000-0000-00008F8D0000}"/>
    <cellStyle name="Style 22 5 5 2" xfId="41620" xr:uid="{00000000-0005-0000-0000-0000908D0000}"/>
    <cellStyle name="Style 22 5 6" xfId="29393" xr:uid="{00000000-0005-0000-0000-0000918D0000}"/>
    <cellStyle name="Style 22 6" xfId="13876" xr:uid="{00000000-0005-0000-0000-0000928D0000}"/>
    <cellStyle name="Style 22 6 2" xfId="19673" xr:uid="{00000000-0005-0000-0000-0000938D0000}"/>
    <cellStyle name="Style 22 6 2 2" xfId="36343" xr:uid="{00000000-0005-0000-0000-0000948D0000}"/>
    <cellStyle name="Style 22 6 3" xfId="22824" xr:uid="{00000000-0005-0000-0000-0000958D0000}"/>
    <cellStyle name="Style 22 6 3 2" xfId="39526" xr:uid="{00000000-0005-0000-0000-0000968D0000}"/>
    <cellStyle name="Style 22 6 4" xfId="25643" xr:uid="{00000000-0005-0000-0000-0000978D0000}"/>
    <cellStyle name="Style 22 6 4 2" xfId="42382" xr:uid="{00000000-0005-0000-0000-0000988D0000}"/>
    <cellStyle name="Style 22 6 5" xfId="30549" xr:uid="{00000000-0005-0000-0000-0000998D0000}"/>
    <cellStyle name="Style 22 7" xfId="17364" xr:uid="{00000000-0005-0000-0000-00009A8D0000}"/>
    <cellStyle name="Style 22 7 2" xfId="34040" xr:uid="{00000000-0005-0000-0000-00009B8D0000}"/>
    <cellStyle name="Style 22 8" xfId="18838" xr:uid="{00000000-0005-0000-0000-00009C8D0000}"/>
    <cellStyle name="Style 22 8 2" xfId="35516" xr:uid="{00000000-0005-0000-0000-00009D8D0000}"/>
    <cellStyle name="Style 22 9" xfId="21747" xr:uid="{00000000-0005-0000-0000-00009E8D0000}"/>
    <cellStyle name="Style 22 9 2" xfId="38424" xr:uid="{00000000-0005-0000-0000-00009F8D0000}"/>
    <cellStyle name="Style 23" xfId="11193" xr:uid="{00000000-0005-0000-0000-0000A08D0000}"/>
    <cellStyle name="Style 23 10" xfId="27959" xr:uid="{00000000-0005-0000-0000-0000A18D0000}"/>
    <cellStyle name="Style 23 2" xfId="11194" xr:uid="{00000000-0005-0000-0000-0000A28D0000}"/>
    <cellStyle name="Style 23 2 10" xfId="27960" xr:uid="{00000000-0005-0000-0000-0000A38D0000}"/>
    <cellStyle name="Style 23 2 2" xfId="11222" xr:uid="{00000000-0005-0000-0000-0000A48D0000}"/>
    <cellStyle name="Style 23 2 2 2" xfId="11720" xr:uid="{00000000-0005-0000-0000-0000A58D0000}"/>
    <cellStyle name="Style 23 2 2 2 2" xfId="14394" xr:uid="{00000000-0005-0000-0000-0000A68D0000}"/>
    <cellStyle name="Style 23 2 2 2 2 2" xfId="20157" xr:uid="{00000000-0005-0000-0000-0000A78D0000}"/>
    <cellStyle name="Style 23 2 2 2 2 2 2" xfId="36826" xr:uid="{00000000-0005-0000-0000-0000A88D0000}"/>
    <cellStyle name="Style 23 2 2 2 2 3" xfId="23299" xr:uid="{00000000-0005-0000-0000-0000A98D0000}"/>
    <cellStyle name="Style 23 2 2 2 2 3 2" xfId="40006" xr:uid="{00000000-0005-0000-0000-0000AA8D0000}"/>
    <cellStyle name="Style 23 2 2 2 2 4" xfId="26080" xr:uid="{00000000-0005-0000-0000-0000AB8D0000}"/>
    <cellStyle name="Style 23 2 2 2 2 4 2" xfId="42820" xr:uid="{00000000-0005-0000-0000-0000AC8D0000}"/>
    <cellStyle name="Style 23 2 2 2 2 5" xfId="31066" xr:uid="{00000000-0005-0000-0000-0000AD8D0000}"/>
    <cellStyle name="Style 23 2 2 2 3" xfId="17871" xr:uid="{00000000-0005-0000-0000-0000AE8D0000}"/>
    <cellStyle name="Style 23 2 2 2 3 2" xfId="34547" xr:uid="{00000000-0005-0000-0000-0000AF8D0000}"/>
    <cellStyle name="Style 23 2 2 2 4" xfId="19471" xr:uid="{00000000-0005-0000-0000-0000B08D0000}"/>
    <cellStyle name="Style 23 2 2 2 4 2" xfId="36141" xr:uid="{00000000-0005-0000-0000-0000B18D0000}"/>
    <cellStyle name="Style 23 2 2 2 5" xfId="17537" xr:uid="{00000000-0005-0000-0000-0000B28D0000}"/>
    <cellStyle name="Style 23 2 2 2 5 2" xfId="34214" xr:uid="{00000000-0005-0000-0000-0000B38D0000}"/>
    <cellStyle name="Style 23 2 2 2 6" xfId="28470" xr:uid="{00000000-0005-0000-0000-0000B48D0000}"/>
    <cellStyle name="Style 23 2 2 3" xfId="11981" xr:uid="{00000000-0005-0000-0000-0000B58D0000}"/>
    <cellStyle name="Style 23 2 2 3 2" xfId="14655" xr:uid="{00000000-0005-0000-0000-0000B68D0000}"/>
    <cellStyle name="Style 23 2 2 3 2 2" xfId="20418" xr:uid="{00000000-0005-0000-0000-0000B78D0000}"/>
    <cellStyle name="Style 23 2 2 3 2 2 2" xfId="37086" xr:uid="{00000000-0005-0000-0000-0000B88D0000}"/>
    <cellStyle name="Style 23 2 2 3 2 3" xfId="23558" xr:uid="{00000000-0005-0000-0000-0000B98D0000}"/>
    <cellStyle name="Style 23 2 2 3 2 3 2" xfId="40267" xr:uid="{00000000-0005-0000-0000-0000BA8D0000}"/>
    <cellStyle name="Style 23 2 2 3 2 4" xfId="26340" xr:uid="{00000000-0005-0000-0000-0000BB8D0000}"/>
    <cellStyle name="Style 23 2 2 3 2 4 2" xfId="43081" xr:uid="{00000000-0005-0000-0000-0000BC8D0000}"/>
    <cellStyle name="Style 23 2 2 3 2 5" xfId="31326" xr:uid="{00000000-0005-0000-0000-0000BD8D0000}"/>
    <cellStyle name="Style 23 2 2 3 3" xfId="18132" xr:uid="{00000000-0005-0000-0000-0000BE8D0000}"/>
    <cellStyle name="Style 23 2 2 3 3 2" xfId="34807" xr:uid="{00000000-0005-0000-0000-0000BF8D0000}"/>
    <cellStyle name="Style 23 2 2 3 4" xfId="21385" xr:uid="{00000000-0005-0000-0000-0000C08D0000}"/>
    <cellStyle name="Style 23 2 2 3 4 2" xfId="38058" xr:uid="{00000000-0005-0000-0000-0000C18D0000}"/>
    <cellStyle name="Style 23 2 2 3 5" xfId="24435" xr:uid="{00000000-0005-0000-0000-0000C28D0000}"/>
    <cellStyle name="Style 23 2 2 3 5 2" xfId="41154" xr:uid="{00000000-0005-0000-0000-0000C38D0000}"/>
    <cellStyle name="Style 23 2 2 3 6" xfId="28729" xr:uid="{00000000-0005-0000-0000-0000C48D0000}"/>
    <cellStyle name="Style 23 2 2 4" xfId="12727" xr:uid="{00000000-0005-0000-0000-0000C58D0000}"/>
    <cellStyle name="Style 23 2 2 4 2" xfId="15346" xr:uid="{00000000-0005-0000-0000-0000C68D0000}"/>
    <cellStyle name="Style 23 2 2 4 2 2" xfId="20989" xr:uid="{00000000-0005-0000-0000-0000C78D0000}"/>
    <cellStyle name="Style 23 2 2 4 2 2 2" xfId="37658" xr:uid="{00000000-0005-0000-0000-0000C88D0000}"/>
    <cellStyle name="Style 23 2 2 4 2 3" xfId="24103" xr:uid="{00000000-0005-0000-0000-0000C98D0000}"/>
    <cellStyle name="Style 23 2 2 4 2 3 2" xfId="40820" xr:uid="{00000000-0005-0000-0000-0000CA8D0000}"/>
    <cellStyle name="Style 23 2 2 4 2 4" xfId="26832" xr:uid="{00000000-0005-0000-0000-0000CB8D0000}"/>
    <cellStyle name="Style 23 2 2 4 2 4 2" xfId="43573" xr:uid="{00000000-0005-0000-0000-0000CC8D0000}"/>
    <cellStyle name="Style 23 2 2 4 2 5" xfId="32017" xr:uid="{00000000-0005-0000-0000-0000CD8D0000}"/>
    <cellStyle name="Style 23 2 2 4 3" xfId="18744" xr:uid="{00000000-0005-0000-0000-0000CE8D0000}"/>
    <cellStyle name="Style 23 2 2 4 3 2" xfId="35421" xr:uid="{00000000-0005-0000-0000-0000CF8D0000}"/>
    <cellStyle name="Style 23 2 2 4 4" xfId="21955" xr:uid="{00000000-0005-0000-0000-0000D08D0000}"/>
    <cellStyle name="Style 23 2 2 4 4 2" xfId="38637" xr:uid="{00000000-0005-0000-0000-0000D18D0000}"/>
    <cellStyle name="Style 23 2 2 4 5" xfId="24919" xr:uid="{00000000-0005-0000-0000-0000D28D0000}"/>
    <cellStyle name="Style 23 2 2 4 5 2" xfId="41646" xr:uid="{00000000-0005-0000-0000-0000D38D0000}"/>
    <cellStyle name="Style 23 2 2 4 6" xfId="29419" xr:uid="{00000000-0005-0000-0000-0000D48D0000}"/>
    <cellStyle name="Style 23 2 2 5" xfId="13902" xr:uid="{00000000-0005-0000-0000-0000D58D0000}"/>
    <cellStyle name="Style 23 2 2 5 2" xfId="19699" xr:uid="{00000000-0005-0000-0000-0000D68D0000}"/>
    <cellStyle name="Style 23 2 2 5 2 2" xfId="36369" xr:uid="{00000000-0005-0000-0000-0000D78D0000}"/>
    <cellStyle name="Style 23 2 2 5 3" xfId="22850" xr:uid="{00000000-0005-0000-0000-0000D88D0000}"/>
    <cellStyle name="Style 23 2 2 5 3 2" xfId="39552" xr:uid="{00000000-0005-0000-0000-0000D98D0000}"/>
    <cellStyle name="Style 23 2 2 5 4" xfId="25669" xr:uid="{00000000-0005-0000-0000-0000DA8D0000}"/>
    <cellStyle name="Style 23 2 2 5 4 2" xfId="42408" xr:uid="{00000000-0005-0000-0000-0000DB8D0000}"/>
    <cellStyle name="Style 23 2 2 5 5" xfId="30575" xr:uid="{00000000-0005-0000-0000-0000DC8D0000}"/>
    <cellStyle name="Style 23 2 2 6" xfId="17394" xr:uid="{00000000-0005-0000-0000-0000DD8D0000}"/>
    <cellStyle name="Style 23 2 2 6 2" xfId="34070" xr:uid="{00000000-0005-0000-0000-0000DE8D0000}"/>
    <cellStyle name="Style 23 2 2 7" xfId="21215" xr:uid="{00000000-0005-0000-0000-0000DF8D0000}"/>
    <cellStyle name="Style 23 2 2 7 2" xfId="37886" xr:uid="{00000000-0005-0000-0000-0000E08D0000}"/>
    <cellStyle name="Style 23 2 2 8" xfId="24191" xr:uid="{00000000-0005-0000-0000-0000E18D0000}"/>
    <cellStyle name="Style 23 2 2 8 2" xfId="40908" xr:uid="{00000000-0005-0000-0000-0000E28D0000}"/>
    <cellStyle name="Style 23 2 2 9" xfId="27983" xr:uid="{00000000-0005-0000-0000-0000E38D0000}"/>
    <cellStyle name="Style 23 2 3" xfId="11697" xr:uid="{00000000-0005-0000-0000-0000E48D0000}"/>
    <cellStyle name="Style 23 2 3 2" xfId="14371" xr:uid="{00000000-0005-0000-0000-0000E58D0000}"/>
    <cellStyle name="Style 23 2 3 2 2" xfId="20134" xr:uid="{00000000-0005-0000-0000-0000E68D0000}"/>
    <cellStyle name="Style 23 2 3 2 2 2" xfId="36803" xr:uid="{00000000-0005-0000-0000-0000E78D0000}"/>
    <cellStyle name="Style 23 2 3 2 3" xfId="23276" xr:uid="{00000000-0005-0000-0000-0000E88D0000}"/>
    <cellStyle name="Style 23 2 3 2 3 2" xfId="39983" xr:uid="{00000000-0005-0000-0000-0000E98D0000}"/>
    <cellStyle name="Style 23 2 3 2 4" xfId="26057" xr:uid="{00000000-0005-0000-0000-0000EA8D0000}"/>
    <cellStyle name="Style 23 2 3 2 4 2" xfId="42797" xr:uid="{00000000-0005-0000-0000-0000EB8D0000}"/>
    <cellStyle name="Style 23 2 3 2 5" xfId="31043" xr:uid="{00000000-0005-0000-0000-0000EC8D0000}"/>
    <cellStyle name="Style 23 2 3 3" xfId="17848" xr:uid="{00000000-0005-0000-0000-0000ED8D0000}"/>
    <cellStyle name="Style 23 2 3 3 2" xfId="34524" xr:uid="{00000000-0005-0000-0000-0000EE8D0000}"/>
    <cellStyle name="Style 23 2 3 4" xfId="15606" xr:uid="{00000000-0005-0000-0000-0000EF8D0000}"/>
    <cellStyle name="Style 23 2 3 4 2" xfId="32277" xr:uid="{00000000-0005-0000-0000-0000F08D0000}"/>
    <cellStyle name="Style 23 2 3 5" xfId="23769" xr:uid="{00000000-0005-0000-0000-0000F18D0000}"/>
    <cellStyle name="Style 23 2 3 5 2" xfId="40480" xr:uid="{00000000-0005-0000-0000-0000F28D0000}"/>
    <cellStyle name="Style 23 2 3 6" xfId="28447" xr:uid="{00000000-0005-0000-0000-0000F38D0000}"/>
    <cellStyle name="Style 23 2 4" xfId="11958" xr:uid="{00000000-0005-0000-0000-0000F48D0000}"/>
    <cellStyle name="Style 23 2 4 2" xfId="14632" xr:uid="{00000000-0005-0000-0000-0000F58D0000}"/>
    <cellStyle name="Style 23 2 4 2 2" xfId="20395" xr:uid="{00000000-0005-0000-0000-0000F68D0000}"/>
    <cellStyle name="Style 23 2 4 2 2 2" xfId="37063" xr:uid="{00000000-0005-0000-0000-0000F78D0000}"/>
    <cellStyle name="Style 23 2 4 2 3" xfId="23535" xr:uid="{00000000-0005-0000-0000-0000F88D0000}"/>
    <cellStyle name="Style 23 2 4 2 3 2" xfId="40244" xr:uid="{00000000-0005-0000-0000-0000F98D0000}"/>
    <cellStyle name="Style 23 2 4 2 4" xfId="26317" xr:uid="{00000000-0005-0000-0000-0000FA8D0000}"/>
    <cellStyle name="Style 23 2 4 2 4 2" xfId="43058" xr:uid="{00000000-0005-0000-0000-0000FB8D0000}"/>
    <cellStyle name="Style 23 2 4 2 5" xfId="31303" xr:uid="{00000000-0005-0000-0000-0000FC8D0000}"/>
    <cellStyle name="Style 23 2 4 3" xfId="18109" xr:uid="{00000000-0005-0000-0000-0000FD8D0000}"/>
    <cellStyle name="Style 23 2 4 3 2" xfId="34784" xr:uid="{00000000-0005-0000-0000-0000FE8D0000}"/>
    <cellStyle name="Style 23 2 4 4" xfId="21362" xr:uid="{00000000-0005-0000-0000-0000FF8D0000}"/>
    <cellStyle name="Style 23 2 4 4 2" xfId="38035" xr:uid="{00000000-0005-0000-0000-0000008E0000}"/>
    <cellStyle name="Style 23 2 4 5" xfId="24412" xr:uid="{00000000-0005-0000-0000-0000018E0000}"/>
    <cellStyle name="Style 23 2 4 5 2" xfId="41131" xr:uid="{00000000-0005-0000-0000-0000028E0000}"/>
    <cellStyle name="Style 23 2 4 6" xfId="28706" xr:uid="{00000000-0005-0000-0000-0000038E0000}"/>
    <cellStyle name="Style 23 2 5" xfId="12704" xr:uid="{00000000-0005-0000-0000-0000048E0000}"/>
    <cellStyle name="Style 23 2 5 2" xfId="15323" xr:uid="{00000000-0005-0000-0000-0000058E0000}"/>
    <cellStyle name="Style 23 2 5 2 2" xfId="20966" xr:uid="{00000000-0005-0000-0000-0000068E0000}"/>
    <cellStyle name="Style 23 2 5 2 2 2" xfId="37635" xr:uid="{00000000-0005-0000-0000-0000078E0000}"/>
    <cellStyle name="Style 23 2 5 2 3" xfId="24080" xr:uid="{00000000-0005-0000-0000-0000088E0000}"/>
    <cellStyle name="Style 23 2 5 2 3 2" xfId="40797" xr:uid="{00000000-0005-0000-0000-0000098E0000}"/>
    <cellStyle name="Style 23 2 5 2 4" xfId="26809" xr:uid="{00000000-0005-0000-0000-00000A8E0000}"/>
    <cellStyle name="Style 23 2 5 2 4 2" xfId="43550" xr:uid="{00000000-0005-0000-0000-00000B8E0000}"/>
    <cellStyle name="Style 23 2 5 2 5" xfId="31994" xr:uid="{00000000-0005-0000-0000-00000C8E0000}"/>
    <cellStyle name="Style 23 2 5 3" xfId="18721" xr:uid="{00000000-0005-0000-0000-00000D8E0000}"/>
    <cellStyle name="Style 23 2 5 3 2" xfId="35398" xr:uid="{00000000-0005-0000-0000-00000E8E0000}"/>
    <cellStyle name="Style 23 2 5 4" xfId="21932" xr:uid="{00000000-0005-0000-0000-00000F8E0000}"/>
    <cellStyle name="Style 23 2 5 4 2" xfId="38614" xr:uid="{00000000-0005-0000-0000-0000108E0000}"/>
    <cellStyle name="Style 23 2 5 5" xfId="24896" xr:uid="{00000000-0005-0000-0000-0000118E0000}"/>
    <cellStyle name="Style 23 2 5 5 2" xfId="41623" xr:uid="{00000000-0005-0000-0000-0000128E0000}"/>
    <cellStyle name="Style 23 2 5 6" xfId="29396" xr:uid="{00000000-0005-0000-0000-0000138E0000}"/>
    <cellStyle name="Style 23 2 6" xfId="13879" xr:uid="{00000000-0005-0000-0000-0000148E0000}"/>
    <cellStyle name="Style 23 2 6 2" xfId="19676" xr:uid="{00000000-0005-0000-0000-0000158E0000}"/>
    <cellStyle name="Style 23 2 6 2 2" xfId="36346" xr:uid="{00000000-0005-0000-0000-0000168E0000}"/>
    <cellStyle name="Style 23 2 6 3" xfId="22827" xr:uid="{00000000-0005-0000-0000-0000178E0000}"/>
    <cellStyle name="Style 23 2 6 3 2" xfId="39529" xr:uid="{00000000-0005-0000-0000-0000188E0000}"/>
    <cellStyle name="Style 23 2 6 4" xfId="25646" xr:uid="{00000000-0005-0000-0000-0000198E0000}"/>
    <cellStyle name="Style 23 2 6 4 2" xfId="42385" xr:uid="{00000000-0005-0000-0000-00001A8E0000}"/>
    <cellStyle name="Style 23 2 6 5" xfId="30552" xr:uid="{00000000-0005-0000-0000-00001B8E0000}"/>
    <cellStyle name="Style 23 2 7" xfId="17367" xr:uid="{00000000-0005-0000-0000-00001C8E0000}"/>
    <cellStyle name="Style 23 2 7 2" xfId="34043" xr:uid="{00000000-0005-0000-0000-00001D8E0000}"/>
    <cellStyle name="Style 23 2 8" xfId="16512" xr:uid="{00000000-0005-0000-0000-00001E8E0000}"/>
    <cellStyle name="Style 23 2 8 2" xfId="33184" xr:uid="{00000000-0005-0000-0000-00001F8E0000}"/>
    <cellStyle name="Style 23 2 9" xfId="21876" xr:uid="{00000000-0005-0000-0000-0000208E0000}"/>
    <cellStyle name="Style 23 2 9 2" xfId="38555" xr:uid="{00000000-0005-0000-0000-0000218E0000}"/>
    <cellStyle name="Style 23 3" xfId="11696" xr:uid="{00000000-0005-0000-0000-0000228E0000}"/>
    <cellStyle name="Style 23 3 2" xfId="14370" xr:uid="{00000000-0005-0000-0000-0000238E0000}"/>
    <cellStyle name="Style 23 3 2 2" xfId="20133" xr:uid="{00000000-0005-0000-0000-0000248E0000}"/>
    <cellStyle name="Style 23 3 2 2 2" xfId="36802" xr:uid="{00000000-0005-0000-0000-0000258E0000}"/>
    <cellStyle name="Style 23 3 2 3" xfId="23275" xr:uid="{00000000-0005-0000-0000-0000268E0000}"/>
    <cellStyle name="Style 23 3 2 3 2" xfId="39982" xr:uid="{00000000-0005-0000-0000-0000278E0000}"/>
    <cellStyle name="Style 23 3 2 4" xfId="26056" xr:uid="{00000000-0005-0000-0000-0000288E0000}"/>
    <cellStyle name="Style 23 3 2 4 2" xfId="42796" xr:uid="{00000000-0005-0000-0000-0000298E0000}"/>
    <cellStyle name="Style 23 3 2 5" xfId="31042" xr:uid="{00000000-0005-0000-0000-00002A8E0000}"/>
    <cellStyle name="Style 23 3 3" xfId="17847" xr:uid="{00000000-0005-0000-0000-00002B8E0000}"/>
    <cellStyle name="Style 23 3 3 2" xfId="34523" xr:uid="{00000000-0005-0000-0000-00002C8E0000}"/>
    <cellStyle name="Style 23 3 4" xfId="15602" xr:uid="{00000000-0005-0000-0000-00002D8E0000}"/>
    <cellStyle name="Style 23 3 4 2" xfId="32273" xr:uid="{00000000-0005-0000-0000-00002E8E0000}"/>
    <cellStyle name="Style 23 3 5" xfId="22267" xr:uid="{00000000-0005-0000-0000-00002F8E0000}"/>
    <cellStyle name="Style 23 3 5 2" xfId="38959" xr:uid="{00000000-0005-0000-0000-0000308E0000}"/>
    <cellStyle name="Style 23 3 6" xfId="28446" xr:uid="{00000000-0005-0000-0000-0000318E0000}"/>
    <cellStyle name="Style 23 4" xfId="11957" xr:uid="{00000000-0005-0000-0000-0000328E0000}"/>
    <cellStyle name="Style 23 4 2" xfId="14631" xr:uid="{00000000-0005-0000-0000-0000338E0000}"/>
    <cellStyle name="Style 23 4 2 2" xfId="20394" xr:uid="{00000000-0005-0000-0000-0000348E0000}"/>
    <cellStyle name="Style 23 4 2 2 2" xfId="37062" xr:uid="{00000000-0005-0000-0000-0000358E0000}"/>
    <cellStyle name="Style 23 4 2 3" xfId="23534" xr:uid="{00000000-0005-0000-0000-0000368E0000}"/>
    <cellStyle name="Style 23 4 2 3 2" xfId="40243" xr:uid="{00000000-0005-0000-0000-0000378E0000}"/>
    <cellStyle name="Style 23 4 2 4" xfId="26316" xr:uid="{00000000-0005-0000-0000-0000388E0000}"/>
    <cellStyle name="Style 23 4 2 4 2" xfId="43057" xr:uid="{00000000-0005-0000-0000-0000398E0000}"/>
    <cellStyle name="Style 23 4 2 5" xfId="31302" xr:uid="{00000000-0005-0000-0000-00003A8E0000}"/>
    <cellStyle name="Style 23 4 3" xfId="18108" xr:uid="{00000000-0005-0000-0000-00003B8E0000}"/>
    <cellStyle name="Style 23 4 3 2" xfId="34783" xr:uid="{00000000-0005-0000-0000-00003C8E0000}"/>
    <cellStyle name="Style 23 4 4" xfId="21361" xr:uid="{00000000-0005-0000-0000-00003D8E0000}"/>
    <cellStyle name="Style 23 4 4 2" xfId="38034" xr:uid="{00000000-0005-0000-0000-00003E8E0000}"/>
    <cellStyle name="Style 23 4 5" xfId="24411" xr:uid="{00000000-0005-0000-0000-00003F8E0000}"/>
    <cellStyle name="Style 23 4 5 2" xfId="41130" xr:uid="{00000000-0005-0000-0000-0000408E0000}"/>
    <cellStyle name="Style 23 4 6" xfId="28705" xr:uid="{00000000-0005-0000-0000-0000418E0000}"/>
    <cellStyle name="Style 23 5" xfId="12703" xr:uid="{00000000-0005-0000-0000-0000428E0000}"/>
    <cellStyle name="Style 23 5 2" xfId="15322" xr:uid="{00000000-0005-0000-0000-0000438E0000}"/>
    <cellStyle name="Style 23 5 2 2" xfId="20965" xr:uid="{00000000-0005-0000-0000-0000448E0000}"/>
    <cellStyle name="Style 23 5 2 2 2" xfId="37634" xr:uid="{00000000-0005-0000-0000-0000458E0000}"/>
    <cellStyle name="Style 23 5 2 3" xfId="24079" xr:uid="{00000000-0005-0000-0000-0000468E0000}"/>
    <cellStyle name="Style 23 5 2 3 2" xfId="40796" xr:uid="{00000000-0005-0000-0000-0000478E0000}"/>
    <cellStyle name="Style 23 5 2 4" xfId="26808" xr:uid="{00000000-0005-0000-0000-0000488E0000}"/>
    <cellStyle name="Style 23 5 2 4 2" xfId="43549" xr:uid="{00000000-0005-0000-0000-0000498E0000}"/>
    <cellStyle name="Style 23 5 2 5" xfId="31993" xr:uid="{00000000-0005-0000-0000-00004A8E0000}"/>
    <cellStyle name="Style 23 5 3" xfId="18720" xr:uid="{00000000-0005-0000-0000-00004B8E0000}"/>
    <cellStyle name="Style 23 5 3 2" xfId="35397" xr:uid="{00000000-0005-0000-0000-00004C8E0000}"/>
    <cellStyle name="Style 23 5 4" xfId="21931" xr:uid="{00000000-0005-0000-0000-00004D8E0000}"/>
    <cellStyle name="Style 23 5 4 2" xfId="38613" xr:uid="{00000000-0005-0000-0000-00004E8E0000}"/>
    <cellStyle name="Style 23 5 5" xfId="24895" xr:uid="{00000000-0005-0000-0000-00004F8E0000}"/>
    <cellStyle name="Style 23 5 5 2" xfId="41622" xr:uid="{00000000-0005-0000-0000-0000508E0000}"/>
    <cellStyle name="Style 23 5 6" xfId="29395" xr:uid="{00000000-0005-0000-0000-0000518E0000}"/>
    <cellStyle name="Style 23 6" xfId="13878" xr:uid="{00000000-0005-0000-0000-0000528E0000}"/>
    <cellStyle name="Style 23 6 2" xfId="19675" xr:uid="{00000000-0005-0000-0000-0000538E0000}"/>
    <cellStyle name="Style 23 6 2 2" xfId="36345" xr:uid="{00000000-0005-0000-0000-0000548E0000}"/>
    <cellStyle name="Style 23 6 3" xfId="22826" xr:uid="{00000000-0005-0000-0000-0000558E0000}"/>
    <cellStyle name="Style 23 6 3 2" xfId="39528" xr:uid="{00000000-0005-0000-0000-0000568E0000}"/>
    <cellStyle name="Style 23 6 4" xfId="25645" xr:uid="{00000000-0005-0000-0000-0000578E0000}"/>
    <cellStyle name="Style 23 6 4 2" xfId="42384" xr:uid="{00000000-0005-0000-0000-0000588E0000}"/>
    <cellStyle name="Style 23 6 5" xfId="30551" xr:uid="{00000000-0005-0000-0000-0000598E0000}"/>
    <cellStyle name="Style 23 7" xfId="17366" xr:uid="{00000000-0005-0000-0000-00005A8E0000}"/>
    <cellStyle name="Style 23 7 2" xfId="34042" xr:uid="{00000000-0005-0000-0000-00005B8E0000}"/>
    <cellStyle name="Style 23 8" xfId="16737" xr:uid="{00000000-0005-0000-0000-00005C8E0000}"/>
    <cellStyle name="Style 23 8 2" xfId="33411" xr:uid="{00000000-0005-0000-0000-00005D8E0000}"/>
    <cellStyle name="Style 23 9" xfId="24320" xr:uid="{00000000-0005-0000-0000-00005E8E0000}"/>
    <cellStyle name="Style 23 9 2" xfId="41038" xr:uid="{00000000-0005-0000-0000-00005F8E0000}"/>
    <cellStyle name="Style 24" xfId="11195" xr:uid="{00000000-0005-0000-0000-0000608E0000}"/>
    <cellStyle name="Style 24 10" xfId="27961" xr:uid="{00000000-0005-0000-0000-0000618E0000}"/>
    <cellStyle name="Style 24 2" xfId="11196" xr:uid="{00000000-0005-0000-0000-0000628E0000}"/>
    <cellStyle name="Style 24 2 10" xfId="27962" xr:uid="{00000000-0005-0000-0000-0000638E0000}"/>
    <cellStyle name="Style 24 2 2" xfId="11223" xr:uid="{00000000-0005-0000-0000-0000648E0000}"/>
    <cellStyle name="Style 24 2 2 2" xfId="11721" xr:uid="{00000000-0005-0000-0000-0000658E0000}"/>
    <cellStyle name="Style 24 2 2 2 2" xfId="14395" xr:uid="{00000000-0005-0000-0000-0000668E0000}"/>
    <cellStyle name="Style 24 2 2 2 2 2" xfId="20158" xr:uid="{00000000-0005-0000-0000-0000678E0000}"/>
    <cellStyle name="Style 24 2 2 2 2 2 2" xfId="36827" xr:uid="{00000000-0005-0000-0000-0000688E0000}"/>
    <cellStyle name="Style 24 2 2 2 2 3" xfId="23300" xr:uid="{00000000-0005-0000-0000-0000698E0000}"/>
    <cellStyle name="Style 24 2 2 2 2 3 2" xfId="40007" xr:uid="{00000000-0005-0000-0000-00006A8E0000}"/>
    <cellStyle name="Style 24 2 2 2 2 4" xfId="26081" xr:uid="{00000000-0005-0000-0000-00006B8E0000}"/>
    <cellStyle name="Style 24 2 2 2 2 4 2" xfId="42821" xr:uid="{00000000-0005-0000-0000-00006C8E0000}"/>
    <cellStyle name="Style 24 2 2 2 2 5" xfId="31067" xr:uid="{00000000-0005-0000-0000-00006D8E0000}"/>
    <cellStyle name="Style 24 2 2 2 3" xfId="17872" xr:uid="{00000000-0005-0000-0000-00006E8E0000}"/>
    <cellStyle name="Style 24 2 2 2 3 2" xfId="34548" xr:uid="{00000000-0005-0000-0000-00006F8E0000}"/>
    <cellStyle name="Style 24 2 2 2 4" xfId="17162" xr:uid="{00000000-0005-0000-0000-0000708E0000}"/>
    <cellStyle name="Style 24 2 2 2 4 2" xfId="33838" xr:uid="{00000000-0005-0000-0000-0000718E0000}"/>
    <cellStyle name="Style 24 2 2 2 5" xfId="17154" xr:uid="{00000000-0005-0000-0000-0000728E0000}"/>
    <cellStyle name="Style 24 2 2 2 5 2" xfId="33830" xr:uid="{00000000-0005-0000-0000-0000738E0000}"/>
    <cellStyle name="Style 24 2 2 2 6" xfId="28471" xr:uid="{00000000-0005-0000-0000-0000748E0000}"/>
    <cellStyle name="Style 24 2 2 3" xfId="11982" xr:uid="{00000000-0005-0000-0000-0000758E0000}"/>
    <cellStyle name="Style 24 2 2 3 2" xfId="14656" xr:uid="{00000000-0005-0000-0000-0000768E0000}"/>
    <cellStyle name="Style 24 2 2 3 2 2" xfId="20419" xr:uid="{00000000-0005-0000-0000-0000778E0000}"/>
    <cellStyle name="Style 24 2 2 3 2 2 2" xfId="37087" xr:uid="{00000000-0005-0000-0000-0000788E0000}"/>
    <cellStyle name="Style 24 2 2 3 2 3" xfId="23559" xr:uid="{00000000-0005-0000-0000-0000798E0000}"/>
    <cellStyle name="Style 24 2 2 3 2 3 2" xfId="40268" xr:uid="{00000000-0005-0000-0000-00007A8E0000}"/>
    <cellStyle name="Style 24 2 2 3 2 4" xfId="26341" xr:uid="{00000000-0005-0000-0000-00007B8E0000}"/>
    <cellStyle name="Style 24 2 2 3 2 4 2" xfId="43082" xr:uid="{00000000-0005-0000-0000-00007C8E0000}"/>
    <cellStyle name="Style 24 2 2 3 2 5" xfId="31327" xr:uid="{00000000-0005-0000-0000-00007D8E0000}"/>
    <cellStyle name="Style 24 2 2 3 3" xfId="18133" xr:uid="{00000000-0005-0000-0000-00007E8E0000}"/>
    <cellStyle name="Style 24 2 2 3 3 2" xfId="34808" xr:uid="{00000000-0005-0000-0000-00007F8E0000}"/>
    <cellStyle name="Style 24 2 2 3 4" xfId="21386" xr:uid="{00000000-0005-0000-0000-0000808E0000}"/>
    <cellStyle name="Style 24 2 2 3 4 2" xfId="38059" xr:uid="{00000000-0005-0000-0000-0000818E0000}"/>
    <cellStyle name="Style 24 2 2 3 5" xfId="24436" xr:uid="{00000000-0005-0000-0000-0000828E0000}"/>
    <cellStyle name="Style 24 2 2 3 5 2" xfId="41155" xr:uid="{00000000-0005-0000-0000-0000838E0000}"/>
    <cellStyle name="Style 24 2 2 3 6" xfId="28730" xr:uid="{00000000-0005-0000-0000-0000848E0000}"/>
    <cellStyle name="Style 24 2 2 4" xfId="12728" xr:uid="{00000000-0005-0000-0000-0000858E0000}"/>
    <cellStyle name="Style 24 2 2 4 2" xfId="15347" xr:uid="{00000000-0005-0000-0000-0000868E0000}"/>
    <cellStyle name="Style 24 2 2 4 2 2" xfId="20990" xr:uid="{00000000-0005-0000-0000-0000878E0000}"/>
    <cellStyle name="Style 24 2 2 4 2 2 2" xfId="37659" xr:uid="{00000000-0005-0000-0000-0000888E0000}"/>
    <cellStyle name="Style 24 2 2 4 2 3" xfId="24104" xr:uid="{00000000-0005-0000-0000-0000898E0000}"/>
    <cellStyle name="Style 24 2 2 4 2 3 2" xfId="40821" xr:uid="{00000000-0005-0000-0000-00008A8E0000}"/>
    <cellStyle name="Style 24 2 2 4 2 4" xfId="26833" xr:uid="{00000000-0005-0000-0000-00008B8E0000}"/>
    <cellStyle name="Style 24 2 2 4 2 4 2" xfId="43574" xr:uid="{00000000-0005-0000-0000-00008C8E0000}"/>
    <cellStyle name="Style 24 2 2 4 2 5" xfId="32018" xr:uid="{00000000-0005-0000-0000-00008D8E0000}"/>
    <cellStyle name="Style 24 2 2 4 3" xfId="18745" xr:uid="{00000000-0005-0000-0000-00008E8E0000}"/>
    <cellStyle name="Style 24 2 2 4 3 2" xfId="35422" xr:uid="{00000000-0005-0000-0000-00008F8E0000}"/>
    <cellStyle name="Style 24 2 2 4 4" xfId="21956" xr:uid="{00000000-0005-0000-0000-0000908E0000}"/>
    <cellStyle name="Style 24 2 2 4 4 2" xfId="38638" xr:uid="{00000000-0005-0000-0000-0000918E0000}"/>
    <cellStyle name="Style 24 2 2 4 5" xfId="24920" xr:uid="{00000000-0005-0000-0000-0000928E0000}"/>
    <cellStyle name="Style 24 2 2 4 5 2" xfId="41647" xr:uid="{00000000-0005-0000-0000-0000938E0000}"/>
    <cellStyle name="Style 24 2 2 4 6" xfId="29420" xr:uid="{00000000-0005-0000-0000-0000948E0000}"/>
    <cellStyle name="Style 24 2 2 5" xfId="13903" xr:uid="{00000000-0005-0000-0000-0000958E0000}"/>
    <cellStyle name="Style 24 2 2 5 2" xfId="19700" xr:uid="{00000000-0005-0000-0000-0000968E0000}"/>
    <cellStyle name="Style 24 2 2 5 2 2" xfId="36370" xr:uid="{00000000-0005-0000-0000-0000978E0000}"/>
    <cellStyle name="Style 24 2 2 5 3" xfId="22851" xr:uid="{00000000-0005-0000-0000-0000988E0000}"/>
    <cellStyle name="Style 24 2 2 5 3 2" xfId="39553" xr:uid="{00000000-0005-0000-0000-0000998E0000}"/>
    <cellStyle name="Style 24 2 2 5 4" xfId="25670" xr:uid="{00000000-0005-0000-0000-00009A8E0000}"/>
    <cellStyle name="Style 24 2 2 5 4 2" xfId="42409" xr:uid="{00000000-0005-0000-0000-00009B8E0000}"/>
    <cellStyle name="Style 24 2 2 5 5" xfId="30576" xr:uid="{00000000-0005-0000-0000-00009C8E0000}"/>
    <cellStyle name="Style 24 2 2 6" xfId="17395" xr:uid="{00000000-0005-0000-0000-00009D8E0000}"/>
    <cellStyle name="Style 24 2 2 6 2" xfId="34071" xr:uid="{00000000-0005-0000-0000-00009E8E0000}"/>
    <cellStyle name="Style 24 2 2 7" xfId="16702" xr:uid="{00000000-0005-0000-0000-00009F8E0000}"/>
    <cellStyle name="Style 24 2 2 7 2" xfId="33376" xr:uid="{00000000-0005-0000-0000-0000A08E0000}"/>
    <cellStyle name="Style 24 2 2 8" xfId="22046" xr:uid="{00000000-0005-0000-0000-0000A18E0000}"/>
    <cellStyle name="Style 24 2 2 8 2" xfId="38728" xr:uid="{00000000-0005-0000-0000-0000A28E0000}"/>
    <cellStyle name="Style 24 2 2 9" xfId="27984" xr:uid="{00000000-0005-0000-0000-0000A38E0000}"/>
    <cellStyle name="Style 24 2 3" xfId="11699" xr:uid="{00000000-0005-0000-0000-0000A48E0000}"/>
    <cellStyle name="Style 24 2 3 2" xfId="14373" xr:uid="{00000000-0005-0000-0000-0000A58E0000}"/>
    <cellStyle name="Style 24 2 3 2 2" xfId="20136" xr:uid="{00000000-0005-0000-0000-0000A68E0000}"/>
    <cellStyle name="Style 24 2 3 2 2 2" xfId="36805" xr:uid="{00000000-0005-0000-0000-0000A78E0000}"/>
    <cellStyle name="Style 24 2 3 2 3" xfId="23278" xr:uid="{00000000-0005-0000-0000-0000A88E0000}"/>
    <cellStyle name="Style 24 2 3 2 3 2" xfId="39985" xr:uid="{00000000-0005-0000-0000-0000A98E0000}"/>
    <cellStyle name="Style 24 2 3 2 4" xfId="26059" xr:uid="{00000000-0005-0000-0000-0000AA8E0000}"/>
    <cellStyle name="Style 24 2 3 2 4 2" xfId="42799" xr:uid="{00000000-0005-0000-0000-0000AB8E0000}"/>
    <cellStyle name="Style 24 2 3 2 5" xfId="31045" xr:uid="{00000000-0005-0000-0000-0000AC8E0000}"/>
    <cellStyle name="Style 24 2 3 3" xfId="17850" xr:uid="{00000000-0005-0000-0000-0000AD8E0000}"/>
    <cellStyle name="Style 24 2 3 3 2" xfId="34526" xr:uid="{00000000-0005-0000-0000-0000AE8E0000}"/>
    <cellStyle name="Style 24 2 3 4" xfId="21263" xr:uid="{00000000-0005-0000-0000-0000AF8E0000}"/>
    <cellStyle name="Style 24 2 3 4 2" xfId="37935" xr:uid="{00000000-0005-0000-0000-0000B08E0000}"/>
    <cellStyle name="Style 24 2 3 5" xfId="22578" xr:uid="{00000000-0005-0000-0000-0000B18E0000}"/>
    <cellStyle name="Style 24 2 3 5 2" xfId="39277" xr:uid="{00000000-0005-0000-0000-0000B28E0000}"/>
    <cellStyle name="Style 24 2 3 6" xfId="28449" xr:uid="{00000000-0005-0000-0000-0000B38E0000}"/>
    <cellStyle name="Style 24 2 4" xfId="11960" xr:uid="{00000000-0005-0000-0000-0000B48E0000}"/>
    <cellStyle name="Style 24 2 4 2" xfId="14634" xr:uid="{00000000-0005-0000-0000-0000B58E0000}"/>
    <cellStyle name="Style 24 2 4 2 2" xfId="20397" xr:uid="{00000000-0005-0000-0000-0000B68E0000}"/>
    <cellStyle name="Style 24 2 4 2 2 2" xfId="37065" xr:uid="{00000000-0005-0000-0000-0000B78E0000}"/>
    <cellStyle name="Style 24 2 4 2 3" xfId="23537" xr:uid="{00000000-0005-0000-0000-0000B88E0000}"/>
    <cellStyle name="Style 24 2 4 2 3 2" xfId="40246" xr:uid="{00000000-0005-0000-0000-0000B98E0000}"/>
    <cellStyle name="Style 24 2 4 2 4" xfId="26319" xr:uid="{00000000-0005-0000-0000-0000BA8E0000}"/>
    <cellStyle name="Style 24 2 4 2 4 2" xfId="43060" xr:uid="{00000000-0005-0000-0000-0000BB8E0000}"/>
    <cellStyle name="Style 24 2 4 2 5" xfId="31305" xr:uid="{00000000-0005-0000-0000-0000BC8E0000}"/>
    <cellStyle name="Style 24 2 4 3" xfId="18111" xr:uid="{00000000-0005-0000-0000-0000BD8E0000}"/>
    <cellStyle name="Style 24 2 4 3 2" xfId="34786" xr:uid="{00000000-0005-0000-0000-0000BE8E0000}"/>
    <cellStyle name="Style 24 2 4 4" xfId="21364" xr:uid="{00000000-0005-0000-0000-0000BF8E0000}"/>
    <cellStyle name="Style 24 2 4 4 2" xfId="38037" xr:uid="{00000000-0005-0000-0000-0000C08E0000}"/>
    <cellStyle name="Style 24 2 4 5" xfId="24414" xr:uid="{00000000-0005-0000-0000-0000C18E0000}"/>
    <cellStyle name="Style 24 2 4 5 2" xfId="41133" xr:uid="{00000000-0005-0000-0000-0000C28E0000}"/>
    <cellStyle name="Style 24 2 4 6" xfId="28708" xr:uid="{00000000-0005-0000-0000-0000C38E0000}"/>
    <cellStyle name="Style 24 2 5" xfId="12706" xr:uid="{00000000-0005-0000-0000-0000C48E0000}"/>
    <cellStyle name="Style 24 2 5 2" xfId="15325" xr:uid="{00000000-0005-0000-0000-0000C58E0000}"/>
    <cellStyle name="Style 24 2 5 2 2" xfId="20968" xr:uid="{00000000-0005-0000-0000-0000C68E0000}"/>
    <cellStyle name="Style 24 2 5 2 2 2" xfId="37637" xr:uid="{00000000-0005-0000-0000-0000C78E0000}"/>
    <cellStyle name="Style 24 2 5 2 3" xfId="24082" xr:uid="{00000000-0005-0000-0000-0000C88E0000}"/>
    <cellStyle name="Style 24 2 5 2 3 2" xfId="40799" xr:uid="{00000000-0005-0000-0000-0000C98E0000}"/>
    <cellStyle name="Style 24 2 5 2 4" xfId="26811" xr:uid="{00000000-0005-0000-0000-0000CA8E0000}"/>
    <cellStyle name="Style 24 2 5 2 4 2" xfId="43552" xr:uid="{00000000-0005-0000-0000-0000CB8E0000}"/>
    <cellStyle name="Style 24 2 5 2 5" xfId="31996" xr:uid="{00000000-0005-0000-0000-0000CC8E0000}"/>
    <cellStyle name="Style 24 2 5 3" xfId="18723" xr:uid="{00000000-0005-0000-0000-0000CD8E0000}"/>
    <cellStyle name="Style 24 2 5 3 2" xfId="35400" xr:uid="{00000000-0005-0000-0000-0000CE8E0000}"/>
    <cellStyle name="Style 24 2 5 4" xfId="21934" xr:uid="{00000000-0005-0000-0000-0000CF8E0000}"/>
    <cellStyle name="Style 24 2 5 4 2" xfId="38616" xr:uid="{00000000-0005-0000-0000-0000D08E0000}"/>
    <cellStyle name="Style 24 2 5 5" xfId="24898" xr:uid="{00000000-0005-0000-0000-0000D18E0000}"/>
    <cellStyle name="Style 24 2 5 5 2" xfId="41625" xr:uid="{00000000-0005-0000-0000-0000D28E0000}"/>
    <cellStyle name="Style 24 2 5 6" xfId="29398" xr:uid="{00000000-0005-0000-0000-0000D38E0000}"/>
    <cellStyle name="Style 24 2 6" xfId="13881" xr:uid="{00000000-0005-0000-0000-0000D48E0000}"/>
    <cellStyle name="Style 24 2 6 2" xfId="19678" xr:uid="{00000000-0005-0000-0000-0000D58E0000}"/>
    <cellStyle name="Style 24 2 6 2 2" xfId="36348" xr:uid="{00000000-0005-0000-0000-0000D68E0000}"/>
    <cellStyle name="Style 24 2 6 3" xfId="22829" xr:uid="{00000000-0005-0000-0000-0000D78E0000}"/>
    <cellStyle name="Style 24 2 6 3 2" xfId="39531" xr:uid="{00000000-0005-0000-0000-0000D88E0000}"/>
    <cellStyle name="Style 24 2 6 4" xfId="25648" xr:uid="{00000000-0005-0000-0000-0000D98E0000}"/>
    <cellStyle name="Style 24 2 6 4 2" xfId="42387" xr:uid="{00000000-0005-0000-0000-0000DA8E0000}"/>
    <cellStyle name="Style 24 2 6 5" xfId="30554" xr:uid="{00000000-0005-0000-0000-0000DB8E0000}"/>
    <cellStyle name="Style 24 2 7" xfId="17369" xr:uid="{00000000-0005-0000-0000-0000DC8E0000}"/>
    <cellStyle name="Style 24 2 7 2" xfId="34045" xr:uid="{00000000-0005-0000-0000-0000DD8E0000}"/>
    <cellStyle name="Style 24 2 8" xfId="18949" xr:uid="{00000000-0005-0000-0000-0000DE8E0000}"/>
    <cellStyle name="Style 24 2 8 2" xfId="35628" xr:uid="{00000000-0005-0000-0000-0000DF8E0000}"/>
    <cellStyle name="Style 24 2 9" xfId="21748" xr:uid="{00000000-0005-0000-0000-0000E08E0000}"/>
    <cellStyle name="Style 24 2 9 2" xfId="38425" xr:uid="{00000000-0005-0000-0000-0000E18E0000}"/>
    <cellStyle name="Style 24 3" xfId="11698" xr:uid="{00000000-0005-0000-0000-0000E28E0000}"/>
    <cellStyle name="Style 24 3 2" xfId="14372" xr:uid="{00000000-0005-0000-0000-0000E38E0000}"/>
    <cellStyle name="Style 24 3 2 2" xfId="20135" xr:uid="{00000000-0005-0000-0000-0000E48E0000}"/>
    <cellStyle name="Style 24 3 2 2 2" xfId="36804" xr:uid="{00000000-0005-0000-0000-0000E58E0000}"/>
    <cellStyle name="Style 24 3 2 3" xfId="23277" xr:uid="{00000000-0005-0000-0000-0000E68E0000}"/>
    <cellStyle name="Style 24 3 2 3 2" xfId="39984" xr:uid="{00000000-0005-0000-0000-0000E78E0000}"/>
    <cellStyle name="Style 24 3 2 4" xfId="26058" xr:uid="{00000000-0005-0000-0000-0000E88E0000}"/>
    <cellStyle name="Style 24 3 2 4 2" xfId="42798" xr:uid="{00000000-0005-0000-0000-0000E98E0000}"/>
    <cellStyle name="Style 24 3 2 5" xfId="31044" xr:uid="{00000000-0005-0000-0000-0000EA8E0000}"/>
    <cellStyle name="Style 24 3 3" xfId="17849" xr:uid="{00000000-0005-0000-0000-0000EB8E0000}"/>
    <cellStyle name="Style 24 3 3 2" xfId="34525" xr:uid="{00000000-0005-0000-0000-0000EC8E0000}"/>
    <cellStyle name="Style 24 3 4" xfId="15610" xr:uid="{00000000-0005-0000-0000-0000ED8E0000}"/>
    <cellStyle name="Style 24 3 4 2" xfId="32281" xr:uid="{00000000-0005-0000-0000-0000EE8E0000}"/>
    <cellStyle name="Style 24 3 5" xfId="21594" xr:uid="{00000000-0005-0000-0000-0000EF8E0000}"/>
    <cellStyle name="Style 24 3 5 2" xfId="38269" xr:uid="{00000000-0005-0000-0000-0000F08E0000}"/>
    <cellStyle name="Style 24 3 6" xfId="28448" xr:uid="{00000000-0005-0000-0000-0000F18E0000}"/>
    <cellStyle name="Style 24 4" xfId="11959" xr:uid="{00000000-0005-0000-0000-0000F28E0000}"/>
    <cellStyle name="Style 24 4 2" xfId="14633" xr:uid="{00000000-0005-0000-0000-0000F38E0000}"/>
    <cellStyle name="Style 24 4 2 2" xfId="20396" xr:uid="{00000000-0005-0000-0000-0000F48E0000}"/>
    <cellStyle name="Style 24 4 2 2 2" xfId="37064" xr:uid="{00000000-0005-0000-0000-0000F58E0000}"/>
    <cellStyle name="Style 24 4 2 3" xfId="23536" xr:uid="{00000000-0005-0000-0000-0000F68E0000}"/>
    <cellStyle name="Style 24 4 2 3 2" xfId="40245" xr:uid="{00000000-0005-0000-0000-0000F78E0000}"/>
    <cellStyle name="Style 24 4 2 4" xfId="26318" xr:uid="{00000000-0005-0000-0000-0000F88E0000}"/>
    <cellStyle name="Style 24 4 2 4 2" xfId="43059" xr:uid="{00000000-0005-0000-0000-0000F98E0000}"/>
    <cellStyle name="Style 24 4 2 5" xfId="31304" xr:uid="{00000000-0005-0000-0000-0000FA8E0000}"/>
    <cellStyle name="Style 24 4 3" xfId="18110" xr:uid="{00000000-0005-0000-0000-0000FB8E0000}"/>
    <cellStyle name="Style 24 4 3 2" xfId="34785" xr:uid="{00000000-0005-0000-0000-0000FC8E0000}"/>
    <cellStyle name="Style 24 4 4" xfId="21363" xr:uid="{00000000-0005-0000-0000-0000FD8E0000}"/>
    <cellStyle name="Style 24 4 4 2" xfId="38036" xr:uid="{00000000-0005-0000-0000-0000FE8E0000}"/>
    <cellStyle name="Style 24 4 5" xfId="24413" xr:uid="{00000000-0005-0000-0000-0000FF8E0000}"/>
    <cellStyle name="Style 24 4 5 2" xfId="41132" xr:uid="{00000000-0005-0000-0000-0000008F0000}"/>
    <cellStyle name="Style 24 4 6" xfId="28707" xr:uid="{00000000-0005-0000-0000-0000018F0000}"/>
    <cellStyle name="Style 24 5" xfId="12705" xr:uid="{00000000-0005-0000-0000-0000028F0000}"/>
    <cellStyle name="Style 24 5 2" xfId="15324" xr:uid="{00000000-0005-0000-0000-0000038F0000}"/>
    <cellStyle name="Style 24 5 2 2" xfId="20967" xr:uid="{00000000-0005-0000-0000-0000048F0000}"/>
    <cellStyle name="Style 24 5 2 2 2" xfId="37636" xr:uid="{00000000-0005-0000-0000-0000058F0000}"/>
    <cellStyle name="Style 24 5 2 3" xfId="24081" xr:uid="{00000000-0005-0000-0000-0000068F0000}"/>
    <cellStyle name="Style 24 5 2 3 2" xfId="40798" xr:uid="{00000000-0005-0000-0000-0000078F0000}"/>
    <cellStyle name="Style 24 5 2 4" xfId="26810" xr:uid="{00000000-0005-0000-0000-0000088F0000}"/>
    <cellStyle name="Style 24 5 2 4 2" xfId="43551" xr:uid="{00000000-0005-0000-0000-0000098F0000}"/>
    <cellStyle name="Style 24 5 2 5" xfId="31995" xr:uid="{00000000-0005-0000-0000-00000A8F0000}"/>
    <cellStyle name="Style 24 5 3" xfId="18722" xr:uid="{00000000-0005-0000-0000-00000B8F0000}"/>
    <cellStyle name="Style 24 5 3 2" xfId="35399" xr:uid="{00000000-0005-0000-0000-00000C8F0000}"/>
    <cellStyle name="Style 24 5 4" xfId="21933" xr:uid="{00000000-0005-0000-0000-00000D8F0000}"/>
    <cellStyle name="Style 24 5 4 2" xfId="38615" xr:uid="{00000000-0005-0000-0000-00000E8F0000}"/>
    <cellStyle name="Style 24 5 5" xfId="24897" xr:uid="{00000000-0005-0000-0000-00000F8F0000}"/>
    <cellStyle name="Style 24 5 5 2" xfId="41624" xr:uid="{00000000-0005-0000-0000-0000108F0000}"/>
    <cellStyle name="Style 24 5 6" xfId="29397" xr:uid="{00000000-0005-0000-0000-0000118F0000}"/>
    <cellStyle name="Style 24 6" xfId="13880" xr:uid="{00000000-0005-0000-0000-0000128F0000}"/>
    <cellStyle name="Style 24 6 2" xfId="19677" xr:uid="{00000000-0005-0000-0000-0000138F0000}"/>
    <cellStyle name="Style 24 6 2 2" xfId="36347" xr:uid="{00000000-0005-0000-0000-0000148F0000}"/>
    <cellStyle name="Style 24 6 3" xfId="22828" xr:uid="{00000000-0005-0000-0000-0000158F0000}"/>
    <cellStyle name="Style 24 6 3 2" xfId="39530" xr:uid="{00000000-0005-0000-0000-0000168F0000}"/>
    <cellStyle name="Style 24 6 4" xfId="25647" xr:uid="{00000000-0005-0000-0000-0000178F0000}"/>
    <cellStyle name="Style 24 6 4 2" xfId="42386" xr:uid="{00000000-0005-0000-0000-0000188F0000}"/>
    <cellStyle name="Style 24 6 5" xfId="30553" xr:uid="{00000000-0005-0000-0000-0000198F0000}"/>
    <cellStyle name="Style 24 7" xfId="17368" xr:uid="{00000000-0005-0000-0000-00001A8F0000}"/>
    <cellStyle name="Style 24 7 2" xfId="34044" xr:uid="{00000000-0005-0000-0000-00001B8F0000}"/>
    <cellStyle name="Style 24 8" xfId="16511" xr:uid="{00000000-0005-0000-0000-00001C8F0000}"/>
    <cellStyle name="Style 24 8 2" xfId="33183" xr:uid="{00000000-0005-0000-0000-00001D8F0000}"/>
    <cellStyle name="Style 24 9" xfId="22018" xr:uid="{00000000-0005-0000-0000-00001E8F0000}"/>
    <cellStyle name="Style 24 9 2" xfId="38700" xr:uid="{00000000-0005-0000-0000-00001F8F0000}"/>
    <cellStyle name="Style 25" xfId="11197" xr:uid="{00000000-0005-0000-0000-0000208F0000}"/>
    <cellStyle name="Style 25 10" xfId="27963" xr:uid="{00000000-0005-0000-0000-0000218F0000}"/>
    <cellStyle name="Style 25 2" xfId="11198" xr:uid="{00000000-0005-0000-0000-0000228F0000}"/>
    <cellStyle name="Style 25 2 10" xfId="27964" xr:uid="{00000000-0005-0000-0000-0000238F0000}"/>
    <cellStyle name="Style 25 2 2" xfId="11224" xr:uid="{00000000-0005-0000-0000-0000248F0000}"/>
    <cellStyle name="Style 25 2 2 2" xfId="11722" xr:uid="{00000000-0005-0000-0000-0000258F0000}"/>
    <cellStyle name="Style 25 2 2 2 2" xfId="14396" xr:uid="{00000000-0005-0000-0000-0000268F0000}"/>
    <cellStyle name="Style 25 2 2 2 2 2" xfId="20159" xr:uid="{00000000-0005-0000-0000-0000278F0000}"/>
    <cellStyle name="Style 25 2 2 2 2 2 2" xfId="36828" xr:uid="{00000000-0005-0000-0000-0000288F0000}"/>
    <cellStyle name="Style 25 2 2 2 2 3" xfId="23301" xr:uid="{00000000-0005-0000-0000-0000298F0000}"/>
    <cellStyle name="Style 25 2 2 2 2 3 2" xfId="40008" xr:uid="{00000000-0005-0000-0000-00002A8F0000}"/>
    <cellStyle name="Style 25 2 2 2 2 4" xfId="26082" xr:uid="{00000000-0005-0000-0000-00002B8F0000}"/>
    <cellStyle name="Style 25 2 2 2 2 4 2" xfId="42822" xr:uid="{00000000-0005-0000-0000-00002C8F0000}"/>
    <cellStyle name="Style 25 2 2 2 2 5" xfId="31068" xr:uid="{00000000-0005-0000-0000-00002D8F0000}"/>
    <cellStyle name="Style 25 2 2 2 3" xfId="17873" xr:uid="{00000000-0005-0000-0000-00002E8F0000}"/>
    <cellStyle name="Style 25 2 2 2 3 2" xfId="34549" xr:uid="{00000000-0005-0000-0000-00002F8F0000}"/>
    <cellStyle name="Style 25 2 2 2 4" xfId="19833" xr:uid="{00000000-0005-0000-0000-0000308F0000}"/>
    <cellStyle name="Style 25 2 2 2 4 2" xfId="36503" xr:uid="{00000000-0005-0000-0000-0000318F0000}"/>
    <cellStyle name="Style 25 2 2 2 5" xfId="16075" xr:uid="{00000000-0005-0000-0000-0000328F0000}"/>
    <cellStyle name="Style 25 2 2 2 5 2" xfId="32743" xr:uid="{00000000-0005-0000-0000-0000338F0000}"/>
    <cellStyle name="Style 25 2 2 2 6" xfId="28472" xr:uid="{00000000-0005-0000-0000-0000348F0000}"/>
    <cellStyle name="Style 25 2 2 3" xfId="11983" xr:uid="{00000000-0005-0000-0000-0000358F0000}"/>
    <cellStyle name="Style 25 2 2 3 2" xfId="14657" xr:uid="{00000000-0005-0000-0000-0000368F0000}"/>
    <cellStyle name="Style 25 2 2 3 2 2" xfId="20420" xr:uid="{00000000-0005-0000-0000-0000378F0000}"/>
    <cellStyle name="Style 25 2 2 3 2 2 2" xfId="37088" xr:uid="{00000000-0005-0000-0000-0000388F0000}"/>
    <cellStyle name="Style 25 2 2 3 2 3" xfId="23560" xr:uid="{00000000-0005-0000-0000-0000398F0000}"/>
    <cellStyle name="Style 25 2 2 3 2 3 2" xfId="40269" xr:uid="{00000000-0005-0000-0000-00003A8F0000}"/>
    <cellStyle name="Style 25 2 2 3 2 4" xfId="26342" xr:uid="{00000000-0005-0000-0000-00003B8F0000}"/>
    <cellStyle name="Style 25 2 2 3 2 4 2" xfId="43083" xr:uid="{00000000-0005-0000-0000-00003C8F0000}"/>
    <cellStyle name="Style 25 2 2 3 2 5" xfId="31328" xr:uid="{00000000-0005-0000-0000-00003D8F0000}"/>
    <cellStyle name="Style 25 2 2 3 3" xfId="18134" xr:uid="{00000000-0005-0000-0000-00003E8F0000}"/>
    <cellStyle name="Style 25 2 2 3 3 2" xfId="34809" xr:uid="{00000000-0005-0000-0000-00003F8F0000}"/>
    <cellStyle name="Style 25 2 2 3 4" xfId="21387" xr:uid="{00000000-0005-0000-0000-0000408F0000}"/>
    <cellStyle name="Style 25 2 2 3 4 2" xfId="38060" xr:uid="{00000000-0005-0000-0000-0000418F0000}"/>
    <cellStyle name="Style 25 2 2 3 5" xfId="24437" xr:uid="{00000000-0005-0000-0000-0000428F0000}"/>
    <cellStyle name="Style 25 2 2 3 5 2" xfId="41156" xr:uid="{00000000-0005-0000-0000-0000438F0000}"/>
    <cellStyle name="Style 25 2 2 3 6" xfId="28731" xr:uid="{00000000-0005-0000-0000-0000448F0000}"/>
    <cellStyle name="Style 25 2 2 4" xfId="12729" xr:uid="{00000000-0005-0000-0000-0000458F0000}"/>
    <cellStyle name="Style 25 2 2 4 2" xfId="15348" xr:uid="{00000000-0005-0000-0000-0000468F0000}"/>
    <cellStyle name="Style 25 2 2 4 2 2" xfId="20991" xr:uid="{00000000-0005-0000-0000-0000478F0000}"/>
    <cellStyle name="Style 25 2 2 4 2 2 2" xfId="37660" xr:uid="{00000000-0005-0000-0000-0000488F0000}"/>
    <cellStyle name="Style 25 2 2 4 2 3" xfId="24105" xr:uid="{00000000-0005-0000-0000-0000498F0000}"/>
    <cellStyle name="Style 25 2 2 4 2 3 2" xfId="40822" xr:uid="{00000000-0005-0000-0000-00004A8F0000}"/>
    <cellStyle name="Style 25 2 2 4 2 4" xfId="26834" xr:uid="{00000000-0005-0000-0000-00004B8F0000}"/>
    <cellStyle name="Style 25 2 2 4 2 4 2" xfId="43575" xr:uid="{00000000-0005-0000-0000-00004C8F0000}"/>
    <cellStyle name="Style 25 2 2 4 2 5" xfId="32019" xr:uid="{00000000-0005-0000-0000-00004D8F0000}"/>
    <cellStyle name="Style 25 2 2 4 3" xfId="18746" xr:uid="{00000000-0005-0000-0000-00004E8F0000}"/>
    <cellStyle name="Style 25 2 2 4 3 2" xfId="35423" xr:uid="{00000000-0005-0000-0000-00004F8F0000}"/>
    <cellStyle name="Style 25 2 2 4 4" xfId="21957" xr:uid="{00000000-0005-0000-0000-0000508F0000}"/>
    <cellStyle name="Style 25 2 2 4 4 2" xfId="38639" xr:uid="{00000000-0005-0000-0000-0000518F0000}"/>
    <cellStyle name="Style 25 2 2 4 5" xfId="24921" xr:uid="{00000000-0005-0000-0000-0000528F0000}"/>
    <cellStyle name="Style 25 2 2 4 5 2" xfId="41648" xr:uid="{00000000-0005-0000-0000-0000538F0000}"/>
    <cellStyle name="Style 25 2 2 4 6" xfId="29421" xr:uid="{00000000-0005-0000-0000-0000548F0000}"/>
    <cellStyle name="Style 25 2 2 5" xfId="13904" xr:uid="{00000000-0005-0000-0000-0000558F0000}"/>
    <cellStyle name="Style 25 2 2 5 2" xfId="19701" xr:uid="{00000000-0005-0000-0000-0000568F0000}"/>
    <cellStyle name="Style 25 2 2 5 2 2" xfId="36371" xr:uid="{00000000-0005-0000-0000-0000578F0000}"/>
    <cellStyle name="Style 25 2 2 5 3" xfId="22852" xr:uid="{00000000-0005-0000-0000-0000588F0000}"/>
    <cellStyle name="Style 25 2 2 5 3 2" xfId="39554" xr:uid="{00000000-0005-0000-0000-0000598F0000}"/>
    <cellStyle name="Style 25 2 2 5 4" xfId="25671" xr:uid="{00000000-0005-0000-0000-00005A8F0000}"/>
    <cellStyle name="Style 25 2 2 5 4 2" xfId="42410" xr:uid="{00000000-0005-0000-0000-00005B8F0000}"/>
    <cellStyle name="Style 25 2 2 5 5" xfId="30577" xr:uid="{00000000-0005-0000-0000-00005C8F0000}"/>
    <cellStyle name="Style 25 2 2 6" xfId="17396" xr:uid="{00000000-0005-0000-0000-00005D8F0000}"/>
    <cellStyle name="Style 25 2 2 6 2" xfId="34072" xr:uid="{00000000-0005-0000-0000-00005E8F0000}"/>
    <cellStyle name="Style 25 2 2 7" xfId="16597" xr:uid="{00000000-0005-0000-0000-00005F8F0000}"/>
    <cellStyle name="Style 25 2 2 7 2" xfId="33270" xr:uid="{00000000-0005-0000-0000-0000608F0000}"/>
    <cellStyle name="Style 25 2 2 8" xfId="19216" xr:uid="{00000000-0005-0000-0000-0000618F0000}"/>
    <cellStyle name="Style 25 2 2 8 2" xfId="35887" xr:uid="{00000000-0005-0000-0000-0000628F0000}"/>
    <cellStyle name="Style 25 2 2 9" xfId="27985" xr:uid="{00000000-0005-0000-0000-0000638F0000}"/>
    <cellStyle name="Style 25 2 3" xfId="11701" xr:uid="{00000000-0005-0000-0000-0000648F0000}"/>
    <cellStyle name="Style 25 2 3 2" xfId="14375" xr:uid="{00000000-0005-0000-0000-0000658F0000}"/>
    <cellStyle name="Style 25 2 3 2 2" xfId="20138" xr:uid="{00000000-0005-0000-0000-0000668F0000}"/>
    <cellStyle name="Style 25 2 3 2 2 2" xfId="36807" xr:uid="{00000000-0005-0000-0000-0000678F0000}"/>
    <cellStyle name="Style 25 2 3 2 3" xfId="23280" xr:uid="{00000000-0005-0000-0000-0000688F0000}"/>
    <cellStyle name="Style 25 2 3 2 3 2" xfId="39987" xr:uid="{00000000-0005-0000-0000-0000698F0000}"/>
    <cellStyle name="Style 25 2 3 2 4" xfId="26061" xr:uid="{00000000-0005-0000-0000-00006A8F0000}"/>
    <cellStyle name="Style 25 2 3 2 4 2" xfId="42801" xr:uid="{00000000-0005-0000-0000-00006B8F0000}"/>
    <cellStyle name="Style 25 2 3 2 5" xfId="31047" xr:uid="{00000000-0005-0000-0000-00006C8F0000}"/>
    <cellStyle name="Style 25 2 3 3" xfId="17852" xr:uid="{00000000-0005-0000-0000-00006D8F0000}"/>
    <cellStyle name="Style 25 2 3 3 2" xfId="34528" xr:uid="{00000000-0005-0000-0000-00006E8F0000}"/>
    <cellStyle name="Style 25 2 3 4" xfId="21234" xr:uid="{00000000-0005-0000-0000-00006F8F0000}"/>
    <cellStyle name="Style 25 2 3 4 2" xfId="37905" xr:uid="{00000000-0005-0000-0000-0000708F0000}"/>
    <cellStyle name="Style 25 2 3 5" xfId="22918" xr:uid="{00000000-0005-0000-0000-0000718F0000}"/>
    <cellStyle name="Style 25 2 3 5 2" xfId="39620" xr:uid="{00000000-0005-0000-0000-0000728F0000}"/>
    <cellStyle name="Style 25 2 3 6" xfId="28451" xr:uid="{00000000-0005-0000-0000-0000738F0000}"/>
    <cellStyle name="Style 25 2 4" xfId="11962" xr:uid="{00000000-0005-0000-0000-0000748F0000}"/>
    <cellStyle name="Style 25 2 4 2" xfId="14636" xr:uid="{00000000-0005-0000-0000-0000758F0000}"/>
    <cellStyle name="Style 25 2 4 2 2" xfId="20399" xr:uid="{00000000-0005-0000-0000-0000768F0000}"/>
    <cellStyle name="Style 25 2 4 2 2 2" xfId="37067" xr:uid="{00000000-0005-0000-0000-0000778F0000}"/>
    <cellStyle name="Style 25 2 4 2 3" xfId="23539" xr:uid="{00000000-0005-0000-0000-0000788F0000}"/>
    <cellStyle name="Style 25 2 4 2 3 2" xfId="40248" xr:uid="{00000000-0005-0000-0000-0000798F0000}"/>
    <cellStyle name="Style 25 2 4 2 4" xfId="26321" xr:uid="{00000000-0005-0000-0000-00007A8F0000}"/>
    <cellStyle name="Style 25 2 4 2 4 2" xfId="43062" xr:uid="{00000000-0005-0000-0000-00007B8F0000}"/>
    <cellStyle name="Style 25 2 4 2 5" xfId="31307" xr:uid="{00000000-0005-0000-0000-00007C8F0000}"/>
    <cellStyle name="Style 25 2 4 3" xfId="18113" xr:uid="{00000000-0005-0000-0000-00007D8F0000}"/>
    <cellStyle name="Style 25 2 4 3 2" xfId="34788" xr:uid="{00000000-0005-0000-0000-00007E8F0000}"/>
    <cellStyle name="Style 25 2 4 4" xfId="21366" xr:uid="{00000000-0005-0000-0000-00007F8F0000}"/>
    <cellStyle name="Style 25 2 4 4 2" xfId="38039" xr:uid="{00000000-0005-0000-0000-0000808F0000}"/>
    <cellStyle name="Style 25 2 4 5" xfId="24416" xr:uid="{00000000-0005-0000-0000-0000818F0000}"/>
    <cellStyle name="Style 25 2 4 5 2" xfId="41135" xr:uid="{00000000-0005-0000-0000-0000828F0000}"/>
    <cellStyle name="Style 25 2 4 6" xfId="28710" xr:uid="{00000000-0005-0000-0000-0000838F0000}"/>
    <cellStyle name="Style 25 2 5" xfId="12708" xr:uid="{00000000-0005-0000-0000-0000848F0000}"/>
    <cellStyle name="Style 25 2 5 2" xfId="15327" xr:uid="{00000000-0005-0000-0000-0000858F0000}"/>
    <cellStyle name="Style 25 2 5 2 2" xfId="20970" xr:uid="{00000000-0005-0000-0000-0000868F0000}"/>
    <cellStyle name="Style 25 2 5 2 2 2" xfId="37639" xr:uid="{00000000-0005-0000-0000-0000878F0000}"/>
    <cellStyle name="Style 25 2 5 2 3" xfId="24084" xr:uid="{00000000-0005-0000-0000-0000888F0000}"/>
    <cellStyle name="Style 25 2 5 2 3 2" xfId="40801" xr:uid="{00000000-0005-0000-0000-0000898F0000}"/>
    <cellStyle name="Style 25 2 5 2 4" xfId="26813" xr:uid="{00000000-0005-0000-0000-00008A8F0000}"/>
    <cellStyle name="Style 25 2 5 2 4 2" xfId="43554" xr:uid="{00000000-0005-0000-0000-00008B8F0000}"/>
    <cellStyle name="Style 25 2 5 2 5" xfId="31998" xr:uid="{00000000-0005-0000-0000-00008C8F0000}"/>
    <cellStyle name="Style 25 2 5 3" xfId="18725" xr:uid="{00000000-0005-0000-0000-00008D8F0000}"/>
    <cellStyle name="Style 25 2 5 3 2" xfId="35402" xr:uid="{00000000-0005-0000-0000-00008E8F0000}"/>
    <cellStyle name="Style 25 2 5 4" xfId="21936" xr:uid="{00000000-0005-0000-0000-00008F8F0000}"/>
    <cellStyle name="Style 25 2 5 4 2" xfId="38618" xr:uid="{00000000-0005-0000-0000-0000908F0000}"/>
    <cellStyle name="Style 25 2 5 5" xfId="24900" xr:uid="{00000000-0005-0000-0000-0000918F0000}"/>
    <cellStyle name="Style 25 2 5 5 2" xfId="41627" xr:uid="{00000000-0005-0000-0000-0000928F0000}"/>
    <cellStyle name="Style 25 2 5 6" xfId="29400" xr:uid="{00000000-0005-0000-0000-0000938F0000}"/>
    <cellStyle name="Style 25 2 6" xfId="13883" xr:uid="{00000000-0005-0000-0000-0000948F0000}"/>
    <cellStyle name="Style 25 2 6 2" xfId="19680" xr:uid="{00000000-0005-0000-0000-0000958F0000}"/>
    <cellStyle name="Style 25 2 6 2 2" xfId="36350" xr:uid="{00000000-0005-0000-0000-0000968F0000}"/>
    <cellStyle name="Style 25 2 6 3" xfId="22831" xr:uid="{00000000-0005-0000-0000-0000978F0000}"/>
    <cellStyle name="Style 25 2 6 3 2" xfId="39533" xr:uid="{00000000-0005-0000-0000-0000988F0000}"/>
    <cellStyle name="Style 25 2 6 4" xfId="25650" xr:uid="{00000000-0005-0000-0000-0000998F0000}"/>
    <cellStyle name="Style 25 2 6 4 2" xfId="42389" xr:uid="{00000000-0005-0000-0000-00009A8F0000}"/>
    <cellStyle name="Style 25 2 6 5" xfId="30556" xr:uid="{00000000-0005-0000-0000-00009B8F0000}"/>
    <cellStyle name="Style 25 2 7" xfId="17371" xr:uid="{00000000-0005-0000-0000-00009C8F0000}"/>
    <cellStyle name="Style 25 2 7 2" xfId="34047" xr:uid="{00000000-0005-0000-0000-00009D8F0000}"/>
    <cellStyle name="Style 25 2 8" xfId="18285" xr:uid="{00000000-0005-0000-0000-00009E8F0000}"/>
    <cellStyle name="Style 25 2 8 2" xfId="34960" xr:uid="{00000000-0005-0000-0000-00009F8F0000}"/>
    <cellStyle name="Style 25 2 9" xfId="23723" xr:uid="{00000000-0005-0000-0000-0000A08F0000}"/>
    <cellStyle name="Style 25 2 9 2" xfId="40433" xr:uid="{00000000-0005-0000-0000-0000A18F0000}"/>
    <cellStyle name="Style 25 3" xfId="11700" xr:uid="{00000000-0005-0000-0000-0000A28F0000}"/>
    <cellStyle name="Style 25 3 2" xfId="14374" xr:uid="{00000000-0005-0000-0000-0000A38F0000}"/>
    <cellStyle name="Style 25 3 2 2" xfId="20137" xr:uid="{00000000-0005-0000-0000-0000A48F0000}"/>
    <cellStyle name="Style 25 3 2 2 2" xfId="36806" xr:uid="{00000000-0005-0000-0000-0000A58F0000}"/>
    <cellStyle name="Style 25 3 2 3" xfId="23279" xr:uid="{00000000-0005-0000-0000-0000A68F0000}"/>
    <cellStyle name="Style 25 3 2 3 2" xfId="39986" xr:uid="{00000000-0005-0000-0000-0000A78F0000}"/>
    <cellStyle name="Style 25 3 2 4" xfId="26060" xr:uid="{00000000-0005-0000-0000-0000A88F0000}"/>
    <cellStyle name="Style 25 3 2 4 2" xfId="42800" xr:uid="{00000000-0005-0000-0000-0000A98F0000}"/>
    <cellStyle name="Style 25 3 2 5" xfId="31046" xr:uid="{00000000-0005-0000-0000-0000AA8F0000}"/>
    <cellStyle name="Style 25 3 3" xfId="17851" xr:uid="{00000000-0005-0000-0000-0000AB8F0000}"/>
    <cellStyle name="Style 25 3 3 2" xfId="34527" xr:uid="{00000000-0005-0000-0000-0000AC8F0000}"/>
    <cellStyle name="Style 25 3 4" xfId="21250" xr:uid="{00000000-0005-0000-0000-0000AD8F0000}"/>
    <cellStyle name="Style 25 3 4 2" xfId="37922" xr:uid="{00000000-0005-0000-0000-0000AE8F0000}"/>
    <cellStyle name="Style 25 3 5" xfId="15888" xr:uid="{00000000-0005-0000-0000-0000AF8F0000}"/>
    <cellStyle name="Style 25 3 5 2" xfId="32552" xr:uid="{00000000-0005-0000-0000-0000B08F0000}"/>
    <cellStyle name="Style 25 3 6" xfId="28450" xr:uid="{00000000-0005-0000-0000-0000B18F0000}"/>
    <cellStyle name="Style 25 4" xfId="11961" xr:uid="{00000000-0005-0000-0000-0000B28F0000}"/>
    <cellStyle name="Style 25 4 2" xfId="14635" xr:uid="{00000000-0005-0000-0000-0000B38F0000}"/>
    <cellStyle name="Style 25 4 2 2" xfId="20398" xr:uid="{00000000-0005-0000-0000-0000B48F0000}"/>
    <cellStyle name="Style 25 4 2 2 2" xfId="37066" xr:uid="{00000000-0005-0000-0000-0000B58F0000}"/>
    <cellStyle name="Style 25 4 2 3" xfId="23538" xr:uid="{00000000-0005-0000-0000-0000B68F0000}"/>
    <cellStyle name="Style 25 4 2 3 2" xfId="40247" xr:uid="{00000000-0005-0000-0000-0000B78F0000}"/>
    <cellStyle name="Style 25 4 2 4" xfId="26320" xr:uid="{00000000-0005-0000-0000-0000B88F0000}"/>
    <cellStyle name="Style 25 4 2 4 2" xfId="43061" xr:uid="{00000000-0005-0000-0000-0000B98F0000}"/>
    <cellStyle name="Style 25 4 2 5" xfId="31306" xr:uid="{00000000-0005-0000-0000-0000BA8F0000}"/>
    <cellStyle name="Style 25 4 3" xfId="18112" xr:uid="{00000000-0005-0000-0000-0000BB8F0000}"/>
    <cellStyle name="Style 25 4 3 2" xfId="34787" xr:uid="{00000000-0005-0000-0000-0000BC8F0000}"/>
    <cellStyle name="Style 25 4 4" xfId="21365" xr:uid="{00000000-0005-0000-0000-0000BD8F0000}"/>
    <cellStyle name="Style 25 4 4 2" xfId="38038" xr:uid="{00000000-0005-0000-0000-0000BE8F0000}"/>
    <cellStyle name="Style 25 4 5" xfId="24415" xr:uid="{00000000-0005-0000-0000-0000BF8F0000}"/>
    <cellStyle name="Style 25 4 5 2" xfId="41134" xr:uid="{00000000-0005-0000-0000-0000C08F0000}"/>
    <cellStyle name="Style 25 4 6" xfId="28709" xr:uid="{00000000-0005-0000-0000-0000C18F0000}"/>
    <cellStyle name="Style 25 5" xfId="12707" xr:uid="{00000000-0005-0000-0000-0000C28F0000}"/>
    <cellStyle name="Style 25 5 2" xfId="15326" xr:uid="{00000000-0005-0000-0000-0000C38F0000}"/>
    <cellStyle name="Style 25 5 2 2" xfId="20969" xr:uid="{00000000-0005-0000-0000-0000C48F0000}"/>
    <cellStyle name="Style 25 5 2 2 2" xfId="37638" xr:uid="{00000000-0005-0000-0000-0000C58F0000}"/>
    <cellStyle name="Style 25 5 2 3" xfId="24083" xr:uid="{00000000-0005-0000-0000-0000C68F0000}"/>
    <cellStyle name="Style 25 5 2 3 2" xfId="40800" xr:uid="{00000000-0005-0000-0000-0000C78F0000}"/>
    <cellStyle name="Style 25 5 2 4" xfId="26812" xr:uid="{00000000-0005-0000-0000-0000C88F0000}"/>
    <cellStyle name="Style 25 5 2 4 2" xfId="43553" xr:uid="{00000000-0005-0000-0000-0000C98F0000}"/>
    <cellStyle name="Style 25 5 2 5" xfId="31997" xr:uid="{00000000-0005-0000-0000-0000CA8F0000}"/>
    <cellStyle name="Style 25 5 3" xfId="18724" xr:uid="{00000000-0005-0000-0000-0000CB8F0000}"/>
    <cellStyle name="Style 25 5 3 2" xfId="35401" xr:uid="{00000000-0005-0000-0000-0000CC8F0000}"/>
    <cellStyle name="Style 25 5 4" xfId="21935" xr:uid="{00000000-0005-0000-0000-0000CD8F0000}"/>
    <cellStyle name="Style 25 5 4 2" xfId="38617" xr:uid="{00000000-0005-0000-0000-0000CE8F0000}"/>
    <cellStyle name="Style 25 5 5" xfId="24899" xr:uid="{00000000-0005-0000-0000-0000CF8F0000}"/>
    <cellStyle name="Style 25 5 5 2" xfId="41626" xr:uid="{00000000-0005-0000-0000-0000D08F0000}"/>
    <cellStyle name="Style 25 5 6" xfId="29399" xr:uid="{00000000-0005-0000-0000-0000D18F0000}"/>
    <cellStyle name="Style 25 6" xfId="13882" xr:uid="{00000000-0005-0000-0000-0000D28F0000}"/>
    <cellStyle name="Style 25 6 2" xfId="19679" xr:uid="{00000000-0005-0000-0000-0000D38F0000}"/>
    <cellStyle name="Style 25 6 2 2" xfId="36349" xr:uid="{00000000-0005-0000-0000-0000D48F0000}"/>
    <cellStyle name="Style 25 6 3" xfId="22830" xr:uid="{00000000-0005-0000-0000-0000D58F0000}"/>
    <cellStyle name="Style 25 6 3 2" xfId="39532" xr:uid="{00000000-0005-0000-0000-0000D68F0000}"/>
    <cellStyle name="Style 25 6 4" xfId="25649" xr:uid="{00000000-0005-0000-0000-0000D78F0000}"/>
    <cellStyle name="Style 25 6 4 2" xfId="42388" xr:uid="{00000000-0005-0000-0000-0000D88F0000}"/>
    <cellStyle name="Style 25 6 5" xfId="30555" xr:uid="{00000000-0005-0000-0000-0000D98F0000}"/>
    <cellStyle name="Style 25 7" xfId="17370" xr:uid="{00000000-0005-0000-0000-0000DA8F0000}"/>
    <cellStyle name="Style 25 7 2" xfId="34046" xr:uid="{00000000-0005-0000-0000-0000DB8F0000}"/>
    <cellStyle name="Style 25 8" xfId="20571" xr:uid="{00000000-0005-0000-0000-0000DC8F0000}"/>
    <cellStyle name="Style 25 8 2" xfId="37239" xr:uid="{00000000-0005-0000-0000-0000DD8F0000}"/>
    <cellStyle name="Style 25 9" xfId="22221" xr:uid="{00000000-0005-0000-0000-0000DE8F0000}"/>
    <cellStyle name="Style 25 9 2" xfId="38912" xr:uid="{00000000-0005-0000-0000-0000DF8F0000}"/>
    <cellStyle name="Style 26" xfId="11199" xr:uid="{00000000-0005-0000-0000-0000E08F0000}"/>
    <cellStyle name="Style 26 10" xfId="27965" xr:uid="{00000000-0005-0000-0000-0000E18F0000}"/>
    <cellStyle name="Style 26 2" xfId="11200" xr:uid="{00000000-0005-0000-0000-0000E28F0000}"/>
    <cellStyle name="Style 26 2 10" xfId="27966" xr:uid="{00000000-0005-0000-0000-0000E38F0000}"/>
    <cellStyle name="Style 26 2 2" xfId="11225" xr:uid="{00000000-0005-0000-0000-0000E48F0000}"/>
    <cellStyle name="Style 26 2 2 2" xfId="11723" xr:uid="{00000000-0005-0000-0000-0000E58F0000}"/>
    <cellStyle name="Style 26 2 2 2 2" xfId="14397" xr:uid="{00000000-0005-0000-0000-0000E68F0000}"/>
    <cellStyle name="Style 26 2 2 2 2 2" xfId="20160" xr:uid="{00000000-0005-0000-0000-0000E78F0000}"/>
    <cellStyle name="Style 26 2 2 2 2 2 2" xfId="36829" xr:uid="{00000000-0005-0000-0000-0000E88F0000}"/>
    <cellStyle name="Style 26 2 2 2 2 3" xfId="23302" xr:uid="{00000000-0005-0000-0000-0000E98F0000}"/>
    <cellStyle name="Style 26 2 2 2 2 3 2" xfId="40009" xr:uid="{00000000-0005-0000-0000-0000EA8F0000}"/>
    <cellStyle name="Style 26 2 2 2 2 4" xfId="26083" xr:uid="{00000000-0005-0000-0000-0000EB8F0000}"/>
    <cellStyle name="Style 26 2 2 2 2 4 2" xfId="42823" xr:uid="{00000000-0005-0000-0000-0000EC8F0000}"/>
    <cellStyle name="Style 26 2 2 2 2 5" xfId="31069" xr:uid="{00000000-0005-0000-0000-0000ED8F0000}"/>
    <cellStyle name="Style 26 2 2 2 3" xfId="17874" xr:uid="{00000000-0005-0000-0000-0000EE8F0000}"/>
    <cellStyle name="Style 26 2 2 2 3 2" xfId="34550" xr:uid="{00000000-0005-0000-0000-0000EF8F0000}"/>
    <cellStyle name="Style 26 2 2 2 4" xfId="21129" xr:uid="{00000000-0005-0000-0000-0000F08F0000}"/>
    <cellStyle name="Style 26 2 2 2 4 2" xfId="37798" xr:uid="{00000000-0005-0000-0000-0000F18F0000}"/>
    <cellStyle name="Style 26 2 2 2 5" xfId="16850" xr:uid="{00000000-0005-0000-0000-0000F28F0000}"/>
    <cellStyle name="Style 26 2 2 2 5 2" xfId="33525" xr:uid="{00000000-0005-0000-0000-0000F38F0000}"/>
    <cellStyle name="Style 26 2 2 2 6" xfId="28473" xr:uid="{00000000-0005-0000-0000-0000F48F0000}"/>
    <cellStyle name="Style 26 2 2 3" xfId="11984" xr:uid="{00000000-0005-0000-0000-0000F58F0000}"/>
    <cellStyle name="Style 26 2 2 3 2" xfId="14658" xr:uid="{00000000-0005-0000-0000-0000F68F0000}"/>
    <cellStyle name="Style 26 2 2 3 2 2" xfId="20421" xr:uid="{00000000-0005-0000-0000-0000F78F0000}"/>
    <cellStyle name="Style 26 2 2 3 2 2 2" xfId="37089" xr:uid="{00000000-0005-0000-0000-0000F88F0000}"/>
    <cellStyle name="Style 26 2 2 3 2 3" xfId="23561" xr:uid="{00000000-0005-0000-0000-0000F98F0000}"/>
    <cellStyle name="Style 26 2 2 3 2 3 2" xfId="40270" xr:uid="{00000000-0005-0000-0000-0000FA8F0000}"/>
    <cellStyle name="Style 26 2 2 3 2 4" xfId="26343" xr:uid="{00000000-0005-0000-0000-0000FB8F0000}"/>
    <cellStyle name="Style 26 2 2 3 2 4 2" xfId="43084" xr:uid="{00000000-0005-0000-0000-0000FC8F0000}"/>
    <cellStyle name="Style 26 2 2 3 2 5" xfId="31329" xr:uid="{00000000-0005-0000-0000-0000FD8F0000}"/>
    <cellStyle name="Style 26 2 2 3 3" xfId="18135" xr:uid="{00000000-0005-0000-0000-0000FE8F0000}"/>
    <cellStyle name="Style 26 2 2 3 3 2" xfId="34810" xr:uid="{00000000-0005-0000-0000-0000FF8F0000}"/>
    <cellStyle name="Style 26 2 2 3 4" xfId="21388" xr:uid="{00000000-0005-0000-0000-000000900000}"/>
    <cellStyle name="Style 26 2 2 3 4 2" xfId="38061" xr:uid="{00000000-0005-0000-0000-000001900000}"/>
    <cellStyle name="Style 26 2 2 3 5" xfId="24438" xr:uid="{00000000-0005-0000-0000-000002900000}"/>
    <cellStyle name="Style 26 2 2 3 5 2" xfId="41157" xr:uid="{00000000-0005-0000-0000-000003900000}"/>
    <cellStyle name="Style 26 2 2 3 6" xfId="28732" xr:uid="{00000000-0005-0000-0000-000004900000}"/>
    <cellStyle name="Style 26 2 2 4" xfId="12730" xr:uid="{00000000-0005-0000-0000-000005900000}"/>
    <cellStyle name="Style 26 2 2 4 2" xfId="15349" xr:uid="{00000000-0005-0000-0000-000006900000}"/>
    <cellStyle name="Style 26 2 2 4 2 2" xfId="20992" xr:uid="{00000000-0005-0000-0000-000007900000}"/>
    <cellStyle name="Style 26 2 2 4 2 2 2" xfId="37661" xr:uid="{00000000-0005-0000-0000-000008900000}"/>
    <cellStyle name="Style 26 2 2 4 2 3" xfId="24106" xr:uid="{00000000-0005-0000-0000-000009900000}"/>
    <cellStyle name="Style 26 2 2 4 2 3 2" xfId="40823" xr:uid="{00000000-0005-0000-0000-00000A900000}"/>
    <cellStyle name="Style 26 2 2 4 2 4" xfId="26835" xr:uid="{00000000-0005-0000-0000-00000B900000}"/>
    <cellStyle name="Style 26 2 2 4 2 4 2" xfId="43576" xr:uid="{00000000-0005-0000-0000-00000C900000}"/>
    <cellStyle name="Style 26 2 2 4 2 5" xfId="32020" xr:uid="{00000000-0005-0000-0000-00000D900000}"/>
    <cellStyle name="Style 26 2 2 4 3" xfId="18747" xr:uid="{00000000-0005-0000-0000-00000E900000}"/>
    <cellStyle name="Style 26 2 2 4 3 2" xfId="35424" xr:uid="{00000000-0005-0000-0000-00000F900000}"/>
    <cellStyle name="Style 26 2 2 4 4" xfId="21958" xr:uid="{00000000-0005-0000-0000-000010900000}"/>
    <cellStyle name="Style 26 2 2 4 4 2" xfId="38640" xr:uid="{00000000-0005-0000-0000-000011900000}"/>
    <cellStyle name="Style 26 2 2 4 5" xfId="24922" xr:uid="{00000000-0005-0000-0000-000012900000}"/>
    <cellStyle name="Style 26 2 2 4 5 2" xfId="41649" xr:uid="{00000000-0005-0000-0000-000013900000}"/>
    <cellStyle name="Style 26 2 2 4 6" xfId="29422" xr:uid="{00000000-0005-0000-0000-000014900000}"/>
    <cellStyle name="Style 26 2 2 5" xfId="13905" xr:uid="{00000000-0005-0000-0000-000015900000}"/>
    <cellStyle name="Style 26 2 2 5 2" xfId="19702" xr:uid="{00000000-0005-0000-0000-000016900000}"/>
    <cellStyle name="Style 26 2 2 5 2 2" xfId="36372" xr:uid="{00000000-0005-0000-0000-000017900000}"/>
    <cellStyle name="Style 26 2 2 5 3" xfId="22853" xr:uid="{00000000-0005-0000-0000-000018900000}"/>
    <cellStyle name="Style 26 2 2 5 3 2" xfId="39555" xr:uid="{00000000-0005-0000-0000-000019900000}"/>
    <cellStyle name="Style 26 2 2 5 4" xfId="25672" xr:uid="{00000000-0005-0000-0000-00001A900000}"/>
    <cellStyle name="Style 26 2 2 5 4 2" xfId="42411" xr:uid="{00000000-0005-0000-0000-00001B900000}"/>
    <cellStyle name="Style 26 2 2 5 5" xfId="30578" xr:uid="{00000000-0005-0000-0000-00001C900000}"/>
    <cellStyle name="Style 26 2 2 6" xfId="17397" xr:uid="{00000000-0005-0000-0000-00001D900000}"/>
    <cellStyle name="Style 26 2 2 6 2" xfId="34073" xr:uid="{00000000-0005-0000-0000-00001E900000}"/>
    <cellStyle name="Style 26 2 2 7" xfId="16507" xr:uid="{00000000-0005-0000-0000-00001F900000}"/>
    <cellStyle name="Style 26 2 2 7 2" xfId="33179" xr:uid="{00000000-0005-0000-0000-000020900000}"/>
    <cellStyle name="Style 26 2 2 8" xfId="19151" xr:uid="{00000000-0005-0000-0000-000021900000}"/>
    <cellStyle name="Style 26 2 2 8 2" xfId="35822" xr:uid="{00000000-0005-0000-0000-000022900000}"/>
    <cellStyle name="Style 26 2 2 9" xfId="27986" xr:uid="{00000000-0005-0000-0000-000023900000}"/>
    <cellStyle name="Style 26 2 3" xfId="11703" xr:uid="{00000000-0005-0000-0000-000024900000}"/>
    <cellStyle name="Style 26 2 3 2" xfId="14377" xr:uid="{00000000-0005-0000-0000-000025900000}"/>
    <cellStyle name="Style 26 2 3 2 2" xfId="20140" xr:uid="{00000000-0005-0000-0000-000026900000}"/>
    <cellStyle name="Style 26 2 3 2 2 2" xfId="36809" xr:uid="{00000000-0005-0000-0000-000027900000}"/>
    <cellStyle name="Style 26 2 3 2 3" xfId="23282" xr:uid="{00000000-0005-0000-0000-000028900000}"/>
    <cellStyle name="Style 26 2 3 2 3 2" xfId="39989" xr:uid="{00000000-0005-0000-0000-000029900000}"/>
    <cellStyle name="Style 26 2 3 2 4" xfId="26063" xr:uid="{00000000-0005-0000-0000-00002A900000}"/>
    <cellStyle name="Style 26 2 3 2 4 2" xfId="42803" xr:uid="{00000000-0005-0000-0000-00002B900000}"/>
    <cellStyle name="Style 26 2 3 2 5" xfId="31049" xr:uid="{00000000-0005-0000-0000-00002C900000}"/>
    <cellStyle name="Style 26 2 3 3" xfId="17854" xr:uid="{00000000-0005-0000-0000-00002D900000}"/>
    <cellStyle name="Style 26 2 3 3 2" xfId="34530" xr:uid="{00000000-0005-0000-0000-00002E900000}"/>
    <cellStyle name="Style 26 2 3 4" xfId="16718" xr:uid="{00000000-0005-0000-0000-00002F900000}"/>
    <cellStyle name="Style 26 2 3 4 2" xfId="33392" xr:uid="{00000000-0005-0000-0000-000030900000}"/>
    <cellStyle name="Style 26 2 3 5" xfId="22034" xr:uid="{00000000-0005-0000-0000-000031900000}"/>
    <cellStyle name="Style 26 2 3 5 2" xfId="38716" xr:uid="{00000000-0005-0000-0000-000032900000}"/>
    <cellStyle name="Style 26 2 3 6" xfId="28453" xr:uid="{00000000-0005-0000-0000-000033900000}"/>
    <cellStyle name="Style 26 2 4" xfId="11964" xr:uid="{00000000-0005-0000-0000-000034900000}"/>
    <cellStyle name="Style 26 2 4 2" xfId="14638" xr:uid="{00000000-0005-0000-0000-000035900000}"/>
    <cellStyle name="Style 26 2 4 2 2" xfId="20401" xr:uid="{00000000-0005-0000-0000-000036900000}"/>
    <cellStyle name="Style 26 2 4 2 2 2" xfId="37069" xr:uid="{00000000-0005-0000-0000-000037900000}"/>
    <cellStyle name="Style 26 2 4 2 3" xfId="23541" xr:uid="{00000000-0005-0000-0000-000038900000}"/>
    <cellStyle name="Style 26 2 4 2 3 2" xfId="40250" xr:uid="{00000000-0005-0000-0000-000039900000}"/>
    <cellStyle name="Style 26 2 4 2 4" xfId="26323" xr:uid="{00000000-0005-0000-0000-00003A900000}"/>
    <cellStyle name="Style 26 2 4 2 4 2" xfId="43064" xr:uid="{00000000-0005-0000-0000-00003B900000}"/>
    <cellStyle name="Style 26 2 4 2 5" xfId="31309" xr:uid="{00000000-0005-0000-0000-00003C900000}"/>
    <cellStyle name="Style 26 2 4 3" xfId="18115" xr:uid="{00000000-0005-0000-0000-00003D900000}"/>
    <cellStyle name="Style 26 2 4 3 2" xfId="34790" xr:uid="{00000000-0005-0000-0000-00003E900000}"/>
    <cellStyle name="Style 26 2 4 4" xfId="21368" xr:uid="{00000000-0005-0000-0000-00003F900000}"/>
    <cellStyle name="Style 26 2 4 4 2" xfId="38041" xr:uid="{00000000-0005-0000-0000-000040900000}"/>
    <cellStyle name="Style 26 2 4 5" xfId="24418" xr:uid="{00000000-0005-0000-0000-000041900000}"/>
    <cellStyle name="Style 26 2 4 5 2" xfId="41137" xr:uid="{00000000-0005-0000-0000-000042900000}"/>
    <cellStyle name="Style 26 2 4 6" xfId="28712" xr:uid="{00000000-0005-0000-0000-000043900000}"/>
    <cellStyle name="Style 26 2 5" xfId="12710" xr:uid="{00000000-0005-0000-0000-000044900000}"/>
    <cellStyle name="Style 26 2 5 2" xfId="15329" xr:uid="{00000000-0005-0000-0000-000045900000}"/>
    <cellStyle name="Style 26 2 5 2 2" xfId="20972" xr:uid="{00000000-0005-0000-0000-000046900000}"/>
    <cellStyle name="Style 26 2 5 2 2 2" xfId="37641" xr:uid="{00000000-0005-0000-0000-000047900000}"/>
    <cellStyle name="Style 26 2 5 2 3" xfId="24086" xr:uid="{00000000-0005-0000-0000-000048900000}"/>
    <cellStyle name="Style 26 2 5 2 3 2" xfId="40803" xr:uid="{00000000-0005-0000-0000-000049900000}"/>
    <cellStyle name="Style 26 2 5 2 4" xfId="26815" xr:uid="{00000000-0005-0000-0000-00004A900000}"/>
    <cellStyle name="Style 26 2 5 2 4 2" xfId="43556" xr:uid="{00000000-0005-0000-0000-00004B900000}"/>
    <cellStyle name="Style 26 2 5 2 5" xfId="32000" xr:uid="{00000000-0005-0000-0000-00004C900000}"/>
    <cellStyle name="Style 26 2 5 3" xfId="18727" xr:uid="{00000000-0005-0000-0000-00004D900000}"/>
    <cellStyle name="Style 26 2 5 3 2" xfId="35404" xr:uid="{00000000-0005-0000-0000-00004E900000}"/>
    <cellStyle name="Style 26 2 5 4" xfId="21938" xr:uid="{00000000-0005-0000-0000-00004F900000}"/>
    <cellStyle name="Style 26 2 5 4 2" xfId="38620" xr:uid="{00000000-0005-0000-0000-000050900000}"/>
    <cellStyle name="Style 26 2 5 5" xfId="24902" xr:uid="{00000000-0005-0000-0000-000051900000}"/>
    <cellStyle name="Style 26 2 5 5 2" xfId="41629" xr:uid="{00000000-0005-0000-0000-000052900000}"/>
    <cellStyle name="Style 26 2 5 6" xfId="29402" xr:uid="{00000000-0005-0000-0000-000053900000}"/>
    <cellStyle name="Style 26 2 6" xfId="13885" xr:uid="{00000000-0005-0000-0000-000054900000}"/>
    <cellStyle name="Style 26 2 6 2" xfId="19682" xr:uid="{00000000-0005-0000-0000-000055900000}"/>
    <cellStyle name="Style 26 2 6 2 2" xfId="36352" xr:uid="{00000000-0005-0000-0000-000056900000}"/>
    <cellStyle name="Style 26 2 6 3" xfId="22833" xr:uid="{00000000-0005-0000-0000-000057900000}"/>
    <cellStyle name="Style 26 2 6 3 2" xfId="39535" xr:uid="{00000000-0005-0000-0000-000058900000}"/>
    <cellStyle name="Style 26 2 6 4" xfId="25652" xr:uid="{00000000-0005-0000-0000-000059900000}"/>
    <cellStyle name="Style 26 2 6 4 2" xfId="42391" xr:uid="{00000000-0005-0000-0000-00005A900000}"/>
    <cellStyle name="Style 26 2 6 5" xfId="30558" xr:uid="{00000000-0005-0000-0000-00005B900000}"/>
    <cellStyle name="Style 26 2 7" xfId="17373" xr:uid="{00000000-0005-0000-0000-00005C900000}"/>
    <cellStyle name="Style 26 2 7 2" xfId="34049" xr:uid="{00000000-0005-0000-0000-00005D900000}"/>
    <cellStyle name="Style 26 2 8" xfId="16900" xr:uid="{00000000-0005-0000-0000-00005E900000}"/>
    <cellStyle name="Style 26 2 8 2" xfId="33576" xr:uid="{00000000-0005-0000-0000-00005F900000}"/>
    <cellStyle name="Style 26 2 9" xfId="22516" xr:uid="{00000000-0005-0000-0000-000060900000}"/>
    <cellStyle name="Style 26 2 9 2" xfId="39212" xr:uid="{00000000-0005-0000-0000-000061900000}"/>
    <cellStyle name="Style 26 3" xfId="11702" xr:uid="{00000000-0005-0000-0000-000062900000}"/>
    <cellStyle name="Style 26 3 2" xfId="14376" xr:uid="{00000000-0005-0000-0000-000063900000}"/>
    <cellStyle name="Style 26 3 2 2" xfId="20139" xr:uid="{00000000-0005-0000-0000-000064900000}"/>
    <cellStyle name="Style 26 3 2 2 2" xfId="36808" xr:uid="{00000000-0005-0000-0000-000065900000}"/>
    <cellStyle name="Style 26 3 2 3" xfId="23281" xr:uid="{00000000-0005-0000-0000-000066900000}"/>
    <cellStyle name="Style 26 3 2 3 2" xfId="39988" xr:uid="{00000000-0005-0000-0000-000067900000}"/>
    <cellStyle name="Style 26 3 2 4" xfId="26062" xr:uid="{00000000-0005-0000-0000-000068900000}"/>
    <cellStyle name="Style 26 3 2 4 2" xfId="42802" xr:uid="{00000000-0005-0000-0000-000069900000}"/>
    <cellStyle name="Style 26 3 2 5" xfId="31048" xr:uid="{00000000-0005-0000-0000-00006A900000}"/>
    <cellStyle name="Style 26 3 3" xfId="17853" xr:uid="{00000000-0005-0000-0000-00006B900000}"/>
    <cellStyle name="Style 26 3 3 2" xfId="34529" xr:uid="{00000000-0005-0000-0000-00006C900000}"/>
    <cellStyle name="Style 26 3 4" xfId="18522" xr:uid="{00000000-0005-0000-0000-00006D900000}"/>
    <cellStyle name="Style 26 3 4 2" xfId="35199" xr:uid="{00000000-0005-0000-0000-00006E900000}"/>
    <cellStyle name="Style 26 3 5" xfId="24178" xr:uid="{00000000-0005-0000-0000-00006F900000}"/>
    <cellStyle name="Style 26 3 5 2" xfId="40895" xr:uid="{00000000-0005-0000-0000-000070900000}"/>
    <cellStyle name="Style 26 3 6" xfId="28452" xr:uid="{00000000-0005-0000-0000-000071900000}"/>
    <cellStyle name="Style 26 4" xfId="11963" xr:uid="{00000000-0005-0000-0000-000072900000}"/>
    <cellStyle name="Style 26 4 2" xfId="14637" xr:uid="{00000000-0005-0000-0000-000073900000}"/>
    <cellStyle name="Style 26 4 2 2" xfId="20400" xr:uid="{00000000-0005-0000-0000-000074900000}"/>
    <cellStyle name="Style 26 4 2 2 2" xfId="37068" xr:uid="{00000000-0005-0000-0000-000075900000}"/>
    <cellStyle name="Style 26 4 2 3" xfId="23540" xr:uid="{00000000-0005-0000-0000-000076900000}"/>
    <cellStyle name="Style 26 4 2 3 2" xfId="40249" xr:uid="{00000000-0005-0000-0000-000077900000}"/>
    <cellStyle name="Style 26 4 2 4" xfId="26322" xr:uid="{00000000-0005-0000-0000-000078900000}"/>
    <cellStyle name="Style 26 4 2 4 2" xfId="43063" xr:uid="{00000000-0005-0000-0000-000079900000}"/>
    <cellStyle name="Style 26 4 2 5" xfId="31308" xr:uid="{00000000-0005-0000-0000-00007A900000}"/>
    <cellStyle name="Style 26 4 3" xfId="18114" xr:uid="{00000000-0005-0000-0000-00007B900000}"/>
    <cellStyle name="Style 26 4 3 2" xfId="34789" xr:uid="{00000000-0005-0000-0000-00007C900000}"/>
    <cellStyle name="Style 26 4 4" xfId="21367" xr:uid="{00000000-0005-0000-0000-00007D900000}"/>
    <cellStyle name="Style 26 4 4 2" xfId="38040" xr:uid="{00000000-0005-0000-0000-00007E900000}"/>
    <cellStyle name="Style 26 4 5" xfId="24417" xr:uid="{00000000-0005-0000-0000-00007F900000}"/>
    <cellStyle name="Style 26 4 5 2" xfId="41136" xr:uid="{00000000-0005-0000-0000-000080900000}"/>
    <cellStyle name="Style 26 4 6" xfId="28711" xr:uid="{00000000-0005-0000-0000-000081900000}"/>
    <cellStyle name="Style 26 5" xfId="12709" xr:uid="{00000000-0005-0000-0000-000082900000}"/>
    <cellStyle name="Style 26 5 2" xfId="15328" xr:uid="{00000000-0005-0000-0000-000083900000}"/>
    <cellStyle name="Style 26 5 2 2" xfId="20971" xr:uid="{00000000-0005-0000-0000-000084900000}"/>
    <cellStyle name="Style 26 5 2 2 2" xfId="37640" xr:uid="{00000000-0005-0000-0000-000085900000}"/>
    <cellStyle name="Style 26 5 2 3" xfId="24085" xr:uid="{00000000-0005-0000-0000-000086900000}"/>
    <cellStyle name="Style 26 5 2 3 2" xfId="40802" xr:uid="{00000000-0005-0000-0000-000087900000}"/>
    <cellStyle name="Style 26 5 2 4" xfId="26814" xr:uid="{00000000-0005-0000-0000-000088900000}"/>
    <cellStyle name="Style 26 5 2 4 2" xfId="43555" xr:uid="{00000000-0005-0000-0000-000089900000}"/>
    <cellStyle name="Style 26 5 2 5" xfId="31999" xr:uid="{00000000-0005-0000-0000-00008A900000}"/>
    <cellStyle name="Style 26 5 3" xfId="18726" xr:uid="{00000000-0005-0000-0000-00008B900000}"/>
    <cellStyle name="Style 26 5 3 2" xfId="35403" xr:uid="{00000000-0005-0000-0000-00008C900000}"/>
    <cellStyle name="Style 26 5 4" xfId="21937" xr:uid="{00000000-0005-0000-0000-00008D900000}"/>
    <cellStyle name="Style 26 5 4 2" xfId="38619" xr:uid="{00000000-0005-0000-0000-00008E900000}"/>
    <cellStyle name="Style 26 5 5" xfId="24901" xr:uid="{00000000-0005-0000-0000-00008F900000}"/>
    <cellStyle name="Style 26 5 5 2" xfId="41628" xr:uid="{00000000-0005-0000-0000-000090900000}"/>
    <cellStyle name="Style 26 5 6" xfId="29401" xr:uid="{00000000-0005-0000-0000-000091900000}"/>
    <cellStyle name="Style 26 6" xfId="13884" xr:uid="{00000000-0005-0000-0000-000092900000}"/>
    <cellStyle name="Style 26 6 2" xfId="19681" xr:uid="{00000000-0005-0000-0000-000093900000}"/>
    <cellStyle name="Style 26 6 2 2" xfId="36351" xr:uid="{00000000-0005-0000-0000-000094900000}"/>
    <cellStyle name="Style 26 6 3" xfId="22832" xr:uid="{00000000-0005-0000-0000-000095900000}"/>
    <cellStyle name="Style 26 6 3 2" xfId="39534" xr:uid="{00000000-0005-0000-0000-000096900000}"/>
    <cellStyle name="Style 26 6 4" xfId="25651" xr:uid="{00000000-0005-0000-0000-000097900000}"/>
    <cellStyle name="Style 26 6 4 2" xfId="42390" xr:uid="{00000000-0005-0000-0000-000098900000}"/>
    <cellStyle name="Style 26 6 5" xfId="30557" xr:uid="{00000000-0005-0000-0000-000099900000}"/>
    <cellStyle name="Style 26 7" xfId="17372" xr:uid="{00000000-0005-0000-0000-00009A900000}"/>
    <cellStyle name="Style 26 7 2" xfId="34048" xr:uid="{00000000-0005-0000-0000-00009B900000}"/>
    <cellStyle name="Style 26 8" xfId="19220" xr:uid="{00000000-0005-0000-0000-00009C900000}"/>
    <cellStyle name="Style 26 8 2" xfId="35891" xr:uid="{00000000-0005-0000-0000-00009D900000}"/>
    <cellStyle name="Style 26 9" xfId="21549" xr:uid="{00000000-0005-0000-0000-00009E900000}"/>
    <cellStyle name="Style 26 9 2" xfId="38223" xr:uid="{00000000-0005-0000-0000-00009F900000}"/>
    <cellStyle name="styleColumnTitles" xfId="11201" xr:uid="{00000000-0005-0000-0000-0000A0900000}"/>
    <cellStyle name="styleColumnTitles 10" xfId="27967" xr:uid="{00000000-0005-0000-0000-0000A1900000}"/>
    <cellStyle name="styleColumnTitles 2" xfId="11202" xr:uid="{00000000-0005-0000-0000-0000A2900000}"/>
    <cellStyle name="styleColumnTitles 2 10" xfId="27968" xr:uid="{00000000-0005-0000-0000-0000A3900000}"/>
    <cellStyle name="styleColumnTitles 2 2" xfId="11226" xr:uid="{00000000-0005-0000-0000-0000A4900000}"/>
    <cellStyle name="styleColumnTitles 2 2 2" xfId="11724" xr:uid="{00000000-0005-0000-0000-0000A5900000}"/>
    <cellStyle name="styleColumnTitles 2 2 2 2" xfId="14398" xr:uid="{00000000-0005-0000-0000-0000A6900000}"/>
    <cellStyle name="styleColumnTitles 2 2 2 2 2" xfId="20161" xr:uid="{00000000-0005-0000-0000-0000A7900000}"/>
    <cellStyle name="styleColumnTitles 2 2 2 2 2 2" xfId="36830" xr:uid="{00000000-0005-0000-0000-0000A8900000}"/>
    <cellStyle name="styleColumnTitles 2 2 2 2 3" xfId="23303" xr:uid="{00000000-0005-0000-0000-0000A9900000}"/>
    <cellStyle name="styleColumnTitles 2 2 2 2 3 2" xfId="40010" xr:uid="{00000000-0005-0000-0000-0000AA900000}"/>
    <cellStyle name="styleColumnTitles 2 2 2 2 4" xfId="26084" xr:uid="{00000000-0005-0000-0000-0000AB900000}"/>
    <cellStyle name="styleColumnTitles 2 2 2 2 4 2" xfId="42824" xr:uid="{00000000-0005-0000-0000-0000AC900000}"/>
    <cellStyle name="styleColumnTitles 2 2 2 2 5" xfId="31070" xr:uid="{00000000-0005-0000-0000-0000AD900000}"/>
    <cellStyle name="styleColumnTitles 2 2 2 3" xfId="17875" xr:uid="{00000000-0005-0000-0000-0000AE900000}"/>
    <cellStyle name="styleColumnTitles 2 2 2 3 2" xfId="34551" xr:uid="{00000000-0005-0000-0000-0000AF900000}"/>
    <cellStyle name="styleColumnTitles 2 2 2 4" xfId="18888" xr:uid="{00000000-0005-0000-0000-0000B0900000}"/>
    <cellStyle name="styleColumnTitles 2 2 2 4 2" xfId="35566" xr:uid="{00000000-0005-0000-0000-0000B1900000}"/>
    <cellStyle name="styleColumnTitles 2 2 2 5" xfId="16197" xr:uid="{00000000-0005-0000-0000-0000B2900000}"/>
    <cellStyle name="styleColumnTitles 2 2 2 5 2" xfId="32863" xr:uid="{00000000-0005-0000-0000-0000B3900000}"/>
    <cellStyle name="styleColumnTitles 2 2 2 6" xfId="28474" xr:uid="{00000000-0005-0000-0000-0000B4900000}"/>
    <cellStyle name="styleColumnTitles 2 2 3" xfId="11985" xr:uid="{00000000-0005-0000-0000-0000B5900000}"/>
    <cellStyle name="styleColumnTitles 2 2 3 2" xfId="14659" xr:uid="{00000000-0005-0000-0000-0000B6900000}"/>
    <cellStyle name="styleColumnTitles 2 2 3 2 2" xfId="20422" xr:uid="{00000000-0005-0000-0000-0000B7900000}"/>
    <cellStyle name="styleColumnTitles 2 2 3 2 2 2" xfId="37090" xr:uid="{00000000-0005-0000-0000-0000B8900000}"/>
    <cellStyle name="styleColumnTitles 2 2 3 2 3" xfId="23562" xr:uid="{00000000-0005-0000-0000-0000B9900000}"/>
    <cellStyle name="styleColumnTitles 2 2 3 2 3 2" xfId="40271" xr:uid="{00000000-0005-0000-0000-0000BA900000}"/>
    <cellStyle name="styleColumnTitles 2 2 3 2 4" xfId="26344" xr:uid="{00000000-0005-0000-0000-0000BB900000}"/>
    <cellStyle name="styleColumnTitles 2 2 3 2 4 2" xfId="43085" xr:uid="{00000000-0005-0000-0000-0000BC900000}"/>
    <cellStyle name="styleColumnTitles 2 2 3 2 5" xfId="31330" xr:uid="{00000000-0005-0000-0000-0000BD900000}"/>
    <cellStyle name="styleColumnTitles 2 2 3 3" xfId="18136" xr:uid="{00000000-0005-0000-0000-0000BE900000}"/>
    <cellStyle name="styleColumnTitles 2 2 3 3 2" xfId="34811" xr:uid="{00000000-0005-0000-0000-0000BF900000}"/>
    <cellStyle name="styleColumnTitles 2 2 3 4" xfId="21389" xr:uid="{00000000-0005-0000-0000-0000C0900000}"/>
    <cellStyle name="styleColumnTitles 2 2 3 4 2" xfId="38062" xr:uid="{00000000-0005-0000-0000-0000C1900000}"/>
    <cellStyle name="styleColumnTitles 2 2 3 5" xfId="24439" xr:uid="{00000000-0005-0000-0000-0000C2900000}"/>
    <cellStyle name="styleColumnTitles 2 2 3 5 2" xfId="41158" xr:uid="{00000000-0005-0000-0000-0000C3900000}"/>
    <cellStyle name="styleColumnTitles 2 2 3 6" xfId="28733" xr:uid="{00000000-0005-0000-0000-0000C4900000}"/>
    <cellStyle name="styleColumnTitles 2 2 4" xfId="12731" xr:uid="{00000000-0005-0000-0000-0000C5900000}"/>
    <cellStyle name="styleColumnTitles 2 2 4 2" xfId="15350" xr:uid="{00000000-0005-0000-0000-0000C6900000}"/>
    <cellStyle name="styleColumnTitles 2 2 4 2 2" xfId="20993" xr:uid="{00000000-0005-0000-0000-0000C7900000}"/>
    <cellStyle name="styleColumnTitles 2 2 4 2 2 2" xfId="37662" xr:uid="{00000000-0005-0000-0000-0000C8900000}"/>
    <cellStyle name="styleColumnTitles 2 2 4 2 3" xfId="24107" xr:uid="{00000000-0005-0000-0000-0000C9900000}"/>
    <cellStyle name="styleColumnTitles 2 2 4 2 3 2" xfId="40824" xr:uid="{00000000-0005-0000-0000-0000CA900000}"/>
    <cellStyle name="styleColumnTitles 2 2 4 2 4" xfId="26836" xr:uid="{00000000-0005-0000-0000-0000CB900000}"/>
    <cellStyle name="styleColumnTitles 2 2 4 2 4 2" xfId="43577" xr:uid="{00000000-0005-0000-0000-0000CC900000}"/>
    <cellStyle name="styleColumnTitles 2 2 4 2 5" xfId="32021" xr:uid="{00000000-0005-0000-0000-0000CD900000}"/>
    <cellStyle name="styleColumnTitles 2 2 4 3" xfId="18748" xr:uid="{00000000-0005-0000-0000-0000CE900000}"/>
    <cellStyle name="styleColumnTitles 2 2 4 3 2" xfId="35425" xr:uid="{00000000-0005-0000-0000-0000CF900000}"/>
    <cellStyle name="styleColumnTitles 2 2 4 4" xfId="21959" xr:uid="{00000000-0005-0000-0000-0000D0900000}"/>
    <cellStyle name="styleColumnTitles 2 2 4 4 2" xfId="38641" xr:uid="{00000000-0005-0000-0000-0000D1900000}"/>
    <cellStyle name="styleColumnTitles 2 2 4 5" xfId="24923" xr:uid="{00000000-0005-0000-0000-0000D2900000}"/>
    <cellStyle name="styleColumnTitles 2 2 4 5 2" xfId="41650" xr:uid="{00000000-0005-0000-0000-0000D3900000}"/>
    <cellStyle name="styleColumnTitles 2 2 4 6" xfId="29423" xr:uid="{00000000-0005-0000-0000-0000D4900000}"/>
    <cellStyle name="styleColumnTitles 2 2 5" xfId="13906" xr:uid="{00000000-0005-0000-0000-0000D5900000}"/>
    <cellStyle name="styleColumnTitles 2 2 5 2" xfId="19703" xr:uid="{00000000-0005-0000-0000-0000D6900000}"/>
    <cellStyle name="styleColumnTitles 2 2 5 2 2" xfId="36373" xr:uid="{00000000-0005-0000-0000-0000D7900000}"/>
    <cellStyle name="styleColumnTitles 2 2 5 3" xfId="22854" xr:uid="{00000000-0005-0000-0000-0000D8900000}"/>
    <cellStyle name="styleColumnTitles 2 2 5 3 2" xfId="39556" xr:uid="{00000000-0005-0000-0000-0000D9900000}"/>
    <cellStyle name="styleColumnTitles 2 2 5 4" xfId="25673" xr:uid="{00000000-0005-0000-0000-0000DA900000}"/>
    <cellStyle name="styleColumnTitles 2 2 5 4 2" xfId="42412" xr:uid="{00000000-0005-0000-0000-0000DB900000}"/>
    <cellStyle name="styleColumnTitles 2 2 5 5" xfId="30579" xr:uid="{00000000-0005-0000-0000-0000DC900000}"/>
    <cellStyle name="styleColumnTitles 2 2 6" xfId="17398" xr:uid="{00000000-0005-0000-0000-0000DD900000}"/>
    <cellStyle name="styleColumnTitles 2 2 6 2" xfId="34074" xr:uid="{00000000-0005-0000-0000-0000DE900000}"/>
    <cellStyle name="styleColumnTitles 2 2 7" xfId="19023" xr:uid="{00000000-0005-0000-0000-0000DF900000}"/>
    <cellStyle name="styleColumnTitles 2 2 7 2" xfId="35694" xr:uid="{00000000-0005-0000-0000-0000E0900000}"/>
    <cellStyle name="styleColumnTitles 2 2 8" xfId="16068" xr:uid="{00000000-0005-0000-0000-0000E1900000}"/>
    <cellStyle name="styleColumnTitles 2 2 8 2" xfId="32736" xr:uid="{00000000-0005-0000-0000-0000E2900000}"/>
    <cellStyle name="styleColumnTitles 2 2 9" xfId="27987" xr:uid="{00000000-0005-0000-0000-0000E3900000}"/>
    <cellStyle name="styleColumnTitles 2 3" xfId="11705" xr:uid="{00000000-0005-0000-0000-0000E4900000}"/>
    <cellStyle name="styleColumnTitles 2 3 2" xfId="14379" xr:uid="{00000000-0005-0000-0000-0000E5900000}"/>
    <cellStyle name="styleColumnTitles 2 3 2 2" xfId="20142" xr:uid="{00000000-0005-0000-0000-0000E6900000}"/>
    <cellStyle name="styleColumnTitles 2 3 2 2 2" xfId="36811" xr:uid="{00000000-0005-0000-0000-0000E7900000}"/>
    <cellStyle name="styleColumnTitles 2 3 2 3" xfId="23284" xr:uid="{00000000-0005-0000-0000-0000E8900000}"/>
    <cellStyle name="styleColumnTitles 2 3 2 3 2" xfId="39991" xr:uid="{00000000-0005-0000-0000-0000E9900000}"/>
    <cellStyle name="styleColumnTitles 2 3 2 4" xfId="26065" xr:uid="{00000000-0005-0000-0000-0000EA900000}"/>
    <cellStyle name="styleColumnTitles 2 3 2 4 2" xfId="42805" xr:uid="{00000000-0005-0000-0000-0000EB900000}"/>
    <cellStyle name="styleColumnTitles 2 3 2 5" xfId="31051" xr:uid="{00000000-0005-0000-0000-0000EC900000}"/>
    <cellStyle name="styleColumnTitles 2 3 3" xfId="17856" xr:uid="{00000000-0005-0000-0000-0000ED900000}"/>
    <cellStyle name="styleColumnTitles 2 3 3 2" xfId="34532" xr:uid="{00000000-0005-0000-0000-0000EE900000}"/>
    <cellStyle name="styleColumnTitles 2 3 4" xfId="16706" xr:uid="{00000000-0005-0000-0000-0000EF900000}"/>
    <cellStyle name="styleColumnTitles 2 3 4 2" xfId="33380" xr:uid="{00000000-0005-0000-0000-0000F0900000}"/>
    <cellStyle name="styleColumnTitles 2 3 5" xfId="20753" xr:uid="{00000000-0005-0000-0000-0000F1900000}"/>
    <cellStyle name="styleColumnTitles 2 3 5 2" xfId="37422" xr:uid="{00000000-0005-0000-0000-0000F2900000}"/>
    <cellStyle name="styleColumnTitles 2 3 6" xfId="28455" xr:uid="{00000000-0005-0000-0000-0000F3900000}"/>
    <cellStyle name="styleColumnTitles 2 4" xfId="11966" xr:uid="{00000000-0005-0000-0000-0000F4900000}"/>
    <cellStyle name="styleColumnTitles 2 4 2" xfId="14640" xr:uid="{00000000-0005-0000-0000-0000F5900000}"/>
    <cellStyle name="styleColumnTitles 2 4 2 2" xfId="20403" xr:uid="{00000000-0005-0000-0000-0000F6900000}"/>
    <cellStyle name="styleColumnTitles 2 4 2 2 2" xfId="37071" xr:uid="{00000000-0005-0000-0000-0000F7900000}"/>
    <cellStyle name="styleColumnTitles 2 4 2 3" xfId="23543" xr:uid="{00000000-0005-0000-0000-0000F8900000}"/>
    <cellStyle name="styleColumnTitles 2 4 2 3 2" xfId="40252" xr:uid="{00000000-0005-0000-0000-0000F9900000}"/>
    <cellStyle name="styleColumnTitles 2 4 2 4" xfId="26325" xr:uid="{00000000-0005-0000-0000-0000FA900000}"/>
    <cellStyle name="styleColumnTitles 2 4 2 4 2" xfId="43066" xr:uid="{00000000-0005-0000-0000-0000FB900000}"/>
    <cellStyle name="styleColumnTitles 2 4 2 5" xfId="31311" xr:uid="{00000000-0005-0000-0000-0000FC900000}"/>
    <cellStyle name="styleColumnTitles 2 4 3" xfId="18117" xr:uid="{00000000-0005-0000-0000-0000FD900000}"/>
    <cellStyle name="styleColumnTitles 2 4 3 2" xfId="34792" xr:uid="{00000000-0005-0000-0000-0000FE900000}"/>
    <cellStyle name="styleColumnTitles 2 4 4" xfId="21370" xr:uid="{00000000-0005-0000-0000-0000FF900000}"/>
    <cellStyle name="styleColumnTitles 2 4 4 2" xfId="38043" xr:uid="{00000000-0005-0000-0000-000000910000}"/>
    <cellStyle name="styleColumnTitles 2 4 5" xfId="24420" xr:uid="{00000000-0005-0000-0000-000001910000}"/>
    <cellStyle name="styleColumnTitles 2 4 5 2" xfId="41139" xr:uid="{00000000-0005-0000-0000-000002910000}"/>
    <cellStyle name="styleColumnTitles 2 4 6" xfId="28714" xr:uid="{00000000-0005-0000-0000-000003910000}"/>
    <cellStyle name="styleColumnTitles 2 5" xfId="12712" xr:uid="{00000000-0005-0000-0000-000004910000}"/>
    <cellStyle name="styleColumnTitles 2 5 2" xfId="15331" xr:uid="{00000000-0005-0000-0000-000005910000}"/>
    <cellStyle name="styleColumnTitles 2 5 2 2" xfId="20974" xr:uid="{00000000-0005-0000-0000-000006910000}"/>
    <cellStyle name="styleColumnTitles 2 5 2 2 2" xfId="37643" xr:uid="{00000000-0005-0000-0000-000007910000}"/>
    <cellStyle name="styleColumnTitles 2 5 2 3" xfId="24088" xr:uid="{00000000-0005-0000-0000-000008910000}"/>
    <cellStyle name="styleColumnTitles 2 5 2 3 2" xfId="40805" xr:uid="{00000000-0005-0000-0000-000009910000}"/>
    <cellStyle name="styleColumnTitles 2 5 2 4" xfId="26817" xr:uid="{00000000-0005-0000-0000-00000A910000}"/>
    <cellStyle name="styleColumnTitles 2 5 2 4 2" xfId="43558" xr:uid="{00000000-0005-0000-0000-00000B910000}"/>
    <cellStyle name="styleColumnTitles 2 5 2 5" xfId="32002" xr:uid="{00000000-0005-0000-0000-00000C910000}"/>
    <cellStyle name="styleColumnTitles 2 5 3" xfId="18729" xr:uid="{00000000-0005-0000-0000-00000D910000}"/>
    <cellStyle name="styleColumnTitles 2 5 3 2" xfId="35406" xr:uid="{00000000-0005-0000-0000-00000E910000}"/>
    <cellStyle name="styleColumnTitles 2 5 4" xfId="21940" xr:uid="{00000000-0005-0000-0000-00000F910000}"/>
    <cellStyle name="styleColumnTitles 2 5 4 2" xfId="38622" xr:uid="{00000000-0005-0000-0000-000010910000}"/>
    <cellStyle name="styleColumnTitles 2 5 5" xfId="24904" xr:uid="{00000000-0005-0000-0000-000011910000}"/>
    <cellStyle name="styleColumnTitles 2 5 5 2" xfId="41631" xr:uid="{00000000-0005-0000-0000-000012910000}"/>
    <cellStyle name="styleColumnTitles 2 5 6" xfId="29404" xr:uid="{00000000-0005-0000-0000-000013910000}"/>
    <cellStyle name="styleColumnTitles 2 6" xfId="13887" xr:uid="{00000000-0005-0000-0000-000014910000}"/>
    <cellStyle name="styleColumnTitles 2 6 2" xfId="19684" xr:uid="{00000000-0005-0000-0000-000015910000}"/>
    <cellStyle name="styleColumnTitles 2 6 2 2" xfId="36354" xr:uid="{00000000-0005-0000-0000-000016910000}"/>
    <cellStyle name="styleColumnTitles 2 6 3" xfId="22835" xr:uid="{00000000-0005-0000-0000-000017910000}"/>
    <cellStyle name="styleColumnTitles 2 6 3 2" xfId="39537" xr:uid="{00000000-0005-0000-0000-000018910000}"/>
    <cellStyle name="styleColumnTitles 2 6 4" xfId="25654" xr:uid="{00000000-0005-0000-0000-000019910000}"/>
    <cellStyle name="styleColumnTitles 2 6 4 2" xfId="42393" xr:uid="{00000000-0005-0000-0000-00001A910000}"/>
    <cellStyle name="styleColumnTitles 2 6 5" xfId="30560" xr:uid="{00000000-0005-0000-0000-00001B910000}"/>
    <cellStyle name="styleColumnTitles 2 7" xfId="17375" xr:uid="{00000000-0005-0000-0000-00001C910000}"/>
    <cellStyle name="styleColumnTitles 2 7 2" xfId="34051" xr:uid="{00000000-0005-0000-0000-00001D910000}"/>
    <cellStyle name="styleColumnTitles 2 8" xfId="20880" xr:uid="{00000000-0005-0000-0000-00001E910000}"/>
    <cellStyle name="styleColumnTitles 2 8 2" xfId="37549" xr:uid="{00000000-0005-0000-0000-00001F910000}"/>
    <cellStyle name="styleColumnTitles 2 9" xfId="22871" xr:uid="{00000000-0005-0000-0000-000020910000}"/>
    <cellStyle name="styleColumnTitles 2 9 2" xfId="39573" xr:uid="{00000000-0005-0000-0000-000021910000}"/>
    <cellStyle name="styleColumnTitles 3" xfId="11704" xr:uid="{00000000-0005-0000-0000-000022910000}"/>
    <cellStyle name="styleColumnTitles 3 2" xfId="14378" xr:uid="{00000000-0005-0000-0000-000023910000}"/>
    <cellStyle name="styleColumnTitles 3 2 2" xfId="20141" xr:uid="{00000000-0005-0000-0000-000024910000}"/>
    <cellStyle name="styleColumnTitles 3 2 2 2" xfId="36810" xr:uid="{00000000-0005-0000-0000-000025910000}"/>
    <cellStyle name="styleColumnTitles 3 2 3" xfId="23283" xr:uid="{00000000-0005-0000-0000-000026910000}"/>
    <cellStyle name="styleColumnTitles 3 2 3 2" xfId="39990" xr:uid="{00000000-0005-0000-0000-000027910000}"/>
    <cellStyle name="styleColumnTitles 3 2 4" xfId="26064" xr:uid="{00000000-0005-0000-0000-000028910000}"/>
    <cellStyle name="styleColumnTitles 3 2 4 2" xfId="42804" xr:uid="{00000000-0005-0000-0000-000029910000}"/>
    <cellStyle name="styleColumnTitles 3 2 5" xfId="31050" xr:uid="{00000000-0005-0000-0000-00002A910000}"/>
    <cellStyle name="styleColumnTitles 3 3" xfId="17855" xr:uid="{00000000-0005-0000-0000-00002B910000}"/>
    <cellStyle name="styleColumnTitles 3 3 2" xfId="34531" xr:uid="{00000000-0005-0000-0000-00002C910000}"/>
    <cellStyle name="styleColumnTitles 3 4" xfId="21207" xr:uid="{00000000-0005-0000-0000-00002D910000}"/>
    <cellStyle name="styleColumnTitles 3 4 2" xfId="37878" xr:uid="{00000000-0005-0000-0000-00002E910000}"/>
    <cellStyle name="styleColumnTitles 3 5" xfId="18355" xr:uid="{00000000-0005-0000-0000-00002F910000}"/>
    <cellStyle name="styleColumnTitles 3 5 2" xfId="35030" xr:uid="{00000000-0005-0000-0000-000030910000}"/>
    <cellStyle name="styleColumnTitles 3 6" xfId="28454" xr:uid="{00000000-0005-0000-0000-000031910000}"/>
    <cellStyle name="styleColumnTitles 4" xfId="11965" xr:uid="{00000000-0005-0000-0000-000032910000}"/>
    <cellStyle name="styleColumnTitles 4 2" xfId="14639" xr:uid="{00000000-0005-0000-0000-000033910000}"/>
    <cellStyle name="styleColumnTitles 4 2 2" xfId="20402" xr:uid="{00000000-0005-0000-0000-000034910000}"/>
    <cellStyle name="styleColumnTitles 4 2 2 2" xfId="37070" xr:uid="{00000000-0005-0000-0000-000035910000}"/>
    <cellStyle name="styleColumnTitles 4 2 3" xfId="23542" xr:uid="{00000000-0005-0000-0000-000036910000}"/>
    <cellStyle name="styleColumnTitles 4 2 3 2" xfId="40251" xr:uid="{00000000-0005-0000-0000-000037910000}"/>
    <cellStyle name="styleColumnTitles 4 2 4" xfId="26324" xr:uid="{00000000-0005-0000-0000-000038910000}"/>
    <cellStyle name="styleColumnTitles 4 2 4 2" xfId="43065" xr:uid="{00000000-0005-0000-0000-000039910000}"/>
    <cellStyle name="styleColumnTitles 4 2 5" xfId="31310" xr:uid="{00000000-0005-0000-0000-00003A910000}"/>
    <cellStyle name="styleColumnTitles 4 3" xfId="18116" xr:uid="{00000000-0005-0000-0000-00003B910000}"/>
    <cellStyle name="styleColumnTitles 4 3 2" xfId="34791" xr:uid="{00000000-0005-0000-0000-00003C910000}"/>
    <cellStyle name="styleColumnTitles 4 4" xfId="21369" xr:uid="{00000000-0005-0000-0000-00003D910000}"/>
    <cellStyle name="styleColumnTitles 4 4 2" xfId="38042" xr:uid="{00000000-0005-0000-0000-00003E910000}"/>
    <cellStyle name="styleColumnTitles 4 5" xfId="24419" xr:uid="{00000000-0005-0000-0000-00003F910000}"/>
    <cellStyle name="styleColumnTitles 4 5 2" xfId="41138" xr:uid="{00000000-0005-0000-0000-000040910000}"/>
    <cellStyle name="styleColumnTitles 4 6" xfId="28713" xr:uid="{00000000-0005-0000-0000-000041910000}"/>
    <cellStyle name="styleColumnTitles 5" xfId="12711" xr:uid="{00000000-0005-0000-0000-000042910000}"/>
    <cellStyle name="styleColumnTitles 5 2" xfId="15330" xr:uid="{00000000-0005-0000-0000-000043910000}"/>
    <cellStyle name="styleColumnTitles 5 2 2" xfId="20973" xr:uid="{00000000-0005-0000-0000-000044910000}"/>
    <cellStyle name="styleColumnTitles 5 2 2 2" xfId="37642" xr:uid="{00000000-0005-0000-0000-000045910000}"/>
    <cellStyle name="styleColumnTitles 5 2 3" xfId="24087" xr:uid="{00000000-0005-0000-0000-000046910000}"/>
    <cellStyle name="styleColumnTitles 5 2 3 2" xfId="40804" xr:uid="{00000000-0005-0000-0000-000047910000}"/>
    <cellStyle name="styleColumnTitles 5 2 4" xfId="26816" xr:uid="{00000000-0005-0000-0000-000048910000}"/>
    <cellStyle name="styleColumnTitles 5 2 4 2" xfId="43557" xr:uid="{00000000-0005-0000-0000-000049910000}"/>
    <cellStyle name="styleColumnTitles 5 2 5" xfId="32001" xr:uid="{00000000-0005-0000-0000-00004A910000}"/>
    <cellStyle name="styleColumnTitles 5 3" xfId="18728" xr:uid="{00000000-0005-0000-0000-00004B910000}"/>
    <cellStyle name="styleColumnTitles 5 3 2" xfId="35405" xr:uid="{00000000-0005-0000-0000-00004C910000}"/>
    <cellStyle name="styleColumnTitles 5 4" xfId="21939" xr:uid="{00000000-0005-0000-0000-00004D910000}"/>
    <cellStyle name="styleColumnTitles 5 4 2" xfId="38621" xr:uid="{00000000-0005-0000-0000-00004E910000}"/>
    <cellStyle name="styleColumnTitles 5 5" xfId="24903" xr:uid="{00000000-0005-0000-0000-00004F910000}"/>
    <cellStyle name="styleColumnTitles 5 5 2" xfId="41630" xr:uid="{00000000-0005-0000-0000-000050910000}"/>
    <cellStyle name="styleColumnTitles 5 6" xfId="29403" xr:uid="{00000000-0005-0000-0000-000051910000}"/>
    <cellStyle name="styleColumnTitles 6" xfId="13886" xr:uid="{00000000-0005-0000-0000-000052910000}"/>
    <cellStyle name="styleColumnTitles 6 2" xfId="19683" xr:uid="{00000000-0005-0000-0000-000053910000}"/>
    <cellStyle name="styleColumnTitles 6 2 2" xfId="36353" xr:uid="{00000000-0005-0000-0000-000054910000}"/>
    <cellStyle name="styleColumnTitles 6 3" xfId="22834" xr:uid="{00000000-0005-0000-0000-000055910000}"/>
    <cellStyle name="styleColumnTitles 6 3 2" xfId="39536" xr:uid="{00000000-0005-0000-0000-000056910000}"/>
    <cellStyle name="styleColumnTitles 6 4" xfId="25653" xr:uid="{00000000-0005-0000-0000-000057910000}"/>
    <cellStyle name="styleColumnTitles 6 4 2" xfId="42392" xr:uid="{00000000-0005-0000-0000-000058910000}"/>
    <cellStyle name="styleColumnTitles 6 5" xfId="30559" xr:uid="{00000000-0005-0000-0000-000059910000}"/>
    <cellStyle name="styleColumnTitles 7" xfId="17374" xr:uid="{00000000-0005-0000-0000-00005A910000}"/>
    <cellStyle name="styleColumnTitles 7 2" xfId="34050" xr:uid="{00000000-0005-0000-0000-00005B910000}"/>
    <cellStyle name="styleColumnTitles 8" xfId="19627" xr:uid="{00000000-0005-0000-0000-00005C910000}"/>
    <cellStyle name="styleColumnTitles 8 2" xfId="36298" xr:uid="{00000000-0005-0000-0000-00005D910000}"/>
    <cellStyle name="styleColumnTitles 9" xfId="16827" xr:uid="{00000000-0005-0000-0000-00005E910000}"/>
    <cellStyle name="styleColumnTitles 9 2" xfId="33502" xr:uid="{00000000-0005-0000-0000-00005F910000}"/>
    <cellStyle name="styleDateRange" xfId="11203" xr:uid="{00000000-0005-0000-0000-000060910000}"/>
    <cellStyle name="styleDateRange 10" xfId="27969" xr:uid="{00000000-0005-0000-0000-000061910000}"/>
    <cellStyle name="styleDateRange 2" xfId="11204" xr:uid="{00000000-0005-0000-0000-000062910000}"/>
    <cellStyle name="styleDateRange 2 10" xfId="27970" xr:uid="{00000000-0005-0000-0000-000063910000}"/>
    <cellStyle name="styleDateRange 2 2" xfId="11227" xr:uid="{00000000-0005-0000-0000-000064910000}"/>
    <cellStyle name="styleDateRange 2 2 2" xfId="11725" xr:uid="{00000000-0005-0000-0000-000065910000}"/>
    <cellStyle name="styleDateRange 2 2 2 2" xfId="14399" xr:uid="{00000000-0005-0000-0000-000066910000}"/>
    <cellStyle name="styleDateRange 2 2 2 2 2" xfId="20162" xr:uid="{00000000-0005-0000-0000-000067910000}"/>
    <cellStyle name="styleDateRange 2 2 2 2 2 2" xfId="36831" xr:uid="{00000000-0005-0000-0000-000068910000}"/>
    <cellStyle name="styleDateRange 2 2 2 2 3" xfId="23304" xr:uid="{00000000-0005-0000-0000-000069910000}"/>
    <cellStyle name="styleDateRange 2 2 2 2 3 2" xfId="40011" xr:uid="{00000000-0005-0000-0000-00006A910000}"/>
    <cellStyle name="styleDateRange 2 2 2 2 4" xfId="26085" xr:uid="{00000000-0005-0000-0000-00006B910000}"/>
    <cellStyle name="styleDateRange 2 2 2 2 4 2" xfId="42825" xr:uid="{00000000-0005-0000-0000-00006C910000}"/>
    <cellStyle name="styleDateRange 2 2 2 2 5" xfId="31071" xr:uid="{00000000-0005-0000-0000-00006D910000}"/>
    <cellStyle name="styleDateRange 2 2 2 3" xfId="17876" xr:uid="{00000000-0005-0000-0000-00006E910000}"/>
    <cellStyle name="styleDateRange 2 2 2 3 2" xfId="34552" xr:uid="{00000000-0005-0000-0000-00006F910000}"/>
    <cellStyle name="styleDateRange 2 2 2 4" xfId="17545" xr:uid="{00000000-0005-0000-0000-000070910000}"/>
    <cellStyle name="styleDateRange 2 2 2 4 2" xfId="34222" xr:uid="{00000000-0005-0000-0000-000071910000}"/>
    <cellStyle name="styleDateRange 2 2 2 5" xfId="16675" xr:uid="{00000000-0005-0000-0000-000072910000}"/>
    <cellStyle name="styleDateRange 2 2 2 5 2" xfId="33349" xr:uid="{00000000-0005-0000-0000-000073910000}"/>
    <cellStyle name="styleDateRange 2 2 2 6" xfId="28475" xr:uid="{00000000-0005-0000-0000-000074910000}"/>
    <cellStyle name="styleDateRange 2 2 3" xfId="11986" xr:uid="{00000000-0005-0000-0000-000075910000}"/>
    <cellStyle name="styleDateRange 2 2 3 2" xfId="14660" xr:uid="{00000000-0005-0000-0000-000076910000}"/>
    <cellStyle name="styleDateRange 2 2 3 2 2" xfId="20423" xr:uid="{00000000-0005-0000-0000-000077910000}"/>
    <cellStyle name="styleDateRange 2 2 3 2 2 2" xfId="37091" xr:uid="{00000000-0005-0000-0000-000078910000}"/>
    <cellStyle name="styleDateRange 2 2 3 2 3" xfId="23563" xr:uid="{00000000-0005-0000-0000-000079910000}"/>
    <cellStyle name="styleDateRange 2 2 3 2 3 2" xfId="40272" xr:uid="{00000000-0005-0000-0000-00007A910000}"/>
    <cellStyle name="styleDateRange 2 2 3 2 4" xfId="26345" xr:uid="{00000000-0005-0000-0000-00007B910000}"/>
    <cellStyle name="styleDateRange 2 2 3 2 4 2" xfId="43086" xr:uid="{00000000-0005-0000-0000-00007C910000}"/>
    <cellStyle name="styleDateRange 2 2 3 2 5" xfId="31331" xr:uid="{00000000-0005-0000-0000-00007D910000}"/>
    <cellStyle name="styleDateRange 2 2 3 3" xfId="18137" xr:uid="{00000000-0005-0000-0000-00007E910000}"/>
    <cellStyle name="styleDateRange 2 2 3 3 2" xfId="34812" xr:uid="{00000000-0005-0000-0000-00007F910000}"/>
    <cellStyle name="styleDateRange 2 2 3 4" xfId="21390" xr:uid="{00000000-0005-0000-0000-000080910000}"/>
    <cellStyle name="styleDateRange 2 2 3 4 2" xfId="38063" xr:uid="{00000000-0005-0000-0000-000081910000}"/>
    <cellStyle name="styleDateRange 2 2 3 5" xfId="24440" xr:uid="{00000000-0005-0000-0000-000082910000}"/>
    <cellStyle name="styleDateRange 2 2 3 5 2" xfId="41159" xr:uid="{00000000-0005-0000-0000-000083910000}"/>
    <cellStyle name="styleDateRange 2 2 3 6" xfId="28734" xr:uid="{00000000-0005-0000-0000-000084910000}"/>
    <cellStyle name="styleDateRange 2 2 4" xfId="12732" xr:uid="{00000000-0005-0000-0000-000085910000}"/>
    <cellStyle name="styleDateRange 2 2 4 2" xfId="15351" xr:uid="{00000000-0005-0000-0000-000086910000}"/>
    <cellStyle name="styleDateRange 2 2 4 2 2" xfId="20994" xr:uid="{00000000-0005-0000-0000-000087910000}"/>
    <cellStyle name="styleDateRange 2 2 4 2 2 2" xfId="37663" xr:uid="{00000000-0005-0000-0000-000088910000}"/>
    <cellStyle name="styleDateRange 2 2 4 2 3" xfId="24108" xr:uid="{00000000-0005-0000-0000-000089910000}"/>
    <cellStyle name="styleDateRange 2 2 4 2 3 2" xfId="40825" xr:uid="{00000000-0005-0000-0000-00008A910000}"/>
    <cellStyle name="styleDateRange 2 2 4 2 4" xfId="26837" xr:uid="{00000000-0005-0000-0000-00008B910000}"/>
    <cellStyle name="styleDateRange 2 2 4 2 4 2" xfId="43578" xr:uid="{00000000-0005-0000-0000-00008C910000}"/>
    <cellStyle name="styleDateRange 2 2 4 2 5" xfId="32022" xr:uid="{00000000-0005-0000-0000-00008D910000}"/>
    <cellStyle name="styleDateRange 2 2 4 3" xfId="18749" xr:uid="{00000000-0005-0000-0000-00008E910000}"/>
    <cellStyle name="styleDateRange 2 2 4 3 2" xfId="35426" xr:uid="{00000000-0005-0000-0000-00008F910000}"/>
    <cellStyle name="styleDateRange 2 2 4 4" xfId="21960" xr:uid="{00000000-0005-0000-0000-000090910000}"/>
    <cellStyle name="styleDateRange 2 2 4 4 2" xfId="38642" xr:uid="{00000000-0005-0000-0000-000091910000}"/>
    <cellStyle name="styleDateRange 2 2 4 5" xfId="24924" xr:uid="{00000000-0005-0000-0000-000092910000}"/>
    <cellStyle name="styleDateRange 2 2 4 5 2" xfId="41651" xr:uid="{00000000-0005-0000-0000-000093910000}"/>
    <cellStyle name="styleDateRange 2 2 4 6" xfId="29424" xr:uid="{00000000-0005-0000-0000-000094910000}"/>
    <cellStyle name="styleDateRange 2 2 5" xfId="13907" xr:uid="{00000000-0005-0000-0000-000095910000}"/>
    <cellStyle name="styleDateRange 2 2 5 2" xfId="19704" xr:uid="{00000000-0005-0000-0000-000096910000}"/>
    <cellStyle name="styleDateRange 2 2 5 2 2" xfId="36374" xr:uid="{00000000-0005-0000-0000-000097910000}"/>
    <cellStyle name="styleDateRange 2 2 5 3" xfId="22855" xr:uid="{00000000-0005-0000-0000-000098910000}"/>
    <cellStyle name="styleDateRange 2 2 5 3 2" xfId="39557" xr:uid="{00000000-0005-0000-0000-000099910000}"/>
    <cellStyle name="styleDateRange 2 2 5 4" xfId="25674" xr:uid="{00000000-0005-0000-0000-00009A910000}"/>
    <cellStyle name="styleDateRange 2 2 5 4 2" xfId="42413" xr:uid="{00000000-0005-0000-0000-00009B910000}"/>
    <cellStyle name="styleDateRange 2 2 5 5" xfId="30580" xr:uid="{00000000-0005-0000-0000-00009C910000}"/>
    <cellStyle name="styleDateRange 2 2 6" xfId="17399" xr:uid="{00000000-0005-0000-0000-00009D910000}"/>
    <cellStyle name="styleDateRange 2 2 6 2" xfId="34075" xr:uid="{00000000-0005-0000-0000-00009E910000}"/>
    <cellStyle name="styleDateRange 2 2 7" xfId="20588" xr:uid="{00000000-0005-0000-0000-00009F910000}"/>
    <cellStyle name="styleDateRange 2 2 7 2" xfId="37256" xr:uid="{00000000-0005-0000-0000-0000A0910000}"/>
    <cellStyle name="styleDateRange 2 2 8" xfId="16873" xr:uid="{00000000-0005-0000-0000-0000A1910000}"/>
    <cellStyle name="styleDateRange 2 2 8 2" xfId="33548" xr:uid="{00000000-0005-0000-0000-0000A2910000}"/>
    <cellStyle name="styleDateRange 2 2 9" xfId="27988" xr:uid="{00000000-0005-0000-0000-0000A3910000}"/>
    <cellStyle name="styleDateRange 2 3" xfId="11707" xr:uid="{00000000-0005-0000-0000-0000A4910000}"/>
    <cellStyle name="styleDateRange 2 3 2" xfId="14381" xr:uid="{00000000-0005-0000-0000-0000A5910000}"/>
    <cellStyle name="styleDateRange 2 3 2 2" xfId="20144" xr:uid="{00000000-0005-0000-0000-0000A6910000}"/>
    <cellStyle name="styleDateRange 2 3 2 2 2" xfId="36813" xr:uid="{00000000-0005-0000-0000-0000A7910000}"/>
    <cellStyle name="styleDateRange 2 3 2 3" xfId="23286" xr:uid="{00000000-0005-0000-0000-0000A8910000}"/>
    <cellStyle name="styleDateRange 2 3 2 3 2" xfId="39993" xr:uid="{00000000-0005-0000-0000-0000A9910000}"/>
    <cellStyle name="styleDateRange 2 3 2 4" xfId="26067" xr:uid="{00000000-0005-0000-0000-0000AA910000}"/>
    <cellStyle name="styleDateRange 2 3 2 4 2" xfId="42807" xr:uid="{00000000-0005-0000-0000-0000AB910000}"/>
    <cellStyle name="styleDateRange 2 3 2 5" xfId="31053" xr:uid="{00000000-0005-0000-0000-0000AC910000}"/>
    <cellStyle name="styleDateRange 2 3 3" xfId="17858" xr:uid="{00000000-0005-0000-0000-0000AD910000}"/>
    <cellStyle name="styleDateRange 2 3 3 2" xfId="34534" xr:uid="{00000000-0005-0000-0000-0000AE910000}"/>
    <cellStyle name="styleDateRange 2 3 4" xfId="16475" xr:uid="{00000000-0005-0000-0000-0000AF910000}"/>
    <cellStyle name="styleDateRange 2 3 4 2" xfId="33145" xr:uid="{00000000-0005-0000-0000-0000B0910000}"/>
    <cellStyle name="styleDateRange 2 3 5" xfId="18314" xr:uid="{00000000-0005-0000-0000-0000B1910000}"/>
    <cellStyle name="styleDateRange 2 3 5 2" xfId="34989" xr:uid="{00000000-0005-0000-0000-0000B2910000}"/>
    <cellStyle name="styleDateRange 2 3 6" xfId="28457" xr:uid="{00000000-0005-0000-0000-0000B3910000}"/>
    <cellStyle name="styleDateRange 2 4" xfId="11968" xr:uid="{00000000-0005-0000-0000-0000B4910000}"/>
    <cellStyle name="styleDateRange 2 4 2" xfId="14642" xr:uid="{00000000-0005-0000-0000-0000B5910000}"/>
    <cellStyle name="styleDateRange 2 4 2 2" xfId="20405" xr:uid="{00000000-0005-0000-0000-0000B6910000}"/>
    <cellStyle name="styleDateRange 2 4 2 2 2" xfId="37073" xr:uid="{00000000-0005-0000-0000-0000B7910000}"/>
    <cellStyle name="styleDateRange 2 4 2 3" xfId="23545" xr:uid="{00000000-0005-0000-0000-0000B8910000}"/>
    <cellStyle name="styleDateRange 2 4 2 3 2" xfId="40254" xr:uid="{00000000-0005-0000-0000-0000B9910000}"/>
    <cellStyle name="styleDateRange 2 4 2 4" xfId="26327" xr:uid="{00000000-0005-0000-0000-0000BA910000}"/>
    <cellStyle name="styleDateRange 2 4 2 4 2" xfId="43068" xr:uid="{00000000-0005-0000-0000-0000BB910000}"/>
    <cellStyle name="styleDateRange 2 4 2 5" xfId="31313" xr:uid="{00000000-0005-0000-0000-0000BC910000}"/>
    <cellStyle name="styleDateRange 2 4 3" xfId="18119" xr:uid="{00000000-0005-0000-0000-0000BD910000}"/>
    <cellStyle name="styleDateRange 2 4 3 2" xfId="34794" xr:uid="{00000000-0005-0000-0000-0000BE910000}"/>
    <cellStyle name="styleDateRange 2 4 4" xfId="21372" xr:uid="{00000000-0005-0000-0000-0000BF910000}"/>
    <cellStyle name="styleDateRange 2 4 4 2" xfId="38045" xr:uid="{00000000-0005-0000-0000-0000C0910000}"/>
    <cellStyle name="styleDateRange 2 4 5" xfId="24422" xr:uid="{00000000-0005-0000-0000-0000C1910000}"/>
    <cellStyle name="styleDateRange 2 4 5 2" xfId="41141" xr:uid="{00000000-0005-0000-0000-0000C2910000}"/>
    <cellStyle name="styleDateRange 2 4 6" xfId="28716" xr:uid="{00000000-0005-0000-0000-0000C3910000}"/>
    <cellStyle name="styleDateRange 2 5" xfId="12714" xr:uid="{00000000-0005-0000-0000-0000C4910000}"/>
    <cellStyle name="styleDateRange 2 5 2" xfId="15333" xr:uid="{00000000-0005-0000-0000-0000C5910000}"/>
    <cellStyle name="styleDateRange 2 5 2 2" xfId="20976" xr:uid="{00000000-0005-0000-0000-0000C6910000}"/>
    <cellStyle name="styleDateRange 2 5 2 2 2" xfId="37645" xr:uid="{00000000-0005-0000-0000-0000C7910000}"/>
    <cellStyle name="styleDateRange 2 5 2 3" xfId="24090" xr:uid="{00000000-0005-0000-0000-0000C8910000}"/>
    <cellStyle name="styleDateRange 2 5 2 3 2" xfId="40807" xr:uid="{00000000-0005-0000-0000-0000C9910000}"/>
    <cellStyle name="styleDateRange 2 5 2 4" xfId="26819" xr:uid="{00000000-0005-0000-0000-0000CA910000}"/>
    <cellStyle name="styleDateRange 2 5 2 4 2" xfId="43560" xr:uid="{00000000-0005-0000-0000-0000CB910000}"/>
    <cellStyle name="styleDateRange 2 5 2 5" xfId="32004" xr:uid="{00000000-0005-0000-0000-0000CC910000}"/>
    <cellStyle name="styleDateRange 2 5 3" xfId="18731" xr:uid="{00000000-0005-0000-0000-0000CD910000}"/>
    <cellStyle name="styleDateRange 2 5 3 2" xfId="35408" xr:uid="{00000000-0005-0000-0000-0000CE910000}"/>
    <cellStyle name="styleDateRange 2 5 4" xfId="21942" xr:uid="{00000000-0005-0000-0000-0000CF910000}"/>
    <cellStyle name="styleDateRange 2 5 4 2" xfId="38624" xr:uid="{00000000-0005-0000-0000-0000D0910000}"/>
    <cellStyle name="styleDateRange 2 5 5" xfId="24906" xr:uid="{00000000-0005-0000-0000-0000D1910000}"/>
    <cellStyle name="styleDateRange 2 5 5 2" xfId="41633" xr:uid="{00000000-0005-0000-0000-0000D2910000}"/>
    <cellStyle name="styleDateRange 2 5 6" xfId="29406" xr:uid="{00000000-0005-0000-0000-0000D3910000}"/>
    <cellStyle name="styleDateRange 2 6" xfId="13889" xr:uid="{00000000-0005-0000-0000-0000D4910000}"/>
    <cellStyle name="styleDateRange 2 6 2" xfId="19686" xr:uid="{00000000-0005-0000-0000-0000D5910000}"/>
    <cellStyle name="styleDateRange 2 6 2 2" xfId="36356" xr:uid="{00000000-0005-0000-0000-0000D6910000}"/>
    <cellStyle name="styleDateRange 2 6 3" xfId="22837" xr:uid="{00000000-0005-0000-0000-0000D7910000}"/>
    <cellStyle name="styleDateRange 2 6 3 2" xfId="39539" xr:uid="{00000000-0005-0000-0000-0000D8910000}"/>
    <cellStyle name="styleDateRange 2 6 4" xfId="25656" xr:uid="{00000000-0005-0000-0000-0000D9910000}"/>
    <cellStyle name="styleDateRange 2 6 4 2" xfId="42395" xr:uid="{00000000-0005-0000-0000-0000DA910000}"/>
    <cellStyle name="styleDateRange 2 6 5" xfId="30562" xr:uid="{00000000-0005-0000-0000-0000DB910000}"/>
    <cellStyle name="styleDateRange 2 7" xfId="17377" xr:uid="{00000000-0005-0000-0000-0000DC910000}"/>
    <cellStyle name="styleDateRange 2 7 2" xfId="34053" xr:uid="{00000000-0005-0000-0000-0000DD910000}"/>
    <cellStyle name="styleDateRange 2 8" xfId="17311" xr:uid="{00000000-0005-0000-0000-0000DE910000}"/>
    <cellStyle name="styleDateRange 2 8 2" xfId="33988" xr:uid="{00000000-0005-0000-0000-0000DF910000}"/>
    <cellStyle name="styleDateRange 2 9" xfId="21983" xr:uid="{00000000-0005-0000-0000-0000E0910000}"/>
    <cellStyle name="styleDateRange 2 9 2" xfId="38665" xr:uid="{00000000-0005-0000-0000-0000E1910000}"/>
    <cellStyle name="styleDateRange 3" xfId="11706" xr:uid="{00000000-0005-0000-0000-0000E2910000}"/>
    <cellStyle name="styleDateRange 3 2" xfId="14380" xr:uid="{00000000-0005-0000-0000-0000E3910000}"/>
    <cellStyle name="styleDateRange 3 2 2" xfId="20143" xr:uid="{00000000-0005-0000-0000-0000E4910000}"/>
    <cellStyle name="styleDateRange 3 2 2 2" xfId="36812" xr:uid="{00000000-0005-0000-0000-0000E5910000}"/>
    <cellStyle name="styleDateRange 3 2 3" xfId="23285" xr:uid="{00000000-0005-0000-0000-0000E6910000}"/>
    <cellStyle name="styleDateRange 3 2 3 2" xfId="39992" xr:uid="{00000000-0005-0000-0000-0000E7910000}"/>
    <cellStyle name="styleDateRange 3 2 4" xfId="26066" xr:uid="{00000000-0005-0000-0000-0000E8910000}"/>
    <cellStyle name="styleDateRange 3 2 4 2" xfId="42806" xr:uid="{00000000-0005-0000-0000-0000E9910000}"/>
    <cellStyle name="styleDateRange 3 2 5" xfId="31052" xr:uid="{00000000-0005-0000-0000-0000EA910000}"/>
    <cellStyle name="styleDateRange 3 3" xfId="17857" xr:uid="{00000000-0005-0000-0000-0000EB910000}"/>
    <cellStyle name="styleDateRange 3 3 2" xfId="34533" xr:uid="{00000000-0005-0000-0000-0000EC910000}"/>
    <cellStyle name="styleDateRange 3 4" xfId="16656" xr:uid="{00000000-0005-0000-0000-0000ED910000}"/>
    <cellStyle name="styleDateRange 3 4 2" xfId="33329" xr:uid="{00000000-0005-0000-0000-0000EE910000}"/>
    <cellStyle name="styleDateRange 3 5" xfId="19359" xr:uid="{00000000-0005-0000-0000-0000EF910000}"/>
    <cellStyle name="styleDateRange 3 5 2" xfId="36030" xr:uid="{00000000-0005-0000-0000-0000F0910000}"/>
    <cellStyle name="styleDateRange 3 6" xfId="28456" xr:uid="{00000000-0005-0000-0000-0000F1910000}"/>
    <cellStyle name="styleDateRange 4" xfId="11967" xr:uid="{00000000-0005-0000-0000-0000F2910000}"/>
    <cellStyle name="styleDateRange 4 2" xfId="14641" xr:uid="{00000000-0005-0000-0000-0000F3910000}"/>
    <cellStyle name="styleDateRange 4 2 2" xfId="20404" xr:uid="{00000000-0005-0000-0000-0000F4910000}"/>
    <cellStyle name="styleDateRange 4 2 2 2" xfId="37072" xr:uid="{00000000-0005-0000-0000-0000F5910000}"/>
    <cellStyle name="styleDateRange 4 2 3" xfId="23544" xr:uid="{00000000-0005-0000-0000-0000F6910000}"/>
    <cellStyle name="styleDateRange 4 2 3 2" xfId="40253" xr:uid="{00000000-0005-0000-0000-0000F7910000}"/>
    <cellStyle name="styleDateRange 4 2 4" xfId="26326" xr:uid="{00000000-0005-0000-0000-0000F8910000}"/>
    <cellStyle name="styleDateRange 4 2 4 2" xfId="43067" xr:uid="{00000000-0005-0000-0000-0000F9910000}"/>
    <cellStyle name="styleDateRange 4 2 5" xfId="31312" xr:uid="{00000000-0005-0000-0000-0000FA910000}"/>
    <cellStyle name="styleDateRange 4 3" xfId="18118" xr:uid="{00000000-0005-0000-0000-0000FB910000}"/>
    <cellStyle name="styleDateRange 4 3 2" xfId="34793" xr:uid="{00000000-0005-0000-0000-0000FC910000}"/>
    <cellStyle name="styleDateRange 4 4" xfId="21371" xr:uid="{00000000-0005-0000-0000-0000FD910000}"/>
    <cellStyle name="styleDateRange 4 4 2" xfId="38044" xr:uid="{00000000-0005-0000-0000-0000FE910000}"/>
    <cellStyle name="styleDateRange 4 5" xfId="24421" xr:uid="{00000000-0005-0000-0000-0000FF910000}"/>
    <cellStyle name="styleDateRange 4 5 2" xfId="41140" xr:uid="{00000000-0005-0000-0000-000000920000}"/>
    <cellStyle name="styleDateRange 4 6" xfId="28715" xr:uid="{00000000-0005-0000-0000-000001920000}"/>
    <cellStyle name="styleDateRange 5" xfId="12713" xr:uid="{00000000-0005-0000-0000-000002920000}"/>
    <cellStyle name="styleDateRange 5 2" xfId="15332" xr:uid="{00000000-0005-0000-0000-000003920000}"/>
    <cellStyle name="styleDateRange 5 2 2" xfId="20975" xr:uid="{00000000-0005-0000-0000-000004920000}"/>
    <cellStyle name="styleDateRange 5 2 2 2" xfId="37644" xr:uid="{00000000-0005-0000-0000-000005920000}"/>
    <cellStyle name="styleDateRange 5 2 3" xfId="24089" xr:uid="{00000000-0005-0000-0000-000006920000}"/>
    <cellStyle name="styleDateRange 5 2 3 2" xfId="40806" xr:uid="{00000000-0005-0000-0000-000007920000}"/>
    <cellStyle name="styleDateRange 5 2 4" xfId="26818" xr:uid="{00000000-0005-0000-0000-000008920000}"/>
    <cellStyle name="styleDateRange 5 2 4 2" xfId="43559" xr:uid="{00000000-0005-0000-0000-000009920000}"/>
    <cellStyle name="styleDateRange 5 2 5" xfId="32003" xr:uid="{00000000-0005-0000-0000-00000A920000}"/>
    <cellStyle name="styleDateRange 5 3" xfId="18730" xr:uid="{00000000-0005-0000-0000-00000B920000}"/>
    <cellStyle name="styleDateRange 5 3 2" xfId="35407" xr:uid="{00000000-0005-0000-0000-00000C920000}"/>
    <cellStyle name="styleDateRange 5 4" xfId="21941" xr:uid="{00000000-0005-0000-0000-00000D920000}"/>
    <cellStyle name="styleDateRange 5 4 2" xfId="38623" xr:uid="{00000000-0005-0000-0000-00000E920000}"/>
    <cellStyle name="styleDateRange 5 5" xfId="24905" xr:uid="{00000000-0005-0000-0000-00000F920000}"/>
    <cellStyle name="styleDateRange 5 5 2" xfId="41632" xr:uid="{00000000-0005-0000-0000-000010920000}"/>
    <cellStyle name="styleDateRange 5 6" xfId="29405" xr:uid="{00000000-0005-0000-0000-000011920000}"/>
    <cellStyle name="styleDateRange 6" xfId="13888" xr:uid="{00000000-0005-0000-0000-000012920000}"/>
    <cellStyle name="styleDateRange 6 2" xfId="19685" xr:uid="{00000000-0005-0000-0000-000013920000}"/>
    <cellStyle name="styleDateRange 6 2 2" xfId="36355" xr:uid="{00000000-0005-0000-0000-000014920000}"/>
    <cellStyle name="styleDateRange 6 3" xfId="22836" xr:uid="{00000000-0005-0000-0000-000015920000}"/>
    <cellStyle name="styleDateRange 6 3 2" xfId="39538" xr:uid="{00000000-0005-0000-0000-000016920000}"/>
    <cellStyle name="styleDateRange 6 4" xfId="25655" xr:uid="{00000000-0005-0000-0000-000017920000}"/>
    <cellStyle name="styleDateRange 6 4 2" xfId="42394" xr:uid="{00000000-0005-0000-0000-000018920000}"/>
    <cellStyle name="styleDateRange 6 5" xfId="30561" xr:uid="{00000000-0005-0000-0000-000019920000}"/>
    <cellStyle name="styleDateRange 7" xfId="17376" xr:uid="{00000000-0005-0000-0000-00001A920000}"/>
    <cellStyle name="styleDateRange 7 2" xfId="34052" xr:uid="{00000000-0005-0000-0000-00001B920000}"/>
    <cellStyle name="styleDateRange 8" xfId="18616" xr:uid="{00000000-0005-0000-0000-00001C920000}"/>
    <cellStyle name="styleDateRange 8 2" xfId="35293" xr:uid="{00000000-0005-0000-0000-00001D920000}"/>
    <cellStyle name="styleDateRange 9" xfId="24129" xr:uid="{00000000-0005-0000-0000-00001E920000}"/>
    <cellStyle name="styleDateRange 9 2" xfId="40846" xr:uid="{00000000-0005-0000-0000-00001F920000}"/>
    <cellStyle name="styleHidden" xfId="11205" xr:uid="{00000000-0005-0000-0000-000020920000}"/>
    <cellStyle name="styleHidden 2" xfId="11206" xr:uid="{00000000-0005-0000-0000-000021920000}"/>
    <cellStyle name="styleHidden 2 2" xfId="11228" xr:uid="{00000000-0005-0000-0000-000022920000}"/>
    <cellStyle name="styleNormal" xfId="11207" xr:uid="{00000000-0005-0000-0000-000023920000}"/>
    <cellStyle name="styleNormal 2" xfId="11208" xr:uid="{00000000-0005-0000-0000-000024920000}"/>
    <cellStyle name="styleNormal 2 2" xfId="11229" xr:uid="{00000000-0005-0000-0000-000025920000}"/>
    <cellStyle name="styleSeriesAttributes" xfId="11209" xr:uid="{00000000-0005-0000-0000-000026920000}"/>
    <cellStyle name="styleSeriesAttributes 10" xfId="27971" xr:uid="{00000000-0005-0000-0000-000027920000}"/>
    <cellStyle name="styleSeriesAttributes 2" xfId="11210" xr:uid="{00000000-0005-0000-0000-000028920000}"/>
    <cellStyle name="styleSeriesAttributes 2 10" xfId="27972" xr:uid="{00000000-0005-0000-0000-000029920000}"/>
    <cellStyle name="styleSeriesAttributes 2 2" xfId="11230" xr:uid="{00000000-0005-0000-0000-00002A920000}"/>
    <cellStyle name="styleSeriesAttributes 2 2 2" xfId="11726" xr:uid="{00000000-0005-0000-0000-00002B920000}"/>
    <cellStyle name="styleSeriesAttributes 2 2 2 2" xfId="14400" xr:uid="{00000000-0005-0000-0000-00002C920000}"/>
    <cellStyle name="styleSeriesAttributes 2 2 2 2 2" xfId="20163" xr:uid="{00000000-0005-0000-0000-00002D920000}"/>
    <cellStyle name="styleSeriesAttributes 2 2 2 2 2 2" xfId="36832" xr:uid="{00000000-0005-0000-0000-00002E920000}"/>
    <cellStyle name="styleSeriesAttributes 2 2 2 2 3" xfId="23305" xr:uid="{00000000-0005-0000-0000-00002F920000}"/>
    <cellStyle name="styleSeriesAttributes 2 2 2 2 3 2" xfId="40012" xr:uid="{00000000-0005-0000-0000-000030920000}"/>
    <cellStyle name="styleSeriesAttributes 2 2 2 2 4" xfId="26086" xr:uid="{00000000-0005-0000-0000-000031920000}"/>
    <cellStyle name="styleSeriesAttributes 2 2 2 2 4 2" xfId="42826" xr:uid="{00000000-0005-0000-0000-000032920000}"/>
    <cellStyle name="styleSeriesAttributes 2 2 2 2 5" xfId="31072" xr:uid="{00000000-0005-0000-0000-000033920000}"/>
    <cellStyle name="styleSeriesAttributes 2 2 2 3" xfId="17877" xr:uid="{00000000-0005-0000-0000-000034920000}"/>
    <cellStyle name="styleSeriesAttributes 2 2 2 3 2" xfId="34553" xr:uid="{00000000-0005-0000-0000-000035920000}"/>
    <cellStyle name="styleSeriesAttributes 2 2 2 4" xfId="16802" xr:uid="{00000000-0005-0000-0000-000036920000}"/>
    <cellStyle name="styleSeriesAttributes 2 2 2 4 2" xfId="33477" xr:uid="{00000000-0005-0000-0000-000037920000}"/>
    <cellStyle name="styleSeriesAttributes 2 2 2 5" xfId="16198" xr:uid="{00000000-0005-0000-0000-000038920000}"/>
    <cellStyle name="styleSeriesAttributes 2 2 2 5 2" xfId="32864" xr:uid="{00000000-0005-0000-0000-000039920000}"/>
    <cellStyle name="styleSeriesAttributes 2 2 2 6" xfId="28476" xr:uid="{00000000-0005-0000-0000-00003A920000}"/>
    <cellStyle name="styleSeriesAttributes 2 2 3" xfId="11987" xr:uid="{00000000-0005-0000-0000-00003B920000}"/>
    <cellStyle name="styleSeriesAttributes 2 2 3 2" xfId="14661" xr:uid="{00000000-0005-0000-0000-00003C920000}"/>
    <cellStyle name="styleSeriesAttributes 2 2 3 2 2" xfId="20424" xr:uid="{00000000-0005-0000-0000-00003D920000}"/>
    <cellStyle name="styleSeriesAttributes 2 2 3 2 2 2" xfId="37092" xr:uid="{00000000-0005-0000-0000-00003E920000}"/>
    <cellStyle name="styleSeriesAttributes 2 2 3 2 3" xfId="23564" xr:uid="{00000000-0005-0000-0000-00003F920000}"/>
    <cellStyle name="styleSeriesAttributes 2 2 3 2 3 2" xfId="40273" xr:uid="{00000000-0005-0000-0000-000040920000}"/>
    <cellStyle name="styleSeriesAttributes 2 2 3 2 4" xfId="26346" xr:uid="{00000000-0005-0000-0000-000041920000}"/>
    <cellStyle name="styleSeriesAttributes 2 2 3 2 4 2" xfId="43087" xr:uid="{00000000-0005-0000-0000-000042920000}"/>
    <cellStyle name="styleSeriesAttributes 2 2 3 2 5" xfId="31332" xr:uid="{00000000-0005-0000-0000-000043920000}"/>
    <cellStyle name="styleSeriesAttributes 2 2 3 3" xfId="18138" xr:uid="{00000000-0005-0000-0000-000044920000}"/>
    <cellStyle name="styleSeriesAttributes 2 2 3 3 2" xfId="34813" xr:uid="{00000000-0005-0000-0000-000045920000}"/>
    <cellStyle name="styleSeriesAttributes 2 2 3 4" xfId="21391" xr:uid="{00000000-0005-0000-0000-000046920000}"/>
    <cellStyle name="styleSeriesAttributes 2 2 3 4 2" xfId="38064" xr:uid="{00000000-0005-0000-0000-000047920000}"/>
    <cellStyle name="styleSeriesAttributes 2 2 3 5" xfId="24441" xr:uid="{00000000-0005-0000-0000-000048920000}"/>
    <cellStyle name="styleSeriesAttributes 2 2 3 5 2" xfId="41160" xr:uid="{00000000-0005-0000-0000-000049920000}"/>
    <cellStyle name="styleSeriesAttributes 2 2 3 6" xfId="28735" xr:uid="{00000000-0005-0000-0000-00004A920000}"/>
    <cellStyle name="styleSeriesAttributes 2 2 4" xfId="12733" xr:uid="{00000000-0005-0000-0000-00004B920000}"/>
    <cellStyle name="styleSeriesAttributes 2 2 4 2" xfId="15352" xr:uid="{00000000-0005-0000-0000-00004C920000}"/>
    <cellStyle name="styleSeriesAttributes 2 2 4 2 2" xfId="20995" xr:uid="{00000000-0005-0000-0000-00004D920000}"/>
    <cellStyle name="styleSeriesAttributes 2 2 4 2 2 2" xfId="37664" xr:uid="{00000000-0005-0000-0000-00004E920000}"/>
    <cellStyle name="styleSeriesAttributes 2 2 4 2 3" xfId="24109" xr:uid="{00000000-0005-0000-0000-00004F920000}"/>
    <cellStyle name="styleSeriesAttributes 2 2 4 2 3 2" xfId="40826" xr:uid="{00000000-0005-0000-0000-000050920000}"/>
    <cellStyle name="styleSeriesAttributes 2 2 4 2 4" xfId="26838" xr:uid="{00000000-0005-0000-0000-000051920000}"/>
    <cellStyle name="styleSeriesAttributes 2 2 4 2 4 2" xfId="43579" xr:uid="{00000000-0005-0000-0000-000052920000}"/>
    <cellStyle name="styleSeriesAttributes 2 2 4 2 5" xfId="32023" xr:uid="{00000000-0005-0000-0000-000053920000}"/>
    <cellStyle name="styleSeriesAttributes 2 2 4 3" xfId="18750" xr:uid="{00000000-0005-0000-0000-000054920000}"/>
    <cellStyle name="styleSeriesAttributes 2 2 4 3 2" xfId="35427" xr:uid="{00000000-0005-0000-0000-000055920000}"/>
    <cellStyle name="styleSeriesAttributes 2 2 4 4" xfId="21961" xr:uid="{00000000-0005-0000-0000-000056920000}"/>
    <cellStyle name="styleSeriesAttributes 2 2 4 4 2" xfId="38643" xr:uid="{00000000-0005-0000-0000-000057920000}"/>
    <cellStyle name="styleSeriesAttributes 2 2 4 5" xfId="24925" xr:uid="{00000000-0005-0000-0000-000058920000}"/>
    <cellStyle name="styleSeriesAttributes 2 2 4 5 2" xfId="41652" xr:uid="{00000000-0005-0000-0000-000059920000}"/>
    <cellStyle name="styleSeriesAttributes 2 2 4 6" xfId="29425" xr:uid="{00000000-0005-0000-0000-00005A920000}"/>
    <cellStyle name="styleSeriesAttributes 2 2 5" xfId="13908" xr:uid="{00000000-0005-0000-0000-00005B920000}"/>
    <cellStyle name="styleSeriesAttributes 2 2 5 2" xfId="19705" xr:uid="{00000000-0005-0000-0000-00005C920000}"/>
    <cellStyle name="styleSeriesAttributes 2 2 5 2 2" xfId="36375" xr:uid="{00000000-0005-0000-0000-00005D920000}"/>
    <cellStyle name="styleSeriesAttributes 2 2 5 3" xfId="22856" xr:uid="{00000000-0005-0000-0000-00005E920000}"/>
    <cellStyle name="styleSeriesAttributes 2 2 5 3 2" xfId="39558" xr:uid="{00000000-0005-0000-0000-00005F920000}"/>
    <cellStyle name="styleSeriesAttributes 2 2 5 4" xfId="25675" xr:uid="{00000000-0005-0000-0000-000060920000}"/>
    <cellStyle name="styleSeriesAttributes 2 2 5 4 2" xfId="42414" xr:uid="{00000000-0005-0000-0000-000061920000}"/>
    <cellStyle name="styleSeriesAttributes 2 2 5 5" xfId="30581" xr:uid="{00000000-0005-0000-0000-000062920000}"/>
    <cellStyle name="styleSeriesAttributes 2 2 6" xfId="17402" xr:uid="{00000000-0005-0000-0000-000063920000}"/>
    <cellStyle name="styleSeriesAttributes 2 2 6 2" xfId="34078" xr:uid="{00000000-0005-0000-0000-000064920000}"/>
    <cellStyle name="styleSeriesAttributes 2 2 7" xfId="17023" xr:uid="{00000000-0005-0000-0000-000065920000}"/>
    <cellStyle name="styleSeriesAttributes 2 2 7 2" xfId="33699" xr:uid="{00000000-0005-0000-0000-000066920000}"/>
    <cellStyle name="styleSeriesAttributes 2 2 8" xfId="21538" xr:uid="{00000000-0005-0000-0000-000067920000}"/>
    <cellStyle name="styleSeriesAttributes 2 2 8 2" xfId="38212" xr:uid="{00000000-0005-0000-0000-000068920000}"/>
    <cellStyle name="styleSeriesAttributes 2 2 9" xfId="27989" xr:uid="{00000000-0005-0000-0000-000069920000}"/>
    <cellStyle name="styleSeriesAttributes 2 3" xfId="11709" xr:uid="{00000000-0005-0000-0000-00006A920000}"/>
    <cellStyle name="styleSeriesAttributes 2 3 2" xfId="14383" xr:uid="{00000000-0005-0000-0000-00006B920000}"/>
    <cellStyle name="styleSeriesAttributes 2 3 2 2" xfId="20146" xr:uid="{00000000-0005-0000-0000-00006C920000}"/>
    <cellStyle name="styleSeriesAttributes 2 3 2 2 2" xfId="36815" xr:uid="{00000000-0005-0000-0000-00006D920000}"/>
    <cellStyle name="styleSeriesAttributes 2 3 2 3" xfId="23288" xr:uid="{00000000-0005-0000-0000-00006E920000}"/>
    <cellStyle name="styleSeriesAttributes 2 3 2 3 2" xfId="39995" xr:uid="{00000000-0005-0000-0000-00006F920000}"/>
    <cellStyle name="styleSeriesAttributes 2 3 2 4" xfId="26069" xr:uid="{00000000-0005-0000-0000-000070920000}"/>
    <cellStyle name="styleSeriesAttributes 2 3 2 4 2" xfId="42809" xr:uid="{00000000-0005-0000-0000-000071920000}"/>
    <cellStyle name="styleSeriesAttributes 2 3 2 5" xfId="31055" xr:uid="{00000000-0005-0000-0000-000072920000}"/>
    <cellStyle name="styleSeriesAttributes 2 3 3" xfId="17860" xr:uid="{00000000-0005-0000-0000-000073920000}"/>
    <cellStyle name="styleSeriesAttributes 2 3 3 2" xfId="34536" xr:uid="{00000000-0005-0000-0000-000074920000}"/>
    <cellStyle name="styleSeriesAttributes 2 3 4" xfId="20580" xr:uid="{00000000-0005-0000-0000-000075920000}"/>
    <cellStyle name="styleSeriesAttributes 2 3 4 2" xfId="37248" xr:uid="{00000000-0005-0000-0000-000076920000}"/>
    <cellStyle name="styleSeriesAttributes 2 3 5" xfId="23703" xr:uid="{00000000-0005-0000-0000-000077920000}"/>
    <cellStyle name="styleSeriesAttributes 2 3 5 2" xfId="40413" xr:uid="{00000000-0005-0000-0000-000078920000}"/>
    <cellStyle name="styleSeriesAttributes 2 3 6" xfId="28459" xr:uid="{00000000-0005-0000-0000-000079920000}"/>
    <cellStyle name="styleSeriesAttributes 2 4" xfId="11970" xr:uid="{00000000-0005-0000-0000-00007A920000}"/>
    <cellStyle name="styleSeriesAttributes 2 4 2" xfId="14644" xr:uid="{00000000-0005-0000-0000-00007B920000}"/>
    <cellStyle name="styleSeriesAttributes 2 4 2 2" xfId="20407" xr:uid="{00000000-0005-0000-0000-00007C920000}"/>
    <cellStyle name="styleSeriesAttributes 2 4 2 2 2" xfId="37075" xr:uid="{00000000-0005-0000-0000-00007D920000}"/>
    <cellStyle name="styleSeriesAttributes 2 4 2 3" xfId="23547" xr:uid="{00000000-0005-0000-0000-00007E920000}"/>
    <cellStyle name="styleSeriesAttributes 2 4 2 3 2" xfId="40256" xr:uid="{00000000-0005-0000-0000-00007F920000}"/>
    <cellStyle name="styleSeriesAttributes 2 4 2 4" xfId="26329" xr:uid="{00000000-0005-0000-0000-000080920000}"/>
    <cellStyle name="styleSeriesAttributes 2 4 2 4 2" xfId="43070" xr:uid="{00000000-0005-0000-0000-000081920000}"/>
    <cellStyle name="styleSeriesAttributes 2 4 2 5" xfId="31315" xr:uid="{00000000-0005-0000-0000-000082920000}"/>
    <cellStyle name="styleSeriesAttributes 2 4 3" xfId="18121" xr:uid="{00000000-0005-0000-0000-000083920000}"/>
    <cellStyle name="styleSeriesAttributes 2 4 3 2" xfId="34796" xr:uid="{00000000-0005-0000-0000-000084920000}"/>
    <cellStyle name="styleSeriesAttributes 2 4 4" xfId="21374" xr:uid="{00000000-0005-0000-0000-000085920000}"/>
    <cellStyle name="styleSeriesAttributes 2 4 4 2" xfId="38047" xr:uid="{00000000-0005-0000-0000-000086920000}"/>
    <cellStyle name="styleSeriesAttributes 2 4 5" xfId="24424" xr:uid="{00000000-0005-0000-0000-000087920000}"/>
    <cellStyle name="styleSeriesAttributes 2 4 5 2" xfId="41143" xr:uid="{00000000-0005-0000-0000-000088920000}"/>
    <cellStyle name="styleSeriesAttributes 2 4 6" xfId="28718" xr:uid="{00000000-0005-0000-0000-000089920000}"/>
    <cellStyle name="styleSeriesAttributes 2 5" xfId="12716" xr:uid="{00000000-0005-0000-0000-00008A920000}"/>
    <cellStyle name="styleSeriesAttributes 2 5 2" xfId="15335" xr:uid="{00000000-0005-0000-0000-00008B920000}"/>
    <cellStyle name="styleSeriesAttributes 2 5 2 2" xfId="20978" xr:uid="{00000000-0005-0000-0000-00008C920000}"/>
    <cellStyle name="styleSeriesAttributes 2 5 2 2 2" xfId="37647" xr:uid="{00000000-0005-0000-0000-00008D920000}"/>
    <cellStyle name="styleSeriesAttributes 2 5 2 3" xfId="24092" xr:uid="{00000000-0005-0000-0000-00008E920000}"/>
    <cellStyle name="styleSeriesAttributes 2 5 2 3 2" xfId="40809" xr:uid="{00000000-0005-0000-0000-00008F920000}"/>
    <cellStyle name="styleSeriesAttributes 2 5 2 4" xfId="26821" xr:uid="{00000000-0005-0000-0000-000090920000}"/>
    <cellStyle name="styleSeriesAttributes 2 5 2 4 2" xfId="43562" xr:uid="{00000000-0005-0000-0000-000091920000}"/>
    <cellStyle name="styleSeriesAttributes 2 5 2 5" xfId="32006" xr:uid="{00000000-0005-0000-0000-000092920000}"/>
    <cellStyle name="styleSeriesAttributes 2 5 3" xfId="18733" xr:uid="{00000000-0005-0000-0000-000093920000}"/>
    <cellStyle name="styleSeriesAttributes 2 5 3 2" xfId="35410" xr:uid="{00000000-0005-0000-0000-000094920000}"/>
    <cellStyle name="styleSeriesAttributes 2 5 4" xfId="21944" xr:uid="{00000000-0005-0000-0000-000095920000}"/>
    <cellStyle name="styleSeriesAttributes 2 5 4 2" xfId="38626" xr:uid="{00000000-0005-0000-0000-000096920000}"/>
    <cellStyle name="styleSeriesAttributes 2 5 5" xfId="24908" xr:uid="{00000000-0005-0000-0000-000097920000}"/>
    <cellStyle name="styleSeriesAttributes 2 5 5 2" xfId="41635" xr:uid="{00000000-0005-0000-0000-000098920000}"/>
    <cellStyle name="styleSeriesAttributes 2 5 6" xfId="29408" xr:uid="{00000000-0005-0000-0000-000099920000}"/>
    <cellStyle name="styleSeriesAttributes 2 6" xfId="13891" xr:uid="{00000000-0005-0000-0000-00009A920000}"/>
    <cellStyle name="styleSeriesAttributes 2 6 2" xfId="19688" xr:uid="{00000000-0005-0000-0000-00009B920000}"/>
    <cellStyle name="styleSeriesAttributes 2 6 2 2" xfId="36358" xr:uid="{00000000-0005-0000-0000-00009C920000}"/>
    <cellStyle name="styleSeriesAttributes 2 6 3" xfId="22839" xr:uid="{00000000-0005-0000-0000-00009D920000}"/>
    <cellStyle name="styleSeriesAttributes 2 6 3 2" xfId="39541" xr:uid="{00000000-0005-0000-0000-00009E920000}"/>
    <cellStyle name="styleSeriesAttributes 2 6 4" xfId="25658" xr:uid="{00000000-0005-0000-0000-00009F920000}"/>
    <cellStyle name="styleSeriesAttributes 2 6 4 2" xfId="42397" xr:uid="{00000000-0005-0000-0000-0000A0920000}"/>
    <cellStyle name="styleSeriesAttributes 2 6 5" xfId="30564" xr:uid="{00000000-0005-0000-0000-0000A1920000}"/>
    <cellStyle name="styleSeriesAttributes 2 7" xfId="17383" xr:uid="{00000000-0005-0000-0000-0000A2920000}"/>
    <cellStyle name="styleSeriesAttributes 2 7 2" xfId="34059" xr:uid="{00000000-0005-0000-0000-0000A3920000}"/>
    <cellStyle name="styleSeriesAttributes 2 8" xfId="16247" xr:uid="{00000000-0005-0000-0000-0000A4920000}"/>
    <cellStyle name="styleSeriesAttributes 2 8 2" xfId="32912" xr:uid="{00000000-0005-0000-0000-0000A5920000}"/>
    <cellStyle name="styleSeriesAttributes 2 9" xfId="16550" xr:uid="{00000000-0005-0000-0000-0000A6920000}"/>
    <cellStyle name="styleSeriesAttributes 2 9 2" xfId="33223" xr:uid="{00000000-0005-0000-0000-0000A7920000}"/>
    <cellStyle name="styleSeriesAttributes 3" xfId="11708" xr:uid="{00000000-0005-0000-0000-0000A8920000}"/>
    <cellStyle name="styleSeriesAttributes 3 2" xfId="14382" xr:uid="{00000000-0005-0000-0000-0000A9920000}"/>
    <cellStyle name="styleSeriesAttributes 3 2 2" xfId="20145" xr:uid="{00000000-0005-0000-0000-0000AA920000}"/>
    <cellStyle name="styleSeriesAttributes 3 2 2 2" xfId="36814" xr:uid="{00000000-0005-0000-0000-0000AB920000}"/>
    <cellStyle name="styleSeriesAttributes 3 2 3" xfId="23287" xr:uid="{00000000-0005-0000-0000-0000AC920000}"/>
    <cellStyle name="styleSeriesAttributes 3 2 3 2" xfId="39994" xr:uid="{00000000-0005-0000-0000-0000AD920000}"/>
    <cellStyle name="styleSeriesAttributes 3 2 4" xfId="26068" xr:uid="{00000000-0005-0000-0000-0000AE920000}"/>
    <cellStyle name="styleSeriesAttributes 3 2 4 2" xfId="42808" xr:uid="{00000000-0005-0000-0000-0000AF920000}"/>
    <cellStyle name="styleSeriesAttributes 3 2 5" xfId="31054" xr:uid="{00000000-0005-0000-0000-0000B0920000}"/>
    <cellStyle name="styleSeriesAttributes 3 3" xfId="17859" xr:uid="{00000000-0005-0000-0000-0000B1920000}"/>
    <cellStyle name="styleSeriesAttributes 3 3 2" xfId="34535" xr:uid="{00000000-0005-0000-0000-0000B2920000}"/>
    <cellStyle name="styleSeriesAttributes 3 4" xfId="19015" xr:uid="{00000000-0005-0000-0000-0000B3920000}"/>
    <cellStyle name="styleSeriesAttributes 3 4 2" xfId="35686" xr:uid="{00000000-0005-0000-0000-0000B4920000}"/>
    <cellStyle name="styleSeriesAttributes 3 5" xfId="22151" xr:uid="{00000000-0005-0000-0000-0000B5920000}"/>
    <cellStyle name="styleSeriesAttributes 3 5 2" xfId="38834" xr:uid="{00000000-0005-0000-0000-0000B6920000}"/>
    <cellStyle name="styleSeriesAttributes 3 6" xfId="28458" xr:uid="{00000000-0005-0000-0000-0000B7920000}"/>
    <cellStyle name="styleSeriesAttributes 4" xfId="11969" xr:uid="{00000000-0005-0000-0000-0000B8920000}"/>
    <cellStyle name="styleSeriesAttributes 4 2" xfId="14643" xr:uid="{00000000-0005-0000-0000-0000B9920000}"/>
    <cellStyle name="styleSeriesAttributes 4 2 2" xfId="20406" xr:uid="{00000000-0005-0000-0000-0000BA920000}"/>
    <cellStyle name="styleSeriesAttributes 4 2 2 2" xfId="37074" xr:uid="{00000000-0005-0000-0000-0000BB920000}"/>
    <cellStyle name="styleSeriesAttributes 4 2 3" xfId="23546" xr:uid="{00000000-0005-0000-0000-0000BC920000}"/>
    <cellStyle name="styleSeriesAttributes 4 2 3 2" xfId="40255" xr:uid="{00000000-0005-0000-0000-0000BD920000}"/>
    <cellStyle name="styleSeriesAttributes 4 2 4" xfId="26328" xr:uid="{00000000-0005-0000-0000-0000BE920000}"/>
    <cellStyle name="styleSeriesAttributes 4 2 4 2" xfId="43069" xr:uid="{00000000-0005-0000-0000-0000BF920000}"/>
    <cellStyle name="styleSeriesAttributes 4 2 5" xfId="31314" xr:uid="{00000000-0005-0000-0000-0000C0920000}"/>
    <cellStyle name="styleSeriesAttributes 4 3" xfId="18120" xr:uid="{00000000-0005-0000-0000-0000C1920000}"/>
    <cellStyle name="styleSeriesAttributes 4 3 2" xfId="34795" xr:uid="{00000000-0005-0000-0000-0000C2920000}"/>
    <cellStyle name="styleSeriesAttributes 4 4" xfId="21373" xr:uid="{00000000-0005-0000-0000-0000C3920000}"/>
    <cellStyle name="styleSeriesAttributes 4 4 2" xfId="38046" xr:uid="{00000000-0005-0000-0000-0000C4920000}"/>
    <cellStyle name="styleSeriesAttributes 4 5" xfId="24423" xr:uid="{00000000-0005-0000-0000-0000C5920000}"/>
    <cellStyle name="styleSeriesAttributes 4 5 2" xfId="41142" xr:uid="{00000000-0005-0000-0000-0000C6920000}"/>
    <cellStyle name="styleSeriesAttributes 4 6" xfId="28717" xr:uid="{00000000-0005-0000-0000-0000C7920000}"/>
    <cellStyle name="styleSeriesAttributes 5" xfId="12715" xr:uid="{00000000-0005-0000-0000-0000C8920000}"/>
    <cellStyle name="styleSeriesAttributes 5 2" xfId="15334" xr:uid="{00000000-0005-0000-0000-0000C9920000}"/>
    <cellStyle name="styleSeriesAttributes 5 2 2" xfId="20977" xr:uid="{00000000-0005-0000-0000-0000CA920000}"/>
    <cellStyle name="styleSeriesAttributes 5 2 2 2" xfId="37646" xr:uid="{00000000-0005-0000-0000-0000CB920000}"/>
    <cellStyle name="styleSeriesAttributes 5 2 3" xfId="24091" xr:uid="{00000000-0005-0000-0000-0000CC920000}"/>
    <cellStyle name="styleSeriesAttributes 5 2 3 2" xfId="40808" xr:uid="{00000000-0005-0000-0000-0000CD920000}"/>
    <cellStyle name="styleSeriesAttributes 5 2 4" xfId="26820" xr:uid="{00000000-0005-0000-0000-0000CE920000}"/>
    <cellStyle name="styleSeriesAttributes 5 2 4 2" xfId="43561" xr:uid="{00000000-0005-0000-0000-0000CF920000}"/>
    <cellStyle name="styleSeriesAttributes 5 2 5" xfId="32005" xr:uid="{00000000-0005-0000-0000-0000D0920000}"/>
    <cellStyle name="styleSeriesAttributes 5 3" xfId="18732" xr:uid="{00000000-0005-0000-0000-0000D1920000}"/>
    <cellStyle name="styleSeriesAttributes 5 3 2" xfId="35409" xr:uid="{00000000-0005-0000-0000-0000D2920000}"/>
    <cellStyle name="styleSeriesAttributes 5 4" xfId="21943" xr:uid="{00000000-0005-0000-0000-0000D3920000}"/>
    <cellStyle name="styleSeriesAttributes 5 4 2" xfId="38625" xr:uid="{00000000-0005-0000-0000-0000D4920000}"/>
    <cellStyle name="styleSeriesAttributes 5 5" xfId="24907" xr:uid="{00000000-0005-0000-0000-0000D5920000}"/>
    <cellStyle name="styleSeriesAttributes 5 5 2" xfId="41634" xr:uid="{00000000-0005-0000-0000-0000D6920000}"/>
    <cellStyle name="styleSeriesAttributes 5 6" xfId="29407" xr:uid="{00000000-0005-0000-0000-0000D7920000}"/>
    <cellStyle name="styleSeriesAttributes 6" xfId="13890" xr:uid="{00000000-0005-0000-0000-0000D8920000}"/>
    <cellStyle name="styleSeriesAttributes 6 2" xfId="19687" xr:uid="{00000000-0005-0000-0000-0000D9920000}"/>
    <cellStyle name="styleSeriesAttributes 6 2 2" xfId="36357" xr:uid="{00000000-0005-0000-0000-0000DA920000}"/>
    <cellStyle name="styleSeriesAttributes 6 3" xfId="22838" xr:uid="{00000000-0005-0000-0000-0000DB920000}"/>
    <cellStyle name="styleSeriesAttributes 6 3 2" xfId="39540" xr:uid="{00000000-0005-0000-0000-0000DC920000}"/>
    <cellStyle name="styleSeriesAttributes 6 4" xfId="25657" xr:uid="{00000000-0005-0000-0000-0000DD920000}"/>
    <cellStyle name="styleSeriesAttributes 6 4 2" xfId="42396" xr:uid="{00000000-0005-0000-0000-0000DE920000}"/>
    <cellStyle name="styleSeriesAttributes 6 5" xfId="30563" xr:uid="{00000000-0005-0000-0000-0000DF920000}"/>
    <cellStyle name="styleSeriesAttributes 7" xfId="17382" xr:uid="{00000000-0005-0000-0000-0000E0920000}"/>
    <cellStyle name="styleSeriesAttributes 7 2" xfId="34058" xr:uid="{00000000-0005-0000-0000-0000E1920000}"/>
    <cellStyle name="styleSeriesAttributes 8" xfId="15771" xr:uid="{00000000-0005-0000-0000-0000E2920000}"/>
    <cellStyle name="styleSeriesAttributes 8 2" xfId="32433" xr:uid="{00000000-0005-0000-0000-0000E3920000}"/>
    <cellStyle name="styleSeriesAttributes 9" xfId="22644" xr:uid="{00000000-0005-0000-0000-0000E4920000}"/>
    <cellStyle name="styleSeriesAttributes 9 2" xfId="39344" xr:uid="{00000000-0005-0000-0000-0000E5920000}"/>
    <cellStyle name="styleSeriesData" xfId="11211" xr:uid="{00000000-0005-0000-0000-0000E6920000}"/>
    <cellStyle name="styleSeriesData 10" xfId="27973" xr:uid="{00000000-0005-0000-0000-0000E7920000}"/>
    <cellStyle name="styleSeriesData 2" xfId="11212" xr:uid="{00000000-0005-0000-0000-0000E8920000}"/>
    <cellStyle name="styleSeriesData 2 10" xfId="27974" xr:uid="{00000000-0005-0000-0000-0000E9920000}"/>
    <cellStyle name="styleSeriesData 2 2" xfId="11231" xr:uid="{00000000-0005-0000-0000-0000EA920000}"/>
    <cellStyle name="styleSeriesData 2 2 2" xfId="11727" xr:uid="{00000000-0005-0000-0000-0000EB920000}"/>
    <cellStyle name="styleSeriesData 2 2 2 2" xfId="14401" xr:uid="{00000000-0005-0000-0000-0000EC920000}"/>
    <cellStyle name="styleSeriesData 2 2 2 2 2" xfId="20164" xr:uid="{00000000-0005-0000-0000-0000ED920000}"/>
    <cellStyle name="styleSeriesData 2 2 2 2 2 2" xfId="36833" xr:uid="{00000000-0005-0000-0000-0000EE920000}"/>
    <cellStyle name="styleSeriesData 2 2 2 2 3" xfId="23306" xr:uid="{00000000-0005-0000-0000-0000EF920000}"/>
    <cellStyle name="styleSeriesData 2 2 2 2 3 2" xfId="40013" xr:uid="{00000000-0005-0000-0000-0000F0920000}"/>
    <cellStyle name="styleSeriesData 2 2 2 2 4" xfId="26087" xr:uid="{00000000-0005-0000-0000-0000F1920000}"/>
    <cellStyle name="styleSeriesData 2 2 2 2 4 2" xfId="42827" xr:uid="{00000000-0005-0000-0000-0000F2920000}"/>
    <cellStyle name="styleSeriesData 2 2 2 2 5" xfId="31073" xr:uid="{00000000-0005-0000-0000-0000F3920000}"/>
    <cellStyle name="styleSeriesData 2 2 2 3" xfId="17878" xr:uid="{00000000-0005-0000-0000-0000F4920000}"/>
    <cellStyle name="styleSeriesData 2 2 2 3 2" xfId="34554" xr:uid="{00000000-0005-0000-0000-0000F5920000}"/>
    <cellStyle name="styleSeriesData 2 2 2 4" xfId="19071" xr:uid="{00000000-0005-0000-0000-0000F6920000}"/>
    <cellStyle name="styleSeriesData 2 2 2 4 2" xfId="35741" xr:uid="{00000000-0005-0000-0000-0000F7920000}"/>
    <cellStyle name="styleSeriesData 2 2 2 5" xfId="16199" xr:uid="{00000000-0005-0000-0000-0000F8920000}"/>
    <cellStyle name="styleSeriesData 2 2 2 5 2" xfId="32865" xr:uid="{00000000-0005-0000-0000-0000F9920000}"/>
    <cellStyle name="styleSeriesData 2 2 2 6" xfId="28477" xr:uid="{00000000-0005-0000-0000-0000FA920000}"/>
    <cellStyle name="styleSeriesData 2 2 3" xfId="11988" xr:uid="{00000000-0005-0000-0000-0000FB920000}"/>
    <cellStyle name="styleSeriesData 2 2 3 2" xfId="14662" xr:uid="{00000000-0005-0000-0000-0000FC920000}"/>
    <cellStyle name="styleSeriesData 2 2 3 2 2" xfId="20425" xr:uid="{00000000-0005-0000-0000-0000FD920000}"/>
    <cellStyle name="styleSeriesData 2 2 3 2 2 2" xfId="37093" xr:uid="{00000000-0005-0000-0000-0000FE920000}"/>
    <cellStyle name="styleSeriesData 2 2 3 2 3" xfId="23565" xr:uid="{00000000-0005-0000-0000-0000FF920000}"/>
    <cellStyle name="styleSeriesData 2 2 3 2 3 2" xfId="40274" xr:uid="{00000000-0005-0000-0000-000000930000}"/>
    <cellStyle name="styleSeriesData 2 2 3 2 4" xfId="26347" xr:uid="{00000000-0005-0000-0000-000001930000}"/>
    <cellStyle name="styleSeriesData 2 2 3 2 4 2" xfId="43088" xr:uid="{00000000-0005-0000-0000-000002930000}"/>
    <cellStyle name="styleSeriesData 2 2 3 2 5" xfId="31333" xr:uid="{00000000-0005-0000-0000-000003930000}"/>
    <cellStyle name="styleSeriesData 2 2 3 3" xfId="18139" xr:uid="{00000000-0005-0000-0000-000004930000}"/>
    <cellStyle name="styleSeriesData 2 2 3 3 2" xfId="34814" xr:uid="{00000000-0005-0000-0000-000005930000}"/>
    <cellStyle name="styleSeriesData 2 2 3 4" xfId="21392" xr:uid="{00000000-0005-0000-0000-000006930000}"/>
    <cellStyle name="styleSeriesData 2 2 3 4 2" xfId="38065" xr:uid="{00000000-0005-0000-0000-000007930000}"/>
    <cellStyle name="styleSeriesData 2 2 3 5" xfId="24442" xr:uid="{00000000-0005-0000-0000-000008930000}"/>
    <cellStyle name="styleSeriesData 2 2 3 5 2" xfId="41161" xr:uid="{00000000-0005-0000-0000-000009930000}"/>
    <cellStyle name="styleSeriesData 2 2 3 6" xfId="28736" xr:uid="{00000000-0005-0000-0000-00000A930000}"/>
    <cellStyle name="styleSeriesData 2 2 4" xfId="12734" xr:uid="{00000000-0005-0000-0000-00000B930000}"/>
    <cellStyle name="styleSeriesData 2 2 4 2" xfId="15353" xr:uid="{00000000-0005-0000-0000-00000C930000}"/>
    <cellStyle name="styleSeriesData 2 2 4 2 2" xfId="20996" xr:uid="{00000000-0005-0000-0000-00000D930000}"/>
    <cellStyle name="styleSeriesData 2 2 4 2 2 2" xfId="37665" xr:uid="{00000000-0005-0000-0000-00000E930000}"/>
    <cellStyle name="styleSeriesData 2 2 4 2 3" xfId="24110" xr:uid="{00000000-0005-0000-0000-00000F930000}"/>
    <cellStyle name="styleSeriesData 2 2 4 2 3 2" xfId="40827" xr:uid="{00000000-0005-0000-0000-000010930000}"/>
    <cellStyle name="styleSeriesData 2 2 4 2 4" xfId="26839" xr:uid="{00000000-0005-0000-0000-000011930000}"/>
    <cellStyle name="styleSeriesData 2 2 4 2 4 2" xfId="43580" xr:uid="{00000000-0005-0000-0000-000012930000}"/>
    <cellStyle name="styleSeriesData 2 2 4 2 5" xfId="32024" xr:uid="{00000000-0005-0000-0000-000013930000}"/>
    <cellStyle name="styleSeriesData 2 2 4 3" xfId="18751" xr:uid="{00000000-0005-0000-0000-000014930000}"/>
    <cellStyle name="styleSeriesData 2 2 4 3 2" xfId="35428" xr:uid="{00000000-0005-0000-0000-000015930000}"/>
    <cellStyle name="styleSeriesData 2 2 4 4" xfId="21962" xr:uid="{00000000-0005-0000-0000-000016930000}"/>
    <cellStyle name="styleSeriesData 2 2 4 4 2" xfId="38644" xr:uid="{00000000-0005-0000-0000-000017930000}"/>
    <cellStyle name="styleSeriesData 2 2 4 5" xfId="24926" xr:uid="{00000000-0005-0000-0000-000018930000}"/>
    <cellStyle name="styleSeriesData 2 2 4 5 2" xfId="41653" xr:uid="{00000000-0005-0000-0000-000019930000}"/>
    <cellStyle name="styleSeriesData 2 2 4 6" xfId="29426" xr:uid="{00000000-0005-0000-0000-00001A930000}"/>
    <cellStyle name="styleSeriesData 2 2 5" xfId="13909" xr:uid="{00000000-0005-0000-0000-00001B930000}"/>
    <cellStyle name="styleSeriesData 2 2 5 2" xfId="19706" xr:uid="{00000000-0005-0000-0000-00001C930000}"/>
    <cellStyle name="styleSeriesData 2 2 5 2 2" xfId="36376" xr:uid="{00000000-0005-0000-0000-00001D930000}"/>
    <cellStyle name="styleSeriesData 2 2 5 3" xfId="22857" xr:uid="{00000000-0005-0000-0000-00001E930000}"/>
    <cellStyle name="styleSeriesData 2 2 5 3 2" xfId="39559" xr:uid="{00000000-0005-0000-0000-00001F930000}"/>
    <cellStyle name="styleSeriesData 2 2 5 4" xfId="25676" xr:uid="{00000000-0005-0000-0000-000020930000}"/>
    <cellStyle name="styleSeriesData 2 2 5 4 2" xfId="42415" xr:uid="{00000000-0005-0000-0000-000021930000}"/>
    <cellStyle name="styleSeriesData 2 2 5 5" xfId="30582" xr:uid="{00000000-0005-0000-0000-000022930000}"/>
    <cellStyle name="styleSeriesData 2 2 6" xfId="17403" xr:uid="{00000000-0005-0000-0000-000023930000}"/>
    <cellStyle name="styleSeriesData 2 2 6 2" xfId="34079" xr:uid="{00000000-0005-0000-0000-000024930000}"/>
    <cellStyle name="styleSeriesData 2 2 7" xfId="19722" xr:uid="{00000000-0005-0000-0000-000025930000}"/>
    <cellStyle name="styleSeriesData 2 2 7 2" xfId="36392" xr:uid="{00000000-0005-0000-0000-000026930000}"/>
    <cellStyle name="styleSeriesData 2 2 8" xfId="22403" xr:uid="{00000000-0005-0000-0000-000027930000}"/>
    <cellStyle name="styleSeriesData 2 2 8 2" xfId="39096" xr:uid="{00000000-0005-0000-0000-000028930000}"/>
    <cellStyle name="styleSeriesData 2 2 9" xfId="27990" xr:uid="{00000000-0005-0000-0000-000029930000}"/>
    <cellStyle name="styleSeriesData 2 3" xfId="11711" xr:uid="{00000000-0005-0000-0000-00002A930000}"/>
    <cellStyle name="styleSeriesData 2 3 2" xfId="14385" xr:uid="{00000000-0005-0000-0000-00002B930000}"/>
    <cellStyle name="styleSeriesData 2 3 2 2" xfId="20148" xr:uid="{00000000-0005-0000-0000-00002C930000}"/>
    <cellStyle name="styleSeriesData 2 3 2 2 2" xfId="36817" xr:uid="{00000000-0005-0000-0000-00002D930000}"/>
    <cellStyle name="styleSeriesData 2 3 2 3" xfId="23290" xr:uid="{00000000-0005-0000-0000-00002E930000}"/>
    <cellStyle name="styleSeriesData 2 3 2 3 2" xfId="39997" xr:uid="{00000000-0005-0000-0000-00002F930000}"/>
    <cellStyle name="styleSeriesData 2 3 2 4" xfId="26071" xr:uid="{00000000-0005-0000-0000-000030930000}"/>
    <cellStyle name="styleSeriesData 2 3 2 4 2" xfId="42811" xr:uid="{00000000-0005-0000-0000-000031930000}"/>
    <cellStyle name="styleSeriesData 2 3 2 5" xfId="31057" xr:uid="{00000000-0005-0000-0000-000032930000}"/>
    <cellStyle name="styleSeriesData 2 3 3" xfId="17862" xr:uid="{00000000-0005-0000-0000-000033930000}"/>
    <cellStyle name="styleSeriesData 2 3 3 2" xfId="34538" xr:uid="{00000000-0005-0000-0000-000034930000}"/>
    <cellStyle name="styleSeriesData 2 3 4" xfId="19335" xr:uid="{00000000-0005-0000-0000-000035930000}"/>
    <cellStyle name="styleSeriesData 2 3 4 2" xfId="36005" xr:uid="{00000000-0005-0000-0000-000036930000}"/>
    <cellStyle name="styleSeriesData 2 3 5" xfId="22386" xr:uid="{00000000-0005-0000-0000-000037930000}"/>
    <cellStyle name="styleSeriesData 2 3 5 2" xfId="39079" xr:uid="{00000000-0005-0000-0000-000038930000}"/>
    <cellStyle name="styleSeriesData 2 3 6" xfId="28461" xr:uid="{00000000-0005-0000-0000-000039930000}"/>
    <cellStyle name="styleSeriesData 2 4" xfId="11972" xr:uid="{00000000-0005-0000-0000-00003A930000}"/>
    <cellStyle name="styleSeriesData 2 4 2" xfId="14646" xr:uid="{00000000-0005-0000-0000-00003B930000}"/>
    <cellStyle name="styleSeriesData 2 4 2 2" xfId="20409" xr:uid="{00000000-0005-0000-0000-00003C930000}"/>
    <cellStyle name="styleSeriesData 2 4 2 2 2" xfId="37077" xr:uid="{00000000-0005-0000-0000-00003D930000}"/>
    <cellStyle name="styleSeriesData 2 4 2 3" xfId="23549" xr:uid="{00000000-0005-0000-0000-00003E930000}"/>
    <cellStyle name="styleSeriesData 2 4 2 3 2" xfId="40258" xr:uid="{00000000-0005-0000-0000-00003F930000}"/>
    <cellStyle name="styleSeriesData 2 4 2 4" xfId="26331" xr:uid="{00000000-0005-0000-0000-000040930000}"/>
    <cellStyle name="styleSeriesData 2 4 2 4 2" xfId="43072" xr:uid="{00000000-0005-0000-0000-000041930000}"/>
    <cellStyle name="styleSeriesData 2 4 2 5" xfId="31317" xr:uid="{00000000-0005-0000-0000-000042930000}"/>
    <cellStyle name="styleSeriesData 2 4 3" xfId="18123" xr:uid="{00000000-0005-0000-0000-000043930000}"/>
    <cellStyle name="styleSeriesData 2 4 3 2" xfId="34798" xr:uid="{00000000-0005-0000-0000-000044930000}"/>
    <cellStyle name="styleSeriesData 2 4 4" xfId="21376" xr:uid="{00000000-0005-0000-0000-000045930000}"/>
    <cellStyle name="styleSeriesData 2 4 4 2" xfId="38049" xr:uid="{00000000-0005-0000-0000-000046930000}"/>
    <cellStyle name="styleSeriesData 2 4 5" xfId="24426" xr:uid="{00000000-0005-0000-0000-000047930000}"/>
    <cellStyle name="styleSeriesData 2 4 5 2" xfId="41145" xr:uid="{00000000-0005-0000-0000-000048930000}"/>
    <cellStyle name="styleSeriesData 2 4 6" xfId="28720" xr:uid="{00000000-0005-0000-0000-000049930000}"/>
    <cellStyle name="styleSeriesData 2 5" xfId="12718" xr:uid="{00000000-0005-0000-0000-00004A930000}"/>
    <cellStyle name="styleSeriesData 2 5 2" xfId="15337" xr:uid="{00000000-0005-0000-0000-00004B930000}"/>
    <cellStyle name="styleSeriesData 2 5 2 2" xfId="20980" xr:uid="{00000000-0005-0000-0000-00004C930000}"/>
    <cellStyle name="styleSeriesData 2 5 2 2 2" xfId="37649" xr:uid="{00000000-0005-0000-0000-00004D930000}"/>
    <cellStyle name="styleSeriesData 2 5 2 3" xfId="24094" xr:uid="{00000000-0005-0000-0000-00004E930000}"/>
    <cellStyle name="styleSeriesData 2 5 2 3 2" xfId="40811" xr:uid="{00000000-0005-0000-0000-00004F930000}"/>
    <cellStyle name="styleSeriesData 2 5 2 4" xfId="26823" xr:uid="{00000000-0005-0000-0000-000050930000}"/>
    <cellStyle name="styleSeriesData 2 5 2 4 2" xfId="43564" xr:uid="{00000000-0005-0000-0000-000051930000}"/>
    <cellStyle name="styleSeriesData 2 5 2 5" xfId="32008" xr:uid="{00000000-0005-0000-0000-000052930000}"/>
    <cellStyle name="styleSeriesData 2 5 3" xfId="18735" xr:uid="{00000000-0005-0000-0000-000053930000}"/>
    <cellStyle name="styleSeriesData 2 5 3 2" xfId="35412" xr:uid="{00000000-0005-0000-0000-000054930000}"/>
    <cellStyle name="styleSeriesData 2 5 4" xfId="21946" xr:uid="{00000000-0005-0000-0000-000055930000}"/>
    <cellStyle name="styleSeriesData 2 5 4 2" xfId="38628" xr:uid="{00000000-0005-0000-0000-000056930000}"/>
    <cellStyle name="styleSeriesData 2 5 5" xfId="24910" xr:uid="{00000000-0005-0000-0000-000057930000}"/>
    <cellStyle name="styleSeriesData 2 5 5 2" xfId="41637" xr:uid="{00000000-0005-0000-0000-000058930000}"/>
    <cellStyle name="styleSeriesData 2 5 6" xfId="29410" xr:uid="{00000000-0005-0000-0000-000059930000}"/>
    <cellStyle name="styleSeriesData 2 6" xfId="13893" xr:uid="{00000000-0005-0000-0000-00005A930000}"/>
    <cellStyle name="styleSeriesData 2 6 2" xfId="19690" xr:uid="{00000000-0005-0000-0000-00005B930000}"/>
    <cellStyle name="styleSeriesData 2 6 2 2" xfId="36360" xr:uid="{00000000-0005-0000-0000-00005C930000}"/>
    <cellStyle name="styleSeriesData 2 6 3" xfId="22841" xr:uid="{00000000-0005-0000-0000-00005D930000}"/>
    <cellStyle name="styleSeriesData 2 6 3 2" xfId="39543" xr:uid="{00000000-0005-0000-0000-00005E930000}"/>
    <cellStyle name="styleSeriesData 2 6 4" xfId="25660" xr:uid="{00000000-0005-0000-0000-00005F930000}"/>
    <cellStyle name="styleSeriesData 2 6 4 2" xfId="42399" xr:uid="{00000000-0005-0000-0000-000060930000}"/>
    <cellStyle name="styleSeriesData 2 6 5" xfId="30566" xr:uid="{00000000-0005-0000-0000-000061930000}"/>
    <cellStyle name="styleSeriesData 2 7" xfId="17385" xr:uid="{00000000-0005-0000-0000-000062930000}"/>
    <cellStyle name="styleSeriesData 2 7 2" xfId="34061" xr:uid="{00000000-0005-0000-0000-000063930000}"/>
    <cellStyle name="styleSeriesData 2 8" xfId="15769" xr:uid="{00000000-0005-0000-0000-000064930000}"/>
    <cellStyle name="styleSeriesData 2 8 2" xfId="32431" xr:uid="{00000000-0005-0000-0000-000065930000}"/>
    <cellStyle name="styleSeriesData 2 9" xfId="24248" xr:uid="{00000000-0005-0000-0000-000066930000}"/>
    <cellStyle name="styleSeriesData 2 9 2" xfId="40965" xr:uid="{00000000-0005-0000-0000-000067930000}"/>
    <cellStyle name="styleSeriesData 3" xfId="11710" xr:uid="{00000000-0005-0000-0000-000068930000}"/>
    <cellStyle name="styleSeriesData 3 2" xfId="14384" xr:uid="{00000000-0005-0000-0000-000069930000}"/>
    <cellStyle name="styleSeriesData 3 2 2" xfId="20147" xr:uid="{00000000-0005-0000-0000-00006A930000}"/>
    <cellStyle name="styleSeriesData 3 2 2 2" xfId="36816" xr:uid="{00000000-0005-0000-0000-00006B930000}"/>
    <cellStyle name="styleSeriesData 3 2 3" xfId="23289" xr:uid="{00000000-0005-0000-0000-00006C930000}"/>
    <cellStyle name="styleSeriesData 3 2 3 2" xfId="39996" xr:uid="{00000000-0005-0000-0000-00006D930000}"/>
    <cellStyle name="styleSeriesData 3 2 4" xfId="26070" xr:uid="{00000000-0005-0000-0000-00006E930000}"/>
    <cellStyle name="styleSeriesData 3 2 4 2" xfId="42810" xr:uid="{00000000-0005-0000-0000-00006F930000}"/>
    <cellStyle name="styleSeriesData 3 2 5" xfId="31056" xr:uid="{00000000-0005-0000-0000-000070930000}"/>
    <cellStyle name="styleSeriesData 3 3" xfId="17861" xr:uid="{00000000-0005-0000-0000-000071930000}"/>
    <cellStyle name="styleSeriesData 3 3 2" xfId="34537" xr:uid="{00000000-0005-0000-0000-000072930000}"/>
    <cellStyle name="styleSeriesData 3 4" xfId="18295" xr:uid="{00000000-0005-0000-0000-000073930000}"/>
    <cellStyle name="styleSeriesData 3 4 2" xfId="34970" xr:uid="{00000000-0005-0000-0000-000074930000}"/>
    <cellStyle name="styleSeriesData 3 5" xfId="21530" xr:uid="{00000000-0005-0000-0000-000075930000}"/>
    <cellStyle name="styleSeriesData 3 5 2" xfId="38204" xr:uid="{00000000-0005-0000-0000-000076930000}"/>
    <cellStyle name="styleSeriesData 3 6" xfId="28460" xr:uid="{00000000-0005-0000-0000-000077930000}"/>
    <cellStyle name="styleSeriesData 4" xfId="11971" xr:uid="{00000000-0005-0000-0000-000078930000}"/>
    <cellStyle name="styleSeriesData 4 2" xfId="14645" xr:uid="{00000000-0005-0000-0000-000079930000}"/>
    <cellStyle name="styleSeriesData 4 2 2" xfId="20408" xr:uid="{00000000-0005-0000-0000-00007A930000}"/>
    <cellStyle name="styleSeriesData 4 2 2 2" xfId="37076" xr:uid="{00000000-0005-0000-0000-00007B930000}"/>
    <cellStyle name="styleSeriesData 4 2 3" xfId="23548" xr:uid="{00000000-0005-0000-0000-00007C930000}"/>
    <cellStyle name="styleSeriesData 4 2 3 2" xfId="40257" xr:uid="{00000000-0005-0000-0000-00007D930000}"/>
    <cellStyle name="styleSeriesData 4 2 4" xfId="26330" xr:uid="{00000000-0005-0000-0000-00007E930000}"/>
    <cellStyle name="styleSeriesData 4 2 4 2" xfId="43071" xr:uid="{00000000-0005-0000-0000-00007F930000}"/>
    <cellStyle name="styleSeriesData 4 2 5" xfId="31316" xr:uid="{00000000-0005-0000-0000-000080930000}"/>
    <cellStyle name="styleSeriesData 4 3" xfId="18122" xr:uid="{00000000-0005-0000-0000-000081930000}"/>
    <cellStyle name="styleSeriesData 4 3 2" xfId="34797" xr:uid="{00000000-0005-0000-0000-000082930000}"/>
    <cellStyle name="styleSeriesData 4 4" xfId="21375" xr:uid="{00000000-0005-0000-0000-000083930000}"/>
    <cellStyle name="styleSeriesData 4 4 2" xfId="38048" xr:uid="{00000000-0005-0000-0000-000084930000}"/>
    <cellStyle name="styleSeriesData 4 5" xfId="24425" xr:uid="{00000000-0005-0000-0000-000085930000}"/>
    <cellStyle name="styleSeriesData 4 5 2" xfId="41144" xr:uid="{00000000-0005-0000-0000-000086930000}"/>
    <cellStyle name="styleSeriesData 4 6" xfId="28719" xr:uid="{00000000-0005-0000-0000-000087930000}"/>
    <cellStyle name="styleSeriesData 5" xfId="12717" xr:uid="{00000000-0005-0000-0000-000088930000}"/>
    <cellStyle name="styleSeriesData 5 2" xfId="15336" xr:uid="{00000000-0005-0000-0000-000089930000}"/>
    <cellStyle name="styleSeriesData 5 2 2" xfId="20979" xr:uid="{00000000-0005-0000-0000-00008A930000}"/>
    <cellStyle name="styleSeriesData 5 2 2 2" xfId="37648" xr:uid="{00000000-0005-0000-0000-00008B930000}"/>
    <cellStyle name="styleSeriesData 5 2 3" xfId="24093" xr:uid="{00000000-0005-0000-0000-00008C930000}"/>
    <cellStyle name="styleSeriesData 5 2 3 2" xfId="40810" xr:uid="{00000000-0005-0000-0000-00008D930000}"/>
    <cellStyle name="styleSeriesData 5 2 4" xfId="26822" xr:uid="{00000000-0005-0000-0000-00008E930000}"/>
    <cellStyle name="styleSeriesData 5 2 4 2" xfId="43563" xr:uid="{00000000-0005-0000-0000-00008F930000}"/>
    <cellStyle name="styleSeriesData 5 2 5" xfId="32007" xr:uid="{00000000-0005-0000-0000-000090930000}"/>
    <cellStyle name="styleSeriesData 5 3" xfId="18734" xr:uid="{00000000-0005-0000-0000-000091930000}"/>
    <cellStyle name="styleSeriesData 5 3 2" xfId="35411" xr:uid="{00000000-0005-0000-0000-000092930000}"/>
    <cellStyle name="styleSeriesData 5 4" xfId="21945" xr:uid="{00000000-0005-0000-0000-000093930000}"/>
    <cellStyle name="styleSeriesData 5 4 2" xfId="38627" xr:uid="{00000000-0005-0000-0000-000094930000}"/>
    <cellStyle name="styleSeriesData 5 5" xfId="24909" xr:uid="{00000000-0005-0000-0000-000095930000}"/>
    <cellStyle name="styleSeriesData 5 5 2" xfId="41636" xr:uid="{00000000-0005-0000-0000-000096930000}"/>
    <cellStyle name="styleSeriesData 5 6" xfId="29409" xr:uid="{00000000-0005-0000-0000-000097930000}"/>
    <cellStyle name="styleSeriesData 6" xfId="13892" xr:uid="{00000000-0005-0000-0000-000098930000}"/>
    <cellStyle name="styleSeriesData 6 2" xfId="19689" xr:uid="{00000000-0005-0000-0000-000099930000}"/>
    <cellStyle name="styleSeriesData 6 2 2" xfId="36359" xr:uid="{00000000-0005-0000-0000-00009A930000}"/>
    <cellStyle name="styleSeriesData 6 3" xfId="22840" xr:uid="{00000000-0005-0000-0000-00009B930000}"/>
    <cellStyle name="styleSeriesData 6 3 2" xfId="39542" xr:uid="{00000000-0005-0000-0000-00009C930000}"/>
    <cellStyle name="styleSeriesData 6 4" xfId="25659" xr:uid="{00000000-0005-0000-0000-00009D930000}"/>
    <cellStyle name="styleSeriesData 6 4 2" xfId="42398" xr:uid="{00000000-0005-0000-0000-00009E930000}"/>
    <cellStyle name="styleSeriesData 6 5" xfId="30565" xr:uid="{00000000-0005-0000-0000-00009F930000}"/>
    <cellStyle name="styleSeriesData 7" xfId="17384" xr:uid="{00000000-0005-0000-0000-0000A0930000}"/>
    <cellStyle name="styleSeriesData 7 2" xfId="34060" xr:uid="{00000000-0005-0000-0000-0000A1930000}"/>
    <cellStyle name="styleSeriesData 8" xfId="15770" xr:uid="{00000000-0005-0000-0000-0000A2930000}"/>
    <cellStyle name="styleSeriesData 8 2" xfId="32432" xr:uid="{00000000-0005-0000-0000-0000A3930000}"/>
    <cellStyle name="styleSeriesData 9" xfId="22989" xr:uid="{00000000-0005-0000-0000-0000A4930000}"/>
    <cellStyle name="styleSeriesData 9 2" xfId="39691" xr:uid="{00000000-0005-0000-0000-0000A5930000}"/>
    <cellStyle name="styleSeriesDataForecast" xfId="11213" xr:uid="{00000000-0005-0000-0000-0000A6930000}"/>
    <cellStyle name="styleSeriesDataForecast 10" xfId="27975" xr:uid="{00000000-0005-0000-0000-0000A7930000}"/>
    <cellStyle name="styleSeriesDataForecast 2" xfId="11214" xr:uid="{00000000-0005-0000-0000-0000A8930000}"/>
    <cellStyle name="styleSeriesDataForecast 2 10" xfId="27976" xr:uid="{00000000-0005-0000-0000-0000A9930000}"/>
    <cellStyle name="styleSeriesDataForecast 2 2" xfId="11232" xr:uid="{00000000-0005-0000-0000-0000AA930000}"/>
    <cellStyle name="styleSeriesDataForecast 2 2 2" xfId="11728" xr:uid="{00000000-0005-0000-0000-0000AB930000}"/>
    <cellStyle name="styleSeriesDataForecast 2 2 2 2" xfId="14402" xr:uid="{00000000-0005-0000-0000-0000AC930000}"/>
    <cellStyle name="styleSeriesDataForecast 2 2 2 2 2" xfId="20165" xr:uid="{00000000-0005-0000-0000-0000AD930000}"/>
    <cellStyle name="styleSeriesDataForecast 2 2 2 2 2 2" xfId="36834" xr:uid="{00000000-0005-0000-0000-0000AE930000}"/>
    <cellStyle name="styleSeriesDataForecast 2 2 2 2 3" xfId="23307" xr:uid="{00000000-0005-0000-0000-0000AF930000}"/>
    <cellStyle name="styleSeriesDataForecast 2 2 2 2 3 2" xfId="40014" xr:uid="{00000000-0005-0000-0000-0000B0930000}"/>
    <cellStyle name="styleSeriesDataForecast 2 2 2 2 4" xfId="26088" xr:uid="{00000000-0005-0000-0000-0000B1930000}"/>
    <cellStyle name="styleSeriesDataForecast 2 2 2 2 4 2" xfId="42828" xr:uid="{00000000-0005-0000-0000-0000B2930000}"/>
    <cellStyle name="styleSeriesDataForecast 2 2 2 2 5" xfId="31074" xr:uid="{00000000-0005-0000-0000-0000B3930000}"/>
    <cellStyle name="styleSeriesDataForecast 2 2 2 3" xfId="17879" xr:uid="{00000000-0005-0000-0000-0000B4930000}"/>
    <cellStyle name="styleSeriesDataForecast 2 2 2 3 2" xfId="34555" xr:uid="{00000000-0005-0000-0000-0000B5930000}"/>
    <cellStyle name="styleSeriesDataForecast 2 2 2 4" xfId="20635" xr:uid="{00000000-0005-0000-0000-0000B6930000}"/>
    <cellStyle name="styleSeriesDataForecast 2 2 2 4 2" xfId="37303" xr:uid="{00000000-0005-0000-0000-0000B7930000}"/>
    <cellStyle name="styleSeriesDataForecast 2 2 2 5" xfId="16676" xr:uid="{00000000-0005-0000-0000-0000B8930000}"/>
    <cellStyle name="styleSeriesDataForecast 2 2 2 5 2" xfId="33350" xr:uid="{00000000-0005-0000-0000-0000B9930000}"/>
    <cellStyle name="styleSeriesDataForecast 2 2 2 6" xfId="28478" xr:uid="{00000000-0005-0000-0000-0000BA930000}"/>
    <cellStyle name="styleSeriesDataForecast 2 2 3" xfId="11989" xr:uid="{00000000-0005-0000-0000-0000BB930000}"/>
    <cellStyle name="styleSeriesDataForecast 2 2 3 2" xfId="14663" xr:uid="{00000000-0005-0000-0000-0000BC930000}"/>
    <cellStyle name="styleSeriesDataForecast 2 2 3 2 2" xfId="20426" xr:uid="{00000000-0005-0000-0000-0000BD930000}"/>
    <cellStyle name="styleSeriesDataForecast 2 2 3 2 2 2" xfId="37094" xr:uid="{00000000-0005-0000-0000-0000BE930000}"/>
    <cellStyle name="styleSeriesDataForecast 2 2 3 2 3" xfId="23566" xr:uid="{00000000-0005-0000-0000-0000BF930000}"/>
    <cellStyle name="styleSeriesDataForecast 2 2 3 2 3 2" xfId="40275" xr:uid="{00000000-0005-0000-0000-0000C0930000}"/>
    <cellStyle name="styleSeriesDataForecast 2 2 3 2 4" xfId="26348" xr:uid="{00000000-0005-0000-0000-0000C1930000}"/>
    <cellStyle name="styleSeriesDataForecast 2 2 3 2 4 2" xfId="43089" xr:uid="{00000000-0005-0000-0000-0000C2930000}"/>
    <cellStyle name="styleSeriesDataForecast 2 2 3 2 5" xfId="31334" xr:uid="{00000000-0005-0000-0000-0000C3930000}"/>
    <cellStyle name="styleSeriesDataForecast 2 2 3 3" xfId="18140" xr:uid="{00000000-0005-0000-0000-0000C4930000}"/>
    <cellStyle name="styleSeriesDataForecast 2 2 3 3 2" xfId="34815" xr:uid="{00000000-0005-0000-0000-0000C5930000}"/>
    <cellStyle name="styleSeriesDataForecast 2 2 3 4" xfId="21393" xr:uid="{00000000-0005-0000-0000-0000C6930000}"/>
    <cellStyle name="styleSeriesDataForecast 2 2 3 4 2" xfId="38066" xr:uid="{00000000-0005-0000-0000-0000C7930000}"/>
    <cellStyle name="styleSeriesDataForecast 2 2 3 5" xfId="24443" xr:uid="{00000000-0005-0000-0000-0000C8930000}"/>
    <cellStyle name="styleSeriesDataForecast 2 2 3 5 2" xfId="41162" xr:uid="{00000000-0005-0000-0000-0000C9930000}"/>
    <cellStyle name="styleSeriesDataForecast 2 2 3 6" xfId="28737" xr:uid="{00000000-0005-0000-0000-0000CA930000}"/>
    <cellStyle name="styleSeriesDataForecast 2 2 4" xfId="12735" xr:uid="{00000000-0005-0000-0000-0000CB930000}"/>
    <cellStyle name="styleSeriesDataForecast 2 2 4 2" xfId="15354" xr:uid="{00000000-0005-0000-0000-0000CC930000}"/>
    <cellStyle name="styleSeriesDataForecast 2 2 4 2 2" xfId="20997" xr:uid="{00000000-0005-0000-0000-0000CD930000}"/>
    <cellStyle name="styleSeriesDataForecast 2 2 4 2 2 2" xfId="37666" xr:uid="{00000000-0005-0000-0000-0000CE930000}"/>
    <cellStyle name="styleSeriesDataForecast 2 2 4 2 3" xfId="24111" xr:uid="{00000000-0005-0000-0000-0000CF930000}"/>
    <cellStyle name="styleSeriesDataForecast 2 2 4 2 3 2" xfId="40828" xr:uid="{00000000-0005-0000-0000-0000D0930000}"/>
    <cellStyle name="styleSeriesDataForecast 2 2 4 2 4" xfId="26840" xr:uid="{00000000-0005-0000-0000-0000D1930000}"/>
    <cellStyle name="styleSeriesDataForecast 2 2 4 2 4 2" xfId="43581" xr:uid="{00000000-0005-0000-0000-0000D2930000}"/>
    <cellStyle name="styleSeriesDataForecast 2 2 4 2 5" xfId="32025" xr:uid="{00000000-0005-0000-0000-0000D3930000}"/>
    <cellStyle name="styleSeriesDataForecast 2 2 4 3" xfId="18752" xr:uid="{00000000-0005-0000-0000-0000D4930000}"/>
    <cellStyle name="styleSeriesDataForecast 2 2 4 3 2" xfId="35429" xr:uid="{00000000-0005-0000-0000-0000D5930000}"/>
    <cellStyle name="styleSeriesDataForecast 2 2 4 4" xfId="21963" xr:uid="{00000000-0005-0000-0000-0000D6930000}"/>
    <cellStyle name="styleSeriesDataForecast 2 2 4 4 2" xfId="38645" xr:uid="{00000000-0005-0000-0000-0000D7930000}"/>
    <cellStyle name="styleSeriesDataForecast 2 2 4 5" xfId="24927" xr:uid="{00000000-0005-0000-0000-0000D8930000}"/>
    <cellStyle name="styleSeriesDataForecast 2 2 4 5 2" xfId="41654" xr:uid="{00000000-0005-0000-0000-0000D9930000}"/>
    <cellStyle name="styleSeriesDataForecast 2 2 4 6" xfId="29427" xr:uid="{00000000-0005-0000-0000-0000DA930000}"/>
    <cellStyle name="styleSeriesDataForecast 2 2 5" xfId="13910" xr:uid="{00000000-0005-0000-0000-0000DB930000}"/>
    <cellStyle name="styleSeriesDataForecast 2 2 5 2" xfId="19707" xr:uid="{00000000-0005-0000-0000-0000DC930000}"/>
    <cellStyle name="styleSeriesDataForecast 2 2 5 2 2" xfId="36377" xr:uid="{00000000-0005-0000-0000-0000DD930000}"/>
    <cellStyle name="styleSeriesDataForecast 2 2 5 3" xfId="22858" xr:uid="{00000000-0005-0000-0000-0000DE930000}"/>
    <cellStyle name="styleSeriesDataForecast 2 2 5 3 2" xfId="39560" xr:uid="{00000000-0005-0000-0000-0000DF930000}"/>
    <cellStyle name="styleSeriesDataForecast 2 2 5 4" xfId="25677" xr:uid="{00000000-0005-0000-0000-0000E0930000}"/>
    <cellStyle name="styleSeriesDataForecast 2 2 5 4 2" xfId="42416" xr:uid="{00000000-0005-0000-0000-0000E1930000}"/>
    <cellStyle name="styleSeriesDataForecast 2 2 5 5" xfId="30583" xr:uid="{00000000-0005-0000-0000-0000E2930000}"/>
    <cellStyle name="styleSeriesDataForecast 2 2 6" xfId="17404" xr:uid="{00000000-0005-0000-0000-0000E3930000}"/>
    <cellStyle name="styleSeriesDataForecast 2 2 6 2" xfId="34080" xr:uid="{00000000-0005-0000-0000-0000E4930000}"/>
    <cellStyle name="styleSeriesDataForecast 2 2 7" xfId="21018" xr:uid="{00000000-0005-0000-0000-0000E5930000}"/>
    <cellStyle name="styleSeriesDataForecast 2 2 7 2" xfId="37687" xr:uid="{00000000-0005-0000-0000-0000E6930000}"/>
    <cellStyle name="styleSeriesDataForecast 2 2 8" xfId="15955" xr:uid="{00000000-0005-0000-0000-0000E7930000}"/>
    <cellStyle name="styleSeriesDataForecast 2 2 8 2" xfId="32621" xr:uid="{00000000-0005-0000-0000-0000E8930000}"/>
    <cellStyle name="styleSeriesDataForecast 2 2 9" xfId="27991" xr:uid="{00000000-0005-0000-0000-0000E9930000}"/>
    <cellStyle name="styleSeriesDataForecast 2 3" xfId="11713" xr:uid="{00000000-0005-0000-0000-0000EA930000}"/>
    <cellStyle name="styleSeriesDataForecast 2 3 2" xfId="14387" xr:uid="{00000000-0005-0000-0000-0000EB930000}"/>
    <cellStyle name="styleSeriesDataForecast 2 3 2 2" xfId="20150" xr:uid="{00000000-0005-0000-0000-0000EC930000}"/>
    <cellStyle name="styleSeriesDataForecast 2 3 2 2 2" xfId="36819" xr:uid="{00000000-0005-0000-0000-0000ED930000}"/>
    <cellStyle name="styleSeriesDataForecast 2 3 2 3" xfId="23292" xr:uid="{00000000-0005-0000-0000-0000EE930000}"/>
    <cellStyle name="styleSeriesDataForecast 2 3 2 3 2" xfId="39999" xr:uid="{00000000-0005-0000-0000-0000EF930000}"/>
    <cellStyle name="styleSeriesDataForecast 2 3 2 4" xfId="26073" xr:uid="{00000000-0005-0000-0000-0000F0930000}"/>
    <cellStyle name="styleSeriesDataForecast 2 3 2 4 2" xfId="42813" xr:uid="{00000000-0005-0000-0000-0000F1930000}"/>
    <cellStyle name="styleSeriesDataForecast 2 3 2 5" xfId="31059" xr:uid="{00000000-0005-0000-0000-0000F2930000}"/>
    <cellStyle name="styleSeriesDataForecast 2 3 3" xfId="17864" xr:uid="{00000000-0005-0000-0000-0000F3930000}"/>
    <cellStyle name="styleSeriesDataForecast 2 3 3 2" xfId="34540" xr:uid="{00000000-0005-0000-0000-0000F4930000}"/>
    <cellStyle name="styleSeriesDataForecast 2 3 4" xfId="19714" xr:uid="{00000000-0005-0000-0000-0000F5930000}"/>
    <cellStyle name="styleSeriesDataForecast 2 3 4 2" xfId="36384" xr:uid="{00000000-0005-0000-0000-0000F6930000}"/>
    <cellStyle name="styleSeriesDataForecast 2 3 5" xfId="22774" xr:uid="{00000000-0005-0000-0000-0000F7930000}"/>
    <cellStyle name="styleSeriesDataForecast 2 3 5 2" xfId="39474" xr:uid="{00000000-0005-0000-0000-0000F8930000}"/>
    <cellStyle name="styleSeriesDataForecast 2 3 6" xfId="28463" xr:uid="{00000000-0005-0000-0000-0000F9930000}"/>
    <cellStyle name="styleSeriesDataForecast 2 4" xfId="11974" xr:uid="{00000000-0005-0000-0000-0000FA930000}"/>
    <cellStyle name="styleSeriesDataForecast 2 4 2" xfId="14648" xr:uid="{00000000-0005-0000-0000-0000FB930000}"/>
    <cellStyle name="styleSeriesDataForecast 2 4 2 2" xfId="20411" xr:uid="{00000000-0005-0000-0000-0000FC930000}"/>
    <cellStyle name="styleSeriesDataForecast 2 4 2 2 2" xfId="37079" xr:uid="{00000000-0005-0000-0000-0000FD930000}"/>
    <cellStyle name="styleSeriesDataForecast 2 4 2 3" xfId="23551" xr:uid="{00000000-0005-0000-0000-0000FE930000}"/>
    <cellStyle name="styleSeriesDataForecast 2 4 2 3 2" xfId="40260" xr:uid="{00000000-0005-0000-0000-0000FF930000}"/>
    <cellStyle name="styleSeriesDataForecast 2 4 2 4" xfId="26333" xr:uid="{00000000-0005-0000-0000-000000940000}"/>
    <cellStyle name="styleSeriesDataForecast 2 4 2 4 2" xfId="43074" xr:uid="{00000000-0005-0000-0000-000001940000}"/>
    <cellStyle name="styleSeriesDataForecast 2 4 2 5" xfId="31319" xr:uid="{00000000-0005-0000-0000-000002940000}"/>
    <cellStyle name="styleSeriesDataForecast 2 4 3" xfId="18125" xr:uid="{00000000-0005-0000-0000-000003940000}"/>
    <cellStyle name="styleSeriesDataForecast 2 4 3 2" xfId="34800" xr:uid="{00000000-0005-0000-0000-000004940000}"/>
    <cellStyle name="styleSeriesDataForecast 2 4 4" xfId="21378" xr:uid="{00000000-0005-0000-0000-000005940000}"/>
    <cellStyle name="styleSeriesDataForecast 2 4 4 2" xfId="38051" xr:uid="{00000000-0005-0000-0000-000006940000}"/>
    <cellStyle name="styleSeriesDataForecast 2 4 5" xfId="24428" xr:uid="{00000000-0005-0000-0000-000007940000}"/>
    <cellStyle name="styleSeriesDataForecast 2 4 5 2" xfId="41147" xr:uid="{00000000-0005-0000-0000-000008940000}"/>
    <cellStyle name="styleSeriesDataForecast 2 4 6" xfId="28722" xr:uid="{00000000-0005-0000-0000-000009940000}"/>
    <cellStyle name="styleSeriesDataForecast 2 5" xfId="12720" xr:uid="{00000000-0005-0000-0000-00000A940000}"/>
    <cellStyle name="styleSeriesDataForecast 2 5 2" xfId="15339" xr:uid="{00000000-0005-0000-0000-00000B940000}"/>
    <cellStyle name="styleSeriesDataForecast 2 5 2 2" xfId="20982" xr:uid="{00000000-0005-0000-0000-00000C940000}"/>
    <cellStyle name="styleSeriesDataForecast 2 5 2 2 2" xfId="37651" xr:uid="{00000000-0005-0000-0000-00000D940000}"/>
    <cellStyle name="styleSeriesDataForecast 2 5 2 3" xfId="24096" xr:uid="{00000000-0005-0000-0000-00000E940000}"/>
    <cellStyle name="styleSeriesDataForecast 2 5 2 3 2" xfId="40813" xr:uid="{00000000-0005-0000-0000-00000F940000}"/>
    <cellStyle name="styleSeriesDataForecast 2 5 2 4" xfId="26825" xr:uid="{00000000-0005-0000-0000-000010940000}"/>
    <cellStyle name="styleSeriesDataForecast 2 5 2 4 2" xfId="43566" xr:uid="{00000000-0005-0000-0000-000011940000}"/>
    <cellStyle name="styleSeriesDataForecast 2 5 2 5" xfId="32010" xr:uid="{00000000-0005-0000-0000-000012940000}"/>
    <cellStyle name="styleSeriesDataForecast 2 5 3" xfId="18737" xr:uid="{00000000-0005-0000-0000-000013940000}"/>
    <cellStyle name="styleSeriesDataForecast 2 5 3 2" xfId="35414" xr:uid="{00000000-0005-0000-0000-000014940000}"/>
    <cellStyle name="styleSeriesDataForecast 2 5 4" xfId="21948" xr:uid="{00000000-0005-0000-0000-000015940000}"/>
    <cellStyle name="styleSeriesDataForecast 2 5 4 2" xfId="38630" xr:uid="{00000000-0005-0000-0000-000016940000}"/>
    <cellStyle name="styleSeriesDataForecast 2 5 5" xfId="24912" xr:uid="{00000000-0005-0000-0000-000017940000}"/>
    <cellStyle name="styleSeriesDataForecast 2 5 5 2" xfId="41639" xr:uid="{00000000-0005-0000-0000-000018940000}"/>
    <cellStyle name="styleSeriesDataForecast 2 5 6" xfId="29412" xr:uid="{00000000-0005-0000-0000-000019940000}"/>
    <cellStyle name="styleSeriesDataForecast 2 6" xfId="13895" xr:uid="{00000000-0005-0000-0000-00001A940000}"/>
    <cellStyle name="styleSeriesDataForecast 2 6 2" xfId="19692" xr:uid="{00000000-0005-0000-0000-00001B940000}"/>
    <cellStyle name="styleSeriesDataForecast 2 6 2 2" xfId="36362" xr:uid="{00000000-0005-0000-0000-00001C940000}"/>
    <cellStyle name="styleSeriesDataForecast 2 6 3" xfId="22843" xr:uid="{00000000-0005-0000-0000-00001D940000}"/>
    <cellStyle name="styleSeriesDataForecast 2 6 3 2" xfId="39545" xr:uid="{00000000-0005-0000-0000-00001E940000}"/>
    <cellStyle name="styleSeriesDataForecast 2 6 4" xfId="25662" xr:uid="{00000000-0005-0000-0000-00001F940000}"/>
    <cellStyle name="styleSeriesDataForecast 2 6 4 2" xfId="42401" xr:uid="{00000000-0005-0000-0000-000020940000}"/>
    <cellStyle name="styleSeriesDataForecast 2 6 5" xfId="30568" xr:uid="{00000000-0005-0000-0000-000021940000}"/>
    <cellStyle name="styleSeriesDataForecast 2 7" xfId="17387" xr:uid="{00000000-0005-0000-0000-000022940000}"/>
    <cellStyle name="styleSeriesDataForecast 2 7 2" xfId="34063" xr:uid="{00000000-0005-0000-0000-000023940000}"/>
    <cellStyle name="styleSeriesDataForecast 2 8" xfId="15767" xr:uid="{00000000-0005-0000-0000-000024940000}"/>
    <cellStyle name="styleSeriesDataForecast 2 8 2" xfId="32429" xr:uid="{00000000-0005-0000-0000-000025940000}"/>
    <cellStyle name="styleSeriesDataForecast 2 9" xfId="16498" xr:uid="{00000000-0005-0000-0000-000026940000}"/>
    <cellStyle name="styleSeriesDataForecast 2 9 2" xfId="33170" xr:uid="{00000000-0005-0000-0000-000027940000}"/>
    <cellStyle name="styleSeriesDataForecast 3" xfId="11712" xr:uid="{00000000-0005-0000-0000-000028940000}"/>
    <cellStyle name="styleSeriesDataForecast 3 2" xfId="14386" xr:uid="{00000000-0005-0000-0000-000029940000}"/>
    <cellStyle name="styleSeriesDataForecast 3 2 2" xfId="20149" xr:uid="{00000000-0005-0000-0000-00002A940000}"/>
    <cellStyle name="styleSeriesDataForecast 3 2 2 2" xfId="36818" xr:uid="{00000000-0005-0000-0000-00002B940000}"/>
    <cellStyle name="styleSeriesDataForecast 3 2 3" xfId="23291" xr:uid="{00000000-0005-0000-0000-00002C940000}"/>
    <cellStyle name="styleSeriesDataForecast 3 2 3 2" xfId="39998" xr:uid="{00000000-0005-0000-0000-00002D940000}"/>
    <cellStyle name="styleSeriesDataForecast 3 2 4" xfId="26072" xr:uid="{00000000-0005-0000-0000-00002E940000}"/>
    <cellStyle name="styleSeriesDataForecast 3 2 4 2" xfId="42812" xr:uid="{00000000-0005-0000-0000-00002F940000}"/>
    <cellStyle name="styleSeriesDataForecast 3 2 5" xfId="31058" xr:uid="{00000000-0005-0000-0000-000030940000}"/>
    <cellStyle name="styleSeriesDataForecast 3 3" xfId="17863" xr:uid="{00000000-0005-0000-0000-000031940000}"/>
    <cellStyle name="styleSeriesDataForecast 3 3 2" xfId="34539" xr:uid="{00000000-0005-0000-0000-000032940000}"/>
    <cellStyle name="styleSeriesDataForecast 3 4" xfId="17014" xr:uid="{00000000-0005-0000-0000-000033940000}"/>
    <cellStyle name="styleSeriesDataForecast 3 4 2" xfId="33690" xr:uid="{00000000-0005-0000-0000-000034940000}"/>
    <cellStyle name="styleSeriesDataForecast 3 5" xfId="15967" xr:uid="{00000000-0005-0000-0000-000035940000}"/>
    <cellStyle name="styleSeriesDataForecast 3 5 2" xfId="32633" xr:uid="{00000000-0005-0000-0000-000036940000}"/>
    <cellStyle name="styleSeriesDataForecast 3 6" xfId="28462" xr:uid="{00000000-0005-0000-0000-000037940000}"/>
    <cellStyle name="styleSeriesDataForecast 4" xfId="11973" xr:uid="{00000000-0005-0000-0000-000038940000}"/>
    <cellStyle name="styleSeriesDataForecast 4 2" xfId="14647" xr:uid="{00000000-0005-0000-0000-000039940000}"/>
    <cellStyle name="styleSeriesDataForecast 4 2 2" xfId="20410" xr:uid="{00000000-0005-0000-0000-00003A940000}"/>
    <cellStyle name="styleSeriesDataForecast 4 2 2 2" xfId="37078" xr:uid="{00000000-0005-0000-0000-00003B940000}"/>
    <cellStyle name="styleSeriesDataForecast 4 2 3" xfId="23550" xr:uid="{00000000-0005-0000-0000-00003C940000}"/>
    <cellStyle name="styleSeriesDataForecast 4 2 3 2" xfId="40259" xr:uid="{00000000-0005-0000-0000-00003D940000}"/>
    <cellStyle name="styleSeriesDataForecast 4 2 4" xfId="26332" xr:uid="{00000000-0005-0000-0000-00003E940000}"/>
    <cellStyle name="styleSeriesDataForecast 4 2 4 2" xfId="43073" xr:uid="{00000000-0005-0000-0000-00003F940000}"/>
    <cellStyle name="styleSeriesDataForecast 4 2 5" xfId="31318" xr:uid="{00000000-0005-0000-0000-000040940000}"/>
    <cellStyle name="styleSeriesDataForecast 4 3" xfId="18124" xr:uid="{00000000-0005-0000-0000-000041940000}"/>
    <cellStyle name="styleSeriesDataForecast 4 3 2" xfId="34799" xr:uid="{00000000-0005-0000-0000-000042940000}"/>
    <cellStyle name="styleSeriesDataForecast 4 4" xfId="21377" xr:uid="{00000000-0005-0000-0000-000043940000}"/>
    <cellStyle name="styleSeriesDataForecast 4 4 2" xfId="38050" xr:uid="{00000000-0005-0000-0000-000044940000}"/>
    <cellStyle name="styleSeriesDataForecast 4 5" xfId="24427" xr:uid="{00000000-0005-0000-0000-000045940000}"/>
    <cellStyle name="styleSeriesDataForecast 4 5 2" xfId="41146" xr:uid="{00000000-0005-0000-0000-000046940000}"/>
    <cellStyle name="styleSeriesDataForecast 4 6" xfId="28721" xr:uid="{00000000-0005-0000-0000-000047940000}"/>
    <cellStyle name="styleSeriesDataForecast 5" xfId="12719" xr:uid="{00000000-0005-0000-0000-000048940000}"/>
    <cellStyle name="styleSeriesDataForecast 5 2" xfId="15338" xr:uid="{00000000-0005-0000-0000-000049940000}"/>
    <cellStyle name="styleSeriesDataForecast 5 2 2" xfId="20981" xr:uid="{00000000-0005-0000-0000-00004A940000}"/>
    <cellStyle name="styleSeriesDataForecast 5 2 2 2" xfId="37650" xr:uid="{00000000-0005-0000-0000-00004B940000}"/>
    <cellStyle name="styleSeriesDataForecast 5 2 3" xfId="24095" xr:uid="{00000000-0005-0000-0000-00004C940000}"/>
    <cellStyle name="styleSeriesDataForecast 5 2 3 2" xfId="40812" xr:uid="{00000000-0005-0000-0000-00004D940000}"/>
    <cellStyle name="styleSeriesDataForecast 5 2 4" xfId="26824" xr:uid="{00000000-0005-0000-0000-00004E940000}"/>
    <cellStyle name="styleSeriesDataForecast 5 2 4 2" xfId="43565" xr:uid="{00000000-0005-0000-0000-00004F940000}"/>
    <cellStyle name="styleSeriesDataForecast 5 2 5" xfId="32009" xr:uid="{00000000-0005-0000-0000-000050940000}"/>
    <cellStyle name="styleSeriesDataForecast 5 3" xfId="18736" xr:uid="{00000000-0005-0000-0000-000051940000}"/>
    <cellStyle name="styleSeriesDataForecast 5 3 2" xfId="35413" xr:uid="{00000000-0005-0000-0000-000052940000}"/>
    <cellStyle name="styleSeriesDataForecast 5 4" xfId="21947" xr:uid="{00000000-0005-0000-0000-000053940000}"/>
    <cellStyle name="styleSeriesDataForecast 5 4 2" xfId="38629" xr:uid="{00000000-0005-0000-0000-000054940000}"/>
    <cellStyle name="styleSeriesDataForecast 5 5" xfId="24911" xr:uid="{00000000-0005-0000-0000-000055940000}"/>
    <cellStyle name="styleSeriesDataForecast 5 5 2" xfId="41638" xr:uid="{00000000-0005-0000-0000-000056940000}"/>
    <cellStyle name="styleSeriesDataForecast 5 6" xfId="29411" xr:uid="{00000000-0005-0000-0000-000057940000}"/>
    <cellStyle name="styleSeriesDataForecast 6" xfId="13894" xr:uid="{00000000-0005-0000-0000-000058940000}"/>
    <cellStyle name="styleSeriesDataForecast 6 2" xfId="19691" xr:uid="{00000000-0005-0000-0000-000059940000}"/>
    <cellStyle name="styleSeriesDataForecast 6 2 2" xfId="36361" xr:uid="{00000000-0005-0000-0000-00005A940000}"/>
    <cellStyle name="styleSeriesDataForecast 6 3" xfId="22842" xr:uid="{00000000-0005-0000-0000-00005B940000}"/>
    <cellStyle name="styleSeriesDataForecast 6 3 2" xfId="39544" xr:uid="{00000000-0005-0000-0000-00005C940000}"/>
    <cellStyle name="styleSeriesDataForecast 6 4" xfId="25661" xr:uid="{00000000-0005-0000-0000-00005D940000}"/>
    <cellStyle name="styleSeriesDataForecast 6 4 2" xfId="42400" xr:uid="{00000000-0005-0000-0000-00005E940000}"/>
    <cellStyle name="styleSeriesDataForecast 6 5" xfId="30567" xr:uid="{00000000-0005-0000-0000-00005F940000}"/>
    <cellStyle name="styleSeriesDataForecast 7" xfId="17386" xr:uid="{00000000-0005-0000-0000-000060940000}"/>
    <cellStyle name="styleSeriesDataForecast 7 2" xfId="34062" xr:uid="{00000000-0005-0000-0000-000061940000}"/>
    <cellStyle name="styleSeriesDataForecast 8" xfId="15768" xr:uid="{00000000-0005-0000-0000-000062940000}"/>
    <cellStyle name="styleSeriesDataForecast 8 2" xfId="32430" xr:uid="{00000000-0005-0000-0000-000063940000}"/>
    <cellStyle name="styleSeriesDataForecast 9" xfId="22102" xr:uid="{00000000-0005-0000-0000-000064940000}"/>
    <cellStyle name="styleSeriesDataForecast 9 2" xfId="38785" xr:uid="{00000000-0005-0000-0000-000065940000}"/>
    <cellStyle name="styleSeriesDataForecastNA" xfId="11215" xr:uid="{00000000-0005-0000-0000-000066940000}"/>
    <cellStyle name="styleSeriesDataForecastNA 10" xfId="27977" xr:uid="{00000000-0005-0000-0000-000067940000}"/>
    <cellStyle name="styleSeriesDataForecastNA 2" xfId="11216" xr:uid="{00000000-0005-0000-0000-000068940000}"/>
    <cellStyle name="styleSeriesDataForecastNA 2 10" xfId="27978" xr:uid="{00000000-0005-0000-0000-000069940000}"/>
    <cellStyle name="styleSeriesDataForecastNA 2 2" xfId="11233" xr:uid="{00000000-0005-0000-0000-00006A940000}"/>
    <cellStyle name="styleSeriesDataForecastNA 2 2 2" xfId="11729" xr:uid="{00000000-0005-0000-0000-00006B940000}"/>
    <cellStyle name="styleSeriesDataForecastNA 2 2 2 2" xfId="14403" xr:uid="{00000000-0005-0000-0000-00006C940000}"/>
    <cellStyle name="styleSeriesDataForecastNA 2 2 2 2 2" xfId="20166" xr:uid="{00000000-0005-0000-0000-00006D940000}"/>
    <cellStyle name="styleSeriesDataForecastNA 2 2 2 2 2 2" xfId="36835" xr:uid="{00000000-0005-0000-0000-00006E940000}"/>
    <cellStyle name="styleSeriesDataForecastNA 2 2 2 2 3" xfId="23308" xr:uid="{00000000-0005-0000-0000-00006F940000}"/>
    <cellStyle name="styleSeriesDataForecastNA 2 2 2 2 3 2" xfId="40015" xr:uid="{00000000-0005-0000-0000-000070940000}"/>
    <cellStyle name="styleSeriesDataForecastNA 2 2 2 2 4" xfId="26089" xr:uid="{00000000-0005-0000-0000-000071940000}"/>
    <cellStyle name="styleSeriesDataForecastNA 2 2 2 2 4 2" xfId="42829" xr:uid="{00000000-0005-0000-0000-000072940000}"/>
    <cellStyle name="styleSeriesDataForecastNA 2 2 2 2 5" xfId="31075" xr:uid="{00000000-0005-0000-0000-000073940000}"/>
    <cellStyle name="styleSeriesDataForecastNA 2 2 2 3" xfId="17880" xr:uid="{00000000-0005-0000-0000-000074940000}"/>
    <cellStyle name="styleSeriesDataForecastNA 2 2 2 3 2" xfId="34556" xr:uid="{00000000-0005-0000-0000-000075940000}"/>
    <cellStyle name="styleSeriesDataForecastNA 2 2 2 4" xfId="18348" xr:uid="{00000000-0005-0000-0000-000076940000}"/>
    <cellStyle name="styleSeriesDataForecastNA 2 2 2 4 2" xfId="35023" xr:uid="{00000000-0005-0000-0000-000077940000}"/>
    <cellStyle name="styleSeriesDataForecastNA 2 2 2 5" xfId="16869" xr:uid="{00000000-0005-0000-0000-000078940000}"/>
    <cellStyle name="styleSeriesDataForecastNA 2 2 2 5 2" xfId="33544" xr:uid="{00000000-0005-0000-0000-000079940000}"/>
    <cellStyle name="styleSeriesDataForecastNA 2 2 2 6" xfId="28479" xr:uid="{00000000-0005-0000-0000-00007A940000}"/>
    <cellStyle name="styleSeriesDataForecastNA 2 2 3" xfId="11990" xr:uid="{00000000-0005-0000-0000-00007B940000}"/>
    <cellStyle name="styleSeriesDataForecastNA 2 2 3 2" xfId="14664" xr:uid="{00000000-0005-0000-0000-00007C940000}"/>
    <cellStyle name="styleSeriesDataForecastNA 2 2 3 2 2" xfId="20427" xr:uid="{00000000-0005-0000-0000-00007D940000}"/>
    <cellStyle name="styleSeriesDataForecastNA 2 2 3 2 2 2" xfId="37095" xr:uid="{00000000-0005-0000-0000-00007E940000}"/>
    <cellStyle name="styleSeriesDataForecastNA 2 2 3 2 3" xfId="23567" xr:uid="{00000000-0005-0000-0000-00007F940000}"/>
    <cellStyle name="styleSeriesDataForecastNA 2 2 3 2 3 2" xfId="40276" xr:uid="{00000000-0005-0000-0000-000080940000}"/>
    <cellStyle name="styleSeriesDataForecastNA 2 2 3 2 4" xfId="26349" xr:uid="{00000000-0005-0000-0000-000081940000}"/>
    <cellStyle name="styleSeriesDataForecastNA 2 2 3 2 4 2" xfId="43090" xr:uid="{00000000-0005-0000-0000-000082940000}"/>
    <cellStyle name="styleSeriesDataForecastNA 2 2 3 2 5" xfId="31335" xr:uid="{00000000-0005-0000-0000-000083940000}"/>
    <cellStyle name="styleSeriesDataForecastNA 2 2 3 3" xfId="18141" xr:uid="{00000000-0005-0000-0000-000084940000}"/>
    <cellStyle name="styleSeriesDataForecastNA 2 2 3 3 2" xfId="34816" xr:uid="{00000000-0005-0000-0000-000085940000}"/>
    <cellStyle name="styleSeriesDataForecastNA 2 2 3 4" xfId="21394" xr:uid="{00000000-0005-0000-0000-000086940000}"/>
    <cellStyle name="styleSeriesDataForecastNA 2 2 3 4 2" xfId="38067" xr:uid="{00000000-0005-0000-0000-000087940000}"/>
    <cellStyle name="styleSeriesDataForecastNA 2 2 3 5" xfId="24444" xr:uid="{00000000-0005-0000-0000-000088940000}"/>
    <cellStyle name="styleSeriesDataForecastNA 2 2 3 5 2" xfId="41163" xr:uid="{00000000-0005-0000-0000-000089940000}"/>
    <cellStyle name="styleSeriesDataForecastNA 2 2 3 6" xfId="28738" xr:uid="{00000000-0005-0000-0000-00008A940000}"/>
    <cellStyle name="styleSeriesDataForecastNA 2 2 4" xfId="12736" xr:uid="{00000000-0005-0000-0000-00008B940000}"/>
    <cellStyle name="styleSeriesDataForecastNA 2 2 4 2" xfId="15355" xr:uid="{00000000-0005-0000-0000-00008C940000}"/>
    <cellStyle name="styleSeriesDataForecastNA 2 2 4 2 2" xfId="20998" xr:uid="{00000000-0005-0000-0000-00008D940000}"/>
    <cellStyle name="styleSeriesDataForecastNA 2 2 4 2 2 2" xfId="37667" xr:uid="{00000000-0005-0000-0000-00008E940000}"/>
    <cellStyle name="styleSeriesDataForecastNA 2 2 4 2 3" xfId="24112" xr:uid="{00000000-0005-0000-0000-00008F940000}"/>
    <cellStyle name="styleSeriesDataForecastNA 2 2 4 2 3 2" xfId="40829" xr:uid="{00000000-0005-0000-0000-000090940000}"/>
    <cellStyle name="styleSeriesDataForecastNA 2 2 4 2 4" xfId="26841" xr:uid="{00000000-0005-0000-0000-000091940000}"/>
    <cellStyle name="styleSeriesDataForecastNA 2 2 4 2 4 2" xfId="43582" xr:uid="{00000000-0005-0000-0000-000092940000}"/>
    <cellStyle name="styleSeriesDataForecastNA 2 2 4 2 5" xfId="32026" xr:uid="{00000000-0005-0000-0000-000093940000}"/>
    <cellStyle name="styleSeriesDataForecastNA 2 2 4 3" xfId="18753" xr:uid="{00000000-0005-0000-0000-000094940000}"/>
    <cellStyle name="styleSeriesDataForecastNA 2 2 4 3 2" xfId="35430" xr:uid="{00000000-0005-0000-0000-000095940000}"/>
    <cellStyle name="styleSeriesDataForecastNA 2 2 4 4" xfId="21964" xr:uid="{00000000-0005-0000-0000-000096940000}"/>
    <cellStyle name="styleSeriesDataForecastNA 2 2 4 4 2" xfId="38646" xr:uid="{00000000-0005-0000-0000-000097940000}"/>
    <cellStyle name="styleSeriesDataForecastNA 2 2 4 5" xfId="24928" xr:uid="{00000000-0005-0000-0000-000098940000}"/>
    <cellStyle name="styleSeriesDataForecastNA 2 2 4 5 2" xfId="41655" xr:uid="{00000000-0005-0000-0000-000099940000}"/>
    <cellStyle name="styleSeriesDataForecastNA 2 2 4 6" xfId="29428" xr:uid="{00000000-0005-0000-0000-00009A940000}"/>
    <cellStyle name="styleSeriesDataForecastNA 2 2 5" xfId="13911" xr:uid="{00000000-0005-0000-0000-00009B940000}"/>
    <cellStyle name="styleSeriesDataForecastNA 2 2 5 2" xfId="19708" xr:uid="{00000000-0005-0000-0000-00009C940000}"/>
    <cellStyle name="styleSeriesDataForecastNA 2 2 5 2 2" xfId="36378" xr:uid="{00000000-0005-0000-0000-00009D940000}"/>
    <cellStyle name="styleSeriesDataForecastNA 2 2 5 3" xfId="22859" xr:uid="{00000000-0005-0000-0000-00009E940000}"/>
    <cellStyle name="styleSeriesDataForecastNA 2 2 5 3 2" xfId="39561" xr:uid="{00000000-0005-0000-0000-00009F940000}"/>
    <cellStyle name="styleSeriesDataForecastNA 2 2 5 4" xfId="25678" xr:uid="{00000000-0005-0000-0000-0000A0940000}"/>
    <cellStyle name="styleSeriesDataForecastNA 2 2 5 4 2" xfId="42417" xr:uid="{00000000-0005-0000-0000-0000A1940000}"/>
    <cellStyle name="styleSeriesDataForecastNA 2 2 5 5" xfId="30584" xr:uid="{00000000-0005-0000-0000-0000A2940000}"/>
    <cellStyle name="styleSeriesDataForecastNA 2 2 6" xfId="17405" xr:uid="{00000000-0005-0000-0000-0000A3940000}"/>
    <cellStyle name="styleSeriesDataForecastNA 2 2 6 2" xfId="34081" xr:uid="{00000000-0005-0000-0000-0000A4940000}"/>
    <cellStyle name="styleSeriesDataForecastNA 2 2 7" xfId="18775" xr:uid="{00000000-0005-0000-0000-0000A5940000}"/>
    <cellStyle name="styleSeriesDataForecastNA 2 2 7 2" xfId="35453" xr:uid="{00000000-0005-0000-0000-0000A6940000}"/>
    <cellStyle name="styleSeriesDataForecastNA 2 2 8" xfId="22781" xr:uid="{00000000-0005-0000-0000-0000A7940000}"/>
    <cellStyle name="styleSeriesDataForecastNA 2 2 8 2" xfId="39482" xr:uid="{00000000-0005-0000-0000-0000A8940000}"/>
    <cellStyle name="styleSeriesDataForecastNA 2 2 9" xfId="27992" xr:uid="{00000000-0005-0000-0000-0000A9940000}"/>
    <cellStyle name="styleSeriesDataForecastNA 2 3" xfId="11715" xr:uid="{00000000-0005-0000-0000-0000AA940000}"/>
    <cellStyle name="styleSeriesDataForecastNA 2 3 2" xfId="14389" xr:uid="{00000000-0005-0000-0000-0000AB940000}"/>
    <cellStyle name="styleSeriesDataForecastNA 2 3 2 2" xfId="20152" xr:uid="{00000000-0005-0000-0000-0000AC940000}"/>
    <cellStyle name="styleSeriesDataForecastNA 2 3 2 2 2" xfId="36821" xr:uid="{00000000-0005-0000-0000-0000AD940000}"/>
    <cellStyle name="styleSeriesDataForecastNA 2 3 2 3" xfId="23294" xr:uid="{00000000-0005-0000-0000-0000AE940000}"/>
    <cellStyle name="styleSeriesDataForecastNA 2 3 2 3 2" xfId="40001" xr:uid="{00000000-0005-0000-0000-0000AF940000}"/>
    <cellStyle name="styleSeriesDataForecastNA 2 3 2 4" xfId="26075" xr:uid="{00000000-0005-0000-0000-0000B0940000}"/>
    <cellStyle name="styleSeriesDataForecastNA 2 3 2 4 2" xfId="42815" xr:uid="{00000000-0005-0000-0000-0000B1940000}"/>
    <cellStyle name="styleSeriesDataForecastNA 2 3 2 5" xfId="31061" xr:uid="{00000000-0005-0000-0000-0000B2940000}"/>
    <cellStyle name="styleSeriesDataForecastNA 2 3 3" xfId="17866" xr:uid="{00000000-0005-0000-0000-0000B3940000}"/>
    <cellStyle name="styleSeriesDataForecastNA 2 3 3 2" xfId="34542" xr:uid="{00000000-0005-0000-0000-0000B4940000}"/>
    <cellStyle name="styleSeriesDataForecastNA 2 3 4" xfId="18768" xr:uid="{00000000-0005-0000-0000-0000B5940000}"/>
    <cellStyle name="styleSeriesDataForecastNA 2 3 4 2" xfId="35445" xr:uid="{00000000-0005-0000-0000-0000B6940000}"/>
    <cellStyle name="styleSeriesDataForecastNA 2 3 5" xfId="21835" xr:uid="{00000000-0005-0000-0000-0000B7940000}"/>
    <cellStyle name="styleSeriesDataForecastNA 2 3 5 2" xfId="38513" xr:uid="{00000000-0005-0000-0000-0000B8940000}"/>
    <cellStyle name="styleSeriesDataForecastNA 2 3 6" xfId="28465" xr:uid="{00000000-0005-0000-0000-0000B9940000}"/>
    <cellStyle name="styleSeriesDataForecastNA 2 4" xfId="11976" xr:uid="{00000000-0005-0000-0000-0000BA940000}"/>
    <cellStyle name="styleSeriesDataForecastNA 2 4 2" xfId="14650" xr:uid="{00000000-0005-0000-0000-0000BB940000}"/>
    <cellStyle name="styleSeriesDataForecastNA 2 4 2 2" xfId="20413" xr:uid="{00000000-0005-0000-0000-0000BC940000}"/>
    <cellStyle name="styleSeriesDataForecastNA 2 4 2 2 2" xfId="37081" xr:uid="{00000000-0005-0000-0000-0000BD940000}"/>
    <cellStyle name="styleSeriesDataForecastNA 2 4 2 3" xfId="23553" xr:uid="{00000000-0005-0000-0000-0000BE940000}"/>
    <cellStyle name="styleSeriesDataForecastNA 2 4 2 3 2" xfId="40262" xr:uid="{00000000-0005-0000-0000-0000BF940000}"/>
    <cellStyle name="styleSeriesDataForecastNA 2 4 2 4" xfId="26335" xr:uid="{00000000-0005-0000-0000-0000C0940000}"/>
    <cellStyle name="styleSeriesDataForecastNA 2 4 2 4 2" xfId="43076" xr:uid="{00000000-0005-0000-0000-0000C1940000}"/>
    <cellStyle name="styleSeriesDataForecastNA 2 4 2 5" xfId="31321" xr:uid="{00000000-0005-0000-0000-0000C2940000}"/>
    <cellStyle name="styleSeriesDataForecastNA 2 4 3" xfId="18127" xr:uid="{00000000-0005-0000-0000-0000C3940000}"/>
    <cellStyle name="styleSeriesDataForecastNA 2 4 3 2" xfId="34802" xr:uid="{00000000-0005-0000-0000-0000C4940000}"/>
    <cellStyle name="styleSeriesDataForecastNA 2 4 4" xfId="21380" xr:uid="{00000000-0005-0000-0000-0000C5940000}"/>
    <cellStyle name="styleSeriesDataForecastNA 2 4 4 2" xfId="38053" xr:uid="{00000000-0005-0000-0000-0000C6940000}"/>
    <cellStyle name="styleSeriesDataForecastNA 2 4 5" xfId="24430" xr:uid="{00000000-0005-0000-0000-0000C7940000}"/>
    <cellStyle name="styleSeriesDataForecastNA 2 4 5 2" xfId="41149" xr:uid="{00000000-0005-0000-0000-0000C8940000}"/>
    <cellStyle name="styleSeriesDataForecastNA 2 4 6" xfId="28724" xr:uid="{00000000-0005-0000-0000-0000C9940000}"/>
    <cellStyle name="styleSeriesDataForecastNA 2 5" xfId="12722" xr:uid="{00000000-0005-0000-0000-0000CA940000}"/>
    <cellStyle name="styleSeriesDataForecastNA 2 5 2" xfId="15341" xr:uid="{00000000-0005-0000-0000-0000CB940000}"/>
    <cellStyle name="styleSeriesDataForecastNA 2 5 2 2" xfId="20984" xr:uid="{00000000-0005-0000-0000-0000CC940000}"/>
    <cellStyle name="styleSeriesDataForecastNA 2 5 2 2 2" xfId="37653" xr:uid="{00000000-0005-0000-0000-0000CD940000}"/>
    <cellStyle name="styleSeriesDataForecastNA 2 5 2 3" xfId="24098" xr:uid="{00000000-0005-0000-0000-0000CE940000}"/>
    <cellStyle name="styleSeriesDataForecastNA 2 5 2 3 2" xfId="40815" xr:uid="{00000000-0005-0000-0000-0000CF940000}"/>
    <cellStyle name="styleSeriesDataForecastNA 2 5 2 4" xfId="26827" xr:uid="{00000000-0005-0000-0000-0000D0940000}"/>
    <cellStyle name="styleSeriesDataForecastNA 2 5 2 4 2" xfId="43568" xr:uid="{00000000-0005-0000-0000-0000D1940000}"/>
    <cellStyle name="styleSeriesDataForecastNA 2 5 2 5" xfId="32012" xr:uid="{00000000-0005-0000-0000-0000D2940000}"/>
    <cellStyle name="styleSeriesDataForecastNA 2 5 3" xfId="18739" xr:uid="{00000000-0005-0000-0000-0000D3940000}"/>
    <cellStyle name="styleSeriesDataForecastNA 2 5 3 2" xfId="35416" xr:uid="{00000000-0005-0000-0000-0000D4940000}"/>
    <cellStyle name="styleSeriesDataForecastNA 2 5 4" xfId="21950" xr:uid="{00000000-0005-0000-0000-0000D5940000}"/>
    <cellStyle name="styleSeriesDataForecastNA 2 5 4 2" xfId="38632" xr:uid="{00000000-0005-0000-0000-0000D6940000}"/>
    <cellStyle name="styleSeriesDataForecastNA 2 5 5" xfId="24914" xr:uid="{00000000-0005-0000-0000-0000D7940000}"/>
    <cellStyle name="styleSeriesDataForecastNA 2 5 5 2" xfId="41641" xr:uid="{00000000-0005-0000-0000-0000D8940000}"/>
    <cellStyle name="styleSeriesDataForecastNA 2 5 6" xfId="29414" xr:uid="{00000000-0005-0000-0000-0000D9940000}"/>
    <cellStyle name="styleSeriesDataForecastNA 2 6" xfId="13897" xr:uid="{00000000-0005-0000-0000-0000DA940000}"/>
    <cellStyle name="styleSeriesDataForecastNA 2 6 2" xfId="19694" xr:uid="{00000000-0005-0000-0000-0000DB940000}"/>
    <cellStyle name="styleSeriesDataForecastNA 2 6 2 2" xfId="36364" xr:uid="{00000000-0005-0000-0000-0000DC940000}"/>
    <cellStyle name="styleSeriesDataForecastNA 2 6 3" xfId="22845" xr:uid="{00000000-0005-0000-0000-0000DD940000}"/>
    <cellStyle name="styleSeriesDataForecastNA 2 6 3 2" xfId="39547" xr:uid="{00000000-0005-0000-0000-0000DE940000}"/>
    <cellStyle name="styleSeriesDataForecastNA 2 6 4" xfId="25664" xr:uid="{00000000-0005-0000-0000-0000DF940000}"/>
    <cellStyle name="styleSeriesDataForecastNA 2 6 4 2" xfId="42403" xr:uid="{00000000-0005-0000-0000-0000E0940000}"/>
    <cellStyle name="styleSeriesDataForecastNA 2 6 5" xfId="30570" xr:uid="{00000000-0005-0000-0000-0000E1940000}"/>
    <cellStyle name="styleSeriesDataForecastNA 2 7" xfId="17389" xr:uid="{00000000-0005-0000-0000-0000E2940000}"/>
    <cellStyle name="styleSeriesDataForecastNA 2 7 2" xfId="34065" xr:uid="{00000000-0005-0000-0000-0000E3940000}"/>
    <cellStyle name="styleSeriesDataForecastNA 2 8" xfId="15765" xr:uid="{00000000-0005-0000-0000-0000E4940000}"/>
    <cellStyle name="styleSeriesDataForecastNA 2 8 2" xfId="32427" xr:uid="{00000000-0005-0000-0000-0000E5940000}"/>
    <cellStyle name="styleSeriesDataForecastNA 2 9" xfId="22276" xr:uid="{00000000-0005-0000-0000-0000E6940000}"/>
    <cellStyle name="styleSeriesDataForecastNA 2 9 2" xfId="38969" xr:uid="{00000000-0005-0000-0000-0000E7940000}"/>
    <cellStyle name="styleSeriesDataForecastNA 3" xfId="11714" xr:uid="{00000000-0005-0000-0000-0000E8940000}"/>
    <cellStyle name="styleSeriesDataForecastNA 3 2" xfId="14388" xr:uid="{00000000-0005-0000-0000-0000E9940000}"/>
    <cellStyle name="styleSeriesDataForecastNA 3 2 2" xfId="20151" xr:uid="{00000000-0005-0000-0000-0000EA940000}"/>
    <cellStyle name="styleSeriesDataForecastNA 3 2 2 2" xfId="36820" xr:uid="{00000000-0005-0000-0000-0000EB940000}"/>
    <cellStyle name="styleSeriesDataForecastNA 3 2 3" xfId="23293" xr:uid="{00000000-0005-0000-0000-0000EC940000}"/>
    <cellStyle name="styleSeriesDataForecastNA 3 2 3 2" xfId="40000" xr:uid="{00000000-0005-0000-0000-0000ED940000}"/>
    <cellStyle name="styleSeriesDataForecastNA 3 2 4" xfId="26074" xr:uid="{00000000-0005-0000-0000-0000EE940000}"/>
    <cellStyle name="styleSeriesDataForecastNA 3 2 4 2" xfId="42814" xr:uid="{00000000-0005-0000-0000-0000EF940000}"/>
    <cellStyle name="styleSeriesDataForecastNA 3 2 5" xfId="31060" xr:uid="{00000000-0005-0000-0000-0000F0940000}"/>
    <cellStyle name="styleSeriesDataForecastNA 3 3" xfId="17865" xr:uid="{00000000-0005-0000-0000-0000F1940000}"/>
    <cellStyle name="styleSeriesDataForecastNA 3 3 2" xfId="34541" xr:uid="{00000000-0005-0000-0000-0000F2940000}"/>
    <cellStyle name="styleSeriesDataForecastNA 3 4" xfId="21010" xr:uid="{00000000-0005-0000-0000-0000F3940000}"/>
    <cellStyle name="styleSeriesDataForecastNA 3 4 2" xfId="37679" xr:uid="{00000000-0005-0000-0000-0000F4940000}"/>
    <cellStyle name="styleSeriesDataForecastNA 3 5" xfId="23993" xr:uid="{00000000-0005-0000-0000-0000F5940000}"/>
    <cellStyle name="styleSeriesDataForecastNA 3 5 2" xfId="40706" xr:uid="{00000000-0005-0000-0000-0000F6940000}"/>
    <cellStyle name="styleSeriesDataForecastNA 3 6" xfId="28464" xr:uid="{00000000-0005-0000-0000-0000F7940000}"/>
    <cellStyle name="styleSeriesDataForecastNA 4" xfId="11975" xr:uid="{00000000-0005-0000-0000-0000F8940000}"/>
    <cellStyle name="styleSeriesDataForecastNA 4 2" xfId="14649" xr:uid="{00000000-0005-0000-0000-0000F9940000}"/>
    <cellStyle name="styleSeriesDataForecastNA 4 2 2" xfId="20412" xr:uid="{00000000-0005-0000-0000-0000FA940000}"/>
    <cellStyle name="styleSeriesDataForecastNA 4 2 2 2" xfId="37080" xr:uid="{00000000-0005-0000-0000-0000FB940000}"/>
    <cellStyle name="styleSeriesDataForecastNA 4 2 3" xfId="23552" xr:uid="{00000000-0005-0000-0000-0000FC940000}"/>
    <cellStyle name="styleSeriesDataForecastNA 4 2 3 2" xfId="40261" xr:uid="{00000000-0005-0000-0000-0000FD940000}"/>
    <cellStyle name="styleSeriesDataForecastNA 4 2 4" xfId="26334" xr:uid="{00000000-0005-0000-0000-0000FE940000}"/>
    <cellStyle name="styleSeriesDataForecastNA 4 2 4 2" xfId="43075" xr:uid="{00000000-0005-0000-0000-0000FF940000}"/>
    <cellStyle name="styleSeriesDataForecastNA 4 2 5" xfId="31320" xr:uid="{00000000-0005-0000-0000-000000950000}"/>
    <cellStyle name="styleSeriesDataForecastNA 4 3" xfId="18126" xr:uid="{00000000-0005-0000-0000-000001950000}"/>
    <cellStyle name="styleSeriesDataForecastNA 4 3 2" xfId="34801" xr:uid="{00000000-0005-0000-0000-000002950000}"/>
    <cellStyle name="styleSeriesDataForecastNA 4 4" xfId="21379" xr:uid="{00000000-0005-0000-0000-000003950000}"/>
    <cellStyle name="styleSeriesDataForecastNA 4 4 2" xfId="38052" xr:uid="{00000000-0005-0000-0000-000004950000}"/>
    <cellStyle name="styleSeriesDataForecastNA 4 5" xfId="24429" xr:uid="{00000000-0005-0000-0000-000005950000}"/>
    <cellStyle name="styleSeriesDataForecastNA 4 5 2" xfId="41148" xr:uid="{00000000-0005-0000-0000-000006950000}"/>
    <cellStyle name="styleSeriesDataForecastNA 4 6" xfId="28723" xr:uid="{00000000-0005-0000-0000-000007950000}"/>
    <cellStyle name="styleSeriesDataForecastNA 5" xfId="12721" xr:uid="{00000000-0005-0000-0000-000008950000}"/>
    <cellStyle name="styleSeriesDataForecastNA 5 2" xfId="15340" xr:uid="{00000000-0005-0000-0000-000009950000}"/>
    <cellStyle name="styleSeriesDataForecastNA 5 2 2" xfId="20983" xr:uid="{00000000-0005-0000-0000-00000A950000}"/>
    <cellStyle name="styleSeriesDataForecastNA 5 2 2 2" xfId="37652" xr:uid="{00000000-0005-0000-0000-00000B950000}"/>
    <cellStyle name="styleSeriesDataForecastNA 5 2 3" xfId="24097" xr:uid="{00000000-0005-0000-0000-00000C950000}"/>
    <cellStyle name="styleSeriesDataForecastNA 5 2 3 2" xfId="40814" xr:uid="{00000000-0005-0000-0000-00000D950000}"/>
    <cellStyle name="styleSeriesDataForecastNA 5 2 4" xfId="26826" xr:uid="{00000000-0005-0000-0000-00000E950000}"/>
    <cellStyle name="styleSeriesDataForecastNA 5 2 4 2" xfId="43567" xr:uid="{00000000-0005-0000-0000-00000F950000}"/>
    <cellStyle name="styleSeriesDataForecastNA 5 2 5" xfId="32011" xr:uid="{00000000-0005-0000-0000-000010950000}"/>
    <cellStyle name="styleSeriesDataForecastNA 5 3" xfId="18738" xr:uid="{00000000-0005-0000-0000-000011950000}"/>
    <cellStyle name="styleSeriesDataForecastNA 5 3 2" xfId="35415" xr:uid="{00000000-0005-0000-0000-000012950000}"/>
    <cellStyle name="styleSeriesDataForecastNA 5 4" xfId="21949" xr:uid="{00000000-0005-0000-0000-000013950000}"/>
    <cellStyle name="styleSeriesDataForecastNA 5 4 2" xfId="38631" xr:uid="{00000000-0005-0000-0000-000014950000}"/>
    <cellStyle name="styleSeriesDataForecastNA 5 5" xfId="24913" xr:uid="{00000000-0005-0000-0000-000015950000}"/>
    <cellStyle name="styleSeriesDataForecastNA 5 5 2" xfId="41640" xr:uid="{00000000-0005-0000-0000-000016950000}"/>
    <cellStyle name="styleSeriesDataForecastNA 5 6" xfId="29413" xr:uid="{00000000-0005-0000-0000-000017950000}"/>
    <cellStyle name="styleSeriesDataForecastNA 6" xfId="13896" xr:uid="{00000000-0005-0000-0000-000018950000}"/>
    <cellStyle name="styleSeriesDataForecastNA 6 2" xfId="19693" xr:uid="{00000000-0005-0000-0000-000019950000}"/>
    <cellStyle name="styleSeriesDataForecastNA 6 2 2" xfId="36363" xr:uid="{00000000-0005-0000-0000-00001A950000}"/>
    <cellStyle name="styleSeriesDataForecastNA 6 3" xfId="22844" xr:uid="{00000000-0005-0000-0000-00001B950000}"/>
    <cellStyle name="styleSeriesDataForecastNA 6 3 2" xfId="39546" xr:uid="{00000000-0005-0000-0000-00001C950000}"/>
    <cellStyle name="styleSeriesDataForecastNA 6 4" xfId="25663" xr:uid="{00000000-0005-0000-0000-00001D950000}"/>
    <cellStyle name="styleSeriesDataForecastNA 6 4 2" xfId="42402" xr:uid="{00000000-0005-0000-0000-00001E950000}"/>
    <cellStyle name="styleSeriesDataForecastNA 6 5" xfId="30569" xr:uid="{00000000-0005-0000-0000-00001F950000}"/>
    <cellStyle name="styleSeriesDataForecastNA 7" xfId="17388" xr:uid="{00000000-0005-0000-0000-000020950000}"/>
    <cellStyle name="styleSeriesDataForecastNA 7 2" xfId="34064" xr:uid="{00000000-0005-0000-0000-000021950000}"/>
    <cellStyle name="styleSeriesDataForecastNA 8" xfId="15766" xr:uid="{00000000-0005-0000-0000-000022950000}"/>
    <cellStyle name="styleSeriesDataForecastNA 8 2" xfId="32428" xr:uid="{00000000-0005-0000-0000-000023950000}"/>
    <cellStyle name="styleSeriesDataForecastNA 9" xfId="16292" xr:uid="{00000000-0005-0000-0000-000024950000}"/>
    <cellStyle name="styleSeriesDataForecastNA 9 2" xfId="32958" xr:uid="{00000000-0005-0000-0000-000025950000}"/>
    <cellStyle name="styleSeriesDataNA" xfId="11217" xr:uid="{00000000-0005-0000-0000-000026950000}"/>
    <cellStyle name="styleSeriesDataNA 10" xfId="27979" xr:uid="{00000000-0005-0000-0000-000027950000}"/>
    <cellStyle name="styleSeriesDataNA 2" xfId="11218" xr:uid="{00000000-0005-0000-0000-000028950000}"/>
    <cellStyle name="styleSeriesDataNA 2 10" xfId="27980" xr:uid="{00000000-0005-0000-0000-000029950000}"/>
    <cellStyle name="styleSeriesDataNA 2 2" xfId="11234" xr:uid="{00000000-0005-0000-0000-00002A950000}"/>
    <cellStyle name="styleSeriesDataNA 2 2 2" xfId="11730" xr:uid="{00000000-0005-0000-0000-00002B950000}"/>
    <cellStyle name="styleSeriesDataNA 2 2 2 2" xfId="14404" xr:uid="{00000000-0005-0000-0000-00002C950000}"/>
    <cellStyle name="styleSeriesDataNA 2 2 2 2 2" xfId="20167" xr:uid="{00000000-0005-0000-0000-00002D950000}"/>
    <cellStyle name="styleSeriesDataNA 2 2 2 2 2 2" xfId="36836" xr:uid="{00000000-0005-0000-0000-00002E950000}"/>
    <cellStyle name="styleSeriesDataNA 2 2 2 2 3" xfId="23309" xr:uid="{00000000-0005-0000-0000-00002F950000}"/>
    <cellStyle name="styleSeriesDataNA 2 2 2 2 3 2" xfId="40016" xr:uid="{00000000-0005-0000-0000-000030950000}"/>
    <cellStyle name="styleSeriesDataNA 2 2 2 2 4" xfId="26090" xr:uid="{00000000-0005-0000-0000-000031950000}"/>
    <cellStyle name="styleSeriesDataNA 2 2 2 2 4 2" xfId="42830" xr:uid="{00000000-0005-0000-0000-000032950000}"/>
    <cellStyle name="styleSeriesDataNA 2 2 2 2 5" xfId="31076" xr:uid="{00000000-0005-0000-0000-000033950000}"/>
    <cellStyle name="styleSeriesDataNA 2 2 2 3" xfId="17881" xr:uid="{00000000-0005-0000-0000-000034950000}"/>
    <cellStyle name="styleSeriesDataNA 2 2 2 3 2" xfId="34557" xr:uid="{00000000-0005-0000-0000-000035950000}"/>
    <cellStyle name="styleSeriesDataNA 2 2 2 4" xfId="19407" xr:uid="{00000000-0005-0000-0000-000036950000}"/>
    <cellStyle name="styleSeriesDataNA 2 2 2 4 2" xfId="36077" xr:uid="{00000000-0005-0000-0000-000037950000}"/>
    <cellStyle name="styleSeriesDataNA 2 2 2 5" xfId="16868" xr:uid="{00000000-0005-0000-0000-000038950000}"/>
    <cellStyle name="styleSeriesDataNA 2 2 2 5 2" xfId="33543" xr:uid="{00000000-0005-0000-0000-000039950000}"/>
    <cellStyle name="styleSeriesDataNA 2 2 2 6" xfId="28480" xr:uid="{00000000-0005-0000-0000-00003A950000}"/>
    <cellStyle name="styleSeriesDataNA 2 2 3" xfId="11991" xr:uid="{00000000-0005-0000-0000-00003B950000}"/>
    <cellStyle name="styleSeriesDataNA 2 2 3 2" xfId="14665" xr:uid="{00000000-0005-0000-0000-00003C950000}"/>
    <cellStyle name="styleSeriesDataNA 2 2 3 2 2" xfId="20428" xr:uid="{00000000-0005-0000-0000-00003D950000}"/>
    <cellStyle name="styleSeriesDataNA 2 2 3 2 2 2" xfId="37096" xr:uid="{00000000-0005-0000-0000-00003E950000}"/>
    <cellStyle name="styleSeriesDataNA 2 2 3 2 3" xfId="23568" xr:uid="{00000000-0005-0000-0000-00003F950000}"/>
    <cellStyle name="styleSeriesDataNA 2 2 3 2 3 2" xfId="40277" xr:uid="{00000000-0005-0000-0000-000040950000}"/>
    <cellStyle name="styleSeriesDataNA 2 2 3 2 4" xfId="26350" xr:uid="{00000000-0005-0000-0000-000041950000}"/>
    <cellStyle name="styleSeriesDataNA 2 2 3 2 4 2" xfId="43091" xr:uid="{00000000-0005-0000-0000-000042950000}"/>
    <cellStyle name="styleSeriesDataNA 2 2 3 2 5" xfId="31336" xr:uid="{00000000-0005-0000-0000-000043950000}"/>
    <cellStyle name="styleSeriesDataNA 2 2 3 3" xfId="18142" xr:uid="{00000000-0005-0000-0000-000044950000}"/>
    <cellStyle name="styleSeriesDataNA 2 2 3 3 2" xfId="34817" xr:uid="{00000000-0005-0000-0000-000045950000}"/>
    <cellStyle name="styleSeriesDataNA 2 2 3 4" xfId="21395" xr:uid="{00000000-0005-0000-0000-000046950000}"/>
    <cellStyle name="styleSeriesDataNA 2 2 3 4 2" xfId="38068" xr:uid="{00000000-0005-0000-0000-000047950000}"/>
    <cellStyle name="styleSeriesDataNA 2 2 3 5" xfId="24445" xr:uid="{00000000-0005-0000-0000-000048950000}"/>
    <cellStyle name="styleSeriesDataNA 2 2 3 5 2" xfId="41164" xr:uid="{00000000-0005-0000-0000-000049950000}"/>
    <cellStyle name="styleSeriesDataNA 2 2 3 6" xfId="28739" xr:uid="{00000000-0005-0000-0000-00004A950000}"/>
    <cellStyle name="styleSeriesDataNA 2 2 4" xfId="12737" xr:uid="{00000000-0005-0000-0000-00004B950000}"/>
    <cellStyle name="styleSeriesDataNA 2 2 4 2" xfId="15356" xr:uid="{00000000-0005-0000-0000-00004C950000}"/>
    <cellStyle name="styleSeriesDataNA 2 2 4 2 2" xfId="20999" xr:uid="{00000000-0005-0000-0000-00004D950000}"/>
    <cellStyle name="styleSeriesDataNA 2 2 4 2 2 2" xfId="37668" xr:uid="{00000000-0005-0000-0000-00004E950000}"/>
    <cellStyle name="styleSeriesDataNA 2 2 4 2 3" xfId="24113" xr:uid="{00000000-0005-0000-0000-00004F950000}"/>
    <cellStyle name="styleSeriesDataNA 2 2 4 2 3 2" xfId="40830" xr:uid="{00000000-0005-0000-0000-000050950000}"/>
    <cellStyle name="styleSeriesDataNA 2 2 4 2 4" xfId="26842" xr:uid="{00000000-0005-0000-0000-000051950000}"/>
    <cellStyle name="styleSeriesDataNA 2 2 4 2 4 2" xfId="43583" xr:uid="{00000000-0005-0000-0000-000052950000}"/>
    <cellStyle name="styleSeriesDataNA 2 2 4 2 5" xfId="32027" xr:uid="{00000000-0005-0000-0000-000053950000}"/>
    <cellStyle name="styleSeriesDataNA 2 2 4 3" xfId="18754" xr:uid="{00000000-0005-0000-0000-000054950000}"/>
    <cellStyle name="styleSeriesDataNA 2 2 4 3 2" xfId="35431" xr:uid="{00000000-0005-0000-0000-000055950000}"/>
    <cellStyle name="styleSeriesDataNA 2 2 4 4" xfId="21965" xr:uid="{00000000-0005-0000-0000-000056950000}"/>
    <cellStyle name="styleSeriesDataNA 2 2 4 4 2" xfId="38647" xr:uid="{00000000-0005-0000-0000-000057950000}"/>
    <cellStyle name="styleSeriesDataNA 2 2 4 5" xfId="24929" xr:uid="{00000000-0005-0000-0000-000058950000}"/>
    <cellStyle name="styleSeriesDataNA 2 2 4 5 2" xfId="41656" xr:uid="{00000000-0005-0000-0000-000059950000}"/>
    <cellStyle name="styleSeriesDataNA 2 2 4 6" xfId="29429" xr:uid="{00000000-0005-0000-0000-00005A950000}"/>
    <cellStyle name="styleSeriesDataNA 2 2 5" xfId="13912" xr:uid="{00000000-0005-0000-0000-00005B950000}"/>
    <cellStyle name="styleSeriesDataNA 2 2 5 2" xfId="19709" xr:uid="{00000000-0005-0000-0000-00005C950000}"/>
    <cellStyle name="styleSeriesDataNA 2 2 5 2 2" xfId="36379" xr:uid="{00000000-0005-0000-0000-00005D950000}"/>
    <cellStyle name="styleSeriesDataNA 2 2 5 3" xfId="22860" xr:uid="{00000000-0005-0000-0000-00005E950000}"/>
    <cellStyle name="styleSeriesDataNA 2 2 5 3 2" xfId="39562" xr:uid="{00000000-0005-0000-0000-00005F950000}"/>
    <cellStyle name="styleSeriesDataNA 2 2 5 4" xfId="25679" xr:uid="{00000000-0005-0000-0000-000060950000}"/>
    <cellStyle name="styleSeriesDataNA 2 2 5 4 2" xfId="42418" xr:uid="{00000000-0005-0000-0000-000061950000}"/>
    <cellStyle name="styleSeriesDataNA 2 2 5 5" xfId="30585" xr:uid="{00000000-0005-0000-0000-000062950000}"/>
    <cellStyle name="styleSeriesDataNA 2 2 6" xfId="17406" xr:uid="{00000000-0005-0000-0000-000063950000}"/>
    <cellStyle name="styleSeriesDataNA 2 2 6 2" xfId="34082" xr:uid="{00000000-0005-0000-0000-000064950000}"/>
    <cellStyle name="styleSeriesDataNA 2 2 7" xfId="17423" xr:uid="{00000000-0005-0000-0000-000065950000}"/>
    <cellStyle name="styleSeriesDataNA 2 2 7 2" xfId="34100" xr:uid="{00000000-0005-0000-0000-000066950000}"/>
    <cellStyle name="styleSeriesDataNA 2 2 8" xfId="23999" xr:uid="{00000000-0005-0000-0000-000067950000}"/>
    <cellStyle name="styleSeriesDataNA 2 2 8 2" xfId="40712" xr:uid="{00000000-0005-0000-0000-000068950000}"/>
    <cellStyle name="styleSeriesDataNA 2 2 9" xfId="27993" xr:uid="{00000000-0005-0000-0000-000069950000}"/>
    <cellStyle name="styleSeriesDataNA 2 3" xfId="11717" xr:uid="{00000000-0005-0000-0000-00006A950000}"/>
    <cellStyle name="styleSeriesDataNA 2 3 2" xfId="14391" xr:uid="{00000000-0005-0000-0000-00006B950000}"/>
    <cellStyle name="styleSeriesDataNA 2 3 2 2" xfId="20154" xr:uid="{00000000-0005-0000-0000-00006C950000}"/>
    <cellStyle name="styleSeriesDataNA 2 3 2 2 2" xfId="36823" xr:uid="{00000000-0005-0000-0000-00006D950000}"/>
    <cellStyle name="styleSeriesDataNA 2 3 2 3" xfId="23296" xr:uid="{00000000-0005-0000-0000-00006E950000}"/>
    <cellStyle name="styleSeriesDataNA 2 3 2 3 2" xfId="40003" xr:uid="{00000000-0005-0000-0000-00006F950000}"/>
    <cellStyle name="styleSeriesDataNA 2 3 2 4" xfId="26077" xr:uid="{00000000-0005-0000-0000-000070950000}"/>
    <cellStyle name="styleSeriesDataNA 2 3 2 4 2" xfId="42817" xr:uid="{00000000-0005-0000-0000-000071950000}"/>
    <cellStyle name="styleSeriesDataNA 2 3 2 5" xfId="31063" xr:uid="{00000000-0005-0000-0000-000072950000}"/>
    <cellStyle name="styleSeriesDataNA 2 3 3" xfId="17868" xr:uid="{00000000-0005-0000-0000-000073950000}"/>
    <cellStyle name="styleSeriesDataNA 2 3 3 2" xfId="34544" xr:uid="{00000000-0005-0000-0000-000074950000}"/>
    <cellStyle name="styleSeriesDataNA 2 3 4" xfId="19134" xr:uid="{00000000-0005-0000-0000-000075950000}"/>
    <cellStyle name="styleSeriesDataNA 2 3 4 2" xfId="35805" xr:uid="{00000000-0005-0000-0000-000076950000}"/>
    <cellStyle name="styleSeriesDataNA 2 3 5" xfId="20601" xr:uid="{00000000-0005-0000-0000-000077950000}"/>
    <cellStyle name="styleSeriesDataNA 2 3 5 2" xfId="37269" xr:uid="{00000000-0005-0000-0000-000078950000}"/>
    <cellStyle name="styleSeriesDataNA 2 3 6" xfId="28467" xr:uid="{00000000-0005-0000-0000-000079950000}"/>
    <cellStyle name="styleSeriesDataNA 2 4" xfId="11978" xr:uid="{00000000-0005-0000-0000-00007A950000}"/>
    <cellStyle name="styleSeriesDataNA 2 4 2" xfId="14652" xr:uid="{00000000-0005-0000-0000-00007B950000}"/>
    <cellStyle name="styleSeriesDataNA 2 4 2 2" xfId="20415" xr:uid="{00000000-0005-0000-0000-00007C950000}"/>
    <cellStyle name="styleSeriesDataNA 2 4 2 2 2" xfId="37083" xr:uid="{00000000-0005-0000-0000-00007D950000}"/>
    <cellStyle name="styleSeriesDataNA 2 4 2 3" xfId="23555" xr:uid="{00000000-0005-0000-0000-00007E950000}"/>
    <cellStyle name="styleSeriesDataNA 2 4 2 3 2" xfId="40264" xr:uid="{00000000-0005-0000-0000-00007F950000}"/>
    <cellStyle name="styleSeriesDataNA 2 4 2 4" xfId="26337" xr:uid="{00000000-0005-0000-0000-000080950000}"/>
    <cellStyle name="styleSeriesDataNA 2 4 2 4 2" xfId="43078" xr:uid="{00000000-0005-0000-0000-000081950000}"/>
    <cellStyle name="styleSeriesDataNA 2 4 2 5" xfId="31323" xr:uid="{00000000-0005-0000-0000-000082950000}"/>
    <cellStyle name="styleSeriesDataNA 2 4 3" xfId="18129" xr:uid="{00000000-0005-0000-0000-000083950000}"/>
    <cellStyle name="styleSeriesDataNA 2 4 3 2" xfId="34804" xr:uid="{00000000-0005-0000-0000-000084950000}"/>
    <cellStyle name="styleSeriesDataNA 2 4 4" xfId="21382" xr:uid="{00000000-0005-0000-0000-000085950000}"/>
    <cellStyle name="styleSeriesDataNA 2 4 4 2" xfId="38055" xr:uid="{00000000-0005-0000-0000-000086950000}"/>
    <cellStyle name="styleSeriesDataNA 2 4 5" xfId="24432" xr:uid="{00000000-0005-0000-0000-000087950000}"/>
    <cellStyle name="styleSeriesDataNA 2 4 5 2" xfId="41151" xr:uid="{00000000-0005-0000-0000-000088950000}"/>
    <cellStyle name="styleSeriesDataNA 2 4 6" xfId="28726" xr:uid="{00000000-0005-0000-0000-000089950000}"/>
    <cellStyle name="styleSeriesDataNA 2 5" xfId="12724" xr:uid="{00000000-0005-0000-0000-00008A950000}"/>
    <cellStyle name="styleSeriesDataNA 2 5 2" xfId="15343" xr:uid="{00000000-0005-0000-0000-00008B950000}"/>
    <cellStyle name="styleSeriesDataNA 2 5 2 2" xfId="20986" xr:uid="{00000000-0005-0000-0000-00008C950000}"/>
    <cellStyle name="styleSeriesDataNA 2 5 2 2 2" xfId="37655" xr:uid="{00000000-0005-0000-0000-00008D950000}"/>
    <cellStyle name="styleSeriesDataNA 2 5 2 3" xfId="24100" xr:uid="{00000000-0005-0000-0000-00008E950000}"/>
    <cellStyle name="styleSeriesDataNA 2 5 2 3 2" xfId="40817" xr:uid="{00000000-0005-0000-0000-00008F950000}"/>
    <cellStyle name="styleSeriesDataNA 2 5 2 4" xfId="26829" xr:uid="{00000000-0005-0000-0000-000090950000}"/>
    <cellStyle name="styleSeriesDataNA 2 5 2 4 2" xfId="43570" xr:uid="{00000000-0005-0000-0000-000091950000}"/>
    <cellStyle name="styleSeriesDataNA 2 5 2 5" xfId="32014" xr:uid="{00000000-0005-0000-0000-000092950000}"/>
    <cellStyle name="styleSeriesDataNA 2 5 3" xfId="18741" xr:uid="{00000000-0005-0000-0000-000093950000}"/>
    <cellStyle name="styleSeriesDataNA 2 5 3 2" xfId="35418" xr:uid="{00000000-0005-0000-0000-000094950000}"/>
    <cellStyle name="styleSeriesDataNA 2 5 4" xfId="21952" xr:uid="{00000000-0005-0000-0000-000095950000}"/>
    <cellStyle name="styleSeriesDataNA 2 5 4 2" xfId="38634" xr:uid="{00000000-0005-0000-0000-000096950000}"/>
    <cellStyle name="styleSeriesDataNA 2 5 5" xfId="24916" xr:uid="{00000000-0005-0000-0000-000097950000}"/>
    <cellStyle name="styleSeriesDataNA 2 5 5 2" xfId="41643" xr:uid="{00000000-0005-0000-0000-000098950000}"/>
    <cellStyle name="styleSeriesDataNA 2 5 6" xfId="29416" xr:uid="{00000000-0005-0000-0000-000099950000}"/>
    <cellStyle name="styleSeriesDataNA 2 6" xfId="13899" xr:uid="{00000000-0005-0000-0000-00009A950000}"/>
    <cellStyle name="styleSeriesDataNA 2 6 2" xfId="19696" xr:uid="{00000000-0005-0000-0000-00009B950000}"/>
    <cellStyle name="styleSeriesDataNA 2 6 2 2" xfId="36366" xr:uid="{00000000-0005-0000-0000-00009C950000}"/>
    <cellStyle name="styleSeriesDataNA 2 6 3" xfId="22847" xr:uid="{00000000-0005-0000-0000-00009D950000}"/>
    <cellStyle name="styleSeriesDataNA 2 6 3 2" xfId="39549" xr:uid="{00000000-0005-0000-0000-00009E950000}"/>
    <cellStyle name="styleSeriesDataNA 2 6 4" xfId="25666" xr:uid="{00000000-0005-0000-0000-00009F950000}"/>
    <cellStyle name="styleSeriesDataNA 2 6 4 2" xfId="42405" xr:uid="{00000000-0005-0000-0000-0000A0950000}"/>
    <cellStyle name="styleSeriesDataNA 2 6 5" xfId="30572" xr:uid="{00000000-0005-0000-0000-0000A1950000}"/>
    <cellStyle name="styleSeriesDataNA 2 7" xfId="17391" xr:uid="{00000000-0005-0000-0000-0000A2950000}"/>
    <cellStyle name="styleSeriesDataNA 2 7 2" xfId="34067" xr:uid="{00000000-0005-0000-0000-0000A3950000}"/>
    <cellStyle name="styleSeriesDataNA 2 8" xfId="15763" xr:uid="{00000000-0005-0000-0000-0000A4950000}"/>
    <cellStyle name="styleSeriesDataNA 2 8 2" xfId="32425" xr:uid="{00000000-0005-0000-0000-0000A5950000}"/>
    <cellStyle name="styleSeriesDataNA 2 9" xfId="21605" xr:uid="{00000000-0005-0000-0000-0000A6950000}"/>
    <cellStyle name="styleSeriesDataNA 2 9 2" xfId="38280" xr:uid="{00000000-0005-0000-0000-0000A7950000}"/>
    <cellStyle name="styleSeriesDataNA 3" xfId="11716" xr:uid="{00000000-0005-0000-0000-0000A8950000}"/>
    <cellStyle name="styleSeriesDataNA 3 2" xfId="14390" xr:uid="{00000000-0005-0000-0000-0000A9950000}"/>
    <cellStyle name="styleSeriesDataNA 3 2 2" xfId="20153" xr:uid="{00000000-0005-0000-0000-0000AA950000}"/>
    <cellStyle name="styleSeriesDataNA 3 2 2 2" xfId="36822" xr:uid="{00000000-0005-0000-0000-0000AB950000}"/>
    <cellStyle name="styleSeriesDataNA 3 2 3" xfId="23295" xr:uid="{00000000-0005-0000-0000-0000AC950000}"/>
    <cellStyle name="styleSeriesDataNA 3 2 3 2" xfId="40002" xr:uid="{00000000-0005-0000-0000-0000AD950000}"/>
    <cellStyle name="styleSeriesDataNA 3 2 4" xfId="26076" xr:uid="{00000000-0005-0000-0000-0000AE950000}"/>
    <cellStyle name="styleSeriesDataNA 3 2 4 2" xfId="42816" xr:uid="{00000000-0005-0000-0000-0000AF950000}"/>
    <cellStyle name="styleSeriesDataNA 3 2 5" xfId="31062" xr:uid="{00000000-0005-0000-0000-0000B0950000}"/>
    <cellStyle name="styleSeriesDataNA 3 3" xfId="17867" xr:uid="{00000000-0005-0000-0000-0000B1950000}"/>
    <cellStyle name="styleSeriesDataNA 3 3 2" xfId="34543" xr:uid="{00000000-0005-0000-0000-0000B2950000}"/>
    <cellStyle name="styleSeriesDataNA 3 4" xfId="17415" xr:uid="{00000000-0005-0000-0000-0000B3950000}"/>
    <cellStyle name="styleSeriesDataNA 3 4 2" xfId="34092" xr:uid="{00000000-0005-0000-0000-0000B4950000}"/>
    <cellStyle name="styleSeriesDataNA 3 5" xfId="15788" xr:uid="{00000000-0005-0000-0000-0000B5950000}"/>
    <cellStyle name="styleSeriesDataNA 3 5 2" xfId="32450" xr:uid="{00000000-0005-0000-0000-0000B6950000}"/>
    <cellStyle name="styleSeriesDataNA 3 6" xfId="28466" xr:uid="{00000000-0005-0000-0000-0000B7950000}"/>
    <cellStyle name="styleSeriesDataNA 4" xfId="11977" xr:uid="{00000000-0005-0000-0000-0000B8950000}"/>
    <cellStyle name="styleSeriesDataNA 4 2" xfId="14651" xr:uid="{00000000-0005-0000-0000-0000B9950000}"/>
    <cellStyle name="styleSeriesDataNA 4 2 2" xfId="20414" xr:uid="{00000000-0005-0000-0000-0000BA950000}"/>
    <cellStyle name="styleSeriesDataNA 4 2 2 2" xfId="37082" xr:uid="{00000000-0005-0000-0000-0000BB950000}"/>
    <cellStyle name="styleSeriesDataNA 4 2 3" xfId="23554" xr:uid="{00000000-0005-0000-0000-0000BC950000}"/>
    <cellStyle name="styleSeriesDataNA 4 2 3 2" xfId="40263" xr:uid="{00000000-0005-0000-0000-0000BD950000}"/>
    <cellStyle name="styleSeriesDataNA 4 2 4" xfId="26336" xr:uid="{00000000-0005-0000-0000-0000BE950000}"/>
    <cellStyle name="styleSeriesDataNA 4 2 4 2" xfId="43077" xr:uid="{00000000-0005-0000-0000-0000BF950000}"/>
    <cellStyle name="styleSeriesDataNA 4 2 5" xfId="31322" xr:uid="{00000000-0005-0000-0000-0000C0950000}"/>
    <cellStyle name="styleSeriesDataNA 4 3" xfId="18128" xr:uid="{00000000-0005-0000-0000-0000C1950000}"/>
    <cellStyle name="styleSeriesDataNA 4 3 2" xfId="34803" xr:uid="{00000000-0005-0000-0000-0000C2950000}"/>
    <cellStyle name="styleSeriesDataNA 4 4" xfId="21381" xr:uid="{00000000-0005-0000-0000-0000C3950000}"/>
    <cellStyle name="styleSeriesDataNA 4 4 2" xfId="38054" xr:uid="{00000000-0005-0000-0000-0000C4950000}"/>
    <cellStyle name="styleSeriesDataNA 4 5" xfId="24431" xr:uid="{00000000-0005-0000-0000-0000C5950000}"/>
    <cellStyle name="styleSeriesDataNA 4 5 2" xfId="41150" xr:uid="{00000000-0005-0000-0000-0000C6950000}"/>
    <cellStyle name="styleSeriesDataNA 4 6" xfId="28725" xr:uid="{00000000-0005-0000-0000-0000C7950000}"/>
    <cellStyle name="styleSeriesDataNA 5" xfId="12723" xr:uid="{00000000-0005-0000-0000-0000C8950000}"/>
    <cellStyle name="styleSeriesDataNA 5 2" xfId="15342" xr:uid="{00000000-0005-0000-0000-0000C9950000}"/>
    <cellStyle name="styleSeriesDataNA 5 2 2" xfId="20985" xr:uid="{00000000-0005-0000-0000-0000CA950000}"/>
    <cellStyle name="styleSeriesDataNA 5 2 2 2" xfId="37654" xr:uid="{00000000-0005-0000-0000-0000CB950000}"/>
    <cellStyle name="styleSeriesDataNA 5 2 3" xfId="24099" xr:uid="{00000000-0005-0000-0000-0000CC950000}"/>
    <cellStyle name="styleSeriesDataNA 5 2 3 2" xfId="40816" xr:uid="{00000000-0005-0000-0000-0000CD950000}"/>
    <cellStyle name="styleSeriesDataNA 5 2 4" xfId="26828" xr:uid="{00000000-0005-0000-0000-0000CE950000}"/>
    <cellStyle name="styleSeriesDataNA 5 2 4 2" xfId="43569" xr:uid="{00000000-0005-0000-0000-0000CF950000}"/>
    <cellStyle name="styleSeriesDataNA 5 2 5" xfId="32013" xr:uid="{00000000-0005-0000-0000-0000D0950000}"/>
    <cellStyle name="styleSeriesDataNA 5 3" xfId="18740" xr:uid="{00000000-0005-0000-0000-0000D1950000}"/>
    <cellStyle name="styleSeriesDataNA 5 3 2" xfId="35417" xr:uid="{00000000-0005-0000-0000-0000D2950000}"/>
    <cellStyle name="styleSeriesDataNA 5 4" xfId="21951" xr:uid="{00000000-0005-0000-0000-0000D3950000}"/>
    <cellStyle name="styleSeriesDataNA 5 4 2" xfId="38633" xr:uid="{00000000-0005-0000-0000-0000D4950000}"/>
    <cellStyle name="styleSeriesDataNA 5 5" xfId="24915" xr:uid="{00000000-0005-0000-0000-0000D5950000}"/>
    <cellStyle name="styleSeriesDataNA 5 5 2" xfId="41642" xr:uid="{00000000-0005-0000-0000-0000D6950000}"/>
    <cellStyle name="styleSeriesDataNA 5 6" xfId="29415" xr:uid="{00000000-0005-0000-0000-0000D7950000}"/>
    <cellStyle name="styleSeriesDataNA 6" xfId="13898" xr:uid="{00000000-0005-0000-0000-0000D8950000}"/>
    <cellStyle name="styleSeriesDataNA 6 2" xfId="19695" xr:uid="{00000000-0005-0000-0000-0000D9950000}"/>
    <cellStyle name="styleSeriesDataNA 6 2 2" xfId="36365" xr:uid="{00000000-0005-0000-0000-0000DA950000}"/>
    <cellStyle name="styleSeriesDataNA 6 3" xfId="22846" xr:uid="{00000000-0005-0000-0000-0000DB950000}"/>
    <cellStyle name="styleSeriesDataNA 6 3 2" xfId="39548" xr:uid="{00000000-0005-0000-0000-0000DC950000}"/>
    <cellStyle name="styleSeriesDataNA 6 4" xfId="25665" xr:uid="{00000000-0005-0000-0000-0000DD950000}"/>
    <cellStyle name="styleSeriesDataNA 6 4 2" xfId="42404" xr:uid="{00000000-0005-0000-0000-0000DE950000}"/>
    <cellStyle name="styleSeriesDataNA 6 5" xfId="30571" xr:uid="{00000000-0005-0000-0000-0000DF950000}"/>
    <cellStyle name="styleSeriesDataNA 7" xfId="17390" xr:uid="{00000000-0005-0000-0000-0000E0950000}"/>
    <cellStyle name="styleSeriesDataNA 7 2" xfId="34066" xr:uid="{00000000-0005-0000-0000-0000E1950000}"/>
    <cellStyle name="styleSeriesDataNA 8" xfId="15764" xr:uid="{00000000-0005-0000-0000-0000E2950000}"/>
    <cellStyle name="styleSeriesDataNA 8 2" xfId="32426" xr:uid="{00000000-0005-0000-0000-0000E3950000}"/>
    <cellStyle name="styleSeriesDataNA 9" xfId="23779" xr:uid="{00000000-0005-0000-0000-0000E4950000}"/>
    <cellStyle name="styleSeriesDataNA 9 2" xfId="40490" xr:uid="{00000000-0005-0000-0000-0000E5950000}"/>
    <cellStyle name="Subtotal" xfId="5351" xr:uid="{00000000-0005-0000-0000-0000E6950000}"/>
    <cellStyle name="Table Head" xfId="5352" xr:uid="{00000000-0005-0000-0000-0000E7950000}"/>
    <cellStyle name="Table Head Aligned" xfId="5353" xr:uid="{00000000-0005-0000-0000-0000E8950000}"/>
    <cellStyle name="Table Head Aligned 2" xfId="10413" xr:uid="{00000000-0005-0000-0000-0000E9950000}"/>
    <cellStyle name="Table Head Aligned 2 2" xfId="11298" xr:uid="{00000000-0005-0000-0000-0000EA950000}"/>
    <cellStyle name="Table Head Aligned 2 3" xfId="10845" xr:uid="{00000000-0005-0000-0000-0000EB950000}"/>
    <cellStyle name="Table Head Aligned 3" xfId="10495" xr:uid="{00000000-0005-0000-0000-0000EC950000}"/>
    <cellStyle name="Table Head Aligned 3 2" xfId="11357" xr:uid="{00000000-0005-0000-0000-0000ED950000}"/>
    <cellStyle name="Table Head Aligned 3 3" xfId="10905" xr:uid="{00000000-0005-0000-0000-0000EE950000}"/>
    <cellStyle name="Table Head Aligned 4" xfId="10504" xr:uid="{00000000-0005-0000-0000-0000EF950000}"/>
    <cellStyle name="Table Head Aligned 4 2" xfId="11365" xr:uid="{00000000-0005-0000-0000-0000F0950000}"/>
    <cellStyle name="Table Head Aligned 4 3" xfId="10913" xr:uid="{00000000-0005-0000-0000-0000F1950000}"/>
    <cellStyle name="Table Head Aligned 5" xfId="10565" xr:uid="{00000000-0005-0000-0000-0000F2950000}"/>
    <cellStyle name="Table Head Blue" xfId="5354" xr:uid="{00000000-0005-0000-0000-0000F3950000}"/>
    <cellStyle name="Table Head Green" xfId="5355" xr:uid="{00000000-0005-0000-0000-0000F4950000}"/>
    <cellStyle name="Table Head Green 2" xfId="10414" xr:uid="{00000000-0005-0000-0000-0000F5950000}"/>
    <cellStyle name="Table Head Green 2 2" xfId="11299" xr:uid="{00000000-0005-0000-0000-0000F6950000}"/>
    <cellStyle name="Table Head Green 2 3" xfId="10846" xr:uid="{00000000-0005-0000-0000-0000F7950000}"/>
    <cellStyle name="Table Head Green 3" xfId="10496" xr:uid="{00000000-0005-0000-0000-0000F8950000}"/>
    <cellStyle name="Table Head Green 3 2" xfId="11358" xr:uid="{00000000-0005-0000-0000-0000F9950000}"/>
    <cellStyle name="Table Head Green 3 3" xfId="10906" xr:uid="{00000000-0005-0000-0000-0000FA950000}"/>
    <cellStyle name="Table Head Green 4" xfId="10505" xr:uid="{00000000-0005-0000-0000-0000FB950000}"/>
    <cellStyle name="Table Head Green 4 2" xfId="11366" xr:uid="{00000000-0005-0000-0000-0000FC950000}"/>
    <cellStyle name="Table Head Green 4 3" xfId="10914" xr:uid="{00000000-0005-0000-0000-0000FD950000}"/>
    <cellStyle name="Table Head Green 5" xfId="10566" xr:uid="{00000000-0005-0000-0000-0000FE950000}"/>
    <cellStyle name="Table Heading" xfId="5356" xr:uid="{00000000-0005-0000-0000-0000FF950000}"/>
    <cellStyle name="Table Heading 2" xfId="10373" xr:uid="{00000000-0005-0000-0000-000000960000}"/>
    <cellStyle name="Table Title" xfId="5357" xr:uid="{00000000-0005-0000-0000-000001960000}"/>
    <cellStyle name="Table Units" xfId="5358" xr:uid="{00000000-0005-0000-0000-000002960000}"/>
    <cellStyle name="Table Units 2" xfId="5359" xr:uid="{00000000-0005-0000-0000-000003960000}"/>
    <cellStyle name="Table Units 2 2" xfId="10589" xr:uid="{00000000-0005-0000-0000-000004960000}"/>
    <cellStyle name="Table Units 2 2 2" xfId="43752" xr:uid="{00000000-0005-0000-0000-000005960000}"/>
    <cellStyle name="Table Units 2 3" xfId="43748" xr:uid="{00000000-0005-0000-0000-000006960000}"/>
    <cellStyle name="Table Units 2 4" xfId="43862" xr:uid="{00000000-0005-0000-0000-000007960000}"/>
    <cellStyle name="Table Units 3" xfId="10588" xr:uid="{00000000-0005-0000-0000-000008960000}"/>
    <cellStyle name="Table Units 3 2" xfId="43741" xr:uid="{00000000-0005-0000-0000-000009960000}"/>
    <cellStyle name="Table Units 4" xfId="43753" xr:uid="{00000000-0005-0000-0000-00000A960000}"/>
    <cellStyle name="Table Units 5" xfId="43861" xr:uid="{00000000-0005-0000-0000-00000B960000}"/>
    <cellStyle name="Thousands" xfId="65" xr:uid="{00000000-0005-0000-0000-00000C960000}"/>
    <cellStyle name="Thousands 2" xfId="10415" xr:uid="{00000000-0005-0000-0000-00000D960000}"/>
    <cellStyle name="Thousands 2 2" xfId="11300" xr:uid="{00000000-0005-0000-0000-00000E960000}"/>
    <cellStyle name="Thousands 2 3" xfId="10847" xr:uid="{00000000-0005-0000-0000-00000F960000}"/>
    <cellStyle name="Thousands 3" xfId="10497" xr:uid="{00000000-0005-0000-0000-000010960000}"/>
    <cellStyle name="Thousands 3 2" xfId="11359" xr:uid="{00000000-0005-0000-0000-000011960000}"/>
    <cellStyle name="Thousands 3 3" xfId="10907" xr:uid="{00000000-0005-0000-0000-000012960000}"/>
    <cellStyle name="Thousands 4" xfId="10506" xr:uid="{00000000-0005-0000-0000-000013960000}"/>
    <cellStyle name="Thousands 4 2" xfId="11367" xr:uid="{00000000-0005-0000-0000-000014960000}"/>
    <cellStyle name="Thousands 4 3" xfId="10915" xr:uid="{00000000-0005-0000-0000-000015960000}"/>
    <cellStyle name="Thousands 5" xfId="11287" xr:uid="{00000000-0005-0000-0000-000016960000}"/>
    <cellStyle name="Thousands 6" xfId="10833" xr:uid="{00000000-0005-0000-0000-000017960000}"/>
    <cellStyle name="Title" xfId="66" builtinId="15" customBuiltin="1"/>
    <cellStyle name="Title 2" xfId="122" xr:uid="{00000000-0005-0000-0000-000019960000}"/>
    <cellStyle name="Title 2 2" xfId="5360" xr:uid="{00000000-0005-0000-0000-00001A960000}"/>
    <cellStyle name="Title 2 2 2" xfId="6960" xr:uid="{00000000-0005-0000-0000-00001B960000}"/>
    <cellStyle name="Title 2 2 3" xfId="6961" xr:uid="{00000000-0005-0000-0000-00001C960000}"/>
    <cellStyle name="Title 2 2 4" xfId="6962" xr:uid="{00000000-0005-0000-0000-00001D960000}"/>
    <cellStyle name="Title 2 3" xfId="5361" xr:uid="{00000000-0005-0000-0000-00001E960000}"/>
    <cellStyle name="Title 2 4" xfId="5362" xr:uid="{00000000-0005-0000-0000-00001F960000}"/>
    <cellStyle name="Title 2 4 2" xfId="10041" xr:uid="{00000000-0005-0000-0000-000020960000}"/>
    <cellStyle name="Title 2 5" xfId="6963" xr:uid="{00000000-0005-0000-0000-000021960000}"/>
    <cellStyle name="Title 2 6" xfId="6964" xr:uid="{00000000-0005-0000-0000-000022960000}"/>
    <cellStyle name="Title 3" xfId="5363" xr:uid="{00000000-0005-0000-0000-000023960000}"/>
    <cellStyle name="Title 4" xfId="5364" xr:uid="{00000000-0005-0000-0000-000024960000}"/>
    <cellStyle name="Title 4 2" xfId="5365" xr:uid="{00000000-0005-0000-0000-000025960000}"/>
    <cellStyle name="Title 4 3" xfId="5366" xr:uid="{00000000-0005-0000-0000-000026960000}"/>
    <cellStyle name="Title 4 4" xfId="8408" xr:uid="{00000000-0005-0000-0000-000027960000}"/>
    <cellStyle name="Title 4 5" xfId="10042" xr:uid="{00000000-0005-0000-0000-000028960000}"/>
    <cellStyle name="Title 5" xfId="12664" xr:uid="{00000000-0005-0000-0000-000029960000}"/>
    <cellStyle name="Title 6" xfId="9692" xr:uid="{00000000-0005-0000-0000-00002A960000}"/>
    <cellStyle name="Title: Minor" xfId="5367" xr:uid="{00000000-0005-0000-0000-00002B960000}"/>
    <cellStyle name="Title: Worksheet" xfId="5368" xr:uid="{00000000-0005-0000-0000-00002C960000}"/>
    <cellStyle name="Total" xfId="67" builtinId="25" customBuiltin="1"/>
    <cellStyle name="Total 10" xfId="10493" xr:uid="{00000000-0005-0000-0000-00002E960000}"/>
    <cellStyle name="Total 10 10" xfId="27280" xr:uid="{00000000-0005-0000-0000-00002F960000}"/>
    <cellStyle name="Total 10 2" xfId="11356" xr:uid="{00000000-0005-0000-0000-000030960000}"/>
    <cellStyle name="Total 10 2 2" xfId="11823" xr:uid="{00000000-0005-0000-0000-000031960000}"/>
    <cellStyle name="Total 10 2 2 2" xfId="14497" xr:uid="{00000000-0005-0000-0000-000032960000}"/>
    <cellStyle name="Total 10 2 2 2 2" xfId="20260" xr:uid="{00000000-0005-0000-0000-000033960000}"/>
    <cellStyle name="Total 10 2 2 2 2 2" xfId="36929" xr:uid="{00000000-0005-0000-0000-000034960000}"/>
    <cellStyle name="Total 10 2 2 2 3" xfId="23401" xr:uid="{00000000-0005-0000-0000-000035960000}"/>
    <cellStyle name="Total 10 2 2 2 3 2" xfId="40109" xr:uid="{00000000-0005-0000-0000-000036960000}"/>
    <cellStyle name="Total 10 2 2 2 4" xfId="26183" xr:uid="{00000000-0005-0000-0000-000037960000}"/>
    <cellStyle name="Total 10 2 2 2 4 2" xfId="42923" xr:uid="{00000000-0005-0000-0000-000038960000}"/>
    <cellStyle name="Total 10 2 2 2 5" xfId="31169" xr:uid="{00000000-0005-0000-0000-000039960000}"/>
    <cellStyle name="Total 10 2 2 3" xfId="17974" xr:uid="{00000000-0005-0000-0000-00003A960000}"/>
    <cellStyle name="Total 10 2 2 3 2" xfId="34650" xr:uid="{00000000-0005-0000-0000-00003B960000}"/>
    <cellStyle name="Total 10 2 2 4" xfId="9958" xr:uid="{00000000-0005-0000-0000-00003C960000}"/>
    <cellStyle name="Total 10 2 2 4 2" xfId="27081" xr:uid="{00000000-0005-0000-0000-00003D960000}"/>
    <cellStyle name="Total 10 2 2 5" xfId="23767" xr:uid="{00000000-0005-0000-0000-00003E960000}"/>
    <cellStyle name="Total 10 2 2 5 2" xfId="40478" xr:uid="{00000000-0005-0000-0000-00003F960000}"/>
    <cellStyle name="Total 10 2 2 6" xfId="28572" xr:uid="{00000000-0005-0000-0000-000040960000}"/>
    <cellStyle name="Total 10 2 3" xfId="12077" xr:uid="{00000000-0005-0000-0000-000041960000}"/>
    <cellStyle name="Total 10 2 3 2" xfId="14751" xr:uid="{00000000-0005-0000-0000-000042960000}"/>
    <cellStyle name="Total 10 2 3 2 2" xfId="20514" xr:uid="{00000000-0005-0000-0000-000043960000}"/>
    <cellStyle name="Total 10 2 3 2 2 2" xfId="37182" xr:uid="{00000000-0005-0000-0000-000044960000}"/>
    <cellStyle name="Total 10 2 3 2 3" xfId="23653" xr:uid="{00000000-0005-0000-0000-000045960000}"/>
    <cellStyle name="Total 10 2 3 2 3 2" xfId="40363" xr:uid="{00000000-0005-0000-0000-000046960000}"/>
    <cellStyle name="Total 10 2 3 2 4" xfId="26436" xr:uid="{00000000-0005-0000-0000-000047960000}"/>
    <cellStyle name="Total 10 2 3 2 4 2" xfId="43177" xr:uid="{00000000-0005-0000-0000-000048960000}"/>
    <cellStyle name="Total 10 2 3 2 5" xfId="31422" xr:uid="{00000000-0005-0000-0000-000049960000}"/>
    <cellStyle name="Total 10 2 3 3" xfId="18228" xr:uid="{00000000-0005-0000-0000-00004A960000}"/>
    <cellStyle name="Total 10 2 3 3 2" xfId="34903" xr:uid="{00000000-0005-0000-0000-00004B960000}"/>
    <cellStyle name="Total 10 2 3 4" xfId="21480" xr:uid="{00000000-0005-0000-0000-00004C960000}"/>
    <cellStyle name="Total 10 2 3 4 2" xfId="38154" xr:uid="{00000000-0005-0000-0000-00004D960000}"/>
    <cellStyle name="Total 10 2 3 5" xfId="24530" xr:uid="{00000000-0005-0000-0000-00004E960000}"/>
    <cellStyle name="Total 10 2 3 5 2" xfId="41250" xr:uid="{00000000-0005-0000-0000-00004F960000}"/>
    <cellStyle name="Total 10 2 3 6" xfId="28824" xr:uid="{00000000-0005-0000-0000-000050960000}"/>
    <cellStyle name="Total 10 2 4" xfId="12873" xr:uid="{00000000-0005-0000-0000-000051960000}"/>
    <cellStyle name="Total 10 2 4 2" xfId="15486" xr:uid="{00000000-0005-0000-0000-000052960000}"/>
    <cellStyle name="Total 10 2 4 2 2" xfId="21117" xr:uid="{00000000-0005-0000-0000-000053960000}"/>
    <cellStyle name="Total 10 2 4 2 2 2" xfId="37786" xr:uid="{00000000-0005-0000-0000-000054960000}"/>
    <cellStyle name="Total 10 2 4 2 3" xfId="24229" xr:uid="{00000000-0005-0000-0000-000055960000}"/>
    <cellStyle name="Total 10 2 4 2 3 2" xfId="40946" xr:uid="{00000000-0005-0000-0000-000056960000}"/>
    <cellStyle name="Total 10 2 4 2 4" xfId="26935" xr:uid="{00000000-0005-0000-0000-000057960000}"/>
    <cellStyle name="Total 10 2 4 2 4 2" xfId="43676" xr:uid="{00000000-0005-0000-0000-000058960000}"/>
    <cellStyle name="Total 10 2 4 2 5" xfId="32157" xr:uid="{00000000-0005-0000-0000-000059960000}"/>
    <cellStyle name="Total 10 2 4 3" xfId="18876" xr:uid="{00000000-0005-0000-0000-00005A960000}"/>
    <cellStyle name="Total 10 2 4 3 2" xfId="35554" xr:uid="{00000000-0005-0000-0000-00005B960000}"/>
    <cellStyle name="Total 10 2 4 4" xfId="22084" xr:uid="{00000000-0005-0000-0000-00005C960000}"/>
    <cellStyle name="Total 10 2 4 4 2" xfId="38766" xr:uid="{00000000-0005-0000-0000-00005D960000}"/>
    <cellStyle name="Total 10 2 4 5" xfId="25022" xr:uid="{00000000-0005-0000-0000-00005E960000}"/>
    <cellStyle name="Total 10 2 4 5 2" xfId="41749" xr:uid="{00000000-0005-0000-0000-00005F960000}"/>
    <cellStyle name="Total 10 2 4 6" xfId="29559" xr:uid="{00000000-0005-0000-0000-000060960000}"/>
    <cellStyle name="Total 10 2 5" xfId="14034" xr:uid="{00000000-0005-0000-0000-000061960000}"/>
    <cellStyle name="Total 10 2 5 2" xfId="19821" xr:uid="{00000000-0005-0000-0000-000062960000}"/>
    <cellStyle name="Total 10 2 5 2 2" xfId="36491" xr:uid="{00000000-0005-0000-0000-000063960000}"/>
    <cellStyle name="Total 10 2 5 3" xfId="22969" xr:uid="{00000000-0005-0000-0000-000064960000}"/>
    <cellStyle name="Total 10 2 5 3 2" xfId="39671" xr:uid="{00000000-0005-0000-0000-000065960000}"/>
    <cellStyle name="Total 10 2 5 4" xfId="25765" xr:uid="{00000000-0005-0000-0000-000066960000}"/>
    <cellStyle name="Total 10 2 5 4 2" xfId="42504" xr:uid="{00000000-0005-0000-0000-000067960000}"/>
    <cellStyle name="Total 10 2 5 5" xfId="30707" xr:uid="{00000000-0005-0000-0000-000068960000}"/>
    <cellStyle name="Total 10 2 6" xfId="17527" xr:uid="{00000000-0005-0000-0000-000069960000}"/>
    <cellStyle name="Total 10 2 6 2" xfId="34204" xr:uid="{00000000-0005-0000-0000-00006A960000}"/>
    <cellStyle name="Total 10 2 7" xfId="19839" xr:uid="{00000000-0005-0000-0000-00006B960000}"/>
    <cellStyle name="Total 10 2 7 2" xfId="36509" xr:uid="{00000000-0005-0000-0000-00006C960000}"/>
    <cellStyle name="Total 10 2 8" xfId="21220" xr:uid="{00000000-0005-0000-0000-00006D960000}"/>
    <cellStyle name="Total 10 2 8 2" xfId="37891" xr:uid="{00000000-0005-0000-0000-00006E960000}"/>
    <cellStyle name="Total 10 2 9" xfId="28115" xr:uid="{00000000-0005-0000-0000-00006F960000}"/>
    <cellStyle name="Total 10 3" xfId="10904" xr:uid="{00000000-0005-0000-0000-000070960000}"/>
    <cellStyle name="Total 10 3 2" xfId="13597" xr:uid="{00000000-0005-0000-0000-000071960000}"/>
    <cellStyle name="Total 10 3 2 2" xfId="19459" xr:uid="{00000000-0005-0000-0000-000072960000}"/>
    <cellStyle name="Total 10 3 2 2 2" xfId="36129" xr:uid="{00000000-0005-0000-0000-000073960000}"/>
    <cellStyle name="Total 10 3 2 3" xfId="22626" xr:uid="{00000000-0005-0000-0000-000074960000}"/>
    <cellStyle name="Total 10 3 2 3 2" xfId="39326" xr:uid="{00000000-0005-0000-0000-000075960000}"/>
    <cellStyle name="Total 10 3 2 4" xfId="25476" xr:uid="{00000000-0005-0000-0000-000076960000}"/>
    <cellStyle name="Total 10 3 2 4 2" xfId="42214" xr:uid="{00000000-0005-0000-0000-000077960000}"/>
    <cellStyle name="Total 10 3 2 5" xfId="30271" xr:uid="{00000000-0005-0000-0000-000078960000}"/>
    <cellStyle name="Total 10 3 3" xfId="17144" xr:uid="{00000000-0005-0000-0000-000079960000}"/>
    <cellStyle name="Total 10 3 3 2" xfId="33820" xr:uid="{00000000-0005-0000-0000-00007A960000}"/>
    <cellStyle name="Total 10 3 4" xfId="15860" xr:uid="{00000000-0005-0000-0000-00007B960000}"/>
    <cellStyle name="Total 10 3 4 2" xfId="32524" xr:uid="{00000000-0005-0000-0000-00007C960000}"/>
    <cellStyle name="Total 10 3 5" xfId="19358" xr:uid="{00000000-0005-0000-0000-00007D960000}"/>
    <cellStyle name="Total 10 3 5 2" xfId="36029" xr:uid="{00000000-0005-0000-0000-00007E960000}"/>
    <cellStyle name="Total 10 3 6" xfId="27679" xr:uid="{00000000-0005-0000-0000-00007F960000}"/>
    <cellStyle name="Total 10 4" xfId="11523" xr:uid="{00000000-0005-0000-0000-000080960000}"/>
    <cellStyle name="Total 10 4 2" xfId="14197" xr:uid="{00000000-0005-0000-0000-000081960000}"/>
    <cellStyle name="Total 10 4 2 2" xfId="19960" xr:uid="{00000000-0005-0000-0000-000082960000}"/>
    <cellStyle name="Total 10 4 2 2 2" xfId="36630" xr:uid="{00000000-0005-0000-0000-000083960000}"/>
    <cellStyle name="Total 10 4 2 3" xfId="23106" xr:uid="{00000000-0005-0000-0000-000084960000}"/>
    <cellStyle name="Total 10 4 2 3 2" xfId="39809" xr:uid="{00000000-0005-0000-0000-000085960000}"/>
    <cellStyle name="Total 10 4 2 4" xfId="25885" xr:uid="{00000000-0005-0000-0000-000086960000}"/>
    <cellStyle name="Total 10 4 2 4 2" xfId="42624" xr:uid="{00000000-0005-0000-0000-000087960000}"/>
    <cellStyle name="Total 10 4 2 5" xfId="30870" xr:uid="{00000000-0005-0000-0000-000088960000}"/>
    <cellStyle name="Total 10 4 3" xfId="17674" xr:uid="{00000000-0005-0000-0000-000089960000}"/>
    <cellStyle name="Total 10 4 3 2" xfId="34351" xr:uid="{00000000-0005-0000-0000-00008A960000}"/>
    <cellStyle name="Total 10 4 4" xfId="18298" xr:uid="{00000000-0005-0000-0000-00008B960000}"/>
    <cellStyle name="Total 10 4 4 2" xfId="34973" xr:uid="{00000000-0005-0000-0000-00008C960000}"/>
    <cellStyle name="Total 10 4 5" xfId="22154" xr:uid="{00000000-0005-0000-0000-00008D960000}"/>
    <cellStyle name="Total 10 4 5 2" xfId="38837" xr:uid="{00000000-0005-0000-0000-00008E960000}"/>
    <cellStyle name="Total 10 4 6" xfId="28277" xr:uid="{00000000-0005-0000-0000-00008F960000}"/>
    <cellStyle name="Total 10 5" xfId="12295" xr:uid="{00000000-0005-0000-0000-000090960000}"/>
    <cellStyle name="Total 10 5 2" xfId="14969" xr:uid="{00000000-0005-0000-0000-000091960000}"/>
    <cellStyle name="Total 10 5 2 2" xfId="20687" xr:uid="{00000000-0005-0000-0000-000092960000}"/>
    <cellStyle name="Total 10 5 2 2 2" xfId="37355" xr:uid="{00000000-0005-0000-0000-000093960000}"/>
    <cellStyle name="Total 10 5 2 3" xfId="23817" xr:uid="{00000000-0005-0000-0000-000094960000}"/>
    <cellStyle name="Total 10 5 2 3 2" xfId="40528" xr:uid="{00000000-0005-0000-0000-000095960000}"/>
    <cellStyle name="Total 10 5 2 4" xfId="26568" xr:uid="{00000000-0005-0000-0000-000096960000}"/>
    <cellStyle name="Total 10 5 2 4 2" xfId="43309" xr:uid="{00000000-0005-0000-0000-000097960000}"/>
    <cellStyle name="Total 10 5 2 5" xfId="31640" xr:uid="{00000000-0005-0000-0000-000098960000}"/>
    <cellStyle name="Total 10 5 3" xfId="18400" xr:uid="{00000000-0005-0000-0000-000099960000}"/>
    <cellStyle name="Total 10 5 3 2" xfId="35075" xr:uid="{00000000-0005-0000-0000-00009A960000}"/>
    <cellStyle name="Total 10 5 4" xfId="21643" xr:uid="{00000000-0005-0000-0000-00009B960000}"/>
    <cellStyle name="Total 10 5 4 2" xfId="38318" xr:uid="{00000000-0005-0000-0000-00009C960000}"/>
    <cellStyle name="Total 10 5 5" xfId="24661" xr:uid="{00000000-0005-0000-0000-00009D960000}"/>
    <cellStyle name="Total 10 5 5 2" xfId="41382" xr:uid="{00000000-0005-0000-0000-00009E960000}"/>
    <cellStyle name="Total 10 5 6" xfId="29042" xr:uid="{00000000-0005-0000-0000-00009F960000}"/>
    <cellStyle name="Total 10 6" xfId="13193" xr:uid="{00000000-0005-0000-0000-0000A0960000}"/>
    <cellStyle name="Total 10 6 2" xfId="19122" xr:uid="{00000000-0005-0000-0000-0000A1960000}"/>
    <cellStyle name="Total 10 6 2 2" xfId="35793" xr:uid="{00000000-0005-0000-0000-0000A2960000}"/>
    <cellStyle name="Total 10 6 3" xfId="22314" xr:uid="{00000000-0005-0000-0000-0000A3960000}"/>
    <cellStyle name="Total 10 6 3 2" xfId="39007" xr:uid="{00000000-0005-0000-0000-0000A4960000}"/>
    <cellStyle name="Total 10 6 4" xfId="25203" xr:uid="{00000000-0005-0000-0000-0000A5960000}"/>
    <cellStyle name="Total 10 6 4 2" xfId="41939" xr:uid="{00000000-0005-0000-0000-0000A6960000}"/>
    <cellStyle name="Total 10 6 5" xfId="29869" xr:uid="{00000000-0005-0000-0000-0000A7960000}"/>
    <cellStyle name="Total 10 7" xfId="16781" xr:uid="{00000000-0005-0000-0000-0000A8960000}"/>
    <cellStyle name="Total 10 7 2" xfId="33455" xr:uid="{00000000-0005-0000-0000-0000A9960000}"/>
    <cellStyle name="Total 10 8" xfId="17359" xr:uid="{00000000-0005-0000-0000-0000AA960000}"/>
    <cellStyle name="Total 10 8 2" xfId="34035" xr:uid="{00000000-0005-0000-0000-0000AB960000}"/>
    <cellStyle name="Total 10 9" xfId="16360" xr:uid="{00000000-0005-0000-0000-0000AC960000}"/>
    <cellStyle name="Total 10 9 2" xfId="33028" xr:uid="{00000000-0005-0000-0000-0000AD960000}"/>
    <cellStyle name="Total 11" xfId="10498" xr:uid="{00000000-0005-0000-0000-0000AE960000}"/>
    <cellStyle name="Total 11 10" xfId="27281" xr:uid="{00000000-0005-0000-0000-0000AF960000}"/>
    <cellStyle name="Total 11 2" xfId="11360" xr:uid="{00000000-0005-0000-0000-0000B0960000}"/>
    <cellStyle name="Total 11 2 2" xfId="11824" xr:uid="{00000000-0005-0000-0000-0000B1960000}"/>
    <cellStyle name="Total 11 2 2 2" xfId="14498" xr:uid="{00000000-0005-0000-0000-0000B2960000}"/>
    <cellStyle name="Total 11 2 2 2 2" xfId="20261" xr:uid="{00000000-0005-0000-0000-0000B3960000}"/>
    <cellStyle name="Total 11 2 2 2 2 2" xfId="36930" xr:uid="{00000000-0005-0000-0000-0000B4960000}"/>
    <cellStyle name="Total 11 2 2 2 3" xfId="23402" xr:uid="{00000000-0005-0000-0000-0000B5960000}"/>
    <cellStyle name="Total 11 2 2 2 3 2" xfId="40110" xr:uid="{00000000-0005-0000-0000-0000B6960000}"/>
    <cellStyle name="Total 11 2 2 2 4" xfId="26184" xr:uid="{00000000-0005-0000-0000-0000B7960000}"/>
    <cellStyle name="Total 11 2 2 2 4 2" xfId="42924" xr:uid="{00000000-0005-0000-0000-0000B8960000}"/>
    <cellStyle name="Total 11 2 2 2 5" xfId="31170" xr:uid="{00000000-0005-0000-0000-0000B9960000}"/>
    <cellStyle name="Total 11 2 2 3" xfId="17975" xr:uid="{00000000-0005-0000-0000-0000BA960000}"/>
    <cellStyle name="Total 11 2 2 3 2" xfId="34651" xr:uid="{00000000-0005-0000-0000-0000BB960000}"/>
    <cellStyle name="Total 11 2 2 4" xfId="10070" xr:uid="{00000000-0005-0000-0000-0000BC960000}"/>
    <cellStyle name="Total 11 2 2 4 2" xfId="27149" xr:uid="{00000000-0005-0000-0000-0000BD960000}"/>
    <cellStyle name="Total 11 2 2 5" xfId="21592" xr:uid="{00000000-0005-0000-0000-0000BE960000}"/>
    <cellStyle name="Total 11 2 2 5 2" xfId="38267" xr:uid="{00000000-0005-0000-0000-0000BF960000}"/>
    <cellStyle name="Total 11 2 2 6" xfId="28573" xr:uid="{00000000-0005-0000-0000-0000C0960000}"/>
    <cellStyle name="Total 11 2 3" xfId="12078" xr:uid="{00000000-0005-0000-0000-0000C1960000}"/>
    <cellStyle name="Total 11 2 3 2" xfId="14752" xr:uid="{00000000-0005-0000-0000-0000C2960000}"/>
    <cellStyle name="Total 11 2 3 2 2" xfId="20515" xr:uid="{00000000-0005-0000-0000-0000C3960000}"/>
    <cellStyle name="Total 11 2 3 2 2 2" xfId="37183" xr:uid="{00000000-0005-0000-0000-0000C4960000}"/>
    <cellStyle name="Total 11 2 3 2 3" xfId="23654" xr:uid="{00000000-0005-0000-0000-0000C5960000}"/>
    <cellStyle name="Total 11 2 3 2 3 2" xfId="40364" xr:uid="{00000000-0005-0000-0000-0000C6960000}"/>
    <cellStyle name="Total 11 2 3 2 4" xfId="26437" xr:uid="{00000000-0005-0000-0000-0000C7960000}"/>
    <cellStyle name="Total 11 2 3 2 4 2" xfId="43178" xr:uid="{00000000-0005-0000-0000-0000C8960000}"/>
    <cellStyle name="Total 11 2 3 2 5" xfId="31423" xr:uid="{00000000-0005-0000-0000-0000C9960000}"/>
    <cellStyle name="Total 11 2 3 3" xfId="18229" xr:uid="{00000000-0005-0000-0000-0000CA960000}"/>
    <cellStyle name="Total 11 2 3 3 2" xfId="34904" xr:uid="{00000000-0005-0000-0000-0000CB960000}"/>
    <cellStyle name="Total 11 2 3 4" xfId="21481" xr:uid="{00000000-0005-0000-0000-0000CC960000}"/>
    <cellStyle name="Total 11 2 3 4 2" xfId="38155" xr:uid="{00000000-0005-0000-0000-0000CD960000}"/>
    <cellStyle name="Total 11 2 3 5" xfId="24531" xr:uid="{00000000-0005-0000-0000-0000CE960000}"/>
    <cellStyle name="Total 11 2 3 5 2" xfId="41251" xr:uid="{00000000-0005-0000-0000-0000CF960000}"/>
    <cellStyle name="Total 11 2 3 6" xfId="28825" xr:uid="{00000000-0005-0000-0000-0000D0960000}"/>
    <cellStyle name="Total 11 2 4" xfId="12874" xr:uid="{00000000-0005-0000-0000-0000D1960000}"/>
    <cellStyle name="Total 11 2 4 2" xfId="15487" xr:uid="{00000000-0005-0000-0000-0000D2960000}"/>
    <cellStyle name="Total 11 2 4 2 2" xfId="21118" xr:uid="{00000000-0005-0000-0000-0000D3960000}"/>
    <cellStyle name="Total 11 2 4 2 2 2" xfId="37787" xr:uid="{00000000-0005-0000-0000-0000D4960000}"/>
    <cellStyle name="Total 11 2 4 2 3" xfId="24230" xr:uid="{00000000-0005-0000-0000-0000D5960000}"/>
    <cellStyle name="Total 11 2 4 2 3 2" xfId="40947" xr:uid="{00000000-0005-0000-0000-0000D6960000}"/>
    <cellStyle name="Total 11 2 4 2 4" xfId="26936" xr:uid="{00000000-0005-0000-0000-0000D7960000}"/>
    <cellStyle name="Total 11 2 4 2 4 2" xfId="43677" xr:uid="{00000000-0005-0000-0000-0000D8960000}"/>
    <cellStyle name="Total 11 2 4 2 5" xfId="32158" xr:uid="{00000000-0005-0000-0000-0000D9960000}"/>
    <cellStyle name="Total 11 2 4 3" xfId="18877" xr:uid="{00000000-0005-0000-0000-0000DA960000}"/>
    <cellStyle name="Total 11 2 4 3 2" xfId="35555" xr:uid="{00000000-0005-0000-0000-0000DB960000}"/>
    <cellStyle name="Total 11 2 4 4" xfId="22085" xr:uid="{00000000-0005-0000-0000-0000DC960000}"/>
    <cellStyle name="Total 11 2 4 4 2" xfId="38767" xr:uid="{00000000-0005-0000-0000-0000DD960000}"/>
    <cellStyle name="Total 11 2 4 5" xfId="25023" xr:uid="{00000000-0005-0000-0000-0000DE960000}"/>
    <cellStyle name="Total 11 2 4 5 2" xfId="41750" xr:uid="{00000000-0005-0000-0000-0000DF960000}"/>
    <cellStyle name="Total 11 2 4 6" xfId="29560" xr:uid="{00000000-0005-0000-0000-0000E0960000}"/>
    <cellStyle name="Total 11 2 5" xfId="14035" xr:uid="{00000000-0005-0000-0000-0000E1960000}"/>
    <cellStyle name="Total 11 2 5 2" xfId="19822" xr:uid="{00000000-0005-0000-0000-0000E2960000}"/>
    <cellStyle name="Total 11 2 5 2 2" xfId="36492" xr:uid="{00000000-0005-0000-0000-0000E3960000}"/>
    <cellStyle name="Total 11 2 5 3" xfId="22970" xr:uid="{00000000-0005-0000-0000-0000E4960000}"/>
    <cellStyle name="Total 11 2 5 3 2" xfId="39672" xr:uid="{00000000-0005-0000-0000-0000E5960000}"/>
    <cellStyle name="Total 11 2 5 4" xfId="25766" xr:uid="{00000000-0005-0000-0000-0000E6960000}"/>
    <cellStyle name="Total 11 2 5 4 2" xfId="42505" xr:uid="{00000000-0005-0000-0000-0000E7960000}"/>
    <cellStyle name="Total 11 2 5 5" xfId="30708" xr:uid="{00000000-0005-0000-0000-0000E8960000}"/>
    <cellStyle name="Total 11 2 6" xfId="17531" xr:uid="{00000000-0005-0000-0000-0000E9960000}"/>
    <cellStyle name="Total 11 2 6 2" xfId="34208" xr:uid="{00000000-0005-0000-0000-0000EA960000}"/>
    <cellStyle name="Total 11 2 7" xfId="16808" xr:uid="{00000000-0005-0000-0000-0000EB960000}"/>
    <cellStyle name="Total 11 2 7 2" xfId="33483" xr:uid="{00000000-0005-0000-0000-0000EC960000}"/>
    <cellStyle name="Total 11 2 8" xfId="16663" xr:uid="{00000000-0005-0000-0000-0000ED960000}"/>
    <cellStyle name="Total 11 2 8 2" xfId="33336" xr:uid="{00000000-0005-0000-0000-0000EE960000}"/>
    <cellStyle name="Total 11 2 9" xfId="28116" xr:uid="{00000000-0005-0000-0000-0000EF960000}"/>
    <cellStyle name="Total 11 3" xfId="10908" xr:uid="{00000000-0005-0000-0000-0000F0960000}"/>
    <cellStyle name="Total 11 3 2" xfId="13598" xr:uid="{00000000-0005-0000-0000-0000F1960000}"/>
    <cellStyle name="Total 11 3 2 2" xfId="19460" xr:uid="{00000000-0005-0000-0000-0000F2960000}"/>
    <cellStyle name="Total 11 3 2 2 2" xfId="36130" xr:uid="{00000000-0005-0000-0000-0000F3960000}"/>
    <cellStyle name="Total 11 3 2 3" xfId="22627" xr:uid="{00000000-0005-0000-0000-0000F4960000}"/>
    <cellStyle name="Total 11 3 2 3 2" xfId="39327" xr:uid="{00000000-0005-0000-0000-0000F5960000}"/>
    <cellStyle name="Total 11 3 2 4" xfId="25477" xr:uid="{00000000-0005-0000-0000-0000F6960000}"/>
    <cellStyle name="Total 11 3 2 4 2" xfId="42215" xr:uid="{00000000-0005-0000-0000-0000F7960000}"/>
    <cellStyle name="Total 11 3 2 5" xfId="30272" xr:uid="{00000000-0005-0000-0000-0000F8960000}"/>
    <cellStyle name="Total 11 3 3" xfId="17148" xr:uid="{00000000-0005-0000-0000-0000F9960000}"/>
    <cellStyle name="Total 11 3 3 2" xfId="33824" xr:uid="{00000000-0005-0000-0000-0000FA960000}"/>
    <cellStyle name="Total 11 3 4" xfId="18510" xr:uid="{00000000-0005-0000-0000-0000FB960000}"/>
    <cellStyle name="Total 11 3 4 2" xfId="35187" xr:uid="{00000000-0005-0000-0000-0000FC960000}"/>
    <cellStyle name="Total 11 3 5" xfId="16414" xr:uid="{00000000-0005-0000-0000-0000FD960000}"/>
    <cellStyle name="Total 11 3 5 2" xfId="33083" xr:uid="{00000000-0005-0000-0000-0000FE960000}"/>
    <cellStyle name="Total 11 3 6" xfId="27680" xr:uid="{00000000-0005-0000-0000-0000FF960000}"/>
    <cellStyle name="Total 11 4" xfId="11524" xr:uid="{00000000-0005-0000-0000-000000970000}"/>
    <cellStyle name="Total 11 4 2" xfId="14198" xr:uid="{00000000-0005-0000-0000-000001970000}"/>
    <cellStyle name="Total 11 4 2 2" xfId="19961" xr:uid="{00000000-0005-0000-0000-000002970000}"/>
    <cellStyle name="Total 11 4 2 2 2" xfId="36631" xr:uid="{00000000-0005-0000-0000-000003970000}"/>
    <cellStyle name="Total 11 4 2 3" xfId="23107" xr:uid="{00000000-0005-0000-0000-000004970000}"/>
    <cellStyle name="Total 11 4 2 3 2" xfId="39810" xr:uid="{00000000-0005-0000-0000-000005970000}"/>
    <cellStyle name="Total 11 4 2 4" xfId="25886" xr:uid="{00000000-0005-0000-0000-000006970000}"/>
    <cellStyle name="Total 11 4 2 4 2" xfId="42625" xr:uid="{00000000-0005-0000-0000-000007970000}"/>
    <cellStyle name="Total 11 4 2 5" xfId="30871" xr:uid="{00000000-0005-0000-0000-000008970000}"/>
    <cellStyle name="Total 11 4 3" xfId="17675" xr:uid="{00000000-0005-0000-0000-000009970000}"/>
    <cellStyle name="Total 11 4 3 2" xfId="34352" xr:uid="{00000000-0005-0000-0000-00000A970000}"/>
    <cellStyle name="Total 11 4 4" xfId="19338" xr:uid="{00000000-0005-0000-0000-00000B970000}"/>
    <cellStyle name="Total 11 4 4 2" xfId="36009" xr:uid="{00000000-0005-0000-0000-00000C970000}"/>
    <cellStyle name="Total 11 4 5" xfId="23706" xr:uid="{00000000-0005-0000-0000-00000D970000}"/>
    <cellStyle name="Total 11 4 5 2" xfId="40416" xr:uid="{00000000-0005-0000-0000-00000E970000}"/>
    <cellStyle name="Total 11 4 6" xfId="28278" xr:uid="{00000000-0005-0000-0000-00000F970000}"/>
    <cellStyle name="Total 11 5" xfId="12296" xr:uid="{00000000-0005-0000-0000-000010970000}"/>
    <cellStyle name="Total 11 5 2" xfId="14970" xr:uid="{00000000-0005-0000-0000-000011970000}"/>
    <cellStyle name="Total 11 5 2 2" xfId="20688" xr:uid="{00000000-0005-0000-0000-000012970000}"/>
    <cellStyle name="Total 11 5 2 2 2" xfId="37356" xr:uid="{00000000-0005-0000-0000-000013970000}"/>
    <cellStyle name="Total 11 5 2 3" xfId="23818" xr:uid="{00000000-0005-0000-0000-000014970000}"/>
    <cellStyle name="Total 11 5 2 3 2" xfId="40529" xr:uid="{00000000-0005-0000-0000-000015970000}"/>
    <cellStyle name="Total 11 5 2 4" xfId="26569" xr:uid="{00000000-0005-0000-0000-000016970000}"/>
    <cellStyle name="Total 11 5 2 4 2" xfId="43310" xr:uid="{00000000-0005-0000-0000-000017970000}"/>
    <cellStyle name="Total 11 5 2 5" xfId="31641" xr:uid="{00000000-0005-0000-0000-000018970000}"/>
    <cellStyle name="Total 11 5 3" xfId="18401" xr:uid="{00000000-0005-0000-0000-000019970000}"/>
    <cellStyle name="Total 11 5 3 2" xfId="35076" xr:uid="{00000000-0005-0000-0000-00001A970000}"/>
    <cellStyle name="Total 11 5 4" xfId="21644" xr:uid="{00000000-0005-0000-0000-00001B970000}"/>
    <cellStyle name="Total 11 5 4 2" xfId="38319" xr:uid="{00000000-0005-0000-0000-00001C970000}"/>
    <cellStyle name="Total 11 5 5" xfId="24662" xr:uid="{00000000-0005-0000-0000-00001D970000}"/>
    <cellStyle name="Total 11 5 5 2" xfId="41383" xr:uid="{00000000-0005-0000-0000-00001E970000}"/>
    <cellStyle name="Total 11 5 6" xfId="29043" xr:uid="{00000000-0005-0000-0000-00001F970000}"/>
    <cellStyle name="Total 11 6" xfId="13194" xr:uid="{00000000-0005-0000-0000-000020970000}"/>
    <cellStyle name="Total 11 6 2" xfId="19123" xr:uid="{00000000-0005-0000-0000-000021970000}"/>
    <cellStyle name="Total 11 6 2 2" xfId="35794" xr:uid="{00000000-0005-0000-0000-000022970000}"/>
    <cellStyle name="Total 11 6 3" xfId="22315" xr:uid="{00000000-0005-0000-0000-000023970000}"/>
    <cellStyle name="Total 11 6 3 2" xfId="39008" xr:uid="{00000000-0005-0000-0000-000024970000}"/>
    <cellStyle name="Total 11 6 4" xfId="25204" xr:uid="{00000000-0005-0000-0000-000025970000}"/>
    <cellStyle name="Total 11 6 4 2" xfId="41940" xr:uid="{00000000-0005-0000-0000-000026970000}"/>
    <cellStyle name="Total 11 6 5" xfId="29870" xr:uid="{00000000-0005-0000-0000-000027970000}"/>
    <cellStyle name="Total 11 7" xfId="16785" xr:uid="{00000000-0005-0000-0000-000028970000}"/>
    <cellStyle name="Total 11 7 2" xfId="33459" xr:uid="{00000000-0005-0000-0000-000029970000}"/>
    <cellStyle name="Total 11 8" xfId="17411" xr:uid="{00000000-0005-0000-0000-00002A970000}"/>
    <cellStyle name="Total 11 8 2" xfId="34087" xr:uid="{00000000-0005-0000-0000-00002B970000}"/>
    <cellStyle name="Total 11 9" xfId="18466" xr:uid="{00000000-0005-0000-0000-00002C970000}"/>
    <cellStyle name="Total 11 9 2" xfId="35143" xr:uid="{00000000-0005-0000-0000-00002D970000}"/>
    <cellStyle name="Total 12" xfId="10507" xr:uid="{00000000-0005-0000-0000-00002E970000}"/>
    <cellStyle name="Total 12 10" xfId="27286" xr:uid="{00000000-0005-0000-0000-00002F970000}"/>
    <cellStyle name="Total 12 2" xfId="11368" xr:uid="{00000000-0005-0000-0000-000030970000}"/>
    <cellStyle name="Total 12 2 2" xfId="11829" xr:uid="{00000000-0005-0000-0000-000031970000}"/>
    <cellStyle name="Total 12 2 2 2" xfId="14503" xr:uid="{00000000-0005-0000-0000-000032970000}"/>
    <cellStyle name="Total 12 2 2 2 2" xfId="20266" xr:uid="{00000000-0005-0000-0000-000033970000}"/>
    <cellStyle name="Total 12 2 2 2 2 2" xfId="36935" xr:uid="{00000000-0005-0000-0000-000034970000}"/>
    <cellStyle name="Total 12 2 2 2 3" xfId="23407" xr:uid="{00000000-0005-0000-0000-000035970000}"/>
    <cellStyle name="Total 12 2 2 2 3 2" xfId="40115" xr:uid="{00000000-0005-0000-0000-000036970000}"/>
    <cellStyle name="Total 12 2 2 2 4" xfId="26189" xr:uid="{00000000-0005-0000-0000-000037970000}"/>
    <cellStyle name="Total 12 2 2 2 4 2" xfId="42929" xr:uid="{00000000-0005-0000-0000-000038970000}"/>
    <cellStyle name="Total 12 2 2 2 5" xfId="31175" xr:uid="{00000000-0005-0000-0000-000039970000}"/>
    <cellStyle name="Total 12 2 2 3" xfId="17980" xr:uid="{00000000-0005-0000-0000-00003A970000}"/>
    <cellStyle name="Total 12 2 2 3 2" xfId="34656" xr:uid="{00000000-0005-0000-0000-00003B970000}"/>
    <cellStyle name="Total 12 2 2 4" xfId="16714" xr:uid="{00000000-0005-0000-0000-00003C970000}"/>
    <cellStyle name="Total 12 2 2 4 2" xfId="33388" xr:uid="{00000000-0005-0000-0000-00003D970000}"/>
    <cellStyle name="Total 12 2 2 5" xfId="22032" xr:uid="{00000000-0005-0000-0000-00003E970000}"/>
    <cellStyle name="Total 12 2 2 5 2" xfId="38714" xr:uid="{00000000-0005-0000-0000-00003F970000}"/>
    <cellStyle name="Total 12 2 2 6" xfId="28578" xr:uid="{00000000-0005-0000-0000-000040970000}"/>
    <cellStyle name="Total 12 2 3" xfId="12083" xr:uid="{00000000-0005-0000-0000-000041970000}"/>
    <cellStyle name="Total 12 2 3 2" xfId="14757" xr:uid="{00000000-0005-0000-0000-000042970000}"/>
    <cellStyle name="Total 12 2 3 2 2" xfId="20520" xr:uid="{00000000-0005-0000-0000-000043970000}"/>
    <cellStyle name="Total 12 2 3 2 2 2" xfId="37188" xr:uid="{00000000-0005-0000-0000-000044970000}"/>
    <cellStyle name="Total 12 2 3 2 3" xfId="23659" xr:uid="{00000000-0005-0000-0000-000045970000}"/>
    <cellStyle name="Total 12 2 3 2 3 2" xfId="40369" xr:uid="{00000000-0005-0000-0000-000046970000}"/>
    <cellStyle name="Total 12 2 3 2 4" xfId="26442" xr:uid="{00000000-0005-0000-0000-000047970000}"/>
    <cellStyle name="Total 12 2 3 2 4 2" xfId="43183" xr:uid="{00000000-0005-0000-0000-000048970000}"/>
    <cellStyle name="Total 12 2 3 2 5" xfId="31428" xr:uid="{00000000-0005-0000-0000-000049970000}"/>
    <cellStyle name="Total 12 2 3 3" xfId="18234" xr:uid="{00000000-0005-0000-0000-00004A970000}"/>
    <cellStyle name="Total 12 2 3 3 2" xfId="34909" xr:uid="{00000000-0005-0000-0000-00004B970000}"/>
    <cellStyle name="Total 12 2 3 4" xfId="21486" xr:uid="{00000000-0005-0000-0000-00004C970000}"/>
    <cellStyle name="Total 12 2 3 4 2" xfId="38160" xr:uid="{00000000-0005-0000-0000-00004D970000}"/>
    <cellStyle name="Total 12 2 3 5" xfId="24536" xr:uid="{00000000-0005-0000-0000-00004E970000}"/>
    <cellStyle name="Total 12 2 3 5 2" xfId="41256" xr:uid="{00000000-0005-0000-0000-00004F970000}"/>
    <cellStyle name="Total 12 2 3 6" xfId="28830" xr:uid="{00000000-0005-0000-0000-000050970000}"/>
    <cellStyle name="Total 12 2 4" xfId="12879" xr:uid="{00000000-0005-0000-0000-000051970000}"/>
    <cellStyle name="Total 12 2 4 2" xfId="15492" xr:uid="{00000000-0005-0000-0000-000052970000}"/>
    <cellStyle name="Total 12 2 4 2 2" xfId="21123" xr:uid="{00000000-0005-0000-0000-000053970000}"/>
    <cellStyle name="Total 12 2 4 2 2 2" xfId="37792" xr:uid="{00000000-0005-0000-0000-000054970000}"/>
    <cellStyle name="Total 12 2 4 2 3" xfId="24235" xr:uid="{00000000-0005-0000-0000-000055970000}"/>
    <cellStyle name="Total 12 2 4 2 3 2" xfId="40952" xr:uid="{00000000-0005-0000-0000-000056970000}"/>
    <cellStyle name="Total 12 2 4 2 4" xfId="26941" xr:uid="{00000000-0005-0000-0000-000057970000}"/>
    <cellStyle name="Total 12 2 4 2 4 2" xfId="43682" xr:uid="{00000000-0005-0000-0000-000058970000}"/>
    <cellStyle name="Total 12 2 4 2 5" xfId="32163" xr:uid="{00000000-0005-0000-0000-000059970000}"/>
    <cellStyle name="Total 12 2 4 3" xfId="18882" xr:uid="{00000000-0005-0000-0000-00005A970000}"/>
    <cellStyle name="Total 12 2 4 3 2" xfId="35560" xr:uid="{00000000-0005-0000-0000-00005B970000}"/>
    <cellStyle name="Total 12 2 4 4" xfId="22090" xr:uid="{00000000-0005-0000-0000-00005C970000}"/>
    <cellStyle name="Total 12 2 4 4 2" xfId="38772" xr:uid="{00000000-0005-0000-0000-00005D970000}"/>
    <cellStyle name="Total 12 2 4 5" xfId="25028" xr:uid="{00000000-0005-0000-0000-00005E970000}"/>
    <cellStyle name="Total 12 2 4 5 2" xfId="41755" xr:uid="{00000000-0005-0000-0000-00005F970000}"/>
    <cellStyle name="Total 12 2 4 6" xfId="29565" xr:uid="{00000000-0005-0000-0000-000060970000}"/>
    <cellStyle name="Total 12 2 5" xfId="14040" xr:uid="{00000000-0005-0000-0000-000061970000}"/>
    <cellStyle name="Total 12 2 5 2" xfId="19827" xr:uid="{00000000-0005-0000-0000-000062970000}"/>
    <cellStyle name="Total 12 2 5 2 2" xfId="36497" xr:uid="{00000000-0005-0000-0000-000063970000}"/>
    <cellStyle name="Total 12 2 5 3" xfId="22975" xr:uid="{00000000-0005-0000-0000-000064970000}"/>
    <cellStyle name="Total 12 2 5 3 2" xfId="39677" xr:uid="{00000000-0005-0000-0000-000065970000}"/>
    <cellStyle name="Total 12 2 5 4" xfId="25771" xr:uid="{00000000-0005-0000-0000-000066970000}"/>
    <cellStyle name="Total 12 2 5 4 2" xfId="42510" xr:uid="{00000000-0005-0000-0000-000067970000}"/>
    <cellStyle name="Total 12 2 5 5" xfId="30713" xr:uid="{00000000-0005-0000-0000-000068970000}"/>
    <cellStyle name="Total 12 2 6" xfId="17539" xr:uid="{00000000-0005-0000-0000-000069970000}"/>
    <cellStyle name="Total 12 2 6 2" xfId="34216" xr:uid="{00000000-0005-0000-0000-00006A970000}"/>
    <cellStyle name="Total 12 2 7" xfId="18831" xr:uid="{00000000-0005-0000-0000-00006B970000}"/>
    <cellStyle name="Total 12 2 7 2" xfId="35509" xr:uid="{00000000-0005-0000-0000-00006C970000}"/>
    <cellStyle name="Total 12 2 8" xfId="21792" xr:uid="{00000000-0005-0000-0000-00006D970000}"/>
    <cellStyle name="Total 12 2 8 2" xfId="38470" xr:uid="{00000000-0005-0000-0000-00006E970000}"/>
    <cellStyle name="Total 12 2 9" xfId="28121" xr:uid="{00000000-0005-0000-0000-00006F970000}"/>
    <cellStyle name="Total 12 3" xfId="10916" xr:uid="{00000000-0005-0000-0000-000070970000}"/>
    <cellStyle name="Total 12 3 2" xfId="13603" xr:uid="{00000000-0005-0000-0000-000071970000}"/>
    <cellStyle name="Total 12 3 2 2" xfId="19465" xr:uid="{00000000-0005-0000-0000-000072970000}"/>
    <cellStyle name="Total 12 3 2 2 2" xfId="36135" xr:uid="{00000000-0005-0000-0000-000073970000}"/>
    <cellStyle name="Total 12 3 2 3" xfId="22632" xr:uid="{00000000-0005-0000-0000-000074970000}"/>
    <cellStyle name="Total 12 3 2 3 2" xfId="39332" xr:uid="{00000000-0005-0000-0000-000075970000}"/>
    <cellStyle name="Total 12 3 2 4" xfId="25482" xr:uid="{00000000-0005-0000-0000-000076970000}"/>
    <cellStyle name="Total 12 3 2 4 2" xfId="42220" xr:uid="{00000000-0005-0000-0000-000077970000}"/>
    <cellStyle name="Total 12 3 2 5" xfId="30277" xr:uid="{00000000-0005-0000-0000-000078970000}"/>
    <cellStyle name="Total 12 3 3" xfId="17156" xr:uid="{00000000-0005-0000-0000-000079970000}"/>
    <cellStyle name="Total 12 3 3 2" xfId="33832" xr:uid="{00000000-0005-0000-0000-00007A970000}"/>
    <cellStyle name="Total 12 3 4" xfId="15859" xr:uid="{00000000-0005-0000-0000-00007B970000}"/>
    <cellStyle name="Total 12 3 4 2" xfId="32523" xr:uid="{00000000-0005-0000-0000-00007C970000}"/>
    <cellStyle name="Total 12 3 5" xfId="16147" xr:uid="{00000000-0005-0000-0000-00007D970000}"/>
    <cellStyle name="Total 12 3 5 2" xfId="32812" xr:uid="{00000000-0005-0000-0000-00007E970000}"/>
    <cellStyle name="Total 12 3 6" xfId="27685" xr:uid="{00000000-0005-0000-0000-00007F970000}"/>
    <cellStyle name="Total 12 4" xfId="11529" xr:uid="{00000000-0005-0000-0000-000080970000}"/>
    <cellStyle name="Total 12 4 2" xfId="14203" xr:uid="{00000000-0005-0000-0000-000081970000}"/>
    <cellStyle name="Total 12 4 2 2" xfId="19966" xr:uid="{00000000-0005-0000-0000-000082970000}"/>
    <cellStyle name="Total 12 4 2 2 2" xfId="36636" xr:uid="{00000000-0005-0000-0000-000083970000}"/>
    <cellStyle name="Total 12 4 2 3" xfId="23112" xr:uid="{00000000-0005-0000-0000-000084970000}"/>
    <cellStyle name="Total 12 4 2 3 2" xfId="39815" xr:uid="{00000000-0005-0000-0000-000085970000}"/>
    <cellStyle name="Total 12 4 2 4" xfId="25891" xr:uid="{00000000-0005-0000-0000-000086970000}"/>
    <cellStyle name="Total 12 4 2 4 2" xfId="42630" xr:uid="{00000000-0005-0000-0000-000087970000}"/>
    <cellStyle name="Total 12 4 2 5" xfId="30876" xr:uid="{00000000-0005-0000-0000-000088970000}"/>
    <cellStyle name="Total 12 4 3" xfId="17680" xr:uid="{00000000-0005-0000-0000-000089970000}"/>
    <cellStyle name="Total 12 4 3 2" xfId="34357" xr:uid="{00000000-0005-0000-0000-00008A970000}"/>
    <cellStyle name="Total 12 4 4" xfId="17418" xr:uid="{00000000-0005-0000-0000-00008B970000}"/>
    <cellStyle name="Total 12 4 4 2" xfId="34095" xr:uid="{00000000-0005-0000-0000-00008C970000}"/>
    <cellStyle name="Total 12 4 5" xfId="23995" xr:uid="{00000000-0005-0000-0000-00008D970000}"/>
    <cellStyle name="Total 12 4 5 2" xfId="40708" xr:uid="{00000000-0005-0000-0000-00008E970000}"/>
    <cellStyle name="Total 12 4 6" xfId="28283" xr:uid="{00000000-0005-0000-0000-00008F970000}"/>
    <cellStyle name="Total 12 5" xfId="12301" xr:uid="{00000000-0005-0000-0000-000090970000}"/>
    <cellStyle name="Total 12 5 2" xfId="14975" xr:uid="{00000000-0005-0000-0000-000091970000}"/>
    <cellStyle name="Total 12 5 2 2" xfId="20693" xr:uid="{00000000-0005-0000-0000-000092970000}"/>
    <cellStyle name="Total 12 5 2 2 2" xfId="37361" xr:uid="{00000000-0005-0000-0000-000093970000}"/>
    <cellStyle name="Total 12 5 2 3" xfId="23823" xr:uid="{00000000-0005-0000-0000-000094970000}"/>
    <cellStyle name="Total 12 5 2 3 2" xfId="40534" xr:uid="{00000000-0005-0000-0000-000095970000}"/>
    <cellStyle name="Total 12 5 2 4" xfId="26574" xr:uid="{00000000-0005-0000-0000-000096970000}"/>
    <cellStyle name="Total 12 5 2 4 2" xfId="43315" xr:uid="{00000000-0005-0000-0000-000097970000}"/>
    <cellStyle name="Total 12 5 2 5" xfId="31646" xr:uid="{00000000-0005-0000-0000-000098970000}"/>
    <cellStyle name="Total 12 5 3" xfId="18406" xr:uid="{00000000-0005-0000-0000-000099970000}"/>
    <cellStyle name="Total 12 5 3 2" xfId="35081" xr:uid="{00000000-0005-0000-0000-00009A970000}"/>
    <cellStyle name="Total 12 5 4" xfId="21649" xr:uid="{00000000-0005-0000-0000-00009B970000}"/>
    <cellStyle name="Total 12 5 4 2" xfId="38324" xr:uid="{00000000-0005-0000-0000-00009C970000}"/>
    <cellStyle name="Total 12 5 5" xfId="24667" xr:uid="{00000000-0005-0000-0000-00009D970000}"/>
    <cellStyle name="Total 12 5 5 2" xfId="41388" xr:uid="{00000000-0005-0000-0000-00009E970000}"/>
    <cellStyle name="Total 12 5 6" xfId="29048" xr:uid="{00000000-0005-0000-0000-00009F970000}"/>
    <cellStyle name="Total 12 6" xfId="13199" xr:uid="{00000000-0005-0000-0000-0000A0970000}"/>
    <cellStyle name="Total 12 6 2" xfId="19128" xr:uid="{00000000-0005-0000-0000-0000A1970000}"/>
    <cellStyle name="Total 12 6 2 2" xfId="35799" xr:uid="{00000000-0005-0000-0000-0000A2970000}"/>
    <cellStyle name="Total 12 6 3" xfId="22320" xr:uid="{00000000-0005-0000-0000-0000A3970000}"/>
    <cellStyle name="Total 12 6 3 2" xfId="39013" xr:uid="{00000000-0005-0000-0000-0000A4970000}"/>
    <cellStyle name="Total 12 6 4" xfId="25209" xr:uid="{00000000-0005-0000-0000-0000A5970000}"/>
    <cellStyle name="Total 12 6 4 2" xfId="41945" xr:uid="{00000000-0005-0000-0000-0000A6970000}"/>
    <cellStyle name="Total 12 6 5" xfId="29875" xr:uid="{00000000-0005-0000-0000-0000A7970000}"/>
    <cellStyle name="Total 12 7" xfId="16794" xr:uid="{00000000-0005-0000-0000-0000A8970000}"/>
    <cellStyle name="Total 12 7 2" xfId="33468" xr:uid="{00000000-0005-0000-0000-0000A9970000}"/>
    <cellStyle name="Total 12 8" xfId="16295" xr:uid="{00000000-0005-0000-0000-0000AA970000}"/>
    <cellStyle name="Total 12 8 2" xfId="32961" xr:uid="{00000000-0005-0000-0000-0000AB970000}"/>
    <cellStyle name="Total 12 9" xfId="18476" xr:uid="{00000000-0005-0000-0000-0000AC970000}"/>
    <cellStyle name="Total 12 9 2" xfId="35153" xr:uid="{00000000-0005-0000-0000-0000AD970000}"/>
    <cellStyle name="Total 13" xfId="10540" xr:uid="{00000000-0005-0000-0000-0000AE970000}"/>
    <cellStyle name="Total 13 10" xfId="23713" xr:uid="{00000000-0005-0000-0000-0000AF970000}"/>
    <cellStyle name="Total 13 10 2" xfId="40423" xr:uid="{00000000-0005-0000-0000-0000B0970000}"/>
    <cellStyle name="Total 13 11" xfId="27313" xr:uid="{00000000-0005-0000-0000-0000B1970000}"/>
    <cellStyle name="Total 13 2" xfId="11399" xr:uid="{00000000-0005-0000-0000-0000B2970000}"/>
    <cellStyle name="Total 13 2 2" xfId="11843" xr:uid="{00000000-0005-0000-0000-0000B3970000}"/>
    <cellStyle name="Total 13 2 2 2" xfId="14517" xr:uid="{00000000-0005-0000-0000-0000B4970000}"/>
    <cellStyle name="Total 13 2 2 2 2" xfId="20280" xr:uid="{00000000-0005-0000-0000-0000B5970000}"/>
    <cellStyle name="Total 13 2 2 2 2 2" xfId="36949" xr:uid="{00000000-0005-0000-0000-0000B6970000}"/>
    <cellStyle name="Total 13 2 2 2 3" xfId="23421" xr:uid="{00000000-0005-0000-0000-0000B7970000}"/>
    <cellStyle name="Total 13 2 2 2 3 2" xfId="40129" xr:uid="{00000000-0005-0000-0000-0000B8970000}"/>
    <cellStyle name="Total 13 2 2 2 4" xfId="26203" xr:uid="{00000000-0005-0000-0000-0000B9970000}"/>
    <cellStyle name="Total 13 2 2 2 4 2" xfId="42943" xr:uid="{00000000-0005-0000-0000-0000BA970000}"/>
    <cellStyle name="Total 13 2 2 2 5" xfId="31189" xr:uid="{00000000-0005-0000-0000-0000BB970000}"/>
    <cellStyle name="Total 13 2 2 3" xfId="17994" xr:uid="{00000000-0005-0000-0000-0000BC970000}"/>
    <cellStyle name="Total 13 2 2 3 2" xfId="34670" xr:uid="{00000000-0005-0000-0000-0000BD970000}"/>
    <cellStyle name="Total 13 2 2 4" xfId="9999" xr:uid="{00000000-0005-0000-0000-0000BE970000}"/>
    <cellStyle name="Total 13 2 2 4 2" xfId="27107" xr:uid="{00000000-0005-0000-0000-0000BF970000}"/>
    <cellStyle name="Total 13 2 2 5" xfId="20665" xr:uid="{00000000-0005-0000-0000-0000C0970000}"/>
    <cellStyle name="Total 13 2 2 5 2" xfId="37333" xr:uid="{00000000-0005-0000-0000-0000C1970000}"/>
    <cellStyle name="Total 13 2 2 6" xfId="28592" xr:uid="{00000000-0005-0000-0000-0000C2970000}"/>
    <cellStyle name="Total 13 2 3" xfId="12093" xr:uid="{00000000-0005-0000-0000-0000C3970000}"/>
    <cellStyle name="Total 13 2 3 2" xfId="14767" xr:uid="{00000000-0005-0000-0000-0000C4970000}"/>
    <cellStyle name="Total 13 2 3 2 2" xfId="20530" xr:uid="{00000000-0005-0000-0000-0000C5970000}"/>
    <cellStyle name="Total 13 2 3 2 2 2" xfId="37198" xr:uid="{00000000-0005-0000-0000-0000C6970000}"/>
    <cellStyle name="Total 13 2 3 2 3" xfId="23669" xr:uid="{00000000-0005-0000-0000-0000C7970000}"/>
    <cellStyle name="Total 13 2 3 2 3 2" xfId="40379" xr:uid="{00000000-0005-0000-0000-0000C8970000}"/>
    <cellStyle name="Total 13 2 3 2 4" xfId="26452" xr:uid="{00000000-0005-0000-0000-0000C9970000}"/>
    <cellStyle name="Total 13 2 3 2 4 2" xfId="43193" xr:uid="{00000000-0005-0000-0000-0000CA970000}"/>
    <cellStyle name="Total 13 2 3 2 5" xfId="31438" xr:uid="{00000000-0005-0000-0000-0000CB970000}"/>
    <cellStyle name="Total 13 2 3 3" xfId="18244" xr:uid="{00000000-0005-0000-0000-0000CC970000}"/>
    <cellStyle name="Total 13 2 3 3 2" xfId="34919" xr:uid="{00000000-0005-0000-0000-0000CD970000}"/>
    <cellStyle name="Total 13 2 3 4" xfId="21496" xr:uid="{00000000-0005-0000-0000-0000CE970000}"/>
    <cellStyle name="Total 13 2 3 4 2" xfId="38170" xr:uid="{00000000-0005-0000-0000-0000CF970000}"/>
    <cellStyle name="Total 13 2 3 5" xfId="24546" xr:uid="{00000000-0005-0000-0000-0000D0970000}"/>
    <cellStyle name="Total 13 2 3 5 2" xfId="41266" xr:uid="{00000000-0005-0000-0000-0000D1970000}"/>
    <cellStyle name="Total 13 2 3 6" xfId="28840" xr:uid="{00000000-0005-0000-0000-0000D2970000}"/>
    <cellStyle name="Total 13 2 4" xfId="12906" xr:uid="{00000000-0005-0000-0000-0000D3970000}"/>
    <cellStyle name="Total 13 2 4 2" xfId="15519" xr:uid="{00000000-0005-0000-0000-0000D4970000}"/>
    <cellStyle name="Total 13 2 4 2 2" xfId="21143" xr:uid="{00000000-0005-0000-0000-0000D5970000}"/>
    <cellStyle name="Total 13 2 4 2 2 2" xfId="37813" xr:uid="{00000000-0005-0000-0000-0000D6970000}"/>
    <cellStyle name="Total 13 2 4 2 3" xfId="24255" xr:uid="{00000000-0005-0000-0000-0000D7970000}"/>
    <cellStyle name="Total 13 2 4 2 3 2" xfId="40972" xr:uid="{00000000-0005-0000-0000-0000D8970000}"/>
    <cellStyle name="Total 13 2 4 2 4" xfId="26951" xr:uid="{00000000-0005-0000-0000-0000D9970000}"/>
    <cellStyle name="Total 13 2 4 2 4 2" xfId="43692" xr:uid="{00000000-0005-0000-0000-0000DA970000}"/>
    <cellStyle name="Total 13 2 4 2 5" xfId="32190" xr:uid="{00000000-0005-0000-0000-0000DB970000}"/>
    <cellStyle name="Total 13 2 4 3" xfId="18900" xr:uid="{00000000-0005-0000-0000-0000DC970000}"/>
    <cellStyle name="Total 13 2 4 3 2" xfId="35579" xr:uid="{00000000-0005-0000-0000-0000DD970000}"/>
    <cellStyle name="Total 13 2 4 4" xfId="22109" xr:uid="{00000000-0005-0000-0000-0000DE970000}"/>
    <cellStyle name="Total 13 2 4 4 2" xfId="38792" xr:uid="{00000000-0005-0000-0000-0000DF970000}"/>
    <cellStyle name="Total 13 2 4 5" xfId="25038" xr:uid="{00000000-0005-0000-0000-0000E0970000}"/>
    <cellStyle name="Total 13 2 4 5 2" xfId="41765" xr:uid="{00000000-0005-0000-0000-0000E1970000}"/>
    <cellStyle name="Total 13 2 4 6" xfId="29592" xr:uid="{00000000-0005-0000-0000-0000E2970000}"/>
    <cellStyle name="Total 13 2 5" xfId="14067" xr:uid="{00000000-0005-0000-0000-0000E3970000}"/>
    <cellStyle name="Total 13 2 5 2" xfId="19847" xr:uid="{00000000-0005-0000-0000-0000E4970000}"/>
    <cellStyle name="Total 13 2 5 2 2" xfId="36517" xr:uid="{00000000-0005-0000-0000-0000E5970000}"/>
    <cellStyle name="Total 13 2 5 3" xfId="22996" xr:uid="{00000000-0005-0000-0000-0000E6970000}"/>
    <cellStyle name="Total 13 2 5 3 2" xfId="39698" xr:uid="{00000000-0005-0000-0000-0000E7970000}"/>
    <cellStyle name="Total 13 2 5 4" xfId="25781" xr:uid="{00000000-0005-0000-0000-0000E8970000}"/>
    <cellStyle name="Total 13 2 5 4 2" xfId="42520" xr:uid="{00000000-0005-0000-0000-0000E9970000}"/>
    <cellStyle name="Total 13 2 5 5" xfId="30740" xr:uid="{00000000-0005-0000-0000-0000EA970000}"/>
    <cellStyle name="Total 13 2 6" xfId="17563" xr:uid="{00000000-0005-0000-0000-0000EB970000}"/>
    <cellStyle name="Total 13 2 6 2" xfId="34240" xr:uid="{00000000-0005-0000-0000-0000EC970000}"/>
    <cellStyle name="Total 13 2 7" xfId="21204" xr:uid="{00000000-0005-0000-0000-0000ED970000}"/>
    <cellStyle name="Total 13 2 7 2" xfId="37875" xr:uid="{00000000-0005-0000-0000-0000EE970000}"/>
    <cellStyle name="Total 13 2 8" xfId="24183" xr:uid="{00000000-0005-0000-0000-0000EF970000}"/>
    <cellStyle name="Total 13 2 8 2" xfId="40900" xr:uid="{00000000-0005-0000-0000-0000F0970000}"/>
    <cellStyle name="Total 13 2 9" xfId="28148" xr:uid="{00000000-0005-0000-0000-0000F1970000}"/>
    <cellStyle name="Total 13 3" xfId="10947" xr:uid="{00000000-0005-0000-0000-0000F2970000}"/>
    <cellStyle name="Total 13 3 2" xfId="13630" xr:uid="{00000000-0005-0000-0000-0000F3970000}"/>
    <cellStyle name="Total 13 3 2 2" xfId="19488" xr:uid="{00000000-0005-0000-0000-0000F4970000}"/>
    <cellStyle name="Total 13 3 2 2 2" xfId="36158" xr:uid="{00000000-0005-0000-0000-0000F5970000}"/>
    <cellStyle name="Total 13 3 2 3" xfId="22650" xr:uid="{00000000-0005-0000-0000-0000F6970000}"/>
    <cellStyle name="Total 13 3 2 3 2" xfId="39350" xr:uid="{00000000-0005-0000-0000-0000F7970000}"/>
    <cellStyle name="Total 13 3 2 4" xfId="25492" xr:uid="{00000000-0005-0000-0000-0000F8970000}"/>
    <cellStyle name="Total 13 3 2 4 2" xfId="42230" xr:uid="{00000000-0005-0000-0000-0000F9970000}"/>
    <cellStyle name="Total 13 3 2 5" xfId="30304" xr:uid="{00000000-0005-0000-0000-0000FA970000}"/>
    <cellStyle name="Total 13 3 3" xfId="17180" xr:uid="{00000000-0005-0000-0000-0000FB970000}"/>
    <cellStyle name="Total 13 3 3 2" xfId="33856" xr:uid="{00000000-0005-0000-0000-0000FC970000}"/>
    <cellStyle name="Total 13 3 4" xfId="21210" xr:uid="{00000000-0005-0000-0000-0000FD970000}"/>
    <cellStyle name="Total 13 3 4 2" xfId="37881" xr:uid="{00000000-0005-0000-0000-0000FE970000}"/>
    <cellStyle name="Total 13 3 5" xfId="20664" xr:uid="{00000000-0005-0000-0000-0000FF970000}"/>
    <cellStyle name="Total 13 3 5 2" xfId="37332" xr:uid="{00000000-0005-0000-0000-000000980000}"/>
    <cellStyle name="Total 13 3 6" xfId="27712" xr:uid="{00000000-0005-0000-0000-000001980000}"/>
    <cellStyle name="Total 13 4" xfId="11543" xr:uid="{00000000-0005-0000-0000-000002980000}"/>
    <cellStyle name="Total 13 4 2" xfId="14217" xr:uid="{00000000-0005-0000-0000-000003980000}"/>
    <cellStyle name="Total 13 4 2 2" xfId="19980" xr:uid="{00000000-0005-0000-0000-000004980000}"/>
    <cellStyle name="Total 13 4 2 2 2" xfId="36650" xr:uid="{00000000-0005-0000-0000-000005980000}"/>
    <cellStyle name="Total 13 4 2 3" xfId="23126" xr:uid="{00000000-0005-0000-0000-000006980000}"/>
    <cellStyle name="Total 13 4 2 3 2" xfId="39829" xr:uid="{00000000-0005-0000-0000-000007980000}"/>
    <cellStyle name="Total 13 4 2 4" xfId="25905" xr:uid="{00000000-0005-0000-0000-000008980000}"/>
    <cellStyle name="Total 13 4 2 4 2" xfId="42644" xr:uid="{00000000-0005-0000-0000-000009980000}"/>
    <cellStyle name="Total 13 4 2 5" xfId="30890" xr:uid="{00000000-0005-0000-0000-00000A980000}"/>
    <cellStyle name="Total 13 4 3" xfId="17694" xr:uid="{00000000-0005-0000-0000-00000B980000}"/>
    <cellStyle name="Total 13 4 3 2" xfId="34371" xr:uid="{00000000-0005-0000-0000-00000C980000}"/>
    <cellStyle name="Total 13 4 4" xfId="19410" xr:uid="{00000000-0005-0000-0000-00000D980000}"/>
    <cellStyle name="Total 13 4 4 2" xfId="36080" xr:uid="{00000000-0005-0000-0000-00000E980000}"/>
    <cellStyle name="Total 13 4 5" xfId="17400" xr:uid="{00000000-0005-0000-0000-00000F980000}"/>
    <cellStyle name="Total 13 4 5 2" xfId="34076" xr:uid="{00000000-0005-0000-0000-000010980000}"/>
    <cellStyle name="Total 13 4 6" xfId="28297" xr:uid="{00000000-0005-0000-0000-000011980000}"/>
    <cellStyle name="Total 13 5" xfId="10634" xr:uid="{00000000-0005-0000-0000-000012980000}"/>
    <cellStyle name="Total 13 5 2" xfId="13313" xr:uid="{00000000-0005-0000-0000-000013980000}"/>
    <cellStyle name="Total 13 5 2 2" xfId="19221" xr:uid="{00000000-0005-0000-0000-000014980000}"/>
    <cellStyle name="Total 13 5 2 2 2" xfId="35892" xr:uid="{00000000-0005-0000-0000-000015980000}"/>
    <cellStyle name="Total 13 5 2 3" xfId="22404" xr:uid="{00000000-0005-0000-0000-000016980000}"/>
    <cellStyle name="Total 13 5 2 3 2" xfId="39097" xr:uid="{00000000-0005-0000-0000-000017980000}"/>
    <cellStyle name="Total 13 5 2 4" xfId="25269" xr:uid="{00000000-0005-0000-0000-000018980000}"/>
    <cellStyle name="Total 13 5 2 4 2" xfId="42005" xr:uid="{00000000-0005-0000-0000-000019980000}"/>
    <cellStyle name="Total 13 5 2 5" xfId="29989" xr:uid="{00000000-0005-0000-0000-00001A980000}"/>
    <cellStyle name="Total 13 5 3" xfId="16901" xr:uid="{00000000-0005-0000-0000-00001B980000}"/>
    <cellStyle name="Total 13 5 3 2" xfId="33577" xr:uid="{00000000-0005-0000-0000-00001C980000}"/>
    <cellStyle name="Total 13 5 4" xfId="15954" xr:uid="{00000000-0005-0000-0000-00001D980000}"/>
    <cellStyle name="Total 13 5 4 2" xfId="32620" xr:uid="{00000000-0005-0000-0000-00001E980000}"/>
    <cellStyle name="Total 13 5 5" xfId="16107" xr:uid="{00000000-0005-0000-0000-00001F980000}"/>
    <cellStyle name="Total 13 5 5 2" xfId="32771" xr:uid="{00000000-0005-0000-0000-000020980000}"/>
    <cellStyle name="Total 13 5 6" xfId="27400" xr:uid="{00000000-0005-0000-0000-000021980000}"/>
    <cellStyle name="Total 13 6" xfId="12328" xr:uid="{00000000-0005-0000-0000-000022980000}"/>
    <cellStyle name="Total 13 6 2" xfId="15002" xr:uid="{00000000-0005-0000-0000-000023980000}"/>
    <cellStyle name="Total 13 6 2 2" xfId="20714" xr:uid="{00000000-0005-0000-0000-000024980000}"/>
    <cellStyle name="Total 13 6 2 2 2" xfId="37382" xr:uid="{00000000-0005-0000-0000-000025980000}"/>
    <cellStyle name="Total 13 6 2 3" xfId="23841" xr:uid="{00000000-0005-0000-0000-000026980000}"/>
    <cellStyle name="Total 13 6 2 3 2" xfId="40552" xr:uid="{00000000-0005-0000-0000-000027980000}"/>
    <cellStyle name="Total 13 6 2 4" xfId="26584" xr:uid="{00000000-0005-0000-0000-000028980000}"/>
    <cellStyle name="Total 13 6 2 4 2" xfId="43325" xr:uid="{00000000-0005-0000-0000-000029980000}"/>
    <cellStyle name="Total 13 6 2 5" xfId="31673" xr:uid="{00000000-0005-0000-0000-00002A980000}"/>
    <cellStyle name="Total 13 6 3" xfId="18426" xr:uid="{00000000-0005-0000-0000-00002B980000}"/>
    <cellStyle name="Total 13 6 3 2" xfId="35102" xr:uid="{00000000-0005-0000-0000-00002C980000}"/>
    <cellStyle name="Total 13 6 4" xfId="21668" xr:uid="{00000000-0005-0000-0000-00002D980000}"/>
    <cellStyle name="Total 13 6 4 2" xfId="38343" xr:uid="{00000000-0005-0000-0000-00002E980000}"/>
    <cellStyle name="Total 13 6 5" xfId="24677" xr:uid="{00000000-0005-0000-0000-00002F980000}"/>
    <cellStyle name="Total 13 6 5 2" xfId="41398" xr:uid="{00000000-0005-0000-0000-000030980000}"/>
    <cellStyle name="Total 13 6 6" xfId="29075" xr:uid="{00000000-0005-0000-0000-000031980000}"/>
    <cellStyle name="Total 13 7" xfId="13226" xr:uid="{00000000-0005-0000-0000-000032980000}"/>
    <cellStyle name="Total 13 7 2" xfId="19149" xr:uid="{00000000-0005-0000-0000-000033980000}"/>
    <cellStyle name="Total 13 7 2 2" xfId="35820" xr:uid="{00000000-0005-0000-0000-000034980000}"/>
    <cellStyle name="Total 13 7 3" xfId="22338" xr:uid="{00000000-0005-0000-0000-000035980000}"/>
    <cellStyle name="Total 13 7 3 2" xfId="39031" xr:uid="{00000000-0005-0000-0000-000036980000}"/>
    <cellStyle name="Total 13 7 4" xfId="25219" xr:uid="{00000000-0005-0000-0000-000037980000}"/>
    <cellStyle name="Total 13 7 4 2" xfId="41955" xr:uid="{00000000-0005-0000-0000-000038980000}"/>
    <cellStyle name="Total 13 7 5" xfId="29902" xr:uid="{00000000-0005-0000-0000-000039980000}"/>
    <cellStyle name="Total 13 8" xfId="16820" xr:uid="{00000000-0005-0000-0000-00003A980000}"/>
    <cellStyle name="Total 13 8 2" xfId="33495" xr:uid="{00000000-0005-0000-0000-00003B980000}"/>
    <cellStyle name="Total 13 9" xfId="15994" xr:uid="{00000000-0005-0000-0000-00003C980000}"/>
    <cellStyle name="Total 13 9 2" xfId="32660" xr:uid="{00000000-0005-0000-0000-00003D980000}"/>
    <cellStyle name="Total 14" xfId="12461" xr:uid="{00000000-0005-0000-0000-00003E980000}"/>
    <cellStyle name="Total 14 2" xfId="15109" xr:uid="{00000000-0005-0000-0000-00003F980000}"/>
    <cellStyle name="Total 14 2 2" xfId="20798" xr:uid="{00000000-0005-0000-0000-000040980000}"/>
    <cellStyle name="Total 14 2 2 2" xfId="37467" xr:uid="{00000000-0005-0000-0000-000041980000}"/>
    <cellStyle name="Total 14 2 3" xfId="23920" xr:uid="{00000000-0005-0000-0000-000042980000}"/>
    <cellStyle name="Total 14 2 3 2" xfId="40633" xr:uid="{00000000-0005-0000-0000-000043980000}"/>
    <cellStyle name="Total 14 2 4" xfId="26656" xr:uid="{00000000-0005-0000-0000-000044980000}"/>
    <cellStyle name="Total 14 2 4 2" xfId="43397" xr:uid="{00000000-0005-0000-0000-000045980000}"/>
    <cellStyle name="Total 14 2 5" xfId="31780" xr:uid="{00000000-0005-0000-0000-000046980000}"/>
    <cellStyle name="Total 14 3" xfId="18530" xr:uid="{00000000-0005-0000-0000-000047980000}"/>
    <cellStyle name="Total 14 3 2" xfId="35207" xr:uid="{00000000-0005-0000-0000-000048980000}"/>
    <cellStyle name="Total 14 4" xfId="21759" xr:uid="{00000000-0005-0000-0000-000049980000}"/>
    <cellStyle name="Total 14 4 2" xfId="38437" xr:uid="{00000000-0005-0000-0000-00004A980000}"/>
    <cellStyle name="Total 14 5" xfId="24747" xr:uid="{00000000-0005-0000-0000-00004B980000}"/>
    <cellStyle name="Total 14 5 2" xfId="41470" xr:uid="{00000000-0005-0000-0000-00004C980000}"/>
    <cellStyle name="Total 14 6" xfId="29182" xr:uid="{00000000-0005-0000-0000-00004D980000}"/>
    <cellStyle name="Total 15" xfId="43778" xr:uid="{00000000-0005-0000-0000-00004E980000}"/>
    <cellStyle name="Total 16" xfId="43777" xr:uid="{00000000-0005-0000-0000-00004F980000}"/>
    <cellStyle name="Total 17" xfId="9705" xr:uid="{00000000-0005-0000-0000-000050980000}"/>
    <cellStyle name="Total 2" xfId="123" xr:uid="{00000000-0005-0000-0000-000051980000}"/>
    <cellStyle name="Total 2 10" xfId="5369" xr:uid="{00000000-0005-0000-0000-000052980000}"/>
    <cellStyle name="Total 2 10 10" xfId="16376" xr:uid="{00000000-0005-0000-0000-000053980000}"/>
    <cellStyle name="Total 2 10 10 2" xfId="33044" xr:uid="{00000000-0005-0000-0000-000054980000}"/>
    <cellStyle name="Total 2 10 11" xfId="27343" xr:uid="{00000000-0005-0000-0000-000055980000}"/>
    <cellStyle name="Total 2 10 12" xfId="10567" xr:uid="{00000000-0005-0000-0000-000056980000}"/>
    <cellStyle name="Total 2 10 2" xfId="5370" xr:uid="{00000000-0005-0000-0000-000057980000}"/>
    <cellStyle name="Total 2 10 2 10" xfId="11423" xr:uid="{00000000-0005-0000-0000-000058980000}"/>
    <cellStyle name="Total 2 10 2 2" xfId="5371" xr:uid="{00000000-0005-0000-0000-000059980000}"/>
    <cellStyle name="Total 2 10 2 2 2" xfId="14543" xr:uid="{00000000-0005-0000-0000-00005A980000}"/>
    <cellStyle name="Total 2 10 2 2 2 2" xfId="20306" xr:uid="{00000000-0005-0000-0000-00005B980000}"/>
    <cellStyle name="Total 2 10 2 2 2 2 2" xfId="36975" xr:uid="{00000000-0005-0000-0000-00005C980000}"/>
    <cellStyle name="Total 2 10 2 2 2 3" xfId="23447" xr:uid="{00000000-0005-0000-0000-00005D980000}"/>
    <cellStyle name="Total 2 10 2 2 2 3 2" xfId="40155" xr:uid="{00000000-0005-0000-0000-00005E980000}"/>
    <cellStyle name="Total 2 10 2 2 2 4" xfId="26229" xr:uid="{00000000-0005-0000-0000-00005F980000}"/>
    <cellStyle name="Total 2 10 2 2 2 4 2" xfId="42969" xr:uid="{00000000-0005-0000-0000-000060980000}"/>
    <cellStyle name="Total 2 10 2 2 2 5" xfId="31215" xr:uid="{00000000-0005-0000-0000-000061980000}"/>
    <cellStyle name="Total 2 10 2 2 3" xfId="18020" xr:uid="{00000000-0005-0000-0000-000062980000}"/>
    <cellStyle name="Total 2 10 2 2 3 2" xfId="34696" xr:uid="{00000000-0005-0000-0000-000063980000}"/>
    <cellStyle name="Total 2 10 2 2 4" xfId="16460" xr:uid="{00000000-0005-0000-0000-000064980000}"/>
    <cellStyle name="Total 2 10 2 2 4 2" xfId="33130" xr:uid="{00000000-0005-0000-0000-000065980000}"/>
    <cellStyle name="Total 2 10 2 2 5" xfId="21199" xr:uid="{00000000-0005-0000-0000-000066980000}"/>
    <cellStyle name="Total 2 10 2 2 5 2" xfId="37870" xr:uid="{00000000-0005-0000-0000-000067980000}"/>
    <cellStyle name="Total 2 10 2 2 6" xfId="28618" xr:uid="{00000000-0005-0000-0000-000068980000}"/>
    <cellStyle name="Total 2 10 2 2 7" xfId="11869" xr:uid="{00000000-0005-0000-0000-000069980000}"/>
    <cellStyle name="Total 2 10 2 3" xfId="5372" xr:uid="{00000000-0005-0000-0000-00006A980000}"/>
    <cellStyle name="Total 2 10 2 3 2" xfId="14793" xr:uid="{00000000-0005-0000-0000-00006B980000}"/>
    <cellStyle name="Total 2 10 2 3 2 2" xfId="20556" xr:uid="{00000000-0005-0000-0000-00006C980000}"/>
    <cellStyle name="Total 2 10 2 3 2 2 2" xfId="37224" xr:uid="{00000000-0005-0000-0000-00006D980000}"/>
    <cellStyle name="Total 2 10 2 3 2 3" xfId="23695" xr:uid="{00000000-0005-0000-0000-00006E980000}"/>
    <cellStyle name="Total 2 10 2 3 2 3 2" xfId="40405" xr:uid="{00000000-0005-0000-0000-00006F980000}"/>
    <cellStyle name="Total 2 10 2 3 2 4" xfId="26478" xr:uid="{00000000-0005-0000-0000-000070980000}"/>
    <cellStyle name="Total 2 10 2 3 2 4 2" xfId="43219" xr:uid="{00000000-0005-0000-0000-000071980000}"/>
    <cellStyle name="Total 2 10 2 3 2 5" xfId="31464" xr:uid="{00000000-0005-0000-0000-000072980000}"/>
    <cellStyle name="Total 2 10 2 3 3" xfId="18270" xr:uid="{00000000-0005-0000-0000-000073980000}"/>
    <cellStyle name="Total 2 10 2 3 3 2" xfId="34945" xr:uid="{00000000-0005-0000-0000-000074980000}"/>
    <cellStyle name="Total 2 10 2 3 4" xfId="21522" xr:uid="{00000000-0005-0000-0000-000075980000}"/>
    <cellStyle name="Total 2 10 2 3 4 2" xfId="38196" xr:uid="{00000000-0005-0000-0000-000076980000}"/>
    <cellStyle name="Total 2 10 2 3 5" xfId="24572" xr:uid="{00000000-0005-0000-0000-000077980000}"/>
    <cellStyle name="Total 2 10 2 3 5 2" xfId="41292" xr:uid="{00000000-0005-0000-0000-000078980000}"/>
    <cellStyle name="Total 2 10 2 3 6" xfId="28866" xr:uid="{00000000-0005-0000-0000-000079980000}"/>
    <cellStyle name="Total 2 10 2 3 7" xfId="12119" xr:uid="{00000000-0005-0000-0000-00007A980000}"/>
    <cellStyle name="Total 2 10 2 4" xfId="12937" xr:uid="{00000000-0005-0000-0000-00007B980000}"/>
    <cellStyle name="Total 2 10 2 4 2" xfId="15549" xr:uid="{00000000-0005-0000-0000-00007C980000}"/>
    <cellStyle name="Total 2 10 2 4 2 2" xfId="21171" xr:uid="{00000000-0005-0000-0000-00007D980000}"/>
    <cellStyle name="Total 2 10 2 4 2 2 2" xfId="37841" xr:uid="{00000000-0005-0000-0000-00007E980000}"/>
    <cellStyle name="Total 2 10 2 4 2 3" xfId="24284" xr:uid="{00000000-0005-0000-0000-00007F980000}"/>
    <cellStyle name="Total 2 10 2 4 2 3 2" xfId="41001" xr:uid="{00000000-0005-0000-0000-000080980000}"/>
    <cellStyle name="Total 2 10 2 4 2 4" xfId="26977" xr:uid="{00000000-0005-0000-0000-000081980000}"/>
    <cellStyle name="Total 2 10 2 4 2 4 2" xfId="43718" xr:uid="{00000000-0005-0000-0000-000082980000}"/>
    <cellStyle name="Total 2 10 2 4 2 5" xfId="32220" xr:uid="{00000000-0005-0000-0000-000083980000}"/>
    <cellStyle name="Total 2 10 2 4 3" xfId="18930" xr:uid="{00000000-0005-0000-0000-000084980000}"/>
    <cellStyle name="Total 2 10 2 4 3 2" xfId="35609" xr:uid="{00000000-0005-0000-0000-000085980000}"/>
    <cellStyle name="Total 2 10 2 4 4" xfId="22139" xr:uid="{00000000-0005-0000-0000-000086980000}"/>
    <cellStyle name="Total 2 10 2 4 4 2" xfId="38822" xr:uid="{00000000-0005-0000-0000-000087980000}"/>
    <cellStyle name="Total 2 10 2 4 5" xfId="25064" xr:uid="{00000000-0005-0000-0000-000088980000}"/>
    <cellStyle name="Total 2 10 2 4 5 2" xfId="41791" xr:uid="{00000000-0005-0000-0000-000089980000}"/>
    <cellStyle name="Total 2 10 2 4 6" xfId="29622" xr:uid="{00000000-0005-0000-0000-00008A980000}"/>
    <cellStyle name="Total 2 10 2 5" xfId="14097" xr:uid="{00000000-0005-0000-0000-00008B980000}"/>
    <cellStyle name="Total 2 10 2 5 2" xfId="19875" xr:uid="{00000000-0005-0000-0000-00008C980000}"/>
    <cellStyle name="Total 2 10 2 5 2 2" xfId="36545" xr:uid="{00000000-0005-0000-0000-00008D980000}"/>
    <cellStyle name="Total 2 10 2 5 3" xfId="23025" xr:uid="{00000000-0005-0000-0000-00008E980000}"/>
    <cellStyle name="Total 2 10 2 5 3 2" xfId="39727" xr:uid="{00000000-0005-0000-0000-00008F980000}"/>
    <cellStyle name="Total 2 10 2 5 4" xfId="25807" xr:uid="{00000000-0005-0000-0000-000090980000}"/>
    <cellStyle name="Total 2 10 2 5 4 2" xfId="42546" xr:uid="{00000000-0005-0000-0000-000091980000}"/>
    <cellStyle name="Total 2 10 2 5 5" xfId="30770" xr:uid="{00000000-0005-0000-0000-000092980000}"/>
    <cellStyle name="Total 2 10 2 6" xfId="17591" xr:uid="{00000000-0005-0000-0000-000093980000}"/>
    <cellStyle name="Total 2 10 2 6 2" xfId="34268" xr:uid="{00000000-0005-0000-0000-000094980000}"/>
    <cellStyle name="Total 2 10 2 7" xfId="18830" xr:uid="{00000000-0005-0000-0000-000095980000}"/>
    <cellStyle name="Total 2 10 2 7 2" xfId="35508" xr:uid="{00000000-0005-0000-0000-000096980000}"/>
    <cellStyle name="Total 2 10 2 8" xfId="24340" xr:uid="{00000000-0005-0000-0000-000097980000}"/>
    <cellStyle name="Total 2 10 2 8 2" xfId="41058" xr:uid="{00000000-0005-0000-0000-000098980000}"/>
    <cellStyle name="Total 2 10 2 9" xfId="28178" xr:uid="{00000000-0005-0000-0000-000099980000}"/>
    <cellStyle name="Total 2 10 3" xfId="5373" xr:uid="{00000000-0005-0000-0000-00009A980000}"/>
    <cellStyle name="Total 2 10 3 2" xfId="13660" xr:uid="{00000000-0005-0000-0000-00009B980000}"/>
    <cellStyle name="Total 2 10 3 2 2" xfId="19516" xr:uid="{00000000-0005-0000-0000-00009C980000}"/>
    <cellStyle name="Total 2 10 3 2 2 2" xfId="36186" xr:uid="{00000000-0005-0000-0000-00009D980000}"/>
    <cellStyle name="Total 2 10 3 2 3" xfId="22677" xr:uid="{00000000-0005-0000-0000-00009E980000}"/>
    <cellStyle name="Total 2 10 3 2 3 2" xfId="39377" xr:uid="{00000000-0005-0000-0000-00009F980000}"/>
    <cellStyle name="Total 2 10 3 2 4" xfId="25518" xr:uid="{00000000-0005-0000-0000-0000A0980000}"/>
    <cellStyle name="Total 2 10 3 2 4 2" xfId="42256" xr:uid="{00000000-0005-0000-0000-0000A1980000}"/>
    <cellStyle name="Total 2 10 3 2 5" xfId="30334" xr:uid="{00000000-0005-0000-0000-0000A2980000}"/>
    <cellStyle name="Total 2 10 3 3" xfId="17206" xr:uid="{00000000-0005-0000-0000-0000A3980000}"/>
    <cellStyle name="Total 2 10 3 3 2" xfId="33883" xr:uid="{00000000-0005-0000-0000-0000A4980000}"/>
    <cellStyle name="Total 2 10 3 4" xfId="16253" xr:uid="{00000000-0005-0000-0000-0000A5980000}"/>
    <cellStyle name="Total 2 10 3 4 2" xfId="32918" xr:uid="{00000000-0005-0000-0000-0000A6980000}"/>
    <cellStyle name="Total 2 10 3 5" xfId="21791" xr:uid="{00000000-0005-0000-0000-0000A7980000}"/>
    <cellStyle name="Total 2 10 3 5 2" xfId="38469" xr:uid="{00000000-0005-0000-0000-0000A8980000}"/>
    <cellStyle name="Total 2 10 3 6" xfId="27742" xr:uid="{00000000-0005-0000-0000-0000A9980000}"/>
    <cellStyle name="Total 2 10 3 7" xfId="10972" xr:uid="{00000000-0005-0000-0000-0000AA980000}"/>
    <cellStyle name="Total 2 10 4" xfId="5374" xr:uid="{00000000-0005-0000-0000-0000AB980000}"/>
    <cellStyle name="Total 2 10 4 2" xfId="14243" xr:uid="{00000000-0005-0000-0000-0000AC980000}"/>
    <cellStyle name="Total 2 10 4 2 2" xfId="20006" xr:uid="{00000000-0005-0000-0000-0000AD980000}"/>
    <cellStyle name="Total 2 10 4 2 2 2" xfId="36676" xr:uid="{00000000-0005-0000-0000-0000AE980000}"/>
    <cellStyle name="Total 2 10 4 2 3" xfId="23152" xr:uid="{00000000-0005-0000-0000-0000AF980000}"/>
    <cellStyle name="Total 2 10 4 2 3 2" xfId="39855" xr:uid="{00000000-0005-0000-0000-0000B0980000}"/>
    <cellStyle name="Total 2 10 4 2 4" xfId="25931" xr:uid="{00000000-0005-0000-0000-0000B1980000}"/>
    <cellStyle name="Total 2 10 4 2 4 2" xfId="42670" xr:uid="{00000000-0005-0000-0000-0000B2980000}"/>
    <cellStyle name="Total 2 10 4 2 5" xfId="30916" xr:uid="{00000000-0005-0000-0000-0000B3980000}"/>
    <cellStyle name="Total 2 10 4 3" xfId="17720" xr:uid="{00000000-0005-0000-0000-0000B4980000}"/>
    <cellStyle name="Total 2 10 4 3 2" xfId="34397" xr:uid="{00000000-0005-0000-0000-0000B5980000}"/>
    <cellStyle name="Total 2 10 4 4" xfId="15725" xr:uid="{00000000-0005-0000-0000-0000B6980000}"/>
    <cellStyle name="Total 2 10 4 4 2" xfId="32386" xr:uid="{00000000-0005-0000-0000-0000B7980000}"/>
    <cellStyle name="Total 2 10 4 5" xfId="22099" xr:uid="{00000000-0005-0000-0000-0000B8980000}"/>
    <cellStyle name="Total 2 10 4 5 2" xfId="38781" xr:uid="{00000000-0005-0000-0000-0000B9980000}"/>
    <cellStyle name="Total 2 10 4 6" xfId="28323" xr:uid="{00000000-0005-0000-0000-0000BA980000}"/>
    <cellStyle name="Total 2 10 4 7" xfId="11569" xr:uid="{00000000-0005-0000-0000-0000BB980000}"/>
    <cellStyle name="Total 2 10 5" xfId="8409" xr:uid="{00000000-0005-0000-0000-0000BC980000}"/>
    <cellStyle name="Total 2 10 5 2" xfId="13521" xr:uid="{00000000-0005-0000-0000-0000BD980000}"/>
    <cellStyle name="Total 2 10 5 2 2" xfId="19388" xr:uid="{00000000-0005-0000-0000-0000BE980000}"/>
    <cellStyle name="Total 2 10 5 2 2 2" xfId="36058" xr:uid="{00000000-0005-0000-0000-0000BF980000}"/>
    <cellStyle name="Total 2 10 5 2 3" xfId="22558" xr:uid="{00000000-0005-0000-0000-0000C0980000}"/>
    <cellStyle name="Total 2 10 5 2 3 2" xfId="39257" xr:uid="{00000000-0005-0000-0000-0000C1980000}"/>
    <cellStyle name="Total 2 10 5 2 4" xfId="25417" xr:uid="{00000000-0005-0000-0000-0000C2980000}"/>
    <cellStyle name="Total 2 10 5 2 4 2" xfId="42155" xr:uid="{00000000-0005-0000-0000-0000C3980000}"/>
    <cellStyle name="Total 2 10 5 2 5" xfId="30195" xr:uid="{00000000-0005-0000-0000-0000C4980000}"/>
    <cellStyle name="Total 2 10 5 3" xfId="17071" xr:uid="{00000000-0005-0000-0000-0000C5980000}"/>
    <cellStyle name="Total 2 10 5 3 2" xfId="33746" xr:uid="{00000000-0005-0000-0000-0000C6980000}"/>
    <cellStyle name="Total 2 10 5 4" xfId="15897" xr:uid="{00000000-0005-0000-0000-0000C7980000}"/>
    <cellStyle name="Total 2 10 5 4 2" xfId="32561" xr:uid="{00000000-0005-0000-0000-0000C8980000}"/>
    <cellStyle name="Total 2 10 5 5" xfId="23030" xr:uid="{00000000-0005-0000-0000-0000C9980000}"/>
    <cellStyle name="Total 2 10 5 5 2" xfId="39732" xr:uid="{00000000-0005-0000-0000-0000CA980000}"/>
    <cellStyle name="Total 2 10 5 6" xfId="27604" xr:uid="{00000000-0005-0000-0000-0000CB980000}"/>
    <cellStyle name="Total 2 10 5 7" xfId="10829" xr:uid="{00000000-0005-0000-0000-0000CC980000}"/>
    <cellStyle name="Total 2 10 6" xfId="12358" xr:uid="{00000000-0005-0000-0000-0000CD980000}"/>
    <cellStyle name="Total 2 10 6 2" xfId="15032" xr:uid="{00000000-0005-0000-0000-0000CE980000}"/>
    <cellStyle name="Total 2 10 6 2 2" xfId="20742" xr:uid="{00000000-0005-0000-0000-0000CF980000}"/>
    <cellStyle name="Total 2 10 6 2 2 2" xfId="37411" xr:uid="{00000000-0005-0000-0000-0000D0980000}"/>
    <cellStyle name="Total 2 10 6 2 3" xfId="23869" xr:uid="{00000000-0005-0000-0000-0000D1980000}"/>
    <cellStyle name="Total 2 10 6 2 3 2" xfId="40580" xr:uid="{00000000-0005-0000-0000-0000D2980000}"/>
    <cellStyle name="Total 2 10 6 2 4" xfId="26610" xr:uid="{00000000-0005-0000-0000-0000D3980000}"/>
    <cellStyle name="Total 2 10 6 2 4 2" xfId="43351" xr:uid="{00000000-0005-0000-0000-0000D4980000}"/>
    <cellStyle name="Total 2 10 6 2 5" xfId="31703" xr:uid="{00000000-0005-0000-0000-0000D5980000}"/>
    <cellStyle name="Total 2 10 6 3" xfId="18454" xr:uid="{00000000-0005-0000-0000-0000D6980000}"/>
    <cellStyle name="Total 2 10 6 3 2" xfId="35131" xr:uid="{00000000-0005-0000-0000-0000D7980000}"/>
    <cellStyle name="Total 2 10 6 4" xfId="21696" xr:uid="{00000000-0005-0000-0000-0000D8980000}"/>
    <cellStyle name="Total 2 10 6 4 2" xfId="38371" xr:uid="{00000000-0005-0000-0000-0000D9980000}"/>
    <cellStyle name="Total 2 10 6 5" xfId="24703" xr:uid="{00000000-0005-0000-0000-0000DA980000}"/>
    <cellStyle name="Total 2 10 6 5 2" xfId="41424" xr:uid="{00000000-0005-0000-0000-0000DB980000}"/>
    <cellStyle name="Total 2 10 6 6" xfId="29105" xr:uid="{00000000-0005-0000-0000-0000DC980000}"/>
    <cellStyle name="Total 2 10 7" xfId="13256" xr:uid="{00000000-0005-0000-0000-0000DD980000}"/>
    <cellStyle name="Total 2 10 7 2" xfId="19178" xr:uid="{00000000-0005-0000-0000-0000DE980000}"/>
    <cellStyle name="Total 2 10 7 2 2" xfId="35849" xr:uid="{00000000-0005-0000-0000-0000DF980000}"/>
    <cellStyle name="Total 2 10 7 3" xfId="22365" xr:uid="{00000000-0005-0000-0000-0000E0980000}"/>
    <cellStyle name="Total 2 10 7 3 2" xfId="39058" xr:uid="{00000000-0005-0000-0000-0000E1980000}"/>
    <cellStyle name="Total 2 10 7 4" xfId="25245" xr:uid="{00000000-0005-0000-0000-0000E2980000}"/>
    <cellStyle name="Total 2 10 7 4 2" xfId="41981" xr:uid="{00000000-0005-0000-0000-0000E3980000}"/>
    <cellStyle name="Total 2 10 7 5" xfId="29932" xr:uid="{00000000-0005-0000-0000-0000E4980000}"/>
    <cellStyle name="Total 2 10 8" xfId="16851" xr:uid="{00000000-0005-0000-0000-0000E5980000}"/>
    <cellStyle name="Total 2 10 8 2" xfId="33526" xr:uid="{00000000-0005-0000-0000-0000E6980000}"/>
    <cellStyle name="Total 2 10 9" xfId="15980" xr:uid="{00000000-0005-0000-0000-0000E7980000}"/>
    <cellStyle name="Total 2 10 9 2" xfId="32646" xr:uid="{00000000-0005-0000-0000-0000E8980000}"/>
    <cellStyle name="Total 2 11" xfId="5375" xr:uid="{00000000-0005-0000-0000-0000E9980000}"/>
    <cellStyle name="Total 2 11 10" xfId="11088" xr:uid="{00000000-0005-0000-0000-0000EA980000}"/>
    <cellStyle name="Total 2 11 2" xfId="5376" xr:uid="{00000000-0005-0000-0000-0000EB980000}"/>
    <cellStyle name="Total 2 11 2 2" xfId="5377" xr:uid="{00000000-0005-0000-0000-0000EC980000}"/>
    <cellStyle name="Total 2 11 2 2 2" xfId="20076" xr:uid="{00000000-0005-0000-0000-0000ED980000}"/>
    <cellStyle name="Total 2 11 2 2 2 2" xfId="36746" xr:uid="{00000000-0005-0000-0000-0000EE980000}"/>
    <cellStyle name="Total 2 11 2 2 3" xfId="23220" xr:uid="{00000000-0005-0000-0000-0000EF980000}"/>
    <cellStyle name="Total 2 11 2 2 3 2" xfId="39925" xr:uid="{00000000-0005-0000-0000-0000F0980000}"/>
    <cellStyle name="Total 2 11 2 2 4" xfId="26000" xr:uid="{00000000-0005-0000-0000-0000F1980000}"/>
    <cellStyle name="Total 2 11 2 2 4 2" xfId="42739" xr:uid="{00000000-0005-0000-0000-0000F2980000}"/>
    <cellStyle name="Total 2 11 2 2 5" xfId="30986" xr:uid="{00000000-0005-0000-0000-0000F3980000}"/>
    <cellStyle name="Total 2 11 2 2 6" xfId="14313" xr:uid="{00000000-0005-0000-0000-0000F4980000}"/>
    <cellStyle name="Total 2 11 2 3" xfId="5378" xr:uid="{00000000-0005-0000-0000-0000F5980000}"/>
    <cellStyle name="Total 2 11 2 3 2" xfId="34467" xr:uid="{00000000-0005-0000-0000-0000F6980000}"/>
    <cellStyle name="Total 2 11 2 3 3" xfId="17790" xr:uid="{00000000-0005-0000-0000-0000F7980000}"/>
    <cellStyle name="Total 2 11 2 4" xfId="18521" xr:uid="{00000000-0005-0000-0000-0000F8980000}"/>
    <cellStyle name="Total 2 11 2 4 2" xfId="35198" xr:uid="{00000000-0005-0000-0000-0000F9980000}"/>
    <cellStyle name="Total 2 11 2 5" xfId="24179" xr:uid="{00000000-0005-0000-0000-0000FA980000}"/>
    <cellStyle name="Total 2 11 2 5 2" xfId="40896" xr:uid="{00000000-0005-0000-0000-0000FB980000}"/>
    <cellStyle name="Total 2 11 2 6" xfId="28391" xr:uid="{00000000-0005-0000-0000-0000FC980000}"/>
    <cellStyle name="Total 2 11 2 7" xfId="11639" xr:uid="{00000000-0005-0000-0000-0000FD980000}"/>
    <cellStyle name="Total 2 11 3" xfId="5379" xr:uid="{00000000-0005-0000-0000-0000FE980000}"/>
    <cellStyle name="Total 2 11 3 2" xfId="14577" xr:uid="{00000000-0005-0000-0000-0000FF980000}"/>
    <cellStyle name="Total 2 11 3 2 2" xfId="20340" xr:uid="{00000000-0005-0000-0000-000000990000}"/>
    <cellStyle name="Total 2 11 3 2 2 2" xfId="37009" xr:uid="{00000000-0005-0000-0000-000001990000}"/>
    <cellStyle name="Total 2 11 3 2 3" xfId="23481" xr:uid="{00000000-0005-0000-0000-000002990000}"/>
    <cellStyle name="Total 2 11 3 2 3 2" xfId="40189" xr:uid="{00000000-0005-0000-0000-000003990000}"/>
    <cellStyle name="Total 2 11 3 2 4" xfId="26263" xr:uid="{00000000-0005-0000-0000-000004990000}"/>
    <cellStyle name="Total 2 11 3 2 4 2" xfId="43003" xr:uid="{00000000-0005-0000-0000-000005990000}"/>
    <cellStyle name="Total 2 11 3 2 5" xfId="31249" xr:uid="{00000000-0005-0000-0000-000006990000}"/>
    <cellStyle name="Total 2 11 3 3" xfId="18054" xr:uid="{00000000-0005-0000-0000-000007990000}"/>
    <cellStyle name="Total 2 11 3 3 2" xfId="34730" xr:uid="{00000000-0005-0000-0000-000008990000}"/>
    <cellStyle name="Total 2 11 3 4" xfId="21308" xr:uid="{00000000-0005-0000-0000-000009990000}"/>
    <cellStyle name="Total 2 11 3 4 2" xfId="37980" xr:uid="{00000000-0005-0000-0000-00000A990000}"/>
    <cellStyle name="Total 2 11 3 5" xfId="24358" xr:uid="{00000000-0005-0000-0000-00000B990000}"/>
    <cellStyle name="Total 2 11 3 5 2" xfId="41076" xr:uid="{00000000-0005-0000-0000-00000C990000}"/>
    <cellStyle name="Total 2 11 3 6" xfId="28652" xr:uid="{00000000-0005-0000-0000-00000D990000}"/>
    <cellStyle name="Total 2 11 3 7" xfId="11903" xr:uid="{00000000-0005-0000-0000-00000E990000}"/>
    <cellStyle name="Total 2 11 4" xfId="5380" xr:uid="{00000000-0005-0000-0000-00000F990000}"/>
    <cellStyle name="Total 2 11 4 2" xfId="15190" xr:uid="{00000000-0005-0000-0000-000010990000}"/>
    <cellStyle name="Total 2 11 4 2 2" xfId="20861" xr:uid="{00000000-0005-0000-0000-000011990000}"/>
    <cellStyle name="Total 2 11 4 2 2 2" xfId="37530" xr:uid="{00000000-0005-0000-0000-000012990000}"/>
    <cellStyle name="Total 2 11 4 2 3" xfId="23981" xr:uid="{00000000-0005-0000-0000-000013990000}"/>
    <cellStyle name="Total 2 11 4 2 3 2" xfId="40694" xr:uid="{00000000-0005-0000-0000-000014990000}"/>
    <cellStyle name="Total 2 11 4 2 4" xfId="26716" xr:uid="{00000000-0005-0000-0000-000015990000}"/>
    <cellStyle name="Total 2 11 4 2 4 2" xfId="43457" xr:uid="{00000000-0005-0000-0000-000016990000}"/>
    <cellStyle name="Total 2 11 4 2 5" xfId="31861" xr:uid="{00000000-0005-0000-0000-000017990000}"/>
    <cellStyle name="Total 2 11 4 3" xfId="18598" xr:uid="{00000000-0005-0000-0000-000018990000}"/>
    <cellStyle name="Total 2 11 4 3 2" xfId="35275" xr:uid="{00000000-0005-0000-0000-000019990000}"/>
    <cellStyle name="Total 2 11 4 4" xfId="21823" xr:uid="{00000000-0005-0000-0000-00001A990000}"/>
    <cellStyle name="Total 2 11 4 4 2" xfId="38501" xr:uid="{00000000-0005-0000-0000-00001B990000}"/>
    <cellStyle name="Total 2 11 4 5" xfId="24807" xr:uid="{00000000-0005-0000-0000-00001C990000}"/>
    <cellStyle name="Total 2 11 4 5 2" xfId="41530" xr:uid="{00000000-0005-0000-0000-00001D990000}"/>
    <cellStyle name="Total 2 11 4 6" xfId="29263" xr:uid="{00000000-0005-0000-0000-00001E990000}"/>
    <cellStyle name="Total 2 11 4 7" xfId="12551" xr:uid="{00000000-0005-0000-0000-00001F990000}"/>
    <cellStyle name="Total 2 11 5" xfId="8410" xr:uid="{00000000-0005-0000-0000-000020990000}"/>
    <cellStyle name="Total 2 11 5 2" xfId="19607" xr:uid="{00000000-0005-0000-0000-000021990000}"/>
    <cellStyle name="Total 2 11 5 2 2" xfId="36278" xr:uid="{00000000-0005-0000-0000-000022990000}"/>
    <cellStyle name="Total 2 11 5 3" xfId="22762" xr:uid="{00000000-0005-0000-0000-000023990000}"/>
    <cellStyle name="Total 2 11 5 3 2" xfId="39462" xr:uid="{00000000-0005-0000-0000-000024990000}"/>
    <cellStyle name="Total 2 11 5 4" xfId="25592" xr:uid="{00000000-0005-0000-0000-000025990000}"/>
    <cellStyle name="Total 2 11 5 4 2" xfId="42330" xr:uid="{00000000-0005-0000-0000-000026990000}"/>
    <cellStyle name="Total 2 11 5 5" xfId="30458" xr:uid="{00000000-0005-0000-0000-000027990000}"/>
    <cellStyle name="Total 2 11 5 6" xfId="13784" xr:uid="{00000000-0005-0000-0000-000028990000}"/>
    <cellStyle name="Total 2 11 6" xfId="17293" xr:uid="{00000000-0005-0000-0000-000029990000}"/>
    <cellStyle name="Total 2 11 6 2" xfId="33970" xr:uid="{00000000-0005-0000-0000-00002A990000}"/>
    <cellStyle name="Total 2 11 7" xfId="21205" xr:uid="{00000000-0005-0000-0000-00002B990000}"/>
    <cellStyle name="Total 2 11 7 2" xfId="37876" xr:uid="{00000000-0005-0000-0000-00002C990000}"/>
    <cellStyle name="Total 2 11 8" xfId="16309" xr:uid="{00000000-0005-0000-0000-00002D990000}"/>
    <cellStyle name="Total 2 11 8 2" xfId="32977" xr:uid="{00000000-0005-0000-0000-00002E990000}"/>
    <cellStyle name="Total 2 11 9" xfId="27866" xr:uid="{00000000-0005-0000-0000-00002F990000}"/>
    <cellStyle name="Total 2 12" xfId="5381" xr:uid="{00000000-0005-0000-0000-000030990000}"/>
    <cellStyle name="Total 2 12 10" xfId="11041" xr:uid="{00000000-0005-0000-0000-000031990000}"/>
    <cellStyle name="Total 2 12 2" xfId="5382" xr:uid="{00000000-0005-0000-0000-000032990000}"/>
    <cellStyle name="Total 2 12 2 2" xfId="5383" xr:uid="{00000000-0005-0000-0000-000033990000}"/>
    <cellStyle name="Total 2 12 2 2 2" xfId="20047" xr:uid="{00000000-0005-0000-0000-000034990000}"/>
    <cellStyle name="Total 2 12 2 2 2 2" xfId="36717" xr:uid="{00000000-0005-0000-0000-000035990000}"/>
    <cellStyle name="Total 2 12 2 2 3" xfId="23192" xr:uid="{00000000-0005-0000-0000-000036990000}"/>
    <cellStyle name="Total 2 12 2 2 3 2" xfId="39896" xr:uid="{00000000-0005-0000-0000-000037990000}"/>
    <cellStyle name="Total 2 12 2 2 4" xfId="25971" xr:uid="{00000000-0005-0000-0000-000038990000}"/>
    <cellStyle name="Total 2 12 2 2 4 2" xfId="42710" xr:uid="{00000000-0005-0000-0000-000039990000}"/>
    <cellStyle name="Total 2 12 2 2 5" xfId="30957" xr:uid="{00000000-0005-0000-0000-00003A990000}"/>
    <cellStyle name="Total 2 12 2 2 6" xfId="14284" xr:uid="{00000000-0005-0000-0000-00003B990000}"/>
    <cellStyle name="Total 2 12 2 3" xfId="5384" xr:uid="{00000000-0005-0000-0000-00003C990000}"/>
    <cellStyle name="Total 2 12 2 3 2" xfId="34438" xr:uid="{00000000-0005-0000-0000-00003D990000}"/>
    <cellStyle name="Total 2 12 2 3 3" xfId="17761" xr:uid="{00000000-0005-0000-0000-00003E990000}"/>
    <cellStyle name="Total 2 12 2 4" xfId="16721" xr:uid="{00000000-0005-0000-0000-00003F990000}"/>
    <cellStyle name="Total 2 12 2 4 2" xfId="33395" xr:uid="{00000000-0005-0000-0000-000040990000}"/>
    <cellStyle name="Total 2 12 2 5" xfId="24317" xr:uid="{00000000-0005-0000-0000-000041990000}"/>
    <cellStyle name="Total 2 12 2 5 2" xfId="41035" xr:uid="{00000000-0005-0000-0000-000042990000}"/>
    <cellStyle name="Total 2 12 2 6" xfId="28363" xr:uid="{00000000-0005-0000-0000-000043990000}"/>
    <cellStyle name="Total 2 12 2 7" xfId="11610" xr:uid="{00000000-0005-0000-0000-000044990000}"/>
    <cellStyle name="Total 2 12 3" xfId="5385" xr:uid="{00000000-0005-0000-0000-000045990000}"/>
    <cellStyle name="Total 2 12 3 2" xfId="13437" xr:uid="{00000000-0005-0000-0000-000046990000}"/>
    <cellStyle name="Total 2 12 3 2 2" xfId="19314" xr:uid="{00000000-0005-0000-0000-000047990000}"/>
    <cellStyle name="Total 2 12 3 2 2 2" xfId="35985" xr:uid="{00000000-0005-0000-0000-000048990000}"/>
    <cellStyle name="Total 2 12 3 2 3" xfId="22492" xr:uid="{00000000-0005-0000-0000-000049990000}"/>
    <cellStyle name="Total 2 12 3 2 3 2" xfId="39185" xr:uid="{00000000-0005-0000-0000-00004A990000}"/>
    <cellStyle name="Total 2 12 3 2 4" xfId="25356" xr:uid="{00000000-0005-0000-0000-00004B990000}"/>
    <cellStyle name="Total 2 12 3 2 4 2" xfId="42092" xr:uid="{00000000-0005-0000-0000-00004C990000}"/>
    <cellStyle name="Total 2 12 3 2 5" xfId="30113" xr:uid="{00000000-0005-0000-0000-00004D990000}"/>
    <cellStyle name="Total 2 12 3 3" xfId="16993" xr:uid="{00000000-0005-0000-0000-00004E990000}"/>
    <cellStyle name="Total 2 12 3 3 2" xfId="33669" xr:uid="{00000000-0005-0000-0000-00004F990000}"/>
    <cellStyle name="Total 2 12 3 4" xfId="15920" xr:uid="{00000000-0005-0000-0000-000050990000}"/>
    <cellStyle name="Total 2 12 3 4 2" xfId="32585" xr:uid="{00000000-0005-0000-0000-000051990000}"/>
    <cellStyle name="Total 2 12 3 5" xfId="22145" xr:uid="{00000000-0005-0000-0000-000052990000}"/>
    <cellStyle name="Total 2 12 3 5 2" xfId="38828" xr:uid="{00000000-0005-0000-0000-000053990000}"/>
    <cellStyle name="Total 2 12 3 6" xfId="27524" xr:uid="{00000000-0005-0000-0000-000054990000}"/>
    <cellStyle name="Total 2 12 3 7" xfId="10753" xr:uid="{00000000-0005-0000-0000-000055990000}"/>
    <cellStyle name="Total 2 12 4" xfId="5386" xr:uid="{00000000-0005-0000-0000-000056990000}"/>
    <cellStyle name="Total 2 12 4 2" xfId="15133" xr:uid="{00000000-0005-0000-0000-000057990000}"/>
    <cellStyle name="Total 2 12 4 2 2" xfId="20822" xr:uid="{00000000-0005-0000-0000-000058990000}"/>
    <cellStyle name="Total 2 12 4 2 2 2" xfId="37491" xr:uid="{00000000-0005-0000-0000-000059990000}"/>
    <cellStyle name="Total 2 12 4 2 3" xfId="23942" xr:uid="{00000000-0005-0000-0000-00005A990000}"/>
    <cellStyle name="Total 2 12 4 2 3 2" xfId="40655" xr:uid="{00000000-0005-0000-0000-00005B990000}"/>
    <cellStyle name="Total 2 12 4 2 4" xfId="26677" xr:uid="{00000000-0005-0000-0000-00005C990000}"/>
    <cellStyle name="Total 2 12 4 2 4 2" xfId="43418" xr:uid="{00000000-0005-0000-0000-00005D990000}"/>
    <cellStyle name="Total 2 12 4 2 5" xfId="31804" xr:uid="{00000000-0005-0000-0000-00005E990000}"/>
    <cellStyle name="Total 2 12 4 3" xfId="18552" xr:uid="{00000000-0005-0000-0000-00005F990000}"/>
    <cellStyle name="Total 2 12 4 3 2" xfId="35229" xr:uid="{00000000-0005-0000-0000-000060990000}"/>
    <cellStyle name="Total 2 12 4 4" xfId="21781" xr:uid="{00000000-0005-0000-0000-000061990000}"/>
    <cellStyle name="Total 2 12 4 4 2" xfId="38459" xr:uid="{00000000-0005-0000-0000-000062990000}"/>
    <cellStyle name="Total 2 12 4 5" xfId="24768" xr:uid="{00000000-0005-0000-0000-000063990000}"/>
    <cellStyle name="Total 2 12 4 5 2" xfId="41491" xr:uid="{00000000-0005-0000-0000-000064990000}"/>
    <cellStyle name="Total 2 12 4 6" xfId="29206" xr:uid="{00000000-0005-0000-0000-000065990000}"/>
    <cellStyle name="Total 2 12 4 7" xfId="12485" xr:uid="{00000000-0005-0000-0000-000066990000}"/>
    <cellStyle name="Total 2 12 5" xfId="8411" xr:uid="{00000000-0005-0000-0000-000067990000}"/>
    <cellStyle name="Total 2 12 5 2" xfId="19578" xr:uid="{00000000-0005-0000-0000-000068990000}"/>
    <cellStyle name="Total 2 12 5 2 2" xfId="36249" xr:uid="{00000000-0005-0000-0000-000069990000}"/>
    <cellStyle name="Total 2 12 5 3" xfId="22733" xr:uid="{00000000-0005-0000-0000-00006A990000}"/>
    <cellStyle name="Total 2 12 5 3 2" xfId="39433" xr:uid="{00000000-0005-0000-0000-00006B990000}"/>
    <cellStyle name="Total 2 12 5 4" xfId="25563" xr:uid="{00000000-0005-0000-0000-00006C990000}"/>
    <cellStyle name="Total 2 12 5 4 2" xfId="42301" xr:uid="{00000000-0005-0000-0000-00006D990000}"/>
    <cellStyle name="Total 2 12 5 5" xfId="30411" xr:uid="{00000000-0005-0000-0000-00006E990000}"/>
    <cellStyle name="Total 2 12 5 6" xfId="13737" xr:uid="{00000000-0005-0000-0000-00006F990000}"/>
    <cellStyle name="Total 2 12 6" xfId="17264" xr:uid="{00000000-0005-0000-0000-000070990000}"/>
    <cellStyle name="Total 2 12 6 2" xfId="33941" xr:uid="{00000000-0005-0000-0000-000071990000}"/>
    <cellStyle name="Total 2 12 7" xfId="16526" xr:uid="{00000000-0005-0000-0000-000072990000}"/>
    <cellStyle name="Total 2 12 7 2" xfId="33198" xr:uid="{00000000-0005-0000-0000-000073990000}"/>
    <cellStyle name="Total 2 12 8" xfId="16168" xr:uid="{00000000-0005-0000-0000-000074990000}"/>
    <cellStyle name="Total 2 12 8 2" xfId="32833" xr:uid="{00000000-0005-0000-0000-000075990000}"/>
    <cellStyle name="Total 2 12 9" xfId="27819" xr:uid="{00000000-0005-0000-0000-000076990000}"/>
    <cellStyle name="Total 2 13" xfId="5387" xr:uid="{00000000-0005-0000-0000-000077990000}"/>
    <cellStyle name="Total 2 13 2" xfId="5388" xr:uid="{00000000-0005-0000-0000-000078990000}"/>
    <cellStyle name="Total 2 13 2 2" xfId="5389" xr:uid="{00000000-0005-0000-0000-000079990000}"/>
    <cellStyle name="Total 2 13 2 2 2" xfId="20911" xr:uid="{00000000-0005-0000-0000-00007A990000}"/>
    <cellStyle name="Total 2 13 2 2 2 2" xfId="37580" xr:uid="{00000000-0005-0000-0000-00007B990000}"/>
    <cellStyle name="Total 2 13 2 2 3" xfId="24028" xr:uid="{00000000-0005-0000-0000-00007C990000}"/>
    <cellStyle name="Total 2 13 2 2 3 2" xfId="40742" xr:uid="{00000000-0005-0000-0000-00007D990000}"/>
    <cellStyle name="Total 2 13 2 2 4" xfId="26754" xr:uid="{00000000-0005-0000-0000-00007E990000}"/>
    <cellStyle name="Total 2 13 2 2 4 2" xfId="43495" xr:uid="{00000000-0005-0000-0000-00007F990000}"/>
    <cellStyle name="Total 2 13 2 2 5" xfId="31939" xr:uid="{00000000-0005-0000-0000-000080990000}"/>
    <cellStyle name="Total 2 13 2 2 6" xfId="15268" xr:uid="{00000000-0005-0000-0000-000081990000}"/>
    <cellStyle name="Total 2 13 2 3" xfId="5390" xr:uid="{00000000-0005-0000-0000-000082990000}"/>
    <cellStyle name="Total 2 13 2 3 2" xfId="35335" xr:uid="{00000000-0005-0000-0000-000083990000}"/>
    <cellStyle name="Total 2 13 2 3 3" xfId="18658" xr:uid="{00000000-0005-0000-0000-000084990000}"/>
    <cellStyle name="Total 2 13 2 4" xfId="21877" xr:uid="{00000000-0005-0000-0000-000085990000}"/>
    <cellStyle name="Total 2 13 2 4 2" xfId="38556" xr:uid="{00000000-0005-0000-0000-000086990000}"/>
    <cellStyle name="Total 2 13 2 5" xfId="24844" xr:uid="{00000000-0005-0000-0000-000087990000}"/>
    <cellStyle name="Total 2 13 2 5 2" xfId="41568" xr:uid="{00000000-0005-0000-0000-000088990000}"/>
    <cellStyle name="Total 2 13 2 6" xfId="29341" xr:uid="{00000000-0005-0000-0000-000089990000}"/>
    <cellStyle name="Total 2 13 2 7" xfId="12640" xr:uid="{00000000-0005-0000-0000-00008A990000}"/>
    <cellStyle name="Total 2 13 3" xfId="5391" xr:uid="{00000000-0005-0000-0000-00008B990000}"/>
    <cellStyle name="Total 2 13 3 2" xfId="19288" xr:uid="{00000000-0005-0000-0000-00008C990000}"/>
    <cellStyle name="Total 2 13 3 2 2" xfId="35959" xr:uid="{00000000-0005-0000-0000-00008D990000}"/>
    <cellStyle name="Total 2 13 3 3" xfId="22468" xr:uid="{00000000-0005-0000-0000-00008E990000}"/>
    <cellStyle name="Total 2 13 3 3 2" xfId="39161" xr:uid="{00000000-0005-0000-0000-00008F990000}"/>
    <cellStyle name="Total 2 13 3 4" xfId="25333" xr:uid="{00000000-0005-0000-0000-000090990000}"/>
    <cellStyle name="Total 2 13 3 4 2" xfId="42069" xr:uid="{00000000-0005-0000-0000-000091990000}"/>
    <cellStyle name="Total 2 13 3 5" xfId="30087" xr:uid="{00000000-0005-0000-0000-000092990000}"/>
    <cellStyle name="Total 2 13 3 6" xfId="13411" xr:uid="{00000000-0005-0000-0000-000093990000}"/>
    <cellStyle name="Total 2 13 4" xfId="5392" xr:uid="{00000000-0005-0000-0000-000094990000}"/>
    <cellStyle name="Total 2 13 4 2" xfId="33643" xr:uid="{00000000-0005-0000-0000-000095990000}"/>
    <cellStyle name="Total 2 13 4 3" xfId="16967" xr:uid="{00000000-0005-0000-0000-000096990000}"/>
    <cellStyle name="Total 2 13 5" xfId="8412" xr:uid="{00000000-0005-0000-0000-000097990000}"/>
    <cellStyle name="Total 2 13 5 2" xfId="35684" xr:uid="{00000000-0005-0000-0000-000098990000}"/>
    <cellStyle name="Total 2 13 5 3" xfId="19013" xr:uid="{00000000-0005-0000-0000-000099990000}"/>
    <cellStyle name="Total 2 13 6" xfId="19329" xr:uid="{00000000-0005-0000-0000-00009A990000}"/>
    <cellStyle name="Total 2 13 6 2" xfId="35999" xr:uid="{00000000-0005-0000-0000-00009B990000}"/>
    <cellStyle name="Total 2 13 7" xfId="27498" xr:uid="{00000000-0005-0000-0000-00009C990000}"/>
    <cellStyle name="Total 2 13 8" xfId="10728" xr:uid="{00000000-0005-0000-0000-00009D990000}"/>
    <cellStyle name="Total 2 14" xfId="5393" xr:uid="{00000000-0005-0000-0000-00009E990000}"/>
    <cellStyle name="Total 2 14 2" xfId="5394" xr:uid="{00000000-0005-0000-0000-00009F990000}"/>
    <cellStyle name="Total 2 14 2 2" xfId="5395" xr:uid="{00000000-0005-0000-0000-0000A0990000}"/>
    <cellStyle name="Total 2 14 2 2 2" xfId="35663" xr:uid="{00000000-0005-0000-0000-0000A1990000}"/>
    <cellStyle name="Total 2 14 2 3" xfId="5396" xr:uid="{00000000-0005-0000-0000-0000A2990000}"/>
    <cellStyle name="Total 2 14 2 4" xfId="18990" xr:uid="{00000000-0005-0000-0000-0000A3990000}"/>
    <cellStyle name="Total 2 14 3" xfId="5397" xr:uid="{00000000-0005-0000-0000-0000A4990000}"/>
    <cellStyle name="Total 2 14 3 2" xfId="38881" xr:uid="{00000000-0005-0000-0000-0000A5990000}"/>
    <cellStyle name="Total 2 14 3 3" xfId="22192" xr:uid="{00000000-0005-0000-0000-0000A6990000}"/>
    <cellStyle name="Total 2 14 4" xfId="5398" xr:uid="{00000000-0005-0000-0000-0000A7990000}"/>
    <cellStyle name="Total 2 14 4 2" xfId="41835" xr:uid="{00000000-0005-0000-0000-0000A8990000}"/>
    <cellStyle name="Total 2 14 4 3" xfId="25102" xr:uid="{00000000-0005-0000-0000-0000A9990000}"/>
    <cellStyle name="Total 2 14 5" xfId="8413" xr:uid="{00000000-0005-0000-0000-0000AA990000}"/>
    <cellStyle name="Total 2 14 5 2" xfId="29727" xr:uid="{00000000-0005-0000-0000-0000AB990000}"/>
    <cellStyle name="Total 2 14 6" xfId="13048" xr:uid="{00000000-0005-0000-0000-0000AC990000}"/>
    <cellStyle name="Total 2 15" xfId="5399" xr:uid="{00000000-0005-0000-0000-0000AD990000}"/>
    <cellStyle name="Total 2 15 2" xfId="5400" xr:uid="{00000000-0005-0000-0000-0000AE990000}"/>
    <cellStyle name="Total 2 15 2 2" xfId="5401" xr:uid="{00000000-0005-0000-0000-0000AF990000}"/>
    <cellStyle name="Total 2 15 2 3" xfId="5402" xr:uid="{00000000-0005-0000-0000-0000B0990000}"/>
    <cellStyle name="Total 2 15 2 4" xfId="32878" xr:uid="{00000000-0005-0000-0000-0000B1990000}"/>
    <cellStyle name="Total 2 15 3" xfId="5403" xr:uid="{00000000-0005-0000-0000-0000B2990000}"/>
    <cellStyle name="Total 2 15 4" xfId="5404" xr:uid="{00000000-0005-0000-0000-0000B3990000}"/>
    <cellStyle name="Total 2 15 5" xfId="8414" xr:uid="{00000000-0005-0000-0000-0000B4990000}"/>
    <cellStyle name="Total 2 15 6" xfId="16212" xr:uid="{00000000-0005-0000-0000-0000B5990000}"/>
    <cellStyle name="Total 2 16" xfId="5405" xr:uid="{00000000-0005-0000-0000-0000B6990000}"/>
    <cellStyle name="Total 2 16 2" xfId="5406" xr:uid="{00000000-0005-0000-0000-0000B7990000}"/>
    <cellStyle name="Total 2 16 2 2" xfId="5407" xr:uid="{00000000-0005-0000-0000-0000B8990000}"/>
    <cellStyle name="Total 2 16 2 3" xfId="5408" xr:uid="{00000000-0005-0000-0000-0000B9990000}"/>
    <cellStyle name="Total 2 16 3" xfId="5409" xr:uid="{00000000-0005-0000-0000-0000BA990000}"/>
    <cellStyle name="Total 2 16 4" xfId="5410" xr:uid="{00000000-0005-0000-0000-0000BB990000}"/>
    <cellStyle name="Total 2 16 5" xfId="8415" xr:uid="{00000000-0005-0000-0000-0000BC990000}"/>
    <cellStyle name="Total 2 16 6" xfId="27135" xr:uid="{00000000-0005-0000-0000-0000BD990000}"/>
    <cellStyle name="Total 2 17" xfId="5411" xr:uid="{00000000-0005-0000-0000-0000BE990000}"/>
    <cellStyle name="Total 2 17 2" xfId="5412" xr:uid="{00000000-0005-0000-0000-0000BF990000}"/>
    <cellStyle name="Total 2 17 2 2" xfId="5413" xr:uid="{00000000-0005-0000-0000-0000C0990000}"/>
    <cellStyle name="Total 2 17 2 3" xfId="5414" xr:uid="{00000000-0005-0000-0000-0000C1990000}"/>
    <cellStyle name="Total 2 17 3" xfId="5415" xr:uid="{00000000-0005-0000-0000-0000C2990000}"/>
    <cellStyle name="Total 2 17 4" xfId="5416" xr:uid="{00000000-0005-0000-0000-0000C3990000}"/>
    <cellStyle name="Total 2 17 5" xfId="8416" xr:uid="{00000000-0005-0000-0000-0000C4990000}"/>
    <cellStyle name="Total 2 17 6" xfId="43831" xr:uid="{00000000-0005-0000-0000-0000C5990000}"/>
    <cellStyle name="Total 2 18" xfId="5417" xr:uid="{00000000-0005-0000-0000-0000C6990000}"/>
    <cellStyle name="Total 2 18 2" xfId="5418" xr:uid="{00000000-0005-0000-0000-0000C7990000}"/>
    <cellStyle name="Total 2 18 3" xfId="5419" xr:uid="{00000000-0005-0000-0000-0000C8990000}"/>
    <cellStyle name="Total 2 18 4" xfId="8417" xr:uid="{00000000-0005-0000-0000-0000C9990000}"/>
    <cellStyle name="Total 2 18 5" xfId="43863" xr:uid="{00000000-0005-0000-0000-0000CA990000}"/>
    <cellStyle name="Total 2 19" xfId="5420" xr:uid="{00000000-0005-0000-0000-0000CB990000}"/>
    <cellStyle name="Total 2 19 2" xfId="8418" xr:uid="{00000000-0005-0000-0000-0000CC990000}"/>
    <cellStyle name="Total 2 2" xfId="5421" xr:uid="{00000000-0005-0000-0000-0000CD990000}"/>
    <cellStyle name="Total 2 2 10" xfId="5422" xr:uid="{00000000-0005-0000-0000-0000CE990000}"/>
    <cellStyle name="Total 2 2 10 2" xfId="5423" xr:uid="{00000000-0005-0000-0000-0000CF990000}"/>
    <cellStyle name="Total 2 2 10 2 2" xfId="5424" xr:uid="{00000000-0005-0000-0000-0000D0990000}"/>
    <cellStyle name="Total 2 2 10 2 3" xfId="5425" xr:uid="{00000000-0005-0000-0000-0000D1990000}"/>
    <cellStyle name="Total 2 2 10 3" xfId="5426" xr:uid="{00000000-0005-0000-0000-0000D2990000}"/>
    <cellStyle name="Total 2 2 10 4" xfId="5427" xr:uid="{00000000-0005-0000-0000-0000D3990000}"/>
    <cellStyle name="Total 2 2 10 5" xfId="8419" xr:uid="{00000000-0005-0000-0000-0000D4990000}"/>
    <cellStyle name="Total 2 2 10 6" xfId="27136" xr:uid="{00000000-0005-0000-0000-0000D5990000}"/>
    <cellStyle name="Total 2 2 11" xfId="5428" xr:uid="{00000000-0005-0000-0000-0000D6990000}"/>
    <cellStyle name="Total 2 2 11 2" xfId="5429" xr:uid="{00000000-0005-0000-0000-0000D7990000}"/>
    <cellStyle name="Total 2 2 11 2 2" xfId="5430" xr:uid="{00000000-0005-0000-0000-0000D8990000}"/>
    <cellStyle name="Total 2 2 11 2 3" xfId="5431" xr:uid="{00000000-0005-0000-0000-0000D9990000}"/>
    <cellStyle name="Total 2 2 11 3" xfId="5432" xr:uid="{00000000-0005-0000-0000-0000DA990000}"/>
    <cellStyle name="Total 2 2 11 4" xfId="5433" xr:uid="{00000000-0005-0000-0000-0000DB990000}"/>
    <cellStyle name="Total 2 2 11 5" xfId="8420" xr:uid="{00000000-0005-0000-0000-0000DC990000}"/>
    <cellStyle name="Total 2 2 12" xfId="5434" xr:uid="{00000000-0005-0000-0000-0000DD990000}"/>
    <cellStyle name="Total 2 2 12 2" xfId="5435" xr:uid="{00000000-0005-0000-0000-0000DE990000}"/>
    <cellStyle name="Total 2 2 12 2 2" xfId="5436" xr:uid="{00000000-0005-0000-0000-0000DF990000}"/>
    <cellStyle name="Total 2 2 12 2 3" xfId="5437" xr:uid="{00000000-0005-0000-0000-0000E0990000}"/>
    <cellStyle name="Total 2 2 12 3" xfId="5438" xr:uid="{00000000-0005-0000-0000-0000E1990000}"/>
    <cellStyle name="Total 2 2 12 4" xfId="5439" xr:uid="{00000000-0005-0000-0000-0000E2990000}"/>
    <cellStyle name="Total 2 2 12 5" xfId="8421" xr:uid="{00000000-0005-0000-0000-0000E3990000}"/>
    <cellStyle name="Total 2 2 13" xfId="5440" xr:uid="{00000000-0005-0000-0000-0000E4990000}"/>
    <cellStyle name="Total 2 2 13 2" xfId="5441" xr:uid="{00000000-0005-0000-0000-0000E5990000}"/>
    <cellStyle name="Total 2 2 13 2 2" xfId="5442" xr:uid="{00000000-0005-0000-0000-0000E6990000}"/>
    <cellStyle name="Total 2 2 13 2 3" xfId="5443" xr:uid="{00000000-0005-0000-0000-0000E7990000}"/>
    <cellStyle name="Total 2 2 13 3" xfId="5444" xr:uid="{00000000-0005-0000-0000-0000E8990000}"/>
    <cellStyle name="Total 2 2 13 4" xfId="5445" xr:uid="{00000000-0005-0000-0000-0000E9990000}"/>
    <cellStyle name="Total 2 2 13 5" xfId="8422" xr:uid="{00000000-0005-0000-0000-0000EA990000}"/>
    <cellStyle name="Total 2 2 14" xfId="5446" xr:uid="{00000000-0005-0000-0000-0000EB990000}"/>
    <cellStyle name="Total 2 2 14 2" xfId="5447" xr:uid="{00000000-0005-0000-0000-0000EC990000}"/>
    <cellStyle name="Total 2 2 14 2 2" xfId="5448" xr:uid="{00000000-0005-0000-0000-0000ED990000}"/>
    <cellStyle name="Total 2 2 14 2 3" xfId="5449" xr:uid="{00000000-0005-0000-0000-0000EE990000}"/>
    <cellStyle name="Total 2 2 14 3" xfId="5450" xr:uid="{00000000-0005-0000-0000-0000EF990000}"/>
    <cellStyle name="Total 2 2 14 4" xfId="5451" xr:uid="{00000000-0005-0000-0000-0000F0990000}"/>
    <cellStyle name="Total 2 2 14 5" xfId="8423" xr:uid="{00000000-0005-0000-0000-0000F1990000}"/>
    <cellStyle name="Total 2 2 15" xfId="5452" xr:uid="{00000000-0005-0000-0000-0000F2990000}"/>
    <cellStyle name="Total 2 2 15 2" xfId="5453" xr:uid="{00000000-0005-0000-0000-0000F3990000}"/>
    <cellStyle name="Total 2 2 15 2 2" xfId="5454" xr:uid="{00000000-0005-0000-0000-0000F4990000}"/>
    <cellStyle name="Total 2 2 15 2 3" xfId="5455" xr:uid="{00000000-0005-0000-0000-0000F5990000}"/>
    <cellStyle name="Total 2 2 15 3" xfId="5456" xr:uid="{00000000-0005-0000-0000-0000F6990000}"/>
    <cellStyle name="Total 2 2 15 4" xfId="5457" xr:uid="{00000000-0005-0000-0000-0000F7990000}"/>
    <cellStyle name="Total 2 2 15 5" xfId="8424" xr:uid="{00000000-0005-0000-0000-0000F8990000}"/>
    <cellStyle name="Total 2 2 16" xfId="5458" xr:uid="{00000000-0005-0000-0000-0000F9990000}"/>
    <cellStyle name="Total 2 2 16 2" xfId="5459" xr:uid="{00000000-0005-0000-0000-0000FA990000}"/>
    <cellStyle name="Total 2 2 16 3" xfId="5460" xr:uid="{00000000-0005-0000-0000-0000FB990000}"/>
    <cellStyle name="Total 2 2 16 4" xfId="8425" xr:uid="{00000000-0005-0000-0000-0000FC990000}"/>
    <cellStyle name="Total 2 2 17" xfId="5461" xr:uid="{00000000-0005-0000-0000-0000FD990000}"/>
    <cellStyle name="Total 2 2 18" xfId="5462" xr:uid="{00000000-0005-0000-0000-0000FE990000}"/>
    <cellStyle name="Total 2 2 19" xfId="8426" xr:uid="{00000000-0005-0000-0000-0000FF990000}"/>
    <cellStyle name="Total 2 2 2" xfId="5463" xr:uid="{00000000-0005-0000-0000-0000009A0000}"/>
    <cellStyle name="Total 2 2 2 10" xfId="10045" xr:uid="{00000000-0005-0000-0000-0000019A0000}"/>
    <cellStyle name="Total 2 2 2 11" xfId="44003" xr:uid="{00000000-0005-0000-0000-0000029A0000}"/>
    <cellStyle name="Total 2 2 2 2" xfId="5464" xr:uid="{00000000-0005-0000-0000-0000039A0000}"/>
    <cellStyle name="Total 2 2 2 2 10" xfId="11090" xr:uid="{00000000-0005-0000-0000-0000049A0000}"/>
    <cellStyle name="Total 2 2 2 2 2" xfId="5465" xr:uid="{00000000-0005-0000-0000-0000059A0000}"/>
    <cellStyle name="Total 2 2 2 2 2 2" xfId="5466" xr:uid="{00000000-0005-0000-0000-0000069A0000}"/>
    <cellStyle name="Total 2 2 2 2 2 2 2" xfId="20078" xr:uid="{00000000-0005-0000-0000-0000079A0000}"/>
    <cellStyle name="Total 2 2 2 2 2 2 2 2" xfId="36748" xr:uid="{00000000-0005-0000-0000-0000089A0000}"/>
    <cellStyle name="Total 2 2 2 2 2 2 3" xfId="23222" xr:uid="{00000000-0005-0000-0000-0000099A0000}"/>
    <cellStyle name="Total 2 2 2 2 2 2 3 2" xfId="39927" xr:uid="{00000000-0005-0000-0000-00000A9A0000}"/>
    <cellStyle name="Total 2 2 2 2 2 2 4" xfId="26002" xr:uid="{00000000-0005-0000-0000-00000B9A0000}"/>
    <cellStyle name="Total 2 2 2 2 2 2 4 2" xfId="42741" xr:uid="{00000000-0005-0000-0000-00000C9A0000}"/>
    <cellStyle name="Total 2 2 2 2 2 2 5" xfId="30988" xr:uid="{00000000-0005-0000-0000-00000D9A0000}"/>
    <cellStyle name="Total 2 2 2 2 2 2 6" xfId="14315" xr:uid="{00000000-0005-0000-0000-00000E9A0000}"/>
    <cellStyle name="Total 2 2 2 2 2 3" xfId="5467" xr:uid="{00000000-0005-0000-0000-00000F9A0000}"/>
    <cellStyle name="Total 2 2 2 2 2 3 2" xfId="34469" xr:uid="{00000000-0005-0000-0000-0000109A0000}"/>
    <cellStyle name="Total 2 2 2 2 2 3 3" xfId="17792" xr:uid="{00000000-0005-0000-0000-0000119A0000}"/>
    <cellStyle name="Total 2 2 2 2 2 4" xfId="8427" xr:uid="{00000000-0005-0000-0000-0000129A0000}"/>
    <cellStyle name="Total 2 2 2 2 2 4 2" xfId="37882" xr:uid="{00000000-0005-0000-0000-0000139A0000}"/>
    <cellStyle name="Total 2 2 2 2 2 4 3" xfId="21211" xr:uid="{00000000-0005-0000-0000-0000149A0000}"/>
    <cellStyle name="Total 2 2 2 2 2 5" xfId="19414" xr:uid="{00000000-0005-0000-0000-0000159A0000}"/>
    <cellStyle name="Total 2 2 2 2 2 5 2" xfId="36084" xr:uid="{00000000-0005-0000-0000-0000169A0000}"/>
    <cellStyle name="Total 2 2 2 2 2 6" xfId="28393" xr:uid="{00000000-0005-0000-0000-0000179A0000}"/>
    <cellStyle name="Total 2 2 2 2 2 7" xfId="11641" xr:uid="{00000000-0005-0000-0000-0000189A0000}"/>
    <cellStyle name="Total 2 2 2 2 3" xfId="5468" xr:uid="{00000000-0005-0000-0000-0000199A0000}"/>
    <cellStyle name="Total 2 2 2 2 3 2" xfId="5469" xr:uid="{00000000-0005-0000-0000-00001A9A0000}"/>
    <cellStyle name="Total 2 2 2 2 3 2 2" xfId="20342" xr:uid="{00000000-0005-0000-0000-00001B9A0000}"/>
    <cellStyle name="Total 2 2 2 2 3 2 2 2" xfId="37011" xr:uid="{00000000-0005-0000-0000-00001C9A0000}"/>
    <cellStyle name="Total 2 2 2 2 3 2 3" xfId="23483" xr:uid="{00000000-0005-0000-0000-00001D9A0000}"/>
    <cellStyle name="Total 2 2 2 2 3 2 3 2" xfId="40191" xr:uid="{00000000-0005-0000-0000-00001E9A0000}"/>
    <cellStyle name="Total 2 2 2 2 3 2 4" xfId="26265" xr:uid="{00000000-0005-0000-0000-00001F9A0000}"/>
    <cellStyle name="Total 2 2 2 2 3 2 4 2" xfId="43005" xr:uid="{00000000-0005-0000-0000-0000209A0000}"/>
    <cellStyle name="Total 2 2 2 2 3 2 5" xfId="31251" xr:uid="{00000000-0005-0000-0000-0000219A0000}"/>
    <cellStyle name="Total 2 2 2 2 3 2 6" xfId="14579" xr:uid="{00000000-0005-0000-0000-0000229A0000}"/>
    <cellStyle name="Total 2 2 2 2 3 3" xfId="5470" xr:uid="{00000000-0005-0000-0000-0000239A0000}"/>
    <cellStyle name="Total 2 2 2 2 3 3 2" xfId="34732" xr:uid="{00000000-0005-0000-0000-0000249A0000}"/>
    <cellStyle name="Total 2 2 2 2 3 3 3" xfId="18056" xr:uid="{00000000-0005-0000-0000-0000259A0000}"/>
    <cellStyle name="Total 2 2 2 2 3 4" xfId="21310" xr:uid="{00000000-0005-0000-0000-0000269A0000}"/>
    <cellStyle name="Total 2 2 2 2 3 4 2" xfId="37982" xr:uid="{00000000-0005-0000-0000-0000279A0000}"/>
    <cellStyle name="Total 2 2 2 2 3 5" xfId="24360" xr:uid="{00000000-0005-0000-0000-0000289A0000}"/>
    <cellStyle name="Total 2 2 2 2 3 5 2" xfId="41078" xr:uid="{00000000-0005-0000-0000-0000299A0000}"/>
    <cellStyle name="Total 2 2 2 2 3 6" xfId="28654" xr:uid="{00000000-0005-0000-0000-00002A9A0000}"/>
    <cellStyle name="Total 2 2 2 2 3 7" xfId="11905" xr:uid="{00000000-0005-0000-0000-00002B9A0000}"/>
    <cellStyle name="Total 2 2 2 2 4" xfId="5471" xr:uid="{00000000-0005-0000-0000-00002C9A0000}"/>
    <cellStyle name="Total 2 2 2 2 4 2" xfId="15192" xr:uid="{00000000-0005-0000-0000-00002D9A0000}"/>
    <cellStyle name="Total 2 2 2 2 4 2 2" xfId="20863" xr:uid="{00000000-0005-0000-0000-00002E9A0000}"/>
    <cellStyle name="Total 2 2 2 2 4 2 2 2" xfId="37532" xr:uid="{00000000-0005-0000-0000-00002F9A0000}"/>
    <cellStyle name="Total 2 2 2 2 4 2 3" xfId="23983" xr:uid="{00000000-0005-0000-0000-0000309A0000}"/>
    <cellStyle name="Total 2 2 2 2 4 2 3 2" xfId="40696" xr:uid="{00000000-0005-0000-0000-0000319A0000}"/>
    <cellStyle name="Total 2 2 2 2 4 2 4" xfId="26718" xr:uid="{00000000-0005-0000-0000-0000329A0000}"/>
    <cellStyle name="Total 2 2 2 2 4 2 4 2" xfId="43459" xr:uid="{00000000-0005-0000-0000-0000339A0000}"/>
    <cellStyle name="Total 2 2 2 2 4 2 5" xfId="31863" xr:uid="{00000000-0005-0000-0000-0000349A0000}"/>
    <cellStyle name="Total 2 2 2 2 4 3" xfId="18600" xr:uid="{00000000-0005-0000-0000-0000359A0000}"/>
    <cellStyle name="Total 2 2 2 2 4 3 2" xfId="35277" xr:uid="{00000000-0005-0000-0000-0000369A0000}"/>
    <cellStyle name="Total 2 2 2 2 4 4" xfId="21825" xr:uid="{00000000-0005-0000-0000-0000379A0000}"/>
    <cellStyle name="Total 2 2 2 2 4 4 2" xfId="38503" xr:uid="{00000000-0005-0000-0000-0000389A0000}"/>
    <cellStyle name="Total 2 2 2 2 4 5" xfId="24809" xr:uid="{00000000-0005-0000-0000-0000399A0000}"/>
    <cellStyle name="Total 2 2 2 2 4 5 2" xfId="41532" xr:uid="{00000000-0005-0000-0000-00003A9A0000}"/>
    <cellStyle name="Total 2 2 2 2 4 6" xfId="29265" xr:uid="{00000000-0005-0000-0000-00003B9A0000}"/>
    <cellStyle name="Total 2 2 2 2 4 7" xfId="12553" xr:uid="{00000000-0005-0000-0000-00003C9A0000}"/>
    <cellStyle name="Total 2 2 2 2 5" xfId="5472" xr:uid="{00000000-0005-0000-0000-00003D9A0000}"/>
    <cellStyle name="Total 2 2 2 2 5 2" xfId="19609" xr:uid="{00000000-0005-0000-0000-00003E9A0000}"/>
    <cellStyle name="Total 2 2 2 2 5 2 2" xfId="36280" xr:uid="{00000000-0005-0000-0000-00003F9A0000}"/>
    <cellStyle name="Total 2 2 2 2 5 3" xfId="22764" xr:uid="{00000000-0005-0000-0000-0000409A0000}"/>
    <cellStyle name="Total 2 2 2 2 5 3 2" xfId="39464" xr:uid="{00000000-0005-0000-0000-0000419A0000}"/>
    <cellStyle name="Total 2 2 2 2 5 4" xfId="25594" xr:uid="{00000000-0005-0000-0000-0000429A0000}"/>
    <cellStyle name="Total 2 2 2 2 5 4 2" xfId="42332" xr:uid="{00000000-0005-0000-0000-0000439A0000}"/>
    <cellStyle name="Total 2 2 2 2 5 5" xfId="30460" xr:uid="{00000000-0005-0000-0000-0000449A0000}"/>
    <cellStyle name="Total 2 2 2 2 5 6" xfId="13786" xr:uid="{00000000-0005-0000-0000-0000459A0000}"/>
    <cellStyle name="Total 2 2 2 2 6" xfId="8428" xr:uid="{00000000-0005-0000-0000-0000469A0000}"/>
    <cellStyle name="Total 2 2 2 2 6 2" xfId="33972" xr:uid="{00000000-0005-0000-0000-0000479A0000}"/>
    <cellStyle name="Total 2 2 2 2 6 3" xfId="17295" xr:uid="{00000000-0005-0000-0000-0000489A0000}"/>
    <cellStyle name="Total 2 2 2 2 7" xfId="16584" xr:uid="{00000000-0005-0000-0000-0000499A0000}"/>
    <cellStyle name="Total 2 2 2 2 7 2" xfId="33257" xr:uid="{00000000-0005-0000-0000-00004A9A0000}"/>
    <cellStyle name="Total 2 2 2 2 8" xfId="16441" xr:uid="{00000000-0005-0000-0000-00004B9A0000}"/>
    <cellStyle name="Total 2 2 2 2 8 2" xfId="33111" xr:uid="{00000000-0005-0000-0000-00004C9A0000}"/>
    <cellStyle name="Total 2 2 2 2 9" xfId="27868" xr:uid="{00000000-0005-0000-0000-00004D9A0000}"/>
    <cellStyle name="Total 2 2 2 3" xfId="5473" xr:uid="{00000000-0005-0000-0000-00004E9A0000}"/>
    <cellStyle name="Total 2 2 2 3 10" xfId="11150" xr:uid="{00000000-0005-0000-0000-00004F9A0000}"/>
    <cellStyle name="Total 2 2 2 3 2" xfId="5474" xr:uid="{00000000-0005-0000-0000-0000509A0000}"/>
    <cellStyle name="Total 2 2 2 3 2 2" xfId="5475" xr:uid="{00000000-0005-0000-0000-0000519A0000}"/>
    <cellStyle name="Total 2 2 2 3 2 2 2" xfId="20104" xr:uid="{00000000-0005-0000-0000-0000529A0000}"/>
    <cellStyle name="Total 2 2 2 3 2 2 2 2" xfId="36774" xr:uid="{00000000-0005-0000-0000-0000539A0000}"/>
    <cellStyle name="Total 2 2 2 3 2 2 3" xfId="23247" xr:uid="{00000000-0005-0000-0000-0000549A0000}"/>
    <cellStyle name="Total 2 2 2 3 2 2 3 2" xfId="39953" xr:uid="{00000000-0005-0000-0000-0000559A0000}"/>
    <cellStyle name="Total 2 2 2 3 2 2 4" xfId="26028" xr:uid="{00000000-0005-0000-0000-0000569A0000}"/>
    <cellStyle name="Total 2 2 2 3 2 2 4 2" xfId="42767" xr:uid="{00000000-0005-0000-0000-0000579A0000}"/>
    <cellStyle name="Total 2 2 2 3 2 2 5" xfId="31014" xr:uid="{00000000-0005-0000-0000-0000589A0000}"/>
    <cellStyle name="Total 2 2 2 3 2 2 6" xfId="14341" xr:uid="{00000000-0005-0000-0000-0000599A0000}"/>
    <cellStyle name="Total 2 2 2 3 2 3" xfId="5476" xr:uid="{00000000-0005-0000-0000-00005A9A0000}"/>
    <cellStyle name="Total 2 2 2 3 2 3 2" xfId="34495" xr:uid="{00000000-0005-0000-0000-00005B9A0000}"/>
    <cellStyle name="Total 2 2 2 3 2 3 3" xfId="17818" xr:uid="{00000000-0005-0000-0000-00005C9A0000}"/>
    <cellStyle name="Total 2 2 2 3 2 4" xfId="8429" xr:uid="{00000000-0005-0000-0000-00005D9A0000}"/>
    <cellStyle name="Total 2 2 2 3 2 4 2" xfId="36078" xr:uid="{00000000-0005-0000-0000-00005E9A0000}"/>
    <cellStyle name="Total 2 2 2 3 2 4 3" xfId="19408" xr:uid="{00000000-0005-0000-0000-00005F9A0000}"/>
    <cellStyle name="Total 2 2 2 3 2 5" xfId="17146" xr:uid="{00000000-0005-0000-0000-0000609A0000}"/>
    <cellStyle name="Total 2 2 2 3 2 5 2" xfId="33822" xr:uid="{00000000-0005-0000-0000-0000619A0000}"/>
    <cellStyle name="Total 2 2 2 3 2 6" xfId="28418" xr:uid="{00000000-0005-0000-0000-0000629A0000}"/>
    <cellStyle name="Total 2 2 2 3 2 7" xfId="11667" xr:uid="{00000000-0005-0000-0000-0000639A0000}"/>
    <cellStyle name="Total 2 2 2 3 3" xfId="5477" xr:uid="{00000000-0005-0000-0000-0000649A0000}"/>
    <cellStyle name="Total 2 2 2 3 3 2" xfId="14602" xr:uid="{00000000-0005-0000-0000-0000659A0000}"/>
    <cellStyle name="Total 2 2 2 3 3 2 2" xfId="20365" xr:uid="{00000000-0005-0000-0000-0000669A0000}"/>
    <cellStyle name="Total 2 2 2 3 3 2 2 2" xfId="37034" xr:uid="{00000000-0005-0000-0000-0000679A0000}"/>
    <cellStyle name="Total 2 2 2 3 3 2 3" xfId="23506" xr:uid="{00000000-0005-0000-0000-0000689A0000}"/>
    <cellStyle name="Total 2 2 2 3 3 2 3 2" xfId="40214" xr:uid="{00000000-0005-0000-0000-0000699A0000}"/>
    <cellStyle name="Total 2 2 2 3 3 2 4" xfId="26288" xr:uid="{00000000-0005-0000-0000-00006A9A0000}"/>
    <cellStyle name="Total 2 2 2 3 3 2 4 2" xfId="43028" xr:uid="{00000000-0005-0000-0000-00006B9A0000}"/>
    <cellStyle name="Total 2 2 2 3 3 2 5" xfId="31274" xr:uid="{00000000-0005-0000-0000-00006C9A0000}"/>
    <cellStyle name="Total 2 2 2 3 3 3" xfId="18079" xr:uid="{00000000-0005-0000-0000-00006D9A0000}"/>
    <cellStyle name="Total 2 2 2 3 3 3 2" xfId="34755" xr:uid="{00000000-0005-0000-0000-00006E9A0000}"/>
    <cellStyle name="Total 2 2 2 3 3 4" xfId="21333" xr:uid="{00000000-0005-0000-0000-00006F9A0000}"/>
    <cellStyle name="Total 2 2 2 3 3 4 2" xfId="38005" xr:uid="{00000000-0005-0000-0000-0000709A0000}"/>
    <cellStyle name="Total 2 2 2 3 3 5" xfId="24383" xr:uid="{00000000-0005-0000-0000-0000719A0000}"/>
    <cellStyle name="Total 2 2 2 3 3 5 2" xfId="41101" xr:uid="{00000000-0005-0000-0000-0000729A0000}"/>
    <cellStyle name="Total 2 2 2 3 3 6" xfId="28677" xr:uid="{00000000-0005-0000-0000-0000739A0000}"/>
    <cellStyle name="Total 2 2 2 3 3 7" xfId="11928" xr:uid="{00000000-0005-0000-0000-0000749A0000}"/>
    <cellStyle name="Total 2 2 2 3 4" xfId="5478" xr:uid="{00000000-0005-0000-0000-0000759A0000}"/>
    <cellStyle name="Total 2 2 2 3 4 2" xfId="15275" xr:uid="{00000000-0005-0000-0000-0000769A0000}"/>
    <cellStyle name="Total 2 2 2 3 4 2 2" xfId="20918" xr:uid="{00000000-0005-0000-0000-0000779A0000}"/>
    <cellStyle name="Total 2 2 2 3 4 2 2 2" xfId="37587" xr:uid="{00000000-0005-0000-0000-0000789A0000}"/>
    <cellStyle name="Total 2 2 2 3 4 2 3" xfId="24035" xr:uid="{00000000-0005-0000-0000-0000799A0000}"/>
    <cellStyle name="Total 2 2 2 3 4 2 3 2" xfId="40749" xr:uid="{00000000-0005-0000-0000-00007A9A0000}"/>
    <cellStyle name="Total 2 2 2 3 4 2 4" xfId="26761" xr:uid="{00000000-0005-0000-0000-00007B9A0000}"/>
    <cellStyle name="Total 2 2 2 3 4 2 4 2" xfId="43502" xr:uid="{00000000-0005-0000-0000-00007C9A0000}"/>
    <cellStyle name="Total 2 2 2 3 4 2 5" xfId="31946" xr:uid="{00000000-0005-0000-0000-00007D9A0000}"/>
    <cellStyle name="Total 2 2 2 3 4 3" xfId="18665" xr:uid="{00000000-0005-0000-0000-00007E9A0000}"/>
    <cellStyle name="Total 2 2 2 3 4 3 2" xfId="35342" xr:uid="{00000000-0005-0000-0000-00007F9A0000}"/>
    <cellStyle name="Total 2 2 2 3 4 4" xfId="21884" xr:uid="{00000000-0005-0000-0000-0000809A0000}"/>
    <cellStyle name="Total 2 2 2 3 4 4 2" xfId="38563" xr:uid="{00000000-0005-0000-0000-0000819A0000}"/>
    <cellStyle name="Total 2 2 2 3 4 5" xfId="24851" xr:uid="{00000000-0005-0000-0000-0000829A0000}"/>
    <cellStyle name="Total 2 2 2 3 4 5 2" xfId="41575" xr:uid="{00000000-0005-0000-0000-0000839A0000}"/>
    <cellStyle name="Total 2 2 2 3 4 6" xfId="29348" xr:uid="{00000000-0005-0000-0000-0000849A0000}"/>
    <cellStyle name="Total 2 2 2 3 4 7" xfId="12647" xr:uid="{00000000-0005-0000-0000-0000859A0000}"/>
    <cellStyle name="Total 2 2 2 3 5" xfId="13849" xr:uid="{00000000-0005-0000-0000-0000869A0000}"/>
    <cellStyle name="Total 2 2 2 3 5 2" xfId="19646" xr:uid="{00000000-0005-0000-0000-0000879A0000}"/>
    <cellStyle name="Total 2 2 2 3 5 2 2" xfId="36317" xr:uid="{00000000-0005-0000-0000-0000889A0000}"/>
    <cellStyle name="Total 2 2 2 3 5 3" xfId="22798" xr:uid="{00000000-0005-0000-0000-0000899A0000}"/>
    <cellStyle name="Total 2 2 2 3 5 3 2" xfId="39499" xr:uid="{00000000-0005-0000-0000-00008A9A0000}"/>
    <cellStyle name="Total 2 2 2 3 5 4" xfId="25617" xr:uid="{00000000-0005-0000-0000-00008B9A0000}"/>
    <cellStyle name="Total 2 2 2 3 5 4 2" xfId="42355" xr:uid="{00000000-0005-0000-0000-00008C9A0000}"/>
    <cellStyle name="Total 2 2 2 3 5 5" xfId="30523" xr:uid="{00000000-0005-0000-0000-00008D9A0000}"/>
    <cellStyle name="Total 2 2 2 3 6" xfId="17330" xr:uid="{00000000-0005-0000-0000-00008E9A0000}"/>
    <cellStyle name="Total 2 2 2 3 6 2" xfId="34007" xr:uid="{00000000-0005-0000-0000-00008F9A0000}"/>
    <cellStyle name="Total 2 2 2 3 7" xfId="16515" xr:uid="{00000000-0005-0000-0000-0000909A0000}"/>
    <cellStyle name="Total 2 2 2 3 7 2" xfId="33187" xr:uid="{00000000-0005-0000-0000-0000919A0000}"/>
    <cellStyle name="Total 2 2 2 3 8" xfId="16510" xr:uid="{00000000-0005-0000-0000-0000929A0000}"/>
    <cellStyle name="Total 2 2 2 3 8 2" xfId="33182" xr:uid="{00000000-0005-0000-0000-0000939A0000}"/>
    <cellStyle name="Total 2 2 2 3 9" xfId="27931" xr:uid="{00000000-0005-0000-0000-0000949A0000}"/>
    <cellStyle name="Total 2 2 2 4" xfId="5479" xr:uid="{00000000-0005-0000-0000-0000959A0000}"/>
    <cellStyle name="Total 2 2 2 4 2" xfId="5480" xr:uid="{00000000-0005-0000-0000-0000969A0000}"/>
    <cellStyle name="Total 2 2 2 4 2 2" xfId="15105" xr:uid="{00000000-0005-0000-0000-0000979A0000}"/>
    <cellStyle name="Total 2 2 2 4 2 2 2" xfId="20796" xr:uid="{00000000-0005-0000-0000-0000989A0000}"/>
    <cellStyle name="Total 2 2 2 4 2 2 2 2" xfId="37465" xr:uid="{00000000-0005-0000-0000-0000999A0000}"/>
    <cellStyle name="Total 2 2 2 4 2 2 3" xfId="23918" xr:uid="{00000000-0005-0000-0000-00009A9A0000}"/>
    <cellStyle name="Total 2 2 2 4 2 2 3 2" xfId="40631" xr:uid="{00000000-0005-0000-0000-00009B9A0000}"/>
    <cellStyle name="Total 2 2 2 4 2 2 4" xfId="26654" xr:uid="{00000000-0005-0000-0000-00009C9A0000}"/>
    <cellStyle name="Total 2 2 2 4 2 2 4 2" xfId="43395" xr:uid="{00000000-0005-0000-0000-00009D9A0000}"/>
    <cellStyle name="Total 2 2 2 4 2 2 5" xfId="31776" xr:uid="{00000000-0005-0000-0000-00009E9A0000}"/>
    <cellStyle name="Total 2 2 2 4 2 3" xfId="18526" xr:uid="{00000000-0005-0000-0000-00009F9A0000}"/>
    <cellStyle name="Total 2 2 2 4 2 3 2" xfId="35203" xr:uid="{00000000-0005-0000-0000-0000A09A0000}"/>
    <cellStyle name="Total 2 2 2 4 2 4" xfId="21756" xr:uid="{00000000-0005-0000-0000-0000A19A0000}"/>
    <cellStyle name="Total 2 2 2 4 2 4 2" xfId="38434" xr:uid="{00000000-0005-0000-0000-0000A29A0000}"/>
    <cellStyle name="Total 2 2 2 4 2 5" xfId="24745" xr:uid="{00000000-0005-0000-0000-0000A39A0000}"/>
    <cellStyle name="Total 2 2 2 4 2 5 2" xfId="41468" xr:uid="{00000000-0005-0000-0000-0000A49A0000}"/>
    <cellStyle name="Total 2 2 2 4 2 6" xfId="29178" xr:uid="{00000000-0005-0000-0000-0000A59A0000}"/>
    <cellStyle name="Total 2 2 2 4 2 7" xfId="12455" xr:uid="{00000000-0005-0000-0000-0000A69A0000}"/>
    <cellStyle name="Total 2 2 2 4 3" xfId="5481" xr:uid="{00000000-0005-0000-0000-0000A79A0000}"/>
    <cellStyle name="Total 2 2 2 4 3 2" xfId="19290" xr:uid="{00000000-0005-0000-0000-0000A89A0000}"/>
    <cellStyle name="Total 2 2 2 4 3 2 2" xfId="35961" xr:uid="{00000000-0005-0000-0000-0000A99A0000}"/>
    <cellStyle name="Total 2 2 2 4 3 3" xfId="22470" xr:uid="{00000000-0005-0000-0000-0000AA9A0000}"/>
    <cellStyle name="Total 2 2 2 4 3 3 2" xfId="39163" xr:uid="{00000000-0005-0000-0000-0000AB9A0000}"/>
    <cellStyle name="Total 2 2 2 4 3 4" xfId="25335" xr:uid="{00000000-0005-0000-0000-0000AC9A0000}"/>
    <cellStyle name="Total 2 2 2 4 3 4 2" xfId="42071" xr:uid="{00000000-0005-0000-0000-0000AD9A0000}"/>
    <cellStyle name="Total 2 2 2 4 3 5" xfId="30089" xr:uid="{00000000-0005-0000-0000-0000AE9A0000}"/>
    <cellStyle name="Total 2 2 2 4 3 6" xfId="13413" xr:uid="{00000000-0005-0000-0000-0000AF9A0000}"/>
    <cellStyle name="Total 2 2 2 4 4" xfId="8430" xr:uid="{00000000-0005-0000-0000-0000B09A0000}"/>
    <cellStyle name="Total 2 2 2 4 4 2" xfId="33645" xr:uid="{00000000-0005-0000-0000-0000B19A0000}"/>
    <cellStyle name="Total 2 2 2 4 4 3" xfId="16969" xr:uid="{00000000-0005-0000-0000-0000B29A0000}"/>
    <cellStyle name="Total 2 2 2 4 5" xfId="18293" xr:uid="{00000000-0005-0000-0000-0000B39A0000}"/>
    <cellStyle name="Total 2 2 2 4 5 2" xfId="34968" xr:uid="{00000000-0005-0000-0000-0000B49A0000}"/>
    <cellStyle name="Total 2 2 2 4 6" xfId="20577" xr:uid="{00000000-0005-0000-0000-0000B59A0000}"/>
    <cellStyle name="Total 2 2 2 4 6 2" xfId="37245" xr:uid="{00000000-0005-0000-0000-0000B69A0000}"/>
    <cellStyle name="Total 2 2 2 4 7" xfId="27500" xr:uid="{00000000-0005-0000-0000-0000B79A0000}"/>
    <cellStyle name="Total 2 2 2 4 8" xfId="10730" xr:uid="{00000000-0005-0000-0000-0000B89A0000}"/>
    <cellStyle name="Total 2 2 2 5" xfId="5482" xr:uid="{00000000-0005-0000-0000-0000B99A0000}"/>
    <cellStyle name="Total 2 2 2 5 2" xfId="5483" xr:uid="{00000000-0005-0000-0000-0000BA9A0000}"/>
    <cellStyle name="Total 2 2 2 5 2 2" xfId="35665" xr:uid="{00000000-0005-0000-0000-0000BB9A0000}"/>
    <cellStyle name="Total 2 2 2 5 2 3" xfId="18992" xr:uid="{00000000-0005-0000-0000-0000BC9A0000}"/>
    <cellStyle name="Total 2 2 2 5 3" xfId="5484" xr:uid="{00000000-0005-0000-0000-0000BD9A0000}"/>
    <cellStyle name="Total 2 2 2 5 3 2" xfId="38883" xr:uid="{00000000-0005-0000-0000-0000BE9A0000}"/>
    <cellStyle name="Total 2 2 2 5 3 3" xfId="22194" xr:uid="{00000000-0005-0000-0000-0000BF9A0000}"/>
    <cellStyle name="Total 2 2 2 5 4" xfId="8431" xr:uid="{00000000-0005-0000-0000-0000C09A0000}"/>
    <cellStyle name="Total 2 2 2 5 4 2" xfId="41837" xr:uid="{00000000-0005-0000-0000-0000C19A0000}"/>
    <cellStyle name="Total 2 2 2 5 4 3" xfId="25104" xr:uid="{00000000-0005-0000-0000-0000C29A0000}"/>
    <cellStyle name="Total 2 2 2 5 5" xfId="29729" xr:uid="{00000000-0005-0000-0000-0000C39A0000}"/>
    <cellStyle name="Total 2 2 2 5 6" xfId="13050" xr:uid="{00000000-0005-0000-0000-0000C49A0000}"/>
    <cellStyle name="Total 2 2 2 6" xfId="5485" xr:uid="{00000000-0005-0000-0000-0000C59A0000}"/>
    <cellStyle name="Total 2 2 2 6 2" xfId="5486" xr:uid="{00000000-0005-0000-0000-0000C69A0000}"/>
    <cellStyle name="Total 2 2 2 6 2 2" xfId="32880" xr:uid="{00000000-0005-0000-0000-0000C79A0000}"/>
    <cellStyle name="Total 2 2 2 6 3" xfId="5487" xr:uid="{00000000-0005-0000-0000-0000C89A0000}"/>
    <cellStyle name="Total 2 2 2 6 4" xfId="16214" xr:uid="{00000000-0005-0000-0000-0000C99A0000}"/>
    <cellStyle name="Total 2 2 2 7" xfId="5488" xr:uid="{00000000-0005-0000-0000-0000CA9A0000}"/>
    <cellStyle name="Total 2 2 2 7 2" xfId="27137" xr:uid="{00000000-0005-0000-0000-0000CB9A0000}"/>
    <cellStyle name="Total 2 2 2 8" xfId="5489" xr:uid="{00000000-0005-0000-0000-0000CC9A0000}"/>
    <cellStyle name="Total 2 2 2 9" xfId="8432" xr:uid="{00000000-0005-0000-0000-0000CD9A0000}"/>
    <cellStyle name="Total 2 2 20" xfId="10044" xr:uid="{00000000-0005-0000-0000-0000CE9A0000}"/>
    <cellStyle name="Total 2 2 21" xfId="44002" xr:uid="{00000000-0005-0000-0000-0000CF9A0000}"/>
    <cellStyle name="Total 2 2 3" xfId="5490" xr:uid="{00000000-0005-0000-0000-0000D09A0000}"/>
    <cellStyle name="Total 2 2 3 2" xfId="5491" xr:uid="{00000000-0005-0000-0000-0000D19A0000}"/>
    <cellStyle name="Total 2 2 3 2 10" xfId="11091" xr:uid="{00000000-0005-0000-0000-0000D29A0000}"/>
    <cellStyle name="Total 2 2 3 2 2" xfId="5492" xr:uid="{00000000-0005-0000-0000-0000D39A0000}"/>
    <cellStyle name="Total 2 2 3 2 2 2" xfId="14316" xr:uid="{00000000-0005-0000-0000-0000D49A0000}"/>
    <cellStyle name="Total 2 2 3 2 2 2 2" xfId="20079" xr:uid="{00000000-0005-0000-0000-0000D59A0000}"/>
    <cellStyle name="Total 2 2 3 2 2 2 2 2" xfId="36749" xr:uid="{00000000-0005-0000-0000-0000D69A0000}"/>
    <cellStyle name="Total 2 2 3 2 2 2 3" xfId="23223" xr:uid="{00000000-0005-0000-0000-0000D79A0000}"/>
    <cellStyle name="Total 2 2 3 2 2 2 3 2" xfId="39928" xr:uid="{00000000-0005-0000-0000-0000D89A0000}"/>
    <cellStyle name="Total 2 2 3 2 2 2 4" xfId="26003" xr:uid="{00000000-0005-0000-0000-0000D99A0000}"/>
    <cellStyle name="Total 2 2 3 2 2 2 4 2" xfId="42742" xr:uid="{00000000-0005-0000-0000-0000DA9A0000}"/>
    <cellStyle name="Total 2 2 3 2 2 2 5" xfId="30989" xr:uid="{00000000-0005-0000-0000-0000DB9A0000}"/>
    <cellStyle name="Total 2 2 3 2 2 3" xfId="17793" xr:uid="{00000000-0005-0000-0000-0000DC9A0000}"/>
    <cellStyle name="Total 2 2 3 2 2 3 2" xfId="34470" xr:uid="{00000000-0005-0000-0000-0000DD9A0000}"/>
    <cellStyle name="Total 2 2 3 2 2 4" xfId="16705" xr:uid="{00000000-0005-0000-0000-0000DE9A0000}"/>
    <cellStyle name="Total 2 2 3 2 2 4 2" xfId="33379" xr:uid="{00000000-0005-0000-0000-0000DF9A0000}"/>
    <cellStyle name="Total 2 2 3 2 2 5" xfId="19533" xr:uid="{00000000-0005-0000-0000-0000E09A0000}"/>
    <cellStyle name="Total 2 2 3 2 2 5 2" xfId="36203" xr:uid="{00000000-0005-0000-0000-0000E19A0000}"/>
    <cellStyle name="Total 2 2 3 2 2 6" xfId="28394" xr:uid="{00000000-0005-0000-0000-0000E29A0000}"/>
    <cellStyle name="Total 2 2 3 2 2 7" xfId="11642" xr:uid="{00000000-0005-0000-0000-0000E39A0000}"/>
    <cellStyle name="Total 2 2 3 2 3" xfId="5493" xr:uid="{00000000-0005-0000-0000-0000E49A0000}"/>
    <cellStyle name="Total 2 2 3 2 3 2" xfId="14580" xr:uid="{00000000-0005-0000-0000-0000E59A0000}"/>
    <cellStyle name="Total 2 2 3 2 3 2 2" xfId="20343" xr:uid="{00000000-0005-0000-0000-0000E69A0000}"/>
    <cellStyle name="Total 2 2 3 2 3 2 2 2" xfId="37012" xr:uid="{00000000-0005-0000-0000-0000E79A0000}"/>
    <cellStyle name="Total 2 2 3 2 3 2 3" xfId="23484" xr:uid="{00000000-0005-0000-0000-0000E89A0000}"/>
    <cellStyle name="Total 2 2 3 2 3 2 3 2" xfId="40192" xr:uid="{00000000-0005-0000-0000-0000E99A0000}"/>
    <cellStyle name="Total 2 2 3 2 3 2 4" xfId="26266" xr:uid="{00000000-0005-0000-0000-0000EA9A0000}"/>
    <cellStyle name="Total 2 2 3 2 3 2 4 2" xfId="43006" xr:uid="{00000000-0005-0000-0000-0000EB9A0000}"/>
    <cellStyle name="Total 2 2 3 2 3 2 5" xfId="31252" xr:uid="{00000000-0005-0000-0000-0000EC9A0000}"/>
    <cellStyle name="Total 2 2 3 2 3 3" xfId="18057" xr:uid="{00000000-0005-0000-0000-0000ED9A0000}"/>
    <cellStyle name="Total 2 2 3 2 3 3 2" xfId="34733" xr:uid="{00000000-0005-0000-0000-0000EE9A0000}"/>
    <cellStyle name="Total 2 2 3 2 3 4" xfId="21311" xr:uid="{00000000-0005-0000-0000-0000EF9A0000}"/>
    <cellStyle name="Total 2 2 3 2 3 4 2" xfId="37983" xr:uid="{00000000-0005-0000-0000-0000F09A0000}"/>
    <cellStyle name="Total 2 2 3 2 3 5" xfId="24361" xr:uid="{00000000-0005-0000-0000-0000F19A0000}"/>
    <cellStyle name="Total 2 2 3 2 3 5 2" xfId="41079" xr:uid="{00000000-0005-0000-0000-0000F29A0000}"/>
    <cellStyle name="Total 2 2 3 2 3 6" xfId="28655" xr:uid="{00000000-0005-0000-0000-0000F39A0000}"/>
    <cellStyle name="Total 2 2 3 2 3 7" xfId="11906" xr:uid="{00000000-0005-0000-0000-0000F49A0000}"/>
    <cellStyle name="Total 2 2 3 2 4" xfId="8433" xr:uid="{00000000-0005-0000-0000-0000F59A0000}"/>
    <cellStyle name="Total 2 2 3 2 4 2" xfId="15193" xr:uid="{00000000-0005-0000-0000-0000F69A0000}"/>
    <cellStyle name="Total 2 2 3 2 4 2 2" xfId="20864" xr:uid="{00000000-0005-0000-0000-0000F79A0000}"/>
    <cellStyle name="Total 2 2 3 2 4 2 2 2" xfId="37533" xr:uid="{00000000-0005-0000-0000-0000F89A0000}"/>
    <cellStyle name="Total 2 2 3 2 4 2 3" xfId="23984" xr:uid="{00000000-0005-0000-0000-0000F99A0000}"/>
    <cellStyle name="Total 2 2 3 2 4 2 3 2" xfId="40697" xr:uid="{00000000-0005-0000-0000-0000FA9A0000}"/>
    <cellStyle name="Total 2 2 3 2 4 2 4" xfId="26719" xr:uid="{00000000-0005-0000-0000-0000FB9A0000}"/>
    <cellStyle name="Total 2 2 3 2 4 2 4 2" xfId="43460" xr:uid="{00000000-0005-0000-0000-0000FC9A0000}"/>
    <cellStyle name="Total 2 2 3 2 4 2 5" xfId="31864" xr:uid="{00000000-0005-0000-0000-0000FD9A0000}"/>
    <cellStyle name="Total 2 2 3 2 4 3" xfId="18601" xr:uid="{00000000-0005-0000-0000-0000FE9A0000}"/>
    <cellStyle name="Total 2 2 3 2 4 3 2" xfId="35278" xr:uid="{00000000-0005-0000-0000-0000FF9A0000}"/>
    <cellStyle name="Total 2 2 3 2 4 4" xfId="21826" xr:uid="{00000000-0005-0000-0000-0000009B0000}"/>
    <cellStyle name="Total 2 2 3 2 4 4 2" xfId="38504" xr:uid="{00000000-0005-0000-0000-0000019B0000}"/>
    <cellStyle name="Total 2 2 3 2 4 5" xfId="24810" xr:uid="{00000000-0005-0000-0000-0000029B0000}"/>
    <cellStyle name="Total 2 2 3 2 4 5 2" xfId="41533" xr:uid="{00000000-0005-0000-0000-0000039B0000}"/>
    <cellStyle name="Total 2 2 3 2 4 6" xfId="29266" xr:uid="{00000000-0005-0000-0000-0000049B0000}"/>
    <cellStyle name="Total 2 2 3 2 4 7" xfId="12554" xr:uid="{00000000-0005-0000-0000-0000059B0000}"/>
    <cellStyle name="Total 2 2 3 2 5" xfId="13787" xr:uid="{00000000-0005-0000-0000-0000069B0000}"/>
    <cellStyle name="Total 2 2 3 2 5 2" xfId="19610" xr:uid="{00000000-0005-0000-0000-0000079B0000}"/>
    <cellStyle name="Total 2 2 3 2 5 2 2" xfId="36281" xr:uid="{00000000-0005-0000-0000-0000089B0000}"/>
    <cellStyle name="Total 2 2 3 2 5 3" xfId="22765" xr:uid="{00000000-0005-0000-0000-0000099B0000}"/>
    <cellStyle name="Total 2 2 3 2 5 3 2" xfId="39465" xr:uid="{00000000-0005-0000-0000-00000A9B0000}"/>
    <cellStyle name="Total 2 2 3 2 5 4" xfId="25595" xr:uid="{00000000-0005-0000-0000-00000B9B0000}"/>
    <cellStyle name="Total 2 2 3 2 5 4 2" xfId="42333" xr:uid="{00000000-0005-0000-0000-00000C9B0000}"/>
    <cellStyle name="Total 2 2 3 2 5 5" xfId="30461" xr:uid="{00000000-0005-0000-0000-00000D9B0000}"/>
    <cellStyle name="Total 2 2 3 2 6" xfId="17296" xr:uid="{00000000-0005-0000-0000-00000E9B0000}"/>
    <cellStyle name="Total 2 2 3 2 6 2" xfId="33973" xr:uid="{00000000-0005-0000-0000-00000F9B0000}"/>
    <cellStyle name="Total 2 2 3 2 7" xfId="16516" xr:uid="{00000000-0005-0000-0000-0000109B0000}"/>
    <cellStyle name="Total 2 2 3 2 7 2" xfId="33188" xr:uid="{00000000-0005-0000-0000-0000119B0000}"/>
    <cellStyle name="Total 2 2 3 2 8" xfId="18528" xr:uid="{00000000-0005-0000-0000-0000129B0000}"/>
    <cellStyle name="Total 2 2 3 2 8 2" xfId="35205" xr:uid="{00000000-0005-0000-0000-0000139B0000}"/>
    <cellStyle name="Total 2 2 3 2 9" xfId="27869" xr:uid="{00000000-0005-0000-0000-0000149B0000}"/>
    <cellStyle name="Total 2 2 3 3" xfId="5494" xr:uid="{00000000-0005-0000-0000-0000159B0000}"/>
    <cellStyle name="Total 2 2 3 3 10" xfId="11040" xr:uid="{00000000-0005-0000-0000-0000169B0000}"/>
    <cellStyle name="Total 2 2 3 3 2" xfId="5495" xr:uid="{00000000-0005-0000-0000-0000179B0000}"/>
    <cellStyle name="Total 2 2 3 3 2 2" xfId="14283" xr:uid="{00000000-0005-0000-0000-0000189B0000}"/>
    <cellStyle name="Total 2 2 3 3 2 2 2" xfId="20046" xr:uid="{00000000-0005-0000-0000-0000199B0000}"/>
    <cellStyle name="Total 2 2 3 3 2 2 2 2" xfId="36716" xr:uid="{00000000-0005-0000-0000-00001A9B0000}"/>
    <cellStyle name="Total 2 2 3 3 2 2 3" xfId="23191" xr:uid="{00000000-0005-0000-0000-00001B9B0000}"/>
    <cellStyle name="Total 2 2 3 3 2 2 3 2" xfId="39895" xr:uid="{00000000-0005-0000-0000-00001C9B0000}"/>
    <cellStyle name="Total 2 2 3 3 2 2 4" xfId="25970" xr:uid="{00000000-0005-0000-0000-00001D9B0000}"/>
    <cellStyle name="Total 2 2 3 3 2 2 4 2" xfId="42709" xr:uid="{00000000-0005-0000-0000-00001E9B0000}"/>
    <cellStyle name="Total 2 2 3 3 2 2 5" xfId="30956" xr:uid="{00000000-0005-0000-0000-00001F9B0000}"/>
    <cellStyle name="Total 2 2 3 3 2 3" xfId="17760" xr:uid="{00000000-0005-0000-0000-0000209B0000}"/>
    <cellStyle name="Total 2 2 3 3 2 3 2" xfId="34437" xr:uid="{00000000-0005-0000-0000-0000219B0000}"/>
    <cellStyle name="Total 2 2 3 3 2 4" xfId="17477" xr:uid="{00000000-0005-0000-0000-0000229B0000}"/>
    <cellStyle name="Total 2 2 3 3 2 4 2" xfId="34154" xr:uid="{00000000-0005-0000-0000-0000239B0000}"/>
    <cellStyle name="Total 2 2 3 3 2 5" xfId="24332" xr:uid="{00000000-0005-0000-0000-0000249B0000}"/>
    <cellStyle name="Total 2 2 3 3 2 5 2" xfId="41050" xr:uid="{00000000-0005-0000-0000-0000259B0000}"/>
    <cellStyle name="Total 2 2 3 3 2 6" xfId="28362" xr:uid="{00000000-0005-0000-0000-0000269B0000}"/>
    <cellStyle name="Total 2 2 3 3 2 7" xfId="11609" xr:uid="{00000000-0005-0000-0000-0000279B0000}"/>
    <cellStyle name="Total 2 2 3 3 3" xfId="5496" xr:uid="{00000000-0005-0000-0000-0000289B0000}"/>
    <cellStyle name="Total 2 2 3 3 3 2" xfId="13423" xr:uid="{00000000-0005-0000-0000-0000299B0000}"/>
    <cellStyle name="Total 2 2 3 3 3 2 2" xfId="19300" xr:uid="{00000000-0005-0000-0000-00002A9B0000}"/>
    <cellStyle name="Total 2 2 3 3 3 2 2 2" xfId="35971" xr:uid="{00000000-0005-0000-0000-00002B9B0000}"/>
    <cellStyle name="Total 2 2 3 3 3 2 3" xfId="22480" xr:uid="{00000000-0005-0000-0000-00002C9B0000}"/>
    <cellStyle name="Total 2 2 3 3 3 2 3 2" xfId="39173" xr:uid="{00000000-0005-0000-0000-00002D9B0000}"/>
    <cellStyle name="Total 2 2 3 3 3 2 4" xfId="25345" xr:uid="{00000000-0005-0000-0000-00002E9B0000}"/>
    <cellStyle name="Total 2 2 3 3 3 2 4 2" xfId="42081" xr:uid="{00000000-0005-0000-0000-00002F9B0000}"/>
    <cellStyle name="Total 2 2 3 3 3 2 5" xfId="30099" xr:uid="{00000000-0005-0000-0000-0000309B0000}"/>
    <cellStyle name="Total 2 2 3 3 3 3" xfId="16979" xr:uid="{00000000-0005-0000-0000-0000319B0000}"/>
    <cellStyle name="Total 2 2 3 3 3 3 2" xfId="33655" xr:uid="{00000000-0005-0000-0000-0000329B0000}"/>
    <cellStyle name="Total 2 2 3 3 3 4" xfId="16272" xr:uid="{00000000-0005-0000-0000-0000339B0000}"/>
    <cellStyle name="Total 2 2 3 3 3 4 2" xfId="32938" xr:uid="{00000000-0005-0000-0000-0000349B0000}"/>
    <cellStyle name="Total 2 2 3 3 3 5" xfId="24322" xr:uid="{00000000-0005-0000-0000-0000359B0000}"/>
    <cellStyle name="Total 2 2 3 3 3 5 2" xfId="41040" xr:uid="{00000000-0005-0000-0000-0000369B0000}"/>
    <cellStyle name="Total 2 2 3 3 3 6" xfId="27510" xr:uid="{00000000-0005-0000-0000-0000379B0000}"/>
    <cellStyle name="Total 2 2 3 3 3 7" xfId="10739" xr:uid="{00000000-0005-0000-0000-0000389B0000}"/>
    <cellStyle name="Total 2 2 3 3 4" xfId="12484" xr:uid="{00000000-0005-0000-0000-0000399B0000}"/>
    <cellStyle name="Total 2 2 3 3 4 2" xfId="15132" xr:uid="{00000000-0005-0000-0000-00003A9B0000}"/>
    <cellStyle name="Total 2 2 3 3 4 2 2" xfId="20821" xr:uid="{00000000-0005-0000-0000-00003B9B0000}"/>
    <cellStyle name="Total 2 2 3 3 4 2 2 2" xfId="37490" xr:uid="{00000000-0005-0000-0000-00003C9B0000}"/>
    <cellStyle name="Total 2 2 3 3 4 2 3" xfId="23941" xr:uid="{00000000-0005-0000-0000-00003D9B0000}"/>
    <cellStyle name="Total 2 2 3 3 4 2 3 2" xfId="40654" xr:uid="{00000000-0005-0000-0000-00003E9B0000}"/>
    <cellStyle name="Total 2 2 3 3 4 2 4" xfId="26676" xr:uid="{00000000-0005-0000-0000-00003F9B0000}"/>
    <cellStyle name="Total 2 2 3 3 4 2 4 2" xfId="43417" xr:uid="{00000000-0005-0000-0000-0000409B0000}"/>
    <cellStyle name="Total 2 2 3 3 4 2 5" xfId="31803" xr:uid="{00000000-0005-0000-0000-0000419B0000}"/>
    <cellStyle name="Total 2 2 3 3 4 3" xfId="18551" xr:uid="{00000000-0005-0000-0000-0000429B0000}"/>
    <cellStyle name="Total 2 2 3 3 4 3 2" xfId="35228" xr:uid="{00000000-0005-0000-0000-0000439B0000}"/>
    <cellStyle name="Total 2 2 3 3 4 4" xfId="21780" xr:uid="{00000000-0005-0000-0000-0000449B0000}"/>
    <cellStyle name="Total 2 2 3 3 4 4 2" xfId="38458" xr:uid="{00000000-0005-0000-0000-0000459B0000}"/>
    <cellStyle name="Total 2 2 3 3 4 5" xfId="24767" xr:uid="{00000000-0005-0000-0000-0000469B0000}"/>
    <cellStyle name="Total 2 2 3 3 4 5 2" xfId="41490" xr:uid="{00000000-0005-0000-0000-0000479B0000}"/>
    <cellStyle name="Total 2 2 3 3 4 6" xfId="29205" xr:uid="{00000000-0005-0000-0000-0000489B0000}"/>
    <cellStyle name="Total 2 2 3 3 5" xfId="13736" xr:uid="{00000000-0005-0000-0000-0000499B0000}"/>
    <cellStyle name="Total 2 2 3 3 5 2" xfId="19577" xr:uid="{00000000-0005-0000-0000-00004A9B0000}"/>
    <cellStyle name="Total 2 2 3 3 5 2 2" xfId="36248" xr:uid="{00000000-0005-0000-0000-00004B9B0000}"/>
    <cellStyle name="Total 2 2 3 3 5 3" xfId="22732" xr:uid="{00000000-0005-0000-0000-00004C9B0000}"/>
    <cellStyle name="Total 2 2 3 3 5 3 2" xfId="39432" xr:uid="{00000000-0005-0000-0000-00004D9B0000}"/>
    <cellStyle name="Total 2 2 3 3 5 4" xfId="25562" xr:uid="{00000000-0005-0000-0000-00004E9B0000}"/>
    <cellStyle name="Total 2 2 3 3 5 4 2" xfId="42300" xr:uid="{00000000-0005-0000-0000-00004F9B0000}"/>
    <cellStyle name="Total 2 2 3 3 5 5" xfId="30410" xr:uid="{00000000-0005-0000-0000-0000509B0000}"/>
    <cellStyle name="Total 2 2 3 3 6" xfId="17263" xr:uid="{00000000-0005-0000-0000-0000519B0000}"/>
    <cellStyle name="Total 2 2 3 3 6 2" xfId="33940" xr:uid="{00000000-0005-0000-0000-0000529B0000}"/>
    <cellStyle name="Total 2 2 3 3 7" xfId="15809" xr:uid="{00000000-0005-0000-0000-0000539B0000}"/>
    <cellStyle name="Total 2 2 3 3 7 2" xfId="32471" xr:uid="{00000000-0005-0000-0000-0000549B0000}"/>
    <cellStyle name="Total 2 2 3 3 8" xfId="16434" xr:uid="{00000000-0005-0000-0000-0000559B0000}"/>
    <cellStyle name="Total 2 2 3 3 8 2" xfId="33104" xr:uid="{00000000-0005-0000-0000-0000569B0000}"/>
    <cellStyle name="Total 2 2 3 3 9" xfId="27818" xr:uid="{00000000-0005-0000-0000-0000579B0000}"/>
    <cellStyle name="Total 2 2 3 4" xfId="5497" xr:uid="{00000000-0005-0000-0000-0000589B0000}"/>
    <cellStyle name="Total 2 2 3 4 2" xfId="12665" xr:uid="{00000000-0005-0000-0000-0000599B0000}"/>
    <cellStyle name="Total 2 2 3 4 2 2" xfId="15286" xr:uid="{00000000-0005-0000-0000-00005A9B0000}"/>
    <cellStyle name="Total 2 2 3 4 2 2 2" xfId="20929" xr:uid="{00000000-0005-0000-0000-00005B9B0000}"/>
    <cellStyle name="Total 2 2 3 4 2 2 2 2" xfId="37598" xr:uid="{00000000-0005-0000-0000-00005C9B0000}"/>
    <cellStyle name="Total 2 2 3 4 2 2 3" xfId="24046" xr:uid="{00000000-0005-0000-0000-00005D9B0000}"/>
    <cellStyle name="Total 2 2 3 4 2 2 3 2" xfId="40760" xr:uid="{00000000-0005-0000-0000-00005E9B0000}"/>
    <cellStyle name="Total 2 2 3 4 2 2 4" xfId="26772" xr:uid="{00000000-0005-0000-0000-00005F9B0000}"/>
    <cellStyle name="Total 2 2 3 4 2 2 4 2" xfId="43513" xr:uid="{00000000-0005-0000-0000-0000609B0000}"/>
    <cellStyle name="Total 2 2 3 4 2 2 5" xfId="31957" xr:uid="{00000000-0005-0000-0000-0000619B0000}"/>
    <cellStyle name="Total 2 2 3 4 2 3" xfId="18682" xr:uid="{00000000-0005-0000-0000-0000629B0000}"/>
    <cellStyle name="Total 2 2 3 4 2 3 2" xfId="35359" xr:uid="{00000000-0005-0000-0000-0000639B0000}"/>
    <cellStyle name="Total 2 2 3 4 2 4" xfId="21898" xr:uid="{00000000-0005-0000-0000-0000649B0000}"/>
    <cellStyle name="Total 2 2 3 4 2 4 2" xfId="38577" xr:uid="{00000000-0005-0000-0000-0000659B0000}"/>
    <cellStyle name="Total 2 2 3 4 2 5" xfId="24862" xr:uid="{00000000-0005-0000-0000-0000669B0000}"/>
    <cellStyle name="Total 2 2 3 4 2 5 2" xfId="41586" xr:uid="{00000000-0005-0000-0000-0000679B0000}"/>
    <cellStyle name="Total 2 2 3 4 2 6" xfId="29359" xr:uid="{00000000-0005-0000-0000-0000689B0000}"/>
    <cellStyle name="Total 2 2 3 4 3" xfId="13414" xr:uid="{00000000-0005-0000-0000-0000699B0000}"/>
    <cellStyle name="Total 2 2 3 4 3 2" xfId="19291" xr:uid="{00000000-0005-0000-0000-00006A9B0000}"/>
    <cellStyle name="Total 2 2 3 4 3 2 2" xfId="35962" xr:uid="{00000000-0005-0000-0000-00006B9B0000}"/>
    <cellStyle name="Total 2 2 3 4 3 3" xfId="22471" xr:uid="{00000000-0005-0000-0000-00006C9B0000}"/>
    <cellStyle name="Total 2 2 3 4 3 3 2" xfId="39164" xr:uid="{00000000-0005-0000-0000-00006D9B0000}"/>
    <cellStyle name="Total 2 2 3 4 3 4" xfId="25336" xr:uid="{00000000-0005-0000-0000-00006E9B0000}"/>
    <cellStyle name="Total 2 2 3 4 3 4 2" xfId="42072" xr:uid="{00000000-0005-0000-0000-00006F9B0000}"/>
    <cellStyle name="Total 2 2 3 4 3 5" xfId="30090" xr:uid="{00000000-0005-0000-0000-0000709B0000}"/>
    <cellStyle name="Total 2 2 3 4 4" xfId="16970" xr:uid="{00000000-0005-0000-0000-0000719B0000}"/>
    <cellStyle name="Total 2 2 3 4 4 2" xfId="33646" xr:uid="{00000000-0005-0000-0000-0000729B0000}"/>
    <cellStyle name="Total 2 2 3 4 5" xfId="19330" xr:uid="{00000000-0005-0000-0000-0000739B0000}"/>
    <cellStyle name="Total 2 2 3 4 5 2" xfId="36000" xr:uid="{00000000-0005-0000-0000-0000749B0000}"/>
    <cellStyle name="Total 2 2 3 4 6" xfId="19012" xr:uid="{00000000-0005-0000-0000-0000759B0000}"/>
    <cellStyle name="Total 2 2 3 4 6 2" xfId="35683" xr:uid="{00000000-0005-0000-0000-0000769B0000}"/>
    <cellStyle name="Total 2 2 3 4 7" xfId="27501" xr:uid="{00000000-0005-0000-0000-0000779B0000}"/>
    <cellStyle name="Total 2 2 3 4 8" xfId="10731" xr:uid="{00000000-0005-0000-0000-0000789B0000}"/>
    <cellStyle name="Total 2 2 3 5" xfId="5498" xr:uid="{00000000-0005-0000-0000-0000799B0000}"/>
    <cellStyle name="Total 2 2 3 5 2" xfId="18993" xr:uid="{00000000-0005-0000-0000-00007A9B0000}"/>
    <cellStyle name="Total 2 2 3 5 2 2" xfId="35666" xr:uid="{00000000-0005-0000-0000-00007B9B0000}"/>
    <cellStyle name="Total 2 2 3 5 3" xfId="22195" xr:uid="{00000000-0005-0000-0000-00007C9B0000}"/>
    <cellStyle name="Total 2 2 3 5 3 2" xfId="38884" xr:uid="{00000000-0005-0000-0000-00007D9B0000}"/>
    <cellStyle name="Total 2 2 3 5 4" xfId="25105" xr:uid="{00000000-0005-0000-0000-00007E9B0000}"/>
    <cellStyle name="Total 2 2 3 5 4 2" xfId="41838" xr:uid="{00000000-0005-0000-0000-00007F9B0000}"/>
    <cellStyle name="Total 2 2 3 5 5" xfId="29730" xr:uid="{00000000-0005-0000-0000-0000809B0000}"/>
    <cellStyle name="Total 2 2 3 5 6" xfId="13051" xr:uid="{00000000-0005-0000-0000-0000819B0000}"/>
    <cellStyle name="Total 2 2 3 6" xfId="8434" xr:uid="{00000000-0005-0000-0000-0000829B0000}"/>
    <cellStyle name="Total 2 2 3 6 2" xfId="32881" xr:uid="{00000000-0005-0000-0000-0000839B0000}"/>
    <cellStyle name="Total 2 2 3 6 3" xfId="16215" xr:uid="{00000000-0005-0000-0000-0000849B0000}"/>
    <cellStyle name="Total 2 2 3 7" xfId="27138" xr:uid="{00000000-0005-0000-0000-0000859B0000}"/>
    <cellStyle name="Total 2 2 3 8" xfId="10046" xr:uid="{00000000-0005-0000-0000-0000869B0000}"/>
    <cellStyle name="Total 2 2 3 9" xfId="44004" xr:uid="{00000000-0005-0000-0000-0000879B0000}"/>
    <cellStyle name="Total 2 2 4" xfId="5499" xr:uid="{00000000-0005-0000-0000-0000889B0000}"/>
    <cellStyle name="Total 2 2 4 2" xfId="5500" xr:uid="{00000000-0005-0000-0000-0000899B0000}"/>
    <cellStyle name="Total 2 2 4 2 10" xfId="11092" xr:uid="{00000000-0005-0000-0000-00008A9B0000}"/>
    <cellStyle name="Total 2 2 4 2 2" xfId="5501" xr:uid="{00000000-0005-0000-0000-00008B9B0000}"/>
    <cellStyle name="Total 2 2 4 2 2 2" xfId="14317" xr:uid="{00000000-0005-0000-0000-00008C9B0000}"/>
    <cellStyle name="Total 2 2 4 2 2 2 2" xfId="20080" xr:uid="{00000000-0005-0000-0000-00008D9B0000}"/>
    <cellStyle name="Total 2 2 4 2 2 2 2 2" xfId="36750" xr:uid="{00000000-0005-0000-0000-00008E9B0000}"/>
    <cellStyle name="Total 2 2 4 2 2 2 3" xfId="23224" xr:uid="{00000000-0005-0000-0000-00008F9B0000}"/>
    <cellStyle name="Total 2 2 4 2 2 2 3 2" xfId="39929" xr:uid="{00000000-0005-0000-0000-0000909B0000}"/>
    <cellStyle name="Total 2 2 4 2 2 2 4" xfId="26004" xr:uid="{00000000-0005-0000-0000-0000919B0000}"/>
    <cellStyle name="Total 2 2 4 2 2 2 4 2" xfId="42743" xr:uid="{00000000-0005-0000-0000-0000929B0000}"/>
    <cellStyle name="Total 2 2 4 2 2 2 5" xfId="30990" xr:uid="{00000000-0005-0000-0000-0000939B0000}"/>
    <cellStyle name="Total 2 2 4 2 2 3" xfId="17794" xr:uid="{00000000-0005-0000-0000-0000949B0000}"/>
    <cellStyle name="Total 2 2 4 2 2 3 2" xfId="34471" xr:uid="{00000000-0005-0000-0000-0000959B0000}"/>
    <cellStyle name="Total 2 2 4 2 2 4" xfId="16651" xr:uid="{00000000-0005-0000-0000-0000969B0000}"/>
    <cellStyle name="Total 2 2 4 2 2 4 2" xfId="33324" xr:uid="{00000000-0005-0000-0000-0000979B0000}"/>
    <cellStyle name="Total 2 2 4 2 2 5" xfId="17437" xr:uid="{00000000-0005-0000-0000-0000989B0000}"/>
    <cellStyle name="Total 2 2 4 2 2 5 2" xfId="34114" xr:uid="{00000000-0005-0000-0000-0000999B0000}"/>
    <cellStyle name="Total 2 2 4 2 2 6" xfId="28395" xr:uid="{00000000-0005-0000-0000-00009A9B0000}"/>
    <cellStyle name="Total 2 2 4 2 2 7" xfId="11643" xr:uid="{00000000-0005-0000-0000-00009B9B0000}"/>
    <cellStyle name="Total 2 2 4 2 3" xfId="5502" xr:uid="{00000000-0005-0000-0000-00009C9B0000}"/>
    <cellStyle name="Total 2 2 4 2 3 2" xfId="14581" xr:uid="{00000000-0005-0000-0000-00009D9B0000}"/>
    <cellStyle name="Total 2 2 4 2 3 2 2" xfId="20344" xr:uid="{00000000-0005-0000-0000-00009E9B0000}"/>
    <cellStyle name="Total 2 2 4 2 3 2 2 2" xfId="37013" xr:uid="{00000000-0005-0000-0000-00009F9B0000}"/>
    <cellStyle name="Total 2 2 4 2 3 2 3" xfId="23485" xr:uid="{00000000-0005-0000-0000-0000A09B0000}"/>
    <cellStyle name="Total 2 2 4 2 3 2 3 2" xfId="40193" xr:uid="{00000000-0005-0000-0000-0000A19B0000}"/>
    <cellStyle name="Total 2 2 4 2 3 2 4" xfId="26267" xr:uid="{00000000-0005-0000-0000-0000A29B0000}"/>
    <cellStyle name="Total 2 2 4 2 3 2 4 2" xfId="43007" xr:uid="{00000000-0005-0000-0000-0000A39B0000}"/>
    <cellStyle name="Total 2 2 4 2 3 2 5" xfId="31253" xr:uid="{00000000-0005-0000-0000-0000A49B0000}"/>
    <cellStyle name="Total 2 2 4 2 3 3" xfId="18058" xr:uid="{00000000-0005-0000-0000-0000A59B0000}"/>
    <cellStyle name="Total 2 2 4 2 3 3 2" xfId="34734" xr:uid="{00000000-0005-0000-0000-0000A69B0000}"/>
    <cellStyle name="Total 2 2 4 2 3 4" xfId="21312" xr:uid="{00000000-0005-0000-0000-0000A79B0000}"/>
    <cellStyle name="Total 2 2 4 2 3 4 2" xfId="37984" xr:uid="{00000000-0005-0000-0000-0000A89B0000}"/>
    <cellStyle name="Total 2 2 4 2 3 5" xfId="24362" xr:uid="{00000000-0005-0000-0000-0000A99B0000}"/>
    <cellStyle name="Total 2 2 4 2 3 5 2" xfId="41080" xr:uid="{00000000-0005-0000-0000-0000AA9B0000}"/>
    <cellStyle name="Total 2 2 4 2 3 6" xfId="28656" xr:uid="{00000000-0005-0000-0000-0000AB9B0000}"/>
    <cellStyle name="Total 2 2 4 2 3 7" xfId="11907" xr:uid="{00000000-0005-0000-0000-0000AC9B0000}"/>
    <cellStyle name="Total 2 2 4 2 4" xfId="8435" xr:uid="{00000000-0005-0000-0000-0000AD9B0000}"/>
    <cellStyle name="Total 2 2 4 2 4 2" xfId="15194" xr:uid="{00000000-0005-0000-0000-0000AE9B0000}"/>
    <cellStyle name="Total 2 2 4 2 4 2 2" xfId="20865" xr:uid="{00000000-0005-0000-0000-0000AF9B0000}"/>
    <cellStyle name="Total 2 2 4 2 4 2 2 2" xfId="37534" xr:uid="{00000000-0005-0000-0000-0000B09B0000}"/>
    <cellStyle name="Total 2 2 4 2 4 2 3" xfId="23985" xr:uid="{00000000-0005-0000-0000-0000B19B0000}"/>
    <cellStyle name="Total 2 2 4 2 4 2 3 2" xfId="40698" xr:uid="{00000000-0005-0000-0000-0000B29B0000}"/>
    <cellStyle name="Total 2 2 4 2 4 2 4" xfId="26720" xr:uid="{00000000-0005-0000-0000-0000B39B0000}"/>
    <cellStyle name="Total 2 2 4 2 4 2 4 2" xfId="43461" xr:uid="{00000000-0005-0000-0000-0000B49B0000}"/>
    <cellStyle name="Total 2 2 4 2 4 2 5" xfId="31865" xr:uid="{00000000-0005-0000-0000-0000B59B0000}"/>
    <cellStyle name="Total 2 2 4 2 4 3" xfId="18602" xr:uid="{00000000-0005-0000-0000-0000B69B0000}"/>
    <cellStyle name="Total 2 2 4 2 4 3 2" xfId="35279" xr:uid="{00000000-0005-0000-0000-0000B79B0000}"/>
    <cellStyle name="Total 2 2 4 2 4 4" xfId="21827" xr:uid="{00000000-0005-0000-0000-0000B89B0000}"/>
    <cellStyle name="Total 2 2 4 2 4 4 2" xfId="38505" xr:uid="{00000000-0005-0000-0000-0000B99B0000}"/>
    <cellStyle name="Total 2 2 4 2 4 5" xfId="24811" xr:uid="{00000000-0005-0000-0000-0000BA9B0000}"/>
    <cellStyle name="Total 2 2 4 2 4 5 2" xfId="41534" xr:uid="{00000000-0005-0000-0000-0000BB9B0000}"/>
    <cellStyle name="Total 2 2 4 2 4 6" xfId="29267" xr:uid="{00000000-0005-0000-0000-0000BC9B0000}"/>
    <cellStyle name="Total 2 2 4 2 4 7" xfId="12555" xr:uid="{00000000-0005-0000-0000-0000BD9B0000}"/>
    <cellStyle name="Total 2 2 4 2 5" xfId="13788" xr:uid="{00000000-0005-0000-0000-0000BE9B0000}"/>
    <cellStyle name="Total 2 2 4 2 5 2" xfId="19611" xr:uid="{00000000-0005-0000-0000-0000BF9B0000}"/>
    <cellStyle name="Total 2 2 4 2 5 2 2" xfId="36282" xr:uid="{00000000-0005-0000-0000-0000C09B0000}"/>
    <cellStyle name="Total 2 2 4 2 5 3" xfId="22766" xr:uid="{00000000-0005-0000-0000-0000C19B0000}"/>
    <cellStyle name="Total 2 2 4 2 5 3 2" xfId="39466" xr:uid="{00000000-0005-0000-0000-0000C29B0000}"/>
    <cellStyle name="Total 2 2 4 2 5 4" xfId="25596" xr:uid="{00000000-0005-0000-0000-0000C39B0000}"/>
    <cellStyle name="Total 2 2 4 2 5 4 2" xfId="42334" xr:uid="{00000000-0005-0000-0000-0000C49B0000}"/>
    <cellStyle name="Total 2 2 4 2 5 5" xfId="30462" xr:uid="{00000000-0005-0000-0000-0000C59B0000}"/>
    <cellStyle name="Total 2 2 4 2 6" xfId="17297" xr:uid="{00000000-0005-0000-0000-0000C69B0000}"/>
    <cellStyle name="Total 2 2 4 2 6 2" xfId="33974" xr:uid="{00000000-0005-0000-0000-0000C79B0000}"/>
    <cellStyle name="Total 2 2 4 2 7" xfId="16520" xr:uid="{00000000-0005-0000-0000-0000C89B0000}"/>
    <cellStyle name="Total 2 2 4 2 7 2" xfId="33192" xr:uid="{00000000-0005-0000-0000-0000C99B0000}"/>
    <cellStyle name="Total 2 2 4 2 8" xfId="16442" xr:uid="{00000000-0005-0000-0000-0000CA9B0000}"/>
    <cellStyle name="Total 2 2 4 2 8 2" xfId="33112" xr:uid="{00000000-0005-0000-0000-0000CB9B0000}"/>
    <cellStyle name="Total 2 2 4 2 9" xfId="27870" xr:uid="{00000000-0005-0000-0000-0000CC9B0000}"/>
    <cellStyle name="Total 2 2 4 3" xfId="5503" xr:uid="{00000000-0005-0000-0000-0000CD9B0000}"/>
    <cellStyle name="Total 2 2 4 3 10" xfId="11039" xr:uid="{00000000-0005-0000-0000-0000CE9B0000}"/>
    <cellStyle name="Total 2 2 4 3 2" xfId="5504" xr:uid="{00000000-0005-0000-0000-0000CF9B0000}"/>
    <cellStyle name="Total 2 2 4 3 2 2" xfId="14282" xr:uid="{00000000-0005-0000-0000-0000D09B0000}"/>
    <cellStyle name="Total 2 2 4 3 2 2 2" xfId="20045" xr:uid="{00000000-0005-0000-0000-0000D19B0000}"/>
    <cellStyle name="Total 2 2 4 3 2 2 2 2" xfId="36715" xr:uid="{00000000-0005-0000-0000-0000D29B0000}"/>
    <cellStyle name="Total 2 2 4 3 2 2 3" xfId="23190" xr:uid="{00000000-0005-0000-0000-0000D39B0000}"/>
    <cellStyle name="Total 2 2 4 3 2 2 3 2" xfId="39894" xr:uid="{00000000-0005-0000-0000-0000D49B0000}"/>
    <cellStyle name="Total 2 2 4 3 2 2 4" xfId="25969" xr:uid="{00000000-0005-0000-0000-0000D59B0000}"/>
    <cellStyle name="Total 2 2 4 3 2 2 4 2" xfId="42708" xr:uid="{00000000-0005-0000-0000-0000D69B0000}"/>
    <cellStyle name="Total 2 2 4 3 2 2 5" xfId="30955" xr:uid="{00000000-0005-0000-0000-0000D79B0000}"/>
    <cellStyle name="Total 2 2 4 3 2 3" xfId="17759" xr:uid="{00000000-0005-0000-0000-0000D89B0000}"/>
    <cellStyle name="Total 2 2 4 3 2 3 2" xfId="34436" xr:uid="{00000000-0005-0000-0000-0000D99B0000}"/>
    <cellStyle name="Total 2 2 4 3 2 4" xfId="18827" xr:uid="{00000000-0005-0000-0000-0000DA9B0000}"/>
    <cellStyle name="Total 2 2 4 3 2 4 2" xfId="35505" xr:uid="{00000000-0005-0000-0000-0000DB9B0000}"/>
    <cellStyle name="Total 2 2 4 3 2 5" xfId="24343" xr:uid="{00000000-0005-0000-0000-0000DC9B0000}"/>
    <cellStyle name="Total 2 2 4 3 2 5 2" xfId="41061" xr:uid="{00000000-0005-0000-0000-0000DD9B0000}"/>
    <cellStyle name="Total 2 2 4 3 2 6" xfId="28361" xr:uid="{00000000-0005-0000-0000-0000DE9B0000}"/>
    <cellStyle name="Total 2 2 4 3 2 7" xfId="11608" xr:uid="{00000000-0005-0000-0000-0000DF9B0000}"/>
    <cellStyle name="Total 2 2 4 3 3" xfId="5505" xr:uid="{00000000-0005-0000-0000-0000E09B0000}"/>
    <cellStyle name="Total 2 2 4 3 3 2" xfId="13422" xr:uid="{00000000-0005-0000-0000-0000E19B0000}"/>
    <cellStyle name="Total 2 2 4 3 3 2 2" xfId="19299" xr:uid="{00000000-0005-0000-0000-0000E29B0000}"/>
    <cellStyle name="Total 2 2 4 3 3 2 2 2" xfId="35970" xr:uid="{00000000-0005-0000-0000-0000E39B0000}"/>
    <cellStyle name="Total 2 2 4 3 3 2 3" xfId="22479" xr:uid="{00000000-0005-0000-0000-0000E49B0000}"/>
    <cellStyle name="Total 2 2 4 3 3 2 3 2" xfId="39172" xr:uid="{00000000-0005-0000-0000-0000E59B0000}"/>
    <cellStyle name="Total 2 2 4 3 3 2 4" xfId="25344" xr:uid="{00000000-0005-0000-0000-0000E69B0000}"/>
    <cellStyle name="Total 2 2 4 3 3 2 4 2" xfId="42080" xr:uid="{00000000-0005-0000-0000-0000E79B0000}"/>
    <cellStyle name="Total 2 2 4 3 3 2 5" xfId="30098" xr:uid="{00000000-0005-0000-0000-0000E89B0000}"/>
    <cellStyle name="Total 2 2 4 3 3 3" xfId="16978" xr:uid="{00000000-0005-0000-0000-0000E99B0000}"/>
    <cellStyle name="Total 2 2 4 3 3 3 2" xfId="33654" xr:uid="{00000000-0005-0000-0000-0000EA9B0000}"/>
    <cellStyle name="Total 2 2 4 3 3 4" xfId="16458" xr:uid="{00000000-0005-0000-0000-0000EB9B0000}"/>
    <cellStyle name="Total 2 2 4 3 3 4 2" xfId="33128" xr:uid="{00000000-0005-0000-0000-0000EC9B0000}"/>
    <cellStyle name="Total 2 2 4 3 3 5" xfId="24335" xr:uid="{00000000-0005-0000-0000-0000ED9B0000}"/>
    <cellStyle name="Total 2 2 4 3 3 5 2" xfId="41053" xr:uid="{00000000-0005-0000-0000-0000EE9B0000}"/>
    <cellStyle name="Total 2 2 4 3 3 6" xfId="27509" xr:uid="{00000000-0005-0000-0000-0000EF9B0000}"/>
    <cellStyle name="Total 2 2 4 3 3 7" xfId="10738" xr:uid="{00000000-0005-0000-0000-0000F09B0000}"/>
    <cellStyle name="Total 2 2 4 3 4" xfId="12483" xr:uid="{00000000-0005-0000-0000-0000F19B0000}"/>
    <cellStyle name="Total 2 2 4 3 4 2" xfId="15131" xr:uid="{00000000-0005-0000-0000-0000F29B0000}"/>
    <cellStyle name="Total 2 2 4 3 4 2 2" xfId="20820" xr:uid="{00000000-0005-0000-0000-0000F39B0000}"/>
    <cellStyle name="Total 2 2 4 3 4 2 2 2" xfId="37489" xr:uid="{00000000-0005-0000-0000-0000F49B0000}"/>
    <cellStyle name="Total 2 2 4 3 4 2 3" xfId="23940" xr:uid="{00000000-0005-0000-0000-0000F59B0000}"/>
    <cellStyle name="Total 2 2 4 3 4 2 3 2" xfId="40653" xr:uid="{00000000-0005-0000-0000-0000F69B0000}"/>
    <cellStyle name="Total 2 2 4 3 4 2 4" xfId="26675" xr:uid="{00000000-0005-0000-0000-0000F79B0000}"/>
    <cellStyle name="Total 2 2 4 3 4 2 4 2" xfId="43416" xr:uid="{00000000-0005-0000-0000-0000F89B0000}"/>
    <cellStyle name="Total 2 2 4 3 4 2 5" xfId="31802" xr:uid="{00000000-0005-0000-0000-0000F99B0000}"/>
    <cellStyle name="Total 2 2 4 3 4 3" xfId="18550" xr:uid="{00000000-0005-0000-0000-0000FA9B0000}"/>
    <cellStyle name="Total 2 2 4 3 4 3 2" xfId="35227" xr:uid="{00000000-0005-0000-0000-0000FB9B0000}"/>
    <cellStyle name="Total 2 2 4 3 4 4" xfId="21779" xr:uid="{00000000-0005-0000-0000-0000FC9B0000}"/>
    <cellStyle name="Total 2 2 4 3 4 4 2" xfId="38457" xr:uid="{00000000-0005-0000-0000-0000FD9B0000}"/>
    <cellStyle name="Total 2 2 4 3 4 5" xfId="24766" xr:uid="{00000000-0005-0000-0000-0000FE9B0000}"/>
    <cellStyle name="Total 2 2 4 3 4 5 2" xfId="41489" xr:uid="{00000000-0005-0000-0000-0000FF9B0000}"/>
    <cellStyle name="Total 2 2 4 3 4 6" xfId="29204" xr:uid="{00000000-0005-0000-0000-0000009C0000}"/>
    <cellStyle name="Total 2 2 4 3 5" xfId="13735" xr:uid="{00000000-0005-0000-0000-0000019C0000}"/>
    <cellStyle name="Total 2 2 4 3 5 2" xfId="19576" xr:uid="{00000000-0005-0000-0000-0000029C0000}"/>
    <cellStyle name="Total 2 2 4 3 5 2 2" xfId="36247" xr:uid="{00000000-0005-0000-0000-0000039C0000}"/>
    <cellStyle name="Total 2 2 4 3 5 3" xfId="22731" xr:uid="{00000000-0005-0000-0000-0000049C0000}"/>
    <cellStyle name="Total 2 2 4 3 5 3 2" xfId="39431" xr:uid="{00000000-0005-0000-0000-0000059C0000}"/>
    <cellStyle name="Total 2 2 4 3 5 4" xfId="25561" xr:uid="{00000000-0005-0000-0000-0000069C0000}"/>
    <cellStyle name="Total 2 2 4 3 5 4 2" xfId="42299" xr:uid="{00000000-0005-0000-0000-0000079C0000}"/>
    <cellStyle name="Total 2 2 4 3 5 5" xfId="30409" xr:uid="{00000000-0005-0000-0000-0000089C0000}"/>
    <cellStyle name="Total 2 2 4 3 6" xfId="17262" xr:uid="{00000000-0005-0000-0000-0000099C0000}"/>
    <cellStyle name="Total 2 2 4 3 6 2" xfId="33939" xr:uid="{00000000-0005-0000-0000-00000A9C0000}"/>
    <cellStyle name="Total 2 2 4 3 7" xfId="16527" xr:uid="{00000000-0005-0000-0000-00000B9C0000}"/>
    <cellStyle name="Total 2 2 4 3 7 2" xfId="33199" xr:uid="{00000000-0005-0000-0000-00000C9C0000}"/>
    <cellStyle name="Total 2 2 4 3 8" xfId="16167" xr:uid="{00000000-0005-0000-0000-00000D9C0000}"/>
    <cellStyle name="Total 2 2 4 3 8 2" xfId="32832" xr:uid="{00000000-0005-0000-0000-00000E9C0000}"/>
    <cellStyle name="Total 2 2 4 3 9" xfId="27817" xr:uid="{00000000-0005-0000-0000-00000F9C0000}"/>
    <cellStyle name="Total 2 2 4 4" xfId="5506" xr:uid="{00000000-0005-0000-0000-0000109C0000}"/>
    <cellStyle name="Total 2 2 4 4 2" xfId="12456" xr:uid="{00000000-0005-0000-0000-0000119C0000}"/>
    <cellStyle name="Total 2 2 4 4 2 2" xfId="15106" xr:uid="{00000000-0005-0000-0000-0000129C0000}"/>
    <cellStyle name="Total 2 2 4 4 2 2 2" xfId="20797" xr:uid="{00000000-0005-0000-0000-0000139C0000}"/>
    <cellStyle name="Total 2 2 4 4 2 2 2 2" xfId="37466" xr:uid="{00000000-0005-0000-0000-0000149C0000}"/>
    <cellStyle name="Total 2 2 4 4 2 2 3" xfId="23919" xr:uid="{00000000-0005-0000-0000-0000159C0000}"/>
    <cellStyle name="Total 2 2 4 4 2 2 3 2" xfId="40632" xr:uid="{00000000-0005-0000-0000-0000169C0000}"/>
    <cellStyle name="Total 2 2 4 4 2 2 4" xfId="26655" xr:uid="{00000000-0005-0000-0000-0000179C0000}"/>
    <cellStyle name="Total 2 2 4 4 2 2 4 2" xfId="43396" xr:uid="{00000000-0005-0000-0000-0000189C0000}"/>
    <cellStyle name="Total 2 2 4 4 2 2 5" xfId="31777" xr:uid="{00000000-0005-0000-0000-0000199C0000}"/>
    <cellStyle name="Total 2 2 4 4 2 3" xfId="18527" xr:uid="{00000000-0005-0000-0000-00001A9C0000}"/>
    <cellStyle name="Total 2 2 4 4 2 3 2" xfId="35204" xr:uid="{00000000-0005-0000-0000-00001B9C0000}"/>
    <cellStyle name="Total 2 2 4 4 2 4" xfId="21757" xr:uid="{00000000-0005-0000-0000-00001C9C0000}"/>
    <cellStyle name="Total 2 2 4 4 2 4 2" xfId="38435" xr:uid="{00000000-0005-0000-0000-00001D9C0000}"/>
    <cellStyle name="Total 2 2 4 4 2 5" xfId="24746" xr:uid="{00000000-0005-0000-0000-00001E9C0000}"/>
    <cellStyle name="Total 2 2 4 4 2 5 2" xfId="41469" xr:uid="{00000000-0005-0000-0000-00001F9C0000}"/>
    <cellStyle name="Total 2 2 4 4 2 6" xfId="29179" xr:uid="{00000000-0005-0000-0000-0000209C0000}"/>
    <cellStyle name="Total 2 2 4 4 3" xfId="13415" xr:uid="{00000000-0005-0000-0000-0000219C0000}"/>
    <cellStyle name="Total 2 2 4 4 3 2" xfId="19292" xr:uid="{00000000-0005-0000-0000-0000229C0000}"/>
    <cellStyle name="Total 2 2 4 4 3 2 2" xfId="35963" xr:uid="{00000000-0005-0000-0000-0000239C0000}"/>
    <cellStyle name="Total 2 2 4 4 3 3" xfId="22472" xr:uid="{00000000-0005-0000-0000-0000249C0000}"/>
    <cellStyle name="Total 2 2 4 4 3 3 2" xfId="39165" xr:uid="{00000000-0005-0000-0000-0000259C0000}"/>
    <cellStyle name="Total 2 2 4 4 3 4" xfId="25337" xr:uid="{00000000-0005-0000-0000-0000269C0000}"/>
    <cellStyle name="Total 2 2 4 4 3 4 2" xfId="42073" xr:uid="{00000000-0005-0000-0000-0000279C0000}"/>
    <cellStyle name="Total 2 2 4 4 3 5" xfId="30091" xr:uid="{00000000-0005-0000-0000-0000289C0000}"/>
    <cellStyle name="Total 2 2 4 4 4" xfId="16971" xr:uid="{00000000-0005-0000-0000-0000299C0000}"/>
    <cellStyle name="Total 2 2 4 4 4 2" xfId="33647" xr:uid="{00000000-0005-0000-0000-00002A9C0000}"/>
    <cellStyle name="Total 2 2 4 4 5" xfId="17009" xr:uid="{00000000-0005-0000-0000-00002B9C0000}"/>
    <cellStyle name="Total 2 2 4 4 5 2" xfId="33685" xr:uid="{00000000-0005-0000-0000-00002C9C0000}"/>
    <cellStyle name="Total 2 2 4 4 6" xfId="16128" xr:uid="{00000000-0005-0000-0000-00002D9C0000}"/>
    <cellStyle name="Total 2 2 4 4 6 2" xfId="32792" xr:uid="{00000000-0005-0000-0000-00002E9C0000}"/>
    <cellStyle name="Total 2 2 4 4 7" xfId="27502" xr:uid="{00000000-0005-0000-0000-00002F9C0000}"/>
    <cellStyle name="Total 2 2 4 4 8" xfId="10732" xr:uid="{00000000-0005-0000-0000-0000309C0000}"/>
    <cellStyle name="Total 2 2 4 5" xfId="5507" xr:uid="{00000000-0005-0000-0000-0000319C0000}"/>
    <cellStyle name="Total 2 2 4 5 2" xfId="18994" xr:uid="{00000000-0005-0000-0000-0000329C0000}"/>
    <cellStyle name="Total 2 2 4 5 2 2" xfId="35667" xr:uid="{00000000-0005-0000-0000-0000339C0000}"/>
    <cellStyle name="Total 2 2 4 5 3" xfId="22196" xr:uid="{00000000-0005-0000-0000-0000349C0000}"/>
    <cellStyle name="Total 2 2 4 5 3 2" xfId="38885" xr:uid="{00000000-0005-0000-0000-0000359C0000}"/>
    <cellStyle name="Total 2 2 4 5 4" xfId="25106" xr:uid="{00000000-0005-0000-0000-0000369C0000}"/>
    <cellStyle name="Total 2 2 4 5 4 2" xfId="41839" xr:uid="{00000000-0005-0000-0000-0000379C0000}"/>
    <cellStyle name="Total 2 2 4 5 5" xfId="29731" xr:uid="{00000000-0005-0000-0000-0000389C0000}"/>
    <cellStyle name="Total 2 2 4 5 6" xfId="13052" xr:uid="{00000000-0005-0000-0000-0000399C0000}"/>
    <cellStyle name="Total 2 2 4 6" xfId="8436" xr:uid="{00000000-0005-0000-0000-00003A9C0000}"/>
    <cellStyle name="Total 2 2 4 6 2" xfId="32882" xr:uid="{00000000-0005-0000-0000-00003B9C0000}"/>
    <cellStyle name="Total 2 2 4 6 3" xfId="16216" xr:uid="{00000000-0005-0000-0000-00003C9C0000}"/>
    <cellStyle name="Total 2 2 4 7" xfId="27139" xr:uid="{00000000-0005-0000-0000-00003D9C0000}"/>
    <cellStyle name="Total 2 2 4 8" xfId="10047" xr:uid="{00000000-0005-0000-0000-00003E9C0000}"/>
    <cellStyle name="Total 2 2 4 9" xfId="44005" xr:uid="{00000000-0005-0000-0000-00003F9C0000}"/>
    <cellStyle name="Total 2 2 5" xfId="5508" xr:uid="{00000000-0005-0000-0000-0000409C0000}"/>
    <cellStyle name="Total 2 2 5 10" xfId="11089" xr:uid="{00000000-0005-0000-0000-0000419C0000}"/>
    <cellStyle name="Total 2 2 5 2" xfId="5509" xr:uid="{00000000-0005-0000-0000-0000429C0000}"/>
    <cellStyle name="Total 2 2 5 2 2" xfId="5510" xr:uid="{00000000-0005-0000-0000-0000439C0000}"/>
    <cellStyle name="Total 2 2 5 2 2 2" xfId="20077" xr:uid="{00000000-0005-0000-0000-0000449C0000}"/>
    <cellStyle name="Total 2 2 5 2 2 2 2" xfId="36747" xr:uid="{00000000-0005-0000-0000-0000459C0000}"/>
    <cellStyle name="Total 2 2 5 2 2 3" xfId="23221" xr:uid="{00000000-0005-0000-0000-0000469C0000}"/>
    <cellStyle name="Total 2 2 5 2 2 3 2" xfId="39926" xr:uid="{00000000-0005-0000-0000-0000479C0000}"/>
    <cellStyle name="Total 2 2 5 2 2 4" xfId="26001" xr:uid="{00000000-0005-0000-0000-0000489C0000}"/>
    <cellStyle name="Total 2 2 5 2 2 4 2" xfId="42740" xr:uid="{00000000-0005-0000-0000-0000499C0000}"/>
    <cellStyle name="Total 2 2 5 2 2 5" xfId="30987" xr:uid="{00000000-0005-0000-0000-00004A9C0000}"/>
    <cellStyle name="Total 2 2 5 2 2 6" xfId="14314" xr:uid="{00000000-0005-0000-0000-00004B9C0000}"/>
    <cellStyle name="Total 2 2 5 2 3" xfId="5511" xr:uid="{00000000-0005-0000-0000-00004C9C0000}"/>
    <cellStyle name="Total 2 2 5 2 3 2" xfId="34468" xr:uid="{00000000-0005-0000-0000-00004D9C0000}"/>
    <cellStyle name="Total 2 2 5 2 3 3" xfId="17791" xr:uid="{00000000-0005-0000-0000-00004E9C0000}"/>
    <cellStyle name="Total 2 2 5 2 4" xfId="8437" xr:uid="{00000000-0005-0000-0000-00004F9C0000}"/>
    <cellStyle name="Total 2 2 5 2 4 2" xfId="33394" xr:uid="{00000000-0005-0000-0000-0000509C0000}"/>
    <cellStyle name="Total 2 2 5 2 4 3" xfId="16720" xr:uid="{00000000-0005-0000-0000-0000519C0000}"/>
    <cellStyle name="Total 2 2 5 2 5" xfId="22035" xr:uid="{00000000-0005-0000-0000-0000529C0000}"/>
    <cellStyle name="Total 2 2 5 2 5 2" xfId="38717" xr:uid="{00000000-0005-0000-0000-0000539C0000}"/>
    <cellStyle name="Total 2 2 5 2 6" xfId="28392" xr:uid="{00000000-0005-0000-0000-0000549C0000}"/>
    <cellStyle name="Total 2 2 5 2 7" xfId="11640" xr:uid="{00000000-0005-0000-0000-0000559C0000}"/>
    <cellStyle name="Total 2 2 5 3" xfId="5512" xr:uid="{00000000-0005-0000-0000-0000569C0000}"/>
    <cellStyle name="Total 2 2 5 3 2" xfId="14578" xr:uid="{00000000-0005-0000-0000-0000579C0000}"/>
    <cellStyle name="Total 2 2 5 3 2 2" xfId="20341" xr:uid="{00000000-0005-0000-0000-0000589C0000}"/>
    <cellStyle name="Total 2 2 5 3 2 2 2" xfId="37010" xr:uid="{00000000-0005-0000-0000-0000599C0000}"/>
    <cellStyle name="Total 2 2 5 3 2 3" xfId="23482" xr:uid="{00000000-0005-0000-0000-00005A9C0000}"/>
    <cellStyle name="Total 2 2 5 3 2 3 2" xfId="40190" xr:uid="{00000000-0005-0000-0000-00005B9C0000}"/>
    <cellStyle name="Total 2 2 5 3 2 4" xfId="26264" xr:uid="{00000000-0005-0000-0000-00005C9C0000}"/>
    <cellStyle name="Total 2 2 5 3 2 4 2" xfId="43004" xr:uid="{00000000-0005-0000-0000-00005D9C0000}"/>
    <cellStyle name="Total 2 2 5 3 2 5" xfId="31250" xr:uid="{00000000-0005-0000-0000-00005E9C0000}"/>
    <cellStyle name="Total 2 2 5 3 3" xfId="18055" xr:uid="{00000000-0005-0000-0000-00005F9C0000}"/>
    <cellStyle name="Total 2 2 5 3 3 2" xfId="34731" xr:uid="{00000000-0005-0000-0000-0000609C0000}"/>
    <cellStyle name="Total 2 2 5 3 4" xfId="21309" xr:uid="{00000000-0005-0000-0000-0000619C0000}"/>
    <cellStyle name="Total 2 2 5 3 4 2" xfId="37981" xr:uid="{00000000-0005-0000-0000-0000629C0000}"/>
    <cellStyle name="Total 2 2 5 3 5" xfId="24359" xr:uid="{00000000-0005-0000-0000-0000639C0000}"/>
    <cellStyle name="Total 2 2 5 3 5 2" xfId="41077" xr:uid="{00000000-0005-0000-0000-0000649C0000}"/>
    <cellStyle name="Total 2 2 5 3 6" xfId="28653" xr:uid="{00000000-0005-0000-0000-0000659C0000}"/>
    <cellStyle name="Total 2 2 5 3 7" xfId="11904" xr:uid="{00000000-0005-0000-0000-0000669C0000}"/>
    <cellStyle name="Total 2 2 5 4" xfId="5513" xr:uid="{00000000-0005-0000-0000-0000679C0000}"/>
    <cellStyle name="Total 2 2 5 4 2" xfId="15191" xr:uid="{00000000-0005-0000-0000-0000689C0000}"/>
    <cellStyle name="Total 2 2 5 4 2 2" xfId="20862" xr:uid="{00000000-0005-0000-0000-0000699C0000}"/>
    <cellStyle name="Total 2 2 5 4 2 2 2" xfId="37531" xr:uid="{00000000-0005-0000-0000-00006A9C0000}"/>
    <cellStyle name="Total 2 2 5 4 2 3" xfId="23982" xr:uid="{00000000-0005-0000-0000-00006B9C0000}"/>
    <cellStyle name="Total 2 2 5 4 2 3 2" xfId="40695" xr:uid="{00000000-0005-0000-0000-00006C9C0000}"/>
    <cellStyle name="Total 2 2 5 4 2 4" xfId="26717" xr:uid="{00000000-0005-0000-0000-00006D9C0000}"/>
    <cellStyle name="Total 2 2 5 4 2 4 2" xfId="43458" xr:uid="{00000000-0005-0000-0000-00006E9C0000}"/>
    <cellStyle name="Total 2 2 5 4 2 5" xfId="31862" xr:uid="{00000000-0005-0000-0000-00006F9C0000}"/>
    <cellStyle name="Total 2 2 5 4 3" xfId="18599" xr:uid="{00000000-0005-0000-0000-0000709C0000}"/>
    <cellStyle name="Total 2 2 5 4 3 2" xfId="35276" xr:uid="{00000000-0005-0000-0000-0000719C0000}"/>
    <cellStyle name="Total 2 2 5 4 4" xfId="21824" xr:uid="{00000000-0005-0000-0000-0000729C0000}"/>
    <cellStyle name="Total 2 2 5 4 4 2" xfId="38502" xr:uid="{00000000-0005-0000-0000-0000739C0000}"/>
    <cellStyle name="Total 2 2 5 4 5" xfId="24808" xr:uid="{00000000-0005-0000-0000-0000749C0000}"/>
    <cellStyle name="Total 2 2 5 4 5 2" xfId="41531" xr:uid="{00000000-0005-0000-0000-0000759C0000}"/>
    <cellStyle name="Total 2 2 5 4 6" xfId="29264" xr:uid="{00000000-0005-0000-0000-0000769C0000}"/>
    <cellStyle name="Total 2 2 5 4 7" xfId="12552" xr:uid="{00000000-0005-0000-0000-0000779C0000}"/>
    <cellStyle name="Total 2 2 5 5" xfId="8438" xr:uid="{00000000-0005-0000-0000-0000789C0000}"/>
    <cellStyle name="Total 2 2 5 5 2" xfId="19608" xr:uid="{00000000-0005-0000-0000-0000799C0000}"/>
    <cellStyle name="Total 2 2 5 5 2 2" xfId="36279" xr:uid="{00000000-0005-0000-0000-00007A9C0000}"/>
    <cellStyle name="Total 2 2 5 5 3" xfId="22763" xr:uid="{00000000-0005-0000-0000-00007B9C0000}"/>
    <cellStyle name="Total 2 2 5 5 3 2" xfId="39463" xr:uid="{00000000-0005-0000-0000-00007C9C0000}"/>
    <cellStyle name="Total 2 2 5 5 4" xfId="25593" xr:uid="{00000000-0005-0000-0000-00007D9C0000}"/>
    <cellStyle name="Total 2 2 5 5 4 2" xfId="42331" xr:uid="{00000000-0005-0000-0000-00007E9C0000}"/>
    <cellStyle name="Total 2 2 5 5 5" xfId="30459" xr:uid="{00000000-0005-0000-0000-00007F9C0000}"/>
    <cellStyle name="Total 2 2 5 5 6" xfId="13785" xr:uid="{00000000-0005-0000-0000-0000809C0000}"/>
    <cellStyle name="Total 2 2 5 6" xfId="17294" xr:uid="{00000000-0005-0000-0000-0000819C0000}"/>
    <cellStyle name="Total 2 2 5 6 2" xfId="33971" xr:uid="{00000000-0005-0000-0000-0000829C0000}"/>
    <cellStyle name="Total 2 2 5 7" xfId="16700" xr:uid="{00000000-0005-0000-0000-0000839C0000}"/>
    <cellStyle name="Total 2 2 5 7 2" xfId="33374" xr:uid="{00000000-0005-0000-0000-0000849C0000}"/>
    <cellStyle name="Total 2 2 5 8" xfId="16176" xr:uid="{00000000-0005-0000-0000-0000859C0000}"/>
    <cellStyle name="Total 2 2 5 8 2" xfId="32841" xr:uid="{00000000-0005-0000-0000-0000869C0000}"/>
    <cellStyle name="Total 2 2 5 9" xfId="27867" xr:uid="{00000000-0005-0000-0000-0000879C0000}"/>
    <cellStyle name="Total 2 2 6" xfId="5514" xr:uid="{00000000-0005-0000-0000-0000889C0000}"/>
    <cellStyle name="Total 2 2 6 10" xfId="11149" xr:uid="{00000000-0005-0000-0000-0000899C0000}"/>
    <cellStyle name="Total 2 2 6 2" xfId="5515" xr:uid="{00000000-0005-0000-0000-00008A9C0000}"/>
    <cellStyle name="Total 2 2 6 2 2" xfId="5516" xr:uid="{00000000-0005-0000-0000-00008B9C0000}"/>
    <cellStyle name="Total 2 2 6 2 2 2" xfId="20103" xr:uid="{00000000-0005-0000-0000-00008C9C0000}"/>
    <cellStyle name="Total 2 2 6 2 2 2 2" xfId="36773" xr:uid="{00000000-0005-0000-0000-00008D9C0000}"/>
    <cellStyle name="Total 2 2 6 2 2 3" xfId="23246" xr:uid="{00000000-0005-0000-0000-00008E9C0000}"/>
    <cellStyle name="Total 2 2 6 2 2 3 2" xfId="39952" xr:uid="{00000000-0005-0000-0000-00008F9C0000}"/>
    <cellStyle name="Total 2 2 6 2 2 4" xfId="26027" xr:uid="{00000000-0005-0000-0000-0000909C0000}"/>
    <cellStyle name="Total 2 2 6 2 2 4 2" xfId="42766" xr:uid="{00000000-0005-0000-0000-0000919C0000}"/>
    <cellStyle name="Total 2 2 6 2 2 5" xfId="31013" xr:uid="{00000000-0005-0000-0000-0000929C0000}"/>
    <cellStyle name="Total 2 2 6 2 2 6" xfId="14340" xr:uid="{00000000-0005-0000-0000-0000939C0000}"/>
    <cellStyle name="Total 2 2 6 2 3" xfId="5517" xr:uid="{00000000-0005-0000-0000-0000949C0000}"/>
    <cellStyle name="Total 2 2 6 2 3 2" xfId="34494" xr:uid="{00000000-0005-0000-0000-0000959C0000}"/>
    <cellStyle name="Total 2 2 6 2 3 3" xfId="17817" xr:uid="{00000000-0005-0000-0000-0000969C0000}"/>
    <cellStyle name="Total 2 2 6 2 4" xfId="8439" xr:uid="{00000000-0005-0000-0000-0000979C0000}"/>
    <cellStyle name="Total 2 2 6 2 4 2" xfId="35024" xr:uid="{00000000-0005-0000-0000-0000989C0000}"/>
    <cellStyle name="Total 2 2 6 2 4 3" xfId="18349" xr:uid="{00000000-0005-0000-0000-0000999C0000}"/>
    <cellStyle name="Total 2 2 6 2 5" xfId="17529" xr:uid="{00000000-0005-0000-0000-00009A9C0000}"/>
    <cellStyle name="Total 2 2 6 2 5 2" xfId="34206" xr:uid="{00000000-0005-0000-0000-00009B9C0000}"/>
    <cellStyle name="Total 2 2 6 2 6" xfId="28417" xr:uid="{00000000-0005-0000-0000-00009C9C0000}"/>
    <cellStyle name="Total 2 2 6 2 7" xfId="11666" xr:uid="{00000000-0005-0000-0000-00009D9C0000}"/>
    <cellStyle name="Total 2 2 6 3" xfId="5518" xr:uid="{00000000-0005-0000-0000-00009E9C0000}"/>
    <cellStyle name="Total 2 2 6 3 2" xfId="14601" xr:uid="{00000000-0005-0000-0000-00009F9C0000}"/>
    <cellStyle name="Total 2 2 6 3 2 2" xfId="20364" xr:uid="{00000000-0005-0000-0000-0000A09C0000}"/>
    <cellStyle name="Total 2 2 6 3 2 2 2" xfId="37033" xr:uid="{00000000-0005-0000-0000-0000A19C0000}"/>
    <cellStyle name="Total 2 2 6 3 2 3" xfId="23505" xr:uid="{00000000-0005-0000-0000-0000A29C0000}"/>
    <cellStyle name="Total 2 2 6 3 2 3 2" xfId="40213" xr:uid="{00000000-0005-0000-0000-0000A39C0000}"/>
    <cellStyle name="Total 2 2 6 3 2 4" xfId="26287" xr:uid="{00000000-0005-0000-0000-0000A49C0000}"/>
    <cellStyle name="Total 2 2 6 3 2 4 2" xfId="43027" xr:uid="{00000000-0005-0000-0000-0000A59C0000}"/>
    <cellStyle name="Total 2 2 6 3 2 5" xfId="31273" xr:uid="{00000000-0005-0000-0000-0000A69C0000}"/>
    <cellStyle name="Total 2 2 6 3 3" xfId="18078" xr:uid="{00000000-0005-0000-0000-0000A79C0000}"/>
    <cellStyle name="Total 2 2 6 3 3 2" xfId="34754" xr:uid="{00000000-0005-0000-0000-0000A89C0000}"/>
    <cellStyle name="Total 2 2 6 3 4" xfId="21332" xr:uid="{00000000-0005-0000-0000-0000A99C0000}"/>
    <cellStyle name="Total 2 2 6 3 4 2" xfId="38004" xr:uid="{00000000-0005-0000-0000-0000AA9C0000}"/>
    <cellStyle name="Total 2 2 6 3 5" xfId="24382" xr:uid="{00000000-0005-0000-0000-0000AB9C0000}"/>
    <cellStyle name="Total 2 2 6 3 5 2" xfId="41100" xr:uid="{00000000-0005-0000-0000-0000AC9C0000}"/>
    <cellStyle name="Total 2 2 6 3 6" xfId="28676" xr:uid="{00000000-0005-0000-0000-0000AD9C0000}"/>
    <cellStyle name="Total 2 2 6 3 7" xfId="11927" xr:uid="{00000000-0005-0000-0000-0000AE9C0000}"/>
    <cellStyle name="Total 2 2 6 4" xfId="5519" xr:uid="{00000000-0005-0000-0000-0000AF9C0000}"/>
    <cellStyle name="Total 2 2 6 4 2" xfId="15274" xr:uid="{00000000-0005-0000-0000-0000B09C0000}"/>
    <cellStyle name="Total 2 2 6 4 2 2" xfId="20917" xr:uid="{00000000-0005-0000-0000-0000B19C0000}"/>
    <cellStyle name="Total 2 2 6 4 2 2 2" xfId="37586" xr:uid="{00000000-0005-0000-0000-0000B29C0000}"/>
    <cellStyle name="Total 2 2 6 4 2 3" xfId="24034" xr:uid="{00000000-0005-0000-0000-0000B39C0000}"/>
    <cellStyle name="Total 2 2 6 4 2 3 2" xfId="40748" xr:uid="{00000000-0005-0000-0000-0000B49C0000}"/>
    <cellStyle name="Total 2 2 6 4 2 4" xfId="26760" xr:uid="{00000000-0005-0000-0000-0000B59C0000}"/>
    <cellStyle name="Total 2 2 6 4 2 4 2" xfId="43501" xr:uid="{00000000-0005-0000-0000-0000B69C0000}"/>
    <cellStyle name="Total 2 2 6 4 2 5" xfId="31945" xr:uid="{00000000-0005-0000-0000-0000B79C0000}"/>
    <cellStyle name="Total 2 2 6 4 3" xfId="18664" xr:uid="{00000000-0005-0000-0000-0000B89C0000}"/>
    <cellStyle name="Total 2 2 6 4 3 2" xfId="35341" xr:uid="{00000000-0005-0000-0000-0000B99C0000}"/>
    <cellStyle name="Total 2 2 6 4 4" xfId="21883" xr:uid="{00000000-0005-0000-0000-0000BA9C0000}"/>
    <cellStyle name="Total 2 2 6 4 4 2" xfId="38562" xr:uid="{00000000-0005-0000-0000-0000BB9C0000}"/>
    <cellStyle name="Total 2 2 6 4 5" xfId="24850" xr:uid="{00000000-0005-0000-0000-0000BC9C0000}"/>
    <cellStyle name="Total 2 2 6 4 5 2" xfId="41574" xr:uid="{00000000-0005-0000-0000-0000BD9C0000}"/>
    <cellStyle name="Total 2 2 6 4 6" xfId="29347" xr:uid="{00000000-0005-0000-0000-0000BE9C0000}"/>
    <cellStyle name="Total 2 2 6 4 7" xfId="12646" xr:uid="{00000000-0005-0000-0000-0000BF9C0000}"/>
    <cellStyle name="Total 2 2 6 5" xfId="13848" xr:uid="{00000000-0005-0000-0000-0000C09C0000}"/>
    <cellStyle name="Total 2 2 6 5 2" xfId="19645" xr:uid="{00000000-0005-0000-0000-0000C19C0000}"/>
    <cellStyle name="Total 2 2 6 5 2 2" xfId="36316" xr:uid="{00000000-0005-0000-0000-0000C29C0000}"/>
    <cellStyle name="Total 2 2 6 5 3" xfId="22797" xr:uid="{00000000-0005-0000-0000-0000C39C0000}"/>
    <cellStyle name="Total 2 2 6 5 3 2" xfId="39498" xr:uid="{00000000-0005-0000-0000-0000C49C0000}"/>
    <cellStyle name="Total 2 2 6 5 4" xfId="25616" xr:uid="{00000000-0005-0000-0000-0000C59C0000}"/>
    <cellStyle name="Total 2 2 6 5 4 2" xfId="42354" xr:uid="{00000000-0005-0000-0000-0000C69C0000}"/>
    <cellStyle name="Total 2 2 6 5 5" xfId="30522" xr:uid="{00000000-0005-0000-0000-0000C79C0000}"/>
    <cellStyle name="Total 2 2 6 6" xfId="17329" xr:uid="{00000000-0005-0000-0000-0000C89C0000}"/>
    <cellStyle name="Total 2 2 6 6 2" xfId="34006" xr:uid="{00000000-0005-0000-0000-0000C99C0000}"/>
    <cellStyle name="Total 2 2 6 7" xfId="17312" xr:uid="{00000000-0005-0000-0000-0000CA9C0000}"/>
    <cellStyle name="Total 2 2 6 7 2" xfId="33989" xr:uid="{00000000-0005-0000-0000-0000CB9C0000}"/>
    <cellStyle name="Total 2 2 6 8" xfId="21984" xr:uid="{00000000-0005-0000-0000-0000CC9C0000}"/>
    <cellStyle name="Total 2 2 6 8 2" xfId="38666" xr:uid="{00000000-0005-0000-0000-0000CD9C0000}"/>
    <cellStyle name="Total 2 2 6 9" xfId="27930" xr:uid="{00000000-0005-0000-0000-0000CE9C0000}"/>
    <cellStyle name="Total 2 2 7" xfId="5520" xr:uid="{00000000-0005-0000-0000-0000CF9C0000}"/>
    <cellStyle name="Total 2 2 7 2" xfId="5521" xr:uid="{00000000-0005-0000-0000-0000D09C0000}"/>
    <cellStyle name="Total 2 2 7 2 2" xfId="5522" xr:uid="{00000000-0005-0000-0000-0000D19C0000}"/>
    <cellStyle name="Total 2 2 7 2 2 2" xfId="20831" xr:uid="{00000000-0005-0000-0000-0000D29C0000}"/>
    <cellStyle name="Total 2 2 7 2 2 2 2" xfId="37500" xr:uid="{00000000-0005-0000-0000-0000D39C0000}"/>
    <cellStyle name="Total 2 2 7 2 2 3" xfId="23951" xr:uid="{00000000-0005-0000-0000-0000D49C0000}"/>
    <cellStyle name="Total 2 2 7 2 2 3 2" xfId="40664" xr:uid="{00000000-0005-0000-0000-0000D59C0000}"/>
    <cellStyle name="Total 2 2 7 2 2 4" xfId="26686" xr:uid="{00000000-0005-0000-0000-0000D69C0000}"/>
    <cellStyle name="Total 2 2 7 2 2 4 2" xfId="43427" xr:uid="{00000000-0005-0000-0000-0000D79C0000}"/>
    <cellStyle name="Total 2 2 7 2 2 5" xfId="31826" xr:uid="{00000000-0005-0000-0000-0000D89C0000}"/>
    <cellStyle name="Total 2 2 7 2 2 6" xfId="15155" xr:uid="{00000000-0005-0000-0000-0000D99C0000}"/>
    <cellStyle name="Total 2 2 7 2 3" xfId="5523" xr:uid="{00000000-0005-0000-0000-0000DA9C0000}"/>
    <cellStyle name="Total 2 2 7 2 3 2" xfId="35245" xr:uid="{00000000-0005-0000-0000-0000DB9C0000}"/>
    <cellStyle name="Total 2 2 7 2 3 3" xfId="18568" xr:uid="{00000000-0005-0000-0000-0000DC9C0000}"/>
    <cellStyle name="Total 2 2 7 2 4" xfId="21793" xr:uid="{00000000-0005-0000-0000-0000DD9C0000}"/>
    <cellStyle name="Total 2 2 7 2 4 2" xfId="38471" xr:uid="{00000000-0005-0000-0000-0000DE9C0000}"/>
    <cellStyle name="Total 2 2 7 2 5" xfId="24777" xr:uid="{00000000-0005-0000-0000-0000DF9C0000}"/>
    <cellStyle name="Total 2 2 7 2 5 2" xfId="41500" xr:uid="{00000000-0005-0000-0000-0000E09C0000}"/>
    <cellStyle name="Total 2 2 7 2 6" xfId="29228" xr:uid="{00000000-0005-0000-0000-0000E19C0000}"/>
    <cellStyle name="Total 2 2 7 2 7" xfId="12516" xr:uid="{00000000-0005-0000-0000-0000E29C0000}"/>
    <cellStyle name="Total 2 2 7 3" xfId="5524" xr:uid="{00000000-0005-0000-0000-0000E39C0000}"/>
    <cellStyle name="Total 2 2 7 3 2" xfId="19289" xr:uid="{00000000-0005-0000-0000-0000E49C0000}"/>
    <cellStyle name="Total 2 2 7 3 2 2" xfId="35960" xr:uid="{00000000-0005-0000-0000-0000E59C0000}"/>
    <cellStyle name="Total 2 2 7 3 3" xfId="22469" xr:uid="{00000000-0005-0000-0000-0000E69C0000}"/>
    <cellStyle name="Total 2 2 7 3 3 2" xfId="39162" xr:uid="{00000000-0005-0000-0000-0000E79C0000}"/>
    <cellStyle name="Total 2 2 7 3 4" xfId="25334" xr:uid="{00000000-0005-0000-0000-0000E89C0000}"/>
    <cellStyle name="Total 2 2 7 3 4 2" xfId="42070" xr:uid="{00000000-0005-0000-0000-0000E99C0000}"/>
    <cellStyle name="Total 2 2 7 3 5" xfId="30088" xr:uid="{00000000-0005-0000-0000-0000EA9C0000}"/>
    <cellStyle name="Total 2 2 7 3 6" xfId="13412" xr:uid="{00000000-0005-0000-0000-0000EB9C0000}"/>
    <cellStyle name="Total 2 2 7 4" xfId="5525" xr:uid="{00000000-0005-0000-0000-0000EC9C0000}"/>
    <cellStyle name="Total 2 2 7 4 2" xfId="33644" xr:uid="{00000000-0005-0000-0000-0000ED9C0000}"/>
    <cellStyle name="Total 2 2 7 4 3" xfId="16968" xr:uid="{00000000-0005-0000-0000-0000EE9C0000}"/>
    <cellStyle name="Total 2 2 7 5" xfId="8440" xr:uid="{00000000-0005-0000-0000-0000EF9C0000}"/>
    <cellStyle name="Total 2 2 7 5 2" xfId="37246" xr:uid="{00000000-0005-0000-0000-0000F09C0000}"/>
    <cellStyle name="Total 2 2 7 5 3" xfId="20578" xr:uid="{00000000-0005-0000-0000-0000F19C0000}"/>
    <cellStyle name="Total 2 2 7 6" xfId="18292" xr:uid="{00000000-0005-0000-0000-0000F29C0000}"/>
    <cellStyle name="Total 2 2 7 6 2" xfId="34967" xr:uid="{00000000-0005-0000-0000-0000F39C0000}"/>
    <cellStyle name="Total 2 2 7 7" xfId="27499" xr:uid="{00000000-0005-0000-0000-0000F49C0000}"/>
    <cellStyle name="Total 2 2 7 8" xfId="10729" xr:uid="{00000000-0005-0000-0000-0000F59C0000}"/>
    <cellStyle name="Total 2 2 8" xfId="5526" xr:uid="{00000000-0005-0000-0000-0000F69C0000}"/>
    <cellStyle name="Total 2 2 8 2" xfId="5527" xr:uid="{00000000-0005-0000-0000-0000F79C0000}"/>
    <cellStyle name="Total 2 2 8 2 2" xfId="5528" xr:uid="{00000000-0005-0000-0000-0000F89C0000}"/>
    <cellStyle name="Total 2 2 8 2 2 2" xfId="35664" xr:uid="{00000000-0005-0000-0000-0000F99C0000}"/>
    <cellStyle name="Total 2 2 8 2 3" xfId="5529" xr:uid="{00000000-0005-0000-0000-0000FA9C0000}"/>
    <cellStyle name="Total 2 2 8 2 4" xfId="18991" xr:uid="{00000000-0005-0000-0000-0000FB9C0000}"/>
    <cellStyle name="Total 2 2 8 3" xfId="5530" xr:uid="{00000000-0005-0000-0000-0000FC9C0000}"/>
    <cellStyle name="Total 2 2 8 3 2" xfId="38882" xr:uid="{00000000-0005-0000-0000-0000FD9C0000}"/>
    <cellStyle name="Total 2 2 8 3 3" xfId="22193" xr:uid="{00000000-0005-0000-0000-0000FE9C0000}"/>
    <cellStyle name="Total 2 2 8 4" xfId="5531" xr:uid="{00000000-0005-0000-0000-0000FF9C0000}"/>
    <cellStyle name="Total 2 2 8 4 2" xfId="41836" xr:uid="{00000000-0005-0000-0000-0000009D0000}"/>
    <cellStyle name="Total 2 2 8 4 3" xfId="25103" xr:uid="{00000000-0005-0000-0000-0000019D0000}"/>
    <cellStyle name="Total 2 2 8 5" xfId="8441" xr:uid="{00000000-0005-0000-0000-0000029D0000}"/>
    <cellStyle name="Total 2 2 8 5 2" xfId="29728" xr:uid="{00000000-0005-0000-0000-0000039D0000}"/>
    <cellStyle name="Total 2 2 8 6" xfId="13049" xr:uid="{00000000-0005-0000-0000-0000049D0000}"/>
    <cellStyle name="Total 2 2 9" xfId="5532" xr:uid="{00000000-0005-0000-0000-0000059D0000}"/>
    <cellStyle name="Total 2 2 9 2" xfId="5533" xr:uid="{00000000-0005-0000-0000-0000069D0000}"/>
    <cellStyle name="Total 2 2 9 2 2" xfId="5534" xr:uid="{00000000-0005-0000-0000-0000079D0000}"/>
    <cellStyle name="Total 2 2 9 2 3" xfId="5535" xr:uid="{00000000-0005-0000-0000-0000089D0000}"/>
    <cellStyle name="Total 2 2 9 2 4" xfId="32879" xr:uid="{00000000-0005-0000-0000-0000099D0000}"/>
    <cellStyle name="Total 2 2 9 3" xfId="5536" xr:uid="{00000000-0005-0000-0000-00000A9D0000}"/>
    <cellStyle name="Total 2 2 9 4" xfId="5537" xr:uid="{00000000-0005-0000-0000-00000B9D0000}"/>
    <cellStyle name="Total 2 2 9 5" xfId="8442" xr:uid="{00000000-0005-0000-0000-00000C9D0000}"/>
    <cellStyle name="Total 2 2 9 6" xfId="16213" xr:uid="{00000000-0005-0000-0000-00000D9D0000}"/>
    <cellStyle name="Total 2 20" xfId="5538" xr:uid="{00000000-0005-0000-0000-00000E9D0000}"/>
    <cellStyle name="Total 2 21" xfId="5539" xr:uid="{00000000-0005-0000-0000-00000F9D0000}"/>
    <cellStyle name="Total 2 22" xfId="8443" xr:uid="{00000000-0005-0000-0000-0000109D0000}"/>
    <cellStyle name="Total 2 23" xfId="8444" xr:uid="{00000000-0005-0000-0000-0000119D0000}"/>
    <cellStyle name="Total 2 24" xfId="10043" xr:uid="{00000000-0005-0000-0000-0000129D0000}"/>
    <cellStyle name="Total 2 25" xfId="44001" xr:uid="{00000000-0005-0000-0000-0000139D0000}"/>
    <cellStyle name="Total 2 3" xfId="5540" xr:uid="{00000000-0005-0000-0000-0000149D0000}"/>
    <cellStyle name="Total 2 3 10" xfId="5541" xr:uid="{00000000-0005-0000-0000-0000159D0000}"/>
    <cellStyle name="Total 2 3 10 2" xfId="5542" xr:uid="{00000000-0005-0000-0000-0000169D0000}"/>
    <cellStyle name="Total 2 3 10 2 2" xfId="5543" xr:uid="{00000000-0005-0000-0000-0000179D0000}"/>
    <cellStyle name="Total 2 3 10 2 3" xfId="5544" xr:uid="{00000000-0005-0000-0000-0000189D0000}"/>
    <cellStyle name="Total 2 3 10 3" xfId="5545" xr:uid="{00000000-0005-0000-0000-0000199D0000}"/>
    <cellStyle name="Total 2 3 10 4" xfId="5546" xr:uid="{00000000-0005-0000-0000-00001A9D0000}"/>
    <cellStyle name="Total 2 3 10 5" xfId="8445" xr:uid="{00000000-0005-0000-0000-00001B9D0000}"/>
    <cellStyle name="Total 2 3 11" xfId="5547" xr:uid="{00000000-0005-0000-0000-00001C9D0000}"/>
    <cellStyle name="Total 2 3 11 2" xfId="5548" xr:uid="{00000000-0005-0000-0000-00001D9D0000}"/>
    <cellStyle name="Total 2 3 11 2 2" xfId="5549" xr:uid="{00000000-0005-0000-0000-00001E9D0000}"/>
    <cellStyle name="Total 2 3 11 2 3" xfId="5550" xr:uid="{00000000-0005-0000-0000-00001F9D0000}"/>
    <cellStyle name="Total 2 3 11 3" xfId="5551" xr:uid="{00000000-0005-0000-0000-0000209D0000}"/>
    <cellStyle name="Total 2 3 11 4" xfId="5552" xr:uid="{00000000-0005-0000-0000-0000219D0000}"/>
    <cellStyle name="Total 2 3 11 5" xfId="8446" xr:uid="{00000000-0005-0000-0000-0000229D0000}"/>
    <cellStyle name="Total 2 3 12" xfId="5553" xr:uid="{00000000-0005-0000-0000-0000239D0000}"/>
    <cellStyle name="Total 2 3 12 2" xfId="5554" xr:uid="{00000000-0005-0000-0000-0000249D0000}"/>
    <cellStyle name="Total 2 3 12 2 2" xfId="5555" xr:uid="{00000000-0005-0000-0000-0000259D0000}"/>
    <cellStyle name="Total 2 3 12 2 3" xfId="5556" xr:uid="{00000000-0005-0000-0000-0000269D0000}"/>
    <cellStyle name="Total 2 3 12 3" xfId="5557" xr:uid="{00000000-0005-0000-0000-0000279D0000}"/>
    <cellStyle name="Total 2 3 12 4" xfId="5558" xr:uid="{00000000-0005-0000-0000-0000289D0000}"/>
    <cellStyle name="Total 2 3 12 5" xfId="8447" xr:uid="{00000000-0005-0000-0000-0000299D0000}"/>
    <cellStyle name="Total 2 3 13" xfId="5559" xr:uid="{00000000-0005-0000-0000-00002A9D0000}"/>
    <cellStyle name="Total 2 3 13 2" xfId="5560" xr:uid="{00000000-0005-0000-0000-00002B9D0000}"/>
    <cellStyle name="Total 2 3 13 2 2" xfId="5561" xr:uid="{00000000-0005-0000-0000-00002C9D0000}"/>
    <cellStyle name="Total 2 3 13 2 3" xfId="5562" xr:uid="{00000000-0005-0000-0000-00002D9D0000}"/>
    <cellStyle name="Total 2 3 13 3" xfId="5563" xr:uid="{00000000-0005-0000-0000-00002E9D0000}"/>
    <cellStyle name="Total 2 3 13 4" xfId="5564" xr:uid="{00000000-0005-0000-0000-00002F9D0000}"/>
    <cellStyle name="Total 2 3 13 5" xfId="8448" xr:uid="{00000000-0005-0000-0000-0000309D0000}"/>
    <cellStyle name="Total 2 3 14" xfId="5565" xr:uid="{00000000-0005-0000-0000-0000319D0000}"/>
    <cellStyle name="Total 2 3 14 2" xfId="5566" xr:uid="{00000000-0005-0000-0000-0000329D0000}"/>
    <cellStyle name="Total 2 3 14 2 2" xfId="5567" xr:uid="{00000000-0005-0000-0000-0000339D0000}"/>
    <cellStyle name="Total 2 3 14 2 3" xfId="5568" xr:uid="{00000000-0005-0000-0000-0000349D0000}"/>
    <cellStyle name="Total 2 3 14 3" xfId="5569" xr:uid="{00000000-0005-0000-0000-0000359D0000}"/>
    <cellStyle name="Total 2 3 14 4" xfId="5570" xr:uid="{00000000-0005-0000-0000-0000369D0000}"/>
    <cellStyle name="Total 2 3 14 5" xfId="8449" xr:uid="{00000000-0005-0000-0000-0000379D0000}"/>
    <cellStyle name="Total 2 3 15" xfId="5571" xr:uid="{00000000-0005-0000-0000-0000389D0000}"/>
    <cellStyle name="Total 2 3 15 2" xfId="5572" xr:uid="{00000000-0005-0000-0000-0000399D0000}"/>
    <cellStyle name="Total 2 3 15 2 2" xfId="5573" xr:uid="{00000000-0005-0000-0000-00003A9D0000}"/>
    <cellStyle name="Total 2 3 15 2 3" xfId="5574" xr:uid="{00000000-0005-0000-0000-00003B9D0000}"/>
    <cellStyle name="Total 2 3 15 3" xfId="5575" xr:uid="{00000000-0005-0000-0000-00003C9D0000}"/>
    <cellStyle name="Total 2 3 15 4" xfId="5576" xr:uid="{00000000-0005-0000-0000-00003D9D0000}"/>
    <cellStyle name="Total 2 3 15 5" xfId="8450" xr:uid="{00000000-0005-0000-0000-00003E9D0000}"/>
    <cellStyle name="Total 2 3 16" xfId="5577" xr:uid="{00000000-0005-0000-0000-00003F9D0000}"/>
    <cellStyle name="Total 2 3 16 2" xfId="5578" xr:uid="{00000000-0005-0000-0000-0000409D0000}"/>
    <cellStyle name="Total 2 3 16 3" xfId="5579" xr:uid="{00000000-0005-0000-0000-0000419D0000}"/>
    <cellStyle name="Total 2 3 16 4" xfId="8451" xr:uid="{00000000-0005-0000-0000-0000429D0000}"/>
    <cellStyle name="Total 2 3 17" xfId="5580" xr:uid="{00000000-0005-0000-0000-0000439D0000}"/>
    <cellStyle name="Total 2 3 18" xfId="5581" xr:uid="{00000000-0005-0000-0000-0000449D0000}"/>
    <cellStyle name="Total 2 3 19" xfId="8452" xr:uid="{00000000-0005-0000-0000-0000459D0000}"/>
    <cellStyle name="Total 2 3 2" xfId="5582" xr:uid="{00000000-0005-0000-0000-0000469D0000}"/>
    <cellStyle name="Total 2 3 2 10" xfId="11093" xr:uid="{00000000-0005-0000-0000-0000479D0000}"/>
    <cellStyle name="Total 2 3 2 2" xfId="5583" xr:uid="{00000000-0005-0000-0000-0000489D0000}"/>
    <cellStyle name="Total 2 3 2 2 2" xfId="5584" xr:uid="{00000000-0005-0000-0000-0000499D0000}"/>
    <cellStyle name="Total 2 3 2 2 2 2" xfId="5585" xr:uid="{00000000-0005-0000-0000-00004A9D0000}"/>
    <cellStyle name="Total 2 3 2 2 2 2 2" xfId="36751" xr:uid="{00000000-0005-0000-0000-00004B9D0000}"/>
    <cellStyle name="Total 2 3 2 2 2 2 3" xfId="20081" xr:uid="{00000000-0005-0000-0000-00004C9D0000}"/>
    <cellStyle name="Total 2 3 2 2 2 3" xfId="5586" xr:uid="{00000000-0005-0000-0000-00004D9D0000}"/>
    <cellStyle name="Total 2 3 2 2 2 3 2" xfId="39930" xr:uid="{00000000-0005-0000-0000-00004E9D0000}"/>
    <cellStyle name="Total 2 3 2 2 2 3 3" xfId="23225" xr:uid="{00000000-0005-0000-0000-00004F9D0000}"/>
    <cellStyle name="Total 2 3 2 2 2 4" xfId="8453" xr:uid="{00000000-0005-0000-0000-0000509D0000}"/>
    <cellStyle name="Total 2 3 2 2 2 4 2" xfId="42744" xr:uid="{00000000-0005-0000-0000-0000519D0000}"/>
    <cellStyle name="Total 2 3 2 2 2 4 3" xfId="26005" xr:uid="{00000000-0005-0000-0000-0000529D0000}"/>
    <cellStyle name="Total 2 3 2 2 2 5" xfId="30991" xr:uid="{00000000-0005-0000-0000-0000539D0000}"/>
    <cellStyle name="Total 2 3 2 2 2 6" xfId="14318" xr:uid="{00000000-0005-0000-0000-0000549D0000}"/>
    <cellStyle name="Total 2 3 2 2 3" xfId="5587" xr:uid="{00000000-0005-0000-0000-0000559D0000}"/>
    <cellStyle name="Total 2 3 2 2 3 2" xfId="5588" xr:uid="{00000000-0005-0000-0000-0000569D0000}"/>
    <cellStyle name="Total 2 3 2 2 3 2 2" xfId="34472" xr:uid="{00000000-0005-0000-0000-0000579D0000}"/>
    <cellStyle name="Total 2 3 2 2 3 3" xfId="5589" xr:uid="{00000000-0005-0000-0000-0000589D0000}"/>
    <cellStyle name="Total 2 3 2 2 3 4" xfId="17795" xr:uid="{00000000-0005-0000-0000-0000599D0000}"/>
    <cellStyle name="Total 2 3 2 2 4" xfId="5590" xr:uid="{00000000-0005-0000-0000-00005A9D0000}"/>
    <cellStyle name="Total 2 3 2 2 4 2" xfId="33150" xr:uid="{00000000-0005-0000-0000-00005B9D0000}"/>
    <cellStyle name="Total 2 3 2 2 4 3" xfId="16479" xr:uid="{00000000-0005-0000-0000-00005C9D0000}"/>
    <cellStyle name="Total 2 3 2 2 5" xfId="5591" xr:uid="{00000000-0005-0000-0000-00005D9D0000}"/>
    <cellStyle name="Total 2 3 2 2 5 2" xfId="35466" xr:uid="{00000000-0005-0000-0000-00005E9D0000}"/>
    <cellStyle name="Total 2 3 2 2 5 3" xfId="18788" xr:uid="{00000000-0005-0000-0000-00005F9D0000}"/>
    <cellStyle name="Total 2 3 2 2 6" xfId="8454" xr:uid="{00000000-0005-0000-0000-0000609D0000}"/>
    <cellStyle name="Total 2 3 2 2 6 2" xfId="28396" xr:uid="{00000000-0005-0000-0000-0000619D0000}"/>
    <cellStyle name="Total 2 3 2 2 7" xfId="11644" xr:uid="{00000000-0005-0000-0000-0000629D0000}"/>
    <cellStyle name="Total 2 3 2 3" xfId="5592" xr:uid="{00000000-0005-0000-0000-0000639D0000}"/>
    <cellStyle name="Total 2 3 2 3 2" xfId="5593" xr:uid="{00000000-0005-0000-0000-0000649D0000}"/>
    <cellStyle name="Total 2 3 2 3 2 2" xfId="5594" xr:uid="{00000000-0005-0000-0000-0000659D0000}"/>
    <cellStyle name="Total 2 3 2 3 2 2 2" xfId="37014" xr:uid="{00000000-0005-0000-0000-0000669D0000}"/>
    <cellStyle name="Total 2 3 2 3 2 2 3" xfId="20345" xr:uid="{00000000-0005-0000-0000-0000679D0000}"/>
    <cellStyle name="Total 2 3 2 3 2 3" xfId="5595" xr:uid="{00000000-0005-0000-0000-0000689D0000}"/>
    <cellStyle name="Total 2 3 2 3 2 3 2" xfId="40194" xr:uid="{00000000-0005-0000-0000-0000699D0000}"/>
    <cellStyle name="Total 2 3 2 3 2 3 3" xfId="23486" xr:uid="{00000000-0005-0000-0000-00006A9D0000}"/>
    <cellStyle name="Total 2 3 2 3 2 4" xfId="8455" xr:uid="{00000000-0005-0000-0000-00006B9D0000}"/>
    <cellStyle name="Total 2 3 2 3 2 4 2" xfId="43008" xr:uid="{00000000-0005-0000-0000-00006C9D0000}"/>
    <cellStyle name="Total 2 3 2 3 2 4 3" xfId="26268" xr:uid="{00000000-0005-0000-0000-00006D9D0000}"/>
    <cellStyle name="Total 2 3 2 3 2 5" xfId="31254" xr:uid="{00000000-0005-0000-0000-00006E9D0000}"/>
    <cellStyle name="Total 2 3 2 3 2 6" xfId="14582" xr:uid="{00000000-0005-0000-0000-00006F9D0000}"/>
    <cellStyle name="Total 2 3 2 3 3" xfId="5596" xr:uid="{00000000-0005-0000-0000-0000709D0000}"/>
    <cellStyle name="Total 2 3 2 3 3 2" xfId="34735" xr:uid="{00000000-0005-0000-0000-0000719D0000}"/>
    <cellStyle name="Total 2 3 2 3 3 3" xfId="18059" xr:uid="{00000000-0005-0000-0000-0000729D0000}"/>
    <cellStyle name="Total 2 3 2 3 4" xfId="5597" xr:uid="{00000000-0005-0000-0000-0000739D0000}"/>
    <cellStyle name="Total 2 3 2 3 4 2" xfId="37985" xr:uid="{00000000-0005-0000-0000-0000749D0000}"/>
    <cellStyle name="Total 2 3 2 3 4 3" xfId="21313" xr:uid="{00000000-0005-0000-0000-0000759D0000}"/>
    <cellStyle name="Total 2 3 2 3 5" xfId="24363" xr:uid="{00000000-0005-0000-0000-0000769D0000}"/>
    <cellStyle name="Total 2 3 2 3 5 2" xfId="41081" xr:uid="{00000000-0005-0000-0000-0000779D0000}"/>
    <cellStyle name="Total 2 3 2 3 6" xfId="28657" xr:uid="{00000000-0005-0000-0000-0000789D0000}"/>
    <cellStyle name="Total 2 3 2 3 7" xfId="11908" xr:uid="{00000000-0005-0000-0000-0000799D0000}"/>
    <cellStyle name="Total 2 3 2 4" xfId="5598" xr:uid="{00000000-0005-0000-0000-00007A9D0000}"/>
    <cellStyle name="Total 2 3 2 4 2" xfId="5599" xr:uid="{00000000-0005-0000-0000-00007B9D0000}"/>
    <cellStyle name="Total 2 3 2 4 2 2" xfId="20866" xr:uid="{00000000-0005-0000-0000-00007C9D0000}"/>
    <cellStyle name="Total 2 3 2 4 2 2 2" xfId="37535" xr:uid="{00000000-0005-0000-0000-00007D9D0000}"/>
    <cellStyle name="Total 2 3 2 4 2 3" xfId="23986" xr:uid="{00000000-0005-0000-0000-00007E9D0000}"/>
    <cellStyle name="Total 2 3 2 4 2 3 2" xfId="40699" xr:uid="{00000000-0005-0000-0000-00007F9D0000}"/>
    <cellStyle name="Total 2 3 2 4 2 4" xfId="26721" xr:uid="{00000000-0005-0000-0000-0000809D0000}"/>
    <cellStyle name="Total 2 3 2 4 2 4 2" xfId="43462" xr:uid="{00000000-0005-0000-0000-0000819D0000}"/>
    <cellStyle name="Total 2 3 2 4 2 5" xfId="31866" xr:uid="{00000000-0005-0000-0000-0000829D0000}"/>
    <cellStyle name="Total 2 3 2 4 2 6" xfId="15195" xr:uid="{00000000-0005-0000-0000-0000839D0000}"/>
    <cellStyle name="Total 2 3 2 4 3" xfId="5600" xr:uid="{00000000-0005-0000-0000-0000849D0000}"/>
    <cellStyle name="Total 2 3 2 4 3 2" xfId="35280" xr:uid="{00000000-0005-0000-0000-0000859D0000}"/>
    <cellStyle name="Total 2 3 2 4 3 3" xfId="18603" xr:uid="{00000000-0005-0000-0000-0000869D0000}"/>
    <cellStyle name="Total 2 3 2 4 4" xfId="8456" xr:uid="{00000000-0005-0000-0000-0000879D0000}"/>
    <cellStyle name="Total 2 3 2 4 4 2" xfId="38506" xr:uid="{00000000-0005-0000-0000-0000889D0000}"/>
    <cellStyle name="Total 2 3 2 4 4 3" xfId="21828" xr:uid="{00000000-0005-0000-0000-0000899D0000}"/>
    <cellStyle name="Total 2 3 2 4 5" xfId="24812" xr:uid="{00000000-0005-0000-0000-00008A9D0000}"/>
    <cellStyle name="Total 2 3 2 4 5 2" xfId="41535" xr:uid="{00000000-0005-0000-0000-00008B9D0000}"/>
    <cellStyle name="Total 2 3 2 4 6" xfId="29268" xr:uid="{00000000-0005-0000-0000-00008C9D0000}"/>
    <cellStyle name="Total 2 3 2 4 7" xfId="12556" xr:uid="{00000000-0005-0000-0000-00008D9D0000}"/>
    <cellStyle name="Total 2 3 2 5" xfId="5601" xr:uid="{00000000-0005-0000-0000-00008E9D0000}"/>
    <cellStyle name="Total 2 3 2 5 2" xfId="5602" xr:uid="{00000000-0005-0000-0000-00008F9D0000}"/>
    <cellStyle name="Total 2 3 2 5 2 2" xfId="36283" xr:uid="{00000000-0005-0000-0000-0000909D0000}"/>
    <cellStyle name="Total 2 3 2 5 2 3" xfId="19612" xr:uid="{00000000-0005-0000-0000-0000919D0000}"/>
    <cellStyle name="Total 2 3 2 5 3" xfId="5603" xr:uid="{00000000-0005-0000-0000-0000929D0000}"/>
    <cellStyle name="Total 2 3 2 5 3 2" xfId="39467" xr:uid="{00000000-0005-0000-0000-0000939D0000}"/>
    <cellStyle name="Total 2 3 2 5 3 3" xfId="22767" xr:uid="{00000000-0005-0000-0000-0000949D0000}"/>
    <cellStyle name="Total 2 3 2 5 4" xfId="8457" xr:uid="{00000000-0005-0000-0000-0000959D0000}"/>
    <cellStyle name="Total 2 3 2 5 4 2" xfId="42335" xr:uid="{00000000-0005-0000-0000-0000969D0000}"/>
    <cellStyle name="Total 2 3 2 5 4 3" xfId="25597" xr:uid="{00000000-0005-0000-0000-0000979D0000}"/>
    <cellStyle name="Total 2 3 2 5 5" xfId="30463" xr:uid="{00000000-0005-0000-0000-0000989D0000}"/>
    <cellStyle name="Total 2 3 2 5 6" xfId="13789" xr:uid="{00000000-0005-0000-0000-0000999D0000}"/>
    <cellStyle name="Total 2 3 2 6" xfId="5604" xr:uid="{00000000-0005-0000-0000-00009A9D0000}"/>
    <cellStyle name="Total 2 3 2 6 2" xfId="5605" xr:uid="{00000000-0005-0000-0000-00009B9D0000}"/>
    <cellStyle name="Total 2 3 2 6 2 2" xfId="33975" xr:uid="{00000000-0005-0000-0000-00009C9D0000}"/>
    <cellStyle name="Total 2 3 2 6 3" xfId="5606" xr:uid="{00000000-0005-0000-0000-00009D9D0000}"/>
    <cellStyle name="Total 2 3 2 6 4" xfId="17298" xr:uid="{00000000-0005-0000-0000-00009E9D0000}"/>
    <cellStyle name="Total 2 3 2 7" xfId="5607" xr:uid="{00000000-0005-0000-0000-00009F9D0000}"/>
    <cellStyle name="Total 2 3 2 7 2" xfId="33191" xr:uid="{00000000-0005-0000-0000-0000A09D0000}"/>
    <cellStyle name="Total 2 3 2 7 3" xfId="16519" xr:uid="{00000000-0005-0000-0000-0000A19D0000}"/>
    <cellStyle name="Total 2 3 2 8" xfId="5608" xr:uid="{00000000-0005-0000-0000-0000A29D0000}"/>
    <cellStyle name="Total 2 3 2 8 2" xfId="32842" xr:uid="{00000000-0005-0000-0000-0000A39D0000}"/>
    <cellStyle name="Total 2 3 2 8 3" xfId="16177" xr:uid="{00000000-0005-0000-0000-0000A49D0000}"/>
    <cellStyle name="Total 2 3 2 9" xfId="8458" xr:uid="{00000000-0005-0000-0000-0000A59D0000}"/>
    <cellStyle name="Total 2 3 2 9 2" xfId="27871" xr:uid="{00000000-0005-0000-0000-0000A69D0000}"/>
    <cellStyle name="Total 2 3 20" xfId="10048" xr:uid="{00000000-0005-0000-0000-0000A79D0000}"/>
    <cellStyle name="Total 2 3 21" xfId="44006" xr:uid="{00000000-0005-0000-0000-0000A89D0000}"/>
    <cellStyle name="Total 2 3 3" xfId="5609" xr:uid="{00000000-0005-0000-0000-0000A99D0000}"/>
    <cellStyle name="Total 2 3 3 10" xfId="11148" xr:uid="{00000000-0005-0000-0000-0000AA9D0000}"/>
    <cellStyle name="Total 2 3 3 2" xfId="5610" xr:uid="{00000000-0005-0000-0000-0000AB9D0000}"/>
    <cellStyle name="Total 2 3 3 2 2" xfId="5611" xr:uid="{00000000-0005-0000-0000-0000AC9D0000}"/>
    <cellStyle name="Total 2 3 3 2 2 2" xfId="20102" xr:uid="{00000000-0005-0000-0000-0000AD9D0000}"/>
    <cellStyle name="Total 2 3 3 2 2 2 2" xfId="36772" xr:uid="{00000000-0005-0000-0000-0000AE9D0000}"/>
    <cellStyle name="Total 2 3 3 2 2 3" xfId="23245" xr:uid="{00000000-0005-0000-0000-0000AF9D0000}"/>
    <cellStyle name="Total 2 3 3 2 2 3 2" xfId="39951" xr:uid="{00000000-0005-0000-0000-0000B09D0000}"/>
    <cellStyle name="Total 2 3 3 2 2 4" xfId="26026" xr:uid="{00000000-0005-0000-0000-0000B19D0000}"/>
    <cellStyle name="Total 2 3 3 2 2 4 2" xfId="42765" xr:uid="{00000000-0005-0000-0000-0000B29D0000}"/>
    <cellStyle name="Total 2 3 3 2 2 5" xfId="31012" xr:uid="{00000000-0005-0000-0000-0000B39D0000}"/>
    <cellStyle name="Total 2 3 3 2 2 6" xfId="14339" xr:uid="{00000000-0005-0000-0000-0000B49D0000}"/>
    <cellStyle name="Total 2 3 3 2 3" xfId="5612" xr:uid="{00000000-0005-0000-0000-0000B59D0000}"/>
    <cellStyle name="Total 2 3 3 2 3 2" xfId="34493" xr:uid="{00000000-0005-0000-0000-0000B69D0000}"/>
    <cellStyle name="Total 2 3 3 2 3 3" xfId="17816" xr:uid="{00000000-0005-0000-0000-0000B79D0000}"/>
    <cellStyle name="Total 2 3 3 2 4" xfId="8459" xr:uid="{00000000-0005-0000-0000-0000B89D0000}"/>
    <cellStyle name="Total 2 3 3 2 4 2" xfId="37304" xr:uid="{00000000-0005-0000-0000-0000B99D0000}"/>
    <cellStyle name="Total 2 3 3 2 4 3" xfId="20636" xr:uid="{00000000-0005-0000-0000-0000BA9D0000}"/>
    <cellStyle name="Total 2 3 3 2 5" xfId="16783" xr:uid="{00000000-0005-0000-0000-0000BB9D0000}"/>
    <cellStyle name="Total 2 3 3 2 5 2" xfId="33457" xr:uid="{00000000-0005-0000-0000-0000BC9D0000}"/>
    <cellStyle name="Total 2 3 3 2 6" xfId="28416" xr:uid="{00000000-0005-0000-0000-0000BD9D0000}"/>
    <cellStyle name="Total 2 3 3 2 7" xfId="11665" xr:uid="{00000000-0005-0000-0000-0000BE9D0000}"/>
    <cellStyle name="Total 2 3 3 3" xfId="5613" xr:uid="{00000000-0005-0000-0000-0000BF9D0000}"/>
    <cellStyle name="Total 2 3 3 3 2" xfId="5614" xr:uid="{00000000-0005-0000-0000-0000C09D0000}"/>
    <cellStyle name="Total 2 3 3 3 2 2" xfId="20363" xr:uid="{00000000-0005-0000-0000-0000C19D0000}"/>
    <cellStyle name="Total 2 3 3 3 2 2 2" xfId="37032" xr:uid="{00000000-0005-0000-0000-0000C29D0000}"/>
    <cellStyle name="Total 2 3 3 3 2 3" xfId="23504" xr:uid="{00000000-0005-0000-0000-0000C39D0000}"/>
    <cellStyle name="Total 2 3 3 3 2 3 2" xfId="40212" xr:uid="{00000000-0005-0000-0000-0000C49D0000}"/>
    <cellStyle name="Total 2 3 3 3 2 4" xfId="26286" xr:uid="{00000000-0005-0000-0000-0000C59D0000}"/>
    <cellStyle name="Total 2 3 3 3 2 4 2" xfId="43026" xr:uid="{00000000-0005-0000-0000-0000C69D0000}"/>
    <cellStyle name="Total 2 3 3 3 2 5" xfId="31272" xr:uid="{00000000-0005-0000-0000-0000C79D0000}"/>
    <cellStyle name="Total 2 3 3 3 2 6" xfId="14600" xr:uid="{00000000-0005-0000-0000-0000C89D0000}"/>
    <cellStyle name="Total 2 3 3 3 3" xfId="5615" xr:uid="{00000000-0005-0000-0000-0000C99D0000}"/>
    <cellStyle name="Total 2 3 3 3 3 2" xfId="34753" xr:uid="{00000000-0005-0000-0000-0000CA9D0000}"/>
    <cellStyle name="Total 2 3 3 3 3 3" xfId="18077" xr:uid="{00000000-0005-0000-0000-0000CB9D0000}"/>
    <cellStyle name="Total 2 3 3 3 4" xfId="21331" xr:uid="{00000000-0005-0000-0000-0000CC9D0000}"/>
    <cellStyle name="Total 2 3 3 3 4 2" xfId="38003" xr:uid="{00000000-0005-0000-0000-0000CD9D0000}"/>
    <cellStyle name="Total 2 3 3 3 5" xfId="24381" xr:uid="{00000000-0005-0000-0000-0000CE9D0000}"/>
    <cellStyle name="Total 2 3 3 3 5 2" xfId="41099" xr:uid="{00000000-0005-0000-0000-0000CF9D0000}"/>
    <cellStyle name="Total 2 3 3 3 6" xfId="28675" xr:uid="{00000000-0005-0000-0000-0000D09D0000}"/>
    <cellStyle name="Total 2 3 3 3 7" xfId="11926" xr:uid="{00000000-0005-0000-0000-0000D19D0000}"/>
    <cellStyle name="Total 2 3 3 4" xfId="5616" xr:uid="{00000000-0005-0000-0000-0000D29D0000}"/>
    <cellStyle name="Total 2 3 3 4 2" xfId="15273" xr:uid="{00000000-0005-0000-0000-0000D39D0000}"/>
    <cellStyle name="Total 2 3 3 4 2 2" xfId="20916" xr:uid="{00000000-0005-0000-0000-0000D49D0000}"/>
    <cellStyle name="Total 2 3 3 4 2 2 2" xfId="37585" xr:uid="{00000000-0005-0000-0000-0000D59D0000}"/>
    <cellStyle name="Total 2 3 3 4 2 3" xfId="24033" xr:uid="{00000000-0005-0000-0000-0000D69D0000}"/>
    <cellStyle name="Total 2 3 3 4 2 3 2" xfId="40747" xr:uid="{00000000-0005-0000-0000-0000D79D0000}"/>
    <cellStyle name="Total 2 3 3 4 2 4" xfId="26759" xr:uid="{00000000-0005-0000-0000-0000D89D0000}"/>
    <cellStyle name="Total 2 3 3 4 2 4 2" xfId="43500" xr:uid="{00000000-0005-0000-0000-0000D99D0000}"/>
    <cellStyle name="Total 2 3 3 4 2 5" xfId="31944" xr:uid="{00000000-0005-0000-0000-0000DA9D0000}"/>
    <cellStyle name="Total 2 3 3 4 3" xfId="18663" xr:uid="{00000000-0005-0000-0000-0000DB9D0000}"/>
    <cellStyle name="Total 2 3 3 4 3 2" xfId="35340" xr:uid="{00000000-0005-0000-0000-0000DC9D0000}"/>
    <cellStyle name="Total 2 3 3 4 4" xfId="21882" xr:uid="{00000000-0005-0000-0000-0000DD9D0000}"/>
    <cellStyle name="Total 2 3 3 4 4 2" xfId="38561" xr:uid="{00000000-0005-0000-0000-0000DE9D0000}"/>
    <cellStyle name="Total 2 3 3 4 5" xfId="24849" xr:uid="{00000000-0005-0000-0000-0000DF9D0000}"/>
    <cellStyle name="Total 2 3 3 4 5 2" xfId="41573" xr:uid="{00000000-0005-0000-0000-0000E09D0000}"/>
    <cellStyle name="Total 2 3 3 4 6" xfId="29346" xr:uid="{00000000-0005-0000-0000-0000E19D0000}"/>
    <cellStyle name="Total 2 3 3 4 7" xfId="12645" xr:uid="{00000000-0005-0000-0000-0000E29D0000}"/>
    <cellStyle name="Total 2 3 3 5" xfId="5617" xr:uid="{00000000-0005-0000-0000-0000E39D0000}"/>
    <cellStyle name="Total 2 3 3 5 2" xfId="19644" xr:uid="{00000000-0005-0000-0000-0000E49D0000}"/>
    <cellStyle name="Total 2 3 3 5 2 2" xfId="36315" xr:uid="{00000000-0005-0000-0000-0000E59D0000}"/>
    <cellStyle name="Total 2 3 3 5 3" xfId="22796" xr:uid="{00000000-0005-0000-0000-0000E69D0000}"/>
    <cellStyle name="Total 2 3 3 5 3 2" xfId="39497" xr:uid="{00000000-0005-0000-0000-0000E79D0000}"/>
    <cellStyle name="Total 2 3 3 5 4" xfId="25615" xr:uid="{00000000-0005-0000-0000-0000E89D0000}"/>
    <cellStyle name="Total 2 3 3 5 4 2" xfId="42353" xr:uid="{00000000-0005-0000-0000-0000E99D0000}"/>
    <cellStyle name="Total 2 3 3 5 5" xfId="30521" xr:uid="{00000000-0005-0000-0000-0000EA9D0000}"/>
    <cellStyle name="Total 2 3 3 5 6" xfId="13847" xr:uid="{00000000-0005-0000-0000-0000EB9D0000}"/>
    <cellStyle name="Total 2 3 3 6" xfId="8460" xr:uid="{00000000-0005-0000-0000-0000EC9D0000}"/>
    <cellStyle name="Total 2 3 3 6 2" xfId="34005" xr:uid="{00000000-0005-0000-0000-0000ED9D0000}"/>
    <cellStyle name="Total 2 3 3 6 3" xfId="17328" xr:uid="{00000000-0005-0000-0000-0000EE9D0000}"/>
    <cellStyle name="Total 2 3 3 7" xfId="18617" xr:uid="{00000000-0005-0000-0000-0000EF9D0000}"/>
    <cellStyle name="Total 2 3 3 7 2" xfId="35294" xr:uid="{00000000-0005-0000-0000-0000F09D0000}"/>
    <cellStyle name="Total 2 3 3 8" xfId="24130" xr:uid="{00000000-0005-0000-0000-0000F19D0000}"/>
    <cellStyle name="Total 2 3 3 8 2" xfId="40847" xr:uid="{00000000-0005-0000-0000-0000F29D0000}"/>
    <cellStyle name="Total 2 3 3 9" xfId="27929" xr:uid="{00000000-0005-0000-0000-0000F39D0000}"/>
    <cellStyle name="Total 2 3 4" xfId="5618" xr:uid="{00000000-0005-0000-0000-0000F49D0000}"/>
    <cellStyle name="Total 2 3 4 2" xfId="5619" xr:uid="{00000000-0005-0000-0000-0000F59D0000}"/>
    <cellStyle name="Total 2 3 4 2 2" xfId="5620" xr:uid="{00000000-0005-0000-0000-0000F69D0000}"/>
    <cellStyle name="Total 2 3 4 2 2 2" xfId="20913" xr:uid="{00000000-0005-0000-0000-0000F79D0000}"/>
    <cellStyle name="Total 2 3 4 2 2 2 2" xfId="37582" xr:uid="{00000000-0005-0000-0000-0000F89D0000}"/>
    <cellStyle name="Total 2 3 4 2 2 3" xfId="24030" xr:uid="{00000000-0005-0000-0000-0000F99D0000}"/>
    <cellStyle name="Total 2 3 4 2 2 3 2" xfId="40744" xr:uid="{00000000-0005-0000-0000-0000FA9D0000}"/>
    <cellStyle name="Total 2 3 4 2 2 4" xfId="26756" xr:uid="{00000000-0005-0000-0000-0000FB9D0000}"/>
    <cellStyle name="Total 2 3 4 2 2 4 2" xfId="43497" xr:uid="{00000000-0005-0000-0000-0000FC9D0000}"/>
    <cellStyle name="Total 2 3 4 2 2 5" xfId="31941" xr:uid="{00000000-0005-0000-0000-0000FD9D0000}"/>
    <cellStyle name="Total 2 3 4 2 2 6" xfId="15270" xr:uid="{00000000-0005-0000-0000-0000FE9D0000}"/>
    <cellStyle name="Total 2 3 4 2 3" xfId="5621" xr:uid="{00000000-0005-0000-0000-0000FF9D0000}"/>
    <cellStyle name="Total 2 3 4 2 3 2" xfId="35337" xr:uid="{00000000-0005-0000-0000-0000009E0000}"/>
    <cellStyle name="Total 2 3 4 2 3 3" xfId="18660" xr:uid="{00000000-0005-0000-0000-0000019E0000}"/>
    <cellStyle name="Total 2 3 4 2 4" xfId="8461" xr:uid="{00000000-0005-0000-0000-0000029E0000}"/>
    <cellStyle name="Total 2 3 4 2 4 2" xfId="38558" xr:uid="{00000000-0005-0000-0000-0000039E0000}"/>
    <cellStyle name="Total 2 3 4 2 4 3" xfId="21879" xr:uid="{00000000-0005-0000-0000-0000049E0000}"/>
    <cellStyle name="Total 2 3 4 2 5" xfId="24846" xr:uid="{00000000-0005-0000-0000-0000059E0000}"/>
    <cellStyle name="Total 2 3 4 2 5 2" xfId="41570" xr:uid="{00000000-0005-0000-0000-0000069E0000}"/>
    <cellStyle name="Total 2 3 4 2 6" xfId="29343" xr:uid="{00000000-0005-0000-0000-0000079E0000}"/>
    <cellStyle name="Total 2 3 4 2 7" xfId="12642" xr:uid="{00000000-0005-0000-0000-0000089E0000}"/>
    <cellStyle name="Total 2 3 4 3" xfId="5622" xr:uid="{00000000-0005-0000-0000-0000099E0000}"/>
    <cellStyle name="Total 2 3 4 3 2" xfId="5623" xr:uid="{00000000-0005-0000-0000-00000A9E0000}"/>
    <cellStyle name="Total 2 3 4 3 2 2" xfId="35964" xr:uid="{00000000-0005-0000-0000-00000B9E0000}"/>
    <cellStyle name="Total 2 3 4 3 2 3" xfId="19293" xr:uid="{00000000-0005-0000-0000-00000C9E0000}"/>
    <cellStyle name="Total 2 3 4 3 3" xfId="5624" xr:uid="{00000000-0005-0000-0000-00000D9E0000}"/>
    <cellStyle name="Total 2 3 4 3 3 2" xfId="39166" xr:uid="{00000000-0005-0000-0000-00000E9E0000}"/>
    <cellStyle name="Total 2 3 4 3 3 3" xfId="22473" xr:uid="{00000000-0005-0000-0000-00000F9E0000}"/>
    <cellStyle name="Total 2 3 4 3 4" xfId="25338" xr:uid="{00000000-0005-0000-0000-0000109E0000}"/>
    <cellStyle name="Total 2 3 4 3 4 2" xfId="42074" xr:uid="{00000000-0005-0000-0000-0000119E0000}"/>
    <cellStyle name="Total 2 3 4 3 5" xfId="30092" xr:uid="{00000000-0005-0000-0000-0000129E0000}"/>
    <cellStyle name="Total 2 3 4 3 6" xfId="13416" xr:uid="{00000000-0005-0000-0000-0000139E0000}"/>
    <cellStyle name="Total 2 3 4 4" xfId="5625" xr:uid="{00000000-0005-0000-0000-0000149E0000}"/>
    <cellStyle name="Total 2 3 4 4 2" xfId="33648" xr:uid="{00000000-0005-0000-0000-0000159E0000}"/>
    <cellStyle name="Total 2 3 4 4 3" xfId="16972" xr:uid="{00000000-0005-0000-0000-0000169E0000}"/>
    <cellStyle name="Total 2 3 4 5" xfId="5626" xr:uid="{00000000-0005-0000-0000-0000179E0000}"/>
    <cellStyle name="Total 2 3 4 5 2" xfId="36382" xr:uid="{00000000-0005-0000-0000-0000189E0000}"/>
    <cellStyle name="Total 2 3 4 5 3" xfId="19712" xr:uid="{00000000-0005-0000-0000-0000199E0000}"/>
    <cellStyle name="Total 2 3 4 6" xfId="8462" xr:uid="{00000000-0005-0000-0000-00001A9E0000}"/>
    <cellStyle name="Total 2 3 4 6 2" xfId="33066" xr:uid="{00000000-0005-0000-0000-00001B9E0000}"/>
    <cellStyle name="Total 2 3 4 6 3" xfId="16398" xr:uid="{00000000-0005-0000-0000-00001C9E0000}"/>
    <cellStyle name="Total 2 3 4 7" xfId="27503" xr:uid="{00000000-0005-0000-0000-00001D9E0000}"/>
    <cellStyle name="Total 2 3 4 8" xfId="10733" xr:uid="{00000000-0005-0000-0000-00001E9E0000}"/>
    <cellStyle name="Total 2 3 5" xfId="5627" xr:uid="{00000000-0005-0000-0000-00001F9E0000}"/>
    <cellStyle name="Total 2 3 5 2" xfId="5628" xr:uid="{00000000-0005-0000-0000-0000209E0000}"/>
    <cellStyle name="Total 2 3 5 2 2" xfId="5629" xr:uid="{00000000-0005-0000-0000-0000219E0000}"/>
    <cellStyle name="Total 2 3 5 2 2 2" xfId="35668" xr:uid="{00000000-0005-0000-0000-0000229E0000}"/>
    <cellStyle name="Total 2 3 5 2 3" xfId="5630" xr:uid="{00000000-0005-0000-0000-0000239E0000}"/>
    <cellStyle name="Total 2 3 5 2 4" xfId="8463" xr:uid="{00000000-0005-0000-0000-0000249E0000}"/>
    <cellStyle name="Total 2 3 5 2 5" xfId="18995" xr:uid="{00000000-0005-0000-0000-0000259E0000}"/>
    <cellStyle name="Total 2 3 5 3" xfId="5631" xr:uid="{00000000-0005-0000-0000-0000269E0000}"/>
    <cellStyle name="Total 2 3 5 3 2" xfId="38886" xr:uid="{00000000-0005-0000-0000-0000279E0000}"/>
    <cellStyle name="Total 2 3 5 3 3" xfId="22197" xr:uid="{00000000-0005-0000-0000-0000289E0000}"/>
    <cellStyle name="Total 2 3 5 4" xfId="5632" xr:uid="{00000000-0005-0000-0000-0000299E0000}"/>
    <cellStyle name="Total 2 3 5 4 2" xfId="41840" xr:uid="{00000000-0005-0000-0000-00002A9E0000}"/>
    <cellStyle name="Total 2 3 5 4 3" xfId="25107" xr:uid="{00000000-0005-0000-0000-00002B9E0000}"/>
    <cellStyle name="Total 2 3 5 5" xfId="8464" xr:uid="{00000000-0005-0000-0000-00002C9E0000}"/>
    <cellStyle name="Total 2 3 5 5 2" xfId="29732" xr:uid="{00000000-0005-0000-0000-00002D9E0000}"/>
    <cellStyle name="Total 2 3 5 6" xfId="13053" xr:uid="{00000000-0005-0000-0000-00002E9E0000}"/>
    <cellStyle name="Total 2 3 6" xfId="5633" xr:uid="{00000000-0005-0000-0000-00002F9E0000}"/>
    <cellStyle name="Total 2 3 6 2" xfId="5634" xr:uid="{00000000-0005-0000-0000-0000309E0000}"/>
    <cellStyle name="Total 2 3 6 2 2" xfId="5635" xr:uid="{00000000-0005-0000-0000-0000319E0000}"/>
    <cellStyle name="Total 2 3 6 2 3" xfId="5636" xr:uid="{00000000-0005-0000-0000-0000329E0000}"/>
    <cellStyle name="Total 2 3 6 2 4" xfId="8465" xr:uid="{00000000-0005-0000-0000-0000339E0000}"/>
    <cellStyle name="Total 2 3 6 2 5" xfId="32883" xr:uid="{00000000-0005-0000-0000-0000349E0000}"/>
    <cellStyle name="Total 2 3 6 3" xfId="5637" xr:uid="{00000000-0005-0000-0000-0000359E0000}"/>
    <cellStyle name="Total 2 3 6 4" xfId="5638" xr:uid="{00000000-0005-0000-0000-0000369E0000}"/>
    <cellStyle name="Total 2 3 6 5" xfId="16217" xr:uid="{00000000-0005-0000-0000-0000379E0000}"/>
    <cellStyle name="Total 2 3 7" xfId="5639" xr:uid="{00000000-0005-0000-0000-0000389E0000}"/>
    <cellStyle name="Total 2 3 7 2" xfId="5640" xr:uid="{00000000-0005-0000-0000-0000399E0000}"/>
    <cellStyle name="Total 2 3 7 2 2" xfId="5641" xr:uid="{00000000-0005-0000-0000-00003A9E0000}"/>
    <cellStyle name="Total 2 3 7 2 3" xfId="5642" xr:uid="{00000000-0005-0000-0000-00003B9E0000}"/>
    <cellStyle name="Total 2 3 7 3" xfId="5643" xr:uid="{00000000-0005-0000-0000-00003C9E0000}"/>
    <cellStyle name="Total 2 3 7 4" xfId="5644" xr:uid="{00000000-0005-0000-0000-00003D9E0000}"/>
    <cellStyle name="Total 2 3 7 5" xfId="8466" xr:uid="{00000000-0005-0000-0000-00003E9E0000}"/>
    <cellStyle name="Total 2 3 7 6" xfId="27140" xr:uid="{00000000-0005-0000-0000-00003F9E0000}"/>
    <cellStyle name="Total 2 3 8" xfId="5645" xr:uid="{00000000-0005-0000-0000-0000409E0000}"/>
    <cellStyle name="Total 2 3 8 2" xfId="5646" xr:uid="{00000000-0005-0000-0000-0000419E0000}"/>
    <cellStyle name="Total 2 3 8 2 2" xfId="5647" xr:uid="{00000000-0005-0000-0000-0000429E0000}"/>
    <cellStyle name="Total 2 3 8 2 3" xfId="5648" xr:uid="{00000000-0005-0000-0000-0000439E0000}"/>
    <cellStyle name="Total 2 3 8 3" xfId="5649" xr:uid="{00000000-0005-0000-0000-0000449E0000}"/>
    <cellStyle name="Total 2 3 8 4" xfId="5650" xr:uid="{00000000-0005-0000-0000-0000459E0000}"/>
    <cellStyle name="Total 2 3 8 5" xfId="8467" xr:uid="{00000000-0005-0000-0000-0000469E0000}"/>
    <cellStyle name="Total 2 3 9" xfId="5651" xr:uid="{00000000-0005-0000-0000-0000479E0000}"/>
    <cellStyle name="Total 2 3 9 2" xfId="5652" xr:uid="{00000000-0005-0000-0000-0000489E0000}"/>
    <cellStyle name="Total 2 3 9 2 2" xfId="5653" xr:uid="{00000000-0005-0000-0000-0000499E0000}"/>
    <cellStyle name="Total 2 3 9 2 3" xfId="5654" xr:uid="{00000000-0005-0000-0000-00004A9E0000}"/>
    <cellStyle name="Total 2 3 9 3" xfId="5655" xr:uid="{00000000-0005-0000-0000-00004B9E0000}"/>
    <cellStyle name="Total 2 3 9 4" xfId="5656" xr:uid="{00000000-0005-0000-0000-00004C9E0000}"/>
    <cellStyle name="Total 2 3 9 5" xfId="8468" xr:uid="{00000000-0005-0000-0000-00004D9E0000}"/>
    <cellStyle name="Total 2 4" xfId="5657" xr:uid="{00000000-0005-0000-0000-00004E9E0000}"/>
    <cellStyle name="Total 2 4 10" xfId="10049" xr:uid="{00000000-0005-0000-0000-00004F9E0000}"/>
    <cellStyle name="Total 2 4 11" xfId="44007" xr:uid="{00000000-0005-0000-0000-0000509E0000}"/>
    <cellStyle name="Total 2 4 2" xfId="5658" xr:uid="{00000000-0005-0000-0000-0000519E0000}"/>
    <cellStyle name="Total 2 4 2 10" xfId="11094" xr:uid="{00000000-0005-0000-0000-0000529E0000}"/>
    <cellStyle name="Total 2 4 2 2" xfId="5659" xr:uid="{00000000-0005-0000-0000-0000539E0000}"/>
    <cellStyle name="Total 2 4 2 2 2" xfId="5660" xr:uid="{00000000-0005-0000-0000-0000549E0000}"/>
    <cellStyle name="Total 2 4 2 2 2 2" xfId="20082" xr:uid="{00000000-0005-0000-0000-0000559E0000}"/>
    <cellStyle name="Total 2 4 2 2 2 2 2" xfId="36752" xr:uid="{00000000-0005-0000-0000-0000569E0000}"/>
    <cellStyle name="Total 2 4 2 2 2 3" xfId="23226" xr:uid="{00000000-0005-0000-0000-0000579E0000}"/>
    <cellStyle name="Total 2 4 2 2 2 3 2" xfId="39931" xr:uid="{00000000-0005-0000-0000-0000589E0000}"/>
    <cellStyle name="Total 2 4 2 2 2 4" xfId="26006" xr:uid="{00000000-0005-0000-0000-0000599E0000}"/>
    <cellStyle name="Total 2 4 2 2 2 4 2" xfId="42745" xr:uid="{00000000-0005-0000-0000-00005A9E0000}"/>
    <cellStyle name="Total 2 4 2 2 2 5" xfId="30992" xr:uid="{00000000-0005-0000-0000-00005B9E0000}"/>
    <cellStyle name="Total 2 4 2 2 2 6" xfId="14319" xr:uid="{00000000-0005-0000-0000-00005C9E0000}"/>
    <cellStyle name="Total 2 4 2 2 3" xfId="5661" xr:uid="{00000000-0005-0000-0000-00005D9E0000}"/>
    <cellStyle name="Total 2 4 2 2 3 2" xfId="34473" xr:uid="{00000000-0005-0000-0000-00005E9E0000}"/>
    <cellStyle name="Total 2 4 2 2 3 3" xfId="17796" xr:uid="{00000000-0005-0000-0000-00005F9E0000}"/>
    <cellStyle name="Total 2 4 2 2 4" xfId="8469" xr:uid="{00000000-0005-0000-0000-0000609E0000}"/>
    <cellStyle name="Total 2 4 2 2 4 2" xfId="35687" xr:uid="{00000000-0005-0000-0000-0000619E0000}"/>
    <cellStyle name="Total 2 4 2 2 4 3" xfId="19016" xr:uid="{00000000-0005-0000-0000-0000629E0000}"/>
    <cellStyle name="Total 2 4 2 2 5" xfId="22152" xr:uid="{00000000-0005-0000-0000-0000639E0000}"/>
    <cellStyle name="Total 2 4 2 2 5 2" xfId="38835" xr:uid="{00000000-0005-0000-0000-0000649E0000}"/>
    <cellStyle name="Total 2 4 2 2 6" xfId="28397" xr:uid="{00000000-0005-0000-0000-0000659E0000}"/>
    <cellStyle name="Total 2 4 2 2 7" xfId="11645" xr:uid="{00000000-0005-0000-0000-0000669E0000}"/>
    <cellStyle name="Total 2 4 2 3" xfId="5662" xr:uid="{00000000-0005-0000-0000-0000679E0000}"/>
    <cellStyle name="Total 2 4 2 3 2" xfId="5663" xr:uid="{00000000-0005-0000-0000-0000689E0000}"/>
    <cellStyle name="Total 2 4 2 3 2 2" xfId="20346" xr:uid="{00000000-0005-0000-0000-0000699E0000}"/>
    <cellStyle name="Total 2 4 2 3 2 2 2" xfId="37015" xr:uid="{00000000-0005-0000-0000-00006A9E0000}"/>
    <cellStyle name="Total 2 4 2 3 2 3" xfId="23487" xr:uid="{00000000-0005-0000-0000-00006B9E0000}"/>
    <cellStyle name="Total 2 4 2 3 2 3 2" xfId="40195" xr:uid="{00000000-0005-0000-0000-00006C9E0000}"/>
    <cellStyle name="Total 2 4 2 3 2 4" xfId="26269" xr:uid="{00000000-0005-0000-0000-00006D9E0000}"/>
    <cellStyle name="Total 2 4 2 3 2 4 2" xfId="43009" xr:uid="{00000000-0005-0000-0000-00006E9E0000}"/>
    <cellStyle name="Total 2 4 2 3 2 5" xfId="31255" xr:uid="{00000000-0005-0000-0000-00006F9E0000}"/>
    <cellStyle name="Total 2 4 2 3 2 6" xfId="14583" xr:uid="{00000000-0005-0000-0000-0000709E0000}"/>
    <cellStyle name="Total 2 4 2 3 3" xfId="5664" xr:uid="{00000000-0005-0000-0000-0000719E0000}"/>
    <cellStyle name="Total 2 4 2 3 3 2" xfId="34736" xr:uid="{00000000-0005-0000-0000-0000729E0000}"/>
    <cellStyle name="Total 2 4 2 3 3 3" xfId="18060" xr:uid="{00000000-0005-0000-0000-0000739E0000}"/>
    <cellStyle name="Total 2 4 2 3 4" xfId="21314" xr:uid="{00000000-0005-0000-0000-0000749E0000}"/>
    <cellStyle name="Total 2 4 2 3 4 2" xfId="37986" xr:uid="{00000000-0005-0000-0000-0000759E0000}"/>
    <cellStyle name="Total 2 4 2 3 5" xfId="24364" xr:uid="{00000000-0005-0000-0000-0000769E0000}"/>
    <cellStyle name="Total 2 4 2 3 5 2" xfId="41082" xr:uid="{00000000-0005-0000-0000-0000779E0000}"/>
    <cellStyle name="Total 2 4 2 3 6" xfId="28658" xr:uid="{00000000-0005-0000-0000-0000789E0000}"/>
    <cellStyle name="Total 2 4 2 3 7" xfId="11909" xr:uid="{00000000-0005-0000-0000-0000799E0000}"/>
    <cellStyle name="Total 2 4 2 4" xfId="5665" xr:uid="{00000000-0005-0000-0000-00007A9E0000}"/>
    <cellStyle name="Total 2 4 2 4 2" xfId="15196" xr:uid="{00000000-0005-0000-0000-00007B9E0000}"/>
    <cellStyle name="Total 2 4 2 4 2 2" xfId="20867" xr:uid="{00000000-0005-0000-0000-00007C9E0000}"/>
    <cellStyle name="Total 2 4 2 4 2 2 2" xfId="37536" xr:uid="{00000000-0005-0000-0000-00007D9E0000}"/>
    <cellStyle name="Total 2 4 2 4 2 3" xfId="23987" xr:uid="{00000000-0005-0000-0000-00007E9E0000}"/>
    <cellStyle name="Total 2 4 2 4 2 3 2" xfId="40700" xr:uid="{00000000-0005-0000-0000-00007F9E0000}"/>
    <cellStyle name="Total 2 4 2 4 2 4" xfId="26722" xr:uid="{00000000-0005-0000-0000-0000809E0000}"/>
    <cellStyle name="Total 2 4 2 4 2 4 2" xfId="43463" xr:uid="{00000000-0005-0000-0000-0000819E0000}"/>
    <cellStyle name="Total 2 4 2 4 2 5" xfId="31867" xr:uid="{00000000-0005-0000-0000-0000829E0000}"/>
    <cellStyle name="Total 2 4 2 4 3" xfId="18604" xr:uid="{00000000-0005-0000-0000-0000839E0000}"/>
    <cellStyle name="Total 2 4 2 4 3 2" xfId="35281" xr:uid="{00000000-0005-0000-0000-0000849E0000}"/>
    <cellStyle name="Total 2 4 2 4 4" xfId="21829" xr:uid="{00000000-0005-0000-0000-0000859E0000}"/>
    <cellStyle name="Total 2 4 2 4 4 2" xfId="38507" xr:uid="{00000000-0005-0000-0000-0000869E0000}"/>
    <cellStyle name="Total 2 4 2 4 5" xfId="24813" xr:uid="{00000000-0005-0000-0000-0000879E0000}"/>
    <cellStyle name="Total 2 4 2 4 5 2" xfId="41536" xr:uid="{00000000-0005-0000-0000-0000889E0000}"/>
    <cellStyle name="Total 2 4 2 4 6" xfId="29269" xr:uid="{00000000-0005-0000-0000-0000899E0000}"/>
    <cellStyle name="Total 2 4 2 4 7" xfId="12557" xr:uid="{00000000-0005-0000-0000-00008A9E0000}"/>
    <cellStyle name="Total 2 4 2 5" xfId="5666" xr:uid="{00000000-0005-0000-0000-00008B9E0000}"/>
    <cellStyle name="Total 2 4 2 5 2" xfId="19613" xr:uid="{00000000-0005-0000-0000-00008C9E0000}"/>
    <cellStyle name="Total 2 4 2 5 2 2" xfId="36284" xr:uid="{00000000-0005-0000-0000-00008D9E0000}"/>
    <cellStyle name="Total 2 4 2 5 3" xfId="22768" xr:uid="{00000000-0005-0000-0000-00008E9E0000}"/>
    <cellStyle name="Total 2 4 2 5 3 2" xfId="39468" xr:uid="{00000000-0005-0000-0000-00008F9E0000}"/>
    <cellStyle name="Total 2 4 2 5 4" xfId="25598" xr:uid="{00000000-0005-0000-0000-0000909E0000}"/>
    <cellStyle name="Total 2 4 2 5 4 2" xfId="42336" xr:uid="{00000000-0005-0000-0000-0000919E0000}"/>
    <cellStyle name="Total 2 4 2 5 5" xfId="30464" xr:uid="{00000000-0005-0000-0000-0000929E0000}"/>
    <cellStyle name="Total 2 4 2 5 6" xfId="13790" xr:uid="{00000000-0005-0000-0000-0000939E0000}"/>
    <cellStyle name="Total 2 4 2 6" xfId="8470" xr:uid="{00000000-0005-0000-0000-0000949E0000}"/>
    <cellStyle name="Total 2 4 2 6 2" xfId="33976" xr:uid="{00000000-0005-0000-0000-0000959E0000}"/>
    <cellStyle name="Total 2 4 2 6 3" xfId="17299" xr:uid="{00000000-0005-0000-0000-0000969E0000}"/>
    <cellStyle name="Total 2 4 2 7" xfId="16518" xr:uid="{00000000-0005-0000-0000-0000979E0000}"/>
    <cellStyle name="Total 2 4 2 7 2" xfId="33190" xr:uid="{00000000-0005-0000-0000-0000989E0000}"/>
    <cellStyle name="Total 2 4 2 8" xfId="16178" xr:uid="{00000000-0005-0000-0000-0000999E0000}"/>
    <cellStyle name="Total 2 4 2 8 2" xfId="32843" xr:uid="{00000000-0005-0000-0000-00009A9E0000}"/>
    <cellStyle name="Total 2 4 2 9" xfId="27872" xr:uid="{00000000-0005-0000-0000-00009B9E0000}"/>
    <cellStyle name="Total 2 4 3" xfId="5667" xr:uid="{00000000-0005-0000-0000-00009C9E0000}"/>
    <cellStyle name="Total 2 4 3 10" xfId="11038" xr:uid="{00000000-0005-0000-0000-00009D9E0000}"/>
    <cellStyle name="Total 2 4 3 2" xfId="5668" xr:uid="{00000000-0005-0000-0000-00009E9E0000}"/>
    <cellStyle name="Total 2 4 3 2 2" xfId="5669" xr:uid="{00000000-0005-0000-0000-00009F9E0000}"/>
    <cellStyle name="Total 2 4 3 2 2 2" xfId="20044" xr:uid="{00000000-0005-0000-0000-0000A09E0000}"/>
    <cellStyle name="Total 2 4 3 2 2 2 2" xfId="36714" xr:uid="{00000000-0005-0000-0000-0000A19E0000}"/>
    <cellStyle name="Total 2 4 3 2 2 3" xfId="23189" xr:uid="{00000000-0005-0000-0000-0000A29E0000}"/>
    <cellStyle name="Total 2 4 3 2 2 3 2" xfId="39893" xr:uid="{00000000-0005-0000-0000-0000A39E0000}"/>
    <cellStyle name="Total 2 4 3 2 2 4" xfId="25968" xr:uid="{00000000-0005-0000-0000-0000A49E0000}"/>
    <cellStyle name="Total 2 4 3 2 2 4 2" xfId="42707" xr:uid="{00000000-0005-0000-0000-0000A59E0000}"/>
    <cellStyle name="Total 2 4 3 2 2 5" xfId="30954" xr:uid="{00000000-0005-0000-0000-0000A69E0000}"/>
    <cellStyle name="Total 2 4 3 2 2 6" xfId="14281" xr:uid="{00000000-0005-0000-0000-0000A79E0000}"/>
    <cellStyle name="Total 2 4 3 2 3" xfId="5670" xr:uid="{00000000-0005-0000-0000-0000A89E0000}"/>
    <cellStyle name="Total 2 4 3 2 3 2" xfId="34435" xr:uid="{00000000-0005-0000-0000-0000A99E0000}"/>
    <cellStyle name="Total 2 4 3 2 3 3" xfId="17758" xr:uid="{00000000-0005-0000-0000-0000AA9E0000}"/>
    <cellStyle name="Total 2 4 3 2 4" xfId="8471" xr:uid="{00000000-0005-0000-0000-0000AB9E0000}"/>
    <cellStyle name="Total 2 4 3 2 4 2" xfId="37738" xr:uid="{00000000-0005-0000-0000-0000AC9E0000}"/>
    <cellStyle name="Total 2 4 3 2 4 3" xfId="21069" xr:uid="{00000000-0005-0000-0000-0000AD9E0000}"/>
    <cellStyle name="Total 2 4 3 2 5" xfId="24353" xr:uid="{00000000-0005-0000-0000-0000AE9E0000}"/>
    <cellStyle name="Total 2 4 3 2 5 2" xfId="41071" xr:uid="{00000000-0005-0000-0000-0000AF9E0000}"/>
    <cellStyle name="Total 2 4 3 2 6" xfId="28360" xr:uid="{00000000-0005-0000-0000-0000B09E0000}"/>
    <cellStyle name="Total 2 4 3 2 7" xfId="11607" xr:uid="{00000000-0005-0000-0000-0000B19E0000}"/>
    <cellStyle name="Total 2 4 3 3" xfId="5671" xr:uid="{00000000-0005-0000-0000-0000B29E0000}"/>
    <cellStyle name="Total 2 4 3 3 2" xfId="13320" xr:uid="{00000000-0005-0000-0000-0000B39E0000}"/>
    <cellStyle name="Total 2 4 3 3 2 2" xfId="19228" xr:uid="{00000000-0005-0000-0000-0000B49E0000}"/>
    <cellStyle name="Total 2 4 3 3 2 2 2" xfId="35899" xr:uid="{00000000-0005-0000-0000-0000B59E0000}"/>
    <cellStyle name="Total 2 4 3 3 2 3" xfId="22410" xr:uid="{00000000-0005-0000-0000-0000B69E0000}"/>
    <cellStyle name="Total 2 4 3 3 2 3 2" xfId="39103" xr:uid="{00000000-0005-0000-0000-0000B79E0000}"/>
    <cellStyle name="Total 2 4 3 3 2 4" xfId="25275" xr:uid="{00000000-0005-0000-0000-0000B89E0000}"/>
    <cellStyle name="Total 2 4 3 3 2 4 2" xfId="42011" xr:uid="{00000000-0005-0000-0000-0000B99E0000}"/>
    <cellStyle name="Total 2 4 3 3 2 5" xfId="29996" xr:uid="{00000000-0005-0000-0000-0000BA9E0000}"/>
    <cellStyle name="Total 2 4 3 3 3" xfId="16907" xr:uid="{00000000-0005-0000-0000-0000BB9E0000}"/>
    <cellStyle name="Total 2 4 3 3 3 2" xfId="33583" xr:uid="{00000000-0005-0000-0000-0000BC9E0000}"/>
    <cellStyle name="Total 2 4 3 3 4" xfId="15952" xr:uid="{00000000-0005-0000-0000-0000BD9E0000}"/>
    <cellStyle name="Total 2 4 3 3 4 2" xfId="32618" xr:uid="{00000000-0005-0000-0000-0000BE9E0000}"/>
    <cellStyle name="Total 2 4 3 3 5" xfId="16384" xr:uid="{00000000-0005-0000-0000-0000BF9E0000}"/>
    <cellStyle name="Total 2 4 3 3 5 2" xfId="33052" xr:uid="{00000000-0005-0000-0000-0000C09E0000}"/>
    <cellStyle name="Total 2 4 3 3 6" xfId="27407" xr:uid="{00000000-0005-0000-0000-0000C19E0000}"/>
    <cellStyle name="Total 2 4 3 3 7" xfId="10641" xr:uid="{00000000-0005-0000-0000-0000C29E0000}"/>
    <cellStyle name="Total 2 4 3 4" xfId="5672" xr:uid="{00000000-0005-0000-0000-0000C39E0000}"/>
    <cellStyle name="Total 2 4 3 4 2" xfId="15130" xr:uid="{00000000-0005-0000-0000-0000C49E0000}"/>
    <cellStyle name="Total 2 4 3 4 2 2" xfId="20819" xr:uid="{00000000-0005-0000-0000-0000C59E0000}"/>
    <cellStyle name="Total 2 4 3 4 2 2 2" xfId="37488" xr:uid="{00000000-0005-0000-0000-0000C69E0000}"/>
    <cellStyle name="Total 2 4 3 4 2 3" xfId="23939" xr:uid="{00000000-0005-0000-0000-0000C79E0000}"/>
    <cellStyle name="Total 2 4 3 4 2 3 2" xfId="40652" xr:uid="{00000000-0005-0000-0000-0000C89E0000}"/>
    <cellStyle name="Total 2 4 3 4 2 4" xfId="26674" xr:uid="{00000000-0005-0000-0000-0000C99E0000}"/>
    <cellStyle name="Total 2 4 3 4 2 4 2" xfId="43415" xr:uid="{00000000-0005-0000-0000-0000CA9E0000}"/>
    <cellStyle name="Total 2 4 3 4 2 5" xfId="31801" xr:uid="{00000000-0005-0000-0000-0000CB9E0000}"/>
    <cellStyle name="Total 2 4 3 4 3" xfId="18549" xr:uid="{00000000-0005-0000-0000-0000CC9E0000}"/>
    <cellStyle name="Total 2 4 3 4 3 2" xfId="35226" xr:uid="{00000000-0005-0000-0000-0000CD9E0000}"/>
    <cellStyle name="Total 2 4 3 4 4" xfId="21778" xr:uid="{00000000-0005-0000-0000-0000CE9E0000}"/>
    <cellStyle name="Total 2 4 3 4 4 2" xfId="38456" xr:uid="{00000000-0005-0000-0000-0000CF9E0000}"/>
    <cellStyle name="Total 2 4 3 4 5" xfId="24765" xr:uid="{00000000-0005-0000-0000-0000D09E0000}"/>
    <cellStyle name="Total 2 4 3 4 5 2" xfId="41488" xr:uid="{00000000-0005-0000-0000-0000D19E0000}"/>
    <cellStyle name="Total 2 4 3 4 6" xfId="29203" xr:uid="{00000000-0005-0000-0000-0000D29E0000}"/>
    <cellStyle name="Total 2 4 3 4 7" xfId="12482" xr:uid="{00000000-0005-0000-0000-0000D39E0000}"/>
    <cellStyle name="Total 2 4 3 5" xfId="13734" xr:uid="{00000000-0005-0000-0000-0000D49E0000}"/>
    <cellStyle name="Total 2 4 3 5 2" xfId="19575" xr:uid="{00000000-0005-0000-0000-0000D59E0000}"/>
    <cellStyle name="Total 2 4 3 5 2 2" xfId="36246" xr:uid="{00000000-0005-0000-0000-0000D69E0000}"/>
    <cellStyle name="Total 2 4 3 5 3" xfId="22730" xr:uid="{00000000-0005-0000-0000-0000D79E0000}"/>
    <cellStyle name="Total 2 4 3 5 3 2" xfId="39430" xr:uid="{00000000-0005-0000-0000-0000D89E0000}"/>
    <cellStyle name="Total 2 4 3 5 4" xfId="25560" xr:uid="{00000000-0005-0000-0000-0000D99E0000}"/>
    <cellStyle name="Total 2 4 3 5 4 2" xfId="42298" xr:uid="{00000000-0005-0000-0000-0000DA9E0000}"/>
    <cellStyle name="Total 2 4 3 5 5" xfId="30408" xr:uid="{00000000-0005-0000-0000-0000DB9E0000}"/>
    <cellStyle name="Total 2 4 3 6" xfId="17261" xr:uid="{00000000-0005-0000-0000-0000DC9E0000}"/>
    <cellStyle name="Total 2 4 3 6 2" xfId="33938" xr:uid="{00000000-0005-0000-0000-0000DD9E0000}"/>
    <cellStyle name="Total 2 4 3 7" xfId="16528" xr:uid="{00000000-0005-0000-0000-0000DE9E0000}"/>
    <cellStyle name="Total 2 4 3 7 2" xfId="33200" xr:uid="{00000000-0005-0000-0000-0000DF9E0000}"/>
    <cellStyle name="Total 2 4 3 8" xfId="16433" xr:uid="{00000000-0005-0000-0000-0000E09E0000}"/>
    <cellStyle name="Total 2 4 3 8 2" xfId="33103" xr:uid="{00000000-0005-0000-0000-0000E19E0000}"/>
    <cellStyle name="Total 2 4 3 9" xfId="27816" xr:uid="{00000000-0005-0000-0000-0000E29E0000}"/>
    <cellStyle name="Total 2 4 4" xfId="5673" xr:uid="{00000000-0005-0000-0000-0000E39E0000}"/>
    <cellStyle name="Total 2 4 4 2" xfId="5674" xr:uid="{00000000-0005-0000-0000-0000E49E0000}"/>
    <cellStyle name="Total 2 4 4 2 2" xfId="15156" xr:uid="{00000000-0005-0000-0000-0000E59E0000}"/>
    <cellStyle name="Total 2 4 4 2 2 2" xfId="20832" xr:uid="{00000000-0005-0000-0000-0000E69E0000}"/>
    <cellStyle name="Total 2 4 4 2 2 2 2" xfId="37501" xr:uid="{00000000-0005-0000-0000-0000E79E0000}"/>
    <cellStyle name="Total 2 4 4 2 2 3" xfId="23952" xr:uid="{00000000-0005-0000-0000-0000E89E0000}"/>
    <cellStyle name="Total 2 4 4 2 2 3 2" xfId="40665" xr:uid="{00000000-0005-0000-0000-0000E99E0000}"/>
    <cellStyle name="Total 2 4 4 2 2 4" xfId="26687" xr:uid="{00000000-0005-0000-0000-0000EA9E0000}"/>
    <cellStyle name="Total 2 4 4 2 2 4 2" xfId="43428" xr:uid="{00000000-0005-0000-0000-0000EB9E0000}"/>
    <cellStyle name="Total 2 4 4 2 2 5" xfId="31827" xr:uid="{00000000-0005-0000-0000-0000EC9E0000}"/>
    <cellStyle name="Total 2 4 4 2 3" xfId="18569" xr:uid="{00000000-0005-0000-0000-0000ED9E0000}"/>
    <cellStyle name="Total 2 4 4 2 3 2" xfId="35246" xr:uid="{00000000-0005-0000-0000-0000EE9E0000}"/>
    <cellStyle name="Total 2 4 4 2 4" xfId="21794" xr:uid="{00000000-0005-0000-0000-0000EF9E0000}"/>
    <cellStyle name="Total 2 4 4 2 4 2" xfId="38472" xr:uid="{00000000-0005-0000-0000-0000F09E0000}"/>
    <cellStyle name="Total 2 4 4 2 5" xfId="24778" xr:uid="{00000000-0005-0000-0000-0000F19E0000}"/>
    <cellStyle name="Total 2 4 4 2 5 2" xfId="41501" xr:uid="{00000000-0005-0000-0000-0000F29E0000}"/>
    <cellStyle name="Total 2 4 4 2 6" xfId="29229" xr:uid="{00000000-0005-0000-0000-0000F39E0000}"/>
    <cellStyle name="Total 2 4 4 2 7" xfId="12517" xr:uid="{00000000-0005-0000-0000-0000F49E0000}"/>
    <cellStyle name="Total 2 4 4 3" xfId="5675" xr:uid="{00000000-0005-0000-0000-0000F59E0000}"/>
    <cellStyle name="Total 2 4 4 3 2" xfId="19294" xr:uid="{00000000-0005-0000-0000-0000F69E0000}"/>
    <cellStyle name="Total 2 4 4 3 2 2" xfId="35965" xr:uid="{00000000-0005-0000-0000-0000F79E0000}"/>
    <cellStyle name="Total 2 4 4 3 3" xfId="22474" xr:uid="{00000000-0005-0000-0000-0000F89E0000}"/>
    <cellStyle name="Total 2 4 4 3 3 2" xfId="39167" xr:uid="{00000000-0005-0000-0000-0000F99E0000}"/>
    <cellStyle name="Total 2 4 4 3 4" xfId="25339" xr:uid="{00000000-0005-0000-0000-0000FA9E0000}"/>
    <cellStyle name="Total 2 4 4 3 4 2" xfId="42075" xr:uid="{00000000-0005-0000-0000-0000FB9E0000}"/>
    <cellStyle name="Total 2 4 4 3 5" xfId="30093" xr:uid="{00000000-0005-0000-0000-0000FC9E0000}"/>
    <cellStyle name="Total 2 4 4 3 6" xfId="13417" xr:uid="{00000000-0005-0000-0000-0000FD9E0000}"/>
    <cellStyle name="Total 2 4 4 4" xfId="8472" xr:uid="{00000000-0005-0000-0000-0000FE9E0000}"/>
    <cellStyle name="Total 2 4 4 4 2" xfId="33649" xr:uid="{00000000-0005-0000-0000-0000FF9E0000}"/>
    <cellStyle name="Total 2 4 4 4 3" xfId="16973" xr:uid="{00000000-0005-0000-0000-0000009F0000}"/>
    <cellStyle name="Total 2 4 4 5" xfId="21008" xr:uid="{00000000-0005-0000-0000-0000019F0000}"/>
    <cellStyle name="Total 2 4 4 5 2" xfId="37677" xr:uid="{00000000-0005-0000-0000-0000029F0000}"/>
    <cellStyle name="Total 2 4 4 6" xfId="16399" xr:uid="{00000000-0005-0000-0000-0000039F0000}"/>
    <cellStyle name="Total 2 4 4 6 2" xfId="33067" xr:uid="{00000000-0005-0000-0000-0000049F0000}"/>
    <cellStyle name="Total 2 4 4 7" xfId="27504" xr:uid="{00000000-0005-0000-0000-0000059F0000}"/>
    <cellStyle name="Total 2 4 4 8" xfId="10734" xr:uid="{00000000-0005-0000-0000-0000069F0000}"/>
    <cellStyle name="Total 2 4 5" xfId="5676" xr:uid="{00000000-0005-0000-0000-0000079F0000}"/>
    <cellStyle name="Total 2 4 5 2" xfId="5677" xr:uid="{00000000-0005-0000-0000-0000089F0000}"/>
    <cellStyle name="Total 2 4 5 2 2" xfId="35669" xr:uid="{00000000-0005-0000-0000-0000099F0000}"/>
    <cellStyle name="Total 2 4 5 2 3" xfId="18996" xr:uid="{00000000-0005-0000-0000-00000A9F0000}"/>
    <cellStyle name="Total 2 4 5 3" xfId="5678" xr:uid="{00000000-0005-0000-0000-00000B9F0000}"/>
    <cellStyle name="Total 2 4 5 3 2" xfId="38887" xr:uid="{00000000-0005-0000-0000-00000C9F0000}"/>
    <cellStyle name="Total 2 4 5 3 3" xfId="22198" xr:uid="{00000000-0005-0000-0000-00000D9F0000}"/>
    <cellStyle name="Total 2 4 5 4" xfId="8473" xr:uid="{00000000-0005-0000-0000-00000E9F0000}"/>
    <cellStyle name="Total 2 4 5 4 2" xfId="41841" xr:uid="{00000000-0005-0000-0000-00000F9F0000}"/>
    <cellStyle name="Total 2 4 5 4 3" xfId="25108" xr:uid="{00000000-0005-0000-0000-0000109F0000}"/>
    <cellStyle name="Total 2 4 5 5" xfId="29733" xr:uid="{00000000-0005-0000-0000-0000119F0000}"/>
    <cellStyle name="Total 2 4 5 6" xfId="13054" xr:uid="{00000000-0005-0000-0000-0000129F0000}"/>
    <cellStyle name="Total 2 4 6" xfId="5679" xr:uid="{00000000-0005-0000-0000-0000139F0000}"/>
    <cellStyle name="Total 2 4 6 2" xfId="5680" xr:uid="{00000000-0005-0000-0000-0000149F0000}"/>
    <cellStyle name="Total 2 4 6 2 2" xfId="32884" xr:uid="{00000000-0005-0000-0000-0000159F0000}"/>
    <cellStyle name="Total 2 4 6 3" xfId="5681" xr:uid="{00000000-0005-0000-0000-0000169F0000}"/>
    <cellStyle name="Total 2 4 6 4" xfId="16218" xr:uid="{00000000-0005-0000-0000-0000179F0000}"/>
    <cellStyle name="Total 2 4 7" xfId="5682" xr:uid="{00000000-0005-0000-0000-0000189F0000}"/>
    <cellStyle name="Total 2 4 7 2" xfId="27141" xr:uid="{00000000-0005-0000-0000-0000199F0000}"/>
    <cellStyle name="Total 2 4 8" xfId="5683" xr:uid="{00000000-0005-0000-0000-00001A9F0000}"/>
    <cellStyle name="Total 2 4 9" xfId="8474" xr:uid="{00000000-0005-0000-0000-00001B9F0000}"/>
    <cellStyle name="Total 2 5" xfId="5684" xr:uid="{00000000-0005-0000-0000-00001C9F0000}"/>
    <cellStyle name="Total 2 5 2" xfId="5685" xr:uid="{00000000-0005-0000-0000-00001D9F0000}"/>
    <cellStyle name="Total 2 5 2 10" xfId="11095" xr:uid="{00000000-0005-0000-0000-00001E9F0000}"/>
    <cellStyle name="Total 2 5 2 2" xfId="5686" xr:uid="{00000000-0005-0000-0000-00001F9F0000}"/>
    <cellStyle name="Total 2 5 2 2 2" xfId="14320" xr:uid="{00000000-0005-0000-0000-0000209F0000}"/>
    <cellStyle name="Total 2 5 2 2 2 2" xfId="20083" xr:uid="{00000000-0005-0000-0000-0000219F0000}"/>
    <cellStyle name="Total 2 5 2 2 2 2 2" xfId="36753" xr:uid="{00000000-0005-0000-0000-0000229F0000}"/>
    <cellStyle name="Total 2 5 2 2 2 3" xfId="23227" xr:uid="{00000000-0005-0000-0000-0000239F0000}"/>
    <cellStyle name="Total 2 5 2 2 2 3 2" xfId="39932" xr:uid="{00000000-0005-0000-0000-0000249F0000}"/>
    <cellStyle name="Total 2 5 2 2 2 4" xfId="26007" xr:uid="{00000000-0005-0000-0000-0000259F0000}"/>
    <cellStyle name="Total 2 5 2 2 2 4 2" xfId="42746" xr:uid="{00000000-0005-0000-0000-0000269F0000}"/>
    <cellStyle name="Total 2 5 2 2 2 5" xfId="30993" xr:uid="{00000000-0005-0000-0000-0000279F0000}"/>
    <cellStyle name="Total 2 5 2 2 3" xfId="17797" xr:uid="{00000000-0005-0000-0000-0000289F0000}"/>
    <cellStyle name="Total 2 5 2 2 3 2" xfId="34474" xr:uid="{00000000-0005-0000-0000-0000299F0000}"/>
    <cellStyle name="Total 2 5 2 2 4" xfId="20581" xr:uid="{00000000-0005-0000-0000-00002A9F0000}"/>
    <cellStyle name="Total 2 5 2 2 4 2" xfId="37249" xr:uid="{00000000-0005-0000-0000-00002B9F0000}"/>
    <cellStyle name="Total 2 5 2 2 5" xfId="23704" xr:uid="{00000000-0005-0000-0000-00002C9F0000}"/>
    <cellStyle name="Total 2 5 2 2 5 2" xfId="40414" xr:uid="{00000000-0005-0000-0000-00002D9F0000}"/>
    <cellStyle name="Total 2 5 2 2 6" xfId="28398" xr:uid="{00000000-0005-0000-0000-00002E9F0000}"/>
    <cellStyle name="Total 2 5 2 2 7" xfId="11646" xr:uid="{00000000-0005-0000-0000-00002F9F0000}"/>
    <cellStyle name="Total 2 5 2 3" xfId="5687" xr:uid="{00000000-0005-0000-0000-0000309F0000}"/>
    <cellStyle name="Total 2 5 2 3 2" xfId="14584" xr:uid="{00000000-0005-0000-0000-0000319F0000}"/>
    <cellStyle name="Total 2 5 2 3 2 2" xfId="20347" xr:uid="{00000000-0005-0000-0000-0000329F0000}"/>
    <cellStyle name="Total 2 5 2 3 2 2 2" xfId="37016" xr:uid="{00000000-0005-0000-0000-0000339F0000}"/>
    <cellStyle name="Total 2 5 2 3 2 3" xfId="23488" xr:uid="{00000000-0005-0000-0000-0000349F0000}"/>
    <cellStyle name="Total 2 5 2 3 2 3 2" xfId="40196" xr:uid="{00000000-0005-0000-0000-0000359F0000}"/>
    <cellStyle name="Total 2 5 2 3 2 4" xfId="26270" xr:uid="{00000000-0005-0000-0000-0000369F0000}"/>
    <cellStyle name="Total 2 5 2 3 2 4 2" xfId="43010" xr:uid="{00000000-0005-0000-0000-0000379F0000}"/>
    <cellStyle name="Total 2 5 2 3 2 5" xfId="31256" xr:uid="{00000000-0005-0000-0000-0000389F0000}"/>
    <cellStyle name="Total 2 5 2 3 3" xfId="18061" xr:uid="{00000000-0005-0000-0000-0000399F0000}"/>
    <cellStyle name="Total 2 5 2 3 3 2" xfId="34737" xr:uid="{00000000-0005-0000-0000-00003A9F0000}"/>
    <cellStyle name="Total 2 5 2 3 4" xfId="21315" xr:uid="{00000000-0005-0000-0000-00003B9F0000}"/>
    <cellStyle name="Total 2 5 2 3 4 2" xfId="37987" xr:uid="{00000000-0005-0000-0000-00003C9F0000}"/>
    <cellStyle name="Total 2 5 2 3 5" xfId="24365" xr:uid="{00000000-0005-0000-0000-00003D9F0000}"/>
    <cellStyle name="Total 2 5 2 3 5 2" xfId="41083" xr:uid="{00000000-0005-0000-0000-00003E9F0000}"/>
    <cellStyle name="Total 2 5 2 3 6" xfId="28659" xr:uid="{00000000-0005-0000-0000-00003F9F0000}"/>
    <cellStyle name="Total 2 5 2 3 7" xfId="11910" xr:uid="{00000000-0005-0000-0000-0000409F0000}"/>
    <cellStyle name="Total 2 5 2 4" xfId="8475" xr:uid="{00000000-0005-0000-0000-0000419F0000}"/>
    <cellStyle name="Total 2 5 2 4 2" xfId="15197" xr:uid="{00000000-0005-0000-0000-0000429F0000}"/>
    <cellStyle name="Total 2 5 2 4 2 2" xfId="20868" xr:uid="{00000000-0005-0000-0000-0000439F0000}"/>
    <cellStyle name="Total 2 5 2 4 2 2 2" xfId="37537" xr:uid="{00000000-0005-0000-0000-0000449F0000}"/>
    <cellStyle name="Total 2 5 2 4 2 3" xfId="23988" xr:uid="{00000000-0005-0000-0000-0000459F0000}"/>
    <cellStyle name="Total 2 5 2 4 2 3 2" xfId="40701" xr:uid="{00000000-0005-0000-0000-0000469F0000}"/>
    <cellStyle name="Total 2 5 2 4 2 4" xfId="26723" xr:uid="{00000000-0005-0000-0000-0000479F0000}"/>
    <cellStyle name="Total 2 5 2 4 2 4 2" xfId="43464" xr:uid="{00000000-0005-0000-0000-0000489F0000}"/>
    <cellStyle name="Total 2 5 2 4 2 5" xfId="31868" xr:uid="{00000000-0005-0000-0000-0000499F0000}"/>
    <cellStyle name="Total 2 5 2 4 3" xfId="18605" xr:uid="{00000000-0005-0000-0000-00004A9F0000}"/>
    <cellStyle name="Total 2 5 2 4 3 2" xfId="35282" xr:uid="{00000000-0005-0000-0000-00004B9F0000}"/>
    <cellStyle name="Total 2 5 2 4 4" xfId="21830" xr:uid="{00000000-0005-0000-0000-00004C9F0000}"/>
    <cellStyle name="Total 2 5 2 4 4 2" xfId="38508" xr:uid="{00000000-0005-0000-0000-00004D9F0000}"/>
    <cellStyle name="Total 2 5 2 4 5" xfId="24814" xr:uid="{00000000-0005-0000-0000-00004E9F0000}"/>
    <cellStyle name="Total 2 5 2 4 5 2" xfId="41537" xr:uid="{00000000-0005-0000-0000-00004F9F0000}"/>
    <cellStyle name="Total 2 5 2 4 6" xfId="29270" xr:uid="{00000000-0005-0000-0000-0000509F0000}"/>
    <cellStyle name="Total 2 5 2 4 7" xfId="12558" xr:uid="{00000000-0005-0000-0000-0000519F0000}"/>
    <cellStyle name="Total 2 5 2 5" xfId="13791" xr:uid="{00000000-0005-0000-0000-0000529F0000}"/>
    <cellStyle name="Total 2 5 2 5 2" xfId="19614" xr:uid="{00000000-0005-0000-0000-0000539F0000}"/>
    <cellStyle name="Total 2 5 2 5 2 2" xfId="36285" xr:uid="{00000000-0005-0000-0000-0000549F0000}"/>
    <cellStyle name="Total 2 5 2 5 3" xfId="22769" xr:uid="{00000000-0005-0000-0000-0000559F0000}"/>
    <cellStyle name="Total 2 5 2 5 3 2" xfId="39469" xr:uid="{00000000-0005-0000-0000-0000569F0000}"/>
    <cellStyle name="Total 2 5 2 5 4" xfId="25599" xr:uid="{00000000-0005-0000-0000-0000579F0000}"/>
    <cellStyle name="Total 2 5 2 5 4 2" xfId="42337" xr:uid="{00000000-0005-0000-0000-0000589F0000}"/>
    <cellStyle name="Total 2 5 2 5 5" xfId="30465" xr:uid="{00000000-0005-0000-0000-0000599F0000}"/>
    <cellStyle name="Total 2 5 2 6" xfId="17300" xr:uid="{00000000-0005-0000-0000-00005A9F0000}"/>
    <cellStyle name="Total 2 5 2 6 2" xfId="33977" xr:uid="{00000000-0005-0000-0000-00005B9F0000}"/>
    <cellStyle name="Total 2 5 2 7" xfId="15791" xr:uid="{00000000-0005-0000-0000-00005C9F0000}"/>
    <cellStyle name="Total 2 5 2 7 2" xfId="32453" xr:uid="{00000000-0005-0000-0000-00005D9F0000}"/>
    <cellStyle name="Total 2 5 2 8" xfId="16443" xr:uid="{00000000-0005-0000-0000-00005E9F0000}"/>
    <cellStyle name="Total 2 5 2 8 2" xfId="33113" xr:uid="{00000000-0005-0000-0000-00005F9F0000}"/>
    <cellStyle name="Total 2 5 2 9" xfId="27873" xr:uid="{00000000-0005-0000-0000-0000609F0000}"/>
    <cellStyle name="Total 2 5 3" xfId="5688" xr:uid="{00000000-0005-0000-0000-0000619F0000}"/>
    <cellStyle name="Total 2 5 3 10" xfId="11147" xr:uid="{00000000-0005-0000-0000-0000629F0000}"/>
    <cellStyle name="Total 2 5 3 2" xfId="5689" xr:uid="{00000000-0005-0000-0000-0000639F0000}"/>
    <cellStyle name="Total 2 5 3 2 2" xfId="14338" xr:uid="{00000000-0005-0000-0000-0000649F0000}"/>
    <cellStyle name="Total 2 5 3 2 2 2" xfId="20101" xr:uid="{00000000-0005-0000-0000-0000659F0000}"/>
    <cellStyle name="Total 2 5 3 2 2 2 2" xfId="36771" xr:uid="{00000000-0005-0000-0000-0000669F0000}"/>
    <cellStyle name="Total 2 5 3 2 2 3" xfId="23244" xr:uid="{00000000-0005-0000-0000-0000679F0000}"/>
    <cellStyle name="Total 2 5 3 2 2 3 2" xfId="39950" xr:uid="{00000000-0005-0000-0000-0000689F0000}"/>
    <cellStyle name="Total 2 5 3 2 2 4" xfId="26025" xr:uid="{00000000-0005-0000-0000-0000699F0000}"/>
    <cellStyle name="Total 2 5 3 2 2 4 2" xfId="42764" xr:uid="{00000000-0005-0000-0000-00006A9F0000}"/>
    <cellStyle name="Total 2 5 3 2 2 5" xfId="31011" xr:uid="{00000000-0005-0000-0000-00006B9F0000}"/>
    <cellStyle name="Total 2 5 3 2 3" xfId="17815" xr:uid="{00000000-0005-0000-0000-00006C9F0000}"/>
    <cellStyle name="Total 2 5 3 2 3 2" xfId="34492" xr:uid="{00000000-0005-0000-0000-00006D9F0000}"/>
    <cellStyle name="Total 2 5 3 2 4" xfId="19072" xr:uid="{00000000-0005-0000-0000-00006E9F0000}"/>
    <cellStyle name="Total 2 5 3 2 4 2" xfId="35742" xr:uid="{00000000-0005-0000-0000-00006F9F0000}"/>
    <cellStyle name="Total 2 5 3 2 5" xfId="17088" xr:uid="{00000000-0005-0000-0000-0000709F0000}"/>
    <cellStyle name="Total 2 5 3 2 5 2" xfId="33763" xr:uid="{00000000-0005-0000-0000-0000719F0000}"/>
    <cellStyle name="Total 2 5 3 2 6" xfId="28415" xr:uid="{00000000-0005-0000-0000-0000729F0000}"/>
    <cellStyle name="Total 2 5 3 2 7" xfId="11664" xr:uid="{00000000-0005-0000-0000-0000739F0000}"/>
    <cellStyle name="Total 2 5 3 3" xfId="5690" xr:uid="{00000000-0005-0000-0000-0000749F0000}"/>
    <cellStyle name="Total 2 5 3 3 2" xfId="14599" xr:uid="{00000000-0005-0000-0000-0000759F0000}"/>
    <cellStyle name="Total 2 5 3 3 2 2" xfId="20362" xr:uid="{00000000-0005-0000-0000-0000769F0000}"/>
    <cellStyle name="Total 2 5 3 3 2 2 2" xfId="37031" xr:uid="{00000000-0005-0000-0000-0000779F0000}"/>
    <cellStyle name="Total 2 5 3 3 2 3" xfId="23503" xr:uid="{00000000-0005-0000-0000-0000789F0000}"/>
    <cellStyle name="Total 2 5 3 3 2 3 2" xfId="40211" xr:uid="{00000000-0005-0000-0000-0000799F0000}"/>
    <cellStyle name="Total 2 5 3 3 2 4" xfId="26285" xr:uid="{00000000-0005-0000-0000-00007A9F0000}"/>
    <cellStyle name="Total 2 5 3 3 2 4 2" xfId="43025" xr:uid="{00000000-0005-0000-0000-00007B9F0000}"/>
    <cellStyle name="Total 2 5 3 3 2 5" xfId="31271" xr:uid="{00000000-0005-0000-0000-00007C9F0000}"/>
    <cellStyle name="Total 2 5 3 3 3" xfId="18076" xr:uid="{00000000-0005-0000-0000-00007D9F0000}"/>
    <cellStyle name="Total 2 5 3 3 3 2" xfId="34752" xr:uid="{00000000-0005-0000-0000-00007E9F0000}"/>
    <cellStyle name="Total 2 5 3 3 4" xfId="21330" xr:uid="{00000000-0005-0000-0000-00007F9F0000}"/>
    <cellStyle name="Total 2 5 3 3 4 2" xfId="38002" xr:uid="{00000000-0005-0000-0000-0000809F0000}"/>
    <cellStyle name="Total 2 5 3 3 5" xfId="24380" xr:uid="{00000000-0005-0000-0000-0000819F0000}"/>
    <cellStyle name="Total 2 5 3 3 5 2" xfId="41098" xr:uid="{00000000-0005-0000-0000-0000829F0000}"/>
    <cellStyle name="Total 2 5 3 3 6" xfId="28674" xr:uid="{00000000-0005-0000-0000-0000839F0000}"/>
    <cellStyle name="Total 2 5 3 3 7" xfId="11925" xr:uid="{00000000-0005-0000-0000-0000849F0000}"/>
    <cellStyle name="Total 2 5 3 4" xfId="12644" xr:uid="{00000000-0005-0000-0000-0000859F0000}"/>
    <cellStyle name="Total 2 5 3 4 2" xfId="15272" xr:uid="{00000000-0005-0000-0000-0000869F0000}"/>
    <cellStyle name="Total 2 5 3 4 2 2" xfId="20915" xr:uid="{00000000-0005-0000-0000-0000879F0000}"/>
    <cellStyle name="Total 2 5 3 4 2 2 2" xfId="37584" xr:uid="{00000000-0005-0000-0000-0000889F0000}"/>
    <cellStyle name="Total 2 5 3 4 2 3" xfId="24032" xr:uid="{00000000-0005-0000-0000-0000899F0000}"/>
    <cellStyle name="Total 2 5 3 4 2 3 2" xfId="40746" xr:uid="{00000000-0005-0000-0000-00008A9F0000}"/>
    <cellStyle name="Total 2 5 3 4 2 4" xfId="26758" xr:uid="{00000000-0005-0000-0000-00008B9F0000}"/>
    <cellStyle name="Total 2 5 3 4 2 4 2" xfId="43499" xr:uid="{00000000-0005-0000-0000-00008C9F0000}"/>
    <cellStyle name="Total 2 5 3 4 2 5" xfId="31943" xr:uid="{00000000-0005-0000-0000-00008D9F0000}"/>
    <cellStyle name="Total 2 5 3 4 3" xfId="18662" xr:uid="{00000000-0005-0000-0000-00008E9F0000}"/>
    <cellStyle name="Total 2 5 3 4 3 2" xfId="35339" xr:uid="{00000000-0005-0000-0000-00008F9F0000}"/>
    <cellStyle name="Total 2 5 3 4 4" xfId="21881" xr:uid="{00000000-0005-0000-0000-0000909F0000}"/>
    <cellStyle name="Total 2 5 3 4 4 2" xfId="38560" xr:uid="{00000000-0005-0000-0000-0000919F0000}"/>
    <cellStyle name="Total 2 5 3 4 5" xfId="24848" xr:uid="{00000000-0005-0000-0000-0000929F0000}"/>
    <cellStyle name="Total 2 5 3 4 5 2" xfId="41572" xr:uid="{00000000-0005-0000-0000-0000939F0000}"/>
    <cellStyle name="Total 2 5 3 4 6" xfId="29345" xr:uid="{00000000-0005-0000-0000-0000949F0000}"/>
    <cellStyle name="Total 2 5 3 5" xfId="13846" xr:uid="{00000000-0005-0000-0000-0000959F0000}"/>
    <cellStyle name="Total 2 5 3 5 2" xfId="19643" xr:uid="{00000000-0005-0000-0000-0000969F0000}"/>
    <cellStyle name="Total 2 5 3 5 2 2" xfId="36314" xr:uid="{00000000-0005-0000-0000-0000979F0000}"/>
    <cellStyle name="Total 2 5 3 5 3" xfId="22795" xr:uid="{00000000-0005-0000-0000-0000989F0000}"/>
    <cellStyle name="Total 2 5 3 5 3 2" xfId="39496" xr:uid="{00000000-0005-0000-0000-0000999F0000}"/>
    <cellStyle name="Total 2 5 3 5 4" xfId="25614" xr:uid="{00000000-0005-0000-0000-00009A9F0000}"/>
    <cellStyle name="Total 2 5 3 5 4 2" xfId="42352" xr:uid="{00000000-0005-0000-0000-00009B9F0000}"/>
    <cellStyle name="Total 2 5 3 5 5" xfId="30520" xr:uid="{00000000-0005-0000-0000-00009C9F0000}"/>
    <cellStyle name="Total 2 5 3 6" xfId="17327" xr:uid="{00000000-0005-0000-0000-00009D9F0000}"/>
    <cellStyle name="Total 2 5 3 6 2" xfId="34004" xr:uid="{00000000-0005-0000-0000-00009E9F0000}"/>
    <cellStyle name="Total 2 5 3 7" xfId="20881" xr:uid="{00000000-0005-0000-0000-00009F9F0000}"/>
    <cellStyle name="Total 2 5 3 7 2" xfId="37550" xr:uid="{00000000-0005-0000-0000-0000A09F0000}"/>
    <cellStyle name="Total 2 5 3 8" xfId="22872" xr:uid="{00000000-0005-0000-0000-0000A19F0000}"/>
    <cellStyle name="Total 2 5 3 8 2" xfId="39574" xr:uid="{00000000-0005-0000-0000-0000A29F0000}"/>
    <cellStyle name="Total 2 5 3 9" xfId="27928" xr:uid="{00000000-0005-0000-0000-0000A39F0000}"/>
    <cellStyle name="Total 2 5 4" xfId="5691" xr:uid="{00000000-0005-0000-0000-0000A49F0000}"/>
    <cellStyle name="Total 2 5 4 2" xfId="12666" xr:uid="{00000000-0005-0000-0000-0000A59F0000}"/>
    <cellStyle name="Total 2 5 4 2 2" xfId="15287" xr:uid="{00000000-0005-0000-0000-0000A69F0000}"/>
    <cellStyle name="Total 2 5 4 2 2 2" xfId="20930" xr:uid="{00000000-0005-0000-0000-0000A79F0000}"/>
    <cellStyle name="Total 2 5 4 2 2 2 2" xfId="37599" xr:uid="{00000000-0005-0000-0000-0000A89F0000}"/>
    <cellStyle name="Total 2 5 4 2 2 3" xfId="24047" xr:uid="{00000000-0005-0000-0000-0000A99F0000}"/>
    <cellStyle name="Total 2 5 4 2 2 3 2" xfId="40761" xr:uid="{00000000-0005-0000-0000-0000AA9F0000}"/>
    <cellStyle name="Total 2 5 4 2 2 4" xfId="26773" xr:uid="{00000000-0005-0000-0000-0000AB9F0000}"/>
    <cellStyle name="Total 2 5 4 2 2 4 2" xfId="43514" xr:uid="{00000000-0005-0000-0000-0000AC9F0000}"/>
    <cellStyle name="Total 2 5 4 2 2 5" xfId="31958" xr:uid="{00000000-0005-0000-0000-0000AD9F0000}"/>
    <cellStyle name="Total 2 5 4 2 3" xfId="18683" xr:uid="{00000000-0005-0000-0000-0000AE9F0000}"/>
    <cellStyle name="Total 2 5 4 2 3 2" xfId="35360" xr:uid="{00000000-0005-0000-0000-0000AF9F0000}"/>
    <cellStyle name="Total 2 5 4 2 4" xfId="21899" xr:uid="{00000000-0005-0000-0000-0000B09F0000}"/>
    <cellStyle name="Total 2 5 4 2 4 2" xfId="38578" xr:uid="{00000000-0005-0000-0000-0000B19F0000}"/>
    <cellStyle name="Total 2 5 4 2 5" xfId="24863" xr:uid="{00000000-0005-0000-0000-0000B29F0000}"/>
    <cellStyle name="Total 2 5 4 2 5 2" xfId="41587" xr:uid="{00000000-0005-0000-0000-0000B39F0000}"/>
    <cellStyle name="Total 2 5 4 2 6" xfId="29360" xr:uid="{00000000-0005-0000-0000-0000B49F0000}"/>
    <cellStyle name="Total 2 5 4 3" xfId="13418" xr:uid="{00000000-0005-0000-0000-0000B59F0000}"/>
    <cellStyle name="Total 2 5 4 3 2" xfId="19295" xr:uid="{00000000-0005-0000-0000-0000B69F0000}"/>
    <cellStyle name="Total 2 5 4 3 2 2" xfId="35966" xr:uid="{00000000-0005-0000-0000-0000B79F0000}"/>
    <cellStyle name="Total 2 5 4 3 3" xfId="22475" xr:uid="{00000000-0005-0000-0000-0000B89F0000}"/>
    <cellStyle name="Total 2 5 4 3 3 2" xfId="39168" xr:uid="{00000000-0005-0000-0000-0000B99F0000}"/>
    <cellStyle name="Total 2 5 4 3 4" xfId="25340" xr:uid="{00000000-0005-0000-0000-0000BA9F0000}"/>
    <cellStyle name="Total 2 5 4 3 4 2" xfId="42076" xr:uid="{00000000-0005-0000-0000-0000BB9F0000}"/>
    <cellStyle name="Total 2 5 4 3 5" xfId="30094" xr:uid="{00000000-0005-0000-0000-0000BC9F0000}"/>
    <cellStyle name="Total 2 5 4 4" xfId="16974" xr:uid="{00000000-0005-0000-0000-0000BD9F0000}"/>
    <cellStyle name="Total 2 5 4 4 2" xfId="33650" xr:uid="{00000000-0005-0000-0000-0000BE9F0000}"/>
    <cellStyle name="Total 2 5 4 5" xfId="18766" xr:uid="{00000000-0005-0000-0000-0000BF9F0000}"/>
    <cellStyle name="Total 2 5 4 5 2" xfId="35443" xr:uid="{00000000-0005-0000-0000-0000C09F0000}"/>
    <cellStyle name="Total 2 5 4 6" xfId="16129" xr:uid="{00000000-0005-0000-0000-0000C19F0000}"/>
    <cellStyle name="Total 2 5 4 6 2" xfId="32793" xr:uid="{00000000-0005-0000-0000-0000C29F0000}"/>
    <cellStyle name="Total 2 5 4 7" xfId="27505" xr:uid="{00000000-0005-0000-0000-0000C39F0000}"/>
    <cellStyle name="Total 2 5 4 8" xfId="10735" xr:uid="{00000000-0005-0000-0000-0000C49F0000}"/>
    <cellStyle name="Total 2 5 5" xfId="5692" xr:uid="{00000000-0005-0000-0000-0000C59F0000}"/>
    <cellStyle name="Total 2 5 5 2" xfId="18997" xr:uid="{00000000-0005-0000-0000-0000C69F0000}"/>
    <cellStyle name="Total 2 5 5 2 2" xfId="35670" xr:uid="{00000000-0005-0000-0000-0000C79F0000}"/>
    <cellStyle name="Total 2 5 5 3" xfId="22199" xr:uid="{00000000-0005-0000-0000-0000C89F0000}"/>
    <cellStyle name="Total 2 5 5 3 2" xfId="38888" xr:uid="{00000000-0005-0000-0000-0000C99F0000}"/>
    <cellStyle name="Total 2 5 5 4" xfId="25109" xr:uid="{00000000-0005-0000-0000-0000CA9F0000}"/>
    <cellStyle name="Total 2 5 5 4 2" xfId="41842" xr:uid="{00000000-0005-0000-0000-0000CB9F0000}"/>
    <cellStyle name="Total 2 5 5 5" xfId="29734" xr:uid="{00000000-0005-0000-0000-0000CC9F0000}"/>
    <cellStyle name="Total 2 5 5 6" xfId="13055" xr:uid="{00000000-0005-0000-0000-0000CD9F0000}"/>
    <cellStyle name="Total 2 5 6" xfId="8476" xr:uid="{00000000-0005-0000-0000-0000CE9F0000}"/>
    <cellStyle name="Total 2 5 6 2" xfId="32885" xr:uid="{00000000-0005-0000-0000-0000CF9F0000}"/>
    <cellStyle name="Total 2 5 6 3" xfId="16219" xr:uid="{00000000-0005-0000-0000-0000D09F0000}"/>
    <cellStyle name="Total 2 5 7" xfId="27142" xr:uid="{00000000-0005-0000-0000-0000D19F0000}"/>
    <cellStyle name="Total 2 5 8" xfId="10050" xr:uid="{00000000-0005-0000-0000-0000D29F0000}"/>
    <cellStyle name="Total 2 5 9" xfId="44008" xr:uid="{00000000-0005-0000-0000-0000D39F0000}"/>
    <cellStyle name="Total 2 6" xfId="5693" xr:uid="{00000000-0005-0000-0000-0000D49F0000}"/>
    <cellStyle name="Total 2 6 2" xfId="5694" xr:uid="{00000000-0005-0000-0000-0000D59F0000}"/>
    <cellStyle name="Total 2 6 2 10" xfId="11096" xr:uid="{00000000-0005-0000-0000-0000D69F0000}"/>
    <cellStyle name="Total 2 6 2 2" xfId="5695" xr:uid="{00000000-0005-0000-0000-0000D79F0000}"/>
    <cellStyle name="Total 2 6 2 2 2" xfId="14321" xr:uid="{00000000-0005-0000-0000-0000D89F0000}"/>
    <cellStyle name="Total 2 6 2 2 2 2" xfId="20084" xr:uid="{00000000-0005-0000-0000-0000D99F0000}"/>
    <cellStyle name="Total 2 6 2 2 2 2 2" xfId="36754" xr:uid="{00000000-0005-0000-0000-0000DA9F0000}"/>
    <cellStyle name="Total 2 6 2 2 2 3" xfId="23228" xr:uid="{00000000-0005-0000-0000-0000DB9F0000}"/>
    <cellStyle name="Total 2 6 2 2 2 3 2" xfId="39933" xr:uid="{00000000-0005-0000-0000-0000DC9F0000}"/>
    <cellStyle name="Total 2 6 2 2 2 4" xfId="26008" xr:uid="{00000000-0005-0000-0000-0000DD9F0000}"/>
    <cellStyle name="Total 2 6 2 2 2 4 2" xfId="42747" xr:uid="{00000000-0005-0000-0000-0000DE9F0000}"/>
    <cellStyle name="Total 2 6 2 2 2 5" xfId="30994" xr:uid="{00000000-0005-0000-0000-0000DF9F0000}"/>
    <cellStyle name="Total 2 6 2 2 3" xfId="17798" xr:uid="{00000000-0005-0000-0000-0000E09F0000}"/>
    <cellStyle name="Total 2 6 2 2 3 2" xfId="34475" xr:uid="{00000000-0005-0000-0000-0000E19F0000}"/>
    <cellStyle name="Total 2 6 2 2 4" xfId="18296" xr:uid="{00000000-0005-0000-0000-0000E29F0000}"/>
    <cellStyle name="Total 2 6 2 2 4 2" xfId="34971" xr:uid="{00000000-0005-0000-0000-0000E39F0000}"/>
    <cellStyle name="Total 2 6 2 2 5" xfId="21531" xr:uid="{00000000-0005-0000-0000-0000E49F0000}"/>
    <cellStyle name="Total 2 6 2 2 5 2" xfId="38205" xr:uid="{00000000-0005-0000-0000-0000E59F0000}"/>
    <cellStyle name="Total 2 6 2 2 6" xfId="28399" xr:uid="{00000000-0005-0000-0000-0000E69F0000}"/>
    <cellStyle name="Total 2 6 2 2 7" xfId="11647" xr:uid="{00000000-0005-0000-0000-0000E79F0000}"/>
    <cellStyle name="Total 2 6 2 3" xfId="5696" xr:uid="{00000000-0005-0000-0000-0000E89F0000}"/>
    <cellStyle name="Total 2 6 2 3 2" xfId="14585" xr:uid="{00000000-0005-0000-0000-0000E99F0000}"/>
    <cellStyle name="Total 2 6 2 3 2 2" xfId="20348" xr:uid="{00000000-0005-0000-0000-0000EA9F0000}"/>
    <cellStyle name="Total 2 6 2 3 2 2 2" xfId="37017" xr:uid="{00000000-0005-0000-0000-0000EB9F0000}"/>
    <cellStyle name="Total 2 6 2 3 2 3" xfId="23489" xr:uid="{00000000-0005-0000-0000-0000EC9F0000}"/>
    <cellStyle name="Total 2 6 2 3 2 3 2" xfId="40197" xr:uid="{00000000-0005-0000-0000-0000ED9F0000}"/>
    <cellStyle name="Total 2 6 2 3 2 4" xfId="26271" xr:uid="{00000000-0005-0000-0000-0000EE9F0000}"/>
    <cellStyle name="Total 2 6 2 3 2 4 2" xfId="43011" xr:uid="{00000000-0005-0000-0000-0000EF9F0000}"/>
    <cellStyle name="Total 2 6 2 3 2 5" xfId="31257" xr:uid="{00000000-0005-0000-0000-0000F09F0000}"/>
    <cellStyle name="Total 2 6 2 3 3" xfId="18062" xr:uid="{00000000-0005-0000-0000-0000F19F0000}"/>
    <cellStyle name="Total 2 6 2 3 3 2" xfId="34738" xr:uid="{00000000-0005-0000-0000-0000F29F0000}"/>
    <cellStyle name="Total 2 6 2 3 4" xfId="21316" xr:uid="{00000000-0005-0000-0000-0000F39F0000}"/>
    <cellStyle name="Total 2 6 2 3 4 2" xfId="37988" xr:uid="{00000000-0005-0000-0000-0000F49F0000}"/>
    <cellStyle name="Total 2 6 2 3 5" xfId="24366" xr:uid="{00000000-0005-0000-0000-0000F59F0000}"/>
    <cellStyle name="Total 2 6 2 3 5 2" xfId="41084" xr:uid="{00000000-0005-0000-0000-0000F69F0000}"/>
    <cellStyle name="Total 2 6 2 3 6" xfId="28660" xr:uid="{00000000-0005-0000-0000-0000F79F0000}"/>
    <cellStyle name="Total 2 6 2 3 7" xfId="11911" xr:uid="{00000000-0005-0000-0000-0000F89F0000}"/>
    <cellStyle name="Total 2 6 2 4" xfId="8477" xr:uid="{00000000-0005-0000-0000-0000F99F0000}"/>
    <cellStyle name="Total 2 6 2 4 2" xfId="15198" xr:uid="{00000000-0005-0000-0000-0000FA9F0000}"/>
    <cellStyle name="Total 2 6 2 4 2 2" xfId="20869" xr:uid="{00000000-0005-0000-0000-0000FB9F0000}"/>
    <cellStyle name="Total 2 6 2 4 2 2 2" xfId="37538" xr:uid="{00000000-0005-0000-0000-0000FC9F0000}"/>
    <cellStyle name="Total 2 6 2 4 2 3" xfId="23989" xr:uid="{00000000-0005-0000-0000-0000FD9F0000}"/>
    <cellStyle name="Total 2 6 2 4 2 3 2" xfId="40702" xr:uid="{00000000-0005-0000-0000-0000FE9F0000}"/>
    <cellStyle name="Total 2 6 2 4 2 4" xfId="26724" xr:uid="{00000000-0005-0000-0000-0000FF9F0000}"/>
    <cellStyle name="Total 2 6 2 4 2 4 2" xfId="43465" xr:uid="{00000000-0005-0000-0000-000000A00000}"/>
    <cellStyle name="Total 2 6 2 4 2 5" xfId="31869" xr:uid="{00000000-0005-0000-0000-000001A00000}"/>
    <cellStyle name="Total 2 6 2 4 3" xfId="18606" xr:uid="{00000000-0005-0000-0000-000002A00000}"/>
    <cellStyle name="Total 2 6 2 4 3 2" xfId="35283" xr:uid="{00000000-0005-0000-0000-000003A00000}"/>
    <cellStyle name="Total 2 6 2 4 4" xfId="21831" xr:uid="{00000000-0005-0000-0000-000004A00000}"/>
    <cellStyle name="Total 2 6 2 4 4 2" xfId="38509" xr:uid="{00000000-0005-0000-0000-000005A00000}"/>
    <cellStyle name="Total 2 6 2 4 5" xfId="24815" xr:uid="{00000000-0005-0000-0000-000006A00000}"/>
    <cellStyle name="Total 2 6 2 4 5 2" xfId="41538" xr:uid="{00000000-0005-0000-0000-000007A00000}"/>
    <cellStyle name="Total 2 6 2 4 6" xfId="29271" xr:uid="{00000000-0005-0000-0000-000008A00000}"/>
    <cellStyle name="Total 2 6 2 4 7" xfId="12559" xr:uid="{00000000-0005-0000-0000-000009A00000}"/>
    <cellStyle name="Total 2 6 2 5" xfId="13792" xr:uid="{00000000-0005-0000-0000-00000AA00000}"/>
    <cellStyle name="Total 2 6 2 5 2" xfId="19615" xr:uid="{00000000-0005-0000-0000-00000BA00000}"/>
    <cellStyle name="Total 2 6 2 5 2 2" xfId="36286" xr:uid="{00000000-0005-0000-0000-00000CA00000}"/>
    <cellStyle name="Total 2 6 2 5 3" xfId="22770" xr:uid="{00000000-0005-0000-0000-00000DA00000}"/>
    <cellStyle name="Total 2 6 2 5 3 2" xfId="39470" xr:uid="{00000000-0005-0000-0000-00000EA00000}"/>
    <cellStyle name="Total 2 6 2 5 4" xfId="25600" xr:uid="{00000000-0005-0000-0000-00000FA00000}"/>
    <cellStyle name="Total 2 6 2 5 4 2" xfId="42338" xr:uid="{00000000-0005-0000-0000-000010A00000}"/>
    <cellStyle name="Total 2 6 2 5 5" xfId="30466" xr:uid="{00000000-0005-0000-0000-000011A00000}"/>
    <cellStyle name="Total 2 6 2 6" xfId="17301" xr:uid="{00000000-0005-0000-0000-000012A00000}"/>
    <cellStyle name="Total 2 6 2 6 2" xfId="33978" xr:uid="{00000000-0005-0000-0000-000013A00000}"/>
    <cellStyle name="Total 2 6 2 7" xfId="16517" xr:uid="{00000000-0005-0000-0000-000014A00000}"/>
    <cellStyle name="Total 2 6 2 7 2" xfId="33189" xr:uid="{00000000-0005-0000-0000-000015A00000}"/>
    <cellStyle name="Total 2 6 2 8" xfId="16444" xr:uid="{00000000-0005-0000-0000-000016A00000}"/>
    <cellStyle name="Total 2 6 2 8 2" xfId="33114" xr:uid="{00000000-0005-0000-0000-000017A00000}"/>
    <cellStyle name="Total 2 6 2 9" xfId="27874" xr:uid="{00000000-0005-0000-0000-000018A00000}"/>
    <cellStyle name="Total 2 6 3" xfId="5697" xr:uid="{00000000-0005-0000-0000-000019A00000}"/>
    <cellStyle name="Total 2 6 3 10" xfId="11241" xr:uid="{00000000-0005-0000-0000-00001AA00000}"/>
    <cellStyle name="Total 2 6 3 2" xfId="5698" xr:uid="{00000000-0005-0000-0000-00001BA00000}"/>
    <cellStyle name="Total 2 6 3 2 2" xfId="14405" xr:uid="{00000000-0005-0000-0000-00001CA00000}"/>
    <cellStyle name="Total 2 6 3 2 2 2" xfId="20168" xr:uid="{00000000-0005-0000-0000-00001DA00000}"/>
    <cellStyle name="Total 2 6 3 2 2 2 2" xfId="36837" xr:uid="{00000000-0005-0000-0000-00001EA00000}"/>
    <cellStyle name="Total 2 6 3 2 2 3" xfId="23310" xr:uid="{00000000-0005-0000-0000-00001FA00000}"/>
    <cellStyle name="Total 2 6 3 2 2 3 2" xfId="40017" xr:uid="{00000000-0005-0000-0000-000020A00000}"/>
    <cellStyle name="Total 2 6 3 2 2 4" xfId="26091" xr:uid="{00000000-0005-0000-0000-000021A00000}"/>
    <cellStyle name="Total 2 6 3 2 2 4 2" xfId="42831" xr:uid="{00000000-0005-0000-0000-000022A00000}"/>
    <cellStyle name="Total 2 6 3 2 2 5" xfId="31077" xr:uid="{00000000-0005-0000-0000-000023A00000}"/>
    <cellStyle name="Total 2 6 3 2 3" xfId="17882" xr:uid="{00000000-0005-0000-0000-000024A00000}"/>
    <cellStyle name="Total 2 6 3 2 3 2" xfId="34558" xr:uid="{00000000-0005-0000-0000-000025A00000}"/>
    <cellStyle name="Total 2 6 3 2 4" xfId="17094" xr:uid="{00000000-0005-0000-0000-000026A00000}"/>
    <cellStyle name="Total 2 6 3 2 4 2" xfId="33769" xr:uid="{00000000-0005-0000-0000-000027A00000}"/>
    <cellStyle name="Total 2 6 3 2 5" xfId="24351" xr:uid="{00000000-0005-0000-0000-000028A00000}"/>
    <cellStyle name="Total 2 6 3 2 5 2" xfId="41069" xr:uid="{00000000-0005-0000-0000-000029A00000}"/>
    <cellStyle name="Total 2 6 3 2 6" xfId="28481" xr:uid="{00000000-0005-0000-0000-00002AA00000}"/>
    <cellStyle name="Total 2 6 3 2 7" xfId="11731" xr:uid="{00000000-0005-0000-0000-00002BA00000}"/>
    <cellStyle name="Total 2 6 3 3" xfId="5699" xr:uid="{00000000-0005-0000-0000-00002CA00000}"/>
    <cellStyle name="Total 2 6 3 3 2" xfId="14666" xr:uid="{00000000-0005-0000-0000-00002DA00000}"/>
    <cellStyle name="Total 2 6 3 3 2 2" xfId="20429" xr:uid="{00000000-0005-0000-0000-00002EA00000}"/>
    <cellStyle name="Total 2 6 3 3 2 2 2" xfId="37097" xr:uid="{00000000-0005-0000-0000-00002FA00000}"/>
    <cellStyle name="Total 2 6 3 3 2 3" xfId="23569" xr:uid="{00000000-0005-0000-0000-000030A00000}"/>
    <cellStyle name="Total 2 6 3 3 2 3 2" xfId="40278" xr:uid="{00000000-0005-0000-0000-000031A00000}"/>
    <cellStyle name="Total 2 6 3 3 2 4" xfId="26351" xr:uid="{00000000-0005-0000-0000-000032A00000}"/>
    <cellStyle name="Total 2 6 3 3 2 4 2" xfId="43092" xr:uid="{00000000-0005-0000-0000-000033A00000}"/>
    <cellStyle name="Total 2 6 3 3 2 5" xfId="31337" xr:uid="{00000000-0005-0000-0000-000034A00000}"/>
    <cellStyle name="Total 2 6 3 3 3" xfId="18143" xr:uid="{00000000-0005-0000-0000-000035A00000}"/>
    <cellStyle name="Total 2 6 3 3 3 2" xfId="34818" xr:uid="{00000000-0005-0000-0000-000036A00000}"/>
    <cellStyle name="Total 2 6 3 3 4" xfId="21396" xr:uid="{00000000-0005-0000-0000-000037A00000}"/>
    <cellStyle name="Total 2 6 3 3 4 2" xfId="38069" xr:uid="{00000000-0005-0000-0000-000038A00000}"/>
    <cellStyle name="Total 2 6 3 3 5" xfId="24446" xr:uid="{00000000-0005-0000-0000-000039A00000}"/>
    <cellStyle name="Total 2 6 3 3 5 2" xfId="41165" xr:uid="{00000000-0005-0000-0000-00003AA00000}"/>
    <cellStyle name="Total 2 6 3 3 6" xfId="28740" xr:uid="{00000000-0005-0000-0000-00003BA00000}"/>
    <cellStyle name="Total 2 6 3 3 7" xfId="11992" xr:uid="{00000000-0005-0000-0000-00003CA00000}"/>
    <cellStyle name="Total 2 6 3 4" xfId="12747" xr:uid="{00000000-0005-0000-0000-00003DA00000}"/>
    <cellStyle name="Total 2 6 3 4 2" xfId="15362" xr:uid="{00000000-0005-0000-0000-00003EA00000}"/>
    <cellStyle name="Total 2 6 3 4 2 2" xfId="21005" xr:uid="{00000000-0005-0000-0000-00003FA00000}"/>
    <cellStyle name="Total 2 6 3 4 2 2 2" xfId="37674" xr:uid="{00000000-0005-0000-0000-000040A00000}"/>
    <cellStyle name="Total 2 6 3 4 2 3" xfId="24119" xr:uid="{00000000-0005-0000-0000-000041A00000}"/>
    <cellStyle name="Total 2 6 3 4 2 3 2" xfId="40836" xr:uid="{00000000-0005-0000-0000-000042A00000}"/>
    <cellStyle name="Total 2 6 3 4 2 4" xfId="26848" xr:uid="{00000000-0005-0000-0000-000043A00000}"/>
    <cellStyle name="Total 2 6 3 4 2 4 2" xfId="43589" xr:uid="{00000000-0005-0000-0000-000044A00000}"/>
    <cellStyle name="Total 2 6 3 4 2 5" xfId="32033" xr:uid="{00000000-0005-0000-0000-000045A00000}"/>
    <cellStyle name="Total 2 6 3 4 3" xfId="18764" xr:uid="{00000000-0005-0000-0000-000046A00000}"/>
    <cellStyle name="Total 2 6 3 4 3 2" xfId="35441" xr:uid="{00000000-0005-0000-0000-000047A00000}"/>
    <cellStyle name="Total 2 6 3 4 4" xfId="21973" xr:uid="{00000000-0005-0000-0000-000048A00000}"/>
    <cellStyle name="Total 2 6 3 4 4 2" xfId="38655" xr:uid="{00000000-0005-0000-0000-000049A00000}"/>
    <cellStyle name="Total 2 6 3 4 5" xfId="24935" xr:uid="{00000000-0005-0000-0000-00004AA00000}"/>
    <cellStyle name="Total 2 6 3 4 5 2" xfId="41662" xr:uid="{00000000-0005-0000-0000-00004BA00000}"/>
    <cellStyle name="Total 2 6 3 4 6" xfId="29435" xr:uid="{00000000-0005-0000-0000-00004CA00000}"/>
    <cellStyle name="Total 2 6 3 5" xfId="13913" xr:uid="{00000000-0005-0000-0000-00004DA00000}"/>
    <cellStyle name="Total 2 6 3 5 2" xfId="19710" xr:uid="{00000000-0005-0000-0000-00004EA00000}"/>
    <cellStyle name="Total 2 6 3 5 2 2" xfId="36380" xr:uid="{00000000-0005-0000-0000-00004FA00000}"/>
    <cellStyle name="Total 2 6 3 5 3" xfId="22861" xr:uid="{00000000-0005-0000-0000-000050A00000}"/>
    <cellStyle name="Total 2 6 3 5 3 2" xfId="39563" xr:uid="{00000000-0005-0000-0000-000051A00000}"/>
    <cellStyle name="Total 2 6 3 5 4" xfId="25680" xr:uid="{00000000-0005-0000-0000-000052A00000}"/>
    <cellStyle name="Total 2 6 3 5 4 2" xfId="42419" xr:uid="{00000000-0005-0000-0000-000053A00000}"/>
    <cellStyle name="Total 2 6 3 5 5" xfId="30586" xr:uid="{00000000-0005-0000-0000-000054A00000}"/>
    <cellStyle name="Total 2 6 3 6" xfId="17412" xr:uid="{00000000-0005-0000-0000-000055A00000}"/>
    <cellStyle name="Total 2 6 3 6 2" xfId="34088" xr:uid="{00000000-0005-0000-0000-000056A00000}"/>
    <cellStyle name="Total 2 6 3 7" xfId="21134" xr:uid="{00000000-0005-0000-0000-000057A00000}"/>
    <cellStyle name="Total 2 6 3 7 2" xfId="37804" xr:uid="{00000000-0005-0000-0000-000058A00000}"/>
    <cellStyle name="Total 2 6 3 8" xfId="16180" xr:uid="{00000000-0005-0000-0000-000059A00000}"/>
    <cellStyle name="Total 2 6 3 8 2" xfId="32845" xr:uid="{00000000-0005-0000-0000-00005AA00000}"/>
    <cellStyle name="Total 2 6 3 9" xfId="27994" xr:uid="{00000000-0005-0000-0000-00005BA00000}"/>
    <cellStyle name="Total 2 6 4" xfId="5700" xr:uid="{00000000-0005-0000-0000-00005CA00000}"/>
    <cellStyle name="Total 2 6 4 2" xfId="13453" xr:uid="{00000000-0005-0000-0000-00005DA00000}"/>
    <cellStyle name="Total 2 6 4 2 2" xfId="19328" xr:uid="{00000000-0005-0000-0000-00005EA00000}"/>
    <cellStyle name="Total 2 6 4 2 2 2" xfId="35998" xr:uid="{00000000-0005-0000-0000-00005FA00000}"/>
    <cellStyle name="Total 2 6 4 2 3" xfId="22505" xr:uid="{00000000-0005-0000-0000-000060A00000}"/>
    <cellStyle name="Total 2 6 4 2 3 2" xfId="39199" xr:uid="{00000000-0005-0000-0000-000061A00000}"/>
    <cellStyle name="Total 2 6 4 2 4" xfId="25369" xr:uid="{00000000-0005-0000-0000-000062A00000}"/>
    <cellStyle name="Total 2 6 4 2 4 2" xfId="42106" xr:uid="{00000000-0005-0000-0000-000063A00000}"/>
    <cellStyle name="Total 2 6 4 2 5" xfId="30128" xr:uid="{00000000-0005-0000-0000-000064A00000}"/>
    <cellStyle name="Total 2 6 4 3" xfId="15585" xr:uid="{00000000-0005-0000-0000-000065A00000}"/>
    <cellStyle name="Total 2 6 4 3 2" xfId="21192" xr:uid="{00000000-0005-0000-0000-000066A00000}"/>
    <cellStyle name="Total 2 6 4 3 2 2" xfId="37862" xr:uid="{00000000-0005-0000-0000-000067A00000}"/>
    <cellStyle name="Total 2 6 4 3 3" xfId="24300" xr:uid="{00000000-0005-0000-0000-000068A00000}"/>
    <cellStyle name="Total 2 6 4 3 3 2" xfId="41018" xr:uid="{00000000-0005-0000-0000-000069A00000}"/>
    <cellStyle name="Total 2 6 4 3 4" xfId="26991" xr:uid="{00000000-0005-0000-0000-00006AA00000}"/>
    <cellStyle name="Total 2 6 4 3 4 2" xfId="43732" xr:uid="{00000000-0005-0000-0000-00006BA00000}"/>
    <cellStyle name="Total 2 6 4 3 5" xfId="32256" xr:uid="{00000000-0005-0000-0000-00006CA00000}"/>
    <cellStyle name="Total 2 6 4 4" xfId="17007" xr:uid="{00000000-0005-0000-0000-00006DA00000}"/>
    <cellStyle name="Total 2 6 4 4 2" xfId="33683" xr:uid="{00000000-0005-0000-0000-00006EA00000}"/>
    <cellStyle name="Total 2 6 4 5" xfId="20818" xr:uid="{00000000-0005-0000-0000-00006FA00000}"/>
    <cellStyle name="Total 2 6 4 5 2" xfId="37487" xr:uid="{00000000-0005-0000-0000-000070A00000}"/>
    <cellStyle name="Total 2 6 4 6" xfId="16130" xr:uid="{00000000-0005-0000-0000-000071A00000}"/>
    <cellStyle name="Total 2 6 4 6 2" xfId="32794" xr:uid="{00000000-0005-0000-0000-000072A00000}"/>
    <cellStyle name="Total 2 6 4 7" xfId="27539" xr:uid="{00000000-0005-0000-0000-000073A00000}"/>
    <cellStyle name="Total 2 6 4 8" xfId="10766" xr:uid="{00000000-0005-0000-0000-000074A00000}"/>
    <cellStyle name="Total 2 6 5" xfId="5701" xr:uid="{00000000-0005-0000-0000-000075A00000}"/>
    <cellStyle name="Total 2 6 5 2" xfId="19011" xr:uid="{00000000-0005-0000-0000-000076A00000}"/>
    <cellStyle name="Total 2 6 5 2 2" xfId="35682" xr:uid="{00000000-0005-0000-0000-000077A00000}"/>
    <cellStyle name="Total 2 6 5 3" xfId="22211" xr:uid="{00000000-0005-0000-0000-000078A00000}"/>
    <cellStyle name="Total 2 6 5 3 2" xfId="38902" xr:uid="{00000000-0005-0000-0000-000079A00000}"/>
    <cellStyle name="Total 2 6 5 4" xfId="25119" xr:uid="{00000000-0005-0000-0000-00007AA00000}"/>
    <cellStyle name="Total 2 6 5 4 2" xfId="41854" xr:uid="{00000000-0005-0000-0000-00007BA00000}"/>
    <cellStyle name="Total 2 6 5 5" xfId="29749" xr:uid="{00000000-0005-0000-0000-00007CA00000}"/>
    <cellStyle name="Total 2 6 5 6" xfId="13072" xr:uid="{00000000-0005-0000-0000-00007DA00000}"/>
    <cellStyle name="Total 2 6 6" xfId="8478" xr:uid="{00000000-0005-0000-0000-00007EA00000}"/>
    <cellStyle name="Total 2 6 6 2" xfId="33121" xr:uid="{00000000-0005-0000-0000-00007FA00000}"/>
    <cellStyle name="Total 2 6 6 3" xfId="16451" xr:uid="{00000000-0005-0000-0000-000080A00000}"/>
    <cellStyle name="Total 2 6 7" xfId="27156" xr:uid="{00000000-0005-0000-0000-000081A00000}"/>
    <cellStyle name="Total 2 6 8" xfId="10092" xr:uid="{00000000-0005-0000-0000-000082A00000}"/>
    <cellStyle name="Total 2 6 9" xfId="44009" xr:uid="{00000000-0005-0000-0000-000083A00000}"/>
    <cellStyle name="Total 2 7" xfId="5702" xr:uid="{00000000-0005-0000-0000-000084A00000}"/>
    <cellStyle name="Total 2 7 10" xfId="27211" xr:uid="{00000000-0005-0000-0000-000085A00000}"/>
    <cellStyle name="Total 2 7 11" xfId="10375" xr:uid="{00000000-0005-0000-0000-000086A00000}"/>
    <cellStyle name="Total 2 7 2" xfId="5703" xr:uid="{00000000-0005-0000-0000-000087A00000}"/>
    <cellStyle name="Total 2 7 2 10" xfId="11289" xr:uid="{00000000-0005-0000-0000-000088A00000}"/>
    <cellStyle name="Total 2 7 2 2" xfId="5704" xr:uid="{00000000-0005-0000-0000-000089A00000}"/>
    <cellStyle name="Total 2 7 2 2 2" xfId="14441" xr:uid="{00000000-0005-0000-0000-00008AA00000}"/>
    <cellStyle name="Total 2 7 2 2 2 2" xfId="20204" xr:uid="{00000000-0005-0000-0000-00008BA00000}"/>
    <cellStyle name="Total 2 7 2 2 2 2 2" xfId="36873" xr:uid="{00000000-0005-0000-0000-00008CA00000}"/>
    <cellStyle name="Total 2 7 2 2 2 3" xfId="23345" xr:uid="{00000000-0005-0000-0000-00008DA00000}"/>
    <cellStyle name="Total 2 7 2 2 2 3 2" xfId="40053" xr:uid="{00000000-0005-0000-0000-00008EA00000}"/>
    <cellStyle name="Total 2 7 2 2 2 4" xfId="26127" xr:uid="{00000000-0005-0000-0000-00008FA00000}"/>
    <cellStyle name="Total 2 7 2 2 2 4 2" xfId="42867" xr:uid="{00000000-0005-0000-0000-000090A00000}"/>
    <cellStyle name="Total 2 7 2 2 2 5" xfId="31113" xr:uid="{00000000-0005-0000-0000-000091A00000}"/>
    <cellStyle name="Total 2 7 2 2 3" xfId="17918" xr:uid="{00000000-0005-0000-0000-000092A00000}"/>
    <cellStyle name="Total 2 7 2 2 3 2" xfId="34594" xr:uid="{00000000-0005-0000-0000-000093A00000}"/>
    <cellStyle name="Total 2 7 2 2 4" xfId="21203" xr:uid="{00000000-0005-0000-0000-000094A00000}"/>
    <cellStyle name="Total 2 7 2 2 4 2" xfId="37874" xr:uid="{00000000-0005-0000-0000-000095A00000}"/>
    <cellStyle name="Total 2 7 2 2 5" xfId="20642" xr:uid="{00000000-0005-0000-0000-000096A00000}"/>
    <cellStyle name="Total 2 7 2 2 5 2" xfId="37310" xr:uid="{00000000-0005-0000-0000-000097A00000}"/>
    <cellStyle name="Total 2 7 2 2 6" xfId="28516" xr:uid="{00000000-0005-0000-0000-000098A00000}"/>
    <cellStyle name="Total 2 7 2 2 7" xfId="11767" xr:uid="{00000000-0005-0000-0000-000099A00000}"/>
    <cellStyle name="Total 2 7 2 3" xfId="5705" xr:uid="{00000000-0005-0000-0000-00009AA00000}"/>
    <cellStyle name="Total 2 7 2 3 2" xfId="14699" xr:uid="{00000000-0005-0000-0000-00009BA00000}"/>
    <cellStyle name="Total 2 7 2 3 2 2" xfId="20462" xr:uid="{00000000-0005-0000-0000-00009CA00000}"/>
    <cellStyle name="Total 2 7 2 3 2 2 2" xfId="37130" xr:uid="{00000000-0005-0000-0000-00009DA00000}"/>
    <cellStyle name="Total 2 7 2 3 2 3" xfId="23601" xr:uid="{00000000-0005-0000-0000-00009EA00000}"/>
    <cellStyle name="Total 2 7 2 3 2 3 2" xfId="40311" xr:uid="{00000000-0005-0000-0000-00009FA00000}"/>
    <cellStyle name="Total 2 7 2 3 2 4" xfId="26384" xr:uid="{00000000-0005-0000-0000-0000A0A00000}"/>
    <cellStyle name="Total 2 7 2 3 2 4 2" xfId="43125" xr:uid="{00000000-0005-0000-0000-0000A1A00000}"/>
    <cellStyle name="Total 2 7 2 3 2 5" xfId="31370" xr:uid="{00000000-0005-0000-0000-0000A2A00000}"/>
    <cellStyle name="Total 2 7 2 3 3" xfId="18176" xr:uid="{00000000-0005-0000-0000-0000A3A00000}"/>
    <cellStyle name="Total 2 7 2 3 3 2" xfId="34851" xr:uid="{00000000-0005-0000-0000-0000A4A00000}"/>
    <cellStyle name="Total 2 7 2 3 4" xfId="21428" xr:uid="{00000000-0005-0000-0000-0000A5A00000}"/>
    <cellStyle name="Total 2 7 2 3 4 2" xfId="38102" xr:uid="{00000000-0005-0000-0000-0000A6A00000}"/>
    <cellStyle name="Total 2 7 2 3 5" xfId="24478" xr:uid="{00000000-0005-0000-0000-0000A7A00000}"/>
    <cellStyle name="Total 2 7 2 3 5 2" xfId="41198" xr:uid="{00000000-0005-0000-0000-0000A8A00000}"/>
    <cellStyle name="Total 2 7 2 3 6" xfId="28772" xr:uid="{00000000-0005-0000-0000-0000A9A00000}"/>
    <cellStyle name="Total 2 7 2 3 7" xfId="12025" xr:uid="{00000000-0005-0000-0000-0000AAA00000}"/>
    <cellStyle name="Total 2 7 2 4" xfId="8479" xr:uid="{00000000-0005-0000-0000-0000ABA00000}"/>
    <cellStyle name="Total 2 7 2 4 2" xfId="15417" xr:uid="{00000000-0005-0000-0000-0000ACA00000}"/>
    <cellStyle name="Total 2 7 2 4 2 2" xfId="21055" xr:uid="{00000000-0005-0000-0000-0000ADA00000}"/>
    <cellStyle name="Total 2 7 2 4 2 2 2" xfId="37724" xr:uid="{00000000-0005-0000-0000-0000AEA00000}"/>
    <cellStyle name="Total 2 7 2 4 2 3" xfId="24165" xr:uid="{00000000-0005-0000-0000-0000AFA00000}"/>
    <cellStyle name="Total 2 7 2 4 2 3 2" xfId="40882" xr:uid="{00000000-0005-0000-0000-0000B0A00000}"/>
    <cellStyle name="Total 2 7 2 4 2 4" xfId="26883" xr:uid="{00000000-0005-0000-0000-0000B1A00000}"/>
    <cellStyle name="Total 2 7 2 4 2 4 2" xfId="43624" xr:uid="{00000000-0005-0000-0000-0000B2A00000}"/>
    <cellStyle name="Total 2 7 2 4 2 5" xfId="32088" xr:uid="{00000000-0005-0000-0000-0000B3A00000}"/>
    <cellStyle name="Total 2 7 2 4 3" xfId="18813" xr:uid="{00000000-0005-0000-0000-0000B4A00000}"/>
    <cellStyle name="Total 2 7 2 4 3 2" xfId="35491" xr:uid="{00000000-0005-0000-0000-0000B5A00000}"/>
    <cellStyle name="Total 2 7 2 4 4" xfId="22020" xr:uid="{00000000-0005-0000-0000-0000B6A00000}"/>
    <cellStyle name="Total 2 7 2 4 4 2" xfId="38702" xr:uid="{00000000-0005-0000-0000-0000B7A00000}"/>
    <cellStyle name="Total 2 7 2 4 5" xfId="24970" xr:uid="{00000000-0005-0000-0000-0000B8A00000}"/>
    <cellStyle name="Total 2 7 2 4 5 2" xfId="41697" xr:uid="{00000000-0005-0000-0000-0000B9A00000}"/>
    <cellStyle name="Total 2 7 2 4 6" xfId="29490" xr:uid="{00000000-0005-0000-0000-0000BAA00000}"/>
    <cellStyle name="Total 2 7 2 4 7" xfId="12803" xr:uid="{00000000-0005-0000-0000-0000BBA00000}"/>
    <cellStyle name="Total 2 7 2 5" xfId="13965" xr:uid="{00000000-0005-0000-0000-0000BCA00000}"/>
    <cellStyle name="Total 2 7 2 5 2" xfId="19758" xr:uid="{00000000-0005-0000-0000-0000BDA00000}"/>
    <cellStyle name="Total 2 7 2 5 2 2" xfId="36428" xr:uid="{00000000-0005-0000-0000-0000BEA00000}"/>
    <cellStyle name="Total 2 7 2 5 3" xfId="22905" xr:uid="{00000000-0005-0000-0000-0000BFA00000}"/>
    <cellStyle name="Total 2 7 2 5 3 2" xfId="39607" xr:uid="{00000000-0005-0000-0000-0000C0A00000}"/>
    <cellStyle name="Total 2 7 2 5 4" xfId="25713" xr:uid="{00000000-0005-0000-0000-0000C1A00000}"/>
    <cellStyle name="Total 2 7 2 5 4 2" xfId="42452" xr:uid="{00000000-0005-0000-0000-0000C2A00000}"/>
    <cellStyle name="Total 2 7 2 5 5" xfId="30638" xr:uid="{00000000-0005-0000-0000-0000C3A00000}"/>
    <cellStyle name="Total 2 7 2 6" xfId="17460" xr:uid="{00000000-0005-0000-0000-0000C4A00000}"/>
    <cellStyle name="Total 2 7 2 6 2" xfId="34137" xr:uid="{00000000-0005-0000-0000-0000C5A00000}"/>
    <cellStyle name="Total 2 7 2 7" xfId="19721" xr:uid="{00000000-0005-0000-0000-0000C6A00000}"/>
    <cellStyle name="Total 2 7 2 7 2" xfId="36391" xr:uid="{00000000-0005-0000-0000-0000C7A00000}"/>
    <cellStyle name="Total 2 7 2 8" xfId="22780" xr:uid="{00000000-0005-0000-0000-0000C8A00000}"/>
    <cellStyle name="Total 2 7 2 8 2" xfId="39481" xr:uid="{00000000-0005-0000-0000-0000C9A00000}"/>
    <cellStyle name="Total 2 7 2 9" xfId="28046" xr:uid="{00000000-0005-0000-0000-0000CAA00000}"/>
    <cellStyle name="Total 2 7 3" xfId="5706" xr:uid="{00000000-0005-0000-0000-0000CBA00000}"/>
    <cellStyle name="Total 2 7 3 2" xfId="13526" xr:uid="{00000000-0005-0000-0000-0000CCA00000}"/>
    <cellStyle name="Total 2 7 3 2 2" xfId="19393" xr:uid="{00000000-0005-0000-0000-0000CDA00000}"/>
    <cellStyle name="Total 2 7 3 2 2 2" xfId="36063" xr:uid="{00000000-0005-0000-0000-0000CEA00000}"/>
    <cellStyle name="Total 2 7 3 2 3" xfId="22563" xr:uid="{00000000-0005-0000-0000-0000CFA00000}"/>
    <cellStyle name="Total 2 7 3 2 3 2" xfId="39262" xr:uid="{00000000-0005-0000-0000-0000D0A00000}"/>
    <cellStyle name="Total 2 7 3 2 4" xfId="25422" xr:uid="{00000000-0005-0000-0000-0000D1A00000}"/>
    <cellStyle name="Total 2 7 3 2 4 2" xfId="42160" xr:uid="{00000000-0005-0000-0000-0000D2A00000}"/>
    <cellStyle name="Total 2 7 3 2 5" xfId="30200" xr:uid="{00000000-0005-0000-0000-0000D3A00000}"/>
    <cellStyle name="Total 2 7 3 3" xfId="17077" xr:uid="{00000000-0005-0000-0000-0000D4A00000}"/>
    <cellStyle name="Total 2 7 3 3 2" xfId="33752" xr:uid="{00000000-0005-0000-0000-0000D5A00000}"/>
    <cellStyle name="Total 2 7 3 4" xfId="15895" xr:uid="{00000000-0005-0000-0000-0000D6A00000}"/>
    <cellStyle name="Total 2 7 3 4 2" xfId="32559" xr:uid="{00000000-0005-0000-0000-0000D7A00000}"/>
    <cellStyle name="Total 2 7 3 5" xfId="23842" xr:uid="{00000000-0005-0000-0000-0000D8A00000}"/>
    <cellStyle name="Total 2 7 3 5 2" xfId="40553" xr:uid="{00000000-0005-0000-0000-0000D9A00000}"/>
    <cellStyle name="Total 2 7 3 6" xfId="27609" xr:uid="{00000000-0005-0000-0000-0000DAA00000}"/>
    <cellStyle name="Total 2 7 3 7" xfId="10835" xr:uid="{00000000-0005-0000-0000-0000DBA00000}"/>
    <cellStyle name="Total 2 7 4" xfId="5707" xr:uid="{00000000-0005-0000-0000-0000DCA00000}"/>
    <cellStyle name="Total 2 7 4 2" xfId="14137" xr:uid="{00000000-0005-0000-0000-0000DDA00000}"/>
    <cellStyle name="Total 2 7 4 2 2" xfId="19900" xr:uid="{00000000-0005-0000-0000-0000DEA00000}"/>
    <cellStyle name="Total 2 7 4 2 2 2" xfId="36570" xr:uid="{00000000-0005-0000-0000-0000DFA00000}"/>
    <cellStyle name="Total 2 7 4 2 3" xfId="23047" xr:uid="{00000000-0005-0000-0000-0000E0A00000}"/>
    <cellStyle name="Total 2 7 4 2 3 2" xfId="39749" xr:uid="{00000000-0005-0000-0000-0000E1A00000}"/>
    <cellStyle name="Total 2 7 4 2 4" xfId="25825" xr:uid="{00000000-0005-0000-0000-0000E2A00000}"/>
    <cellStyle name="Total 2 7 4 2 4 2" xfId="42564" xr:uid="{00000000-0005-0000-0000-0000E3A00000}"/>
    <cellStyle name="Total 2 7 4 2 5" xfId="30810" xr:uid="{00000000-0005-0000-0000-0000E4A00000}"/>
    <cellStyle name="Total 2 7 4 3" xfId="17614" xr:uid="{00000000-0005-0000-0000-0000E5A00000}"/>
    <cellStyle name="Total 2 7 4 3 2" xfId="34291" xr:uid="{00000000-0005-0000-0000-0000E6A00000}"/>
    <cellStyle name="Total 2 7 4 4" xfId="19339" xr:uid="{00000000-0005-0000-0000-0000E7A00000}"/>
    <cellStyle name="Total 2 7 4 4 2" xfId="36010" xr:uid="{00000000-0005-0000-0000-0000E8A00000}"/>
    <cellStyle name="Total 2 7 4 5" xfId="22397" xr:uid="{00000000-0005-0000-0000-0000E9A00000}"/>
    <cellStyle name="Total 2 7 4 5 2" xfId="39090" xr:uid="{00000000-0005-0000-0000-0000EAA00000}"/>
    <cellStyle name="Total 2 7 4 6" xfId="28218" xr:uid="{00000000-0005-0000-0000-0000EBA00000}"/>
    <cellStyle name="Total 2 7 4 7" xfId="11463" xr:uid="{00000000-0005-0000-0000-0000ECA00000}"/>
    <cellStyle name="Total 2 7 5" xfId="8480" xr:uid="{00000000-0005-0000-0000-0000EDA00000}"/>
    <cellStyle name="Total 2 7 5 2" xfId="14900" xr:uid="{00000000-0005-0000-0000-0000EEA00000}"/>
    <cellStyle name="Total 2 7 5 2 2" xfId="20623" xr:uid="{00000000-0005-0000-0000-0000EFA00000}"/>
    <cellStyle name="Total 2 7 5 2 2 2" xfId="37291" xr:uid="{00000000-0005-0000-0000-0000F0A00000}"/>
    <cellStyle name="Total 2 7 5 2 3" xfId="23756" xr:uid="{00000000-0005-0000-0000-0000F1A00000}"/>
    <cellStyle name="Total 2 7 5 2 3 2" xfId="40467" xr:uid="{00000000-0005-0000-0000-0000F2A00000}"/>
    <cellStyle name="Total 2 7 5 2 4" xfId="26516" xr:uid="{00000000-0005-0000-0000-0000F3A00000}"/>
    <cellStyle name="Total 2 7 5 2 4 2" xfId="43257" xr:uid="{00000000-0005-0000-0000-0000F4A00000}"/>
    <cellStyle name="Total 2 7 5 2 5" xfId="31571" xr:uid="{00000000-0005-0000-0000-0000F5A00000}"/>
    <cellStyle name="Total 2 7 5 3" xfId="18336" xr:uid="{00000000-0005-0000-0000-0000F6A00000}"/>
    <cellStyle name="Total 2 7 5 3 2" xfId="35011" xr:uid="{00000000-0005-0000-0000-0000F7A00000}"/>
    <cellStyle name="Total 2 7 5 4" xfId="21581" xr:uid="{00000000-0005-0000-0000-0000F8A00000}"/>
    <cellStyle name="Total 2 7 5 4 2" xfId="38256" xr:uid="{00000000-0005-0000-0000-0000F9A00000}"/>
    <cellStyle name="Total 2 7 5 5" xfId="24609" xr:uid="{00000000-0005-0000-0000-0000FAA00000}"/>
    <cellStyle name="Total 2 7 5 5 2" xfId="41330" xr:uid="{00000000-0005-0000-0000-0000FBA00000}"/>
    <cellStyle name="Total 2 7 5 6" xfId="28973" xr:uid="{00000000-0005-0000-0000-0000FCA00000}"/>
    <cellStyle name="Total 2 7 5 7" xfId="12226" xr:uid="{00000000-0005-0000-0000-0000FDA00000}"/>
    <cellStyle name="Total 2 7 6" xfId="13124" xr:uid="{00000000-0005-0000-0000-0000FEA00000}"/>
    <cellStyle name="Total 2 7 6 2" xfId="19059" xr:uid="{00000000-0005-0000-0000-0000FFA00000}"/>
    <cellStyle name="Total 2 7 6 2 2" xfId="35729" xr:uid="{00000000-0005-0000-0000-000000A10000}"/>
    <cellStyle name="Total 2 7 6 3" xfId="22254" xr:uid="{00000000-0005-0000-0000-000001A10000}"/>
    <cellStyle name="Total 2 7 6 3 2" xfId="38946" xr:uid="{00000000-0005-0000-0000-000002A10000}"/>
    <cellStyle name="Total 2 7 6 4" xfId="25151" xr:uid="{00000000-0005-0000-0000-000003A10000}"/>
    <cellStyle name="Total 2 7 6 4 2" xfId="41887" xr:uid="{00000000-0005-0000-0000-000004A10000}"/>
    <cellStyle name="Total 2 7 6 5" xfId="29800" xr:uid="{00000000-0005-0000-0000-000005A10000}"/>
    <cellStyle name="Total 2 7 7" xfId="16679" xr:uid="{00000000-0005-0000-0000-000006A10000}"/>
    <cellStyle name="Total 2 7 7 2" xfId="33353" xr:uid="{00000000-0005-0000-0000-000007A10000}"/>
    <cellStyle name="Total 2 7 8" xfId="16032" xr:uid="{00000000-0005-0000-0000-000008A10000}"/>
    <cellStyle name="Total 2 7 8 2" xfId="32698" xr:uid="{00000000-0005-0000-0000-000009A10000}"/>
    <cellStyle name="Total 2 7 9" xfId="16101" xr:uid="{00000000-0005-0000-0000-00000AA10000}"/>
    <cellStyle name="Total 2 7 9 2" xfId="32765" xr:uid="{00000000-0005-0000-0000-00000BA10000}"/>
    <cellStyle name="Total 2 8" xfId="5708" xr:uid="{00000000-0005-0000-0000-00000CA10000}"/>
    <cellStyle name="Total 2 8 10" xfId="27282" xr:uid="{00000000-0005-0000-0000-00000DA10000}"/>
    <cellStyle name="Total 2 8 11" xfId="10499" xr:uid="{00000000-0005-0000-0000-00000EA10000}"/>
    <cellStyle name="Total 2 8 2" xfId="5709" xr:uid="{00000000-0005-0000-0000-00000FA10000}"/>
    <cellStyle name="Total 2 8 2 10" xfId="11361" xr:uid="{00000000-0005-0000-0000-000010A10000}"/>
    <cellStyle name="Total 2 8 2 2" xfId="5710" xr:uid="{00000000-0005-0000-0000-000011A10000}"/>
    <cellStyle name="Total 2 8 2 2 2" xfId="14499" xr:uid="{00000000-0005-0000-0000-000012A10000}"/>
    <cellStyle name="Total 2 8 2 2 2 2" xfId="20262" xr:uid="{00000000-0005-0000-0000-000013A10000}"/>
    <cellStyle name="Total 2 8 2 2 2 2 2" xfId="36931" xr:uid="{00000000-0005-0000-0000-000014A10000}"/>
    <cellStyle name="Total 2 8 2 2 2 3" xfId="23403" xr:uid="{00000000-0005-0000-0000-000015A10000}"/>
    <cellStyle name="Total 2 8 2 2 2 3 2" xfId="40111" xr:uid="{00000000-0005-0000-0000-000016A10000}"/>
    <cellStyle name="Total 2 8 2 2 2 4" xfId="26185" xr:uid="{00000000-0005-0000-0000-000017A10000}"/>
    <cellStyle name="Total 2 8 2 2 2 4 2" xfId="42925" xr:uid="{00000000-0005-0000-0000-000018A10000}"/>
    <cellStyle name="Total 2 8 2 2 2 5" xfId="31171" xr:uid="{00000000-0005-0000-0000-000019A10000}"/>
    <cellStyle name="Total 2 8 2 2 3" xfId="17976" xr:uid="{00000000-0005-0000-0000-00001AA10000}"/>
    <cellStyle name="Total 2 8 2 2 3 2" xfId="34652" xr:uid="{00000000-0005-0000-0000-00001BA10000}"/>
    <cellStyle name="Total 2 8 2 2 4" xfId="21259" xr:uid="{00000000-0005-0000-0000-00001CA10000}"/>
    <cellStyle name="Total 2 8 2 2 4 2" xfId="37931" xr:uid="{00000000-0005-0000-0000-00001DA10000}"/>
    <cellStyle name="Total 2 8 2 2 5" xfId="22576" xr:uid="{00000000-0005-0000-0000-00001EA10000}"/>
    <cellStyle name="Total 2 8 2 2 5 2" xfId="39275" xr:uid="{00000000-0005-0000-0000-00001FA10000}"/>
    <cellStyle name="Total 2 8 2 2 6" xfId="28574" xr:uid="{00000000-0005-0000-0000-000020A10000}"/>
    <cellStyle name="Total 2 8 2 2 7" xfId="11825" xr:uid="{00000000-0005-0000-0000-000021A10000}"/>
    <cellStyle name="Total 2 8 2 3" xfId="5711" xr:uid="{00000000-0005-0000-0000-000022A10000}"/>
    <cellStyle name="Total 2 8 2 3 2" xfId="14753" xr:uid="{00000000-0005-0000-0000-000023A10000}"/>
    <cellStyle name="Total 2 8 2 3 2 2" xfId="20516" xr:uid="{00000000-0005-0000-0000-000024A10000}"/>
    <cellStyle name="Total 2 8 2 3 2 2 2" xfId="37184" xr:uid="{00000000-0005-0000-0000-000025A10000}"/>
    <cellStyle name="Total 2 8 2 3 2 3" xfId="23655" xr:uid="{00000000-0005-0000-0000-000026A10000}"/>
    <cellStyle name="Total 2 8 2 3 2 3 2" xfId="40365" xr:uid="{00000000-0005-0000-0000-000027A10000}"/>
    <cellStyle name="Total 2 8 2 3 2 4" xfId="26438" xr:uid="{00000000-0005-0000-0000-000028A10000}"/>
    <cellStyle name="Total 2 8 2 3 2 4 2" xfId="43179" xr:uid="{00000000-0005-0000-0000-000029A10000}"/>
    <cellStyle name="Total 2 8 2 3 2 5" xfId="31424" xr:uid="{00000000-0005-0000-0000-00002AA10000}"/>
    <cellStyle name="Total 2 8 2 3 3" xfId="18230" xr:uid="{00000000-0005-0000-0000-00002BA10000}"/>
    <cellStyle name="Total 2 8 2 3 3 2" xfId="34905" xr:uid="{00000000-0005-0000-0000-00002CA10000}"/>
    <cellStyle name="Total 2 8 2 3 4" xfId="21482" xr:uid="{00000000-0005-0000-0000-00002DA10000}"/>
    <cellStyle name="Total 2 8 2 3 4 2" xfId="38156" xr:uid="{00000000-0005-0000-0000-00002EA10000}"/>
    <cellStyle name="Total 2 8 2 3 5" xfId="24532" xr:uid="{00000000-0005-0000-0000-00002FA10000}"/>
    <cellStyle name="Total 2 8 2 3 5 2" xfId="41252" xr:uid="{00000000-0005-0000-0000-000030A10000}"/>
    <cellStyle name="Total 2 8 2 3 6" xfId="28826" xr:uid="{00000000-0005-0000-0000-000031A10000}"/>
    <cellStyle name="Total 2 8 2 3 7" xfId="12079" xr:uid="{00000000-0005-0000-0000-000032A10000}"/>
    <cellStyle name="Total 2 8 2 4" xfId="8481" xr:uid="{00000000-0005-0000-0000-000033A10000}"/>
    <cellStyle name="Total 2 8 2 4 2" xfId="15488" xr:uid="{00000000-0005-0000-0000-000034A10000}"/>
    <cellStyle name="Total 2 8 2 4 2 2" xfId="21119" xr:uid="{00000000-0005-0000-0000-000035A10000}"/>
    <cellStyle name="Total 2 8 2 4 2 2 2" xfId="37788" xr:uid="{00000000-0005-0000-0000-000036A10000}"/>
    <cellStyle name="Total 2 8 2 4 2 3" xfId="24231" xr:uid="{00000000-0005-0000-0000-000037A10000}"/>
    <cellStyle name="Total 2 8 2 4 2 3 2" xfId="40948" xr:uid="{00000000-0005-0000-0000-000038A10000}"/>
    <cellStyle name="Total 2 8 2 4 2 4" xfId="26937" xr:uid="{00000000-0005-0000-0000-000039A10000}"/>
    <cellStyle name="Total 2 8 2 4 2 4 2" xfId="43678" xr:uid="{00000000-0005-0000-0000-00003AA10000}"/>
    <cellStyle name="Total 2 8 2 4 2 5" xfId="32159" xr:uid="{00000000-0005-0000-0000-00003BA10000}"/>
    <cellStyle name="Total 2 8 2 4 3" xfId="18878" xr:uid="{00000000-0005-0000-0000-00003CA10000}"/>
    <cellStyle name="Total 2 8 2 4 3 2" xfId="35556" xr:uid="{00000000-0005-0000-0000-00003DA10000}"/>
    <cellStyle name="Total 2 8 2 4 4" xfId="22086" xr:uid="{00000000-0005-0000-0000-00003EA10000}"/>
    <cellStyle name="Total 2 8 2 4 4 2" xfId="38768" xr:uid="{00000000-0005-0000-0000-00003FA10000}"/>
    <cellStyle name="Total 2 8 2 4 5" xfId="25024" xr:uid="{00000000-0005-0000-0000-000040A10000}"/>
    <cellStyle name="Total 2 8 2 4 5 2" xfId="41751" xr:uid="{00000000-0005-0000-0000-000041A10000}"/>
    <cellStyle name="Total 2 8 2 4 6" xfId="29561" xr:uid="{00000000-0005-0000-0000-000042A10000}"/>
    <cellStyle name="Total 2 8 2 4 7" xfId="12875" xr:uid="{00000000-0005-0000-0000-000043A10000}"/>
    <cellStyle name="Total 2 8 2 5" xfId="14036" xr:uid="{00000000-0005-0000-0000-000044A10000}"/>
    <cellStyle name="Total 2 8 2 5 2" xfId="19823" xr:uid="{00000000-0005-0000-0000-000045A10000}"/>
    <cellStyle name="Total 2 8 2 5 2 2" xfId="36493" xr:uid="{00000000-0005-0000-0000-000046A10000}"/>
    <cellStyle name="Total 2 8 2 5 3" xfId="22971" xr:uid="{00000000-0005-0000-0000-000047A10000}"/>
    <cellStyle name="Total 2 8 2 5 3 2" xfId="39673" xr:uid="{00000000-0005-0000-0000-000048A10000}"/>
    <cellStyle name="Total 2 8 2 5 4" xfId="25767" xr:uid="{00000000-0005-0000-0000-000049A10000}"/>
    <cellStyle name="Total 2 8 2 5 4 2" xfId="42506" xr:uid="{00000000-0005-0000-0000-00004AA10000}"/>
    <cellStyle name="Total 2 8 2 5 5" xfId="30709" xr:uid="{00000000-0005-0000-0000-00004BA10000}"/>
    <cellStyle name="Total 2 8 2 6" xfId="17532" xr:uid="{00000000-0005-0000-0000-00004CA10000}"/>
    <cellStyle name="Total 2 8 2 6 2" xfId="34209" xr:uid="{00000000-0005-0000-0000-00004DA10000}"/>
    <cellStyle name="Total 2 8 2 7" xfId="19077" xr:uid="{00000000-0005-0000-0000-00004EA10000}"/>
    <cellStyle name="Total 2 8 2 7 2" xfId="35747" xr:uid="{00000000-0005-0000-0000-00004FA10000}"/>
    <cellStyle name="Total 2 8 2 8" xfId="16861" xr:uid="{00000000-0005-0000-0000-000050A10000}"/>
    <cellStyle name="Total 2 8 2 8 2" xfId="33536" xr:uid="{00000000-0005-0000-0000-000051A10000}"/>
    <cellStyle name="Total 2 8 2 9" xfId="28117" xr:uid="{00000000-0005-0000-0000-000052A10000}"/>
    <cellStyle name="Total 2 8 3" xfId="5712" xr:uid="{00000000-0005-0000-0000-000053A10000}"/>
    <cellStyle name="Total 2 8 3 2" xfId="13599" xr:uid="{00000000-0005-0000-0000-000054A10000}"/>
    <cellStyle name="Total 2 8 3 2 2" xfId="19461" xr:uid="{00000000-0005-0000-0000-000055A10000}"/>
    <cellStyle name="Total 2 8 3 2 2 2" xfId="36131" xr:uid="{00000000-0005-0000-0000-000056A10000}"/>
    <cellStyle name="Total 2 8 3 2 3" xfId="22628" xr:uid="{00000000-0005-0000-0000-000057A10000}"/>
    <cellStyle name="Total 2 8 3 2 3 2" xfId="39328" xr:uid="{00000000-0005-0000-0000-000058A10000}"/>
    <cellStyle name="Total 2 8 3 2 4" xfId="25478" xr:uid="{00000000-0005-0000-0000-000059A10000}"/>
    <cellStyle name="Total 2 8 3 2 4 2" xfId="42216" xr:uid="{00000000-0005-0000-0000-00005AA10000}"/>
    <cellStyle name="Total 2 8 3 2 5" xfId="30273" xr:uid="{00000000-0005-0000-0000-00005BA10000}"/>
    <cellStyle name="Total 2 8 3 3" xfId="17149" xr:uid="{00000000-0005-0000-0000-00005CA10000}"/>
    <cellStyle name="Total 2 8 3 3 2" xfId="33825" xr:uid="{00000000-0005-0000-0000-00005DA10000}"/>
    <cellStyle name="Total 2 8 3 4" xfId="18761" xr:uid="{00000000-0005-0000-0000-00005EA10000}"/>
    <cellStyle name="Total 2 8 3 4 2" xfId="35438" xr:uid="{00000000-0005-0000-0000-00005FA10000}"/>
    <cellStyle name="Total 2 8 3 5" xfId="16145" xr:uid="{00000000-0005-0000-0000-000060A10000}"/>
    <cellStyle name="Total 2 8 3 5 2" xfId="32810" xr:uid="{00000000-0005-0000-0000-000061A10000}"/>
    <cellStyle name="Total 2 8 3 6" xfId="27681" xr:uid="{00000000-0005-0000-0000-000062A10000}"/>
    <cellStyle name="Total 2 8 3 7" xfId="10909" xr:uid="{00000000-0005-0000-0000-000063A10000}"/>
    <cellStyle name="Total 2 8 4" xfId="5713" xr:uid="{00000000-0005-0000-0000-000064A10000}"/>
    <cellStyle name="Total 2 8 4 2" xfId="14199" xr:uid="{00000000-0005-0000-0000-000065A10000}"/>
    <cellStyle name="Total 2 8 4 2 2" xfId="19962" xr:uid="{00000000-0005-0000-0000-000066A10000}"/>
    <cellStyle name="Total 2 8 4 2 2 2" xfId="36632" xr:uid="{00000000-0005-0000-0000-000067A10000}"/>
    <cellStyle name="Total 2 8 4 2 3" xfId="23108" xr:uid="{00000000-0005-0000-0000-000068A10000}"/>
    <cellStyle name="Total 2 8 4 2 3 2" xfId="39811" xr:uid="{00000000-0005-0000-0000-000069A10000}"/>
    <cellStyle name="Total 2 8 4 2 4" xfId="25887" xr:uid="{00000000-0005-0000-0000-00006AA10000}"/>
    <cellStyle name="Total 2 8 4 2 4 2" xfId="42626" xr:uid="{00000000-0005-0000-0000-00006BA10000}"/>
    <cellStyle name="Total 2 8 4 2 5" xfId="30872" xr:uid="{00000000-0005-0000-0000-00006CA10000}"/>
    <cellStyle name="Total 2 8 4 3" xfId="17676" xr:uid="{00000000-0005-0000-0000-00006DA10000}"/>
    <cellStyle name="Total 2 8 4 3 2" xfId="34353" xr:uid="{00000000-0005-0000-0000-00006EA10000}"/>
    <cellStyle name="Total 2 8 4 4" xfId="17018" xr:uid="{00000000-0005-0000-0000-00006FA10000}"/>
    <cellStyle name="Total 2 8 4 4 2" xfId="33694" xr:uid="{00000000-0005-0000-0000-000070A10000}"/>
    <cellStyle name="Total 2 8 4 5" xfId="21533" xr:uid="{00000000-0005-0000-0000-000071A10000}"/>
    <cellStyle name="Total 2 8 4 5 2" xfId="38207" xr:uid="{00000000-0005-0000-0000-000072A10000}"/>
    <cellStyle name="Total 2 8 4 6" xfId="28279" xr:uid="{00000000-0005-0000-0000-000073A10000}"/>
    <cellStyle name="Total 2 8 4 7" xfId="11525" xr:uid="{00000000-0005-0000-0000-000074A10000}"/>
    <cellStyle name="Total 2 8 5" xfId="12297" xr:uid="{00000000-0005-0000-0000-000075A10000}"/>
    <cellStyle name="Total 2 8 5 2" xfId="14971" xr:uid="{00000000-0005-0000-0000-000076A10000}"/>
    <cellStyle name="Total 2 8 5 2 2" xfId="20689" xr:uid="{00000000-0005-0000-0000-000077A10000}"/>
    <cellStyle name="Total 2 8 5 2 2 2" xfId="37357" xr:uid="{00000000-0005-0000-0000-000078A10000}"/>
    <cellStyle name="Total 2 8 5 2 3" xfId="23819" xr:uid="{00000000-0005-0000-0000-000079A10000}"/>
    <cellStyle name="Total 2 8 5 2 3 2" xfId="40530" xr:uid="{00000000-0005-0000-0000-00007AA10000}"/>
    <cellStyle name="Total 2 8 5 2 4" xfId="26570" xr:uid="{00000000-0005-0000-0000-00007BA10000}"/>
    <cellStyle name="Total 2 8 5 2 4 2" xfId="43311" xr:uid="{00000000-0005-0000-0000-00007CA10000}"/>
    <cellStyle name="Total 2 8 5 2 5" xfId="31642" xr:uid="{00000000-0005-0000-0000-00007DA10000}"/>
    <cellStyle name="Total 2 8 5 3" xfId="18402" xr:uid="{00000000-0005-0000-0000-00007EA10000}"/>
    <cellStyle name="Total 2 8 5 3 2" xfId="35077" xr:uid="{00000000-0005-0000-0000-00007FA10000}"/>
    <cellStyle name="Total 2 8 5 4" xfId="21645" xr:uid="{00000000-0005-0000-0000-000080A10000}"/>
    <cellStyle name="Total 2 8 5 4 2" xfId="38320" xr:uid="{00000000-0005-0000-0000-000081A10000}"/>
    <cellStyle name="Total 2 8 5 5" xfId="24663" xr:uid="{00000000-0005-0000-0000-000082A10000}"/>
    <cellStyle name="Total 2 8 5 5 2" xfId="41384" xr:uid="{00000000-0005-0000-0000-000083A10000}"/>
    <cellStyle name="Total 2 8 5 6" xfId="29044" xr:uid="{00000000-0005-0000-0000-000084A10000}"/>
    <cellStyle name="Total 2 8 6" xfId="13195" xr:uid="{00000000-0005-0000-0000-000085A10000}"/>
    <cellStyle name="Total 2 8 6 2" xfId="19124" xr:uid="{00000000-0005-0000-0000-000086A10000}"/>
    <cellStyle name="Total 2 8 6 2 2" xfId="35795" xr:uid="{00000000-0005-0000-0000-000087A10000}"/>
    <cellStyle name="Total 2 8 6 3" xfId="22316" xr:uid="{00000000-0005-0000-0000-000088A10000}"/>
    <cellStyle name="Total 2 8 6 3 2" xfId="39009" xr:uid="{00000000-0005-0000-0000-000089A10000}"/>
    <cellStyle name="Total 2 8 6 4" xfId="25205" xr:uid="{00000000-0005-0000-0000-00008AA10000}"/>
    <cellStyle name="Total 2 8 6 4 2" xfId="41941" xr:uid="{00000000-0005-0000-0000-00008BA10000}"/>
    <cellStyle name="Total 2 8 6 5" xfId="29871" xr:uid="{00000000-0005-0000-0000-00008CA10000}"/>
    <cellStyle name="Total 2 8 7" xfId="16786" xr:uid="{00000000-0005-0000-0000-00008DA10000}"/>
    <cellStyle name="Total 2 8 7 2" xfId="33460" xr:uid="{00000000-0005-0000-0000-00008EA10000}"/>
    <cellStyle name="Total 2 8 8" xfId="17410" xr:uid="{00000000-0005-0000-0000-00008FA10000}"/>
    <cellStyle name="Total 2 8 8 2" xfId="34086" xr:uid="{00000000-0005-0000-0000-000090A10000}"/>
    <cellStyle name="Total 2 8 9" xfId="18644" xr:uid="{00000000-0005-0000-0000-000091A10000}"/>
    <cellStyle name="Total 2 8 9 2" xfId="35321" xr:uid="{00000000-0005-0000-0000-000092A10000}"/>
    <cellStyle name="Total 2 9" xfId="5714" xr:uid="{00000000-0005-0000-0000-000093A10000}"/>
    <cellStyle name="Total 2 9 10" xfId="27287" xr:uid="{00000000-0005-0000-0000-000094A10000}"/>
    <cellStyle name="Total 2 9 11" xfId="10508" xr:uid="{00000000-0005-0000-0000-000095A10000}"/>
    <cellStyle name="Total 2 9 2" xfId="5715" xr:uid="{00000000-0005-0000-0000-000096A10000}"/>
    <cellStyle name="Total 2 9 2 10" xfId="11369" xr:uid="{00000000-0005-0000-0000-000097A10000}"/>
    <cellStyle name="Total 2 9 2 2" xfId="5716" xr:uid="{00000000-0005-0000-0000-000098A10000}"/>
    <cellStyle name="Total 2 9 2 2 2" xfId="14504" xr:uid="{00000000-0005-0000-0000-000099A10000}"/>
    <cellStyle name="Total 2 9 2 2 2 2" xfId="20267" xr:uid="{00000000-0005-0000-0000-00009AA10000}"/>
    <cellStyle name="Total 2 9 2 2 2 2 2" xfId="36936" xr:uid="{00000000-0005-0000-0000-00009BA10000}"/>
    <cellStyle name="Total 2 9 2 2 2 3" xfId="23408" xr:uid="{00000000-0005-0000-0000-00009CA10000}"/>
    <cellStyle name="Total 2 9 2 2 2 3 2" xfId="40116" xr:uid="{00000000-0005-0000-0000-00009DA10000}"/>
    <cellStyle name="Total 2 9 2 2 2 4" xfId="26190" xr:uid="{00000000-0005-0000-0000-00009EA10000}"/>
    <cellStyle name="Total 2 9 2 2 2 4 2" xfId="42930" xr:uid="{00000000-0005-0000-0000-00009FA10000}"/>
    <cellStyle name="Total 2 9 2 2 2 5" xfId="31176" xr:uid="{00000000-0005-0000-0000-0000A0A10000}"/>
    <cellStyle name="Total 2 9 2 2 3" xfId="17981" xr:uid="{00000000-0005-0000-0000-0000A1A10000}"/>
    <cellStyle name="Total 2 9 2 2 3 2" xfId="34657" xr:uid="{00000000-0005-0000-0000-0000A2A10000}"/>
    <cellStyle name="Total 2 9 2 2 4" xfId="21200" xr:uid="{00000000-0005-0000-0000-0000A3A10000}"/>
    <cellStyle name="Total 2 9 2 2 4 2" xfId="37871" xr:uid="{00000000-0005-0000-0000-0000A4A10000}"/>
    <cellStyle name="Total 2 9 2 2 5" xfId="19078" xr:uid="{00000000-0005-0000-0000-0000A5A10000}"/>
    <cellStyle name="Total 2 9 2 2 5 2" xfId="35748" xr:uid="{00000000-0005-0000-0000-0000A6A10000}"/>
    <cellStyle name="Total 2 9 2 2 6" xfId="28579" xr:uid="{00000000-0005-0000-0000-0000A7A10000}"/>
    <cellStyle name="Total 2 9 2 2 7" xfId="11830" xr:uid="{00000000-0005-0000-0000-0000A8A10000}"/>
    <cellStyle name="Total 2 9 2 3" xfId="5717" xr:uid="{00000000-0005-0000-0000-0000A9A10000}"/>
    <cellStyle name="Total 2 9 2 3 2" xfId="14758" xr:uid="{00000000-0005-0000-0000-0000AAA10000}"/>
    <cellStyle name="Total 2 9 2 3 2 2" xfId="20521" xr:uid="{00000000-0005-0000-0000-0000ABA10000}"/>
    <cellStyle name="Total 2 9 2 3 2 2 2" xfId="37189" xr:uid="{00000000-0005-0000-0000-0000ACA10000}"/>
    <cellStyle name="Total 2 9 2 3 2 3" xfId="23660" xr:uid="{00000000-0005-0000-0000-0000ADA10000}"/>
    <cellStyle name="Total 2 9 2 3 2 3 2" xfId="40370" xr:uid="{00000000-0005-0000-0000-0000AEA10000}"/>
    <cellStyle name="Total 2 9 2 3 2 4" xfId="26443" xr:uid="{00000000-0005-0000-0000-0000AFA10000}"/>
    <cellStyle name="Total 2 9 2 3 2 4 2" xfId="43184" xr:uid="{00000000-0005-0000-0000-0000B0A10000}"/>
    <cellStyle name="Total 2 9 2 3 2 5" xfId="31429" xr:uid="{00000000-0005-0000-0000-0000B1A10000}"/>
    <cellStyle name="Total 2 9 2 3 3" xfId="18235" xr:uid="{00000000-0005-0000-0000-0000B2A10000}"/>
    <cellStyle name="Total 2 9 2 3 3 2" xfId="34910" xr:uid="{00000000-0005-0000-0000-0000B3A10000}"/>
    <cellStyle name="Total 2 9 2 3 4" xfId="21487" xr:uid="{00000000-0005-0000-0000-0000B4A10000}"/>
    <cellStyle name="Total 2 9 2 3 4 2" xfId="38161" xr:uid="{00000000-0005-0000-0000-0000B5A10000}"/>
    <cellStyle name="Total 2 9 2 3 5" xfId="24537" xr:uid="{00000000-0005-0000-0000-0000B6A10000}"/>
    <cellStyle name="Total 2 9 2 3 5 2" xfId="41257" xr:uid="{00000000-0005-0000-0000-0000B7A10000}"/>
    <cellStyle name="Total 2 9 2 3 6" xfId="28831" xr:uid="{00000000-0005-0000-0000-0000B8A10000}"/>
    <cellStyle name="Total 2 9 2 3 7" xfId="12084" xr:uid="{00000000-0005-0000-0000-0000B9A10000}"/>
    <cellStyle name="Total 2 9 2 4" xfId="12880" xr:uid="{00000000-0005-0000-0000-0000BAA10000}"/>
    <cellStyle name="Total 2 9 2 4 2" xfId="15493" xr:uid="{00000000-0005-0000-0000-0000BBA10000}"/>
    <cellStyle name="Total 2 9 2 4 2 2" xfId="21124" xr:uid="{00000000-0005-0000-0000-0000BCA10000}"/>
    <cellStyle name="Total 2 9 2 4 2 2 2" xfId="37793" xr:uid="{00000000-0005-0000-0000-0000BDA10000}"/>
    <cellStyle name="Total 2 9 2 4 2 3" xfId="24236" xr:uid="{00000000-0005-0000-0000-0000BEA10000}"/>
    <cellStyle name="Total 2 9 2 4 2 3 2" xfId="40953" xr:uid="{00000000-0005-0000-0000-0000BFA10000}"/>
    <cellStyle name="Total 2 9 2 4 2 4" xfId="26942" xr:uid="{00000000-0005-0000-0000-0000C0A10000}"/>
    <cellStyle name="Total 2 9 2 4 2 4 2" xfId="43683" xr:uid="{00000000-0005-0000-0000-0000C1A10000}"/>
    <cellStyle name="Total 2 9 2 4 2 5" xfId="32164" xr:uid="{00000000-0005-0000-0000-0000C2A10000}"/>
    <cellStyle name="Total 2 9 2 4 3" xfId="18883" xr:uid="{00000000-0005-0000-0000-0000C3A10000}"/>
    <cellStyle name="Total 2 9 2 4 3 2" xfId="35561" xr:uid="{00000000-0005-0000-0000-0000C4A10000}"/>
    <cellStyle name="Total 2 9 2 4 4" xfId="22091" xr:uid="{00000000-0005-0000-0000-0000C5A10000}"/>
    <cellStyle name="Total 2 9 2 4 4 2" xfId="38773" xr:uid="{00000000-0005-0000-0000-0000C6A10000}"/>
    <cellStyle name="Total 2 9 2 4 5" xfId="25029" xr:uid="{00000000-0005-0000-0000-0000C7A10000}"/>
    <cellStyle name="Total 2 9 2 4 5 2" xfId="41756" xr:uid="{00000000-0005-0000-0000-0000C8A10000}"/>
    <cellStyle name="Total 2 9 2 4 6" xfId="29566" xr:uid="{00000000-0005-0000-0000-0000C9A10000}"/>
    <cellStyle name="Total 2 9 2 5" xfId="14041" xr:uid="{00000000-0005-0000-0000-0000CAA10000}"/>
    <cellStyle name="Total 2 9 2 5 2" xfId="19828" xr:uid="{00000000-0005-0000-0000-0000CBA10000}"/>
    <cellStyle name="Total 2 9 2 5 2 2" xfId="36498" xr:uid="{00000000-0005-0000-0000-0000CCA10000}"/>
    <cellStyle name="Total 2 9 2 5 3" xfId="22976" xr:uid="{00000000-0005-0000-0000-0000CDA10000}"/>
    <cellStyle name="Total 2 9 2 5 3 2" xfId="39678" xr:uid="{00000000-0005-0000-0000-0000CEA10000}"/>
    <cellStyle name="Total 2 9 2 5 4" xfId="25772" xr:uid="{00000000-0005-0000-0000-0000CFA10000}"/>
    <cellStyle name="Total 2 9 2 5 4 2" xfId="42511" xr:uid="{00000000-0005-0000-0000-0000D0A10000}"/>
    <cellStyle name="Total 2 9 2 5 5" xfId="30714" xr:uid="{00000000-0005-0000-0000-0000D1A10000}"/>
    <cellStyle name="Total 2 9 2 6" xfId="17540" xr:uid="{00000000-0005-0000-0000-0000D2A10000}"/>
    <cellStyle name="Total 2 9 2 6 2" xfId="34217" xr:uid="{00000000-0005-0000-0000-0000D3A10000}"/>
    <cellStyle name="Total 2 9 2 7" xfId="17481" xr:uid="{00000000-0005-0000-0000-0000D4A10000}"/>
    <cellStyle name="Total 2 9 2 7 2" xfId="34158" xr:uid="{00000000-0005-0000-0000-0000D5A10000}"/>
    <cellStyle name="Total 2 9 2 8" xfId="19184" xr:uid="{00000000-0005-0000-0000-0000D6A10000}"/>
    <cellStyle name="Total 2 9 2 8 2" xfId="35855" xr:uid="{00000000-0005-0000-0000-0000D7A10000}"/>
    <cellStyle name="Total 2 9 2 9" xfId="28122" xr:uid="{00000000-0005-0000-0000-0000D8A10000}"/>
    <cellStyle name="Total 2 9 3" xfId="5718" xr:uid="{00000000-0005-0000-0000-0000D9A10000}"/>
    <cellStyle name="Total 2 9 3 2" xfId="13604" xr:uid="{00000000-0005-0000-0000-0000DAA10000}"/>
    <cellStyle name="Total 2 9 3 2 2" xfId="19466" xr:uid="{00000000-0005-0000-0000-0000DBA10000}"/>
    <cellStyle name="Total 2 9 3 2 2 2" xfId="36136" xr:uid="{00000000-0005-0000-0000-0000DCA10000}"/>
    <cellStyle name="Total 2 9 3 2 3" xfId="22633" xr:uid="{00000000-0005-0000-0000-0000DDA10000}"/>
    <cellStyle name="Total 2 9 3 2 3 2" xfId="39333" xr:uid="{00000000-0005-0000-0000-0000DEA10000}"/>
    <cellStyle name="Total 2 9 3 2 4" xfId="25483" xr:uid="{00000000-0005-0000-0000-0000DFA10000}"/>
    <cellStyle name="Total 2 9 3 2 4 2" xfId="42221" xr:uid="{00000000-0005-0000-0000-0000E0A10000}"/>
    <cellStyle name="Total 2 9 3 2 5" xfId="30278" xr:uid="{00000000-0005-0000-0000-0000E1A10000}"/>
    <cellStyle name="Total 2 9 3 3" xfId="17157" xr:uid="{00000000-0005-0000-0000-0000E2A10000}"/>
    <cellStyle name="Total 2 9 3 3 2" xfId="33833" xr:uid="{00000000-0005-0000-0000-0000E3A10000}"/>
    <cellStyle name="Total 2 9 3 4" xfId="15858" xr:uid="{00000000-0005-0000-0000-0000E4A10000}"/>
    <cellStyle name="Total 2 9 3 4 2" xfId="32522" xr:uid="{00000000-0005-0000-0000-0000E5A10000}"/>
    <cellStyle name="Total 2 9 3 5" xfId="16416" xr:uid="{00000000-0005-0000-0000-0000E6A10000}"/>
    <cellStyle name="Total 2 9 3 5 2" xfId="33085" xr:uid="{00000000-0005-0000-0000-0000E7A10000}"/>
    <cellStyle name="Total 2 9 3 6" xfId="27686" xr:uid="{00000000-0005-0000-0000-0000E8A10000}"/>
    <cellStyle name="Total 2 9 3 7" xfId="10917" xr:uid="{00000000-0005-0000-0000-0000E9A10000}"/>
    <cellStyle name="Total 2 9 4" xfId="5719" xr:uid="{00000000-0005-0000-0000-0000EAA10000}"/>
    <cellStyle name="Total 2 9 4 2" xfId="14204" xr:uid="{00000000-0005-0000-0000-0000EBA10000}"/>
    <cellStyle name="Total 2 9 4 2 2" xfId="19967" xr:uid="{00000000-0005-0000-0000-0000ECA10000}"/>
    <cellStyle name="Total 2 9 4 2 2 2" xfId="36637" xr:uid="{00000000-0005-0000-0000-0000EDA10000}"/>
    <cellStyle name="Total 2 9 4 2 3" xfId="23113" xr:uid="{00000000-0005-0000-0000-0000EEA10000}"/>
    <cellStyle name="Total 2 9 4 2 3 2" xfId="39816" xr:uid="{00000000-0005-0000-0000-0000EFA10000}"/>
    <cellStyle name="Total 2 9 4 2 4" xfId="25892" xr:uid="{00000000-0005-0000-0000-0000F0A10000}"/>
    <cellStyle name="Total 2 9 4 2 4 2" xfId="42631" xr:uid="{00000000-0005-0000-0000-0000F1A10000}"/>
    <cellStyle name="Total 2 9 4 2 5" xfId="30877" xr:uid="{00000000-0005-0000-0000-0000F2A10000}"/>
    <cellStyle name="Total 2 9 4 3" xfId="17681" xr:uid="{00000000-0005-0000-0000-0000F3A10000}"/>
    <cellStyle name="Total 2 9 4 3 2" xfId="34358" xr:uid="{00000000-0005-0000-0000-0000F4A10000}"/>
    <cellStyle name="Total 2 9 4 4" xfId="19137" xr:uid="{00000000-0005-0000-0000-0000F5A10000}"/>
    <cellStyle name="Total 2 9 4 4 2" xfId="35808" xr:uid="{00000000-0005-0000-0000-0000F6A10000}"/>
    <cellStyle name="Total 2 9 4 5" xfId="21838" xr:uid="{00000000-0005-0000-0000-0000F7A10000}"/>
    <cellStyle name="Total 2 9 4 5 2" xfId="38516" xr:uid="{00000000-0005-0000-0000-0000F8A10000}"/>
    <cellStyle name="Total 2 9 4 6" xfId="28284" xr:uid="{00000000-0005-0000-0000-0000F9A10000}"/>
    <cellStyle name="Total 2 9 4 7" xfId="11530" xr:uid="{00000000-0005-0000-0000-0000FAA10000}"/>
    <cellStyle name="Total 2 9 5" xfId="8482" xr:uid="{00000000-0005-0000-0000-0000FBA10000}"/>
    <cellStyle name="Total 2 9 5 2" xfId="14976" xr:uid="{00000000-0005-0000-0000-0000FCA10000}"/>
    <cellStyle name="Total 2 9 5 2 2" xfId="20694" xr:uid="{00000000-0005-0000-0000-0000FDA10000}"/>
    <cellStyle name="Total 2 9 5 2 2 2" xfId="37362" xr:uid="{00000000-0005-0000-0000-0000FEA10000}"/>
    <cellStyle name="Total 2 9 5 2 3" xfId="23824" xr:uid="{00000000-0005-0000-0000-0000FFA10000}"/>
    <cellStyle name="Total 2 9 5 2 3 2" xfId="40535" xr:uid="{00000000-0005-0000-0000-000000A20000}"/>
    <cellStyle name="Total 2 9 5 2 4" xfId="26575" xr:uid="{00000000-0005-0000-0000-000001A20000}"/>
    <cellStyle name="Total 2 9 5 2 4 2" xfId="43316" xr:uid="{00000000-0005-0000-0000-000002A20000}"/>
    <cellStyle name="Total 2 9 5 2 5" xfId="31647" xr:uid="{00000000-0005-0000-0000-000003A20000}"/>
    <cellStyle name="Total 2 9 5 3" xfId="18407" xr:uid="{00000000-0005-0000-0000-000004A20000}"/>
    <cellStyle name="Total 2 9 5 3 2" xfId="35082" xr:uid="{00000000-0005-0000-0000-000005A20000}"/>
    <cellStyle name="Total 2 9 5 4" xfId="21650" xr:uid="{00000000-0005-0000-0000-000006A20000}"/>
    <cellStyle name="Total 2 9 5 4 2" xfId="38325" xr:uid="{00000000-0005-0000-0000-000007A20000}"/>
    <cellStyle name="Total 2 9 5 5" xfId="24668" xr:uid="{00000000-0005-0000-0000-000008A20000}"/>
    <cellStyle name="Total 2 9 5 5 2" xfId="41389" xr:uid="{00000000-0005-0000-0000-000009A20000}"/>
    <cellStyle name="Total 2 9 5 6" xfId="29049" xr:uid="{00000000-0005-0000-0000-00000AA20000}"/>
    <cellStyle name="Total 2 9 5 7" xfId="12302" xr:uid="{00000000-0005-0000-0000-00000BA20000}"/>
    <cellStyle name="Total 2 9 6" xfId="13200" xr:uid="{00000000-0005-0000-0000-00000CA20000}"/>
    <cellStyle name="Total 2 9 6 2" xfId="19129" xr:uid="{00000000-0005-0000-0000-00000DA20000}"/>
    <cellStyle name="Total 2 9 6 2 2" xfId="35800" xr:uid="{00000000-0005-0000-0000-00000EA20000}"/>
    <cellStyle name="Total 2 9 6 3" xfId="22321" xr:uid="{00000000-0005-0000-0000-00000FA20000}"/>
    <cellStyle name="Total 2 9 6 3 2" xfId="39014" xr:uid="{00000000-0005-0000-0000-000010A20000}"/>
    <cellStyle name="Total 2 9 6 4" xfId="25210" xr:uid="{00000000-0005-0000-0000-000011A20000}"/>
    <cellStyle name="Total 2 9 6 4 2" xfId="41946" xr:uid="{00000000-0005-0000-0000-000012A20000}"/>
    <cellStyle name="Total 2 9 6 5" xfId="29876" xr:uid="{00000000-0005-0000-0000-000013A20000}"/>
    <cellStyle name="Total 2 9 7" xfId="16795" xr:uid="{00000000-0005-0000-0000-000014A20000}"/>
    <cellStyle name="Total 2 9 7 2" xfId="33469" xr:uid="{00000000-0005-0000-0000-000015A20000}"/>
    <cellStyle name="Total 2 9 8" xfId="16002" xr:uid="{00000000-0005-0000-0000-000016A20000}"/>
    <cellStyle name="Total 2 9 8 2" xfId="32668" xr:uid="{00000000-0005-0000-0000-000017A20000}"/>
    <cellStyle name="Total 2 9 9" xfId="16362" xr:uid="{00000000-0005-0000-0000-000018A20000}"/>
    <cellStyle name="Total 2 9 9 2" xfId="33030" xr:uid="{00000000-0005-0000-0000-000019A20000}"/>
    <cellStyle name="Total 2_QC" xfId="6965" xr:uid="{00000000-0005-0000-0000-00001AA20000}"/>
    <cellStyle name="Total 3" xfId="5720" xr:uid="{00000000-0005-0000-0000-00001BA20000}"/>
    <cellStyle name="Total 3 10" xfId="5721" xr:uid="{00000000-0005-0000-0000-00001CA20000}"/>
    <cellStyle name="Total 3 10 2" xfId="5722" xr:uid="{00000000-0005-0000-0000-00001DA20000}"/>
    <cellStyle name="Total 3 10 2 2" xfId="5723" xr:uid="{00000000-0005-0000-0000-00001EA20000}"/>
    <cellStyle name="Total 3 10 2 3" xfId="5724" xr:uid="{00000000-0005-0000-0000-00001FA20000}"/>
    <cellStyle name="Total 3 10 3" xfId="5725" xr:uid="{00000000-0005-0000-0000-000020A20000}"/>
    <cellStyle name="Total 3 10 4" xfId="5726" xr:uid="{00000000-0005-0000-0000-000021A20000}"/>
    <cellStyle name="Total 3 10 5" xfId="8483" xr:uid="{00000000-0005-0000-0000-000022A20000}"/>
    <cellStyle name="Total 3 10 6" xfId="16220" xr:uid="{00000000-0005-0000-0000-000023A20000}"/>
    <cellStyle name="Total 3 11" xfId="5727" xr:uid="{00000000-0005-0000-0000-000024A20000}"/>
    <cellStyle name="Total 3 11 2" xfId="5728" xr:uid="{00000000-0005-0000-0000-000025A20000}"/>
    <cellStyle name="Total 3 11 2 2" xfId="5729" xr:uid="{00000000-0005-0000-0000-000026A20000}"/>
    <cellStyle name="Total 3 11 2 3" xfId="5730" xr:uid="{00000000-0005-0000-0000-000027A20000}"/>
    <cellStyle name="Total 3 11 3" xfId="5731" xr:uid="{00000000-0005-0000-0000-000028A20000}"/>
    <cellStyle name="Total 3 11 4" xfId="5732" xr:uid="{00000000-0005-0000-0000-000029A20000}"/>
    <cellStyle name="Total 3 11 5" xfId="8484" xr:uid="{00000000-0005-0000-0000-00002AA20000}"/>
    <cellStyle name="Total 3 12" xfId="5733" xr:uid="{00000000-0005-0000-0000-00002BA20000}"/>
    <cellStyle name="Total 3 12 2" xfId="5734" xr:uid="{00000000-0005-0000-0000-00002CA20000}"/>
    <cellStyle name="Total 3 12 2 2" xfId="5735" xr:uid="{00000000-0005-0000-0000-00002DA20000}"/>
    <cellStyle name="Total 3 12 2 3" xfId="5736" xr:uid="{00000000-0005-0000-0000-00002EA20000}"/>
    <cellStyle name="Total 3 12 3" xfId="5737" xr:uid="{00000000-0005-0000-0000-00002FA20000}"/>
    <cellStyle name="Total 3 12 4" xfId="5738" xr:uid="{00000000-0005-0000-0000-000030A20000}"/>
    <cellStyle name="Total 3 12 5" xfId="8485" xr:uid="{00000000-0005-0000-0000-000031A20000}"/>
    <cellStyle name="Total 3 12 6" xfId="43832" xr:uid="{00000000-0005-0000-0000-000032A20000}"/>
    <cellStyle name="Total 3 13" xfId="5739" xr:uid="{00000000-0005-0000-0000-000033A20000}"/>
    <cellStyle name="Total 3 13 2" xfId="5740" xr:uid="{00000000-0005-0000-0000-000034A20000}"/>
    <cellStyle name="Total 3 13 2 2" xfId="5741" xr:uid="{00000000-0005-0000-0000-000035A20000}"/>
    <cellStyle name="Total 3 13 2 3" xfId="5742" xr:uid="{00000000-0005-0000-0000-000036A20000}"/>
    <cellStyle name="Total 3 13 3" xfId="5743" xr:uid="{00000000-0005-0000-0000-000037A20000}"/>
    <cellStyle name="Total 3 13 4" xfId="5744" xr:uid="{00000000-0005-0000-0000-000038A20000}"/>
    <cellStyle name="Total 3 13 5" xfId="8486" xr:uid="{00000000-0005-0000-0000-000039A20000}"/>
    <cellStyle name="Total 3 13 6" xfId="43864" xr:uid="{00000000-0005-0000-0000-00003AA20000}"/>
    <cellStyle name="Total 3 14" xfId="5745" xr:uid="{00000000-0005-0000-0000-00003BA20000}"/>
    <cellStyle name="Total 3 14 2" xfId="5746" xr:uid="{00000000-0005-0000-0000-00003CA20000}"/>
    <cellStyle name="Total 3 14 2 2" xfId="5747" xr:uid="{00000000-0005-0000-0000-00003DA20000}"/>
    <cellStyle name="Total 3 14 2 3" xfId="5748" xr:uid="{00000000-0005-0000-0000-00003EA20000}"/>
    <cellStyle name="Total 3 14 3" xfId="5749" xr:uid="{00000000-0005-0000-0000-00003FA20000}"/>
    <cellStyle name="Total 3 14 4" xfId="5750" xr:uid="{00000000-0005-0000-0000-000040A20000}"/>
    <cellStyle name="Total 3 14 5" xfId="8487" xr:uid="{00000000-0005-0000-0000-000041A20000}"/>
    <cellStyle name="Total 3 15" xfId="5751" xr:uid="{00000000-0005-0000-0000-000042A20000}"/>
    <cellStyle name="Total 3 15 2" xfId="5752" xr:uid="{00000000-0005-0000-0000-000043A20000}"/>
    <cellStyle name="Total 3 15 2 2" xfId="5753" xr:uid="{00000000-0005-0000-0000-000044A20000}"/>
    <cellStyle name="Total 3 15 2 3" xfId="5754" xr:uid="{00000000-0005-0000-0000-000045A20000}"/>
    <cellStyle name="Total 3 15 3" xfId="5755" xr:uid="{00000000-0005-0000-0000-000046A20000}"/>
    <cellStyle name="Total 3 15 4" xfId="5756" xr:uid="{00000000-0005-0000-0000-000047A20000}"/>
    <cellStyle name="Total 3 15 5" xfId="8488" xr:uid="{00000000-0005-0000-0000-000048A20000}"/>
    <cellStyle name="Total 3 16" xfId="5757" xr:uid="{00000000-0005-0000-0000-000049A20000}"/>
    <cellStyle name="Total 3 16 2" xfId="5758" xr:uid="{00000000-0005-0000-0000-00004AA20000}"/>
    <cellStyle name="Total 3 16 2 2" xfId="5759" xr:uid="{00000000-0005-0000-0000-00004BA20000}"/>
    <cellStyle name="Total 3 16 2 3" xfId="5760" xr:uid="{00000000-0005-0000-0000-00004CA20000}"/>
    <cellStyle name="Total 3 16 3" xfId="5761" xr:uid="{00000000-0005-0000-0000-00004DA20000}"/>
    <cellStyle name="Total 3 16 4" xfId="5762" xr:uid="{00000000-0005-0000-0000-00004EA20000}"/>
    <cellStyle name="Total 3 16 5" xfId="8489" xr:uid="{00000000-0005-0000-0000-00004FA20000}"/>
    <cellStyle name="Total 3 17" xfId="5763" xr:uid="{00000000-0005-0000-0000-000050A20000}"/>
    <cellStyle name="Total 3 17 2" xfId="5764" xr:uid="{00000000-0005-0000-0000-000051A20000}"/>
    <cellStyle name="Total 3 17 3" xfId="5765" xr:uid="{00000000-0005-0000-0000-000052A20000}"/>
    <cellStyle name="Total 3 17 4" xfId="8490" xr:uid="{00000000-0005-0000-0000-000053A20000}"/>
    <cellStyle name="Total 3 18" xfId="8491" xr:uid="{00000000-0005-0000-0000-000054A20000}"/>
    <cellStyle name="Total 3 19" xfId="8492" xr:uid="{00000000-0005-0000-0000-000055A20000}"/>
    <cellStyle name="Total 3 2" xfId="5766" xr:uid="{00000000-0005-0000-0000-000056A20000}"/>
    <cellStyle name="Total 3 2 10" xfId="5767" xr:uid="{00000000-0005-0000-0000-000057A20000}"/>
    <cellStyle name="Total 3 2 10 2" xfId="5768" xr:uid="{00000000-0005-0000-0000-000058A20000}"/>
    <cellStyle name="Total 3 2 10 2 2" xfId="5769" xr:uid="{00000000-0005-0000-0000-000059A20000}"/>
    <cellStyle name="Total 3 2 10 2 3" xfId="5770" xr:uid="{00000000-0005-0000-0000-00005AA20000}"/>
    <cellStyle name="Total 3 2 10 3" xfId="5771" xr:uid="{00000000-0005-0000-0000-00005BA20000}"/>
    <cellStyle name="Total 3 2 10 4" xfId="5772" xr:uid="{00000000-0005-0000-0000-00005CA20000}"/>
    <cellStyle name="Total 3 2 10 5" xfId="8493" xr:uid="{00000000-0005-0000-0000-00005DA20000}"/>
    <cellStyle name="Total 3 2 10 6" xfId="27212" xr:uid="{00000000-0005-0000-0000-00005EA20000}"/>
    <cellStyle name="Total 3 2 11" xfId="5773" xr:uid="{00000000-0005-0000-0000-00005FA20000}"/>
    <cellStyle name="Total 3 2 11 2" xfId="5774" xr:uid="{00000000-0005-0000-0000-000060A20000}"/>
    <cellStyle name="Total 3 2 11 2 2" xfId="5775" xr:uid="{00000000-0005-0000-0000-000061A20000}"/>
    <cellStyle name="Total 3 2 11 2 3" xfId="5776" xr:uid="{00000000-0005-0000-0000-000062A20000}"/>
    <cellStyle name="Total 3 2 11 3" xfId="5777" xr:uid="{00000000-0005-0000-0000-000063A20000}"/>
    <cellStyle name="Total 3 2 11 4" xfId="5778" xr:uid="{00000000-0005-0000-0000-000064A20000}"/>
    <cellStyle name="Total 3 2 11 5" xfId="8494" xr:uid="{00000000-0005-0000-0000-000065A20000}"/>
    <cellStyle name="Total 3 2 12" xfId="5779" xr:uid="{00000000-0005-0000-0000-000066A20000}"/>
    <cellStyle name="Total 3 2 12 2" xfId="5780" xr:uid="{00000000-0005-0000-0000-000067A20000}"/>
    <cellStyle name="Total 3 2 12 3" xfId="5781" xr:uid="{00000000-0005-0000-0000-000068A20000}"/>
    <cellStyle name="Total 3 2 12 4" xfId="8495" xr:uid="{00000000-0005-0000-0000-000069A20000}"/>
    <cellStyle name="Total 3 2 13" xfId="5782" xr:uid="{00000000-0005-0000-0000-00006AA20000}"/>
    <cellStyle name="Total 3 2 14" xfId="5783" xr:uid="{00000000-0005-0000-0000-00006BA20000}"/>
    <cellStyle name="Total 3 2 15" xfId="8496" xr:uid="{00000000-0005-0000-0000-00006CA20000}"/>
    <cellStyle name="Total 3 2 16" xfId="10376" xr:uid="{00000000-0005-0000-0000-00006DA20000}"/>
    <cellStyle name="Total 3 2 2" xfId="5784" xr:uid="{00000000-0005-0000-0000-00006EA20000}"/>
    <cellStyle name="Total 3 2 2 10" xfId="11290" xr:uid="{00000000-0005-0000-0000-00006FA20000}"/>
    <cellStyle name="Total 3 2 2 2" xfId="5785" xr:uid="{00000000-0005-0000-0000-000070A20000}"/>
    <cellStyle name="Total 3 2 2 2 2" xfId="5786" xr:uid="{00000000-0005-0000-0000-000071A20000}"/>
    <cellStyle name="Total 3 2 2 2 2 2" xfId="20205" xr:uid="{00000000-0005-0000-0000-000072A20000}"/>
    <cellStyle name="Total 3 2 2 2 2 2 2" xfId="36874" xr:uid="{00000000-0005-0000-0000-000073A20000}"/>
    <cellStyle name="Total 3 2 2 2 2 3" xfId="23346" xr:uid="{00000000-0005-0000-0000-000074A20000}"/>
    <cellStyle name="Total 3 2 2 2 2 3 2" xfId="40054" xr:uid="{00000000-0005-0000-0000-000075A20000}"/>
    <cellStyle name="Total 3 2 2 2 2 4" xfId="26128" xr:uid="{00000000-0005-0000-0000-000076A20000}"/>
    <cellStyle name="Total 3 2 2 2 2 4 2" xfId="42868" xr:uid="{00000000-0005-0000-0000-000077A20000}"/>
    <cellStyle name="Total 3 2 2 2 2 5" xfId="31114" xr:uid="{00000000-0005-0000-0000-000078A20000}"/>
    <cellStyle name="Total 3 2 2 2 2 6" xfId="14442" xr:uid="{00000000-0005-0000-0000-000079A20000}"/>
    <cellStyle name="Total 3 2 2 2 3" xfId="5787" xr:uid="{00000000-0005-0000-0000-00007AA20000}"/>
    <cellStyle name="Total 3 2 2 2 3 2" xfId="34595" xr:uid="{00000000-0005-0000-0000-00007BA20000}"/>
    <cellStyle name="Total 3 2 2 2 3 3" xfId="17919" xr:uid="{00000000-0005-0000-0000-00007CA20000}"/>
    <cellStyle name="Total 3 2 2 2 4" xfId="8497" xr:uid="{00000000-0005-0000-0000-00007DA20000}"/>
    <cellStyle name="Total 3 2 2 2 4 2" xfId="33381" xr:uid="{00000000-0005-0000-0000-00007EA20000}"/>
    <cellStyle name="Total 3 2 2 2 4 3" xfId="16707" xr:uid="{00000000-0005-0000-0000-00007FA20000}"/>
    <cellStyle name="Total 3 2 2 2 5" xfId="16017" xr:uid="{00000000-0005-0000-0000-000080A20000}"/>
    <cellStyle name="Total 3 2 2 2 5 2" xfId="32683" xr:uid="{00000000-0005-0000-0000-000081A20000}"/>
    <cellStyle name="Total 3 2 2 2 6" xfId="28517" xr:uid="{00000000-0005-0000-0000-000082A20000}"/>
    <cellStyle name="Total 3 2 2 2 7" xfId="11768" xr:uid="{00000000-0005-0000-0000-000083A20000}"/>
    <cellStyle name="Total 3 2 2 3" xfId="5788" xr:uid="{00000000-0005-0000-0000-000084A20000}"/>
    <cellStyle name="Total 3 2 2 3 2" xfId="5789" xr:uid="{00000000-0005-0000-0000-000085A20000}"/>
    <cellStyle name="Total 3 2 2 3 2 2" xfId="20463" xr:uid="{00000000-0005-0000-0000-000086A20000}"/>
    <cellStyle name="Total 3 2 2 3 2 2 2" xfId="37131" xr:uid="{00000000-0005-0000-0000-000087A20000}"/>
    <cellStyle name="Total 3 2 2 3 2 3" xfId="23602" xr:uid="{00000000-0005-0000-0000-000088A20000}"/>
    <cellStyle name="Total 3 2 2 3 2 3 2" xfId="40312" xr:uid="{00000000-0005-0000-0000-000089A20000}"/>
    <cellStyle name="Total 3 2 2 3 2 4" xfId="26385" xr:uid="{00000000-0005-0000-0000-00008AA20000}"/>
    <cellStyle name="Total 3 2 2 3 2 4 2" xfId="43126" xr:uid="{00000000-0005-0000-0000-00008BA20000}"/>
    <cellStyle name="Total 3 2 2 3 2 5" xfId="31371" xr:uid="{00000000-0005-0000-0000-00008CA20000}"/>
    <cellStyle name="Total 3 2 2 3 2 6" xfId="14700" xr:uid="{00000000-0005-0000-0000-00008DA20000}"/>
    <cellStyle name="Total 3 2 2 3 3" xfId="5790" xr:uid="{00000000-0005-0000-0000-00008EA20000}"/>
    <cellStyle name="Total 3 2 2 3 3 2" xfId="34852" xr:uid="{00000000-0005-0000-0000-00008FA20000}"/>
    <cellStyle name="Total 3 2 2 3 3 3" xfId="18177" xr:uid="{00000000-0005-0000-0000-000090A20000}"/>
    <cellStyle name="Total 3 2 2 3 4" xfId="8498" xr:uid="{00000000-0005-0000-0000-000091A20000}"/>
    <cellStyle name="Total 3 2 2 3 4 2" xfId="38103" xr:uid="{00000000-0005-0000-0000-000092A20000}"/>
    <cellStyle name="Total 3 2 2 3 4 3" xfId="21429" xr:uid="{00000000-0005-0000-0000-000093A20000}"/>
    <cellStyle name="Total 3 2 2 3 5" xfId="24479" xr:uid="{00000000-0005-0000-0000-000094A20000}"/>
    <cellStyle name="Total 3 2 2 3 5 2" xfId="41199" xr:uid="{00000000-0005-0000-0000-000095A20000}"/>
    <cellStyle name="Total 3 2 2 3 6" xfId="28773" xr:uid="{00000000-0005-0000-0000-000096A20000}"/>
    <cellStyle name="Total 3 2 2 3 7" xfId="12026" xr:uid="{00000000-0005-0000-0000-000097A20000}"/>
    <cellStyle name="Total 3 2 2 4" xfId="5791" xr:uid="{00000000-0005-0000-0000-000098A20000}"/>
    <cellStyle name="Total 3 2 2 4 2" xfId="5792" xr:uid="{00000000-0005-0000-0000-000099A20000}"/>
    <cellStyle name="Total 3 2 2 4 2 2" xfId="21056" xr:uid="{00000000-0005-0000-0000-00009AA20000}"/>
    <cellStyle name="Total 3 2 2 4 2 2 2" xfId="37725" xr:uid="{00000000-0005-0000-0000-00009BA20000}"/>
    <cellStyle name="Total 3 2 2 4 2 3" xfId="24166" xr:uid="{00000000-0005-0000-0000-00009CA20000}"/>
    <cellStyle name="Total 3 2 2 4 2 3 2" xfId="40883" xr:uid="{00000000-0005-0000-0000-00009DA20000}"/>
    <cellStyle name="Total 3 2 2 4 2 4" xfId="26884" xr:uid="{00000000-0005-0000-0000-00009EA20000}"/>
    <cellStyle name="Total 3 2 2 4 2 4 2" xfId="43625" xr:uid="{00000000-0005-0000-0000-00009FA20000}"/>
    <cellStyle name="Total 3 2 2 4 2 5" xfId="32089" xr:uid="{00000000-0005-0000-0000-0000A0A20000}"/>
    <cellStyle name="Total 3 2 2 4 2 6" xfId="15418" xr:uid="{00000000-0005-0000-0000-0000A1A20000}"/>
    <cellStyle name="Total 3 2 2 4 3" xfId="5793" xr:uid="{00000000-0005-0000-0000-0000A2A20000}"/>
    <cellStyle name="Total 3 2 2 4 3 2" xfId="35492" xr:uid="{00000000-0005-0000-0000-0000A3A20000}"/>
    <cellStyle name="Total 3 2 2 4 3 3" xfId="18814" xr:uid="{00000000-0005-0000-0000-0000A4A20000}"/>
    <cellStyle name="Total 3 2 2 4 4" xfId="22021" xr:uid="{00000000-0005-0000-0000-0000A5A20000}"/>
    <cellStyle name="Total 3 2 2 4 4 2" xfId="38703" xr:uid="{00000000-0005-0000-0000-0000A6A20000}"/>
    <cellStyle name="Total 3 2 2 4 5" xfId="24971" xr:uid="{00000000-0005-0000-0000-0000A7A20000}"/>
    <cellStyle name="Total 3 2 2 4 5 2" xfId="41698" xr:uid="{00000000-0005-0000-0000-0000A8A20000}"/>
    <cellStyle name="Total 3 2 2 4 6" xfId="29491" xr:uid="{00000000-0005-0000-0000-0000A9A20000}"/>
    <cellStyle name="Total 3 2 2 4 7" xfId="12804" xr:uid="{00000000-0005-0000-0000-0000AAA20000}"/>
    <cellStyle name="Total 3 2 2 5" xfId="5794" xr:uid="{00000000-0005-0000-0000-0000ABA20000}"/>
    <cellStyle name="Total 3 2 2 5 2" xfId="19759" xr:uid="{00000000-0005-0000-0000-0000ACA20000}"/>
    <cellStyle name="Total 3 2 2 5 2 2" xfId="36429" xr:uid="{00000000-0005-0000-0000-0000ADA20000}"/>
    <cellStyle name="Total 3 2 2 5 3" xfId="22906" xr:uid="{00000000-0005-0000-0000-0000AEA20000}"/>
    <cellStyle name="Total 3 2 2 5 3 2" xfId="39608" xr:uid="{00000000-0005-0000-0000-0000AFA20000}"/>
    <cellStyle name="Total 3 2 2 5 4" xfId="25714" xr:uid="{00000000-0005-0000-0000-0000B0A20000}"/>
    <cellStyle name="Total 3 2 2 5 4 2" xfId="42453" xr:uid="{00000000-0005-0000-0000-0000B1A20000}"/>
    <cellStyle name="Total 3 2 2 5 5" xfId="30639" xr:uid="{00000000-0005-0000-0000-0000B2A20000}"/>
    <cellStyle name="Total 3 2 2 5 6" xfId="13966" xr:uid="{00000000-0005-0000-0000-0000B3A20000}"/>
    <cellStyle name="Total 3 2 2 6" xfId="5795" xr:uid="{00000000-0005-0000-0000-0000B4A20000}"/>
    <cellStyle name="Total 3 2 2 6 2" xfId="34138" xr:uid="{00000000-0005-0000-0000-0000B5A20000}"/>
    <cellStyle name="Total 3 2 2 6 3" xfId="17461" xr:uid="{00000000-0005-0000-0000-0000B6A20000}"/>
    <cellStyle name="Total 3 2 2 7" xfId="8499" xr:uid="{00000000-0005-0000-0000-0000B7A20000}"/>
    <cellStyle name="Total 3 2 2 7 2" xfId="37686" xr:uid="{00000000-0005-0000-0000-0000B8A20000}"/>
    <cellStyle name="Total 3 2 2 7 3" xfId="21017" xr:uid="{00000000-0005-0000-0000-0000B9A20000}"/>
    <cellStyle name="Total 3 2 2 8" xfId="23998" xr:uid="{00000000-0005-0000-0000-0000BAA20000}"/>
    <cellStyle name="Total 3 2 2 8 2" xfId="40711" xr:uid="{00000000-0005-0000-0000-0000BBA20000}"/>
    <cellStyle name="Total 3 2 2 9" xfId="28047" xr:uid="{00000000-0005-0000-0000-0000BCA20000}"/>
    <cellStyle name="Total 3 2 3" xfId="5796" xr:uid="{00000000-0005-0000-0000-0000BDA20000}"/>
    <cellStyle name="Total 3 2 3 2" xfId="5797" xr:uid="{00000000-0005-0000-0000-0000BEA20000}"/>
    <cellStyle name="Total 3 2 3 2 2" xfId="5798" xr:uid="{00000000-0005-0000-0000-0000BFA20000}"/>
    <cellStyle name="Total 3 2 3 2 2 2" xfId="36064" xr:uid="{00000000-0005-0000-0000-0000C0A20000}"/>
    <cellStyle name="Total 3 2 3 2 2 3" xfId="19394" xr:uid="{00000000-0005-0000-0000-0000C1A20000}"/>
    <cellStyle name="Total 3 2 3 2 3" xfId="5799" xr:uid="{00000000-0005-0000-0000-0000C2A20000}"/>
    <cellStyle name="Total 3 2 3 2 3 2" xfId="39263" xr:uid="{00000000-0005-0000-0000-0000C3A20000}"/>
    <cellStyle name="Total 3 2 3 2 3 3" xfId="22564" xr:uid="{00000000-0005-0000-0000-0000C4A20000}"/>
    <cellStyle name="Total 3 2 3 2 4" xfId="8500" xr:uid="{00000000-0005-0000-0000-0000C5A20000}"/>
    <cellStyle name="Total 3 2 3 2 4 2" xfId="42161" xr:uid="{00000000-0005-0000-0000-0000C6A20000}"/>
    <cellStyle name="Total 3 2 3 2 4 3" xfId="25423" xr:uid="{00000000-0005-0000-0000-0000C7A20000}"/>
    <cellStyle name="Total 3 2 3 2 5" xfId="30201" xr:uid="{00000000-0005-0000-0000-0000C8A20000}"/>
    <cellStyle name="Total 3 2 3 2 6" xfId="13527" xr:uid="{00000000-0005-0000-0000-0000C9A20000}"/>
    <cellStyle name="Total 3 2 3 3" xfId="5800" xr:uid="{00000000-0005-0000-0000-0000CAA20000}"/>
    <cellStyle name="Total 3 2 3 3 2" xfId="5801" xr:uid="{00000000-0005-0000-0000-0000CBA20000}"/>
    <cellStyle name="Total 3 2 3 3 2 2" xfId="33753" xr:uid="{00000000-0005-0000-0000-0000CCA20000}"/>
    <cellStyle name="Total 3 2 3 3 3" xfId="5802" xr:uid="{00000000-0005-0000-0000-0000CDA20000}"/>
    <cellStyle name="Total 3 2 3 3 4" xfId="17078" xr:uid="{00000000-0005-0000-0000-0000CEA20000}"/>
    <cellStyle name="Total 3 2 3 4" xfId="5803" xr:uid="{00000000-0005-0000-0000-0000CFA20000}"/>
    <cellStyle name="Total 3 2 3 4 2" xfId="32558" xr:uid="{00000000-0005-0000-0000-0000D0A20000}"/>
    <cellStyle name="Total 3 2 3 4 3" xfId="15894" xr:uid="{00000000-0005-0000-0000-0000D1A20000}"/>
    <cellStyle name="Total 3 2 3 5" xfId="5804" xr:uid="{00000000-0005-0000-0000-0000D2A20000}"/>
    <cellStyle name="Total 3 2 3 5 2" xfId="38344" xr:uid="{00000000-0005-0000-0000-0000D3A20000}"/>
    <cellStyle name="Total 3 2 3 5 3" xfId="21669" xr:uid="{00000000-0005-0000-0000-0000D4A20000}"/>
    <cellStyle name="Total 3 2 3 6" xfId="8501" xr:uid="{00000000-0005-0000-0000-0000D5A20000}"/>
    <cellStyle name="Total 3 2 3 6 2" xfId="27610" xr:uid="{00000000-0005-0000-0000-0000D6A20000}"/>
    <cellStyle name="Total 3 2 3 7" xfId="10836" xr:uid="{00000000-0005-0000-0000-0000D7A20000}"/>
    <cellStyle name="Total 3 2 4" xfId="5805" xr:uid="{00000000-0005-0000-0000-0000D8A20000}"/>
    <cellStyle name="Total 3 2 4 2" xfId="5806" xr:uid="{00000000-0005-0000-0000-0000D9A20000}"/>
    <cellStyle name="Total 3 2 4 2 2" xfId="5807" xr:uid="{00000000-0005-0000-0000-0000DAA20000}"/>
    <cellStyle name="Total 3 2 4 2 2 2" xfId="36571" xr:uid="{00000000-0005-0000-0000-0000DBA20000}"/>
    <cellStyle name="Total 3 2 4 2 2 3" xfId="19901" xr:uid="{00000000-0005-0000-0000-0000DCA20000}"/>
    <cellStyle name="Total 3 2 4 2 3" xfId="5808" xr:uid="{00000000-0005-0000-0000-0000DDA20000}"/>
    <cellStyle name="Total 3 2 4 2 3 2" xfId="39750" xr:uid="{00000000-0005-0000-0000-0000DEA20000}"/>
    <cellStyle name="Total 3 2 4 2 3 3" xfId="23048" xr:uid="{00000000-0005-0000-0000-0000DFA20000}"/>
    <cellStyle name="Total 3 2 4 2 4" xfId="8502" xr:uid="{00000000-0005-0000-0000-0000E0A20000}"/>
    <cellStyle name="Total 3 2 4 2 4 2" xfId="42565" xr:uid="{00000000-0005-0000-0000-0000E1A20000}"/>
    <cellStyle name="Total 3 2 4 2 4 3" xfId="25826" xr:uid="{00000000-0005-0000-0000-0000E2A20000}"/>
    <cellStyle name="Total 3 2 4 2 5" xfId="30811" xr:uid="{00000000-0005-0000-0000-0000E3A20000}"/>
    <cellStyle name="Total 3 2 4 2 6" xfId="14138" xr:uid="{00000000-0005-0000-0000-0000E4A20000}"/>
    <cellStyle name="Total 3 2 4 3" xfId="5809" xr:uid="{00000000-0005-0000-0000-0000E5A20000}"/>
    <cellStyle name="Total 3 2 4 3 2" xfId="34292" xr:uid="{00000000-0005-0000-0000-0000E6A20000}"/>
    <cellStyle name="Total 3 2 4 3 3" xfId="17615" xr:uid="{00000000-0005-0000-0000-0000E7A20000}"/>
    <cellStyle name="Total 3 2 4 4" xfId="5810" xr:uid="{00000000-0005-0000-0000-0000E8A20000}"/>
    <cellStyle name="Total 3 2 4 4 2" xfId="33695" xr:uid="{00000000-0005-0000-0000-0000E9A20000}"/>
    <cellStyle name="Total 3 2 4 4 3" xfId="17019" xr:uid="{00000000-0005-0000-0000-0000EAA20000}"/>
    <cellStyle name="Total 3 2 4 5" xfId="15962" xr:uid="{00000000-0005-0000-0000-0000EBA20000}"/>
    <cellStyle name="Total 3 2 4 5 2" xfId="32628" xr:uid="{00000000-0005-0000-0000-0000ECA20000}"/>
    <cellStyle name="Total 3 2 4 6" xfId="28219" xr:uid="{00000000-0005-0000-0000-0000EDA20000}"/>
    <cellStyle name="Total 3 2 4 7" xfId="11464" xr:uid="{00000000-0005-0000-0000-0000EEA20000}"/>
    <cellStyle name="Total 3 2 5" xfId="5811" xr:uid="{00000000-0005-0000-0000-0000EFA20000}"/>
    <cellStyle name="Total 3 2 5 2" xfId="5812" xr:uid="{00000000-0005-0000-0000-0000F0A20000}"/>
    <cellStyle name="Total 3 2 5 2 2" xfId="5813" xr:uid="{00000000-0005-0000-0000-0000F1A20000}"/>
    <cellStyle name="Total 3 2 5 2 2 2" xfId="37292" xr:uid="{00000000-0005-0000-0000-0000F2A20000}"/>
    <cellStyle name="Total 3 2 5 2 2 3" xfId="20624" xr:uid="{00000000-0005-0000-0000-0000F3A20000}"/>
    <cellStyle name="Total 3 2 5 2 3" xfId="5814" xr:uid="{00000000-0005-0000-0000-0000F4A20000}"/>
    <cellStyle name="Total 3 2 5 2 3 2" xfId="40468" xr:uid="{00000000-0005-0000-0000-0000F5A20000}"/>
    <cellStyle name="Total 3 2 5 2 3 3" xfId="23757" xr:uid="{00000000-0005-0000-0000-0000F6A20000}"/>
    <cellStyle name="Total 3 2 5 2 4" xfId="8503" xr:uid="{00000000-0005-0000-0000-0000F7A20000}"/>
    <cellStyle name="Total 3 2 5 2 4 2" xfId="43258" xr:uid="{00000000-0005-0000-0000-0000F8A20000}"/>
    <cellStyle name="Total 3 2 5 2 4 3" xfId="26517" xr:uid="{00000000-0005-0000-0000-0000F9A20000}"/>
    <cellStyle name="Total 3 2 5 2 5" xfId="31572" xr:uid="{00000000-0005-0000-0000-0000FAA20000}"/>
    <cellStyle name="Total 3 2 5 2 6" xfId="14901" xr:uid="{00000000-0005-0000-0000-0000FBA20000}"/>
    <cellStyle name="Total 3 2 5 3" xfId="5815" xr:uid="{00000000-0005-0000-0000-0000FCA20000}"/>
    <cellStyle name="Total 3 2 5 3 2" xfId="35012" xr:uid="{00000000-0005-0000-0000-0000FDA20000}"/>
    <cellStyle name="Total 3 2 5 3 3" xfId="18337" xr:uid="{00000000-0005-0000-0000-0000FEA20000}"/>
    <cellStyle name="Total 3 2 5 4" xfId="5816" xr:uid="{00000000-0005-0000-0000-0000FFA20000}"/>
    <cellStyle name="Total 3 2 5 4 2" xfId="38257" xr:uid="{00000000-0005-0000-0000-000000A30000}"/>
    <cellStyle name="Total 3 2 5 4 3" xfId="21582" xr:uid="{00000000-0005-0000-0000-000001A30000}"/>
    <cellStyle name="Total 3 2 5 5" xfId="8504" xr:uid="{00000000-0005-0000-0000-000002A30000}"/>
    <cellStyle name="Total 3 2 5 5 2" xfId="41331" xr:uid="{00000000-0005-0000-0000-000003A30000}"/>
    <cellStyle name="Total 3 2 5 5 3" xfId="24610" xr:uid="{00000000-0005-0000-0000-000004A30000}"/>
    <cellStyle name="Total 3 2 5 6" xfId="28974" xr:uid="{00000000-0005-0000-0000-000005A30000}"/>
    <cellStyle name="Total 3 2 5 7" xfId="12227" xr:uid="{00000000-0005-0000-0000-000006A30000}"/>
    <cellStyle name="Total 3 2 6" xfId="5817" xr:uid="{00000000-0005-0000-0000-000007A30000}"/>
    <cellStyle name="Total 3 2 6 2" xfId="5818" xr:uid="{00000000-0005-0000-0000-000008A30000}"/>
    <cellStyle name="Total 3 2 6 2 2" xfId="5819" xr:uid="{00000000-0005-0000-0000-000009A30000}"/>
    <cellStyle name="Total 3 2 6 2 2 2" xfId="35730" xr:uid="{00000000-0005-0000-0000-00000AA30000}"/>
    <cellStyle name="Total 3 2 6 2 3" xfId="5820" xr:uid="{00000000-0005-0000-0000-00000BA30000}"/>
    <cellStyle name="Total 3 2 6 2 4" xfId="19060" xr:uid="{00000000-0005-0000-0000-00000CA30000}"/>
    <cellStyle name="Total 3 2 6 3" xfId="5821" xr:uid="{00000000-0005-0000-0000-00000DA30000}"/>
    <cellStyle name="Total 3 2 6 3 2" xfId="38947" xr:uid="{00000000-0005-0000-0000-00000EA30000}"/>
    <cellStyle name="Total 3 2 6 3 3" xfId="22255" xr:uid="{00000000-0005-0000-0000-00000FA30000}"/>
    <cellStyle name="Total 3 2 6 4" xfId="5822" xr:uid="{00000000-0005-0000-0000-000010A30000}"/>
    <cellStyle name="Total 3 2 6 4 2" xfId="41888" xr:uid="{00000000-0005-0000-0000-000011A30000}"/>
    <cellStyle name="Total 3 2 6 4 3" xfId="25152" xr:uid="{00000000-0005-0000-0000-000012A30000}"/>
    <cellStyle name="Total 3 2 6 5" xfId="8505" xr:uid="{00000000-0005-0000-0000-000013A30000}"/>
    <cellStyle name="Total 3 2 6 5 2" xfId="29801" xr:uid="{00000000-0005-0000-0000-000014A30000}"/>
    <cellStyle name="Total 3 2 6 6" xfId="13125" xr:uid="{00000000-0005-0000-0000-000015A30000}"/>
    <cellStyle name="Total 3 2 7" xfId="5823" xr:uid="{00000000-0005-0000-0000-000016A30000}"/>
    <cellStyle name="Total 3 2 7 2" xfId="5824" xr:uid="{00000000-0005-0000-0000-000017A30000}"/>
    <cellStyle name="Total 3 2 7 2 2" xfId="5825" xr:uid="{00000000-0005-0000-0000-000018A30000}"/>
    <cellStyle name="Total 3 2 7 2 3" xfId="5826" xr:uid="{00000000-0005-0000-0000-000019A30000}"/>
    <cellStyle name="Total 3 2 7 2 4" xfId="33354" xr:uid="{00000000-0005-0000-0000-00001AA30000}"/>
    <cellStyle name="Total 3 2 7 3" xfId="5827" xr:uid="{00000000-0005-0000-0000-00001BA30000}"/>
    <cellStyle name="Total 3 2 7 4" xfId="5828" xr:uid="{00000000-0005-0000-0000-00001CA30000}"/>
    <cellStyle name="Total 3 2 7 5" xfId="8506" xr:uid="{00000000-0005-0000-0000-00001DA30000}"/>
    <cellStyle name="Total 3 2 7 6" xfId="16680" xr:uid="{00000000-0005-0000-0000-00001EA30000}"/>
    <cellStyle name="Total 3 2 8" xfId="5829" xr:uid="{00000000-0005-0000-0000-00001FA30000}"/>
    <cellStyle name="Total 3 2 8 2" xfId="5830" xr:uid="{00000000-0005-0000-0000-000020A30000}"/>
    <cellStyle name="Total 3 2 8 2 2" xfId="5831" xr:uid="{00000000-0005-0000-0000-000021A30000}"/>
    <cellStyle name="Total 3 2 8 2 3" xfId="5832" xr:uid="{00000000-0005-0000-0000-000022A30000}"/>
    <cellStyle name="Total 3 2 8 2 4" xfId="32697" xr:uid="{00000000-0005-0000-0000-000023A30000}"/>
    <cellStyle name="Total 3 2 8 3" xfId="5833" xr:uid="{00000000-0005-0000-0000-000024A30000}"/>
    <cellStyle name="Total 3 2 8 4" xfId="5834" xr:uid="{00000000-0005-0000-0000-000025A30000}"/>
    <cellStyle name="Total 3 2 8 5" xfId="8507" xr:uid="{00000000-0005-0000-0000-000026A30000}"/>
    <cellStyle name="Total 3 2 8 6" xfId="16031" xr:uid="{00000000-0005-0000-0000-000027A30000}"/>
    <cellStyle name="Total 3 2 9" xfId="5835" xr:uid="{00000000-0005-0000-0000-000028A30000}"/>
    <cellStyle name="Total 3 2 9 2" xfId="5836" xr:uid="{00000000-0005-0000-0000-000029A30000}"/>
    <cellStyle name="Total 3 2 9 2 2" xfId="5837" xr:uid="{00000000-0005-0000-0000-00002AA30000}"/>
    <cellStyle name="Total 3 2 9 2 3" xfId="5838" xr:uid="{00000000-0005-0000-0000-00002BA30000}"/>
    <cellStyle name="Total 3 2 9 2 4" xfId="34034" xr:uid="{00000000-0005-0000-0000-00002CA30000}"/>
    <cellStyle name="Total 3 2 9 3" xfId="5839" xr:uid="{00000000-0005-0000-0000-00002DA30000}"/>
    <cellStyle name="Total 3 2 9 4" xfId="5840" xr:uid="{00000000-0005-0000-0000-00002EA30000}"/>
    <cellStyle name="Total 3 2 9 5" xfId="8508" xr:uid="{00000000-0005-0000-0000-00002FA30000}"/>
    <cellStyle name="Total 3 2 9 6" xfId="17358" xr:uid="{00000000-0005-0000-0000-000030A30000}"/>
    <cellStyle name="Total 3 20" xfId="8509" xr:uid="{00000000-0005-0000-0000-000031A30000}"/>
    <cellStyle name="Total 3 21" xfId="44010" xr:uid="{00000000-0005-0000-0000-000032A30000}"/>
    <cellStyle name="Total 3 3" xfId="5841" xr:uid="{00000000-0005-0000-0000-000033A30000}"/>
    <cellStyle name="Total 3 3 10" xfId="27283" xr:uid="{00000000-0005-0000-0000-000034A30000}"/>
    <cellStyle name="Total 3 3 11" xfId="10500" xr:uid="{00000000-0005-0000-0000-000035A30000}"/>
    <cellStyle name="Total 3 3 2" xfId="11362" xr:uid="{00000000-0005-0000-0000-000036A30000}"/>
    <cellStyle name="Total 3 3 2 2" xfId="11826" xr:uid="{00000000-0005-0000-0000-000037A30000}"/>
    <cellStyle name="Total 3 3 2 2 2" xfId="14500" xr:uid="{00000000-0005-0000-0000-000038A30000}"/>
    <cellStyle name="Total 3 3 2 2 2 2" xfId="20263" xr:uid="{00000000-0005-0000-0000-000039A30000}"/>
    <cellStyle name="Total 3 3 2 2 2 2 2" xfId="36932" xr:uid="{00000000-0005-0000-0000-00003AA30000}"/>
    <cellStyle name="Total 3 3 2 2 2 3" xfId="23404" xr:uid="{00000000-0005-0000-0000-00003BA30000}"/>
    <cellStyle name="Total 3 3 2 2 2 3 2" xfId="40112" xr:uid="{00000000-0005-0000-0000-00003CA30000}"/>
    <cellStyle name="Total 3 3 2 2 2 4" xfId="26186" xr:uid="{00000000-0005-0000-0000-00003DA30000}"/>
    <cellStyle name="Total 3 3 2 2 2 4 2" xfId="42926" xr:uid="{00000000-0005-0000-0000-00003EA30000}"/>
    <cellStyle name="Total 3 3 2 2 2 5" xfId="31172" xr:uid="{00000000-0005-0000-0000-00003FA30000}"/>
    <cellStyle name="Total 3 3 2 2 3" xfId="17977" xr:uid="{00000000-0005-0000-0000-000040A30000}"/>
    <cellStyle name="Total 3 3 2 2 3 2" xfId="34653" xr:uid="{00000000-0005-0000-0000-000041A30000}"/>
    <cellStyle name="Total 3 3 2 2 4" xfId="21246" xr:uid="{00000000-0005-0000-0000-000042A30000}"/>
    <cellStyle name="Total 3 3 2 2 4 2" xfId="37918" xr:uid="{00000000-0005-0000-0000-000043A30000}"/>
    <cellStyle name="Total 3 3 2 2 5" xfId="15890" xr:uid="{00000000-0005-0000-0000-000044A30000}"/>
    <cellStyle name="Total 3 3 2 2 5 2" xfId="32554" xr:uid="{00000000-0005-0000-0000-000045A30000}"/>
    <cellStyle name="Total 3 3 2 2 6" xfId="28575" xr:uid="{00000000-0005-0000-0000-000046A30000}"/>
    <cellStyle name="Total 3 3 2 3" xfId="12080" xr:uid="{00000000-0005-0000-0000-000047A30000}"/>
    <cellStyle name="Total 3 3 2 3 2" xfId="14754" xr:uid="{00000000-0005-0000-0000-000048A30000}"/>
    <cellStyle name="Total 3 3 2 3 2 2" xfId="20517" xr:uid="{00000000-0005-0000-0000-000049A30000}"/>
    <cellStyle name="Total 3 3 2 3 2 2 2" xfId="37185" xr:uid="{00000000-0005-0000-0000-00004AA30000}"/>
    <cellStyle name="Total 3 3 2 3 2 3" xfId="23656" xr:uid="{00000000-0005-0000-0000-00004BA30000}"/>
    <cellStyle name="Total 3 3 2 3 2 3 2" xfId="40366" xr:uid="{00000000-0005-0000-0000-00004CA30000}"/>
    <cellStyle name="Total 3 3 2 3 2 4" xfId="26439" xr:uid="{00000000-0005-0000-0000-00004DA30000}"/>
    <cellStyle name="Total 3 3 2 3 2 4 2" xfId="43180" xr:uid="{00000000-0005-0000-0000-00004EA30000}"/>
    <cellStyle name="Total 3 3 2 3 2 5" xfId="31425" xr:uid="{00000000-0005-0000-0000-00004FA30000}"/>
    <cellStyle name="Total 3 3 2 3 3" xfId="18231" xr:uid="{00000000-0005-0000-0000-000050A30000}"/>
    <cellStyle name="Total 3 3 2 3 3 2" xfId="34906" xr:uid="{00000000-0005-0000-0000-000051A30000}"/>
    <cellStyle name="Total 3 3 2 3 4" xfId="21483" xr:uid="{00000000-0005-0000-0000-000052A30000}"/>
    <cellStyle name="Total 3 3 2 3 4 2" xfId="38157" xr:uid="{00000000-0005-0000-0000-000053A30000}"/>
    <cellStyle name="Total 3 3 2 3 5" xfId="24533" xr:uid="{00000000-0005-0000-0000-000054A30000}"/>
    <cellStyle name="Total 3 3 2 3 5 2" xfId="41253" xr:uid="{00000000-0005-0000-0000-000055A30000}"/>
    <cellStyle name="Total 3 3 2 3 6" xfId="28827" xr:uid="{00000000-0005-0000-0000-000056A30000}"/>
    <cellStyle name="Total 3 3 2 4" xfId="12876" xr:uid="{00000000-0005-0000-0000-000057A30000}"/>
    <cellStyle name="Total 3 3 2 4 2" xfId="15489" xr:uid="{00000000-0005-0000-0000-000058A30000}"/>
    <cellStyle name="Total 3 3 2 4 2 2" xfId="21120" xr:uid="{00000000-0005-0000-0000-000059A30000}"/>
    <cellStyle name="Total 3 3 2 4 2 2 2" xfId="37789" xr:uid="{00000000-0005-0000-0000-00005AA30000}"/>
    <cellStyle name="Total 3 3 2 4 2 3" xfId="24232" xr:uid="{00000000-0005-0000-0000-00005BA30000}"/>
    <cellStyle name="Total 3 3 2 4 2 3 2" xfId="40949" xr:uid="{00000000-0005-0000-0000-00005CA30000}"/>
    <cellStyle name="Total 3 3 2 4 2 4" xfId="26938" xr:uid="{00000000-0005-0000-0000-00005DA30000}"/>
    <cellStyle name="Total 3 3 2 4 2 4 2" xfId="43679" xr:uid="{00000000-0005-0000-0000-00005EA30000}"/>
    <cellStyle name="Total 3 3 2 4 2 5" xfId="32160" xr:uid="{00000000-0005-0000-0000-00005FA30000}"/>
    <cellStyle name="Total 3 3 2 4 3" xfId="18879" xr:uid="{00000000-0005-0000-0000-000060A30000}"/>
    <cellStyle name="Total 3 3 2 4 3 2" xfId="35557" xr:uid="{00000000-0005-0000-0000-000061A30000}"/>
    <cellStyle name="Total 3 3 2 4 4" xfId="22087" xr:uid="{00000000-0005-0000-0000-000062A30000}"/>
    <cellStyle name="Total 3 3 2 4 4 2" xfId="38769" xr:uid="{00000000-0005-0000-0000-000063A30000}"/>
    <cellStyle name="Total 3 3 2 4 5" xfId="25025" xr:uid="{00000000-0005-0000-0000-000064A30000}"/>
    <cellStyle name="Total 3 3 2 4 5 2" xfId="41752" xr:uid="{00000000-0005-0000-0000-000065A30000}"/>
    <cellStyle name="Total 3 3 2 4 6" xfId="29562" xr:uid="{00000000-0005-0000-0000-000066A30000}"/>
    <cellStyle name="Total 3 3 2 5" xfId="14037" xr:uid="{00000000-0005-0000-0000-000067A30000}"/>
    <cellStyle name="Total 3 3 2 5 2" xfId="19824" xr:uid="{00000000-0005-0000-0000-000068A30000}"/>
    <cellStyle name="Total 3 3 2 5 2 2" xfId="36494" xr:uid="{00000000-0005-0000-0000-000069A30000}"/>
    <cellStyle name="Total 3 3 2 5 3" xfId="22972" xr:uid="{00000000-0005-0000-0000-00006AA30000}"/>
    <cellStyle name="Total 3 3 2 5 3 2" xfId="39674" xr:uid="{00000000-0005-0000-0000-00006BA30000}"/>
    <cellStyle name="Total 3 3 2 5 4" xfId="25768" xr:uid="{00000000-0005-0000-0000-00006CA30000}"/>
    <cellStyle name="Total 3 3 2 5 4 2" xfId="42507" xr:uid="{00000000-0005-0000-0000-00006DA30000}"/>
    <cellStyle name="Total 3 3 2 5 5" xfId="30710" xr:uid="{00000000-0005-0000-0000-00006EA30000}"/>
    <cellStyle name="Total 3 3 2 6" xfId="17533" xr:uid="{00000000-0005-0000-0000-00006FA30000}"/>
    <cellStyle name="Total 3 3 2 6 2" xfId="34210" xr:uid="{00000000-0005-0000-0000-000070A30000}"/>
    <cellStyle name="Total 3 3 2 7" xfId="20641" xr:uid="{00000000-0005-0000-0000-000071A30000}"/>
    <cellStyle name="Total 3 3 2 7 2" xfId="37309" xr:uid="{00000000-0005-0000-0000-000072A30000}"/>
    <cellStyle name="Total 3 3 2 8" xfId="16664" xr:uid="{00000000-0005-0000-0000-000073A30000}"/>
    <cellStyle name="Total 3 3 2 8 2" xfId="33337" xr:uid="{00000000-0005-0000-0000-000074A30000}"/>
    <cellStyle name="Total 3 3 2 9" xfId="28118" xr:uid="{00000000-0005-0000-0000-000075A30000}"/>
    <cellStyle name="Total 3 3 3" xfId="10910" xr:uid="{00000000-0005-0000-0000-000076A30000}"/>
    <cellStyle name="Total 3 3 3 2" xfId="13600" xr:uid="{00000000-0005-0000-0000-000077A30000}"/>
    <cellStyle name="Total 3 3 3 2 2" xfId="19462" xr:uid="{00000000-0005-0000-0000-000078A30000}"/>
    <cellStyle name="Total 3 3 3 2 2 2" xfId="36132" xr:uid="{00000000-0005-0000-0000-000079A30000}"/>
    <cellStyle name="Total 3 3 3 2 3" xfId="22629" xr:uid="{00000000-0005-0000-0000-00007AA30000}"/>
    <cellStyle name="Total 3 3 3 2 3 2" xfId="39329" xr:uid="{00000000-0005-0000-0000-00007BA30000}"/>
    <cellStyle name="Total 3 3 3 2 4" xfId="25479" xr:uid="{00000000-0005-0000-0000-00007CA30000}"/>
    <cellStyle name="Total 3 3 3 2 4 2" xfId="42217" xr:uid="{00000000-0005-0000-0000-00007DA30000}"/>
    <cellStyle name="Total 3 3 3 2 5" xfId="30274" xr:uid="{00000000-0005-0000-0000-00007EA30000}"/>
    <cellStyle name="Total 3 3 3 3" xfId="17150" xr:uid="{00000000-0005-0000-0000-00007FA30000}"/>
    <cellStyle name="Total 3 3 3 3 2" xfId="33826" xr:uid="{00000000-0005-0000-0000-000080A30000}"/>
    <cellStyle name="Total 3 3 3 4" xfId="18508" xr:uid="{00000000-0005-0000-0000-000081A30000}"/>
    <cellStyle name="Total 3 3 3 4 2" xfId="35185" xr:uid="{00000000-0005-0000-0000-000082A30000}"/>
    <cellStyle name="Total 3 3 3 5" xfId="19529" xr:uid="{00000000-0005-0000-0000-000083A30000}"/>
    <cellStyle name="Total 3 3 3 5 2" xfId="36199" xr:uid="{00000000-0005-0000-0000-000084A30000}"/>
    <cellStyle name="Total 3 3 3 6" xfId="27682" xr:uid="{00000000-0005-0000-0000-000085A30000}"/>
    <cellStyle name="Total 3 3 4" xfId="11526" xr:uid="{00000000-0005-0000-0000-000086A30000}"/>
    <cellStyle name="Total 3 3 4 2" xfId="14200" xr:uid="{00000000-0005-0000-0000-000087A30000}"/>
    <cellStyle name="Total 3 3 4 2 2" xfId="19963" xr:uid="{00000000-0005-0000-0000-000088A30000}"/>
    <cellStyle name="Total 3 3 4 2 2 2" xfId="36633" xr:uid="{00000000-0005-0000-0000-000089A30000}"/>
    <cellStyle name="Total 3 3 4 2 3" xfId="23109" xr:uid="{00000000-0005-0000-0000-00008AA30000}"/>
    <cellStyle name="Total 3 3 4 2 3 2" xfId="39812" xr:uid="{00000000-0005-0000-0000-00008BA30000}"/>
    <cellStyle name="Total 3 3 4 2 4" xfId="25888" xr:uid="{00000000-0005-0000-0000-00008CA30000}"/>
    <cellStyle name="Total 3 3 4 2 4 2" xfId="42627" xr:uid="{00000000-0005-0000-0000-00008DA30000}"/>
    <cellStyle name="Total 3 3 4 2 5" xfId="30873" xr:uid="{00000000-0005-0000-0000-00008EA30000}"/>
    <cellStyle name="Total 3 3 4 3" xfId="17677" xr:uid="{00000000-0005-0000-0000-00008FA30000}"/>
    <cellStyle name="Total 3 3 4 3 2" xfId="34354" xr:uid="{00000000-0005-0000-0000-000090A30000}"/>
    <cellStyle name="Total 3 3 4 4" xfId="19717" xr:uid="{00000000-0005-0000-0000-000091A30000}"/>
    <cellStyle name="Total 3 3 4 4 2" xfId="36387" xr:uid="{00000000-0005-0000-0000-000092A30000}"/>
    <cellStyle name="Total 3 3 4 5" xfId="22394" xr:uid="{00000000-0005-0000-0000-000093A30000}"/>
    <cellStyle name="Total 3 3 4 5 2" xfId="39087" xr:uid="{00000000-0005-0000-0000-000094A30000}"/>
    <cellStyle name="Total 3 3 4 6" xfId="28280" xr:uid="{00000000-0005-0000-0000-000095A30000}"/>
    <cellStyle name="Total 3 3 5" xfId="12298" xr:uid="{00000000-0005-0000-0000-000096A30000}"/>
    <cellStyle name="Total 3 3 5 2" xfId="14972" xr:uid="{00000000-0005-0000-0000-000097A30000}"/>
    <cellStyle name="Total 3 3 5 2 2" xfId="20690" xr:uid="{00000000-0005-0000-0000-000098A30000}"/>
    <cellStyle name="Total 3 3 5 2 2 2" xfId="37358" xr:uid="{00000000-0005-0000-0000-000099A30000}"/>
    <cellStyle name="Total 3 3 5 2 3" xfId="23820" xr:uid="{00000000-0005-0000-0000-00009AA30000}"/>
    <cellStyle name="Total 3 3 5 2 3 2" xfId="40531" xr:uid="{00000000-0005-0000-0000-00009BA30000}"/>
    <cellStyle name="Total 3 3 5 2 4" xfId="26571" xr:uid="{00000000-0005-0000-0000-00009CA30000}"/>
    <cellStyle name="Total 3 3 5 2 4 2" xfId="43312" xr:uid="{00000000-0005-0000-0000-00009DA30000}"/>
    <cellStyle name="Total 3 3 5 2 5" xfId="31643" xr:uid="{00000000-0005-0000-0000-00009EA30000}"/>
    <cellStyle name="Total 3 3 5 3" xfId="18403" xr:uid="{00000000-0005-0000-0000-00009FA30000}"/>
    <cellStyle name="Total 3 3 5 3 2" xfId="35078" xr:uid="{00000000-0005-0000-0000-0000A0A30000}"/>
    <cellStyle name="Total 3 3 5 4" xfId="21646" xr:uid="{00000000-0005-0000-0000-0000A1A30000}"/>
    <cellStyle name="Total 3 3 5 4 2" xfId="38321" xr:uid="{00000000-0005-0000-0000-0000A2A30000}"/>
    <cellStyle name="Total 3 3 5 5" xfId="24664" xr:uid="{00000000-0005-0000-0000-0000A3A30000}"/>
    <cellStyle name="Total 3 3 5 5 2" xfId="41385" xr:uid="{00000000-0005-0000-0000-0000A4A30000}"/>
    <cellStyle name="Total 3 3 5 6" xfId="29045" xr:uid="{00000000-0005-0000-0000-0000A5A30000}"/>
    <cellStyle name="Total 3 3 6" xfId="13196" xr:uid="{00000000-0005-0000-0000-0000A6A30000}"/>
    <cellStyle name="Total 3 3 6 2" xfId="19125" xr:uid="{00000000-0005-0000-0000-0000A7A30000}"/>
    <cellStyle name="Total 3 3 6 2 2" xfId="35796" xr:uid="{00000000-0005-0000-0000-0000A8A30000}"/>
    <cellStyle name="Total 3 3 6 3" xfId="22317" xr:uid="{00000000-0005-0000-0000-0000A9A30000}"/>
    <cellStyle name="Total 3 3 6 3 2" xfId="39010" xr:uid="{00000000-0005-0000-0000-0000AAA30000}"/>
    <cellStyle name="Total 3 3 6 4" xfId="25206" xr:uid="{00000000-0005-0000-0000-0000ABA30000}"/>
    <cellStyle name="Total 3 3 6 4 2" xfId="41942" xr:uid="{00000000-0005-0000-0000-0000ACA30000}"/>
    <cellStyle name="Total 3 3 6 5" xfId="29872" xr:uid="{00000000-0005-0000-0000-0000ADA30000}"/>
    <cellStyle name="Total 3 3 7" xfId="16787" xr:uid="{00000000-0005-0000-0000-0000AEA30000}"/>
    <cellStyle name="Total 3 3 7 2" xfId="33461" xr:uid="{00000000-0005-0000-0000-0000AFA30000}"/>
    <cellStyle name="Total 3 3 8" xfId="17409" xr:uid="{00000000-0005-0000-0000-0000B0A30000}"/>
    <cellStyle name="Total 3 3 8 2" xfId="34085" xr:uid="{00000000-0005-0000-0000-0000B1A30000}"/>
    <cellStyle name="Total 3 3 9" xfId="16321" xr:uid="{00000000-0005-0000-0000-0000B2A30000}"/>
    <cellStyle name="Total 3 3 9 2" xfId="32990" xr:uid="{00000000-0005-0000-0000-0000B3A30000}"/>
    <cellStyle name="Total 3 4" xfId="5842" xr:uid="{00000000-0005-0000-0000-0000B4A30000}"/>
    <cellStyle name="Total 3 4 10" xfId="27288" xr:uid="{00000000-0005-0000-0000-0000B5A30000}"/>
    <cellStyle name="Total 3 4 11" xfId="10509" xr:uid="{00000000-0005-0000-0000-0000B6A30000}"/>
    <cellStyle name="Total 3 4 2" xfId="5843" xr:uid="{00000000-0005-0000-0000-0000B7A30000}"/>
    <cellStyle name="Total 3 4 2 10" xfId="11370" xr:uid="{00000000-0005-0000-0000-0000B8A30000}"/>
    <cellStyle name="Total 3 4 2 2" xfId="5844" xr:uid="{00000000-0005-0000-0000-0000B9A30000}"/>
    <cellStyle name="Total 3 4 2 2 2" xfId="14505" xr:uid="{00000000-0005-0000-0000-0000BAA30000}"/>
    <cellStyle name="Total 3 4 2 2 2 2" xfId="20268" xr:uid="{00000000-0005-0000-0000-0000BBA30000}"/>
    <cellStyle name="Total 3 4 2 2 2 2 2" xfId="36937" xr:uid="{00000000-0005-0000-0000-0000BCA30000}"/>
    <cellStyle name="Total 3 4 2 2 2 3" xfId="23409" xr:uid="{00000000-0005-0000-0000-0000BDA30000}"/>
    <cellStyle name="Total 3 4 2 2 2 3 2" xfId="40117" xr:uid="{00000000-0005-0000-0000-0000BEA30000}"/>
    <cellStyle name="Total 3 4 2 2 2 4" xfId="26191" xr:uid="{00000000-0005-0000-0000-0000BFA30000}"/>
    <cellStyle name="Total 3 4 2 2 2 4 2" xfId="42931" xr:uid="{00000000-0005-0000-0000-0000C0A30000}"/>
    <cellStyle name="Total 3 4 2 2 2 5" xfId="31177" xr:uid="{00000000-0005-0000-0000-0000C1A30000}"/>
    <cellStyle name="Total 3 4 2 2 3" xfId="17982" xr:uid="{00000000-0005-0000-0000-0000C2A30000}"/>
    <cellStyle name="Total 3 4 2 2 3 2" xfId="34658" xr:uid="{00000000-0005-0000-0000-0000C3A30000}"/>
    <cellStyle name="Total 3 4 2 2 4" xfId="16238" xr:uid="{00000000-0005-0000-0000-0000C4A30000}"/>
    <cellStyle name="Total 3 4 2 2 4 2" xfId="32903" xr:uid="{00000000-0005-0000-0000-0000C5A30000}"/>
    <cellStyle name="Total 3 4 2 2 5" xfId="16596" xr:uid="{00000000-0005-0000-0000-0000C6A30000}"/>
    <cellStyle name="Total 3 4 2 2 5 2" xfId="33269" xr:uid="{00000000-0005-0000-0000-0000C7A30000}"/>
    <cellStyle name="Total 3 4 2 2 6" xfId="28580" xr:uid="{00000000-0005-0000-0000-0000C8A30000}"/>
    <cellStyle name="Total 3 4 2 2 7" xfId="11831" xr:uid="{00000000-0005-0000-0000-0000C9A30000}"/>
    <cellStyle name="Total 3 4 2 3" xfId="5845" xr:uid="{00000000-0005-0000-0000-0000CAA30000}"/>
    <cellStyle name="Total 3 4 2 3 2" xfId="14759" xr:uid="{00000000-0005-0000-0000-0000CBA30000}"/>
    <cellStyle name="Total 3 4 2 3 2 2" xfId="20522" xr:uid="{00000000-0005-0000-0000-0000CCA30000}"/>
    <cellStyle name="Total 3 4 2 3 2 2 2" xfId="37190" xr:uid="{00000000-0005-0000-0000-0000CDA30000}"/>
    <cellStyle name="Total 3 4 2 3 2 3" xfId="23661" xr:uid="{00000000-0005-0000-0000-0000CEA30000}"/>
    <cellStyle name="Total 3 4 2 3 2 3 2" xfId="40371" xr:uid="{00000000-0005-0000-0000-0000CFA30000}"/>
    <cellStyle name="Total 3 4 2 3 2 4" xfId="26444" xr:uid="{00000000-0005-0000-0000-0000D0A30000}"/>
    <cellStyle name="Total 3 4 2 3 2 4 2" xfId="43185" xr:uid="{00000000-0005-0000-0000-0000D1A30000}"/>
    <cellStyle name="Total 3 4 2 3 2 5" xfId="31430" xr:uid="{00000000-0005-0000-0000-0000D2A30000}"/>
    <cellStyle name="Total 3 4 2 3 3" xfId="18236" xr:uid="{00000000-0005-0000-0000-0000D3A30000}"/>
    <cellStyle name="Total 3 4 2 3 3 2" xfId="34911" xr:uid="{00000000-0005-0000-0000-0000D4A30000}"/>
    <cellStyle name="Total 3 4 2 3 4" xfId="21488" xr:uid="{00000000-0005-0000-0000-0000D5A30000}"/>
    <cellStyle name="Total 3 4 2 3 4 2" xfId="38162" xr:uid="{00000000-0005-0000-0000-0000D6A30000}"/>
    <cellStyle name="Total 3 4 2 3 5" xfId="24538" xr:uid="{00000000-0005-0000-0000-0000D7A30000}"/>
    <cellStyle name="Total 3 4 2 3 5 2" xfId="41258" xr:uid="{00000000-0005-0000-0000-0000D8A30000}"/>
    <cellStyle name="Total 3 4 2 3 6" xfId="28832" xr:uid="{00000000-0005-0000-0000-0000D9A30000}"/>
    <cellStyle name="Total 3 4 2 3 7" xfId="12085" xr:uid="{00000000-0005-0000-0000-0000DAA30000}"/>
    <cellStyle name="Total 3 4 2 4" xfId="8510" xr:uid="{00000000-0005-0000-0000-0000DBA30000}"/>
    <cellStyle name="Total 3 4 2 4 2" xfId="15494" xr:uid="{00000000-0005-0000-0000-0000DCA30000}"/>
    <cellStyle name="Total 3 4 2 4 2 2" xfId="21125" xr:uid="{00000000-0005-0000-0000-0000DDA30000}"/>
    <cellStyle name="Total 3 4 2 4 2 2 2" xfId="37794" xr:uid="{00000000-0005-0000-0000-0000DEA30000}"/>
    <cellStyle name="Total 3 4 2 4 2 3" xfId="24237" xr:uid="{00000000-0005-0000-0000-0000DFA30000}"/>
    <cellStyle name="Total 3 4 2 4 2 3 2" xfId="40954" xr:uid="{00000000-0005-0000-0000-0000E0A30000}"/>
    <cellStyle name="Total 3 4 2 4 2 4" xfId="26943" xr:uid="{00000000-0005-0000-0000-0000E1A30000}"/>
    <cellStyle name="Total 3 4 2 4 2 4 2" xfId="43684" xr:uid="{00000000-0005-0000-0000-0000E2A30000}"/>
    <cellStyle name="Total 3 4 2 4 2 5" xfId="32165" xr:uid="{00000000-0005-0000-0000-0000E3A30000}"/>
    <cellStyle name="Total 3 4 2 4 3" xfId="18884" xr:uid="{00000000-0005-0000-0000-0000E4A30000}"/>
    <cellStyle name="Total 3 4 2 4 3 2" xfId="35562" xr:uid="{00000000-0005-0000-0000-0000E5A30000}"/>
    <cellStyle name="Total 3 4 2 4 4" xfId="22092" xr:uid="{00000000-0005-0000-0000-0000E6A30000}"/>
    <cellStyle name="Total 3 4 2 4 4 2" xfId="38774" xr:uid="{00000000-0005-0000-0000-0000E7A30000}"/>
    <cellStyle name="Total 3 4 2 4 5" xfId="25030" xr:uid="{00000000-0005-0000-0000-0000E8A30000}"/>
    <cellStyle name="Total 3 4 2 4 5 2" xfId="41757" xr:uid="{00000000-0005-0000-0000-0000E9A30000}"/>
    <cellStyle name="Total 3 4 2 4 6" xfId="29567" xr:uid="{00000000-0005-0000-0000-0000EAA30000}"/>
    <cellStyle name="Total 3 4 2 4 7" xfId="12881" xr:uid="{00000000-0005-0000-0000-0000EBA30000}"/>
    <cellStyle name="Total 3 4 2 5" xfId="14042" xr:uid="{00000000-0005-0000-0000-0000ECA30000}"/>
    <cellStyle name="Total 3 4 2 5 2" xfId="19829" xr:uid="{00000000-0005-0000-0000-0000EDA30000}"/>
    <cellStyle name="Total 3 4 2 5 2 2" xfId="36499" xr:uid="{00000000-0005-0000-0000-0000EEA30000}"/>
    <cellStyle name="Total 3 4 2 5 3" xfId="22977" xr:uid="{00000000-0005-0000-0000-0000EFA30000}"/>
    <cellStyle name="Total 3 4 2 5 3 2" xfId="39679" xr:uid="{00000000-0005-0000-0000-0000F0A30000}"/>
    <cellStyle name="Total 3 4 2 5 4" xfId="25773" xr:uid="{00000000-0005-0000-0000-0000F1A30000}"/>
    <cellStyle name="Total 3 4 2 5 4 2" xfId="42512" xr:uid="{00000000-0005-0000-0000-0000F2A30000}"/>
    <cellStyle name="Total 3 4 2 5 5" xfId="30715" xr:uid="{00000000-0005-0000-0000-0000F3A30000}"/>
    <cellStyle name="Total 3 4 2 6" xfId="17541" xr:uid="{00000000-0005-0000-0000-0000F4A30000}"/>
    <cellStyle name="Total 3 4 2 6 2" xfId="34218" xr:uid="{00000000-0005-0000-0000-0000F5A30000}"/>
    <cellStyle name="Total 3 4 2 7" xfId="16727" xr:uid="{00000000-0005-0000-0000-0000F6A30000}"/>
    <cellStyle name="Total 3 4 2 7 2" xfId="33401" xr:uid="{00000000-0005-0000-0000-0000F7A30000}"/>
    <cellStyle name="Total 3 4 2 8" xfId="24313" xr:uid="{00000000-0005-0000-0000-0000F8A30000}"/>
    <cellStyle name="Total 3 4 2 8 2" xfId="41031" xr:uid="{00000000-0005-0000-0000-0000F9A30000}"/>
    <cellStyle name="Total 3 4 2 9" xfId="28123" xr:uid="{00000000-0005-0000-0000-0000FAA30000}"/>
    <cellStyle name="Total 3 4 3" xfId="5846" xr:uid="{00000000-0005-0000-0000-0000FBA30000}"/>
    <cellStyle name="Total 3 4 3 2" xfId="5847" xr:uid="{00000000-0005-0000-0000-0000FCA30000}"/>
    <cellStyle name="Total 3 4 3 2 2" xfId="19467" xr:uid="{00000000-0005-0000-0000-0000FDA30000}"/>
    <cellStyle name="Total 3 4 3 2 2 2" xfId="36137" xr:uid="{00000000-0005-0000-0000-0000FEA30000}"/>
    <cellStyle name="Total 3 4 3 2 3" xfId="22634" xr:uid="{00000000-0005-0000-0000-0000FFA30000}"/>
    <cellStyle name="Total 3 4 3 2 3 2" xfId="39334" xr:uid="{00000000-0005-0000-0000-000000A40000}"/>
    <cellStyle name="Total 3 4 3 2 4" xfId="25484" xr:uid="{00000000-0005-0000-0000-000001A40000}"/>
    <cellStyle name="Total 3 4 3 2 4 2" xfId="42222" xr:uid="{00000000-0005-0000-0000-000002A40000}"/>
    <cellStyle name="Total 3 4 3 2 5" xfId="30279" xr:uid="{00000000-0005-0000-0000-000003A40000}"/>
    <cellStyle name="Total 3 4 3 2 6" xfId="13605" xr:uid="{00000000-0005-0000-0000-000004A40000}"/>
    <cellStyle name="Total 3 4 3 3" xfId="5848" xr:uid="{00000000-0005-0000-0000-000005A40000}"/>
    <cellStyle name="Total 3 4 3 3 2" xfId="33834" xr:uid="{00000000-0005-0000-0000-000006A40000}"/>
    <cellStyle name="Total 3 4 3 3 3" xfId="17158" xr:uid="{00000000-0005-0000-0000-000007A40000}"/>
    <cellStyle name="Total 3 4 3 4" xfId="8511" xr:uid="{00000000-0005-0000-0000-000008A40000}"/>
    <cellStyle name="Total 3 4 3 4 2" xfId="32920" xr:uid="{00000000-0005-0000-0000-000009A40000}"/>
    <cellStyle name="Total 3 4 3 4 3" xfId="16255" xr:uid="{00000000-0005-0000-0000-00000AA40000}"/>
    <cellStyle name="Total 3 4 3 5" xfId="24301" xr:uid="{00000000-0005-0000-0000-00000BA40000}"/>
    <cellStyle name="Total 3 4 3 5 2" xfId="41019" xr:uid="{00000000-0005-0000-0000-00000CA40000}"/>
    <cellStyle name="Total 3 4 3 6" xfId="27687" xr:uid="{00000000-0005-0000-0000-00000DA40000}"/>
    <cellStyle name="Total 3 4 3 7" xfId="10918" xr:uid="{00000000-0005-0000-0000-00000EA40000}"/>
    <cellStyle name="Total 3 4 4" xfId="5849" xr:uid="{00000000-0005-0000-0000-00000FA40000}"/>
    <cellStyle name="Total 3 4 4 2" xfId="5850" xr:uid="{00000000-0005-0000-0000-000010A40000}"/>
    <cellStyle name="Total 3 4 4 2 2" xfId="19968" xr:uid="{00000000-0005-0000-0000-000011A40000}"/>
    <cellStyle name="Total 3 4 4 2 2 2" xfId="36638" xr:uid="{00000000-0005-0000-0000-000012A40000}"/>
    <cellStyle name="Total 3 4 4 2 3" xfId="23114" xr:uid="{00000000-0005-0000-0000-000013A40000}"/>
    <cellStyle name="Total 3 4 4 2 3 2" xfId="39817" xr:uid="{00000000-0005-0000-0000-000014A40000}"/>
    <cellStyle name="Total 3 4 4 2 4" xfId="25893" xr:uid="{00000000-0005-0000-0000-000015A40000}"/>
    <cellStyle name="Total 3 4 4 2 4 2" xfId="42632" xr:uid="{00000000-0005-0000-0000-000016A40000}"/>
    <cellStyle name="Total 3 4 4 2 5" xfId="30878" xr:uid="{00000000-0005-0000-0000-000017A40000}"/>
    <cellStyle name="Total 3 4 4 2 6" xfId="14205" xr:uid="{00000000-0005-0000-0000-000018A40000}"/>
    <cellStyle name="Total 3 4 4 3" xfId="5851" xr:uid="{00000000-0005-0000-0000-000019A40000}"/>
    <cellStyle name="Total 3 4 4 3 2" xfId="34359" xr:uid="{00000000-0005-0000-0000-00001AA40000}"/>
    <cellStyle name="Total 3 4 4 3 3" xfId="17682" xr:uid="{00000000-0005-0000-0000-00001BA40000}"/>
    <cellStyle name="Total 3 4 4 4" xfId="20702" xr:uid="{00000000-0005-0000-0000-00001CA40000}"/>
    <cellStyle name="Total 3 4 4 4 2" xfId="37370" xr:uid="{00000000-0005-0000-0000-00001DA40000}"/>
    <cellStyle name="Total 3 4 4 5" xfId="15785" xr:uid="{00000000-0005-0000-0000-00001EA40000}"/>
    <cellStyle name="Total 3 4 4 5 2" xfId="32447" xr:uid="{00000000-0005-0000-0000-00001FA40000}"/>
    <cellStyle name="Total 3 4 4 6" xfId="28285" xr:uid="{00000000-0005-0000-0000-000020A40000}"/>
    <cellStyle name="Total 3 4 4 7" xfId="11531" xr:uid="{00000000-0005-0000-0000-000021A40000}"/>
    <cellStyle name="Total 3 4 5" xfId="5852" xr:uid="{00000000-0005-0000-0000-000022A40000}"/>
    <cellStyle name="Total 3 4 5 2" xfId="14977" xr:uid="{00000000-0005-0000-0000-000023A40000}"/>
    <cellStyle name="Total 3 4 5 2 2" xfId="20695" xr:uid="{00000000-0005-0000-0000-000024A40000}"/>
    <cellStyle name="Total 3 4 5 2 2 2" xfId="37363" xr:uid="{00000000-0005-0000-0000-000025A40000}"/>
    <cellStyle name="Total 3 4 5 2 3" xfId="23825" xr:uid="{00000000-0005-0000-0000-000026A40000}"/>
    <cellStyle name="Total 3 4 5 2 3 2" xfId="40536" xr:uid="{00000000-0005-0000-0000-000027A40000}"/>
    <cellStyle name="Total 3 4 5 2 4" xfId="26576" xr:uid="{00000000-0005-0000-0000-000028A40000}"/>
    <cellStyle name="Total 3 4 5 2 4 2" xfId="43317" xr:uid="{00000000-0005-0000-0000-000029A40000}"/>
    <cellStyle name="Total 3 4 5 2 5" xfId="31648" xr:uid="{00000000-0005-0000-0000-00002AA40000}"/>
    <cellStyle name="Total 3 4 5 3" xfId="18408" xr:uid="{00000000-0005-0000-0000-00002BA40000}"/>
    <cellStyle name="Total 3 4 5 3 2" xfId="35083" xr:uid="{00000000-0005-0000-0000-00002CA40000}"/>
    <cellStyle name="Total 3 4 5 4" xfId="21651" xr:uid="{00000000-0005-0000-0000-00002DA40000}"/>
    <cellStyle name="Total 3 4 5 4 2" xfId="38326" xr:uid="{00000000-0005-0000-0000-00002EA40000}"/>
    <cellStyle name="Total 3 4 5 5" xfId="24669" xr:uid="{00000000-0005-0000-0000-00002FA40000}"/>
    <cellStyle name="Total 3 4 5 5 2" xfId="41390" xr:uid="{00000000-0005-0000-0000-000030A40000}"/>
    <cellStyle name="Total 3 4 5 6" xfId="29050" xr:uid="{00000000-0005-0000-0000-000031A40000}"/>
    <cellStyle name="Total 3 4 5 7" xfId="12303" xr:uid="{00000000-0005-0000-0000-000032A40000}"/>
    <cellStyle name="Total 3 4 6" xfId="5853" xr:uid="{00000000-0005-0000-0000-000033A40000}"/>
    <cellStyle name="Total 3 4 6 2" xfId="19130" xr:uid="{00000000-0005-0000-0000-000034A40000}"/>
    <cellStyle name="Total 3 4 6 2 2" xfId="35801" xr:uid="{00000000-0005-0000-0000-000035A40000}"/>
    <cellStyle name="Total 3 4 6 3" xfId="22322" xr:uid="{00000000-0005-0000-0000-000036A40000}"/>
    <cellStyle name="Total 3 4 6 3 2" xfId="39015" xr:uid="{00000000-0005-0000-0000-000037A40000}"/>
    <cellStyle name="Total 3 4 6 4" xfId="25211" xr:uid="{00000000-0005-0000-0000-000038A40000}"/>
    <cellStyle name="Total 3 4 6 4 2" xfId="41947" xr:uid="{00000000-0005-0000-0000-000039A40000}"/>
    <cellStyle name="Total 3 4 6 5" xfId="29877" xr:uid="{00000000-0005-0000-0000-00003AA40000}"/>
    <cellStyle name="Total 3 4 6 6" xfId="13201" xr:uid="{00000000-0005-0000-0000-00003BA40000}"/>
    <cellStyle name="Total 3 4 7" xfId="8512" xr:uid="{00000000-0005-0000-0000-00003CA40000}"/>
    <cellStyle name="Total 3 4 7 2" xfId="33470" xr:uid="{00000000-0005-0000-0000-00003DA40000}"/>
    <cellStyle name="Total 3 4 7 3" xfId="16796" xr:uid="{00000000-0005-0000-0000-00003EA40000}"/>
    <cellStyle name="Total 3 4 8" xfId="16294" xr:uid="{00000000-0005-0000-0000-00003FA40000}"/>
    <cellStyle name="Total 3 4 8 2" xfId="32960" xr:uid="{00000000-0005-0000-0000-000040A40000}"/>
    <cellStyle name="Total 3 4 9" xfId="16105" xr:uid="{00000000-0005-0000-0000-000041A40000}"/>
    <cellStyle name="Total 3 4 9 2" xfId="32769" xr:uid="{00000000-0005-0000-0000-000042A40000}"/>
    <cellStyle name="Total 3 5" xfId="5854" xr:uid="{00000000-0005-0000-0000-000043A40000}"/>
    <cellStyle name="Total 3 5 10" xfId="16377" xr:uid="{00000000-0005-0000-0000-000044A40000}"/>
    <cellStyle name="Total 3 5 10 2" xfId="33045" xr:uid="{00000000-0005-0000-0000-000045A40000}"/>
    <cellStyle name="Total 3 5 11" xfId="27344" xr:uid="{00000000-0005-0000-0000-000046A40000}"/>
    <cellStyle name="Total 3 5 12" xfId="10568" xr:uid="{00000000-0005-0000-0000-000047A40000}"/>
    <cellStyle name="Total 3 5 2" xfId="5855" xr:uid="{00000000-0005-0000-0000-000048A40000}"/>
    <cellStyle name="Total 3 5 2 10" xfId="11424" xr:uid="{00000000-0005-0000-0000-000049A40000}"/>
    <cellStyle name="Total 3 5 2 2" xfId="5856" xr:uid="{00000000-0005-0000-0000-00004AA40000}"/>
    <cellStyle name="Total 3 5 2 2 2" xfId="14544" xr:uid="{00000000-0005-0000-0000-00004BA40000}"/>
    <cellStyle name="Total 3 5 2 2 2 2" xfId="20307" xr:uid="{00000000-0005-0000-0000-00004CA40000}"/>
    <cellStyle name="Total 3 5 2 2 2 2 2" xfId="36976" xr:uid="{00000000-0005-0000-0000-00004DA40000}"/>
    <cellStyle name="Total 3 5 2 2 2 3" xfId="23448" xr:uid="{00000000-0005-0000-0000-00004EA40000}"/>
    <cellStyle name="Total 3 5 2 2 2 3 2" xfId="40156" xr:uid="{00000000-0005-0000-0000-00004FA40000}"/>
    <cellStyle name="Total 3 5 2 2 2 4" xfId="26230" xr:uid="{00000000-0005-0000-0000-000050A40000}"/>
    <cellStyle name="Total 3 5 2 2 2 4 2" xfId="42970" xr:uid="{00000000-0005-0000-0000-000051A40000}"/>
    <cellStyle name="Total 3 5 2 2 2 5" xfId="31216" xr:uid="{00000000-0005-0000-0000-000052A40000}"/>
    <cellStyle name="Total 3 5 2 2 3" xfId="18021" xr:uid="{00000000-0005-0000-0000-000053A40000}"/>
    <cellStyle name="Total 3 5 2 2 3 2" xfId="34697" xr:uid="{00000000-0005-0000-0000-000054A40000}"/>
    <cellStyle name="Total 3 5 2 2 4" xfId="15601" xr:uid="{00000000-0005-0000-0000-000055A40000}"/>
    <cellStyle name="Total 3 5 2 2 4 2" xfId="32272" xr:uid="{00000000-0005-0000-0000-000056A40000}"/>
    <cellStyle name="Total 3 5 2 2 5" xfId="16221" xr:uid="{00000000-0005-0000-0000-000057A40000}"/>
    <cellStyle name="Total 3 5 2 2 5 2" xfId="32886" xr:uid="{00000000-0005-0000-0000-000058A40000}"/>
    <cellStyle name="Total 3 5 2 2 6" xfId="28619" xr:uid="{00000000-0005-0000-0000-000059A40000}"/>
    <cellStyle name="Total 3 5 2 2 7" xfId="11870" xr:uid="{00000000-0005-0000-0000-00005AA40000}"/>
    <cellStyle name="Total 3 5 2 3" xfId="5857" xr:uid="{00000000-0005-0000-0000-00005BA40000}"/>
    <cellStyle name="Total 3 5 2 3 2" xfId="14794" xr:uid="{00000000-0005-0000-0000-00005CA40000}"/>
    <cellStyle name="Total 3 5 2 3 2 2" xfId="20557" xr:uid="{00000000-0005-0000-0000-00005DA40000}"/>
    <cellStyle name="Total 3 5 2 3 2 2 2" xfId="37225" xr:uid="{00000000-0005-0000-0000-00005EA40000}"/>
    <cellStyle name="Total 3 5 2 3 2 3" xfId="23696" xr:uid="{00000000-0005-0000-0000-00005FA40000}"/>
    <cellStyle name="Total 3 5 2 3 2 3 2" xfId="40406" xr:uid="{00000000-0005-0000-0000-000060A40000}"/>
    <cellStyle name="Total 3 5 2 3 2 4" xfId="26479" xr:uid="{00000000-0005-0000-0000-000061A40000}"/>
    <cellStyle name="Total 3 5 2 3 2 4 2" xfId="43220" xr:uid="{00000000-0005-0000-0000-000062A40000}"/>
    <cellStyle name="Total 3 5 2 3 2 5" xfId="31465" xr:uid="{00000000-0005-0000-0000-000063A40000}"/>
    <cellStyle name="Total 3 5 2 3 3" xfId="18271" xr:uid="{00000000-0005-0000-0000-000064A40000}"/>
    <cellStyle name="Total 3 5 2 3 3 2" xfId="34946" xr:uid="{00000000-0005-0000-0000-000065A40000}"/>
    <cellStyle name="Total 3 5 2 3 4" xfId="21523" xr:uid="{00000000-0005-0000-0000-000066A40000}"/>
    <cellStyle name="Total 3 5 2 3 4 2" xfId="38197" xr:uid="{00000000-0005-0000-0000-000067A40000}"/>
    <cellStyle name="Total 3 5 2 3 5" xfId="24573" xr:uid="{00000000-0005-0000-0000-000068A40000}"/>
    <cellStyle name="Total 3 5 2 3 5 2" xfId="41293" xr:uid="{00000000-0005-0000-0000-000069A40000}"/>
    <cellStyle name="Total 3 5 2 3 6" xfId="28867" xr:uid="{00000000-0005-0000-0000-00006AA40000}"/>
    <cellStyle name="Total 3 5 2 3 7" xfId="12120" xr:uid="{00000000-0005-0000-0000-00006BA40000}"/>
    <cellStyle name="Total 3 5 2 4" xfId="8513" xr:uid="{00000000-0005-0000-0000-00006CA40000}"/>
    <cellStyle name="Total 3 5 2 4 2" xfId="15550" xr:uid="{00000000-0005-0000-0000-00006DA40000}"/>
    <cellStyle name="Total 3 5 2 4 2 2" xfId="21172" xr:uid="{00000000-0005-0000-0000-00006EA40000}"/>
    <cellStyle name="Total 3 5 2 4 2 2 2" xfId="37842" xr:uid="{00000000-0005-0000-0000-00006FA40000}"/>
    <cellStyle name="Total 3 5 2 4 2 3" xfId="24285" xr:uid="{00000000-0005-0000-0000-000070A40000}"/>
    <cellStyle name="Total 3 5 2 4 2 3 2" xfId="41002" xr:uid="{00000000-0005-0000-0000-000071A40000}"/>
    <cellStyle name="Total 3 5 2 4 2 4" xfId="26978" xr:uid="{00000000-0005-0000-0000-000072A40000}"/>
    <cellStyle name="Total 3 5 2 4 2 4 2" xfId="43719" xr:uid="{00000000-0005-0000-0000-000073A40000}"/>
    <cellStyle name="Total 3 5 2 4 2 5" xfId="32221" xr:uid="{00000000-0005-0000-0000-000074A40000}"/>
    <cellStyle name="Total 3 5 2 4 3" xfId="18931" xr:uid="{00000000-0005-0000-0000-000075A40000}"/>
    <cellStyle name="Total 3 5 2 4 3 2" xfId="35610" xr:uid="{00000000-0005-0000-0000-000076A40000}"/>
    <cellStyle name="Total 3 5 2 4 4" xfId="22140" xr:uid="{00000000-0005-0000-0000-000077A40000}"/>
    <cellStyle name="Total 3 5 2 4 4 2" xfId="38823" xr:uid="{00000000-0005-0000-0000-000078A40000}"/>
    <cellStyle name="Total 3 5 2 4 5" xfId="25065" xr:uid="{00000000-0005-0000-0000-000079A40000}"/>
    <cellStyle name="Total 3 5 2 4 5 2" xfId="41792" xr:uid="{00000000-0005-0000-0000-00007AA40000}"/>
    <cellStyle name="Total 3 5 2 4 6" xfId="29623" xr:uid="{00000000-0005-0000-0000-00007BA40000}"/>
    <cellStyle name="Total 3 5 2 4 7" xfId="12938" xr:uid="{00000000-0005-0000-0000-00007CA40000}"/>
    <cellStyle name="Total 3 5 2 5" xfId="14098" xr:uid="{00000000-0005-0000-0000-00007DA40000}"/>
    <cellStyle name="Total 3 5 2 5 2" xfId="19876" xr:uid="{00000000-0005-0000-0000-00007EA40000}"/>
    <cellStyle name="Total 3 5 2 5 2 2" xfId="36546" xr:uid="{00000000-0005-0000-0000-00007FA40000}"/>
    <cellStyle name="Total 3 5 2 5 3" xfId="23026" xr:uid="{00000000-0005-0000-0000-000080A40000}"/>
    <cellStyle name="Total 3 5 2 5 3 2" xfId="39728" xr:uid="{00000000-0005-0000-0000-000081A40000}"/>
    <cellStyle name="Total 3 5 2 5 4" xfId="25808" xr:uid="{00000000-0005-0000-0000-000082A40000}"/>
    <cellStyle name="Total 3 5 2 5 4 2" xfId="42547" xr:uid="{00000000-0005-0000-0000-000083A40000}"/>
    <cellStyle name="Total 3 5 2 5 5" xfId="30771" xr:uid="{00000000-0005-0000-0000-000084A40000}"/>
    <cellStyle name="Total 3 5 2 6" xfId="17592" xr:uid="{00000000-0005-0000-0000-000085A40000}"/>
    <cellStyle name="Total 3 5 2 6 2" xfId="34269" xr:uid="{00000000-0005-0000-0000-000086A40000}"/>
    <cellStyle name="Total 3 5 2 7" xfId="17480" xr:uid="{00000000-0005-0000-0000-000087A40000}"/>
    <cellStyle name="Total 3 5 2 7 2" xfId="34157" xr:uid="{00000000-0005-0000-0000-000088A40000}"/>
    <cellStyle name="Total 3 5 2 8" xfId="24329" xr:uid="{00000000-0005-0000-0000-000089A40000}"/>
    <cellStyle name="Total 3 5 2 8 2" xfId="41047" xr:uid="{00000000-0005-0000-0000-00008AA40000}"/>
    <cellStyle name="Total 3 5 2 9" xfId="28179" xr:uid="{00000000-0005-0000-0000-00008BA40000}"/>
    <cellStyle name="Total 3 5 3" xfId="5858" xr:uid="{00000000-0005-0000-0000-00008CA40000}"/>
    <cellStyle name="Total 3 5 3 2" xfId="5859" xr:uid="{00000000-0005-0000-0000-00008DA40000}"/>
    <cellStyle name="Total 3 5 3 2 2" xfId="19517" xr:uid="{00000000-0005-0000-0000-00008EA40000}"/>
    <cellStyle name="Total 3 5 3 2 2 2" xfId="36187" xr:uid="{00000000-0005-0000-0000-00008FA40000}"/>
    <cellStyle name="Total 3 5 3 2 3" xfId="22678" xr:uid="{00000000-0005-0000-0000-000090A40000}"/>
    <cellStyle name="Total 3 5 3 2 3 2" xfId="39378" xr:uid="{00000000-0005-0000-0000-000091A40000}"/>
    <cellStyle name="Total 3 5 3 2 4" xfId="25519" xr:uid="{00000000-0005-0000-0000-000092A40000}"/>
    <cellStyle name="Total 3 5 3 2 4 2" xfId="42257" xr:uid="{00000000-0005-0000-0000-000093A40000}"/>
    <cellStyle name="Total 3 5 3 2 5" xfId="30335" xr:uid="{00000000-0005-0000-0000-000094A40000}"/>
    <cellStyle name="Total 3 5 3 2 6" xfId="13661" xr:uid="{00000000-0005-0000-0000-000095A40000}"/>
    <cellStyle name="Total 3 5 3 3" xfId="5860" xr:uid="{00000000-0005-0000-0000-000096A40000}"/>
    <cellStyle name="Total 3 5 3 3 2" xfId="33884" xr:uid="{00000000-0005-0000-0000-000097A40000}"/>
    <cellStyle name="Total 3 5 3 3 3" xfId="17207" xr:uid="{00000000-0005-0000-0000-000098A40000}"/>
    <cellStyle name="Total 3 5 3 4" xfId="15834" xr:uid="{00000000-0005-0000-0000-000099A40000}"/>
    <cellStyle name="Total 3 5 3 4 2" xfId="32498" xr:uid="{00000000-0005-0000-0000-00009AA40000}"/>
    <cellStyle name="Total 3 5 3 5" xfId="17565" xr:uid="{00000000-0005-0000-0000-00009BA40000}"/>
    <cellStyle name="Total 3 5 3 5 2" xfId="34242" xr:uid="{00000000-0005-0000-0000-00009CA40000}"/>
    <cellStyle name="Total 3 5 3 6" xfId="27743" xr:uid="{00000000-0005-0000-0000-00009DA40000}"/>
    <cellStyle name="Total 3 5 3 7" xfId="10973" xr:uid="{00000000-0005-0000-0000-00009EA40000}"/>
    <cellStyle name="Total 3 5 4" xfId="5861" xr:uid="{00000000-0005-0000-0000-00009FA40000}"/>
    <cellStyle name="Total 3 5 4 2" xfId="14244" xr:uid="{00000000-0005-0000-0000-0000A0A40000}"/>
    <cellStyle name="Total 3 5 4 2 2" xfId="20007" xr:uid="{00000000-0005-0000-0000-0000A1A40000}"/>
    <cellStyle name="Total 3 5 4 2 2 2" xfId="36677" xr:uid="{00000000-0005-0000-0000-0000A2A40000}"/>
    <cellStyle name="Total 3 5 4 2 3" xfId="23153" xr:uid="{00000000-0005-0000-0000-0000A3A40000}"/>
    <cellStyle name="Total 3 5 4 2 3 2" xfId="39856" xr:uid="{00000000-0005-0000-0000-0000A4A40000}"/>
    <cellStyle name="Total 3 5 4 2 4" xfId="25932" xr:uid="{00000000-0005-0000-0000-0000A5A40000}"/>
    <cellStyle name="Total 3 5 4 2 4 2" xfId="42671" xr:uid="{00000000-0005-0000-0000-0000A6A40000}"/>
    <cellStyle name="Total 3 5 4 2 5" xfId="30917" xr:uid="{00000000-0005-0000-0000-0000A7A40000}"/>
    <cellStyle name="Total 3 5 4 3" xfId="17721" xr:uid="{00000000-0005-0000-0000-0000A8A40000}"/>
    <cellStyle name="Total 3 5 4 3 2" xfId="34398" xr:uid="{00000000-0005-0000-0000-0000A9A40000}"/>
    <cellStyle name="Total 3 5 4 4" xfId="15724" xr:uid="{00000000-0005-0000-0000-0000AAA40000}"/>
    <cellStyle name="Total 3 5 4 4 2" xfId="32385" xr:uid="{00000000-0005-0000-0000-0000ABA40000}"/>
    <cellStyle name="Total 3 5 4 5" xfId="19624" xr:uid="{00000000-0005-0000-0000-0000ACA40000}"/>
    <cellStyle name="Total 3 5 4 5 2" xfId="36295" xr:uid="{00000000-0005-0000-0000-0000ADA40000}"/>
    <cellStyle name="Total 3 5 4 6" xfId="28324" xr:uid="{00000000-0005-0000-0000-0000AEA40000}"/>
    <cellStyle name="Total 3 5 4 7" xfId="11570" xr:uid="{00000000-0005-0000-0000-0000AFA40000}"/>
    <cellStyle name="Total 3 5 5" xfId="5862" xr:uid="{00000000-0005-0000-0000-0000B0A40000}"/>
    <cellStyle name="Total 3 5 5 2" xfId="13434" xr:uid="{00000000-0005-0000-0000-0000B1A40000}"/>
    <cellStyle name="Total 3 5 5 2 2" xfId="19311" xr:uid="{00000000-0005-0000-0000-0000B2A40000}"/>
    <cellStyle name="Total 3 5 5 2 2 2" xfId="35982" xr:uid="{00000000-0005-0000-0000-0000B3A40000}"/>
    <cellStyle name="Total 3 5 5 2 3" xfId="22489" xr:uid="{00000000-0005-0000-0000-0000B4A40000}"/>
    <cellStyle name="Total 3 5 5 2 3 2" xfId="39182" xr:uid="{00000000-0005-0000-0000-0000B5A40000}"/>
    <cellStyle name="Total 3 5 5 2 4" xfId="25353" xr:uid="{00000000-0005-0000-0000-0000B6A40000}"/>
    <cellStyle name="Total 3 5 5 2 4 2" xfId="42089" xr:uid="{00000000-0005-0000-0000-0000B7A40000}"/>
    <cellStyle name="Total 3 5 5 2 5" xfId="30110" xr:uid="{00000000-0005-0000-0000-0000B8A40000}"/>
    <cellStyle name="Total 3 5 5 3" xfId="16990" xr:uid="{00000000-0005-0000-0000-0000B9A40000}"/>
    <cellStyle name="Total 3 5 5 3 2" xfId="33666" xr:uid="{00000000-0005-0000-0000-0000BAA40000}"/>
    <cellStyle name="Total 3 5 5 4" xfId="16580" xr:uid="{00000000-0005-0000-0000-0000BBA40000}"/>
    <cellStyle name="Total 3 5 5 4 2" xfId="33253" xr:uid="{00000000-0005-0000-0000-0000BCA40000}"/>
    <cellStyle name="Total 3 5 5 5" xfId="15830" xr:uid="{00000000-0005-0000-0000-0000BDA40000}"/>
    <cellStyle name="Total 3 5 5 5 2" xfId="32494" xr:uid="{00000000-0005-0000-0000-0000BEA40000}"/>
    <cellStyle name="Total 3 5 5 6" xfId="27521" xr:uid="{00000000-0005-0000-0000-0000BFA40000}"/>
    <cellStyle name="Total 3 5 5 7" xfId="10750" xr:uid="{00000000-0005-0000-0000-0000C0A40000}"/>
    <cellStyle name="Total 3 5 6" xfId="8514" xr:uid="{00000000-0005-0000-0000-0000C1A40000}"/>
    <cellStyle name="Total 3 5 6 2" xfId="15033" xr:uid="{00000000-0005-0000-0000-0000C2A40000}"/>
    <cellStyle name="Total 3 5 6 2 2" xfId="20743" xr:uid="{00000000-0005-0000-0000-0000C3A40000}"/>
    <cellStyle name="Total 3 5 6 2 2 2" xfId="37412" xr:uid="{00000000-0005-0000-0000-0000C4A40000}"/>
    <cellStyle name="Total 3 5 6 2 3" xfId="23870" xr:uid="{00000000-0005-0000-0000-0000C5A40000}"/>
    <cellStyle name="Total 3 5 6 2 3 2" xfId="40581" xr:uid="{00000000-0005-0000-0000-0000C6A40000}"/>
    <cellStyle name="Total 3 5 6 2 4" xfId="26611" xr:uid="{00000000-0005-0000-0000-0000C7A40000}"/>
    <cellStyle name="Total 3 5 6 2 4 2" xfId="43352" xr:uid="{00000000-0005-0000-0000-0000C8A40000}"/>
    <cellStyle name="Total 3 5 6 2 5" xfId="31704" xr:uid="{00000000-0005-0000-0000-0000C9A40000}"/>
    <cellStyle name="Total 3 5 6 3" xfId="18455" xr:uid="{00000000-0005-0000-0000-0000CAA40000}"/>
    <cellStyle name="Total 3 5 6 3 2" xfId="35132" xr:uid="{00000000-0005-0000-0000-0000CBA40000}"/>
    <cellStyle name="Total 3 5 6 4" xfId="21697" xr:uid="{00000000-0005-0000-0000-0000CCA40000}"/>
    <cellStyle name="Total 3 5 6 4 2" xfId="38372" xr:uid="{00000000-0005-0000-0000-0000CDA40000}"/>
    <cellStyle name="Total 3 5 6 5" xfId="24704" xr:uid="{00000000-0005-0000-0000-0000CEA40000}"/>
    <cellStyle name="Total 3 5 6 5 2" xfId="41425" xr:uid="{00000000-0005-0000-0000-0000CFA40000}"/>
    <cellStyle name="Total 3 5 6 6" xfId="29106" xr:uid="{00000000-0005-0000-0000-0000D0A40000}"/>
    <cellStyle name="Total 3 5 6 7" xfId="12359" xr:uid="{00000000-0005-0000-0000-0000D1A40000}"/>
    <cellStyle name="Total 3 5 7" xfId="13257" xr:uid="{00000000-0005-0000-0000-0000D2A40000}"/>
    <cellStyle name="Total 3 5 7 2" xfId="19179" xr:uid="{00000000-0005-0000-0000-0000D3A40000}"/>
    <cellStyle name="Total 3 5 7 2 2" xfId="35850" xr:uid="{00000000-0005-0000-0000-0000D4A40000}"/>
    <cellStyle name="Total 3 5 7 3" xfId="22366" xr:uid="{00000000-0005-0000-0000-0000D5A40000}"/>
    <cellStyle name="Total 3 5 7 3 2" xfId="39059" xr:uid="{00000000-0005-0000-0000-0000D6A40000}"/>
    <cellStyle name="Total 3 5 7 4" xfId="25246" xr:uid="{00000000-0005-0000-0000-0000D7A40000}"/>
    <cellStyle name="Total 3 5 7 4 2" xfId="41982" xr:uid="{00000000-0005-0000-0000-0000D8A40000}"/>
    <cellStyle name="Total 3 5 7 5" xfId="29933" xr:uid="{00000000-0005-0000-0000-0000D9A40000}"/>
    <cellStyle name="Total 3 5 8" xfId="16852" xr:uid="{00000000-0005-0000-0000-0000DAA40000}"/>
    <cellStyle name="Total 3 5 8 2" xfId="33527" xr:uid="{00000000-0005-0000-0000-0000DBA40000}"/>
    <cellStyle name="Total 3 5 9" xfId="21225" xr:uid="{00000000-0005-0000-0000-0000DCA40000}"/>
    <cellStyle name="Total 3 5 9 2" xfId="37896" xr:uid="{00000000-0005-0000-0000-0000DDA40000}"/>
    <cellStyle name="Total 3 6" xfId="5863" xr:uid="{00000000-0005-0000-0000-0000DEA40000}"/>
    <cellStyle name="Total 3 6 2" xfId="5864" xr:uid="{00000000-0005-0000-0000-0000DFA40000}"/>
    <cellStyle name="Total 3 6 2 2" xfId="5865" xr:uid="{00000000-0005-0000-0000-0000E0A40000}"/>
    <cellStyle name="Total 3 6 2 2 2" xfId="20085" xr:uid="{00000000-0005-0000-0000-0000E1A40000}"/>
    <cellStyle name="Total 3 6 2 2 2 2" xfId="36755" xr:uid="{00000000-0005-0000-0000-0000E2A40000}"/>
    <cellStyle name="Total 3 6 2 2 3" xfId="23229" xr:uid="{00000000-0005-0000-0000-0000E3A40000}"/>
    <cellStyle name="Total 3 6 2 2 3 2" xfId="39934" xr:uid="{00000000-0005-0000-0000-0000E4A40000}"/>
    <cellStyle name="Total 3 6 2 2 4" xfId="26009" xr:uid="{00000000-0005-0000-0000-0000E5A40000}"/>
    <cellStyle name="Total 3 6 2 2 4 2" xfId="42748" xr:uid="{00000000-0005-0000-0000-0000E6A40000}"/>
    <cellStyle name="Total 3 6 2 2 5" xfId="30995" xr:uid="{00000000-0005-0000-0000-0000E7A40000}"/>
    <cellStyle name="Total 3 6 2 2 6" xfId="14322" xr:uid="{00000000-0005-0000-0000-0000E8A40000}"/>
    <cellStyle name="Total 3 6 2 3" xfId="5866" xr:uid="{00000000-0005-0000-0000-0000E9A40000}"/>
    <cellStyle name="Total 3 6 2 3 2" xfId="34476" xr:uid="{00000000-0005-0000-0000-0000EAA40000}"/>
    <cellStyle name="Total 3 6 2 3 3" xfId="17799" xr:uid="{00000000-0005-0000-0000-0000EBA40000}"/>
    <cellStyle name="Total 3 6 2 4" xfId="8515" xr:uid="{00000000-0005-0000-0000-0000ECA40000}"/>
    <cellStyle name="Total 3 6 2 4 2" xfId="36006" xr:uid="{00000000-0005-0000-0000-0000EDA40000}"/>
    <cellStyle name="Total 3 6 2 5" xfId="22387" xr:uid="{00000000-0005-0000-0000-0000EEA40000}"/>
    <cellStyle name="Total 3 6 2 5 2" xfId="39080" xr:uid="{00000000-0005-0000-0000-0000EFA40000}"/>
    <cellStyle name="Total 3 6 2 6" xfId="28400" xr:uid="{00000000-0005-0000-0000-0000F0A40000}"/>
    <cellStyle name="Total 3 6 2 7" xfId="11648" xr:uid="{00000000-0005-0000-0000-0000F1A40000}"/>
    <cellStyle name="Total 3 6 3" xfId="5867" xr:uid="{00000000-0005-0000-0000-0000F2A40000}"/>
    <cellStyle name="Total 3 6 3 2" xfId="14586" xr:uid="{00000000-0005-0000-0000-0000F3A40000}"/>
    <cellStyle name="Total 3 6 3 2 2" xfId="20349" xr:uid="{00000000-0005-0000-0000-0000F4A40000}"/>
    <cellStyle name="Total 3 6 3 2 2 2" xfId="37018" xr:uid="{00000000-0005-0000-0000-0000F5A40000}"/>
    <cellStyle name="Total 3 6 3 2 3" xfId="23490" xr:uid="{00000000-0005-0000-0000-0000F6A40000}"/>
    <cellStyle name="Total 3 6 3 2 3 2" xfId="40198" xr:uid="{00000000-0005-0000-0000-0000F7A40000}"/>
    <cellStyle name="Total 3 6 3 2 4" xfId="26272" xr:uid="{00000000-0005-0000-0000-0000F8A40000}"/>
    <cellStyle name="Total 3 6 3 2 4 2" xfId="43012" xr:uid="{00000000-0005-0000-0000-0000F9A40000}"/>
    <cellStyle name="Total 3 6 3 2 5" xfId="31258" xr:uid="{00000000-0005-0000-0000-0000FAA40000}"/>
    <cellStyle name="Total 3 6 3 3" xfId="18063" xr:uid="{00000000-0005-0000-0000-0000FBA40000}"/>
    <cellStyle name="Total 3 6 3 3 2" xfId="34739" xr:uid="{00000000-0005-0000-0000-0000FCA40000}"/>
    <cellStyle name="Total 3 6 3 4" xfId="21317" xr:uid="{00000000-0005-0000-0000-0000FDA40000}"/>
    <cellStyle name="Total 3 6 3 4 2" xfId="37989" xr:uid="{00000000-0005-0000-0000-0000FEA40000}"/>
    <cellStyle name="Total 3 6 3 5" xfId="24367" xr:uid="{00000000-0005-0000-0000-0000FFA40000}"/>
    <cellStyle name="Total 3 6 3 5 2" xfId="41085" xr:uid="{00000000-0005-0000-0000-000000A50000}"/>
    <cellStyle name="Total 3 6 3 6" xfId="28661" xr:uid="{00000000-0005-0000-0000-000001A50000}"/>
    <cellStyle name="Total 3 6 3 7" xfId="11912" xr:uid="{00000000-0005-0000-0000-000002A50000}"/>
    <cellStyle name="Total 3 6 4" xfId="5868" xr:uid="{00000000-0005-0000-0000-000003A50000}"/>
    <cellStyle name="Total 3 6 4 2" xfId="15199" xr:uid="{00000000-0005-0000-0000-000004A50000}"/>
    <cellStyle name="Total 3 6 4 2 2" xfId="20870" xr:uid="{00000000-0005-0000-0000-000005A50000}"/>
    <cellStyle name="Total 3 6 4 2 2 2" xfId="37539" xr:uid="{00000000-0005-0000-0000-000006A50000}"/>
    <cellStyle name="Total 3 6 4 2 3" xfId="23990" xr:uid="{00000000-0005-0000-0000-000007A50000}"/>
    <cellStyle name="Total 3 6 4 2 3 2" xfId="40703" xr:uid="{00000000-0005-0000-0000-000008A50000}"/>
    <cellStyle name="Total 3 6 4 2 4" xfId="26725" xr:uid="{00000000-0005-0000-0000-000009A50000}"/>
    <cellStyle name="Total 3 6 4 2 4 2" xfId="43466" xr:uid="{00000000-0005-0000-0000-00000AA50000}"/>
    <cellStyle name="Total 3 6 4 2 5" xfId="31870" xr:uid="{00000000-0005-0000-0000-00000BA50000}"/>
    <cellStyle name="Total 3 6 4 3" xfId="18607" xr:uid="{00000000-0005-0000-0000-00000CA50000}"/>
    <cellStyle name="Total 3 6 4 3 2" xfId="35284" xr:uid="{00000000-0005-0000-0000-00000DA50000}"/>
    <cellStyle name="Total 3 6 4 4" xfId="21832" xr:uid="{00000000-0005-0000-0000-00000EA50000}"/>
    <cellStyle name="Total 3 6 4 4 2" xfId="38510" xr:uid="{00000000-0005-0000-0000-00000FA50000}"/>
    <cellStyle name="Total 3 6 4 5" xfId="24816" xr:uid="{00000000-0005-0000-0000-000010A50000}"/>
    <cellStyle name="Total 3 6 4 5 2" xfId="41539" xr:uid="{00000000-0005-0000-0000-000011A50000}"/>
    <cellStyle name="Total 3 6 4 6" xfId="29272" xr:uid="{00000000-0005-0000-0000-000012A50000}"/>
    <cellStyle name="Total 3 6 4 7" xfId="12560" xr:uid="{00000000-0005-0000-0000-000013A50000}"/>
    <cellStyle name="Total 3 6 5" xfId="8516" xr:uid="{00000000-0005-0000-0000-000014A50000}"/>
    <cellStyle name="Total 3 6 5 2" xfId="19616" xr:uid="{00000000-0005-0000-0000-000015A50000}"/>
    <cellStyle name="Total 3 6 5 2 2" xfId="36287" xr:uid="{00000000-0005-0000-0000-000016A50000}"/>
    <cellStyle name="Total 3 6 5 3" xfId="22771" xr:uid="{00000000-0005-0000-0000-000017A50000}"/>
    <cellStyle name="Total 3 6 5 3 2" xfId="39471" xr:uid="{00000000-0005-0000-0000-000018A50000}"/>
    <cellStyle name="Total 3 6 5 4" xfId="25601" xr:uid="{00000000-0005-0000-0000-000019A50000}"/>
    <cellStyle name="Total 3 6 5 4 2" xfId="42339" xr:uid="{00000000-0005-0000-0000-00001AA50000}"/>
    <cellStyle name="Total 3 6 5 5" xfId="30467" xr:uid="{00000000-0005-0000-0000-00001BA50000}"/>
    <cellStyle name="Total 3 6 5 6" xfId="13793" xr:uid="{00000000-0005-0000-0000-00001CA50000}"/>
    <cellStyle name="Total 3 6 6" xfId="17302" xr:uid="{00000000-0005-0000-0000-00001DA50000}"/>
    <cellStyle name="Total 3 6 6 2" xfId="33979" xr:uid="{00000000-0005-0000-0000-00001EA50000}"/>
    <cellStyle name="Total 3 6 7" xfId="15790" xr:uid="{00000000-0005-0000-0000-00001FA50000}"/>
    <cellStyle name="Total 3 6 7 2" xfId="32452" xr:uid="{00000000-0005-0000-0000-000020A50000}"/>
    <cellStyle name="Total 3 6 8" xfId="16179" xr:uid="{00000000-0005-0000-0000-000021A50000}"/>
    <cellStyle name="Total 3 6 8 2" xfId="32844" xr:uid="{00000000-0005-0000-0000-000022A50000}"/>
    <cellStyle name="Total 3 6 9" xfId="27875" xr:uid="{00000000-0005-0000-0000-000023A50000}"/>
    <cellStyle name="Total 3 7" xfId="5869" xr:uid="{00000000-0005-0000-0000-000024A50000}"/>
    <cellStyle name="Total 3 7 10" xfId="11146" xr:uid="{00000000-0005-0000-0000-000025A50000}"/>
    <cellStyle name="Total 3 7 2" xfId="11663" xr:uid="{00000000-0005-0000-0000-000026A50000}"/>
    <cellStyle name="Total 3 7 2 2" xfId="14337" xr:uid="{00000000-0005-0000-0000-000027A50000}"/>
    <cellStyle name="Total 3 7 2 2 2" xfId="20100" xr:uid="{00000000-0005-0000-0000-000028A50000}"/>
    <cellStyle name="Total 3 7 2 2 2 2" xfId="36770" xr:uid="{00000000-0005-0000-0000-000029A50000}"/>
    <cellStyle name="Total 3 7 2 2 3" xfId="23243" xr:uid="{00000000-0005-0000-0000-00002AA50000}"/>
    <cellStyle name="Total 3 7 2 2 3 2" xfId="39949" xr:uid="{00000000-0005-0000-0000-00002BA50000}"/>
    <cellStyle name="Total 3 7 2 2 4" xfId="26024" xr:uid="{00000000-0005-0000-0000-00002CA50000}"/>
    <cellStyle name="Total 3 7 2 2 4 2" xfId="42763" xr:uid="{00000000-0005-0000-0000-00002DA50000}"/>
    <cellStyle name="Total 3 7 2 2 5" xfId="31010" xr:uid="{00000000-0005-0000-0000-00002EA50000}"/>
    <cellStyle name="Total 3 7 2 3" xfId="17814" xr:uid="{00000000-0005-0000-0000-00002FA50000}"/>
    <cellStyle name="Total 3 7 2 3 2" xfId="34491" xr:uid="{00000000-0005-0000-0000-000030A50000}"/>
    <cellStyle name="Total 3 7 2 4" xfId="16803" xr:uid="{00000000-0005-0000-0000-000031A50000}"/>
    <cellStyle name="Total 3 7 2 4 2" xfId="33478" xr:uid="{00000000-0005-0000-0000-000032A50000}"/>
    <cellStyle name="Total 3 7 2 5" xfId="17470" xr:uid="{00000000-0005-0000-0000-000033A50000}"/>
    <cellStyle name="Total 3 7 2 5 2" xfId="34147" xr:uid="{00000000-0005-0000-0000-000034A50000}"/>
    <cellStyle name="Total 3 7 2 6" xfId="28414" xr:uid="{00000000-0005-0000-0000-000035A50000}"/>
    <cellStyle name="Total 3 7 3" xfId="11924" xr:uid="{00000000-0005-0000-0000-000036A50000}"/>
    <cellStyle name="Total 3 7 3 2" xfId="14598" xr:uid="{00000000-0005-0000-0000-000037A50000}"/>
    <cellStyle name="Total 3 7 3 2 2" xfId="20361" xr:uid="{00000000-0005-0000-0000-000038A50000}"/>
    <cellStyle name="Total 3 7 3 2 2 2" xfId="37030" xr:uid="{00000000-0005-0000-0000-000039A50000}"/>
    <cellStyle name="Total 3 7 3 2 3" xfId="23502" xr:uid="{00000000-0005-0000-0000-00003AA50000}"/>
    <cellStyle name="Total 3 7 3 2 3 2" xfId="40210" xr:uid="{00000000-0005-0000-0000-00003BA50000}"/>
    <cellStyle name="Total 3 7 3 2 4" xfId="26284" xr:uid="{00000000-0005-0000-0000-00003CA50000}"/>
    <cellStyle name="Total 3 7 3 2 4 2" xfId="43024" xr:uid="{00000000-0005-0000-0000-00003DA50000}"/>
    <cellStyle name="Total 3 7 3 2 5" xfId="31270" xr:uid="{00000000-0005-0000-0000-00003EA50000}"/>
    <cellStyle name="Total 3 7 3 3" xfId="18075" xr:uid="{00000000-0005-0000-0000-00003FA50000}"/>
    <cellStyle name="Total 3 7 3 3 2" xfId="34751" xr:uid="{00000000-0005-0000-0000-000040A50000}"/>
    <cellStyle name="Total 3 7 3 4" xfId="21329" xr:uid="{00000000-0005-0000-0000-000041A50000}"/>
    <cellStyle name="Total 3 7 3 4 2" xfId="38001" xr:uid="{00000000-0005-0000-0000-000042A50000}"/>
    <cellStyle name="Total 3 7 3 5" xfId="24379" xr:uid="{00000000-0005-0000-0000-000043A50000}"/>
    <cellStyle name="Total 3 7 3 5 2" xfId="41097" xr:uid="{00000000-0005-0000-0000-000044A50000}"/>
    <cellStyle name="Total 3 7 3 6" xfId="28673" xr:uid="{00000000-0005-0000-0000-000045A50000}"/>
    <cellStyle name="Total 3 7 4" xfId="12643" xr:uid="{00000000-0005-0000-0000-000046A50000}"/>
    <cellStyle name="Total 3 7 4 2" xfId="15271" xr:uid="{00000000-0005-0000-0000-000047A50000}"/>
    <cellStyle name="Total 3 7 4 2 2" xfId="20914" xr:uid="{00000000-0005-0000-0000-000048A50000}"/>
    <cellStyle name="Total 3 7 4 2 2 2" xfId="37583" xr:uid="{00000000-0005-0000-0000-000049A50000}"/>
    <cellStyle name="Total 3 7 4 2 3" xfId="24031" xr:uid="{00000000-0005-0000-0000-00004AA50000}"/>
    <cellStyle name="Total 3 7 4 2 3 2" xfId="40745" xr:uid="{00000000-0005-0000-0000-00004BA50000}"/>
    <cellStyle name="Total 3 7 4 2 4" xfId="26757" xr:uid="{00000000-0005-0000-0000-00004CA50000}"/>
    <cellStyle name="Total 3 7 4 2 4 2" xfId="43498" xr:uid="{00000000-0005-0000-0000-00004DA50000}"/>
    <cellStyle name="Total 3 7 4 2 5" xfId="31942" xr:uid="{00000000-0005-0000-0000-00004EA50000}"/>
    <cellStyle name="Total 3 7 4 3" xfId="18661" xr:uid="{00000000-0005-0000-0000-00004FA50000}"/>
    <cellStyle name="Total 3 7 4 3 2" xfId="35338" xr:uid="{00000000-0005-0000-0000-000050A50000}"/>
    <cellStyle name="Total 3 7 4 4" xfId="21880" xr:uid="{00000000-0005-0000-0000-000051A50000}"/>
    <cellStyle name="Total 3 7 4 4 2" xfId="38559" xr:uid="{00000000-0005-0000-0000-000052A50000}"/>
    <cellStyle name="Total 3 7 4 5" xfId="24847" xr:uid="{00000000-0005-0000-0000-000053A50000}"/>
    <cellStyle name="Total 3 7 4 5 2" xfId="41571" xr:uid="{00000000-0005-0000-0000-000054A50000}"/>
    <cellStyle name="Total 3 7 4 6" xfId="29344" xr:uid="{00000000-0005-0000-0000-000055A50000}"/>
    <cellStyle name="Total 3 7 5" xfId="13845" xr:uid="{00000000-0005-0000-0000-000056A50000}"/>
    <cellStyle name="Total 3 7 5 2" xfId="19642" xr:uid="{00000000-0005-0000-0000-000057A50000}"/>
    <cellStyle name="Total 3 7 5 2 2" xfId="36313" xr:uid="{00000000-0005-0000-0000-000058A50000}"/>
    <cellStyle name="Total 3 7 5 3" xfId="22794" xr:uid="{00000000-0005-0000-0000-000059A50000}"/>
    <cellStyle name="Total 3 7 5 3 2" xfId="39495" xr:uid="{00000000-0005-0000-0000-00005AA50000}"/>
    <cellStyle name="Total 3 7 5 4" xfId="25613" xr:uid="{00000000-0005-0000-0000-00005BA50000}"/>
    <cellStyle name="Total 3 7 5 4 2" xfId="42351" xr:uid="{00000000-0005-0000-0000-00005CA50000}"/>
    <cellStyle name="Total 3 7 5 5" xfId="30519" xr:uid="{00000000-0005-0000-0000-00005DA50000}"/>
    <cellStyle name="Total 3 7 6" xfId="17326" xr:uid="{00000000-0005-0000-0000-00005EA50000}"/>
    <cellStyle name="Total 3 7 6 2" xfId="34003" xr:uid="{00000000-0005-0000-0000-00005FA50000}"/>
    <cellStyle name="Total 3 7 7" xfId="19628" xr:uid="{00000000-0005-0000-0000-000060A50000}"/>
    <cellStyle name="Total 3 7 7 2" xfId="36299" xr:uid="{00000000-0005-0000-0000-000061A50000}"/>
    <cellStyle name="Total 3 7 8" xfId="19189" xr:uid="{00000000-0005-0000-0000-000062A50000}"/>
    <cellStyle name="Total 3 7 8 2" xfId="35860" xr:uid="{00000000-0005-0000-0000-000063A50000}"/>
    <cellStyle name="Total 3 7 9" xfId="27927" xr:uid="{00000000-0005-0000-0000-000064A50000}"/>
    <cellStyle name="Total 3 8" xfId="5870" xr:uid="{00000000-0005-0000-0000-000065A50000}"/>
    <cellStyle name="Total 3 8 2" xfId="5871" xr:uid="{00000000-0005-0000-0000-000066A50000}"/>
    <cellStyle name="Total 3 8 2 2" xfId="5872" xr:uid="{00000000-0005-0000-0000-000067A50000}"/>
    <cellStyle name="Total 3 8 2 2 2" xfId="20912" xr:uid="{00000000-0005-0000-0000-000068A50000}"/>
    <cellStyle name="Total 3 8 2 2 2 2" xfId="37581" xr:uid="{00000000-0005-0000-0000-000069A50000}"/>
    <cellStyle name="Total 3 8 2 2 3" xfId="24029" xr:uid="{00000000-0005-0000-0000-00006AA50000}"/>
    <cellStyle name="Total 3 8 2 2 3 2" xfId="40743" xr:uid="{00000000-0005-0000-0000-00006BA50000}"/>
    <cellStyle name="Total 3 8 2 2 4" xfId="26755" xr:uid="{00000000-0005-0000-0000-00006CA50000}"/>
    <cellStyle name="Total 3 8 2 2 4 2" xfId="43496" xr:uid="{00000000-0005-0000-0000-00006DA50000}"/>
    <cellStyle name="Total 3 8 2 2 5" xfId="31940" xr:uid="{00000000-0005-0000-0000-00006EA50000}"/>
    <cellStyle name="Total 3 8 2 2 6" xfId="15269" xr:uid="{00000000-0005-0000-0000-00006FA50000}"/>
    <cellStyle name="Total 3 8 2 3" xfId="5873" xr:uid="{00000000-0005-0000-0000-000070A50000}"/>
    <cellStyle name="Total 3 8 2 3 2" xfId="35336" xr:uid="{00000000-0005-0000-0000-000071A50000}"/>
    <cellStyle name="Total 3 8 2 3 3" xfId="18659" xr:uid="{00000000-0005-0000-0000-000072A50000}"/>
    <cellStyle name="Total 3 8 2 4" xfId="21878" xr:uid="{00000000-0005-0000-0000-000073A50000}"/>
    <cellStyle name="Total 3 8 2 4 2" xfId="38557" xr:uid="{00000000-0005-0000-0000-000074A50000}"/>
    <cellStyle name="Total 3 8 2 5" xfId="24845" xr:uid="{00000000-0005-0000-0000-000075A50000}"/>
    <cellStyle name="Total 3 8 2 5 2" xfId="41569" xr:uid="{00000000-0005-0000-0000-000076A50000}"/>
    <cellStyle name="Total 3 8 2 6" xfId="29342" xr:uid="{00000000-0005-0000-0000-000077A50000}"/>
    <cellStyle name="Total 3 8 2 7" xfId="12641" xr:uid="{00000000-0005-0000-0000-000078A50000}"/>
    <cellStyle name="Total 3 8 3" xfId="5874" xr:uid="{00000000-0005-0000-0000-000079A50000}"/>
    <cellStyle name="Total 3 8 3 2" xfId="19296" xr:uid="{00000000-0005-0000-0000-00007AA50000}"/>
    <cellStyle name="Total 3 8 3 2 2" xfId="35967" xr:uid="{00000000-0005-0000-0000-00007BA50000}"/>
    <cellStyle name="Total 3 8 3 3" xfId="22476" xr:uid="{00000000-0005-0000-0000-00007CA50000}"/>
    <cellStyle name="Total 3 8 3 3 2" xfId="39169" xr:uid="{00000000-0005-0000-0000-00007DA50000}"/>
    <cellStyle name="Total 3 8 3 4" xfId="25341" xr:uid="{00000000-0005-0000-0000-00007EA50000}"/>
    <cellStyle name="Total 3 8 3 4 2" xfId="42077" xr:uid="{00000000-0005-0000-0000-00007FA50000}"/>
    <cellStyle name="Total 3 8 3 5" xfId="30095" xr:uid="{00000000-0005-0000-0000-000080A50000}"/>
    <cellStyle name="Total 3 8 3 6" xfId="13419" xr:uid="{00000000-0005-0000-0000-000081A50000}"/>
    <cellStyle name="Total 3 8 4" xfId="5875" xr:uid="{00000000-0005-0000-0000-000082A50000}"/>
    <cellStyle name="Total 3 8 4 2" xfId="33651" xr:uid="{00000000-0005-0000-0000-000083A50000}"/>
    <cellStyle name="Total 3 8 4 3" xfId="16975" xr:uid="{00000000-0005-0000-0000-000084A50000}"/>
    <cellStyle name="Total 3 8 5" xfId="8517" xr:uid="{00000000-0005-0000-0000-000085A50000}"/>
    <cellStyle name="Total 3 8 5 2" xfId="34090" xr:uid="{00000000-0005-0000-0000-000086A50000}"/>
    <cellStyle name="Total 3 8 6" xfId="16400" xr:uid="{00000000-0005-0000-0000-000087A50000}"/>
    <cellStyle name="Total 3 8 6 2" xfId="33068" xr:uid="{00000000-0005-0000-0000-000088A50000}"/>
    <cellStyle name="Total 3 8 7" xfId="27506" xr:uid="{00000000-0005-0000-0000-000089A50000}"/>
    <cellStyle name="Total 3 9" xfId="5876" xr:uid="{00000000-0005-0000-0000-00008AA50000}"/>
    <cellStyle name="Total 3 9 2" xfId="5877" xr:uid="{00000000-0005-0000-0000-00008BA50000}"/>
    <cellStyle name="Total 3 9 2 2" xfId="5878" xr:uid="{00000000-0005-0000-0000-00008CA50000}"/>
    <cellStyle name="Total 3 9 2 3" xfId="5879" xr:uid="{00000000-0005-0000-0000-00008DA50000}"/>
    <cellStyle name="Total 3 9 2 4" xfId="18998" xr:uid="{00000000-0005-0000-0000-00008EA50000}"/>
    <cellStyle name="Total 3 9 3" xfId="5880" xr:uid="{00000000-0005-0000-0000-00008FA50000}"/>
    <cellStyle name="Total 3 9 3 2" xfId="38889" xr:uid="{00000000-0005-0000-0000-000090A50000}"/>
    <cellStyle name="Total 3 9 4" xfId="5881" xr:uid="{00000000-0005-0000-0000-000091A50000}"/>
    <cellStyle name="Total 3 9 4 2" xfId="41843" xr:uid="{00000000-0005-0000-0000-000092A50000}"/>
    <cellStyle name="Total 3 9 5" xfId="8518" xr:uid="{00000000-0005-0000-0000-000093A50000}"/>
    <cellStyle name="Total 3 9 6" xfId="13056" xr:uid="{00000000-0005-0000-0000-000094A50000}"/>
    <cellStyle name="Total 4" xfId="5882" xr:uid="{00000000-0005-0000-0000-000095A50000}"/>
    <cellStyle name="Total 4 10" xfId="5883" xr:uid="{00000000-0005-0000-0000-000096A50000}"/>
    <cellStyle name="Total 4 10 2" xfId="5884" xr:uid="{00000000-0005-0000-0000-000097A50000}"/>
    <cellStyle name="Total 4 10 2 2" xfId="5885" xr:uid="{00000000-0005-0000-0000-000098A50000}"/>
    <cellStyle name="Total 4 10 2 3" xfId="5886" xr:uid="{00000000-0005-0000-0000-000099A50000}"/>
    <cellStyle name="Total 4 10 3" xfId="5887" xr:uid="{00000000-0005-0000-0000-00009AA50000}"/>
    <cellStyle name="Total 4 10 4" xfId="5888" xr:uid="{00000000-0005-0000-0000-00009BA50000}"/>
    <cellStyle name="Total 4 10 5" xfId="8519" xr:uid="{00000000-0005-0000-0000-00009CA50000}"/>
    <cellStyle name="Total 4 11" xfId="5889" xr:uid="{00000000-0005-0000-0000-00009DA50000}"/>
    <cellStyle name="Total 4 11 2" xfId="5890" xr:uid="{00000000-0005-0000-0000-00009EA50000}"/>
    <cellStyle name="Total 4 11 2 2" xfId="5891" xr:uid="{00000000-0005-0000-0000-00009FA50000}"/>
    <cellStyle name="Total 4 11 2 3" xfId="5892" xr:uid="{00000000-0005-0000-0000-0000A0A50000}"/>
    <cellStyle name="Total 4 11 3" xfId="5893" xr:uid="{00000000-0005-0000-0000-0000A1A50000}"/>
    <cellStyle name="Total 4 11 4" xfId="5894" xr:uid="{00000000-0005-0000-0000-0000A2A50000}"/>
    <cellStyle name="Total 4 11 5" xfId="8520" xr:uid="{00000000-0005-0000-0000-0000A3A50000}"/>
    <cellStyle name="Total 4 12" xfId="5895" xr:uid="{00000000-0005-0000-0000-0000A4A50000}"/>
    <cellStyle name="Total 4 12 2" xfId="5896" xr:uid="{00000000-0005-0000-0000-0000A5A50000}"/>
    <cellStyle name="Total 4 12 2 2" xfId="5897" xr:uid="{00000000-0005-0000-0000-0000A6A50000}"/>
    <cellStyle name="Total 4 12 2 3" xfId="5898" xr:uid="{00000000-0005-0000-0000-0000A7A50000}"/>
    <cellStyle name="Total 4 12 3" xfId="5899" xr:uid="{00000000-0005-0000-0000-0000A8A50000}"/>
    <cellStyle name="Total 4 12 4" xfId="5900" xr:uid="{00000000-0005-0000-0000-0000A9A50000}"/>
    <cellStyle name="Total 4 12 5" xfId="8521" xr:uid="{00000000-0005-0000-0000-0000AAA50000}"/>
    <cellStyle name="Total 4 13" xfId="5901" xr:uid="{00000000-0005-0000-0000-0000ABA50000}"/>
    <cellStyle name="Total 4 13 2" xfId="5902" xr:uid="{00000000-0005-0000-0000-0000ACA50000}"/>
    <cellStyle name="Total 4 13 2 2" xfId="5903" xr:uid="{00000000-0005-0000-0000-0000ADA50000}"/>
    <cellStyle name="Total 4 13 2 3" xfId="5904" xr:uid="{00000000-0005-0000-0000-0000AEA50000}"/>
    <cellStyle name="Total 4 13 3" xfId="5905" xr:uid="{00000000-0005-0000-0000-0000AFA50000}"/>
    <cellStyle name="Total 4 13 4" xfId="5906" xr:uid="{00000000-0005-0000-0000-0000B0A50000}"/>
    <cellStyle name="Total 4 13 5" xfId="8522" xr:uid="{00000000-0005-0000-0000-0000B1A50000}"/>
    <cellStyle name="Total 4 14" xfId="5907" xr:uid="{00000000-0005-0000-0000-0000B2A50000}"/>
    <cellStyle name="Total 4 14 2" xfId="5908" xr:uid="{00000000-0005-0000-0000-0000B3A50000}"/>
    <cellStyle name="Total 4 14 2 2" xfId="5909" xr:uid="{00000000-0005-0000-0000-0000B4A50000}"/>
    <cellStyle name="Total 4 14 2 3" xfId="5910" xr:uid="{00000000-0005-0000-0000-0000B5A50000}"/>
    <cellStyle name="Total 4 14 3" xfId="5911" xr:uid="{00000000-0005-0000-0000-0000B6A50000}"/>
    <cellStyle name="Total 4 14 4" xfId="5912" xr:uid="{00000000-0005-0000-0000-0000B7A50000}"/>
    <cellStyle name="Total 4 14 5" xfId="8523" xr:uid="{00000000-0005-0000-0000-0000B8A50000}"/>
    <cellStyle name="Total 4 15" xfId="5913" xr:uid="{00000000-0005-0000-0000-0000B9A50000}"/>
    <cellStyle name="Total 4 15 2" xfId="5914" xr:uid="{00000000-0005-0000-0000-0000BAA50000}"/>
    <cellStyle name="Total 4 15 2 2" xfId="5915" xr:uid="{00000000-0005-0000-0000-0000BBA50000}"/>
    <cellStyle name="Total 4 15 2 3" xfId="5916" xr:uid="{00000000-0005-0000-0000-0000BCA50000}"/>
    <cellStyle name="Total 4 15 3" xfId="5917" xr:uid="{00000000-0005-0000-0000-0000BDA50000}"/>
    <cellStyle name="Total 4 15 4" xfId="5918" xr:uid="{00000000-0005-0000-0000-0000BEA50000}"/>
    <cellStyle name="Total 4 15 5" xfId="8524" xr:uid="{00000000-0005-0000-0000-0000BFA50000}"/>
    <cellStyle name="Total 4 16" xfId="5919" xr:uid="{00000000-0005-0000-0000-0000C0A50000}"/>
    <cellStyle name="Total 4 16 2" xfId="5920" xr:uid="{00000000-0005-0000-0000-0000C1A50000}"/>
    <cellStyle name="Total 4 16 3" xfId="5921" xr:uid="{00000000-0005-0000-0000-0000C2A50000}"/>
    <cellStyle name="Total 4 16 4" xfId="8525" xr:uid="{00000000-0005-0000-0000-0000C3A50000}"/>
    <cellStyle name="Total 4 17" xfId="5922" xr:uid="{00000000-0005-0000-0000-0000C4A50000}"/>
    <cellStyle name="Total 4 18" xfId="5923" xr:uid="{00000000-0005-0000-0000-0000C5A50000}"/>
    <cellStyle name="Total 4 19" xfId="8526" xr:uid="{00000000-0005-0000-0000-0000C6A50000}"/>
    <cellStyle name="Total 4 2" xfId="5924" xr:uid="{00000000-0005-0000-0000-0000C7A50000}"/>
    <cellStyle name="Total 4 2 10" xfId="27213" xr:uid="{00000000-0005-0000-0000-0000C8A50000}"/>
    <cellStyle name="Total 4 2 11" xfId="10377" xr:uid="{00000000-0005-0000-0000-0000C9A50000}"/>
    <cellStyle name="Total 4 2 2" xfId="5925" xr:uid="{00000000-0005-0000-0000-0000CAA50000}"/>
    <cellStyle name="Total 4 2 2 10" xfId="11291" xr:uid="{00000000-0005-0000-0000-0000CBA50000}"/>
    <cellStyle name="Total 4 2 2 2" xfId="5926" xr:uid="{00000000-0005-0000-0000-0000CCA50000}"/>
    <cellStyle name="Total 4 2 2 2 2" xfId="5927" xr:uid="{00000000-0005-0000-0000-0000CDA50000}"/>
    <cellStyle name="Total 4 2 2 2 2 2" xfId="20206" xr:uid="{00000000-0005-0000-0000-0000CEA50000}"/>
    <cellStyle name="Total 4 2 2 2 2 2 2" xfId="36875" xr:uid="{00000000-0005-0000-0000-0000CFA50000}"/>
    <cellStyle name="Total 4 2 2 2 2 3" xfId="23347" xr:uid="{00000000-0005-0000-0000-0000D0A50000}"/>
    <cellStyle name="Total 4 2 2 2 2 3 2" xfId="40055" xr:uid="{00000000-0005-0000-0000-0000D1A50000}"/>
    <cellStyle name="Total 4 2 2 2 2 4" xfId="26129" xr:uid="{00000000-0005-0000-0000-0000D2A50000}"/>
    <cellStyle name="Total 4 2 2 2 2 4 2" xfId="42869" xr:uid="{00000000-0005-0000-0000-0000D3A50000}"/>
    <cellStyle name="Total 4 2 2 2 2 5" xfId="31115" xr:uid="{00000000-0005-0000-0000-0000D4A50000}"/>
    <cellStyle name="Total 4 2 2 2 2 6" xfId="14443" xr:uid="{00000000-0005-0000-0000-0000D5A50000}"/>
    <cellStyle name="Total 4 2 2 2 3" xfId="5928" xr:uid="{00000000-0005-0000-0000-0000D6A50000}"/>
    <cellStyle name="Total 4 2 2 2 3 2" xfId="34596" xr:uid="{00000000-0005-0000-0000-0000D7A50000}"/>
    <cellStyle name="Total 4 2 2 2 3 3" xfId="17920" xr:uid="{00000000-0005-0000-0000-0000D8A50000}"/>
    <cellStyle name="Total 4 2 2 2 4" xfId="8527" xr:uid="{00000000-0005-0000-0000-0000D9A50000}"/>
    <cellStyle name="Total 4 2 2 2 4 2" xfId="33330" xr:uid="{00000000-0005-0000-0000-0000DAA50000}"/>
    <cellStyle name="Total 4 2 2 2 4 3" xfId="16657" xr:uid="{00000000-0005-0000-0000-0000DBA50000}"/>
    <cellStyle name="Total 4 2 2 2 5" xfId="17505" xr:uid="{00000000-0005-0000-0000-0000DCA50000}"/>
    <cellStyle name="Total 4 2 2 2 5 2" xfId="34182" xr:uid="{00000000-0005-0000-0000-0000DDA50000}"/>
    <cellStyle name="Total 4 2 2 2 6" xfId="28518" xr:uid="{00000000-0005-0000-0000-0000DEA50000}"/>
    <cellStyle name="Total 4 2 2 2 7" xfId="11769" xr:uid="{00000000-0005-0000-0000-0000DFA50000}"/>
    <cellStyle name="Total 4 2 2 3" xfId="5929" xr:uid="{00000000-0005-0000-0000-0000E0A50000}"/>
    <cellStyle name="Total 4 2 2 3 2" xfId="5930" xr:uid="{00000000-0005-0000-0000-0000E1A50000}"/>
    <cellStyle name="Total 4 2 2 3 2 2" xfId="20464" xr:uid="{00000000-0005-0000-0000-0000E2A50000}"/>
    <cellStyle name="Total 4 2 2 3 2 2 2" xfId="37132" xr:uid="{00000000-0005-0000-0000-0000E3A50000}"/>
    <cellStyle name="Total 4 2 2 3 2 3" xfId="23603" xr:uid="{00000000-0005-0000-0000-0000E4A50000}"/>
    <cellStyle name="Total 4 2 2 3 2 3 2" xfId="40313" xr:uid="{00000000-0005-0000-0000-0000E5A50000}"/>
    <cellStyle name="Total 4 2 2 3 2 4" xfId="26386" xr:uid="{00000000-0005-0000-0000-0000E6A50000}"/>
    <cellStyle name="Total 4 2 2 3 2 4 2" xfId="43127" xr:uid="{00000000-0005-0000-0000-0000E7A50000}"/>
    <cellStyle name="Total 4 2 2 3 2 5" xfId="31372" xr:uid="{00000000-0005-0000-0000-0000E8A50000}"/>
    <cellStyle name="Total 4 2 2 3 2 6" xfId="14701" xr:uid="{00000000-0005-0000-0000-0000E9A50000}"/>
    <cellStyle name="Total 4 2 2 3 3" xfId="5931" xr:uid="{00000000-0005-0000-0000-0000EAA50000}"/>
    <cellStyle name="Total 4 2 2 3 3 2" xfId="34853" xr:uid="{00000000-0005-0000-0000-0000EBA50000}"/>
    <cellStyle name="Total 4 2 2 3 3 3" xfId="18178" xr:uid="{00000000-0005-0000-0000-0000ECA50000}"/>
    <cellStyle name="Total 4 2 2 3 4" xfId="21430" xr:uid="{00000000-0005-0000-0000-0000EDA50000}"/>
    <cellStyle name="Total 4 2 2 3 4 2" xfId="38104" xr:uid="{00000000-0005-0000-0000-0000EEA50000}"/>
    <cellStyle name="Total 4 2 2 3 5" xfId="24480" xr:uid="{00000000-0005-0000-0000-0000EFA50000}"/>
    <cellStyle name="Total 4 2 2 3 5 2" xfId="41200" xr:uid="{00000000-0005-0000-0000-0000F0A50000}"/>
    <cellStyle name="Total 4 2 2 3 6" xfId="28774" xr:uid="{00000000-0005-0000-0000-0000F1A50000}"/>
    <cellStyle name="Total 4 2 2 3 7" xfId="12027" xr:uid="{00000000-0005-0000-0000-0000F2A50000}"/>
    <cellStyle name="Total 4 2 2 4" xfId="5932" xr:uid="{00000000-0005-0000-0000-0000F3A50000}"/>
    <cellStyle name="Total 4 2 2 4 2" xfId="15419" xr:uid="{00000000-0005-0000-0000-0000F4A50000}"/>
    <cellStyle name="Total 4 2 2 4 2 2" xfId="21057" xr:uid="{00000000-0005-0000-0000-0000F5A50000}"/>
    <cellStyle name="Total 4 2 2 4 2 2 2" xfId="37726" xr:uid="{00000000-0005-0000-0000-0000F6A50000}"/>
    <cellStyle name="Total 4 2 2 4 2 3" xfId="24167" xr:uid="{00000000-0005-0000-0000-0000F7A50000}"/>
    <cellStyle name="Total 4 2 2 4 2 3 2" xfId="40884" xr:uid="{00000000-0005-0000-0000-0000F8A50000}"/>
    <cellStyle name="Total 4 2 2 4 2 4" xfId="26885" xr:uid="{00000000-0005-0000-0000-0000F9A50000}"/>
    <cellStyle name="Total 4 2 2 4 2 4 2" xfId="43626" xr:uid="{00000000-0005-0000-0000-0000FAA50000}"/>
    <cellStyle name="Total 4 2 2 4 2 5" xfId="32090" xr:uid="{00000000-0005-0000-0000-0000FBA50000}"/>
    <cellStyle name="Total 4 2 2 4 3" xfId="18815" xr:uid="{00000000-0005-0000-0000-0000FCA50000}"/>
    <cellStyle name="Total 4 2 2 4 3 2" xfId="35493" xr:uid="{00000000-0005-0000-0000-0000FDA50000}"/>
    <cellStyle name="Total 4 2 2 4 4" xfId="22022" xr:uid="{00000000-0005-0000-0000-0000FEA50000}"/>
    <cellStyle name="Total 4 2 2 4 4 2" xfId="38704" xr:uid="{00000000-0005-0000-0000-0000FFA50000}"/>
    <cellStyle name="Total 4 2 2 4 5" xfId="24972" xr:uid="{00000000-0005-0000-0000-000000A60000}"/>
    <cellStyle name="Total 4 2 2 4 5 2" xfId="41699" xr:uid="{00000000-0005-0000-0000-000001A60000}"/>
    <cellStyle name="Total 4 2 2 4 6" xfId="29492" xr:uid="{00000000-0005-0000-0000-000002A60000}"/>
    <cellStyle name="Total 4 2 2 4 7" xfId="12805" xr:uid="{00000000-0005-0000-0000-000003A60000}"/>
    <cellStyle name="Total 4 2 2 5" xfId="5933" xr:uid="{00000000-0005-0000-0000-000004A60000}"/>
    <cellStyle name="Total 4 2 2 5 2" xfId="19760" xr:uid="{00000000-0005-0000-0000-000005A60000}"/>
    <cellStyle name="Total 4 2 2 5 2 2" xfId="36430" xr:uid="{00000000-0005-0000-0000-000006A60000}"/>
    <cellStyle name="Total 4 2 2 5 3" xfId="22907" xr:uid="{00000000-0005-0000-0000-000007A60000}"/>
    <cellStyle name="Total 4 2 2 5 3 2" xfId="39609" xr:uid="{00000000-0005-0000-0000-000008A60000}"/>
    <cellStyle name="Total 4 2 2 5 4" xfId="25715" xr:uid="{00000000-0005-0000-0000-000009A60000}"/>
    <cellStyle name="Total 4 2 2 5 4 2" xfId="42454" xr:uid="{00000000-0005-0000-0000-00000AA60000}"/>
    <cellStyle name="Total 4 2 2 5 5" xfId="30640" xr:uid="{00000000-0005-0000-0000-00000BA60000}"/>
    <cellStyle name="Total 4 2 2 5 6" xfId="13967" xr:uid="{00000000-0005-0000-0000-00000CA60000}"/>
    <cellStyle name="Total 4 2 2 6" xfId="8528" xr:uid="{00000000-0005-0000-0000-00000DA60000}"/>
    <cellStyle name="Total 4 2 2 6 2" xfId="34139" xr:uid="{00000000-0005-0000-0000-00000EA60000}"/>
    <cellStyle name="Total 4 2 2 6 3" xfId="17462" xr:uid="{00000000-0005-0000-0000-00000FA60000}"/>
    <cellStyle name="Total 4 2 2 7" xfId="18774" xr:uid="{00000000-0005-0000-0000-000010A60000}"/>
    <cellStyle name="Total 4 2 2 7 2" xfId="35452" xr:uid="{00000000-0005-0000-0000-000011A60000}"/>
    <cellStyle name="Total 4 2 2 8" xfId="21842" xr:uid="{00000000-0005-0000-0000-000012A60000}"/>
    <cellStyle name="Total 4 2 2 8 2" xfId="38520" xr:uid="{00000000-0005-0000-0000-000013A60000}"/>
    <cellStyle name="Total 4 2 2 9" xfId="28048" xr:uid="{00000000-0005-0000-0000-000014A60000}"/>
    <cellStyle name="Total 4 2 3" xfId="5934" xr:uid="{00000000-0005-0000-0000-000015A60000}"/>
    <cellStyle name="Total 4 2 3 2" xfId="5935" xr:uid="{00000000-0005-0000-0000-000016A60000}"/>
    <cellStyle name="Total 4 2 3 2 2" xfId="5936" xr:uid="{00000000-0005-0000-0000-000017A60000}"/>
    <cellStyle name="Total 4 2 3 2 2 2" xfId="36065" xr:uid="{00000000-0005-0000-0000-000018A60000}"/>
    <cellStyle name="Total 4 2 3 2 2 3" xfId="19395" xr:uid="{00000000-0005-0000-0000-000019A60000}"/>
    <cellStyle name="Total 4 2 3 2 3" xfId="5937" xr:uid="{00000000-0005-0000-0000-00001AA60000}"/>
    <cellStyle name="Total 4 2 3 2 3 2" xfId="39264" xr:uid="{00000000-0005-0000-0000-00001BA60000}"/>
    <cellStyle name="Total 4 2 3 2 3 3" xfId="22565" xr:uid="{00000000-0005-0000-0000-00001CA60000}"/>
    <cellStyle name="Total 4 2 3 2 4" xfId="8529" xr:uid="{00000000-0005-0000-0000-00001DA60000}"/>
    <cellStyle name="Total 4 2 3 2 4 2" xfId="42162" xr:uid="{00000000-0005-0000-0000-00001EA60000}"/>
    <cellStyle name="Total 4 2 3 2 4 3" xfId="25424" xr:uid="{00000000-0005-0000-0000-00001FA60000}"/>
    <cellStyle name="Total 4 2 3 2 5" xfId="30202" xr:uid="{00000000-0005-0000-0000-000020A60000}"/>
    <cellStyle name="Total 4 2 3 2 6" xfId="13528" xr:uid="{00000000-0005-0000-0000-000021A60000}"/>
    <cellStyle name="Total 4 2 3 3" xfId="5938" xr:uid="{00000000-0005-0000-0000-000022A60000}"/>
    <cellStyle name="Total 4 2 3 3 2" xfId="33754" xr:uid="{00000000-0005-0000-0000-000023A60000}"/>
    <cellStyle name="Total 4 2 3 3 3" xfId="17079" xr:uid="{00000000-0005-0000-0000-000024A60000}"/>
    <cellStyle name="Total 4 2 3 4" xfId="5939" xr:uid="{00000000-0005-0000-0000-000025A60000}"/>
    <cellStyle name="Total 4 2 3 4 2" xfId="33124" xr:uid="{00000000-0005-0000-0000-000026A60000}"/>
    <cellStyle name="Total 4 2 3 4 3" xfId="16454" xr:uid="{00000000-0005-0000-0000-000027A60000}"/>
    <cellStyle name="Total 4 2 3 5" xfId="22651" xr:uid="{00000000-0005-0000-0000-000028A60000}"/>
    <cellStyle name="Total 4 2 3 5 2" xfId="39351" xr:uid="{00000000-0005-0000-0000-000029A60000}"/>
    <cellStyle name="Total 4 2 3 6" xfId="27611" xr:uid="{00000000-0005-0000-0000-00002AA60000}"/>
    <cellStyle name="Total 4 2 3 7" xfId="10837" xr:uid="{00000000-0005-0000-0000-00002BA60000}"/>
    <cellStyle name="Total 4 2 4" xfId="5940" xr:uid="{00000000-0005-0000-0000-00002CA60000}"/>
    <cellStyle name="Total 4 2 4 2" xfId="5941" xr:uid="{00000000-0005-0000-0000-00002DA60000}"/>
    <cellStyle name="Total 4 2 4 2 2" xfId="19902" xr:uid="{00000000-0005-0000-0000-00002EA60000}"/>
    <cellStyle name="Total 4 2 4 2 2 2" xfId="36572" xr:uid="{00000000-0005-0000-0000-00002FA60000}"/>
    <cellStyle name="Total 4 2 4 2 3" xfId="23049" xr:uid="{00000000-0005-0000-0000-000030A60000}"/>
    <cellStyle name="Total 4 2 4 2 3 2" xfId="39751" xr:uid="{00000000-0005-0000-0000-000031A60000}"/>
    <cellStyle name="Total 4 2 4 2 4" xfId="25827" xr:uid="{00000000-0005-0000-0000-000032A60000}"/>
    <cellStyle name="Total 4 2 4 2 4 2" xfId="42566" xr:uid="{00000000-0005-0000-0000-000033A60000}"/>
    <cellStyle name="Total 4 2 4 2 5" xfId="30812" xr:uid="{00000000-0005-0000-0000-000034A60000}"/>
    <cellStyle name="Total 4 2 4 2 6" xfId="14139" xr:uid="{00000000-0005-0000-0000-000035A60000}"/>
    <cellStyle name="Total 4 2 4 3" xfId="5942" xr:uid="{00000000-0005-0000-0000-000036A60000}"/>
    <cellStyle name="Total 4 2 4 3 2" xfId="34293" xr:uid="{00000000-0005-0000-0000-000037A60000}"/>
    <cellStyle name="Total 4 2 4 3 3" xfId="17616" xr:uid="{00000000-0005-0000-0000-000038A60000}"/>
    <cellStyle name="Total 4 2 4 4" xfId="8530" xr:uid="{00000000-0005-0000-0000-000039A60000}"/>
    <cellStyle name="Total 4 2 4 4 2" xfId="36388" xr:uid="{00000000-0005-0000-0000-00003AA60000}"/>
    <cellStyle name="Total 4 2 4 4 3" xfId="19718" xr:uid="{00000000-0005-0000-0000-00003BA60000}"/>
    <cellStyle name="Total 4 2 4 5" xfId="22777" xr:uid="{00000000-0005-0000-0000-00003CA60000}"/>
    <cellStyle name="Total 4 2 4 5 2" xfId="39478" xr:uid="{00000000-0005-0000-0000-00003DA60000}"/>
    <cellStyle name="Total 4 2 4 6" xfId="28220" xr:uid="{00000000-0005-0000-0000-00003EA60000}"/>
    <cellStyle name="Total 4 2 4 7" xfId="11465" xr:uid="{00000000-0005-0000-0000-00003FA60000}"/>
    <cellStyle name="Total 4 2 5" xfId="5943" xr:uid="{00000000-0005-0000-0000-000040A60000}"/>
    <cellStyle name="Total 4 2 5 2" xfId="5944" xr:uid="{00000000-0005-0000-0000-000041A60000}"/>
    <cellStyle name="Total 4 2 5 2 2" xfId="20625" xr:uid="{00000000-0005-0000-0000-000042A60000}"/>
    <cellStyle name="Total 4 2 5 2 2 2" xfId="37293" xr:uid="{00000000-0005-0000-0000-000043A60000}"/>
    <cellStyle name="Total 4 2 5 2 3" xfId="23758" xr:uid="{00000000-0005-0000-0000-000044A60000}"/>
    <cellStyle name="Total 4 2 5 2 3 2" xfId="40469" xr:uid="{00000000-0005-0000-0000-000045A60000}"/>
    <cellStyle name="Total 4 2 5 2 4" xfId="26518" xr:uid="{00000000-0005-0000-0000-000046A60000}"/>
    <cellStyle name="Total 4 2 5 2 4 2" xfId="43259" xr:uid="{00000000-0005-0000-0000-000047A60000}"/>
    <cellStyle name="Total 4 2 5 2 5" xfId="31573" xr:uid="{00000000-0005-0000-0000-000048A60000}"/>
    <cellStyle name="Total 4 2 5 2 6" xfId="14902" xr:uid="{00000000-0005-0000-0000-000049A60000}"/>
    <cellStyle name="Total 4 2 5 3" xfId="5945" xr:uid="{00000000-0005-0000-0000-00004AA60000}"/>
    <cellStyle name="Total 4 2 5 3 2" xfId="35013" xr:uid="{00000000-0005-0000-0000-00004BA60000}"/>
    <cellStyle name="Total 4 2 5 3 3" xfId="18338" xr:uid="{00000000-0005-0000-0000-00004CA60000}"/>
    <cellStyle name="Total 4 2 5 4" xfId="8531" xr:uid="{00000000-0005-0000-0000-00004DA60000}"/>
    <cellStyle name="Total 4 2 5 4 2" xfId="38258" xr:uid="{00000000-0005-0000-0000-00004EA60000}"/>
    <cellStyle name="Total 4 2 5 4 3" xfId="21583" xr:uid="{00000000-0005-0000-0000-00004FA60000}"/>
    <cellStyle name="Total 4 2 5 5" xfId="24611" xr:uid="{00000000-0005-0000-0000-000050A60000}"/>
    <cellStyle name="Total 4 2 5 5 2" xfId="41332" xr:uid="{00000000-0005-0000-0000-000051A60000}"/>
    <cellStyle name="Total 4 2 5 6" xfId="28975" xr:uid="{00000000-0005-0000-0000-000052A60000}"/>
    <cellStyle name="Total 4 2 5 7" xfId="12228" xr:uid="{00000000-0005-0000-0000-000053A60000}"/>
    <cellStyle name="Total 4 2 6" xfId="5946" xr:uid="{00000000-0005-0000-0000-000054A60000}"/>
    <cellStyle name="Total 4 2 6 2" xfId="5947" xr:uid="{00000000-0005-0000-0000-000055A60000}"/>
    <cellStyle name="Total 4 2 6 2 2" xfId="35731" xr:uid="{00000000-0005-0000-0000-000056A60000}"/>
    <cellStyle name="Total 4 2 6 2 3" xfId="19061" xr:uid="{00000000-0005-0000-0000-000057A60000}"/>
    <cellStyle name="Total 4 2 6 3" xfId="5948" xr:uid="{00000000-0005-0000-0000-000058A60000}"/>
    <cellStyle name="Total 4 2 6 3 2" xfId="38948" xr:uid="{00000000-0005-0000-0000-000059A60000}"/>
    <cellStyle name="Total 4 2 6 3 3" xfId="22256" xr:uid="{00000000-0005-0000-0000-00005AA60000}"/>
    <cellStyle name="Total 4 2 6 4" xfId="25153" xr:uid="{00000000-0005-0000-0000-00005BA60000}"/>
    <cellStyle name="Total 4 2 6 4 2" xfId="41889" xr:uid="{00000000-0005-0000-0000-00005CA60000}"/>
    <cellStyle name="Total 4 2 6 5" xfId="29802" xr:uid="{00000000-0005-0000-0000-00005DA60000}"/>
    <cellStyle name="Total 4 2 6 6" xfId="13126" xr:uid="{00000000-0005-0000-0000-00005EA60000}"/>
    <cellStyle name="Total 4 2 7" xfId="5949" xr:uid="{00000000-0005-0000-0000-00005FA60000}"/>
    <cellStyle name="Total 4 2 7 2" xfId="33355" xr:uid="{00000000-0005-0000-0000-000060A60000}"/>
    <cellStyle name="Total 4 2 7 3" xfId="16681" xr:uid="{00000000-0005-0000-0000-000061A60000}"/>
    <cellStyle name="Total 4 2 8" xfId="5950" xr:uid="{00000000-0005-0000-0000-000062A60000}"/>
    <cellStyle name="Total 4 2 8 2" xfId="32696" xr:uid="{00000000-0005-0000-0000-000063A60000}"/>
    <cellStyle name="Total 4 2 8 3" xfId="16030" xr:uid="{00000000-0005-0000-0000-000064A60000}"/>
    <cellStyle name="Total 4 2 9" xfId="8532" xr:uid="{00000000-0005-0000-0000-000065A60000}"/>
    <cellStyle name="Total 4 2 9 2" xfId="32766" xr:uid="{00000000-0005-0000-0000-000066A60000}"/>
    <cellStyle name="Total 4 2 9 3" xfId="16102" xr:uid="{00000000-0005-0000-0000-000067A60000}"/>
    <cellStyle name="Total 4 20" xfId="10051" xr:uid="{00000000-0005-0000-0000-000068A60000}"/>
    <cellStyle name="Total 4 3" xfId="5951" xr:uid="{00000000-0005-0000-0000-000069A60000}"/>
    <cellStyle name="Total 4 3 10" xfId="27284" xr:uid="{00000000-0005-0000-0000-00006AA60000}"/>
    <cellStyle name="Total 4 3 11" xfId="10501" xr:uid="{00000000-0005-0000-0000-00006BA60000}"/>
    <cellStyle name="Total 4 3 2" xfId="5952" xr:uid="{00000000-0005-0000-0000-00006CA60000}"/>
    <cellStyle name="Total 4 3 2 10" xfId="11363" xr:uid="{00000000-0005-0000-0000-00006DA60000}"/>
    <cellStyle name="Total 4 3 2 2" xfId="5953" xr:uid="{00000000-0005-0000-0000-00006EA60000}"/>
    <cellStyle name="Total 4 3 2 2 2" xfId="14501" xr:uid="{00000000-0005-0000-0000-00006FA60000}"/>
    <cellStyle name="Total 4 3 2 2 2 2" xfId="20264" xr:uid="{00000000-0005-0000-0000-000070A60000}"/>
    <cellStyle name="Total 4 3 2 2 2 2 2" xfId="36933" xr:uid="{00000000-0005-0000-0000-000071A60000}"/>
    <cellStyle name="Total 4 3 2 2 2 3" xfId="23405" xr:uid="{00000000-0005-0000-0000-000072A60000}"/>
    <cellStyle name="Total 4 3 2 2 2 3 2" xfId="40113" xr:uid="{00000000-0005-0000-0000-000073A60000}"/>
    <cellStyle name="Total 4 3 2 2 2 4" xfId="26187" xr:uid="{00000000-0005-0000-0000-000074A60000}"/>
    <cellStyle name="Total 4 3 2 2 2 4 2" xfId="42927" xr:uid="{00000000-0005-0000-0000-000075A60000}"/>
    <cellStyle name="Total 4 3 2 2 2 5" xfId="31173" xr:uid="{00000000-0005-0000-0000-000076A60000}"/>
    <cellStyle name="Total 4 3 2 2 3" xfId="17978" xr:uid="{00000000-0005-0000-0000-000077A60000}"/>
    <cellStyle name="Total 4 3 2 2 3 2" xfId="34654" xr:uid="{00000000-0005-0000-0000-000078A60000}"/>
    <cellStyle name="Total 4 3 2 2 4" xfId="21230" xr:uid="{00000000-0005-0000-0000-000079A60000}"/>
    <cellStyle name="Total 4 3 2 2 4 2" xfId="37901" xr:uid="{00000000-0005-0000-0000-00007AA60000}"/>
    <cellStyle name="Total 4 3 2 2 5" xfId="22916" xr:uid="{00000000-0005-0000-0000-00007BA60000}"/>
    <cellStyle name="Total 4 3 2 2 5 2" xfId="39618" xr:uid="{00000000-0005-0000-0000-00007CA60000}"/>
    <cellStyle name="Total 4 3 2 2 6" xfId="28576" xr:uid="{00000000-0005-0000-0000-00007DA60000}"/>
    <cellStyle name="Total 4 3 2 2 7" xfId="11827" xr:uid="{00000000-0005-0000-0000-00007EA60000}"/>
    <cellStyle name="Total 4 3 2 3" xfId="5954" xr:uid="{00000000-0005-0000-0000-00007FA60000}"/>
    <cellStyle name="Total 4 3 2 3 2" xfId="14755" xr:uid="{00000000-0005-0000-0000-000080A60000}"/>
    <cellStyle name="Total 4 3 2 3 2 2" xfId="20518" xr:uid="{00000000-0005-0000-0000-000081A60000}"/>
    <cellStyle name="Total 4 3 2 3 2 2 2" xfId="37186" xr:uid="{00000000-0005-0000-0000-000082A60000}"/>
    <cellStyle name="Total 4 3 2 3 2 3" xfId="23657" xr:uid="{00000000-0005-0000-0000-000083A60000}"/>
    <cellStyle name="Total 4 3 2 3 2 3 2" xfId="40367" xr:uid="{00000000-0005-0000-0000-000084A60000}"/>
    <cellStyle name="Total 4 3 2 3 2 4" xfId="26440" xr:uid="{00000000-0005-0000-0000-000085A60000}"/>
    <cellStyle name="Total 4 3 2 3 2 4 2" xfId="43181" xr:uid="{00000000-0005-0000-0000-000086A60000}"/>
    <cellStyle name="Total 4 3 2 3 2 5" xfId="31426" xr:uid="{00000000-0005-0000-0000-000087A60000}"/>
    <cellStyle name="Total 4 3 2 3 3" xfId="18232" xr:uid="{00000000-0005-0000-0000-000088A60000}"/>
    <cellStyle name="Total 4 3 2 3 3 2" xfId="34907" xr:uid="{00000000-0005-0000-0000-000089A60000}"/>
    <cellStyle name="Total 4 3 2 3 4" xfId="21484" xr:uid="{00000000-0005-0000-0000-00008AA60000}"/>
    <cellStyle name="Total 4 3 2 3 4 2" xfId="38158" xr:uid="{00000000-0005-0000-0000-00008BA60000}"/>
    <cellStyle name="Total 4 3 2 3 5" xfId="24534" xr:uid="{00000000-0005-0000-0000-00008CA60000}"/>
    <cellStyle name="Total 4 3 2 3 5 2" xfId="41254" xr:uid="{00000000-0005-0000-0000-00008DA60000}"/>
    <cellStyle name="Total 4 3 2 3 6" xfId="28828" xr:uid="{00000000-0005-0000-0000-00008EA60000}"/>
    <cellStyle name="Total 4 3 2 3 7" xfId="12081" xr:uid="{00000000-0005-0000-0000-00008FA60000}"/>
    <cellStyle name="Total 4 3 2 4" xfId="8533" xr:uid="{00000000-0005-0000-0000-000090A60000}"/>
    <cellStyle name="Total 4 3 2 4 2" xfId="15490" xr:uid="{00000000-0005-0000-0000-000091A60000}"/>
    <cellStyle name="Total 4 3 2 4 2 2" xfId="21121" xr:uid="{00000000-0005-0000-0000-000092A60000}"/>
    <cellStyle name="Total 4 3 2 4 2 2 2" xfId="37790" xr:uid="{00000000-0005-0000-0000-000093A60000}"/>
    <cellStyle name="Total 4 3 2 4 2 3" xfId="24233" xr:uid="{00000000-0005-0000-0000-000094A60000}"/>
    <cellStyle name="Total 4 3 2 4 2 3 2" xfId="40950" xr:uid="{00000000-0005-0000-0000-000095A60000}"/>
    <cellStyle name="Total 4 3 2 4 2 4" xfId="26939" xr:uid="{00000000-0005-0000-0000-000096A60000}"/>
    <cellStyle name="Total 4 3 2 4 2 4 2" xfId="43680" xr:uid="{00000000-0005-0000-0000-000097A60000}"/>
    <cellStyle name="Total 4 3 2 4 2 5" xfId="32161" xr:uid="{00000000-0005-0000-0000-000098A60000}"/>
    <cellStyle name="Total 4 3 2 4 3" xfId="18880" xr:uid="{00000000-0005-0000-0000-000099A60000}"/>
    <cellStyle name="Total 4 3 2 4 3 2" xfId="35558" xr:uid="{00000000-0005-0000-0000-00009AA60000}"/>
    <cellStyle name="Total 4 3 2 4 4" xfId="22088" xr:uid="{00000000-0005-0000-0000-00009BA60000}"/>
    <cellStyle name="Total 4 3 2 4 4 2" xfId="38770" xr:uid="{00000000-0005-0000-0000-00009CA60000}"/>
    <cellStyle name="Total 4 3 2 4 5" xfId="25026" xr:uid="{00000000-0005-0000-0000-00009DA60000}"/>
    <cellStyle name="Total 4 3 2 4 5 2" xfId="41753" xr:uid="{00000000-0005-0000-0000-00009EA60000}"/>
    <cellStyle name="Total 4 3 2 4 6" xfId="29563" xr:uid="{00000000-0005-0000-0000-00009FA60000}"/>
    <cellStyle name="Total 4 3 2 4 7" xfId="12877" xr:uid="{00000000-0005-0000-0000-0000A0A60000}"/>
    <cellStyle name="Total 4 3 2 5" xfId="14038" xr:uid="{00000000-0005-0000-0000-0000A1A60000}"/>
    <cellStyle name="Total 4 3 2 5 2" xfId="19825" xr:uid="{00000000-0005-0000-0000-0000A2A60000}"/>
    <cellStyle name="Total 4 3 2 5 2 2" xfId="36495" xr:uid="{00000000-0005-0000-0000-0000A3A60000}"/>
    <cellStyle name="Total 4 3 2 5 3" xfId="22973" xr:uid="{00000000-0005-0000-0000-0000A4A60000}"/>
    <cellStyle name="Total 4 3 2 5 3 2" xfId="39675" xr:uid="{00000000-0005-0000-0000-0000A5A60000}"/>
    <cellStyle name="Total 4 3 2 5 4" xfId="25769" xr:uid="{00000000-0005-0000-0000-0000A6A60000}"/>
    <cellStyle name="Total 4 3 2 5 4 2" xfId="42508" xr:uid="{00000000-0005-0000-0000-0000A7A60000}"/>
    <cellStyle name="Total 4 3 2 5 5" xfId="30711" xr:uid="{00000000-0005-0000-0000-0000A8A60000}"/>
    <cellStyle name="Total 4 3 2 6" xfId="17534" xr:uid="{00000000-0005-0000-0000-0000A9A60000}"/>
    <cellStyle name="Total 4 3 2 6 2" xfId="34211" xr:uid="{00000000-0005-0000-0000-0000AAA60000}"/>
    <cellStyle name="Total 4 3 2 7" xfId="18354" xr:uid="{00000000-0005-0000-0000-0000ABA60000}"/>
    <cellStyle name="Total 4 3 2 7 2" xfId="35029" xr:uid="{00000000-0005-0000-0000-0000ACA60000}"/>
    <cellStyle name="Total 4 3 2 8" xfId="16862" xr:uid="{00000000-0005-0000-0000-0000ADA60000}"/>
    <cellStyle name="Total 4 3 2 8 2" xfId="33537" xr:uid="{00000000-0005-0000-0000-0000AEA60000}"/>
    <cellStyle name="Total 4 3 2 9" xfId="28119" xr:uid="{00000000-0005-0000-0000-0000AFA60000}"/>
    <cellStyle name="Total 4 3 3" xfId="5955" xr:uid="{00000000-0005-0000-0000-0000B0A60000}"/>
    <cellStyle name="Total 4 3 3 2" xfId="5956" xr:uid="{00000000-0005-0000-0000-0000B1A60000}"/>
    <cellStyle name="Total 4 3 3 2 2" xfId="19463" xr:uid="{00000000-0005-0000-0000-0000B2A60000}"/>
    <cellStyle name="Total 4 3 3 2 2 2" xfId="36133" xr:uid="{00000000-0005-0000-0000-0000B3A60000}"/>
    <cellStyle name="Total 4 3 3 2 3" xfId="22630" xr:uid="{00000000-0005-0000-0000-0000B4A60000}"/>
    <cellStyle name="Total 4 3 3 2 3 2" xfId="39330" xr:uid="{00000000-0005-0000-0000-0000B5A60000}"/>
    <cellStyle name="Total 4 3 3 2 4" xfId="25480" xr:uid="{00000000-0005-0000-0000-0000B6A60000}"/>
    <cellStyle name="Total 4 3 3 2 4 2" xfId="42218" xr:uid="{00000000-0005-0000-0000-0000B7A60000}"/>
    <cellStyle name="Total 4 3 3 2 5" xfId="30275" xr:uid="{00000000-0005-0000-0000-0000B8A60000}"/>
    <cellStyle name="Total 4 3 3 2 6" xfId="13601" xr:uid="{00000000-0005-0000-0000-0000B9A60000}"/>
    <cellStyle name="Total 4 3 3 3" xfId="5957" xr:uid="{00000000-0005-0000-0000-0000BAA60000}"/>
    <cellStyle name="Total 4 3 3 3 2" xfId="33827" xr:uid="{00000000-0005-0000-0000-0000BBA60000}"/>
    <cellStyle name="Total 4 3 3 3 3" xfId="17151" xr:uid="{00000000-0005-0000-0000-0000BCA60000}"/>
    <cellStyle name="Total 4 3 3 4" xfId="16553" xr:uid="{00000000-0005-0000-0000-0000BDA60000}"/>
    <cellStyle name="Total 4 3 3 4 2" xfId="33226" xr:uid="{00000000-0005-0000-0000-0000BEA60000}"/>
    <cellStyle name="Total 4 3 3 5" xfId="16415" xr:uid="{00000000-0005-0000-0000-0000BFA60000}"/>
    <cellStyle name="Total 4 3 3 5 2" xfId="33084" xr:uid="{00000000-0005-0000-0000-0000C0A60000}"/>
    <cellStyle name="Total 4 3 3 6" xfId="27683" xr:uid="{00000000-0005-0000-0000-0000C1A60000}"/>
    <cellStyle name="Total 4 3 3 7" xfId="10911" xr:uid="{00000000-0005-0000-0000-0000C2A60000}"/>
    <cellStyle name="Total 4 3 4" xfId="5958" xr:uid="{00000000-0005-0000-0000-0000C3A60000}"/>
    <cellStyle name="Total 4 3 4 2" xfId="14201" xr:uid="{00000000-0005-0000-0000-0000C4A60000}"/>
    <cellStyle name="Total 4 3 4 2 2" xfId="19964" xr:uid="{00000000-0005-0000-0000-0000C5A60000}"/>
    <cellStyle name="Total 4 3 4 2 2 2" xfId="36634" xr:uid="{00000000-0005-0000-0000-0000C6A60000}"/>
    <cellStyle name="Total 4 3 4 2 3" xfId="23110" xr:uid="{00000000-0005-0000-0000-0000C7A60000}"/>
    <cellStyle name="Total 4 3 4 2 3 2" xfId="39813" xr:uid="{00000000-0005-0000-0000-0000C8A60000}"/>
    <cellStyle name="Total 4 3 4 2 4" xfId="25889" xr:uid="{00000000-0005-0000-0000-0000C9A60000}"/>
    <cellStyle name="Total 4 3 4 2 4 2" xfId="42628" xr:uid="{00000000-0005-0000-0000-0000CAA60000}"/>
    <cellStyle name="Total 4 3 4 2 5" xfId="30874" xr:uid="{00000000-0005-0000-0000-0000CBA60000}"/>
    <cellStyle name="Total 4 3 4 3" xfId="17678" xr:uid="{00000000-0005-0000-0000-0000CCA60000}"/>
    <cellStyle name="Total 4 3 4 3 2" xfId="34355" xr:uid="{00000000-0005-0000-0000-0000CDA60000}"/>
    <cellStyle name="Total 4 3 4 4" xfId="21013" xr:uid="{00000000-0005-0000-0000-0000CEA60000}"/>
    <cellStyle name="Total 4 3 4 4 2" xfId="37682" xr:uid="{00000000-0005-0000-0000-0000CFA60000}"/>
    <cellStyle name="Total 4 3 4 5" xfId="15964" xr:uid="{00000000-0005-0000-0000-0000D0A60000}"/>
    <cellStyle name="Total 4 3 4 5 2" xfId="32630" xr:uid="{00000000-0005-0000-0000-0000D1A60000}"/>
    <cellStyle name="Total 4 3 4 6" xfId="28281" xr:uid="{00000000-0005-0000-0000-0000D2A60000}"/>
    <cellStyle name="Total 4 3 4 7" xfId="11527" xr:uid="{00000000-0005-0000-0000-0000D3A60000}"/>
    <cellStyle name="Total 4 3 5" xfId="5959" xr:uid="{00000000-0005-0000-0000-0000D4A60000}"/>
    <cellStyle name="Total 4 3 5 2" xfId="14973" xr:uid="{00000000-0005-0000-0000-0000D5A60000}"/>
    <cellStyle name="Total 4 3 5 2 2" xfId="20691" xr:uid="{00000000-0005-0000-0000-0000D6A60000}"/>
    <cellStyle name="Total 4 3 5 2 2 2" xfId="37359" xr:uid="{00000000-0005-0000-0000-0000D7A60000}"/>
    <cellStyle name="Total 4 3 5 2 3" xfId="23821" xr:uid="{00000000-0005-0000-0000-0000D8A60000}"/>
    <cellStyle name="Total 4 3 5 2 3 2" xfId="40532" xr:uid="{00000000-0005-0000-0000-0000D9A60000}"/>
    <cellStyle name="Total 4 3 5 2 4" xfId="26572" xr:uid="{00000000-0005-0000-0000-0000DAA60000}"/>
    <cellStyle name="Total 4 3 5 2 4 2" xfId="43313" xr:uid="{00000000-0005-0000-0000-0000DBA60000}"/>
    <cellStyle name="Total 4 3 5 2 5" xfId="31644" xr:uid="{00000000-0005-0000-0000-0000DCA60000}"/>
    <cellStyle name="Total 4 3 5 3" xfId="18404" xr:uid="{00000000-0005-0000-0000-0000DDA60000}"/>
    <cellStyle name="Total 4 3 5 3 2" xfId="35079" xr:uid="{00000000-0005-0000-0000-0000DEA60000}"/>
    <cellStyle name="Total 4 3 5 4" xfId="21647" xr:uid="{00000000-0005-0000-0000-0000DFA60000}"/>
    <cellStyle name="Total 4 3 5 4 2" xfId="38322" xr:uid="{00000000-0005-0000-0000-0000E0A60000}"/>
    <cellStyle name="Total 4 3 5 5" xfId="24665" xr:uid="{00000000-0005-0000-0000-0000E1A60000}"/>
    <cellStyle name="Total 4 3 5 5 2" xfId="41386" xr:uid="{00000000-0005-0000-0000-0000E2A60000}"/>
    <cellStyle name="Total 4 3 5 6" xfId="29046" xr:uid="{00000000-0005-0000-0000-0000E3A60000}"/>
    <cellStyle name="Total 4 3 5 7" xfId="12299" xr:uid="{00000000-0005-0000-0000-0000E4A60000}"/>
    <cellStyle name="Total 4 3 6" xfId="8534" xr:uid="{00000000-0005-0000-0000-0000E5A60000}"/>
    <cellStyle name="Total 4 3 6 2" xfId="19126" xr:uid="{00000000-0005-0000-0000-0000E6A60000}"/>
    <cellStyle name="Total 4 3 6 2 2" xfId="35797" xr:uid="{00000000-0005-0000-0000-0000E7A60000}"/>
    <cellStyle name="Total 4 3 6 3" xfId="22318" xr:uid="{00000000-0005-0000-0000-0000E8A60000}"/>
    <cellStyle name="Total 4 3 6 3 2" xfId="39011" xr:uid="{00000000-0005-0000-0000-0000E9A60000}"/>
    <cellStyle name="Total 4 3 6 4" xfId="25207" xr:uid="{00000000-0005-0000-0000-0000EAA60000}"/>
    <cellStyle name="Total 4 3 6 4 2" xfId="41943" xr:uid="{00000000-0005-0000-0000-0000EBA60000}"/>
    <cellStyle name="Total 4 3 6 5" xfId="29873" xr:uid="{00000000-0005-0000-0000-0000ECA60000}"/>
    <cellStyle name="Total 4 3 6 6" xfId="13197" xr:uid="{00000000-0005-0000-0000-0000EDA60000}"/>
    <cellStyle name="Total 4 3 7" xfId="16788" xr:uid="{00000000-0005-0000-0000-0000EEA60000}"/>
    <cellStyle name="Total 4 3 7 2" xfId="33462" xr:uid="{00000000-0005-0000-0000-0000EFA60000}"/>
    <cellStyle name="Total 4 3 8" xfId="17408" xr:uid="{00000000-0005-0000-0000-0000F0A60000}"/>
    <cellStyle name="Total 4 3 8 2" xfId="34084" xr:uid="{00000000-0005-0000-0000-0000F1A60000}"/>
    <cellStyle name="Total 4 3 9" xfId="16361" xr:uid="{00000000-0005-0000-0000-0000F2A60000}"/>
    <cellStyle name="Total 4 3 9 2" xfId="33029" xr:uid="{00000000-0005-0000-0000-0000F3A60000}"/>
    <cellStyle name="Total 4 4" xfId="5960" xr:uid="{00000000-0005-0000-0000-0000F4A60000}"/>
    <cellStyle name="Total 4 4 10" xfId="27289" xr:uid="{00000000-0005-0000-0000-0000F5A60000}"/>
    <cellStyle name="Total 4 4 11" xfId="10510" xr:uid="{00000000-0005-0000-0000-0000F6A60000}"/>
    <cellStyle name="Total 4 4 2" xfId="5961" xr:uid="{00000000-0005-0000-0000-0000F7A60000}"/>
    <cellStyle name="Total 4 4 2 10" xfId="11371" xr:uid="{00000000-0005-0000-0000-0000F8A60000}"/>
    <cellStyle name="Total 4 4 2 2" xfId="5962" xr:uid="{00000000-0005-0000-0000-0000F9A60000}"/>
    <cellStyle name="Total 4 4 2 2 2" xfId="14506" xr:uid="{00000000-0005-0000-0000-0000FAA60000}"/>
    <cellStyle name="Total 4 4 2 2 2 2" xfId="20269" xr:uid="{00000000-0005-0000-0000-0000FBA60000}"/>
    <cellStyle name="Total 4 4 2 2 2 2 2" xfId="36938" xr:uid="{00000000-0005-0000-0000-0000FCA60000}"/>
    <cellStyle name="Total 4 4 2 2 2 3" xfId="23410" xr:uid="{00000000-0005-0000-0000-0000FDA60000}"/>
    <cellStyle name="Total 4 4 2 2 2 3 2" xfId="40118" xr:uid="{00000000-0005-0000-0000-0000FEA60000}"/>
    <cellStyle name="Total 4 4 2 2 2 4" xfId="26192" xr:uid="{00000000-0005-0000-0000-0000FFA60000}"/>
    <cellStyle name="Total 4 4 2 2 2 4 2" xfId="42932" xr:uid="{00000000-0005-0000-0000-000000A70000}"/>
    <cellStyle name="Total 4 4 2 2 2 5" xfId="31178" xr:uid="{00000000-0005-0000-0000-000001A70000}"/>
    <cellStyle name="Total 4 4 2 2 3" xfId="17983" xr:uid="{00000000-0005-0000-0000-000002A70000}"/>
    <cellStyle name="Total 4 4 2 2 3 2" xfId="34659" xr:uid="{00000000-0005-0000-0000-000003A70000}"/>
    <cellStyle name="Total 4 4 2 2 4" xfId="15644" xr:uid="{00000000-0005-0000-0000-000004A70000}"/>
    <cellStyle name="Total 4 4 2 2 4 2" xfId="32307" xr:uid="{00000000-0005-0000-0000-000005A70000}"/>
    <cellStyle name="Total 4 4 2 2 5" xfId="19437" xr:uid="{00000000-0005-0000-0000-000006A70000}"/>
    <cellStyle name="Total 4 4 2 2 5 2" xfId="36107" xr:uid="{00000000-0005-0000-0000-000007A70000}"/>
    <cellStyle name="Total 4 4 2 2 6" xfId="28581" xr:uid="{00000000-0005-0000-0000-000008A70000}"/>
    <cellStyle name="Total 4 4 2 2 7" xfId="11832" xr:uid="{00000000-0005-0000-0000-000009A70000}"/>
    <cellStyle name="Total 4 4 2 3" xfId="5963" xr:uid="{00000000-0005-0000-0000-00000AA70000}"/>
    <cellStyle name="Total 4 4 2 3 2" xfId="14760" xr:uid="{00000000-0005-0000-0000-00000BA70000}"/>
    <cellStyle name="Total 4 4 2 3 2 2" xfId="20523" xr:uid="{00000000-0005-0000-0000-00000CA70000}"/>
    <cellStyle name="Total 4 4 2 3 2 2 2" xfId="37191" xr:uid="{00000000-0005-0000-0000-00000DA70000}"/>
    <cellStyle name="Total 4 4 2 3 2 3" xfId="23662" xr:uid="{00000000-0005-0000-0000-00000EA70000}"/>
    <cellStyle name="Total 4 4 2 3 2 3 2" xfId="40372" xr:uid="{00000000-0005-0000-0000-00000FA70000}"/>
    <cellStyle name="Total 4 4 2 3 2 4" xfId="26445" xr:uid="{00000000-0005-0000-0000-000010A70000}"/>
    <cellStyle name="Total 4 4 2 3 2 4 2" xfId="43186" xr:uid="{00000000-0005-0000-0000-000011A70000}"/>
    <cellStyle name="Total 4 4 2 3 2 5" xfId="31431" xr:uid="{00000000-0005-0000-0000-000012A70000}"/>
    <cellStyle name="Total 4 4 2 3 3" xfId="18237" xr:uid="{00000000-0005-0000-0000-000013A70000}"/>
    <cellStyle name="Total 4 4 2 3 3 2" xfId="34912" xr:uid="{00000000-0005-0000-0000-000014A70000}"/>
    <cellStyle name="Total 4 4 2 3 4" xfId="21489" xr:uid="{00000000-0005-0000-0000-000015A70000}"/>
    <cellStyle name="Total 4 4 2 3 4 2" xfId="38163" xr:uid="{00000000-0005-0000-0000-000016A70000}"/>
    <cellStyle name="Total 4 4 2 3 5" xfId="24539" xr:uid="{00000000-0005-0000-0000-000017A70000}"/>
    <cellStyle name="Total 4 4 2 3 5 2" xfId="41259" xr:uid="{00000000-0005-0000-0000-000018A70000}"/>
    <cellStyle name="Total 4 4 2 3 6" xfId="28833" xr:uid="{00000000-0005-0000-0000-000019A70000}"/>
    <cellStyle name="Total 4 4 2 3 7" xfId="12086" xr:uid="{00000000-0005-0000-0000-00001AA70000}"/>
    <cellStyle name="Total 4 4 2 4" xfId="8535" xr:uid="{00000000-0005-0000-0000-00001BA70000}"/>
    <cellStyle name="Total 4 4 2 4 2" xfId="15495" xr:uid="{00000000-0005-0000-0000-00001CA70000}"/>
    <cellStyle name="Total 4 4 2 4 2 2" xfId="21126" xr:uid="{00000000-0005-0000-0000-00001DA70000}"/>
    <cellStyle name="Total 4 4 2 4 2 2 2" xfId="37795" xr:uid="{00000000-0005-0000-0000-00001EA70000}"/>
    <cellStyle name="Total 4 4 2 4 2 3" xfId="24238" xr:uid="{00000000-0005-0000-0000-00001FA70000}"/>
    <cellStyle name="Total 4 4 2 4 2 3 2" xfId="40955" xr:uid="{00000000-0005-0000-0000-000020A70000}"/>
    <cellStyle name="Total 4 4 2 4 2 4" xfId="26944" xr:uid="{00000000-0005-0000-0000-000021A70000}"/>
    <cellStyle name="Total 4 4 2 4 2 4 2" xfId="43685" xr:uid="{00000000-0005-0000-0000-000022A70000}"/>
    <cellStyle name="Total 4 4 2 4 2 5" xfId="32166" xr:uid="{00000000-0005-0000-0000-000023A70000}"/>
    <cellStyle name="Total 4 4 2 4 3" xfId="18885" xr:uid="{00000000-0005-0000-0000-000024A70000}"/>
    <cellStyle name="Total 4 4 2 4 3 2" xfId="35563" xr:uid="{00000000-0005-0000-0000-000025A70000}"/>
    <cellStyle name="Total 4 4 2 4 4" xfId="22093" xr:uid="{00000000-0005-0000-0000-000026A70000}"/>
    <cellStyle name="Total 4 4 2 4 4 2" xfId="38775" xr:uid="{00000000-0005-0000-0000-000027A70000}"/>
    <cellStyle name="Total 4 4 2 4 5" xfId="25031" xr:uid="{00000000-0005-0000-0000-000028A70000}"/>
    <cellStyle name="Total 4 4 2 4 5 2" xfId="41758" xr:uid="{00000000-0005-0000-0000-000029A70000}"/>
    <cellStyle name="Total 4 4 2 4 6" xfId="29568" xr:uid="{00000000-0005-0000-0000-00002AA70000}"/>
    <cellStyle name="Total 4 4 2 4 7" xfId="12882" xr:uid="{00000000-0005-0000-0000-00002BA70000}"/>
    <cellStyle name="Total 4 4 2 5" xfId="14043" xr:uid="{00000000-0005-0000-0000-00002CA70000}"/>
    <cellStyle name="Total 4 4 2 5 2" xfId="19830" xr:uid="{00000000-0005-0000-0000-00002DA70000}"/>
    <cellStyle name="Total 4 4 2 5 2 2" xfId="36500" xr:uid="{00000000-0005-0000-0000-00002EA70000}"/>
    <cellStyle name="Total 4 4 2 5 3" xfId="22978" xr:uid="{00000000-0005-0000-0000-00002FA70000}"/>
    <cellStyle name="Total 4 4 2 5 3 2" xfId="39680" xr:uid="{00000000-0005-0000-0000-000030A70000}"/>
    <cellStyle name="Total 4 4 2 5 4" xfId="25774" xr:uid="{00000000-0005-0000-0000-000031A70000}"/>
    <cellStyle name="Total 4 4 2 5 4 2" xfId="42513" xr:uid="{00000000-0005-0000-0000-000032A70000}"/>
    <cellStyle name="Total 4 4 2 5 5" xfId="30716" xr:uid="{00000000-0005-0000-0000-000033A70000}"/>
    <cellStyle name="Total 4 4 2 6" xfId="17542" xr:uid="{00000000-0005-0000-0000-000034A70000}"/>
    <cellStyle name="Total 4 4 2 6 2" xfId="34219" xr:uid="{00000000-0005-0000-0000-000035A70000}"/>
    <cellStyle name="Total 4 4 2 7" xfId="16501" xr:uid="{00000000-0005-0000-0000-000036A70000}"/>
    <cellStyle name="Total 4 4 2 7 2" xfId="33173" xr:uid="{00000000-0005-0000-0000-000037A70000}"/>
    <cellStyle name="Total 4 4 2 8" xfId="21753" xr:uid="{00000000-0005-0000-0000-000038A70000}"/>
    <cellStyle name="Total 4 4 2 8 2" xfId="38431" xr:uid="{00000000-0005-0000-0000-000039A70000}"/>
    <cellStyle name="Total 4 4 2 9" xfId="28124" xr:uid="{00000000-0005-0000-0000-00003AA70000}"/>
    <cellStyle name="Total 4 4 3" xfId="5964" xr:uid="{00000000-0005-0000-0000-00003BA70000}"/>
    <cellStyle name="Total 4 4 3 2" xfId="5965" xr:uid="{00000000-0005-0000-0000-00003CA70000}"/>
    <cellStyle name="Total 4 4 3 2 2" xfId="19468" xr:uid="{00000000-0005-0000-0000-00003DA70000}"/>
    <cellStyle name="Total 4 4 3 2 2 2" xfId="36138" xr:uid="{00000000-0005-0000-0000-00003EA70000}"/>
    <cellStyle name="Total 4 4 3 2 3" xfId="22635" xr:uid="{00000000-0005-0000-0000-00003FA70000}"/>
    <cellStyle name="Total 4 4 3 2 3 2" xfId="39335" xr:uid="{00000000-0005-0000-0000-000040A70000}"/>
    <cellStyle name="Total 4 4 3 2 4" xfId="25485" xr:uid="{00000000-0005-0000-0000-000041A70000}"/>
    <cellStyle name="Total 4 4 3 2 4 2" xfId="42223" xr:uid="{00000000-0005-0000-0000-000042A70000}"/>
    <cellStyle name="Total 4 4 3 2 5" xfId="30280" xr:uid="{00000000-0005-0000-0000-000043A70000}"/>
    <cellStyle name="Total 4 4 3 2 6" xfId="13606" xr:uid="{00000000-0005-0000-0000-000044A70000}"/>
    <cellStyle name="Total 4 4 3 3" xfId="5966" xr:uid="{00000000-0005-0000-0000-000045A70000}"/>
    <cellStyle name="Total 4 4 3 3 2" xfId="33835" xr:uid="{00000000-0005-0000-0000-000046A70000}"/>
    <cellStyle name="Total 4 4 3 3 3" xfId="17159" xr:uid="{00000000-0005-0000-0000-000047A70000}"/>
    <cellStyle name="Total 4 4 3 4" xfId="15857" xr:uid="{00000000-0005-0000-0000-000048A70000}"/>
    <cellStyle name="Total 4 4 3 4 2" xfId="32521" xr:uid="{00000000-0005-0000-0000-000049A70000}"/>
    <cellStyle name="Total 4 4 3 5" xfId="19036" xr:uid="{00000000-0005-0000-0000-00004AA70000}"/>
    <cellStyle name="Total 4 4 3 5 2" xfId="35707" xr:uid="{00000000-0005-0000-0000-00004BA70000}"/>
    <cellStyle name="Total 4 4 3 6" xfId="27688" xr:uid="{00000000-0005-0000-0000-00004CA70000}"/>
    <cellStyle name="Total 4 4 3 7" xfId="10919" xr:uid="{00000000-0005-0000-0000-00004DA70000}"/>
    <cellStyle name="Total 4 4 4" xfId="5967" xr:uid="{00000000-0005-0000-0000-00004EA70000}"/>
    <cellStyle name="Total 4 4 4 2" xfId="14206" xr:uid="{00000000-0005-0000-0000-00004FA70000}"/>
    <cellStyle name="Total 4 4 4 2 2" xfId="19969" xr:uid="{00000000-0005-0000-0000-000050A70000}"/>
    <cellStyle name="Total 4 4 4 2 2 2" xfId="36639" xr:uid="{00000000-0005-0000-0000-000051A70000}"/>
    <cellStyle name="Total 4 4 4 2 3" xfId="23115" xr:uid="{00000000-0005-0000-0000-000052A70000}"/>
    <cellStyle name="Total 4 4 4 2 3 2" xfId="39818" xr:uid="{00000000-0005-0000-0000-000053A70000}"/>
    <cellStyle name="Total 4 4 4 2 4" xfId="25894" xr:uid="{00000000-0005-0000-0000-000054A70000}"/>
    <cellStyle name="Total 4 4 4 2 4 2" xfId="42633" xr:uid="{00000000-0005-0000-0000-000055A70000}"/>
    <cellStyle name="Total 4 4 4 2 5" xfId="30879" xr:uid="{00000000-0005-0000-0000-000056A70000}"/>
    <cellStyle name="Total 4 4 4 3" xfId="17683" xr:uid="{00000000-0005-0000-0000-000057A70000}"/>
    <cellStyle name="Total 4 4 4 3 2" xfId="34360" xr:uid="{00000000-0005-0000-0000-000058A70000}"/>
    <cellStyle name="Total 4 4 4 4" xfId="18414" xr:uid="{00000000-0005-0000-0000-000059A70000}"/>
    <cellStyle name="Total 4 4 4 4 2" xfId="35090" xr:uid="{00000000-0005-0000-0000-00005AA70000}"/>
    <cellStyle name="Total 4 4 4 5" xfId="19250" xr:uid="{00000000-0005-0000-0000-00005BA70000}"/>
    <cellStyle name="Total 4 4 4 5 2" xfId="35921" xr:uid="{00000000-0005-0000-0000-00005CA70000}"/>
    <cellStyle name="Total 4 4 4 6" xfId="28286" xr:uid="{00000000-0005-0000-0000-00005DA70000}"/>
    <cellStyle name="Total 4 4 4 7" xfId="11532" xr:uid="{00000000-0005-0000-0000-00005EA70000}"/>
    <cellStyle name="Total 4 4 5" xfId="5968" xr:uid="{00000000-0005-0000-0000-00005FA70000}"/>
    <cellStyle name="Total 4 4 5 2" xfId="14978" xr:uid="{00000000-0005-0000-0000-000060A70000}"/>
    <cellStyle name="Total 4 4 5 2 2" xfId="20696" xr:uid="{00000000-0005-0000-0000-000061A70000}"/>
    <cellStyle name="Total 4 4 5 2 2 2" xfId="37364" xr:uid="{00000000-0005-0000-0000-000062A70000}"/>
    <cellStyle name="Total 4 4 5 2 3" xfId="23826" xr:uid="{00000000-0005-0000-0000-000063A70000}"/>
    <cellStyle name="Total 4 4 5 2 3 2" xfId="40537" xr:uid="{00000000-0005-0000-0000-000064A70000}"/>
    <cellStyle name="Total 4 4 5 2 4" xfId="26577" xr:uid="{00000000-0005-0000-0000-000065A70000}"/>
    <cellStyle name="Total 4 4 5 2 4 2" xfId="43318" xr:uid="{00000000-0005-0000-0000-000066A70000}"/>
    <cellStyle name="Total 4 4 5 2 5" xfId="31649" xr:uid="{00000000-0005-0000-0000-000067A70000}"/>
    <cellStyle name="Total 4 4 5 3" xfId="18409" xr:uid="{00000000-0005-0000-0000-000068A70000}"/>
    <cellStyle name="Total 4 4 5 3 2" xfId="35084" xr:uid="{00000000-0005-0000-0000-000069A70000}"/>
    <cellStyle name="Total 4 4 5 4" xfId="21652" xr:uid="{00000000-0005-0000-0000-00006AA70000}"/>
    <cellStyle name="Total 4 4 5 4 2" xfId="38327" xr:uid="{00000000-0005-0000-0000-00006BA70000}"/>
    <cellStyle name="Total 4 4 5 5" xfId="24670" xr:uid="{00000000-0005-0000-0000-00006CA70000}"/>
    <cellStyle name="Total 4 4 5 5 2" xfId="41391" xr:uid="{00000000-0005-0000-0000-00006DA70000}"/>
    <cellStyle name="Total 4 4 5 6" xfId="29051" xr:uid="{00000000-0005-0000-0000-00006EA70000}"/>
    <cellStyle name="Total 4 4 5 7" xfId="12304" xr:uid="{00000000-0005-0000-0000-00006FA70000}"/>
    <cellStyle name="Total 4 4 6" xfId="8536" xr:uid="{00000000-0005-0000-0000-000070A70000}"/>
    <cellStyle name="Total 4 4 6 2" xfId="19131" xr:uid="{00000000-0005-0000-0000-000071A70000}"/>
    <cellStyle name="Total 4 4 6 2 2" xfId="35802" xr:uid="{00000000-0005-0000-0000-000072A70000}"/>
    <cellStyle name="Total 4 4 6 3" xfId="22323" xr:uid="{00000000-0005-0000-0000-000073A70000}"/>
    <cellStyle name="Total 4 4 6 3 2" xfId="39016" xr:uid="{00000000-0005-0000-0000-000074A70000}"/>
    <cellStyle name="Total 4 4 6 4" xfId="25212" xr:uid="{00000000-0005-0000-0000-000075A70000}"/>
    <cellStyle name="Total 4 4 6 4 2" xfId="41948" xr:uid="{00000000-0005-0000-0000-000076A70000}"/>
    <cellStyle name="Total 4 4 6 5" xfId="29878" xr:uid="{00000000-0005-0000-0000-000077A70000}"/>
    <cellStyle name="Total 4 4 6 6" xfId="13202" xr:uid="{00000000-0005-0000-0000-000078A70000}"/>
    <cellStyle name="Total 4 4 7" xfId="16797" xr:uid="{00000000-0005-0000-0000-000079A70000}"/>
    <cellStyle name="Total 4 4 7 2" xfId="33471" xr:uid="{00000000-0005-0000-0000-00007AA70000}"/>
    <cellStyle name="Total 4 4 8" xfId="16001" xr:uid="{00000000-0005-0000-0000-00007BA70000}"/>
    <cellStyle name="Total 4 4 8 2" xfId="32667" xr:uid="{00000000-0005-0000-0000-00007CA70000}"/>
    <cellStyle name="Total 4 4 9" xfId="24325" xr:uid="{00000000-0005-0000-0000-00007DA70000}"/>
    <cellStyle name="Total 4 4 9 2" xfId="41043" xr:uid="{00000000-0005-0000-0000-00007EA70000}"/>
    <cellStyle name="Total 4 5" xfId="5969" xr:uid="{00000000-0005-0000-0000-00007FA70000}"/>
    <cellStyle name="Total 4 5 10" xfId="16378" xr:uid="{00000000-0005-0000-0000-000080A70000}"/>
    <cellStyle name="Total 4 5 10 2" xfId="33046" xr:uid="{00000000-0005-0000-0000-000081A70000}"/>
    <cellStyle name="Total 4 5 11" xfId="27345" xr:uid="{00000000-0005-0000-0000-000082A70000}"/>
    <cellStyle name="Total 4 5 12" xfId="10569" xr:uid="{00000000-0005-0000-0000-000083A70000}"/>
    <cellStyle name="Total 4 5 2" xfId="5970" xr:uid="{00000000-0005-0000-0000-000084A70000}"/>
    <cellStyle name="Total 4 5 2 10" xfId="11425" xr:uid="{00000000-0005-0000-0000-000085A70000}"/>
    <cellStyle name="Total 4 5 2 2" xfId="5971" xr:uid="{00000000-0005-0000-0000-000086A70000}"/>
    <cellStyle name="Total 4 5 2 2 2" xfId="14545" xr:uid="{00000000-0005-0000-0000-000087A70000}"/>
    <cellStyle name="Total 4 5 2 2 2 2" xfId="20308" xr:uid="{00000000-0005-0000-0000-000088A70000}"/>
    <cellStyle name="Total 4 5 2 2 2 2 2" xfId="36977" xr:uid="{00000000-0005-0000-0000-000089A70000}"/>
    <cellStyle name="Total 4 5 2 2 2 3" xfId="23449" xr:uid="{00000000-0005-0000-0000-00008AA70000}"/>
    <cellStyle name="Total 4 5 2 2 2 3 2" xfId="40157" xr:uid="{00000000-0005-0000-0000-00008BA70000}"/>
    <cellStyle name="Total 4 5 2 2 2 4" xfId="26231" xr:uid="{00000000-0005-0000-0000-00008CA70000}"/>
    <cellStyle name="Total 4 5 2 2 2 4 2" xfId="42971" xr:uid="{00000000-0005-0000-0000-00008DA70000}"/>
    <cellStyle name="Total 4 5 2 2 2 5" xfId="31217" xr:uid="{00000000-0005-0000-0000-00008EA70000}"/>
    <cellStyle name="Total 4 5 2 2 3" xfId="18022" xr:uid="{00000000-0005-0000-0000-00008FA70000}"/>
    <cellStyle name="Total 4 5 2 2 3 2" xfId="34698" xr:uid="{00000000-0005-0000-0000-000090A70000}"/>
    <cellStyle name="Total 4 5 2 2 4" xfId="21276" xr:uid="{00000000-0005-0000-0000-000091A70000}"/>
    <cellStyle name="Total 4 5 2 2 4 2" xfId="37948" xr:uid="{00000000-0005-0000-0000-000092A70000}"/>
    <cellStyle name="Total 4 5 2 2 5" xfId="16683" xr:uid="{00000000-0005-0000-0000-000093A70000}"/>
    <cellStyle name="Total 4 5 2 2 5 2" xfId="33357" xr:uid="{00000000-0005-0000-0000-000094A70000}"/>
    <cellStyle name="Total 4 5 2 2 6" xfId="28620" xr:uid="{00000000-0005-0000-0000-000095A70000}"/>
    <cellStyle name="Total 4 5 2 2 7" xfId="11871" xr:uid="{00000000-0005-0000-0000-000096A70000}"/>
    <cellStyle name="Total 4 5 2 3" xfId="5972" xr:uid="{00000000-0005-0000-0000-000097A70000}"/>
    <cellStyle name="Total 4 5 2 3 2" xfId="14795" xr:uid="{00000000-0005-0000-0000-000098A70000}"/>
    <cellStyle name="Total 4 5 2 3 2 2" xfId="20558" xr:uid="{00000000-0005-0000-0000-000099A70000}"/>
    <cellStyle name="Total 4 5 2 3 2 2 2" xfId="37226" xr:uid="{00000000-0005-0000-0000-00009AA70000}"/>
    <cellStyle name="Total 4 5 2 3 2 3" xfId="23697" xr:uid="{00000000-0005-0000-0000-00009BA70000}"/>
    <cellStyle name="Total 4 5 2 3 2 3 2" xfId="40407" xr:uid="{00000000-0005-0000-0000-00009CA70000}"/>
    <cellStyle name="Total 4 5 2 3 2 4" xfId="26480" xr:uid="{00000000-0005-0000-0000-00009DA70000}"/>
    <cellStyle name="Total 4 5 2 3 2 4 2" xfId="43221" xr:uid="{00000000-0005-0000-0000-00009EA70000}"/>
    <cellStyle name="Total 4 5 2 3 2 5" xfId="31466" xr:uid="{00000000-0005-0000-0000-00009FA70000}"/>
    <cellStyle name="Total 4 5 2 3 3" xfId="18272" xr:uid="{00000000-0005-0000-0000-0000A0A70000}"/>
    <cellStyle name="Total 4 5 2 3 3 2" xfId="34947" xr:uid="{00000000-0005-0000-0000-0000A1A70000}"/>
    <cellStyle name="Total 4 5 2 3 4" xfId="21524" xr:uid="{00000000-0005-0000-0000-0000A2A70000}"/>
    <cellStyle name="Total 4 5 2 3 4 2" xfId="38198" xr:uid="{00000000-0005-0000-0000-0000A3A70000}"/>
    <cellStyle name="Total 4 5 2 3 5" xfId="24574" xr:uid="{00000000-0005-0000-0000-0000A4A70000}"/>
    <cellStyle name="Total 4 5 2 3 5 2" xfId="41294" xr:uid="{00000000-0005-0000-0000-0000A5A70000}"/>
    <cellStyle name="Total 4 5 2 3 6" xfId="28868" xr:uid="{00000000-0005-0000-0000-0000A6A70000}"/>
    <cellStyle name="Total 4 5 2 3 7" xfId="12121" xr:uid="{00000000-0005-0000-0000-0000A7A70000}"/>
    <cellStyle name="Total 4 5 2 4" xfId="8537" xr:uid="{00000000-0005-0000-0000-0000A8A70000}"/>
    <cellStyle name="Total 4 5 2 4 2" xfId="15551" xr:uid="{00000000-0005-0000-0000-0000A9A70000}"/>
    <cellStyle name="Total 4 5 2 4 2 2" xfId="21173" xr:uid="{00000000-0005-0000-0000-0000AAA70000}"/>
    <cellStyle name="Total 4 5 2 4 2 2 2" xfId="37843" xr:uid="{00000000-0005-0000-0000-0000ABA70000}"/>
    <cellStyle name="Total 4 5 2 4 2 3" xfId="24286" xr:uid="{00000000-0005-0000-0000-0000ACA70000}"/>
    <cellStyle name="Total 4 5 2 4 2 3 2" xfId="41003" xr:uid="{00000000-0005-0000-0000-0000ADA70000}"/>
    <cellStyle name="Total 4 5 2 4 2 4" xfId="26979" xr:uid="{00000000-0005-0000-0000-0000AEA70000}"/>
    <cellStyle name="Total 4 5 2 4 2 4 2" xfId="43720" xr:uid="{00000000-0005-0000-0000-0000AFA70000}"/>
    <cellStyle name="Total 4 5 2 4 2 5" xfId="32222" xr:uid="{00000000-0005-0000-0000-0000B0A70000}"/>
    <cellStyle name="Total 4 5 2 4 3" xfId="18932" xr:uid="{00000000-0005-0000-0000-0000B1A70000}"/>
    <cellStyle name="Total 4 5 2 4 3 2" xfId="35611" xr:uid="{00000000-0005-0000-0000-0000B2A70000}"/>
    <cellStyle name="Total 4 5 2 4 4" xfId="22141" xr:uid="{00000000-0005-0000-0000-0000B3A70000}"/>
    <cellStyle name="Total 4 5 2 4 4 2" xfId="38824" xr:uid="{00000000-0005-0000-0000-0000B4A70000}"/>
    <cellStyle name="Total 4 5 2 4 5" xfId="25066" xr:uid="{00000000-0005-0000-0000-0000B5A70000}"/>
    <cellStyle name="Total 4 5 2 4 5 2" xfId="41793" xr:uid="{00000000-0005-0000-0000-0000B6A70000}"/>
    <cellStyle name="Total 4 5 2 4 6" xfId="29624" xr:uid="{00000000-0005-0000-0000-0000B7A70000}"/>
    <cellStyle name="Total 4 5 2 4 7" xfId="12939" xr:uid="{00000000-0005-0000-0000-0000B8A70000}"/>
    <cellStyle name="Total 4 5 2 5" xfId="14099" xr:uid="{00000000-0005-0000-0000-0000B9A70000}"/>
    <cellStyle name="Total 4 5 2 5 2" xfId="19877" xr:uid="{00000000-0005-0000-0000-0000BAA70000}"/>
    <cellStyle name="Total 4 5 2 5 2 2" xfId="36547" xr:uid="{00000000-0005-0000-0000-0000BBA70000}"/>
    <cellStyle name="Total 4 5 2 5 3" xfId="23027" xr:uid="{00000000-0005-0000-0000-0000BCA70000}"/>
    <cellStyle name="Total 4 5 2 5 3 2" xfId="39729" xr:uid="{00000000-0005-0000-0000-0000BDA70000}"/>
    <cellStyle name="Total 4 5 2 5 4" xfId="25809" xr:uid="{00000000-0005-0000-0000-0000BEA70000}"/>
    <cellStyle name="Total 4 5 2 5 4 2" xfId="42548" xr:uid="{00000000-0005-0000-0000-0000BFA70000}"/>
    <cellStyle name="Total 4 5 2 5 5" xfId="30772" xr:uid="{00000000-0005-0000-0000-0000C0A70000}"/>
    <cellStyle name="Total 4 5 2 6" xfId="17593" xr:uid="{00000000-0005-0000-0000-0000C1A70000}"/>
    <cellStyle name="Total 4 5 2 6 2" xfId="34270" xr:uid="{00000000-0005-0000-0000-0000C2A70000}"/>
    <cellStyle name="Total 4 5 2 7" xfId="16725" xr:uid="{00000000-0005-0000-0000-0000C3A70000}"/>
    <cellStyle name="Total 4 5 2 7 2" xfId="33399" xr:uid="{00000000-0005-0000-0000-0000C4A70000}"/>
    <cellStyle name="Total 4 5 2 8" xfId="24311" xr:uid="{00000000-0005-0000-0000-0000C5A70000}"/>
    <cellStyle name="Total 4 5 2 8 2" xfId="41029" xr:uid="{00000000-0005-0000-0000-0000C6A70000}"/>
    <cellStyle name="Total 4 5 2 9" xfId="28180" xr:uid="{00000000-0005-0000-0000-0000C7A70000}"/>
    <cellStyle name="Total 4 5 3" xfId="5973" xr:uid="{00000000-0005-0000-0000-0000C8A70000}"/>
    <cellStyle name="Total 4 5 3 2" xfId="13662" xr:uid="{00000000-0005-0000-0000-0000C9A70000}"/>
    <cellStyle name="Total 4 5 3 2 2" xfId="19518" xr:uid="{00000000-0005-0000-0000-0000CAA70000}"/>
    <cellStyle name="Total 4 5 3 2 2 2" xfId="36188" xr:uid="{00000000-0005-0000-0000-0000CBA70000}"/>
    <cellStyle name="Total 4 5 3 2 3" xfId="22679" xr:uid="{00000000-0005-0000-0000-0000CCA70000}"/>
    <cellStyle name="Total 4 5 3 2 3 2" xfId="39379" xr:uid="{00000000-0005-0000-0000-0000CDA70000}"/>
    <cellStyle name="Total 4 5 3 2 4" xfId="25520" xr:uid="{00000000-0005-0000-0000-0000CEA70000}"/>
    <cellStyle name="Total 4 5 3 2 4 2" xfId="42258" xr:uid="{00000000-0005-0000-0000-0000CFA70000}"/>
    <cellStyle name="Total 4 5 3 2 5" xfId="30336" xr:uid="{00000000-0005-0000-0000-0000D0A70000}"/>
    <cellStyle name="Total 4 5 3 3" xfId="17208" xr:uid="{00000000-0005-0000-0000-0000D1A70000}"/>
    <cellStyle name="Total 4 5 3 3 2" xfId="33885" xr:uid="{00000000-0005-0000-0000-0000D2A70000}"/>
    <cellStyle name="Total 4 5 3 4" xfId="15833" xr:uid="{00000000-0005-0000-0000-0000D3A70000}"/>
    <cellStyle name="Total 4 5 3 4 2" xfId="32497" xr:uid="{00000000-0005-0000-0000-0000D4A70000}"/>
    <cellStyle name="Total 4 5 3 5" xfId="24314" xr:uid="{00000000-0005-0000-0000-0000D5A70000}"/>
    <cellStyle name="Total 4 5 3 5 2" xfId="41032" xr:uid="{00000000-0005-0000-0000-0000D6A70000}"/>
    <cellStyle name="Total 4 5 3 6" xfId="27744" xr:uid="{00000000-0005-0000-0000-0000D7A70000}"/>
    <cellStyle name="Total 4 5 3 7" xfId="10974" xr:uid="{00000000-0005-0000-0000-0000D8A70000}"/>
    <cellStyle name="Total 4 5 4" xfId="5974" xr:uid="{00000000-0005-0000-0000-0000D9A70000}"/>
    <cellStyle name="Total 4 5 4 2" xfId="14245" xr:uid="{00000000-0005-0000-0000-0000DAA70000}"/>
    <cellStyle name="Total 4 5 4 2 2" xfId="20008" xr:uid="{00000000-0005-0000-0000-0000DBA70000}"/>
    <cellStyle name="Total 4 5 4 2 2 2" xfId="36678" xr:uid="{00000000-0005-0000-0000-0000DCA70000}"/>
    <cellStyle name="Total 4 5 4 2 3" xfId="23154" xr:uid="{00000000-0005-0000-0000-0000DDA70000}"/>
    <cellStyle name="Total 4 5 4 2 3 2" xfId="39857" xr:uid="{00000000-0005-0000-0000-0000DEA70000}"/>
    <cellStyle name="Total 4 5 4 2 4" xfId="25933" xr:uid="{00000000-0005-0000-0000-0000DFA70000}"/>
    <cellStyle name="Total 4 5 4 2 4 2" xfId="42672" xr:uid="{00000000-0005-0000-0000-0000E0A70000}"/>
    <cellStyle name="Total 4 5 4 2 5" xfId="30918" xr:uid="{00000000-0005-0000-0000-0000E1A70000}"/>
    <cellStyle name="Total 4 5 4 3" xfId="17722" xr:uid="{00000000-0005-0000-0000-0000E2A70000}"/>
    <cellStyle name="Total 4 5 4 3 2" xfId="34399" xr:uid="{00000000-0005-0000-0000-0000E3A70000}"/>
    <cellStyle name="Total 4 5 4 4" xfId="15723" xr:uid="{00000000-0005-0000-0000-0000E4A70000}"/>
    <cellStyle name="Total 4 5 4 4 2" xfId="32384" xr:uid="{00000000-0005-0000-0000-0000E5A70000}"/>
    <cellStyle name="Total 4 5 4 5" xfId="20795" xr:uid="{00000000-0005-0000-0000-0000E6A70000}"/>
    <cellStyle name="Total 4 5 4 5 2" xfId="37464" xr:uid="{00000000-0005-0000-0000-0000E7A70000}"/>
    <cellStyle name="Total 4 5 4 6" xfId="28325" xr:uid="{00000000-0005-0000-0000-0000E8A70000}"/>
    <cellStyle name="Total 4 5 4 7" xfId="11571" xr:uid="{00000000-0005-0000-0000-0000E9A70000}"/>
    <cellStyle name="Total 4 5 5" xfId="8538" xr:uid="{00000000-0005-0000-0000-0000EAA70000}"/>
    <cellStyle name="Total 4 5 5 2" xfId="13522" xr:uid="{00000000-0005-0000-0000-0000EBA70000}"/>
    <cellStyle name="Total 4 5 5 2 2" xfId="19389" xr:uid="{00000000-0005-0000-0000-0000ECA70000}"/>
    <cellStyle name="Total 4 5 5 2 2 2" xfId="36059" xr:uid="{00000000-0005-0000-0000-0000EDA70000}"/>
    <cellStyle name="Total 4 5 5 2 3" xfId="22559" xr:uid="{00000000-0005-0000-0000-0000EEA70000}"/>
    <cellStyle name="Total 4 5 5 2 3 2" xfId="39258" xr:uid="{00000000-0005-0000-0000-0000EFA70000}"/>
    <cellStyle name="Total 4 5 5 2 4" xfId="25418" xr:uid="{00000000-0005-0000-0000-0000F0A70000}"/>
    <cellStyle name="Total 4 5 5 2 4 2" xfId="42156" xr:uid="{00000000-0005-0000-0000-0000F1A70000}"/>
    <cellStyle name="Total 4 5 5 2 5" xfId="30196" xr:uid="{00000000-0005-0000-0000-0000F2A70000}"/>
    <cellStyle name="Total 4 5 5 3" xfId="17072" xr:uid="{00000000-0005-0000-0000-0000F3A70000}"/>
    <cellStyle name="Total 4 5 5 3 2" xfId="33747" xr:uid="{00000000-0005-0000-0000-0000F4A70000}"/>
    <cellStyle name="Total 4 5 5 4" xfId="16261" xr:uid="{00000000-0005-0000-0000-0000F5A70000}"/>
    <cellStyle name="Total 4 5 5 4 2" xfId="32926" xr:uid="{00000000-0005-0000-0000-0000F6A70000}"/>
    <cellStyle name="Total 4 5 5 5" xfId="24289" xr:uid="{00000000-0005-0000-0000-0000F7A70000}"/>
    <cellStyle name="Total 4 5 5 5 2" xfId="41006" xr:uid="{00000000-0005-0000-0000-0000F8A70000}"/>
    <cellStyle name="Total 4 5 5 6" xfId="27605" xr:uid="{00000000-0005-0000-0000-0000F9A70000}"/>
    <cellStyle name="Total 4 5 5 7" xfId="10830" xr:uid="{00000000-0005-0000-0000-0000FAA70000}"/>
    <cellStyle name="Total 4 5 6" xfId="12360" xr:uid="{00000000-0005-0000-0000-0000FBA70000}"/>
    <cellStyle name="Total 4 5 6 2" xfId="15034" xr:uid="{00000000-0005-0000-0000-0000FCA70000}"/>
    <cellStyle name="Total 4 5 6 2 2" xfId="20744" xr:uid="{00000000-0005-0000-0000-0000FDA70000}"/>
    <cellStyle name="Total 4 5 6 2 2 2" xfId="37413" xr:uid="{00000000-0005-0000-0000-0000FEA70000}"/>
    <cellStyle name="Total 4 5 6 2 3" xfId="23871" xr:uid="{00000000-0005-0000-0000-0000FFA70000}"/>
    <cellStyle name="Total 4 5 6 2 3 2" xfId="40582" xr:uid="{00000000-0005-0000-0000-000000A80000}"/>
    <cellStyle name="Total 4 5 6 2 4" xfId="26612" xr:uid="{00000000-0005-0000-0000-000001A80000}"/>
    <cellStyle name="Total 4 5 6 2 4 2" xfId="43353" xr:uid="{00000000-0005-0000-0000-000002A80000}"/>
    <cellStyle name="Total 4 5 6 2 5" xfId="31705" xr:uid="{00000000-0005-0000-0000-000003A80000}"/>
    <cellStyle name="Total 4 5 6 3" xfId="18456" xr:uid="{00000000-0005-0000-0000-000004A80000}"/>
    <cellStyle name="Total 4 5 6 3 2" xfId="35133" xr:uid="{00000000-0005-0000-0000-000005A80000}"/>
    <cellStyle name="Total 4 5 6 4" xfId="21698" xr:uid="{00000000-0005-0000-0000-000006A80000}"/>
    <cellStyle name="Total 4 5 6 4 2" xfId="38373" xr:uid="{00000000-0005-0000-0000-000007A80000}"/>
    <cellStyle name="Total 4 5 6 5" xfId="24705" xr:uid="{00000000-0005-0000-0000-000008A80000}"/>
    <cellStyle name="Total 4 5 6 5 2" xfId="41426" xr:uid="{00000000-0005-0000-0000-000009A80000}"/>
    <cellStyle name="Total 4 5 6 6" xfId="29107" xr:uid="{00000000-0005-0000-0000-00000AA80000}"/>
    <cellStyle name="Total 4 5 7" xfId="13258" xr:uid="{00000000-0005-0000-0000-00000BA80000}"/>
    <cellStyle name="Total 4 5 7 2" xfId="19180" xr:uid="{00000000-0005-0000-0000-00000CA80000}"/>
    <cellStyle name="Total 4 5 7 2 2" xfId="35851" xr:uid="{00000000-0005-0000-0000-00000DA80000}"/>
    <cellStyle name="Total 4 5 7 3" xfId="22367" xr:uid="{00000000-0005-0000-0000-00000EA80000}"/>
    <cellStyle name="Total 4 5 7 3 2" xfId="39060" xr:uid="{00000000-0005-0000-0000-00000FA80000}"/>
    <cellStyle name="Total 4 5 7 4" xfId="25247" xr:uid="{00000000-0005-0000-0000-000010A80000}"/>
    <cellStyle name="Total 4 5 7 4 2" xfId="41983" xr:uid="{00000000-0005-0000-0000-000011A80000}"/>
    <cellStyle name="Total 4 5 7 5" xfId="29934" xr:uid="{00000000-0005-0000-0000-000012A80000}"/>
    <cellStyle name="Total 4 5 8" xfId="16853" xr:uid="{00000000-0005-0000-0000-000013A80000}"/>
    <cellStyle name="Total 4 5 8 2" xfId="33528" xr:uid="{00000000-0005-0000-0000-000014A80000}"/>
    <cellStyle name="Total 4 5 9" xfId="16585" xr:uid="{00000000-0005-0000-0000-000015A80000}"/>
    <cellStyle name="Total 4 5 9 2" xfId="33258" xr:uid="{00000000-0005-0000-0000-000016A80000}"/>
    <cellStyle name="Total 4 6" xfId="5975" xr:uid="{00000000-0005-0000-0000-000017A80000}"/>
    <cellStyle name="Total 4 6 2" xfId="5976" xr:uid="{00000000-0005-0000-0000-000018A80000}"/>
    <cellStyle name="Total 4 6 2 2" xfId="5977" xr:uid="{00000000-0005-0000-0000-000019A80000}"/>
    <cellStyle name="Total 4 6 2 3" xfId="5978" xr:uid="{00000000-0005-0000-0000-00001AA80000}"/>
    <cellStyle name="Total 4 6 2 4" xfId="8539" xr:uid="{00000000-0005-0000-0000-00001BA80000}"/>
    <cellStyle name="Total 4 6 3" xfId="5979" xr:uid="{00000000-0005-0000-0000-00001CA80000}"/>
    <cellStyle name="Total 4 6 4" xfId="5980" xr:uid="{00000000-0005-0000-0000-00001DA80000}"/>
    <cellStyle name="Total 4 6 5" xfId="43833" xr:uid="{00000000-0005-0000-0000-00001EA80000}"/>
    <cellStyle name="Total 4 7" xfId="5981" xr:uid="{00000000-0005-0000-0000-00001FA80000}"/>
    <cellStyle name="Total 4 7 2" xfId="5982" xr:uid="{00000000-0005-0000-0000-000020A80000}"/>
    <cellStyle name="Total 4 7 2 2" xfId="5983" xr:uid="{00000000-0005-0000-0000-000021A80000}"/>
    <cellStyle name="Total 4 7 2 3" xfId="5984" xr:uid="{00000000-0005-0000-0000-000022A80000}"/>
    <cellStyle name="Total 4 7 3" xfId="5985" xr:uid="{00000000-0005-0000-0000-000023A80000}"/>
    <cellStyle name="Total 4 7 4" xfId="5986" xr:uid="{00000000-0005-0000-0000-000024A80000}"/>
    <cellStyle name="Total 4 7 5" xfId="8540" xr:uid="{00000000-0005-0000-0000-000025A80000}"/>
    <cellStyle name="Total 4 7 6" xfId="43865" xr:uid="{00000000-0005-0000-0000-000026A80000}"/>
    <cellStyle name="Total 4 8" xfId="5987" xr:uid="{00000000-0005-0000-0000-000027A80000}"/>
    <cellStyle name="Total 4 8 2" xfId="5988" xr:uid="{00000000-0005-0000-0000-000028A80000}"/>
    <cellStyle name="Total 4 8 2 2" xfId="5989" xr:uid="{00000000-0005-0000-0000-000029A80000}"/>
    <cellStyle name="Total 4 8 2 3" xfId="5990" xr:uid="{00000000-0005-0000-0000-00002AA80000}"/>
    <cellStyle name="Total 4 8 3" xfId="5991" xr:uid="{00000000-0005-0000-0000-00002BA80000}"/>
    <cellStyle name="Total 4 8 4" xfId="5992" xr:uid="{00000000-0005-0000-0000-00002CA80000}"/>
    <cellStyle name="Total 4 8 5" xfId="8541" xr:uid="{00000000-0005-0000-0000-00002DA80000}"/>
    <cellStyle name="Total 4 9" xfId="5993" xr:uid="{00000000-0005-0000-0000-00002EA80000}"/>
    <cellStyle name="Total 4 9 2" xfId="5994" xr:uid="{00000000-0005-0000-0000-00002FA80000}"/>
    <cellStyle name="Total 4 9 2 2" xfId="5995" xr:uid="{00000000-0005-0000-0000-000030A80000}"/>
    <cellStyle name="Total 4 9 2 3" xfId="5996" xr:uid="{00000000-0005-0000-0000-000031A80000}"/>
    <cellStyle name="Total 4 9 3" xfId="5997" xr:uid="{00000000-0005-0000-0000-000032A80000}"/>
    <cellStyle name="Total 4 9 4" xfId="5998" xr:uid="{00000000-0005-0000-0000-000033A80000}"/>
    <cellStyle name="Total 4 9 5" xfId="8542" xr:uid="{00000000-0005-0000-0000-000034A80000}"/>
    <cellStyle name="Total 5" xfId="5999" xr:uid="{00000000-0005-0000-0000-000035A80000}"/>
    <cellStyle name="Total 5 10" xfId="16682" xr:uid="{00000000-0005-0000-0000-000036A80000}"/>
    <cellStyle name="Total 5 10 2" xfId="33356" xr:uid="{00000000-0005-0000-0000-000037A80000}"/>
    <cellStyle name="Total 5 11" xfId="16029" xr:uid="{00000000-0005-0000-0000-000038A80000}"/>
    <cellStyle name="Total 5 11 2" xfId="32695" xr:uid="{00000000-0005-0000-0000-000039A80000}"/>
    <cellStyle name="Total 5 12" xfId="16103" xr:uid="{00000000-0005-0000-0000-00003AA80000}"/>
    <cellStyle name="Total 5 12 2" xfId="32767" xr:uid="{00000000-0005-0000-0000-00003BA80000}"/>
    <cellStyle name="Total 5 13" xfId="27214" xr:uid="{00000000-0005-0000-0000-00003CA80000}"/>
    <cellStyle name="Total 5 14" xfId="43834" xr:uid="{00000000-0005-0000-0000-00003DA80000}"/>
    <cellStyle name="Total 5 15" xfId="43866" xr:uid="{00000000-0005-0000-0000-00003EA80000}"/>
    <cellStyle name="Total 5 16" xfId="10378" xr:uid="{00000000-0005-0000-0000-00003FA80000}"/>
    <cellStyle name="Total 5 2" xfId="6000" xr:uid="{00000000-0005-0000-0000-000040A80000}"/>
    <cellStyle name="Total 5 2 10" xfId="27285" xr:uid="{00000000-0005-0000-0000-000041A80000}"/>
    <cellStyle name="Total 5 2 11" xfId="10502" xr:uid="{00000000-0005-0000-0000-000042A80000}"/>
    <cellStyle name="Total 5 2 2" xfId="6001" xr:uid="{00000000-0005-0000-0000-000043A80000}"/>
    <cellStyle name="Total 5 2 2 10" xfId="11364" xr:uid="{00000000-0005-0000-0000-000044A80000}"/>
    <cellStyle name="Total 5 2 2 2" xfId="6002" xr:uid="{00000000-0005-0000-0000-000045A80000}"/>
    <cellStyle name="Total 5 2 2 2 2" xfId="14502" xr:uid="{00000000-0005-0000-0000-000046A80000}"/>
    <cellStyle name="Total 5 2 2 2 2 2" xfId="20265" xr:uid="{00000000-0005-0000-0000-000047A80000}"/>
    <cellStyle name="Total 5 2 2 2 2 2 2" xfId="36934" xr:uid="{00000000-0005-0000-0000-000048A80000}"/>
    <cellStyle name="Total 5 2 2 2 2 3" xfId="23406" xr:uid="{00000000-0005-0000-0000-000049A80000}"/>
    <cellStyle name="Total 5 2 2 2 2 3 2" xfId="40114" xr:uid="{00000000-0005-0000-0000-00004AA80000}"/>
    <cellStyle name="Total 5 2 2 2 2 4" xfId="26188" xr:uid="{00000000-0005-0000-0000-00004BA80000}"/>
    <cellStyle name="Total 5 2 2 2 2 4 2" xfId="42928" xr:uid="{00000000-0005-0000-0000-00004CA80000}"/>
    <cellStyle name="Total 5 2 2 2 2 5" xfId="31174" xr:uid="{00000000-0005-0000-0000-00004DA80000}"/>
    <cellStyle name="Total 5 2 2 2 3" xfId="17979" xr:uid="{00000000-0005-0000-0000-00004EA80000}"/>
    <cellStyle name="Total 5 2 2 2 3 2" xfId="34655" xr:uid="{00000000-0005-0000-0000-00004FA80000}"/>
    <cellStyle name="Total 5 2 2 2 4" xfId="18678" xr:uid="{00000000-0005-0000-0000-000050A80000}"/>
    <cellStyle name="Total 5 2 2 2 4 2" xfId="35355" xr:uid="{00000000-0005-0000-0000-000051A80000}"/>
    <cellStyle name="Total 5 2 2 2 5" xfId="24176" xr:uid="{00000000-0005-0000-0000-000052A80000}"/>
    <cellStyle name="Total 5 2 2 2 5 2" xfId="40893" xr:uid="{00000000-0005-0000-0000-000053A80000}"/>
    <cellStyle name="Total 5 2 2 2 6" xfId="28577" xr:uid="{00000000-0005-0000-0000-000054A80000}"/>
    <cellStyle name="Total 5 2 2 2 7" xfId="11828" xr:uid="{00000000-0005-0000-0000-000055A80000}"/>
    <cellStyle name="Total 5 2 2 3" xfId="6003" xr:uid="{00000000-0005-0000-0000-000056A80000}"/>
    <cellStyle name="Total 5 2 2 3 2" xfId="14756" xr:uid="{00000000-0005-0000-0000-000057A80000}"/>
    <cellStyle name="Total 5 2 2 3 2 2" xfId="20519" xr:uid="{00000000-0005-0000-0000-000058A80000}"/>
    <cellStyle name="Total 5 2 2 3 2 2 2" xfId="37187" xr:uid="{00000000-0005-0000-0000-000059A80000}"/>
    <cellStyle name="Total 5 2 2 3 2 3" xfId="23658" xr:uid="{00000000-0005-0000-0000-00005AA80000}"/>
    <cellStyle name="Total 5 2 2 3 2 3 2" xfId="40368" xr:uid="{00000000-0005-0000-0000-00005BA80000}"/>
    <cellStyle name="Total 5 2 2 3 2 4" xfId="26441" xr:uid="{00000000-0005-0000-0000-00005CA80000}"/>
    <cellStyle name="Total 5 2 2 3 2 4 2" xfId="43182" xr:uid="{00000000-0005-0000-0000-00005DA80000}"/>
    <cellStyle name="Total 5 2 2 3 2 5" xfId="31427" xr:uid="{00000000-0005-0000-0000-00005EA80000}"/>
    <cellStyle name="Total 5 2 2 3 3" xfId="18233" xr:uid="{00000000-0005-0000-0000-00005FA80000}"/>
    <cellStyle name="Total 5 2 2 3 3 2" xfId="34908" xr:uid="{00000000-0005-0000-0000-000060A80000}"/>
    <cellStyle name="Total 5 2 2 3 4" xfId="21485" xr:uid="{00000000-0005-0000-0000-000061A80000}"/>
    <cellStyle name="Total 5 2 2 3 4 2" xfId="38159" xr:uid="{00000000-0005-0000-0000-000062A80000}"/>
    <cellStyle name="Total 5 2 2 3 5" xfId="24535" xr:uid="{00000000-0005-0000-0000-000063A80000}"/>
    <cellStyle name="Total 5 2 2 3 5 2" xfId="41255" xr:uid="{00000000-0005-0000-0000-000064A80000}"/>
    <cellStyle name="Total 5 2 2 3 6" xfId="28829" xr:uid="{00000000-0005-0000-0000-000065A80000}"/>
    <cellStyle name="Total 5 2 2 3 7" xfId="12082" xr:uid="{00000000-0005-0000-0000-000066A80000}"/>
    <cellStyle name="Total 5 2 2 4" xfId="12878" xr:uid="{00000000-0005-0000-0000-000067A80000}"/>
    <cellStyle name="Total 5 2 2 4 2" xfId="15491" xr:uid="{00000000-0005-0000-0000-000068A80000}"/>
    <cellStyle name="Total 5 2 2 4 2 2" xfId="21122" xr:uid="{00000000-0005-0000-0000-000069A80000}"/>
    <cellStyle name="Total 5 2 2 4 2 2 2" xfId="37791" xr:uid="{00000000-0005-0000-0000-00006AA80000}"/>
    <cellStyle name="Total 5 2 2 4 2 3" xfId="24234" xr:uid="{00000000-0005-0000-0000-00006BA80000}"/>
    <cellStyle name="Total 5 2 2 4 2 3 2" xfId="40951" xr:uid="{00000000-0005-0000-0000-00006CA80000}"/>
    <cellStyle name="Total 5 2 2 4 2 4" xfId="26940" xr:uid="{00000000-0005-0000-0000-00006DA80000}"/>
    <cellStyle name="Total 5 2 2 4 2 4 2" xfId="43681" xr:uid="{00000000-0005-0000-0000-00006EA80000}"/>
    <cellStyle name="Total 5 2 2 4 2 5" xfId="32162" xr:uid="{00000000-0005-0000-0000-00006FA80000}"/>
    <cellStyle name="Total 5 2 2 4 3" xfId="18881" xr:uid="{00000000-0005-0000-0000-000070A80000}"/>
    <cellStyle name="Total 5 2 2 4 3 2" xfId="35559" xr:uid="{00000000-0005-0000-0000-000071A80000}"/>
    <cellStyle name="Total 5 2 2 4 4" xfId="22089" xr:uid="{00000000-0005-0000-0000-000072A80000}"/>
    <cellStyle name="Total 5 2 2 4 4 2" xfId="38771" xr:uid="{00000000-0005-0000-0000-000073A80000}"/>
    <cellStyle name="Total 5 2 2 4 5" xfId="25027" xr:uid="{00000000-0005-0000-0000-000074A80000}"/>
    <cellStyle name="Total 5 2 2 4 5 2" xfId="41754" xr:uid="{00000000-0005-0000-0000-000075A80000}"/>
    <cellStyle name="Total 5 2 2 4 6" xfId="29564" xr:uid="{00000000-0005-0000-0000-000076A80000}"/>
    <cellStyle name="Total 5 2 2 5" xfId="14039" xr:uid="{00000000-0005-0000-0000-000077A80000}"/>
    <cellStyle name="Total 5 2 2 5 2" xfId="19826" xr:uid="{00000000-0005-0000-0000-000078A80000}"/>
    <cellStyle name="Total 5 2 2 5 2 2" xfId="36496" xr:uid="{00000000-0005-0000-0000-000079A80000}"/>
    <cellStyle name="Total 5 2 2 5 3" xfId="22974" xr:uid="{00000000-0005-0000-0000-00007AA80000}"/>
    <cellStyle name="Total 5 2 2 5 3 2" xfId="39676" xr:uid="{00000000-0005-0000-0000-00007BA80000}"/>
    <cellStyle name="Total 5 2 2 5 4" xfId="25770" xr:uid="{00000000-0005-0000-0000-00007CA80000}"/>
    <cellStyle name="Total 5 2 2 5 4 2" xfId="42509" xr:uid="{00000000-0005-0000-0000-00007DA80000}"/>
    <cellStyle name="Total 5 2 2 5 5" xfId="30712" xr:uid="{00000000-0005-0000-0000-00007EA80000}"/>
    <cellStyle name="Total 5 2 2 6" xfId="17535" xr:uid="{00000000-0005-0000-0000-00007FA80000}"/>
    <cellStyle name="Total 5 2 2 6 2" xfId="34212" xr:uid="{00000000-0005-0000-0000-000080A80000}"/>
    <cellStyle name="Total 5 2 2 7" xfId="19413" xr:uid="{00000000-0005-0000-0000-000081A80000}"/>
    <cellStyle name="Total 5 2 2 7 2" xfId="36083" xr:uid="{00000000-0005-0000-0000-000082A80000}"/>
    <cellStyle name="Total 5 2 2 8" xfId="16665" xr:uid="{00000000-0005-0000-0000-000083A80000}"/>
    <cellStyle name="Total 5 2 2 8 2" xfId="33338" xr:uid="{00000000-0005-0000-0000-000084A80000}"/>
    <cellStyle name="Total 5 2 2 9" xfId="28120" xr:uid="{00000000-0005-0000-0000-000085A80000}"/>
    <cellStyle name="Total 5 2 3" xfId="6004" xr:uid="{00000000-0005-0000-0000-000086A80000}"/>
    <cellStyle name="Total 5 2 3 2" xfId="13602" xr:uid="{00000000-0005-0000-0000-000087A80000}"/>
    <cellStyle name="Total 5 2 3 2 2" xfId="19464" xr:uid="{00000000-0005-0000-0000-000088A80000}"/>
    <cellStyle name="Total 5 2 3 2 2 2" xfId="36134" xr:uid="{00000000-0005-0000-0000-000089A80000}"/>
    <cellStyle name="Total 5 2 3 2 3" xfId="22631" xr:uid="{00000000-0005-0000-0000-00008AA80000}"/>
    <cellStyle name="Total 5 2 3 2 3 2" xfId="39331" xr:uid="{00000000-0005-0000-0000-00008BA80000}"/>
    <cellStyle name="Total 5 2 3 2 4" xfId="25481" xr:uid="{00000000-0005-0000-0000-00008CA80000}"/>
    <cellStyle name="Total 5 2 3 2 4 2" xfId="42219" xr:uid="{00000000-0005-0000-0000-00008DA80000}"/>
    <cellStyle name="Total 5 2 3 2 5" xfId="30276" xr:uid="{00000000-0005-0000-0000-00008EA80000}"/>
    <cellStyle name="Total 5 2 3 3" xfId="17152" xr:uid="{00000000-0005-0000-0000-00008FA80000}"/>
    <cellStyle name="Total 5 2 3 3 2" xfId="33828" xr:uid="{00000000-0005-0000-0000-000090A80000}"/>
    <cellStyle name="Total 5 2 3 4" xfId="16552" xr:uid="{00000000-0005-0000-0000-000091A80000}"/>
    <cellStyle name="Total 5 2 3 4 2" xfId="33225" xr:uid="{00000000-0005-0000-0000-000092A80000}"/>
    <cellStyle name="Total 5 2 3 5" xfId="16146" xr:uid="{00000000-0005-0000-0000-000093A80000}"/>
    <cellStyle name="Total 5 2 3 5 2" xfId="32811" xr:uid="{00000000-0005-0000-0000-000094A80000}"/>
    <cellStyle name="Total 5 2 3 6" xfId="27684" xr:uid="{00000000-0005-0000-0000-000095A80000}"/>
    <cellStyle name="Total 5 2 3 7" xfId="10912" xr:uid="{00000000-0005-0000-0000-000096A80000}"/>
    <cellStyle name="Total 5 2 4" xfId="6005" xr:uid="{00000000-0005-0000-0000-000097A80000}"/>
    <cellStyle name="Total 5 2 4 2" xfId="14202" xr:uid="{00000000-0005-0000-0000-000098A80000}"/>
    <cellStyle name="Total 5 2 4 2 2" xfId="19965" xr:uid="{00000000-0005-0000-0000-000099A80000}"/>
    <cellStyle name="Total 5 2 4 2 2 2" xfId="36635" xr:uid="{00000000-0005-0000-0000-00009AA80000}"/>
    <cellStyle name="Total 5 2 4 2 3" xfId="23111" xr:uid="{00000000-0005-0000-0000-00009BA80000}"/>
    <cellStyle name="Total 5 2 4 2 3 2" xfId="39814" xr:uid="{00000000-0005-0000-0000-00009CA80000}"/>
    <cellStyle name="Total 5 2 4 2 4" xfId="25890" xr:uid="{00000000-0005-0000-0000-00009DA80000}"/>
    <cellStyle name="Total 5 2 4 2 4 2" xfId="42629" xr:uid="{00000000-0005-0000-0000-00009EA80000}"/>
    <cellStyle name="Total 5 2 4 2 5" xfId="30875" xr:uid="{00000000-0005-0000-0000-00009FA80000}"/>
    <cellStyle name="Total 5 2 4 3" xfId="17679" xr:uid="{00000000-0005-0000-0000-0000A0A80000}"/>
    <cellStyle name="Total 5 2 4 3 2" xfId="34356" xr:uid="{00000000-0005-0000-0000-0000A1A80000}"/>
    <cellStyle name="Total 5 2 4 4" xfId="18770" xr:uid="{00000000-0005-0000-0000-0000A2A80000}"/>
    <cellStyle name="Total 5 2 4 4 2" xfId="35448" xr:uid="{00000000-0005-0000-0000-0000A3A80000}"/>
    <cellStyle name="Total 5 2 4 5" xfId="22776" xr:uid="{00000000-0005-0000-0000-0000A4A80000}"/>
    <cellStyle name="Total 5 2 4 5 2" xfId="39477" xr:uid="{00000000-0005-0000-0000-0000A5A80000}"/>
    <cellStyle name="Total 5 2 4 6" xfId="28282" xr:uid="{00000000-0005-0000-0000-0000A6A80000}"/>
    <cellStyle name="Total 5 2 4 7" xfId="11528" xr:uid="{00000000-0005-0000-0000-0000A7A80000}"/>
    <cellStyle name="Total 5 2 5" xfId="8543" xr:uid="{00000000-0005-0000-0000-0000A8A80000}"/>
    <cellStyle name="Total 5 2 5 2" xfId="14974" xr:uid="{00000000-0005-0000-0000-0000A9A80000}"/>
    <cellStyle name="Total 5 2 5 2 2" xfId="20692" xr:uid="{00000000-0005-0000-0000-0000AAA80000}"/>
    <cellStyle name="Total 5 2 5 2 2 2" xfId="37360" xr:uid="{00000000-0005-0000-0000-0000ABA80000}"/>
    <cellStyle name="Total 5 2 5 2 3" xfId="23822" xr:uid="{00000000-0005-0000-0000-0000ACA80000}"/>
    <cellStyle name="Total 5 2 5 2 3 2" xfId="40533" xr:uid="{00000000-0005-0000-0000-0000ADA80000}"/>
    <cellStyle name="Total 5 2 5 2 4" xfId="26573" xr:uid="{00000000-0005-0000-0000-0000AEA80000}"/>
    <cellStyle name="Total 5 2 5 2 4 2" xfId="43314" xr:uid="{00000000-0005-0000-0000-0000AFA80000}"/>
    <cellStyle name="Total 5 2 5 2 5" xfId="31645" xr:uid="{00000000-0005-0000-0000-0000B0A80000}"/>
    <cellStyle name="Total 5 2 5 3" xfId="18405" xr:uid="{00000000-0005-0000-0000-0000B1A80000}"/>
    <cellStyle name="Total 5 2 5 3 2" xfId="35080" xr:uid="{00000000-0005-0000-0000-0000B2A80000}"/>
    <cellStyle name="Total 5 2 5 4" xfId="21648" xr:uid="{00000000-0005-0000-0000-0000B3A80000}"/>
    <cellStyle name="Total 5 2 5 4 2" xfId="38323" xr:uid="{00000000-0005-0000-0000-0000B4A80000}"/>
    <cellStyle name="Total 5 2 5 5" xfId="24666" xr:uid="{00000000-0005-0000-0000-0000B5A80000}"/>
    <cellStyle name="Total 5 2 5 5 2" xfId="41387" xr:uid="{00000000-0005-0000-0000-0000B6A80000}"/>
    <cellStyle name="Total 5 2 5 6" xfId="29047" xr:uid="{00000000-0005-0000-0000-0000B7A80000}"/>
    <cellStyle name="Total 5 2 5 7" xfId="12300" xr:uid="{00000000-0005-0000-0000-0000B8A80000}"/>
    <cellStyle name="Total 5 2 6" xfId="13198" xr:uid="{00000000-0005-0000-0000-0000B9A80000}"/>
    <cellStyle name="Total 5 2 6 2" xfId="19127" xr:uid="{00000000-0005-0000-0000-0000BAA80000}"/>
    <cellStyle name="Total 5 2 6 2 2" xfId="35798" xr:uid="{00000000-0005-0000-0000-0000BBA80000}"/>
    <cellStyle name="Total 5 2 6 3" xfId="22319" xr:uid="{00000000-0005-0000-0000-0000BCA80000}"/>
    <cellStyle name="Total 5 2 6 3 2" xfId="39012" xr:uid="{00000000-0005-0000-0000-0000BDA80000}"/>
    <cellStyle name="Total 5 2 6 4" xfId="25208" xr:uid="{00000000-0005-0000-0000-0000BEA80000}"/>
    <cellStyle name="Total 5 2 6 4 2" xfId="41944" xr:uid="{00000000-0005-0000-0000-0000BFA80000}"/>
    <cellStyle name="Total 5 2 6 5" xfId="29874" xr:uid="{00000000-0005-0000-0000-0000C0A80000}"/>
    <cellStyle name="Total 5 2 7" xfId="16789" xr:uid="{00000000-0005-0000-0000-0000C1A80000}"/>
    <cellStyle name="Total 5 2 7 2" xfId="33463" xr:uid="{00000000-0005-0000-0000-0000C2A80000}"/>
    <cellStyle name="Total 5 2 8" xfId="17407" xr:uid="{00000000-0005-0000-0000-0000C3A80000}"/>
    <cellStyle name="Total 5 2 8 2" xfId="34083" xr:uid="{00000000-0005-0000-0000-0000C4A80000}"/>
    <cellStyle name="Total 5 2 9" xfId="24355" xr:uid="{00000000-0005-0000-0000-0000C5A80000}"/>
    <cellStyle name="Total 5 2 9 2" xfId="41073" xr:uid="{00000000-0005-0000-0000-0000C6A80000}"/>
    <cellStyle name="Total 5 3" xfId="6006" xr:uid="{00000000-0005-0000-0000-0000C7A80000}"/>
    <cellStyle name="Total 5 3 10" xfId="27290" xr:uid="{00000000-0005-0000-0000-0000C8A80000}"/>
    <cellStyle name="Total 5 3 11" xfId="10511" xr:uid="{00000000-0005-0000-0000-0000C9A80000}"/>
    <cellStyle name="Total 5 3 2" xfId="6007" xr:uid="{00000000-0005-0000-0000-0000CAA80000}"/>
    <cellStyle name="Total 5 3 2 10" xfId="11372" xr:uid="{00000000-0005-0000-0000-0000CBA80000}"/>
    <cellStyle name="Total 5 3 2 2" xfId="11833" xr:uid="{00000000-0005-0000-0000-0000CCA80000}"/>
    <cellStyle name="Total 5 3 2 2 2" xfId="14507" xr:uid="{00000000-0005-0000-0000-0000CDA80000}"/>
    <cellStyle name="Total 5 3 2 2 2 2" xfId="20270" xr:uid="{00000000-0005-0000-0000-0000CEA80000}"/>
    <cellStyle name="Total 5 3 2 2 2 2 2" xfId="36939" xr:uid="{00000000-0005-0000-0000-0000CFA80000}"/>
    <cellStyle name="Total 5 3 2 2 2 3" xfId="23411" xr:uid="{00000000-0005-0000-0000-0000D0A80000}"/>
    <cellStyle name="Total 5 3 2 2 2 3 2" xfId="40119" xr:uid="{00000000-0005-0000-0000-0000D1A80000}"/>
    <cellStyle name="Total 5 3 2 2 2 4" xfId="26193" xr:uid="{00000000-0005-0000-0000-0000D2A80000}"/>
    <cellStyle name="Total 5 3 2 2 2 4 2" xfId="42933" xr:uid="{00000000-0005-0000-0000-0000D3A80000}"/>
    <cellStyle name="Total 5 3 2 2 2 5" xfId="31179" xr:uid="{00000000-0005-0000-0000-0000D4A80000}"/>
    <cellStyle name="Total 5 3 2 2 3" xfId="17984" xr:uid="{00000000-0005-0000-0000-0000D5A80000}"/>
    <cellStyle name="Total 5 3 2 2 3 2" xfId="34660" xr:uid="{00000000-0005-0000-0000-0000D6A80000}"/>
    <cellStyle name="Total 5 3 2 2 4" xfId="9959" xr:uid="{00000000-0005-0000-0000-0000D7A80000}"/>
    <cellStyle name="Total 5 3 2 2 4 2" xfId="27082" xr:uid="{00000000-0005-0000-0000-0000D8A80000}"/>
    <cellStyle name="Total 5 3 2 2 5" xfId="18378" xr:uid="{00000000-0005-0000-0000-0000D9A80000}"/>
    <cellStyle name="Total 5 3 2 2 5 2" xfId="35053" xr:uid="{00000000-0005-0000-0000-0000DAA80000}"/>
    <cellStyle name="Total 5 3 2 2 6" xfId="28582" xr:uid="{00000000-0005-0000-0000-0000DBA80000}"/>
    <cellStyle name="Total 5 3 2 3" xfId="12087" xr:uid="{00000000-0005-0000-0000-0000DCA80000}"/>
    <cellStyle name="Total 5 3 2 3 2" xfId="14761" xr:uid="{00000000-0005-0000-0000-0000DDA80000}"/>
    <cellStyle name="Total 5 3 2 3 2 2" xfId="20524" xr:uid="{00000000-0005-0000-0000-0000DEA80000}"/>
    <cellStyle name="Total 5 3 2 3 2 2 2" xfId="37192" xr:uid="{00000000-0005-0000-0000-0000DFA80000}"/>
    <cellStyle name="Total 5 3 2 3 2 3" xfId="23663" xr:uid="{00000000-0005-0000-0000-0000E0A80000}"/>
    <cellStyle name="Total 5 3 2 3 2 3 2" xfId="40373" xr:uid="{00000000-0005-0000-0000-0000E1A80000}"/>
    <cellStyle name="Total 5 3 2 3 2 4" xfId="26446" xr:uid="{00000000-0005-0000-0000-0000E2A80000}"/>
    <cellStyle name="Total 5 3 2 3 2 4 2" xfId="43187" xr:uid="{00000000-0005-0000-0000-0000E3A80000}"/>
    <cellStyle name="Total 5 3 2 3 2 5" xfId="31432" xr:uid="{00000000-0005-0000-0000-0000E4A80000}"/>
    <cellStyle name="Total 5 3 2 3 3" xfId="18238" xr:uid="{00000000-0005-0000-0000-0000E5A80000}"/>
    <cellStyle name="Total 5 3 2 3 3 2" xfId="34913" xr:uid="{00000000-0005-0000-0000-0000E6A80000}"/>
    <cellStyle name="Total 5 3 2 3 4" xfId="21490" xr:uid="{00000000-0005-0000-0000-0000E7A80000}"/>
    <cellStyle name="Total 5 3 2 3 4 2" xfId="38164" xr:uid="{00000000-0005-0000-0000-0000E8A80000}"/>
    <cellStyle name="Total 5 3 2 3 5" xfId="24540" xr:uid="{00000000-0005-0000-0000-0000E9A80000}"/>
    <cellStyle name="Total 5 3 2 3 5 2" xfId="41260" xr:uid="{00000000-0005-0000-0000-0000EAA80000}"/>
    <cellStyle name="Total 5 3 2 3 6" xfId="28834" xr:uid="{00000000-0005-0000-0000-0000EBA80000}"/>
    <cellStyle name="Total 5 3 2 4" xfId="12883" xr:uid="{00000000-0005-0000-0000-0000ECA80000}"/>
    <cellStyle name="Total 5 3 2 4 2" xfId="15496" xr:uid="{00000000-0005-0000-0000-0000EDA80000}"/>
    <cellStyle name="Total 5 3 2 4 2 2" xfId="21127" xr:uid="{00000000-0005-0000-0000-0000EEA80000}"/>
    <cellStyle name="Total 5 3 2 4 2 2 2" xfId="37796" xr:uid="{00000000-0005-0000-0000-0000EFA80000}"/>
    <cellStyle name="Total 5 3 2 4 2 3" xfId="24239" xr:uid="{00000000-0005-0000-0000-0000F0A80000}"/>
    <cellStyle name="Total 5 3 2 4 2 3 2" xfId="40956" xr:uid="{00000000-0005-0000-0000-0000F1A80000}"/>
    <cellStyle name="Total 5 3 2 4 2 4" xfId="26945" xr:uid="{00000000-0005-0000-0000-0000F2A80000}"/>
    <cellStyle name="Total 5 3 2 4 2 4 2" xfId="43686" xr:uid="{00000000-0005-0000-0000-0000F3A80000}"/>
    <cellStyle name="Total 5 3 2 4 2 5" xfId="32167" xr:uid="{00000000-0005-0000-0000-0000F4A80000}"/>
    <cellStyle name="Total 5 3 2 4 3" xfId="18886" xr:uid="{00000000-0005-0000-0000-0000F5A80000}"/>
    <cellStyle name="Total 5 3 2 4 3 2" xfId="35564" xr:uid="{00000000-0005-0000-0000-0000F6A80000}"/>
    <cellStyle name="Total 5 3 2 4 4" xfId="22094" xr:uid="{00000000-0005-0000-0000-0000F7A80000}"/>
    <cellStyle name="Total 5 3 2 4 4 2" xfId="38776" xr:uid="{00000000-0005-0000-0000-0000F8A80000}"/>
    <cellStyle name="Total 5 3 2 4 5" xfId="25032" xr:uid="{00000000-0005-0000-0000-0000F9A80000}"/>
    <cellStyle name="Total 5 3 2 4 5 2" xfId="41759" xr:uid="{00000000-0005-0000-0000-0000FAA80000}"/>
    <cellStyle name="Total 5 3 2 4 6" xfId="29569" xr:uid="{00000000-0005-0000-0000-0000FBA80000}"/>
    <cellStyle name="Total 5 3 2 5" xfId="14044" xr:uid="{00000000-0005-0000-0000-0000FCA80000}"/>
    <cellStyle name="Total 5 3 2 5 2" xfId="19831" xr:uid="{00000000-0005-0000-0000-0000FDA80000}"/>
    <cellStyle name="Total 5 3 2 5 2 2" xfId="36501" xr:uid="{00000000-0005-0000-0000-0000FEA80000}"/>
    <cellStyle name="Total 5 3 2 5 3" xfId="22979" xr:uid="{00000000-0005-0000-0000-0000FFA80000}"/>
    <cellStyle name="Total 5 3 2 5 3 2" xfId="39681" xr:uid="{00000000-0005-0000-0000-000000A90000}"/>
    <cellStyle name="Total 5 3 2 5 4" xfId="25775" xr:uid="{00000000-0005-0000-0000-000001A90000}"/>
    <cellStyle name="Total 5 3 2 5 4 2" xfId="42514" xr:uid="{00000000-0005-0000-0000-000002A90000}"/>
    <cellStyle name="Total 5 3 2 5 5" xfId="30717" xr:uid="{00000000-0005-0000-0000-000003A90000}"/>
    <cellStyle name="Total 5 3 2 6" xfId="17543" xr:uid="{00000000-0005-0000-0000-000004A90000}"/>
    <cellStyle name="Total 5 3 2 6 2" xfId="34220" xr:uid="{00000000-0005-0000-0000-000005A90000}"/>
    <cellStyle name="Total 5 3 2 7" xfId="16500" xr:uid="{00000000-0005-0000-0000-000006A90000}"/>
    <cellStyle name="Total 5 3 2 7 2" xfId="33172" xr:uid="{00000000-0005-0000-0000-000007A90000}"/>
    <cellStyle name="Total 5 3 2 8" xfId="22138" xr:uid="{00000000-0005-0000-0000-000008A90000}"/>
    <cellStyle name="Total 5 3 2 8 2" xfId="38821" xr:uid="{00000000-0005-0000-0000-000009A90000}"/>
    <cellStyle name="Total 5 3 2 9" xfId="28125" xr:uid="{00000000-0005-0000-0000-00000AA90000}"/>
    <cellStyle name="Total 5 3 3" xfId="6008" xr:uid="{00000000-0005-0000-0000-00000BA90000}"/>
    <cellStyle name="Total 5 3 3 2" xfId="13607" xr:uid="{00000000-0005-0000-0000-00000CA90000}"/>
    <cellStyle name="Total 5 3 3 2 2" xfId="19469" xr:uid="{00000000-0005-0000-0000-00000DA90000}"/>
    <cellStyle name="Total 5 3 3 2 2 2" xfId="36139" xr:uid="{00000000-0005-0000-0000-00000EA90000}"/>
    <cellStyle name="Total 5 3 3 2 3" xfId="22636" xr:uid="{00000000-0005-0000-0000-00000FA90000}"/>
    <cellStyle name="Total 5 3 3 2 3 2" xfId="39336" xr:uid="{00000000-0005-0000-0000-000010A90000}"/>
    <cellStyle name="Total 5 3 3 2 4" xfId="25486" xr:uid="{00000000-0005-0000-0000-000011A90000}"/>
    <cellStyle name="Total 5 3 3 2 4 2" xfId="42224" xr:uid="{00000000-0005-0000-0000-000012A90000}"/>
    <cellStyle name="Total 5 3 3 2 5" xfId="30281" xr:uid="{00000000-0005-0000-0000-000013A90000}"/>
    <cellStyle name="Total 5 3 3 3" xfId="17160" xr:uid="{00000000-0005-0000-0000-000014A90000}"/>
    <cellStyle name="Total 5 3 3 3 2" xfId="33836" xr:uid="{00000000-0005-0000-0000-000015A90000}"/>
    <cellStyle name="Total 5 3 3 4" xfId="15856" xr:uid="{00000000-0005-0000-0000-000016A90000}"/>
    <cellStyle name="Total 5 3 3 4 2" xfId="32520" xr:uid="{00000000-0005-0000-0000-000017A90000}"/>
    <cellStyle name="Total 5 3 3 5" xfId="16148" xr:uid="{00000000-0005-0000-0000-000018A90000}"/>
    <cellStyle name="Total 5 3 3 5 2" xfId="32813" xr:uid="{00000000-0005-0000-0000-000019A90000}"/>
    <cellStyle name="Total 5 3 3 6" xfId="27689" xr:uid="{00000000-0005-0000-0000-00001AA90000}"/>
    <cellStyle name="Total 5 3 3 7" xfId="10920" xr:uid="{00000000-0005-0000-0000-00001BA90000}"/>
    <cellStyle name="Total 5 3 4" xfId="8544" xr:uid="{00000000-0005-0000-0000-00001CA90000}"/>
    <cellStyle name="Total 5 3 4 2" xfId="14207" xr:uid="{00000000-0005-0000-0000-00001DA90000}"/>
    <cellStyle name="Total 5 3 4 2 2" xfId="19970" xr:uid="{00000000-0005-0000-0000-00001EA90000}"/>
    <cellStyle name="Total 5 3 4 2 2 2" xfId="36640" xr:uid="{00000000-0005-0000-0000-00001FA90000}"/>
    <cellStyle name="Total 5 3 4 2 3" xfId="23116" xr:uid="{00000000-0005-0000-0000-000020A90000}"/>
    <cellStyle name="Total 5 3 4 2 3 2" xfId="39819" xr:uid="{00000000-0005-0000-0000-000021A90000}"/>
    <cellStyle name="Total 5 3 4 2 4" xfId="25895" xr:uid="{00000000-0005-0000-0000-000022A90000}"/>
    <cellStyle name="Total 5 3 4 2 4 2" xfId="42634" xr:uid="{00000000-0005-0000-0000-000023A90000}"/>
    <cellStyle name="Total 5 3 4 2 5" xfId="30880" xr:uid="{00000000-0005-0000-0000-000024A90000}"/>
    <cellStyle name="Total 5 3 4 3" xfId="17684" xr:uid="{00000000-0005-0000-0000-000025A90000}"/>
    <cellStyle name="Total 5 3 4 3 2" xfId="34361" xr:uid="{00000000-0005-0000-0000-000026A90000}"/>
    <cellStyle name="Total 5 3 4 4" xfId="19474" xr:uid="{00000000-0005-0000-0000-000027A90000}"/>
    <cellStyle name="Total 5 3 4 4 2" xfId="36144" xr:uid="{00000000-0005-0000-0000-000028A90000}"/>
    <cellStyle name="Total 5 3 4 5" xfId="16447" xr:uid="{00000000-0005-0000-0000-000029A90000}"/>
    <cellStyle name="Total 5 3 4 5 2" xfId="33117" xr:uid="{00000000-0005-0000-0000-00002AA90000}"/>
    <cellStyle name="Total 5 3 4 6" xfId="28287" xr:uid="{00000000-0005-0000-0000-00002BA90000}"/>
    <cellStyle name="Total 5 3 4 7" xfId="11533" xr:uid="{00000000-0005-0000-0000-00002CA90000}"/>
    <cellStyle name="Total 5 3 5" xfId="12305" xr:uid="{00000000-0005-0000-0000-00002DA90000}"/>
    <cellStyle name="Total 5 3 5 2" xfId="14979" xr:uid="{00000000-0005-0000-0000-00002EA90000}"/>
    <cellStyle name="Total 5 3 5 2 2" xfId="20697" xr:uid="{00000000-0005-0000-0000-00002FA90000}"/>
    <cellStyle name="Total 5 3 5 2 2 2" xfId="37365" xr:uid="{00000000-0005-0000-0000-000030A90000}"/>
    <cellStyle name="Total 5 3 5 2 3" xfId="23827" xr:uid="{00000000-0005-0000-0000-000031A90000}"/>
    <cellStyle name="Total 5 3 5 2 3 2" xfId="40538" xr:uid="{00000000-0005-0000-0000-000032A90000}"/>
    <cellStyle name="Total 5 3 5 2 4" xfId="26578" xr:uid="{00000000-0005-0000-0000-000033A90000}"/>
    <cellStyle name="Total 5 3 5 2 4 2" xfId="43319" xr:uid="{00000000-0005-0000-0000-000034A90000}"/>
    <cellStyle name="Total 5 3 5 2 5" xfId="31650" xr:uid="{00000000-0005-0000-0000-000035A90000}"/>
    <cellStyle name="Total 5 3 5 3" xfId="18410" xr:uid="{00000000-0005-0000-0000-000036A90000}"/>
    <cellStyle name="Total 5 3 5 3 2" xfId="35085" xr:uid="{00000000-0005-0000-0000-000037A90000}"/>
    <cellStyle name="Total 5 3 5 4" xfId="21653" xr:uid="{00000000-0005-0000-0000-000038A90000}"/>
    <cellStyle name="Total 5 3 5 4 2" xfId="38328" xr:uid="{00000000-0005-0000-0000-000039A90000}"/>
    <cellStyle name="Total 5 3 5 5" xfId="24671" xr:uid="{00000000-0005-0000-0000-00003AA90000}"/>
    <cellStyle name="Total 5 3 5 5 2" xfId="41392" xr:uid="{00000000-0005-0000-0000-00003BA90000}"/>
    <cellStyle name="Total 5 3 5 6" xfId="29052" xr:uid="{00000000-0005-0000-0000-00003CA90000}"/>
    <cellStyle name="Total 5 3 6" xfId="13203" xr:uid="{00000000-0005-0000-0000-00003DA90000}"/>
    <cellStyle name="Total 5 3 6 2" xfId="19132" xr:uid="{00000000-0005-0000-0000-00003EA90000}"/>
    <cellStyle name="Total 5 3 6 2 2" xfId="35803" xr:uid="{00000000-0005-0000-0000-00003FA90000}"/>
    <cellStyle name="Total 5 3 6 3" xfId="22324" xr:uid="{00000000-0005-0000-0000-000040A90000}"/>
    <cellStyle name="Total 5 3 6 3 2" xfId="39017" xr:uid="{00000000-0005-0000-0000-000041A90000}"/>
    <cellStyle name="Total 5 3 6 4" xfId="25213" xr:uid="{00000000-0005-0000-0000-000042A90000}"/>
    <cellStyle name="Total 5 3 6 4 2" xfId="41949" xr:uid="{00000000-0005-0000-0000-000043A90000}"/>
    <cellStyle name="Total 5 3 6 5" xfId="29879" xr:uid="{00000000-0005-0000-0000-000044A90000}"/>
    <cellStyle name="Total 5 3 7" xfId="16798" xr:uid="{00000000-0005-0000-0000-000045A90000}"/>
    <cellStyle name="Total 5 3 7 2" xfId="33472" xr:uid="{00000000-0005-0000-0000-000046A90000}"/>
    <cellStyle name="Total 5 3 8" xfId="16000" xr:uid="{00000000-0005-0000-0000-000047A90000}"/>
    <cellStyle name="Total 5 3 8 2" xfId="32666" xr:uid="{00000000-0005-0000-0000-000048A90000}"/>
    <cellStyle name="Total 5 3 9" xfId="15850" xr:uid="{00000000-0005-0000-0000-000049A90000}"/>
    <cellStyle name="Total 5 3 9 2" xfId="32514" xr:uid="{00000000-0005-0000-0000-00004AA90000}"/>
    <cellStyle name="Total 5 4" xfId="6009" xr:uid="{00000000-0005-0000-0000-00004BA90000}"/>
    <cellStyle name="Total 5 4 10" xfId="16379" xr:uid="{00000000-0005-0000-0000-00004CA90000}"/>
    <cellStyle name="Total 5 4 10 2" xfId="33047" xr:uid="{00000000-0005-0000-0000-00004DA90000}"/>
    <cellStyle name="Total 5 4 11" xfId="27346" xr:uid="{00000000-0005-0000-0000-00004EA90000}"/>
    <cellStyle name="Total 5 4 12" xfId="10570" xr:uid="{00000000-0005-0000-0000-00004FA90000}"/>
    <cellStyle name="Total 5 4 2" xfId="6010" xr:uid="{00000000-0005-0000-0000-000050A90000}"/>
    <cellStyle name="Total 5 4 2 10" xfId="11426" xr:uid="{00000000-0005-0000-0000-000051A90000}"/>
    <cellStyle name="Total 5 4 2 2" xfId="6011" xr:uid="{00000000-0005-0000-0000-000052A90000}"/>
    <cellStyle name="Total 5 4 2 2 2" xfId="14546" xr:uid="{00000000-0005-0000-0000-000053A90000}"/>
    <cellStyle name="Total 5 4 2 2 2 2" xfId="20309" xr:uid="{00000000-0005-0000-0000-000054A90000}"/>
    <cellStyle name="Total 5 4 2 2 2 2 2" xfId="36978" xr:uid="{00000000-0005-0000-0000-000055A90000}"/>
    <cellStyle name="Total 5 4 2 2 2 3" xfId="23450" xr:uid="{00000000-0005-0000-0000-000056A90000}"/>
    <cellStyle name="Total 5 4 2 2 2 3 2" xfId="40158" xr:uid="{00000000-0005-0000-0000-000057A90000}"/>
    <cellStyle name="Total 5 4 2 2 2 4" xfId="26232" xr:uid="{00000000-0005-0000-0000-000058A90000}"/>
    <cellStyle name="Total 5 4 2 2 2 4 2" xfId="42972" xr:uid="{00000000-0005-0000-0000-000059A90000}"/>
    <cellStyle name="Total 5 4 2 2 2 5" xfId="31218" xr:uid="{00000000-0005-0000-0000-00005AA90000}"/>
    <cellStyle name="Total 5 4 2 2 3" xfId="18023" xr:uid="{00000000-0005-0000-0000-00005BA90000}"/>
    <cellStyle name="Total 5 4 2 2 3 2" xfId="34699" xr:uid="{00000000-0005-0000-0000-00005CA90000}"/>
    <cellStyle name="Total 5 4 2 2 4" xfId="21277" xr:uid="{00000000-0005-0000-0000-00005DA90000}"/>
    <cellStyle name="Total 5 4 2 2 4 2" xfId="37949" xr:uid="{00000000-0005-0000-0000-00005EA90000}"/>
    <cellStyle name="Total 5 4 2 2 5" xfId="16077" xr:uid="{00000000-0005-0000-0000-00005FA90000}"/>
    <cellStyle name="Total 5 4 2 2 5 2" xfId="32745" xr:uid="{00000000-0005-0000-0000-000060A90000}"/>
    <cellStyle name="Total 5 4 2 2 6" xfId="28621" xr:uid="{00000000-0005-0000-0000-000061A90000}"/>
    <cellStyle name="Total 5 4 2 2 7" xfId="11872" xr:uid="{00000000-0005-0000-0000-000062A90000}"/>
    <cellStyle name="Total 5 4 2 3" xfId="6012" xr:uid="{00000000-0005-0000-0000-000063A90000}"/>
    <cellStyle name="Total 5 4 2 3 2" xfId="14796" xr:uid="{00000000-0005-0000-0000-000064A90000}"/>
    <cellStyle name="Total 5 4 2 3 2 2" xfId="20559" xr:uid="{00000000-0005-0000-0000-000065A90000}"/>
    <cellStyle name="Total 5 4 2 3 2 2 2" xfId="37227" xr:uid="{00000000-0005-0000-0000-000066A90000}"/>
    <cellStyle name="Total 5 4 2 3 2 3" xfId="23698" xr:uid="{00000000-0005-0000-0000-000067A90000}"/>
    <cellStyle name="Total 5 4 2 3 2 3 2" xfId="40408" xr:uid="{00000000-0005-0000-0000-000068A90000}"/>
    <cellStyle name="Total 5 4 2 3 2 4" xfId="26481" xr:uid="{00000000-0005-0000-0000-000069A90000}"/>
    <cellStyle name="Total 5 4 2 3 2 4 2" xfId="43222" xr:uid="{00000000-0005-0000-0000-00006AA90000}"/>
    <cellStyle name="Total 5 4 2 3 2 5" xfId="31467" xr:uid="{00000000-0005-0000-0000-00006BA90000}"/>
    <cellStyle name="Total 5 4 2 3 3" xfId="18273" xr:uid="{00000000-0005-0000-0000-00006CA90000}"/>
    <cellStyle name="Total 5 4 2 3 3 2" xfId="34948" xr:uid="{00000000-0005-0000-0000-00006DA90000}"/>
    <cellStyle name="Total 5 4 2 3 4" xfId="21525" xr:uid="{00000000-0005-0000-0000-00006EA90000}"/>
    <cellStyle name="Total 5 4 2 3 4 2" xfId="38199" xr:uid="{00000000-0005-0000-0000-00006FA90000}"/>
    <cellStyle name="Total 5 4 2 3 5" xfId="24575" xr:uid="{00000000-0005-0000-0000-000070A90000}"/>
    <cellStyle name="Total 5 4 2 3 5 2" xfId="41295" xr:uid="{00000000-0005-0000-0000-000071A90000}"/>
    <cellStyle name="Total 5 4 2 3 6" xfId="28869" xr:uid="{00000000-0005-0000-0000-000072A90000}"/>
    <cellStyle name="Total 5 4 2 3 7" xfId="12122" xr:uid="{00000000-0005-0000-0000-000073A90000}"/>
    <cellStyle name="Total 5 4 2 4" xfId="12940" xr:uid="{00000000-0005-0000-0000-000074A90000}"/>
    <cellStyle name="Total 5 4 2 4 2" xfId="15552" xr:uid="{00000000-0005-0000-0000-000075A90000}"/>
    <cellStyle name="Total 5 4 2 4 2 2" xfId="21174" xr:uid="{00000000-0005-0000-0000-000076A90000}"/>
    <cellStyle name="Total 5 4 2 4 2 2 2" xfId="37844" xr:uid="{00000000-0005-0000-0000-000077A90000}"/>
    <cellStyle name="Total 5 4 2 4 2 3" xfId="24287" xr:uid="{00000000-0005-0000-0000-000078A90000}"/>
    <cellStyle name="Total 5 4 2 4 2 3 2" xfId="41004" xr:uid="{00000000-0005-0000-0000-000079A90000}"/>
    <cellStyle name="Total 5 4 2 4 2 4" xfId="26980" xr:uid="{00000000-0005-0000-0000-00007AA90000}"/>
    <cellStyle name="Total 5 4 2 4 2 4 2" xfId="43721" xr:uid="{00000000-0005-0000-0000-00007BA90000}"/>
    <cellStyle name="Total 5 4 2 4 2 5" xfId="32223" xr:uid="{00000000-0005-0000-0000-00007CA90000}"/>
    <cellStyle name="Total 5 4 2 4 3" xfId="18933" xr:uid="{00000000-0005-0000-0000-00007DA90000}"/>
    <cellStyle name="Total 5 4 2 4 3 2" xfId="35612" xr:uid="{00000000-0005-0000-0000-00007EA90000}"/>
    <cellStyle name="Total 5 4 2 4 4" xfId="22142" xr:uid="{00000000-0005-0000-0000-00007FA90000}"/>
    <cellStyle name="Total 5 4 2 4 4 2" xfId="38825" xr:uid="{00000000-0005-0000-0000-000080A90000}"/>
    <cellStyle name="Total 5 4 2 4 5" xfId="25067" xr:uid="{00000000-0005-0000-0000-000081A90000}"/>
    <cellStyle name="Total 5 4 2 4 5 2" xfId="41794" xr:uid="{00000000-0005-0000-0000-000082A90000}"/>
    <cellStyle name="Total 5 4 2 4 6" xfId="29625" xr:uid="{00000000-0005-0000-0000-000083A90000}"/>
    <cellStyle name="Total 5 4 2 5" xfId="14100" xr:uid="{00000000-0005-0000-0000-000084A90000}"/>
    <cellStyle name="Total 5 4 2 5 2" xfId="19878" xr:uid="{00000000-0005-0000-0000-000085A90000}"/>
    <cellStyle name="Total 5 4 2 5 2 2" xfId="36548" xr:uid="{00000000-0005-0000-0000-000086A90000}"/>
    <cellStyle name="Total 5 4 2 5 3" xfId="23028" xr:uid="{00000000-0005-0000-0000-000087A90000}"/>
    <cellStyle name="Total 5 4 2 5 3 2" xfId="39730" xr:uid="{00000000-0005-0000-0000-000088A90000}"/>
    <cellStyle name="Total 5 4 2 5 4" xfId="25810" xr:uid="{00000000-0005-0000-0000-000089A90000}"/>
    <cellStyle name="Total 5 4 2 5 4 2" xfId="42549" xr:uid="{00000000-0005-0000-0000-00008AA90000}"/>
    <cellStyle name="Total 5 4 2 5 5" xfId="30773" xr:uid="{00000000-0005-0000-0000-00008BA90000}"/>
    <cellStyle name="Total 5 4 2 6" xfId="17594" xr:uid="{00000000-0005-0000-0000-00008CA90000}"/>
    <cellStyle name="Total 5 4 2 6 2" xfId="34271" xr:uid="{00000000-0005-0000-0000-00008DA90000}"/>
    <cellStyle name="Total 5 4 2 7" xfId="16497" xr:uid="{00000000-0005-0000-0000-00008EA90000}"/>
    <cellStyle name="Total 5 4 2 7 2" xfId="33169" xr:uid="{00000000-0005-0000-0000-00008FA90000}"/>
    <cellStyle name="Total 5 4 2 8" xfId="21198" xr:uid="{00000000-0005-0000-0000-000090A90000}"/>
    <cellStyle name="Total 5 4 2 8 2" xfId="37869" xr:uid="{00000000-0005-0000-0000-000091A90000}"/>
    <cellStyle name="Total 5 4 2 9" xfId="28181" xr:uid="{00000000-0005-0000-0000-000092A90000}"/>
    <cellStyle name="Total 5 4 3" xfId="6013" xr:uid="{00000000-0005-0000-0000-000093A90000}"/>
    <cellStyle name="Total 5 4 3 2" xfId="13663" xr:uid="{00000000-0005-0000-0000-000094A90000}"/>
    <cellStyle name="Total 5 4 3 2 2" xfId="19519" xr:uid="{00000000-0005-0000-0000-000095A90000}"/>
    <cellStyle name="Total 5 4 3 2 2 2" xfId="36189" xr:uid="{00000000-0005-0000-0000-000096A90000}"/>
    <cellStyle name="Total 5 4 3 2 3" xfId="22680" xr:uid="{00000000-0005-0000-0000-000097A90000}"/>
    <cellStyle name="Total 5 4 3 2 3 2" xfId="39380" xr:uid="{00000000-0005-0000-0000-000098A90000}"/>
    <cellStyle name="Total 5 4 3 2 4" xfId="25521" xr:uid="{00000000-0005-0000-0000-000099A90000}"/>
    <cellStyle name="Total 5 4 3 2 4 2" xfId="42259" xr:uid="{00000000-0005-0000-0000-00009AA90000}"/>
    <cellStyle name="Total 5 4 3 2 5" xfId="30337" xr:uid="{00000000-0005-0000-0000-00009BA90000}"/>
    <cellStyle name="Total 5 4 3 3" xfId="17209" xr:uid="{00000000-0005-0000-0000-00009CA90000}"/>
    <cellStyle name="Total 5 4 3 3 2" xfId="33886" xr:uid="{00000000-0005-0000-0000-00009DA90000}"/>
    <cellStyle name="Total 5 4 3 4" xfId="15832" xr:uid="{00000000-0005-0000-0000-00009EA90000}"/>
    <cellStyle name="Total 5 4 3 4 2" xfId="32496" xr:uid="{00000000-0005-0000-0000-00009FA90000}"/>
    <cellStyle name="Total 5 4 3 5" xfId="21869" xr:uid="{00000000-0005-0000-0000-0000A0A90000}"/>
    <cellStyle name="Total 5 4 3 5 2" xfId="38548" xr:uid="{00000000-0005-0000-0000-0000A1A90000}"/>
    <cellStyle name="Total 5 4 3 6" xfId="27745" xr:uid="{00000000-0005-0000-0000-0000A2A90000}"/>
    <cellStyle name="Total 5 4 3 7" xfId="10975" xr:uid="{00000000-0005-0000-0000-0000A3A90000}"/>
    <cellStyle name="Total 5 4 4" xfId="6014" xr:uid="{00000000-0005-0000-0000-0000A4A90000}"/>
    <cellStyle name="Total 5 4 4 2" xfId="14246" xr:uid="{00000000-0005-0000-0000-0000A5A90000}"/>
    <cellStyle name="Total 5 4 4 2 2" xfId="20009" xr:uid="{00000000-0005-0000-0000-0000A6A90000}"/>
    <cellStyle name="Total 5 4 4 2 2 2" xfId="36679" xr:uid="{00000000-0005-0000-0000-0000A7A90000}"/>
    <cellStyle name="Total 5 4 4 2 3" xfId="23155" xr:uid="{00000000-0005-0000-0000-0000A8A90000}"/>
    <cellStyle name="Total 5 4 4 2 3 2" xfId="39858" xr:uid="{00000000-0005-0000-0000-0000A9A90000}"/>
    <cellStyle name="Total 5 4 4 2 4" xfId="25934" xr:uid="{00000000-0005-0000-0000-0000AAA90000}"/>
    <cellStyle name="Total 5 4 4 2 4 2" xfId="42673" xr:uid="{00000000-0005-0000-0000-0000ABA90000}"/>
    <cellStyle name="Total 5 4 4 2 5" xfId="30919" xr:uid="{00000000-0005-0000-0000-0000ACA90000}"/>
    <cellStyle name="Total 5 4 4 3" xfId="17723" xr:uid="{00000000-0005-0000-0000-0000ADA90000}"/>
    <cellStyle name="Total 5 4 4 3 2" xfId="34400" xr:uid="{00000000-0005-0000-0000-0000AEA90000}"/>
    <cellStyle name="Total 5 4 4 4" xfId="15722" xr:uid="{00000000-0005-0000-0000-0000AFA90000}"/>
    <cellStyle name="Total 5 4 4 4 2" xfId="32383" xr:uid="{00000000-0005-0000-0000-0000B0A90000}"/>
    <cellStyle name="Total 5 4 4 5" xfId="22268" xr:uid="{00000000-0005-0000-0000-0000B1A90000}"/>
    <cellStyle name="Total 5 4 4 5 2" xfId="38961" xr:uid="{00000000-0005-0000-0000-0000B2A90000}"/>
    <cellStyle name="Total 5 4 4 6" xfId="28326" xr:uid="{00000000-0005-0000-0000-0000B3A90000}"/>
    <cellStyle name="Total 5 4 4 7" xfId="11572" xr:uid="{00000000-0005-0000-0000-0000B4A90000}"/>
    <cellStyle name="Total 5 4 5" xfId="10831" xr:uid="{00000000-0005-0000-0000-0000B5A90000}"/>
    <cellStyle name="Total 5 4 5 2" xfId="13523" xr:uid="{00000000-0005-0000-0000-0000B6A90000}"/>
    <cellStyle name="Total 5 4 5 2 2" xfId="19390" xr:uid="{00000000-0005-0000-0000-0000B7A90000}"/>
    <cellStyle name="Total 5 4 5 2 2 2" xfId="36060" xr:uid="{00000000-0005-0000-0000-0000B8A90000}"/>
    <cellStyle name="Total 5 4 5 2 3" xfId="22560" xr:uid="{00000000-0005-0000-0000-0000B9A90000}"/>
    <cellStyle name="Total 5 4 5 2 3 2" xfId="39259" xr:uid="{00000000-0005-0000-0000-0000BAA90000}"/>
    <cellStyle name="Total 5 4 5 2 4" xfId="25419" xr:uid="{00000000-0005-0000-0000-0000BBA90000}"/>
    <cellStyle name="Total 5 4 5 2 4 2" xfId="42157" xr:uid="{00000000-0005-0000-0000-0000BCA90000}"/>
    <cellStyle name="Total 5 4 5 2 5" xfId="30197" xr:uid="{00000000-0005-0000-0000-0000BDA90000}"/>
    <cellStyle name="Total 5 4 5 3" xfId="17073" xr:uid="{00000000-0005-0000-0000-0000BEA90000}"/>
    <cellStyle name="Total 5 4 5 3 2" xfId="33748" xr:uid="{00000000-0005-0000-0000-0000BFA90000}"/>
    <cellStyle name="Total 5 4 5 4" xfId="16260" xr:uid="{00000000-0005-0000-0000-0000C0A90000}"/>
    <cellStyle name="Total 5 4 5 4 2" xfId="32925" xr:uid="{00000000-0005-0000-0000-0000C1A90000}"/>
    <cellStyle name="Total 5 4 5 5" xfId="22144" xr:uid="{00000000-0005-0000-0000-0000C2A90000}"/>
    <cellStyle name="Total 5 4 5 5 2" xfId="38827" xr:uid="{00000000-0005-0000-0000-0000C3A90000}"/>
    <cellStyle name="Total 5 4 5 6" xfId="27606" xr:uid="{00000000-0005-0000-0000-0000C4A90000}"/>
    <cellStyle name="Total 5 4 6" xfId="12361" xr:uid="{00000000-0005-0000-0000-0000C5A90000}"/>
    <cellStyle name="Total 5 4 6 2" xfId="15035" xr:uid="{00000000-0005-0000-0000-0000C6A90000}"/>
    <cellStyle name="Total 5 4 6 2 2" xfId="20745" xr:uid="{00000000-0005-0000-0000-0000C7A90000}"/>
    <cellStyle name="Total 5 4 6 2 2 2" xfId="37414" xr:uid="{00000000-0005-0000-0000-0000C8A90000}"/>
    <cellStyle name="Total 5 4 6 2 3" xfId="23872" xr:uid="{00000000-0005-0000-0000-0000C9A90000}"/>
    <cellStyle name="Total 5 4 6 2 3 2" xfId="40583" xr:uid="{00000000-0005-0000-0000-0000CAA90000}"/>
    <cellStyle name="Total 5 4 6 2 4" xfId="26613" xr:uid="{00000000-0005-0000-0000-0000CBA90000}"/>
    <cellStyle name="Total 5 4 6 2 4 2" xfId="43354" xr:uid="{00000000-0005-0000-0000-0000CCA90000}"/>
    <cellStyle name="Total 5 4 6 2 5" xfId="31706" xr:uid="{00000000-0005-0000-0000-0000CDA90000}"/>
    <cellStyle name="Total 5 4 6 3" xfId="18457" xr:uid="{00000000-0005-0000-0000-0000CEA90000}"/>
    <cellStyle name="Total 5 4 6 3 2" xfId="35134" xr:uid="{00000000-0005-0000-0000-0000CFA90000}"/>
    <cellStyle name="Total 5 4 6 4" xfId="21699" xr:uid="{00000000-0005-0000-0000-0000D0A90000}"/>
    <cellStyle name="Total 5 4 6 4 2" xfId="38374" xr:uid="{00000000-0005-0000-0000-0000D1A90000}"/>
    <cellStyle name="Total 5 4 6 5" xfId="24706" xr:uid="{00000000-0005-0000-0000-0000D2A90000}"/>
    <cellStyle name="Total 5 4 6 5 2" xfId="41427" xr:uid="{00000000-0005-0000-0000-0000D3A90000}"/>
    <cellStyle name="Total 5 4 6 6" xfId="29108" xr:uid="{00000000-0005-0000-0000-0000D4A90000}"/>
    <cellStyle name="Total 5 4 7" xfId="13259" xr:uid="{00000000-0005-0000-0000-0000D5A90000}"/>
    <cellStyle name="Total 5 4 7 2" xfId="19181" xr:uid="{00000000-0005-0000-0000-0000D6A90000}"/>
    <cellStyle name="Total 5 4 7 2 2" xfId="35852" xr:uid="{00000000-0005-0000-0000-0000D7A90000}"/>
    <cellStyle name="Total 5 4 7 3" xfId="22368" xr:uid="{00000000-0005-0000-0000-0000D8A90000}"/>
    <cellStyle name="Total 5 4 7 3 2" xfId="39061" xr:uid="{00000000-0005-0000-0000-0000D9A90000}"/>
    <cellStyle name="Total 5 4 7 4" xfId="25248" xr:uid="{00000000-0005-0000-0000-0000DAA90000}"/>
    <cellStyle name="Total 5 4 7 4 2" xfId="41984" xr:uid="{00000000-0005-0000-0000-0000DBA90000}"/>
    <cellStyle name="Total 5 4 7 5" xfId="29935" xr:uid="{00000000-0005-0000-0000-0000DCA90000}"/>
    <cellStyle name="Total 5 4 8" xfId="16854" xr:uid="{00000000-0005-0000-0000-0000DDA90000}"/>
    <cellStyle name="Total 5 4 8 2" xfId="33529" xr:uid="{00000000-0005-0000-0000-0000DEA90000}"/>
    <cellStyle name="Total 5 4 9" xfId="16284" xr:uid="{00000000-0005-0000-0000-0000DFA90000}"/>
    <cellStyle name="Total 5 4 9 2" xfId="32950" xr:uid="{00000000-0005-0000-0000-0000E0A90000}"/>
    <cellStyle name="Total 5 5" xfId="6015" xr:uid="{00000000-0005-0000-0000-0000E1A90000}"/>
    <cellStyle name="Total 5 5 10" xfId="11292" xr:uid="{00000000-0005-0000-0000-0000E2A90000}"/>
    <cellStyle name="Total 5 5 2" xfId="11770" xr:uid="{00000000-0005-0000-0000-0000E3A90000}"/>
    <cellStyle name="Total 5 5 2 2" xfId="14444" xr:uid="{00000000-0005-0000-0000-0000E4A90000}"/>
    <cellStyle name="Total 5 5 2 2 2" xfId="20207" xr:uid="{00000000-0005-0000-0000-0000E5A90000}"/>
    <cellStyle name="Total 5 5 2 2 2 2" xfId="36876" xr:uid="{00000000-0005-0000-0000-0000E6A90000}"/>
    <cellStyle name="Total 5 5 2 2 3" xfId="23348" xr:uid="{00000000-0005-0000-0000-0000E7A90000}"/>
    <cellStyle name="Total 5 5 2 2 3 2" xfId="40056" xr:uid="{00000000-0005-0000-0000-0000E8A90000}"/>
    <cellStyle name="Total 5 5 2 2 4" xfId="26130" xr:uid="{00000000-0005-0000-0000-0000E9A90000}"/>
    <cellStyle name="Total 5 5 2 2 4 2" xfId="42870" xr:uid="{00000000-0005-0000-0000-0000EAA90000}"/>
    <cellStyle name="Total 5 5 2 2 5" xfId="31116" xr:uid="{00000000-0005-0000-0000-0000EBA90000}"/>
    <cellStyle name="Total 5 5 2 3" xfId="17921" xr:uid="{00000000-0005-0000-0000-0000ECA90000}"/>
    <cellStyle name="Total 5 5 2 3 2" xfId="34597" xr:uid="{00000000-0005-0000-0000-0000EDA90000}"/>
    <cellStyle name="Total 5 5 2 4" xfId="16470" xr:uid="{00000000-0005-0000-0000-0000EEA90000}"/>
    <cellStyle name="Total 5 5 2 4 2" xfId="33140" xr:uid="{00000000-0005-0000-0000-0000EFA90000}"/>
    <cellStyle name="Total 5 5 2 5" xfId="18854" xr:uid="{00000000-0005-0000-0000-0000F0A90000}"/>
    <cellStyle name="Total 5 5 2 5 2" xfId="35532" xr:uid="{00000000-0005-0000-0000-0000F1A90000}"/>
    <cellStyle name="Total 5 5 2 6" xfId="28519" xr:uid="{00000000-0005-0000-0000-0000F2A90000}"/>
    <cellStyle name="Total 5 5 3" xfId="12028" xr:uid="{00000000-0005-0000-0000-0000F3A90000}"/>
    <cellStyle name="Total 5 5 3 2" xfId="14702" xr:uid="{00000000-0005-0000-0000-0000F4A90000}"/>
    <cellStyle name="Total 5 5 3 2 2" xfId="20465" xr:uid="{00000000-0005-0000-0000-0000F5A90000}"/>
    <cellStyle name="Total 5 5 3 2 2 2" xfId="37133" xr:uid="{00000000-0005-0000-0000-0000F6A90000}"/>
    <cellStyle name="Total 5 5 3 2 3" xfId="23604" xr:uid="{00000000-0005-0000-0000-0000F7A90000}"/>
    <cellStyle name="Total 5 5 3 2 3 2" xfId="40314" xr:uid="{00000000-0005-0000-0000-0000F8A90000}"/>
    <cellStyle name="Total 5 5 3 2 4" xfId="26387" xr:uid="{00000000-0005-0000-0000-0000F9A90000}"/>
    <cellStyle name="Total 5 5 3 2 4 2" xfId="43128" xr:uid="{00000000-0005-0000-0000-0000FAA90000}"/>
    <cellStyle name="Total 5 5 3 2 5" xfId="31373" xr:uid="{00000000-0005-0000-0000-0000FBA90000}"/>
    <cellStyle name="Total 5 5 3 3" xfId="18179" xr:uid="{00000000-0005-0000-0000-0000FCA90000}"/>
    <cellStyle name="Total 5 5 3 3 2" xfId="34854" xr:uid="{00000000-0005-0000-0000-0000FDA90000}"/>
    <cellStyle name="Total 5 5 3 4" xfId="21431" xr:uid="{00000000-0005-0000-0000-0000FEA90000}"/>
    <cellStyle name="Total 5 5 3 4 2" xfId="38105" xr:uid="{00000000-0005-0000-0000-0000FFA90000}"/>
    <cellStyle name="Total 5 5 3 5" xfId="24481" xr:uid="{00000000-0005-0000-0000-000000AA0000}"/>
    <cellStyle name="Total 5 5 3 5 2" xfId="41201" xr:uid="{00000000-0005-0000-0000-000001AA0000}"/>
    <cellStyle name="Total 5 5 3 6" xfId="28775" xr:uid="{00000000-0005-0000-0000-000002AA0000}"/>
    <cellStyle name="Total 5 5 4" xfId="12806" xr:uid="{00000000-0005-0000-0000-000003AA0000}"/>
    <cellStyle name="Total 5 5 4 2" xfId="15420" xr:uid="{00000000-0005-0000-0000-000004AA0000}"/>
    <cellStyle name="Total 5 5 4 2 2" xfId="21058" xr:uid="{00000000-0005-0000-0000-000005AA0000}"/>
    <cellStyle name="Total 5 5 4 2 2 2" xfId="37727" xr:uid="{00000000-0005-0000-0000-000006AA0000}"/>
    <cellStyle name="Total 5 5 4 2 3" xfId="24168" xr:uid="{00000000-0005-0000-0000-000007AA0000}"/>
    <cellStyle name="Total 5 5 4 2 3 2" xfId="40885" xr:uid="{00000000-0005-0000-0000-000008AA0000}"/>
    <cellStyle name="Total 5 5 4 2 4" xfId="26886" xr:uid="{00000000-0005-0000-0000-000009AA0000}"/>
    <cellStyle name="Total 5 5 4 2 4 2" xfId="43627" xr:uid="{00000000-0005-0000-0000-00000AAA0000}"/>
    <cellStyle name="Total 5 5 4 2 5" xfId="32091" xr:uid="{00000000-0005-0000-0000-00000BAA0000}"/>
    <cellStyle name="Total 5 5 4 3" xfId="18816" xr:uid="{00000000-0005-0000-0000-00000CAA0000}"/>
    <cellStyle name="Total 5 5 4 3 2" xfId="35494" xr:uid="{00000000-0005-0000-0000-00000DAA0000}"/>
    <cellStyle name="Total 5 5 4 4" xfId="22023" xr:uid="{00000000-0005-0000-0000-00000EAA0000}"/>
    <cellStyle name="Total 5 5 4 4 2" xfId="38705" xr:uid="{00000000-0005-0000-0000-00000FAA0000}"/>
    <cellStyle name="Total 5 5 4 5" xfId="24973" xr:uid="{00000000-0005-0000-0000-000010AA0000}"/>
    <cellStyle name="Total 5 5 4 5 2" xfId="41700" xr:uid="{00000000-0005-0000-0000-000011AA0000}"/>
    <cellStyle name="Total 5 5 4 6" xfId="29493" xr:uid="{00000000-0005-0000-0000-000012AA0000}"/>
    <cellStyle name="Total 5 5 5" xfId="13968" xr:uid="{00000000-0005-0000-0000-000013AA0000}"/>
    <cellStyle name="Total 5 5 5 2" xfId="19761" xr:uid="{00000000-0005-0000-0000-000014AA0000}"/>
    <cellStyle name="Total 5 5 5 2 2" xfId="36431" xr:uid="{00000000-0005-0000-0000-000015AA0000}"/>
    <cellStyle name="Total 5 5 5 3" xfId="22908" xr:uid="{00000000-0005-0000-0000-000016AA0000}"/>
    <cellStyle name="Total 5 5 5 3 2" xfId="39610" xr:uid="{00000000-0005-0000-0000-000017AA0000}"/>
    <cellStyle name="Total 5 5 5 4" xfId="25716" xr:uid="{00000000-0005-0000-0000-000018AA0000}"/>
    <cellStyle name="Total 5 5 5 4 2" xfId="42455" xr:uid="{00000000-0005-0000-0000-000019AA0000}"/>
    <cellStyle name="Total 5 5 5 5" xfId="30641" xr:uid="{00000000-0005-0000-0000-00001AAA0000}"/>
    <cellStyle name="Total 5 5 6" xfId="17463" xr:uid="{00000000-0005-0000-0000-00001BAA0000}"/>
    <cellStyle name="Total 5 5 6 2" xfId="34140" xr:uid="{00000000-0005-0000-0000-00001CAA0000}"/>
    <cellStyle name="Total 5 5 7" xfId="17422" xr:uid="{00000000-0005-0000-0000-00001DAA0000}"/>
    <cellStyle name="Total 5 5 7 2" xfId="34099" xr:uid="{00000000-0005-0000-0000-00001EAA0000}"/>
    <cellStyle name="Total 5 5 8" xfId="18514" xr:uid="{00000000-0005-0000-0000-00001FAA0000}"/>
    <cellStyle name="Total 5 5 8 2" xfId="35191" xr:uid="{00000000-0005-0000-0000-000020AA0000}"/>
    <cellStyle name="Total 5 5 9" xfId="28049" xr:uid="{00000000-0005-0000-0000-000021AA0000}"/>
    <cellStyle name="Total 5 6" xfId="6016" xr:uid="{00000000-0005-0000-0000-000022AA0000}"/>
    <cellStyle name="Total 5 6 2" xfId="13529" xr:uid="{00000000-0005-0000-0000-000023AA0000}"/>
    <cellStyle name="Total 5 6 2 2" xfId="19396" xr:uid="{00000000-0005-0000-0000-000024AA0000}"/>
    <cellStyle name="Total 5 6 2 2 2" xfId="36066" xr:uid="{00000000-0005-0000-0000-000025AA0000}"/>
    <cellStyle name="Total 5 6 2 3" xfId="22566" xr:uid="{00000000-0005-0000-0000-000026AA0000}"/>
    <cellStyle name="Total 5 6 2 3 2" xfId="39265" xr:uid="{00000000-0005-0000-0000-000027AA0000}"/>
    <cellStyle name="Total 5 6 2 4" xfId="25425" xr:uid="{00000000-0005-0000-0000-000028AA0000}"/>
    <cellStyle name="Total 5 6 2 4 2" xfId="42163" xr:uid="{00000000-0005-0000-0000-000029AA0000}"/>
    <cellStyle name="Total 5 6 2 5" xfId="30203" xr:uid="{00000000-0005-0000-0000-00002AAA0000}"/>
    <cellStyle name="Total 5 6 3" xfId="17080" xr:uid="{00000000-0005-0000-0000-00002BAA0000}"/>
    <cellStyle name="Total 5 6 3 2" xfId="33755" xr:uid="{00000000-0005-0000-0000-00002CAA0000}"/>
    <cellStyle name="Total 5 6 4" xfId="16695" xr:uid="{00000000-0005-0000-0000-00002DAA0000}"/>
    <cellStyle name="Total 5 6 4 2" xfId="33369" xr:uid="{00000000-0005-0000-0000-00002EAA0000}"/>
    <cellStyle name="Total 5 6 5" xfId="18762" xr:uid="{00000000-0005-0000-0000-00002FAA0000}"/>
    <cellStyle name="Total 5 6 5 2" xfId="35439" xr:uid="{00000000-0005-0000-0000-000030AA0000}"/>
    <cellStyle name="Total 5 6 6" xfId="27612" xr:uid="{00000000-0005-0000-0000-000031AA0000}"/>
    <cellStyle name="Total 5 6 7" xfId="10838" xr:uid="{00000000-0005-0000-0000-000032AA0000}"/>
    <cellStyle name="Total 5 7" xfId="11466" xr:uid="{00000000-0005-0000-0000-000033AA0000}"/>
    <cellStyle name="Total 5 7 2" xfId="14140" xr:uid="{00000000-0005-0000-0000-000034AA0000}"/>
    <cellStyle name="Total 5 7 2 2" xfId="19903" xr:uid="{00000000-0005-0000-0000-000035AA0000}"/>
    <cellStyle name="Total 5 7 2 2 2" xfId="36573" xr:uid="{00000000-0005-0000-0000-000036AA0000}"/>
    <cellStyle name="Total 5 7 2 3" xfId="23050" xr:uid="{00000000-0005-0000-0000-000037AA0000}"/>
    <cellStyle name="Total 5 7 2 3 2" xfId="39752" xr:uid="{00000000-0005-0000-0000-000038AA0000}"/>
    <cellStyle name="Total 5 7 2 4" xfId="25828" xr:uid="{00000000-0005-0000-0000-000039AA0000}"/>
    <cellStyle name="Total 5 7 2 4 2" xfId="42567" xr:uid="{00000000-0005-0000-0000-00003AAA0000}"/>
    <cellStyle name="Total 5 7 2 5" xfId="30813" xr:uid="{00000000-0005-0000-0000-00003BAA0000}"/>
    <cellStyle name="Total 5 7 3" xfId="17617" xr:uid="{00000000-0005-0000-0000-00003CAA0000}"/>
    <cellStyle name="Total 5 7 3 2" xfId="34294" xr:uid="{00000000-0005-0000-0000-00003DAA0000}"/>
    <cellStyle name="Total 5 7 4" xfId="21014" xr:uid="{00000000-0005-0000-0000-00003EAA0000}"/>
    <cellStyle name="Total 5 7 4 2" xfId="37683" xr:uid="{00000000-0005-0000-0000-00003FAA0000}"/>
    <cellStyle name="Total 5 7 5" xfId="23996" xr:uid="{00000000-0005-0000-0000-000040AA0000}"/>
    <cellStyle name="Total 5 7 5 2" xfId="40709" xr:uid="{00000000-0005-0000-0000-000041AA0000}"/>
    <cellStyle name="Total 5 7 6" xfId="28221" xr:uid="{00000000-0005-0000-0000-000042AA0000}"/>
    <cellStyle name="Total 5 8" xfId="12229" xr:uid="{00000000-0005-0000-0000-000043AA0000}"/>
    <cellStyle name="Total 5 8 2" xfId="14903" xr:uid="{00000000-0005-0000-0000-000044AA0000}"/>
    <cellStyle name="Total 5 8 2 2" xfId="20626" xr:uid="{00000000-0005-0000-0000-000045AA0000}"/>
    <cellStyle name="Total 5 8 2 2 2" xfId="37294" xr:uid="{00000000-0005-0000-0000-000046AA0000}"/>
    <cellStyle name="Total 5 8 2 3" xfId="23759" xr:uid="{00000000-0005-0000-0000-000047AA0000}"/>
    <cellStyle name="Total 5 8 2 3 2" xfId="40470" xr:uid="{00000000-0005-0000-0000-000048AA0000}"/>
    <cellStyle name="Total 5 8 2 4" xfId="26519" xr:uid="{00000000-0005-0000-0000-000049AA0000}"/>
    <cellStyle name="Total 5 8 2 4 2" xfId="43260" xr:uid="{00000000-0005-0000-0000-00004AAA0000}"/>
    <cellStyle name="Total 5 8 2 5" xfId="31574" xr:uid="{00000000-0005-0000-0000-00004BAA0000}"/>
    <cellStyle name="Total 5 8 3" xfId="18339" xr:uid="{00000000-0005-0000-0000-00004CAA0000}"/>
    <cellStyle name="Total 5 8 3 2" xfId="35014" xr:uid="{00000000-0005-0000-0000-00004DAA0000}"/>
    <cellStyle name="Total 5 8 4" xfId="21584" xr:uid="{00000000-0005-0000-0000-00004EAA0000}"/>
    <cellStyle name="Total 5 8 4 2" xfId="38259" xr:uid="{00000000-0005-0000-0000-00004FAA0000}"/>
    <cellStyle name="Total 5 8 5" xfId="24612" xr:uid="{00000000-0005-0000-0000-000050AA0000}"/>
    <cellStyle name="Total 5 8 5 2" xfId="41333" xr:uid="{00000000-0005-0000-0000-000051AA0000}"/>
    <cellStyle name="Total 5 8 6" xfId="28976" xr:uid="{00000000-0005-0000-0000-000052AA0000}"/>
    <cellStyle name="Total 5 9" xfId="13127" xr:uid="{00000000-0005-0000-0000-000053AA0000}"/>
    <cellStyle name="Total 5 9 2" xfId="19062" xr:uid="{00000000-0005-0000-0000-000054AA0000}"/>
    <cellStyle name="Total 5 9 2 2" xfId="35732" xr:uid="{00000000-0005-0000-0000-000055AA0000}"/>
    <cellStyle name="Total 5 9 3" xfId="22257" xr:uid="{00000000-0005-0000-0000-000056AA0000}"/>
    <cellStyle name="Total 5 9 3 2" xfId="38949" xr:uid="{00000000-0005-0000-0000-000057AA0000}"/>
    <cellStyle name="Total 5 9 4" xfId="25154" xr:uid="{00000000-0005-0000-0000-000058AA0000}"/>
    <cellStyle name="Total 5 9 4 2" xfId="41890" xr:uid="{00000000-0005-0000-0000-000059AA0000}"/>
    <cellStyle name="Total 5 9 5" xfId="29803" xr:uid="{00000000-0005-0000-0000-00005AAA0000}"/>
    <cellStyle name="Total 6" xfId="6017" xr:uid="{00000000-0005-0000-0000-00005BAA0000}"/>
    <cellStyle name="Total 7" xfId="10374" xr:uid="{00000000-0005-0000-0000-00005CAA0000}"/>
    <cellStyle name="Total 7 10" xfId="27210" xr:uid="{00000000-0005-0000-0000-00005DAA0000}"/>
    <cellStyle name="Total 7 2" xfId="11288" xr:uid="{00000000-0005-0000-0000-00005EAA0000}"/>
    <cellStyle name="Total 7 2 2" xfId="11766" xr:uid="{00000000-0005-0000-0000-00005FAA0000}"/>
    <cellStyle name="Total 7 2 2 2" xfId="14440" xr:uid="{00000000-0005-0000-0000-000060AA0000}"/>
    <cellStyle name="Total 7 2 2 2 2" xfId="20203" xr:uid="{00000000-0005-0000-0000-000061AA0000}"/>
    <cellStyle name="Total 7 2 2 2 2 2" xfId="36872" xr:uid="{00000000-0005-0000-0000-000062AA0000}"/>
    <cellStyle name="Total 7 2 2 2 3" xfId="23344" xr:uid="{00000000-0005-0000-0000-000063AA0000}"/>
    <cellStyle name="Total 7 2 2 2 3 2" xfId="40052" xr:uid="{00000000-0005-0000-0000-000064AA0000}"/>
    <cellStyle name="Total 7 2 2 2 4" xfId="26126" xr:uid="{00000000-0005-0000-0000-000065AA0000}"/>
    <cellStyle name="Total 7 2 2 2 4 2" xfId="42866" xr:uid="{00000000-0005-0000-0000-000066AA0000}"/>
    <cellStyle name="Total 7 2 2 2 5" xfId="31112" xr:uid="{00000000-0005-0000-0000-000067AA0000}"/>
    <cellStyle name="Total 7 2 2 3" xfId="17917" xr:uid="{00000000-0005-0000-0000-000068AA0000}"/>
    <cellStyle name="Total 7 2 2 3 2" xfId="34593" xr:uid="{00000000-0005-0000-0000-000069AA0000}"/>
    <cellStyle name="Total 7 2 2 4" xfId="16716" xr:uid="{00000000-0005-0000-0000-00006AAA0000}"/>
    <cellStyle name="Total 7 2 2 4 2" xfId="33390" xr:uid="{00000000-0005-0000-0000-00006BAA0000}"/>
    <cellStyle name="Total 7 2 2 5" xfId="22033" xr:uid="{00000000-0005-0000-0000-00006CAA0000}"/>
    <cellStyle name="Total 7 2 2 5 2" xfId="38715" xr:uid="{00000000-0005-0000-0000-00006DAA0000}"/>
    <cellStyle name="Total 7 2 2 6" xfId="28515" xr:uid="{00000000-0005-0000-0000-00006EAA0000}"/>
    <cellStyle name="Total 7 2 3" xfId="12024" xr:uid="{00000000-0005-0000-0000-00006FAA0000}"/>
    <cellStyle name="Total 7 2 3 2" xfId="14698" xr:uid="{00000000-0005-0000-0000-000070AA0000}"/>
    <cellStyle name="Total 7 2 3 2 2" xfId="20461" xr:uid="{00000000-0005-0000-0000-000071AA0000}"/>
    <cellStyle name="Total 7 2 3 2 2 2" xfId="37129" xr:uid="{00000000-0005-0000-0000-000072AA0000}"/>
    <cellStyle name="Total 7 2 3 2 3" xfId="23600" xr:uid="{00000000-0005-0000-0000-000073AA0000}"/>
    <cellStyle name="Total 7 2 3 2 3 2" xfId="40310" xr:uid="{00000000-0005-0000-0000-000074AA0000}"/>
    <cellStyle name="Total 7 2 3 2 4" xfId="26383" xr:uid="{00000000-0005-0000-0000-000075AA0000}"/>
    <cellStyle name="Total 7 2 3 2 4 2" xfId="43124" xr:uid="{00000000-0005-0000-0000-000076AA0000}"/>
    <cellStyle name="Total 7 2 3 2 5" xfId="31369" xr:uid="{00000000-0005-0000-0000-000077AA0000}"/>
    <cellStyle name="Total 7 2 3 3" xfId="18175" xr:uid="{00000000-0005-0000-0000-000078AA0000}"/>
    <cellStyle name="Total 7 2 3 3 2" xfId="34850" xr:uid="{00000000-0005-0000-0000-000079AA0000}"/>
    <cellStyle name="Total 7 2 3 4" xfId="21427" xr:uid="{00000000-0005-0000-0000-00007AAA0000}"/>
    <cellStyle name="Total 7 2 3 4 2" xfId="38101" xr:uid="{00000000-0005-0000-0000-00007BAA0000}"/>
    <cellStyle name="Total 7 2 3 5" xfId="24477" xr:uid="{00000000-0005-0000-0000-00007CAA0000}"/>
    <cellStyle name="Total 7 2 3 5 2" xfId="41197" xr:uid="{00000000-0005-0000-0000-00007DAA0000}"/>
    <cellStyle name="Total 7 2 3 6" xfId="28771" xr:uid="{00000000-0005-0000-0000-00007EAA0000}"/>
    <cellStyle name="Total 7 2 4" xfId="12802" xr:uid="{00000000-0005-0000-0000-00007FAA0000}"/>
    <cellStyle name="Total 7 2 4 2" xfId="15416" xr:uid="{00000000-0005-0000-0000-000080AA0000}"/>
    <cellStyle name="Total 7 2 4 2 2" xfId="21054" xr:uid="{00000000-0005-0000-0000-000081AA0000}"/>
    <cellStyle name="Total 7 2 4 2 2 2" xfId="37723" xr:uid="{00000000-0005-0000-0000-000082AA0000}"/>
    <cellStyle name="Total 7 2 4 2 3" xfId="24164" xr:uid="{00000000-0005-0000-0000-000083AA0000}"/>
    <cellStyle name="Total 7 2 4 2 3 2" xfId="40881" xr:uid="{00000000-0005-0000-0000-000084AA0000}"/>
    <cellStyle name="Total 7 2 4 2 4" xfId="26882" xr:uid="{00000000-0005-0000-0000-000085AA0000}"/>
    <cellStyle name="Total 7 2 4 2 4 2" xfId="43623" xr:uid="{00000000-0005-0000-0000-000086AA0000}"/>
    <cellStyle name="Total 7 2 4 2 5" xfId="32087" xr:uid="{00000000-0005-0000-0000-000087AA0000}"/>
    <cellStyle name="Total 7 2 4 3" xfId="18812" xr:uid="{00000000-0005-0000-0000-000088AA0000}"/>
    <cellStyle name="Total 7 2 4 3 2" xfId="35490" xr:uid="{00000000-0005-0000-0000-000089AA0000}"/>
    <cellStyle name="Total 7 2 4 4" xfId="22019" xr:uid="{00000000-0005-0000-0000-00008AAA0000}"/>
    <cellStyle name="Total 7 2 4 4 2" xfId="38701" xr:uid="{00000000-0005-0000-0000-00008BAA0000}"/>
    <cellStyle name="Total 7 2 4 5" xfId="24969" xr:uid="{00000000-0005-0000-0000-00008CAA0000}"/>
    <cellStyle name="Total 7 2 4 5 2" xfId="41696" xr:uid="{00000000-0005-0000-0000-00008DAA0000}"/>
    <cellStyle name="Total 7 2 4 6" xfId="29489" xr:uid="{00000000-0005-0000-0000-00008EAA0000}"/>
    <cellStyle name="Total 7 2 5" xfId="13964" xr:uid="{00000000-0005-0000-0000-00008FAA0000}"/>
    <cellStyle name="Total 7 2 5 2" xfId="19757" xr:uid="{00000000-0005-0000-0000-000090AA0000}"/>
    <cellStyle name="Total 7 2 5 2 2" xfId="36427" xr:uid="{00000000-0005-0000-0000-000091AA0000}"/>
    <cellStyle name="Total 7 2 5 3" xfId="22904" xr:uid="{00000000-0005-0000-0000-000092AA0000}"/>
    <cellStyle name="Total 7 2 5 3 2" xfId="39606" xr:uid="{00000000-0005-0000-0000-000093AA0000}"/>
    <cellStyle name="Total 7 2 5 4" xfId="25712" xr:uid="{00000000-0005-0000-0000-000094AA0000}"/>
    <cellStyle name="Total 7 2 5 4 2" xfId="42451" xr:uid="{00000000-0005-0000-0000-000095AA0000}"/>
    <cellStyle name="Total 7 2 5 5" xfId="30637" xr:uid="{00000000-0005-0000-0000-000096AA0000}"/>
    <cellStyle name="Total 7 2 6" xfId="17459" xr:uid="{00000000-0005-0000-0000-000097AA0000}"/>
    <cellStyle name="Total 7 2 6 2" xfId="34136" xr:uid="{00000000-0005-0000-0000-000098AA0000}"/>
    <cellStyle name="Total 7 2 7" xfId="17022" xr:uid="{00000000-0005-0000-0000-000099AA0000}"/>
    <cellStyle name="Total 7 2 7 2" xfId="33698" xr:uid="{00000000-0005-0000-0000-00009AAA0000}"/>
    <cellStyle name="Total 7 2 8" xfId="15957" xr:uid="{00000000-0005-0000-0000-00009BAA0000}"/>
    <cellStyle name="Total 7 2 8 2" xfId="32623" xr:uid="{00000000-0005-0000-0000-00009CAA0000}"/>
    <cellStyle name="Total 7 2 9" xfId="28045" xr:uid="{00000000-0005-0000-0000-00009DAA0000}"/>
    <cellStyle name="Total 7 3" xfId="10834" xr:uid="{00000000-0005-0000-0000-00009EAA0000}"/>
    <cellStyle name="Total 7 3 2" xfId="13525" xr:uid="{00000000-0005-0000-0000-00009FAA0000}"/>
    <cellStyle name="Total 7 3 2 2" xfId="19392" xr:uid="{00000000-0005-0000-0000-0000A0AA0000}"/>
    <cellStyle name="Total 7 3 2 2 2" xfId="36062" xr:uid="{00000000-0005-0000-0000-0000A1AA0000}"/>
    <cellStyle name="Total 7 3 2 3" xfId="22562" xr:uid="{00000000-0005-0000-0000-0000A2AA0000}"/>
    <cellStyle name="Total 7 3 2 3 2" xfId="39261" xr:uid="{00000000-0005-0000-0000-0000A3AA0000}"/>
    <cellStyle name="Total 7 3 2 4" xfId="25421" xr:uid="{00000000-0005-0000-0000-0000A4AA0000}"/>
    <cellStyle name="Total 7 3 2 4 2" xfId="42159" xr:uid="{00000000-0005-0000-0000-0000A5AA0000}"/>
    <cellStyle name="Total 7 3 2 5" xfId="30199" xr:uid="{00000000-0005-0000-0000-0000A6AA0000}"/>
    <cellStyle name="Total 7 3 3" xfId="17076" xr:uid="{00000000-0005-0000-0000-0000A7AA0000}"/>
    <cellStyle name="Total 7 3 3 2" xfId="33751" xr:uid="{00000000-0005-0000-0000-0000A8AA0000}"/>
    <cellStyle name="Total 7 3 4" xfId="15896" xr:uid="{00000000-0005-0000-0000-0000A9AA0000}"/>
    <cellStyle name="Total 7 3 4 2" xfId="32560" xr:uid="{00000000-0005-0000-0000-0000AAAA0000}"/>
    <cellStyle name="Total 7 3 5" xfId="22339" xr:uid="{00000000-0005-0000-0000-0000ABAA0000}"/>
    <cellStyle name="Total 7 3 5 2" xfId="39032" xr:uid="{00000000-0005-0000-0000-0000ACAA0000}"/>
    <cellStyle name="Total 7 3 6" xfId="27608" xr:uid="{00000000-0005-0000-0000-0000ADAA0000}"/>
    <cellStyle name="Total 7 4" xfId="11462" xr:uid="{00000000-0005-0000-0000-0000AEAA0000}"/>
    <cellStyle name="Total 7 4 2" xfId="14136" xr:uid="{00000000-0005-0000-0000-0000AFAA0000}"/>
    <cellStyle name="Total 7 4 2 2" xfId="19899" xr:uid="{00000000-0005-0000-0000-0000B0AA0000}"/>
    <cellStyle name="Total 7 4 2 2 2" xfId="36569" xr:uid="{00000000-0005-0000-0000-0000B1AA0000}"/>
    <cellStyle name="Total 7 4 2 3" xfId="23046" xr:uid="{00000000-0005-0000-0000-0000B2AA0000}"/>
    <cellStyle name="Total 7 4 2 3 2" xfId="39748" xr:uid="{00000000-0005-0000-0000-0000B3AA0000}"/>
    <cellStyle name="Total 7 4 2 4" xfId="25824" xr:uid="{00000000-0005-0000-0000-0000B4AA0000}"/>
    <cellStyle name="Total 7 4 2 4 2" xfId="42563" xr:uid="{00000000-0005-0000-0000-0000B5AA0000}"/>
    <cellStyle name="Total 7 4 2 5" xfId="30809" xr:uid="{00000000-0005-0000-0000-0000B6AA0000}"/>
    <cellStyle name="Total 7 4 3" xfId="17613" xr:uid="{00000000-0005-0000-0000-0000B7AA0000}"/>
    <cellStyle name="Total 7 4 3 2" xfId="34290" xr:uid="{00000000-0005-0000-0000-0000B8AA0000}"/>
    <cellStyle name="Total 7 4 4" xfId="18299" xr:uid="{00000000-0005-0000-0000-0000B9AA0000}"/>
    <cellStyle name="Total 7 4 4 2" xfId="34974" xr:uid="{00000000-0005-0000-0000-0000BAAA0000}"/>
    <cellStyle name="Total 7 4 5" xfId="21534" xr:uid="{00000000-0005-0000-0000-0000BBAA0000}"/>
    <cellStyle name="Total 7 4 5 2" xfId="38208" xr:uid="{00000000-0005-0000-0000-0000BCAA0000}"/>
    <cellStyle name="Total 7 4 6" xfId="28217" xr:uid="{00000000-0005-0000-0000-0000BDAA0000}"/>
    <cellStyle name="Total 7 5" xfId="12225" xr:uid="{00000000-0005-0000-0000-0000BEAA0000}"/>
    <cellStyle name="Total 7 5 2" xfId="14899" xr:uid="{00000000-0005-0000-0000-0000BFAA0000}"/>
    <cellStyle name="Total 7 5 2 2" xfId="20622" xr:uid="{00000000-0005-0000-0000-0000C0AA0000}"/>
    <cellStyle name="Total 7 5 2 2 2" xfId="37290" xr:uid="{00000000-0005-0000-0000-0000C1AA0000}"/>
    <cellStyle name="Total 7 5 2 3" xfId="23755" xr:uid="{00000000-0005-0000-0000-0000C2AA0000}"/>
    <cellStyle name="Total 7 5 2 3 2" xfId="40466" xr:uid="{00000000-0005-0000-0000-0000C3AA0000}"/>
    <cellStyle name="Total 7 5 2 4" xfId="26515" xr:uid="{00000000-0005-0000-0000-0000C4AA0000}"/>
    <cellStyle name="Total 7 5 2 4 2" xfId="43256" xr:uid="{00000000-0005-0000-0000-0000C5AA0000}"/>
    <cellStyle name="Total 7 5 2 5" xfId="31570" xr:uid="{00000000-0005-0000-0000-0000C6AA0000}"/>
    <cellStyle name="Total 7 5 3" xfId="18335" xr:uid="{00000000-0005-0000-0000-0000C7AA0000}"/>
    <cellStyle name="Total 7 5 3 2" xfId="35010" xr:uid="{00000000-0005-0000-0000-0000C8AA0000}"/>
    <cellStyle name="Total 7 5 4" xfId="21580" xr:uid="{00000000-0005-0000-0000-0000C9AA0000}"/>
    <cellStyle name="Total 7 5 4 2" xfId="38255" xr:uid="{00000000-0005-0000-0000-0000CAAA0000}"/>
    <cellStyle name="Total 7 5 5" xfId="24608" xr:uid="{00000000-0005-0000-0000-0000CBAA0000}"/>
    <cellStyle name="Total 7 5 5 2" xfId="41329" xr:uid="{00000000-0005-0000-0000-0000CCAA0000}"/>
    <cellStyle name="Total 7 5 6" xfId="28972" xr:uid="{00000000-0005-0000-0000-0000CDAA0000}"/>
    <cellStyle name="Total 7 6" xfId="13123" xr:uid="{00000000-0005-0000-0000-0000CEAA0000}"/>
    <cellStyle name="Total 7 6 2" xfId="19058" xr:uid="{00000000-0005-0000-0000-0000CFAA0000}"/>
    <cellStyle name="Total 7 6 2 2" xfId="35728" xr:uid="{00000000-0005-0000-0000-0000D0AA0000}"/>
    <cellStyle name="Total 7 6 3" xfId="22253" xr:uid="{00000000-0005-0000-0000-0000D1AA0000}"/>
    <cellStyle name="Total 7 6 3 2" xfId="38945" xr:uid="{00000000-0005-0000-0000-0000D2AA0000}"/>
    <cellStyle name="Total 7 6 4" xfId="25150" xr:uid="{00000000-0005-0000-0000-0000D3AA0000}"/>
    <cellStyle name="Total 7 6 4 2" xfId="41886" xr:uid="{00000000-0005-0000-0000-0000D4AA0000}"/>
    <cellStyle name="Total 7 6 5" xfId="29799" xr:uid="{00000000-0005-0000-0000-0000D5AA0000}"/>
    <cellStyle name="Total 7 7" xfId="16678" xr:uid="{00000000-0005-0000-0000-0000D6AA0000}"/>
    <cellStyle name="Total 7 7 2" xfId="33352" xr:uid="{00000000-0005-0000-0000-0000D7AA0000}"/>
    <cellStyle name="Total 7 8" xfId="16033" xr:uid="{00000000-0005-0000-0000-0000D8AA0000}"/>
    <cellStyle name="Total 7 8 2" xfId="32699" xr:uid="{00000000-0005-0000-0000-0000D9AA0000}"/>
    <cellStyle name="Total 7 9" xfId="17356" xr:uid="{00000000-0005-0000-0000-0000DAAA0000}"/>
    <cellStyle name="Total 7 9 2" xfId="34032" xr:uid="{00000000-0005-0000-0000-0000DBAA0000}"/>
    <cellStyle name="Total 8" xfId="10416" xr:uid="{00000000-0005-0000-0000-0000DCAA0000}"/>
    <cellStyle name="Total 8 10" xfId="27220" xr:uid="{00000000-0005-0000-0000-0000DDAA0000}"/>
    <cellStyle name="Total 8 2" xfId="11301" xr:uid="{00000000-0005-0000-0000-0000DEAA0000}"/>
    <cellStyle name="Total 8 2 2" xfId="11776" xr:uid="{00000000-0005-0000-0000-0000DFAA0000}"/>
    <cellStyle name="Total 8 2 2 2" xfId="14450" xr:uid="{00000000-0005-0000-0000-0000E0AA0000}"/>
    <cellStyle name="Total 8 2 2 2 2" xfId="20213" xr:uid="{00000000-0005-0000-0000-0000E1AA0000}"/>
    <cellStyle name="Total 8 2 2 2 2 2" xfId="36882" xr:uid="{00000000-0005-0000-0000-0000E2AA0000}"/>
    <cellStyle name="Total 8 2 2 2 3" xfId="23354" xr:uid="{00000000-0005-0000-0000-0000E3AA0000}"/>
    <cellStyle name="Total 8 2 2 2 3 2" xfId="40062" xr:uid="{00000000-0005-0000-0000-0000E4AA0000}"/>
    <cellStyle name="Total 8 2 2 2 4" xfId="26136" xr:uid="{00000000-0005-0000-0000-0000E5AA0000}"/>
    <cellStyle name="Total 8 2 2 2 4 2" xfId="42876" xr:uid="{00000000-0005-0000-0000-0000E6AA0000}"/>
    <cellStyle name="Total 8 2 2 2 5" xfId="31122" xr:uid="{00000000-0005-0000-0000-0000E7AA0000}"/>
    <cellStyle name="Total 8 2 2 3" xfId="17927" xr:uid="{00000000-0005-0000-0000-0000E8AA0000}"/>
    <cellStyle name="Total 8 2 2 3 2" xfId="34603" xr:uid="{00000000-0005-0000-0000-0000E9AA0000}"/>
    <cellStyle name="Total 8 2 2 4" xfId="19713" xr:uid="{00000000-0005-0000-0000-0000EAAA0000}"/>
    <cellStyle name="Total 8 2 2 4 2" xfId="36383" xr:uid="{00000000-0005-0000-0000-0000EBAA0000}"/>
    <cellStyle name="Total 8 2 2 5" xfId="22773" xr:uid="{00000000-0005-0000-0000-0000ECAA0000}"/>
    <cellStyle name="Total 8 2 2 5 2" xfId="39473" xr:uid="{00000000-0005-0000-0000-0000EDAA0000}"/>
    <cellStyle name="Total 8 2 2 6" xfId="28525" xr:uid="{00000000-0005-0000-0000-0000EEAA0000}"/>
    <cellStyle name="Total 8 2 3" xfId="12034" xr:uid="{00000000-0005-0000-0000-0000EFAA0000}"/>
    <cellStyle name="Total 8 2 3 2" xfId="14708" xr:uid="{00000000-0005-0000-0000-0000F0AA0000}"/>
    <cellStyle name="Total 8 2 3 2 2" xfId="20471" xr:uid="{00000000-0005-0000-0000-0000F1AA0000}"/>
    <cellStyle name="Total 8 2 3 2 2 2" xfId="37139" xr:uid="{00000000-0005-0000-0000-0000F2AA0000}"/>
    <cellStyle name="Total 8 2 3 2 3" xfId="23610" xr:uid="{00000000-0005-0000-0000-0000F3AA0000}"/>
    <cellStyle name="Total 8 2 3 2 3 2" xfId="40320" xr:uid="{00000000-0005-0000-0000-0000F4AA0000}"/>
    <cellStyle name="Total 8 2 3 2 4" xfId="26393" xr:uid="{00000000-0005-0000-0000-0000F5AA0000}"/>
    <cellStyle name="Total 8 2 3 2 4 2" xfId="43134" xr:uid="{00000000-0005-0000-0000-0000F6AA0000}"/>
    <cellStyle name="Total 8 2 3 2 5" xfId="31379" xr:uid="{00000000-0005-0000-0000-0000F7AA0000}"/>
    <cellStyle name="Total 8 2 3 3" xfId="18185" xr:uid="{00000000-0005-0000-0000-0000F8AA0000}"/>
    <cellStyle name="Total 8 2 3 3 2" xfId="34860" xr:uid="{00000000-0005-0000-0000-0000F9AA0000}"/>
    <cellStyle name="Total 8 2 3 4" xfId="21437" xr:uid="{00000000-0005-0000-0000-0000FAAA0000}"/>
    <cellStyle name="Total 8 2 3 4 2" xfId="38111" xr:uid="{00000000-0005-0000-0000-0000FBAA0000}"/>
    <cellStyle name="Total 8 2 3 5" xfId="24487" xr:uid="{00000000-0005-0000-0000-0000FCAA0000}"/>
    <cellStyle name="Total 8 2 3 5 2" xfId="41207" xr:uid="{00000000-0005-0000-0000-0000FDAA0000}"/>
    <cellStyle name="Total 8 2 3 6" xfId="28781" xr:uid="{00000000-0005-0000-0000-0000FEAA0000}"/>
    <cellStyle name="Total 8 2 4" xfId="12813" xr:uid="{00000000-0005-0000-0000-0000FFAA0000}"/>
    <cellStyle name="Total 8 2 4 2" xfId="15426" xr:uid="{00000000-0005-0000-0000-000000AB0000}"/>
    <cellStyle name="Total 8 2 4 2 2" xfId="21064" xr:uid="{00000000-0005-0000-0000-000001AB0000}"/>
    <cellStyle name="Total 8 2 4 2 2 2" xfId="37733" xr:uid="{00000000-0005-0000-0000-000002AB0000}"/>
    <cellStyle name="Total 8 2 4 2 3" xfId="24174" xr:uid="{00000000-0005-0000-0000-000003AB0000}"/>
    <cellStyle name="Total 8 2 4 2 3 2" xfId="40891" xr:uid="{00000000-0005-0000-0000-000004AB0000}"/>
    <cellStyle name="Total 8 2 4 2 4" xfId="26892" xr:uid="{00000000-0005-0000-0000-000005AB0000}"/>
    <cellStyle name="Total 8 2 4 2 4 2" xfId="43633" xr:uid="{00000000-0005-0000-0000-000006AB0000}"/>
    <cellStyle name="Total 8 2 4 2 5" xfId="32097" xr:uid="{00000000-0005-0000-0000-000007AB0000}"/>
    <cellStyle name="Total 8 2 4 3" xfId="18823" xr:uid="{00000000-0005-0000-0000-000008AB0000}"/>
    <cellStyle name="Total 8 2 4 3 2" xfId="35501" xr:uid="{00000000-0005-0000-0000-000009AB0000}"/>
    <cellStyle name="Total 8 2 4 4" xfId="22030" xr:uid="{00000000-0005-0000-0000-00000AAB0000}"/>
    <cellStyle name="Total 8 2 4 4 2" xfId="38712" xr:uid="{00000000-0005-0000-0000-00000BAB0000}"/>
    <cellStyle name="Total 8 2 4 5" xfId="24979" xr:uid="{00000000-0005-0000-0000-00000CAB0000}"/>
    <cellStyle name="Total 8 2 4 5 2" xfId="41706" xr:uid="{00000000-0005-0000-0000-00000DAB0000}"/>
    <cellStyle name="Total 8 2 4 6" xfId="29499" xr:uid="{00000000-0005-0000-0000-00000EAB0000}"/>
    <cellStyle name="Total 8 2 5" xfId="13974" xr:uid="{00000000-0005-0000-0000-00000FAB0000}"/>
    <cellStyle name="Total 8 2 5 2" xfId="19767" xr:uid="{00000000-0005-0000-0000-000010AB0000}"/>
    <cellStyle name="Total 8 2 5 2 2" xfId="36437" xr:uid="{00000000-0005-0000-0000-000011AB0000}"/>
    <cellStyle name="Total 8 2 5 3" xfId="22914" xr:uid="{00000000-0005-0000-0000-000012AB0000}"/>
    <cellStyle name="Total 8 2 5 3 2" xfId="39616" xr:uid="{00000000-0005-0000-0000-000013AB0000}"/>
    <cellStyle name="Total 8 2 5 4" xfId="25722" xr:uid="{00000000-0005-0000-0000-000014AB0000}"/>
    <cellStyle name="Total 8 2 5 4 2" xfId="42461" xr:uid="{00000000-0005-0000-0000-000015AB0000}"/>
    <cellStyle name="Total 8 2 5 5" xfId="30647" xr:uid="{00000000-0005-0000-0000-000016AB0000}"/>
    <cellStyle name="Total 8 2 6" xfId="17472" xr:uid="{00000000-0005-0000-0000-000017AB0000}"/>
    <cellStyle name="Total 8 2 6 2" xfId="34149" xr:uid="{00000000-0005-0000-0000-000018AB0000}"/>
    <cellStyle name="Total 8 2 7" xfId="17551" xr:uid="{00000000-0005-0000-0000-000019AB0000}"/>
    <cellStyle name="Total 8 2 7 2" xfId="34228" xr:uid="{00000000-0005-0000-0000-00001AAB0000}"/>
    <cellStyle name="Total 8 2 8" xfId="16658" xr:uid="{00000000-0005-0000-0000-00001BAB0000}"/>
    <cellStyle name="Total 8 2 8 2" xfId="33331" xr:uid="{00000000-0005-0000-0000-00001CAB0000}"/>
    <cellStyle name="Total 8 2 9" xfId="28055" xr:uid="{00000000-0005-0000-0000-00001DAB0000}"/>
    <cellStyle name="Total 8 3" xfId="10848" xr:uid="{00000000-0005-0000-0000-00001EAB0000}"/>
    <cellStyle name="Total 8 3 2" xfId="13536" xr:uid="{00000000-0005-0000-0000-00001FAB0000}"/>
    <cellStyle name="Total 8 3 2 2" xfId="19403" xr:uid="{00000000-0005-0000-0000-000020AB0000}"/>
    <cellStyle name="Total 8 3 2 2 2" xfId="36073" xr:uid="{00000000-0005-0000-0000-000021AB0000}"/>
    <cellStyle name="Total 8 3 2 3" xfId="22573" xr:uid="{00000000-0005-0000-0000-000022AB0000}"/>
    <cellStyle name="Total 8 3 2 3 2" xfId="39272" xr:uid="{00000000-0005-0000-0000-000023AB0000}"/>
    <cellStyle name="Total 8 3 2 4" xfId="25432" xr:uid="{00000000-0005-0000-0000-000024AB0000}"/>
    <cellStyle name="Total 8 3 2 4 2" xfId="42170" xr:uid="{00000000-0005-0000-0000-000025AB0000}"/>
    <cellStyle name="Total 8 3 2 5" xfId="30210" xr:uid="{00000000-0005-0000-0000-000026AB0000}"/>
    <cellStyle name="Total 8 3 3" xfId="17090" xr:uid="{00000000-0005-0000-0000-000027AB0000}"/>
    <cellStyle name="Total 8 3 3 2" xfId="33765" xr:uid="{00000000-0005-0000-0000-000028AB0000}"/>
    <cellStyle name="Total 8 3 4" xfId="16258" xr:uid="{00000000-0005-0000-0000-000029AB0000}"/>
    <cellStyle name="Total 8 3 4 2" xfId="32923" xr:uid="{00000000-0005-0000-0000-00002AAB0000}"/>
    <cellStyle name="Total 8 3 5" xfId="17257" xr:uid="{00000000-0005-0000-0000-00002BAB0000}"/>
    <cellStyle name="Total 8 3 5 2" xfId="33934" xr:uid="{00000000-0005-0000-0000-00002CAB0000}"/>
    <cellStyle name="Total 8 3 6" xfId="27619" xr:uid="{00000000-0005-0000-0000-00002DAB0000}"/>
    <cellStyle name="Total 8 4" xfId="11473" xr:uid="{00000000-0005-0000-0000-00002EAB0000}"/>
    <cellStyle name="Total 8 4 2" xfId="14147" xr:uid="{00000000-0005-0000-0000-00002FAB0000}"/>
    <cellStyle name="Total 8 4 2 2" xfId="19910" xr:uid="{00000000-0005-0000-0000-000030AB0000}"/>
    <cellStyle name="Total 8 4 2 2 2" xfId="36580" xr:uid="{00000000-0005-0000-0000-000031AB0000}"/>
    <cellStyle name="Total 8 4 2 3" xfId="23057" xr:uid="{00000000-0005-0000-0000-000032AB0000}"/>
    <cellStyle name="Total 8 4 2 3 2" xfId="39759" xr:uid="{00000000-0005-0000-0000-000033AB0000}"/>
    <cellStyle name="Total 8 4 2 4" xfId="25835" xr:uid="{00000000-0005-0000-0000-000034AB0000}"/>
    <cellStyle name="Total 8 4 2 4 2" xfId="42574" xr:uid="{00000000-0005-0000-0000-000035AB0000}"/>
    <cellStyle name="Total 8 4 2 5" xfId="30820" xr:uid="{00000000-0005-0000-0000-000036AB0000}"/>
    <cellStyle name="Total 8 4 3" xfId="17624" xr:uid="{00000000-0005-0000-0000-000037AB0000}"/>
    <cellStyle name="Total 8 4 3 2" xfId="34301" xr:uid="{00000000-0005-0000-0000-000038AB0000}"/>
    <cellStyle name="Total 8 4 4" xfId="17166" xr:uid="{00000000-0005-0000-0000-000039AB0000}"/>
    <cellStyle name="Total 8 4 4 2" xfId="33842" xr:uid="{00000000-0005-0000-0000-00003AAB0000}"/>
    <cellStyle name="Total 8 4 5" xfId="16446" xr:uid="{00000000-0005-0000-0000-00003BAB0000}"/>
    <cellStyle name="Total 8 4 5 2" xfId="33116" xr:uid="{00000000-0005-0000-0000-00003CAB0000}"/>
    <cellStyle name="Total 8 4 6" xfId="28228" xr:uid="{00000000-0005-0000-0000-00003DAB0000}"/>
    <cellStyle name="Total 8 5" xfId="12235" xr:uid="{00000000-0005-0000-0000-00003EAB0000}"/>
    <cellStyle name="Total 8 5 2" xfId="14909" xr:uid="{00000000-0005-0000-0000-00003FAB0000}"/>
    <cellStyle name="Total 8 5 2 2" xfId="20632" xr:uid="{00000000-0005-0000-0000-000040AB0000}"/>
    <cellStyle name="Total 8 5 2 2 2" xfId="37300" xr:uid="{00000000-0005-0000-0000-000041AB0000}"/>
    <cellStyle name="Total 8 5 2 3" xfId="23765" xr:uid="{00000000-0005-0000-0000-000042AB0000}"/>
    <cellStyle name="Total 8 5 2 3 2" xfId="40476" xr:uid="{00000000-0005-0000-0000-000043AB0000}"/>
    <cellStyle name="Total 8 5 2 4" xfId="26525" xr:uid="{00000000-0005-0000-0000-000044AB0000}"/>
    <cellStyle name="Total 8 5 2 4 2" xfId="43266" xr:uid="{00000000-0005-0000-0000-000045AB0000}"/>
    <cellStyle name="Total 8 5 2 5" xfId="31580" xr:uid="{00000000-0005-0000-0000-000046AB0000}"/>
    <cellStyle name="Total 8 5 3" xfId="18345" xr:uid="{00000000-0005-0000-0000-000047AB0000}"/>
    <cellStyle name="Total 8 5 3 2" xfId="35020" xr:uid="{00000000-0005-0000-0000-000048AB0000}"/>
    <cellStyle name="Total 8 5 4" xfId="21590" xr:uid="{00000000-0005-0000-0000-000049AB0000}"/>
    <cellStyle name="Total 8 5 4 2" xfId="38265" xr:uid="{00000000-0005-0000-0000-00004AAB0000}"/>
    <cellStyle name="Total 8 5 5" xfId="24618" xr:uid="{00000000-0005-0000-0000-00004BAB0000}"/>
    <cellStyle name="Total 8 5 5 2" xfId="41339" xr:uid="{00000000-0005-0000-0000-00004CAB0000}"/>
    <cellStyle name="Total 8 5 6" xfId="28982" xr:uid="{00000000-0005-0000-0000-00004DAB0000}"/>
    <cellStyle name="Total 8 6" xfId="13133" xr:uid="{00000000-0005-0000-0000-00004EAB0000}"/>
    <cellStyle name="Total 8 6 2" xfId="19068" xr:uid="{00000000-0005-0000-0000-00004FAB0000}"/>
    <cellStyle name="Total 8 6 2 2" xfId="35738" xr:uid="{00000000-0005-0000-0000-000050AB0000}"/>
    <cellStyle name="Total 8 6 3" xfId="22263" xr:uid="{00000000-0005-0000-0000-000051AB0000}"/>
    <cellStyle name="Total 8 6 3 2" xfId="38955" xr:uid="{00000000-0005-0000-0000-000052AB0000}"/>
    <cellStyle name="Total 8 6 4" xfId="25160" xr:uid="{00000000-0005-0000-0000-000053AB0000}"/>
    <cellStyle name="Total 8 6 4 2" xfId="41896" xr:uid="{00000000-0005-0000-0000-000054AB0000}"/>
    <cellStyle name="Total 8 6 5" xfId="29809" xr:uid="{00000000-0005-0000-0000-000055AB0000}"/>
    <cellStyle name="Total 8 7" xfId="16711" xr:uid="{00000000-0005-0000-0000-000056AB0000}"/>
    <cellStyle name="Total 8 7 2" xfId="33385" xr:uid="{00000000-0005-0000-0000-000057AB0000}"/>
    <cellStyle name="Total 8 8" xfId="16020" xr:uid="{00000000-0005-0000-0000-000058AB0000}"/>
    <cellStyle name="Total 8 8 2" xfId="32686" xr:uid="{00000000-0005-0000-0000-000059AB0000}"/>
    <cellStyle name="Total 8 9" xfId="16620" xr:uid="{00000000-0005-0000-0000-00005AAB0000}"/>
    <cellStyle name="Total 8 9 2" xfId="33293" xr:uid="{00000000-0005-0000-0000-00005BAB0000}"/>
    <cellStyle name="Total 9" xfId="10418" xr:uid="{00000000-0005-0000-0000-00005CAB0000}"/>
    <cellStyle name="Total 9 10" xfId="27221" xr:uid="{00000000-0005-0000-0000-00005DAB0000}"/>
    <cellStyle name="Total 9 2" xfId="11302" xr:uid="{00000000-0005-0000-0000-00005EAB0000}"/>
    <cellStyle name="Total 9 2 2" xfId="11777" xr:uid="{00000000-0005-0000-0000-00005FAB0000}"/>
    <cellStyle name="Total 9 2 2 2" xfId="14451" xr:uid="{00000000-0005-0000-0000-000060AB0000}"/>
    <cellStyle name="Total 9 2 2 2 2" xfId="20214" xr:uid="{00000000-0005-0000-0000-000061AB0000}"/>
    <cellStyle name="Total 9 2 2 2 2 2" xfId="36883" xr:uid="{00000000-0005-0000-0000-000062AB0000}"/>
    <cellStyle name="Total 9 2 2 2 3" xfId="23355" xr:uid="{00000000-0005-0000-0000-000063AB0000}"/>
    <cellStyle name="Total 9 2 2 2 3 2" xfId="40063" xr:uid="{00000000-0005-0000-0000-000064AB0000}"/>
    <cellStyle name="Total 9 2 2 2 4" xfId="26137" xr:uid="{00000000-0005-0000-0000-000065AB0000}"/>
    <cellStyle name="Total 9 2 2 2 4 2" xfId="42877" xr:uid="{00000000-0005-0000-0000-000066AB0000}"/>
    <cellStyle name="Total 9 2 2 2 5" xfId="31123" xr:uid="{00000000-0005-0000-0000-000067AB0000}"/>
    <cellStyle name="Total 9 2 2 3" xfId="17928" xr:uid="{00000000-0005-0000-0000-000068AB0000}"/>
    <cellStyle name="Total 9 2 2 3 2" xfId="34604" xr:uid="{00000000-0005-0000-0000-000069AB0000}"/>
    <cellStyle name="Total 9 2 2 4" xfId="21009" xr:uid="{00000000-0005-0000-0000-00006AAB0000}"/>
    <cellStyle name="Total 9 2 2 4 2" xfId="37678" xr:uid="{00000000-0005-0000-0000-00006BAB0000}"/>
    <cellStyle name="Total 9 2 2 5" xfId="23992" xr:uid="{00000000-0005-0000-0000-00006CAB0000}"/>
    <cellStyle name="Total 9 2 2 5 2" xfId="40705" xr:uid="{00000000-0005-0000-0000-00006DAB0000}"/>
    <cellStyle name="Total 9 2 2 6" xfId="28526" xr:uid="{00000000-0005-0000-0000-00006EAB0000}"/>
    <cellStyle name="Total 9 2 3" xfId="12035" xr:uid="{00000000-0005-0000-0000-00006FAB0000}"/>
    <cellStyle name="Total 9 2 3 2" xfId="14709" xr:uid="{00000000-0005-0000-0000-000070AB0000}"/>
    <cellStyle name="Total 9 2 3 2 2" xfId="20472" xr:uid="{00000000-0005-0000-0000-000071AB0000}"/>
    <cellStyle name="Total 9 2 3 2 2 2" xfId="37140" xr:uid="{00000000-0005-0000-0000-000072AB0000}"/>
    <cellStyle name="Total 9 2 3 2 3" xfId="23611" xr:uid="{00000000-0005-0000-0000-000073AB0000}"/>
    <cellStyle name="Total 9 2 3 2 3 2" xfId="40321" xr:uid="{00000000-0005-0000-0000-000074AB0000}"/>
    <cellStyle name="Total 9 2 3 2 4" xfId="26394" xr:uid="{00000000-0005-0000-0000-000075AB0000}"/>
    <cellStyle name="Total 9 2 3 2 4 2" xfId="43135" xr:uid="{00000000-0005-0000-0000-000076AB0000}"/>
    <cellStyle name="Total 9 2 3 2 5" xfId="31380" xr:uid="{00000000-0005-0000-0000-000077AB0000}"/>
    <cellStyle name="Total 9 2 3 3" xfId="18186" xr:uid="{00000000-0005-0000-0000-000078AB0000}"/>
    <cellStyle name="Total 9 2 3 3 2" xfId="34861" xr:uid="{00000000-0005-0000-0000-000079AB0000}"/>
    <cellStyle name="Total 9 2 3 4" xfId="21438" xr:uid="{00000000-0005-0000-0000-00007AAB0000}"/>
    <cellStyle name="Total 9 2 3 4 2" xfId="38112" xr:uid="{00000000-0005-0000-0000-00007BAB0000}"/>
    <cellStyle name="Total 9 2 3 5" xfId="24488" xr:uid="{00000000-0005-0000-0000-00007CAB0000}"/>
    <cellStyle name="Total 9 2 3 5 2" xfId="41208" xr:uid="{00000000-0005-0000-0000-00007DAB0000}"/>
    <cellStyle name="Total 9 2 3 6" xfId="28782" xr:uid="{00000000-0005-0000-0000-00007EAB0000}"/>
    <cellStyle name="Total 9 2 4" xfId="12814" xr:uid="{00000000-0005-0000-0000-00007FAB0000}"/>
    <cellStyle name="Total 9 2 4 2" xfId="15427" xr:uid="{00000000-0005-0000-0000-000080AB0000}"/>
    <cellStyle name="Total 9 2 4 2 2" xfId="21065" xr:uid="{00000000-0005-0000-0000-000081AB0000}"/>
    <cellStyle name="Total 9 2 4 2 2 2" xfId="37734" xr:uid="{00000000-0005-0000-0000-000082AB0000}"/>
    <cellStyle name="Total 9 2 4 2 3" xfId="24175" xr:uid="{00000000-0005-0000-0000-000083AB0000}"/>
    <cellStyle name="Total 9 2 4 2 3 2" xfId="40892" xr:uid="{00000000-0005-0000-0000-000084AB0000}"/>
    <cellStyle name="Total 9 2 4 2 4" xfId="26893" xr:uid="{00000000-0005-0000-0000-000085AB0000}"/>
    <cellStyle name="Total 9 2 4 2 4 2" xfId="43634" xr:uid="{00000000-0005-0000-0000-000086AB0000}"/>
    <cellStyle name="Total 9 2 4 2 5" xfId="32098" xr:uid="{00000000-0005-0000-0000-000087AB0000}"/>
    <cellStyle name="Total 9 2 4 3" xfId="18824" xr:uid="{00000000-0005-0000-0000-000088AB0000}"/>
    <cellStyle name="Total 9 2 4 3 2" xfId="35502" xr:uid="{00000000-0005-0000-0000-000089AB0000}"/>
    <cellStyle name="Total 9 2 4 4" xfId="22031" xr:uid="{00000000-0005-0000-0000-00008AAB0000}"/>
    <cellStyle name="Total 9 2 4 4 2" xfId="38713" xr:uid="{00000000-0005-0000-0000-00008BAB0000}"/>
    <cellStyle name="Total 9 2 4 5" xfId="24980" xr:uid="{00000000-0005-0000-0000-00008CAB0000}"/>
    <cellStyle name="Total 9 2 4 5 2" xfId="41707" xr:uid="{00000000-0005-0000-0000-00008DAB0000}"/>
    <cellStyle name="Total 9 2 4 6" xfId="29500" xr:uid="{00000000-0005-0000-0000-00008EAB0000}"/>
    <cellStyle name="Total 9 2 5" xfId="13975" xr:uid="{00000000-0005-0000-0000-00008FAB0000}"/>
    <cellStyle name="Total 9 2 5 2" xfId="19768" xr:uid="{00000000-0005-0000-0000-000090AB0000}"/>
    <cellStyle name="Total 9 2 5 2 2" xfId="36438" xr:uid="{00000000-0005-0000-0000-000091AB0000}"/>
    <cellStyle name="Total 9 2 5 3" xfId="22915" xr:uid="{00000000-0005-0000-0000-000092AB0000}"/>
    <cellStyle name="Total 9 2 5 3 2" xfId="39617" xr:uid="{00000000-0005-0000-0000-000093AB0000}"/>
    <cellStyle name="Total 9 2 5 4" xfId="25723" xr:uid="{00000000-0005-0000-0000-000094AB0000}"/>
    <cellStyle name="Total 9 2 5 4 2" xfId="42462" xr:uid="{00000000-0005-0000-0000-000095AB0000}"/>
    <cellStyle name="Total 9 2 5 5" xfId="30648" xr:uid="{00000000-0005-0000-0000-000096AB0000}"/>
    <cellStyle name="Total 9 2 6" xfId="17473" xr:uid="{00000000-0005-0000-0000-000097AB0000}"/>
    <cellStyle name="Total 9 2 6 2" xfId="34150" xr:uid="{00000000-0005-0000-0000-000098AB0000}"/>
    <cellStyle name="Total 9 2 7" xfId="16809" xr:uid="{00000000-0005-0000-0000-000099AB0000}"/>
    <cellStyle name="Total 9 2 7 2" xfId="33484" xr:uid="{00000000-0005-0000-0000-00009AAB0000}"/>
    <cellStyle name="Total 9 2 8" xfId="16659" xr:uid="{00000000-0005-0000-0000-00009BAB0000}"/>
    <cellStyle name="Total 9 2 8 2" xfId="33332" xr:uid="{00000000-0005-0000-0000-00009CAB0000}"/>
    <cellStyle name="Total 9 2 9" xfId="28056" xr:uid="{00000000-0005-0000-0000-00009DAB0000}"/>
    <cellStyle name="Total 9 3" xfId="10849" xr:uid="{00000000-0005-0000-0000-00009EAB0000}"/>
    <cellStyle name="Total 9 3 2" xfId="13537" xr:uid="{00000000-0005-0000-0000-00009FAB0000}"/>
    <cellStyle name="Total 9 3 2 2" xfId="19404" xr:uid="{00000000-0005-0000-0000-0000A0AB0000}"/>
    <cellStyle name="Total 9 3 2 2 2" xfId="36074" xr:uid="{00000000-0005-0000-0000-0000A1AB0000}"/>
    <cellStyle name="Total 9 3 2 3" xfId="22574" xr:uid="{00000000-0005-0000-0000-0000A2AB0000}"/>
    <cellStyle name="Total 9 3 2 3 2" xfId="39273" xr:uid="{00000000-0005-0000-0000-0000A3AB0000}"/>
    <cellStyle name="Total 9 3 2 4" xfId="25433" xr:uid="{00000000-0005-0000-0000-0000A4AB0000}"/>
    <cellStyle name="Total 9 3 2 4 2" xfId="42171" xr:uid="{00000000-0005-0000-0000-0000A5AB0000}"/>
    <cellStyle name="Total 9 3 2 5" xfId="30211" xr:uid="{00000000-0005-0000-0000-0000A6AB0000}"/>
    <cellStyle name="Total 9 3 3" xfId="17091" xr:uid="{00000000-0005-0000-0000-0000A7AB0000}"/>
    <cellStyle name="Total 9 3 3 2" xfId="33766" xr:uid="{00000000-0005-0000-0000-0000A8AB0000}"/>
    <cellStyle name="Total 9 3 4" xfId="15892" xr:uid="{00000000-0005-0000-0000-0000A9AB0000}"/>
    <cellStyle name="Total 9 3 4 2" xfId="32556" xr:uid="{00000000-0005-0000-0000-0000AAAB0000}"/>
    <cellStyle name="Total 9 3 5" xfId="16060" xr:uid="{00000000-0005-0000-0000-0000ABAB0000}"/>
    <cellStyle name="Total 9 3 5 2" xfId="32728" xr:uid="{00000000-0005-0000-0000-0000ACAB0000}"/>
    <cellStyle name="Total 9 3 6" xfId="27620" xr:uid="{00000000-0005-0000-0000-0000ADAB0000}"/>
    <cellStyle name="Total 9 4" xfId="11474" xr:uid="{00000000-0005-0000-0000-0000AEAB0000}"/>
    <cellStyle name="Total 9 4 2" xfId="14148" xr:uid="{00000000-0005-0000-0000-0000AFAB0000}"/>
    <cellStyle name="Total 9 4 2 2" xfId="19911" xr:uid="{00000000-0005-0000-0000-0000B0AB0000}"/>
    <cellStyle name="Total 9 4 2 2 2" xfId="36581" xr:uid="{00000000-0005-0000-0000-0000B1AB0000}"/>
    <cellStyle name="Total 9 4 2 3" xfId="23058" xr:uid="{00000000-0005-0000-0000-0000B2AB0000}"/>
    <cellStyle name="Total 9 4 2 3 2" xfId="39760" xr:uid="{00000000-0005-0000-0000-0000B3AB0000}"/>
    <cellStyle name="Total 9 4 2 4" xfId="25836" xr:uid="{00000000-0005-0000-0000-0000B4AB0000}"/>
    <cellStyle name="Total 9 4 2 4 2" xfId="42575" xr:uid="{00000000-0005-0000-0000-0000B5AB0000}"/>
    <cellStyle name="Total 9 4 2 5" xfId="30821" xr:uid="{00000000-0005-0000-0000-0000B6AB0000}"/>
    <cellStyle name="Total 9 4 3" xfId="17625" xr:uid="{00000000-0005-0000-0000-0000B7AB0000}"/>
    <cellStyle name="Total 9 4 3 2" xfId="34302" xr:uid="{00000000-0005-0000-0000-0000B8AB0000}"/>
    <cellStyle name="Total 9 4 4" xfId="19837" xr:uid="{00000000-0005-0000-0000-0000B9AB0000}"/>
    <cellStyle name="Total 9 4 4 2" xfId="36507" xr:uid="{00000000-0005-0000-0000-0000BAAB0000}"/>
    <cellStyle name="Total 9 4 5" xfId="21228" xr:uid="{00000000-0005-0000-0000-0000BBAB0000}"/>
    <cellStyle name="Total 9 4 5 2" xfId="37899" xr:uid="{00000000-0005-0000-0000-0000BCAB0000}"/>
    <cellStyle name="Total 9 4 6" xfId="28229" xr:uid="{00000000-0005-0000-0000-0000BDAB0000}"/>
    <cellStyle name="Total 9 5" xfId="12236" xr:uid="{00000000-0005-0000-0000-0000BEAB0000}"/>
    <cellStyle name="Total 9 5 2" xfId="14910" xr:uid="{00000000-0005-0000-0000-0000BFAB0000}"/>
    <cellStyle name="Total 9 5 2 2" xfId="20633" xr:uid="{00000000-0005-0000-0000-0000C0AB0000}"/>
    <cellStyle name="Total 9 5 2 2 2" xfId="37301" xr:uid="{00000000-0005-0000-0000-0000C1AB0000}"/>
    <cellStyle name="Total 9 5 2 3" xfId="23766" xr:uid="{00000000-0005-0000-0000-0000C2AB0000}"/>
    <cellStyle name="Total 9 5 2 3 2" xfId="40477" xr:uid="{00000000-0005-0000-0000-0000C3AB0000}"/>
    <cellStyle name="Total 9 5 2 4" xfId="26526" xr:uid="{00000000-0005-0000-0000-0000C4AB0000}"/>
    <cellStyle name="Total 9 5 2 4 2" xfId="43267" xr:uid="{00000000-0005-0000-0000-0000C5AB0000}"/>
    <cellStyle name="Total 9 5 2 5" xfId="31581" xr:uid="{00000000-0005-0000-0000-0000C6AB0000}"/>
    <cellStyle name="Total 9 5 3" xfId="18346" xr:uid="{00000000-0005-0000-0000-0000C7AB0000}"/>
    <cellStyle name="Total 9 5 3 2" xfId="35021" xr:uid="{00000000-0005-0000-0000-0000C8AB0000}"/>
    <cellStyle name="Total 9 5 4" xfId="21591" xr:uid="{00000000-0005-0000-0000-0000C9AB0000}"/>
    <cellStyle name="Total 9 5 4 2" xfId="38266" xr:uid="{00000000-0005-0000-0000-0000CAAB0000}"/>
    <cellStyle name="Total 9 5 5" xfId="24619" xr:uid="{00000000-0005-0000-0000-0000CBAB0000}"/>
    <cellStyle name="Total 9 5 5 2" xfId="41340" xr:uid="{00000000-0005-0000-0000-0000CCAB0000}"/>
    <cellStyle name="Total 9 5 6" xfId="28983" xr:uid="{00000000-0005-0000-0000-0000CDAB0000}"/>
    <cellStyle name="Total 9 6" xfId="13134" xr:uid="{00000000-0005-0000-0000-0000CEAB0000}"/>
    <cellStyle name="Total 9 6 2" xfId="19069" xr:uid="{00000000-0005-0000-0000-0000CFAB0000}"/>
    <cellStyle name="Total 9 6 2 2" xfId="35739" xr:uid="{00000000-0005-0000-0000-0000D0AB0000}"/>
    <cellStyle name="Total 9 6 3" xfId="22264" xr:uid="{00000000-0005-0000-0000-0000D1AB0000}"/>
    <cellStyle name="Total 9 6 3 2" xfId="38956" xr:uid="{00000000-0005-0000-0000-0000D2AB0000}"/>
    <cellStyle name="Total 9 6 4" xfId="25161" xr:uid="{00000000-0005-0000-0000-0000D3AB0000}"/>
    <cellStyle name="Total 9 6 4 2" xfId="41897" xr:uid="{00000000-0005-0000-0000-0000D4AB0000}"/>
    <cellStyle name="Total 9 6 5" xfId="29810" xr:uid="{00000000-0005-0000-0000-0000D5AB0000}"/>
    <cellStyle name="Total 9 7" xfId="16713" xr:uid="{00000000-0005-0000-0000-0000D6AB0000}"/>
    <cellStyle name="Total 9 7 2" xfId="33387" xr:uid="{00000000-0005-0000-0000-0000D7AB0000}"/>
    <cellStyle name="Total 9 8" xfId="16019" xr:uid="{00000000-0005-0000-0000-0000D8AB0000}"/>
    <cellStyle name="Total 9 8 2" xfId="32685" xr:uid="{00000000-0005-0000-0000-0000D9AB0000}"/>
    <cellStyle name="Total 9 9" xfId="18559" xr:uid="{00000000-0005-0000-0000-0000DAAB0000}"/>
    <cellStyle name="Total 9 9 2" xfId="35236" xr:uid="{00000000-0005-0000-0000-0000DBAB0000}"/>
    <cellStyle name="v" xfId="68" xr:uid="{00000000-0005-0000-0000-0000DCAB0000}"/>
    <cellStyle name="v 2" xfId="6018" xr:uid="{00000000-0005-0000-0000-0000DDAB0000}"/>
    <cellStyle name="v 2 2" xfId="6019" xr:uid="{00000000-0005-0000-0000-0000DEAB0000}"/>
    <cellStyle name="v 3" xfId="6020" xr:uid="{00000000-0005-0000-0000-0000DFAB0000}"/>
    <cellStyle name="v 3 2" xfId="10379" xr:uid="{00000000-0005-0000-0000-0000E0AB0000}"/>
    <cellStyle name="Warning Text" xfId="69" builtinId="11" customBuiltin="1"/>
    <cellStyle name="Warning Text 2" xfId="124" xr:uid="{00000000-0005-0000-0000-0000E2AB0000}"/>
    <cellStyle name="Warning Text 2 2" xfId="6021" xr:uid="{00000000-0005-0000-0000-0000E3AB0000}"/>
    <cellStyle name="Warning Text 2 2 2" xfId="6966" xr:uid="{00000000-0005-0000-0000-0000E4AB0000}"/>
    <cellStyle name="Warning Text 2 3" xfId="6022" xr:uid="{00000000-0005-0000-0000-0000E5AB0000}"/>
    <cellStyle name="Warning Text 2 4" xfId="6967" xr:uid="{00000000-0005-0000-0000-0000E6AB0000}"/>
    <cellStyle name="Warning Text 2 5" xfId="6968" xr:uid="{00000000-0005-0000-0000-0000E7AB0000}"/>
    <cellStyle name="Warning Text 2 6" xfId="6969" xr:uid="{00000000-0005-0000-0000-0000E8AB0000}"/>
    <cellStyle name="Warning Text 3" xfId="6023" xr:uid="{00000000-0005-0000-0000-0000E9AB0000}"/>
    <cellStyle name="Warning Text 3 2" xfId="6024" xr:uid="{00000000-0005-0000-0000-0000EAAB0000}"/>
    <cellStyle name="Warning Text 3 2 2" xfId="10381" xr:uid="{00000000-0005-0000-0000-0000EBAB0000}"/>
    <cellStyle name="Warning Text 3 3" xfId="6025" xr:uid="{00000000-0005-0000-0000-0000ECAB0000}"/>
    <cellStyle name="Warning Text 3 4" xfId="6026" xr:uid="{00000000-0005-0000-0000-0000EDAB0000}"/>
    <cellStyle name="Warning Text 4" xfId="6027" xr:uid="{00000000-0005-0000-0000-0000EEAB0000}"/>
    <cellStyle name="Warning Text 4 2" xfId="10382" xr:uid="{00000000-0005-0000-0000-0000EFAB0000}"/>
    <cellStyle name="Warning Text 4 3" xfId="10052" xr:uid="{00000000-0005-0000-0000-0000F0AB0000}"/>
    <cellStyle name="Warning Text 5" xfId="6028" xr:uid="{00000000-0005-0000-0000-0000F1AB0000}"/>
    <cellStyle name="Warning Text 5 2" xfId="10383" xr:uid="{00000000-0005-0000-0000-0000F2AB0000}"/>
    <cellStyle name="Warning Text 6" xfId="10384" xr:uid="{00000000-0005-0000-0000-0000F3AB0000}"/>
  </cellStyles>
  <dxfs count="3">
    <dxf>
      <font>
        <color theme="0"/>
      </font>
      <fill>
        <patternFill>
          <bgColor rgb="FFFF0000"/>
        </patternFill>
      </fill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9999"/>
      <color rgb="FFCCFFCC"/>
      <color rgb="FF660066"/>
      <color rgb="FF006600"/>
      <color rgb="FF99FF99"/>
      <color rgb="FF0000FF"/>
      <color rgb="FFFF669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sheetMetadata" Target="metadata.xml"/><Relationship Id="rId28" Type="http://schemas.openxmlformats.org/officeDocument/2006/relationships/customXml" Target="../customXml/item3.xml"/><Relationship Id="rId10" Type="http://schemas.openxmlformats.org/officeDocument/2006/relationships/externalLink" Target="externalLinks/externalLink1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38100</xdr:rowOff>
    </xdr:from>
    <xdr:to>
      <xdr:col>10</xdr:col>
      <xdr:colOff>350308</xdr:colOff>
      <xdr:row>1</xdr:row>
      <xdr:rowOff>320675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504825" y="38100"/>
          <a:ext cx="10322983" cy="53975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Generate</a:t>
          </a:r>
          <a:r>
            <a:rPr lang="en-US" sz="1100" b="0" baseline="0"/>
            <a:t> Monte Carlo Data to feed TPP and report Expected Values (EV)and produce Deltas for analysis</a:t>
          </a:r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  Numerous interconnected</a:t>
          </a:r>
          <a:r>
            <a:rPr lang="en-US" sz="1100" b="0" baseline="0"/>
            <a:t> worksheets</a:t>
          </a:r>
          <a:endParaRPr lang="en-US" sz="11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0</xdr:colOff>
      <xdr:row>0</xdr:row>
      <xdr:rowOff>752475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0"/>
          <a:ext cx="8124825" cy="75247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Simulated Monte Carlo data for 2700 games of Transmission Revenue </a:t>
          </a:r>
          <a:r>
            <a:rPr lang="en-US" sz="1100" b="0" baseline="0"/>
            <a:t> to compute difference from Operating Expenses</a:t>
          </a:r>
          <a:endParaRPr lang="en-US" sz="1100" b="0"/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RevRAM</a:t>
          </a:r>
          <a:r>
            <a:rPr lang="en-US" sz="1100" b="0" baseline="0"/>
            <a:t> </a:t>
          </a:r>
          <a:r>
            <a:rPr lang="en-US" sz="1100" b="0"/>
            <a:t>Model</a:t>
          </a:r>
          <a:r>
            <a:rPr lang="en-US" sz="1100" b="0" baseline="0"/>
            <a:t> Output by Transmission Commercial Business Assessment (TSPQ)</a:t>
          </a:r>
          <a:endParaRPr lang="en-US" sz="1100" b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15</xdr:col>
      <xdr:colOff>166134</xdr:colOff>
      <xdr:row>0</xdr:row>
      <xdr:rowOff>841744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0" y="1"/>
          <a:ext cx="9137355" cy="841743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Historical Data to estimate  differences  and use for @RISK </a:t>
          </a:r>
          <a:r>
            <a:rPr lang="en-US" sz="1100" b="0" baseline="0"/>
            <a:t> M</a:t>
          </a:r>
          <a:r>
            <a:rPr lang="en-US" sz="1100" b="0"/>
            <a:t>onte</a:t>
          </a:r>
          <a:r>
            <a:rPr lang="en-US" sz="1100" b="0" baseline="0"/>
            <a:t> Carlo input</a:t>
          </a:r>
        </a:p>
        <a:p>
          <a:r>
            <a:rPr lang="en-US" sz="1100" b="1" baseline="0"/>
            <a:t>I</a:t>
          </a:r>
          <a:r>
            <a:rPr lang="en-US" sz="1100" b="1"/>
            <a:t>nputs:</a:t>
          </a:r>
          <a:r>
            <a:rPr lang="en-US" sz="1100" b="1" baseline="0"/>
            <a:t>  </a:t>
          </a:r>
          <a:r>
            <a:rPr lang="en-US" sz="1100" b="0"/>
            <a:t>Actual Revenues &amp; Expenses</a:t>
          </a:r>
          <a:r>
            <a:rPr lang="en-US" sz="1100" b="0" baseline="0"/>
            <a:t> from prior year compared to Forecasted values from prior Rate Cases</a:t>
          </a:r>
          <a:endParaRPr lang="en-US" sz="1100" b="0"/>
        </a:p>
        <a:p>
          <a:r>
            <a:rPr lang="en-US" sz="1100" b="1"/>
            <a:t>Outputs: </a:t>
          </a:r>
          <a:r>
            <a:rPr lang="en-US" sz="1100" b="0"/>
            <a:t>Primary</a:t>
          </a:r>
          <a:r>
            <a:rPr lang="en-US" sz="1100" b="0" baseline="0"/>
            <a:t> source to  estimate variability from forecasts vs. Actual  data and use for distribution parameters around  forecasted point estimates</a:t>
          </a:r>
          <a:endParaRPr lang="en-US" sz="1100" b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5</xdr:col>
      <xdr:colOff>0</xdr:colOff>
      <xdr:row>1</xdr:row>
      <xdr:rowOff>247650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87932C5-D882-417C-B5B5-C64E2D3314EF}"/>
            </a:ext>
          </a:extLst>
        </xdr:cNvPr>
        <xdr:cNvSpPr txBox="1"/>
      </xdr:nvSpPr>
      <xdr:spPr>
        <a:xfrm>
          <a:off x="0" y="1"/>
          <a:ext cx="7419975" cy="447674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Forecast Rate Period Revenues and Expenses for NORM Modeling</a:t>
          </a:r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    BP-26 Revenue Requirement Revised Revenue Test and Revised</a:t>
          </a:r>
          <a:r>
            <a:rPr lang="en-US" sz="1100" b="0" baseline="0"/>
            <a:t> Cash Flow</a:t>
          </a:r>
        </a:p>
        <a:p>
          <a:endParaRPr lang="en-US" sz="1100" b="0"/>
        </a:p>
        <a:p>
          <a:endParaRPr lang="en-US" sz="1100" b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22412</xdr:colOff>
      <xdr:row>0</xdr:row>
      <xdr:rowOff>33617</xdr:rowOff>
    </xdr:from>
    <xdr:to>
      <xdr:col>6</xdr:col>
      <xdr:colOff>1333498</xdr:colOff>
      <xdr:row>1</xdr:row>
      <xdr:rowOff>493058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22412" y="33617"/>
          <a:ext cx="6779557" cy="649941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Forecast First Year</a:t>
          </a:r>
          <a:r>
            <a:rPr lang="en-US" sz="1100" b="0" baseline="0"/>
            <a:t> input data needed for Risk Summary</a:t>
          </a:r>
          <a:endParaRPr lang="en-US" sz="1100" b="0"/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    2025 Forecast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0</xdr:colOff>
      <xdr:row>1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0" y="0"/>
          <a:ext cx="10020300" cy="6191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Generate</a:t>
          </a:r>
          <a:r>
            <a:rPr lang="en-US" sz="1100" b="0" baseline="0"/>
            <a:t> gamed output data to feed Toolkit</a:t>
          </a:r>
          <a:endParaRPr lang="en-US" sz="1100" b="0"/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Treasury Interest Expense &amp; Net Revenue calculations from the Risk Summary sheet and data from the TS CF (Cash Flow) worksheet                                         </a:t>
          </a:r>
        </a:p>
        <a:p>
          <a:r>
            <a:rPr lang="en-US" sz="1100" b="1"/>
            <a:t>Outputs:</a:t>
          </a:r>
          <a:r>
            <a:rPr lang="en-US" sz="1100" b="1" baseline="0"/>
            <a:t>  </a:t>
          </a:r>
          <a:r>
            <a:rPr lang="en-US" sz="1100" b="0" baseline="0"/>
            <a:t>Monte Carlo Treasury Interest Expense, Net Revenue, NRTC and Static Treasury Principal and interest credit </a:t>
          </a:r>
          <a:r>
            <a:rPr lang="en-US" sz="1100" b="0"/>
            <a:t>to feed VPP-Toolkit...       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TSP\TSPQ\Working%20Docs%20-%20Linn\ST%20Documentation\FY2012%20Q1\FY%2012%20Q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Documents%20and%20Settings\dlc5315\Local%20Settings\Temporary%20Internet%20Files\Content.Outlook\XZH6XH53\FY%2012%20SOY%20Forecast\Short%20Term%20Model%20SO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Documents%20and%20Settings\mrl9124\Desktop\MRL%20Risk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inance.bud.bpa.gov/FA/FAF/FAF%20Files/RateCase/BP22/2020_Oct_IP/PNORM/P-NORM%20BP22%20IP%20Final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bpaweb/Documents%20and%20Settings/mah4940/Local%20Settings/Temporary%20Internet%20Files/OLK43/3rd%20QR%2005%20CORPT%20DEPIN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bpaweb/orgs/orgs%20main/CFO/FinReq/KFS%20Working%20Document%20Library/1/Net%20Interest%20and%20Depreciation%202006/CORPT_DepInt_Fillout_0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inance.bud.bpa.gov/FA/FAF/FAF%20Files/RateCase/BP22/2020_Oct_IP/PNORM/CGS_Refueling/CGS_NORM_Model_BP20_IP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bpaweb/Documents%20and%20Settings/KMP1382/Local%20Settings/Temporary%20Internet%20Files/OLK562/Bond%20Spreadsheets/FY2004/bentry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sites\risk-mgmt\DBE\Documents\Risk_Models\NORM\BP-14\FS\Internal_NORM_BP14_F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skSerializationData"/>
      <sheetName val="PTP"/>
      <sheetName val="IS"/>
      <sheetName val="Sim Sheet"/>
      <sheetName val="Study5"/>
      <sheetName val="Interbusiness Regression"/>
      <sheetName val="Direct Regression"/>
    </sheetNames>
    <sheetDataSet>
      <sheetData sheetId="0"/>
      <sheetData sheetId="1"/>
      <sheetData sheetId="2"/>
      <sheetData sheetId="3"/>
      <sheetData sheetId="4">
        <row r="11">
          <cell r="O11">
            <v>1797787</v>
          </cell>
        </row>
        <row r="12">
          <cell r="O12">
            <v>2427328</v>
          </cell>
        </row>
        <row r="13">
          <cell r="O13">
            <v>2201926</v>
          </cell>
        </row>
        <row r="14">
          <cell r="O14">
            <v>1987299</v>
          </cell>
        </row>
        <row r="15">
          <cell r="O15">
            <v>2450351</v>
          </cell>
        </row>
        <row r="16">
          <cell r="O16">
            <v>2431712</v>
          </cell>
        </row>
        <row r="17">
          <cell r="O17">
            <v>1792326</v>
          </cell>
        </row>
        <row r="18">
          <cell r="O18">
            <v>2475521</v>
          </cell>
        </row>
        <row r="19">
          <cell r="O19">
            <v>2116837</v>
          </cell>
        </row>
        <row r="20">
          <cell r="O20">
            <v>2412470</v>
          </cell>
        </row>
        <row r="21">
          <cell r="O21">
            <v>2285415</v>
          </cell>
        </row>
        <row r="22">
          <cell r="O22">
            <v>1975017</v>
          </cell>
        </row>
        <row r="23">
          <cell r="O23">
            <v>2261162</v>
          </cell>
        </row>
        <row r="24">
          <cell r="O24">
            <v>2111150</v>
          </cell>
        </row>
        <row r="25">
          <cell r="O25">
            <v>2062201</v>
          </cell>
        </row>
        <row r="26">
          <cell r="O26">
            <v>2141891</v>
          </cell>
        </row>
        <row r="27">
          <cell r="O27">
            <v>2644550</v>
          </cell>
        </row>
        <row r="28">
          <cell r="O28">
            <v>2032579</v>
          </cell>
        </row>
        <row r="29">
          <cell r="O29">
            <v>2179754</v>
          </cell>
        </row>
        <row r="30">
          <cell r="O30">
            <v>1989898</v>
          </cell>
        </row>
        <row r="31">
          <cell r="O31">
            <v>2231721</v>
          </cell>
        </row>
        <row r="32">
          <cell r="O32">
            <v>2127211</v>
          </cell>
        </row>
        <row r="33">
          <cell r="O33">
            <v>2408765</v>
          </cell>
        </row>
        <row r="34">
          <cell r="O34">
            <v>2805792</v>
          </cell>
        </row>
        <row r="35">
          <cell r="O35">
            <v>1694787</v>
          </cell>
        </row>
        <row r="36">
          <cell r="O36">
            <v>2723243</v>
          </cell>
        </row>
        <row r="37">
          <cell r="O37">
            <v>2354229</v>
          </cell>
        </row>
        <row r="38">
          <cell r="O38">
            <v>2192721</v>
          </cell>
        </row>
        <row r="39">
          <cell r="O39">
            <v>1521044</v>
          </cell>
        </row>
        <row r="40">
          <cell r="O40">
            <v>2222299</v>
          </cell>
        </row>
        <row r="41">
          <cell r="O41">
            <v>1810011</v>
          </cell>
        </row>
        <row r="42">
          <cell r="O42">
            <v>2305985</v>
          </cell>
        </row>
        <row r="43">
          <cell r="O43">
            <v>2268098</v>
          </cell>
        </row>
        <row r="44">
          <cell r="O44">
            <v>2785306</v>
          </cell>
        </row>
        <row r="45">
          <cell r="O45">
            <v>2479109</v>
          </cell>
        </row>
        <row r="46">
          <cell r="O46">
            <v>2141261</v>
          </cell>
        </row>
        <row r="47">
          <cell r="O47">
            <v>1703678</v>
          </cell>
        </row>
        <row r="48">
          <cell r="O48">
            <v>2185345</v>
          </cell>
        </row>
        <row r="49">
          <cell r="O49">
            <v>1850119</v>
          </cell>
        </row>
        <row r="50">
          <cell r="O50">
            <v>2069849</v>
          </cell>
        </row>
        <row r="51">
          <cell r="O51">
            <v>2183829</v>
          </cell>
        </row>
        <row r="52">
          <cell r="O52">
            <v>2274301</v>
          </cell>
        </row>
        <row r="53">
          <cell r="O53">
            <v>2149464</v>
          </cell>
        </row>
        <row r="54">
          <cell r="O54">
            <v>1755264</v>
          </cell>
        </row>
        <row r="55">
          <cell r="O55">
            <v>2118848</v>
          </cell>
        </row>
        <row r="56">
          <cell r="O56">
            <v>1784871</v>
          </cell>
        </row>
        <row r="57">
          <cell r="O57">
            <v>2313665</v>
          </cell>
        </row>
        <row r="58">
          <cell r="O58">
            <v>2551066</v>
          </cell>
        </row>
        <row r="59">
          <cell r="O59">
            <v>2875084</v>
          </cell>
        </row>
        <row r="60">
          <cell r="O60">
            <v>2254275</v>
          </cell>
        </row>
        <row r="61">
          <cell r="O61">
            <v>2516409</v>
          </cell>
        </row>
        <row r="62">
          <cell r="O62">
            <v>2184155</v>
          </cell>
        </row>
        <row r="63">
          <cell r="O63">
            <v>1674028</v>
          </cell>
        </row>
        <row r="64">
          <cell r="O64">
            <v>2211670</v>
          </cell>
        </row>
        <row r="65">
          <cell r="O65">
            <v>2436373</v>
          </cell>
        </row>
      </sheetData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 ST"/>
      <sheetName val="Intertie South ST"/>
      <sheetName val="SimSheet"/>
      <sheetName val="PTM Prices"/>
      <sheetName val="Large Assumptions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RAM"/>
      <sheetName val="NT"/>
      <sheetName val="PTP LT"/>
      <sheetName val="ISLT"/>
      <sheetName val="PTPST"/>
      <sheetName val="ISST"/>
      <sheetName val="RiskSerializationData"/>
      <sheetName val="OTHER"/>
      <sheetName val="_@RISKFitInformation"/>
      <sheetName val="Sim Sheet"/>
      <sheetName val="GenInputs Remove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5">
          <cell r="G15">
            <v>14.368118000000001</v>
          </cell>
        </row>
        <row r="16">
          <cell r="G16">
            <v>10.139670000000001</v>
          </cell>
        </row>
        <row r="17">
          <cell r="G17">
            <v>12.373004999999997</v>
          </cell>
        </row>
        <row r="18">
          <cell r="G18">
            <v>12.619147000000002</v>
          </cell>
        </row>
        <row r="19">
          <cell r="G19">
            <v>13.150219000000005</v>
          </cell>
        </row>
        <row r="20">
          <cell r="G20">
            <v>14.122448000000002</v>
          </cell>
        </row>
        <row r="21">
          <cell r="G21">
            <v>13.677453000000003</v>
          </cell>
        </row>
        <row r="22">
          <cell r="G22">
            <v>14.008738000000003</v>
          </cell>
        </row>
      </sheetData>
      <sheetData sheetId="8" refreshError="1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ference"/>
      <sheetName val="Src Proforma"/>
      <sheetName val="Risk Summary"/>
      <sheetName val="RiskSerializationData"/>
      <sheetName val="NR_to_Cash"/>
      <sheetName val="CGS Refueling"/>
      <sheetName val="RiskRGCGSR26C11"/>
      <sheetName val="CGS"/>
      <sheetName val="Corps &amp; Bureau O&amp;M"/>
      <sheetName val="F&amp;W Expense"/>
      <sheetName val="Output"/>
      <sheetName val="rsklibSimData"/>
      <sheetName val="Study Table"/>
    </sheetNames>
    <sheetDataSet>
      <sheetData sheetId="0" refreshError="1"/>
      <sheetData sheetId="1">
        <row r="2">
          <cell r="E2" t="str">
            <v/>
          </cell>
          <cell r="F2" t="str">
            <v>FY21</v>
          </cell>
          <cell r="G2" t="str">
            <v>FY22</v>
          </cell>
          <cell r="H2" t="str">
            <v>FY23</v>
          </cell>
        </row>
        <row r="3">
          <cell r="F3" t="str">
            <v>$ (000's)</v>
          </cell>
          <cell r="G3" t="str">
            <v>$ (000's)</v>
          </cell>
          <cell r="H3" t="str">
            <v>$ (000's)</v>
          </cell>
        </row>
        <row r="4">
          <cell r="E4" t="str">
            <v>Composite Revenue</v>
          </cell>
          <cell r="F4">
            <v>2210717.1044581202</v>
          </cell>
          <cell r="G4">
            <v>2344807.0732745016</v>
          </cell>
          <cell r="H4">
            <v>2355373.0458399514</v>
          </cell>
        </row>
        <row r="5">
          <cell r="E5" t="str">
            <v>Non-Slice Revenue</v>
          </cell>
          <cell r="F5">
            <v>-169881.46890000007</v>
          </cell>
          <cell r="G5">
            <v>-322763.74227912072</v>
          </cell>
          <cell r="H5">
            <v>-324667.22368448472</v>
          </cell>
        </row>
        <row r="6">
          <cell r="E6" t="str">
            <v>Slice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Tier 2</v>
          </cell>
          <cell r="F7">
            <v>19831.858257599997</v>
          </cell>
          <cell r="G7">
            <v>44135.786145945465</v>
          </cell>
          <cell r="H7">
            <v>48252.001990506826</v>
          </cell>
        </row>
        <row r="8">
          <cell r="E8" t="str">
            <v>Load Shaping Revenue</v>
          </cell>
          <cell r="F8">
            <v>30867.97609570792</v>
          </cell>
          <cell r="G8">
            <v>13493.581004166197</v>
          </cell>
          <cell r="H8">
            <v>20720.945427440587</v>
          </cell>
        </row>
        <row r="9">
          <cell r="E9" t="str">
            <v>Demand Revenue</v>
          </cell>
          <cell r="F9">
            <v>59846.202734852457</v>
          </cell>
          <cell r="G9">
            <v>67220.684283248556</v>
          </cell>
          <cell r="H9">
            <v>68590.68135878793</v>
          </cell>
        </row>
        <row r="10">
          <cell r="E10" t="str">
            <v>Irrigation Rate Discount</v>
          </cell>
          <cell r="F10">
            <v>-20904.626483839998</v>
          </cell>
          <cell r="G10">
            <v>-21356.2115744</v>
          </cell>
          <cell r="H10">
            <v>-21356.2115744</v>
          </cell>
        </row>
        <row r="11">
          <cell r="E11" t="str">
            <v>Low Density Discount</v>
          </cell>
          <cell r="F11">
            <v>-39893.375597415994</v>
          </cell>
          <cell r="G11">
            <v>-39845.586182460371</v>
          </cell>
          <cell r="H11">
            <v>-40393.708660100696</v>
          </cell>
        </row>
        <row r="12">
          <cell r="E12" t="str">
            <v>RSS (Non-Federal)/ Other</v>
          </cell>
          <cell r="F12">
            <v>906.6479999999998</v>
          </cell>
          <cell r="G12">
            <v>1042.3797897000002</v>
          </cell>
          <cell r="H12">
            <v>1042.3797897000002</v>
          </cell>
        </row>
        <row r="13">
          <cell r="E13" t="str">
            <v>PF customers (TRM) sub-total</v>
          </cell>
          <cell r="F13">
            <v>2091490.3185650241</v>
          </cell>
          <cell r="G13">
            <v>2086733.9644615809</v>
          </cell>
          <cell r="H13">
            <v>2107561.9104874013</v>
          </cell>
        </row>
        <row r="14">
          <cell r="E14" t="str">
            <v>New Resource Firm Power</v>
          </cell>
          <cell r="F14">
            <v>0</v>
          </cell>
          <cell r="G14">
            <v>0</v>
          </cell>
          <cell r="H14">
            <v>0</v>
          </cell>
        </row>
        <row r="15">
          <cell r="E15" t="str">
            <v>NR sub-total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DSI - Alcoa</v>
          </cell>
          <cell r="F16">
            <v>0</v>
          </cell>
        </row>
        <row r="17">
          <cell r="E17" t="str">
            <v>DSI - Port Townsend</v>
          </cell>
          <cell r="F17">
            <v>4293.2175599999991</v>
          </cell>
        </row>
        <row r="18">
          <cell r="E18" t="str">
            <v>DSIs sub-total</v>
          </cell>
          <cell r="F18">
            <v>4293.2175599999991</v>
          </cell>
          <cell r="G18">
            <v>4331.6895841306887</v>
          </cell>
          <cell r="H18">
            <v>4331.6897902376058</v>
          </cell>
        </row>
        <row r="19">
          <cell r="E19" t="str">
            <v>FPS Other</v>
          </cell>
          <cell r="F19">
            <v>12097.875112738209</v>
          </cell>
          <cell r="G19">
            <v>8462.9724986784313</v>
          </cell>
          <cell r="H19">
            <v>8539.6527174931671</v>
          </cell>
        </row>
        <row r="20">
          <cell r="E20" t="str">
            <v>FPS sub-total</v>
          </cell>
          <cell r="F20">
            <v>12097.875112738209</v>
          </cell>
          <cell r="G20">
            <v>8462.9724986784313</v>
          </cell>
          <cell r="H20">
            <v>8539.6527174931671</v>
          </cell>
        </row>
        <row r="21">
          <cell r="E21" t="str">
            <v>Firm Surplus Sale (Rate Case Only and includes Tier 2 sale)</v>
          </cell>
          <cell r="F21">
            <v>0</v>
          </cell>
          <cell r="G21">
            <v>87208</v>
          </cell>
          <cell r="H21">
            <v>55407</v>
          </cell>
        </row>
        <row r="22">
          <cell r="E22" t="str">
            <v>Committed sales (TF)</v>
          </cell>
          <cell r="F22">
            <v>81421.751617909191</v>
          </cell>
          <cell r="G22">
            <v>31835.378282528189</v>
          </cell>
          <cell r="H22">
            <v>18324</v>
          </cell>
        </row>
        <row r="23">
          <cell r="E23" t="str">
            <v>Balancing sales (unadjusted)</v>
          </cell>
          <cell r="F23">
            <v>269430.07960905484</v>
          </cell>
          <cell r="G23">
            <v>333277.9904352345</v>
          </cell>
          <cell r="H23">
            <v>326462.43855869846</v>
          </cell>
        </row>
        <row r="24">
          <cell r="E24" t="str">
            <v>Forward DSI and other secondary sales</v>
          </cell>
          <cell r="F24">
            <v>8350.7940641154601</v>
          </cell>
          <cell r="G24">
            <v>0</v>
          </cell>
          <cell r="H24">
            <v>0</v>
          </cell>
        </row>
        <row r="25">
          <cell r="E25" t="str">
            <v>Cal ISO sales</v>
          </cell>
          <cell r="F25">
            <v>0</v>
          </cell>
          <cell r="G25">
            <v>30687.677088265391</v>
          </cell>
          <cell r="H25">
            <v>32604.677139609499</v>
          </cell>
        </row>
        <row r="26">
          <cell r="E26" t="str">
            <v>Forward DSI sale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Balancing sales</v>
          </cell>
          <cell r="F27">
            <v>359202.62529107946</v>
          </cell>
          <cell r="G27">
            <v>395801.04580602807</v>
          </cell>
          <cell r="H27">
            <v>377391.11569830793</v>
          </cell>
        </row>
        <row r="28">
          <cell r="E28" t="str">
            <v>Short-term market sales sub-total</v>
          </cell>
          <cell r="F28">
            <v>359202.62529107946</v>
          </cell>
          <cell r="G28">
            <v>483009.04580602807</v>
          </cell>
          <cell r="H28">
            <v>432798.11569830793</v>
          </cell>
        </row>
        <row r="29">
          <cell r="E29" t="str">
            <v>PG&amp;E (Wind Energy Exchange Delivery to BPA) 08PB-11984</v>
          </cell>
          <cell r="F29">
            <v>0</v>
          </cell>
          <cell r="G29">
            <v>0</v>
          </cell>
          <cell r="H29">
            <v>0</v>
          </cell>
        </row>
        <row r="30">
          <cell r="E30" t="str">
            <v>PG&amp;E (Wind Energy Exchange Delivery to PG&amp;E) 08PB-11984</v>
          </cell>
          <cell r="F30">
            <v>0</v>
          </cell>
          <cell r="G30">
            <v>0</v>
          </cell>
          <cell r="H30">
            <v>0</v>
          </cell>
        </row>
        <row r="31">
          <cell r="E31" t="str">
            <v>Other Locational/Seasonal Exchange</v>
          </cell>
          <cell r="F31">
            <v>0</v>
          </cell>
          <cell r="G31">
            <v>0</v>
          </cell>
          <cell r="H31">
            <v>0</v>
          </cell>
        </row>
        <row r="32">
          <cell r="E32" t="str">
            <v>Avista (WNP-3 Exchange)DE-MS79-85BP92186</v>
          </cell>
          <cell r="F32">
            <v>0</v>
          </cell>
          <cell r="G32">
            <v>0</v>
          </cell>
          <cell r="H32">
            <v>0</v>
          </cell>
        </row>
        <row r="33">
          <cell r="E33" t="str">
            <v>WNP3 Settlement</v>
          </cell>
          <cell r="F33">
            <v>0</v>
          </cell>
          <cell r="G33">
            <v>0</v>
          </cell>
          <cell r="H33">
            <v>0</v>
          </cell>
        </row>
        <row r="34">
          <cell r="E34" t="str">
            <v>Long Term Contractual Obligations sub-total</v>
          </cell>
          <cell r="F34">
            <v>0</v>
          </cell>
          <cell r="G34">
            <v>0</v>
          </cell>
          <cell r="H34">
            <v>0</v>
          </cell>
        </row>
        <row r="35">
          <cell r="E35" t="str">
            <v>Canadian Entitlement Return for Canada (Total)</v>
          </cell>
          <cell r="F35">
            <v>0</v>
          </cell>
          <cell r="G35">
            <v>0</v>
          </cell>
          <cell r="H35">
            <v>0</v>
          </cell>
        </row>
        <row r="36">
          <cell r="E36" t="str">
            <v>Canadian Entitlement Return</v>
          </cell>
          <cell r="F36">
            <v>0</v>
          </cell>
          <cell r="G36">
            <v>0</v>
          </cell>
          <cell r="H36">
            <v>0</v>
          </cell>
        </row>
        <row r="37">
          <cell r="E37" t="str">
            <v>Miscellaneous Credits</v>
          </cell>
          <cell r="F37">
            <v>0</v>
          </cell>
          <cell r="G37">
            <v>0</v>
          </cell>
          <cell r="H37">
            <v>0</v>
          </cell>
        </row>
        <row r="38">
          <cell r="E38" t="str">
            <v>Revenues from Slice Product Conversion</v>
          </cell>
          <cell r="F38">
            <v>0</v>
          </cell>
          <cell r="G38">
            <v>0</v>
          </cell>
          <cell r="H38">
            <v>0</v>
          </cell>
        </row>
        <row r="39">
          <cell r="E39" t="str">
            <v>Slice True up</v>
          </cell>
          <cell r="F39">
            <v>3285.649348612701</v>
          </cell>
          <cell r="G39">
            <v>0</v>
          </cell>
          <cell r="H39">
            <v>0</v>
          </cell>
        </row>
        <row r="40">
          <cell r="E40" t="str">
            <v>Surcharges (Spill, Reserves)</v>
          </cell>
          <cell r="F40">
            <v>0</v>
          </cell>
          <cell r="G40">
            <v>0</v>
          </cell>
          <cell r="H40">
            <v>0</v>
          </cell>
        </row>
        <row r="41">
          <cell r="E41" t="str">
            <v>Liquidated Damages</v>
          </cell>
          <cell r="F41">
            <v>9314.5079999999998</v>
          </cell>
          <cell r="G41">
            <v>3490.86</v>
          </cell>
          <cell r="H41">
            <v>3490.86</v>
          </cell>
        </row>
        <row r="42">
          <cell r="E42" t="str">
            <v>Load Shaping True up</v>
          </cell>
          <cell r="F42">
            <v>0</v>
          </cell>
          <cell r="G42">
            <v>0</v>
          </cell>
          <cell r="H42">
            <v>0</v>
          </cell>
        </row>
        <row r="43">
          <cell r="E43" t="str">
            <v>PRSC Net Credit</v>
          </cell>
          <cell r="F43">
            <v>0</v>
          </cell>
          <cell r="G43">
            <v>0</v>
          </cell>
          <cell r="H43">
            <v>0</v>
          </cell>
        </row>
        <row r="44">
          <cell r="E44" t="str">
            <v>Other Sales sub-total</v>
          </cell>
          <cell r="F44">
            <v>12600.157348612702</v>
          </cell>
          <cell r="G44">
            <v>3490.86</v>
          </cell>
          <cell r="H44">
            <v>3490.86</v>
          </cell>
        </row>
        <row r="45">
          <cell r="E45" t="str">
            <v>Gross Sales (400001)</v>
          </cell>
          <cell r="F45">
            <v>2479684.1938774544</v>
          </cell>
          <cell r="G45">
            <v>2586028.5323504177</v>
          </cell>
          <cell r="H45">
            <v>2556722.2286934396</v>
          </cell>
        </row>
        <row r="46">
          <cell r="E46" t="str">
            <v>Bookouts</v>
          </cell>
          <cell r="F46">
            <v>0</v>
          </cell>
          <cell r="G46">
            <v>0</v>
          </cell>
          <cell r="H46">
            <v>0</v>
          </cell>
        </row>
        <row r="47">
          <cell r="E47" t="str">
            <v>Bookout adjustment to Sales (400001)</v>
          </cell>
          <cell r="F47">
            <v>0</v>
          </cell>
          <cell r="G47">
            <v>0</v>
          </cell>
          <cell r="H47">
            <v>0</v>
          </cell>
        </row>
        <row r="48">
          <cell r="E48" t="str">
            <v>Lookback Adjustments</v>
          </cell>
          <cell r="F48">
            <v>0</v>
          </cell>
          <cell r="G48">
            <v>0</v>
          </cell>
          <cell r="H48">
            <v>0</v>
          </cell>
        </row>
        <row r="49">
          <cell r="E49" t="str">
            <v>Provisions for Rate Refunds (449101)</v>
          </cell>
          <cell r="F49">
            <v>0</v>
          </cell>
          <cell r="G49">
            <v>0</v>
          </cell>
          <cell r="H49">
            <v>0</v>
          </cell>
        </row>
        <row r="50">
          <cell r="E50" t="str">
            <v>GTA Delivery charge</v>
          </cell>
          <cell r="F50">
            <v>299.24099999999999</v>
          </cell>
          <cell r="G50">
            <v>3100.0010000000002</v>
          </cell>
          <cell r="H50">
            <v>3100.0010000000002</v>
          </cell>
        </row>
        <row r="51">
          <cell r="E51" t="str">
            <v>Energy Efficiency Revenues</v>
          </cell>
          <cell r="F51">
            <v>5120.0000099999997</v>
          </cell>
          <cell r="G51">
            <v>7999.9999900000003</v>
          </cell>
          <cell r="H51">
            <v>7999.9999900000003</v>
          </cell>
        </row>
        <row r="52">
          <cell r="E52" t="str">
            <v>Financial Swap Revenues</v>
          </cell>
          <cell r="F52">
            <v>0</v>
          </cell>
          <cell r="G52">
            <v>0</v>
          </cell>
          <cell r="H52">
            <v>0</v>
          </cell>
        </row>
        <row r="53">
          <cell r="E53" t="str">
            <v>Upper Baker revenues</v>
          </cell>
          <cell r="F53">
            <v>346.57966890323019</v>
          </cell>
          <cell r="G53">
            <v>353.21600000000001</v>
          </cell>
          <cell r="H53">
            <v>348.21</v>
          </cell>
        </row>
        <row r="54">
          <cell r="E54" t="str">
            <v>Miscellaneous US Bureau of Reclamation Revenues</v>
          </cell>
          <cell r="F54">
            <v>0</v>
          </cell>
          <cell r="G54">
            <v>0</v>
          </cell>
          <cell r="H54">
            <v>0</v>
          </cell>
        </row>
        <row r="55">
          <cell r="E55" t="str">
            <v>Miscellaneous US Corps of Engineers Revenues</v>
          </cell>
          <cell r="F55">
            <v>0</v>
          </cell>
          <cell r="G55">
            <v>0</v>
          </cell>
          <cell r="H55">
            <v>0</v>
          </cell>
        </row>
        <row r="56">
          <cell r="E56" t="str">
            <v>Irrigation Pumping Power</v>
          </cell>
          <cell r="F56">
            <v>1277.6018033333332</v>
          </cell>
          <cell r="G56">
            <v>1194.0415299999997</v>
          </cell>
          <cell r="H56">
            <v>1194.0415299999997</v>
          </cell>
        </row>
        <row r="57">
          <cell r="E57" t="str">
            <v>Reserve Energy</v>
          </cell>
          <cell r="F57">
            <v>9746.145826666665</v>
          </cell>
          <cell r="G57">
            <v>9678.9168266666657</v>
          </cell>
          <cell r="H57">
            <v>9678.9168266666657</v>
          </cell>
        </row>
        <row r="58">
          <cell r="E58" t="str">
            <v>USBR Owyhee Wheeling Project</v>
          </cell>
          <cell r="F58">
            <v>1639.7693333333327</v>
          </cell>
          <cell r="G58">
            <v>1661.0603333333336</v>
          </cell>
          <cell r="H58">
            <v>1661.0603333333336</v>
          </cell>
        </row>
        <row r="59">
          <cell r="E59" t="str">
            <v>Downstream Benefits</v>
          </cell>
          <cell r="F59">
            <v>6700.8769999999995</v>
          </cell>
          <cell r="G59">
            <v>6829.6770000000006</v>
          </cell>
          <cell r="H59">
            <v>6829.6770000000006</v>
          </cell>
        </row>
        <row r="60">
          <cell r="E60" t="str">
            <v>Downstream Benefits - Financial accrual (redist to FERC payment)</v>
          </cell>
          <cell r="F60">
            <v>0</v>
          </cell>
          <cell r="G60">
            <v>0</v>
          </cell>
          <cell r="H60">
            <v>0</v>
          </cell>
        </row>
        <row r="61">
          <cell r="E61" t="str">
            <v>Downstream Benefits (ASPRJ Bureau)</v>
          </cell>
          <cell r="F61">
            <v>0</v>
          </cell>
          <cell r="G61">
            <v>0</v>
          </cell>
          <cell r="H61">
            <v>0</v>
          </cell>
        </row>
        <row r="62">
          <cell r="E62" t="str">
            <v>Downstream Benefits (ASPRJ CORP)</v>
          </cell>
          <cell r="F62">
            <v>0</v>
          </cell>
          <cell r="G62">
            <v>0</v>
          </cell>
          <cell r="H62">
            <v>0</v>
          </cell>
        </row>
        <row r="63">
          <cell r="E63" t="str">
            <v>Downstream Benefits subtotal</v>
          </cell>
          <cell r="F63">
            <v>6700.8769999999995</v>
          </cell>
          <cell r="G63">
            <v>6829.6770000000006</v>
          </cell>
          <cell r="H63">
            <v>6829.6770000000006</v>
          </cell>
        </row>
        <row r="64">
          <cell r="E64" t="str">
            <v>Miscellaneous Revenues (400002)</v>
          </cell>
          <cell r="F64">
            <v>25130.214642236559</v>
          </cell>
          <cell r="G64">
            <v>30816.912680000001</v>
          </cell>
          <cell r="H64">
            <v>30811.90668</v>
          </cell>
        </row>
        <row r="65">
          <cell r="E65" t="str">
            <v>Balancing Reserve Capacity Balancing Reserve Capacity</v>
          </cell>
          <cell r="F65">
            <v>70489.16</v>
          </cell>
          <cell r="G65">
            <v>63185.642673471637</v>
          </cell>
          <cell r="H65">
            <v>66891.469529142691</v>
          </cell>
        </row>
        <row r="66">
          <cell r="E66" t="str">
            <v>ACS Risk Share</v>
          </cell>
          <cell r="F66">
            <v>0</v>
          </cell>
          <cell r="G66">
            <v>0</v>
          </cell>
          <cell r="H66">
            <v>0</v>
          </cell>
        </row>
        <row r="67">
          <cell r="E67" t="str">
            <v>Risk Mitigation Tool</v>
          </cell>
          <cell r="F67">
            <v>0</v>
          </cell>
          <cell r="G67">
            <v>0</v>
          </cell>
          <cell r="H67">
            <v>0</v>
          </cell>
        </row>
        <row r="68">
          <cell r="E68" t="str">
            <v>Operating Reserve - Spinning</v>
          </cell>
          <cell r="F68">
            <v>17839.991399999995</v>
          </cell>
          <cell r="G68">
            <v>23329.209872776777</v>
          </cell>
          <cell r="H68">
            <v>18958.294339438387</v>
          </cell>
        </row>
        <row r="69">
          <cell r="E69" t="str">
            <v>Operating Reserve - Supplemental</v>
          </cell>
          <cell r="F69">
            <v>17839.991399999995</v>
          </cell>
          <cell r="G69">
            <v>14390.859468473553</v>
          </cell>
          <cell r="H69">
            <v>18958.294339438387</v>
          </cell>
        </row>
        <row r="70">
          <cell r="E70" t="str">
            <v>Operating Reserve - Spinning Adjustment for WNP-3 Settlement Agreement</v>
          </cell>
          <cell r="F70">
            <v>0</v>
          </cell>
          <cell r="G70">
            <v>0</v>
          </cell>
          <cell r="H70">
            <v>0</v>
          </cell>
        </row>
        <row r="71">
          <cell r="E71" t="str">
            <v>Operating Reserve - Supplemental Adjustment for WNP-3 Settlement Agreement</v>
          </cell>
          <cell r="F71">
            <v>0</v>
          </cell>
          <cell r="G71">
            <v>0</v>
          </cell>
          <cell r="H71">
            <v>0</v>
          </cell>
        </row>
        <row r="72">
          <cell r="E72" t="str">
            <v>Energy Imbalance</v>
          </cell>
          <cell r="F72">
            <v>589.50921899999992</v>
          </cell>
          <cell r="G72">
            <v>0</v>
          </cell>
          <cell r="H72">
            <v>0</v>
          </cell>
        </row>
        <row r="73">
          <cell r="E73" t="str">
            <v>Generation Imbalance</v>
          </cell>
          <cell r="F73">
            <v>1302.7438149999994</v>
          </cell>
          <cell r="G73">
            <v>0</v>
          </cell>
          <cell r="H73">
            <v>0</v>
          </cell>
        </row>
        <row r="74">
          <cell r="E74" t="str">
            <v>Energy Imbalance Persistent Deviation</v>
          </cell>
          <cell r="F74">
            <v>0</v>
          </cell>
          <cell r="G74">
            <v>0</v>
          </cell>
          <cell r="H74">
            <v>0</v>
          </cell>
        </row>
        <row r="75">
          <cell r="E75" t="str">
            <v>Generation Imbalance Persistent Deviation</v>
          </cell>
          <cell r="F75">
            <v>0</v>
          </cell>
          <cell r="G75">
            <v>0</v>
          </cell>
          <cell r="H75">
            <v>0</v>
          </cell>
        </row>
        <row r="76">
          <cell r="E76" t="str">
            <v>Imbalance Adjustment for Third-Party Deployed Energy</v>
          </cell>
          <cell r="F76">
            <v>0</v>
          </cell>
          <cell r="G76">
            <v>0</v>
          </cell>
          <cell r="H76">
            <v>0</v>
          </cell>
        </row>
        <row r="77">
          <cell r="E77" t="str">
            <v>Settlement Annual Budget Adjustment</v>
          </cell>
          <cell r="F77">
            <v>0</v>
          </cell>
          <cell r="G77">
            <v>0</v>
          </cell>
          <cell r="H77">
            <v>0</v>
          </cell>
        </row>
        <row r="78">
          <cell r="E78" t="str">
            <v>Synchronous Condensing</v>
          </cell>
          <cell r="F78">
            <v>831.35999999999979</v>
          </cell>
          <cell r="G78">
            <v>980.86700000000008</v>
          </cell>
          <cell r="H78">
            <v>980.86700000000008</v>
          </cell>
        </row>
        <row r="79">
          <cell r="E79" t="str">
            <v>Generation Dropping</v>
          </cell>
          <cell r="F79">
            <v>497.83799999999991</v>
          </cell>
          <cell r="G79">
            <v>575.8660000000001</v>
          </cell>
          <cell r="H79">
            <v>575.8660000000001</v>
          </cell>
        </row>
        <row r="80">
          <cell r="E80" t="str">
            <v>Redispatch</v>
          </cell>
          <cell r="F80">
            <v>250.00000000000003</v>
          </cell>
          <cell r="G80">
            <v>369.99999999999994</v>
          </cell>
          <cell r="H80">
            <v>369.99999999999994</v>
          </cell>
        </row>
        <row r="81">
          <cell r="E81" t="str">
            <v>COE/Reclamation Network/Delivery Facilities Segmentation</v>
          </cell>
          <cell r="F81">
            <v>8805.9999999999982</v>
          </cell>
          <cell r="G81">
            <v>9187</v>
          </cell>
          <cell r="H81">
            <v>9187</v>
          </cell>
        </row>
        <row r="82">
          <cell r="E82" t="str">
            <v>Station Service</v>
          </cell>
          <cell r="F82">
            <v>1660.0369999999994</v>
          </cell>
          <cell r="G82">
            <v>2177.1330000000003</v>
          </cell>
          <cell r="H82">
            <v>2177.1330000000003</v>
          </cell>
        </row>
        <row r="83">
          <cell r="E83" t="str">
            <v>Operating Reserve Energy</v>
          </cell>
          <cell r="F83">
            <v>645.36674999999991</v>
          </cell>
          <cell r="G83">
            <v>0</v>
          </cell>
          <cell r="H83">
            <v>0</v>
          </cell>
        </row>
        <row r="84">
          <cell r="E84" t="str">
            <v>168hr in-kind Delay Losses Service</v>
          </cell>
          <cell r="F84">
            <v>0</v>
          </cell>
          <cell r="G84">
            <v>8186.8969999999999</v>
          </cell>
          <cell r="H84">
            <v>8186.8969999999999</v>
          </cell>
        </row>
        <row r="85">
          <cell r="E85" t="str">
            <v>Inter-Business Unit / Gen Inputs for Ancillary and Other Services (400003)</v>
          </cell>
          <cell r="F85">
            <v>120751.99758400006</v>
          </cell>
          <cell r="G85">
            <v>122383.47501472199</v>
          </cell>
          <cell r="H85">
            <v>126285.82120801948</v>
          </cell>
        </row>
        <row r="86">
          <cell r="E86" t="str">
            <v>4(h)(10)(c)</v>
          </cell>
          <cell r="F86">
            <v>80316.026769392993</v>
          </cell>
          <cell r="G86">
            <v>92794.353312210413</v>
          </cell>
          <cell r="H86">
            <v>91927.890999653944</v>
          </cell>
        </row>
        <row r="87">
          <cell r="E87" t="str">
            <v>Colville and Spokane Settlements</v>
          </cell>
          <cell r="F87">
            <v>4600</v>
          </cell>
          <cell r="G87">
            <v>4599.9999633333327</v>
          </cell>
          <cell r="H87">
            <v>4600</v>
          </cell>
        </row>
        <row r="88">
          <cell r="E88" t="str">
            <v>Treasury Credits (400005 and 400006)</v>
          </cell>
          <cell r="F88">
            <v>84916.026769393022</v>
          </cell>
          <cell r="G88">
            <v>97394.353275543748</v>
          </cell>
          <cell r="H88">
            <v>96527.890999653944</v>
          </cell>
        </row>
        <row r="89">
          <cell r="E89" t="str">
            <v>TOTAL OPERATING REVENUES</v>
          </cell>
          <cell r="F89">
            <v>2710482.4328730847</v>
          </cell>
          <cell r="G89">
            <v>2836623.2733206833</v>
          </cell>
          <cell r="H89">
            <v>2810347.8475811128</v>
          </cell>
        </row>
        <row r="90">
          <cell r="E90" t="str">
            <v>Augmentation Purchases</v>
          </cell>
          <cell r="F90">
            <v>0</v>
          </cell>
          <cell r="G90">
            <v>0</v>
          </cell>
          <cell r="H90">
            <v>0</v>
          </cell>
        </row>
        <row r="91">
          <cell r="E91" t="str">
            <v>Augmentation Power Purchase total</v>
          </cell>
          <cell r="F91">
            <v>0</v>
          </cell>
          <cell r="G91">
            <v>0</v>
          </cell>
          <cell r="H91">
            <v>0</v>
          </cell>
        </row>
        <row r="92">
          <cell r="E92" t="str">
            <v>Balancing Purchases (unadjusted)</v>
          </cell>
          <cell r="F92">
            <v>11346.311977974237</v>
          </cell>
          <cell r="G92">
            <v>33789.007869727429</v>
          </cell>
          <cell r="H92">
            <v>26779.399923044512</v>
          </cell>
        </row>
        <row r="93">
          <cell r="E93" t="str">
            <v>(Transmission re-dispatch for Gen Inputs adjustment)</v>
          </cell>
          <cell r="F93">
            <v>0</v>
          </cell>
          <cell r="G93">
            <v>369.99999999999994</v>
          </cell>
          <cell r="H93">
            <v>369.99999999999994</v>
          </cell>
        </row>
        <row r="94">
          <cell r="E94" t="str">
            <v>Balancing Purchases</v>
          </cell>
          <cell r="F94">
            <v>11346.311977974237</v>
          </cell>
          <cell r="G94">
            <v>34159.007869727422</v>
          </cell>
          <cell r="H94">
            <v>27149.399923044512</v>
          </cell>
        </row>
        <row r="95">
          <cell r="E95" t="str">
            <v>SILS Power Purchases (within year included in balancing purchases)</v>
          </cell>
          <cell r="F95">
            <v>0</v>
          </cell>
          <cell r="G95">
            <v>8731.4360093111864</v>
          </cell>
          <cell r="H95">
            <v>8083.0162599755304</v>
          </cell>
        </row>
        <row r="96">
          <cell r="E96" t="str">
            <v>Committed Purchases (TF)</v>
          </cell>
          <cell r="F96">
            <v>29379.943999999996</v>
          </cell>
          <cell r="G96">
            <v>0</v>
          </cell>
          <cell r="H96">
            <v>0</v>
          </cell>
        </row>
        <row r="97">
          <cell r="E97" t="str">
            <v>Non Treaty Storage Agreement expense (TF)</v>
          </cell>
          <cell r="F97">
            <v>0</v>
          </cell>
          <cell r="G97">
            <v>0</v>
          </cell>
          <cell r="H97">
            <v>0</v>
          </cell>
        </row>
        <row r="98">
          <cell r="E98" t="str">
            <v>Libby Coordination Agreement (TF)</v>
          </cell>
          <cell r="F98">
            <v>0</v>
          </cell>
          <cell r="G98">
            <v>0</v>
          </cell>
          <cell r="H98">
            <v>0</v>
          </cell>
        </row>
        <row r="99">
          <cell r="E99" t="str">
            <v>Balancing Power Purchase sub-total</v>
          </cell>
          <cell r="F99">
            <v>40726.255977974244</v>
          </cell>
          <cell r="G99">
            <v>42890.443879038605</v>
          </cell>
          <cell r="H99">
            <v>35232.416183020039</v>
          </cell>
        </row>
        <row r="100">
          <cell r="E100" t="str">
            <v>Non-Treaty Storage Agreement Expense - slice portion</v>
          </cell>
          <cell r="F100">
            <v>0</v>
          </cell>
          <cell r="G100">
            <v>0</v>
          </cell>
          <cell r="H100">
            <v>0</v>
          </cell>
        </row>
        <row r="101">
          <cell r="E101" t="str">
            <v>Libby Coordination Agreement Expense - slice portion</v>
          </cell>
          <cell r="F101">
            <v>0</v>
          </cell>
          <cell r="G101">
            <v>0</v>
          </cell>
          <cell r="H101">
            <v>0</v>
          </cell>
        </row>
        <row r="102">
          <cell r="E102" t="str">
            <v>Rocky Brook Power Purchase</v>
          </cell>
          <cell r="F102">
            <v>0</v>
          </cell>
          <cell r="G102">
            <v>0</v>
          </cell>
          <cell r="H102">
            <v>0</v>
          </cell>
        </row>
        <row r="103">
          <cell r="E103" t="str">
            <v>Tier 2 Short-Term Power Purchase</v>
          </cell>
          <cell r="F103">
            <v>16202.907751200002</v>
          </cell>
          <cell r="G103">
            <v>0</v>
          </cell>
          <cell r="H103">
            <v>0</v>
          </cell>
        </row>
        <row r="104">
          <cell r="E104" t="str">
            <v>Tier 2 Short-Term Forecasted Power Purchase</v>
          </cell>
          <cell r="F104">
            <v>0</v>
          </cell>
          <cell r="G104">
            <v>38815.090676645836</v>
          </cell>
          <cell r="H104">
            <v>42717.74426028008</v>
          </cell>
        </row>
        <row r="105">
          <cell r="E105" t="str">
            <v>Tier 2 Load Growth Term Power Purchase12PM-10174</v>
          </cell>
          <cell r="F105">
            <v>0</v>
          </cell>
          <cell r="G105">
            <v>0</v>
          </cell>
          <cell r="H105">
            <v>0</v>
          </cell>
        </row>
        <row r="106">
          <cell r="E106" t="str">
            <v>Tier 2 Load Growth Term Power Purchase17PM-13974</v>
          </cell>
          <cell r="F106">
            <v>0</v>
          </cell>
          <cell r="G106">
            <v>3592.5315765306455</v>
          </cell>
          <cell r="H106">
            <v>3556.9694329830959</v>
          </cell>
        </row>
        <row r="107">
          <cell r="E107" t="str">
            <v>Tier 2 Load Growth Forecasted Power Purchase</v>
          </cell>
          <cell r="F107">
            <v>0</v>
          </cell>
          <cell r="G107">
            <v>0</v>
          </cell>
          <cell r="H107">
            <v>0</v>
          </cell>
        </row>
        <row r="108">
          <cell r="E108" t="str">
            <v>Tier 2 Vintage Power Purchase12PM-10174</v>
          </cell>
          <cell r="F108">
            <v>0</v>
          </cell>
          <cell r="G108">
            <v>0</v>
          </cell>
          <cell r="H108">
            <v>0</v>
          </cell>
        </row>
        <row r="109">
          <cell r="E109" t="str">
            <v>Tier 2 Vintage Power Purchase13PM-11136</v>
          </cell>
          <cell r="F109">
            <v>0</v>
          </cell>
          <cell r="G109">
            <v>0</v>
          </cell>
          <cell r="H109">
            <v>0</v>
          </cell>
        </row>
        <row r="110">
          <cell r="E110" t="str">
            <v>Tier 2 VintageForecast Power Purchase</v>
          </cell>
          <cell r="F110">
            <v>0</v>
          </cell>
          <cell r="G110">
            <v>0</v>
          </cell>
          <cell r="H110">
            <v>0</v>
          </cell>
        </row>
        <row r="111">
          <cell r="E111" t="str">
            <v>Tier 2 Vintage Losses 201417PM-13974</v>
          </cell>
          <cell r="F111">
            <v>0</v>
          </cell>
          <cell r="G111">
            <v>0</v>
          </cell>
          <cell r="H111">
            <v>0</v>
          </cell>
        </row>
        <row r="112">
          <cell r="E112" t="str">
            <v>Tier 2 Vintage Losses 201617PM-13974</v>
          </cell>
          <cell r="F112">
            <v>0</v>
          </cell>
          <cell r="G112">
            <v>0</v>
          </cell>
          <cell r="H112">
            <v>0</v>
          </cell>
        </row>
        <row r="113">
          <cell r="E113" t="str">
            <v>Tier 2 VintageForecast Power Purchase</v>
          </cell>
          <cell r="F113">
            <v>0</v>
          </cell>
          <cell r="G113">
            <v>0</v>
          </cell>
          <cell r="H113">
            <v>0</v>
          </cell>
        </row>
        <row r="114">
          <cell r="E114" t="str">
            <v>Tier 2 Purchases</v>
          </cell>
          <cell r="F114">
            <v>16202.907751200002</v>
          </cell>
          <cell r="G114">
            <v>42407.622253176472</v>
          </cell>
          <cell r="H114">
            <v>46274.713693263191</v>
          </cell>
        </row>
        <row r="115">
          <cell r="E115" t="str">
            <v>Foote Creek I Wind Project (PacifiCorp)94MS-94375</v>
          </cell>
          <cell r="F115">
            <v>0</v>
          </cell>
          <cell r="G115">
            <v>0</v>
          </cell>
          <cell r="H115">
            <v>0</v>
          </cell>
        </row>
        <row r="116">
          <cell r="E116" t="str">
            <v>Foote Creek I Wind Project (Storage for EWEB Amount)94MS-94375</v>
          </cell>
          <cell r="F116">
            <v>0</v>
          </cell>
          <cell r="G116">
            <v>0</v>
          </cell>
          <cell r="H116">
            <v>0</v>
          </cell>
        </row>
        <row r="117">
          <cell r="E117" t="str">
            <v>Foote Creek I Wind Project (Transmission for EWEB Amount)94MS-94375</v>
          </cell>
          <cell r="F117">
            <v>0</v>
          </cell>
          <cell r="G117">
            <v>0</v>
          </cell>
          <cell r="H117">
            <v>0</v>
          </cell>
        </row>
        <row r="118">
          <cell r="E118" t="str">
            <v>Foote Creek I Wind Project (EWEB)94MS-94375</v>
          </cell>
          <cell r="F118">
            <v>0</v>
          </cell>
          <cell r="G118">
            <v>0</v>
          </cell>
          <cell r="H118">
            <v>0</v>
          </cell>
        </row>
        <row r="119">
          <cell r="E119" t="str">
            <v>Foote Creek I Wind Project (Settlement Credit to EWEB)15PM-12909</v>
          </cell>
          <cell r="F119">
            <v>0</v>
          </cell>
          <cell r="G119">
            <v>0</v>
          </cell>
          <cell r="H119">
            <v>0</v>
          </cell>
        </row>
        <row r="120">
          <cell r="E120" t="str">
            <v>Foote Creek IV Wind Project (SeaWest Windpower Inc.)00PB-10652</v>
          </cell>
          <cell r="F120">
            <v>0</v>
          </cell>
          <cell r="G120">
            <v>0</v>
          </cell>
          <cell r="H120">
            <v>0</v>
          </cell>
        </row>
        <row r="121">
          <cell r="E121" t="str">
            <v>Foote Creek IV Wind Project (PacifiCorp) (Storage, Generation Control)00PB-10708</v>
          </cell>
          <cell r="F121">
            <v>0</v>
          </cell>
          <cell r="G121">
            <v>0</v>
          </cell>
          <cell r="H121">
            <v>0</v>
          </cell>
        </row>
        <row r="122">
          <cell r="E122" t="str">
            <v>Foote Creek IV Wind Project (PacifiCorp) (UFT)00PB-10708</v>
          </cell>
          <cell r="F122">
            <v>0</v>
          </cell>
          <cell r="G122">
            <v>0</v>
          </cell>
          <cell r="H122">
            <v>0</v>
          </cell>
        </row>
        <row r="123">
          <cell r="E123" t="str">
            <v>Condon Wind Project (Condon Wind Power, LLC for energy) 00PB-10692</v>
          </cell>
          <cell r="F123">
            <v>8700.80789946</v>
          </cell>
          <cell r="G123">
            <v>8915.5824484800014</v>
          </cell>
          <cell r="H123">
            <v>0</v>
          </cell>
        </row>
        <row r="124">
          <cell r="E124" t="str">
            <v>Condon Wind Project (Condon Wind Power, LLC for generation imbalance)</v>
          </cell>
          <cell r="F124">
            <v>0</v>
          </cell>
          <cell r="G124">
            <v>0</v>
          </cell>
          <cell r="H124">
            <v>0</v>
          </cell>
        </row>
        <row r="125">
          <cell r="E125" t="str">
            <v>Condon Wind Project (Condon Wind Power, LLC for VERBS) 00PB-10692</v>
          </cell>
          <cell r="F125">
            <v>606</v>
          </cell>
          <cell r="G125">
            <v>606</v>
          </cell>
          <cell r="H125">
            <v>0</v>
          </cell>
        </row>
        <row r="126">
          <cell r="E126" t="str">
            <v>Stateline Wind Project (Exelon Generation Company, LLC for energy) 01PB-10761</v>
          </cell>
          <cell r="F126">
            <v>9012.0999150000025</v>
          </cell>
          <cell r="G126">
            <v>9108.2385870393337</v>
          </cell>
          <cell r="H126">
            <v>9361.7625169979856</v>
          </cell>
        </row>
        <row r="127">
          <cell r="E127" t="str">
            <v>Stateline Wind Project (Exelon Generation Company, LLC for monthly true-up aka generation imbalance)</v>
          </cell>
          <cell r="F127">
            <v>0</v>
          </cell>
          <cell r="G127">
            <v>0</v>
          </cell>
          <cell r="H127">
            <v>0</v>
          </cell>
        </row>
        <row r="128">
          <cell r="E128" t="str">
            <v>Stateline Wind Project (Exelon Generation Company, LLC for VERBS) 01PB-10761</v>
          </cell>
          <cell r="F128">
            <v>661.87440000000004</v>
          </cell>
          <cell r="G128">
            <v>661.87440000000004</v>
          </cell>
          <cell r="H128">
            <v>661.87440000000004</v>
          </cell>
        </row>
        <row r="129">
          <cell r="E129" t="str">
            <v>Klondike Wind Project (PPM/Northwestern Wind Power LLC)02PB-11093</v>
          </cell>
          <cell r="F129">
            <v>2277.8429728433243</v>
          </cell>
          <cell r="G129">
            <v>1446.0257898922957</v>
          </cell>
          <cell r="H129">
            <v>0</v>
          </cell>
        </row>
        <row r="130">
          <cell r="E130" t="str">
            <v>Ashland Solar 00PB-10651</v>
          </cell>
          <cell r="F130">
            <v>0</v>
          </cell>
          <cell r="G130">
            <v>0</v>
          </cell>
          <cell r="H130">
            <v>0</v>
          </cell>
        </row>
        <row r="131">
          <cell r="E131" t="str">
            <v>Fourmile Hill Geothermal (Calpine Siskiyou Partners)93956</v>
          </cell>
          <cell r="F131">
            <v>0</v>
          </cell>
          <cell r="G131">
            <v>0</v>
          </cell>
          <cell r="H131">
            <v>0</v>
          </cell>
        </row>
        <row r="132">
          <cell r="E132" t="str">
            <v>Risk adjustment for Foote Creek I and IV, Condon, Stateline and Klondike I for energy output above critical, generation imbalance and contractual true-up costs.</v>
          </cell>
          <cell r="F132">
            <v>0</v>
          </cell>
          <cell r="G132">
            <v>5516.9963472330101</v>
          </cell>
          <cell r="H132">
            <v>10108.722056375589</v>
          </cell>
        </row>
        <row r="133">
          <cell r="E133" t="str">
            <v>Renewable Purchases - general (excl. Klondike III)</v>
          </cell>
          <cell r="F133">
            <v>21258.625187303322</v>
          </cell>
          <cell r="G133">
            <v>26254.717572644633</v>
          </cell>
          <cell r="H133">
            <v>20132.358973373572</v>
          </cell>
        </row>
        <row r="134">
          <cell r="E134" t="str">
            <v>Klondike III Wind Project07PB-11860</v>
          </cell>
          <cell r="F134">
            <v>6755.8853999999992</v>
          </cell>
          <cell r="G134">
            <v>6755.8853999999992</v>
          </cell>
          <cell r="H134">
            <v>6755.8853999999992</v>
          </cell>
        </row>
        <row r="135">
          <cell r="E135" t="str">
            <v>Klondike III Wind Project (Monthly True Up)07PB-11860</v>
          </cell>
          <cell r="F135">
            <v>0</v>
          </cell>
          <cell r="G135">
            <v>0</v>
          </cell>
          <cell r="H135">
            <v>0</v>
          </cell>
        </row>
        <row r="136">
          <cell r="E136" t="str">
            <v>Klondike III Wind Project (Wind Balancing Service)07PB-11860</v>
          </cell>
          <cell r="F136">
            <v>0</v>
          </cell>
          <cell r="G136">
            <v>0</v>
          </cell>
          <cell r="H136">
            <v>0</v>
          </cell>
        </row>
        <row r="137">
          <cell r="E137" t="str">
            <v>Critical Wind Quantity Expense Adjustment for Klondike III</v>
          </cell>
          <cell r="F137">
            <v>919.2051651822502</v>
          </cell>
          <cell r="G137">
            <v>1407.3970273553603</v>
          </cell>
          <cell r="H137">
            <v>2578.7556266264241</v>
          </cell>
        </row>
        <row r="138">
          <cell r="E138" t="str">
            <v>Renewable Purchases - Klondike III</v>
          </cell>
          <cell r="F138">
            <v>7675.0905651822504</v>
          </cell>
          <cell r="G138">
            <v>8163.2824273553597</v>
          </cell>
          <cell r="H138">
            <v>9334.6410266264247</v>
          </cell>
        </row>
        <row r="139">
          <cell r="E139" t="str">
            <v>Critical Wind Quantity Expense Adjustment</v>
          </cell>
          <cell r="F139">
            <v>3603.2842475144212</v>
          </cell>
          <cell r="G139">
            <v>0</v>
          </cell>
          <cell r="H139">
            <v>0</v>
          </cell>
        </row>
        <row r="140">
          <cell r="E140" t="str">
            <v>Total Renewable Purchases</v>
          </cell>
          <cell r="F140">
            <v>28933.715752485579</v>
          </cell>
          <cell r="G140">
            <v>34418</v>
          </cell>
          <cell r="H140">
            <v>29466.999999999993</v>
          </cell>
        </row>
        <row r="141">
          <cell r="E141" t="str">
            <v>Power Purchases</v>
          </cell>
          <cell r="F141">
            <v>56929.163729174245</v>
          </cell>
          <cell r="G141">
            <v>85298.066132215085</v>
          </cell>
          <cell r="H141">
            <v>81507.12987628323</v>
          </cell>
        </row>
        <row r="142">
          <cell r="E142" t="str">
            <v>Columbia Generating Station</v>
          </cell>
          <cell r="F142">
            <v>322172.80704000004</v>
          </cell>
          <cell r="G142">
            <v>278642.76900999999</v>
          </cell>
          <cell r="H142">
            <v>304747.84697000001</v>
          </cell>
        </row>
        <row r="143">
          <cell r="E143" t="str">
            <v>Bureau Of Reclamation</v>
          </cell>
          <cell r="F143">
            <v>154878.99999000004</v>
          </cell>
          <cell r="G143">
            <v>152269.00003000002</v>
          </cell>
          <cell r="H143">
            <v>152963.00003000002</v>
          </cell>
        </row>
        <row r="144">
          <cell r="E144" t="str">
            <v>Corps of Engineers</v>
          </cell>
          <cell r="F144">
            <v>262557.00001000002</v>
          </cell>
          <cell r="G144">
            <v>252557.00003000002</v>
          </cell>
          <cell r="H144">
            <v>252557.00003000002</v>
          </cell>
        </row>
        <row r="145">
          <cell r="E145" t="str">
            <v>CRFM Studies</v>
          </cell>
          <cell r="F145">
            <v>0</v>
          </cell>
          <cell r="G145">
            <v>7265.5398000000005</v>
          </cell>
          <cell r="H145">
            <v>3618.7538</v>
          </cell>
        </row>
        <row r="146">
          <cell r="E146" t="str">
            <v>Long-Term Contract Generating Projects</v>
          </cell>
          <cell r="F146">
            <v>13341</v>
          </cell>
          <cell r="G146">
            <v>13535.39004</v>
          </cell>
          <cell r="H146">
            <v>13776.642980000001</v>
          </cell>
        </row>
        <row r="147">
          <cell r="E147" t="str">
            <v>Operating Generation</v>
          </cell>
          <cell r="F147">
            <v>752949.8070400001</v>
          </cell>
          <cell r="G147">
            <v>704269.69891000004</v>
          </cell>
          <cell r="H147">
            <v>727663.24381000001</v>
          </cell>
        </row>
        <row r="148">
          <cell r="E148" t="str">
            <v>Colville Generation Settlement</v>
          </cell>
          <cell r="F148">
            <v>22996.99999</v>
          </cell>
          <cell r="G148">
            <v>22000</v>
          </cell>
          <cell r="H148">
            <v>22000</v>
          </cell>
        </row>
        <row r="149">
          <cell r="E149" t="str">
            <v>Spokane Generation Settlement</v>
          </cell>
          <cell r="F149">
            <v>0</v>
          </cell>
          <cell r="G149">
            <v>5749.2500399999999</v>
          </cell>
          <cell r="H149">
            <v>5499.9999600000001</v>
          </cell>
        </row>
        <row r="150">
          <cell r="E150" t="str">
            <v>Operating Generation Settlements and Other Payments</v>
          </cell>
          <cell r="F150">
            <v>22996.99999</v>
          </cell>
          <cell r="G150">
            <v>27749.250039999999</v>
          </cell>
          <cell r="H150">
            <v>27499.999960000001</v>
          </cell>
        </row>
        <row r="151">
          <cell r="E151" t="str">
            <v>Trojan Decommissioning</v>
          </cell>
          <cell r="F151">
            <v>1199.9999600000001</v>
          </cell>
          <cell r="G151">
            <v>1199.9999600000001</v>
          </cell>
          <cell r="H151">
            <v>1199.9999600000001</v>
          </cell>
        </row>
        <row r="152">
          <cell r="E152" t="str">
            <v>WNP-1&amp;3 Decommissioning</v>
          </cell>
          <cell r="F152">
            <v>1081</v>
          </cell>
          <cell r="G152">
            <v>1140.9999700000003</v>
          </cell>
          <cell r="H152">
            <v>1174.99999</v>
          </cell>
        </row>
        <row r="153">
          <cell r="E153" t="str">
            <v>Non-Operating Generation</v>
          </cell>
          <cell r="F153">
            <v>2280.9999600000001</v>
          </cell>
          <cell r="G153">
            <v>2340.9999300000004</v>
          </cell>
          <cell r="H153">
            <v>2374.9999500000004</v>
          </cell>
        </row>
        <row r="154">
          <cell r="E154" t="str">
            <v>PNCA Headwater Benefits</v>
          </cell>
          <cell r="F154">
            <v>3099.9999800000001</v>
          </cell>
          <cell r="G154">
            <v>3099.9999800000001</v>
          </cell>
          <cell r="H154">
            <v>3099.9999800000001</v>
          </cell>
        </row>
        <row r="155">
          <cell r="E155" t="str">
            <v>Purchases for Service at Tier 2 Rates</v>
          </cell>
          <cell r="F155">
            <v>16879.000019999999</v>
          </cell>
          <cell r="G155">
            <v>42407.622253176472</v>
          </cell>
          <cell r="H155">
            <v>46274.713693263191</v>
          </cell>
        </row>
        <row r="156">
          <cell r="E156" t="str">
            <v>Other Power Purchases (e.g. Short term)</v>
          </cell>
          <cell r="F156">
            <v>40726.255977974244</v>
          </cell>
          <cell r="G156">
            <v>42890.443879038605</v>
          </cell>
          <cell r="H156">
            <v>35232.416183020039</v>
          </cell>
        </row>
        <row r="157">
          <cell r="E157" t="str">
            <v>Gross Contracted Power Purchases (excluding bookout adjustments) &lt;Note 1</v>
          </cell>
          <cell r="F157">
            <v>60705.255977974237</v>
          </cell>
          <cell r="G157">
            <v>88398.066112215078</v>
          </cell>
          <cell r="H157">
            <v>84607.129856283223</v>
          </cell>
        </row>
        <row r="158">
          <cell r="E158" t="str">
            <v>Bookout Adjustments to Contracted Power Purchases &lt;Note 1</v>
          </cell>
          <cell r="F158">
            <v>0</v>
          </cell>
          <cell r="G158">
            <v>0</v>
          </cell>
          <cell r="H158">
            <v>0</v>
          </cell>
        </row>
        <row r="159">
          <cell r="E159" t="str">
            <v>Augmentation Power Purchases</v>
          </cell>
          <cell r="F159">
            <v>0</v>
          </cell>
          <cell r="G159">
            <v>0</v>
          </cell>
          <cell r="H159">
            <v>0</v>
          </cell>
        </row>
        <row r="160">
          <cell r="E160" t="str">
            <v>Augmentation Power Purchases</v>
          </cell>
          <cell r="F160">
            <v>0</v>
          </cell>
          <cell r="G160">
            <v>0</v>
          </cell>
          <cell r="H160">
            <v>0</v>
          </cell>
        </row>
        <row r="161">
          <cell r="E161" t="str">
            <v>Residential Exchange Program</v>
          </cell>
          <cell r="F161">
            <v>249746.57001</v>
          </cell>
          <cell r="G161">
            <v>265237</v>
          </cell>
          <cell r="H161">
            <v>265199</v>
          </cell>
        </row>
        <row r="162">
          <cell r="E162" t="str">
            <v>Other Settlements</v>
          </cell>
          <cell r="F162">
            <v>0</v>
          </cell>
          <cell r="G162">
            <v>0</v>
          </cell>
          <cell r="H162">
            <v>0</v>
          </cell>
        </row>
        <row r="163">
          <cell r="E163" t="str">
            <v>Exchanges &amp; Settlements</v>
          </cell>
          <cell r="F163">
            <v>249746.57001</v>
          </cell>
          <cell r="G163">
            <v>265237</v>
          </cell>
          <cell r="H163">
            <v>265199</v>
          </cell>
        </row>
        <row r="164">
          <cell r="E164" t="str">
            <v>Renewable Conservation Rate Credit</v>
          </cell>
          <cell r="F164">
            <v>0</v>
          </cell>
          <cell r="G164">
            <v>0</v>
          </cell>
          <cell r="H164">
            <v>0</v>
          </cell>
        </row>
        <row r="165">
          <cell r="E165" t="str">
            <v>Renewables</v>
          </cell>
          <cell r="F165">
            <v>32896.000019999999</v>
          </cell>
          <cell r="G165">
            <v>34418.000019999992</v>
          </cell>
          <cell r="H165">
            <v>29467.000039999999</v>
          </cell>
        </row>
        <row r="166">
          <cell r="E166" t="str">
            <v>Renewable Generation</v>
          </cell>
          <cell r="F166">
            <v>32896.000019999999</v>
          </cell>
          <cell r="G166">
            <v>34418.000019999992</v>
          </cell>
          <cell r="H166">
            <v>29467.000039999999</v>
          </cell>
        </row>
        <row r="167">
          <cell r="E167" t="str">
            <v>DSM Technology</v>
          </cell>
          <cell r="F167">
            <v>0</v>
          </cell>
          <cell r="G167">
            <v>0</v>
          </cell>
          <cell r="H167">
            <v>0</v>
          </cell>
        </row>
        <row r="168">
          <cell r="E168" t="str">
            <v>Conservation Purchases</v>
          </cell>
          <cell r="F168">
            <v>74629.297010000009</v>
          </cell>
          <cell r="G168">
            <v>67356.79999</v>
          </cell>
          <cell r="H168">
            <v>67356.79999</v>
          </cell>
        </row>
        <row r="169">
          <cell r="E169" t="str">
            <v>Conservation Infrastructure</v>
          </cell>
          <cell r="F169">
            <v>29631.266000000003</v>
          </cell>
          <cell r="G169">
            <v>27300.000020000003</v>
          </cell>
          <cell r="H169">
            <v>27299.999979999997</v>
          </cell>
        </row>
        <row r="170">
          <cell r="E170" t="str">
            <v>Low Income Weatherization &amp; Tribal</v>
          </cell>
          <cell r="F170">
            <v>7415.5829999999996</v>
          </cell>
          <cell r="G170">
            <v>6005.0000000000009</v>
          </cell>
          <cell r="H170">
            <v>6005.0000000000009</v>
          </cell>
        </row>
        <row r="171">
          <cell r="E171" t="str">
            <v>Energy Efficiency Development</v>
          </cell>
          <cell r="F171">
            <v>5120.0000099999997</v>
          </cell>
          <cell r="G171">
            <v>7999.9999900000003</v>
          </cell>
          <cell r="H171">
            <v>7999.9999900000003</v>
          </cell>
        </row>
        <row r="172">
          <cell r="E172" t="str">
            <v>Legacy</v>
          </cell>
          <cell r="F172">
            <v>604.75000999999997</v>
          </cell>
          <cell r="G172">
            <v>589.99999000000003</v>
          </cell>
          <cell r="H172">
            <v>589.99999000000003</v>
          </cell>
        </row>
        <row r="173">
          <cell r="E173" t="str">
            <v>Market Transformation</v>
          </cell>
          <cell r="F173">
            <v>11781.437000000002</v>
          </cell>
          <cell r="G173">
            <v>11800.00001</v>
          </cell>
          <cell r="H173">
            <v>11800.00001</v>
          </cell>
        </row>
        <row r="174">
          <cell r="E174" t="str">
            <v>Conservation Rate Credit (CRC)</v>
          </cell>
          <cell r="F174">
            <v>0</v>
          </cell>
          <cell r="G174">
            <v>0</v>
          </cell>
          <cell r="H174">
            <v>0</v>
          </cell>
        </row>
        <row r="175">
          <cell r="E175" t="str">
            <v>Distributed Energy Resources</v>
          </cell>
          <cell r="F175">
            <v>214.99999999999997</v>
          </cell>
          <cell r="G175">
            <v>215</v>
          </cell>
          <cell r="H175">
            <v>215</v>
          </cell>
        </row>
        <row r="176">
          <cell r="E176" t="str">
            <v>Generation Conservation</v>
          </cell>
          <cell r="F176">
            <v>129397.33302999999</v>
          </cell>
          <cell r="G176">
            <v>121266.8</v>
          </cell>
          <cell r="H176">
            <v>121266.79995999999</v>
          </cell>
        </row>
        <row r="177">
          <cell r="E177" t="str">
            <v>Power System Generation Sub-Total</v>
          </cell>
          <cell r="F177">
            <v>1250972.9660279742</v>
          </cell>
          <cell r="G177">
            <v>1243679.8150122152</v>
          </cell>
          <cell r="H177">
            <v>1258078.1735762833</v>
          </cell>
        </row>
        <row r="178">
          <cell r="E178" t="str">
            <v>Information Technology</v>
          </cell>
          <cell r="F178">
            <v>0</v>
          </cell>
          <cell r="G178">
            <v>3804.0749999999998</v>
          </cell>
          <cell r="H178">
            <v>3780.2119200000002</v>
          </cell>
        </row>
        <row r="179">
          <cell r="E179" t="str">
            <v>Generation Project Coordination</v>
          </cell>
          <cell r="F179">
            <v>4152.6406300000008</v>
          </cell>
          <cell r="G179">
            <v>3946.6075999999994</v>
          </cell>
          <cell r="H179">
            <v>4035.1445300000005</v>
          </cell>
        </row>
        <row r="180">
          <cell r="E180" t="str">
            <v>Asset Mgmt Enterprise Svcs</v>
          </cell>
          <cell r="F180">
            <v>673.68658000000005</v>
          </cell>
          <cell r="G180">
            <v>0</v>
          </cell>
          <cell r="H180">
            <v>0</v>
          </cell>
        </row>
        <row r="181">
          <cell r="E181" t="str">
            <v>Slice Implementation</v>
          </cell>
          <cell r="F181">
            <v>986.75825999999995</v>
          </cell>
          <cell r="G181">
            <v>970.73577</v>
          </cell>
          <cell r="H181">
            <v>1002.9357400000002</v>
          </cell>
        </row>
        <row r="182">
          <cell r="E182" t="str">
            <v>Power Services System Operations</v>
          </cell>
          <cell r="F182">
            <v>5813.0854699999991</v>
          </cell>
          <cell r="G182">
            <v>8721.4183699999994</v>
          </cell>
          <cell r="H182">
            <v>8818.2921900000019</v>
          </cell>
        </row>
        <row r="183">
          <cell r="E183" t="str">
            <v>Operations Scheduling</v>
          </cell>
          <cell r="F183">
            <v>9797.2272400000002</v>
          </cell>
          <cell r="G183">
            <v>9600.4215700000004</v>
          </cell>
          <cell r="H183">
            <v>9910.2807300000022</v>
          </cell>
        </row>
        <row r="184">
          <cell r="E184" t="str">
            <v>Operations Planning</v>
          </cell>
          <cell r="F184">
            <v>7792.7336999999998</v>
          </cell>
          <cell r="G184">
            <v>8708.0346599999993</v>
          </cell>
          <cell r="H184">
            <v>9006.2328600000019</v>
          </cell>
        </row>
        <row r="185">
          <cell r="E185" t="str">
            <v>Power Services Scheduling</v>
          </cell>
          <cell r="F185">
            <v>17589.960939999997</v>
          </cell>
          <cell r="G185">
            <v>18308.45623</v>
          </cell>
          <cell r="H185">
            <v>18916.513590000002</v>
          </cell>
        </row>
        <row r="186">
          <cell r="E186" t="str">
            <v>Commercial Enterprise Svcs</v>
          </cell>
          <cell r="F186">
            <v>10462.11398</v>
          </cell>
          <cell r="G186">
            <v>0</v>
          </cell>
          <cell r="H186">
            <v>0</v>
          </cell>
        </row>
        <row r="187">
          <cell r="E187" t="str">
            <v>Operations Enterprise Svcs</v>
          </cell>
          <cell r="F187">
            <v>4064.0754699999998</v>
          </cell>
          <cell r="G187">
            <v>0</v>
          </cell>
          <cell r="H187">
            <v>0</v>
          </cell>
        </row>
        <row r="188">
          <cell r="E188" t="str">
            <v>EIM Internal Support</v>
          </cell>
          <cell r="F188">
            <v>0</v>
          </cell>
          <cell r="G188">
            <v>0</v>
          </cell>
          <cell r="H188">
            <v>0</v>
          </cell>
        </row>
        <row r="189">
          <cell r="E189" t="str">
            <v>Power R&amp;D</v>
          </cell>
          <cell r="F189">
            <v>2526.6250099999997</v>
          </cell>
          <cell r="G189">
            <v>2526.6250099999997</v>
          </cell>
          <cell r="H189">
            <v>2526.6250099999997</v>
          </cell>
        </row>
        <row r="190">
          <cell r="E190" t="str">
            <v>Sales &amp; Support</v>
          </cell>
          <cell r="F190">
            <v>15069.095740000001</v>
          </cell>
          <cell r="G190">
            <v>15172.283950000001</v>
          </cell>
          <cell r="H190">
            <v>15563.29126</v>
          </cell>
        </row>
        <row r="191">
          <cell r="E191" t="str">
            <v>Strategy, Finance &amp; Risk Mgmt</v>
          </cell>
          <cell r="F191">
            <v>18271.49941</v>
          </cell>
          <cell r="G191">
            <v>4030.7320525152008</v>
          </cell>
          <cell r="H191">
            <v>4104.8856330912004</v>
          </cell>
        </row>
        <row r="192">
          <cell r="E192" t="str">
            <v>Executive &amp; Administrative Services</v>
          </cell>
          <cell r="F192">
            <v>3237.2261900000003</v>
          </cell>
          <cell r="G192">
            <v>6672.2347099999979</v>
          </cell>
          <cell r="H192">
            <v>6885.5115299999952</v>
          </cell>
        </row>
        <row r="193">
          <cell r="E193" t="str">
            <v>Conservation Support</v>
          </cell>
          <cell r="F193">
            <v>9364.8892799999994</v>
          </cell>
          <cell r="G193">
            <v>7876.0467600000011</v>
          </cell>
          <cell r="H193">
            <v>8130.5899800000016</v>
          </cell>
        </row>
        <row r="194">
          <cell r="E194" t="str">
            <v>Power Services Marketing and Business Support</v>
          </cell>
          <cell r="F194">
            <v>62995.525079999999</v>
          </cell>
          <cell r="G194">
            <v>36277.922482515205</v>
          </cell>
          <cell r="H194">
            <v>37210.903413091204</v>
          </cell>
        </row>
        <row r="195">
          <cell r="E195" t="str">
            <v>Grid Mod</v>
          </cell>
          <cell r="F195">
            <v>0</v>
          </cell>
          <cell r="G195">
            <v>2222.5934300000004</v>
          </cell>
          <cell r="H195">
            <v>2284.9362700000011</v>
          </cell>
        </row>
        <row r="196">
          <cell r="E196" t="str">
            <v>Power Internal Support</v>
          </cell>
          <cell r="F196">
            <v>0</v>
          </cell>
          <cell r="G196">
            <v>13976.424717484808</v>
          </cell>
          <cell r="H196">
            <v>14825.089606908799</v>
          </cell>
        </row>
        <row r="197">
          <cell r="E197" t="str">
            <v>Operations</v>
          </cell>
          <cell r="F197">
            <v>0</v>
          </cell>
          <cell r="G197">
            <v>16199.018147484809</v>
          </cell>
          <cell r="H197">
            <v>17110.0258769088</v>
          </cell>
        </row>
        <row r="198">
          <cell r="E198" t="str">
            <v>Power Non-Generation Operations</v>
          </cell>
          <cell r="F198">
            <v>86398.571490000002</v>
          </cell>
          <cell r="G198">
            <v>79506.815230000007</v>
          </cell>
          <cell r="H198">
            <v>82055.73507000001</v>
          </cell>
        </row>
        <row r="199">
          <cell r="E199" t="str">
            <v>PS Transmission &amp; Ancillary Services</v>
          </cell>
          <cell r="F199">
            <v>101655.24924395002</v>
          </cell>
          <cell r="G199">
            <v>116283.88656270051</v>
          </cell>
          <cell r="H199">
            <v>113614.78859707456</v>
          </cell>
        </row>
        <row r="200">
          <cell r="E200" t="str">
            <v>3rd Party GTA Wheeling</v>
          </cell>
          <cell r="F200">
            <v>84000.000000000015</v>
          </cell>
          <cell r="G200">
            <v>81853.839000000007</v>
          </cell>
          <cell r="H200">
            <v>83243.104990000007</v>
          </cell>
        </row>
        <row r="201">
          <cell r="E201" t="str">
            <v>PS - 3rd Party Trans &amp; Ancillary Svcs</v>
          </cell>
          <cell r="F201">
            <v>2384.0000099999993</v>
          </cell>
          <cell r="G201">
            <v>3299.9999899999998</v>
          </cell>
          <cell r="H201">
            <v>3299.9999899999998</v>
          </cell>
        </row>
        <row r="202">
          <cell r="E202" t="str">
            <v>Generation Integration</v>
          </cell>
          <cell r="F202">
            <v>13671</v>
          </cell>
          <cell r="G202">
            <v>15513.430244589559</v>
          </cell>
          <cell r="H202">
            <v>15568.961699790454</v>
          </cell>
        </row>
        <row r="203">
          <cell r="E203" t="str">
            <v>Wind Integration Team</v>
          </cell>
          <cell r="F203">
            <v>0</v>
          </cell>
          <cell r="G203">
            <v>0</v>
          </cell>
          <cell r="H203">
            <v>0</v>
          </cell>
        </row>
        <row r="204">
          <cell r="E204" t="str">
            <v>Telemetering/Equip Replacemt</v>
          </cell>
          <cell r="F204">
            <v>0</v>
          </cell>
          <cell r="G204">
            <v>0</v>
          </cell>
          <cell r="H204">
            <v>0</v>
          </cell>
        </row>
        <row r="205">
          <cell r="E205" t="str">
            <v>EESC Charges (Composite)</v>
          </cell>
          <cell r="G205">
            <v>0</v>
          </cell>
          <cell r="H205">
            <v>0</v>
          </cell>
        </row>
        <row r="206">
          <cell r="E206" t="str">
            <v>EESC Charges (NonSlice)</v>
          </cell>
          <cell r="F206">
            <v>0</v>
          </cell>
          <cell r="G206">
            <v>0</v>
          </cell>
          <cell r="H206">
            <v>0</v>
          </cell>
        </row>
        <row r="207">
          <cell r="E207" t="str">
            <v>Power Srvcs Trans Acquisition and Ancillary Services Sub-Total</v>
          </cell>
          <cell r="F207">
            <v>201710.24925395002</v>
          </cell>
          <cell r="G207">
            <v>216951.15579729009</v>
          </cell>
          <cell r="H207">
            <v>215726.85527686504</v>
          </cell>
        </row>
        <row r="208">
          <cell r="E208" t="str">
            <v>Fish &amp; Wildlife</v>
          </cell>
          <cell r="F208">
            <v>250031.22035000008</v>
          </cell>
          <cell r="G208">
            <v>247507.73906999978</v>
          </cell>
          <cell r="H208">
            <v>247195.59134999965</v>
          </cell>
        </row>
        <row r="209">
          <cell r="E209" t="str">
            <v>USF&amp;W Lower Snake Hatcheries</v>
          </cell>
          <cell r="F209">
            <v>30978.813959999996</v>
          </cell>
          <cell r="G209">
            <v>30999.999979999997</v>
          </cell>
          <cell r="H209">
            <v>30999.999979999997</v>
          </cell>
        </row>
        <row r="210">
          <cell r="E210" t="str">
            <v>Planning Council</v>
          </cell>
          <cell r="F210">
            <v>11743.999999999998</v>
          </cell>
          <cell r="G210">
            <v>11942</v>
          </cell>
          <cell r="H210">
            <v>12431</v>
          </cell>
        </row>
        <row r="211">
          <cell r="E211" t="str">
            <v>Environmental Requirements</v>
          </cell>
          <cell r="F211">
            <v>0</v>
          </cell>
          <cell r="G211">
            <v>0</v>
          </cell>
          <cell r="H211">
            <v>0</v>
          </cell>
        </row>
        <row r="212">
          <cell r="E212" t="str">
            <v>Fish and Wildlife/USF&amp;W/Planning Council Sub-Total</v>
          </cell>
          <cell r="F212">
            <v>292754.03431000008</v>
          </cell>
          <cell r="G212">
            <v>290449.7390499998</v>
          </cell>
          <cell r="H212">
            <v>290626.59132999968</v>
          </cell>
        </row>
        <row r="213">
          <cell r="E213" t="str">
            <v>Additional Post-Retirement Contribution</v>
          </cell>
          <cell r="F213">
            <v>17869.872460000002</v>
          </cell>
          <cell r="G213">
            <v>18665.833019999998</v>
          </cell>
          <cell r="H213">
            <v>19353.932990000001</v>
          </cell>
        </row>
        <row r="214">
          <cell r="E214" t="str">
            <v>Agency Services G&amp;A (Excludes Direct Project Support)</v>
          </cell>
          <cell r="F214">
            <v>59208.75851</v>
          </cell>
          <cell r="G214">
            <v>66805.13916999998</v>
          </cell>
          <cell r="H214">
            <v>67160.997909999976</v>
          </cell>
        </row>
        <row r="215">
          <cell r="E215" t="str">
            <v>BPA Internal Support Sub-Total</v>
          </cell>
          <cell r="F215">
            <v>77078.630969999998</v>
          </cell>
          <cell r="G215">
            <v>85470.972189999971</v>
          </cell>
          <cell r="H215">
            <v>86514.930899999978</v>
          </cell>
        </row>
        <row r="216">
          <cell r="E216" t="str">
            <v>Bad Debt Expense</v>
          </cell>
          <cell r="F216">
            <v>0</v>
          </cell>
          <cell r="G216">
            <v>0</v>
          </cell>
          <cell r="H216">
            <v>0</v>
          </cell>
        </row>
        <row r="217">
          <cell r="E217" t="str">
            <v>Undistributed Reduction</v>
          </cell>
          <cell r="F217">
            <v>0</v>
          </cell>
          <cell r="G217">
            <v>0</v>
          </cell>
          <cell r="H217">
            <v>0</v>
          </cell>
        </row>
        <row r="218">
          <cell r="E218" t="str">
            <v>Other Income, Expenses, Adjustments</v>
          </cell>
          <cell r="F218">
            <v>0</v>
          </cell>
          <cell r="G218">
            <v>0</v>
          </cell>
          <cell r="H218">
            <v>0</v>
          </cell>
        </row>
        <row r="219">
          <cell r="E219" t="str">
            <v>Columbia Generating Station Debt Svc</v>
          </cell>
          <cell r="F219">
            <v>0</v>
          </cell>
          <cell r="G219">
            <v>0</v>
          </cell>
          <cell r="H219">
            <v>0</v>
          </cell>
        </row>
        <row r="220">
          <cell r="E220" t="str">
            <v>WNP-1 Debt Svc</v>
          </cell>
          <cell r="F220">
            <v>0</v>
          </cell>
          <cell r="G220">
            <v>0</v>
          </cell>
          <cell r="H220">
            <v>0</v>
          </cell>
        </row>
        <row r="221">
          <cell r="E221" t="str">
            <v>WNP-3 Debt Svc</v>
          </cell>
          <cell r="F221">
            <v>0</v>
          </cell>
          <cell r="G221">
            <v>0</v>
          </cell>
          <cell r="H221">
            <v>0</v>
          </cell>
        </row>
        <row r="222">
          <cell r="E222" t="str">
            <v>En Retired Debt</v>
          </cell>
          <cell r="F222">
            <v>0</v>
          </cell>
          <cell r="G222">
            <v>0</v>
          </cell>
          <cell r="H222">
            <v>0</v>
          </cell>
        </row>
        <row r="223">
          <cell r="E223" t="str">
            <v>En Libor Interest Rate Swap</v>
          </cell>
          <cell r="F223">
            <v>0</v>
          </cell>
          <cell r="G223">
            <v>0</v>
          </cell>
          <cell r="H223">
            <v>0</v>
          </cell>
        </row>
        <row r="224">
          <cell r="E224" t="str">
            <v>Energy Northwest Debt Service</v>
          </cell>
          <cell r="F224">
            <v>0</v>
          </cell>
          <cell r="G224">
            <v>0</v>
          </cell>
          <cell r="H224">
            <v>0</v>
          </cell>
        </row>
        <row r="225">
          <cell r="E225" t="str">
            <v>Trojan Debt Svc</v>
          </cell>
          <cell r="F225">
            <v>0</v>
          </cell>
          <cell r="G225">
            <v>0</v>
          </cell>
          <cell r="H225">
            <v>0</v>
          </cell>
        </row>
        <row r="226">
          <cell r="E226" t="str">
            <v>Conservation Debt Svc</v>
          </cell>
          <cell r="F226">
            <v>0</v>
          </cell>
          <cell r="G226">
            <v>0</v>
          </cell>
          <cell r="H226">
            <v>0</v>
          </cell>
        </row>
        <row r="227">
          <cell r="E227" t="str">
            <v>Cowlitz Falls Debt Svc</v>
          </cell>
          <cell r="F227">
            <v>0</v>
          </cell>
          <cell r="G227">
            <v>0</v>
          </cell>
          <cell r="H227">
            <v>0</v>
          </cell>
        </row>
        <row r="228">
          <cell r="E228" t="str">
            <v>Northern Wasco Debt Svc</v>
          </cell>
          <cell r="F228">
            <v>0</v>
          </cell>
          <cell r="G228">
            <v>0</v>
          </cell>
          <cell r="H228">
            <v>0</v>
          </cell>
        </row>
        <row r="229">
          <cell r="E229" t="str">
            <v>Non-Energy Northwest Debt Service</v>
          </cell>
          <cell r="F229">
            <v>0</v>
          </cell>
          <cell r="G229">
            <v>0</v>
          </cell>
          <cell r="H229">
            <v>0</v>
          </cell>
        </row>
        <row r="230">
          <cell r="E230" t="str">
            <v>Non-Federal Debt Service Sub-Total</v>
          </cell>
          <cell r="F230">
            <v>0</v>
          </cell>
          <cell r="G230">
            <v>0</v>
          </cell>
          <cell r="H230">
            <v>0</v>
          </cell>
        </row>
        <row r="231">
          <cell r="E231" t="str">
            <v>Depreciation</v>
          </cell>
          <cell r="F231">
            <v>142200</v>
          </cell>
          <cell r="G231">
            <v>140926.37333333332</v>
          </cell>
          <cell r="H231">
            <v>144126.37333333332</v>
          </cell>
        </row>
        <row r="232">
          <cell r="E232" t="str">
            <v>Amortization</v>
          </cell>
          <cell r="F232">
            <v>336799.99991999991</v>
          </cell>
          <cell r="G232">
            <v>320982.78601147671</v>
          </cell>
          <cell r="H232">
            <v>317401.90059641114</v>
          </cell>
        </row>
        <row r="233">
          <cell r="E233" t="str">
            <v>Accretion (CGS)</v>
          </cell>
          <cell r="F233">
            <v>33200.000039999992</v>
          </cell>
          <cell r="G233">
            <v>36753.702599078257</v>
          </cell>
          <cell r="H233">
            <v>38362.713615484623</v>
          </cell>
        </row>
        <row r="234">
          <cell r="E234" t="str">
            <v>TOTAL OPERATING EXPENSES</v>
          </cell>
          <cell r="F234">
            <v>2421114.4520119242</v>
          </cell>
          <cell r="G234">
            <v>2414721.3592233933</v>
          </cell>
          <cell r="H234">
            <v>2432893.273698377</v>
          </cell>
        </row>
        <row r="235">
          <cell r="E235" t="str">
            <v>Federal Appropriation</v>
          </cell>
          <cell r="F235">
            <v>46125.999960000008</v>
          </cell>
          <cell r="G235">
            <v>45413</v>
          </cell>
          <cell r="H235">
            <v>46877</v>
          </cell>
        </row>
        <row r="236">
          <cell r="E236" t="str">
            <v>Capitalization Adjustment</v>
          </cell>
          <cell r="F236">
            <v>-45936.999960000008</v>
          </cell>
          <cell r="G236">
            <v>-45937</v>
          </cell>
          <cell r="H236">
            <v>-45937</v>
          </cell>
        </row>
        <row r="237">
          <cell r="E237" t="str">
            <v>Borrowings from US Treasury</v>
          </cell>
          <cell r="F237">
            <v>49927.946039999981</v>
          </cell>
          <cell r="G237">
            <v>51774</v>
          </cell>
          <cell r="H237">
            <v>46077</v>
          </cell>
        </row>
        <row r="238">
          <cell r="E238" t="str">
            <v>Customer Prepaid Power Purchases</v>
          </cell>
          <cell r="F238">
            <v>8862.5379599999997</v>
          </cell>
          <cell r="G238">
            <v>7853.9735706082802</v>
          </cell>
          <cell r="H238">
            <v>6798.6066230999504</v>
          </cell>
        </row>
        <row r="239">
          <cell r="E239" t="str">
            <v>Non-Federal Interest Expense</v>
          </cell>
          <cell r="F239">
            <v>166672.53036</v>
          </cell>
          <cell r="G239">
            <v>166071.63200000001</v>
          </cell>
          <cell r="H239">
            <v>171482.44099999999</v>
          </cell>
        </row>
        <row r="240">
          <cell r="E240" t="str">
            <v>AFUDC</v>
          </cell>
          <cell r="F240">
            <v>-15050.000040000001</v>
          </cell>
          <cell r="G240">
            <v>-22041.555</v>
          </cell>
          <cell r="H240">
            <v>-23253.5</v>
          </cell>
        </row>
        <row r="241">
          <cell r="E241" t="str">
            <v>Interest Income</v>
          </cell>
          <cell r="F241">
            <v>-9478.7315999999992</v>
          </cell>
          <cell r="G241">
            <v>-14139.69808954474</v>
          </cell>
          <cell r="H241">
            <v>-14899.007471227895</v>
          </cell>
        </row>
        <row r="242">
          <cell r="E242" t="str">
            <v>Other Expense and (Income) (Gains/Losses)</v>
          </cell>
          <cell r="F242">
            <v>-25220.206040000001</v>
          </cell>
          <cell r="G242">
            <v>-10185.192687269424</v>
          </cell>
          <cell r="H242">
            <v>-10214.187182269565</v>
          </cell>
        </row>
        <row r="243">
          <cell r="E243" t="str">
            <v>Net Interest Expense (Income)</v>
          </cell>
          <cell r="F243">
            <v>175903.07667999997</v>
          </cell>
          <cell r="G243">
            <v>178809.15979379413</v>
          </cell>
          <cell r="H243">
            <v>176931.35296960248</v>
          </cell>
        </row>
        <row r="244">
          <cell r="E244" t="str">
            <v>Interest Expense</v>
          </cell>
          <cell r="F244">
            <v>225652.01435999997</v>
          </cell>
          <cell r="G244">
            <v>225175.60557060828</v>
          </cell>
          <cell r="H244">
            <v>225298.04762309993</v>
          </cell>
        </row>
        <row r="245">
          <cell r="E245" t="str">
            <v>TOTAL EXPENSES (incl. interest)</v>
          </cell>
          <cell r="F245">
            <v>2597017.5286919242</v>
          </cell>
          <cell r="G245">
            <v>2593530.5190171874</v>
          </cell>
          <cell r="H245">
            <v>2609824.6266679796</v>
          </cell>
        </row>
        <row r="246">
          <cell r="E246" t="str">
            <v>NET REVENUES</v>
          </cell>
          <cell r="F246">
            <v>113464.9041811605</v>
          </cell>
          <cell r="G246">
            <v>243092.75430349587</v>
          </cell>
          <cell r="H246">
            <v>200523.22091313312</v>
          </cell>
        </row>
      </sheetData>
      <sheetData sheetId="2">
        <row r="3">
          <cell r="C3" t="str">
            <v>FY21</v>
          </cell>
          <cell r="D3" t="str">
            <v>FY21</v>
          </cell>
          <cell r="E3" t="str">
            <v>FY22</v>
          </cell>
          <cell r="F3" t="str">
            <v>FY22</v>
          </cell>
          <cell r="G3" t="str">
            <v>FY23</v>
          </cell>
          <cell r="H3" t="str">
            <v>FY23</v>
          </cell>
          <cell r="J3" t="str">
            <v>FY21</v>
          </cell>
          <cell r="K3" t="str">
            <v>FY22</v>
          </cell>
          <cell r="L3" t="str">
            <v>FY23</v>
          </cell>
          <cell r="P3" t="str">
            <v>FY21</v>
          </cell>
          <cell r="Q3" t="str">
            <v>FY22</v>
          </cell>
          <cell r="R3" t="str">
            <v>FY23</v>
          </cell>
          <cell r="S3" t="str">
            <v>FY22 and FY23</v>
          </cell>
          <cell r="T3" t="str">
            <v>Chart Names</v>
          </cell>
          <cell r="U3" t="str">
            <v>FY22</v>
          </cell>
          <cell r="V3" t="str">
            <v>FY23</v>
          </cell>
          <cell r="W3" t="str">
            <v>FY22 and FY23</v>
          </cell>
        </row>
        <row r="5">
          <cell r="B5" t="str">
            <v>Revenue</v>
          </cell>
        </row>
        <row r="6">
          <cell r="B6" t="str">
            <v>Revenue delta from CGS Re-fuel outage duration (delta)</v>
          </cell>
        </row>
        <row r="7">
          <cell r="B7" t="str">
            <v>Expense</v>
          </cell>
        </row>
        <row r="8">
          <cell r="B8" t="str">
            <v>Columbia Generating Station</v>
          </cell>
        </row>
        <row r="9">
          <cell r="B9" t="str">
            <v>Bureau Of Reclamation</v>
          </cell>
        </row>
        <row r="10">
          <cell r="B10" t="str">
            <v>Corps of Engineers</v>
          </cell>
        </row>
        <row r="11">
          <cell r="B11" t="str">
            <v>Conservation Purchases</v>
          </cell>
        </row>
        <row r="12">
          <cell r="B12" t="str">
            <v>Low Income Weatherization &amp; Tribal</v>
          </cell>
        </row>
        <row r="13">
          <cell r="B13" t="str">
            <v>3rd Party GTA Wheeling</v>
          </cell>
        </row>
        <row r="14">
          <cell r="B14" t="str">
            <v>PS - 3rd Party Trans &amp; Ancillary Svcs</v>
          </cell>
        </row>
        <row r="15">
          <cell r="B15" t="str">
            <v>Fish &amp; Wildlife</v>
          </cell>
        </row>
        <row r="16">
          <cell r="B16" t="str">
            <v>USF&amp;W Lower Snake Hatcheries</v>
          </cell>
        </row>
        <row r="17">
          <cell r="B17" t="str">
            <v>Interest Expense</v>
          </cell>
        </row>
        <row r="18">
          <cell r="B18" t="str">
            <v>Interest Income</v>
          </cell>
        </row>
        <row r="20">
          <cell r="B20" t="str">
            <v>Total Revenue Delta</v>
          </cell>
        </row>
        <row r="21">
          <cell r="B21" t="str">
            <v>RevenueSlice True-up</v>
          </cell>
        </row>
        <row r="22">
          <cell r="B22" t="str">
            <v>Base Expenses Delta</v>
          </cell>
        </row>
        <row r="23">
          <cell r="B23" t="str">
            <v>Expense Slice True-up</v>
          </cell>
        </row>
        <row r="25">
          <cell r="B25" t="str">
            <v>Revenue Delta</v>
          </cell>
        </row>
        <row r="28">
          <cell r="J28">
            <v>0.26618700000000001</v>
          </cell>
          <cell r="K28">
            <v>0.26595299999999999</v>
          </cell>
          <cell r="L28">
            <v>0.26595299999999999</v>
          </cell>
        </row>
      </sheetData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rpt Quarterly Review"/>
      <sheetName val="Data"/>
      <sheetName val="Chart1"/>
      <sheetName val="Edit Data Macro"/>
      <sheetName val="Create Data Macro"/>
      <sheetName val="Check File"/>
      <sheetName val="Buttons Macros"/>
      <sheetName val="Module1"/>
    </sheetNames>
    <sheetDataSet>
      <sheetData sheetId="0" refreshError="1"/>
      <sheetData sheetId="1" refreshError="1">
        <row r="3">
          <cell r="A3" t="str">
            <v>BU</v>
          </cell>
          <cell r="B3" t="str">
            <v>Ledger</v>
          </cell>
          <cell r="C3" t="str">
            <v>Ledger Group</v>
          </cell>
          <cell r="D3" t="str">
            <v>Account</v>
          </cell>
          <cell r="E3" t="str">
            <v>Deptid</v>
          </cell>
          <cell r="F3" t="str">
            <v>Product</v>
          </cell>
          <cell r="G3" t="str">
            <v>Project</v>
          </cell>
          <cell r="H3" t="str">
            <v>Affiliate</v>
          </cell>
          <cell r="I3" t="str">
            <v>Scenario</v>
          </cell>
          <cell r="J3" t="str">
            <v>Currency</v>
          </cell>
          <cell r="K3" t="str">
            <v>Stats</v>
          </cell>
          <cell r="L3" t="str">
            <v>FY</v>
          </cell>
          <cell r="M3" t="str">
            <v>Per</v>
          </cell>
        </row>
        <row r="4">
          <cell r="A4" t="str">
            <v>CORPT</v>
          </cell>
          <cell r="B4" t="str">
            <v>FORECAST</v>
          </cell>
          <cell r="D4">
            <v>107920</v>
          </cell>
          <cell r="E4" t="str">
            <v>J</v>
          </cell>
          <cell r="G4" t="str">
            <v>0001553</v>
          </cell>
          <cell r="I4" t="str">
            <v>FC_QTR</v>
          </cell>
          <cell r="J4" t="str">
            <v>USD</v>
          </cell>
          <cell r="L4">
            <v>2005</v>
          </cell>
          <cell r="M4">
            <v>6</v>
          </cell>
        </row>
        <row r="5">
          <cell r="A5" t="str">
            <v>CORPT</v>
          </cell>
          <cell r="B5" t="str">
            <v>FORECAST</v>
          </cell>
          <cell r="D5">
            <v>730010</v>
          </cell>
          <cell r="E5" t="str">
            <v>KF</v>
          </cell>
          <cell r="I5" t="str">
            <v>FC_QTR</v>
          </cell>
          <cell r="J5" t="str">
            <v>USD</v>
          </cell>
          <cell r="L5">
            <v>2005</v>
          </cell>
          <cell r="M5">
            <v>6</v>
          </cell>
        </row>
        <row r="6">
          <cell r="A6" t="str">
            <v>CORPT</v>
          </cell>
          <cell r="B6" t="str">
            <v>FORECAST</v>
          </cell>
          <cell r="D6" t="str">
            <v>750020</v>
          </cell>
          <cell r="E6" t="str">
            <v>KF</v>
          </cell>
          <cell r="I6" t="str">
            <v>FC_QTR</v>
          </cell>
          <cell r="J6" t="str">
            <v>USD</v>
          </cell>
          <cell r="L6">
            <v>2005</v>
          </cell>
          <cell r="M6">
            <v>6</v>
          </cell>
        </row>
        <row r="7">
          <cell r="A7" t="str">
            <v>CORPT</v>
          </cell>
          <cell r="B7" t="str">
            <v>FORECAST</v>
          </cell>
          <cell r="D7" t="str">
            <v>750100</v>
          </cell>
          <cell r="E7" t="str">
            <v>KF</v>
          </cell>
          <cell r="I7" t="str">
            <v>FC_QTR</v>
          </cell>
          <cell r="J7" t="str">
            <v>USD</v>
          </cell>
          <cell r="L7">
            <v>2005</v>
          </cell>
          <cell r="M7">
            <v>6</v>
          </cell>
        </row>
        <row r="8">
          <cell r="A8" t="str">
            <v>CORPT</v>
          </cell>
          <cell r="B8" t="str">
            <v>FORECAST</v>
          </cell>
          <cell r="D8">
            <v>750500</v>
          </cell>
          <cell r="E8" t="str">
            <v>KF</v>
          </cell>
          <cell r="I8" t="str">
            <v>FC_QTR</v>
          </cell>
          <cell r="J8" t="str">
            <v>USD</v>
          </cell>
          <cell r="L8">
            <v>2005</v>
          </cell>
          <cell r="M8">
            <v>6</v>
          </cell>
        </row>
        <row r="9">
          <cell r="A9" t="str">
            <v>POWER</v>
          </cell>
          <cell r="B9" t="str">
            <v>FORECAST</v>
          </cell>
          <cell r="D9">
            <v>107920</v>
          </cell>
          <cell r="E9" t="str">
            <v>P</v>
          </cell>
          <cell r="G9" t="str">
            <v>0001098</v>
          </cell>
          <cell r="I9" t="str">
            <v>FC_QTR</v>
          </cell>
          <cell r="J9" t="str">
            <v>USD</v>
          </cell>
          <cell r="L9">
            <v>2005</v>
          </cell>
          <cell r="M9">
            <v>6</v>
          </cell>
        </row>
        <row r="10">
          <cell r="A10" t="str">
            <v>POWER</v>
          </cell>
          <cell r="B10" t="str">
            <v>FORECAST</v>
          </cell>
          <cell r="D10">
            <v>107920</v>
          </cell>
          <cell r="E10" t="str">
            <v>P</v>
          </cell>
          <cell r="G10" t="str">
            <v>0001099</v>
          </cell>
          <cell r="I10" t="str">
            <v>FC_QTR</v>
          </cell>
          <cell r="J10" t="str">
            <v>USD</v>
          </cell>
          <cell r="L10">
            <v>2005</v>
          </cell>
          <cell r="M10">
            <v>6</v>
          </cell>
        </row>
        <row r="11">
          <cell r="A11" t="str">
            <v>POWER</v>
          </cell>
          <cell r="B11" t="str">
            <v>FORECAST</v>
          </cell>
          <cell r="D11" t="str">
            <v>740001</v>
          </cell>
          <cell r="E11" t="str">
            <v>KF</v>
          </cell>
          <cell r="I11" t="str">
            <v>FC_QTR</v>
          </cell>
          <cell r="J11" t="str">
            <v>USD</v>
          </cell>
          <cell r="L11">
            <v>2005</v>
          </cell>
          <cell r="M11">
            <v>6</v>
          </cell>
        </row>
        <row r="12">
          <cell r="A12" t="str">
            <v>POWER</v>
          </cell>
          <cell r="B12" t="str">
            <v>FORECAST</v>
          </cell>
          <cell r="D12" t="str">
            <v>740002</v>
          </cell>
          <cell r="E12" t="str">
            <v>KF</v>
          </cell>
          <cell r="I12" t="str">
            <v>FC_QTR</v>
          </cell>
          <cell r="J12" t="str">
            <v>USD</v>
          </cell>
          <cell r="L12">
            <v>2005</v>
          </cell>
          <cell r="M12">
            <v>6</v>
          </cell>
        </row>
        <row r="13">
          <cell r="A13" t="str">
            <v>POWER</v>
          </cell>
          <cell r="B13" t="str">
            <v>FORECAST</v>
          </cell>
          <cell r="D13" t="str">
            <v>740004</v>
          </cell>
          <cell r="E13" t="str">
            <v>KF</v>
          </cell>
          <cell r="I13" t="str">
            <v>FC_QTR</v>
          </cell>
          <cell r="J13" t="str">
            <v>USD</v>
          </cell>
          <cell r="L13">
            <v>2005</v>
          </cell>
          <cell r="M13">
            <v>6</v>
          </cell>
        </row>
        <row r="14">
          <cell r="A14" t="str">
            <v>POWER</v>
          </cell>
          <cell r="B14" t="str">
            <v>FORECAST</v>
          </cell>
          <cell r="D14" t="str">
            <v>740005</v>
          </cell>
          <cell r="E14" t="str">
            <v>KF</v>
          </cell>
          <cell r="I14" t="str">
            <v>FC_QTR</v>
          </cell>
          <cell r="J14" t="str">
            <v>USD</v>
          </cell>
          <cell r="L14">
            <v>2005</v>
          </cell>
          <cell r="M14">
            <v>6</v>
          </cell>
        </row>
        <row r="15">
          <cell r="A15" t="str">
            <v>POWER</v>
          </cell>
          <cell r="B15" t="str">
            <v>FORECAST</v>
          </cell>
          <cell r="D15" t="str">
            <v>740006</v>
          </cell>
          <cell r="E15" t="str">
            <v>KF</v>
          </cell>
          <cell r="I15" t="str">
            <v>FC_QTR</v>
          </cell>
          <cell r="J15" t="str">
            <v>USD</v>
          </cell>
          <cell r="L15">
            <v>2005</v>
          </cell>
          <cell r="M15">
            <v>6</v>
          </cell>
        </row>
        <row r="16">
          <cell r="A16" t="str">
            <v>POWER</v>
          </cell>
          <cell r="B16" t="str">
            <v>FORECAST</v>
          </cell>
          <cell r="D16" t="str">
            <v>740050</v>
          </cell>
          <cell r="E16" t="str">
            <v>KF</v>
          </cell>
          <cell r="I16" t="str">
            <v>FC_QTR</v>
          </cell>
          <cell r="J16" t="str">
            <v>USD</v>
          </cell>
          <cell r="L16">
            <v>2005</v>
          </cell>
          <cell r="M16">
            <v>6</v>
          </cell>
        </row>
        <row r="17">
          <cell r="A17" t="str">
            <v>POWER</v>
          </cell>
          <cell r="B17" t="str">
            <v>FORECAST</v>
          </cell>
          <cell r="D17" t="str">
            <v>740051</v>
          </cell>
          <cell r="E17" t="str">
            <v>KF</v>
          </cell>
          <cell r="I17" t="str">
            <v>FC_QTR</v>
          </cell>
          <cell r="J17" t="str">
            <v>USD</v>
          </cell>
          <cell r="L17">
            <v>2005</v>
          </cell>
          <cell r="M17">
            <v>6</v>
          </cell>
        </row>
        <row r="18">
          <cell r="A18" t="str">
            <v>POWER</v>
          </cell>
          <cell r="B18" t="str">
            <v>FORECAST</v>
          </cell>
          <cell r="D18" t="str">
            <v>740052</v>
          </cell>
          <cell r="E18" t="str">
            <v>KF</v>
          </cell>
          <cell r="I18" t="str">
            <v>FC_QTR</v>
          </cell>
          <cell r="J18" t="str">
            <v>USD</v>
          </cell>
          <cell r="L18">
            <v>2005</v>
          </cell>
          <cell r="M18">
            <v>6</v>
          </cell>
        </row>
        <row r="19">
          <cell r="A19" t="str">
            <v>POWER</v>
          </cell>
          <cell r="B19" t="str">
            <v>FORECAST</v>
          </cell>
          <cell r="D19" t="str">
            <v>750001</v>
          </cell>
          <cell r="E19" t="str">
            <v>KF</v>
          </cell>
          <cell r="I19" t="str">
            <v>FC_QTR</v>
          </cell>
          <cell r="J19" t="str">
            <v>USD</v>
          </cell>
          <cell r="L19">
            <v>2005</v>
          </cell>
          <cell r="M19">
            <v>6</v>
          </cell>
        </row>
        <row r="20">
          <cell r="A20" t="str">
            <v>POWER</v>
          </cell>
          <cell r="B20" t="str">
            <v>FORECAST</v>
          </cell>
          <cell r="D20" t="str">
            <v>750011</v>
          </cell>
          <cell r="E20" t="str">
            <v>KF</v>
          </cell>
          <cell r="I20" t="str">
            <v>FC_QTR</v>
          </cell>
          <cell r="J20" t="str">
            <v>USD</v>
          </cell>
          <cell r="L20">
            <v>2005</v>
          </cell>
          <cell r="M20">
            <v>6</v>
          </cell>
        </row>
        <row r="21">
          <cell r="A21" t="str">
            <v>POWER</v>
          </cell>
          <cell r="B21" t="str">
            <v>FORECAST</v>
          </cell>
          <cell r="D21" t="str">
            <v>750012</v>
          </cell>
          <cell r="E21" t="str">
            <v>KF</v>
          </cell>
          <cell r="I21" t="str">
            <v>FC_QTR</v>
          </cell>
          <cell r="J21" t="str">
            <v>USD</v>
          </cell>
          <cell r="L21">
            <v>2005</v>
          </cell>
          <cell r="M21">
            <v>6</v>
          </cell>
        </row>
        <row r="22">
          <cell r="A22" t="str">
            <v>POWER</v>
          </cell>
          <cell r="B22" t="str">
            <v>FORECAST</v>
          </cell>
          <cell r="D22" t="str">
            <v>750013</v>
          </cell>
          <cell r="E22" t="str">
            <v>KF</v>
          </cell>
          <cell r="I22" t="str">
            <v>FC_QTR</v>
          </cell>
          <cell r="J22" t="str">
            <v>USD</v>
          </cell>
          <cell r="L22">
            <v>2005</v>
          </cell>
          <cell r="M22">
            <v>6</v>
          </cell>
        </row>
        <row r="23">
          <cell r="A23" t="str">
            <v>POWER</v>
          </cell>
          <cell r="B23" t="str">
            <v>FORECAST</v>
          </cell>
          <cell r="D23" t="str">
            <v>750014</v>
          </cell>
          <cell r="E23" t="str">
            <v>KF</v>
          </cell>
          <cell r="I23" t="str">
            <v>FC_QTR</v>
          </cell>
          <cell r="J23" t="str">
            <v>USD</v>
          </cell>
          <cell r="L23">
            <v>2005</v>
          </cell>
          <cell r="M23">
            <v>6</v>
          </cell>
        </row>
        <row r="24">
          <cell r="A24" t="str">
            <v>POWER</v>
          </cell>
          <cell r="B24" t="str">
            <v>FORECAST</v>
          </cell>
          <cell r="D24" t="str">
            <v>750015</v>
          </cell>
          <cell r="E24" t="str">
            <v>KF</v>
          </cell>
          <cell r="I24" t="str">
            <v>FC_QTR</v>
          </cell>
          <cell r="J24" t="str">
            <v>USD</v>
          </cell>
          <cell r="L24">
            <v>2005</v>
          </cell>
          <cell r="M24">
            <v>6</v>
          </cell>
        </row>
        <row r="25">
          <cell r="A25" t="str">
            <v>POWER</v>
          </cell>
          <cell r="B25" t="str">
            <v>FORECAST</v>
          </cell>
          <cell r="D25">
            <v>750017</v>
          </cell>
          <cell r="E25" t="str">
            <v>KF</v>
          </cell>
          <cell r="I25" t="str">
            <v>FC_QTR</v>
          </cell>
          <cell r="J25" t="str">
            <v>USD</v>
          </cell>
          <cell r="L25">
            <v>2005</v>
          </cell>
          <cell r="M25">
            <v>6</v>
          </cell>
        </row>
        <row r="26">
          <cell r="A26" t="str">
            <v>POWER</v>
          </cell>
          <cell r="B26" t="str">
            <v>FORECAST</v>
          </cell>
          <cell r="D26" t="str">
            <v>750021</v>
          </cell>
          <cell r="E26" t="str">
            <v>KF</v>
          </cell>
          <cell r="I26" t="str">
            <v>FC_QTR</v>
          </cell>
          <cell r="J26" t="str">
            <v>USD</v>
          </cell>
          <cell r="L26">
            <v>2005</v>
          </cell>
          <cell r="M26">
            <v>6</v>
          </cell>
        </row>
        <row r="27">
          <cell r="A27" t="str">
            <v>POWER</v>
          </cell>
          <cell r="B27" t="str">
            <v>FORECAST</v>
          </cell>
          <cell r="D27" t="str">
            <v>750100</v>
          </cell>
          <cell r="E27" t="str">
            <v>KF</v>
          </cell>
          <cell r="I27" t="str">
            <v>FC_QTR</v>
          </cell>
          <cell r="J27" t="str">
            <v>USD</v>
          </cell>
          <cell r="L27">
            <v>2005</v>
          </cell>
          <cell r="M27">
            <v>6</v>
          </cell>
        </row>
        <row r="28">
          <cell r="A28" t="str">
            <v>POWER</v>
          </cell>
          <cell r="B28" t="str">
            <v>FORECAST</v>
          </cell>
          <cell r="D28" t="str">
            <v>750101</v>
          </cell>
          <cell r="E28" t="str">
            <v>KF</v>
          </cell>
          <cell r="I28" t="str">
            <v>FC_QTR</v>
          </cell>
          <cell r="J28" t="str">
            <v>USD</v>
          </cell>
          <cell r="L28">
            <v>2005</v>
          </cell>
          <cell r="M28">
            <v>6</v>
          </cell>
        </row>
        <row r="29">
          <cell r="A29" t="str">
            <v>POWER</v>
          </cell>
          <cell r="B29" t="str">
            <v>FORECAST</v>
          </cell>
          <cell r="D29" t="str">
            <v>750102</v>
          </cell>
          <cell r="E29" t="str">
            <v>KF</v>
          </cell>
          <cell r="I29" t="str">
            <v>FC_QTR</v>
          </cell>
          <cell r="J29" t="str">
            <v>USD</v>
          </cell>
          <cell r="L29">
            <v>2005</v>
          </cell>
          <cell r="M29">
            <v>6</v>
          </cell>
        </row>
        <row r="30">
          <cell r="A30" t="str">
            <v>POWER</v>
          </cell>
          <cell r="B30" t="str">
            <v>FORECAST</v>
          </cell>
          <cell r="D30" t="str">
            <v>750103</v>
          </cell>
          <cell r="E30" t="str">
            <v>KF</v>
          </cell>
          <cell r="I30" t="str">
            <v>FC_QTR</v>
          </cell>
          <cell r="J30" t="str">
            <v>USD</v>
          </cell>
          <cell r="L30">
            <v>2005</v>
          </cell>
          <cell r="M30">
            <v>6</v>
          </cell>
        </row>
        <row r="31">
          <cell r="A31" t="str">
            <v>POWER</v>
          </cell>
          <cell r="B31" t="str">
            <v>FORECAST</v>
          </cell>
          <cell r="D31">
            <v>750302</v>
          </cell>
          <cell r="E31" t="str">
            <v>KF</v>
          </cell>
          <cell r="I31" t="str">
            <v>FC_QTR</v>
          </cell>
          <cell r="J31" t="str">
            <v>USD</v>
          </cell>
          <cell r="L31">
            <v>2005</v>
          </cell>
          <cell r="M31">
            <v>6</v>
          </cell>
        </row>
        <row r="32">
          <cell r="A32" t="str">
            <v>TRANS</v>
          </cell>
          <cell r="B32" t="str">
            <v>FORECAST</v>
          </cell>
          <cell r="D32">
            <v>107920</v>
          </cell>
          <cell r="E32" t="str">
            <v>T</v>
          </cell>
          <cell r="G32" t="str">
            <v>0001043</v>
          </cell>
          <cell r="I32" t="str">
            <v>FC_QTR</v>
          </cell>
          <cell r="J32" t="str">
            <v>USD</v>
          </cell>
          <cell r="L32">
            <v>2005</v>
          </cell>
          <cell r="M32">
            <v>6</v>
          </cell>
        </row>
        <row r="33">
          <cell r="A33" t="str">
            <v>TRANS</v>
          </cell>
          <cell r="B33" t="str">
            <v>FORECAST</v>
          </cell>
          <cell r="D33" t="str">
            <v>740001</v>
          </cell>
          <cell r="E33" t="str">
            <v>KF</v>
          </cell>
          <cell r="I33" t="str">
            <v>FC_QTR</v>
          </cell>
          <cell r="J33" t="str">
            <v>USD</v>
          </cell>
          <cell r="L33">
            <v>2005</v>
          </cell>
          <cell r="M33">
            <v>6</v>
          </cell>
        </row>
        <row r="34">
          <cell r="A34" t="str">
            <v>TRANS</v>
          </cell>
          <cell r="B34" t="str">
            <v>FORECAST</v>
          </cell>
          <cell r="D34" t="str">
            <v>740002</v>
          </cell>
          <cell r="E34" t="str">
            <v>KF</v>
          </cell>
          <cell r="I34" t="str">
            <v>FC_QTR</v>
          </cell>
          <cell r="J34" t="str">
            <v>USD</v>
          </cell>
          <cell r="L34">
            <v>2005</v>
          </cell>
          <cell r="M34">
            <v>6</v>
          </cell>
        </row>
        <row r="35">
          <cell r="A35" t="str">
            <v>TRANS</v>
          </cell>
          <cell r="B35" t="str">
            <v>FORECAST</v>
          </cell>
          <cell r="D35">
            <v>740003</v>
          </cell>
          <cell r="E35" t="str">
            <v>KF</v>
          </cell>
          <cell r="I35" t="str">
            <v>FC_QTR</v>
          </cell>
          <cell r="J35" t="str">
            <v>USD</v>
          </cell>
          <cell r="L35">
            <v>2005</v>
          </cell>
          <cell r="M35">
            <v>6</v>
          </cell>
        </row>
        <row r="36">
          <cell r="A36" t="str">
            <v>TRANS</v>
          </cell>
          <cell r="B36" t="str">
            <v>FORECAST</v>
          </cell>
          <cell r="D36" t="str">
            <v>750001</v>
          </cell>
          <cell r="E36" t="str">
            <v>KF</v>
          </cell>
          <cell r="I36" t="str">
            <v>FC_QTR</v>
          </cell>
          <cell r="J36" t="str">
            <v>USD</v>
          </cell>
          <cell r="L36">
            <v>2005</v>
          </cell>
          <cell r="M36">
            <v>6</v>
          </cell>
        </row>
        <row r="37">
          <cell r="A37" t="str">
            <v>TRANS</v>
          </cell>
          <cell r="B37" t="str">
            <v>FORECAST</v>
          </cell>
          <cell r="D37" t="str">
            <v>750009</v>
          </cell>
          <cell r="E37" t="str">
            <v>KF</v>
          </cell>
          <cell r="I37" t="str">
            <v>FC_QTR</v>
          </cell>
          <cell r="J37" t="str">
            <v>USD</v>
          </cell>
          <cell r="L37">
            <v>2005</v>
          </cell>
          <cell r="M37">
            <v>6</v>
          </cell>
        </row>
        <row r="38">
          <cell r="A38" t="str">
            <v>TRANS</v>
          </cell>
          <cell r="B38" t="str">
            <v>FORECAST</v>
          </cell>
          <cell r="D38" t="str">
            <v>750014</v>
          </cell>
          <cell r="E38" t="str">
            <v>KF</v>
          </cell>
          <cell r="I38" t="str">
            <v>FC_QTR</v>
          </cell>
          <cell r="J38" t="str">
            <v>USD</v>
          </cell>
          <cell r="L38">
            <v>2005</v>
          </cell>
          <cell r="M38">
            <v>6</v>
          </cell>
        </row>
        <row r="39">
          <cell r="A39" t="str">
            <v>TRANS</v>
          </cell>
          <cell r="B39" t="str">
            <v>FORECAST</v>
          </cell>
          <cell r="D39" t="str">
            <v>750015</v>
          </cell>
          <cell r="E39" t="str">
            <v>KF</v>
          </cell>
          <cell r="I39" t="str">
            <v>FC_QTR</v>
          </cell>
          <cell r="J39" t="str">
            <v>USD</v>
          </cell>
          <cell r="L39">
            <v>2005</v>
          </cell>
          <cell r="M39">
            <v>6</v>
          </cell>
        </row>
        <row r="40">
          <cell r="A40" t="str">
            <v>TRANS</v>
          </cell>
          <cell r="B40" t="str">
            <v>FORECAST</v>
          </cell>
          <cell r="D40" t="str">
            <v>750016</v>
          </cell>
          <cell r="E40" t="str">
            <v>KF</v>
          </cell>
          <cell r="I40" t="str">
            <v>FC_QTR</v>
          </cell>
          <cell r="J40" t="str">
            <v>USD</v>
          </cell>
          <cell r="L40">
            <v>2005</v>
          </cell>
          <cell r="M40">
            <v>6</v>
          </cell>
        </row>
        <row r="41">
          <cell r="A41" t="str">
            <v>TRANS</v>
          </cell>
          <cell r="B41" t="str">
            <v>FORECAST</v>
          </cell>
          <cell r="D41" t="str">
            <v>750020</v>
          </cell>
          <cell r="E41" t="str">
            <v>KF</v>
          </cell>
          <cell r="I41" t="str">
            <v>FC_QTR</v>
          </cell>
          <cell r="J41" t="str">
            <v>USD</v>
          </cell>
          <cell r="L41">
            <v>2005</v>
          </cell>
          <cell r="M41">
            <v>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rpt Quarterly Review"/>
      <sheetName val="Data"/>
      <sheetName val="Interest Forecast Q3"/>
      <sheetName val="Interest Forecast Q2"/>
      <sheetName val="Interest Forecast Q1"/>
      <sheetName val="Chart1"/>
      <sheetName val="Edit Data Macro"/>
      <sheetName val="Create Data Macro"/>
      <sheetName val="Check File"/>
      <sheetName val="Buttons Macros"/>
      <sheetName val="Module1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skSerializationData"/>
      <sheetName val="Price"/>
      <sheetName val="RMGeneration"/>
      <sheetName val="GamedDuration1"/>
      <sheetName val="rsklibSimData"/>
      <sheetName val="GamedDuration2"/>
      <sheetName val="Value"/>
    </sheetNames>
    <sheetDataSet>
      <sheetData sheetId="0" refreshError="1"/>
      <sheetData sheetId="1" refreshError="1"/>
      <sheetData sheetId="2" refreshError="1"/>
      <sheetData sheetId="3">
        <row r="2">
          <cell r="D2">
            <v>40</v>
          </cell>
        </row>
        <row r="3">
          <cell r="D3">
            <v>44326</v>
          </cell>
        </row>
        <row r="6">
          <cell r="C6">
            <v>41.031835152133503</v>
          </cell>
        </row>
        <row r="7">
          <cell r="C7">
            <v>36.080600804122497</v>
          </cell>
        </row>
        <row r="8">
          <cell r="C8">
            <v>38.887167227302903</v>
          </cell>
        </row>
        <row r="9">
          <cell r="C9">
            <v>39.252626631854902</v>
          </cell>
        </row>
        <row r="10">
          <cell r="C10">
            <v>40.867182801069099</v>
          </cell>
        </row>
        <row r="11">
          <cell r="C11">
            <v>41.049745414632902</v>
          </cell>
        </row>
        <row r="12">
          <cell r="C12">
            <v>39.4077687399162</v>
          </cell>
        </row>
        <row r="13">
          <cell r="C13">
            <v>37.2472430772076</v>
          </cell>
        </row>
        <row r="14">
          <cell r="C14">
            <v>41.045153871090299</v>
          </cell>
        </row>
        <row r="15">
          <cell r="C15">
            <v>38.823823314623098</v>
          </cell>
        </row>
        <row r="16">
          <cell r="C16">
            <v>46.4326723672269</v>
          </cell>
        </row>
        <row r="17">
          <cell r="C17">
            <v>40.228801678812502</v>
          </cell>
        </row>
        <row r="18">
          <cell r="C18">
            <v>49.526310410128801</v>
          </cell>
        </row>
        <row r="19">
          <cell r="C19">
            <v>38.197842397853698</v>
          </cell>
        </row>
        <row r="20">
          <cell r="C20">
            <v>39.105860240137602</v>
          </cell>
        </row>
        <row r="21">
          <cell r="C21">
            <v>38.3634932116926</v>
          </cell>
        </row>
        <row r="22">
          <cell r="C22">
            <v>54.303161164421297</v>
          </cell>
        </row>
        <row r="23">
          <cell r="C23">
            <v>43.955273301892703</v>
          </cell>
        </row>
        <row r="24">
          <cell r="C24">
            <v>43.8754102022558</v>
          </cell>
        </row>
        <row r="25">
          <cell r="C25">
            <v>37.019202704642296</v>
          </cell>
        </row>
        <row r="26">
          <cell r="C26">
            <v>57.555738059528103</v>
          </cell>
        </row>
        <row r="27">
          <cell r="C27">
            <v>39.9911425368255</v>
          </cell>
        </row>
        <row r="28">
          <cell r="C28">
            <v>38.421412227112498</v>
          </cell>
        </row>
        <row r="29">
          <cell r="C29">
            <v>51.133603028164103</v>
          </cell>
        </row>
        <row r="30">
          <cell r="C30">
            <v>40.043330070295902</v>
          </cell>
        </row>
        <row r="31">
          <cell r="C31">
            <v>37.048829446112599</v>
          </cell>
        </row>
        <row r="32">
          <cell r="C32">
            <v>39.467055954091798</v>
          </cell>
        </row>
        <row r="33">
          <cell r="C33">
            <v>41.677847602763698</v>
          </cell>
        </row>
        <row r="34">
          <cell r="C34">
            <v>42.489363811340901</v>
          </cell>
        </row>
        <row r="35">
          <cell r="C35">
            <v>42.653458932413699</v>
          </cell>
        </row>
        <row r="36">
          <cell r="C36">
            <v>38.4109325078526</v>
          </cell>
        </row>
        <row r="37">
          <cell r="C37">
            <v>43.993380088747102</v>
          </cell>
        </row>
        <row r="38">
          <cell r="C38">
            <v>37.684445448252298</v>
          </cell>
        </row>
        <row r="39">
          <cell r="C39">
            <v>43.555906912344398</v>
          </cell>
        </row>
        <row r="40">
          <cell r="C40">
            <v>53.318425625577497</v>
          </cell>
        </row>
        <row r="41">
          <cell r="C41">
            <v>50.857171981227097</v>
          </cell>
        </row>
        <row r="42">
          <cell r="C42">
            <v>38.8126316011599</v>
          </cell>
        </row>
        <row r="43">
          <cell r="C43">
            <v>40.8744874265427</v>
          </cell>
        </row>
        <row r="44">
          <cell r="C44">
            <v>52.2134556349937</v>
          </cell>
        </row>
        <row r="45">
          <cell r="C45">
            <v>44.9923096251731</v>
          </cell>
        </row>
        <row r="46">
          <cell r="C46">
            <v>49.851950266265703</v>
          </cell>
        </row>
        <row r="47">
          <cell r="C47">
            <v>45.009291109726298</v>
          </cell>
        </row>
        <row r="48">
          <cell r="C48">
            <v>39.9155975600479</v>
          </cell>
        </row>
        <row r="49">
          <cell r="C49">
            <v>41.123614795300803</v>
          </cell>
        </row>
        <row r="50">
          <cell r="C50">
            <v>43.551141876145003</v>
          </cell>
        </row>
        <row r="51">
          <cell r="C51">
            <v>38.552953439401499</v>
          </cell>
        </row>
        <row r="52">
          <cell r="C52">
            <v>41.308525394997901</v>
          </cell>
        </row>
        <row r="53">
          <cell r="C53">
            <v>40.959095589605099</v>
          </cell>
        </row>
        <row r="54">
          <cell r="C54">
            <v>50.821060438277499</v>
          </cell>
        </row>
        <row r="55">
          <cell r="C55">
            <v>36.4037754021357</v>
          </cell>
        </row>
        <row r="56">
          <cell r="C56">
            <v>40.326275865265501</v>
          </cell>
        </row>
        <row r="57">
          <cell r="C57">
            <v>49.978581568871199</v>
          </cell>
        </row>
        <row r="58">
          <cell r="C58">
            <v>51.148347130028696</v>
          </cell>
        </row>
        <row r="59">
          <cell r="C59">
            <v>36.947969721923897</v>
          </cell>
        </row>
        <row r="60">
          <cell r="C60">
            <v>43.940578939708402</v>
          </cell>
        </row>
        <row r="61">
          <cell r="C61">
            <v>39.128728315788202</v>
          </cell>
        </row>
        <row r="62">
          <cell r="C62">
            <v>52.527348002813902</v>
          </cell>
        </row>
        <row r="63">
          <cell r="C63">
            <v>37.936184343138102</v>
          </cell>
        </row>
        <row r="64">
          <cell r="C64">
            <v>45.058241222217603</v>
          </cell>
        </row>
        <row r="65">
          <cell r="C65">
            <v>44.263858283994999</v>
          </cell>
        </row>
        <row r="66">
          <cell r="C66">
            <v>37.062634274856798</v>
          </cell>
        </row>
        <row r="67">
          <cell r="C67">
            <v>37.267993895719201</v>
          </cell>
        </row>
        <row r="68">
          <cell r="C68">
            <v>48.790567799740899</v>
          </cell>
        </row>
        <row r="69">
          <cell r="C69">
            <v>42.267939290302003</v>
          </cell>
        </row>
        <row r="70">
          <cell r="C70">
            <v>38.655756822228099</v>
          </cell>
        </row>
        <row r="71">
          <cell r="C71">
            <v>42.614650719785502</v>
          </cell>
        </row>
        <row r="72">
          <cell r="C72">
            <v>42.352157573384098</v>
          </cell>
        </row>
        <row r="73">
          <cell r="C73">
            <v>46.428582649750801</v>
          </cell>
        </row>
        <row r="74">
          <cell r="C74">
            <v>46.667067059879201</v>
          </cell>
        </row>
        <row r="75">
          <cell r="C75">
            <v>48.944796770928797</v>
          </cell>
        </row>
        <row r="76">
          <cell r="C76">
            <v>42.302845482379801</v>
          </cell>
        </row>
        <row r="77">
          <cell r="C77">
            <v>37.844810224465803</v>
          </cell>
        </row>
        <row r="78">
          <cell r="C78">
            <v>37.590769216870399</v>
          </cell>
        </row>
        <row r="79">
          <cell r="C79">
            <v>39.580543315326103</v>
          </cell>
        </row>
        <row r="80">
          <cell r="C80">
            <v>42.338591140857602</v>
          </cell>
        </row>
        <row r="81">
          <cell r="C81">
            <v>38.021914707984202</v>
          </cell>
        </row>
        <row r="82">
          <cell r="C82">
            <v>42.425820183958201</v>
          </cell>
        </row>
        <row r="83">
          <cell r="C83">
            <v>39.785776312936903</v>
          </cell>
        </row>
        <row r="84">
          <cell r="C84">
            <v>39.331725457928599</v>
          </cell>
        </row>
        <row r="85">
          <cell r="C85">
            <v>55.349450325769403</v>
          </cell>
        </row>
        <row r="86">
          <cell r="C86">
            <v>39.690982622498097</v>
          </cell>
        </row>
        <row r="87">
          <cell r="C87">
            <v>43.002810211656303</v>
          </cell>
        </row>
        <row r="88">
          <cell r="C88">
            <v>38.984250528339999</v>
          </cell>
        </row>
        <row r="89">
          <cell r="C89">
            <v>37.994306336361497</v>
          </cell>
        </row>
        <row r="90">
          <cell r="C90">
            <v>42.8442602806943</v>
          </cell>
        </row>
        <row r="91">
          <cell r="C91">
            <v>40.257700406142398</v>
          </cell>
        </row>
        <row r="92">
          <cell r="C92">
            <v>42.5495319261384</v>
          </cell>
        </row>
        <row r="93">
          <cell r="C93">
            <v>42.248903479848799</v>
          </cell>
        </row>
        <row r="94">
          <cell r="C94">
            <v>43.6300262472162</v>
          </cell>
        </row>
        <row r="95">
          <cell r="C95">
            <v>37.941086962383601</v>
          </cell>
        </row>
        <row r="96">
          <cell r="C96">
            <v>43.1199217470229</v>
          </cell>
        </row>
        <row r="97">
          <cell r="C97">
            <v>45.033923454793801</v>
          </cell>
        </row>
        <row r="98">
          <cell r="C98">
            <v>39.845243503246699</v>
          </cell>
        </row>
        <row r="99">
          <cell r="C99">
            <v>39.314674531987301</v>
          </cell>
        </row>
        <row r="100">
          <cell r="C100">
            <v>41.988864719649598</v>
          </cell>
        </row>
        <row r="101">
          <cell r="C101">
            <v>39.867202679414099</v>
          </cell>
        </row>
        <row r="102">
          <cell r="C102">
            <v>44.677682705690799</v>
          </cell>
        </row>
        <row r="103">
          <cell r="C103">
            <v>51.091613800232302</v>
          </cell>
        </row>
        <row r="104">
          <cell r="C104">
            <v>36.890196239608898</v>
          </cell>
        </row>
        <row r="105">
          <cell r="C105">
            <v>42.965344006506797</v>
          </cell>
        </row>
        <row r="106">
          <cell r="C106">
            <v>53.715603456575103</v>
          </cell>
        </row>
        <row r="107">
          <cell r="C107">
            <v>51.519533898646202</v>
          </cell>
        </row>
        <row r="108">
          <cell r="C108">
            <v>40.813133884699297</v>
          </cell>
        </row>
        <row r="109">
          <cell r="C109">
            <v>42.821225206421801</v>
          </cell>
        </row>
        <row r="110">
          <cell r="C110">
            <v>52.133389567730703</v>
          </cell>
        </row>
        <row r="111">
          <cell r="C111">
            <v>40.852011791252799</v>
          </cell>
        </row>
        <row r="112">
          <cell r="C112">
            <v>39.143355192696198</v>
          </cell>
        </row>
        <row r="113">
          <cell r="C113">
            <v>38.769927106812403</v>
          </cell>
        </row>
        <row r="114">
          <cell r="C114">
            <v>37.105716482455797</v>
          </cell>
        </row>
        <row r="115">
          <cell r="C115">
            <v>47.430842944266203</v>
          </cell>
        </row>
        <row r="116">
          <cell r="C116">
            <v>39.163533991703403</v>
          </cell>
        </row>
        <row r="117">
          <cell r="C117">
            <v>38.727750132482797</v>
          </cell>
        </row>
        <row r="118">
          <cell r="C118">
            <v>40.4618506346321</v>
          </cell>
        </row>
        <row r="119">
          <cell r="C119">
            <v>42.573998595652299</v>
          </cell>
        </row>
        <row r="120">
          <cell r="C120">
            <v>48.140847008559099</v>
          </cell>
        </row>
        <row r="121">
          <cell r="C121">
            <v>41.394858585543702</v>
          </cell>
        </row>
        <row r="122">
          <cell r="C122">
            <v>46.354619314504703</v>
          </cell>
        </row>
        <row r="123">
          <cell r="C123">
            <v>41.665790555612702</v>
          </cell>
        </row>
        <row r="124">
          <cell r="C124">
            <v>36.939302960331503</v>
          </cell>
        </row>
        <row r="125">
          <cell r="C125">
            <v>41.170429016700801</v>
          </cell>
        </row>
        <row r="126">
          <cell r="C126">
            <v>40.242147117064</v>
          </cell>
        </row>
        <row r="127">
          <cell r="C127">
            <v>42.529264986725103</v>
          </cell>
        </row>
        <row r="128">
          <cell r="C128">
            <v>45.971753750999603</v>
          </cell>
        </row>
        <row r="129">
          <cell r="C129">
            <v>37.749870467717301</v>
          </cell>
        </row>
        <row r="130">
          <cell r="C130">
            <v>43.767819818687499</v>
          </cell>
        </row>
        <row r="131">
          <cell r="C131">
            <v>36.151112586600497</v>
          </cell>
        </row>
        <row r="132">
          <cell r="C132">
            <v>40.707048029054299</v>
          </cell>
        </row>
        <row r="133">
          <cell r="C133">
            <v>42.8258439000967</v>
          </cell>
        </row>
        <row r="134">
          <cell r="C134">
            <v>42.495679391906698</v>
          </cell>
        </row>
        <row r="135">
          <cell r="C135">
            <v>40.027642540709898</v>
          </cell>
        </row>
        <row r="136">
          <cell r="C136">
            <v>44.975582806732099</v>
          </cell>
        </row>
        <row r="137">
          <cell r="C137">
            <v>45.084684921549098</v>
          </cell>
        </row>
        <row r="138">
          <cell r="C138">
            <v>48.986282549025397</v>
          </cell>
        </row>
        <row r="139">
          <cell r="C139">
            <v>43.651494604249301</v>
          </cell>
        </row>
        <row r="140">
          <cell r="C140">
            <v>40.750477282900398</v>
          </cell>
        </row>
        <row r="141">
          <cell r="C141">
            <v>40.905121353618902</v>
          </cell>
        </row>
        <row r="142">
          <cell r="C142">
            <v>43.026121669458597</v>
          </cell>
        </row>
        <row r="143">
          <cell r="C143">
            <v>55.717880443659297</v>
          </cell>
        </row>
        <row r="144">
          <cell r="C144">
            <v>39.358387955948501</v>
          </cell>
        </row>
        <row r="145">
          <cell r="C145">
            <v>40.451338746682197</v>
          </cell>
        </row>
        <row r="146">
          <cell r="C146">
            <v>49.695053176598101</v>
          </cell>
        </row>
        <row r="147">
          <cell r="C147">
            <v>43.541421974744601</v>
          </cell>
        </row>
        <row r="148">
          <cell r="C148">
            <v>39.786083549719997</v>
          </cell>
        </row>
        <row r="149">
          <cell r="C149">
            <v>42.018358807061702</v>
          </cell>
        </row>
        <row r="150">
          <cell r="C150">
            <v>42.472080657061603</v>
          </cell>
        </row>
        <row r="151">
          <cell r="C151">
            <v>41.934457647715</v>
          </cell>
        </row>
        <row r="152">
          <cell r="C152">
            <v>42.433776160694499</v>
          </cell>
        </row>
        <row r="153">
          <cell r="C153">
            <v>40.446374598621297</v>
          </cell>
        </row>
        <row r="154">
          <cell r="C154">
            <v>40.717590774543503</v>
          </cell>
        </row>
        <row r="155">
          <cell r="C155">
            <v>56.7221765023465</v>
          </cell>
        </row>
        <row r="156">
          <cell r="C156">
            <v>46.844771745830997</v>
          </cell>
        </row>
        <row r="157">
          <cell r="C157">
            <v>43.903614506077403</v>
          </cell>
        </row>
        <row r="158">
          <cell r="C158">
            <v>39.023768776068501</v>
          </cell>
        </row>
        <row r="159">
          <cell r="C159">
            <v>40.465145591274101</v>
          </cell>
        </row>
        <row r="160">
          <cell r="C160">
            <v>42.688816572147502</v>
          </cell>
        </row>
        <row r="161">
          <cell r="C161">
            <v>51.558888542326898</v>
          </cell>
        </row>
        <row r="162">
          <cell r="C162">
            <v>39.821559771458297</v>
          </cell>
        </row>
        <row r="163">
          <cell r="C163">
            <v>39.310631839798198</v>
          </cell>
        </row>
        <row r="164">
          <cell r="C164">
            <v>44.557955411502803</v>
          </cell>
        </row>
        <row r="165">
          <cell r="C165">
            <v>39.753439238328902</v>
          </cell>
        </row>
        <row r="166">
          <cell r="C166">
            <v>41.022183122030398</v>
          </cell>
        </row>
        <row r="167">
          <cell r="C167">
            <v>39.643108111048797</v>
          </cell>
        </row>
        <row r="168">
          <cell r="C168">
            <v>41.904356364737701</v>
          </cell>
        </row>
        <row r="169">
          <cell r="C169">
            <v>38.944783418944702</v>
          </cell>
        </row>
        <row r="170">
          <cell r="C170">
            <v>42.179011149578002</v>
          </cell>
        </row>
        <row r="171">
          <cell r="C171">
            <v>38.865342331917901</v>
          </cell>
        </row>
        <row r="172">
          <cell r="C172">
            <v>39.551392845157501</v>
          </cell>
        </row>
        <row r="173">
          <cell r="C173">
            <v>45.882603018922801</v>
          </cell>
        </row>
        <row r="174">
          <cell r="C174">
            <v>40.309353433858597</v>
          </cell>
        </row>
        <row r="175">
          <cell r="C175">
            <v>48.167452789730497</v>
          </cell>
        </row>
        <row r="176">
          <cell r="C176">
            <v>49.081015646764897</v>
          </cell>
        </row>
        <row r="177">
          <cell r="C177">
            <v>47.403068451861998</v>
          </cell>
        </row>
        <row r="178">
          <cell r="C178">
            <v>38.368253623114697</v>
          </cell>
        </row>
        <row r="179">
          <cell r="C179">
            <v>44.134670779590401</v>
          </cell>
        </row>
        <row r="180">
          <cell r="C180">
            <v>46.391449549968002</v>
          </cell>
        </row>
        <row r="181">
          <cell r="C181">
            <v>45.445839643578303</v>
          </cell>
        </row>
        <row r="182">
          <cell r="C182">
            <v>39.840685972498498</v>
          </cell>
        </row>
        <row r="183">
          <cell r="C183">
            <v>43.151471893422901</v>
          </cell>
        </row>
        <row r="184">
          <cell r="C184">
            <v>46.281540232679298</v>
          </cell>
        </row>
        <row r="185">
          <cell r="C185">
            <v>45.800827458588799</v>
          </cell>
        </row>
        <row r="186">
          <cell r="C186">
            <v>40.132941439106098</v>
          </cell>
        </row>
        <row r="187">
          <cell r="C187">
            <v>50.747853137609503</v>
          </cell>
        </row>
        <row r="188">
          <cell r="C188">
            <v>55.8133339186586</v>
          </cell>
        </row>
        <row r="189">
          <cell r="C189">
            <v>58.453899296995502</v>
          </cell>
        </row>
        <row r="190">
          <cell r="C190">
            <v>42.005854202966397</v>
          </cell>
        </row>
        <row r="191">
          <cell r="C191">
            <v>40.545332553585602</v>
          </cell>
        </row>
        <row r="192">
          <cell r="C192">
            <v>39.0183515694359</v>
          </cell>
        </row>
        <row r="193">
          <cell r="C193">
            <v>37.314040481855599</v>
          </cell>
        </row>
        <row r="194">
          <cell r="C194">
            <v>48.892100069480101</v>
          </cell>
        </row>
        <row r="195">
          <cell r="C195">
            <v>43.9612626729364</v>
          </cell>
        </row>
        <row r="196">
          <cell r="C196">
            <v>41.2400324201883</v>
          </cell>
        </row>
        <row r="197">
          <cell r="C197">
            <v>57.696300355941197</v>
          </cell>
        </row>
        <row r="198">
          <cell r="C198">
            <v>39.751163662132299</v>
          </cell>
        </row>
        <row r="199">
          <cell r="C199">
            <v>44.957729757920298</v>
          </cell>
        </row>
        <row r="200">
          <cell r="C200">
            <v>37.798219147309403</v>
          </cell>
        </row>
        <row r="201">
          <cell r="C201">
            <v>39.4697748272418</v>
          </cell>
        </row>
        <row r="202">
          <cell r="C202">
            <v>40.111887394640299</v>
          </cell>
        </row>
        <row r="203">
          <cell r="C203">
            <v>42.699016337039097</v>
          </cell>
        </row>
        <row r="204">
          <cell r="C204">
            <v>40.741909826927902</v>
          </cell>
        </row>
        <row r="205">
          <cell r="C205">
            <v>41.859660244155897</v>
          </cell>
        </row>
        <row r="206">
          <cell r="C206">
            <v>54.427143081639898</v>
          </cell>
        </row>
        <row r="207">
          <cell r="C207">
            <v>37.354972392419498</v>
          </cell>
        </row>
        <row r="208">
          <cell r="C208">
            <v>41.439691244376498</v>
          </cell>
        </row>
        <row r="209">
          <cell r="C209">
            <v>39.546460109683203</v>
          </cell>
        </row>
        <row r="210">
          <cell r="C210">
            <v>38.151213891045799</v>
          </cell>
        </row>
        <row r="211">
          <cell r="C211">
            <v>38.488426369471902</v>
          </cell>
        </row>
        <row r="212">
          <cell r="C212">
            <v>46.5140015119092</v>
          </cell>
        </row>
        <row r="213">
          <cell r="C213">
            <v>45.343964769436603</v>
          </cell>
        </row>
        <row r="214">
          <cell r="C214">
            <v>48.1871872496503</v>
          </cell>
        </row>
        <row r="215">
          <cell r="C215">
            <v>47.309511038283503</v>
          </cell>
        </row>
        <row r="216">
          <cell r="C216">
            <v>38.854195011639902</v>
          </cell>
        </row>
        <row r="217">
          <cell r="C217">
            <v>37.074660000864803</v>
          </cell>
        </row>
        <row r="218">
          <cell r="C218">
            <v>41.383561179897903</v>
          </cell>
        </row>
        <row r="219">
          <cell r="C219">
            <v>37.256222199535003</v>
          </cell>
        </row>
        <row r="220">
          <cell r="C220">
            <v>40.8785633106597</v>
          </cell>
        </row>
        <row r="221">
          <cell r="C221">
            <v>41.330001138452097</v>
          </cell>
        </row>
        <row r="222">
          <cell r="C222">
            <v>41.555651588731401</v>
          </cell>
        </row>
        <row r="223">
          <cell r="C223">
            <v>46.521359157420598</v>
          </cell>
        </row>
        <row r="224">
          <cell r="C224">
            <v>50.9248206351429</v>
          </cell>
        </row>
        <row r="225">
          <cell r="C225">
            <v>45.542352815169302</v>
          </cell>
        </row>
        <row r="226">
          <cell r="C226">
            <v>42.985766385767903</v>
          </cell>
        </row>
        <row r="227">
          <cell r="C227">
            <v>42.125412164117201</v>
          </cell>
        </row>
        <row r="228">
          <cell r="C228">
            <v>53.790380145047003</v>
          </cell>
        </row>
        <row r="229">
          <cell r="C229">
            <v>46.259063570061699</v>
          </cell>
        </row>
        <row r="230">
          <cell r="C230">
            <v>38.875362156285199</v>
          </cell>
        </row>
        <row r="231">
          <cell r="C231">
            <v>39.264579455436497</v>
          </cell>
        </row>
        <row r="232">
          <cell r="C232">
            <v>50.984367880599898</v>
          </cell>
        </row>
        <row r="233">
          <cell r="C233">
            <v>44.257245285033001</v>
          </cell>
        </row>
        <row r="234">
          <cell r="C234">
            <v>51.171330855076597</v>
          </cell>
        </row>
        <row r="235">
          <cell r="C235">
            <v>39.767163208142399</v>
          </cell>
        </row>
        <row r="236">
          <cell r="C236">
            <v>38.604834055934397</v>
          </cell>
        </row>
        <row r="237">
          <cell r="C237">
            <v>38.916883064179899</v>
          </cell>
        </row>
        <row r="238">
          <cell r="C238">
            <v>47.119437159996401</v>
          </cell>
        </row>
        <row r="239">
          <cell r="C239">
            <v>56.672712569863698</v>
          </cell>
        </row>
        <row r="240">
          <cell r="C240">
            <v>42.0763555831373</v>
          </cell>
        </row>
        <row r="241">
          <cell r="C241">
            <v>51.251824027036498</v>
          </cell>
        </row>
        <row r="242">
          <cell r="C242">
            <v>41.169722190503201</v>
          </cell>
        </row>
        <row r="243">
          <cell r="C243">
            <v>52.932416619503996</v>
          </cell>
        </row>
        <row r="244">
          <cell r="C244">
            <v>44.353188546603903</v>
          </cell>
        </row>
        <row r="245">
          <cell r="C245">
            <v>37.244955539684902</v>
          </cell>
        </row>
        <row r="246">
          <cell r="C246">
            <v>40.321414829752797</v>
          </cell>
        </row>
        <row r="247">
          <cell r="C247">
            <v>42.326221175315702</v>
          </cell>
        </row>
        <row r="248">
          <cell r="C248">
            <v>41.333874615679498</v>
          </cell>
        </row>
        <row r="249">
          <cell r="C249">
            <v>40.059927063846096</v>
          </cell>
        </row>
        <row r="250">
          <cell r="C250">
            <v>42.517481267082402</v>
          </cell>
        </row>
        <row r="251">
          <cell r="C251">
            <v>41.917796066101701</v>
          </cell>
        </row>
        <row r="252">
          <cell r="C252">
            <v>41.110130281093298</v>
          </cell>
        </row>
        <row r="253">
          <cell r="C253">
            <v>40.665732341810099</v>
          </cell>
        </row>
        <row r="254">
          <cell r="C254">
            <v>52.800294279316198</v>
          </cell>
        </row>
        <row r="255">
          <cell r="C255">
            <v>51.781536881645003</v>
          </cell>
        </row>
        <row r="256">
          <cell r="C256">
            <v>38.229123034433897</v>
          </cell>
        </row>
        <row r="257">
          <cell r="C257">
            <v>40.235780125584498</v>
          </cell>
        </row>
        <row r="258">
          <cell r="C258">
            <v>42.853014767622703</v>
          </cell>
        </row>
        <row r="259">
          <cell r="C259">
            <v>47.014806404485597</v>
          </cell>
        </row>
        <row r="260">
          <cell r="C260">
            <v>44.108812954000797</v>
          </cell>
        </row>
        <row r="261">
          <cell r="C261">
            <v>42.486900455960601</v>
          </cell>
        </row>
        <row r="262">
          <cell r="C262">
            <v>37.8352414620311</v>
          </cell>
        </row>
        <row r="263">
          <cell r="C263">
            <v>43.5600662626493</v>
          </cell>
        </row>
        <row r="264">
          <cell r="C264">
            <v>41.921756755379597</v>
          </cell>
        </row>
        <row r="265">
          <cell r="C265">
            <v>42.453341520339997</v>
          </cell>
        </row>
        <row r="266">
          <cell r="C266">
            <v>47.0332319723952</v>
          </cell>
        </row>
        <row r="267">
          <cell r="C267">
            <v>55.943158868662501</v>
          </cell>
        </row>
        <row r="268">
          <cell r="C268">
            <v>42.7232066120337</v>
          </cell>
        </row>
        <row r="269">
          <cell r="C269">
            <v>38.3054672069741</v>
          </cell>
        </row>
        <row r="270">
          <cell r="C270">
            <v>41.324206960692599</v>
          </cell>
        </row>
        <row r="271">
          <cell r="C271">
            <v>55.876308605883402</v>
          </cell>
        </row>
        <row r="272">
          <cell r="C272">
            <v>55.616579656786698</v>
          </cell>
        </row>
        <row r="273">
          <cell r="C273">
            <v>47.292458251024399</v>
          </cell>
        </row>
        <row r="274">
          <cell r="C274">
            <v>43.623150767313398</v>
          </cell>
        </row>
        <row r="275">
          <cell r="C275">
            <v>36.863796893505899</v>
          </cell>
        </row>
        <row r="276">
          <cell r="C276">
            <v>41.682410022961697</v>
          </cell>
        </row>
        <row r="277">
          <cell r="C277">
            <v>41.471643549230102</v>
          </cell>
        </row>
        <row r="278">
          <cell r="C278">
            <v>38.796291058833198</v>
          </cell>
        </row>
        <row r="279">
          <cell r="C279">
            <v>45.156207078430398</v>
          </cell>
        </row>
        <row r="280">
          <cell r="C280">
            <v>56.9218109970342</v>
          </cell>
        </row>
        <row r="281">
          <cell r="C281">
            <v>40.416385436360798</v>
          </cell>
        </row>
        <row r="282">
          <cell r="C282">
            <v>45.080483555944902</v>
          </cell>
        </row>
        <row r="283">
          <cell r="C283">
            <v>38.662690453046203</v>
          </cell>
        </row>
        <row r="284">
          <cell r="C284">
            <v>41.797482272991701</v>
          </cell>
        </row>
        <row r="285">
          <cell r="C285">
            <v>45.40082643577</v>
          </cell>
        </row>
        <row r="286">
          <cell r="C286">
            <v>37.140867853483201</v>
          </cell>
        </row>
        <row r="287">
          <cell r="C287">
            <v>46.774599367872703</v>
          </cell>
        </row>
        <row r="288">
          <cell r="C288">
            <v>43.6748252923066</v>
          </cell>
        </row>
        <row r="289">
          <cell r="C289">
            <v>41.302805413493701</v>
          </cell>
        </row>
        <row r="290">
          <cell r="C290">
            <v>43.301721248728199</v>
          </cell>
        </row>
        <row r="291">
          <cell r="C291">
            <v>41.612863977049699</v>
          </cell>
        </row>
        <row r="292">
          <cell r="C292">
            <v>47.560340111809602</v>
          </cell>
        </row>
        <row r="293">
          <cell r="C293">
            <v>43.691966668371201</v>
          </cell>
        </row>
        <row r="294">
          <cell r="C294">
            <v>39.945884340610803</v>
          </cell>
        </row>
        <row r="295">
          <cell r="C295">
            <v>43.664536805424298</v>
          </cell>
        </row>
        <row r="296">
          <cell r="C296">
            <v>48.608761608516801</v>
          </cell>
        </row>
        <row r="297">
          <cell r="C297">
            <v>44.919237767703102</v>
          </cell>
        </row>
        <row r="298">
          <cell r="C298">
            <v>45.495536004689903</v>
          </cell>
        </row>
        <row r="299">
          <cell r="C299">
            <v>46.689123217094703</v>
          </cell>
        </row>
        <row r="300">
          <cell r="C300">
            <v>39.483931098250999</v>
          </cell>
        </row>
        <row r="301">
          <cell r="C301">
            <v>40.193863361711898</v>
          </cell>
        </row>
        <row r="302">
          <cell r="C302">
            <v>44.861134865662599</v>
          </cell>
        </row>
        <row r="303">
          <cell r="C303">
            <v>39.487344171631598</v>
          </cell>
        </row>
        <row r="304">
          <cell r="C304">
            <v>38.8451786560953</v>
          </cell>
        </row>
        <row r="305">
          <cell r="C305">
            <v>37.229822690668897</v>
          </cell>
        </row>
        <row r="306">
          <cell r="C306">
            <v>43.704090165823601</v>
          </cell>
        </row>
        <row r="307">
          <cell r="C307">
            <v>38.138709223081101</v>
          </cell>
        </row>
        <row r="308">
          <cell r="C308">
            <v>39.434113799869898</v>
          </cell>
        </row>
        <row r="309">
          <cell r="C309">
            <v>44.238558015468598</v>
          </cell>
        </row>
        <row r="310">
          <cell r="C310">
            <v>40.1638678933341</v>
          </cell>
        </row>
        <row r="311">
          <cell r="C311">
            <v>41.184153618678202</v>
          </cell>
        </row>
        <row r="312">
          <cell r="C312">
            <v>44.175021377779501</v>
          </cell>
        </row>
        <row r="313">
          <cell r="C313">
            <v>38.677449139192703</v>
          </cell>
        </row>
        <row r="314">
          <cell r="C314">
            <v>39.013063447646701</v>
          </cell>
        </row>
        <row r="315">
          <cell r="C315">
            <v>41.149476944737501</v>
          </cell>
        </row>
        <row r="316">
          <cell r="C316">
            <v>38.919729001250801</v>
          </cell>
        </row>
        <row r="317">
          <cell r="C317">
            <v>39.2742510286513</v>
          </cell>
        </row>
        <row r="318">
          <cell r="C318">
            <v>45.067631552658099</v>
          </cell>
        </row>
        <row r="319">
          <cell r="C319">
            <v>42.783181943668303</v>
          </cell>
        </row>
        <row r="320">
          <cell r="C320">
            <v>43.224522562457601</v>
          </cell>
        </row>
        <row r="321">
          <cell r="C321">
            <v>40.0985719906433</v>
          </cell>
        </row>
        <row r="322">
          <cell r="C322">
            <v>53.368059787966502</v>
          </cell>
        </row>
        <row r="323">
          <cell r="C323">
            <v>45.783131773415498</v>
          </cell>
        </row>
        <row r="324">
          <cell r="C324">
            <v>47.754784133575399</v>
          </cell>
        </row>
        <row r="325">
          <cell r="C325">
            <v>40.853784275001502</v>
          </cell>
        </row>
        <row r="326">
          <cell r="C326">
            <v>38.133046405539197</v>
          </cell>
        </row>
        <row r="327">
          <cell r="C327">
            <v>40.656858901752301</v>
          </cell>
        </row>
        <row r="328">
          <cell r="C328">
            <v>41.701153762855803</v>
          </cell>
        </row>
        <row r="329">
          <cell r="C329">
            <v>39.424410977806197</v>
          </cell>
        </row>
        <row r="330">
          <cell r="C330">
            <v>41.8293440453659</v>
          </cell>
        </row>
        <row r="331">
          <cell r="C331">
            <v>40.555726196787603</v>
          </cell>
        </row>
        <row r="332">
          <cell r="C332">
            <v>45.9586599735918</v>
          </cell>
        </row>
        <row r="333">
          <cell r="C333">
            <v>57.098704991229802</v>
          </cell>
        </row>
        <row r="334">
          <cell r="C334">
            <v>42.446550136222797</v>
          </cell>
        </row>
        <row r="335">
          <cell r="C335">
            <v>45.943685394383998</v>
          </cell>
        </row>
        <row r="336">
          <cell r="C336">
            <v>42.000797666976197</v>
          </cell>
        </row>
        <row r="337">
          <cell r="C337">
            <v>38.950498547132902</v>
          </cell>
        </row>
        <row r="338">
          <cell r="C338">
            <v>39.507685480922497</v>
          </cell>
        </row>
        <row r="339">
          <cell r="C339">
            <v>44.457052105890902</v>
          </cell>
        </row>
        <row r="340">
          <cell r="C340">
            <v>48.875412745805903</v>
          </cell>
        </row>
        <row r="341">
          <cell r="C341">
            <v>48.814246115057898</v>
          </cell>
        </row>
        <row r="342">
          <cell r="C342">
            <v>40.919193079817099</v>
          </cell>
        </row>
        <row r="343">
          <cell r="C343">
            <v>44.331552222341003</v>
          </cell>
        </row>
        <row r="344">
          <cell r="C344">
            <v>39.974321421477804</v>
          </cell>
        </row>
        <row r="345">
          <cell r="C345">
            <v>52.609903329243203</v>
          </cell>
        </row>
        <row r="346">
          <cell r="C346">
            <v>44.562759535856998</v>
          </cell>
        </row>
        <row r="347">
          <cell r="C347">
            <v>44.1895378145934</v>
          </cell>
        </row>
        <row r="348">
          <cell r="C348">
            <v>40.693700563938997</v>
          </cell>
        </row>
        <row r="349">
          <cell r="C349">
            <v>44.988325258349803</v>
          </cell>
        </row>
        <row r="350">
          <cell r="C350">
            <v>40.908241577740803</v>
          </cell>
        </row>
        <row r="351">
          <cell r="C351">
            <v>36.420488197778397</v>
          </cell>
        </row>
        <row r="352">
          <cell r="C352">
            <v>50.496842456505902</v>
          </cell>
        </row>
        <row r="353">
          <cell r="C353">
            <v>38.619079240642399</v>
          </cell>
        </row>
        <row r="354">
          <cell r="C354">
            <v>40.146313977493698</v>
          </cell>
        </row>
        <row r="355">
          <cell r="C355">
            <v>42.170574591980603</v>
          </cell>
        </row>
        <row r="356">
          <cell r="C356">
            <v>38.803309897289203</v>
          </cell>
        </row>
        <row r="357">
          <cell r="C357">
            <v>42.931331819604701</v>
          </cell>
        </row>
        <row r="358">
          <cell r="C358">
            <v>41.372917443847498</v>
          </cell>
        </row>
        <row r="359">
          <cell r="C359">
            <v>47.470926091526501</v>
          </cell>
        </row>
        <row r="360">
          <cell r="C360">
            <v>40.469134082859398</v>
          </cell>
        </row>
        <row r="361">
          <cell r="C361">
            <v>39.570795536804702</v>
          </cell>
        </row>
        <row r="362">
          <cell r="C362">
            <v>40.238632752711602</v>
          </cell>
        </row>
        <row r="363">
          <cell r="C363">
            <v>49.571478903636503</v>
          </cell>
        </row>
        <row r="364">
          <cell r="C364">
            <v>45.855224970198002</v>
          </cell>
        </row>
        <row r="365">
          <cell r="C365">
            <v>43.455055479722198</v>
          </cell>
        </row>
        <row r="366">
          <cell r="C366">
            <v>41.164586082350603</v>
          </cell>
        </row>
        <row r="367">
          <cell r="C367">
            <v>42.834543281713401</v>
          </cell>
        </row>
        <row r="368">
          <cell r="C368">
            <v>41.799176792972197</v>
          </cell>
        </row>
        <row r="369">
          <cell r="C369">
            <v>48.065098755900202</v>
          </cell>
        </row>
        <row r="370">
          <cell r="C370">
            <v>42.480388154452697</v>
          </cell>
        </row>
        <row r="371">
          <cell r="C371">
            <v>41.8917110568688</v>
          </cell>
        </row>
        <row r="372">
          <cell r="C372">
            <v>48.2742565227922</v>
          </cell>
        </row>
        <row r="373">
          <cell r="C373">
            <v>44.090795237213001</v>
          </cell>
        </row>
        <row r="374">
          <cell r="C374">
            <v>53.618309612184603</v>
          </cell>
        </row>
        <row r="375">
          <cell r="C375">
            <v>47.864039037087203</v>
          </cell>
        </row>
        <row r="376">
          <cell r="C376">
            <v>57.630602400646303</v>
          </cell>
        </row>
        <row r="377">
          <cell r="C377">
            <v>40.292836424776603</v>
          </cell>
        </row>
        <row r="378">
          <cell r="C378">
            <v>36.712559481507803</v>
          </cell>
        </row>
        <row r="379">
          <cell r="C379">
            <v>48.842302638272201</v>
          </cell>
        </row>
        <row r="380">
          <cell r="C380">
            <v>39.8113418907488</v>
          </cell>
        </row>
        <row r="381">
          <cell r="C381">
            <v>41.553766189598001</v>
          </cell>
        </row>
        <row r="382">
          <cell r="C382">
            <v>52.2341102766825</v>
          </cell>
        </row>
        <row r="383">
          <cell r="C383">
            <v>41.647185162402899</v>
          </cell>
        </row>
        <row r="384">
          <cell r="C384">
            <v>41.025438991242503</v>
          </cell>
        </row>
        <row r="385">
          <cell r="C385">
            <v>40.858276059406201</v>
          </cell>
        </row>
        <row r="386">
          <cell r="C386">
            <v>39.281240119370601</v>
          </cell>
        </row>
        <row r="387">
          <cell r="C387">
            <v>40.089464985442198</v>
          </cell>
        </row>
        <row r="388">
          <cell r="C388">
            <v>38.863060378862102</v>
          </cell>
        </row>
        <row r="389">
          <cell r="C389">
            <v>44.337440434196502</v>
          </cell>
        </row>
        <row r="390">
          <cell r="C390">
            <v>46.208987323775297</v>
          </cell>
        </row>
        <row r="391">
          <cell r="C391">
            <v>46.110050606933697</v>
          </cell>
        </row>
        <row r="392">
          <cell r="C392">
            <v>45.6536150957891</v>
          </cell>
        </row>
        <row r="393">
          <cell r="C393">
            <v>43.345192234827998</v>
          </cell>
        </row>
        <row r="394">
          <cell r="C394">
            <v>40.290549681203998</v>
          </cell>
        </row>
        <row r="395">
          <cell r="C395">
            <v>40.963170834717502</v>
          </cell>
        </row>
        <row r="396">
          <cell r="C396">
            <v>40.949213205635303</v>
          </cell>
        </row>
        <row r="397">
          <cell r="C397">
            <v>40.279474271221403</v>
          </cell>
        </row>
        <row r="398">
          <cell r="C398">
            <v>43.200767789902699</v>
          </cell>
        </row>
        <row r="399">
          <cell r="C399">
            <v>48.6801376437896</v>
          </cell>
        </row>
        <row r="400">
          <cell r="C400">
            <v>39.778572784103098</v>
          </cell>
        </row>
        <row r="401">
          <cell r="C401">
            <v>41.153028374113198</v>
          </cell>
        </row>
        <row r="402">
          <cell r="C402">
            <v>40.353287031083497</v>
          </cell>
        </row>
        <row r="403">
          <cell r="C403">
            <v>39.906318860240901</v>
          </cell>
        </row>
        <row r="404">
          <cell r="C404">
            <v>40.097180037552199</v>
          </cell>
        </row>
        <row r="405">
          <cell r="C405">
            <v>41.644544328342498</v>
          </cell>
        </row>
        <row r="406">
          <cell r="C406">
            <v>50.097319257681903</v>
          </cell>
        </row>
        <row r="407">
          <cell r="C407">
            <v>42.610174939419998</v>
          </cell>
        </row>
        <row r="408">
          <cell r="C408">
            <v>41.2759726725509</v>
          </cell>
        </row>
        <row r="409">
          <cell r="C409">
            <v>39.980789190343501</v>
          </cell>
        </row>
        <row r="410">
          <cell r="C410">
            <v>43.816431090663002</v>
          </cell>
        </row>
        <row r="411">
          <cell r="C411">
            <v>36.894945834456799</v>
          </cell>
        </row>
        <row r="412">
          <cell r="C412">
            <v>52.905756046882601</v>
          </cell>
        </row>
        <row r="413">
          <cell r="C413">
            <v>45.709125205073498</v>
          </cell>
        </row>
        <row r="414">
          <cell r="C414">
            <v>40.440819953153998</v>
          </cell>
        </row>
        <row r="415">
          <cell r="C415">
            <v>44.312146757861797</v>
          </cell>
        </row>
        <row r="416">
          <cell r="C416">
            <v>43.855821678561803</v>
          </cell>
        </row>
        <row r="417">
          <cell r="C417">
            <v>43.962536636640998</v>
          </cell>
        </row>
        <row r="418">
          <cell r="C418">
            <v>41.094934102344297</v>
          </cell>
        </row>
        <row r="419">
          <cell r="C419">
            <v>40.542291511391298</v>
          </cell>
        </row>
        <row r="420">
          <cell r="C420">
            <v>43.143437795832902</v>
          </cell>
        </row>
        <row r="421">
          <cell r="C421">
            <v>42.928041553617497</v>
          </cell>
        </row>
        <row r="422">
          <cell r="C422">
            <v>39.1099141307878</v>
          </cell>
        </row>
        <row r="423">
          <cell r="C423">
            <v>41.8883729752866</v>
          </cell>
        </row>
        <row r="424">
          <cell r="C424">
            <v>39.232422540430299</v>
          </cell>
        </row>
        <row r="425">
          <cell r="C425">
            <v>41.1306431701611</v>
          </cell>
        </row>
        <row r="426">
          <cell r="C426">
            <v>39.028830098174097</v>
          </cell>
        </row>
        <row r="427">
          <cell r="C427">
            <v>39.856787128307701</v>
          </cell>
        </row>
        <row r="428">
          <cell r="C428">
            <v>46.417607938060002</v>
          </cell>
        </row>
        <row r="429">
          <cell r="C429">
            <v>42.836862276753202</v>
          </cell>
        </row>
        <row r="430">
          <cell r="C430">
            <v>41.8452511845503</v>
          </cell>
        </row>
        <row r="431">
          <cell r="C431">
            <v>48.774136658345903</v>
          </cell>
        </row>
        <row r="432">
          <cell r="C432">
            <v>43.165831376640703</v>
          </cell>
        </row>
        <row r="433">
          <cell r="C433">
            <v>41.488977555077</v>
          </cell>
        </row>
        <row r="434">
          <cell r="C434">
            <v>53.579664454176502</v>
          </cell>
        </row>
        <row r="435">
          <cell r="C435">
            <v>38.935638375995303</v>
          </cell>
        </row>
        <row r="436">
          <cell r="C436">
            <v>42.400295595422101</v>
          </cell>
        </row>
        <row r="437">
          <cell r="C437">
            <v>41.1009368262511</v>
          </cell>
        </row>
        <row r="438">
          <cell r="C438">
            <v>48.359506784523902</v>
          </cell>
        </row>
        <row r="439">
          <cell r="C439">
            <v>42.5453958323248</v>
          </cell>
        </row>
        <row r="440">
          <cell r="C440">
            <v>37.917610768503302</v>
          </cell>
        </row>
        <row r="441">
          <cell r="C441">
            <v>37.734961101449201</v>
          </cell>
        </row>
        <row r="442">
          <cell r="C442">
            <v>41.079186847847502</v>
          </cell>
        </row>
        <row r="443">
          <cell r="C443">
            <v>43.047012100988297</v>
          </cell>
        </row>
        <row r="444">
          <cell r="C444">
            <v>40.020858560452197</v>
          </cell>
        </row>
        <row r="445">
          <cell r="C445">
            <v>44.113675851707498</v>
          </cell>
        </row>
        <row r="446">
          <cell r="C446">
            <v>40.722746366055702</v>
          </cell>
        </row>
        <row r="447">
          <cell r="C447">
            <v>44.851701355905902</v>
          </cell>
        </row>
        <row r="448">
          <cell r="C448">
            <v>46.235032789979201</v>
          </cell>
        </row>
        <row r="449">
          <cell r="C449">
            <v>41.972776087707302</v>
          </cell>
        </row>
        <row r="450">
          <cell r="C450">
            <v>43.300084538602803</v>
          </cell>
        </row>
        <row r="451">
          <cell r="C451">
            <v>39.608163736610301</v>
          </cell>
        </row>
        <row r="452">
          <cell r="C452">
            <v>40.7533552190257</v>
          </cell>
        </row>
        <row r="453">
          <cell r="C453">
            <v>56.325577276442999</v>
          </cell>
        </row>
        <row r="454">
          <cell r="C454">
            <v>45.556981523579402</v>
          </cell>
        </row>
        <row r="455">
          <cell r="C455">
            <v>50.133749952236002</v>
          </cell>
        </row>
        <row r="456">
          <cell r="C456">
            <v>39.734362199170498</v>
          </cell>
        </row>
        <row r="457">
          <cell r="C457">
            <v>37.572496798547199</v>
          </cell>
        </row>
        <row r="458">
          <cell r="C458">
            <v>42.3045535821215</v>
          </cell>
        </row>
        <row r="459">
          <cell r="C459">
            <v>58.704509484043399</v>
          </cell>
        </row>
        <row r="460">
          <cell r="C460">
            <v>41.912444838326003</v>
          </cell>
        </row>
        <row r="461">
          <cell r="C461">
            <v>42.458196376626098</v>
          </cell>
        </row>
        <row r="462">
          <cell r="C462">
            <v>43.135043509513501</v>
          </cell>
        </row>
        <row r="463">
          <cell r="C463">
            <v>49.4575226680398</v>
          </cell>
        </row>
        <row r="464">
          <cell r="C464">
            <v>44.213829380648001</v>
          </cell>
        </row>
        <row r="465">
          <cell r="C465">
            <v>41.707831879636402</v>
          </cell>
        </row>
        <row r="466">
          <cell r="C466">
            <v>38.926525897295399</v>
          </cell>
        </row>
        <row r="467">
          <cell r="C467">
            <v>38.842211669551403</v>
          </cell>
        </row>
        <row r="468">
          <cell r="C468">
            <v>41.546167948609998</v>
          </cell>
        </row>
        <row r="469">
          <cell r="C469">
            <v>50.062122659816403</v>
          </cell>
        </row>
        <row r="470">
          <cell r="C470">
            <v>40.966867030217898</v>
          </cell>
        </row>
        <row r="471">
          <cell r="C471">
            <v>38.022444955405</v>
          </cell>
        </row>
        <row r="472">
          <cell r="C472">
            <v>37.209461781411001</v>
          </cell>
        </row>
        <row r="473">
          <cell r="C473">
            <v>41.788061869982698</v>
          </cell>
        </row>
        <row r="474">
          <cell r="C474">
            <v>38.492578890666401</v>
          </cell>
        </row>
        <row r="475">
          <cell r="C475">
            <v>41.754810492426301</v>
          </cell>
        </row>
        <row r="476">
          <cell r="C476">
            <v>38.839403249379799</v>
          </cell>
        </row>
        <row r="477">
          <cell r="C477">
            <v>40.886890403904999</v>
          </cell>
        </row>
        <row r="478">
          <cell r="C478">
            <v>39.2995729981441</v>
          </cell>
        </row>
        <row r="479">
          <cell r="C479">
            <v>40.051828189890401</v>
          </cell>
        </row>
        <row r="480">
          <cell r="C480">
            <v>36.974394919718897</v>
          </cell>
        </row>
        <row r="481">
          <cell r="C481">
            <v>40.713592911028201</v>
          </cell>
        </row>
        <row r="482">
          <cell r="C482">
            <v>38.007028935196999</v>
          </cell>
        </row>
        <row r="483">
          <cell r="C483">
            <v>36.970314458705602</v>
          </cell>
        </row>
        <row r="484">
          <cell r="C484">
            <v>43.397020338226703</v>
          </cell>
        </row>
        <row r="485">
          <cell r="C485">
            <v>40.284690059243403</v>
          </cell>
        </row>
        <row r="486">
          <cell r="C486">
            <v>58.3609458515105</v>
          </cell>
        </row>
        <row r="487">
          <cell r="C487">
            <v>44.073612532937297</v>
          </cell>
        </row>
        <row r="488">
          <cell r="C488">
            <v>37.5021952401733</v>
          </cell>
        </row>
        <row r="489">
          <cell r="C489">
            <v>41.5193369835551</v>
          </cell>
        </row>
        <row r="490">
          <cell r="C490">
            <v>52.825249004819703</v>
          </cell>
        </row>
        <row r="491">
          <cell r="C491">
            <v>42.135545715074301</v>
          </cell>
        </row>
        <row r="492">
          <cell r="C492">
            <v>41.280404545327997</v>
          </cell>
        </row>
        <row r="493">
          <cell r="C493">
            <v>39.7951868681672</v>
          </cell>
        </row>
        <row r="494">
          <cell r="C494">
            <v>40.3390285606161</v>
          </cell>
        </row>
        <row r="495">
          <cell r="C495">
            <v>39.536001793655203</v>
          </cell>
        </row>
        <row r="496">
          <cell r="C496">
            <v>38.847921779686096</v>
          </cell>
        </row>
        <row r="497">
          <cell r="C497">
            <v>49.242203000082299</v>
          </cell>
        </row>
        <row r="498">
          <cell r="C498">
            <v>40.7813265575641</v>
          </cell>
        </row>
        <row r="499">
          <cell r="C499">
            <v>42.003038093622202</v>
          </cell>
        </row>
        <row r="500">
          <cell r="C500">
            <v>49.421749761380198</v>
          </cell>
        </row>
        <row r="501">
          <cell r="C501">
            <v>46.869192484009503</v>
          </cell>
        </row>
        <row r="502">
          <cell r="C502">
            <v>42.022882490448303</v>
          </cell>
        </row>
        <row r="503">
          <cell r="C503">
            <v>42.286754235496502</v>
          </cell>
        </row>
        <row r="504">
          <cell r="C504">
            <v>40.216207082643798</v>
          </cell>
        </row>
        <row r="505">
          <cell r="C505">
            <v>40.318775005502701</v>
          </cell>
        </row>
        <row r="506">
          <cell r="C506">
            <v>40.315138236841698</v>
          </cell>
        </row>
        <row r="507">
          <cell r="C507">
            <v>45.011400449630699</v>
          </cell>
        </row>
        <row r="508">
          <cell r="C508">
            <v>41.4791625617056</v>
          </cell>
        </row>
        <row r="509">
          <cell r="C509">
            <v>37.534856514448499</v>
          </cell>
        </row>
        <row r="510">
          <cell r="C510">
            <v>37.451895086863701</v>
          </cell>
        </row>
        <row r="511">
          <cell r="C511">
            <v>43.645428480518497</v>
          </cell>
        </row>
        <row r="512">
          <cell r="C512">
            <v>45.383287010621302</v>
          </cell>
        </row>
        <row r="513">
          <cell r="C513">
            <v>37.560270435819902</v>
          </cell>
        </row>
        <row r="514">
          <cell r="C514">
            <v>39.323078612378502</v>
          </cell>
        </row>
        <row r="515">
          <cell r="C515">
            <v>37.723767779501799</v>
          </cell>
        </row>
        <row r="516">
          <cell r="C516">
            <v>41.868348326760398</v>
          </cell>
        </row>
        <row r="517">
          <cell r="C517">
            <v>41.159327389180397</v>
          </cell>
        </row>
        <row r="518">
          <cell r="C518">
            <v>41.3442944734417</v>
          </cell>
        </row>
        <row r="519">
          <cell r="C519">
            <v>49.3732024226858</v>
          </cell>
        </row>
        <row r="520">
          <cell r="C520">
            <v>47.270405624732398</v>
          </cell>
        </row>
        <row r="521">
          <cell r="C521">
            <v>37.700536204777499</v>
          </cell>
        </row>
        <row r="522">
          <cell r="C522">
            <v>37.896815117063397</v>
          </cell>
        </row>
        <row r="523">
          <cell r="C523">
            <v>48.957493614660002</v>
          </cell>
        </row>
        <row r="524">
          <cell r="C524">
            <v>41.511379372705797</v>
          </cell>
        </row>
        <row r="525">
          <cell r="C525">
            <v>45.515640312543603</v>
          </cell>
        </row>
        <row r="526">
          <cell r="C526">
            <v>37.568096071347</v>
          </cell>
        </row>
        <row r="527">
          <cell r="C527">
            <v>39.687620819312201</v>
          </cell>
        </row>
        <row r="528">
          <cell r="C528">
            <v>53.269906118923501</v>
          </cell>
        </row>
        <row r="529">
          <cell r="C529">
            <v>55.686251619744702</v>
          </cell>
        </row>
        <row r="530">
          <cell r="C530">
            <v>50.5698041397144</v>
          </cell>
        </row>
        <row r="531">
          <cell r="C531">
            <v>39.659818491397999</v>
          </cell>
        </row>
        <row r="532">
          <cell r="C532">
            <v>43.842025482553701</v>
          </cell>
        </row>
        <row r="533">
          <cell r="C533">
            <v>49.252765113294302</v>
          </cell>
        </row>
        <row r="534">
          <cell r="C534">
            <v>42.832046698151402</v>
          </cell>
        </row>
        <row r="535">
          <cell r="C535">
            <v>39.796613088967703</v>
          </cell>
        </row>
        <row r="536">
          <cell r="C536">
            <v>46.9490010335088</v>
          </cell>
        </row>
        <row r="537">
          <cell r="C537">
            <v>38.722683626878101</v>
          </cell>
        </row>
        <row r="538">
          <cell r="C538">
            <v>42.9916560782722</v>
          </cell>
        </row>
        <row r="539">
          <cell r="C539">
            <v>39.747814484073999</v>
          </cell>
        </row>
        <row r="540">
          <cell r="C540">
            <v>49.355720960026197</v>
          </cell>
        </row>
        <row r="541">
          <cell r="C541">
            <v>37.913018169522097</v>
          </cell>
        </row>
        <row r="542">
          <cell r="C542">
            <v>39.3988279309795</v>
          </cell>
        </row>
        <row r="543">
          <cell r="C543">
            <v>49.778846475659897</v>
          </cell>
        </row>
        <row r="544">
          <cell r="C544">
            <v>42.755159624986703</v>
          </cell>
        </row>
        <row r="545">
          <cell r="C545">
            <v>43.060795998239698</v>
          </cell>
        </row>
        <row r="546">
          <cell r="C546">
            <v>40.003190762405502</v>
          </cell>
        </row>
        <row r="547">
          <cell r="C547">
            <v>42.421517958847303</v>
          </cell>
        </row>
        <row r="548">
          <cell r="C548">
            <v>39.590775150882102</v>
          </cell>
        </row>
        <row r="549">
          <cell r="C549">
            <v>39.685323991571501</v>
          </cell>
        </row>
        <row r="550">
          <cell r="C550">
            <v>39.031987823562901</v>
          </cell>
        </row>
        <row r="551">
          <cell r="C551">
            <v>42.797081665558501</v>
          </cell>
        </row>
        <row r="552">
          <cell r="C552">
            <v>40.479090957434799</v>
          </cell>
        </row>
        <row r="553">
          <cell r="C553">
            <v>42.761005726493103</v>
          </cell>
        </row>
        <row r="554">
          <cell r="C554">
            <v>37.879272563559901</v>
          </cell>
        </row>
        <row r="555">
          <cell r="C555">
            <v>53.766958839452201</v>
          </cell>
        </row>
        <row r="556">
          <cell r="C556">
            <v>39.307141059925897</v>
          </cell>
        </row>
        <row r="557">
          <cell r="C557">
            <v>36.644761551135502</v>
          </cell>
        </row>
        <row r="558">
          <cell r="C558">
            <v>51.632543581167802</v>
          </cell>
        </row>
        <row r="559">
          <cell r="C559">
            <v>48.581370943534203</v>
          </cell>
        </row>
        <row r="560">
          <cell r="C560">
            <v>47.253936288446901</v>
          </cell>
        </row>
        <row r="561">
          <cell r="C561">
            <v>40.2843953050943</v>
          </cell>
        </row>
        <row r="562">
          <cell r="C562">
            <v>44.428975115025899</v>
          </cell>
        </row>
        <row r="563">
          <cell r="C563">
            <v>38.683018501476703</v>
          </cell>
        </row>
        <row r="564">
          <cell r="C564">
            <v>37.4313211615735</v>
          </cell>
        </row>
        <row r="565">
          <cell r="C565">
            <v>45.984769555360899</v>
          </cell>
        </row>
        <row r="566">
          <cell r="C566">
            <v>40.155363456028802</v>
          </cell>
        </row>
        <row r="567">
          <cell r="C567">
            <v>59.363392916937897</v>
          </cell>
        </row>
        <row r="568">
          <cell r="C568">
            <v>40.0834356780761</v>
          </cell>
        </row>
        <row r="569">
          <cell r="C569">
            <v>41.821815308382803</v>
          </cell>
        </row>
        <row r="570">
          <cell r="C570">
            <v>42.637728454780003</v>
          </cell>
        </row>
        <row r="571">
          <cell r="C571">
            <v>40.169461403177898</v>
          </cell>
        </row>
        <row r="572">
          <cell r="C572">
            <v>39.7262107246246</v>
          </cell>
        </row>
        <row r="573">
          <cell r="C573">
            <v>44.015407235241497</v>
          </cell>
        </row>
        <row r="574">
          <cell r="C574">
            <v>55.450561776280303</v>
          </cell>
        </row>
        <row r="575">
          <cell r="C575">
            <v>46.632111099586702</v>
          </cell>
        </row>
        <row r="576">
          <cell r="C576">
            <v>38.176418351865898</v>
          </cell>
        </row>
        <row r="577">
          <cell r="C577">
            <v>41.272172919611201</v>
          </cell>
        </row>
        <row r="578">
          <cell r="C578">
            <v>41.298429075209299</v>
          </cell>
        </row>
        <row r="579">
          <cell r="C579">
            <v>43.804763668542897</v>
          </cell>
        </row>
        <row r="580">
          <cell r="C580">
            <v>43.006502373740901</v>
          </cell>
        </row>
        <row r="581">
          <cell r="C581">
            <v>45.2142750814157</v>
          </cell>
        </row>
        <row r="582">
          <cell r="C582">
            <v>50.894045319624801</v>
          </cell>
        </row>
        <row r="583">
          <cell r="C583">
            <v>39.1678638112313</v>
          </cell>
        </row>
        <row r="584">
          <cell r="C584">
            <v>40.281283746432798</v>
          </cell>
        </row>
        <row r="585">
          <cell r="C585">
            <v>42.938970326196902</v>
          </cell>
        </row>
        <row r="586">
          <cell r="C586">
            <v>41.120057454626</v>
          </cell>
        </row>
        <row r="587">
          <cell r="C587">
            <v>38.556166795116098</v>
          </cell>
        </row>
        <row r="588">
          <cell r="C588">
            <v>39.318215362893099</v>
          </cell>
        </row>
        <row r="589">
          <cell r="C589">
            <v>42.768323225021199</v>
          </cell>
        </row>
        <row r="590">
          <cell r="C590">
            <v>41.673612686999597</v>
          </cell>
        </row>
        <row r="591">
          <cell r="C591">
            <v>39.654094930865199</v>
          </cell>
        </row>
        <row r="592">
          <cell r="C592">
            <v>39.372634584435403</v>
          </cell>
        </row>
        <row r="593">
          <cell r="C593">
            <v>44.572689778018102</v>
          </cell>
        </row>
        <row r="594">
          <cell r="C594">
            <v>40.354142527836203</v>
          </cell>
        </row>
        <row r="595">
          <cell r="C595">
            <v>41.126549104981599</v>
          </cell>
        </row>
        <row r="596">
          <cell r="C596">
            <v>43.466077308913498</v>
          </cell>
        </row>
        <row r="597">
          <cell r="C597">
            <v>39.376584268220299</v>
          </cell>
        </row>
        <row r="598">
          <cell r="C598">
            <v>50.396723413272902</v>
          </cell>
        </row>
        <row r="599">
          <cell r="C599">
            <v>49.276394486188202</v>
          </cell>
        </row>
        <row r="600">
          <cell r="C600">
            <v>40.350066148950802</v>
          </cell>
        </row>
        <row r="601">
          <cell r="C601">
            <v>50.639995718522002</v>
          </cell>
        </row>
        <row r="602">
          <cell r="C602">
            <v>49.628811597422199</v>
          </cell>
        </row>
        <row r="603">
          <cell r="C603">
            <v>48.365083663478302</v>
          </cell>
        </row>
        <row r="604">
          <cell r="C604">
            <v>40.458844151378997</v>
          </cell>
        </row>
        <row r="605">
          <cell r="C605">
            <v>43.189200468418903</v>
          </cell>
        </row>
        <row r="606">
          <cell r="C606">
            <v>47.225733563041203</v>
          </cell>
        </row>
        <row r="607">
          <cell r="C607">
            <v>54.178058039628503</v>
          </cell>
        </row>
        <row r="608">
          <cell r="C608">
            <v>39.352148888101802</v>
          </cell>
        </row>
        <row r="609">
          <cell r="C609">
            <v>40.401651520365803</v>
          </cell>
        </row>
        <row r="610">
          <cell r="C610">
            <v>40.735769580838401</v>
          </cell>
        </row>
        <row r="611">
          <cell r="C611">
            <v>41.932473862037902</v>
          </cell>
        </row>
        <row r="612">
          <cell r="C612">
            <v>38.058107685978598</v>
          </cell>
        </row>
        <row r="613">
          <cell r="C613">
            <v>38.647676573427503</v>
          </cell>
        </row>
        <row r="614">
          <cell r="C614">
            <v>41.006346449816</v>
          </cell>
        </row>
        <row r="615">
          <cell r="C615">
            <v>52.363029419454001</v>
          </cell>
        </row>
        <row r="616">
          <cell r="C616">
            <v>40.836064298041997</v>
          </cell>
        </row>
        <row r="617">
          <cell r="C617">
            <v>42.351314965982802</v>
          </cell>
        </row>
        <row r="618">
          <cell r="C618">
            <v>41.637931364809802</v>
          </cell>
        </row>
        <row r="619">
          <cell r="C619">
            <v>39.869916006158903</v>
          </cell>
        </row>
        <row r="620">
          <cell r="C620">
            <v>37.124731903638903</v>
          </cell>
        </row>
        <row r="621">
          <cell r="C621">
            <v>39.271850409332998</v>
          </cell>
        </row>
        <row r="622">
          <cell r="C622">
            <v>40.554303488106598</v>
          </cell>
        </row>
        <row r="623">
          <cell r="C623">
            <v>38.640730382437198</v>
          </cell>
        </row>
        <row r="624">
          <cell r="C624">
            <v>50.149020153445598</v>
          </cell>
        </row>
        <row r="625">
          <cell r="C625">
            <v>40.198270065673498</v>
          </cell>
        </row>
        <row r="626">
          <cell r="C626">
            <v>39.595490444529602</v>
          </cell>
        </row>
        <row r="627">
          <cell r="C627">
            <v>39.410392141316699</v>
          </cell>
        </row>
        <row r="628">
          <cell r="C628">
            <v>49.4971965528906</v>
          </cell>
        </row>
        <row r="629">
          <cell r="C629">
            <v>41.500000209184201</v>
          </cell>
        </row>
        <row r="630">
          <cell r="C630">
            <v>41.716878981862401</v>
          </cell>
        </row>
        <row r="631">
          <cell r="C631">
            <v>39.956545998319299</v>
          </cell>
        </row>
        <row r="632">
          <cell r="C632">
            <v>40.789139656370097</v>
          </cell>
        </row>
        <row r="633">
          <cell r="C633">
            <v>39.801589695306298</v>
          </cell>
        </row>
        <row r="634">
          <cell r="C634">
            <v>40.7596408218674</v>
          </cell>
        </row>
        <row r="635">
          <cell r="C635">
            <v>44.365333107608002</v>
          </cell>
        </row>
        <row r="636">
          <cell r="C636">
            <v>38.591011645460497</v>
          </cell>
        </row>
        <row r="637">
          <cell r="C637">
            <v>44.821003102998297</v>
          </cell>
        </row>
        <row r="638">
          <cell r="C638">
            <v>39.714329207004198</v>
          </cell>
        </row>
        <row r="639">
          <cell r="C639">
            <v>43.226224345959999</v>
          </cell>
        </row>
        <row r="640">
          <cell r="C640">
            <v>37.957905688800302</v>
          </cell>
        </row>
        <row r="641">
          <cell r="C641">
            <v>41.418831679636597</v>
          </cell>
        </row>
        <row r="642">
          <cell r="C642">
            <v>39.8173734866023</v>
          </cell>
        </row>
        <row r="643">
          <cell r="C643">
            <v>41.154622515338197</v>
          </cell>
        </row>
        <row r="644">
          <cell r="C644">
            <v>38.672175181851898</v>
          </cell>
        </row>
        <row r="645">
          <cell r="C645">
            <v>38.122875858836899</v>
          </cell>
        </row>
        <row r="646">
          <cell r="C646">
            <v>44.805851010924002</v>
          </cell>
        </row>
        <row r="647">
          <cell r="C647">
            <v>43.706621826980999</v>
          </cell>
        </row>
        <row r="648">
          <cell r="C648">
            <v>43.757961457275698</v>
          </cell>
        </row>
        <row r="649">
          <cell r="C649">
            <v>39.621546629204303</v>
          </cell>
        </row>
        <row r="650">
          <cell r="C650">
            <v>39.2414552971292</v>
          </cell>
        </row>
        <row r="651">
          <cell r="C651">
            <v>56.777219590117902</v>
          </cell>
        </row>
        <row r="652">
          <cell r="C652">
            <v>40.481798183986498</v>
          </cell>
        </row>
        <row r="653">
          <cell r="C653">
            <v>42.203530790205797</v>
          </cell>
        </row>
        <row r="654">
          <cell r="C654">
            <v>41.606522274719197</v>
          </cell>
        </row>
        <row r="655">
          <cell r="C655">
            <v>46.007020696784103</v>
          </cell>
        </row>
        <row r="656">
          <cell r="C656">
            <v>42.109383888971301</v>
          </cell>
        </row>
        <row r="657">
          <cell r="C657">
            <v>42.870764517842602</v>
          </cell>
        </row>
        <row r="658">
          <cell r="C658">
            <v>40.838254255990897</v>
          </cell>
        </row>
        <row r="659">
          <cell r="C659">
            <v>46.067766348363101</v>
          </cell>
        </row>
        <row r="660">
          <cell r="C660">
            <v>40.844073831283701</v>
          </cell>
        </row>
        <row r="661">
          <cell r="C661">
            <v>40.925516854101097</v>
          </cell>
        </row>
        <row r="662">
          <cell r="C662">
            <v>41.314816745930798</v>
          </cell>
        </row>
        <row r="663">
          <cell r="C663">
            <v>39.518612685061299</v>
          </cell>
        </row>
        <row r="664">
          <cell r="C664">
            <v>43.921815544437798</v>
          </cell>
        </row>
        <row r="665">
          <cell r="C665">
            <v>44.905586922076601</v>
          </cell>
        </row>
        <row r="666">
          <cell r="C666">
            <v>44.087782573454199</v>
          </cell>
        </row>
        <row r="667">
          <cell r="C667">
            <v>49.051643612950798</v>
          </cell>
        </row>
        <row r="668">
          <cell r="C668">
            <v>39.883146905823899</v>
          </cell>
        </row>
        <row r="669">
          <cell r="C669">
            <v>56.234135702061899</v>
          </cell>
        </row>
        <row r="670">
          <cell r="C670">
            <v>43.512986695080599</v>
          </cell>
        </row>
        <row r="671">
          <cell r="C671">
            <v>39.460027385808203</v>
          </cell>
        </row>
        <row r="672">
          <cell r="C672">
            <v>38.441591358343999</v>
          </cell>
        </row>
        <row r="673">
          <cell r="C673">
            <v>42.119079279052301</v>
          </cell>
        </row>
        <row r="674">
          <cell r="C674">
            <v>42.299362777983902</v>
          </cell>
        </row>
        <row r="675">
          <cell r="C675">
            <v>40.817935806614898</v>
          </cell>
        </row>
        <row r="676">
          <cell r="C676">
            <v>43.783265055290997</v>
          </cell>
        </row>
        <row r="677">
          <cell r="C677">
            <v>42.356928841843001</v>
          </cell>
        </row>
        <row r="678">
          <cell r="C678">
            <v>42.922496719453598</v>
          </cell>
        </row>
        <row r="679">
          <cell r="C679">
            <v>42.7375035860114</v>
          </cell>
        </row>
        <row r="680">
          <cell r="C680">
            <v>41.232401183351399</v>
          </cell>
        </row>
        <row r="681">
          <cell r="C681">
            <v>37.461471965963497</v>
          </cell>
        </row>
        <row r="682">
          <cell r="C682">
            <v>41.927477079886103</v>
          </cell>
        </row>
        <row r="683">
          <cell r="C683">
            <v>39.967992685433202</v>
          </cell>
        </row>
        <row r="684">
          <cell r="C684">
            <v>45.438701025314302</v>
          </cell>
        </row>
        <row r="685">
          <cell r="C685">
            <v>42.229724084080601</v>
          </cell>
        </row>
        <row r="686">
          <cell r="C686">
            <v>43.368486396556101</v>
          </cell>
        </row>
        <row r="687">
          <cell r="C687">
            <v>38.060278155210703</v>
          </cell>
        </row>
        <row r="688">
          <cell r="C688">
            <v>51.725731405270999</v>
          </cell>
        </row>
        <row r="689">
          <cell r="C689">
            <v>42.7694975622328</v>
          </cell>
        </row>
        <row r="690">
          <cell r="C690">
            <v>50.477943096873901</v>
          </cell>
        </row>
        <row r="691">
          <cell r="C691">
            <v>59.744747057618802</v>
          </cell>
        </row>
        <row r="692">
          <cell r="C692">
            <v>38.001696315988497</v>
          </cell>
        </row>
        <row r="693">
          <cell r="C693">
            <v>36.915121479977898</v>
          </cell>
        </row>
        <row r="694">
          <cell r="C694">
            <v>38.320077769121198</v>
          </cell>
        </row>
        <row r="695">
          <cell r="C695">
            <v>43.895131648821298</v>
          </cell>
        </row>
        <row r="696">
          <cell r="C696">
            <v>40.476682042274398</v>
          </cell>
        </row>
        <row r="697">
          <cell r="C697">
            <v>39.809555772526103</v>
          </cell>
        </row>
        <row r="698">
          <cell r="C698">
            <v>44.5051596194795</v>
          </cell>
        </row>
        <row r="699">
          <cell r="C699">
            <v>41.409188352183101</v>
          </cell>
        </row>
        <row r="700">
          <cell r="C700">
            <v>37.282684440891302</v>
          </cell>
        </row>
        <row r="701">
          <cell r="C701">
            <v>45.465809896340502</v>
          </cell>
        </row>
        <row r="702">
          <cell r="C702">
            <v>46.450254150900001</v>
          </cell>
        </row>
        <row r="703">
          <cell r="C703">
            <v>40.188329894379798</v>
          </cell>
        </row>
        <row r="704">
          <cell r="C704">
            <v>56.041745516044003</v>
          </cell>
        </row>
        <row r="705">
          <cell r="C705">
            <v>53.845347909216002</v>
          </cell>
        </row>
        <row r="706">
          <cell r="C706">
            <v>41.944234329078</v>
          </cell>
        </row>
        <row r="707">
          <cell r="C707">
            <v>44.244660169972803</v>
          </cell>
        </row>
        <row r="708">
          <cell r="C708">
            <v>42.873518975573603</v>
          </cell>
        </row>
        <row r="709">
          <cell r="C709">
            <v>45.598705867143103</v>
          </cell>
        </row>
        <row r="710">
          <cell r="C710">
            <v>38.248354719058199</v>
          </cell>
        </row>
        <row r="711">
          <cell r="C711">
            <v>42.009984042143401</v>
          </cell>
        </row>
        <row r="712">
          <cell r="C712">
            <v>46.588807679710897</v>
          </cell>
        </row>
        <row r="713">
          <cell r="C713">
            <v>39.178477258631297</v>
          </cell>
        </row>
        <row r="714">
          <cell r="C714">
            <v>54.263947486687897</v>
          </cell>
        </row>
        <row r="715">
          <cell r="C715">
            <v>37.466490703182401</v>
          </cell>
        </row>
        <row r="716">
          <cell r="C716">
            <v>36.573839627182302</v>
          </cell>
        </row>
        <row r="717">
          <cell r="C717">
            <v>37.778670807667197</v>
          </cell>
        </row>
        <row r="718">
          <cell r="C718">
            <v>40.547716616989902</v>
          </cell>
        </row>
        <row r="719">
          <cell r="C719">
            <v>41.545612814473799</v>
          </cell>
        </row>
        <row r="720">
          <cell r="C720">
            <v>41.783362288278802</v>
          </cell>
        </row>
        <row r="721">
          <cell r="C721">
            <v>38.513713229831602</v>
          </cell>
        </row>
        <row r="722">
          <cell r="C722">
            <v>48.443019726899699</v>
          </cell>
        </row>
        <row r="723">
          <cell r="C723">
            <v>50.201378630532297</v>
          </cell>
        </row>
        <row r="724">
          <cell r="C724">
            <v>41.2562233885279</v>
          </cell>
        </row>
        <row r="725">
          <cell r="C725">
            <v>39.586600041928399</v>
          </cell>
        </row>
        <row r="726">
          <cell r="C726">
            <v>40.030358288054899</v>
          </cell>
        </row>
        <row r="727">
          <cell r="C727">
            <v>50.386008526143499</v>
          </cell>
        </row>
        <row r="728">
          <cell r="C728">
            <v>38.978136205790001</v>
          </cell>
        </row>
        <row r="729">
          <cell r="C729">
            <v>43.147697416806103</v>
          </cell>
        </row>
        <row r="730">
          <cell r="C730">
            <v>40.489996071618698</v>
          </cell>
        </row>
        <row r="731">
          <cell r="C731">
            <v>41.260855729189501</v>
          </cell>
        </row>
        <row r="732">
          <cell r="C732">
            <v>39.0643254166745</v>
          </cell>
        </row>
        <row r="733">
          <cell r="C733">
            <v>43.942530657305497</v>
          </cell>
        </row>
        <row r="734">
          <cell r="C734">
            <v>49.600839405865003</v>
          </cell>
        </row>
        <row r="735">
          <cell r="C735">
            <v>43.118590111683702</v>
          </cell>
        </row>
        <row r="736">
          <cell r="C736">
            <v>41.907606604029702</v>
          </cell>
        </row>
        <row r="737">
          <cell r="C737">
            <v>56.888402893939698</v>
          </cell>
        </row>
        <row r="738">
          <cell r="C738">
            <v>39.789643278985899</v>
          </cell>
        </row>
        <row r="739">
          <cell r="C739">
            <v>37.643208858343002</v>
          </cell>
        </row>
        <row r="740">
          <cell r="C740">
            <v>41.671346703912697</v>
          </cell>
        </row>
        <row r="741">
          <cell r="C741">
            <v>39.987944896656799</v>
          </cell>
        </row>
        <row r="742">
          <cell r="C742">
            <v>40.092888715986298</v>
          </cell>
        </row>
        <row r="743">
          <cell r="C743">
            <v>42.667113142120897</v>
          </cell>
        </row>
        <row r="744">
          <cell r="C744">
            <v>44.1189799049531</v>
          </cell>
        </row>
        <row r="745">
          <cell r="C745">
            <v>43.162579892192802</v>
          </cell>
        </row>
        <row r="746">
          <cell r="C746">
            <v>40.0381088365992</v>
          </cell>
        </row>
        <row r="747">
          <cell r="C747">
            <v>52.989420109061797</v>
          </cell>
        </row>
        <row r="748">
          <cell r="C748">
            <v>52.875986119012097</v>
          </cell>
        </row>
        <row r="749">
          <cell r="C749">
            <v>52.5626359214939</v>
          </cell>
        </row>
        <row r="750">
          <cell r="C750">
            <v>40.013177623236203</v>
          </cell>
        </row>
        <row r="751">
          <cell r="C751">
            <v>42.253807342101702</v>
          </cell>
        </row>
        <row r="752">
          <cell r="C752">
            <v>41.241706964495101</v>
          </cell>
        </row>
        <row r="753">
          <cell r="C753">
            <v>53.513702692316201</v>
          </cell>
        </row>
        <row r="754">
          <cell r="C754">
            <v>54.8010018798646</v>
          </cell>
        </row>
        <row r="755">
          <cell r="C755">
            <v>41.611844926290502</v>
          </cell>
        </row>
        <row r="756">
          <cell r="C756">
            <v>38.8518729987602</v>
          </cell>
        </row>
        <row r="757">
          <cell r="C757">
            <v>43.530253304632502</v>
          </cell>
        </row>
        <row r="758">
          <cell r="C758">
            <v>37.836161866299598</v>
          </cell>
        </row>
        <row r="759">
          <cell r="C759">
            <v>41.449650008856899</v>
          </cell>
        </row>
        <row r="760">
          <cell r="C760">
            <v>39.830536632900902</v>
          </cell>
        </row>
        <row r="761">
          <cell r="C761">
            <v>39.693478221158799</v>
          </cell>
        </row>
        <row r="762">
          <cell r="C762">
            <v>57.884053563366002</v>
          </cell>
        </row>
        <row r="763">
          <cell r="C763">
            <v>47.210176880793803</v>
          </cell>
        </row>
        <row r="764">
          <cell r="C764">
            <v>37.8146697218979</v>
          </cell>
        </row>
        <row r="765">
          <cell r="C765">
            <v>52.689649108048698</v>
          </cell>
        </row>
        <row r="766">
          <cell r="C766">
            <v>40.053943511423597</v>
          </cell>
        </row>
        <row r="767">
          <cell r="C767">
            <v>48.343816531886901</v>
          </cell>
        </row>
        <row r="768">
          <cell r="C768">
            <v>41.466533135359001</v>
          </cell>
        </row>
        <row r="769">
          <cell r="C769">
            <v>38.996032080259603</v>
          </cell>
        </row>
        <row r="770">
          <cell r="C770">
            <v>39.8956064045407</v>
          </cell>
        </row>
        <row r="771">
          <cell r="C771">
            <v>43.731330062645497</v>
          </cell>
        </row>
        <row r="772">
          <cell r="C772">
            <v>40.289280722888698</v>
          </cell>
        </row>
        <row r="773">
          <cell r="C773">
            <v>38.877605340035203</v>
          </cell>
        </row>
        <row r="774">
          <cell r="C774">
            <v>40.075810862941601</v>
          </cell>
        </row>
        <row r="775">
          <cell r="C775">
            <v>38.234931148418298</v>
          </cell>
        </row>
        <row r="776">
          <cell r="C776">
            <v>38.2381052407029</v>
          </cell>
        </row>
        <row r="777">
          <cell r="C777">
            <v>38.615104167240503</v>
          </cell>
        </row>
        <row r="778">
          <cell r="C778">
            <v>42.313389016224399</v>
          </cell>
        </row>
        <row r="779">
          <cell r="C779">
            <v>48.853039504212703</v>
          </cell>
        </row>
        <row r="780">
          <cell r="C780">
            <v>37.301571424231398</v>
          </cell>
        </row>
        <row r="781">
          <cell r="C781">
            <v>46.6255070659343</v>
          </cell>
        </row>
        <row r="782">
          <cell r="C782">
            <v>43.635722950763501</v>
          </cell>
        </row>
        <row r="783">
          <cell r="C783">
            <v>50.551826506632999</v>
          </cell>
        </row>
        <row r="784">
          <cell r="C784">
            <v>42.319111547778498</v>
          </cell>
        </row>
        <row r="785">
          <cell r="C785">
            <v>44.012420012649102</v>
          </cell>
        </row>
        <row r="786">
          <cell r="C786">
            <v>41.9725595633642</v>
          </cell>
        </row>
        <row r="787">
          <cell r="C787">
            <v>41.809262323135997</v>
          </cell>
        </row>
        <row r="788">
          <cell r="C788">
            <v>40.001100206514003</v>
          </cell>
        </row>
        <row r="789">
          <cell r="C789">
            <v>55.335386810833498</v>
          </cell>
        </row>
        <row r="790">
          <cell r="C790">
            <v>39.853678093245101</v>
          </cell>
        </row>
        <row r="791">
          <cell r="C791">
            <v>54.097413529565102</v>
          </cell>
        </row>
        <row r="792">
          <cell r="C792">
            <v>38.212738038669201</v>
          </cell>
        </row>
        <row r="793">
          <cell r="C793">
            <v>39.565580307778198</v>
          </cell>
        </row>
        <row r="794">
          <cell r="C794">
            <v>42.450915511112903</v>
          </cell>
        </row>
        <row r="795">
          <cell r="C795">
            <v>38.4746372593034</v>
          </cell>
        </row>
        <row r="796">
          <cell r="C796">
            <v>43.064393364435297</v>
          </cell>
        </row>
        <row r="797">
          <cell r="C797">
            <v>38.226194815358397</v>
          </cell>
        </row>
        <row r="798">
          <cell r="C798">
            <v>43.670297613189</v>
          </cell>
        </row>
        <row r="799">
          <cell r="C799">
            <v>50.462044818043204</v>
          </cell>
        </row>
        <row r="800">
          <cell r="C800">
            <v>54.602716021058498</v>
          </cell>
        </row>
        <row r="801">
          <cell r="C801">
            <v>40.944065097089897</v>
          </cell>
        </row>
        <row r="802">
          <cell r="C802">
            <v>40.068688046028498</v>
          </cell>
        </row>
        <row r="803">
          <cell r="C803">
            <v>42.8890849573758</v>
          </cell>
        </row>
        <row r="804">
          <cell r="C804">
            <v>49.742066787209097</v>
          </cell>
        </row>
        <row r="805">
          <cell r="C805">
            <v>45.335181507400797</v>
          </cell>
        </row>
        <row r="806">
          <cell r="C806">
            <v>36.242220096109598</v>
          </cell>
        </row>
        <row r="807">
          <cell r="C807">
            <v>43.478967177594001</v>
          </cell>
        </row>
        <row r="808">
          <cell r="C808">
            <v>39.221738442915097</v>
          </cell>
        </row>
        <row r="809">
          <cell r="C809">
            <v>40.611961353532699</v>
          </cell>
        </row>
        <row r="810">
          <cell r="C810">
            <v>37.320767518888303</v>
          </cell>
        </row>
        <row r="811">
          <cell r="C811">
            <v>56.550522056255303</v>
          </cell>
        </row>
        <row r="812">
          <cell r="C812">
            <v>41.036861825375397</v>
          </cell>
        </row>
        <row r="813">
          <cell r="C813">
            <v>43.3725883176078</v>
          </cell>
        </row>
        <row r="814">
          <cell r="C814">
            <v>40.2155564236906</v>
          </cell>
        </row>
        <row r="815">
          <cell r="C815">
            <v>42.857001147889399</v>
          </cell>
        </row>
        <row r="816">
          <cell r="C816">
            <v>48.195631533997499</v>
          </cell>
        </row>
        <row r="817">
          <cell r="C817">
            <v>43.524480913211697</v>
          </cell>
        </row>
        <row r="818">
          <cell r="C818">
            <v>40.8828408963128</v>
          </cell>
        </row>
        <row r="819">
          <cell r="C819">
            <v>38.9583267162499</v>
          </cell>
        </row>
        <row r="820">
          <cell r="C820">
            <v>40.211165506731199</v>
          </cell>
        </row>
        <row r="821">
          <cell r="C821">
            <v>43.810834311540702</v>
          </cell>
        </row>
        <row r="822">
          <cell r="C822">
            <v>39.086655748679398</v>
          </cell>
        </row>
        <row r="823">
          <cell r="C823">
            <v>46.159347302011099</v>
          </cell>
        </row>
        <row r="824">
          <cell r="C824">
            <v>38.599554875632997</v>
          </cell>
        </row>
        <row r="825">
          <cell r="C825">
            <v>41.570586107441599</v>
          </cell>
        </row>
        <row r="826">
          <cell r="C826">
            <v>42.274168938383099</v>
          </cell>
        </row>
        <row r="827">
          <cell r="C827">
            <v>39.391150310191797</v>
          </cell>
        </row>
        <row r="828">
          <cell r="C828">
            <v>44.173029089463299</v>
          </cell>
        </row>
        <row r="829">
          <cell r="C829">
            <v>40.344865423424402</v>
          </cell>
        </row>
        <row r="830">
          <cell r="C830">
            <v>43.379005109146398</v>
          </cell>
        </row>
        <row r="831">
          <cell r="C831">
            <v>39.625892267890102</v>
          </cell>
        </row>
        <row r="832">
          <cell r="C832">
            <v>39.756549546053002</v>
          </cell>
        </row>
        <row r="833">
          <cell r="C833">
            <v>57.2332346623406</v>
          </cell>
        </row>
        <row r="834">
          <cell r="C834">
            <v>44.303648241577797</v>
          </cell>
        </row>
        <row r="835">
          <cell r="C835">
            <v>43.068168300822698</v>
          </cell>
        </row>
        <row r="836">
          <cell r="C836">
            <v>43.386888087026399</v>
          </cell>
        </row>
        <row r="837">
          <cell r="C837">
            <v>40.120225184376302</v>
          </cell>
        </row>
        <row r="838">
          <cell r="C838">
            <v>53.174484109715898</v>
          </cell>
        </row>
        <row r="839">
          <cell r="C839">
            <v>39.490239239820603</v>
          </cell>
        </row>
        <row r="840">
          <cell r="C840">
            <v>45.041810163155397</v>
          </cell>
        </row>
        <row r="841">
          <cell r="C841">
            <v>39.462355434198997</v>
          </cell>
        </row>
        <row r="842">
          <cell r="C842">
            <v>39.695448293467301</v>
          </cell>
        </row>
        <row r="843">
          <cell r="C843">
            <v>44.250963865129499</v>
          </cell>
        </row>
        <row r="844">
          <cell r="C844">
            <v>40.812525965647097</v>
          </cell>
        </row>
        <row r="845">
          <cell r="C845">
            <v>51.026622225124598</v>
          </cell>
        </row>
        <row r="846">
          <cell r="C846">
            <v>38.2661138213833</v>
          </cell>
        </row>
        <row r="847">
          <cell r="C847">
            <v>38.445181284577103</v>
          </cell>
        </row>
        <row r="848">
          <cell r="C848">
            <v>38.679790023202202</v>
          </cell>
        </row>
        <row r="849">
          <cell r="C849">
            <v>37.496186449636703</v>
          </cell>
        </row>
        <row r="850">
          <cell r="C850">
            <v>49.651243127406701</v>
          </cell>
        </row>
        <row r="851">
          <cell r="C851">
            <v>42.875926452026398</v>
          </cell>
        </row>
        <row r="852">
          <cell r="C852">
            <v>37.618491345691197</v>
          </cell>
        </row>
        <row r="853">
          <cell r="C853">
            <v>40.254762445687597</v>
          </cell>
        </row>
        <row r="854">
          <cell r="C854">
            <v>46.798591449118497</v>
          </cell>
        </row>
        <row r="855">
          <cell r="C855">
            <v>41.406533118258203</v>
          </cell>
        </row>
        <row r="856">
          <cell r="C856">
            <v>39.827312570911303</v>
          </cell>
        </row>
        <row r="857">
          <cell r="C857">
            <v>43.040430619589102</v>
          </cell>
        </row>
        <row r="858">
          <cell r="C858">
            <v>37.3616796931273</v>
          </cell>
        </row>
        <row r="859">
          <cell r="C859">
            <v>42.413107635108702</v>
          </cell>
        </row>
        <row r="860">
          <cell r="C860">
            <v>39.837132984008001</v>
          </cell>
        </row>
        <row r="861">
          <cell r="C861">
            <v>39.7642334333352</v>
          </cell>
        </row>
        <row r="862">
          <cell r="C862">
            <v>46.551947950119803</v>
          </cell>
        </row>
        <row r="863">
          <cell r="C863">
            <v>38.173749221504103</v>
          </cell>
        </row>
        <row r="864">
          <cell r="C864">
            <v>42.102558624951797</v>
          </cell>
        </row>
        <row r="865">
          <cell r="C865">
            <v>41.8999489573525</v>
          </cell>
        </row>
        <row r="866">
          <cell r="C866">
            <v>57.172836989969497</v>
          </cell>
        </row>
        <row r="867">
          <cell r="C867">
            <v>52.537941266014201</v>
          </cell>
        </row>
        <row r="868">
          <cell r="C868">
            <v>40.820392434798698</v>
          </cell>
        </row>
        <row r="869">
          <cell r="C869">
            <v>43.0535088249149</v>
          </cell>
        </row>
        <row r="870">
          <cell r="C870">
            <v>46.683286933074598</v>
          </cell>
        </row>
        <row r="871">
          <cell r="C871">
            <v>40.065005414324801</v>
          </cell>
        </row>
        <row r="872">
          <cell r="C872">
            <v>51.0078244436082</v>
          </cell>
        </row>
        <row r="873">
          <cell r="C873">
            <v>48.913789440698402</v>
          </cell>
        </row>
        <row r="874">
          <cell r="C874">
            <v>59.498919159245901</v>
          </cell>
        </row>
        <row r="875">
          <cell r="C875">
            <v>40.1297882836746</v>
          </cell>
        </row>
        <row r="876">
          <cell r="C876">
            <v>57.798110836221802</v>
          </cell>
        </row>
        <row r="877">
          <cell r="C877">
            <v>44.668622949228499</v>
          </cell>
        </row>
        <row r="878">
          <cell r="C878">
            <v>44.460172219422603</v>
          </cell>
        </row>
        <row r="879">
          <cell r="C879">
            <v>51.849500383112698</v>
          </cell>
        </row>
        <row r="880">
          <cell r="C880">
            <v>42.259529638660503</v>
          </cell>
        </row>
        <row r="881">
          <cell r="C881">
            <v>39.994780907766099</v>
          </cell>
        </row>
        <row r="882">
          <cell r="C882">
            <v>40.864736364740601</v>
          </cell>
        </row>
        <row r="883">
          <cell r="C883">
            <v>40.135717192270498</v>
          </cell>
        </row>
        <row r="884">
          <cell r="C884">
            <v>37.990940375561003</v>
          </cell>
        </row>
        <row r="885">
          <cell r="C885">
            <v>37.675026760136198</v>
          </cell>
        </row>
        <row r="886">
          <cell r="C886">
            <v>40.879903736284099</v>
          </cell>
        </row>
        <row r="887">
          <cell r="C887">
            <v>38.508621329481699</v>
          </cell>
        </row>
        <row r="888">
          <cell r="C888">
            <v>42.017454117893898</v>
          </cell>
        </row>
        <row r="889">
          <cell r="C889">
            <v>39.3552520360454</v>
          </cell>
        </row>
        <row r="890">
          <cell r="C890">
            <v>37.577676060698799</v>
          </cell>
        </row>
        <row r="891">
          <cell r="C891">
            <v>43.423724888381699</v>
          </cell>
        </row>
        <row r="892">
          <cell r="C892">
            <v>44.388256996724898</v>
          </cell>
        </row>
        <row r="893">
          <cell r="C893">
            <v>53.009750919896902</v>
          </cell>
        </row>
        <row r="894">
          <cell r="C894">
            <v>43.492169883143298</v>
          </cell>
        </row>
        <row r="895">
          <cell r="C895">
            <v>41.028088121742599</v>
          </cell>
        </row>
        <row r="896">
          <cell r="C896">
            <v>52.719433295796897</v>
          </cell>
        </row>
        <row r="897">
          <cell r="C897">
            <v>41.569265639194697</v>
          </cell>
        </row>
        <row r="898">
          <cell r="C898">
            <v>49.480673341183397</v>
          </cell>
        </row>
        <row r="899">
          <cell r="C899">
            <v>43.236571391470001</v>
          </cell>
        </row>
        <row r="900">
          <cell r="C900">
            <v>40.514160932814697</v>
          </cell>
        </row>
        <row r="901">
          <cell r="C901">
            <v>47.8144371790329</v>
          </cell>
        </row>
        <row r="902">
          <cell r="C902">
            <v>49.126625510839801</v>
          </cell>
        </row>
        <row r="903">
          <cell r="C903">
            <v>46.715676242311702</v>
          </cell>
        </row>
        <row r="904">
          <cell r="C904">
            <v>42.102757576180501</v>
          </cell>
        </row>
        <row r="905">
          <cell r="C905">
            <v>45.461272444386701</v>
          </cell>
        </row>
        <row r="906">
          <cell r="C906">
            <v>56.146405345351099</v>
          </cell>
        </row>
        <row r="907">
          <cell r="C907">
            <v>40.3781666245482</v>
          </cell>
        </row>
        <row r="908">
          <cell r="C908">
            <v>46.727013130298701</v>
          </cell>
        </row>
        <row r="909">
          <cell r="C909">
            <v>36.811349911247902</v>
          </cell>
        </row>
        <row r="910">
          <cell r="C910">
            <v>39.657546600583601</v>
          </cell>
        </row>
        <row r="911">
          <cell r="C911">
            <v>44.7335077023438</v>
          </cell>
        </row>
        <row r="912">
          <cell r="C912">
            <v>41.411620674284499</v>
          </cell>
        </row>
        <row r="913">
          <cell r="C913">
            <v>42.603027137606503</v>
          </cell>
        </row>
        <row r="914">
          <cell r="C914">
            <v>42.245166323691798</v>
          </cell>
        </row>
        <row r="915">
          <cell r="C915">
            <v>40.860876638930002</v>
          </cell>
        </row>
        <row r="916">
          <cell r="C916">
            <v>39.777345736657601</v>
          </cell>
        </row>
        <row r="917">
          <cell r="C917">
            <v>54.505614952462302</v>
          </cell>
        </row>
        <row r="918">
          <cell r="C918">
            <v>44.464864291006698</v>
          </cell>
        </row>
        <row r="919">
          <cell r="C919">
            <v>42.1767836660716</v>
          </cell>
        </row>
        <row r="920">
          <cell r="C920">
            <v>39.701990015804299</v>
          </cell>
        </row>
        <row r="921">
          <cell r="C921">
            <v>43.030803685857698</v>
          </cell>
        </row>
        <row r="922">
          <cell r="C922">
            <v>45.425892476118797</v>
          </cell>
        </row>
        <row r="923">
          <cell r="C923">
            <v>42.292457049969599</v>
          </cell>
        </row>
        <row r="924">
          <cell r="C924">
            <v>42.562875709473097</v>
          </cell>
        </row>
        <row r="925">
          <cell r="C925">
            <v>43.392837359828597</v>
          </cell>
        </row>
        <row r="926">
          <cell r="C926">
            <v>41.984183464940301</v>
          </cell>
        </row>
        <row r="927">
          <cell r="C927">
            <v>46.898863353303199</v>
          </cell>
        </row>
        <row r="928">
          <cell r="C928">
            <v>43.015374280247698</v>
          </cell>
        </row>
        <row r="929">
          <cell r="C929">
            <v>40.957574901731398</v>
          </cell>
        </row>
        <row r="930">
          <cell r="C930">
            <v>44.125422910967998</v>
          </cell>
        </row>
        <row r="931">
          <cell r="C931">
            <v>42.401026928490097</v>
          </cell>
        </row>
        <row r="932">
          <cell r="C932">
            <v>38.922372020528599</v>
          </cell>
        </row>
        <row r="933">
          <cell r="C933">
            <v>47.162212121362998</v>
          </cell>
        </row>
        <row r="934">
          <cell r="C934">
            <v>37.493127399472201</v>
          </cell>
        </row>
        <row r="935">
          <cell r="C935">
            <v>51.923117817413001</v>
          </cell>
        </row>
        <row r="936">
          <cell r="C936">
            <v>40.675127739083401</v>
          </cell>
        </row>
        <row r="937">
          <cell r="C937">
            <v>39.344644765938</v>
          </cell>
        </row>
        <row r="938">
          <cell r="C938">
            <v>38.9764732884517</v>
          </cell>
        </row>
        <row r="939">
          <cell r="C939">
            <v>42.979845803837797</v>
          </cell>
        </row>
        <row r="940">
          <cell r="C940">
            <v>41.445324728013503</v>
          </cell>
        </row>
        <row r="941">
          <cell r="C941">
            <v>45.360103525582801</v>
          </cell>
        </row>
        <row r="942">
          <cell r="C942">
            <v>41.462126255995301</v>
          </cell>
        </row>
        <row r="943">
          <cell r="C943">
            <v>41.338400850802898</v>
          </cell>
        </row>
        <row r="944">
          <cell r="C944">
            <v>43.485961687522803</v>
          </cell>
        </row>
        <row r="945">
          <cell r="C945">
            <v>46.023110202665798</v>
          </cell>
        </row>
        <row r="946">
          <cell r="C946">
            <v>56.423377082526201</v>
          </cell>
        </row>
        <row r="947">
          <cell r="C947">
            <v>41.436162889616803</v>
          </cell>
        </row>
        <row r="948">
          <cell r="C948">
            <v>42.788594491334997</v>
          </cell>
        </row>
        <row r="949">
          <cell r="C949">
            <v>40.987924485039002</v>
          </cell>
        </row>
        <row r="950">
          <cell r="C950">
            <v>53.420330270233102</v>
          </cell>
        </row>
        <row r="951">
          <cell r="C951">
            <v>46.813704008069799</v>
          </cell>
        </row>
        <row r="952">
          <cell r="C952">
            <v>36.909672448828303</v>
          </cell>
        </row>
        <row r="953">
          <cell r="C953">
            <v>38.582055203473701</v>
          </cell>
        </row>
        <row r="954">
          <cell r="C954">
            <v>38.1478133255819</v>
          </cell>
        </row>
        <row r="955">
          <cell r="C955">
            <v>40.809983534485603</v>
          </cell>
        </row>
        <row r="956">
          <cell r="C956">
            <v>39.2466610353977</v>
          </cell>
        </row>
        <row r="957">
          <cell r="C957">
            <v>48.130252032056198</v>
          </cell>
        </row>
        <row r="958">
          <cell r="C958">
            <v>41.4147586159323</v>
          </cell>
        </row>
        <row r="959">
          <cell r="C959">
            <v>42.501080978254898</v>
          </cell>
        </row>
        <row r="960">
          <cell r="C960">
            <v>39.292822821234999</v>
          </cell>
        </row>
        <row r="961">
          <cell r="C961">
            <v>38.930826892640397</v>
          </cell>
        </row>
        <row r="962">
          <cell r="C962">
            <v>42.3278667629572</v>
          </cell>
        </row>
        <row r="963">
          <cell r="C963">
            <v>40.571523226236401</v>
          </cell>
        </row>
        <row r="964">
          <cell r="C964">
            <v>41.103880072763999</v>
          </cell>
        </row>
        <row r="965">
          <cell r="C965">
            <v>41.0873538288633</v>
          </cell>
        </row>
        <row r="966">
          <cell r="C966">
            <v>53.132907283426803</v>
          </cell>
        </row>
        <row r="967">
          <cell r="C967">
            <v>44.142314274207301</v>
          </cell>
        </row>
        <row r="968">
          <cell r="C968">
            <v>43.819964887286602</v>
          </cell>
        </row>
        <row r="969">
          <cell r="C969">
            <v>56.598772467217401</v>
          </cell>
        </row>
        <row r="970">
          <cell r="C970">
            <v>51.187626265739297</v>
          </cell>
        </row>
        <row r="971">
          <cell r="C971">
            <v>46.459324770566603</v>
          </cell>
        </row>
        <row r="972">
          <cell r="C972">
            <v>39.528163285197003</v>
          </cell>
        </row>
        <row r="973">
          <cell r="C973">
            <v>48.306309531036597</v>
          </cell>
        </row>
        <row r="974">
          <cell r="C974">
            <v>52.642812758919497</v>
          </cell>
        </row>
        <row r="975">
          <cell r="C975">
            <v>42.996142280966801</v>
          </cell>
        </row>
        <row r="976">
          <cell r="C976">
            <v>43.290339517092299</v>
          </cell>
        </row>
        <row r="977">
          <cell r="C977">
            <v>41.427013106086697</v>
          </cell>
        </row>
        <row r="978">
          <cell r="C978">
            <v>42.061924505632398</v>
          </cell>
        </row>
        <row r="979">
          <cell r="C979">
            <v>38.635230137400598</v>
          </cell>
        </row>
        <row r="980">
          <cell r="C980">
            <v>43.844088881814002</v>
          </cell>
        </row>
        <row r="981">
          <cell r="C981">
            <v>38.742128522583002</v>
          </cell>
        </row>
        <row r="982">
          <cell r="C982">
            <v>47.417242783641498</v>
          </cell>
        </row>
        <row r="983">
          <cell r="C983">
            <v>39.394993060425897</v>
          </cell>
        </row>
        <row r="984">
          <cell r="C984">
            <v>41.016552696899801</v>
          </cell>
        </row>
        <row r="985">
          <cell r="C985">
            <v>41.549969938779398</v>
          </cell>
        </row>
        <row r="986">
          <cell r="C986">
            <v>47.939768622283701</v>
          </cell>
        </row>
        <row r="987">
          <cell r="C987">
            <v>47.132158497489797</v>
          </cell>
        </row>
        <row r="988">
          <cell r="C988">
            <v>42.438867038527697</v>
          </cell>
        </row>
        <row r="989">
          <cell r="C989">
            <v>42.846718694155101</v>
          </cell>
        </row>
        <row r="990">
          <cell r="C990">
            <v>40.271944175537001</v>
          </cell>
        </row>
        <row r="991">
          <cell r="C991">
            <v>37.718036992356197</v>
          </cell>
        </row>
        <row r="992">
          <cell r="C992">
            <v>38.719881452955804</v>
          </cell>
        </row>
        <row r="993">
          <cell r="C993">
            <v>39.1557710963585</v>
          </cell>
        </row>
        <row r="994">
          <cell r="C994">
            <v>37.586474724450497</v>
          </cell>
        </row>
        <row r="995">
          <cell r="C995">
            <v>54.827391634365398</v>
          </cell>
        </row>
        <row r="996">
          <cell r="C996">
            <v>38.932569859783499</v>
          </cell>
        </row>
        <row r="997">
          <cell r="C997">
            <v>53.243550674780401</v>
          </cell>
        </row>
        <row r="998">
          <cell r="C998">
            <v>40.8295438717496</v>
          </cell>
        </row>
        <row r="999">
          <cell r="C999">
            <v>45.235983740512701</v>
          </cell>
        </row>
        <row r="1000">
          <cell r="C1000">
            <v>39.800052334447201</v>
          </cell>
        </row>
        <row r="1001">
          <cell r="C1001">
            <v>48.971428219596802</v>
          </cell>
        </row>
        <row r="1002">
          <cell r="C1002">
            <v>42.359984120157002</v>
          </cell>
        </row>
        <row r="1003">
          <cell r="C1003">
            <v>46.241803751634301</v>
          </cell>
        </row>
        <row r="1004">
          <cell r="C1004">
            <v>39.233951946270302</v>
          </cell>
        </row>
        <row r="1005">
          <cell r="C1005">
            <v>37.375942386722002</v>
          </cell>
        </row>
        <row r="1006">
          <cell r="C1006">
            <v>42.526986894231399</v>
          </cell>
        </row>
        <row r="1007">
          <cell r="C1007">
            <v>42.892963972105697</v>
          </cell>
        </row>
        <row r="1008">
          <cell r="C1008">
            <v>40.103232925954302</v>
          </cell>
        </row>
        <row r="1009">
          <cell r="C1009">
            <v>54.644946631392799</v>
          </cell>
        </row>
        <row r="1010">
          <cell r="C1010">
            <v>41.847936418638</v>
          </cell>
        </row>
        <row r="1011">
          <cell r="C1011">
            <v>45.3900827594288</v>
          </cell>
        </row>
        <row r="1012">
          <cell r="C1012">
            <v>41.0693025609337</v>
          </cell>
        </row>
        <row r="1013">
          <cell r="C1013">
            <v>37.952096654031003</v>
          </cell>
        </row>
        <row r="1014">
          <cell r="C1014">
            <v>39.9334931406256</v>
          </cell>
        </row>
        <row r="1015">
          <cell r="C1015">
            <v>49.435136170160703</v>
          </cell>
        </row>
        <row r="1016">
          <cell r="C1016">
            <v>54.326995423826197</v>
          </cell>
        </row>
        <row r="1017">
          <cell r="C1017">
            <v>44.791253260223002</v>
          </cell>
        </row>
        <row r="1018">
          <cell r="C1018">
            <v>40.9969032210671</v>
          </cell>
        </row>
        <row r="1019">
          <cell r="C1019">
            <v>43.793745717822901</v>
          </cell>
        </row>
        <row r="1020">
          <cell r="C1020">
            <v>40.124734900112301</v>
          </cell>
        </row>
        <row r="1021">
          <cell r="C1021">
            <v>40.023053666061799</v>
          </cell>
        </row>
        <row r="1022">
          <cell r="C1022">
            <v>43.256576620713098</v>
          </cell>
        </row>
        <row r="1023">
          <cell r="C1023">
            <v>41.875218818020599</v>
          </cell>
        </row>
        <row r="1024">
          <cell r="C1024">
            <v>43.098630352216801</v>
          </cell>
        </row>
        <row r="1025">
          <cell r="C1025">
            <v>37.295080195473197</v>
          </cell>
        </row>
        <row r="1026">
          <cell r="C1026">
            <v>41.059453367725403</v>
          </cell>
        </row>
        <row r="1027">
          <cell r="C1027">
            <v>44.796910991632501</v>
          </cell>
        </row>
        <row r="1028">
          <cell r="C1028">
            <v>38.029502893070699</v>
          </cell>
        </row>
        <row r="1029">
          <cell r="C1029">
            <v>40.294521014716203</v>
          </cell>
        </row>
        <row r="1030">
          <cell r="C1030">
            <v>41.713828166651702</v>
          </cell>
        </row>
        <row r="1031">
          <cell r="C1031">
            <v>48.529259120381703</v>
          </cell>
        </row>
        <row r="1032">
          <cell r="C1032">
            <v>39.667769723997303</v>
          </cell>
        </row>
        <row r="1033">
          <cell r="C1033">
            <v>44.839377811642002</v>
          </cell>
        </row>
        <row r="1034">
          <cell r="C1034">
            <v>42.107577528019299</v>
          </cell>
        </row>
        <row r="1035">
          <cell r="C1035">
            <v>39.600631769864002</v>
          </cell>
        </row>
        <row r="1036">
          <cell r="C1036">
            <v>37.539671067958501</v>
          </cell>
        </row>
        <row r="1037">
          <cell r="C1037">
            <v>48.4215436518842</v>
          </cell>
        </row>
        <row r="1038">
          <cell r="C1038">
            <v>39.564132234633199</v>
          </cell>
        </row>
        <row r="1039">
          <cell r="C1039">
            <v>43.762418118028897</v>
          </cell>
        </row>
        <row r="1040">
          <cell r="C1040">
            <v>41.003656254929801</v>
          </cell>
        </row>
        <row r="1041">
          <cell r="C1041">
            <v>40.712043100507003</v>
          </cell>
        </row>
        <row r="1042">
          <cell r="C1042">
            <v>41.510072402198098</v>
          </cell>
        </row>
        <row r="1043">
          <cell r="C1043">
            <v>38.415900003736198</v>
          </cell>
        </row>
        <row r="1044">
          <cell r="C1044">
            <v>38.791648437433899</v>
          </cell>
        </row>
        <row r="1045">
          <cell r="C1045">
            <v>39.930280802604003</v>
          </cell>
        </row>
        <row r="1046">
          <cell r="C1046">
            <v>43.720821819555901</v>
          </cell>
        </row>
        <row r="1047">
          <cell r="C1047">
            <v>39.285870427643303</v>
          </cell>
        </row>
        <row r="1048">
          <cell r="C1048">
            <v>40.422648979088699</v>
          </cell>
        </row>
        <row r="1049">
          <cell r="C1049">
            <v>39.583602586527803</v>
          </cell>
        </row>
        <row r="1050">
          <cell r="C1050">
            <v>42.013649602054102</v>
          </cell>
        </row>
        <row r="1051">
          <cell r="C1051">
            <v>39.790974434700601</v>
          </cell>
        </row>
        <row r="1052">
          <cell r="C1052">
            <v>41.502853193522299</v>
          </cell>
        </row>
        <row r="1053">
          <cell r="C1053">
            <v>38.747557879134099</v>
          </cell>
        </row>
        <row r="1054">
          <cell r="C1054">
            <v>46.538943697360203</v>
          </cell>
        </row>
        <row r="1055">
          <cell r="C1055">
            <v>39.981508627030799</v>
          </cell>
        </row>
        <row r="1056">
          <cell r="C1056">
            <v>41.055970910509899</v>
          </cell>
        </row>
        <row r="1057">
          <cell r="C1057">
            <v>44.3950972171491</v>
          </cell>
        </row>
        <row r="1058">
          <cell r="C1058">
            <v>43.797078397241002</v>
          </cell>
        </row>
        <row r="1059">
          <cell r="C1059">
            <v>52.105752990450299</v>
          </cell>
        </row>
        <row r="1060">
          <cell r="C1060">
            <v>40.184682349040798</v>
          </cell>
        </row>
        <row r="1061">
          <cell r="C1061">
            <v>49.750300409645803</v>
          </cell>
        </row>
        <row r="1062">
          <cell r="C1062">
            <v>43.2192382507438</v>
          </cell>
        </row>
        <row r="1063">
          <cell r="C1063">
            <v>47.605349809471001</v>
          </cell>
        </row>
        <row r="1064">
          <cell r="C1064">
            <v>44.645790663061099</v>
          </cell>
        </row>
        <row r="1065">
          <cell r="C1065">
            <v>41.585947927866101</v>
          </cell>
        </row>
        <row r="1066">
          <cell r="C1066">
            <v>40.828923965588999</v>
          </cell>
        </row>
        <row r="1067">
          <cell r="C1067">
            <v>43.360749670783498</v>
          </cell>
        </row>
        <row r="1068">
          <cell r="C1068">
            <v>39.989353542767503</v>
          </cell>
        </row>
        <row r="1069">
          <cell r="C1069">
            <v>50.703305952450499</v>
          </cell>
        </row>
        <row r="1070">
          <cell r="C1070">
            <v>44.193261492348597</v>
          </cell>
        </row>
        <row r="1071">
          <cell r="C1071">
            <v>47.054108776164199</v>
          </cell>
        </row>
        <row r="1072">
          <cell r="C1072">
            <v>36.377398183803301</v>
          </cell>
        </row>
        <row r="1073">
          <cell r="C1073">
            <v>42.345742664167602</v>
          </cell>
        </row>
        <row r="1074">
          <cell r="C1074">
            <v>38.258536301555502</v>
          </cell>
        </row>
        <row r="1075">
          <cell r="C1075">
            <v>39.985283301441903</v>
          </cell>
        </row>
        <row r="1076">
          <cell r="C1076">
            <v>41.736730474783002</v>
          </cell>
        </row>
        <row r="1077">
          <cell r="C1077">
            <v>41.720653047301496</v>
          </cell>
        </row>
        <row r="1078">
          <cell r="C1078">
            <v>42.578602362255403</v>
          </cell>
        </row>
        <row r="1079">
          <cell r="C1079">
            <v>36.531655448199203</v>
          </cell>
        </row>
        <row r="1080">
          <cell r="C1080">
            <v>40.308199716447199</v>
          </cell>
        </row>
        <row r="1081">
          <cell r="C1081">
            <v>42.7536543942824</v>
          </cell>
        </row>
        <row r="1082">
          <cell r="C1082">
            <v>41.756301900959002</v>
          </cell>
        </row>
        <row r="1083">
          <cell r="C1083">
            <v>43.4161271494578</v>
          </cell>
        </row>
        <row r="1084">
          <cell r="C1084">
            <v>36.609841301259202</v>
          </cell>
        </row>
        <row r="1085">
          <cell r="C1085">
            <v>41.253653801042503</v>
          </cell>
        </row>
        <row r="1086">
          <cell r="C1086">
            <v>39.241984308934903</v>
          </cell>
        </row>
        <row r="1087">
          <cell r="C1087">
            <v>40.719038747521999</v>
          </cell>
        </row>
        <row r="1088">
          <cell r="C1088">
            <v>38.408779069308501</v>
          </cell>
        </row>
        <row r="1089">
          <cell r="C1089">
            <v>41.343374078953197</v>
          </cell>
        </row>
        <row r="1090">
          <cell r="C1090">
            <v>45.100360947839597</v>
          </cell>
        </row>
        <row r="1091">
          <cell r="C1091">
            <v>43.058425297495901</v>
          </cell>
        </row>
        <row r="1092">
          <cell r="C1092">
            <v>43.641842962195703</v>
          </cell>
        </row>
        <row r="1093">
          <cell r="C1093">
            <v>42.036562614710697</v>
          </cell>
        </row>
        <row r="1094">
          <cell r="C1094">
            <v>37.030087928574098</v>
          </cell>
        </row>
        <row r="1095">
          <cell r="C1095">
            <v>39.199077634046802</v>
          </cell>
        </row>
        <row r="1096">
          <cell r="C1096">
            <v>42.114994731642</v>
          </cell>
        </row>
        <row r="1097">
          <cell r="C1097">
            <v>40.794198752612999</v>
          </cell>
        </row>
        <row r="1098">
          <cell r="C1098">
            <v>41.898247161937697</v>
          </cell>
        </row>
        <row r="1099">
          <cell r="C1099">
            <v>44.963392646684603</v>
          </cell>
        </row>
        <row r="1100">
          <cell r="C1100">
            <v>40.597287221132</v>
          </cell>
        </row>
        <row r="1101">
          <cell r="C1101">
            <v>39.2776607049124</v>
          </cell>
        </row>
        <row r="1102">
          <cell r="C1102">
            <v>37.382061579681803</v>
          </cell>
        </row>
        <row r="1103">
          <cell r="C1103">
            <v>39.9484338170017</v>
          </cell>
        </row>
        <row r="1104">
          <cell r="C1104">
            <v>37.289440380822903</v>
          </cell>
        </row>
        <row r="1105">
          <cell r="C1105">
            <v>40.080719347970501</v>
          </cell>
        </row>
        <row r="1106">
          <cell r="C1106">
            <v>44.634688389081496</v>
          </cell>
        </row>
        <row r="1107">
          <cell r="C1107">
            <v>43.547304924096601</v>
          </cell>
        </row>
        <row r="1108">
          <cell r="C1108">
            <v>60.115708953229301</v>
          </cell>
        </row>
        <row r="1109">
          <cell r="C1109">
            <v>53.061628713415097</v>
          </cell>
        </row>
        <row r="1110">
          <cell r="C1110">
            <v>41.7329042803539</v>
          </cell>
        </row>
        <row r="1111">
          <cell r="C1111">
            <v>44.3482745969294</v>
          </cell>
        </row>
        <row r="1112">
          <cell r="C1112">
            <v>41.2275937342527</v>
          </cell>
        </row>
        <row r="1113">
          <cell r="C1113">
            <v>51.766937643491403</v>
          </cell>
        </row>
        <row r="1114">
          <cell r="C1114">
            <v>42.043519821576901</v>
          </cell>
        </row>
        <row r="1115">
          <cell r="C1115">
            <v>40.771577625173101</v>
          </cell>
        </row>
        <row r="1116">
          <cell r="C1116">
            <v>50.432202784203596</v>
          </cell>
        </row>
        <row r="1117">
          <cell r="C1117">
            <v>44.604512949552301</v>
          </cell>
        </row>
        <row r="1118">
          <cell r="C1118">
            <v>42.896471282810502</v>
          </cell>
        </row>
        <row r="1119">
          <cell r="C1119">
            <v>38.870641827840203</v>
          </cell>
        </row>
        <row r="1120">
          <cell r="C1120">
            <v>36.560891246527802</v>
          </cell>
        </row>
        <row r="1121">
          <cell r="C1121">
            <v>49.412494470446497</v>
          </cell>
        </row>
        <row r="1122">
          <cell r="C1122">
            <v>42.1738823765143</v>
          </cell>
        </row>
        <row r="1123">
          <cell r="C1123">
            <v>40.166264921220801</v>
          </cell>
        </row>
        <row r="1124">
          <cell r="C1124">
            <v>42.540875173488999</v>
          </cell>
        </row>
        <row r="1125">
          <cell r="C1125">
            <v>39.383886646207898</v>
          </cell>
        </row>
        <row r="1126">
          <cell r="C1126">
            <v>44.830002465638401</v>
          </cell>
        </row>
        <row r="1127">
          <cell r="C1127">
            <v>37.728670226079103</v>
          </cell>
        </row>
        <row r="1128">
          <cell r="C1128">
            <v>39.295460113852897</v>
          </cell>
        </row>
        <row r="1129">
          <cell r="C1129">
            <v>43.186162770366501</v>
          </cell>
        </row>
        <row r="1130">
          <cell r="C1130">
            <v>50.811841804805503</v>
          </cell>
        </row>
        <row r="1131">
          <cell r="C1131">
            <v>45.047445777943899</v>
          </cell>
        </row>
        <row r="1132">
          <cell r="C1132">
            <v>40.644596046183899</v>
          </cell>
        </row>
        <row r="1133">
          <cell r="C1133">
            <v>40.979920507018697</v>
          </cell>
        </row>
        <row r="1134">
          <cell r="C1134">
            <v>40.269647981534703</v>
          </cell>
        </row>
        <row r="1135">
          <cell r="C1135">
            <v>54.7242072348782</v>
          </cell>
        </row>
        <row r="1136">
          <cell r="C1136">
            <v>51.950261161609497</v>
          </cell>
        </row>
        <row r="1137">
          <cell r="C1137">
            <v>41.375917467731597</v>
          </cell>
        </row>
        <row r="1138">
          <cell r="C1138">
            <v>43.099370257751502</v>
          </cell>
        </row>
        <row r="1139">
          <cell r="C1139">
            <v>41.959848095811203</v>
          </cell>
        </row>
        <row r="1140">
          <cell r="C1140">
            <v>40.179336853757299</v>
          </cell>
        </row>
        <row r="1141">
          <cell r="C1141">
            <v>39.903502106432299</v>
          </cell>
        </row>
        <row r="1142">
          <cell r="C1142">
            <v>52.427231470880002</v>
          </cell>
        </row>
        <row r="1143">
          <cell r="C1143">
            <v>38.715338859915498</v>
          </cell>
        </row>
        <row r="1144">
          <cell r="C1144">
            <v>42.0331836828042</v>
          </cell>
        </row>
        <row r="1145">
          <cell r="C1145">
            <v>48.728955373301098</v>
          </cell>
        </row>
        <row r="1146">
          <cell r="C1146">
            <v>43.432844659633901</v>
          </cell>
        </row>
        <row r="1147">
          <cell r="C1147">
            <v>44.924757903551999</v>
          </cell>
        </row>
        <row r="1148">
          <cell r="C1148">
            <v>48.736727819391703</v>
          </cell>
        </row>
        <row r="1149">
          <cell r="C1149">
            <v>50.787798553884599</v>
          </cell>
        </row>
        <row r="1150">
          <cell r="C1150">
            <v>38.184584329470397</v>
          </cell>
        </row>
        <row r="1151">
          <cell r="C1151">
            <v>42.128427644279803</v>
          </cell>
        </row>
        <row r="1152">
          <cell r="C1152">
            <v>47.354917627703301</v>
          </cell>
        </row>
        <row r="1153">
          <cell r="C1153">
            <v>49.835451014138201</v>
          </cell>
        </row>
        <row r="1154">
          <cell r="C1154">
            <v>43.975119926479501</v>
          </cell>
        </row>
        <row r="1155">
          <cell r="C1155">
            <v>43.268722150316499</v>
          </cell>
        </row>
        <row r="1156">
          <cell r="C1156">
            <v>39.931527664965898</v>
          </cell>
        </row>
        <row r="1157">
          <cell r="C1157">
            <v>50.167715834804397</v>
          </cell>
        </row>
        <row r="1158">
          <cell r="C1158">
            <v>43.596905963334997</v>
          </cell>
        </row>
        <row r="1159">
          <cell r="C1159">
            <v>55.552810613201203</v>
          </cell>
        </row>
        <row r="1160">
          <cell r="C1160">
            <v>40.539189515983601</v>
          </cell>
        </row>
        <row r="1161">
          <cell r="C1161">
            <v>42.165081806094697</v>
          </cell>
        </row>
        <row r="1162">
          <cell r="C1162">
            <v>39.952602952551103</v>
          </cell>
        </row>
        <row r="1163">
          <cell r="C1163">
            <v>39.229363075318702</v>
          </cell>
        </row>
        <row r="1164">
          <cell r="C1164">
            <v>48.532990799917002</v>
          </cell>
        </row>
        <row r="1165">
          <cell r="C1165">
            <v>43.079277495897799</v>
          </cell>
        </row>
        <row r="1166">
          <cell r="C1166">
            <v>40.920487853537701</v>
          </cell>
        </row>
        <row r="1167">
          <cell r="C1167">
            <v>44.868423947129898</v>
          </cell>
        </row>
        <row r="1168">
          <cell r="C1168">
            <v>40.822036083690797</v>
          </cell>
        </row>
        <row r="1169">
          <cell r="C1169">
            <v>43.607658837276901</v>
          </cell>
        </row>
        <row r="1170">
          <cell r="C1170">
            <v>42.238182493687802</v>
          </cell>
        </row>
        <row r="1171">
          <cell r="C1171">
            <v>56.834248863587597</v>
          </cell>
        </row>
        <row r="1172">
          <cell r="C1172">
            <v>40.766365415438599</v>
          </cell>
        </row>
        <row r="1173">
          <cell r="C1173">
            <v>44.031216606001401</v>
          </cell>
        </row>
        <row r="1174">
          <cell r="C1174">
            <v>40.2631900760557</v>
          </cell>
        </row>
        <row r="1175">
          <cell r="C1175">
            <v>40.0413505155013</v>
          </cell>
        </row>
        <row r="1176">
          <cell r="C1176">
            <v>44.233140328334699</v>
          </cell>
        </row>
        <row r="1177">
          <cell r="C1177">
            <v>52.452631446164702</v>
          </cell>
        </row>
        <row r="1178">
          <cell r="C1178">
            <v>51.980619192700097</v>
          </cell>
        </row>
        <row r="1179">
          <cell r="C1179">
            <v>45.475180752994397</v>
          </cell>
        </row>
        <row r="1180">
          <cell r="C1180">
            <v>47.6999429150354</v>
          </cell>
        </row>
        <row r="1181">
          <cell r="C1181">
            <v>38.885719019746801</v>
          </cell>
        </row>
        <row r="1182">
          <cell r="C1182">
            <v>39.9425281731829</v>
          </cell>
        </row>
        <row r="1183">
          <cell r="C1183">
            <v>39.304359859933001</v>
          </cell>
        </row>
        <row r="1184">
          <cell r="C1184">
            <v>37.6962273557156</v>
          </cell>
        </row>
        <row r="1185">
          <cell r="C1185">
            <v>42.316671177295802</v>
          </cell>
        </row>
        <row r="1186">
          <cell r="C1186">
            <v>50.961419904042799</v>
          </cell>
        </row>
        <row r="1187">
          <cell r="C1187">
            <v>41.288057664986603</v>
          </cell>
        </row>
        <row r="1188">
          <cell r="C1188">
            <v>42.521829733145999</v>
          </cell>
        </row>
        <row r="1189">
          <cell r="C1189">
            <v>39.976280921463797</v>
          </cell>
        </row>
        <row r="1190">
          <cell r="C1190">
            <v>43.014627025243101</v>
          </cell>
        </row>
        <row r="1191">
          <cell r="C1191">
            <v>37.367192416032204</v>
          </cell>
        </row>
        <row r="1192">
          <cell r="C1192">
            <v>41.523387634300903</v>
          </cell>
        </row>
        <row r="1193">
          <cell r="C1193">
            <v>43.0774725499002</v>
          </cell>
        </row>
        <row r="1194">
          <cell r="C1194">
            <v>39.775528485163697</v>
          </cell>
        </row>
        <row r="1195">
          <cell r="C1195">
            <v>38.564948189128799</v>
          </cell>
        </row>
        <row r="1196">
          <cell r="C1196">
            <v>37.094223659521703</v>
          </cell>
        </row>
        <row r="1197">
          <cell r="C1197">
            <v>42.904631599635401</v>
          </cell>
        </row>
        <row r="1198">
          <cell r="C1198">
            <v>37.235209972598497</v>
          </cell>
        </row>
        <row r="1199">
          <cell r="C1199">
            <v>41.294034620637603</v>
          </cell>
        </row>
        <row r="1200">
          <cell r="C1200">
            <v>39.943852214996802</v>
          </cell>
        </row>
        <row r="1201">
          <cell r="C1201">
            <v>43.574497454210899</v>
          </cell>
        </row>
        <row r="1202">
          <cell r="C1202">
            <v>41.768708406218998</v>
          </cell>
        </row>
        <row r="1203">
          <cell r="C1203">
            <v>38.3421548103261</v>
          </cell>
        </row>
        <row r="1204">
          <cell r="C1204">
            <v>37.216636419272703</v>
          </cell>
        </row>
        <row r="1205">
          <cell r="C1205">
            <v>37.9045624743991</v>
          </cell>
        </row>
        <row r="1206">
          <cell r="C1206">
            <v>52.245565452588899</v>
          </cell>
        </row>
        <row r="1207">
          <cell r="C1207">
            <v>38.064425807413699</v>
          </cell>
        </row>
        <row r="1208">
          <cell r="C1208">
            <v>41.895866958449503</v>
          </cell>
        </row>
        <row r="1209">
          <cell r="C1209">
            <v>54.897495662080999</v>
          </cell>
        </row>
        <row r="1210">
          <cell r="C1210">
            <v>39.818343132015102</v>
          </cell>
        </row>
        <row r="1211">
          <cell r="C1211">
            <v>42.649100794914098</v>
          </cell>
        </row>
        <row r="1212">
          <cell r="C1212">
            <v>40.413978271120598</v>
          </cell>
        </row>
        <row r="1213">
          <cell r="C1213">
            <v>39.035706832089701</v>
          </cell>
        </row>
        <row r="1214">
          <cell r="C1214">
            <v>45.226720541411197</v>
          </cell>
        </row>
        <row r="1215">
          <cell r="C1215">
            <v>39.886324733153003</v>
          </cell>
        </row>
        <row r="1216">
          <cell r="C1216">
            <v>36.925782195526097</v>
          </cell>
        </row>
        <row r="1217">
          <cell r="C1217">
            <v>40.055842063239098</v>
          </cell>
        </row>
        <row r="1218">
          <cell r="C1218">
            <v>40.595364979880998</v>
          </cell>
        </row>
        <row r="1219">
          <cell r="C1219">
            <v>37.4295869903615</v>
          </cell>
        </row>
        <row r="1220">
          <cell r="C1220">
            <v>43.313369038584497</v>
          </cell>
        </row>
        <row r="1221">
          <cell r="C1221">
            <v>48.691126146339997</v>
          </cell>
        </row>
        <row r="1222">
          <cell r="C1222">
            <v>38.544195989685598</v>
          </cell>
        </row>
        <row r="1223">
          <cell r="C1223">
            <v>44.881903787993899</v>
          </cell>
        </row>
        <row r="1224">
          <cell r="C1224">
            <v>41.598183456851302</v>
          </cell>
        </row>
        <row r="1225">
          <cell r="C1225">
            <v>38.773660689171699</v>
          </cell>
        </row>
        <row r="1226">
          <cell r="C1226">
            <v>37.556073881936797</v>
          </cell>
        </row>
        <row r="1227">
          <cell r="C1227">
            <v>39.560890742134198</v>
          </cell>
        </row>
        <row r="1228">
          <cell r="C1228">
            <v>41.360004396162203</v>
          </cell>
        </row>
        <row r="1229">
          <cell r="C1229">
            <v>39.146655464318698</v>
          </cell>
        </row>
        <row r="1230">
          <cell r="C1230">
            <v>41.952058784465898</v>
          </cell>
        </row>
        <row r="1231">
          <cell r="C1231">
            <v>41.400043487482897</v>
          </cell>
        </row>
        <row r="1232">
          <cell r="C1232">
            <v>43.6141758972418</v>
          </cell>
        </row>
        <row r="1233">
          <cell r="C1233">
            <v>39.652731326221499</v>
          </cell>
        </row>
        <row r="1234">
          <cell r="C1234">
            <v>45.1187419282126</v>
          </cell>
        </row>
        <row r="1235">
          <cell r="C1235">
            <v>49.094324432211202</v>
          </cell>
        </row>
        <row r="1236">
          <cell r="C1236">
            <v>40.992904321413299</v>
          </cell>
        </row>
        <row r="1237">
          <cell r="C1237">
            <v>42.207351281672203</v>
          </cell>
        </row>
        <row r="1238">
          <cell r="C1238">
            <v>38.400145855329697</v>
          </cell>
        </row>
        <row r="1239">
          <cell r="C1239">
            <v>38.287635747002703</v>
          </cell>
        </row>
        <row r="1240">
          <cell r="C1240">
            <v>49.148527051638503</v>
          </cell>
        </row>
        <row r="1241">
          <cell r="C1241">
            <v>41.630947019366602</v>
          </cell>
        </row>
        <row r="1242">
          <cell r="C1242">
            <v>40.805010970945403</v>
          </cell>
        </row>
        <row r="1243">
          <cell r="C1243">
            <v>45.919942805719899</v>
          </cell>
        </row>
        <row r="1244">
          <cell r="C1244">
            <v>40.261047666432603</v>
          </cell>
        </row>
        <row r="1245">
          <cell r="C1245">
            <v>40.610452613313399</v>
          </cell>
        </row>
        <row r="1246">
          <cell r="C1246">
            <v>37.645796687064497</v>
          </cell>
        </row>
        <row r="1247">
          <cell r="C1247">
            <v>39.370165759684603</v>
          </cell>
        </row>
        <row r="1248">
          <cell r="C1248">
            <v>41.316964169384498</v>
          </cell>
        </row>
        <row r="1249">
          <cell r="C1249">
            <v>40.728246388758201</v>
          </cell>
        </row>
        <row r="1250">
          <cell r="C1250">
            <v>37.967177485633499</v>
          </cell>
        </row>
        <row r="1251">
          <cell r="C1251">
            <v>42.726094859360202</v>
          </cell>
        </row>
        <row r="1252">
          <cell r="C1252">
            <v>39.603464402399901</v>
          </cell>
        </row>
        <row r="1253">
          <cell r="C1253">
            <v>47.5742860805547</v>
          </cell>
        </row>
        <row r="1254">
          <cell r="C1254">
            <v>42.260990838378497</v>
          </cell>
        </row>
        <row r="1255">
          <cell r="C1255">
            <v>40.484712401909199</v>
          </cell>
        </row>
        <row r="1256">
          <cell r="C1256">
            <v>54.401083320570699</v>
          </cell>
        </row>
        <row r="1257">
          <cell r="C1257">
            <v>43.40926325657</v>
          </cell>
        </row>
        <row r="1258">
          <cell r="C1258">
            <v>43.330854169982302</v>
          </cell>
        </row>
        <row r="1259">
          <cell r="C1259">
            <v>38.868259002344097</v>
          </cell>
        </row>
        <row r="1260">
          <cell r="C1260">
            <v>41.390967368181499</v>
          </cell>
        </row>
        <row r="1261">
          <cell r="C1261">
            <v>40.601979194281803</v>
          </cell>
        </row>
        <row r="1262">
          <cell r="C1262">
            <v>48.255992444210399</v>
          </cell>
        </row>
        <row r="1263">
          <cell r="C1263">
            <v>39.589099248257703</v>
          </cell>
        </row>
        <row r="1264">
          <cell r="C1264">
            <v>43.825264781207899</v>
          </cell>
        </row>
        <row r="1265">
          <cell r="C1265">
            <v>39.203969308943201</v>
          </cell>
        </row>
        <row r="1266">
          <cell r="C1266">
            <v>45.023173080660598</v>
          </cell>
        </row>
        <row r="1267">
          <cell r="C1267">
            <v>49.958780274420498</v>
          </cell>
        </row>
        <row r="1268">
          <cell r="C1268">
            <v>44.3251509452341</v>
          </cell>
        </row>
        <row r="1269">
          <cell r="C1269">
            <v>38.913121917071201</v>
          </cell>
        </row>
        <row r="1270">
          <cell r="C1270">
            <v>42.219271539614098</v>
          </cell>
        </row>
        <row r="1271">
          <cell r="C1271">
            <v>43.936723713115299</v>
          </cell>
        </row>
        <row r="1272">
          <cell r="C1272">
            <v>39.024952333063403</v>
          </cell>
        </row>
        <row r="1273">
          <cell r="C1273">
            <v>55.406156404774102</v>
          </cell>
        </row>
        <row r="1274">
          <cell r="C1274">
            <v>51.069307576774698</v>
          </cell>
        </row>
        <row r="1275">
          <cell r="C1275">
            <v>38.859224116166303</v>
          </cell>
        </row>
        <row r="1276">
          <cell r="C1276">
            <v>42.184318936384599</v>
          </cell>
        </row>
        <row r="1277">
          <cell r="C1277">
            <v>42.058110379392403</v>
          </cell>
        </row>
        <row r="1278">
          <cell r="C1278">
            <v>39.225095620788103</v>
          </cell>
        </row>
        <row r="1279">
          <cell r="C1279">
            <v>39.216021399783699</v>
          </cell>
        </row>
        <row r="1280">
          <cell r="C1280">
            <v>41.071492600190297</v>
          </cell>
        </row>
        <row r="1281">
          <cell r="C1281">
            <v>55.4179072150568</v>
          </cell>
        </row>
        <row r="1282">
          <cell r="C1282">
            <v>39.939629554764302</v>
          </cell>
        </row>
        <row r="1283">
          <cell r="C1283">
            <v>40.779495652300803</v>
          </cell>
        </row>
        <row r="1284">
          <cell r="C1284">
            <v>41.880078934569603</v>
          </cell>
        </row>
        <row r="1285">
          <cell r="C1285">
            <v>52.400455793261898</v>
          </cell>
        </row>
        <row r="1286">
          <cell r="C1286">
            <v>49.009883552437202</v>
          </cell>
        </row>
        <row r="1287">
          <cell r="C1287">
            <v>42.567401575670097</v>
          </cell>
        </row>
        <row r="1288">
          <cell r="C1288">
            <v>49.335270195351598</v>
          </cell>
        </row>
        <row r="1289">
          <cell r="C1289">
            <v>38.450769556565199</v>
          </cell>
        </row>
        <row r="1290">
          <cell r="C1290">
            <v>40.910083536107997</v>
          </cell>
        </row>
        <row r="1291">
          <cell r="C1291">
            <v>38.335889194624698</v>
          </cell>
        </row>
        <row r="1292">
          <cell r="C1292">
            <v>40.3062607973837</v>
          </cell>
        </row>
        <row r="1293">
          <cell r="C1293">
            <v>39.4267807363575</v>
          </cell>
        </row>
        <row r="1294">
          <cell r="C1294">
            <v>39.834446867840498</v>
          </cell>
        </row>
        <row r="1295">
          <cell r="C1295">
            <v>36.954864116347999</v>
          </cell>
        </row>
        <row r="1296">
          <cell r="C1296">
            <v>41.431636674873502</v>
          </cell>
        </row>
        <row r="1297">
          <cell r="C1297">
            <v>44.717247810558597</v>
          </cell>
        </row>
        <row r="1298">
          <cell r="C1298">
            <v>41.565215521036201</v>
          </cell>
        </row>
        <row r="1299">
          <cell r="C1299">
            <v>47.881276559573799</v>
          </cell>
        </row>
        <row r="1300">
          <cell r="C1300">
            <v>36.492192081939201</v>
          </cell>
        </row>
        <row r="1301">
          <cell r="C1301">
            <v>44.888197119770403</v>
          </cell>
        </row>
        <row r="1302">
          <cell r="C1302">
            <v>41.6013339641813</v>
          </cell>
        </row>
        <row r="1303">
          <cell r="C1303">
            <v>48.239720051172</v>
          </cell>
        </row>
        <row r="1304">
          <cell r="C1304">
            <v>42.051932334709903</v>
          </cell>
        </row>
        <row r="1305">
          <cell r="C1305">
            <v>41.867764037765099</v>
          </cell>
        </row>
        <row r="1306">
          <cell r="C1306">
            <v>39.9710567390592</v>
          </cell>
        </row>
        <row r="1307">
          <cell r="C1307">
            <v>40.016068505777298</v>
          </cell>
        </row>
        <row r="1308">
          <cell r="C1308">
            <v>41.9610198396661</v>
          </cell>
        </row>
        <row r="1309">
          <cell r="C1309">
            <v>53.505824523184899</v>
          </cell>
        </row>
        <row r="1310">
          <cell r="C1310">
            <v>42.702582560882902</v>
          </cell>
        </row>
        <row r="1311">
          <cell r="C1311">
            <v>38.910714707192497</v>
          </cell>
        </row>
        <row r="1312">
          <cell r="C1312">
            <v>44.627096004059297</v>
          </cell>
        </row>
        <row r="1313">
          <cell r="C1313">
            <v>39.191720687178098</v>
          </cell>
        </row>
        <row r="1314">
          <cell r="C1314">
            <v>42.7069186237295</v>
          </cell>
        </row>
        <row r="1315">
          <cell r="C1315">
            <v>45.885005622621001</v>
          </cell>
        </row>
        <row r="1316">
          <cell r="C1316">
            <v>42.947100939582597</v>
          </cell>
        </row>
        <row r="1317">
          <cell r="C1317">
            <v>57.305406977851099</v>
          </cell>
        </row>
        <row r="1318">
          <cell r="C1318">
            <v>49.207134305383597</v>
          </cell>
        </row>
        <row r="1319">
          <cell r="C1319">
            <v>43.565026798785198</v>
          </cell>
        </row>
        <row r="1320">
          <cell r="C1320">
            <v>43.712330778182199</v>
          </cell>
        </row>
        <row r="1321">
          <cell r="C1321">
            <v>43.110548598772702</v>
          </cell>
        </row>
        <row r="1322">
          <cell r="C1322">
            <v>40.336589562353403</v>
          </cell>
        </row>
        <row r="1323">
          <cell r="C1323">
            <v>39.017674531313901</v>
          </cell>
        </row>
        <row r="1324">
          <cell r="C1324">
            <v>53.3908287908936</v>
          </cell>
        </row>
        <row r="1325">
          <cell r="C1325">
            <v>39.238354823522101</v>
          </cell>
        </row>
        <row r="1326">
          <cell r="C1326">
            <v>47.983350680686399</v>
          </cell>
        </row>
        <row r="1327">
          <cell r="C1327">
            <v>47.457860214281901</v>
          </cell>
        </row>
        <row r="1328">
          <cell r="C1328">
            <v>39.887298496890502</v>
          </cell>
        </row>
        <row r="1329">
          <cell r="C1329">
            <v>38.607299396796101</v>
          </cell>
        </row>
        <row r="1330">
          <cell r="C1330">
            <v>46.045998876282603</v>
          </cell>
        </row>
        <row r="1331">
          <cell r="C1331">
            <v>43.5372456225017</v>
          </cell>
        </row>
        <row r="1332">
          <cell r="C1332">
            <v>39.321998040712202</v>
          </cell>
        </row>
        <row r="1333">
          <cell r="C1333">
            <v>39.210682821656299</v>
          </cell>
        </row>
        <row r="1334">
          <cell r="C1334">
            <v>44.943549829955501</v>
          </cell>
        </row>
        <row r="1335">
          <cell r="C1335">
            <v>43.211541891961701</v>
          </cell>
        </row>
        <row r="1336">
          <cell r="C1336">
            <v>40.189455500532603</v>
          </cell>
        </row>
        <row r="1337">
          <cell r="C1337">
            <v>40.832720628828397</v>
          </cell>
        </row>
        <row r="1338">
          <cell r="C1338">
            <v>48.571271051172502</v>
          </cell>
        </row>
        <row r="1339">
          <cell r="C1339">
            <v>50.8503904718904</v>
          </cell>
        </row>
        <row r="1340">
          <cell r="C1340">
            <v>53.217160686843897</v>
          </cell>
        </row>
        <row r="1341">
          <cell r="C1341">
            <v>46.191614876036702</v>
          </cell>
        </row>
        <row r="1342">
          <cell r="C1342">
            <v>42.064828425236897</v>
          </cell>
        </row>
        <row r="1343">
          <cell r="C1343">
            <v>38.710703851495701</v>
          </cell>
        </row>
        <row r="1344">
          <cell r="C1344">
            <v>39.494376068623303</v>
          </cell>
        </row>
        <row r="1345">
          <cell r="C1345">
            <v>39.951401262093597</v>
          </cell>
        </row>
        <row r="1346">
          <cell r="C1346">
            <v>49.862665737062599</v>
          </cell>
        </row>
        <row r="1347">
          <cell r="C1347">
            <v>39.181729617862601</v>
          </cell>
        </row>
        <row r="1348">
          <cell r="C1348">
            <v>51.938023059872201</v>
          </cell>
        </row>
        <row r="1349">
          <cell r="C1349">
            <v>37.150436554967897</v>
          </cell>
        </row>
        <row r="1350">
          <cell r="C1350">
            <v>43.985600792521701</v>
          </cell>
        </row>
        <row r="1351">
          <cell r="C1351">
            <v>41.504816232668297</v>
          </cell>
        </row>
        <row r="1352">
          <cell r="C1352">
            <v>40.685823815380097</v>
          </cell>
        </row>
        <row r="1353">
          <cell r="C1353">
            <v>44.514598964085799</v>
          </cell>
        </row>
        <row r="1354">
          <cell r="C1354">
            <v>40.509898297115697</v>
          </cell>
        </row>
        <row r="1355">
          <cell r="C1355">
            <v>41.5588899315904</v>
          </cell>
        </row>
        <row r="1356">
          <cell r="C1356">
            <v>44.707676112338604</v>
          </cell>
        </row>
        <row r="1357">
          <cell r="C1357">
            <v>40.863104838526297</v>
          </cell>
        </row>
        <row r="1358">
          <cell r="C1358">
            <v>47.0500907820187</v>
          </cell>
        </row>
        <row r="1359">
          <cell r="C1359">
            <v>53.452775873474799</v>
          </cell>
        </row>
        <row r="1360">
          <cell r="C1360">
            <v>39.187832728607297</v>
          </cell>
        </row>
        <row r="1361">
          <cell r="C1361">
            <v>44.493516445283397</v>
          </cell>
        </row>
        <row r="1362">
          <cell r="C1362">
            <v>42.808371554115098</v>
          </cell>
        </row>
        <row r="1363">
          <cell r="C1363">
            <v>39.783260267003797</v>
          </cell>
        </row>
        <row r="1364">
          <cell r="C1364">
            <v>41.7060280742297</v>
          </cell>
        </row>
        <row r="1365">
          <cell r="C1365">
            <v>42.193330895458303</v>
          </cell>
        </row>
        <row r="1366">
          <cell r="C1366">
            <v>39.5379146379654</v>
          </cell>
        </row>
        <row r="1367">
          <cell r="C1367">
            <v>58.265982056371001</v>
          </cell>
        </row>
        <row r="1368">
          <cell r="C1368">
            <v>37.417235699206998</v>
          </cell>
        </row>
        <row r="1369">
          <cell r="C1369">
            <v>41.764467980506403</v>
          </cell>
        </row>
        <row r="1370">
          <cell r="C1370">
            <v>50.191431824418999</v>
          </cell>
        </row>
        <row r="1371">
          <cell r="C1371">
            <v>52.321056457121202</v>
          </cell>
        </row>
        <row r="1372">
          <cell r="C1372">
            <v>38.089036566267303</v>
          </cell>
        </row>
        <row r="1373">
          <cell r="C1373">
            <v>40.503768432778799</v>
          </cell>
        </row>
        <row r="1374">
          <cell r="C1374">
            <v>39.174454554739398</v>
          </cell>
        </row>
        <row r="1375">
          <cell r="C1375">
            <v>49.675308927127702</v>
          </cell>
        </row>
        <row r="1376">
          <cell r="C1376">
            <v>38.396995636572299</v>
          </cell>
        </row>
        <row r="1377">
          <cell r="C1377">
            <v>44.340766520760397</v>
          </cell>
        </row>
        <row r="1378">
          <cell r="C1378">
            <v>46.039084421206297</v>
          </cell>
        </row>
        <row r="1379">
          <cell r="C1379">
            <v>43.716504317395</v>
          </cell>
        </row>
        <row r="1380">
          <cell r="C1380">
            <v>37.507650565020299</v>
          </cell>
        </row>
        <row r="1381">
          <cell r="C1381">
            <v>44.159242238798299</v>
          </cell>
        </row>
        <row r="1382">
          <cell r="C1382">
            <v>43.852553201003701</v>
          </cell>
        </row>
        <row r="1383">
          <cell r="C1383">
            <v>52.764012496498303</v>
          </cell>
        </row>
        <row r="1384">
          <cell r="C1384">
            <v>38.218863203705503</v>
          </cell>
        </row>
        <row r="1385">
          <cell r="C1385">
            <v>39.960778223869397</v>
          </cell>
        </row>
        <row r="1386">
          <cell r="C1386">
            <v>48.820205036225502</v>
          </cell>
        </row>
        <row r="1387">
          <cell r="C1387">
            <v>39.367472110205902</v>
          </cell>
        </row>
        <row r="1388">
          <cell r="C1388">
            <v>38.7982856492862</v>
          </cell>
        </row>
        <row r="1389">
          <cell r="C1389">
            <v>45.302853021237603</v>
          </cell>
        </row>
        <row r="1390">
          <cell r="C1390">
            <v>41.2970363613587</v>
          </cell>
        </row>
        <row r="1391">
          <cell r="C1391">
            <v>40.326501930437601</v>
          </cell>
        </row>
        <row r="1392">
          <cell r="C1392">
            <v>45.787984739577603</v>
          </cell>
        </row>
        <row r="1393">
          <cell r="C1393">
            <v>39.5691673068632</v>
          </cell>
        </row>
        <row r="1394">
          <cell r="C1394">
            <v>39.845857202093796</v>
          </cell>
        </row>
        <row r="1395">
          <cell r="C1395">
            <v>40.7948226372989</v>
          </cell>
        </row>
        <row r="1396">
          <cell r="C1396">
            <v>43.774775546061797</v>
          </cell>
        </row>
        <row r="1397">
          <cell r="C1397">
            <v>40.384400836204399</v>
          </cell>
        </row>
        <row r="1398">
          <cell r="C1398">
            <v>53.195546406389397</v>
          </cell>
        </row>
        <row r="1399">
          <cell r="C1399">
            <v>39.698503576267598</v>
          </cell>
        </row>
        <row r="1400">
          <cell r="C1400">
            <v>39.288028275416202</v>
          </cell>
        </row>
        <row r="1401">
          <cell r="C1401">
            <v>39.675622809171401</v>
          </cell>
        </row>
        <row r="1402">
          <cell r="C1402">
            <v>39.850665493624</v>
          </cell>
        </row>
        <row r="1403">
          <cell r="C1403">
            <v>44.761602668954602</v>
          </cell>
        </row>
        <row r="1404">
          <cell r="C1404">
            <v>38.272988671900499</v>
          </cell>
        </row>
        <row r="1405">
          <cell r="C1405">
            <v>53.584410613532398</v>
          </cell>
        </row>
        <row r="1406">
          <cell r="C1406">
            <v>38.240014087757501</v>
          </cell>
        </row>
        <row r="1407">
          <cell r="C1407">
            <v>52.594299945480998</v>
          </cell>
        </row>
        <row r="1408">
          <cell r="C1408">
            <v>41.849009757112597</v>
          </cell>
        </row>
        <row r="1409">
          <cell r="C1409">
            <v>39.1240887224386</v>
          </cell>
        </row>
        <row r="1410">
          <cell r="C1410">
            <v>50.063022993573902</v>
          </cell>
        </row>
        <row r="1411">
          <cell r="C1411">
            <v>39.824085579622398</v>
          </cell>
        </row>
        <row r="1412">
          <cell r="C1412">
            <v>40.086355983889497</v>
          </cell>
        </row>
        <row r="1413">
          <cell r="C1413">
            <v>42.503563306767603</v>
          </cell>
        </row>
        <row r="1414">
          <cell r="C1414">
            <v>38.901148975814102</v>
          </cell>
        </row>
        <row r="1415">
          <cell r="C1415">
            <v>39.061114962993102</v>
          </cell>
        </row>
        <row r="1416">
          <cell r="C1416">
            <v>50.212102333660702</v>
          </cell>
        </row>
        <row r="1417">
          <cell r="C1417">
            <v>39.184954434200399</v>
          </cell>
        </row>
        <row r="1418">
          <cell r="C1418">
            <v>37.021272614607</v>
          </cell>
        </row>
        <row r="1419">
          <cell r="C1419">
            <v>50.0356966997456</v>
          </cell>
        </row>
        <row r="1420">
          <cell r="C1420">
            <v>38.469510646421497</v>
          </cell>
        </row>
        <row r="1421">
          <cell r="C1421">
            <v>42.587849707543803</v>
          </cell>
        </row>
        <row r="1422">
          <cell r="C1422">
            <v>40.202589516796998</v>
          </cell>
        </row>
        <row r="1423">
          <cell r="C1423">
            <v>39.267130694763601</v>
          </cell>
        </row>
        <row r="1424">
          <cell r="C1424">
            <v>41.835159144770998</v>
          </cell>
        </row>
        <row r="1425">
          <cell r="C1425">
            <v>59.254383010443199</v>
          </cell>
        </row>
        <row r="1426">
          <cell r="C1426">
            <v>45.108785478735498</v>
          </cell>
        </row>
        <row r="1427">
          <cell r="C1427">
            <v>42.656137571014298</v>
          </cell>
        </row>
        <row r="1428">
          <cell r="C1428">
            <v>50.3463324989958</v>
          </cell>
        </row>
        <row r="1429">
          <cell r="C1429">
            <v>37.690125784203801</v>
          </cell>
        </row>
        <row r="1430">
          <cell r="C1430">
            <v>36.645682469645102</v>
          </cell>
        </row>
        <row r="1431">
          <cell r="C1431">
            <v>42.531839576134203</v>
          </cell>
        </row>
        <row r="1432">
          <cell r="C1432">
            <v>40.755317741661401</v>
          </cell>
        </row>
        <row r="1433">
          <cell r="C1433">
            <v>42.570465963987097</v>
          </cell>
        </row>
        <row r="1434">
          <cell r="C1434">
            <v>40.592123954254298</v>
          </cell>
        </row>
        <row r="1435">
          <cell r="C1435">
            <v>49.178388268772203</v>
          </cell>
        </row>
        <row r="1436">
          <cell r="C1436">
            <v>46.3627114821333</v>
          </cell>
        </row>
        <row r="1437">
          <cell r="C1437">
            <v>52.378555130979599</v>
          </cell>
        </row>
        <row r="1438">
          <cell r="C1438">
            <v>41.745874178838797</v>
          </cell>
        </row>
        <row r="1439">
          <cell r="C1439">
            <v>43.724294516558302</v>
          </cell>
        </row>
        <row r="1440">
          <cell r="C1440">
            <v>43.464894662104101</v>
          </cell>
        </row>
        <row r="1441">
          <cell r="C1441">
            <v>37.204440459692798</v>
          </cell>
        </row>
        <row r="1442">
          <cell r="C1442">
            <v>40.394497160491603</v>
          </cell>
        </row>
        <row r="1443">
          <cell r="C1443">
            <v>42.9167271264878</v>
          </cell>
        </row>
        <row r="1444">
          <cell r="C1444">
            <v>39.405934657140499</v>
          </cell>
        </row>
        <row r="1445">
          <cell r="C1445">
            <v>40.709344910735297</v>
          </cell>
        </row>
        <row r="1446">
          <cell r="C1446">
            <v>55.019043359938998</v>
          </cell>
        </row>
        <row r="1447">
          <cell r="C1447">
            <v>40.569923276075002</v>
          </cell>
        </row>
        <row r="1448">
          <cell r="C1448">
            <v>41.772083020305502</v>
          </cell>
        </row>
        <row r="1449">
          <cell r="C1449">
            <v>44.625427553799099</v>
          </cell>
        </row>
        <row r="1450">
          <cell r="C1450">
            <v>41.563410552152199</v>
          </cell>
        </row>
        <row r="1451">
          <cell r="C1451">
            <v>42.477361628272803</v>
          </cell>
        </row>
        <row r="1452">
          <cell r="C1452">
            <v>37.614855629811601</v>
          </cell>
        </row>
        <row r="1453">
          <cell r="C1453">
            <v>39.936144794409898</v>
          </cell>
        </row>
        <row r="1454">
          <cell r="C1454">
            <v>41.6410967271079</v>
          </cell>
        </row>
        <row r="1455">
          <cell r="C1455">
            <v>40.233206376290902</v>
          </cell>
        </row>
        <row r="1456">
          <cell r="C1456">
            <v>42.083689690419703</v>
          </cell>
        </row>
        <row r="1457">
          <cell r="C1457">
            <v>38.182946637452403</v>
          </cell>
        </row>
        <row r="1458">
          <cell r="C1458">
            <v>42.078999742797599</v>
          </cell>
        </row>
        <row r="1459">
          <cell r="C1459">
            <v>43.998635720730299</v>
          </cell>
        </row>
        <row r="1460">
          <cell r="C1460">
            <v>37.594797061004698</v>
          </cell>
        </row>
        <row r="1461">
          <cell r="C1461">
            <v>39.5726146688922</v>
          </cell>
        </row>
        <row r="1462">
          <cell r="C1462">
            <v>43.863905246289796</v>
          </cell>
        </row>
        <row r="1463">
          <cell r="C1463">
            <v>40.824909176421698</v>
          </cell>
        </row>
        <row r="1464">
          <cell r="C1464">
            <v>42.277411373944602</v>
          </cell>
        </row>
        <row r="1465">
          <cell r="C1465">
            <v>46.223001228191301</v>
          </cell>
        </row>
        <row r="1466">
          <cell r="C1466">
            <v>41.157240760001898</v>
          </cell>
        </row>
        <row r="1467">
          <cell r="C1467">
            <v>39.502890228238897</v>
          </cell>
        </row>
        <row r="1468">
          <cell r="C1468">
            <v>45.834735774986697</v>
          </cell>
        </row>
        <row r="1469">
          <cell r="C1469">
            <v>39.256605360201704</v>
          </cell>
        </row>
        <row r="1470">
          <cell r="C1470">
            <v>36.593921860534998</v>
          </cell>
        </row>
        <row r="1471">
          <cell r="C1471">
            <v>39.456119221836502</v>
          </cell>
        </row>
        <row r="1472">
          <cell r="C1472">
            <v>44.445536294161997</v>
          </cell>
        </row>
        <row r="1473">
          <cell r="C1473">
            <v>38.160041507798802</v>
          </cell>
        </row>
        <row r="1474">
          <cell r="C1474">
            <v>40.807013176459499</v>
          </cell>
        </row>
        <row r="1475">
          <cell r="C1475">
            <v>55.063440948921603</v>
          </cell>
        </row>
        <row r="1476">
          <cell r="C1476">
            <v>40.3926124134315</v>
          </cell>
        </row>
        <row r="1477">
          <cell r="C1477">
            <v>42.149211065395697</v>
          </cell>
        </row>
        <row r="1478">
          <cell r="C1478">
            <v>37.109833761012197</v>
          </cell>
        </row>
        <row r="1479">
          <cell r="C1479">
            <v>40.764743681896697</v>
          </cell>
        </row>
        <row r="1480">
          <cell r="C1480">
            <v>45.324250506675597</v>
          </cell>
        </row>
        <row r="1481">
          <cell r="C1481">
            <v>42.9133159112396</v>
          </cell>
        </row>
        <row r="1482">
          <cell r="C1482">
            <v>38.500469085134</v>
          </cell>
        </row>
        <row r="1483">
          <cell r="C1483">
            <v>40.274840307470399</v>
          </cell>
        </row>
        <row r="1484">
          <cell r="C1484">
            <v>44.004816870820498</v>
          </cell>
        </row>
        <row r="1485">
          <cell r="C1485">
            <v>38.1685961615336</v>
          </cell>
        </row>
        <row r="1486">
          <cell r="C1486">
            <v>42.214802806376298</v>
          </cell>
        </row>
        <row r="1487">
          <cell r="C1487">
            <v>42.0895013760938</v>
          </cell>
        </row>
        <row r="1488">
          <cell r="C1488">
            <v>43.203331584542099</v>
          </cell>
        </row>
        <row r="1489">
          <cell r="C1489">
            <v>43.532103249406099</v>
          </cell>
        </row>
        <row r="1490">
          <cell r="C1490">
            <v>43.233613105828098</v>
          </cell>
        </row>
        <row r="1491">
          <cell r="C1491">
            <v>40.182940114864898</v>
          </cell>
        </row>
        <row r="1492">
          <cell r="C1492">
            <v>57.989237177047002</v>
          </cell>
        </row>
        <row r="1493">
          <cell r="C1493">
            <v>42.4843316328977</v>
          </cell>
        </row>
        <row r="1494">
          <cell r="C1494">
            <v>40.330860643341701</v>
          </cell>
        </row>
        <row r="1495">
          <cell r="C1495">
            <v>40.072809484025903</v>
          </cell>
        </row>
        <row r="1496">
          <cell r="C1496">
            <v>43.010831151137701</v>
          </cell>
        </row>
        <row r="1497">
          <cell r="C1497">
            <v>39.738728042639401</v>
          </cell>
        </row>
        <row r="1498">
          <cell r="C1498">
            <v>40.247116762770602</v>
          </cell>
        </row>
        <row r="1499">
          <cell r="C1499">
            <v>41.661723633778898</v>
          </cell>
        </row>
        <row r="1500">
          <cell r="C1500">
            <v>56.5145367756231</v>
          </cell>
        </row>
        <row r="1501">
          <cell r="C1501">
            <v>55.639679319918301</v>
          </cell>
        </row>
        <row r="1502">
          <cell r="C1502">
            <v>42.196828719587103</v>
          </cell>
        </row>
        <row r="1503">
          <cell r="C1503">
            <v>55.126625829292102</v>
          </cell>
        </row>
        <row r="1504">
          <cell r="C1504">
            <v>39.4740291681101</v>
          </cell>
        </row>
        <row r="1505">
          <cell r="C1505">
            <v>39.093459550328397</v>
          </cell>
        </row>
        <row r="1506">
          <cell r="C1506">
            <v>46.1696654787524</v>
          </cell>
        </row>
        <row r="1507">
          <cell r="C1507">
            <v>39.296844589001601</v>
          </cell>
        </row>
        <row r="1508">
          <cell r="C1508">
            <v>54.538508756640297</v>
          </cell>
        </row>
        <row r="1509">
          <cell r="C1509">
            <v>43.323717183824499</v>
          </cell>
        </row>
        <row r="1510">
          <cell r="C1510">
            <v>53.856961870756599</v>
          </cell>
        </row>
        <row r="1511">
          <cell r="C1511">
            <v>43.778380927912998</v>
          </cell>
        </row>
        <row r="1512">
          <cell r="C1512">
            <v>48.486522868919401</v>
          </cell>
        </row>
        <row r="1513">
          <cell r="C1513">
            <v>44.067931479466303</v>
          </cell>
        </row>
        <row r="1514">
          <cell r="C1514">
            <v>38.982165943938703</v>
          </cell>
        </row>
        <row r="1515">
          <cell r="C1515">
            <v>38.345055591531803</v>
          </cell>
        </row>
        <row r="1516">
          <cell r="C1516">
            <v>36.361320753064703</v>
          </cell>
        </row>
        <row r="1517">
          <cell r="C1517">
            <v>41.659438398512897</v>
          </cell>
        </row>
        <row r="1518">
          <cell r="C1518">
            <v>44.569942737493797</v>
          </cell>
        </row>
        <row r="1519">
          <cell r="C1519">
            <v>49.876409453209398</v>
          </cell>
        </row>
        <row r="1520">
          <cell r="C1520">
            <v>53.087759281633097</v>
          </cell>
        </row>
        <row r="1521">
          <cell r="C1521">
            <v>40.221928723320502</v>
          </cell>
        </row>
        <row r="1522">
          <cell r="C1522">
            <v>48.0354622756292</v>
          </cell>
        </row>
        <row r="1523">
          <cell r="C1523">
            <v>40.606698137780498</v>
          </cell>
        </row>
        <row r="1524">
          <cell r="C1524">
            <v>58.316192155873701</v>
          </cell>
        </row>
        <row r="1525">
          <cell r="C1525">
            <v>51.808673197707797</v>
          </cell>
        </row>
        <row r="1526">
          <cell r="C1526">
            <v>52.771681103870598</v>
          </cell>
        </row>
        <row r="1527">
          <cell r="C1527">
            <v>38.952222681578696</v>
          </cell>
        </row>
        <row r="1528">
          <cell r="C1528">
            <v>43.689235124548603</v>
          </cell>
        </row>
        <row r="1529">
          <cell r="C1529">
            <v>36.624992901232098</v>
          </cell>
        </row>
        <row r="1530">
          <cell r="C1530">
            <v>47.903296964178701</v>
          </cell>
        </row>
        <row r="1531">
          <cell r="C1531">
            <v>38.4470066607497</v>
          </cell>
        </row>
        <row r="1532">
          <cell r="C1532">
            <v>41.853528138388903</v>
          </cell>
        </row>
        <row r="1533">
          <cell r="C1533">
            <v>40.683801284121898</v>
          </cell>
        </row>
        <row r="1534">
          <cell r="C1534">
            <v>48.394613719684997</v>
          </cell>
        </row>
        <row r="1535">
          <cell r="C1535">
            <v>48.073123015533497</v>
          </cell>
        </row>
        <row r="1536">
          <cell r="C1536">
            <v>41.739860880148299</v>
          </cell>
        </row>
        <row r="1537">
          <cell r="C1537">
            <v>39.858072876412301</v>
          </cell>
        </row>
        <row r="1538">
          <cell r="C1538">
            <v>44.306005313149697</v>
          </cell>
        </row>
        <row r="1539">
          <cell r="C1539">
            <v>39.961847459538298</v>
          </cell>
        </row>
        <row r="1540">
          <cell r="C1540">
            <v>39.832170539718902</v>
          </cell>
        </row>
        <row r="1541">
          <cell r="C1541">
            <v>36.7954257425855</v>
          </cell>
        </row>
        <row r="1542">
          <cell r="C1542">
            <v>42.377723875381101</v>
          </cell>
        </row>
        <row r="1543">
          <cell r="C1543">
            <v>41.686153565989699</v>
          </cell>
        </row>
        <row r="1544">
          <cell r="C1544">
            <v>56.072676538373301</v>
          </cell>
        </row>
        <row r="1545">
          <cell r="C1545">
            <v>45.619471700536998</v>
          </cell>
        </row>
        <row r="1546">
          <cell r="C1546">
            <v>43.6975691844249</v>
          </cell>
        </row>
        <row r="1547">
          <cell r="C1547">
            <v>38.482975943879502</v>
          </cell>
        </row>
        <row r="1548">
          <cell r="C1548">
            <v>46.963238001122697</v>
          </cell>
        </row>
        <row r="1549">
          <cell r="C1549">
            <v>42.670219771208401</v>
          </cell>
        </row>
        <row r="1550">
          <cell r="C1550">
            <v>39.164806584252602</v>
          </cell>
        </row>
        <row r="1551">
          <cell r="C1551">
            <v>40.161471542737701</v>
          </cell>
        </row>
        <row r="1552">
          <cell r="C1552">
            <v>40.784214468535602</v>
          </cell>
        </row>
        <row r="1553">
          <cell r="C1553">
            <v>47.631876553660703</v>
          </cell>
        </row>
        <row r="1554">
          <cell r="C1554">
            <v>40.267150706610202</v>
          </cell>
        </row>
        <row r="1555">
          <cell r="C1555">
            <v>54.340109352770497</v>
          </cell>
        </row>
        <row r="1556">
          <cell r="C1556">
            <v>39.515676498507503</v>
          </cell>
        </row>
        <row r="1557">
          <cell r="C1557">
            <v>54.632500938</v>
          </cell>
        </row>
        <row r="1558">
          <cell r="C1558">
            <v>38.461982985033501</v>
          </cell>
        </row>
        <row r="1559">
          <cell r="C1559">
            <v>45.551909123464299</v>
          </cell>
        </row>
        <row r="1560">
          <cell r="C1560">
            <v>41.206417156242701</v>
          </cell>
        </row>
        <row r="1561">
          <cell r="C1561">
            <v>41.920134563736198</v>
          </cell>
        </row>
        <row r="1562">
          <cell r="C1562">
            <v>38.549568978813298</v>
          </cell>
        </row>
        <row r="1563">
          <cell r="C1563">
            <v>40.006414565423199</v>
          </cell>
        </row>
        <row r="1564">
          <cell r="C1564">
            <v>57.219453028086001</v>
          </cell>
        </row>
        <row r="1565">
          <cell r="C1565">
            <v>54.969677559167401</v>
          </cell>
        </row>
        <row r="1566">
          <cell r="C1566">
            <v>38.704062710272098</v>
          </cell>
        </row>
        <row r="1567">
          <cell r="C1567">
            <v>53.958423744913702</v>
          </cell>
        </row>
        <row r="1568">
          <cell r="C1568">
            <v>44.082929437989698</v>
          </cell>
        </row>
        <row r="1569">
          <cell r="C1569">
            <v>57.5890771140296</v>
          </cell>
        </row>
        <row r="1570">
          <cell r="C1570">
            <v>37.165218721099698</v>
          </cell>
        </row>
        <row r="1571">
          <cell r="C1571">
            <v>55.596664699644101</v>
          </cell>
        </row>
        <row r="1572">
          <cell r="C1572">
            <v>36.439613978446303</v>
          </cell>
        </row>
        <row r="1573">
          <cell r="C1573">
            <v>42.598438173065396</v>
          </cell>
        </row>
        <row r="1574">
          <cell r="C1574">
            <v>49.893139822644002</v>
          </cell>
        </row>
        <row r="1575">
          <cell r="C1575">
            <v>57.354130799141302</v>
          </cell>
        </row>
        <row r="1576">
          <cell r="C1576">
            <v>49.549285624740001</v>
          </cell>
        </row>
        <row r="1577">
          <cell r="C1577">
            <v>38.505391027839401</v>
          </cell>
        </row>
        <row r="1578">
          <cell r="C1578">
            <v>40.219397805325599</v>
          </cell>
        </row>
        <row r="1579">
          <cell r="C1579">
            <v>43.3742542950543</v>
          </cell>
        </row>
        <row r="1580">
          <cell r="C1580">
            <v>41.0640314249396</v>
          </cell>
        </row>
        <row r="1581">
          <cell r="C1581">
            <v>38.610903389810701</v>
          </cell>
        </row>
        <row r="1582">
          <cell r="C1582">
            <v>39.636772294694701</v>
          </cell>
        </row>
        <row r="1583">
          <cell r="C1583">
            <v>43.8808450176207</v>
          </cell>
        </row>
        <row r="1584">
          <cell r="C1584">
            <v>57.949899877647802</v>
          </cell>
        </row>
        <row r="1585">
          <cell r="C1585">
            <v>39.597292089250701</v>
          </cell>
        </row>
        <row r="1586">
          <cell r="C1586">
            <v>41.525562788775503</v>
          </cell>
        </row>
        <row r="1587">
          <cell r="C1587">
            <v>42.2242512078654</v>
          </cell>
        </row>
        <row r="1588">
          <cell r="C1588">
            <v>46.304391636854803</v>
          </cell>
        </row>
        <row r="1589">
          <cell r="C1589">
            <v>44.487189389971597</v>
          </cell>
        </row>
        <row r="1590">
          <cell r="C1590">
            <v>57.057125801379001</v>
          </cell>
        </row>
        <row r="1591">
          <cell r="C1591">
            <v>42.373278414574202</v>
          </cell>
        </row>
        <row r="1592">
          <cell r="C1592">
            <v>39.268439723577401</v>
          </cell>
        </row>
        <row r="1593">
          <cell r="C1593">
            <v>38.938426199446802</v>
          </cell>
        </row>
        <row r="1594">
          <cell r="C1594">
            <v>38.521719500381003</v>
          </cell>
        </row>
        <row r="1595">
          <cell r="C1595">
            <v>43.286320165255198</v>
          </cell>
        </row>
        <row r="1596">
          <cell r="C1596">
            <v>40.457764007509702</v>
          </cell>
        </row>
        <row r="1597">
          <cell r="C1597">
            <v>41.980087540954599</v>
          </cell>
        </row>
        <row r="1598">
          <cell r="C1598">
            <v>42.950031105210499</v>
          </cell>
        </row>
        <row r="1599">
          <cell r="C1599">
            <v>39.647523666818898</v>
          </cell>
        </row>
        <row r="1600">
          <cell r="C1600">
            <v>40.151614959617099</v>
          </cell>
        </row>
        <row r="1601">
          <cell r="C1601">
            <v>40.244715492949901</v>
          </cell>
        </row>
        <row r="1602">
          <cell r="C1602">
            <v>54.147375301094399</v>
          </cell>
        </row>
        <row r="1603">
          <cell r="C1603">
            <v>38.376841754177903</v>
          </cell>
        </row>
        <row r="1604">
          <cell r="C1604">
            <v>40.518205520804898</v>
          </cell>
        </row>
        <row r="1605">
          <cell r="C1605">
            <v>41.689361205561603</v>
          </cell>
        </row>
        <row r="1606">
          <cell r="C1606">
            <v>39.523136719096101</v>
          </cell>
        </row>
        <row r="1607">
          <cell r="C1607">
            <v>40.631094289471399</v>
          </cell>
        </row>
        <row r="1608">
          <cell r="C1608">
            <v>40.358784223117702</v>
          </cell>
        </row>
        <row r="1609">
          <cell r="C1609">
            <v>41.453255572731997</v>
          </cell>
        </row>
        <row r="1610">
          <cell r="C1610">
            <v>39.920978338498202</v>
          </cell>
        </row>
        <row r="1611">
          <cell r="C1611">
            <v>40.381238302980002</v>
          </cell>
        </row>
        <row r="1612">
          <cell r="C1612">
            <v>39.208311519543798</v>
          </cell>
        </row>
        <row r="1613">
          <cell r="C1613">
            <v>52.971815228957702</v>
          </cell>
        </row>
        <row r="1614">
          <cell r="C1614">
            <v>42.6292661092033</v>
          </cell>
        </row>
        <row r="1615">
          <cell r="C1615">
            <v>38.828556915440103</v>
          </cell>
        </row>
        <row r="1616">
          <cell r="C1616">
            <v>46.854438147440902</v>
          </cell>
        </row>
        <row r="1617">
          <cell r="C1617">
            <v>41.911901832006897</v>
          </cell>
        </row>
        <row r="1618">
          <cell r="C1618">
            <v>40.034109862392299</v>
          </cell>
        </row>
        <row r="1619">
          <cell r="C1619">
            <v>43.266766718741103</v>
          </cell>
        </row>
        <row r="1620">
          <cell r="C1620">
            <v>42.8220282106562</v>
          </cell>
        </row>
        <row r="1621">
          <cell r="C1621">
            <v>41.020475873023202</v>
          </cell>
        </row>
        <row r="1622">
          <cell r="C1622">
            <v>40.232905046512698</v>
          </cell>
        </row>
        <row r="1623">
          <cell r="C1623">
            <v>42.593261758528897</v>
          </cell>
        </row>
        <row r="1624">
          <cell r="C1624">
            <v>42.323854774513698</v>
          </cell>
        </row>
        <row r="1625">
          <cell r="C1625">
            <v>41.816779343496101</v>
          </cell>
        </row>
        <row r="1626">
          <cell r="C1626">
            <v>38.961580340774397</v>
          </cell>
        </row>
        <row r="1627">
          <cell r="C1627">
            <v>40.438459719564598</v>
          </cell>
        </row>
        <row r="1628">
          <cell r="C1628">
            <v>42.4682032072919</v>
          </cell>
        </row>
        <row r="1629">
          <cell r="C1629">
            <v>49.806388119600101</v>
          </cell>
        </row>
        <row r="1630">
          <cell r="C1630">
            <v>39.401786723585197</v>
          </cell>
        </row>
        <row r="1631">
          <cell r="C1631">
            <v>43.207335486484801</v>
          </cell>
        </row>
        <row r="1632">
          <cell r="C1632">
            <v>51.217309210271502</v>
          </cell>
        </row>
        <row r="1633">
          <cell r="C1633">
            <v>43.196453168448997</v>
          </cell>
        </row>
        <row r="1634">
          <cell r="C1634">
            <v>39.476307415731597</v>
          </cell>
        </row>
        <row r="1635">
          <cell r="C1635">
            <v>47.1096321818709</v>
          </cell>
        </row>
        <row r="1636">
          <cell r="C1636">
            <v>51.578342468874901</v>
          </cell>
        </row>
        <row r="1637">
          <cell r="C1637">
            <v>39.861351640128902</v>
          </cell>
        </row>
        <row r="1638">
          <cell r="C1638">
            <v>59.575893027470798</v>
          </cell>
        </row>
        <row r="1639">
          <cell r="C1639">
            <v>46.997878966823698</v>
          </cell>
        </row>
        <row r="1640">
          <cell r="C1640">
            <v>41.820042803899597</v>
          </cell>
        </row>
        <row r="1641">
          <cell r="C1641">
            <v>42.143374313677803</v>
          </cell>
        </row>
        <row r="1642">
          <cell r="C1642">
            <v>49.509150772260199</v>
          </cell>
        </row>
        <row r="1643">
          <cell r="C1643">
            <v>37.174387056485998</v>
          </cell>
        </row>
        <row r="1644">
          <cell r="C1644">
            <v>38.700098035436099</v>
          </cell>
        </row>
        <row r="1645">
          <cell r="C1645">
            <v>41.369805919906803</v>
          </cell>
        </row>
        <row r="1646">
          <cell r="C1646">
            <v>38.293575661005001</v>
          </cell>
        </row>
        <row r="1647">
          <cell r="C1647">
            <v>49.723537286735201</v>
          </cell>
        </row>
        <row r="1648">
          <cell r="C1648">
            <v>47.153247120390098</v>
          </cell>
        </row>
        <row r="1649">
          <cell r="C1649">
            <v>41.135324679977501</v>
          </cell>
        </row>
        <row r="1650">
          <cell r="C1650">
            <v>42.663462187456403</v>
          </cell>
        </row>
        <row r="1651">
          <cell r="C1651">
            <v>45.849878262137999</v>
          </cell>
        </row>
        <row r="1652">
          <cell r="C1652">
            <v>42.367032684498703</v>
          </cell>
        </row>
        <row r="1653">
          <cell r="C1653">
            <v>40.372970752667698</v>
          </cell>
        </row>
        <row r="1654">
          <cell r="C1654">
            <v>40.1493075503003</v>
          </cell>
        </row>
        <row r="1655">
          <cell r="C1655">
            <v>45.2527763573679</v>
          </cell>
        </row>
        <row r="1656">
          <cell r="C1656">
            <v>39.5579023426736</v>
          </cell>
        </row>
        <row r="1657">
          <cell r="C1657">
            <v>45.5013933976606</v>
          </cell>
        </row>
        <row r="1658">
          <cell r="C1658">
            <v>36.999175902994203</v>
          </cell>
        </row>
        <row r="1659">
          <cell r="C1659">
            <v>46.127650099457902</v>
          </cell>
        </row>
        <row r="1660">
          <cell r="C1660">
            <v>39.737868590467002</v>
          </cell>
        </row>
        <row r="1661">
          <cell r="C1661">
            <v>42.693326209481803</v>
          </cell>
        </row>
        <row r="1662">
          <cell r="C1662">
            <v>41.428035758023</v>
          </cell>
        </row>
        <row r="1663">
          <cell r="C1663">
            <v>40.272276198029203</v>
          </cell>
        </row>
        <row r="1664">
          <cell r="C1664">
            <v>38.2797786609569</v>
          </cell>
        </row>
        <row r="1665">
          <cell r="C1665">
            <v>43.861765918681897</v>
          </cell>
        </row>
        <row r="1666">
          <cell r="C1666">
            <v>36.504390975047798</v>
          </cell>
        </row>
        <row r="1667">
          <cell r="C1667">
            <v>38.638376608250901</v>
          </cell>
        </row>
        <row r="1668">
          <cell r="C1668">
            <v>56.354862355160598</v>
          </cell>
        </row>
        <row r="1669">
          <cell r="C1669">
            <v>40.691932931634</v>
          </cell>
        </row>
        <row r="1670">
          <cell r="C1670">
            <v>55.180595539971897</v>
          </cell>
        </row>
        <row r="1671">
          <cell r="C1671">
            <v>46.700351134731399</v>
          </cell>
        </row>
        <row r="1672">
          <cell r="C1672">
            <v>38.4785782519874</v>
          </cell>
        </row>
        <row r="1673">
          <cell r="C1673">
            <v>46.907654813748202</v>
          </cell>
        </row>
        <row r="1674">
          <cell r="C1674">
            <v>41.244601295541401</v>
          </cell>
        </row>
        <row r="1675">
          <cell r="C1675">
            <v>38.327160141518</v>
          </cell>
        </row>
        <row r="1676">
          <cell r="C1676">
            <v>42.379913690962603</v>
          </cell>
        </row>
        <row r="1677">
          <cell r="C1677">
            <v>47.917216155724503</v>
          </cell>
        </row>
        <row r="1678">
          <cell r="C1678">
            <v>54.942182510659499</v>
          </cell>
        </row>
        <row r="1679">
          <cell r="C1679">
            <v>38.459796856219199</v>
          </cell>
        </row>
        <row r="1680">
          <cell r="C1680">
            <v>47.713214414825998</v>
          </cell>
        </row>
        <row r="1681">
          <cell r="C1681">
            <v>47.796285576227199</v>
          </cell>
        </row>
        <row r="1682">
          <cell r="C1682">
            <v>45.6033295303545</v>
          </cell>
        </row>
        <row r="1683">
          <cell r="C1683">
            <v>43.046553451105297</v>
          </cell>
        </row>
        <row r="1684">
          <cell r="C1684">
            <v>43.138185213404199</v>
          </cell>
        </row>
        <row r="1685">
          <cell r="C1685">
            <v>43.949439073681098</v>
          </cell>
        </row>
        <row r="1686">
          <cell r="C1686">
            <v>39.879059114295302</v>
          </cell>
        </row>
        <row r="1687">
          <cell r="C1687">
            <v>39.633988558297197</v>
          </cell>
        </row>
        <row r="1688">
          <cell r="C1688">
            <v>49.616284115465902</v>
          </cell>
        </row>
        <row r="1689">
          <cell r="C1689">
            <v>38.427831577373901</v>
          </cell>
        </row>
        <row r="1690">
          <cell r="C1690">
            <v>45.3124399928491</v>
          </cell>
        </row>
        <row r="1691">
          <cell r="C1691">
            <v>39.957980972896202</v>
          </cell>
        </row>
        <row r="1692">
          <cell r="C1692">
            <v>38.325442424797899</v>
          </cell>
        </row>
        <row r="1693">
          <cell r="C1693">
            <v>39.0085976324225</v>
          </cell>
        </row>
        <row r="1694">
          <cell r="C1694">
            <v>46.930694497626</v>
          </cell>
        </row>
        <row r="1695">
          <cell r="C1695">
            <v>51.209134210490198</v>
          </cell>
        </row>
        <row r="1696">
          <cell r="C1696">
            <v>44.217877073621999</v>
          </cell>
        </row>
        <row r="1697">
          <cell r="C1697">
            <v>37.775647478726398</v>
          </cell>
        </row>
        <row r="1698">
          <cell r="C1698">
            <v>39.719810654716603</v>
          </cell>
        </row>
        <row r="1699">
          <cell r="C1699">
            <v>44.156900378088899</v>
          </cell>
        </row>
        <row r="1700">
          <cell r="C1700">
            <v>44.393802251097803</v>
          </cell>
        </row>
        <row r="1701">
          <cell r="C1701">
            <v>37.673224772000999</v>
          </cell>
        </row>
        <row r="1702">
          <cell r="C1702">
            <v>45.640572731280997</v>
          </cell>
        </row>
        <row r="1703">
          <cell r="C1703">
            <v>49.9035629306657</v>
          </cell>
        </row>
        <row r="1704">
          <cell r="C1704">
            <v>48.491445754813697</v>
          </cell>
        </row>
        <row r="1705">
          <cell r="C1705">
            <v>42.395195968624598</v>
          </cell>
        </row>
        <row r="1706">
          <cell r="C1706">
            <v>50.2908355034712</v>
          </cell>
        </row>
        <row r="1707">
          <cell r="C1707">
            <v>47.081690926877499</v>
          </cell>
        </row>
        <row r="1708">
          <cell r="C1708">
            <v>42.686332643822396</v>
          </cell>
        </row>
        <row r="1709">
          <cell r="C1709">
            <v>45.629850114799503</v>
          </cell>
        </row>
        <row r="1710">
          <cell r="C1710">
            <v>42.883085597290702</v>
          </cell>
        </row>
        <row r="1711">
          <cell r="C1711">
            <v>59.959490054329201</v>
          </cell>
        </row>
        <row r="1712">
          <cell r="C1712">
            <v>41.0013576866154</v>
          </cell>
        </row>
        <row r="1713">
          <cell r="C1713">
            <v>44.711249161192498</v>
          </cell>
        </row>
        <row r="1714">
          <cell r="C1714">
            <v>39.122096640596702</v>
          </cell>
        </row>
        <row r="1715">
          <cell r="C1715">
            <v>38.3074321660755</v>
          </cell>
        </row>
        <row r="1716">
          <cell r="C1716">
            <v>40.732769204763798</v>
          </cell>
        </row>
        <row r="1717">
          <cell r="C1717">
            <v>41.497240087603402</v>
          </cell>
        </row>
        <row r="1718">
          <cell r="C1718">
            <v>39.910485481739798</v>
          </cell>
        </row>
        <row r="1719">
          <cell r="C1719">
            <v>40.703460968667699</v>
          </cell>
        </row>
        <row r="1720">
          <cell r="C1720">
            <v>41.073996535356201</v>
          </cell>
        </row>
        <row r="1721">
          <cell r="C1721">
            <v>39.9129792539837</v>
          </cell>
        </row>
        <row r="1722">
          <cell r="C1722">
            <v>39.496270684211503</v>
          </cell>
        </row>
        <row r="1723">
          <cell r="C1723">
            <v>40.849180435729203</v>
          </cell>
        </row>
        <row r="1724">
          <cell r="C1724">
            <v>40.0356427083968</v>
          </cell>
        </row>
        <row r="1725">
          <cell r="C1725">
            <v>44.542473765715599</v>
          </cell>
        </row>
        <row r="1726">
          <cell r="C1726">
            <v>38.586303543258197</v>
          </cell>
        </row>
        <row r="1727">
          <cell r="C1727">
            <v>38.749659584194198</v>
          </cell>
        </row>
        <row r="1728">
          <cell r="C1728">
            <v>39.451031984270998</v>
          </cell>
        </row>
        <row r="1729">
          <cell r="C1729">
            <v>39.384575621375497</v>
          </cell>
        </row>
        <row r="1730">
          <cell r="C1730">
            <v>40.248476683171901</v>
          </cell>
        </row>
        <row r="1731">
          <cell r="C1731">
            <v>38.9065557567653</v>
          </cell>
        </row>
        <row r="1732">
          <cell r="C1732">
            <v>40.2006653676262</v>
          </cell>
        </row>
        <row r="1733">
          <cell r="C1733">
            <v>43.990552199937298</v>
          </cell>
        </row>
        <row r="1734">
          <cell r="C1734">
            <v>39.149894861389498</v>
          </cell>
        </row>
        <row r="1735">
          <cell r="C1735">
            <v>44.270688361701801</v>
          </cell>
        </row>
        <row r="1736">
          <cell r="C1736">
            <v>43.471769376341598</v>
          </cell>
        </row>
        <row r="1737">
          <cell r="C1737">
            <v>38.815317566405</v>
          </cell>
        </row>
        <row r="1738">
          <cell r="C1738">
            <v>44.476753120246201</v>
          </cell>
        </row>
        <row r="1739">
          <cell r="C1739">
            <v>40.890331197963803</v>
          </cell>
        </row>
        <row r="1740">
          <cell r="C1740">
            <v>52.430501716119402</v>
          </cell>
        </row>
        <row r="1741">
          <cell r="C1741">
            <v>47.505296515308501</v>
          </cell>
        </row>
        <row r="1742">
          <cell r="C1742">
            <v>39.920512438605797</v>
          </cell>
        </row>
        <row r="1743">
          <cell r="C1743">
            <v>40.142960159111603</v>
          </cell>
        </row>
        <row r="1744">
          <cell r="C1744">
            <v>41.368549086221002</v>
          </cell>
        </row>
        <row r="1745">
          <cell r="C1745">
            <v>39.661262123037801</v>
          </cell>
        </row>
        <row r="1746">
          <cell r="C1746">
            <v>38.820112360982201</v>
          </cell>
        </row>
        <row r="1747">
          <cell r="C1747">
            <v>41.693928273172801</v>
          </cell>
        </row>
        <row r="1748">
          <cell r="C1748">
            <v>41.580151766075602</v>
          </cell>
        </row>
        <row r="1749">
          <cell r="C1749">
            <v>40.895557833348803</v>
          </cell>
        </row>
        <row r="1750">
          <cell r="C1750">
            <v>46.088826345392903</v>
          </cell>
        </row>
        <row r="1751">
          <cell r="C1751">
            <v>41.725537732326899</v>
          </cell>
        </row>
        <row r="1752">
          <cell r="C1752">
            <v>47.374069237374499</v>
          </cell>
        </row>
        <row r="1753">
          <cell r="C1753">
            <v>40.983614432486803</v>
          </cell>
        </row>
        <row r="1754">
          <cell r="C1754">
            <v>44.357127742550198</v>
          </cell>
        </row>
        <row r="1755">
          <cell r="C1755">
            <v>38.391747094968302</v>
          </cell>
        </row>
        <row r="1756">
          <cell r="C1756">
            <v>52.481802597713099</v>
          </cell>
        </row>
        <row r="1757">
          <cell r="C1757">
            <v>42.191469059372302</v>
          </cell>
        </row>
        <row r="1758">
          <cell r="C1758">
            <v>42.092548579087499</v>
          </cell>
        </row>
        <row r="1759">
          <cell r="C1759">
            <v>38.788790089858999</v>
          </cell>
        </row>
        <row r="1760">
          <cell r="C1760">
            <v>39.337868329095997</v>
          </cell>
        </row>
        <row r="1761">
          <cell r="C1761">
            <v>40.023592630010903</v>
          </cell>
        </row>
        <row r="1762">
          <cell r="C1762">
            <v>39.8495669431599</v>
          </cell>
        </row>
        <row r="1763">
          <cell r="C1763">
            <v>41.437322779918397</v>
          </cell>
        </row>
        <row r="1764">
          <cell r="C1764">
            <v>44.5384402638376</v>
          </cell>
        </row>
        <row r="1765">
          <cell r="C1765">
            <v>46.079846173380098</v>
          </cell>
        </row>
        <row r="1766">
          <cell r="C1766">
            <v>39.973546239227602</v>
          </cell>
        </row>
        <row r="1767">
          <cell r="C1767">
            <v>38.404569755856301</v>
          </cell>
        </row>
        <row r="1768">
          <cell r="C1768">
            <v>38.130777282745697</v>
          </cell>
        </row>
        <row r="1769">
          <cell r="C1769">
            <v>53.690266338366101</v>
          </cell>
        </row>
        <row r="1770">
          <cell r="C1770">
            <v>38.576713041684798</v>
          </cell>
        </row>
        <row r="1771">
          <cell r="C1771">
            <v>40.3877331582853</v>
          </cell>
        </row>
        <row r="1772">
          <cell r="C1772">
            <v>40.2244643605815</v>
          </cell>
        </row>
        <row r="1773">
          <cell r="C1773">
            <v>44.587248484161996</v>
          </cell>
        </row>
        <row r="1774">
          <cell r="C1774">
            <v>40.637369683701202</v>
          </cell>
        </row>
        <row r="1775">
          <cell r="C1775">
            <v>56.233362349881403</v>
          </cell>
        </row>
        <row r="1776">
          <cell r="C1776">
            <v>39.650078032502996</v>
          </cell>
        </row>
        <row r="1777">
          <cell r="C1777">
            <v>51.346817698740701</v>
          </cell>
        </row>
        <row r="1778">
          <cell r="C1778">
            <v>39.906719138465498</v>
          </cell>
        </row>
        <row r="1779">
          <cell r="C1779">
            <v>49.989311801969698</v>
          </cell>
        </row>
        <row r="1780">
          <cell r="C1780">
            <v>37.476619834710299</v>
          </cell>
        </row>
        <row r="1781">
          <cell r="C1781">
            <v>42.734350292448497</v>
          </cell>
        </row>
        <row r="1782">
          <cell r="C1782">
            <v>43.8854771944373</v>
          </cell>
        </row>
        <row r="1783">
          <cell r="C1783">
            <v>40.4940887937056</v>
          </cell>
        </row>
        <row r="1784">
          <cell r="C1784">
            <v>43.833583493270602</v>
          </cell>
        </row>
        <row r="1785">
          <cell r="C1785">
            <v>41.575526249017997</v>
          </cell>
        </row>
        <row r="1786">
          <cell r="C1786">
            <v>46.150880966186101</v>
          </cell>
        </row>
        <row r="1787">
          <cell r="C1787">
            <v>39.995990079250298</v>
          </cell>
        </row>
        <row r="1788">
          <cell r="C1788">
            <v>46.289193770998999</v>
          </cell>
        </row>
        <row r="1789">
          <cell r="C1789">
            <v>44.592603090668902</v>
          </cell>
        </row>
        <row r="1790">
          <cell r="C1790">
            <v>39.805214826094002</v>
          </cell>
        </row>
        <row r="1791">
          <cell r="C1791">
            <v>41.758643055594398</v>
          </cell>
        </row>
        <row r="1792">
          <cell r="C1792">
            <v>36.876660059758898</v>
          </cell>
        </row>
        <row r="1793">
          <cell r="C1793">
            <v>36.665032742362499</v>
          </cell>
        </row>
        <row r="1794">
          <cell r="C1794">
            <v>39.146994700356899</v>
          </cell>
        </row>
        <row r="1795">
          <cell r="C1795">
            <v>38.995558180606203</v>
          </cell>
        </row>
        <row r="1796">
          <cell r="C1796">
            <v>39.422122104791796</v>
          </cell>
        </row>
        <row r="1797">
          <cell r="C1797">
            <v>39.618958027560097</v>
          </cell>
        </row>
        <row r="1798">
          <cell r="C1798">
            <v>41.681172821805397</v>
          </cell>
        </row>
        <row r="1799">
          <cell r="C1799">
            <v>38.665498686785</v>
          </cell>
        </row>
        <row r="1800">
          <cell r="C1800">
            <v>45.755394605961499</v>
          </cell>
        </row>
        <row r="1801">
          <cell r="C1801">
            <v>43.898157175239099</v>
          </cell>
        </row>
        <row r="1802">
          <cell r="C1802">
            <v>45.1904155711172</v>
          </cell>
        </row>
        <row r="1803">
          <cell r="C1803">
            <v>45.260640133043204</v>
          </cell>
        </row>
        <row r="1804">
          <cell r="C1804">
            <v>42.333360353760803</v>
          </cell>
        </row>
        <row r="1805">
          <cell r="C1805">
            <v>52.670936736399803</v>
          </cell>
        </row>
        <row r="1806">
          <cell r="C1806">
            <v>36.737156428920898</v>
          </cell>
        </row>
        <row r="1807">
          <cell r="C1807">
            <v>41.811418747793297</v>
          </cell>
        </row>
        <row r="1808">
          <cell r="C1808">
            <v>40.702179993456099</v>
          </cell>
        </row>
        <row r="1809">
          <cell r="C1809">
            <v>39.387555452887298</v>
          </cell>
        </row>
        <row r="1810">
          <cell r="C1810">
            <v>40.412990005508398</v>
          </cell>
        </row>
        <row r="1811">
          <cell r="C1811">
            <v>47.204160035168698</v>
          </cell>
        </row>
        <row r="1812">
          <cell r="C1812">
            <v>41.047659714713099</v>
          </cell>
        </row>
        <row r="1813">
          <cell r="C1813">
            <v>40.874288533954697</v>
          </cell>
        </row>
        <row r="1814">
          <cell r="C1814">
            <v>58.1272993683246</v>
          </cell>
        </row>
        <row r="1815">
          <cell r="C1815">
            <v>39.067300706487799</v>
          </cell>
        </row>
        <row r="1816">
          <cell r="C1816">
            <v>39.449310823841401</v>
          </cell>
        </row>
        <row r="1817">
          <cell r="C1817">
            <v>40.6161544092054</v>
          </cell>
        </row>
        <row r="1818">
          <cell r="C1818">
            <v>50.371127229696498</v>
          </cell>
        </row>
        <row r="1819">
          <cell r="C1819">
            <v>38.3880165163295</v>
          </cell>
        </row>
        <row r="1820">
          <cell r="C1820">
            <v>38.425778405469103</v>
          </cell>
        </row>
        <row r="1821">
          <cell r="C1821">
            <v>42.608097274944697</v>
          </cell>
        </row>
        <row r="1822">
          <cell r="C1822">
            <v>50.958802781659699</v>
          </cell>
        </row>
        <row r="1823">
          <cell r="C1823">
            <v>48.104345456722697</v>
          </cell>
        </row>
        <row r="1824">
          <cell r="C1824">
            <v>39.550611246380797</v>
          </cell>
        </row>
        <row r="1825">
          <cell r="C1825">
            <v>47.374302191655303</v>
          </cell>
        </row>
        <row r="1826">
          <cell r="C1826">
            <v>40.681209344216803</v>
          </cell>
        </row>
        <row r="1827">
          <cell r="C1827">
            <v>42.0248717093557</v>
          </cell>
        </row>
        <row r="1828">
          <cell r="C1828">
            <v>46.4013920501501</v>
          </cell>
        </row>
        <row r="1829">
          <cell r="C1829">
            <v>36.203865937427601</v>
          </cell>
        </row>
        <row r="1830">
          <cell r="C1830">
            <v>58.624996367380099</v>
          </cell>
        </row>
        <row r="1831">
          <cell r="C1831">
            <v>39.540331811363401</v>
          </cell>
        </row>
        <row r="1832">
          <cell r="C1832">
            <v>44.078491511134899</v>
          </cell>
        </row>
        <row r="1833">
          <cell r="C1833">
            <v>37.978001284917703</v>
          </cell>
        </row>
        <row r="1834">
          <cell r="C1834">
            <v>49.3169614551988</v>
          </cell>
        </row>
        <row r="1835">
          <cell r="C1835">
            <v>39.056569287054103</v>
          </cell>
        </row>
        <row r="1836">
          <cell r="C1836">
            <v>42.369687734683801</v>
          </cell>
        </row>
        <row r="1837">
          <cell r="C1837">
            <v>39.374807579922702</v>
          </cell>
        </row>
        <row r="1838">
          <cell r="C1838">
            <v>40.748632489739897</v>
          </cell>
        </row>
        <row r="1839">
          <cell r="C1839">
            <v>39.917427033205399</v>
          </cell>
        </row>
        <row r="1840">
          <cell r="C1840">
            <v>37.829743268238602</v>
          </cell>
        </row>
        <row r="1841">
          <cell r="C1841">
            <v>37.6039567194656</v>
          </cell>
        </row>
        <row r="1842">
          <cell r="C1842">
            <v>43.871336375345798</v>
          </cell>
        </row>
        <row r="1843">
          <cell r="C1843">
            <v>44.970562299969103</v>
          </cell>
        </row>
        <row r="1844">
          <cell r="C1844">
            <v>44.372549619746302</v>
          </cell>
        </row>
        <row r="1845">
          <cell r="C1845">
            <v>45.126125868468598</v>
          </cell>
        </row>
        <row r="1846">
          <cell r="C1846">
            <v>44.164101378235799</v>
          </cell>
        </row>
        <row r="1847">
          <cell r="C1847">
            <v>41.8326527298725</v>
          </cell>
        </row>
        <row r="1848">
          <cell r="C1848">
            <v>41.657178716523497</v>
          </cell>
        </row>
        <row r="1849">
          <cell r="C1849">
            <v>38.767362903931399</v>
          </cell>
        </row>
        <row r="1850">
          <cell r="C1850">
            <v>42.511701203462202</v>
          </cell>
        </row>
        <row r="1851">
          <cell r="C1851">
            <v>39.003540520842101</v>
          </cell>
        </row>
        <row r="1852">
          <cell r="C1852">
            <v>54.674063311558299</v>
          </cell>
        </row>
        <row r="1853">
          <cell r="C1853">
            <v>38.092187455524403</v>
          </cell>
        </row>
        <row r="1854">
          <cell r="C1854">
            <v>37.948571629890097</v>
          </cell>
        </row>
        <row r="1855">
          <cell r="C1855">
            <v>52.295913676735601</v>
          </cell>
        </row>
        <row r="1856">
          <cell r="C1856">
            <v>38.6958746564911</v>
          </cell>
        </row>
        <row r="1857">
          <cell r="C1857">
            <v>52.280346869862001</v>
          </cell>
        </row>
        <row r="1858">
          <cell r="C1858">
            <v>39.677701269037698</v>
          </cell>
        </row>
        <row r="1859">
          <cell r="C1859">
            <v>54.574724257842199</v>
          </cell>
        </row>
        <row r="1860">
          <cell r="C1860">
            <v>48.7496317232686</v>
          </cell>
        </row>
        <row r="1861">
          <cell r="C1861">
            <v>37.7904159417184</v>
          </cell>
        </row>
        <row r="1862">
          <cell r="C1862">
            <v>39.429847437939301</v>
          </cell>
        </row>
        <row r="1863">
          <cell r="C1863">
            <v>42.188802695558103</v>
          </cell>
        </row>
        <row r="1864">
          <cell r="C1864">
            <v>40.396961104750702</v>
          </cell>
        </row>
        <row r="1865">
          <cell r="C1865">
            <v>41.165318830721297</v>
          </cell>
        </row>
        <row r="1866">
          <cell r="C1866">
            <v>43.157845965458399</v>
          </cell>
        </row>
        <row r="1867">
          <cell r="C1867">
            <v>41.7243794224729</v>
          </cell>
        </row>
        <row r="1868">
          <cell r="C1868">
            <v>52.191577219843602</v>
          </cell>
        </row>
        <row r="1869">
          <cell r="C1869">
            <v>40.6208833898501</v>
          </cell>
        </row>
        <row r="1870">
          <cell r="C1870">
            <v>52.869796673085801</v>
          </cell>
        </row>
        <row r="1871">
          <cell r="C1871">
            <v>43.332799054925196</v>
          </cell>
        </row>
        <row r="1872">
          <cell r="C1872">
            <v>37.444582509007901</v>
          </cell>
        </row>
        <row r="1873">
          <cell r="C1873">
            <v>39.624112168004103</v>
          </cell>
        </row>
        <row r="1874">
          <cell r="C1874">
            <v>42.250815473211603</v>
          </cell>
        </row>
        <row r="1875">
          <cell r="C1875">
            <v>45.279963641945599</v>
          </cell>
        </row>
        <row r="1876">
          <cell r="C1876">
            <v>43.638399556640501</v>
          </cell>
        </row>
        <row r="1877">
          <cell r="C1877">
            <v>49.567183314326599</v>
          </cell>
        </row>
        <row r="1878">
          <cell r="C1878">
            <v>39.556322005711699</v>
          </cell>
        </row>
        <row r="1879">
          <cell r="C1879">
            <v>39.57667315218</v>
          </cell>
        </row>
        <row r="1880">
          <cell r="C1880">
            <v>42.559071355428301</v>
          </cell>
        </row>
        <row r="1881">
          <cell r="C1881">
            <v>42.0707703974483</v>
          </cell>
        </row>
        <row r="1882">
          <cell r="C1882">
            <v>40.672505317651897</v>
          </cell>
        </row>
        <row r="1883">
          <cell r="C1883">
            <v>44.274629134602399</v>
          </cell>
        </row>
        <row r="1884">
          <cell r="C1884">
            <v>43.663098232446998</v>
          </cell>
        </row>
        <row r="1885">
          <cell r="C1885">
            <v>38.097790655753897</v>
          </cell>
        </row>
        <row r="1886">
          <cell r="C1886">
            <v>40.057581838086897</v>
          </cell>
        </row>
        <row r="1887">
          <cell r="C1887">
            <v>50.783554590515799</v>
          </cell>
        </row>
        <row r="1888">
          <cell r="C1888">
            <v>44.695091435387504</v>
          </cell>
        </row>
        <row r="1889">
          <cell r="C1889">
            <v>41.578858736436302</v>
          </cell>
        </row>
        <row r="1890">
          <cell r="C1890">
            <v>43.441403734424199</v>
          </cell>
        </row>
        <row r="1891">
          <cell r="C1891">
            <v>40.899082779732097</v>
          </cell>
        </row>
        <row r="1892">
          <cell r="C1892">
            <v>38.523841037691703</v>
          </cell>
        </row>
        <row r="1893">
          <cell r="C1893">
            <v>39.723146805437501</v>
          </cell>
        </row>
        <row r="1894">
          <cell r="C1894">
            <v>44.547760464602099</v>
          </cell>
        </row>
        <row r="1895">
          <cell r="C1895">
            <v>40.890856781636998</v>
          </cell>
        </row>
        <row r="1896">
          <cell r="C1896">
            <v>44.038411703600097</v>
          </cell>
        </row>
        <row r="1897">
          <cell r="C1897">
            <v>47.5572661335408</v>
          </cell>
        </row>
        <row r="1898">
          <cell r="C1898">
            <v>41.175068524746202</v>
          </cell>
        </row>
        <row r="1899">
          <cell r="C1899">
            <v>42.8152938342174</v>
          </cell>
        </row>
        <row r="1900">
          <cell r="C1900">
            <v>42.907348728128902</v>
          </cell>
        </row>
        <row r="1901">
          <cell r="C1901">
            <v>42.392156084409002</v>
          </cell>
        </row>
        <row r="1902">
          <cell r="C1902">
            <v>43.489829042460997</v>
          </cell>
        </row>
        <row r="1903">
          <cell r="C1903">
            <v>49.465579663317598</v>
          </cell>
        </row>
        <row r="1904">
          <cell r="C1904">
            <v>40.226998334015299</v>
          </cell>
        </row>
        <row r="1905">
          <cell r="C1905">
            <v>50.255027960825302</v>
          </cell>
        </row>
        <row r="1906">
          <cell r="C1906">
            <v>40.488626611035102</v>
          </cell>
        </row>
        <row r="1907">
          <cell r="C1907">
            <v>45.486779818307298</v>
          </cell>
        </row>
        <row r="1908">
          <cell r="C1908">
            <v>50.669960001090402</v>
          </cell>
        </row>
        <row r="1909">
          <cell r="C1909">
            <v>41.095768799301403</v>
          </cell>
        </row>
        <row r="1910">
          <cell r="C1910">
            <v>40.946147825326001</v>
          </cell>
        </row>
        <row r="1911">
          <cell r="C1911">
            <v>40.6047400416873</v>
          </cell>
        </row>
        <row r="1912">
          <cell r="C1912">
            <v>49.03714412227</v>
          </cell>
        </row>
        <row r="1913">
          <cell r="C1913">
            <v>54.755440168311701</v>
          </cell>
        </row>
        <row r="1914">
          <cell r="C1914">
            <v>44.206156742001497</v>
          </cell>
        </row>
        <row r="1915">
          <cell r="C1915">
            <v>39.710903495041201</v>
          </cell>
        </row>
        <row r="1916">
          <cell r="C1916">
            <v>39.4572709105664</v>
          </cell>
        </row>
        <row r="1917">
          <cell r="C1917">
            <v>38.779324534944003</v>
          </cell>
        </row>
        <row r="1918">
          <cell r="C1918">
            <v>44.412009614353899</v>
          </cell>
        </row>
        <row r="1919">
          <cell r="C1919">
            <v>41.248643030294197</v>
          </cell>
        </row>
        <row r="1920">
          <cell r="C1920">
            <v>40.640711922729501</v>
          </cell>
        </row>
        <row r="1921">
          <cell r="C1921">
            <v>54.487220982715797</v>
          </cell>
        </row>
        <row r="1922">
          <cell r="C1922">
            <v>40.1068195100381</v>
          </cell>
        </row>
        <row r="1923">
          <cell r="C1923">
            <v>44.493931584244699</v>
          </cell>
        </row>
        <row r="1924">
          <cell r="C1924">
            <v>44.523027246706299</v>
          </cell>
        </row>
        <row r="1925">
          <cell r="C1925">
            <v>50.114454048862598</v>
          </cell>
        </row>
        <row r="1926">
          <cell r="C1926">
            <v>42.201088440577799</v>
          </cell>
        </row>
        <row r="1927">
          <cell r="C1927">
            <v>43.342782756669699</v>
          </cell>
        </row>
        <row r="1928">
          <cell r="C1928">
            <v>42.861425456827597</v>
          </cell>
        </row>
        <row r="1929">
          <cell r="C1929">
            <v>44.834279943898601</v>
          </cell>
        </row>
        <row r="1930">
          <cell r="C1930">
            <v>42.5645411568402</v>
          </cell>
        </row>
        <row r="1931">
          <cell r="C1931">
            <v>43.0890240182271</v>
          </cell>
        </row>
        <row r="1932">
          <cell r="C1932">
            <v>43.522262127548103</v>
          </cell>
        </row>
        <row r="1933">
          <cell r="C1933">
            <v>39.345098868140703</v>
          </cell>
        </row>
        <row r="1934">
          <cell r="C1934">
            <v>38.817609800572498</v>
          </cell>
        </row>
        <row r="1935">
          <cell r="C1935">
            <v>44.507852834140103</v>
          </cell>
        </row>
        <row r="1936">
          <cell r="C1936">
            <v>39.0680075735157</v>
          </cell>
        </row>
        <row r="1937">
          <cell r="C1937">
            <v>43.3191276021684</v>
          </cell>
        </row>
        <row r="1938">
          <cell r="C1938">
            <v>38.283030178472998</v>
          </cell>
        </row>
        <row r="1939">
          <cell r="C1939">
            <v>38.0866241301351</v>
          </cell>
        </row>
        <row r="1940">
          <cell r="C1940">
            <v>38.972654971092297</v>
          </cell>
        </row>
        <row r="1941">
          <cell r="C1941">
            <v>41.634471002236303</v>
          </cell>
        </row>
        <row r="1942">
          <cell r="C1942">
            <v>37.637137462156304</v>
          </cell>
        </row>
        <row r="1943">
          <cell r="C1943">
            <v>39.616626423514901</v>
          </cell>
        </row>
        <row r="1944">
          <cell r="C1944">
            <v>50.731079701558897</v>
          </cell>
        </row>
        <row r="1945">
          <cell r="C1945">
            <v>36.546866043684297</v>
          </cell>
        </row>
        <row r="1946">
          <cell r="C1946">
            <v>51.280600050457203</v>
          </cell>
        </row>
        <row r="1947">
          <cell r="C1947">
            <v>43.570052369620299</v>
          </cell>
        </row>
        <row r="1948">
          <cell r="C1948">
            <v>44.0604298685953</v>
          </cell>
        </row>
        <row r="1949">
          <cell r="C1949">
            <v>42.582344329475497</v>
          </cell>
        </row>
        <row r="1950">
          <cell r="C1950">
            <v>48.088338752346097</v>
          </cell>
        </row>
        <row r="1951">
          <cell r="C1951">
            <v>45.132431343613803</v>
          </cell>
        </row>
        <row r="1952">
          <cell r="C1952">
            <v>46.6396192466703</v>
          </cell>
        </row>
        <row r="1953">
          <cell r="C1953">
            <v>47.741728010094199</v>
          </cell>
        </row>
        <row r="1954">
          <cell r="C1954">
            <v>42.978378315411398</v>
          </cell>
        </row>
        <row r="1955">
          <cell r="C1955">
            <v>45.6900367779674</v>
          </cell>
        </row>
        <row r="1956">
          <cell r="C1956">
            <v>55.847832349921603</v>
          </cell>
        </row>
        <row r="1957">
          <cell r="C1957">
            <v>41.446175656744998</v>
          </cell>
        </row>
        <row r="1958">
          <cell r="C1958">
            <v>39.534654223645902</v>
          </cell>
        </row>
        <row r="1959">
          <cell r="C1959">
            <v>39.218259182187502</v>
          </cell>
        </row>
        <row r="1960">
          <cell r="C1960">
            <v>42.850005390392703</v>
          </cell>
        </row>
        <row r="1961">
          <cell r="C1961">
            <v>49.0635618897645</v>
          </cell>
        </row>
        <row r="1962">
          <cell r="C1962">
            <v>41.621625582992102</v>
          </cell>
        </row>
        <row r="1963">
          <cell r="C1963">
            <v>37.869899395603397</v>
          </cell>
        </row>
        <row r="1964">
          <cell r="C1964">
            <v>38.296064534247002</v>
          </cell>
        </row>
        <row r="1965">
          <cell r="C1965">
            <v>43.253050949314698</v>
          </cell>
        </row>
        <row r="1966">
          <cell r="C1966">
            <v>43.1543130348185</v>
          </cell>
        </row>
        <row r="1967">
          <cell r="C1967">
            <v>45.224583721156897</v>
          </cell>
        </row>
        <row r="1968">
          <cell r="C1968">
            <v>38.3331401751417</v>
          </cell>
        </row>
        <row r="1969">
          <cell r="C1969">
            <v>40.122091725212798</v>
          </cell>
        </row>
        <row r="1970">
          <cell r="C1970">
            <v>52.497623462996003</v>
          </cell>
        </row>
        <row r="1971">
          <cell r="C1971">
            <v>45.579159432472302</v>
          </cell>
        </row>
        <row r="1972">
          <cell r="C1972">
            <v>43.091866817072201</v>
          </cell>
        </row>
        <row r="1973">
          <cell r="C1973">
            <v>45.203921730624799</v>
          </cell>
        </row>
        <row r="1974">
          <cell r="C1974">
            <v>45.3503712083983</v>
          </cell>
        </row>
        <row r="1975">
          <cell r="C1975">
            <v>41.939193103241003</v>
          </cell>
        </row>
        <row r="1976">
          <cell r="C1976">
            <v>41.265499234856698</v>
          </cell>
        </row>
        <row r="1977">
          <cell r="C1977">
            <v>39.195301349611199</v>
          </cell>
        </row>
        <row r="1978">
          <cell r="C1978">
            <v>44.812225024678</v>
          </cell>
        </row>
        <row r="1979">
          <cell r="C1979">
            <v>37.545653124836399</v>
          </cell>
        </row>
        <row r="1980">
          <cell r="C1980">
            <v>42.438764900443502</v>
          </cell>
        </row>
        <row r="1981">
          <cell r="C1981">
            <v>46.475213378082401</v>
          </cell>
        </row>
        <row r="1982">
          <cell r="C1982">
            <v>37.857590327151399</v>
          </cell>
        </row>
        <row r="1983">
          <cell r="C1983">
            <v>39.348693947738099</v>
          </cell>
        </row>
        <row r="1984">
          <cell r="C1984">
            <v>38.194700990335598</v>
          </cell>
        </row>
        <row r="1985">
          <cell r="C1985">
            <v>40.137576800290198</v>
          </cell>
        </row>
        <row r="1986">
          <cell r="C1986">
            <v>56.001720941182199</v>
          </cell>
        </row>
        <row r="1987">
          <cell r="C1987">
            <v>36.282755234833701</v>
          </cell>
        </row>
        <row r="1988">
          <cell r="C1988">
            <v>37.199378130733898</v>
          </cell>
        </row>
        <row r="1989">
          <cell r="C1989">
            <v>36.772784362265</v>
          </cell>
        </row>
        <row r="1990">
          <cell r="C1990">
            <v>43.890199233981001</v>
          </cell>
        </row>
        <row r="1991">
          <cell r="C1991">
            <v>40.724030977434097</v>
          </cell>
        </row>
        <row r="1992">
          <cell r="C1992">
            <v>48.387663926823102</v>
          </cell>
        </row>
        <row r="1993">
          <cell r="C1993">
            <v>38.163500764498799</v>
          </cell>
        </row>
        <row r="1994">
          <cell r="C1994">
            <v>40.9245614138067</v>
          </cell>
        </row>
        <row r="1995">
          <cell r="C1995">
            <v>45.318351953931099</v>
          </cell>
        </row>
        <row r="1996">
          <cell r="C1996">
            <v>46.830444332730004</v>
          </cell>
        </row>
        <row r="1997">
          <cell r="C1997">
            <v>41.825219766646399</v>
          </cell>
        </row>
        <row r="1998">
          <cell r="C1998">
            <v>38.251677470245298</v>
          </cell>
        </row>
        <row r="1999">
          <cell r="C1999">
            <v>50.012731116939698</v>
          </cell>
        </row>
        <row r="2000">
          <cell r="C2000">
            <v>43.073225745731797</v>
          </cell>
        </row>
        <row r="2001">
          <cell r="C2001">
            <v>38.315245136279003</v>
          </cell>
        </row>
        <row r="2002">
          <cell r="C2002">
            <v>37.961984526855602</v>
          </cell>
        </row>
        <row r="2003">
          <cell r="C2003">
            <v>55.539049449351303</v>
          </cell>
        </row>
        <row r="2004">
          <cell r="C2004">
            <v>40.475776108979503</v>
          </cell>
        </row>
        <row r="2005">
          <cell r="C2005">
            <v>42.618042965218002</v>
          </cell>
        </row>
        <row r="2006">
          <cell r="C2006">
            <v>40.638921555914301</v>
          </cell>
        </row>
        <row r="2007">
          <cell r="C2007">
            <v>42.410008347073202</v>
          </cell>
        </row>
        <row r="2008">
          <cell r="C2008">
            <v>51.790471917461602</v>
          </cell>
        </row>
        <row r="2009">
          <cell r="C2009">
            <v>40.729202929910599</v>
          </cell>
        </row>
        <row r="2010">
          <cell r="C2010">
            <v>41.539597040691</v>
          </cell>
        </row>
        <row r="2011">
          <cell r="C2011">
            <v>43.244972407160297</v>
          </cell>
        </row>
        <row r="2012">
          <cell r="C2012">
            <v>41.994959016706403</v>
          </cell>
        </row>
        <row r="2013">
          <cell r="C2013">
            <v>42.120289835704803</v>
          </cell>
        </row>
        <row r="2014">
          <cell r="C2014">
            <v>42.7784680869525</v>
          </cell>
        </row>
        <row r="2015">
          <cell r="C2015">
            <v>50.086790682092399</v>
          </cell>
        </row>
        <row r="2016">
          <cell r="C2016">
            <v>39.898632951286103</v>
          </cell>
        </row>
        <row r="2017">
          <cell r="C2017">
            <v>39.6056980030598</v>
          </cell>
        </row>
        <row r="2018">
          <cell r="C2018">
            <v>38.1121954462551</v>
          </cell>
        </row>
        <row r="2019">
          <cell r="C2019">
            <v>45.7398371867477</v>
          </cell>
        </row>
        <row r="2020">
          <cell r="C2020">
            <v>40.2070827897358</v>
          </cell>
        </row>
        <row r="2021">
          <cell r="C2021">
            <v>50.026823652379399</v>
          </cell>
        </row>
        <row r="2022">
          <cell r="C2022">
            <v>44.197129686075598</v>
          </cell>
        </row>
        <row r="2023">
          <cell r="C2023">
            <v>49.218993464326701</v>
          </cell>
        </row>
        <row r="2024">
          <cell r="C2024">
            <v>44.284788505458401</v>
          </cell>
        </row>
        <row r="2025">
          <cell r="C2025">
            <v>37.824822475173903</v>
          </cell>
        </row>
        <row r="2026">
          <cell r="C2026">
            <v>37.133865848674802</v>
          </cell>
        </row>
        <row r="2027">
          <cell r="C2027">
            <v>37.609719963283098</v>
          </cell>
        </row>
        <row r="2028">
          <cell r="C2028">
            <v>45.146937274966398</v>
          </cell>
        </row>
        <row r="2029">
          <cell r="C2029">
            <v>39.645250402593</v>
          </cell>
        </row>
        <row r="2030">
          <cell r="C2030">
            <v>46.659910926056597</v>
          </cell>
        </row>
        <row r="2031">
          <cell r="C2031">
            <v>40.420505877286097</v>
          </cell>
        </row>
        <row r="2032">
          <cell r="C2032">
            <v>46.738940526142997</v>
          </cell>
        </row>
        <row r="2033">
          <cell r="C2033">
            <v>41.0123689380709</v>
          </cell>
        </row>
        <row r="2034">
          <cell r="C2034">
            <v>36.762034899848899</v>
          </cell>
        </row>
        <row r="2035">
          <cell r="C2035">
            <v>39.926685498853701</v>
          </cell>
        </row>
        <row r="2036">
          <cell r="C2036">
            <v>52.019834962977598</v>
          </cell>
        </row>
        <row r="2037">
          <cell r="C2037">
            <v>40.1956268064027</v>
          </cell>
        </row>
        <row r="2038">
          <cell r="C2038">
            <v>40.181541205619901</v>
          </cell>
        </row>
        <row r="2039">
          <cell r="C2039">
            <v>48.998067368031798</v>
          </cell>
        </row>
        <row r="2040">
          <cell r="C2040">
            <v>44.926560300998702</v>
          </cell>
        </row>
        <row r="2041">
          <cell r="C2041">
            <v>42.804907856800902</v>
          </cell>
        </row>
        <row r="2042">
          <cell r="C2042">
            <v>41.6514286107072</v>
          </cell>
        </row>
        <row r="2043">
          <cell r="C2043">
            <v>51.335111315522397</v>
          </cell>
        </row>
        <row r="2044">
          <cell r="C2044">
            <v>41.475522982487497</v>
          </cell>
        </row>
        <row r="2045">
          <cell r="C2045">
            <v>38.627339397059899</v>
          </cell>
        </row>
        <row r="2046">
          <cell r="C2046">
            <v>47.3278480625779</v>
          </cell>
        </row>
        <row r="2047">
          <cell r="C2047">
            <v>40.451120821125102</v>
          </cell>
        </row>
        <row r="2048">
          <cell r="C2048">
            <v>53.035589952397501</v>
          </cell>
        </row>
        <row r="2049">
          <cell r="C2049">
            <v>45.001301326820503</v>
          </cell>
        </row>
        <row r="2050">
          <cell r="C2050">
            <v>40.7403704863938</v>
          </cell>
        </row>
        <row r="2051">
          <cell r="C2051">
            <v>40.800202056420503</v>
          </cell>
        </row>
        <row r="2052">
          <cell r="C2052">
            <v>46.559263539740897</v>
          </cell>
        </row>
        <row r="2053">
          <cell r="C2053">
            <v>55.805421654449603</v>
          </cell>
        </row>
        <row r="2054">
          <cell r="C2054">
            <v>49.101268127266103</v>
          </cell>
        </row>
        <row r="2055">
          <cell r="C2055">
            <v>41.194372790014903</v>
          </cell>
        </row>
        <row r="2056">
          <cell r="C2056">
            <v>39.838623511767999</v>
          </cell>
        </row>
        <row r="2057">
          <cell r="C2057">
            <v>38.349812080225597</v>
          </cell>
        </row>
        <row r="2058">
          <cell r="C2058">
            <v>42.129904760714403</v>
          </cell>
        </row>
        <row r="2059">
          <cell r="C2059">
            <v>47.932164415701699</v>
          </cell>
        </row>
        <row r="2060">
          <cell r="C2060">
            <v>45.073366306306802</v>
          </cell>
        </row>
        <row r="2061">
          <cell r="C2061">
            <v>40.017721736032001</v>
          </cell>
        </row>
        <row r="2062">
          <cell r="C2062">
            <v>44.317867243766699</v>
          </cell>
        </row>
        <row r="2063">
          <cell r="C2063">
            <v>41.196705616006597</v>
          </cell>
        </row>
        <row r="2064">
          <cell r="C2064">
            <v>38.729346191358196</v>
          </cell>
        </row>
        <row r="2065">
          <cell r="C2065">
            <v>40.697851322759902</v>
          </cell>
        </row>
        <row r="2066">
          <cell r="C2066">
            <v>40.368524061428097</v>
          </cell>
        </row>
        <row r="2067">
          <cell r="C2067">
            <v>38.314388659132497</v>
          </cell>
        </row>
        <row r="2068">
          <cell r="C2068">
            <v>40.574911408670303</v>
          </cell>
        </row>
        <row r="2069">
          <cell r="C2069">
            <v>42.211017912699099</v>
          </cell>
        </row>
        <row r="2070">
          <cell r="C2070">
            <v>45.168560917902802</v>
          </cell>
        </row>
        <row r="2071">
          <cell r="C2071">
            <v>50.2989949795858</v>
          </cell>
        </row>
        <row r="2072">
          <cell r="C2072">
            <v>42.515347717766197</v>
          </cell>
        </row>
        <row r="2073">
          <cell r="C2073">
            <v>40.654883984222799</v>
          </cell>
        </row>
        <row r="2074">
          <cell r="C2074">
            <v>42.812990388090903</v>
          </cell>
        </row>
        <row r="2075">
          <cell r="C2075">
            <v>40.252387308018598</v>
          </cell>
        </row>
        <row r="2076">
          <cell r="C2076">
            <v>36.783058934805197</v>
          </cell>
        </row>
        <row r="2077">
          <cell r="C2077">
            <v>37.666544192812097</v>
          </cell>
        </row>
        <row r="2078">
          <cell r="C2078">
            <v>44.437992528497901</v>
          </cell>
        </row>
        <row r="2079">
          <cell r="C2079">
            <v>44.849159128933998</v>
          </cell>
        </row>
        <row r="2080">
          <cell r="C2080">
            <v>44.101712931336401</v>
          </cell>
        </row>
        <row r="2081">
          <cell r="C2081">
            <v>38.645963914705902</v>
          </cell>
        </row>
        <row r="2082">
          <cell r="C2082">
            <v>42.591365560543998</v>
          </cell>
        </row>
        <row r="2083">
          <cell r="C2083">
            <v>54.703842137843701</v>
          </cell>
        </row>
        <row r="2084">
          <cell r="C2084">
            <v>43.587854346456403</v>
          </cell>
        </row>
        <row r="2085">
          <cell r="C2085">
            <v>41.037923888359302</v>
          </cell>
        </row>
        <row r="2086">
          <cell r="C2086">
            <v>40.5049121776741</v>
          </cell>
        </row>
        <row r="2087">
          <cell r="C2087">
            <v>41.220194251532703</v>
          </cell>
        </row>
        <row r="2088">
          <cell r="C2088">
            <v>40.973494840323902</v>
          </cell>
        </row>
        <row r="2089">
          <cell r="C2089">
            <v>42.6000018979136</v>
          </cell>
        </row>
        <row r="2090">
          <cell r="C2090">
            <v>43.261647537936</v>
          </cell>
        </row>
        <row r="2091">
          <cell r="C2091">
            <v>43.352159866651</v>
          </cell>
        </row>
        <row r="2092">
          <cell r="C2092">
            <v>58.967571948335703</v>
          </cell>
        </row>
        <row r="2093">
          <cell r="C2093">
            <v>41.112676103196499</v>
          </cell>
        </row>
        <row r="2094">
          <cell r="C2094">
            <v>42.536694571274602</v>
          </cell>
        </row>
        <row r="2095">
          <cell r="C2095">
            <v>40.579174582007298</v>
          </cell>
        </row>
        <row r="2096">
          <cell r="C2096">
            <v>45.296577562509498</v>
          </cell>
        </row>
        <row r="2097">
          <cell r="C2097">
            <v>41.3559936365575</v>
          </cell>
        </row>
        <row r="2098">
          <cell r="C2098">
            <v>41.076704418134803</v>
          </cell>
        </row>
        <row r="2099">
          <cell r="C2099">
            <v>41.996602484373099</v>
          </cell>
        </row>
        <row r="2100">
          <cell r="C2100">
            <v>39.440800960948899</v>
          </cell>
        </row>
        <row r="2101">
          <cell r="C2101">
            <v>37.043901894210201</v>
          </cell>
        </row>
        <row r="2102">
          <cell r="C2102">
            <v>59.125490728634297</v>
          </cell>
        </row>
        <row r="2103">
          <cell r="C2103">
            <v>38.115535954265198</v>
          </cell>
        </row>
        <row r="2104">
          <cell r="C2104">
            <v>39.578032759177603</v>
          </cell>
        </row>
        <row r="2105">
          <cell r="C2105">
            <v>40.565566244271501</v>
          </cell>
        </row>
        <row r="2106">
          <cell r="C2106">
            <v>42.233542528006701</v>
          </cell>
        </row>
        <row r="2107">
          <cell r="C2107">
            <v>48.648615334896299</v>
          </cell>
        </row>
        <row r="2108">
          <cell r="C2108">
            <v>48.663942262004603</v>
          </cell>
        </row>
        <row r="2109">
          <cell r="C2109">
            <v>38.119193915307598</v>
          </cell>
        </row>
        <row r="2110">
          <cell r="C2110">
            <v>41.348496656031202</v>
          </cell>
        </row>
        <row r="2111">
          <cell r="C2111">
            <v>37.651546960005099</v>
          </cell>
        </row>
        <row r="2112">
          <cell r="C2112">
            <v>37.5200265983149</v>
          </cell>
        </row>
        <row r="2113">
          <cell r="C2113">
            <v>42.554456561036197</v>
          </cell>
        </row>
        <row r="2114">
          <cell r="C2114">
            <v>56.435437096239497</v>
          </cell>
        </row>
        <row r="2115">
          <cell r="C2115">
            <v>49.297762956908997</v>
          </cell>
        </row>
        <row r="2116">
          <cell r="C2116">
            <v>50.232755978612197</v>
          </cell>
        </row>
        <row r="2117">
          <cell r="C2117">
            <v>38.373166664342598</v>
          </cell>
        </row>
        <row r="2118">
          <cell r="C2118">
            <v>42.442816872669702</v>
          </cell>
        </row>
        <row r="2119">
          <cell r="C2119">
            <v>37.002090916908699</v>
          </cell>
        </row>
        <row r="2120">
          <cell r="C2120">
            <v>48.304633629982398</v>
          </cell>
        </row>
        <row r="2121">
          <cell r="C2121">
            <v>41.203706265698798</v>
          </cell>
        </row>
        <row r="2122">
          <cell r="C2122">
            <v>40.931746016680599</v>
          </cell>
        </row>
        <row r="2123">
          <cell r="C2123">
            <v>39.609949161165403</v>
          </cell>
        </row>
        <row r="2124">
          <cell r="C2124">
            <v>44.026019232220101</v>
          </cell>
        </row>
        <row r="2125">
          <cell r="C2125">
            <v>45.813643845419001</v>
          </cell>
        </row>
        <row r="2126">
          <cell r="C2126">
            <v>44.747224915661597</v>
          </cell>
        </row>
        <row r="2127">
          <cell r="C2127">
            <v>42.336141948594602</v>
          </cell>
        </row>
        <row r="2128">
          <cell r="C2128">
            <v>39.000780907397903</v>
          </cell>
        </row>
        <row r="2129">
          <cell r="C2129">
            <v>41.385723570022002</v>
          </cell>
        </row>
        <row r="2130">
          <cell r="C2130">
            <v>39.447215897880803</v>
          </cell>
        </row>
        <row r="2131">
          <cell r="C2131">
            <v>41.696762515655202</v>
          </cell>
        </row>
        <row r="2132">
          <cell r="C2132">
            <v>50.313983994902401</v>
          </cell>
        </row>
        <row r="2133">
          <cell r="C2133">
            <v>59.097258258329198</v>
          </cell>
        </row>
        <row r="2134">
          <cell r="C2134">
            <v>39.3961450313261</v>
          </cell>
        </row>
        <row r="2135">
          <cell r="C2135">
            <v>39.072930281806997</v>
          </cell>
        </row>
        <row r="2136">
          <cell r="C2136">
            <v>40.526532302149697</v>
          </cell>
        </row>
        <row r="2137">
          <cell r="C2137">
            <v>42.943219282279799</v>
          </cell>
        </row>
        <row r="2138">
          <cell r="C2138">
            <v>51.052583549116399</v>
          </cell>
        </row>
        <row r="2139">
          <cell r="C2139">
            <v>46.380563520119601</v>
          </cell>
        </row>
        <row r="2140">
          <cell r="C2140">
            <v>44.144672273201799</v>
          </cell>
        </row>
        <row r="2141">
          <cell r="C2141">
            <v>41.4544182961777</v>
          </cell>
        </row>
        <row r="2142">
          <cell r="C2142">
            <v>44.098893203832702</v>
          </cell>
        </row>
        <row r="2143">
          <cell r="C2143">
            <v>45.3753998454834</v>
          </cell>
        </row>
        <row r="2144">
          <cell r="C2144">
            <v>46.967145505459797</v>
          </cell>
        </row>
        <row r="2145">
          <cell r="C2145">
            <v>47.612399388104102</v>
          </cell>
        </row>
        <row r="2146">
          <cell r="C2146">
            <v>39.0966442881207</v>
          </cell>
        </row>
        <row r="2147">
          <cell r="C2147">
            <v>44.775973799854498</v>
          </cell>
        </row>
        <row r="2148">
          <cell r="C2148">
            <v>44.757007231342499</v>
          </cell>
        </row>
        <row r="2149">
          <cell r="C2149">
            <v>51.830495089701401</v>
          </cell>
        </row>
        <row r="2150">
          <cell r="C2150">
            <v>43.305903239084103</v>
          </cell>
        </row>
        <row r="2151">
          <cell r="C2151">
            <v>39.113736574825801</v>
          </cell>
        </row>
        <row r="2152">
          <cell r="C2152">
            <v>40.842253649485599</v>
          </cell>
        </row>
        <row r="2153">
          <cell r="C2153">
            <v>46.752034471059901</v>
          </cell>
        </row>
        <row r="2154">
          <cell r="C2154">
            <v>38.104782974585198</v>
          </cell>
        </row>
        <row r="2155">
          <cell r="C2155">
            <v>56.480250822843701</v>
          </cell>
        </row>
        <row r="2156">
          <cell r="C2156">
            <v>39.8713202031457</v>
          </cell>
        </row>
        <row r="2157">
          <cell r="C2157">
            <v>42.963056829350698</v>
          </cell>
        </row>
        <row r="2158">
          <cell r="C2158">
            <v>57.406037951838201</v>
          </cell>
        </row>
        <row r="2159">
          <cell r="C2159">
            <v>40.321652644755503</v>
          </cell>
        </row>
        <row r="2160">
          <cell r="C2160">
            <v>40.118348639995801</v>
          </cell>
        </row>
        <row r="2161">
          <cell r="C2161">
            <v>43.427831547718903</v>
          </cell>
        </row>
        <row r="2162">
          <cell r="C2162">
            <v>41.459243670277097</v>
          </cell>
        </row>
        <row r="2163">
          <cell r="C2163">
            <v>54.221114619404297</v>
          </cell>
        </row>
        <row r="2164">
          <cell r="C2164">
            <v>47.642992820037698</v>
          </cell>
        </row>
        <row r="2165">
          <cell r="C2165">
            <v>57.023315286107596</v>
          </cell>
        </row>
        <row r="2166">
          <cell r="C2166">
            <v>38.709516558133799</v>
          </cell>
        </row>
        <row r="2167">
          <cell r="C2167">
            <v>38.898028459087797</v>
          </cell>
        </row>
        <row r="2168">
          <cell r="C2168">
            <v>40.587239802240603</v>
          </cell>
        </row>
        <row r="2169">
          <cell r="C2169">
            <v>40.581918760990497</v>
          </cell>
        </row>
        <row r="2170">
          <cell r="C2170">
            <v>38.048096647986398</v>
          </cell>
        </row>
        <row r="2171">
          <cell r="C2171">
            <v>42.626942523067797</v>
          </cell>
        </row>
        <row r="2172">
          <cell r="C2172">
            <v>39.722702686568397</v>
          </cell>
        </row>
        <row r="2173">
          <cell r="C2173">
            <v>38.034417872649698</v>
          </cell>
        </row>
        <row r="2174">
          <cell r="C2174">
            <v>39.923830159829798</v>
          </cell>
        </row>
        <row r="2175">
          <cell r="C2175">
            <v>40.936957277492503</v>
          </cell>
        </row>
        <row r="2176">
          <cell r="C2176">
            <v>38.668892604639097</v>
          </cell>
        </row>
        <row r="2177">
          <cell r="C2177">
            <v>43.908280536961598</v>
          </cell>
        </row>
        <row r="2178">
          <cell r="C2178">
            <v>38.262198778417599</v>
          </cell>
        </row>
        <row r="2179">
          <cell r="C2179">
            <v>40.0910511369974</v>
          </cell>
        </row>
        <row r="2180">
          <cell r="C2180">
            <v>38.831455786827497</v>
          </cell>
        </row>
        <row r="2181">
          <cell r="C2181">
            <v>52.742764607836897</v>
          </cell>
        </row>
        <row r="2182">
          <cell r="C2182">
            <v>44.224860064465503</v>
          </cell>
        </row>
        <row r="2183">
          <cell r="C2183">
            <v>55.970095194840503</v>
          </cell>
        </row>
        <row r="2184">
          <cell r="C2184">
            <v>44.9079335221641</v>
          </cell>
        </row>
        <row r="2185">
          <cell r="C2185">
            <v>58.0590631277272</v>
          </cell>
        </row>
        <row r="2186">
          <cell r="C2186">
            <v>55.485844524293398</v>
          </cell>
        </row>
        <row r="2187">
          <cell r="C2187">
            <v>42.746996137973703</v>
          </cell>
        </row>
        <row r="2188">
          <cell r="C2188">
            <v>39.160562250936202</v>
          </cell>
        </row>
        <row r="2189">
          <cell r="C2189">
            <v>46.132982010067899</v>
          </cell>
        </row>
        <row r="2190">
          <cell r="C2190">
            <v>46.097124404624203</v>
          </cell>
        </row>
        <row r="2191">
          <cell r="C2191">
            <v>39.807323886091702</v>
          </cell>
        </row>
        <row r="2192">
          <cell r="C2192">
            <v>42.389284905635002</v>
          </cell>
        </row>
        <row r="2193">
          <cell r="C2193">
            <v>50.529901017733899</v>
          </cell>
        </row>
        <row r="2194">
          <cell r="C2194">
            <v>39.037736546271098</v>
          </cell>
        </row>
        <row r="2195">
          <cell r="C2195">
            <v>45.456506920034997</v>
          </cell>
        </row>
        <row r="2196">
          <cell r="C2196">
            <v>42.462987435699901</v>
          </cell>
        </row>
        <row r="2197">
          <cell r="C2197">
            <v>42.6590607194901</v>
          </cell>
        </row>
        <row r="2198">
          <cell r="C2198">
            <v>41.235396355962102</v>
          </cell>
        </row>
        <row r="2199">
          <cell r="C2199">
            <v>41.591039886072402</v>
          </cell>
        </row>
        <row r="2200">
          <cell r="C2200">
            <v>55.265546140221602</v>
          </cell>
        </row>
        <row r="2201">
          <cell r="C2201">
            <v>40.760869445076402</v>
          </cell>
        </row>
        <row r="2202">
          <cell r="C2202">
            <v>52.155010337550998</v>
          </cell>
        </row>
        <row r="2203">
          <cell r="C2203">
            <v>53.3307708879289</v>
          </cell>
        </row>
        <row r="2204">
          <cell r="C2204">
            <v>44.949931200544803</v>
          </cell>
        </row>
        <row r="2205">
          <cell r="C2205">
            <v>39.254735175706102</v>
          </cell>
        </row>
        <row r="2206">
          <cell r="C2206">
            <v>42.672975805102197</v>
          </cell>
        </row>
        <row r="2207">
          <cell r="C2207">
            <v>42.623196452403903</v>
          </cell>
        </row>
        <row r="2208">
          <cell r="C2208">
            <v>40.076456232398698</v>
          </cell>
        </row>
        <row r="2209">
          <cell r="C2209">
            <v>38.469078204589799</v>
          </cell>
        </row>
        <row r="2210">
          <cell r="C2210">
            <v>37.384255903767901</v>
          </cell>
        </row>
        <row r="2211">
          <cell r="C2211">
            <v>40.304175404882997</v>
          </cell>
        </row>
        <row r="2212">
          <cell r="C2212">
            <v>42.054005182910899</v>
          </cell>
        </row>
        <row r="2213">
          <cell r="C2213">
            <v>42.226583872948403</v>
          </cell>
        </row>
        <row r="2214">
          <cell r="C2214">
            <v>40.389364538850998</v>
          </cell>
        </row>
        <row r="2215">
          <cell r="C2215">
            <v>41.142671210399797</v>
          </cell>
        </row>
        <row r="2216">
          <cell r="C2216">
            <v>37.934362228483501</v>
          </cell>
        </row>
        <row r="2217">
          <cell r="C2217">
            <v>38.454701113714897</v>
          </cell>
        </row>
        <row r="2218">
          <cell r="C2218">
            <v>40.312056208204503</v>
          </cell>
        </row>
        <row r="2219">
          <cell r="C2219">
            <v>39.313094791650201</v>
          </cell>
        </row>
        <row r="2220">
          <cell r="C2220">
            <v>47.803972050183397</v>
          </cell>
        </row>
        <row r="2221">
          <cell r="C2221">
            <v>36.818982542262098</v>
          </cell>
        </row>
        <row r="2222">
          <cell r="C2222">
            <v>43.180134977606599</v>
          </cell>
        </row>
        <row r="2223">
          <cell r="C2223">
            <v>47.954676596575602</v>
          </cell>
        </row>
        <row r="2224">
          <cell r="C2224">
            <v>40.669214535489601</v>
          </cell>
        </row>
        <row r="2225">
          <cell r="C2225">
            <v>37.156872540057698</v>
          </cell>
        </row>
        <row r="2226">
          <cell r="C2226">
            <v>38.966552950968797</v>
          </cell>
        </row>
        <row r="2227">
          <cell r="C2227">
            <v>37.740576267123998</v>
          </cell>
        </row>
        <row r="2228">
          <cell r="C2228">
            <v>38.991911885314103</v>
          </cell>
        </row>
        <row r="2229">
          <cell r="C2229">
            <v>56.282009332666298</v>
          </cell>
        </row>
        <row r="2230">
          <cell r="C2230">
            <v>40.930857637676901</v>
          </cell>
        </row>
        <row r="2231">
          <cell r="C2231">
            <v>37.766069137951199</v>
          </cell>
        </row>
        <row r="2232">
          <cell r="C2232">
            <v>41.1769113031039</v>
          </cell>
        </row>
        <row r="2233">
          <cell r="C2233">
            <v>39.080184903531602</v>
          </cell>
        </row>
        <row r="2234">
          <cell r="C2234">
            <v>41.116461496063501</v>
          </cell>
        </row>
        <row r="2235">
          <cell r="C2235">
            <v>40.963489369894198</v>
          </cell>
        </row>
        <row r="2236">
          <cell r="C2236">
            <v>40.068969254775602</v>
          </cell>
        </row>
        <row r="2237">
          <cell r="C2237">
            <v>41.365266426937502</v>
          </cell>
        </row>
        <row r="2238">
          <cell r="C2238">
            <v>39.048018401096897</v>
          </cell>
        </row>
        <row r="2239">
          <cell r="C2239">
            <v>38.835266365619297</v>
          </cell>
        </row>
        <row r="2240">
          <cell r="C2240">
            <v>41.091466727480899</v>
          </cell>
        </row>
        <row r="2241">
          <cell r="C2241">
            <v>42.365594630771803</v>
          </cell>
        </row>
        <row r="2242">
          <cell r="C2242">
            <v>53.147162328249799</v>
          </cell>
        </row>
        <row r="2243">
          <cell r="C2243">
            <v>38.4360238809778</v>
          </cell>
        </row>
        <row r="2244">
          <cell r="C2244">
            <v>41.0591200197752</v>
          </cell>
        </row>
        <row r="2245">
          <cell r="C2245">
            <v>43.4494803005853</v>
          </cell>
        </row>
        <row r="2246">
          <cell r="C2246">
            <v>40.649447011485798</v>
          </cell>
        </row>
        <row r="2247">
          <cell r="C2247">
            <v>43.104534806802</v>
          </cell>
        </row>
        <row r="2248">
          <cell r="C2248">
            <v>41.781204061294297</v>
          </cell>
        </row>
        <row r="2249">
          <cell r="C2249">
            <v>42.542129436261199</v>
          </cell>
        </row>
        <row r="2250">
          <cell r="C2250">
            <v>48.048414034116803</v>
          </cell>
        </row>
        <row r="2251">
          <cell r="C2251">
            <v>47.006291663585898</v>
          </cell>
        </row>
        <row r="2252">
          <cell r="C2252">
            <v>39.213979788348503</v>
          </cell>
        </row>
        <row r="2253">
          <cell r="C2253">
            <v>37.887631966073798</v>
          </cell>
        </row>
        <row r="2254">
          <cell r="C2254">
            <v>40.529718845431098</v>
          </cell>
        </row>
        <row r="2255">
          <cell r="C2255">
            <v>39.613261842555701</v>
          </cell>
        </row>
        <row r="2256">
          <cell r="C2256">
            <v>44.054758550573297</v>
          </cell>
        </row>
        <row r="2257">
          <cell r="C2257">
            <v>40.537003791547299</v>
          </cell>
        </row>
        <row r="2258">
          <cell r="C2258">
            <v>46.310279845740297</v>
          </cell>
        </row>
        <row r="2259">
          <cell r="C2259">
            <v>37.3406814774279</v>
          </cell>
        </row>
        <row r="2260">
          <cell r="C2260">
            <v>54.030817545703499</v>
          </cell>
        </row>
        <row r="2261">
          <cell r="C2261">
            <v>40.473066941396503</v>
          </cell>
        </row>
        <row r="2262">
          <cell r="C2262">
            <v>41.5835100117406</v>
          </cell>
        </row>
        <row r="2263">
          <cell r="C2263">
            <v>40.081567683439502</v>
          </cell>
        </row>
        <row r="2264">
          <cell r="C2264">
            <v>37.854908601165299</v>
          </cell>
        </row>
        <row r="2265">
          <cell r="C2265">
            <v>50.919363869912203</v>
          </cell>
        </row>
        <row r="2266">
          <cell r="C2266">
            <v>42.156837487446097</v>
          </cell>
        </row>
        <row r="2267">
          <cell r="C2267">
            <v>37.623442986155602</v>
          </cell>
        </row>
        <row r="2268">
          <cell r="C2268">
            <v>39.519877746698199</v>
          </cell>
        </row>
        <row r="2269">
          <cell r="C2269">
            <v>57.4743751507444</v>
          </cell>
        </row>
        <row r="2270">
          <cell r="C2270">
            <v>41.252001139010098</v>
          </cell>
        </row>
        <row r="2271">
          <cell r="C2271">
            <v>42.094157744998</v>
          </cell>
        </row>
        <row r="2272">
          <cell r="C2272">
            <v>40.996076151113698</v>
          </cell>
        </row>
        <row r="2273">
          <cell r="C2273">
            <v>42.764253720888298</v>
          </cell>
        </row>
        <row r="2274">
          <cell r="C2274">
            <v>50.765314525712903</v>
          </cell>
        </row>
        <row r="2275">
          <cell r="C2275">
            <v>38.357848074634603</v>
          </cell>
        </row>
        <row r="2276">
          <cell r="C2276">
            <v>38.7344484101273</v>
          </cell>
        </row>
        <row r="2277">
          <cell r="C2277">
            <v>40.0464745267466</v>
          </cell>
        </row>
        <row r="2278">
          <cell r="C2278">
            <v>44.051889029596197</v>
          </cell>
        </row>
        <row r="2279">
          <cell r="C2279">
            <v>39.891093070168097</v>
          </cell>
        </row>
        <row r="2280">
          <cell r="C2280">
            <v>52.028088731661498</v>
          </cell>
        </row>
        <row r="2281">
          <cell r="C2281">
            <v>44.6615301413376</v>
          </cell>
        </row>
        <row r="2282">
          <cell r="C2282">
            <v>43.749611512600801</v>
          </cell>
        </row>
        <row r="2283">
          <cell r="C2283">
            <v>38.698115748797903</v>
          </cell>
        </row>
        <row r="2284">
          <cell r="C2284">
            <v>38.741369127037402</v>
          </cell>
        </row>
        <row r="2285">
          <cell r="C2285">
            <v>41.978962263125901</v>
          </cell>
        </row>
        <row r="2286">
          <cell r="C2286">
            <v>42.507204902295797</v>
          </cell>
        </row>
        <row r="2287">
          <cell r="C2287">
            <v>42.744011858574197</v>
          </cell>
        </row>
        <row r="2288">
          <cell r="C2288">
            <v>39.627895151854702</v>
          </cell>
        </row>
        <row r="2289">
          <cell r="C2289">
            <v>47.760581929357699</v>
          </cell>
        </row>
        <row r="2290">
          <cell r="C2290">
            <v>38.300702957761501</v>
          </cell>
        </row>
        <row r="2291">
          <cell r="C2291">
            <v>40.976734978115303</v>
          </cell>
        </row>
        <row r="2292">
          <cell r="C2292">
            <v>50.657125204324302</v>
          </cell>
        </row>
        <row r="2293">
          <cell r="C2293">
            <v>37.413132078570001</v>
          </cell>
        </row>
        <row r="2294">
          <cell r="C2294">
            <v>40.952715364705298</v>
          </cell>
        </row>
        <row r="2295">
          <cell r="C2295">
            <v>51.694139052959002</v>
          </cell>
        </row>
        <row r="2296">
          <cell r="C2296">
            <v>44.6573788331212</v>
          </cell>
        </row>
        <row r="2297">
          <cell r="C2297">
            <v>41.540551352572997</v>
          </cell>
        </row>
        <row r="2298">
          <cell r="C2298">
            <v>41.222887938706002</v>
          </cell>
        </row>
        <row r="2299">
          <cell r="C2299">
            <v>45.668577016844203</v>
          </cell>
        </row>
        <row r="2300">
          <cell r="C2300">
            <v>40.400556409671204</v>
          </cell>
        </row>
        <row r="2301">
          <cell r="C2301">
            <v>51.690218105786698</v>
          </cell>
        </row>
        <row r="2302">
          <cell r="C2302">
            <v>47.439558594834899</v>
          </cell>
        </row>
        <row r="2303">
          <cell r="C2303">
            <v>40.296926290693499</v>
          </cell>
        </row>
        <row r="2304">
          <cell r="C2304">
            <v>38.526618171377102</v>
          </cell>
        </row>
        <row r="2305">
          <cell r="C2305">
            <v>40.454006700644797</v>
          </cell>
        </row>
        <row r="2306">
          <cell r="C2306">
            <v>39.438785163389603</v>
          </cell>
        </row>
        <row r="2307">
          <cell r="C2307">
            <v>44.208731811593204</v>
          </cell>
        </row>
        <row r="2308">
          <cell r="C2308">
            <v>44.152052925343298</v>
          </cell>
        </row>
        <row r="2309">
          <cell r="C2309">
            <v>37.657649497364602</v>
          </cell>
        </row>
        <row r="2310">
          <cell r="C2310">
            <v>41.589386906461101</v>
          </cell>
        </row>
        <row r="2311">
          <cell r="C2311">
            <v>50.886615397325897</v>
          </cell>
        </row>
        <row r="2312">
          <cell r="C2312">
            <v>38.0694888553056</v>
          </cell>
        </row>
        <row r="2313">
          <cell r="C2313">
            <v>42.098973802566903</v>
          </cell>
        </row>
        <row r="2314">
          <cell r="C2314">
            <v>41.100043792977303</v>
          </cell>
        </row>
        <row r="2315">
          <cell r="C2315">
            <v>44.779245104047597</v>
          </cell>
        </row>
        <row r="2316">
          <cell r="C2316">
            <v>39.728915536175798</v>
          </cell>
        </row>
        <row r="2317">
          <cell r="C2317">
            <v>40.677883468855597</v>
          </cell>
        </row>
        <row r="2318">
          <cell r="C2318">
            <v>41.050909724364203</v>
          </cell>
        </row>
        <row r="2319">
          <cell r="C2319">
            <v>39.201551277539203</v>
          </cell>
        </row>
        <row r="2320">
          <cell r="C2320">
            <v>51.043266134954898</v>
          </cell>
        </row>
        <row r="2321">
          <cell r="C2321">
            <v>40.159371426119201</v>
          </cell>
        </row>
        <row r="2322">
          <cell r="C2322">
            <v>56.9782576710871</v>
          </cell>
        </row>
        <row r="2323">
          <cell r="C2323">
            <v>50.450700149055798</v>
          </cell>
        </row>
        <row r="2324">
          <cell r="C2324">
            <v>38.499242991008998</v>
          </cell>
        </row>
        <row r="2325">
          <cell r="C2325">
            <v>41.774274932192597</v>
          </cell>
        </row>
        <row r="2326">
          <cell r="C2326">
            <v>56.107105399594197</v>
          </cell>
        </row>
        <row r="2327">
          <cell r="C2327">
            <v>45.7759133928826</v>
          </cell>
        </row>
        <row r="2328">
          <cell r="C2328">
            <v>40.171599733382898</v>
          </cell>
        </row>
        <row r="2329">
          <cell r="C2329">
            <v>43.477731589083099</v>
          </cell>
        </row>
        <row r="2330">
          <cell r="C2330">
            <v>39.007483729122903</v>
          </cell>
        </row>
        <row r="2331">
          <cell r="C2331">
            <v>40.666762939515799</v>
          </cell>
        </row>
        <row r="2332">
          <cell r="C2332">
            <v>36.721295715607901</v>
          </cell>
        </row>
        <row r="2333">
          <cell r="C2333">
            <v>44.935213493742701</v>
          </cell>
        </row>
        <row r="2334">
          <cell r="C2334">
            <v>45.1802211757987</v>
          </cell>
        </row>
        <row r="2335">
          <cell r="C2335">
            <v>41.082898333576097</v>
          </cell>
        </row>
        <row r="2336">
          <cell r="C2336">
            <v>45.181654653680297</v>
          </cell>
        </row>
        <row r="2337">
          <cell r="C2337">
            <v>41.327381587279397</v>
          </cell>
        </row>
        <row r="2338">
          <cell r="C2338">
            <v>47.070873666896802</v>
          </cell>
        </row>
        <row r="2339">
          <cell r="C2339">
            <v>39.638733424813999</v>
          </cell>
        </row>
        <row r="2340">
          <cell r="C2340">
            <v>41.120092395803397</v>
          </cell>
        </row>
        <row r="2341">
          <cell r="C2341">
            <v>44.4041711220883</v>
          </cell>
        </row>
        <row r="2342">
          <cell r="C2342">
            <v>37.882747399016203</v>
          </cell>
        </row>
        <row r="2343">
          <cell r="C2343">
            <v>41.259783840079798</v>
          </cell>
        </row>
        <row r="2344">
          <cell r="C2344">
            <v>42.463494260415999</v>
          </cell>
        </row>
        <row r="2345">
          <cell r="C2345">
            <v>40.522015392261999</v>
          </cell>
        </row>
        <row r="2346">
          <cell r="C2346">
            <v>39.769928272872299</v>
          </cell>
        </row>
        <row r="2347">
          <cell r="C2347">
            <v>44.294877387071502</v>
          </cell>
        </row>
        <row r="2348">
          <cell r="C2348">
            <v>46.333852060465198</v>
          </cell>
        </row>
        <row r="2349">
          <cell r="C2349">
            <v>42.2848049356055</v>
          </cell>
        </row>
        <row r="2350">
          <cell r="C2350">
            <v>43.434767413277498</v>
          </cell>
        </row>
        <row r="2351">
          <cell r="C2351">
            <v>37.443027588118298</v>
          </cell>
        </row>
        <row r="2352">
          <cell r="C2352">
            <v>43.747206064404999</v>
          </cell>
        </row>
        <row r="2353">
          <cell r="C2353">
            <v>38.533642361913401</v>
          </cell>
        </row>
        <row r="2354">
          <cell r="C2354">
            <v>45.521918325692397</v>
          </cell>
        </row>
        <row r="2355">
          <cell r="C2355">
            <v>43.685524833149898</v>
          </cell>
        </row>
        <row r="2356">
          <cell r="C2356">
            <v>49.1922994770419</v>
          </cell>
        </row>
        <row r="2357">
          <cell r="C2357">
            <v>50.417171918112402</v>
          </cell>
        </row>
        <row r="2358">
          <cell r="C2358">
            <v>41.949373909796101</v>
          </cell>
        </row>
        <row r="2359">
          <cell r="C2359">
            <v>50.581482983517098</v>
          </cell>
        </row>
        <row r="2360">
          <cell r="C2360">
            <v>41.137943572514601</v>
          </cell>
        </row>
        <row r="2361">
          <cell r="C2361">
            <v>37.406530081940303</v>
          </cell>
        </row>
        <row r="2362">
          <cell r="C2362">
            <v>41.0841167966001</v>
          </cell>
        </row>
        <row r="2363">
          <cell r="C2363">
            <v>44.736521998729202</v>
          </cell>
        </row>
        <row r="2364">
          <cell r="C2364">
            <v>41.667126710752001</v>
          </cell>
        </row>
        <row r="2365">
          <cell r="C2365">
            <v>38.780399115058898</v>
          </cell>
        </row>
        <row r="2366">
          <cell r="C2366">
            <v>42.740894041455498</v>
          </cell>
        </row>
        <row r="2367">
          <cell r="C2367">
            <v>42.136056974083402</v>
          </cell>
        </row>
        <row r="2368">
          <cell r="C2368">
            <v>41.306295231594198</v>
          </cell>
        </row>
        <row r="2369">
          <cell r="C2369">
            <v>51.670832093212802</v>
          </cell>
        </row>
        <row r="2370">
          <cell r="C2370">
            <v>40.978541803513103</v>
          </cell>
        </row>
        <row r="2371">
          <cell r="C2371">
            <v>41.3538323350936</v>
          </cell>
        </row>
        <row r="2372">
          <cell r="C2372">
            <v>40.516453625014996</v>
          </cell>
        </row>
        <row r="2373">
          <cell r="C2373">
            <v>43.788744624745497</v>
          </cell>
        </row>
        <row r="2374">
          <cell r="C2374">
            <v>42.775227068857198</v>
          </cell>
        </row>
        <row r="2375">
          <cell r="C2375">
            <v>47.654670674042798</v>
          </cell>
        </row>
        <row r="2376">
          <cell r="C2376">
            <v>41.290984908661201</v>
          </cell>
        </row>
        <row r="2377">
          <cell r="C2377">
            <v>38.009980430055897</v>
          </cell>
        </row>
        <row r="2378">
          <cell r="C2378">
            <v>41.012824948215801</v>
          </cell>
        </row>
        <row r="2379">
          <cell r="C2379">
            <v>47.259624624432298</v>
          </cell>
        </row>
        <row r="2380">
          <cell r="C2380">
            <v>55.199538053512001</v>
          </cell>
        </row>
        <row r="2381">
          <cell r="C2381">
            <v>41.031057871310097</v>
          </cell>
        </row>
        <row r="2382">
          <cell r="C2382">
            <v>40.585646857970197</v>
          </cell>
        </row>
        <row r="2383">
          <cell r="C2383">
            <v>50.684548335084301</v>
          </cell>
        </row>
        <row r="2384">
          <cell r="C2384">
            <v>39.4193584313443</v>
          </cell>
        </row>
        <row r="2385">
          <cell r="C2385">
            <v>46.886817762693703</v>
          </cell>
        </row>
        <row r="2386">
          <cell r="C2386">
            <v>40.407079772550098</v>
          </cell>
        </row>
        <row r="2387">
          <cell r="C2387">
            <v>43.4035368398253</v>
          </cell>
        </row>
        <row r="2388">
          <cell r="C2388">
            <v>51.8667740780907</v>
          </cell>
        </row>
        <row r="2389">
          <cell r="C2389">
            <v>44.044008256247501</v>
          </cell>
        </row>
        <row r="2390">
          <cell r="C2390">
            <v>43.808033772876399</v>
          </cell>
        </row>
        <row r="2391">
          <cell r="C2391">
            <v>44.379738067556097</v>
          </cell>
        </row>
        <row r="2392">
          <cell r="C2392">
            <v>44.803230954732598</v>
          </cell>
        </row>
        <row r="2393">
          <cell r="C2393">
            <v>40.405358060123703</v>
          </cell>
        </row>
        <row r="2394">
          <cell r="C2394">
            <v>46.6071520942508</v>
          </cell>
        </row>
        <row r="2395">
          <cell r="C2395">
            <v>39.363588079399797</v>
          </cell>
        </row>
        <row r="2396">
          <cell r="C2396">
            <v>45.898919691027601</v>
          </cell>
        </row>
        <row r="2397">
          <cell r="C2397">
            <v>39.631033450351701</v>
          </cell>
        </row>
        <row r="2398">
          <cell r="C2398">
            <v>50.627952631973997</v>
          </cell>
        </row>
        <row r="2399">
          <cell r="C2399">
            <v>42.047577733596697</v>
          </cell>
        </row>
        <row r="2400">
          <cell r="C2400">
            <v>51.465074208282402</v>
          </cell>
        </row>
        <row r="2401">
          <cell r="C2401">
            <v>41.216588593475301</v>
          </cell>
        </row>
        <row r="2402">
          <cell r="C2402">
            <v>39.526431082428303</v>
          </cell>
        </row>
        <row r="2403">
          <cell r="C2403">
            <v>40.374728478016699</v>
          </cell>
        </row>
        <row r="2404">
          <cell r="C2404">
            <v>38.8015255813661</v>
          </cell>
        </row>
        <row r="2405">
          <cell r="C2405">
            <v>39.327997881819698</v>
          </cell>
        </row>
        <row r="2406">
          <cell r="C2406">
            <v>39.708433870382002</v>
          </cell>
        </row>
        <row r="2407">
          <cell r="C2407">
            <v>38.660680889115802</v>
          </cell>
        </row>
        <row r="2408">
          <cell r="C2408">
            <v>40.897414328471299</v>
          </cell>
        </row>
        <row r="2409">
          <cell r="C2409">
            <v>51.396588166130599</v>
          </cell>
        </row>
        <row r="2410">
          <cell r="C2410">
            <v>44.598714018532498</v>
          </cell>
        </row>
        <row r="2411">
          <cell r="C2411">
            <v>38.354201399635599</v>
          </cell>
        </row>
        <row r="2412">
          <cell r="C2412">
            <v>45.682423004550799</v>
          </cell>
        </row>
        <row r="2413">
          <cell r="C2413">
            <v>47.4839523985165</v>
          </cell>
        </row>
        <row r="2414">
          <cell r="C2414">
            <v>38.079529519485298</v>
          </cell>
        </row>
        <row r="2415">
          <cell r="C2415">
            <v>36.3351708570694</v>
          </cell>
        </row>
        <row r="2416">
          <cell r="C2416">
            <v>45.158805855358999</v>
          </cell>
        </row>
        <row r="2417">
          <cell r="C2417">
            <v>43.583500367869597</v>
          </cell>
        </row>
        <row r="2418">
          <cell r="C2418">
            <v>38.044946065845302</v>
          </cell>
        </row>
        <row r="2419">
          <cell r="C2419">
            <v>38.881336445936398</v>
          </cell>
        </row>
        <row r="2420">
          <cell r="C2420">
            <v>42.677433523751397</v>
          </cell>
        </row>
        <row r="2421">
          <cell r="C2421">
            <v>44.447849369521201</v>
          </cell>
        </row>
        <row r="2422">
          <cell r="C2422">
            <v>43.619015538916301</v>
          </cell>
        </row>
        <row r="2423">
          <cell r="C2423">
            <v>38.217548994258998</v>
          </cell>
        </row>
        <row r="2424">
          <cell r="C2424">
            <v>38.514790335573998</v>
          </cell>
        </row>
        <row r="2425">
          <cell r="C2425">
            <v>40.429853218428597</v>
          </cell>
        </row>
        <row r="2426">
          <cell r="C2426">
            <v>37.771022723782202</v>
          </cell>
        </row>
        <row r="2427">
          <cell r="C2427">
            <v>41.616460305121201</v>
          </cell>
        </row>
        <row r="2428">
          <cell r="C2428">
            <v>39.681654568252398</v>
          </cell>
        </row>
        <row r="2429">
          <cell r="C2429">
            <v>45.284605976810703</v>
          </cell>
        </row>
        <row r="2430">
          <cell r="C2430">
            <v>41.1994993537078</v>
          </cell>
        </row>
        <row r="2431">
          <cell r="C2431">
            <v>42.715851468285898</v>
          </cell>
        </row>
        <row r="2432">
          <cell r="C2432">
            <v>41.420915569940497</v>
          </cell>
        </row>
        <row r="2433">
          <cell r="C2433">
            <v>45.093717306120098</v>
          </cell>
        </row>
        <row r="2434">
          <cell r="C2434">
            <v>39.3803683135584</v>
          </cell>
        </row>
        <row r="2435">
          <cell r="C2435">
            <v>47.829696031200797</v>
          </cell>
        </row>
        <row r="2436">
          <cell r="C2436">
            <v>41.067063444056402</v>
          </cell>
        </row>
        <row r="2437">
          <cell r="C2437">
            <v>39.136683803052499</v>
          </cell>
        </row>
        <row r="2438">
          <cell r="C2438">
            <v>42.405187158911197</v>
          </cell>
        </row>
        <row r="2439">
          <cell r="C2439">
            <v>41.7661082544479</v>
          </cell>
        </row>
        <row r="2440">
          <cell r="C2440">
            <v>41.8638459079624</v>
          </cell>
        </row>
        <row r="2441">
          <cell r="C2441">
            <v>39.1911388310048</v>
          </cell>
        </row>
        <row r="2442">
          <cell r="C2442">
            <v>39.434726992570099</v>
          </cell>
        </row>
        <row r="2443">
          <cell r="C2443">
            <v>38.807560441437097</v>
          </cell>
        </row>
        <row r="2444">
          <cell r="C2444">
            <v>45.932355831370799</v>
          </cell>
        </row>
        <row r="2445">
          <cell r="C2445">
            <v>40.739001793781199</v>
          </cell>
        </row>
        <row r="2446">
          <cell r="C2446">
            <v>38.484451175371902</v>
          </cell>
        </row>
        <row r="2447">
          <cell r="C2447">
            <v>38.573793998408703</v>
          </cell>
        </row>
        <row r="2448">
          <cell r="C2448">
            <v>38.691839769551002</v>
          </cell>
        </row>
        <row r="2449">
          <cell r="C2449">
            <v>41.268469412999004</v>
          </cell>
        </row>
        <row r="2450">
          <cell r="C2450">
            <v>40.588857942921699</v>
          </cell>
        </row>
        <row r="2451">
          <cell r="C2451">
            <v>40.789635908844303</v>
          </cell>
        </row>
        <row r="2452">
          <cell r="C2452">
            <v>58.490057192600197</v>
          </cell>
        </row>
        <row r="2453">
          <cell r="C2453">
            <v>40.662431376912899</v>
          </cell>
        </row>
        <row r="2454">
          <cell r="C2454">
            <v>40.358197085832899</v>
          </cell>
        </row>
        <row r="2455">
          <cell r="C2455">
            <v>58.861949085144303</v>
          </cell>
        </row>
        <row r="2456">
          <cell r="C2456">
            <v>47.497537140047903</v>
          </cell>
        </row>
        <row r="2457">
          <cell r="C2457">
            <v>38.943033210898001</v>
          </cell>
        </row>
        <row r="2458">
          <cell r="C2458">
            <v>42.240078917459201</v>
          </cell>
        </row>
        <row r="2459">
          <cell r="C2459">
            <v>41.807861450343196</v>
          </cell>
        </row>
        <row r="2460">
          <cell r="C2460">
            <v>39.412669034164402</v>
          </cell>
        </row>
        <row r="2461">
          <cell r="C2461">
            <v>46.019873954822401</v>
          </cell>
        </row>
        <row r="2462">
          <cell r="C2462">
            <v>38.7652751999739</v>
          </cell>
        </row>
        <row r="2463">
          <cell r="C2463">
            <v>41.6997234636695</v>
          </cell>
        </row>
        <row r="2464">
          <cell r="C2464">
            <v>43.168263872929799</v>
          </cell>
        </row>
        <row r="2465">
          <cell r="C2465">
            <v>40.971264648502199</v>
          </cell>
        </row>
        <row r="2466">
          <cell r="C2466">
            <v>39.470132801322499</v>
          </cell>
        </row>
        <row r="2467">
          <cell r="C2467">
            <v>37.756842071126499</v>
          </cell>
        </row>
        <row r="2468">
          <cell r="C2468">
            <v>55.765161875386099</v>
          </cell>
        </row>
        <row r="2469">
          <cell r="C2469">
            <v>53.538861179199699</v>
          </cell>
        </row>
        <row r="2470">
          <cell r="C2470">
            <v>41.396634681999799</v>
          </cell>
        </row>
        <row r="2471">
          <cell r="C2471">
            <v>39.672204338309797</v>
          </cell>
        </row>
        <row r="2472">
          <cell r="C2472">
            <v>42.634727544254801</v>
          </cell>
        </row>
        <row r="2473">
          <cell r="C2473">
            <v>42.159703584659603</v>
          </cell>
        </row>
        <row r="2474">
          <cell r="C2474">
            <v>41.747400727795402</v>
          </cell>
        </row>
        <row r="2475">
          <cell r="C2475">
            <v>52.169146457033598</v>
          </cell>
        </row>
        <row r="2476">
          <cell r="C2476">
            <v>49.9209819383994</v>
          </cell>
        </row>
        <row r="2477">
          <cell r="C2477">
            <v>38.015863257244803</v>
          </cell>
        </row>
        <row r="2478">
          <cell r="C2478">
            <v>41.042453095413698</v>
          </cell>
        </row>
        <row r="2479">
          <cell r="C2479">
            <v>36.460060772776998</v>
          </cell>
        </row>
        <row r="2480">
          <cell r="C2480">
            <v>44.281815148394003</v>
          </cell>
        </row>
        <row r="2481">
          <cell r="C2481">
            <v>39.862936257156598</v>
          </cell>
        </row>
        <row r="2482">
          <cell r="C2482">
            <v>39.040489914207697</v>
          </cell>
        </row>
        <row r="2483">
          <cell r="C2483">
            <v>44.740475863953897</v>
          </cell>
        </row>
        <row r="2484">
          <cell r="C2484">
            <v>44.0206332210157</v>
          </cell>
        </row>
        <row r="2485">
          <cell r="C2485">
            <v>50.596058771043097</v>
          </cell>
        </row>
        <row r="2486">
          <cell r="C2486">
            <v>40.300097025289098</v>
          </cell>
        </row>
        <row r="2487">
          <cell r="C2487">
            <v>37.395602077667398</v>
          </cell>
        </row>
        <row r="2488">
          <cell r="C2488">
            <v>44.290122067332099</v>
          </cell>
        </row>
        <row r="2489">
          <cell r="C2489">
            <v>40.379240216320397</v>
          </cell>
        </row>
        <row r="2490">
          <cell r="C2490">
            <v>49.280281483912098</v>
          </cell>
        </row>
        <row r="2491">
          <cell r="C2491">
            <v>36.680020261344197</v>
          </cell>
        </row>
        <row r="2492">
          <cell r="C2492">
            <v>38.632326588462597</v>
          </cell>
        </row>
        <row r="2493">
          <cell r="C2493">
            <v>41.8839357547172</v>
          </cell>
        </row>
        <row r="2494">
          <cell r="C2494">
            <v>41.791900865247598</v>
          </cell>
        </row>
        <row r="2495">
          <cell r="C2495">
            <v>42.384782487480102</v>
          </cell>
        </row>
        <row r="2496">
          <cell r="C2496">
            <v>51.230636768522601</v>
          </cell>
        </row>
        <row r="2497">
          <cell r="C2497">
            <v>40.499711524515</v>
          </cell>
        </row>
        <row r="2498">
          <cell r="C2498">
            <v>38.968928255507301</v>
          </cell>
        </row>
        <row r="2499">
          <cell r="C2499">
            <v>46.503094289698502</v>
          </cell>
        </row>
        <row r="2500">
          <cell r="C2500">
            <v>42.027926439592299</v>
          </cell>
        </row>
        <row r="2501">
          <cell r="C2501">
            <v>39.742815622620803</v>
          </cell>
        </row>
        <row r="2502">
          <cell r="C2502">
            <v>54.467350295507799</v>
          </cell>
        </row>
        <row r="2503">
          <cell r="C2503">
            <v>51.497155255160202</v>
          </cell>
        </row>
        <row r="2504">
          <cell r="C2504">
            <v>42.038217714767903</v>
          </cell>
        </row>
        <row r="2505">
          <cell r="C2505">
            <v>58.167727865339799</v>
          </cell>
        </row>
        <row r="2506">
          <cell r="C2506">
            <v>43.968493157301502</v>
          </cell>
        </row>
        <row r="2507">
          <cell r="C2507">
            <v>37.486317511873203</v>
          </cell>
        </row>
        <row r="2508">
          <cell r="C2508">
            <v>38.277527523621004</v>
          </cell>
        </row>
        <row r="2509">
          <cell r="C2509">
            <v>39.052243883041399</v>
          </cell>
        </row>
        <row r="2510">
          <cell r="C2510">
            <v>38.252731967300498</v>
          </cell>
        </row>
        <row r="2511">
          <cell r="C2511">
            <v>46.488333431615999</v>
          </cell>
        </row>
        <row r="2512">
          <cell r="C2512">
            <v>37.088941635362197</v>
          </cell>
        </row>
        <row r="2513">
          <cell r="C2513">
            <v>39.336335316022698</v>
          </cell>
        </row>
        <row r="2514">
          <cell r="C2514">
            <v>40.063530415654803</v>
          </cell>
        </row>
        <row r="2515">
          <cell r="C2515">
            <v>40.333135261410597</v>
          </cell>
        </row>
        <row r="2516">
          <cell r="C2516">
            <v>40.108517596701198</v>
          </cell>
        </row>
        <row r="2517">
          <cell r="C2517">
            <v>36.857469276667899</v>
          </cell>
        </row>
        <row r="2518">
          <cell r="C2518">
            <v>42.800218910957298</v>
          </cell>
        </row>
        <row r="2519">
          <cell r="C2519">
            <v>42.344197205723503</v>
          </cell>
        </row>
        <row r="2520">
          <cell r="C2520">
            <v>41.628793315486</v>
          </cell>
        </row>
        <row r="2521">
          <cell r="C2521">
            <v>43.681596107674402</v>
          </cell>
        </row>
        <row r="2522">
          <cell r="C2522">
            <v>37.862500241729002</v>
          </cell>
        </row>
        <row r="2523">
          <cell r="C2523">
            <v>42.970006522710896</v>
          </cell>
        </row>
        <row r="2524">
          <cell r="C2524">
            <v>48.556711183417498</v>
          </cell>
        </row>
        <row r="2525">
          <cell r="C2525">
            <v>43.183371689828597</v>
          </cell>
        </row>
        <row r="2526">
          <cell r="C2526">
            <v>40.030990055151499</v>
          </cell>
        </row>
        <row r="2527">
          <cell r="C2527">
            <v>37.189037617528598</v>
          </cell>
        </row>
        <row r="2528">
          <cell r="C2528">
            <v>48.112602982721498</v>
          </cell>
        </row>
        <row r="2529">
          <cell r="C2529">
            <v>40.115710104790701</v>
          </cell>
        </row>
        <row r="2530">
          <cell r="C2530">
            <v>54.853409259786197</v>
          </cell>
        </row>
        <row r="2531">
          <cell r="C2531">
            <v>45.701795662527402</v>
          </cell>
        </row>
        <row r="2532">
          <cell r="C2532">
            <v>40.951182651901703</v>
          </cell>
        </row>
        <row r="2533">
          <cell r="C2533">
            <v>51.107911126460699</v>
          </cell>
        </row>
        <row r="2534">
          <cell r="C2534">
            <v>40.577592603734701</v>
          </cell>
        </row>
        <row r="2535">
          <cell r="C2535">
            <v>40.8450711647044</v>
          </cell>
        </row>
        <row r="2536">
          <cell r="C2536">
            <v>42.216729492283498</v>
          </cell>
        </row>
        <row r="2537">
          <cell r="C2537">
            <v>40.466786732169503</v>
          </cell>
        </row>
        <row r="2538">
          <cell r="C2538">
            <v>39.671345029474601</v>
          </cell>
        </row>
        <row r="2539">
          <cell r="C2539">
            <v>40.774499537291902</v>
          </cell>
        </row>
        <row r="2540">
          <cell r="C2540">
            <v>44.4759048847651</v>
          </cell>
        </row>
        <row r="2541">
          <cell r="C2541">
            <v>47.534673985219101</v>
          </cell>
        </row>
        <row r="2542">
          <cell r="C2542">
            <v>42.990994032922501</v>
          </cell>
        </row>
        <row r="2543">
          <cell r="C2543">
            <v>60.242864908218799</v>
          </cell>
        </row>
        <row r="2544">
          <cell r="C2544">
            <v>43.930471621754499</v>
          </cell>
        </row>
        <row r="2545">
          <cell r="C2545">
            <v>39.102243156167297</v>
          </cell>
        </row>
        <row r="2546">
          <cell r="C2546">
            <v>47.730421892402902</v>
          </cell>
        </row>
        <row r="2547">
          <cell r="C2547">
            <v>48.629065300929902</v>
          </cell>
        </row>
        <row r="2548">
          <cell r="C2548">
            <v>42.272538948099701</v>
          </cell>
        </row>
        <row r="2549">
          <cell r="C2549">
            <v>54.8864523371305</v>
          </cell>
        </row>
        <row r="2550">
          <cell r="C2550">
            <v>42.643606868147899</v>
          </cell>
        </row>
        <row r="2551">
          <cell r="C2551">
            <v>48.640725643832802</v>
          </cell>
        </row>
        <row r="2552">
          <cell r="C2552">
            <v>36.985484211856303</v>
          </cell>
        </row>
        <row r="2553">
          <cell r="C2553">
            <v>41.350721586814998</v>
          </cell>
        </row>
        <row r="2554">
          <cell r="C2554">
            <v>40.206134730854401</v>
          </cell>
        </row>
        <row r="2555">
          <cell r="C2555">
            <v>36.699264530176201</v>
          </cell>
        </row>
        <row r="2556">
          <cell r="C2556">
            <v>46.572680874550201</v>
          </cell>
        </row>
        <row r="2557">
          <cell r="C2557">
            <v>48.787733188376897</v>
          </cell>
        </row>
        <row r="2558">
          <cell r="C2558">
            <v>51.357853970844197</v>
          </cell>
        </row>
        <row r="2559">
          <cell r="C2559">
            <v>44.431814068494397</v>
          </cell>
        </row>
        <row r="2560">
          <cell r="C2560">
            <v>53.631236755036099</v>
          </cell>
        </row>
        <row r="2561">
          <cell r="C2561">
            <v>46.921177682942201</v>
          </cell>
        </row>
        <row r="2562">
          <cell r="C2562">
            <v>51.313603362689697</v>
          </cell>
        </row>
        <row r="2563">
          <cell r="C2563">
            <v>37.310734314054699</v>
          </cell>
        </row>
        <row r="2564">
          <cell r="C2564">
            <v>51.483770012539303</v>
          </cell>
        </row>
        <row r="2565">
          <cell r="C2565">
            <v>44.897620101096201</v>
          </cell>
        </row>
        <row r="2566">
          <cell r="C2566">
            <v>42.430798380803303</v>
          </cell>
        </row>
        <row r="2567">
          <cell r="C2567">
            <v>46.331563321555997</v>
          </cell>
        </row>
        <row r="2568">
          <cell r="C2568">
            <v>44.366655713928097</v>
          </cell>
        </row>
        <row r="2569">
          <cell r="C2569">
            <v>45.409853239676799</v>
          </cell>
        </row>
        <row r="2570">
          <cell r="C2570">
            <v>42.920528621377201</v>
          </cell>
        </row>
        <row r="2571">
          <cell r="C2571">
            <v>43.336007639267898</v>
          </cell>
        </row>
        <row r="2572">
          <cell r="C2572">
            <v>37.708034413947402</v>
          </cell>
        </row>
        <row r="2573">
          <cell r="C2573">
            <v>44.241934022664203</v>
          </cell>
        </row>
        <row r="2574">
          <cell r="C2574">
            <v>38.905072857885003</v>
          </cell>
        </row>
        <row r="2575">
          <cell r="C2575">
            <v>42.044221474795101</v>
          </cell>
        </row>
        <row r="2576">
          <cell r="C2576">
            <v>37.925690438154298</v>
          </cell>
        </row>
        <row r="2577">
          <cell r="C2577">
            <v>37.895839411285202</v>
          </cell>
        </row>
        <row r="2578">
          <cell r="C2578">
            <v>41.780172588987597</v>
          </cell>
        </row>
        <row r="2579">
          <cell r="C2579">
            <v>41.1864036232231</v>
          </cell>
        </row>
        <row r="2580">
          <cell r="C2580">
            <v>38.687193224991198</v>
          </cell>
        </row>
        <row r="2581">
          <cell r="C2581">
            <v>42.493724535974103</v>
          </cell>
        </row>
        <row r="2582">
          <cell r="C2582">
            <v>40.869881346045801</v>
          </cell>
        </row>
        <row r="2583">
          <cell r="C2583">
            <v>51.526052676149398</v>
          </cell>
        </row>
        <row r="2584">
          <cell r="C2584">
            <v>41.741421596958297</v>
          </cell>
        </row>
        <row r="2585">
          <cell r="C2585">
            <v>44.619714690699197</v>
          </cell>
        </row>
        <row r="2586">
          <cell r="C2586">
            <v>39.704091661981401</v>
          </cell>
        </row>
        <row r="2587">
          <cell r="C2587">
            <v>37.806263619884497</v>
          </cell>
        </row>
        <row r="2588">
          <cell r="C2588">
            <v>53.894245738692803</v>
          </cell>
        </row>
        <row r="2589">
          <cell r="C2589">
            <v>42.934204147335798</v>
          </cell>
        </row>
        <row r="2590">
          <cell r="C2590">
            <v>39.763244779038402</v>
          </cell>
        </row>
        <row r="2591">
          <cell r="C2591">
            <v>40.049261512789002</v>
          </cell>
        </row>
        <row r="2592">
          <cell r="C2592">
            <v>53.921795239040101</v>
          </cell>
        </row>
        <row r="2593">
          <cell r="C2593">
            <v>37.8152010076629</v>
          </cell>
        </row>
        <row r="2594">
          <cell r="C2594">
            <v>41.7095566067146</v>
          </cell>
        </row>
        <row r="2595">
          <cell r="C2595">
            <v>41.211608839657899</v>
          </cell>
        </row>
        <row r="2596">
          <cell r="C2596">
            <v>47.960592993950797</v>
          </cell>
        </row>
        <row r="2597">
          <cell r="C2597">
            <v>43.979232204931101</v>
          </cell>
        </row>
        <row r="2598">
          <cell r="C2598">
            <v>46.977077780059297</v>
          </cell>
        </row>
        <row r="2599">
          <cell r="C2599">
            <v>40.433786571713298</v>
          </cell>
        </row>
        <row r="2600">
          <cell r="C2600">
            <v>49.172831870432603</v>
          </cell>
        </row>
        <row r="2601">
          <cell r="C2601">
            <v>40.934341422511203</v>
          </cell>
        </row>
        <row r="2602">
          <cell r="C2602">
            <v>44.700959062342797</v>
          </cell>
        </row>
        <row r="2603">
          <cell r="C2603">
            <v>39.5102173157035</v>
          </cell>
        </row>
        <row r="2604">
          <cell r="C2604">
            <v>44.7209057228361</v>
          </cell>
        </row>
        <row r="2605">
          <cell r="C2605">
            <v>38.039966029830701</v>
          </cell>
        </row>
        <row r="2606">
          <cell r="C2606">
            <v>46.1827908245508</v>
          </cell>
        </row>
        <row r="2607">
          <cell r="C2607">
            <v>41.209096502343201</v>
          </cell>
        </row>
        <row r="2608">
          <cell r="C2608">
            <v>41.107689483056902</v>
          </cell>
        </row>
        <row r="2609">
          <cell r="C2609">
            <v>40.145384263554</v>
          </cell>
        </row>
        <row r="2610">
          <cell r="C2610">
            <v>55.159388377131599</v>
          </cell>
        </row>
        <row r="2611">
          <cell r="C2611">
            <v>41.145410270795701</v>
          </cell>
        </row>
        <row r="2612">
          <cell r="C2612">
            <v>40.410977437789697</v>
          </cell>
        </row>
        <row r="2613">
          <cell r="C2613">
            <v>39.501143054622901</v>
          </cell>
        </row>
        <row r="2614">
          <cell r="C2614">
            <v>41.361307698643202</v>
          </cell>
        </row>
        <row r="2615">
          <cell r="C2615">
            <v>48.714914486106899</v>
          </cell>
        </row>
        <row r="2616">
          <cell r="C2616">
            <v>39.479156017330602</v>
          </cell>
        </row>
        <row r="2617">
          <cell r="C2617">
            <v>48.005946832675903</v>
          </cell>
        </row>
        <row r="2618">
          <cell r="C2618">
            <v>43.1279283569908</v>
          </cell>
        </row>
        <row r="2619">
          <cell r="C2619">
            <v>41.008300873162298</v>
          </cell>
        </row>
        <row r="2620">
          <cell r="C2620">
            <v>41.517909511855997</v>
          </cell>
        </row>
        <row r="2621">
          <cell r="C2621">
            <v>57.741220643645903</v>
          </cell>
        </row>
        <row r="2622">
          <cell r="C2622">
            <v>39.758837733137398</v>
          </cell>
        </row>
        <row r="2623">
          <cell r="C2623">
            <v>43.577704609340699</v>
          </cell>
        </row>
        <row r="2624">
          <cell r="C2624">
            <v>44.684383783028302</v>
          </cell>
        </row>
        <row r="2625">
          <cell r="C2625">
            <v>46.81106160337</v>
          </cell>
        </row>
        <row r="2626">
          <cell r="C2626">
            <v>60.426850194011401</v>
          </cell>
        </row>
        <row r="2627">
          <cell r="C2627">
            <v>38.204924643198602</v>
          </cell>
        </row>
        <row r="2628">
          <cell r="C2628">
            <v>42.640959006305501</v>
          </cell>
        </row>
        <row r="2629">
          <cell r="C2629">
            <v>53.106953343419498</v>
          </cell>
        </row>
        <row r="2630">
          <cell r="C2630">
            <v>41.490298551210998</v>
          </cell>
        </row>
        <row r="2631">
          <cell r="C2631">
            <v>42.680401990838803</v>
          </cell>
        </row>
        <row r="2632">
          <cell r="C2632">
            <v>43.446590326195498</v>
          </cell>
        </row>
        <row r="2633">
          <cell r="C2633">
            <v>48.410591649502102</v>
          </cell>
        </row>
        <row r="2634">
          <cell r="C2634">
            <v>39.879740319655099</v>
          </cell>
        </row>
        <row r="2635">
          <cell r="C2635">
            <v>43.249455823654202</v>
          </cell>
        </row>
        <row r="2636">
          <cell r="C2636">
            <v>51.593920354510303</v>
          </cell>
        </row>
        <row r="2637">
          <cell r="C2637">
            <v>42.147478399841702</v>
          </cell>
        </row>
        <row r="2638">
          <cell r="C2638">
            <v>40.913458598079501</v>
          </cell>
        </row>
        <row r="2639">
          <cell r="C2639">
            <v>53.294214409588498</v>
          </cell>
        </row>
        <row r="2640">
          <cell r="C2640">
            <v>39.044163127161703</v>
          </cell>
        </row>
        <row r="2641">
          <cell r="C2641">
            <v>41.422520508183197</v>
          </cell>
        </row>
        <row r="2642">
          <cell r="C2642">
            <v>42.730252723573699</v>
          </cell>
        </row>
        <row r="2643">
          <cell r="C2643">
            <v>41.626026918992501</v>
          </cell>
        </row>
        <row r="2644">
          <cell r="C2644">
            <v>39.140718794958701</v>
          </cell>
        </row>
        <row r="2645">
          <cell r="C2645">
            <v>42.880234220835902</v>
          </cell>
        </row>
        <row r="2646">
          <cell r="C2646">
            <v>40.6951005950176</v>
          </cell>
        </row>
        <row r="2647">
          <cell r="C2647">
            <v>40.986420655171301</v>
          </cell>
        </row>
        <row r="2648">
          <cell r="C2648">
            <v>40.600432910052398</v>
          </cell>
        </row>
        <row r="2649">
          <cell r="C2649">
            <v>41.213797411954701</v>
          </cell>
        </row>
        <row r="2650">
          <cell r="C2650">
            <v>47.172004014732799</v>
          </cell>
        </row>
        <row r="2651">
          <cell r="C2651">
            <v>38.533070726757103</v>
          </cell>
        </row>
        <row r="2652">
          <cell r="C2652">
            <v>43.405843327541703</v>
          </cell>
        </row>
        <row r="2653">
          <cell r="C2653">
            <v>47.180475379475702</v>
          </cell>
        </row>
        <row r="2654">
          <cell r="C2654">
            <v>43.738765238625497</v>
          </cell>
        </row>
        <row r="2655">
          <cell r="C2655">
            <v>40.508611079109897</v>
          </cell>
        </row>
        <row r="2656">
          <cell r="C2656">
            <v>40.939796190166803</v>
          </cell>
        </row>
        <row r="2657">
          <cell r="C2657">
            <v>53.413204400185002</v>
          </cell>
        </row>
        <row r="2658">
          <cell r="C2658">
            <v>41.841055183646503</v>
          </cell>
        </row>
        <row r="2659">
          <cell r="C2659">
            <v>42.791840825592899</v>
          </cell>
        </row>
        <row r="2660">
          <cell r="C2660">
            <v>40.1286131844221</v>
          </cell>
        </row>
        <row r="2661">
          <cell r="C2661">
            <v>41.9421067213367</v>
          </cell>
        </row>
        <row r="2662">
          <cell r="C2662">
            <v>41.190969157782703</v>
          </cell>
        </row>
        <row r="2663">
          <cell r="C2663">
            <v>51.8893012802193</v>
          </cell>
        </row>
        <row r="2664">
          <cell r="C2664">
            <v>43.111249107263902</v>
          </cell>
        </row>
        <row r="2665">
          <cell r="C2665">
            <v>40.347337177982098</v>
          </cell>
        </row>
        <row r="2666">
          <cell r="C2666">
            <v>41.750901542278797</v>
          </cell>
        </row>
        <row r="2667">
          <cell r="C2667">
            <v>48.217867026044999</v>
          </cell>
        </row>
        <row r="2668">
          <cell r="C2668">
            <v>45.865781831655198</v>
          </cell>
        </row>
        <row r="2669">
          <cell r="C2669">
            <v>55.005962520470497</v>
          </cell>
        </row>
        <row r="2670">
          <cell r="C2670">
            <v>47.783469894358902</v>
          </cell>
        </row>
        <row r="2671">
          <cell r="C2671">
            <v>47.099602473480701</v>
          </cell>
        </row>
        <row r="2672">
          <cell r="C2672">
            <v>41.9555254308166</v>
          </cell>
        </row>
        <row r="2673">
          <cell r="C2673">
            <v>53.749285642568601</v>
          </cell>
        </row>
        <row r="2674">
          <cell r="C2674">
            <v>41.380754301163499</v>
          </cell>
        </row>
        <row r="2675">
          <cell r="C2675">
            <v>47.396020904786504</v>
          </cell>
        </row>
        <row r="2676">
          <cell r="C2676">
            <v>39.744598032444699</v>
          </cell>
        </row>
        <row r="2677">
          <cell r="C2677">
            <v>42.167641808979099</v>
          </cell>
        </row>
        <row r="2678">
          <cell r="C2678">
            <v>39.530171513351704</v>
          </cell>
        </row>
        <row r="2679">
          <cell r="C2679">
            <v>37.470631056752801</v>
          </cell>
        </row>
        <row r="2680">
          <cell r="C2680">
            <v>40.009486045811798</v>
          </cell>
        </row>
        <row r="2681">
          <cell r="C2681">
            <v>40.6606447206089</v>
          </cell>
        </row>
        <row r="2682">
          <cell r="C2682">
            <v>45.763708320822403</v>
          </cell>
        </row>
        <row r="2683">
          <cell r="C2683">
            <v>38.783290180282201</v>
          </cell>
        </row>
        <row r="2684">
          <cell r="C2684">
            <v>39.049663387646603</v>
          </cell>
        </row>
        <row r="2685">
          <cell r="C2685">
            <v>38.142329868446303</v>
          </cell>
        </row>
        <row r="2686">
          <cell r="C2686">
            <v>45.270315994106397</v>
          </cell>
        </row>
        <row r="2687">
          <cell r="C2687">
            <v>50.522405975633397</v>
          </cell>
        </row>
        <row r="2688">
          <cell r="C2688">
            <v>42.307415259920298</v>
          </cell>
        </row>
        <row r="2689">
          <cell r="C2689">
            <v>39.900787639241599</v>
          </cell>
        </row>
        <row r="2690">
          <cell r="C2690">
            <v>41.856884914382697</v>
          </cell>
        </row>
        <row r="2691">
          <cell r="C2691">
            <v>51.423906609020797</v>
          </cell>
        </row>
        <row r="2692">
          <cell r="C2692">
            <v>41.594305095167599</v>
          </cell>
        </row>
        <row r="2693">
          <cell r="C2693">
            <v>36.747341636707702</v>
          </cell>
        </row>
        <row r="2694">
          <cell r="C2694">
            <v>41.473820636913601</v>
          </cell>
        </row>
        <row r="2695">
          <cell r="C2695">
            <v>47.865110636188099</v>
          </cell>
        </row>
        <row r="2696">
          <cell r="C2696">
            <v>52.628002244247902</v>
          </cell>
        </row>
        <row r="2697">
          <cell r="C2697">
            <v>36.831217546563501</v>
          </cell>
        </row>
        <row r="2698">
          <cell r="C2698">
            <v>39.360110569335198</v>
          </cell>
        </row>
        <row r="2699">
          <cell r="C2699">
            <v>45.0265786184275</v>
          </cell>
        </row>
        <row r="2700">
          <cell r="C2700">
            <v>45.828367865618802</v>
          </cell>
        </row>
        <row r="2701">
          <cell r="C2701">
            <v>40.542738777533003</v>
          </cell>
        </row>
        <row r="2702">
          <cell r="C2702">
            <v>42.709052208274898</v>
          </cell>
        </row>
        <row r="2703">
          <cell r="C2703">
            <v>45.990346273909999</v>
          </cell>
        </row>
        <row r="2704">
          <cell r="C2704">
            <v>42.8652693118987</v>
          </cell>
        </row>
        <row r="2705">
          <cell r="C2705">
            <v>41.3368790897784</v>
          </cell>
        </row>
        <row r="2706">
          <cell r="C2706">
            <v>55.253458209987599</v>
          </cell>
        </row>
        <row r="2707">
          <cell r="C2707">
            <v>40.624503468591399</v>
          </cell>
        </row>
        <row r="2708">
          <cell r="C2708">
            <v>44.526374780890698</v>
          </cell>
        </row>
        <row r="2709">
          <cell r="C2709">
            <v>43.354228143170197</v>
          </cell>
        </row>
        <row r="2710">
          <cell r="C2710">
            <v>38.3854347708536</v>
          </cell>
        </row>
        <row r="2711">
          <cell r="C2711">
            <v>39.077716639128198</v>
          </cell>
        </row>
        <row r="2712">
          <cell r="C2712">
            <v>45.420547855743301</v>
          </cell>
        </row>
        <row r="2713">
          <cell r="C2713">
            <v>42.696415906819901</v>
          </cell>
        </row>
        <row r="2714">
          <cell r="C2714">
            <v>47.682335376516001</v>
          </cell>
        </row>
        <row r="2715">
          <cell r="C2715">
            <v>43.611857679489297</v>
          </cell>
        </row>
        <row r="2716">
          <cell r="C2716">
            <v>40.797580645861999</v>
          </cell>
        </row>
        <row r="2717">
          <cell r="C2717">
            <v>41.7949636884127</v>
          </cell>
        </row>
        <row r="2718">
          <cell r="C2718">
            <v>37.804336418749102</v>
          </cell>
        </row>
        <row r="2719">
          <cell r="C2719">
            <v>41.529024354005998</v>
          </cell>
        </row>
        <row r="2720">
          <cell r="C2720">
            <v>43.602838297449999</v>
          </cell>
        </row>
        <row r="2721">
          <cell r="C2721">
            <v>42.139621743394798</v>
          </cell>
        </row>
        <row r="2722">
          <cell r="C2722">
            <v>39.511437474875102</v>
          </cell>
        </row>
        <row r="2723">
          <cell r="C2723">
            <v>40.334693875083197</v>
          </cell>
        </row>
        <row r="2724">
          <cell r="C2724">
            <v>47.240679720290601</v>
          </cell>
        </row>
        <row r="2725">
          <cell r="C2725">
            <v>41.4816465974747</v>
          </cell>
        </row>
        <row r="2726">
          <cell r="C2726">
            <v>37.3287448181771</v>
          </cell>
        </row>
        <row r="2727">
          <cell r="C2727">
            <v>40.257189495347703</v>
          </cell>
        </row>
        <row r="2728">
          <cell r="C2728">
            <v>43.174021236311397</v>
          </cell>
        </row>
        <row r="2729">
          <cell r="C2729">
            <v>39.7172413328597</v>
          </cell>
        </row>
        <row r="2730">
          <cell r="C2730">
            <v>39.815394399252199</v>
          </cell>
        </row>
        <row r="2731">
          <cell r="C2731">
            <v>40.532528349707398</v>
          </cell>
        </row>
        <row r="2732">
          <cell r="C2732">
            <v>49.799731046713802</v>
          </cell>
        </row>
        <row r="2733">
          <cell r="C2733">
            <v>37.872770217319598</v>
          </cell>
        </row>
        <row r="2734">
          <cell r="C2734">
            <v>39.1121823865507</v>
          </cell>
        </row>
        <row r="2735">
          <cell r="C2735">
            <v>48.5036355777357</v>
          </cell>
        </row>
        <row r="2736">
          <cell r="C2736">
            <v>38.6018034028003</v>
          </cell>
        </row>
        <row r="2737">
          <cell r="C2737">
            <v>49.140858486608003</v>
          </cell>
        </row>
        <row r="2738">
          <cell r="C2738">
            <v>44.872729496834097</v>
          </cell>
        </row>
        <row r="2739">
          <cell r="C2739">
            <v>48.470604770366002</v>
          </cell>
        </row>
        <row r="2740">
          <cell r="C2740">
            <v>51.640098134149497</v>
          </cell>
        </row>
        <row r="2741">
          <cell r="C2741">
            <v>53.998487358275</v>
          </cell>
        </row>
        <row r="2742">
          <cell r="C2742">
            <v>49.343949401410299</v>
          </cell>
        </row>
        <row r="2743">
          <cell r="C2743">
            <v>40.443808876380402</v>
          </cell>
        </row>
        <row r="2744">
          <cell r="C2744">
            <v>41.187597880417997</v>
          </cell>
        </row>
        <row r="2745">
          <cell r="C2745">
            <v>54.384162962163998</v>
          </cell>
        </row>
        <row r="2746">
          <cell r="C2746">
            <v>42.282589589856698</v>
          </cell>
        </row>
        <row r="2747">
          <cell r="C2747">
            <v>58.784440552199101</v>
          </cell>
        </row>
        <row r="2748">
          <cell r="C2748">
            <v>41.929946656549099</v>
          </cell>
        </row>
        <row r="2749">
          <cell r="C2749">
            <v>41.987034936152298</v>
          </cell>
        </row>
        <row r="2750">
          <cell r="C2750">
            <v>41.2301555432892</v>
          </cell>
        </row>
        <row r="2751">
          <cell r="C2751">
            <v>43.021826276967502</v>
          </cell>
        </row>
        <row r="2752">
          <cell r="C2752">
            <v>42.957963923640897</v>
          </cell>
        </row>
        <row r="2753">
          <cell r="C2753">
            <v>42.786363340412898</v>
          </cell>
        </row>
        <row r="2754">
          <cell r="C2754">
            <v>41.5144314675629</v>
          </cell>
        </row>
        <row r="2755">
          <cell r="C2755">
            <v>39.1714026638628</v>
          </cell>
        </row>
        <row r="2756">
          <cell r="C2756">
            <v>41.281149141812797</v>
          </cell>
        </row>
        <row r="2757">
          <cell r="C2757">
            <v>45.915456009067903</v>
          </cell>
        </row>
        <row r="2758">
          <cell r="C2758">
            <v>43.654902786002502</v>
          </cell>
        </row>
        <row r="2759">
          <cell r="C2759">
            <v>48.016850088616003</v>
          </cell>
        </row>
        <row r="2760">
          <cell r="C2760">
            <v>46.591002966964602</v>
          </cell>
        </row>
        <row r="2761">
          <cell r="C2761">
            <v>43.503435043290402</v>
          </cell>
        </row>
        <row r="2762">
          <cell r="C2762">
            <v>39.543039476757201</v>
          </cell>
        </row>
        <row r="2763">
          <cell r="C2763">
            <v>39.876675948150101</v>
          </cell>
        </row>
        <row r="2764">
          <cell r="C2764">
            <v>48.222310551279797</v>
          </cell>
        </row>
        <row r="2765">
          <cell r="C2765">
            <v>43.2818578321749</v>
          </cell>
        </row>
        <row r="2766">
          <cell r="C2766">
            <v>40.6530154601299</v>
          </cell>
        </row>
        <row r="2767">
          <cell r="C2767">
            <v>40.173743474493499</v>
          </cell>
        </row>
        <row r="2768">
          <cell r="C2768">
            <v>53.472871354170501</v>
          </cell>
        </row>
        <row r="2769">
          <cell r="C2769">
            <v>41.493212111572802</v>
          </cell>
        </row>
        <row r="2770">
          <cell r="C2770">
            <v>52.840778414904001</v>
          </cell>
        </row>
        <row r="2771">
          <cell r="C2771">
            <v>41.883246268278299</v>
          </cell>
        </row>
        <row r="2772">
          <cell r="C2772">
            <v>42.8980610315893</v>
          </cell>
        </row>
        <row r="2773">
          <cell r="C2773">
            <v>43.273336891426801</v>
          </cell>
        </row>
        <row r="2774">
          <cell r="C2774">
            <v>38.560242781604003</v>
          </cell>
        </row>
        <row r="2775">
          <cell r="C2775">
            <v>40.114258442778997</v>
          </cell>
        </row>
        <row r="2776">
          <cell r="C2776">
            <v>56.799646111195202</v>
          </cell>
        </row>
        <row r="2777">
          <cell r="C2777">
            <v>41.1804030400898</v>
          </cell>
        </row>
        <row r="2778">
          <cell r="C2778">
            <v>45.565726491301497</v>
          </cell>
        </row>
        <row r="2779">
          <cell r="C2779">
            <v>57.4807385265227</v>
          </cell>
        </row>
        <row r="2780">
          <cell r="C2780">
            <v>39.893956075467301</v>
          </cell>
        </row>
        <row r="2781">
          <cell r="C2781">
            <v>42.265465367401397</v>
          </cell>
        </row>
        <row r="2782">
          <cell r="C2782">
            <v>38.2090325667426</v>
          </cell>
        </row>
        <row r="2783">
          <cell r="C2783">
            <v>39.1334529969565</v>
          </cell>
        </row>
        <row r="2784">
          <cell r="C2784">
            <v>41.536571250562403</v>
          </cell>
        </row>
        <row r="2785">
          <cell r="C2785">
            <v>40.776981566424702</v>
          </cell>
        </row>
        <row r="2786">
          <cell r="C2786">
            <v>42.152828252010202</v>
          </cell>
        </row>
        <row r="2787">
          <cell r="C2787">
            <v>47.846315833175403</v>
          </cell>
        </row>
        <row r="2788">
          <cell r="C2788">
            <v>39.261097598220999</v>
          </cell>
        </row>
        <row r="2789">
          <cell r="C2789">
            <v>41.269529204523501</v>
          </cell>
        </row>
        <row r="2790">
          <cell r="C2790">
            <v>37.981174719177197</v>
          </cell>
        </row>
        <row r="2791">
          <cell r="C2791">
            <v>39.1174908160786</v>
          </cell>
        </row>
        <row r="2792">
          <cell r="C2792">
            <v>39.075555056857397</v>
          </cell>
        </row>
        <row r="2793">
          <cell r="C2793">
            <v>53.926095019563299</v>
          </cell>
        </row>
        <row r="2794">
          <cell r="C2794">
            <v>49.9386241132257</v>
          </cell>
        </row>
        <row r="2795">
          <cell r="C2795">
            <v>42.081495899444199</v>
          </cell>
        </row>
        <row r="2796">
          <cell r="C2796">
            <v>45.728963285287101</v>
          </cell>
        </row>
        <row r="2797">
          <cell r="C2797">
            <v>45.201406691330497</v>
          </cell>
        </row>
        <row r="2798">
          <cell r="C2798">
            <v>43.317525909192</v>
          </cell>
        </row>
        <row r="2799">
          <cell r="C2799">
            <v>40.008218265916099</v>
          </cell>
        </row>
        <row r="2800">
          <cell r="C2800">
            <v>45.585067813934899</v>
          </cell>
        </row>
        <row r="2801">
          <cell r="C2801">
            <v>43.240707046277002</v>
          </cell>
        </row>
        <row r="2802">
          <cell r="C2802">
            <v>50.338529527344399</v>
          </cell>
        </row>
        <row r="2803">
          <cell r="C2803">
            <v>39.964236461817002</v>
          </cell>
        </row>
        <row r="2804">
          <cell r="C2804">
            <v>37.515448581878502</v>
          </cell>
        </row>
        <row r="2805">
          <cell r="C2805">
            <v>53.671895327343897</v>
          </cell>
        </row>
        <row r="2806">
          <cell r="C2806">
            <v>41.728565994471701</v>
          </cell>
        </row>
        <row r="2807">
          <cell r="C2807">
            <v>45.7237703534107</v>
          </cell>
        </row>
        <row r="2808">
          <cell r="C2808">
            <v>39.684430199295598</v>
          </cell>
        </row>
        <row r="2809">
          <cell r="C2809">
            <v>43.592800085883297</v>
          </cell>
        </row>
        <row r="2810">
          <cell r="C2810">
            <v>48.8783888289217</v>
          </cell>
        </row>
        <row r="2811">
          <cell r="C2811">
            <v>41.871101925592797</v>
          </cell>
        </row>
        <row r="2812">
          <cell r="C2812">
            <v>37.079717842218002</v>
          </cell>
        </row>
        <row r="2813">
          <cell r="C2813">
            <v>41.618725021646902</v>
          </cell>
        </row>
        <row r="2814">
          <cell r="C2814">
            <v>51.607992065445103</v>
          </cell>
        </row>
        <row r="2815">
          <cell r="C2815">
            <v>39.731166974193002</v>
          </cell>
        </row>
        <row r="2816">
          <cell r="C2816">
            <v>39.772569327069803</v>
          </cell>
        </row>
        <row r="2817">
          <cell r="C2817">
            <v>56.628089115694102</v>
          </cell>
        </row>
        <row r="2818">
          <cell r="C2818">
            <v>52.077420272035198</v>
          </cell>
        </row>
        <row r="2819">
          <cell r="C2819">
            <v>41.320018460982801</v>
          </cell>
        </row>
        <row r="2820">
          <cell r="C2820">
            <v>41.965699786282897</v>
          </cell>
        </row>
        <row r="2821">
          <cell r="C2821">
            <v>38.736104403183496</v>
          </cell>
        </row>
        <row r="2822">
          <cell r="C2822">
            <v>55.2985370326872</v>
          </cell>
        </row>
        <row r="2823">
          <cell r="C2823">
            <v>43.505114429373499</v>
          </cell>
        </row>
        <row r="2824">
          <cell r="C2824">
            <v>38.954660651460202</v>
          </cell>
        </row>
        <row r="2825">
          <cell r="C2825">
            <v>54.016929856723301</v>
          </cell>
        </row>
        <row r="2826">
          <cell r="C2826">
            <v>37.396545072355103</v>
          </cell>
        </row>
        <row r="2827">
          <cell r="C2827">
            <v>43.278837844088301</v>
          </cell>
        </row>
        <row r="2828">
          <cell r="C2828">
            <v>38.379304124906</v>
          </cell>
        </row>
        <row r="2829">
          <cell r="C2829">
            <v>40.531059455723899</v>
          </cell>
        </row>
        <row r="2830">
          <cell r="C2830">
            <v>45.620423637457101</v>
          </cell>
        </row>
        <row r="2831">
          <cell r="C2831">
            <v>43.460258979749298</v>
          </cell>
        </row>
        <row r="2832">
          <cell r="C2832">
            <v>38.761898382438702</v>
          </cell>
        </row>
        <row r="2833">
          <cell r="C2833">
            <v>41.605163137522197</v>
          </cell>
        </row>
        <row r="2834">
          <cell r="C2834">
            <v>40.563400179083096</v>
          </cell>
        </row>
        <row r="2835">
          <cell r="C2835">
            <v>56.169992002328698</v>
          </cell>
        </row>
        <row r="2836">
          <cell r="C2836">
            <v>45.6653294405046</v>
          </cell>
        </row>
        <row r="2837">
          <cell r="C2837">
            <v>41.322723142406502</v>
          </cell>
        </row>
        <row r="2838">
          <cell r="C2838">
            <v>54.112530190748899</v>
          </cell>
        </row>
        <row r="2839">
          <cell r="C2839">
            <v>48.2896727677632</v>
          </cell>
        </row>
        <row r="2840">
          <cell r="C2840">
            <v>40.633356329008301</v>
          </cell>
        </row>
        <row r="2841">
          <cell r="C2841">
            <v>51.289411907467198</v>
          </cell>
        </row>
        <row r="2842">
          <cell r="C2842">
            <v>55.095412686382602</v>
          </cell>
        </row>
        <row r="2843">
          <cell r="C2843">
            <v>38.0534045031308</v>
          </cell>
        </row>
        <row r="2844">
          <cell r="C2844">
            <v>40.901833809800799</v>
          </cell>
        </row>
        <row r="2845">
          <cell r="C2845">
            <v>39.329928833493</v>
          </cell>
        </row>
        <row r="2846">
          <cell r="C2846">
            <v>45.142321078624597</v>
          </cell>
        </row>
        <row r="2847">
          <cell r="C2847">
            <v>37.739346916663003</v>
          </cell>
        </row>
        <row r="2848">
          <cell r="C2848">
            <v>46.266757735745799</v>
          </cell>
        </row>
        <row r="2849">
          <cell r="C2849">
            <v>40.443650023496502</v>
          </cell>
        </row>
        <row r="2850">
          <cell r="C2850">
            <v>52.333425487628503</v>
          </cell>
        </row>
        <row r="2851">
          <cell r="C2851">
            <v>41.534031093124298</v>
          </cell>
        </row>
        <row r="2852">
          <cell r="C2852">
            <v>42.417060111066903</v>
          </cell>
        </row>
        <row r="2853">
          <cell r="C2853">
            <v>43.385303434399802</v>
          </cell>
        </row>
        <row r="2854">
          <cell r="C2854">
            <v>48.3210431372854</v>
          </cell>
        </row>
        <row r="2855">
          <cell r="C2855">
            <v>39.155926573895798</v>
          </cell>
        </row>
        <row r="2856">
          <cell r="C2856">
            <v>39.098458703107397</v>
          </cell>
        </row>
        <row r="2857">
          <cell r="C2857">
            <v>39.248842434308997</v>
          </cell>
        </row>
        <row r="2858">
          <cell r="C2858">
            <v>44.613018799646703</v>
          </cell>
        </row>
        <row r="2859">
          <cell r="C2859">
            <v>45.243626796991897</v>
          </cell>
        </row>
        <row r="2860">
          <cell r="C2860">
            <v>40.497877824301</v>
          </cell>
        </row>
        <row r="2861">
          <cell r="C2861">
            <v>40.209111525292499</v>
          </cell>
        </row>
        <row r="2862">
          <cell r="C2862">
            <v>39.091744166988903</v>
          </cell>
        </row>
        <row r="2863">
          <cell r="C2863">
            <v>40.361312893928897</v>
          </cell>
        </row>
        <row r="2864">
          <cell r="C2864">
            <v>43.362971711001201</v>
          </cell>
        </row>
        <row r="2865">
          <cell r="C2865">
            <v>40.562499725208099</v>
          </cell>
        </row>
        <row r="2866">
          <cell r="C2866">
            <v>48.928117267707997</v>
          </cell>
        </row>
        <row r="2867">
          <cell r="C2867">
            <v>40.153476393565903</v>
          </cell>
        </row>
        <row r="2868">
          <cell r="C2868">
            <v>41.465161395533897</v>
          </cell>
        </row>
        <row r="2869">
          <cell r="C2869">
            <v>38.623980582622501</v>
          </cell>
        </row>
        <row r="2870">
          <cell r="C2870">
            <v>48.450640024472897</v>
          </cell>
        </row>
        <row r="2871">
          <cell r="C2871">
            <v>40.770701594403803</v>
          </cell>
        </row>
        <row r="2872">
          <cell r="C2872">
            <v>43.753594827168101</v>
          </cell>
        </row>
        <row r="2873">
          <cell r="C2873">
            <v>38.546855800342399</v>
          </cell>
        </row>
        <row r="2874">
          <cell r="C2874">
            <v>54.257395336725899</v>
          </cell>
        </row>
        <row r="2875">
          <cell r="C2875">
            <v>37.7555885360145</v>
          </cell>
        </row>
        <row r="2876">
          <cell r="C2876">
            <v>53.821652865382902</v>
          </cell>
        </row>
        <row r="2877">
          <cell r="C2877">
            <v>54.186352462331897</v>
          </cell>
        </row>
        <row r="2878">
          <cell r="C2878">
            <v>45.529433607286897</v>
          </cell>
        </row>
        <row r="2879">
          <cell r="C2879">
            <v>41.284427187427397</v>
          </cell>
        </row>
        <row r="2880">
          <cell r="C2880">
            <v>43.293186671616802</v>
          </cell>
        </row>
        <row r="2881">
          <cell r="C2881">
            <v>41.967116330589498</v>
          </cell>
        </row>
        <row r="2882">
          <cell r="C2882">
            <v>40.524555645139202</v>
          </cell>
        </row>
        <row r="2883">
          <cell r="C2883">
            <v>47.523293384707401</v>
          </cell>
        </row>
        <row r="2884">
          <cell r="C2884">
            <v>37.973350391556103</v>
          </cell>
        </row>
        <row r="2885">
          <cell r="C2885">
            <v>43.123392567356298</v>
          </cell>
        </row>
        <row r="2886">
          <cell r="C2886">
            <v>41.485483701498097</v>
          </cell>
        </row>
        <row r="2887">
          <cell r="C2887">
            <v>43.0351975003286</v>
          </cell>
        </row>
        <row r="2888">
          <cell r="C2888">
            <v>39.126607925556499</v>
          </cell>
        </row>
        <row r="2889">
          <cell r="C2889">
            <v>40.619311862542602</v>
          </cell>
        </row>
        <row r="2890">
          <cell r="C2890">
            <v>43.214517105869298</v>
          </cell>
        </row>
        <row r="2891">
          <cell r="C2891">
            <v>41.402311396799199</v>
          </cell>
        </row>
        <row r="2892">
          <cell r="C2892">
            <v>47.663847681528203</v>
          </cell>
        </row>
        <row r="2893">
          <cell r="C2893">
            <v>43.517830387379803</v>
          </cell>
        </row>
        <row r="2894">
          <cell r="C2894">
            <v>36.837931820042698</v>
          </cell>
        </row>
        <row r="2895">
          <cell r="C2895">
            <v>37.531622574494797</v>
          </cell>
        </row>
        <row r="2896">
          <cell r="C2896">
            <v>37.180957901722103</v>
          </cell>
        </row>
        <row r="2897">
          <cell r="C2897">
            <v>40.365703764571002</v>
          </cell>
        </row>
        <row r="2898">
          <cell r="C2898">
            <v>37.909401731671899</v>
          </cell>
        </row>
        <row r="2899">
          <cell r="C2899">
            <v>47.998033718521903</v>
          </cell>
        </row>
        <row r="2900">
          <cell r="C2900">
            <v>51.741552617356902</v>
          </cell>
        </row>
        <row r="2901">
          <cell r="C2901">
            <v>42.953476710963997</v>
          </cell>
        </row>
        <row r="2902">
          <cell r="C2902">
            <v>39.749960766238502</v>
          </cell>
        </row>
        <row r="2903">
          <cell r="C2903">
            <v>50.2625815363605</v>
          </cell>
        </row>
        <row r="2904">
          <cell r="C2904">
            <v>43.417884608389699</v>
          </cell>
        </row>
        <row r="2905">
          <cell r="C2905">
            <v>40.424456144038402</v>
          </cell>
        </row>
        <row r="2906">
          <cell r="C2906">
            <v>38.360078227263301</v>
          </cell>
        </row>
        <row r="2907">
          <cell r="C2907">
            <v>40.432953394429397</v>
          </cell>
        </row>
        <row r="2908">
          <cell r="C2908">
            <v>49.758855908010602</v>
          </cell>
        </row>
        <row r="2909">
          <cell r="C2909">
            <v>39.483064766303897</v>
          </cell>
        </row>
        <row r="2910">
          <cell r="C2910">
            <v>38.890248207978097</v>
          </cell>
        </row>
        <row r="2911">
          <cell r="C2911">
            <v>44.4198416142033</v>
          </cell>
        </row>
        <row r="2912">
          <cell r="C2912">
            <v>37.988901298840098</v>
          </cell>
        </row>
        <row r="2913">
          <cell r="C2913">
            <v>54.055012366308397</v>
          </cell>
        </row>
        <row r="2914">
          <cell r="C2914">
            <v>41.387218248443602</v>
          </cell>
        </row>
        <row r="2915">
          <cell r="C2915">
            <v>43.924004394323603</v>
          </cell>
        </row>
        <row r="2916">
          <cell r="C2916">
            <v>40.6465360809514</v>
          </cell>
        </row>
        <row r="2917">
          <cell r="C2917">
            <v>37.631227179245798</v>
          </cell>
        </row>
        <row r="2918">
          <cell r="C2918">
            <v>38.540522332518002</v>
          </cell>
        </row>
        <row r="2919">
          <cell r="C2919">
            <v>38.108507599285801</v>
          </cell>
        </row>
        <row r="2920">
          <cell r="C2920">
            <v>40.369314682733098</v>
          </cell>
        </row>
        <row r="2921">
          <cell r="C2921">
            <v>44.530490923251797</v>
          </cell>
        </row>
        <row r="2922">
          <cell r="C2922">
            <v>42.066909092388698</v>
          </cell>
        </row>
        <row r="2923">
          <cell r="C2923">
            <v>40.176840232683901</v>
          </cell>
        </row>
        <row r="2924">
          <cell r="C2924">
            <v>45.367344518509</v>
          </cell>
        </row>
        <row r="2925">
          <cell r="C2925">
            <v>42.9720747320005</v>
          </cell>
        </row>
        <row r="2926">
          <cell r="C2926">
            <v>40.629556298108902</v>
          </cell>
        </row>
        <row r="2927">
          <cell r="C2927">
            <v>41.311286446308401</v>
          </cell>
        </row>
        <row r="2928">
          <cell r="C2928">
            <v>44.6448017615879</v>
          </cell>
        </row>
        <row r="2929">
          <cell r="C2929">
            <v>38.6522539852553</v>
          </cell>
        </row>
        <row r="2930">
          <cell r="C2930">
            <v>39.416386859422602</v>
          </cell>
        </row>
        <row r="2931">
          <cell r="C2931">
            <v>51.995768915421699</v>
          </cell>
        </row>
        <row r="2932">
          <cell r="C2932">
            <v>40.550225777223197</v>
          </cell>
        </row>
        <row r="2933">
          <cell r="C2933">
            <v>42.421017683610003</v>
          </cell>
        </row>
        <row r="2934">
          <cell r="C2934">
            <v>40.7457503708521</v>
          </cell>
        </row>
        <row r="2935">
          <cell r="C2935">
            <v>43.915590812808901</v>
          </cell>
        </row>
        <row r="2936">
          <cell r="C2936">
            <v>49.389355294113102</v>
          </cell>
        </row>
        <row r="2937">
          <cell r="C2937">
            <v>58.582886287478097</v>
          </cell>
        </row>
        <row r="2938">
          <cell r="C2938">
            <v>47.3400258869802</v>
          </cell>
        </row>
        <row r="2939">
          <cell r="C2939">
            <v>47.586291416483199</v>
          </cell>
        </row>
        <row r="2940">
          <cell r="C2940">
            <v>38.8933122521101</v>
          </cell>
        </row>
        <row r="2941">
          <cell r="C2941">
            <v>48.153584253396701</v>
          </cell>
        </row>
        <row r="2942">
          <cell r="C2942">
            <v>38.579857585192599</v>
          </cell>
        </row>
        <row r="2943">
          <cell r="C2943">
            <v>37.342813699950902</v>
          </cell>
        </row>
        <row r="2944">
          <cell r="C2944">
            <v>44.127573586037798</v>
          </cell>
        </row>
        <row r="2945">
          <cell r="C2945">
            <v>38.431952563931603</v>
          </cell>
        </row>
        <row r="2946">
          <cell r="C2946">
            <v>39.083162978492901</v>
          </cell>
        </row>
        <row r="2947">
          <cell r="C2947">
            <v>40.495251291362401</v>
          </cell>
        </row>
        <row r="2948">
          <cell r="C2948">
            <v>38.569478324966298</v>
          </cell>
        </row>
        <row r="2949">
          <cell r="C2949">
            <v>41.803648688493297</v>
          </cell>
        </row>
        <row r="2950">
          <cell r="C2950">
            <v>49.647783067193899</v>
          </cell>
        </row>
        <row r="2951">
          <cell r="C2951">
            <v>51.3791469608055</v>
          </cell>
        </row>
        <row r="2952">
          <cell r="C2952">
            <v>40.626750718590003</v>
          </cell>
        </row>
        <row r="2953">
          <cell r="C2953">
            <v>37.848160805987099</v>
          </cell>
        </row>
        <row r="2954">
          <cell r="C2954">
            <v>52.943036339195203</v>
          </cell>
        </row>
        <row r="2955">
          <cell r="C2955">
            <v>40.5596002115077</v>
          </cell>
        </row>
        <row r="2956">
          <cell r="C2956">
            <v>43.497827705122297</v>
          </cell>
        </row>
        <row r="2957">
          <cell r="C2957">
            <v>40.428153809247398</v>
          </cell>
        </row>
        <row r="2958">
          <cell r="C2958">
            <v>44.581515861671299</v>
          </cell>
        </row>
        <row r="2959">
          <cell r="C2959">
            <v>43.034255972093497</v>
          </cell>
        </row>
        <row r="2960">
          <cell r="C2960">
            <v>39.2832132169533</v>
          </cell>
        </row>
        <row r="2961">
          <cell r="C2961">
            <v>49.700785538512903</v>
          </cell>
        </row>
        <row r="2962">
          <cell r="C2962">
            <v>41.226653628519102</v>
          </cell>
        </row>
        <row r="2963">
          <cell r="C2963">
            <v>43.837963969601901</v>
          </cell>
        </row>
        <row r="2964">
          <cell r="C2964">
            <v>44.416761751862502</v>
          </cell>
        </row>
        <row r="2965">
          <cell r="C2965">
            <v>40.916468570793597</v>
          </cell>
        </row>
        <row r="2966">
          <cell r="C2966">
            <v>38.754774316520802</v>
          </cell>
        </row>
        <row r="2967">
          <cell r="C2967">
            <v>41.837376840683902</v>
          </cell>
        </row>
        <row r="2968">
          <cell r="C2968">
            <v>43.738091656302799</v>
          </cell>
        </row>
        <row r="2969">
          <cell r="C2969">
            <v>39.707458691304197</v>
          </cell>
        </row>
        <row r="2970">
          <cell r="C2970">
            <v>39.665800543071299</v>
          </cell>
        </row>
        <row r="2971">
          <cell r="C2971">
            <v>51.4411890599158</v>
          </cell>
        </row>
        <row r="2972">
          <cell r="C2972">
            <v>39.4449663590241</v>
          </cell>
        </row>
        <row r="2973">
          <cell r="C2973">
            <v>37.9306914939379</v>
          </cell>
        </row>
        <row r="2974">
          <cell r="C2974">
            <v>43.083327761028201</v>
          </cell>
        </row>
        <row r="2975">
          <cell r="C2975">
            <v>38.076697365139303</v>
          </cell>
        </row>
        <row r="2976">
          <cell r="C2976">
            <v>47.300238488141702</v>
          </cell>
        </row>
        <row r="2977">
          <cell r="C2977">
            <v>37.788779359948698</v>
          </cell>
        </row>
        <row r="2978">
          <cell r="C2978">
            <v>37.272476899557098</v>
          </cell>
        </row>
        <row r="2979">
          <cell r="C2979">
            <v>38.756303522258698</v>
          </cell>
        </row>
        <row r="2980">
          <cell r="C2980">
            <v>38.986422398398403</v>
          </cell>
        </row>
        <row r="2981">
          <cell r="C2981">
            <v>38.5935053846543</v>
          </cell>
        </row>
        <row r="2982">
          <cell r="C2982">
            <v>39.340249022410802</v>
          </cell>
        </row>
        <row r="2983">
          <cell r="C2983">
            <v>42.717262633221701</v>
          </cell>
        </row>
        <row r="2984">
          <cell r="C2984">
            <v>52.0602463151424</v>
          </cell>
        </row>
        <row r="2985">
          <cell r="C2985">
            <v>41.139927101336603</v>
          </cell>
        </row>
        <row r="2986">
          <cell r="C2986">
            <v>40.101846245671602</v>
          </cell>
        </row>
        <row r="2987">
          <cell r="C2987">
            <v>44.6728894168943</v>
          </cell>
        </row>
        <row r="2988">
          <cell r="C2988">
            <v>40.688872125007698</v>
          </cell>
        </row>
        <row r="2989">
          <cell r="C2989">
            <v>46.781270377349898</v>
          </cell>
        </row>
        <row r="2990">
          <cell r="C2990">
            <v>44.036718475386301</v>
          </cell>
        </row>
        <row r="2991">
          <cell r="C2991">
            <v>40.342807545933397</v>
          </cell>
        </row>
        <row r="2992">
          <cell r="C2992">
            <v>41.648906147836001</v>
          </cell>
        </row>
        <row r="2993">
          <cell r="C2993">
            <v>39.998712999755398</v>
          </cell>
        </row>
        <row r="2994">
          <cell r="C2994">
            <v>44.183546539577499</v>
          </cell>
        </row>
        <row r="2995">
          <cell r="C2995">
            <v>39.872995034984498</v>
          </cell>
        </row>
        <row r="2996">
          <cell r="C2996">
            <v>44.767090956190003</v>
          </cell>
        </row>
        <row r="2997">
          <cell r="C2997">
            <v>40.138766034928203</v>
          </cell>
        </row>
        <row r="2998">
          <cell r="C2998">
            <v>37.705688408922001</v>
          </cell>
        </row>
        <row r="2999">
          <cell r="C2999">
            <v>39.499673616017603</v>
          </cell>
        </row>
        <row r="3000">
          <cell r="C3000">
            <v>52.101796148755497</v>
          </cell>
        </row>
        <row r="3001">
          <cell r="C3001">
            <v>42.293757208914897</v>
          </cell>
        </row>
        <row r="3002">
          <cell r="C3002">
            <v>48.598005845964103</v>
          </cell>
        </row>
        <row r="3003">
          <cell r="C3003">
            <v>38.153981376549801</v>
          </cell>
        </row>
        <row r="3004">
          <cell r="C3004">
            <v>41.133719434021998</v>
          </cell>
        </row>
        <row r="3005">
          <cell r="C3005">
            <v>38.190729663557903</v>
          </cell>
        </row>
        <row r="3006">
          <cell r="C3006">
            <v>42.848796692597404</v>
          </cell>
        </row>
        <row r="3007">
          <cell r="C3007">
            <v>49.666647146788399</v>
          </cell>
        </row>
        <row r="3008">
          <cell r="C3008">
            <v>42.358062847070698</v>
          </cell>
        </row>
        <row r="3009">
          <cell r="C3009">
            <v>46.514414139986997</v>
          </cell>
        </row>
        <row r="3010">
          <cell r="C3010">
            <v>42.4239786184393</v>
          </cell>
        </row>
        <row r="3011">
          <cell r="C3011">
            <v>48.242670885799001</v>
          </cell>
        </row>
        <row r="3012">
          <cell r="C3012">
            <v>39.0405247922901</v>
          </cell>
        </row>
        <row r="3013">
          <cell r="C3013">
            <v>41.068938888547898</v>
          </cell>
        </row>
        <row r="3014">
          <cell r="C3014">
            <v>39.791619486612603</v>
          </cell>
        </row>
        <row r="3015">
          <cell r="C3015">
            <v>40.960979890306398</v>
          </cell>
        </row>
        <row r="3016">
          <cell r="C3016">
            <v>37.204435256016097</v>
          </cell>
        </row>
        <row r="3017">
          <cell r="C3017">
            <v>37.4468560101405</v>
          </cell>
        </row>
        <row r="3018">
          <cell r="C3018">
            <v>43.398386617790997</v>
          </cell>
        </row>
        <row r="3019">
          <cell r="C3019">
            <v>39.816463258140999</v>
          </cell>
        </row>
        <row r="3020">
          <cell r="C3020">
            <v>42.643200240322699</v>
          </cell>
        </row>
        <row r="3021">
          <cell r="C3021">
            <v>42.714937276124402</v>
          </cell>
        </row>
        <row r="3022">
          <cell r="C3022">
            <v>37.627260016975299</v>
          </cell>
        </row>
        <row r="3023">
          <cell r="C3023">
            <v>42.375286144219402</v>
          </cell>
        </row>
        <row r="3024">
          <cell r="C3024">
            <v>38.682187156738998</v>
          </cell>
        </row>
        <row r="3025">
          <cell r="C3025">
            <v>41.138567135529698</v>
          </cell>
        </row>
        <row r="3026">
          <cell r="C3026">
            <v>43.876575632206901</v>
          </cell>
        </row>
        <row r="3027">
          <cell r="C3027">
            <v>38.788546877232903</v>
          </cell>
        </row>
        <row r="3028">
          <cell r="C3028">
            <v>39.0506293795478</v>
          </cell>
        </row>
        <row r="3029">
          <cell r="C3029">
            <v>46.984610710892099</v>
          </cell>
        </row>
        <row r="3030">
          <cell r="C3030">
            <v>39.966412531177298</v>
          </cell>
        </row>
        <row r="3031">
          <cell r="C3031">
            <v>37.917118339386001</v>
          </cell>
        </row>
        <row r="3032">
          <cell r="C3032">
            <v>41.018978500218303</v>
          </cell>
        </row>
        <row r="3033">
          <cell r="C3033">
            <v>44.297487293385103</v>
          </cell>
        </row>
        <row r="3034">
          <cell r="C3034">
            <v>41.229315944057603</v>
          </cell>
        </row>
        <row r="3035">
          <cell r="C3035">
            <v>43.065003380134897</v>
          </cell>
        </row>
        <row r="3036">
          <cell r="C3036">
            <v>45.296896530737698</v>
          </cell>
        </row>
        <row r="3037">
          <cell r="C3037">
            <v>40.456985202003999</v>
          </cell>
        </row>
        <row r="3038">
          <cell r="C3038">
            <v>50.547233383791102</v>
          </cell>
        </row>
        <row r="3039">
          <cell r="C3039">
            <v>40.958449643749702</v>
          </cell>
        </row>
        <row r="3040">
          <cell r="C3040">
            <v>50.234297427486197</v>
          </cell>
        </row>
        <row r="3041">
          <cell r="C3041">
            <v>37.796384813416701</v>
          </cell>
        </row>
        <row r="3042">
          <cell r="C3042">
            <v>38.888994945171397</v>
          </cell>
        </row>
        <row r="3043">
          <cell r="C3043">
            <v>40.2089075984209</v>
          </cell>
        </row>
        <row r="3044">
          <cell r="C3044">
            <v>41.1333404548865</v>
          </cell>
        </row>
        <row r="3045">
          <cell r="C3045">
            <v>40.175388780613702</v>
          </cell>
        </row>
        <row r="3046">
          <cell r="C3046">
            <v>43.019952348221899</v>
          </cell>
        </row>
        <row r="3047">
          <cell r="C3047">
            <v>39.430995645142701</v>
          </cell>
        </row>
        <row r="3048">
          <cell r="C3048">
            <v>41.116188894421903</v>
          </cell>
        </row>
        <row r="3049">
          <cell r="C3049">
            <v>42.8558887741628</v>
          </cell>
        </row>
        <row r="3050">
          <cell r="C3050">
            <v>44.207856528761702</v>
          </cell>
        </row>
        <row r="3051">
          <cell r="C3051">
            <v>54.667093379702102</v>
          </cell>
        </row>
        <row r="3052">
          <cell r="C3052">
            <v>38.968514949642497</v>
          </cell>
        </row>
        <row r="3053">
          <cell r="C3053">
            <v>53.449979805670203</v>
          </cell>
        </row>
        <row r="3054">
          <cell r="C3054">
            <v>41.021967173818503</v>
          </cell>
        </row>
        <row r="3055">
          <cell r="C3055">
            <v>50.656906265807699</v>
          </cell>
        </row>
        <row r="3056">
          <cell r="C3056">
            <v>47.191125759932902</v>
          </cell>
        </row>
        <row r="3057">
          <cell r="C3057">
            <v>39.877909787989999</v>
          </cell>
        </row>
        <row r="3058">
          <cell r="C3058">
            <v>47.136397271793101</v>
          </cell>
        </row>
        <row r="3059">
          <cell r="C3059">
            <v>41.444738573056199</v>
          </cell>
        </row>
        <row r="3060">
          <cell r="C3060">
            <v>37.101229288307501</v>
          </cell>
        </row>
        <row r="3061">
          <cell r="C3061">
            <v>37.720542549587499</v>
          </cell>
        </row>
        <row r="3062">
          <cell r="C3062">
            <v>47.065177337919799</v>
          </cell>
        </row>
        <row r="3063">
          <cell r="C3063">
            <v>41.868770980174403</v>
          </cell>
        </row>
        <row r="3064">
          <cell r="C3064">
            <v>51.3048890445585</v>
          </cell>
        </row>
        <row r="3065">
          <cell r="C3065">
            <v>41.952178001194802</v>
          </cell>
        </row>
        <row r="3066">
          <cell r="C3066">
            <v>39.613715549650898</v>
          </cell>
        </row>
        <row r="3067">
          <cell r="C3067">
            <v>44.179035302201903</v>
          </cell>
        </row>
        <row r="3068">
          <cell r="C3068">
            <v>40.461494079734202</v>
          </cell>
        </row>
        <row r="3069">
          <cell r="C3069">
            <v>37.744476955042899</v>
          </cell>
        </row>
        <row r="3070">
          <cell r="C3070">
            <v>38.505723631651399</v>
          </cell>
        </row>
        <row r="3071">
          <cell r="C3071">
            <v>38.348120933172403</v>
          </cell>
        </row>
        <row r="3072">
          <cell r="C3072">
            <v>40.0506199412347</v>
          </cell>
        </row>
        <row r="3073">
          <cell r="C3073">
            <v>43.901717429216703</v>
          </cell>
        </row>
        <row r="3074">
          <cell r="C3074">
            <v>39.284428459516</v>
          </cell>
        </row>
        <row r="3075">
          <cell r="C3075">
            <v>37.521498794017297</v>
          </cell>
        </row>
        <row r="3076">
          <cell r="C3076">
            <v>43.424503438959803</v>
          </cell>
        </row>
        <row r="3077">
          <cell r="C3077">
            <v>38.712998905549803</v>
          </cell>
        </row>
        <row r="3078">
          <cell r="C3078">
            <v>37.671094779719297</v>
          </cell>
        </row>
        <row r="3079">
          <cell r="C3079">
            <v>42.622867068978501</v>
          </cell>
        </row>
        <row r="3080">
          <cell r="C3080">
            <v>39.2718891748601</v>
          </cell>
        </row>
        <row r="3081">
          <cell r="C3081">
            <v>37.684325331110898</v>
          </cell>
        </row>
        <row r="3082">
          <cell r="C3082">
            <v>38.669169801268303</v>
          </cell>
        </row>
        <row r="3083">
          <cell r="C3083">
            <v>42.960392037788303</v>
          </cell>
        </row>
        <row r="3084">
          <cell r="C3084">
            <v>38.259909039474699</v>
          </cell>
        </row>
        <row r="3085">
          <cell r="C3085">
            <v>40.665383517186498</v>
          </cell>
        </row>
        <row r="3086">
          <cell r="C3086">
            <v>44.825665444027599</v>
          </cell>
        </row>
        <row r="3087">
          <cell r="C3087">
            <v>38.370953943503899</v>
          </cell>
        </row>
        <row r="3088">
          <cell r="C3088">
            <v>41.094062616393799</v>
          </cell>
        </row>
        <row r="3089">
          <cell r="C3089">
            <v>37.433859939867197</v>
          </cell>
        </row>
        <row r="3090">
          <cell r="C3090">
            <v>37.717641479856397</v>
          </cell>
        </row>
        <row r="3091">
          <cell r="C3091">
            <v>39.924190506359999</v>
          </cell>
        </row>
        <row r="3092">
          <cell r="C3092">
            <v>44.571799018815597</v>
          </cell>
        </row>
        <row r="3093">
          <cell r="C3093">
            <v>44.115309397696002</v>
          </cell>
        </row>
        <row r="3094">
          <cell r="C3094">
            <v>38.791910026314902</v>
          </cell>
        </row>
        <row r="3095">
          <cell r="C3095">
            <v>46.650691038909599</v>
          </cell>
        </row>
        <row r="3096">
          <cell r="C3096">
            <v>36.683098169865197</v>
          </cell>
        </row>
        <row r="3097">
          <cell r="C3097">
            <v>38.051826533815301</v>
          </cell>
        </row>
        <row r="3098">
          <cell r="C3098">
            <v>40.453661198570899</v>
          </cell>
        </row>
        <row r="3099">
          <cell r="C3099">
            <v>39.007896259091901</v>
          </cell>
        </row>
        <row r="3100">
          <cell r="C3100">
            <v>40.171951937989498</v>
          </cell>
        </row>
        <row r="3101">
          <cell r="C3101">
            <v>39.325413731615697</v>
          </cell>
        </row>
        <row r="3102">
          <cell r="C3102">
            <v>41.5788760332903</v>
          </cell>
        </row>
        <row r="3103">
          <cell r="C3103">
            <v>38.3648775644387</v>
          </cell>
        </row>
        <row r="3104">
          <cell r="C3104">
            <v>45.013678379771498</v>
          </cell>
        </row>
        <row r="3105">
          <cell r="C3105">
            <v>46.990594193129397</v>
          </cell>
        </row>
        <row r="3106">
          <cell r="C3106">
            <v>36.942155887435398</v>
          </cell>
        </row>
        <row r="3107">
          <cell r="C3107">
            <v>47.574309192915003</v>
          </cell>
        </row>
        <row r="3108">
          <cell r="C3108">
            <v>57.8552124420345</v>
          </cell>
        </row>
        <row r="3109">
          <cell r="C3109">
            <v>37.562840748173102</v>
          </cell>
        </row>
        <row r="3110">
          <cell r="C3110">
            <v>39.146940555941697</v>
          </cell>
        </row>
        <row r="3111">
          <cell r="C3111">
            <v>53.293236058501797</v>
          </cell>
        </row>
        <row r="3112">
          <cell r="C3112">
            <v>44.976826171837203</v>
          </cell>
        </row>
        <row r="3113">
          <cell r="C3113">
            <v>48.572250536277302</v>
          </cell>
        </row>
        <row r="3114">
          <cell r="C3114">
            <v>38.746362406698204</v>
          </cell>
        </row>
        <row r="3115">
          <cell r="C3115">
            <v>44.368422416635902</v>
          </cell>
        </row>
        <row r="3116">
          <cell r="C3116">
            <v>51.7677489423792</v>
          </cell>
        </row>
        <row r="3117">
          <cell r="C3117">
            <v>42.333425660810299</v>
          </cell>
        </row>
        <row r="3118">
          <cell r="C3118">
            <v>39.161835150701698</v>
          </cell>
        </row>
        <row r="3119">
          <cell r="C3119">
            <v>44.877674878510398</v>
          </cell>
        </row>
        <row r="3120">
          <cell r="C3120">
            <v>51.477919243462999</v>
          </cell>
        </row>
        <row r="3121">
          <cell r="C3121">
            <v>42.927110154401703</v>
          </cell>
        </row>
        <row r="3122">
          <cell r="C3122">
            <v>39.195699997536302</v>
          </cell>
        </row>
        <row r="3123">
          <cell r="C3123">
            <v>43.297176769493099</v>
          </cell>
        </row>
        <row r="3124">
          <cell r="C3124">
            <v>49.627562498876799</v>
          </cell>
        </row>
        <row r="3125">
          <cell r="C3125">
            <v>38.200837788657303</v>
          </cell>
        </row>
        <row r="3126">
          <cell r="C3126">
            <v>38.547131159359402</v>
          </cell>
        </row>
        <row r="3127">
          <cell r="C3127">
            <v>43.957170332410797</v>
          </cell>
        </row>
        <row r="3128">
          <cell r="C3128">
            <v>39.947749367520998</v>
          </cell>
        </row>
        <row r="3129">
          <cell r="C3129">
            <v>37.800807227707097</v>
          </cell>
        </row>
        <row r="3130">
          <cell r="C3130">
            <v>37.601326314537502</v>
          </cell>
        </row>
        <row r="3131">
          <cell r="C3131">
            <v>39.9856846237155</v>
          </cell>
        </row>
        <row r="3132">
          <cell r="C3132">
            <v>39.971896015600599</v>
          </cell>
        </row>
        <row r="3133">
          <cell r="C3133">
            <v>42.5749773629801</v>
          </cell>
        </row>
        <row r="3134">
          <cell r="C3134">
            <v>38.639653001033302</v>
          </cell>
        </row>
        <row r="3135">
          <cell r="C3135">
            <v>40.977298684878498</v>
          </cell>
        </row>
        <row r="3136">
          <cell r="C3136">
            <v>43.042570922072201</v>
          </cell>
        </row>
        <row r="3137">
          <cell r="C3137">
            <v>53.234121148966402</v>
          </cell>
        </row>
        <row r="3138">
          <cell r="C3138">
            <v>44.2816319028056</v>
          </cell>
        </row>
        <row r="3139">
          <cell r="C3139">
            <v>42.629355139400303</v>
          </cell>
        </row>
        <row r="3140">
          <cell r="C3140">
            <v>38.9393371682987</v>
          </cell>
        </row>
        <row r="3141">
          <cell r="C3141">
            <v>40.715212935426599</v>
          </cell>
        </row>
        <row r="3142">
          <cell r="C3142">
            <v>39.565526822561203</v>
          </cell>
        </row>
        <row r="3143">
          <cell r="C3143">
            <v>45.143916117299398</v>
          </cell>
        </row>
        <row r="3144">
          <cell r="C3144">
            <v>37.672641515936398</v>
          </cell>
        </row>
        <row r="3145">
          <cell r="C3145">
            <v>38.645599293175501</v>
          </cell>
        </row>
        <row r="3146">
          <cell r="C3146">
            <v>40.065728127056801</v>
          </cell>
        </row>
        <row r="3147">
          <cell r="C3147">
            <v>38.238078860871397</v>
          </cell>
        </row>
        <row r="3148">
          <cell r="C3148">
            <v>54.0822560943854</v>
          </cell>
        </row>
        <row r="3149">
          <cell r="C3149">
            <v>51.211895924416098</v>
          </cell>
        </row>
        <row r="3150">
          <cell r="C3150">
            <v>54.265970839470597</v>
          </cell>
        </row>
        <row r="3151">
          <cell r="C3151">
            <v>45.090690675753002</v>
          </cell>
        </row>
        <row r="3152">
          <cell r="C3152">
            <v>40.2637030171107</v>
          </cell>
        </row>
        <row r="3153">
          <cell r="C3153">
            <v>38.714411535520902</v>
          </cell>
        </row>
        <row r="3154">
          <cell r="C3154">
            <v>39.243378486554199</v>
          </cell>
        </row>
        <row r="3155">
          <cell r="C3155">
            <v>40.588498840105501</v>
          </cell>
        </row>
        <row r="3156">
          <cell r="C3156">
            <v>40.244774303403297</v>
          </cell>
        </row>
        <row r="3157">
          <cell r="C3157">
            <v>38.073051566674899</v>
          </cell>
        </row>
        <row r="3158">
          <cell r="C3158">
            <v>40.003763223278803</v>
          </cell>
        </row>
        <row r="3159">
          <cell r="C3159">
            <v>37.474076423032201</v>
          </cell>
        </row>
        <row r="3160">
          <cell r="C3160">
            <v>38.688383889196302</v>
          </cell>
        </row>
        <row r="3161">
          <cell r="C3161">
            <v>49.055053080292097</v>
          </cell>
        </row>
        <row r="3162">
          <cell r="C3162">
            <v>39.179529371875198</v>
          </cell>
        </row>
        <row r="3163">
          <cell r="C3163">
            <v>51.266757314883002</v>
          </cell>
        </row>
        <row r="3164">
          <cell r="C3164">
            <v>40.8604313813495</v>
          </cell>
        </row>
        <row r="3165">
          <cell r="C3165">
            <v>49.3371081926486</v>
          </cell>
        </row>
        <row r="3166">
          <cell r="C3166">
            <v>46.459582731641397</v>
          </cell>
        </row>
        <row r="3167">
          <cell r="C3167">
            <v>39.796457592032198</v>
          </cell>
        </row>
        <row r="3168">
          <cell r="C3168">
            <v>40.813299636419799</v>
          </cell>
        </row>
        <row r="3169">
          <cell r="C3169">
            <v>41.8328976267766</v>
          </cell>
        </row>
        <row r="3170">
          <cell r="C3170">
            <v>40.076767418604902</v>
          </cell>
        </row>
        <row r="3171">
          <cell r="C3171">
            <v>44.063138766082297</v>
          </cell>
        </row>
        <row r="3172">
          <cell r="C3172">
            <v>43.034914151130401</v>
          </cell>
        </row>
        <row r="3173">
          <cell r="C3173">
            <v>39.900479189284297</v>
          </cell>
        </row>
        <row r="3174">
          <cell r="C3174">
            <v>37.1610820369199</v>
          </cell>
        </row>
        <row r="3175">
          <cell r="C3175">
            <v>41.686252220763699</v>
          </cell>
        </row>
        <row r="3176">
          <cell r="C3176">
            <v>39.9777256133127</v>
          </cell>
        </row>
        <row r="3177">
          <cell r="C3177">
            <v>42.627115493246798</v>
          </cell>
        </row>
        <row r="3178">
          <cell r="C3178">
            <v>38.3040026974098</v>
          </cell>
        </row>
        <row r="3179">
          <cell r="C3179">
            <v>46.760425924633999</v>
          </cell>
        </row>
        <row r="3180">
          <cell r="C3180">
            <v>40.1064029483139</v>
          </cell>
        </row>
        <row r="3181">
          <cell r="C3181">
            <v>38.0648417820505</v>
          </cell>
        </row>
        <row r="3182">
          <cell r="C3182">
            <v>50.121513676037097</v>
          </cell>
        </row>
        <row r="3183">
          <cell r="C3183">
            <v>44.791319220096199</v>
          </cell>
        </row>
        <row r="3184">
          <cell r="C3184">
            <v>44.842071112501003</v>
          </cell>
        </row>
        <row r="3185">
          <cell r="C3185">
            <v>39.123076401713902</v>
          </cell>
        </row>
        <row r="3186">
          <cell r="C3186">
            <v>41.424568684167902</v>
          </cell>
        </row>
        <row r="3187">
          <cell r="C3187">
            <v>47.010264479912202</v>
          </cell>
        </row>
        <row r="3188">
          <cell r="C3188">
            <v>38.392410825808099</v>
          </cell>
        </row>
        <row r="3189">
          <cell r="C3189">
            <v>39.582202163941702</v>
          </cell>
        </row>
        <row r="3190">
          <cell r="C3190">
            <v>47.653937710529704</v>
          </cell>
        </row>
        <row r="3191">
          <cell r="C3191">
            <v>38.647156488994497</v>
          </cell>
        </row>
        <row r="3192">
          <cell r="C3192">
            <v>52.917493580316602</v>
          </cell>
        </row>
        <row r="3193">
          <cell r="C3193">
            <v>41.6724074458552</v>
          </cell>
        </row>
        <row r="3194">
          <cell r="C3194">
            <v>39.236932839380501</v>
          </cell>
        </row>
        <row r="3195">
          <cell r="C3195">
            <v>47.7453672156458</v>
          </cell>
        </row>
        <row r="3196">
          <cell r="C3196">
            <v>39.410610345355302</v>
          </cell>
        </row>
        <row r="3197">
          <cell r="C3197">
            <v>36.927659997247197</v>
          </cell>
        </row>
        <row r="3198">
          <cell r="C3198">
            <v>41.057624598308102</v>
          </cell>
        </row>
        <row r="3199">
          <cell r="C3199">
            <v>41.308368094220498</v>
          </cell>
        </row>
        <row r="3200">
          <cell r="C3200">
            <v>53.343323817117003</v>
          </cell>
        </row>
        <row r="3201">
          <cell r="C3201">
            <v>51.027917514820302</v>
          </cell>
        </row>
        <row r="3202">
          <cell r="C3202">
            <v>39.365315740912102</v>
          </cell>
        </row>
        <row r="3203">
          <cell r="C3203">
            <v>42.833506358437297</v>
          </cell>
        </row>
        <row r="3204">
          <cell r="C3204">
            <v>39.981520222551303</v>
          </cell>
        </row>
        <row r="3205">
          <cell r="C3205">
            <v>40.071755304390798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-04"/>
      <sheetName val="May-04"/>
      <sheetName val="Apr-04"/>
      <sheetName val="Jan-04"/>
      <sheetName val="Sep-03"/>
      <sheetName val="Aug-03"/>
      <sheetName val="Jul-03"/>
      <sheetName val="Apr-03"/>
      <sheetName val="Jan-03"/>
      <sheetName val="Dec-02"/>
      <sheetName val="Nov-02"/>
      <sheetName val="Oct-02"/>
      <sheetName val="Sep-02"/>
      <sheetName val="Jun-02"/>
      <sheetName val="Mar-02"/>
      <sheetName val="Oct-01"/>
      <sheetName val="Sep-01"/>
      <sheetName val="Aug-01"/>
      <sheetName val="Jun-01"/>
      <sheetName val="Jan-01"/>
      <sheetName val="Sep-00"/>
      <sheetName val="Aug-00"/>
      <sheetName val="July-00"/>
      <sheetName val="May-00"/>
      <sheetName val="Apr-00"/>
      <sheetName val="Jan-00"/>
      <sheetName val="Nov-99"/>
      <sheetName val="Sep-99"/>
      <sheetName val="Jun-99"/>
      <sheetName val="May-99"/>
      <sheetName val="Feb-99"/>
      <sheetName val="Sep-98"/>
      <sheetName val="May-98"/>
      <sheetName val="Aug-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ference"/>
      <sheetName val="Accrual_to_Cash"/>
      <sheetName val="Pro Forma - proposed rates"/>
      <sheetName val="Summary"/>
      <sheetName val="Revenue"/>
      <sheetName val="Wind Installed Capacity"/>
      <sheetName val="Operating Reserves Revenue"/>
      <sheetName val="RiskRGCGSR26C11"/>
      <sheetName val="CGS Refueling"/>
      <sheetName val="CGS"/>
      <sheetName val="Corps &amp; Bureau O&amp;M"/>
      <sheetName val="Spokane"/>
      <sheetName val="F&amp;W Expense"/>
      <sheetName val="Interest"/>
      <sheetName val="Output"/>
    </sheetNames>
    <sheetDataSet>
      <sheetData sheetId="0"/>
      <sheetData sheetId="1"/>
      <sheetData sheetId="2"/>
      <sheetData sheetId="3">
        <row r="129">
          <cell r="J129">
            <v>0.26850000000000002</v>
          </cell>
          <cell r="K129">
            <v>0.26627400000000001</v>
          </cell>
          <cell r="L129">
            <v>0.26627400000000001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56">
          <cell r="B56">
            <v>1</v>
          </cell>
        </row>
        <row r="57">
          <cell r="B57">
            <v>0.94968929999999996</v>
          </cell>
          <cell r="C57">
            <v>1</v>
          </cell>
        </row>
        <row r="58">
          <cell r="B58">
            <v>0.89970050000000001</v>
          </cell>
          <cell r="C58">
            <v>0.96183960000000002</v>
          </cell>
          <cell r="D58">
            <v>1</v>
          </cell>
        </row>
        <row r="59">
          <cell r="B59">
            <v>0.71747620000000001</v>
          </cell>
          <cell r="C59">
            <v>0.73175230000000002</v>
          </cell>
          <cell r="D59">
            <v>0.57651750000000002</v>
          </cell>
          <cell r="E59">
            <v>1</v>
          </cell>
        </row>
        <row r="60">
          <cell r="B60">
            <v>0.74941659999999999</v>
          </cell>
          <cell r="C60">
            <v>0.54882949999999997</v>
          </cell>
          <cell r="D60">
            <v>0.49909720000000002</v>
          </cell>
          <cell r="E60">
            <v>0.36313440000000002</v>
          </cell>
          <cell r="F60">
            <v>1</v>
          </cell>
        </row>
        <row r="61">
          <cell r="B61">
            <v>0.5356978</v>
          </cell>
          <cell r="C61">
            <v>0.32968779999999998</v>
          </cell>
          <cell r="D61">
            <v>0.243642</v>
          </cell>
          <cell r="E61">
            <v>0.15764130000000001</v>
          </cell>
          <cell r="F61">
            <v>0.89964759999999999</v>
          </cell>
          <cell r="G61">
            <v>1</v>
          </cell>
        </row>
        <row r="62">
          <cell r="B62">
            <v>0.31471179999999999</v>
          </cell>
          <cell r="C62">
            <v>0.2408699</v>
          </cell>
          <cell r="D62">
            <v>0.25004389999999999</v>
          </cell>
          <cell r="E62">
            <v>7.1631600000000004E-2</v>
          </cell>
          <cell r="F62">
            <v>0.68348430000000004</v>
          </cell>
          <cell r="G62">
            <v>0.69299730000000004</v>
          </cell>
          <cell r="H62">
            <v>1</v>
          </cell>
        </row>
        <row r="63">
          <cell r="B63">
            <v>0.2764395</v>
          </cell>
          <cell r="C63">
            <v>0.13803099999999999</v>
          </cell>
          <cell r="D63">
            <v>9.0700699999999995E-3</v>
          </cell>
          <cell r="E63">
            <v>0.14899219999999999</v>
          </cell>
          <cell r="F63">
            <v>0.67485150000000005</v>
          </cell>
          <cell r="G63">
            <v>0.66002039999999995</v>
          </cell>
          <cell r="H63">
            <v>0.54377629999999999</v>
          </cell>
          <cell r="I63">
            <v>1</v>
          </cell>
        </row>
        <row r="64">
          <cell r="B64">
            <v>0.45684069999999999</v>
          </cell>
          <cell r="C64">
            <v>0.185638</v>
          </cell>
          <cell r="D64">
            <v>0.23034569999999999</v>
          </cell>
          <cell r="E64">
            <v>0.13749929999999999</v>
          </cell>
          <cell r="F64">
            <v>0.7495098</v>
          </cell>
          <cell r="G64">
            <v>0.56304849999999995</v>
          </cell>
          <cell r="H64">
            <v>0.32751530000000001</v>
          </cell>
          <cell r="I64">
            <v>0.33095819999999998</v>
          </cell>
          <cell r="J64">
            <v>1</v>
          </cell>
        </row>
        <row r="65">
          <cell r="B65">
            <v>0.18229509999999999</v>
          </cell>
          <cell r="C65">
            <v>-7.6463450000000002E-2</v>
          </cell>
          <cell r="D65">
            <v>7.0879649999999999E-3</v>
          </cell>
          <cell r="E65">
            <v>-3.6793819999999998E-2</v>
          </cell>
          <cell r="F65">
            <v>0.46670679999999998</v>
          </cell>
          <cell r="G65">
            <v>0.3573518</v>
          </cell>
          <cell r="H65">
            <v>0.16482040000000001</v>
          </cell>
          <cell r="I65">
            <v>-2.7912699999999999E-2</v>
          </cell>
          <cell r="J65">
            <v>0.89971310000000004</v>
          </cell>
          <cell r="K65">
            <v>1</v>
          </cell>
        </row>
        <row r="66">
          <cell r="B66">
            <v>0.15324189999999999</v>
          </cell>
          <cell r="C66">
            <v>-2.080914E-2</v>
          </cell>
          <cell r="D66">
            <v>5.109723E-2</v>
          </cell>
          <cell r="E66">
            <v>1.7537150000000001E-2</v>
          </cell>
          <cell r="F66">
            <v>0.34346969999999999</v>
          </cell>
          <cell r="G66">
            <v>6.0798329999999998E-2</v>
          </cell>
          <cell r="H66">
            <v>2.7363560000000001E-3</v>
          </cell>
          <cell r="I66">
            <v>0.22139629999999999</v>
          </cell>
          <cell r="J66">
            <v>0.73215070000000004</v>
          </cell>
          <cell r="K66">
            <v>0.66909180000000001</v>
          </cell>
          <cell r="L66">
            <v>1</v>
          </cell>
        </row>
        <row r="67">
          <cell r="B67">
            <v>0.15502879999999999</v>
          </cell>
          <cell r="C67">
            <v>-4.4384069999999998E-2</v>
          </cell>
          <cell r="D67">
            <v>3.4723080000000003E-2</v>
          </cell>
          <cell r="E67">
            <v>-1.6449209999999999E-2</v>
          </cell>
          <cell r="F67">
            <v>0.3148164</v>
          </cell>
          <cell r="G67">
            <v>0.1703353</v>
          </cell>
          <cell r="H67">
            <v>-2.335667E-2</v>
          </cell>
          <cell r="I67">
            <v>-1.9906400000000001E-3</v>
          </cell>
          <cell r="J67">
            <v>0.72667329999999997</v>
          </cell>
          <cell r="K67">
            <v>0.72470889999999999</v>
          </cell>
          <cell r="L67">
            <v>0.36989</v>
          </cell>
          <cell r="M67">
            <v>1</v>
          </cell>
        </row>
        <row r="98">
          <cell r="B98">
            <v>1</v>
          </cell>
        </row>
        <row r="99">
          <cell r="B99">
            <v>0.90042040000000001</v>
          </cell>
          <cell r="C99">
            <v>1</v>
          </cell>
        </row>
        <row r="100">
          <cell r="B100">
            <v>0.71323270000000005</v>
          </cell>
          <cell r="C100">
            <v>0.33886250000000001</v>
          </cell>
          <cell r="D100">
            <v>1</v>
          </cell>
        </row>
        <row r="101">
          <cell r="B101">
            <v>0.7178059</v>
          </cell>
          <cell r="C101">
            <v>0.34853479999999998</v>
          </cell>
          <cell r="D101">
            <v>0.99833890000000003</v>
          </cell>
          <cell r="E101">
            <v>1</v>
          </cell>
        </row>
        <row r="102">
          <cell r="B102">
            <v>0.455619</v>
          </cell>
          <cell r="C102">
            <v>0.13513439999999999</v>
          </cell>
          <cell r="D102">
            <v>0.72144059999999999</v>
          </cell>
          <cell r="E102">
            <v>0.68036189999999996</v>
          </cell>
          <cell r="F102">
            <v>1</v>
          </cell>
        </row>
        <row r="103">
          <cell r="B103">
            <v>0.45565159999999999</v>
          </cell>
          <cell r="C103">
            <v>0.1450815</v>
          </cell>
          <cell r="D103">
            <v>0.71151220000000004</v>
          </cell>
          <cell r="E103">
            <v>0.67562029999999995</v>
          </cell>
          <cell r="F103">
            <v>0.93445279999999997</v>
          </cell>
          <cell r="G103">
            <v>1</v>
          </cell>
        </row>
        <row r="104">
          <cell r="B104">
            <v>0.94951730000000001</v>
          </cell>
          <cell r="C104">
            <v>0.99103249999999998</v>
          </cell>
          <cell r="D104">
            <v>0.4607001</v>
          </cell>
          <cell r="E104">
            <v>0.47027920000000001</v>
          </cell>
          <cell r="F104">
            <v>0.22080369999999999</v>
          </cell>
          <cell r="G104">
            <v>0.22704759999999999</v>
          </cell>
          <cell r="H104">
            <v>1</v>
          </cell>
        </row>
        <row r="105">
          <cell r="B105">
            <v>0.65541320000000003</v>
          </cell>
          <cell r="C105">
            <v>0.33789580000000002</v>
          </cell>
          <cell r="D105">
            <v>0.90619240000000001</v>
          </cell>
          <cell r="E105">
            <v>0.92888669999999995</v>
          </cell>
          <cell r="F105">
            <v>0.36217480000000002</v>
          </cell>
          <cell r="G105">
            <v>0.38785950000000002</v>
          </cell>
          <cell r="H105">
            <v>0.45178230000000003</v>
          </cell>
          <cell r="I105">
            <v>1</v>
          </cell>
        </row>
        <row r="106">
          <cell r="B106">
            <v>0.45403060000000001</v>
          </cell>
          <cell r="C106">
            <v>0.14258589999999999</v>
          </cell>
          <cell r="D106">
            <v>0.71183739999999995</v>
          </cell>
          <cell r="E106">
            <v>0.67534819999999995</v>
          </cell>
          <cell r="F106">
            <v>0.93427039999999995</v>
          </cell>
          <cell r="G106">
            <v>0.75196589999999996</v>
          </cell>
          <cell r="H106">
            <v>0.23027839999999999</v>
          </cell>
          <cell r="I106">
            <v>0.39015070000000002</v>
          </cell>
          <cell r="J106">
            <v>1</v>
          </cell>
        </row>
      </sheetData>
      <sheetData sheetId="1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Wall,Jonathan M (BPA) - FAF-2" id="{9624D389-2921-4836-9105-B8AF774879DA}" userId="S::jxwall@bpa.gov::e7cecd15-2bf0-4ee9-bd51-80be94a1c01f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25" dT="2024-10-23T18:14:50.98" personId="{9624D389-2921-4836-9105-B8AF774879DA}" id="{32EAE546-0BF1-4811-ACEB-5CDC3F078D30}">
    <text xml:space="preserve">Important Note:
Net Interest Expense BP-22 "Rate" data may have picked up the wrong value for Interest Expense. Difference is diminimus. 
</text>
  </threadedComment>
  <threadedComment ref="N37" dT="2024-10-23T18:14:50.98" personId="{9624D389-2921-4836-9105-B8AF774879DA}" id="{54D602C5-93F5-452F-AB78-9DD47888A07C}">
    <text xml:space="preserve">Important Note:
Net Interest Expense BP-22 "Rate" data may have picked up the wrong value for Interest Expense. Difference is diminimus. 
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6">
    <tabColor rgb="FFFF0000"/>
    <pageSetUpPr fitToPage="1"/>
  </sheetPr>
  <dimension ref="A1:P36"/>
  <sheetViews>
    <sheetView tabSelected="1" workbookViewId="0">
      <selection activeCell="A3" sqref="A3"/>
    </sheetView>
  </sheetViews>
  <sheetFormatPr defaultColWidth="10" defaultRowHeight="11.25"/>
  <cols>
    <col min="1" max="2" width="3" style="7" customWidth="1"/>
    <col min="3" max="3" width="35" style="5" customWidth="1"/>
    <col min="4" max="4" width="15.85546875" style="8" customWidth="1"/>
    <col min="5" max="5" width="14.140625" style="8" customWidth="1"/>
    <col min="6" max="6" width="16.5703125" style="8" customWidth="1"/>
    <col min="7" max="8" width="12.42578125" style="8" customWidth="1"/>
    <col min="9" max="9" width="14.42578125" style="8" customWidth="1"/>
    <col min="10" max="11" width="12.28515625" style="8" customWidth="1"/>
    <col min="12" max="12" width="14.5703125" style="8" customWidth="1"/>
    <col min="13" max="14" width="12.28515625" style="8" customWidth="1"/>
    <col min="15" max="15" width="14.5703125" style="8" customWidth="1"/>
    <col min="16" max="16384" width="10" style="5"/>
  </cols>
  <sheetData>
    <row r="1" spans="1:16" ht="18">
      <c r="A1" s="3"/>
      <c r="B1" s="334" t="s">
        <v>31</v>
      </c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4"/>
      <c r="N1" s="4"/>
      <c r="O1" s="4"/>
    </row>
    <row r="2" spans="1:16" ht="18">
      <c r="A2" s="88"/>
      <c r="B2" s="88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6" ht="18.75" thickBot="1">
      <c r="A3" s="88"/>
      <c r="B3" s="88"/>
      <c r="C3" s="4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6" ht="13.5" thickBot="1">
      <c r="A4" s="64"/>
      <c r="B4" s="64"/>
      <c r="C4" s="66" t="s">
        <v>32</v>
      </c>
      <c r="D4" s="61" t="s">
        <v>122</v>
      </c>
      <c r="E4" s="81" t="str">
        <f>D4&amp;" EV"</f>
        <v>FY25 EV</v>
      </c>
      <c r="F4" s="81" t="str">
        <f>D4&amp;" @Risk"</f>
        <v>FY25 @Risk</v>
      </c>
      <c r="G4" s="61" t="s">
        <v>130</v>
      </c>
      <c r="H4" s="81" t="str">
        <f>G4&amp;" EV"</f>
        <v>FY26 EV</v>
      </c>
      <c r="I4" s="81" t="str">
        <f>G4&amp;" @Risk"</f>
        <v>FY26 @Risk</v>
      </c>
      <c r="J4" s="61" t="s">
        <v>131</v>
      </c>
      <c r="K4" s="81" t="str">
        <f>J4&amp;" EV"</f>
        <v>FY27 EV</v>
      </c>
      <c r="L4" s="81" t="str">
        <f>J4&amp;" @Risk"</f>
        <v>FY27 @Risk</v>
      </c>
      <c r="M4" s="61" t="s">
        <v>132</v>
      </c>
      <c r="N4" s="81" t="str">
        <f>M4&amp;" EV"</f>
        <v>FY28 EV</v>
      </c>
      <c r="O4" s="81" t="str">
        <f>M4&amp;" @Risk"</f>
        <v>FY28 @Risk</v>
      </c>
      <c r="P4" s="65"/>
    </row>
    <row r="5" spans="1:16" ht="13.5" thickBot="1">
      <c r="A5" s="64"/>
      <c r="B5" s="64"/>
      <c r="C5" s="66"/>
      <c r="D5" s="60" t="s">
        <v>75</v>
      </c>
      <c r="E5" s="79" t="s">
        <v>76</v>
      </c>
      <c r="F5" s="81" t="s">
        <v>67</v>
      </c>
      <c r="G5" s="60" t="s">
        <v>75</v>
      </c>
      <c r="H5" s="79" t="s">
        <v>76</v>
      </c>
      <c r="I5" s="81" t="s">
        <v>67</v>
      </c>
      <c r="J5" s="60" t="s">
        <v>75</v>
      </c>
      <c r="K5" s="79" t="s">
        <v>76</v>
      </c>
      <c r="L5" s="81" t="s">
        <v>67</v>
      </c>
      <c r="M5" s="60" t="s">
        <v>75</v>
      </c>
      <c r="N5" s="79" t="s">
        <v>76</v>
      </c>
      <c r="O5" s="81" t="s">
        <v>67</v>
      </c>
      <c r="P5" s="65"/>
    </row>
    <row r="6" spans="1:16" ht="15.75">
      <c r="A6" s="64"/>
      <c r="B6" s="59" t="s">
        <v>49</v>
      </c>
      <c r="C6" s="59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65"/>
    </row>
    <row r="7" spans="1:16" s="10" customFormat="1" ht="12.75">
      <c r="A7" s="64"/>
      <c r="B7" s="67" t="s">
        <v>139</v>
      </c>
      <c r="C7" s="67"/>
      <c r="D7" s="89">
        <f>'T Revenue'!B2</f>
        <v>1319976.0363599979</v>
      </c>
      <c r="E7" s="105" t="e">
        <f ca="1">_xll.RiskMean(F7)</f>
        <v>#NAME?</v>
      </c>
      <c r="F7" s="82" t="e">
        <f ca="1">_xll.RiskOutput("FY21 gamed Revenue")+OFFSET('T Revenue'!$B$4,'T Revenue'!$G$5,0)</f>
        <v>#NAME?</v>
      </c>
      <c r="G7" s="89">
        <f>'T Revenue'!C2</f>
        <v>1683678.1364255489</v>
      </c>
      <c r="H7" s="105" t="e">
        <f ca="1">_xll.RiskMean(I7)</f>
        <v>#NAME?</v>
      </c>
      <c r="I7" s="82" t="e">
        <f ca="1">OFFSET('T Revenue'!$C$4,'T Revenue'!$G$5,0)</f>
        <v>#NAME?</v>
      </c>
      <c r="J7" s="62">
        <f>'T Revenue'!D2</f>
        <v>1719961.6629074337</v>
      </c>
      <c r="K7" s="105" t="e">
        <f ca="1">_xll.RiskMean(L7)</f>
        <v>#NAME?</v>
      </c>
      <c r="L7" s="82" t="e">
        <f ca="1">OFFSET('T Revenue'!$D$4,'T Revenue'!$G$5,0)</f>
        <v>#NAME?</v>
      </c>
      <c r="M7" s="62">
        <f>'T Revenue'!E2</f>
        <v>1789401.520510908</v>
      </c>
      <c r="N7" s="105" t="e">
        <f ca="1">_xll.RiskMean(O7)</f>
        <v>#NAME?</v>
      </c>
      <c r="O7" s="82" t="e">
        <f ca="1">OFFSET('T Revenue'!$D$4,'T Revenue'!$G$5,0)</f>
        <v>#NAME?</v>
      </c>
      <c r="P7" s="67"/>
    </row>
    <row r="8" spans="1:16" s="10" customFormat="1" ht="12.75">
      <c r="A8" s="64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6" s="12" customFormat="1" ht="15.75">
      <c r="A9" s="70"/>
      <c r="B9" s="59" t="s">
        <v>33</v>
      </c>
      <c r="C9" s="59"/>
      <c r="D9" s="59"/>
      <c r="E9" s="59"/>
      <c r="F9" s="83"/>
      <c r="G9" s="59"/>
      <c r="H9" s="59"/>
      <c r="I9" s="83"/>
      <c r="J9" s="59"/>
      <c r="K9" s="59"/>
      <c r="L9" s="83"/>
      <c r="M9" s="59"/>
      <c r="N9" s="59"/>
      <c r="O9" s="83"/>
      <c r="P9" s="69"/>
    </row>
    <row r="10" spans="1:16" ht="12.75">
      <c r="A10" s="64"/>
      <c r="B10" s="64"/>
      <c r="C10" s="71" t="s">
        <v>34</v>
      </c>
      <c r="D10" s="63">
        <f>'Year 0'!G125</f>
        <v>220011.91263999997</v>
      </c>
      <c r="E10" s="103" t="e">
        <f ca="1">_xll.RiskMean(F10)</f>
        <v>#NAME?</v>
      </c>
      <c r="F10" s="82" t="e">
        <f ca="1">_xll.RiskPert(D10*'Historical Data'!$B41,D10,D10*'Historical Data'!$D41)</f>
        <v>#NAME?</v>
      </c>
      <c r="G10" s="63">
        <f>'Revenue Requirement'!C7</f>
        <v>220399.58391999995</v>
      </c>
      <c r="H10" s="103" t="e">
        <f ca="1">_xll.RiskMean(I10)</f>
        <v>#NAME?</v>
      </c>
      <c r="I10" s="82" t="e">
        <f ca="1">_xll.RiskPert(G10*'Historical Data'!$B41,G10,G10*'Historical Data'!$D41)</f>
        <v>#NAME?</v>
      </c>
      <c r="J10" s="63">
        <f>'Revenue Requirement'!D7</f>
        <v>237767.37309000001</v>
      </c>
      <c r="K10" s="103" t="e">
        <f ca="1">_xll.RiskMean(L10)</f>
        <v>#NAME?</v>
      </c>
      <c r="L10" s="82" t="e">
        <f ca="1">_xll.RiskPert(J10*'Historical Data'!$B41,J10,J10*'Historical Data'!$D41)</f>
        <v>#NAME?</v>
      </c>
      <c r="M10" s="63">
        <f>'Revenue Requirement'!E7</f>
        <v>253776.55501000001</v>
      </c>
      <c r="N10" s="103" t="e">
        <f ca="1">_xll.RiskMean(O10)</f>
        <v>#NAME?</v>
      </c>
      <c r="O10" s="82" t="e">
        <f ca="1">_xll.RiskPert(M10*'Historical Data'!$B41,M10,M10*'Historical Data'!$D41)</f>
        <v>#NAME?</v>
      </c>
      <c r="P10" s="65"/>
    </row>
    <row r="11" spans="1:16" ht="12.75">
      <c r="A11" s="64"/>
      <c r="B11" s="64"/>
      <c r="C11" s="71" t="s">
        <v>35</v>
      </c>
      <c r="D11" s="63">
        <f>'Year 0'!G127</f>
        <v>220469.24880999999</v>
      </c>
      <c r="E11" s="103" t="e">
        <f ca="1">_xll.RiskMean(F11)</f>
        <v>#NAME?</v>
      </c>
      <c r="F11" s="82" t="e">
        <f ca="1">_xll.RiskPert(D11*'Historical Data'!$B42,D11,D11*'Historical Data'!$D42)</f>
        <v>#NAME?</v>
      </c>
      <c r="G11" s="63">
        <f>'Revenue Requirement'!C9</f>
        <v>224667.20569000003</v>
      </c>
      <c r="H11" s="103" t="e">
        <f ca="1">_xll.RiskMean(I11)</f>
        <v>#NAME?</v>
      </c>
      <c r="I11" s="82" t="e">
        <f ca="1">_xll.RiskPert(G11*'Historical Data'!$B42,G11,G11*'Historical Data'!$D42)</f>
        <v>#NAME?</v>
      </c>
      <c r="J11" s="63">
        <f>'Revenue Requirement'!D9</f>
        <v>239518.35303999999</v>
      </c>
      <c r="K11" s="103" t="e">
        <f ca="1">_xll.RiskMean(L11)</f>
        <v>#NAME?</v>
      </c>
      <c r="L11" s="82" t="e">
        <f ca="1">_xll.RiskPert(J11*'Historical Data'!$B42,J11,J11*'Historical Data'!$D42)</f>
        <v>#NAME?</v>
      </c>
      <c r="M11" s="63">
        <f>'Revenue Requirement'!E9</f>
        <v>252997.98772000003</v>
      </c>
      <c r="N11" s="103" t="e">
        <f ca="1">_xll.RiskMean(O11)</f>
        <v>#NAME?</v>
      </c>
      <c r="O11" s="82" t="e">
        <f ca="1">_xll.RiskPert(M11*'Historical Data'!$B42,M11,M11*'Historical Data'!$D42)</f>
        <v>#NAME?</v>
      </c>
      <c r="P11" s="65"/>
    </row>
    <row r="12" spans="1:16" ht="12.75">
      <c r="A12" s="64"/>
      <c r="B12" s="64"/>
      <c r="C12" s="71" t="s">
        <v>36</v>
      </c>
      <c r="D12" s="63">
        <f>'Year 0'!G126</f>
        <v>74945.252740000011</v>
      </c>
      <c r="E12" s="103" t="e">
        <f ca="1">_xll.RiskMean(F12)</f>
        <v>#NAME?</v>
      </c>
      <c r="F12" s="82" t="e">
        <f ca="1">_xll.RiskPert(D12*'Historical Data'!$B43,D12,D12*'Historical Data'!$D43)</f>
        <v>#NAME?</v>
      </c>
      <c r="G12" s="63">
        <f>'Revenue Requirement'!C8</f>
        <v>73816.910199999984</v>
      </c>
      <c r="H12" s="103" t="e">
        <f ca="1">_xll.RiskMean(I12)</f>
        <v>#NAME?</v>
      </c>
      <c r="I12" s="82" t="e">
        <f ca="1">_xll.RiskPert(G12*'Historical Data'!$B43,G12,G12*'Historical Data'!$D43)</f>
        <v>#NAME?</v>
      </c>
      <c r="J12" s="63">
        <f>'Revenue Requirement'!D8</f>
        <v>77372.536950000009</v>
      </c>
      <c r="K12" s="103" t="e">
        <f ca="1">_xll.RiskMean(L12)</f>
        <v>#NAME?</v>
      </c>
      <c r="L12" s="82" t="e">
        <f ca="1">_xll.RiskPert(J12*'Historical Data'!$B43,J12,J12*'Historical Data'!$D43)</f>
        <v>#NAME?</v>
      </c>
      <c r="M12" s="63">
        <f>'Revenue Requirement'!E8</f>
        <v>80792.517080000005</v>
      </c>
      <c r="N12" s="103" t="e">
        <f ca="1">_xll.RiskMean(O12)</f>
        <v>#NAME?</v>
      </c>
      <c r="O12" s="82" t="e">
        <f ca="1">_xll.RiskPert(M12*'Historical Data'!$B43,M12,M12*'Historical Data'!$D43)</f>
        <v>#NAME?</v>
      </c>
      <c r="P12" s="65"/>
    </row>
    <row r="13" spans="1:16" ht="12.75">
      <c r="A13" s="64"/>
      <c r="B13" s="64"/>
      <c r="C13" s="71" t="s">
        <v>37</v>
      </c>
      <c r="D13" s="63">
        <f>'Year 0'!G130</f>
        <v>157882.24055000002</v>
      </c>
      <c r="E13" s="103" t="e">
        <f ca="1">_xll.RiskMean(F13)</f>
        <v>#NAME?</v>
      </c>
      <c r="F13" s="82" t="e">
        <f ca="1">_xll.RiskPert(D13*'Historical Data'!$B46,D13,D13*'Historical Data'!$D46)</f>
        <v>#NAME?</v>
      </c>
      <c r="G13" s="63">
        <f>'Revenue Requirement'!C11</f>
        <v>202978.68783000001</v>
      </c>
      <c r="H13" s="103" t="e">
        <f ca="1">_xll.RiskMean(I13)</f>
        <v>#NAME?</v>
      </c>
      <c r="I13" s="82" t="e">
        <f ca="1">_xll.RiskPert(G13*'Historical Data'!#REF!,G13,G13*'Historical Data'!#REF!)</f>
        <v>#NAME?</v>
      </c>
      <c r="J13" s="63">
        <f>'Revenue Requirement'!D11</f>
        <v>219690.97290999998</v>
      </c>
      <c r="K13" s="103" t="e">
        <f ca="1">_xll.RiskMean(L13)</f>
        <v>#NAME?</v>
      </c>
      <c r="L13" s="82" t="e">
        <f ca="1">_xll.RiskPert(J13*'Historical Data'!#REF!,J13,J13*'Historical Data'!#REF!)</f>
        <v>#NAME?</v>
      </c>
      <c r="M13" s="63">
        <f>'Revenue Requirement'!E11</f>
        <v>230576.46523000003</v>
      </c>
      <c r="N13" s="103" t="e">
        <f ca="1">_xll.RiskMean(O13)</f>
        <v>#NAME?</v>
      </c>
      <c r="O13" s="82" t="e">
        <f ca="1">_xll.RiskPert(M13*'Historical Data'!#REF!,M13,M13*'Historical Data'!#REF!)</f>
        <v>#NAME?</v>
      </c>
      <c r="P13" s="65"/>
    </row>
    <row r="14" spans="1:16" s="14" customFormat="1" ht="12.75">
      <c r="A14" s="74"/>
      <c r="B14" s="68" t="s">
        <v>41</v>
      </c>
      <c r="C14" s="68"/>
      <c r="D14" s="63">
        <f>SUM('Year 0'!G110:G114)</f>
        <v>192177.41604000004</v>
      </c>
      <c r="E14" s="103" t="e">
        <f ca="1">_xll.RiskMean(F14)</f>
        <v>#NAME?</v>
      </c>
      <c r="F14" s="106" t="e">
        <f ca="1">_xll.RiskNormal(D14,1500)</f>
        <v>#NAME?</v>
      </c>
      <c r="G14" s="63">
        <f>SUM('Revenue Requirement'!C18:C24)</f>
        <v>260041.17191281542</v>
      </c>
      <c r="H14" s="103" t="e">
        <f ca="1">_xll.RiskMean(I14)</f>
        <v>#NAME?</v>
      </c>
      <c r="I14" s="106" t="e">
        <f ca="1">_xll.RiskNormal(G14,1700)</f>
        <v>#NAME?</v>
      </c>
      <c r="J14" s="63">
        <f>SUM('Revenue Requirement'!D18:D24)</f>
        <v>302405.52298214741</v>
      </c>
      <c r="K14" s="103" t="e">
        <f ca="1">_xll.RiskMean(L14)</f>
        <v>#NAME?</v>
      </c>
      <c r="L14" s="106" t="e">
        <f ca="1">_xll.RiskNormal(J14,5000)</f>
        <v>#NAME?</v>
      </c>
      <c r="M14" s="63">
        <f>SUM('Revenue Requirement'!E18:E24)</f>
        <v>345059.89777265087</v>
      </c>
      <c r="N14" s="103" t="e">
        <f ca="1">_xll.RiskMean(O14)</f>
        <v>#NAME?</v>
      </c>
      <c r="O14" s="106" t="e">
        <f ca="1">_xll.RiskNormal(M14,5000)</f>
        <v>#NAME?</v>
      </c>
      <c r="P14" s="73"/>
    </row>
    <row r="15" spans="1:16" s="14" customFormat="1" ht="12.75">
      <c r="A15" s="74"/>
      <c r="B15" s="68" t="s">
        <v>111</v>
      </c>
      <c r="C15" s="68"/>
      <c r="D15" s="63">
        <f>'Year 0'!G116</f>
        <v>-17199.999960000001</v>
      </c>
      <c r="E15" s="103" t="e">
        <f ca="1">_xll.RiskMean(F15)</f>
        <v>#NAME?</v>
      </c>
      <c r="F15" s="106" t="e">
        <f ca="1">_xll.RiskUniform(D15,0)</f>
        <v>#NAME?</v>
      </c>
      <c r="G15" s="63">
        <f>'Revenue Requirement'!C26</f>
        <v>-10942.213044137499</v>
      </c>
      <c r="H15" s="103" t="e">
        <f ca="1">_xll.RiskMean(I15)</f>
        <v>#NAME?</v>
      </c>
      <c r="I15" s="106" t="e">
        <f ca="1">_xll.RiskUniform(G15,0)</f>
        <v>#NAME?</v>
      </c>
      <c r="J15" s="63">
        <f>'Revenue Requirement'!D26</f>
        <v>-10632.21040103875</v>
      </c>
      <c r="K15" s="103" t="e">
        <f ca="1">_xll.RiskMean(L15)</f>
        <v>#NAME?</v>
      </c>
      <c r="L15" s="106" t="e">
        <f ca="1">_xll.RiskUniform(J15,0)</f>
        <v>#NAME?</v>
      </c>
      <c r="M15" s="63">
        <f>'Revenue Requirement'!E26</f>
        <v>-10885.594714634373</v>
      </c>
      <c r="N15" s="103" t="e">
        <f ca="1">_xll.RiskMean(O15)</f>
        <v>#NAME?</v>
      </c>
      <c r="O15" s="106" t="e">
        <f ca="1">_xll.RiskUniform(M15,0)</f>
        <v>#NAME?</v>
      </c>
      <c r="P15" s="73"/>
    </row>
    <row r="16" spans="1:16" s="15" customFormat="1" ht="13.5" thickBot="1">
      <c r="A16" s="75"/>
      <c r="B16" s="68" t="s">
        <v>48</v>
      </c>
      <c r="C16" s="68"/>
      <c r="D16" s="84">
        <f>SUM(D10:D13,D14:D15)</f>
        <v>848286.07082000002</v>
      </c>
      <c r="E16" s="104"/>
      <c r="F16" s="85" t="e">
        <f ca="1">SUM(F10:F13,F14:F15)</f>
        <v>#NAME?</v>
      </c>
      <c r="G16" s="84">
        <f>SUM(G10:G13,G14:G15)</f>
        <v>970961.34650867793</v>
      </c>
      <c r="H16" s="104"/>
      <c r="I16" s="85" t="e">
        <f ca="1">SUM(I10:I13,I14:I15)</f>
        <v>#NAME?</v>
      </c>
      <c r="J16" s="84">
        <f>SUM(J10:J13,J14:J15)</f>
        <v>1066122.5485711088</v>
      </c>
      <c r="K16" s="104"/>
      <c r="L16" s="85" t="e">
        <f ca="1">SUM(L10:L13,L14:L15)</f>
        <v>#NAME?</v>
      </c>
      <c r="M16" s="84">
        <f>SUM(M10:M13,M14:M15)</f>
        <v>1152317.8280980166</v>
      </c>
      <c r="N16" s="104"/>
      <c r="O16" s="85" t="e">
        <f ca="1">SUM(O10:O13,O14:O15)</f>
        <v>#NAME?</v>
      </c>
      <c r="P16" s="76"/>
    </row>
    <row r="17" spans="1:16" ht="12.75">
      <c r="A17" s="72"/>
      <c r="B17" s="68"/>
      <c r="C17" s="78" t="s">
        <v>230</v>
      </c>
      <c r="D17" s="78"/>
      <c r="E17" s="77"/>
      <c r="F17" s="78" t="e">
        <f ca="1">_xll.RiskOutput(,"Net Revenue Delta",1)+D16-F16</f>
        <v>#NAME?</v>
      </c>
      <c r="G17" s="78"/>
      <c r="H17" s="77"/>
      <c r="I17" s="78" t="e">
        <f ca="1">_xll.RiskOutput(,"Net Revenue Delta",1)+G16-I16</f>
        <v>#NAME?</v>
      </c>
      <c r="J17" s="78"/>
      <c r="K17" s="77"/>
      <c r="L17" s="78" t="e">
        <f ca="1">_xll.RiskOutput(,"Net Revenue Delta",1)+J16-L16</f>
        <v>#NAME?</v>
      </c>
      <c r="M17" s="78"/>
      <c r="N17" s="77"/>
      <c r="O17" s="78" t="e">
        <f ca="1">_xll.RiskOutput(,"Net Revenue Delta",1)+M16-O16</f>
        <v>#NAME?</v>
      </c>
      <c r="P17" s="65"/>
    </row>
    <row r="18" spans="1:16">
      <c r="B18" s="11"/>
      <c r="C18" s="32"/>
      <c r="D18" s="32"/>
      <c r="E18" s="34"/>
      <c r="G18" s="32"/>
      <c r="H18" s="34"/>
      <c r="J18" s="32"/>
      <c r="K18" s="34"/>
      <c r="M18" s="32"/>
      <c r="N18" s="34"/>
    </row>
    <row r="19" spans="1:16">
      <c r="C19" s="33"/>
      <c r="D19" s="29"/>
      <c r="E19" s="17"/>
      <c r="F19" s="34"/>
      <c r="I19" s="34"/>
      <c r="L19" s="34"/>
      <c r="O19" s="34"/>
    </row>
    <row r="20" spans="1:16">
      <c r="C20" s="18"/>
      <c r="D20" s="19"/>
      <c r="E20" s="19"/>
      <c r="F20" s="28"/>
      <c r="I20" s="28"/>
    </row>
    <row r="21" spans="1:16">
      <c r="C21" s="30"/>
      <c r="D21" s="31"/>
      <c r="E21" s="21"/>
      <c r="F21" s="21"/>
      <c r="G21" s="31"/>
      <c r="H21" s="21"/>
      <c r="I21" s="21"/>
      <c r="J21" s="31"/>
      <c r="M21" s="31"/>
    </row>
    <row r="22" spans="1:16">
      <c r="C22" s="18"/>
      <c r="D22" s="18"/>
      <c r="E22" s="18"/>
      <c r="F22" s="18"/>
      <c r="G22" s="18"/>
      <c r="H22" s="18"/>
      <c r="I22" s="18"/>
    </row>
    <row r="23" spans="1:16">
      <c r="C23" s="20"/>
      <c r="D23" s="18"/>
      <c r="E23" s="18"/>
      <c r="F23" s="18"/>
      <c r="G23" s="18"/>
      <c r="H23" s="18"/>
      <c r="I23" s="18"/>
    </row>
    <row r="25" spans="1:16">
      <c r="C25" s="16"/>
      <c r="D25" s="21"/>
      <c r="E25" s="21"/>
      <c r="F25" s="21"/>
      <c r="G25" s="21"/>
      <c r="H25" s="21"/>
      <c r="I25" s="21"/>
    </row>
    <row r="26" spans="1:16">
      <c r="C26" s="18"/>
      <c r="D26" s="22"/>
      <c r="E26" s="22"/>
      <c r="F26" s="22"/>
      <c r="G26" s="22"/>
      <c r="H26" s="22"/>
      <c r="I26" s="22"/>
    </row>
    <row r="27" spans="1:16">
      <c r="C27" s="18"/>
      <c r="D27" s="23"/>
      <c r="E27" s="23"/>
      <c r="F27" s="23"/>
      <c r="G27" s="23"/>
      <c r="H27" s="23"/>
      <c r="I27" s="23"/>
    </row>
    <row r="28" spans="1:16">
      <c r="C28" s="18"/>
      <c r="D28" s="23"/>
      <c r="E28" s="23"/>
      <c r="F28" s="23"/>
      <c r="G28" s="23"/>
      <c r="H28" s="23"/>
      <c r="I28" s="23"/>
    </row>
    <row r="29" spans="1:16" ht="15.75">
      <c r="C29" s="9"/>
      <c r="D29" s="23"/>
      <c r="E29" s="23"/>
      <c r="F29" s="23"/>
      <c r="G29" s="23"/>
      <c r="H29" s="23"/>
      <c r="I29" s="23"/>
    </row>
    <row r="31" spans="1:16">
      <c r="A31" s="24"/>
      <c r="B31" s="24"/>
      <c r="C31" s="13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</row>
    <row r="32" spans="1:16">
      <c r="A32" s="24"/>
      <c r="B32" s="24"/>
      <c r="C32" s="13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</row>
    <row r="36" spans="3:15">
      <c r="C36" s="26"/>
      <c r="D36" s="13"/>
      <c r="E36" s="13"/>
      <c r="F36" s="13"/>
      <c r="G36" s="13"/>
      <c r="H36" s="13"/>
      <c r="I36" s="13"/>
      <c r="J36" s="27"/>
      <c r="K36" s="27"/>
      <c r="L36" s="27"/>
      <c r="M36" s="27"/>
      <c r="N36" s="27"/>
      <c r="O36" s="27"/>
    </row>
  </sheetData>
  <mergeCells count="1">
    <mergeCell ref="B1:L1"/>
  </mergeCells>
  <phoneticPr fontId="48" type="noConversion"/>
  <pageMargins left="0.75" right="0.75" top="0.55000000000000004" bottom="0.54" header="0.5" footer="0.5"/>
  <pageSetup scale="71" orientation="landscape" r:id="rId1"/>
  <headerFooter alignWithMargins="0"/>
  <rowBreaks count="1" manualBreakCount="1">
    <brk id="1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4">
    <tabColor theme="9"/>
    <pageSetUpPr fitToPage="1"/>
  </sheetPr>
  <dimension ref="A1:P2704"/>
  <sheetViews>
    <sheetView workbookViewId="0">
      <selection activeCell="F2" sqref="F2"/>
    </sheetView>
  </sheetViews>
  <sheetFormatPr defaultColWidth="9.140625" defaultRowHeight="13.5"/>
  <cols>
    <col min="1" max="1" width="19.7109375" style="41" bestFit="1" customWidth="1"/>
    <col min="2" max="5" width="13.85546875" style="41" customWidth="1"/>
    <col min="6" max="6" width="10.42578125" style="41" bestFit="1" customWidth="1"/>
    <col min="7" max="8" width="10.140625" style="41" bestFit="1" customWidth="1"/>
    <col min="9" max="9" width="12.7109375" style="41" customWidth="1"/>
    <col min="10" max="16" width="9.140625" style="41"/>
    <col min="17" max="16384" width="9.140625" style="42"/>
  </cols>
  <sheetData>
    <row r="1" spans="1:11" ht="61.5" customHeight="1"/>
    <row r="2" spans="1:11" ht="14.25" thickBot="1">
      <c r="A2" s="41" t="s">
        <v>110</v>
      </c>
      <c r="B2" s="141">
        <f>AVERAGE(B5:B2704)</f>
        <v>1319976.0363599979</v>
      </c>
      <c r="C2" s="141">
        <f>AVERAGE(C5:C2704)</f>
        <v>1683678.1364255489</v>
      </c>
      <c r="D2" s="141">
        <f>AVERAGE(D5:D2704)</f>
        <v>1719961.6629074337</v>
      </c>
      <c r="E2" s="141">
        <f>AVERAGE(E5:E2704)</f>
        <v>1789401.520510908</v>
      </c>
      <c r="F2" s="102"/>
    </row>
    <row r="3" spans="1:11" ht="14.25" thickBot="1">
      <c r="A3" s="40" t="s">
        <v>47</v>
      </c>
      <c r="B3" s="101">
        <f>AVERAGE(B5:B2704)-'Year 0'!G8</f>
        <v>-1.862645149230957E-9</v>
      </c>
      <c r="C3" s="101">
        <f>AVERAGE(C5:C2704)-'Revenue Requirement'!C4</f>
        <v>-3.0267983675003052E-9</v>
      </c>
      <c r="D3" s="101">
        <f>AVERAGE(D5:D2704)-'Revenue Requirement'!D4</f>
        <v>7.9162418842315674E-9</v>
      </c>
      <c r="E3" s="101">
        <f>AVERAGE(E5:E2704)-'Revenue Requirement'!E4</f>
        <v>2.3283064365386963E-9</v>
      </c>
      <c r="F3" s="141"/>
      <c r="G3" s="141"/>
      <c r="H3" s="141"/>
      <c r="J3" s="47"/>
      <c r="K3" s="47"/>
    </row>
    <row r="4" spans="1:11" ht="60">
      <c r="A4" s="43" t="s">
        <v>68</v>
      </c>
      <c r="B4" s="87" t="s">
        <v>123</v>
      </c>
      <c r="C4" s="87" t="s">
        <v>223</v>
      </c>
      <c r="D4" s="87" t="s">
        <v>224</v>
      </c>
      <c r="E4" s="87" t="s">
        <v>225</v>
      </c>
      <c r="F4" s="41" t="s">
        <v>69</v>
      </c>
      <c r="H4" s="141"/>
      <c r="I4" s="141"/>
      <c r="J4" s="141"/>
      <c r="K4" s="141"/>
    </row>
    <row r="5" spans="1:11">
      <c r="A5" s="44">
        <v>1</v>
      </c>
      <c r="B5" s="171">
        <v>1345563.4852950803</v>
      </c>
      <c r="C5" s="141">
        <v>1717880.3340208705</v>
      </c>
      <c r="D5" s="141">
        <v>1732769.3781338255</v>
      </c>
      <c r="E5" s="141">
        <v>1765018.6154472253</v>
      </c>
      <c r="F5" s="41" t="e">
        <f ca="1">_xll.RiskCurrentIter()</f>
        <v>#NAME?</v>
      </c>
      <c r="G5" s="41" t="e">
        <f ca="1">IF(F5=0,1,F5)</f>
        <v>#NAME?</v>
      </c>
      <c r="H5" s="141"/>
      <c r="I5" s="141"/>
      <c r="J5" s="141"/>
      <c r="K5" s="141"/>
    </row>
    <row r="6" spans="1:11">
      <c r="A6" s="44">
        <v>2</v>
      </c>
      <c r="B6" s="171">
        <v>1316481.8441809053</v>
      </c>
      <c r="C6" s="141">
        <v>1665960.3714803343</v>
      </c>
      <c r="D6" s="141">
        <v>1704184.3784772761</v>
      </c>
      <c r="E6" s="141">
        <v>1792185.6600986619</v>
      </c>
      <c r="H6" s="141"/>
      <c r="I6" s="141"/>
      <c r="J6" s="141"/>
      <c r="K6" s="141"/>
    </row>
    <row r="7" spans="1:11">
      <c r="A7" s="44">
        <v>3</v>
      </c>
      <c r="B7" s="171">
        <v>1330574.8352141138</v>
      </c>
      <c r="C7" s="141">
        <v>1732208.9709780868</v>
      </c>
      <c r="D7" s="141">
        <v>1746273.2086908836</v>
      </c>
      <c r="E7" s="141">
        <v>1844349.2225309028</v>
      </c>
      <c r="J7" s="47"/>
      <c r="K7" s="47"/>
    </row>
    <row r="8" spans="1:11">
      <c r="A8" s="44">
        <v>4</v>
      </c>
      <c r="B8" s="171">
        <v>1291121.1791005414</v>
      </c>
      <c r="C8" s="141">
        <v>1657824.641698505</v>
      </c>
      <c r="D8" s="141">
        <v>1681853.0464646963</v>
      </c>
      <c r="E8" s="141">
        <v>1770997.4172834232</v>
      </c>
      <c r="G8" s="141"/>
      <c r="H8" s="141"/>
      <c r="J8" s="47"/>
      <c r="K8" s="47"/>
    </row>
    <row r="9" spans="1:11">
      <c r="A9" s="44">
        <v>5</v>
      </c>
      <c r="B9" s="171">
        <v>1329157.9551832622</v>
      </c>
      <c r="C9" s="141">
        <v>1715221.1697298852</v>
      </c>
      <c r="D9" s="141">
        <v>1794145.9646068232</v>
      </c>
      <c r="E9" s="141">
        <v>1842476.378255384</v>
      </c>
      <c r="J9" s="47"/>
      <c r="K9" s="47"/>
    </row>
    <row r="10" spans="1:11">
      <c r="A10" s="44">
        <v>6</v>
      </c>
      <c r="B10" s="171">
        <v>1294390.3495729952</v>
      </c>
      <c r="C10" s="141">
        <v>1722041.8255549246</v>
      </c>
      <c r="D10" s="141">
        <v>1716227.7359814656</v>
      </c>
      <c r="E10" s="141">
        <v>1783867.5660993739</v>
      </c>
      <c r="I10" s="170"/>
      <c r="J10" s="47"/>
      <c r="K10" s="47"/>
    </row>
    <row r="11" spans="1:11">
      <c r="A11" s="44">
        <v>7</v>
      </c>
      <c r="B11" s="171">
        <v>1320544.2785829732</v>
      </c>
      <c r="C11" s="141">
        <v>1666845.1000694507</v>
      </c>
      <c r="D11" s="141">
        <v>1716917.8566771373</v>
      </c>
      <c r="E11" s="141">
        <v>1796661.0465297613</v>
      </c>
      <c r="F11" s="45"/>
      <c r="G11" s="46"/>
      <c r="H11" s="46"/>
      <c r="I11" s="46"/>
      <c r="J11" s="47"/>
      <c r="K11" s="47"/>
    </row>
    <row r="12" spans="1:11">
      <c r="A12" s="44">
        <v>8</v>
      </c>
      <c r="B12" s="171">
        <v>1300721.0274494016</v>
      </c>
      <c r="C12" s="141">
        <v>1669529.0967054761</v>
      </c>
      <c r="D12" s="141">
        <v>1679406.8146285568</v>
      </c>
      <c r="E12" s="141">
        <v>1764494.6000172968</v>
      </c>
      <c r="F12" s="45"/>
      <c r="J12" s="47"/>
      <c r="K12" s="47"/>
    </row>
    <row r="13" spans="1:11">
      <c r="A13" s="44">
        <v>9</v>
      </c>
      <c r="B13" s="171">
        <v>1303498.5929040087</v>
      </c>
      <c r="C13" s="141">
        <v>1668312.2970985146</v>
      </c>
      <c r="D13" s="141">
        <v>1690144.7852873635</v>
      </c>
      <c r="E13" s="141">
        <v>1757720.2369574048</v>
      </c>
      <c r="J13" s="47"/>
      <c r="K13" s="47"/>
    </row>
    <row r="14" spans="1:11">
      <c r="A14" s="44">
        <v>10</v>
      </c>
      <c r="B14" s="171">
        <v>1324167.6385542946</v>
      </c>
      <c r="C14" s="141">
        <v>1694469.9675367582</v>
      </c>
      <c r="D14" s="141">
        <v>1705432.5738856436</v>
      </c>
      <c r="E14" s="141">
        <v>1777251.1238395649</v>
      </c>
      <c r="J14" s="47"/>
      <c r="K14" s="47"/>
    </row>
    <row r="15" spans="1:11">
      <c r="A15" s="44">
        <v>11</v>
      </c>
      <c r="B15" s="171">
        <v>1334902.7298512897</v>
      </c>
      <c r="C15" s="141">
        <v>1700200.9221839502</v>
      </c>
      <c r="D15" s="141">
        <v>1697549.0541754267</v>
      </c>
      <c r="E15" s="141">
        <v>1769369.040124055</v>
      </c>
      <c r="J15" s="47"/>
      <c r="K15" s="47"/>
    </row>
    <row r="16" spans="1:11">
      <c r="A16" s="44">
        <v>12</v>
      </c>
      <c r="B16" s="171">
        <v>1331259.8942130452</v>
      </c>
      <c r="C16" s="141">
        <v>1680588.7768781853</v>
      </c>
      <c r="D16" s="141">
        <v>1717918.4299736877</v>
      </c>
      <c r="E16" s="141">
        <v>1802104.6999004569</v>
      </c>
      <c r="J16" s="47"/>
      <c r="K16" s="47"/>
    </row>
    <row r="17" spans="1:11">
      <c r="A17" s="44">
        <v>13</v>
      </c>
      <c r="B17" s="171">
        <v>1353203.7805049715</v>
      </c>
      <c r="C17" s="141">
        <v>1665886.7041436147</v>
      </c>
      <c r="D17" s="141">
        <v>1752468.0116438041</v>
      </c>
      <c r="E17" s="141">
        <v>1831070.9009890971</v>
      </c>
      <c r="J17" s="47"/>
      <c r="K17" s="47"/>
    </row>
    <row r="18" spans="1:11">
      <c r="A18" s="44">
        <v>14</v>
      </c>
      <c r="B18" s="171">
        <v>1295535.7784247126</v>
      </c>
      <c r="C18" s="141">
        <v>1662047.5519439857</v>
      </c>
      <c r="D18" s="141">
        <v>1715068.2976777658</v>
      </c>
      <c r="E18" s="141">
        <v>1748803.8192792193</v>
      </c>
      <c r="J18" s="47"/>
      <c r="K18" s="47"/>
    </row>
    <row r="19" spans="1:11">
      <c r="A19" s="44">
        <v>15</v>
      </c>
      <c r="B19" s="171">
        <v>1315209.6972188789</v>
      </c>
      <c r="C19" s="141">
        <v>1706633.8122800216</v>
      </c>
      <c r="D19" s="141">
        <v>1728229.5819898527</v>
      </c>
      <c r="E19" s="141">
        <v>1869366.0389378071</v>
      </c>
      <c r="J19" s="47"/>
      <c r="K19" s="47"/>
    </row>
    <row r="20" spans="1:11">
      <c r="A20" s="44">
        <v>16</v>
      </c>
      <c r="B20" s="171">
        <v>1315031.6504718594</v>
      </c>
      <c r="C20" s="141">
        <v>1676368.3661606691</v>
      </c>
      <c r="D20" s="141">
        <v>1735989.2872917182</v>
      </c>
      <c r="E20" s="141">
        <v>1765244.2745219658</v>
      </c>
      <c r="J20" s="47"/>
      <c r="K20" s="47"/>
    </row>
    <row r="21" spans="1:11">
      <c r="A21" s="44">
        <v>17</v>
      </c>
      <c r="B21" s="171">
        <v>1345324.1960954808</v>
      </c>
      <c r="C21" s="141">
        <v>1676337.4727317933</v>
      </c>
      <c r="D21" s="141">
        <v>1724715.1930302414</v>
      </c>
      <c r="E21" s="141">
        <v>1787070.83786389</v>
      </c>
      <c r="J21" s="47"/>
      <c r="K21" s="47"/>
    </row>
    <row r="22" spans="1:11">
      <c r="A22" s="44">
        <v>18</v>
      </c>
      <c r="B22" s="171">
        <v>1322851.7344339627</v>
      </c>
      <c r="C22" s="141">
        <v>1679338.9009105314</v>
      </c>
      <c r="D22" s="141">
        <v>1686456.7836489293</v>
      </c>
      <c r="E22" s="141">
        <v>1809542.021725799</v>
      </c>
      <c r="J22" s="47"/>
      <c r="K22" s="47"/>
    </row>
    <row r="23" spans="1:11">
      <c r="A23" s="44">
        <v>19</v>
      </c>
      <c r="B23" s="171">
        <v>1301948.0082824128</v>
      </c>
      <c r="C23" s="141">
        <v>1683297.7711315642</v>
      </c>
      <c r="D23" s="141">
        <v>1701840.0788474041</v>
      </c>
      <c r="E23" s="141">
        <v>1857113.7860865258</v>
      </c>
      <c r="J23" s="47"/>
      <c r="K23" s="47"/>
    </row>
    <row r="24" spans="1:11">
      <c r="A24" s="44">
        <v>20</v>
      </c>
      <c r="B24" s="171">
        <v>1299604.0066465775</v>
      </c>
      <c r="C24" s="141">
        <v>1652361.9454962532</v>
      </c>
      <c r="D24" s="141">
        <v>1675180.4586282368</v>
      </c>
      <c r="E24" s="141">
        <v>1744830.6390730427</v>
      </c>
      <c r="J24" s="47"/>
      <c r="K24" s="47"/>
    </row>
    <row r="25" spans="1:11">
      <c r="A25" s="44">
        <v>21</v>
      </c>
      <c r="B25" s="171">
        <v>1319431.6784912886</v>
      </c>
      <c r="C25" s="141">
        <v>1681292.7347846322</v>
      </c>
      <c r="D25" s="141">
        <v>1704342.6131846653</v>
      </c>
      <c r="E25" s="141">
        <v>1827054.0636201596</v>
      </c>
      <c r="J25" s="47"/>
      <c r="K25" s="47"/>
    </row>
    <row r="26" spans="1:11">
      <c r="A26" s="44">
        <v>22</v>
      </c>
      <c r="B26" s="171">
        <v>1311514.4118837465</v>
      </c>
      <c r="C26" s="141">
        <v>1674400.4956684327</v>
      </c>
      <c r="D26" s="141">
        <v>1669628.4448907226</v>
      </c>
      <c r="E26" s="141">
        <v>1807811.3442850492</v>
      </c>
      <c r="J26" s="47"/>
      <c r="K26" s="47"/>
    </row>
    <row r="27" spans="1:11">
      <c r="A27" s="44">
        <v>23</v>
      </c>
      <c r="B27" s="171">
        <v>1311416.0918037065</v>
      </c>
      <c r="C27" s="141">
        <v>1659226.6217888165</v>
      </c>
      <c r="D27" s="141">
        <v>1658924.1451367456</v>
      </c>
      <c r="E27" s="141">
        <v>1772505.769038046</v>
      </c>
      <c r="J27" s="47"/>
      <c r="K27" s="47"/>
    </row>
    <row r="28" spans="1:11">
      <c r="A28" s="44">
        <v>24</v>
      </c>
      <c r="B28" s="171">
        <v>1363089.4322894244</v>
      </c>
      <c r="C28" s="141">
        <v>1674477.3993202569</v>
      </c>
      <c r="D28" s="141">
        <v>1733060.375008493</v>
      </c>
      <c r="E28" s="141">
        <v>1801247.0349427157</v>
      </c>
      <c r="J28" s="47"/>
      <c r="K28" s="47"/>
    </row>
    <row r="29" spans="1:11">
      <c r="A29" s="44">
        <v>25</v>
      </c>
      <c r="B29" s="171">
        <v>1315761.1209931115</v>
      </c>
      <c r="C29" s="141">
        <v>1728845.1255690195</v>
      </c>
      <c r="D29" s="141">
        <v>1744387.1272009045</v>
      </c>
      <c r="E29" s="141">
        <v>1832812.2064516633</v>
      </c>
      <c r="J29" s="47"/>
      <c r="K29" s="47"/>
    </row>
    <row r="30" spans="1:11">
      <c r="A30" s="44">
        <v>26</v>
      </c>
      <c r="B30" s="171">
        <v>1327464.7468400362</v>
      </c>
      <c r="C30" s="141">
        <v>1677596.1100466496</v>
      </c>
      <c r="D30" s="141">
        <v>1679640.8940330832</v>
      </c>
      <c r="E30" s="141">
        <v>1799575.2018296926</v>
      </c>
      <c r="J30" s="47"/>
      <c r="K30" s="47"/>
    </row>
    <row r="31" spans="1:11">
      <c r="A31" s="44">
        <v>27</v>
      </c>
      <c r="B31" s="171">
        <v>1308758.7455100524</v>
      </c>
      <c r="C31" s="141">
        <v>1672555.9276668306</v>
      </c>
      <c r="D31" s="141">
        <v>1725081.3152076423</v>
      </c>
      <c r="E31" s="141">
        <v>1813856.0249328301</v>
      </c>
      <c r="J31" s="47"/>
      <c r="K31" s="47"/>
    </row>
    <row r="32" spans="1:11">
      <c r="A32" s="44">
        <v>28</v>
      </c>
      <c r="B32" s="171">
        <v>1304824.856064782</v>
      </c>
      <c r="C32" s="141">
        <v>1735880.0741024795</v>
      </c>
      <c r="D32" s="141">
        <v>1823264.1501379458</v>
      </c>
      <c r="E32" s="141">
        <v>1820282.851552041</v>
      </c>
      <c r="J32" s="47"/>
      <c r="K32" s="47"/>
    </row>
    <row r="33" spans="1:11">
      <c r="A33" s="44">
        <v>29</v>
      </c>
      <c r="B33" s="171">
        <v>1313400.0809140294</v>
      </c>
      <c r="C33" s="141">
        <v>1682119.2952632173</v>
      </c>
      <c r="D33" s="141">
        <v>1722612.0271090535</v>
      </c>
      <c r="E33" s="141">
        <v>1752886.2954664219</v>
      </c>
      <c r="J33" s="47"/>
      <c r="K33" s="47"/>
    </row>
    <row r="34" spans="1:11">
      <c r="A34" s="44">
        <v>30</v>
      </c>
      <c r="B34" s="171">
        <v>1319111.5888251313</v>
      </c>
      <c r="C34" s="141">
        <v>1685357.7269617531</v>
      </c>
      <c r="D34" s="141">
        <v>1749243.1552933324</v>
      </c>
      <c r="E34" s="141">
        <v>1834512.0881442446</v>
      </c>
      <c r="J34" s="47"/>
      <c r="K34" s="47"/>
    </row>
    <row r="35" spans="1:11">
      <c r="A35" s="44">
        <v>31</v>
      </c>
      <c r="B35" s="171">
        <v>1303638.0982818881</v>
      </c>
      <c r="C35" s="141">
        <v>1641815.5197370488</v>
      </c>
      <c r="D35" s="141">
        <v>1704291.9349653393</v>
      </c>
      <c r="E35" s="141">
        <v>1765541.013532531</v>
      </c>
      <c r="J35" s="47"/>
      <c r="K35" s="47"/>
    </row>
    <row r="36" spans="1:11">
      <c r="A36" s="44">
        <v>32</v>
      </c>
      <c r="B36" s="171">
        <v>1319878.157069552</v>
      </c>
      <c r="C36" s="141">
        <v>1660243.8025210132</v>
      </c>
      <c r="D36" s="141">
        <v>1670501.9673008989</v>
      </c>
      <c r="E36" s="141">
        <v>1755906.9225351138</v>
      </c>
      <c r="J36" s="47"/>
      <c r="K36" s="47"/>
    </row>
    <row r="37" spans="1:11">
      <c r="A37" s="44">
        <v>33</v>
      </c>
      <c r="B37" s="171">
        <v>1341003.5948633654</v>
      </c>
      <c r="C37" s="141">
        <v>1722971.4150862542</v>
      </c>
      <c r="D37" s="141">
        <v>1747514.609023622</v>
      </c>
      <c r="E37" s="141">
        <v>1808631.6240380376</v>
      </c>
      <c r="J37" s="47"/>
      <c r="K37" s="47"/>
    </row>
    <row r="38" spans="1:11">
      <c r="A38" s="44">
        <v>34</v>
      </c>
      <c r="B38" s="171">
        <v>1292953.8386373692</v>
      </c>
      <c r="C38" s="141">
        <v>1693394.3489840447</v>
      </c>
      <c r="D38" s="141">
        <v>1656443.3565273061</v>
      </c>
      <c r="E38" s="141">
        <v>1761324.3910707056</v>
      </c>
      <c r="J38" s="47"/>
      <c r="K38" s="47"/>
    </row>
    <row r="39" spans="1:11">
      <c r="A39" s="44">
        <v>35</v>
      </c>
      <c r="B39" s="171">
        <v>1336835.2940914761</v>
      </c>
      <c r="C39" s="141">
        <v>1707344.419107774</v>
      </c>
      <c r="D39" s="141">
        <v>1746445.5598462867</v>
      </c>
      <c r="E39" s="141">
        <v>1844071.3178446249</v>
      </c>
      <c r="J39" s="47"/>
      <c r="K39" s="47"/>
    </row>
    <row r="40" spans="1:11">
      <c r="A40" s="44">
        <v>36</v>
      </c>
      <c r="B40" s="171">
        <v>1297180.3322332425</v>
      </c>
      <c r="C40" s="141">
        <v>1650138.5735495058</v>
      </c>
      <c r="D40" s="141">
        <v>1715074.8905286165</v>
      </c>
      <c r="E40" s="141">
        <v>1731900.5362740718</v>
      </c>
      <c r="J40" s="47"/>
      <c r="K40" s="47"/>
    </row>
    <row r="41" spans="1:11">
      <c r="A41" s="44">
        <v>37</v>
      </c>
      <c r="B41" s="171">
        <v>1320942.853905082</v>
      </c>
      <c r="C41" s="141">
        <v>1681566.8378913843</v>
      </c>
      <c r="D41" s="141">
        <v>1714013.5122053772</v>
      </c>
      <c r="E41" s="141">
        <v>1770723.626939995</v>
      </c>
      <c r="J41" s="47"/>
      <c r="K41" s="47"/>
    </row>
    <row r="42" spans="1:11">
      <c r="A42" s="44">
        <v>38</v>
      </c>
      <c r="B42" s="171">
        <v>1313642.7825505103</v>
      </c>
      <c r="C42" s="141">
        <v>1680451.8033296892</v>
      </c>
      <c r="D42" s="141">
        <v>1726857.0088956235</v>
      </c>
      <c r="E42" s="141">
        <v>1793028.8025747468</v>
      </c>
      <c r="J42" s="47"/>
      <c r="K42" s="47"/>
    </row>
    <row r="43" spans="1:11">
      <c r="A43" s="44">
        <v>39</v>
      </c>
      <c r="B43" s="171">
        <v>1310401.3770865111</v>
      </c>
      <c r="C43" s="141">
        <v>1652904.5051292544</v>
      </c>
      <c r="D43" s="141">
        <v>1702754.9404297406</v>
      </c>
      <c r="E43" s="141">
        <v>1764594.1985402859</v>
      </c>
      <c r="J43" s="47"/>
      <c r="K43" s="47"/>
    </row>
    <row r="44" spans="1:11">
      <c r="A44" s="44">
        <v>40</v>
      </c>
      <c r="B44" s="171">
        <v>1310258.9626500916</v>
      </c>
      <c r="C44" s="141">
        <v>1643169.2622696748</v>
      </c>
      <c r="D44" s="141">
        <v>1717568.0648151613</v>
      </c>
      <c r="E44" s="141">
        <v>1774770.9592923163</v>
      </c>
      <c r="J44" s="47"/>
      <c r="K44" s="47"/>
    </row>
    <row r="45" spans="1:11">
      <c r="A45" s="44">
        <v>41</v>
      </c>
      <c r="B45" s="171">
        <v>1305212.9903287317</v>
      </c>
      <c r="C45" s="141">
        <v>1688038.9987011072</v>
      </c>
      <c r="D45" s="141">
        <v>1748328.0231605654</v>
      </c>
      <c r="E45" s="141">
        <v>1766570.3997771582</v>
      </c>
      <c r="J45" s="47"/>
      <c r="K45" s="47"/>
    </row>
    <row r="46" spans="1:11">
      <c r="A46" s="44">
        <v>42</v>
      </c>
      <c r="B46" s="171">
        <v>1336769.76699583</v>
      </c>
      <c r="C46" s="141">
        <v>1697406.0737277772</v>
      </c>
      <c r="D46" s="141">
        <v>1720302.033011758</v>
      </c>
      <c r="E46" s="141">
        <v>1818612.1647747417</v>
      </c>
      <c r="J46" s="47"/>
      <c r="K46" s="47"/>
    </row>
    <row r="47" spans="1:11">
      <c r="A47" s="44">
        <v>43</v>
      </c>
      <c r="B47" s="171">
        <v>1312728.5308236256</v>
      </c>
      <c r="C47" s="141">
        <v>1666423.2462996298</v>
      </c>
      <c r="D47" s="141">
        <v>1739988.1470804065</v>
      </c>
      <c r="E47" s="141">
        <v>1701769.834758274</v>
      </c>
      <c r="J47" s="47"/>
      <c r="K47" s="47"/>
    </row>
    <row r="48" spans="1:11">
      <c r="A48" s="44">
        <v>44</v>
      </c>
      <c r="B48" s="171">
        <v>1297903.4133697397</v>
      </c>
      <c r="C48" s="141">
        <v>1644675.3013656987</v>
      </c>
      <c r="D48" s="141">
        <v>1729767.2497169017</v>
      </c>
      <c r="E48" s="141">
        <v>1769929.9396734794</v>
      </c>
      <c r="J48" s="47"/>
      <c r="K48" s="47"/>
    </row>
    <row r="49" spans="1:11">
      <c r="A49" s="44">
        <v>45</v>
      </c>
      <c r="B49" s="171">
        <v>1324732.7939257198</v>
      </c>
      <c r="C49" s="141">
        <v>1697730.2830588473</v>
      </c>
      <c r="D49" s="141">
        <v>1699754.4595712242</v>
      </c>
      <c r="E49" s="141">
        <v>1795934.9868525306</v>
      </c>
      <c r="J49" s="47"/>
      <c r="K49" s="47"/>
    </row>
    <row r="50" spans="1:11">
      <c r="A50" s="44">
        <v>46</v>
      </c>
      <c r="B50" s="171">
        <v>1305861.2054177329</v>
      </c>
      <c r="C50" s="141">
        <v>1692665.9077171688</v>
      </c>
      <c r="D50" s="141">
        <v>1669227.1354405712</v>
      </c>
      <c r="E50" s="141">
        <v>1754709.5768022649</v>
      </c>
      <c r="J50" s="47"/>
      <c r="K50" s="47"/>
    </row>
    <row r="51" spans="1:11">
      <c r="A51" s="44">
        <v>47</v>
      </c>
      <c r="B51" s="171">
        <v>1311527.5035740978</v>
      </c>
      <c r="C51" s="141">
        <v>1689479.3650443971</v>
      </c>
      <c r="D51" s="141">
        <v>1772694.2604015209</v>
      </c>
      <c r="E51" s="141">
        <v>1773118.9366812434</v>
      </c>
      <c r="J51" s="47"/>
      <c r="K51" s="47"/>
    </row>
    <row r="52" spans="1:11">
      <c r="A52" s="44">
        <v>48</v>
      </c>
      <c r="B52" s="171">
        <v>1322184.5897099781</v>
      </c>
      <c r="C52" s="141">
        <v>1671570.3856797665</v>
      </c>
      <c r="D52" s="141">
        <v>1705342.6232513252</v>
      </c>
      <c r="E52" s="141">
        <v>1799733.2773009278</v>
      </c>
      <c r="J52" s="47"/>
      <c r="K52" s="47"/>
    </row>
    <row r="53" spans="1:11">
      <c r="A53" s="44">
        <v>49</v>
      </c>
      <c r="B53" s="171">
        <v>1316671.5693933521</v>
      </c>
      <c r="C53" s="141">
        <v>1705096.5958624841</v>
      </c>
      <c r="D53" s="141">
        <v>1761047.5349003028</v>
      </c>
      <c r="E53" s="141">
        <v>1796289.7995937117</v>
      </c>
      <c r="J53" s="47"/>
      <c r="K53" s="47"/>
    </row>
    <row r="54" spans="1:11">
      <c r="A54" s="44">
        <v>50</v>
      </c>
      <c r="B54" s="171">
        <v>1310235.6364161109</v>
      </c>
      <c r="C54" s="141">
        <v>1683407.6416305862</v>
      </c>
      <c r="D54" s="141">
        <v>1662348.0581760462</v>
      </c>
      <c r="E54" s="141">
        <v>1815819.635004852</v>
      </c>
      <c r="J54" s="47"/>
      <c r="K54" s="47"/>
    </row>
    <row r="55" spans="1:11">
      <c r="A55" s="44">
        <v>51</v>
      </c>
      <c r="B55" s="171">
        <v>1329001.1387173668</v>
      </c>
      <c r="C55" s="141">
        <v>1675235.4435518885</v>
      </c>
      <c r="D55" s="141">
        <v>1711308.0583065972</v>
      </c>
      <c r="E55" s="141">
        <v>1789176.6290121328</v>
      </c>
      <c r="J55" s="47"/>
      <c r="K55" s="47"/>
    </row>
    <row r="56" spans="1:11">
      <c r="A56" s="44">
        <v>52</v>
      </c>
      <c r="B56" s="171">
        <v>1338837.4514238185</v>
      </c>
      <c r="C56" s="141">
        <v>1694861.0795202588</v>
      </c>
      <c r="D56" s="141">
        <v>1724020.4406644797</v>
      </c>
      <c r="E56" s="141">
        <v>1800608.2356654163</v>
      </c>
      <c r="J56" s="47"/>
      <c r="K56" s="47"/>
    </row>
    <row r="57" spans="1:11">
      <c r="A57" s="44">
        <v>53</v>
      </c>
      <c r="B57" s="171">
        <v>1312031.3460754114</v>
      </c>
      <c r="C57" s="141">
        <v>1710608.1093034586</v>
      </c>
      <c r="D57" s="141">
        <v>1661628.5911202703</v>
      </c>
      <c r="E57" s="141">
        <v>1794104.1229893239</v>
      </c>
      <c r="J57" s="47"/>
      <c r="K57" s="47"/>
    </row>
    <row r="58" spans="1:11">
      <c r="A58" s="44">
        <v>54</v>
      </c>
      <c r="B58" s="171">
        <v>1324241.3032619436</v>
      </c>
      <c r="C58" s="141">
        <v>1673625.2853861027</v>
      </c>
      <c r="D58" s="141">
        <v>1734062.4058750954</v>
      </c>
      <c r="E58" s="141">
        <v>1849663.3158735414</v>
      </c>
      <c r="J58" s="47"/>
      <c r="K58" s="47"/>
    </row>
    <row r="59" spans="1:11">
      <c r="A59" s="44">
        <v>55</v>
      </c>
      <c r="B59" s="171">
        <v>1300168.4391626571</v>
      </c>
      <c r="C59" s="141">
        <v>1625868.5155109388</v>
      </c>
      <c r="D59" s="141">
        <v>1679196.0427121783</v>
      </c>
      <c r="E59" s="141">
        <v>1812451.624328563</v>
      </c>
      <c r="J59" s="47"/>
      <c r="K59" s="47"/>
    </row>
    <row r="60" spans="1:11">
      <c r="A60" s="44">
        <v>56</v>
      </c>
      <c r="B60" s="171">
        <v>1287440.2253564824</v>
      </c>
      <c r="C60" s="141">
        <v>1679515.6695751722</v>
      </c>
      <c r="D60" s="141">
        <v>1719256.8983110662</v>
      </c>
      <c r="E60" s="141">
        <v>1780364.3370738057</v>
      </c>
      <c r="J60" s="47"/>
      <c r="K60" s="47"/>
    </row>
    <row r="61" spans="1:11">
      <c r="A61" s="44">
        <v>57</v>
      </c>
      <c r="B61" s="171">
        <v>1318077.0288774762</v>
      </c>
      <c r="C61" s="141">
        <v>1721629.0126634028</v>
      </c>
      <c r="D61" s="141">
        <v>1725360.7047167514</v>
      </c>
      <c r="E61" s="141">
        <v>1831368.312732754</v>
      </c>
      <c r="J61" s="47"/>
      <c r="K61" s="47"/>
    </row>
    <row r="62" spans="1:11">
      <c r="A62" s="44">
        <v>58</v>
      </c>
      <c r="B62" s="171">
        <v>1334104.3340221115</v>
      </c>
      <c r="C62" s="141">
        <v>1733282.1487542139</v>
      </c>
      <c r="D62" s="141">
        <v>1768993.7570042033</v>
      </c>
      <c r="E62" s="141">
        <v>1838104.8922467544</v>
      </c>
      <c r="J62" s="47"/>
      <c r="K62" s="47"/>
    </row>
    <row r="63" spans="1:11">
      <c r="A63" s="44">
        <v>59</v>
      </c>
      <c r="B63" s="171">
        <v>1332302.2543028074</v>
      </c>
      <c r="C63" s="141">
        <v>1688131.5826129103</v>
      </c>
      <c r="D63" s="141">
        <v>1722994.4159396735</v>
      </c>
      <c r="E63" s="141">
        <v>1758229.1166250741</v>
      </c>
      <c r="J63" s="47"/>
      <c r="K63" s="47"/>
    </row>
    <row r="64" spans="1:11">
      <c r="A64" s="44">
        <v>60</v>
      </c>
      <c r="B64" s="171">
        <v>1327076.9262437448</v>
      </c>
      <c r="C64" s="141">
        <v>1647695.9475422916</v>
      </c>
      <c r="D64" s="141">
        <v>1726745.9490938419</v>
      </c>
      <c r="E64" s="141">
        <v>1767369.4291853118</v>
      </c>
      <c r="J64" s="47"/>
      <c r="K64" s="47"/>
    </row>
    <row r="65" spans="1:11">
      <c r="A65" s="44">
        <v>61</v>
      </c>
      <c r="B65" s="171">
        <v>1346089.5785457492</v>
      </c>
      <c r="C65" s="141">
        <v>1667438.4275249022</v>
      </c>
      <c r="D65" s="141">
        <v>1743856.5275390216</v>
      </c>
      <c r="E65" s="141">
        <v>1827973.0302223815</v>
      </c>
      <c r="J65" s="47"/>
      <c r="K65" s="47"/>
    </row>
    <row r="66" spans="1:11">
      <c r="A66" s="44">
        <v>62</v>
      </c>
      <c r="B66" s="171">
        <v>1313428.7277957425</v>
      </c>
      <c r="C66" s="141">
        <v>1662846.1808165088</v>
      </c>
      <c r="D66" s="141">
        <v>1687680.3993770888</v>
      </c>
      <c r="E66" s="141">
        <v>1802392.3520319266</v>
      </c>
      <c r="J66" s="47"/>
      <c r="K66" s="47"/>
    </row>
    <row r="67" spans="1:11">
      <c r="A67" s="44">
        <v>63</v>
      </c>
      <c r="B67" s="171">
        <v>1323427.54747645</v>
      </c>
      <c r="C67" s="141">
        <v>1717700.7541891921</v>
      </c>
      <c r="D67" s="141">
        <v>1715767.116366005</v>
      </c>
      <c r="E67" s="141">
        <v>1813903.0761803661</v>
      </c>
      <c r="J67" s="47"/>
      <c r="K67" s="47"/>
    </row>
    <row r="68" spans="1:11">
      <c r="A68" s="44">
        <v>64</v>
      </c>
      <c r="B68" s="171">
        <v>1301298.9291552375</v>
      </c>
      <c r="C68" s="141">
        <v>1670690.2840526877</v>
      </c>
      <c r="D68" s="141">
        <v>1740711.6366206468</v>
      </c>
      <c r="E68" s="141">
        <v>1820715.0690425637</v>
      </c>
      <c r="J68" s="47"/>
      <c r="K68" s="47"/>
    </row>
    <row r="69" spans="1:11">
      <c r="A69" s="44">
        <v>65</v>
      </c>
      <c r="B69" s="171">
        <v>1323406.3763286406</v>
      </c>
      <c r="C69" s="141">
        <v>1697049.1667438289</v>
      </c>
      <c r="D69" s="141">
        <v>1740029.9174757972</v>
      </c>
      <c r="E69" s="141">
        <v>1773145.1386777661</v>
      </c>
      <c r="J69" s="47"/>
      <c r="K69" s="47"/>
    </row>
    <row r="70" spans="1:11">
      <c r="A70" s="44">
        <v>66</v>
      </c>
      <c r="B70" s="171">
        <v>1305705.3103592081</v>
      </c>
      <c r="C70" s="141">
        <v>1657796.0753324339</v>
      </c>
      <c r="D70" s="141">
        <v>1686042.1939424409</v>
      </c>
      <c r="E70" s="141">
        <v>1802008.4552884791</v>
      </c>
      <c r="J70" s="47"/>
      <c r="K70" s="47"/>
    </row>
    <row r="71" spans="1:11">
      <c r="A71" s="44">
        <v>67</v>
      </c>
      <c r="B71" s="171">
        <v>1324291.1959515898</v>
      </c>
      <c r="C71" s="141">
        <v>1662418.342636717</v>
      </c>
      <c r="D71" s="141">
        <v>1724732.5870077428</v>
      </c>
      <c r="E71" s="141">
        <v>1823180.9961357953</v>
      </c>
      <c r="J71" s="47"/>
      <c r="K71" s="47"/>
    </row>
    <row r="72" spans="1:11">
      <c r="A72" s="44">
        <v>68</v>
      </c>
      <c r="B72" s="171">
        <v>1331181.0196965518</v>
      </c>
      <c r="C72" s="141">
        <v>1687133.8999672164</v>
      </c>
      <c r="D72" s="141">
        <v>1699954.5926636849</v>
      </c>
      <c r="E72" s="141">
        <v>1845929.4998342467</v>
      </c>
      <c r="J72" s="47"/>
      <c r="K72" s="47"/>
    </row>
    <row r="73" spans="1:11">
      <c r="A73" s="44">
        <v>69</v>
      </c>
      <c r="B73" s="171">
        <v>1335331.9440789113</v>
      </c>
      <c r="C73" s="141">
        <v>1692303.1455360602</v>
      </c>
      <c r="D73" s="141">
        <v>1745818.7084393003</v>
      </c>
      <c r="E73" s="141">
        <v>1770063.620094182</v>
      </c>
      <c r="J73" s="47"/>
      <c r="K73" s="47"/>
    </row>
    <row r="74" spans="1:11">
      <c r="A74" s="44">
        <v>70</v>
      </c>
      <c r="B74" s="171">
        <v>1355249.3349019752</v>
      </c>
      <c r="C74" s="141">
        <v>1762713.5012369796</v>
      </c>
      <c r="D74" s="141">
        <v>1748817.190190031</v>
      </c>
      <c r="E74" s="141">
        <v>1832434.3295463861</v>
      </c>
      <c r="J74" s="47"/>
      <c r="K74" s="47"/>
    </row>
    <row r="75" spans="1:11">
      <c r="A75" s="44">
        <v>71</v>
      </c>
      <c r="B75" s="171">
        <v>1324737.8875519789</v>
      </c>
      <c r="C75" s="141">
        <v>1680864.3618453727</v>
      </c>
      <c r="D75" s="141">
        <v>1712709.5717895224</v>
      </c>
      <c r="E75" s="141">
        <v>1790272.8472645204</v>
      </c>
      <c r="J75" s="47"/>
      <c r="K75" s="47"/>
    </row>
    <row r="76" spans="1:11">
      <c r="A76" s="44">
        <v>72</v>
      </c>
      <c r="B76" s="171">
        <v>1316427.6127483838</v>
      </c>
      <c r="C76" s="141">
        <v>1656268.203373713</v>
      </c>
      <c r="D76" s="141">
        <v>1686431.1944452284</v>
      </c>
      <c r="E76" s="141">
        <v>1786747.1980412772</v>
      </c>
      <c r="J76" s="47"/>
      <c r="K76" s="47"/>
    </row>
    <row r="77" spans="1:11">
      <c r="A77" s="44">
        <v>73</v>
      </c>
      <c r="B77" s="171">
        <v>1327752.6368886272</v>
      </c>
      <c r="C77" s="141">
        <v>1730385.8472458571</v>
      </c>
      <c r="D77" s="141">
        <v>1794434.2042434867</v>
      </c>
      <c r="E77" s="141">
        <v>1864748.1677273631</v>
      </c>
      <c r="J77" s="47"/>
      <c r="K77" s="47"/>
    </row>
    <row r="78" spans="1:11">
      <c r="A78" s="44">
        <v>74</v>
      </c>
      <c r="B78" s="171">
        <v>1328888.0017822629</v>
      </c>
      <c r="C78" s="141">
        <v>1674298.9731471839</v>
      </c>
      <c r="D78" s="141">
        <v>1751522.0625461028</v>
      </c>
      <c r="E78" s="141">
        <v>1821877.9471714653</v>
      </c>
      <c r="J78" s="47"/>
      <c r="K78" s="47"/>
    </row>
    <row r="79" spans="1:11">
      <c r="A79" s="44">
        <v>75</v>
      </c>
      <c r="B79" s="171">
        <v>1305365.1970338139</v>
      </c>
      <c r="C79" s="141">
        <v>1674740.5510754404</v>
      </c>
      <c r="D79" s="141">
        <v>1699412.2903656743</v>
      </c>
      <c r="E79" s="141">
        <v>1827601.9694985612</v>
      </c>
      <c r="J79" s="47"/>
      <c r="K79" s="47"/>
    </row>
    <row r="80" spans="1:11">
      <c r="A80" s="44">
        <v>76</v>
      </c>
      <c r="B80" s="171">
        <v>1325298.6592738328</v>
      </c>
      <c r="C80" s="141">
        <v>1703601.6498966299</v>
      </c>
      <c r="D80" s="141">
        <v>1731308.8039026922</v>
      </c>
      <c r="E80" s="141">
        <v>1835374.4322729898</v>
      </c>
      <c r="J80" s="47"/>
      <c r="K80" s="47"/>
    </row>
    <row r="81" spans="1:11">
      <c r="A81" s="44">
        <v>77</v>
      </c>
      <c r="B81" s="171">
        <v>1350505.9609916979</v>
      </c>
      <c r="C81" s="141">
        <v>1715290.0705466941</v>
      </c>
      <c r="D81" s="141">
        <v>1745573.088992072</v>
      </c>
      <c r="E81" s="141">
        <v>1830206.6888397969</v>
      </c>
      <c r="J81" s="47"/>
      <c r="K81" s="47"/>
    </row>
    <row r="82" spans="1:11">
      <c r="A82" s="44">
        <v>78</v>
      </c>
      <c r="B82" s="171">
        <v>1313955.3484732439</v>
      </c>
      <c r="C82" s="141">
        <v>1670281.4000638481</v>
      </c>
      <c r="D82" s="141">
        <v>1710584.6811591203</v>
      </c>
      <c r="E82" s="141">
        <v>1789568.0536286964</v>
      </c>
      <c r="J82" s="47"/>
      <c r="K82" s="47"/>
    </row>
    <row r="83" spans="1:11">
      <c r="A83" s="44">
        <v>79</v>
      </c>
      <c r="B83" s="171">
        <v>1320005.2817715884</v>
      </c>
      <c r="C83" s="141">
        <v>1638072.200482429</v>
      </c>
      <c r="D83" s="141">
        <v>1720732.4834900906</v>
      </c>
      <c r="E83" s="141">
        <v>1823249.5396080064</v>
      </c>
      <c r="J83" s="47"/>
      <c r="K83" s="47"/>
    </row>
    <row r="84" spans="1:11">
      <c r="A84" s="44">
        <v>80</v>
      </c>
      <c r="B84" s="171">
        <v>1320075.5689274308</v>
      </c>
      <c r="C84" s="141">
        <v>1661016.1211681268</v>
      </c>
      <c r="D84" s="141">
        <v>1711348.5586323703</v>
      </c>
      <c r="E84" s="141">
        <v>1758470.9297549615</v>
      </c>
      <c r="J84" s="47"/>
      <c r="K84" s="47"/>
    </row>
    <row r="85" spans="1:11">
      <c r="A85" s="44">
        <v>81</v>
      </c>
      <c r="B85" s="171">
        <v>1315663.5451345909</v>
      </c>
      <c r="C85" s="141">
        <v>1698896.8271216301</v>
      </c>
      <c r="D85" s="141">
        <v>1672205.9958787016</v>
      </c>
      <c r="E85" s="141">
        <v>1800870.4877715551</v>
      </c>
      <c r="J85" s="47"/>
      <c r="K85" s="47"/>
    </row>
    <row r="86" spans="1:11">
      <c r="A86" s="44">
        <v>82</v>
      </c>
      <c r="B86" s="171">
        <v>1326165.9693698108</v>
      </c>
      <c r="C86" s="141">
        <v>1719638.926778157</v>
      </c>
      <c r="D86" s="141">
        <v>1729910.5021034258</v>
      </c>
      <c r="E86" s="141">
        <v>1867704.8358555972</v>
      </c>
      <c r="J86" s="47"/>
      <c r="K86" s="47"/>
    </row>
    <row r="87" spans="1:11">
      <c r="A87" s="44">
        <v>83</v>
      </c>
      <c r="B87" s="171">
        <v>1299115.9018721881</v>
      </c>
      <c r="C87" s="141">
        <v>1666425.1511941769</v>
      </c>
      <c r="D87" s="141">
        <v>1710568.5335433763</v>
      </c>
      <c r="E87" s="141">
        <v>1852037.0255750183</v>
      </c>
      <c r="J87" s="47"/>
      <c r="K87" s="47"/>
    </row>
    <row r="88" spans="1:11">
      <c r="A88" s="44">
        <v>84</v>
      </c>
      <c r="B88" s="171">
        <v>1310127.3776567532</v>
      </c>
      <c r="C88" s="141">
        <v>1680036.5957369914</v>
      </c>
      <c r="D88" s="141">
        <v>1714849.1204050416</v>
      </c>
      <c r="E88" s="141">
        <v>1836536.5606957532</v>
      </c>
      <c r="J88" s="47"/>
      <c r="K88" s="47"/>
    </row>
    <row r="89" spans="1:11">
      <c r="A89" s="44">
        <v>85</v>
      </c>
      <c r="B89" s="171">
        <v>1315553.6983659905</v>
      </c>
      <c r="C89" s="141">
        <v>1723850.1496158848</v>
      </c>
      <c r="D89" s="141">
        <v>1719254.9146052478</v>
      </c>
      <c r="E89" s="141">
        <v>1776869.4423063793</v>
      </c>
      <c r="J89" s="47"/>
      <c r="K89" s="47"/>
    </row>
    <row r="90" spans="1:11">
      <c r="A90" s="44">
        <v>86</v>
      </c>
      <c r="B90" s="171">
        <v>1345891.2558418752</v>
      </c>
      <c r="C90" s="141">
        <v>1697228.0299312528</v>
      </c>
      <c r="D90" s="141">
        <v>1719406.6829651613</v>
      </c>
      <c r="E90" s="141">
        <v>1764640.8628563462</v>
      </c>
      <c r="J90" s="47"/>
      <c r="K90" s="47"/>
    </row>
    <row r="91" spans="1:11">
      <c r="A91" s="44">
        <v>87</v>
      </c>
      <c r="B91" s="171">
        <v>1341422.1287797168</v>
      </c>
      <c r="C91" s="141">
        <v>1697102.9312641991</v>
      </c>
      <c r="D91" s="141">
        <v>1730363.9181909459</v>
      </c>
      <c r="E91" s="141">
        <v>1873068.9764923081</v>
      </c>
      <c r="J91" s="47"/>
      <c r="K91" s="47"/>
    </row>
    <row r="92" spans="1:11">
      <c r="A92" s="44">
        <v>88</v>
      </c>
      <c r="B92" s="171">
        <v>1305056.299529501</v>
      </c>
      <c r="C92" s="141">
        <v>1643019.3477255048</v>
      </c>
      <c r="D92" s="141">
        <v>1691172.1475362938</v>
      </c>
      <c r="E92" s="141">
        <v>1788477.8138583077</v>
      </c>
      <c r="J92" s="47"/>
      <c r="K92" s="47"/>
    </row>
    <row r="93" spans="1:11">
      <c r="A93" s="44">
        <v>89</v>
      </c>
      <c r="B93" s="171">
        <v>1326473.4614322316</v>
      </c>
      <c r="C93" s="141">
        <v>1667390.3230112318</v>
      </c>
      <c r="D93" s="141">
        <v>1672925.3750519764</v>
      </c>
      <c r="E93" s="141">
        <v>1796407.5966098106</v>
      </c>
      <c r="J93" s="47"/>
      <c r="K93" s="47"/>
    </row>
    <row r="94" spans="1:11">
      <c r="A94" s="44">
        <v>90</v>
      </c>
      <c r="B94" s="171">
        <v>1290833.0538569489</v>
      </c>
      <c r="C94" s="141">
        <v>1675024.2759068462</v>
      </c>
      <c r="D94" s="141">
        <v>1715391.3488449035</v>
      </c>
      <c r="E94" s="141">
        <v>1837277.0294362989</v>
      </c>
      <c r="J94" s="47"/>
      <c r="K94" s="47"/>
    </row>
    <row r="95" spans="1:11">
      <c r="A95" s="44">
        <v>91</v>
      </c>
      <c r="B95" s="171">
        <v>1321281.0993408461</v>
      </c>
      <c r="C95" s="141">
        <v>1638883.9796504211</v>
      </c>
      <c r="D95" s="141">
        <v>1730123.2378543341</v>
      </c>
      <c r="E95" s="141">
        <v>1792934.1908589625</v>
      </c>
      <c r="J95" s="47"/>
      <c r="K95" s="47"/>
    </row>
    <row r="96" spans="1:11">
      <c r="A96" s="44">
        <v>92</v>
      </c>
      <c r="B96" s="171">
        <v>1297597.2986367308</v>
      </c>
      <c r="C96" s="141">
        <v>1659196.5727002302</v>
      </c>
      <c r="D96" s="141">
        <v>1688048.8697593452</v>
      </c>
      <c r="E96" s="141">
        <v>1805625.8516235824</v>
      </c>
      <c r="J96" s="47"/>
      <c r="K96" s="47"/>
    </row>
    <row r="97" spans="1:11">
      <c r="A97" s="44">
        <v>93</v>
      </c>
      <c r="B97" s="171">
        <v>1325762.4885664945</v>
      </c>
      <c r="C97" s="141">
        <v>1647192.9552154776</v>
      </c>
      <c r="D97" s="141">
        <v>1726947.711829504</v>
      </c>
      <c r="E97" s="141">
        <v>1768986.5393584289</v>
      </c>
      <c r="J97" s="47"/>
      <c r="K97" s="47"/>
    </row>
    <row r="98" spans="1:11">
      <c r="A98" s="44">
        <v>94</v>
      </c>
      <c r="B98" s="171">
        <v>1318322.8309277743</v>
      </c>
      <c r="C98" s="141">
        <v>1724852.9723211809</v>
      </c>
      <c r="D98" s="141">
        <v>1693465.932938067</v>
      </c>
      <c r="E98" s="141">
        <v>1762342.222133636</v>
      </c>
      <c r="J98" s="47"/>
      <c r="K98" s="47"/>
    </row>
    <row r="99" spans="1:11">
      <c r="A99" s="44">
        <v>95</v>
      </c>
      <c r="B99" s="171">
        <v>1322768.1585713835</v>
      </c>
      <c r="C99" s="141">
        <v>1697287.4033363648</v>
      </c>
      <c r="D99" s="141">
        <v>1695487.5375645743</v>
      </c>
      <c r="E99" s="141">
        <v>1791485.132758952</v>
      </c>
      <c r="J99" s="47"/>
      <c r="K99" s="47"/>
    </row>
    <row r="100" spans="1:11">
      <c r="A100" s="44">
        <v>96</v>
      </c>
      <c r="B100" s="171">
        <v>1320562.2229278914</v>
      </c>
      <c r="C100" s="141">
        <v>1660999.6611901072</v>
      </c>
      <c r="D100" s="141">
        <v>1718783.4985583657</v>
      </c>
      <c r="E100" s="141">
        <v>1788347.2144401127</v>
      </c>
      <c r="J100" s="47"/>
      <c r="K100" s="47"/>
    </row>
    <row r="101" spans="1:11">
      <c r="A101" s="44">
        <v>97</v>
      </c>
      <c r="B101" s="171">
        <v>1327259.0211445657</v>
      </c>
      <c r="C101" s="141">
        <v>1732122.21685182</v>
      </c>
      <c r="D101" s="141">
        <v>1687776.487509239</v>
      </c>
      <c r="E101" s="141">
        <v>1822348.2202154207</v>
      </c>
      <c r="J101" s="47"/>
      <c r="K101" s="47"/>
    </row>
    <row r="102" spans="1:11">
      <c r="A102" s="44">
        <v>98</v>
      </c>
      <c r="B102" s="171">
        <v>1318758.9194129906</v>
      </c>
      <c r="C102" s="141">
        <v>1705403.2594280965</v>
      </c>
      <c r="D102" s="141">
        <v>1778178.5816298353</v>
      </c>
      <c r="E102" s="141">
        <v>1794632.5785183269</v>
      </c>
      <c r="J102" s="47"/>
      <c r="K102" s="47"/>
    </row>
    <row r="103" spans="1:11">
      <c r="A103" s="44">
        <v>99</v>
      </c>
      <c r="B103" s="171">
        <v>1343404.4491081436</v>
      </c>
      <c r="C103" s="141">
        <v>1715505.2288412575</v>
      </c>
      <c r="D103" s="141">
        <v>1739553.7671983342</v>
      </c>
      <c r="E103" s="141">
        <v>1788681.372817904</v>
      </c>
      <c r="J103" s="47"/>
      <c r="K103" s="47"/>
    </row>
    <row r="104" spans="1:11">
      <c r="A104" s="44">
        <v>100</v>
      </c>
      <c r="B104" s="171">
        <v>1319264.4554082365</v>
      </c>
      <c r="C104" s="141">
        <v>1685259.4211385674</v>
      </c>
      <c r="D104" s="141">
        <v>1757582.2323987323</v>
      </c>
      <c r="E104" s="141">
        <v>1780238.7517803819</v>
      </c>
      <c r="J104" s="47"/>
      <c r="K104" s="47"/>
    </row>
    <row r="105" spans="1:11">
      <c r="A105" s="44">
        <v>101</v>
      </c>
      <c r="B105" s="171">
        <v>1317833.1727423873</v>
      </c>
      <c r="C105" s="141">
        <v>1714550.6691354755</v>
      </c>
      <c r="D105" s="141">
        <v>1735104.0526537767</v>
      </c>
      <c r="E105" s="141">
        <v>1791070.5202348835</v>
      </c>
      <c r="J105" s="47"/>
      <c r="K105" s="47"/>
    </row>
    <row r="106" spans="1:11">
      <c r="A106" s="44">
        <v>102</v>
      </c>
      <c r="B106" s="171">
        <v>1323451.9055997638</v>
      </c>
      <c r="C106" s="141">
        <v>1674069.6413256973</v>
      </c>
      <c r="D106" s="141">
        <v>1726959.2223524034</v>
      </c>
      <c r="E106" s="141">
        <v>1777743.7876491223</v>
      </c>
      <c r="J106" s="47"/>
      <c r="K106" s="47"/>
    </row>
    <row r="107" spans="1:11">
      <c r="A107" s="44">
        <v>103</v>
      </c>
      <c r="B107" s="171">
        <v>1318589.8882116098</v>
      </c>
      <c r="C107" s="141">
        <v>1661421.011787242</v>
      </c>
      <c r="D107" s="141">
        <v>1723922.0921813438</v>
      </c>
      <c r="E107" s="141">
        <v>1770349.7137298374</v>
      </c>
      <c r="J107" s="47"/>
      <c r="K107" s="47"/>
    </row>
    <row r="108" spans="1:11">
      <c r="A108" s="44">
        <v>104</v>
      </c>
      <c r="B108" s="171">
        <v>1320980.895041819</v>
      </c>
      <c r="C108" s="141">
        <v>1705306.489911007</v>
      </c>
      <c r="D108" s="141">
        <v>1747795.6725227742</v>
      </c>
      <c r="E108" s="141">
        <v>1828033.187888083</v>
      </c>
      <c r="J108" s="47"/>
      <c r="K108" s="47"/>
    </row>
    <row r="109" spans="1:11">
      <c r="A109" s="44">
        <v>105</v>
      </c>
      <c r="B109" s="171">
        <v>1323120.2925752625</v>
      </c>
      <c r="C109" s="141">
        <v>1668261.928341191</v>
      </c>
      <c r="D109" s="141">
        <v>1692199.334963551</v>
      </c>
      <c r="E109" s="141">
        <v>1761955.7603368612</v>
      </c>
      <c r="J109" s="47"/>
      <c r="K109" s="47"/>
    </row>
    <row r="110" spans="1:11">
      <c r="A110" s="44">
        <v>106</v>
      </c>
      <c r="B110" s="171">
        <v>1327018.9627458544</v>
      </c>
      <c r="C110" s="141">
        <v>1693532.9750666274</v>
      </c>
      <c r="D110" s="141">
        <v>1718954.3815396619</v>
      </c>
      <c r="E110" s="141">
        <v>1793065.0271848314</v>
      </c>
      <c r="J110" s="47"/>
      <c r="K110" s="47"/>
    </row>
    <row r="111" spans="1:11">
      <c r="A111" s="44">
        <v>107</v>
      </c>
      <c r="B111" s="171">
        <v>1319564.0289834624</v>
      </c>
      <c r="C111" s="141">
        <v>1709868.2721838695</v>
      </c>
      <c r="D111" s="141">
        <v>1752040.8000368359</v>
      </c>
      <c r="E111" s="141">
        <v>1854300.4537345085</v>
      </c>
      <c r="J111" s="47"/>
      <c r="K111" s="47"/>
    </row>
    <row r="112" spans="1:11">
      <c r="A112" s="44">
        <v>108</v>
      </c>
      <c r="B112" s="171">
        <v>1319812.1405429</v>
      </c>
      <c r="C112" s="141">
        <v>1713196.0084536248</v>
      </c>
      <c r="D112" s="141">
        <v>1758882.2773965758</v>
      </c>
      <c r="E112" s="141">
        <v>1806638.2095070775</v>
      </c>
      <c r="J112" s="47"/>
      <c r="K112" s="47"/>
    </row>
    <row r="113" spans="1:11">
      <c r="A113" s="44">
        <v>109</v>
      </c>
      <c r="B113" s="171">
        <v>1318534.9418234054</v>
      </c>
      <c r="C113" s="141">
        <v>1653904.1646536086</v>
      </c>
      <c r="D113" s="141">
        <v>1712829.8354641814</v>
      </c>
      <c r="E113" s="141">
        <v>1772642.7892181098</v>
      </c>
      <c r="J113" s="47"/>
      <c r="K113" s="47"/>
    </row>
    <row r="114" spans="1:11">
      <c r="A114" s="44">
        <v>110</v>
      </c>
      <c r="B114" s="171">
        <v>1312197.6349135493</v>
      </c>
      <c r="C114" s="141">
        <v>1689739.1946106062</v>
      </c>
      <c r="D114" s="141">
        <v>1699676.9382480066</v>
      </c>
      <c r="E114" s="141">
        <v>1752477.6327572388</v>
      </c>
      <c r="J114" s="47"/>
      <c r="K114" s="47"/>
    </row>
    <row r="115" spans="1:11">
      <c r="A115" s="44">
        <v>111</v>
      </c>
      <c r="B115" s="171">
        <v>1334936.0639322731</v>
      </c>
      <c r="C115" s="141">
        <v>1689811.6043271818</v>
      </c>
      <c r="D115" s="141">
        <v>1747366.3119710113</v>
      </c>
      <c r="E115" s="141">
        <v>1767684.7634577544</v>
      </c>
      <c r="J115" s="47"/>
      <c r="K115" s="47"/>
    </row>
    <row r="116" spans="1:11">
      <c r="A116" s="44">
        <v>112</v>
      </c>
      <c r="B116" s="171">
        <v>1302027.4362548478</v>
      </c>
      <c r="C116" s="141">
        <v>1666806.8685055887</v>
      </c>
      <c r="D116" s="141">
        <v>1708877.3015605481</v>
      </c>
      <c r="E116" s="141">
        <v>1792308.0857800501</v>
      </c>
      <c r="J116" s="47"/>
      <c r="K116" s="47"/>
    </row>
    <row r="117" spans="1:11">
      <c r="A117" s="44">
        <v>113</v>
      </c>
      <c r="B117" s="171">
        <v>1344001.2842261677</v>
      </c>
      <c r="C117" s="141">
        <v>1683441.7540693521</v>
      </c>
      <c r="D117" s="141">
        <v>1692750.5846366135</v>
      </c>
      <c r="E117" s="141">
        <v>1732703.502377715</v>
      </c>
      <c r="J117" s="47"/>
      <c r="K117" s="47"/>
    </row>
    <row r="118" spans="1:11">
      <c r="A118" s="44">
        <v>114</v>
      </c>
      <c r="B118" s="171">
        <v>1303554.7944714283</v>
      </c>
      <c r="C118" s="141">
        <v>1653283.1661058643</v>
      </c>
      <c r="D118" s="141">
        <v>1677837.4399952411</v>
      </c>
      <c r="E118" s="141">
        <v>1791923.5802354449</v>
      </c>
      <c r="J118" s="47"/>
      <c r="K118" s="47"/>
    </row>
    <row r="119" spans="1:11">
      <c r="A119" s="44">
        <v>115</v>
      </c>
      <c r="B119" s="171">
        <v>1316908.1921548077</v>
      </c>
      <c r="C119" s="141">
        <v>1709858.5502095798</v>
      </c>
      <c r="D119" s="141">
        <v>1756540.6200105089</v>
      </c>
      <c r="E119" s="141">
        <v>1813739.1891805832</v>
      </c>
      <c r="J119" s="47"/>
      <c r="K119" s="47"/>
    </row>
    <row r="120" spans="1:11">
      <c r="A120" s="44">
        <v>116</v>
      </c>
      <c r="B120" s="171">
        <v>1329053.7716897167</v>
      </c>
      <c r="C120" s="141">
        <v>1689761.3321704904</v>
      </c>
      <c r="D120" s="141">
        <v>1762276.0678449674</v>
      </c>
      <c r="E120" s="141">
        <v>1796933.1012277724</v>
      </c>
      <c r="J120" s="47"/>
      <c r="K120" s="47"/>
    </row>
    <row r="121" spans="1:11">
      <c r="A121" s="44">
        <v>117</v>
      </c>
      <c r="B121" s="171">
        <v>1316728.2675780109</v>
      </c>
      <c r="C121" s="141">
        <v>1684777.2836533033</v>
      </c>
      <c r="D121" s="141">
        <v>1720548.8677958609</v>
      </c>
      <c r="E121" s="141">
        <v>1809122.7647620989</v>
      </c>
      <c r="J121" s="47"/>
      <c r="K121" s="47"/>
    </row>
    <row r="122" spans="1:11">
      <c r="A122" s="44">
        <v>118</v>
      </c>
      <c r="B122" s="171">
        <v>1320675.4584660381</v>
      </c>
      <c r="C122" s="141">
        <v>1727890.8157422384</v>
      </c>
      <c r="D122" s="141">
        <v>1733348.6606768812</v>
      </c>
      <c r="E122" s="141">
        <v>1812629.6726635725</v>
      </c>
      <c r="J122" s="47"/>
      <c r="K122" s="47"/>
    </row>
    <row r="123" spans="1:11">
      <c r="A123" s="44">
        <v>119</v>
      </c>
      <c r="B123" s="171">
        <v>1319406.5592519592</v>
      </c>
      <c r="C123" s="141">
        <v>1659019.8648247991</v>
      </c>
      <c r="D123" s="141">
        <v>1700687.495661489</v>
      </c>
      <c r="E123" s="141">
        <v>1734143.0428317746</v>
      </c>
      <c r="J123" s="47"/>
      <c r="K123" s="47"/>
    </row>
    <row r="124" spans="1:11">
      <c r="A124" s="44">
        <v>120</v>
      </c>
      <c r="B124" s="171">
        <v>1325173.1530472727</v>
      </c>
      <c r="C124" s="141">
        <v>1746037.5321521992</v>
      </c>
      <c r="D124" s="141">
        <v>1759464.708232509</v>
      </c>
      <c r="E124" s="141">
        <v>1824756.8032287105</v>
      </c>
      <c r="J124" s="47"/>
      <c r="K124" s="47"/>
    </row>
    <row r="125" spans="1:11">
      <c r="A125" s="44">
        <v>121</v>
      </c>
      <c r="B125" s="171">
        <v>1316197.3088070448</v>
      </c>
      <c r="C125" s="141">
        <v>1678974.7318349611</v>
      </c>
      <c r="D125" s="141">
        <v>1680196.170990773</v>
      </c>
      <c r="E125" s="141">
        <v>1777558.7816039836</v>
      </c>
      <c r="J125" s="47"/>
      <c r="K125" s="47"/>
    </row>
    <row r="126" spans="1:11">
      <c r="A126" s="44">
        <v>122</v>
      </c>
      <c r="B126" s="171">
        <v>1324716.6146700575</v>
      </c>
      <c r="C126" s="141">
        <v>1667225.2244117248</v>
      </c>
      <c r="D126" s="141">
        <v>1786020.6758371328</v>
      </c>
      <c r="E126" s="141">
        <v>1837698.899756101</v>
      </c>
      <c r="J126" s="47"/>
      <c r="K126" s="47"/>
    </row>
    <row r="127" spans="1:11">
      <c r="A127" s="44">
        <v>123</v>
      </c>
      <c r="B127" s="171">
        <v>1340794.6598223401</v>
      </c>
      <c r="C127" s="141">
        <v>1715263.6993509396</v>
      </c>
      <c r="D127" s="141">
        <v>1745151.1240934893</v>
      </c>
      <c r="E127" s="141">
        <v>1808876.8795993559</v>
      </c>
      <c r="J127" s="47"/>
      <c r="K127" s="47"/>
    </row>
    <row r="128" spans="1:11">
      <c r="A128" s="44">
        <v>124</v>
      </c>
      <c r="B128" s="171">
        <v>1332749.2861062058</v>
      </c>
      <c r="C128" s="141">
        <v>1697659.4078547708</v>
      </c>
      <c r="D128" s="141">
        <v>1707819.6269223625</v>
      </c>
      <c r="E128" s="141">
        <v>1800255.5413350698</v>
      </c>
      <c r="J128" s="47"/>
      <c r="K128" s="47"/>
    </row>
    <row r="129" spans="1:11">
      <c r="A129" s="44">
        <v>125</v>
      </c>
      <c r="B129" s="171">
        <v>1337884.205610109</v>
      </c>
      <c r="C129" s="141">
        <v>1699018.2979076526</v>
      </c>
      <c r="D129" s="141">
        <v>1734819.8655852932</v>
      </c>
      <c r="E129" s="141">
        <v>1776350.0539919965</v>
      </c>
      <c r="J129" s="47"/>
      <c r="K129" s="47"/>
    </row>
    <row r="130" spans="1:11">
      <c r="A130" s="44">
        <v>126</v>
      </c>
      <c r="B130" s="171">
        <v>1295180.6398535434</v>
      </c>
      <c r="C130" s="141">
        <v>1648644.4970870833</v>
      </c>
      <c r="D130" s="141">
        <v>1687572.0224284632</v>
      </c>
      <c r="E130" s="141">
        <v>1718959.1867298882</v>
      </c>
      <c r="J130" s="47"/>
      <c r="K130" s="47"/>
    </row>
    <row r="131" spans="1:11">
      <c r="A131" s="44">
        <v>127</v>
      </c>
      <c r="B131" s="171">
        <v>1330069.7762401535</v>
      </c>
      <c r="C131" s="141">
        <v>1701503.6197804397</v>
      </c>
      <c r="D131" s="141">
        <v>1727199.7100291862</v>
      </c>
      <c r="E131" s="141">
        <v>1822149.6414262506</v>
      </c>
      <c r="J131" s="47"/>
      <c r="K131" s="47"/>
    </row>
    <row r="132" spans="1:11">
      <c r="A132" s="44">
        <v>128</v>
      </c>
      <c r="B132" s="171">
        <v>1331568.7568002059</v>
      </c>
      <c r="C132" s="141">
        <v>1703584.3072654975</v>
      </c>
      <c r="D132" s="141">
        <v>1717770.8126683771</v>
      </c>
      <c r="E132" s="141">
        <v>1769970.3665049593</v>
      </c>
      <c r="J132" s="47"/>
      <c r="K132" s="47"/>
    </row>
    <row r="133" spans="1:11">
      <c r="A133" s="44">
        <v>129</v>
      </c>
      <c r="B133" s="171">
        <v>1329847.0593401021</v>
      </c>
      <c r="C133" s="141">
        <v>1700625.0879726049</v>
      </c>
      <c r="D133" s="141">
        <v>1711422.7127905902</v>
      </c>
      <c r="E133" s="141">
        <v>1791135.1211210561</v>
      </c>
      <c r="J133" s="47"/>
      <c r="K133" s="47"/>
    </row>
    <row r="134" spans="1:11">
      <c r="A134" s="44">
        <v>130</v>
      </c>
      <c r="B134" s="171">
        <v>1315518.0751009793</v>
      </c>
      <c r="C134" s="141">
        <v>1643885.0208005123</v>
      </c>
      <c r="D134" s="141">
        <v>1675040.7954779805</v>
      </c>
      <c r="E134" s="141">
        <v>1789207.6751146538</v>
      </c>
      <c r="J134" s="47"/>
      <c r="K134" s="47"/>
    </row>
    <row r="135" spans="1:11">
      <c r="A135" s="44">
        <v>131</v>
      </c>
      <c r="B135" s="171">
        <v>1311387.0767943119</v>
      </c>
      <c r="C135" s="141">
        <v>1671559.617824964</v>
      </c>
      <c r="D135" s="141">
        <v>1759573.4672853006</v>
      </c>
      <c r="E135" s="141">
        <v>1770953.9244769996</v>
      </c>
      <c r="J135" s="47"/>
      <c r="K135" s="47"/>
    </row>
    <row r="136" spans="1:11">
      <c r="A136" s="44">
        <v>132</v>
      </c>
      <c r="B136" s="171">
        <v>1344235.0074998843</v>
      </c>
      <c r="C136" s="141">
        <v>1691927.6589354486</v>
      </c>
      <c r="D136" s="141">
        <v>1771895.0224098286</v>
      </c>
      <c r="E136" s="141">
        <v>1809489.2319143161</v>
      </c>
      <c r="J136" s="47"/>
      <c r="K136" s="47"/>
    </row>
    <row r="137" spans="1:11">
      <c r="A137" s="44">
        <v>133</v>
      </c>
      <c r="B137" s="171">
        <v>1299820.3325042692</v>
      </c>
      <c r="C137" s="141">
        <v>1665180.0482631002</v>
      </c>
      <c r="D137" s="141">
        <v>1677170.9499538688</v>
      </c>
      <c r="E137" s="141">
        <v>1780467.2487471746</v>
      </c>
      <c r="J137" s="47"/>
      <c r="K137" s="47"/>
    </row>
    <row r="138" spans="1:11">
      <c r="A138" s="44">
        <v>134</v>
      </c>
      <c r="B138" s="171">
        <v>1341843.7872318358</v>
      </c>
      <c r="C138" s="141">
        <v>1705262.9436352307</v>
      </c>
      <c r="D138" s="141">
        <v>1732074.7225513756</v>
      </c>
      <c r="E138" s="141">
        <v>1824848.784336701</v>
      </c>
      <c r="J138" s="47"/>
      <c r="K138" s="47"/>
    </row>
    <row r="139" spans="1:11">
      <c r="A139" s="44">
        <v>135</v>
      </c>
      <c r="B139" s="171">
        <v>1306830.4839784075</v>
      </c>
      <c r="C139" s="141">
        <v>1675847.1599879789</v>
      </c>
      <c r="D139" s="141">
        <v>1692554.0983459265</v>
      </c>
      <c r="E139" s="141">
        <v>1756856.5952413299</v>
      </c>
      <c r="J139" s="47"/>
      <c r="K139" s="47"/>
    </row>
    <row r="140" spans="1:11">
      <c r="A140" s="44">
        <v>136</v>
      </c>
      <c r="B140" s="171">
        <v>1313808.6900530569</v>
      </c>
      <c r="C140" s="141">
        <v>1649494.0633055549</v>
      </c>
      <c r="D140" s="141">
        <v>1759764.6284318955</v>
      </c>
      <c r="E140" s="141">
        <v>1732433.5983153952</v>
      </c>
      <c r="J140" s="47"/>
      <c r="K140" s="47"/>
    </row>
    <row r="141" spans="1:11">
      <c r="A141" s="44">
        <v>137</v>
      </c>
      <c r="B141" s="171">
        <v>1295856.7605903547</v>
      </c>
      <c r="C141" s="141">
        <v>1690529.7338982539</v>
      </c>
      <c r="D141" s="141">
        <v>1686819.0866965144</v>
      </c>
      <c r="E141" s="141">
        <v>1794314.7585825801</v>
      </c>
      <c r="J141" s="47"/>
      <c r="K141" s="47"/>
    </row>
    <row r="142" spans="1:11">
      <c r="A142" s="44">
        <v>138</v>
      </c>
      <c r="B142" s="171">
        <v>1283064.9315394696</v>
      </c>
      <c r="C142" s="141">
        <v>1652744.3211015093</v>
      </c>
      <c r="D142" s="141">
        <v>1666802.6013763489</v>
      </c>
      <c r="E142" s="141">
        <v>1725896.1806715864</v>
      </c>
      <c r="J142" s="47"/>
      <c r="K142" s="47"/>
    </row>
    <row r="143" spans="1:11">
      <c r="A143" s="44">
        <v>139</v>
      </c>
      <c r="B143" s="171">
        <v>1315099.1924034937</v>
      </c>
      <c r="C143" s="141">
        <v>1745168.0940734183</v>
      </c>
      <c r="D143" s="141">
        <v>1731860.1475140925</v>
      </c>
      <c r="E143" s="141">
        <v>1789411.6202061169</v>
      </c>
      <c r="J143" s="47"/>
      <c r="K143" s="47"/>
    </row>
    <row r="144" spans="1:11">
      <c r="A144" s="44">
        <v>140</v>
      </c>
      <c r="B144" s="171">
        <v>1330337.1184559246</v>
      </c>
      <c r="C144" s="141">
        <v>1690522.2061456961</v>
      </c>
      <c r="D144" s="141">
        <v>1707546.98707235</v>
      </c>
      <c r="E144" s="141">
        <v>1782722.8662095463</v>
      </c>
      <c r="J144" s="47"/>
      <c r="K144" s="47"/>
    </row>
    <row r="145" spans="1:11">
      <c r="A145" s="44">
        <v>141</v>
      </c>
      <c r="B145" s="171">
        <v>1312450.8964449575</v>
      </c>
      <c r="C145" s="141">
        <v>1657592.7434884976</v>
      </c>
      <c r="D145" s="141">
        <v>1720652.5633278021</v>
      </c>
      <c r="E145" s="141">
        <v>1722305.6580773122</v>
      </c>
      <c r="J145" s="47"/>
      <c r="K145" s="47"/>
    </row>
    <row r="146" spans="1:11">
      <c r="A146" s="44">
        <v>142</v>
      </c>
      <c r="B146" s="171">
        <v>1323856.219574434</v>
      </c>
      <c r="C146" s="141">
        <v>1703299.4722855955</v>
      </c>
      <c r="D146" s="141">
        <v>1763671.8029489047</v>
      </c>
      <c r="E146" s="141">
        <v>1819929.7568527912</v>
      </c>
      <c r="J146" s="47"/>
      <c r="K146" s="47"/>
    </row>
    <row r="147" spans="1:11">
      <c r="A147" s="44">
        <v>143</v>
      </c>
      <c r="B147" s="171">
        <v>1308593.7812187055</v>
      </c>
      <c r="C147" s="141">
        <v>1696231.5625869615</v>
      </c>
      <c r="D147" s="141">
        <v>1677744.9427676366</v>
      </c>
      <c r="E147" s="141">
        <v>1716587.8331057488</v>
      </c>
      <c r="J147" s="47"/>
      <c r="K147" s="47"/>
    </row>
    <row r="148" spans="1:11">
      <c r="A148" s="44">
        <v>144</v>
      </c>
      <c r="B148" s="171">
        <v>1329721.5423096318</v>
      </c>
      <c r="C148" s="141">
        <v>1721007.9544348659</v>
      </c>
      <c r="D148" s="141">
        <v>1764453.1492970453</v>
      </c>
      <c r="E148" s="141">
        <v>1827461.7179884033</v>
      </c>
      <c r="J148" s="47"/>
      <c r="K148" s="47"/>
    </row>
    <row r="149" spans="1:11">
      <c r="A149" s="44">
        <v>145</v>
      </c>
      <c r="B149" s="171">
        <v>1339858.0430722025</v>
      </c>
      <c r="C149" s="141">
        <v>1713663.8813903439</v>
      </c>
      <c r="D149" s="141">
        <v>1744415.2527506992</v>
      </c>
      <c r="E149" s="141">
        <v>1835018.2952145922</v>
      </c>
      <c r="J149" s="47"/>
      <c r="K149" s="47"/>
    </row>
    <row r="150" spans="1:11">
      <c r="A150" s="44">
        <v>146</v>
      </c>
      <c r="B150" s="171">
        <v>1322480.5591476737</v>
      </c>
      <c r="C150" s="141">
        <v>1678702.2682392502</v>
      </c>
      <c r="D150" s="141">
        <v>1699863.452317114</v>
      </c>
      <c r="E150" s="141">
        <v>1792670.9529138173</v>
      </c>
      <c r="J150" s="47"/>
      <c r="K150" s="47"/>
    </row>
    <row r="151" spans="1:11">
      <c r="A151" s="44">
        <v>147</v>
      </c>
      <c r="B151" s="171">
        <v>1345513.3999914383</v>
      </c>
      <c r="C151" s="141">
        <v>1681579.7320780822</v>
      </c>
      <c r="D151" s="141">
        <v>1746573.8251619022</v>
      </c>
      <c r="E151" s="141">
        <v>1791638.6694512619</v>
      </c>
      <c r="J151" s="47"/>
      <c r="K151" s="47"/>
    </row>
    <row r="152" spans="1:11">
      <c r="A152" s="44">
        <v>148</v>
      </c>
      <c r="B152" s="171">
        <v>1318303.1241109536</v>
      </c>
      <c r="C152" s="141">
        <v>1681675.9396388649</v>
      </c>
      <c r="D152" s="141">
        <v>1729215.6686963721</v>
      </c>
      <c r="E152" s="141">
        <v>1732566.980639498</v>
      </c>
      <c r="J152" s="47"/>
      <c r="K152" s="47"/>
    </row>
    <row r="153" spans="1:11">
      <c r="A153" s="44">
        <v>149</v>
      </c>
      <c r="B153" s="171">
        <v>1317602.0350408715</v>
      </c>
      <c r="C153" s="141">
        <v>1687166.6169577281</v>
      </c>
      <c r="D153" s="141">
        <v>1770984.9503130722</v>
      </c>
      <c r="E153" s="141">
        <v>1848412.3089763599</v>
      </c>
      <c r="J153" s="47"/>
      <c r="K153" s="47"/>
    </row>
    <row r="154" spans="1:11">
      <c r="A154" s="44">
        <v>150</v>
      </c>
      <c r="B154" s="171">
        <v>1313020.6342793501</v>
      </c>
      <c r="C154" s="141">
        <v>1677860.2879432822</v>
      </c>
      <c r="D154" s="141">
        <v>1672697.0677365148</v>
      </c>
      <c r="E154" s="141">
        <v>1765163.4785097106</v>
      </c>
      <c r="J154" s="47"/>
      <c r="K154" s="47"/>
    </row>
    <row r="155" spans="1:11">
      <c r="A155" s="44">
        <v>151</v>
      </c>
      <c r="B155" s="171">
        <v>1290416.2931591843</v>
      </c>
      <c r="C155" s="141">
        <v>1637496.9121575018</v>
      </c>
      <c r="D155" s="141">
        <v>1680820.9152313054</v>
      </c>
      <c r="E155" s="141">
        <v>1780830.6488893514</v>
      </c>
      <c r="J155" s="47"/>
      <c r="K155" s="47"/>
    </row>
    <row r="156" spans="1:11">
      <c r="A156" s="44">
        <v>152</v>
      </c>
      <c r="B156" s="171">
        <v>1334992.8666525383</v>
      </c>
      <c r="C156" s="141">
        <v>1729215.2896648936</v>
      </c>
      <c r="D156" s="141">
        <v>1742604.4111637946</v>
      </c>
      <c r="E156" s="141">
        <v>1843467.0225781677</v>
      </c>
      <c r="J156" s="47"/>
      <c r="K156" s="47"/>
    </row>
    <row r="157" spans="1:11">
      <c r="A157" s="44">
        <v>153</v>
      </c>
      <c r="B157" s="171">
        <v>1304083.4305211785</v>
      </c>
      <c r="C157" s="141">
        <v>1655676.9324677913</v>
      </c>
      <c r="D157" s="141">
        <v>1721368.9712190689</v>
      </c>
      <c r="E157" s="141">
        <v>1800291.4048649641</v>
      </c>
      <c r="J157" s="47"/>
      <c r="K157" s="47"/>
    </row>
    <row r="158" spans="1:11">
      <c r="A158" s="44">
        <v>154</v>
      </c>
      <c r="B158" s="171">
        <v>1330089.3702665637</v>
      </c>
      <c r="C158" s="141">
        <v>1704004.6618676402</v>
      </c>
      <c r="D158" s="141">
        <v>1709740.4260437058</v>
      </c>
      <c r="E158" s="141">
        <v>1762147.3914757415</v>
      </c>
      <c r="J158" s="47"/>
      <c r="K158" s="47"/>
    </row>
    <row r="159" spans="1:11">
      <c r="A159" s="44">
        <v>155</v>
      </c>
      <c r="B159" s="171">
        <v>1308203.7733048396</v>
      </c>
      <c r="C159" s="141">
        <v>1706314.9200793009</v>
      </c>
      <c r="D159" s="141">
        <v>1704317.2075622047</v>
      </c>
      <c r="E159" s="141">
        <v>1817726.7303706089</v>
      </c>
      <c r="J159" s="47"/>
      <c r="K159" s="47"/>
    </row>
    <row r="160" spans="1:11">
      <c r="A160" s="44">
        <v>156</v>
      </c>
      <c r="B160" s="171">
        <v>1313725.3373548419</v>
      </c>
      <c r="C160" s="141">
        <v>1679822.8833875607</v>
      </c>
      <c r="D160" s="141">
        <v>1768233.0598374675</v>
      </c>
      <c r="E160" s="141">
        <v>1769419.4221066893</v>
      </c>
      <c r="J160" s="47"/>
      <c r="K160" s="47"/>
    </row>
    <row r="161" spans="1:11">
      <c r="A161" s="44">
        <v>157</v>
      </c>
      <c r="B161" s="171">
        <v>1316021.0352143042</v>
      </c>
      <c r="C161" s="141">
        <v>1711504.2859760728</v>
      </c>
      <c r="D161" s="141">
        <v>1682005.8376908568</v>
      </c>
      <c r="E161" s="141">
        <v>1791358.918460208</v>
      </c>
      <c r="J161" s="47"/>
      <c r="K161" s="47"/>
    </row>
    <row r="162" spans="1:11">
      <c r="A162" s="44">
        <v>158</v>
      </c>
      <c r="B162" s="171">
        <v>1333428.3985899109</v>
      </c>
      <c r="C162" s="141">
        <v>1705630.0161596197</v>
      </c>
      <c r="D162" s="141">
        <v>1718803.7617996496</v>
      </c>
      <c r="E162" s="141">
        <v>1749665.4489501729</v>
      </c>
      <c r="J162" s="47"/>
      <c r="K162" s="47"/>
    </row>
    <row r="163" spans="1:11">
      <c r="A163" s="44">
        <v>159</v>
      </c>
      <c r="B163" s="171">
        <v>1319138.6333106144</v>
      </c>
      <c r="C163" s="141">
        <v>1705352.6313696492</v>
      </c>
      <c r="D163" s="141">
        <v>1691071.2308261306</v>
      </c>
      <c r="E163" s="141">
        <v>1843095.0951182847</v>
      </c>
      <c r="J163" s="47"/>
      <c r="K163" s="47"/>
    </row>
    <row r="164" spans="1:11">
      <c r="A164" s="44">
        <v>160</v>
      </c>
      <c r="B164" s="171">
        <v>1332824.3391186811</v>
      </c>
      <c r="C164" s="141">
        <v>1667048.9851374</v>
      </c>
      <c r="D164" s="141">
        <v>1720729.5150789975</v>
      </c>
      <c r="E164" s="141">
        <v>1758597.9169668914</v>
      </c>
      <c r="J164" s="47"/>
      <c r="K164" s="47"/>
    </row>
    <row r="165" spans="1:11">
      <c r="A165" s="44">
        <v>161</v>
      </c>
      <c r="B165" s="171">
        <v>1335631.8091717884</v>
      </c>
      <c r="C165" s="141">
        <v>1671313.9336723485</v>
      </c>
      <c r="D165" s="141">
        <v>1682623.9118759066</v>
      </c>
      <c r="E165" s="141">
        <v>1832083.566112499</v>
      </c>
      <c r="J165" s="47"/>
      <c r="K165" s="47"/>
    </row>
    <row r="166" spans="1:11">
      <c r="A166" s="44">
        <v>162</v>
      </c>
      <c r="B166" s="171">
        <v>1326053.0556654318</v>
      </c>
      <c r="C166" s="141">
        <v>1722904.1300250213</v>
      </c>
      <c r="D166" s="141">
        <v>1780592.3652263402</v>
      </c>
      <c r="E166" s="141">
        <v>1821686.3757373877</v>
      </c>
      <c r="J166" s="47"/>
      <c r="K166" s="47"/>
    </row>
    <row r="167" spans="1:11">
      <c r="A167" s="44">
        <v>163</v>
      </c>
      <c r="B167" s="171">
        <v>1337371.5531875305</v>
      </c>
      <c r="C167" s="141">
        <v>1706249.6207483949</v>
      </c>
      <c r="D167" s="141">
        <v>1747296.3471828606</v>
      </c>
      <c r="E167" s="141">
        <v>1805115.3721152642</v>
      </c>
      <c r="J167" s="47"/>
      <c r="K167" s="47"/>
    </row>
    <row r="168" spans="1:11">
      <c r="A168" s="44">
        <v>164</v>
      </c>
      <c r="B168" s="171">
        <v>1334641.5162438636</v>
      </c>
      <c r="C168" s="141">
        <v>1662135.3085652147</v>
      </c>
      <c r="D168" s="141">
        <v>1726555.3188066341</v>
      </c>
      <c r="E168" s="141">
        <v>1852518.786057835</v>
      </c>
      <c r="J168" s="47"/>
      <c r="K168" s="47"/>
    </row>
    <row r="169" spans="1:11">
      <c r="A169" s="44">
        <v>165</v>
      </c>
      <c r="B169" s="171">
        <v>1328102.7106510382</v>
      </c>
      <c r="C169" s="141">
        <v>1699792.5856552552</v>
      </c>
      <c r="D169" s="141">
        <v>1712755.0275779478</v>
      </c>
      <c r="E169" s="141">
        <v>1737627.5427272418</v>
      </c>
      <c r="J169" s="47"/>
      <c r="K169" s="47"/>
    </row>
    <row r="170" spans="1:11">
      <c r="A170" s="44">
        <v>166</v>
      </c>
      <c r="B170" s="171">
        <v>1341898.2457416756</v>
      </c>
      <c r="C170" s="141">
        <v>1705252.0491667688</v>
      </c>
      <c r="D170" s="141">
        <v>1738961.2385290998</v>
      </c>
      <c r="E170" s="141">
        <v>1772063.5193379293</v>
      </c>
      <c r="J170" s="47"/>
      <c r="K170" s="47"/>
    </row>
    <row r="171" spans="1:11">
      <c r="A171" s="44">
        <v>167</v>
      </c>
      <c r="B171" s="171">
        <v>1338149.9085877307</v>
      </c>
      <c r="C171" s="141">
        <v>1664643.6867335304</v>
      </c>
      <c r="D171" s="141">
        <v>1723545.974323601</v>
      </c>
      <c r="E171" s="141">
        <v>1783617.5312879733</v>
      </c>
      <c r="J171" s="47"/>
      <c r="K171" s="47"/>
    </row>
    <row r="172" spans="1:11">
      <c r="A172" s="44">
        <v>168</v>
      </c>
      <c r="B172" s="171">
        <v>1339458.8623192718</v>
      </c>
      <c r="C172" s="141">
        <v>1661621.1575843238</v>
      </c>
      <c r="D172" s="141">
        <v>1698173.2056687635</v>
      </c>
      <c r="E172" s="141">
        <v>1807391.0035165772</v>
      </c>
      <c r="J172" s="47"/>
      <c r="K172" s="47"/>
    </row>
    <row r="173" spans="1:11">
      <c r="A173" s="44">
        <v>169</v>
      </c>
      <c r="B173" s="171">
        <v>1321249.3180564221</v>
      </c>
      <c r="C173" s="141">
        <v>1680659.5557287333</v>
      </c>
      <c r="D173" s="141">
        <v>1731697.9825581952</v>
      </c>
      <c r="E173" s="141">
        <v>1859870.9959848945</v>
      </c>
      <c r="J173" s="47"/>
      <c r="K173" s="47"/>
    </row>
    <row r="174" spans="1:11">
      <c r="A174" s="44">
        <v>170</v>
      </c>
      <c r="B174" s="171">
        <v>1317901.7962568179</v>
      </c>
      <c r="C174" s="141">
        <v>1661079.133212222</v>
      </c>
      <c r="D174" s="141">
        <v>1716648.4720213499</v>
      </c>
      <c r="E174" s="141">
        <v>1802068.3453607899</v>
      </c>
      <c r="J174" s="47"/>
      <c r="K174" s="47"/>
    </row>
    <row r="175" spans="1:11">
      <c r="A175" s="44">
        <v>171</v>
      </c>
      <c r="B175" s="171">
        <v>1322103.0865628261</v>
      </c>
      <c r="C175" s="141">
        <v>1691935.3502324559</v>
      </c>
      <c r="D175" s="141">
        <v>1755949.8742407551</v>
      </c>
      <c r="E175" s="141">
        <v>1786277.2948941232</v>
      </c>
      <c r="J175" s="47"/>
      <c r="K175" s="47"/>
    </row>
    <row r="176" spans="1:11">
      <c r="A176" s="44">
        <v>172</v>
      </c>
      <c r="B176" s="171">
        <v>1324364.8875576195</v>
      </c>
      <c r="C176" s="141">
        <v>1685212.7989644087</v>
      </c>
      <c r="D176" s="141">
        <v>1659711.9683611568</v>
      </c>
      <c r="E176" s="141">
        <v>1724692.170403562</v>
      </c>
      <c r="J176" s="47"/>
      <c r="K176" s="47"/>
    </row>
    <row r="177" spans="1:11">
      <c r="A177" s="44">
        <v>173</v>
      </c>
      <c r="B177" s="171">
        <v>1322848.9330661281</v>
      </c>
      <c r="C177" s="141">
        <v>1705469.1122123804</v>
      </c>
      <c r="D177" s="141">
        <v>1764340.5087298644</v>
      </c>
      <c r="E177" s="141">
        <v>1840779.771356636</v>
      </c>
      <c r="J177" s="47"/>
      <c r="K177" s="47"/>
    </row>
    <row r="178" spans="1:11">
      <c r="A178" s="44">
        <v>174</v>
      </c>
      <c r="B178" s="171">
        <v>1317047.266008897</v>
      </c>
      <c r="C178" s="141">
        <v>1655492.6409955993</v>
      </c>
      <c r="D178" s="141">
        <v>1728848.6674407127</v>
      </c>
      <c r="E178" s="141">
        <v>1779348.1117971845</v>
      </c>
      <c r="J178" s="47"/>
      <c r="K178" s="47"/>
    </row>
    <row r="179" spans="1:11">
      <c r="A179" s="44">
        <v>175</v>
      </c>
      <c r="B179" s="171">
        <v>1329121.8268086563</v>
      </c>
      <c r="C179" s="141">
        <v>1649360.5995188602</v>
      </c>
      <c r="D179" s="141">
        <v>1692858.779680074</v>
      </c>
      <c r="E179" s="141">
        <v>1739384.5748755105</v>
      </c>
      <c r="J179" s="47"/>
      <c r="K179" s="47"/>
    </row>
    <row r="180" spans="1:11">
      <c r="A180" s="44">
        <v>176</v>
      </c>
      <c r="B180" s="171">
        <v>1338815.9315963513</v>
      </c>
      <c r="C180" s="141">
        <v>1696504.1462450181</v>
      </c>
      <c r="D180" s="141">
        <v>1730890.5276745439</v>
      </c>
      <c r="E180" s="141">
        <v>1784168.1564827212</v>
      </c>
      <c r="J180" s="47"/>
      <c r="K180" s="47"/>
    </row>
    <row r="181" spans="1:11">
      <c r="A181" s="44">
        <v>177</v>
      </c>
      <c r="B181" s="171">
        <v>1299564.6258450514</v>
      </c>
      <c r="C181" s="141">
        <v>1702018.809400436</v>
      </c>
      <c r="D181" s="141">
        <v>1711418.8877674802</v>
      </c>
      <c r="E181" s="141">
        <v>1802729.0458308929</v>
      </c>
      <c r="J181" s="47"/>
      <c r="K181" s="47"/>
    </row>
    <row r="182" spans="1:11">
      <c r="A182" s="44">
        <v>178</v>
      </c>
      <c r="B182" s="171">
        <v>1330591.0658807838</v>
      </c>
      <c r="C182" s="141">
        <v>1678910.8247535198</v>
      </c>
      <c r="D182" s="141">
        <v>1725527.8927866367</v>
      </c>
      <c r="E182" s="141">
        <v>1746509.4202471171</v>
      </c>
      <c r="J182" s="47"/>
      <c r="K182" s="47"/>
    </row>
    <row r="183" spans="1:11">
      <c r="A183" s="44">
        <v>179</v>
      </c>
      <c r="B183" s="171">
        <v>1342835.4605441622</v>
      </c>
      <c r="C183" s="141">
        <v>1699491.0867404852</v>
      </c>
      <c r="D183" s="141">
        <v>1755949.5427773457</v>
      </c>
      <c r="E183" s="141">
        <v>1727515.9272830165</v>
      </c>
      <c r="J183" s="47"/>
      <c r="K183" s="47"/>
    </row>
    <row r="184" spans="1:11">
      <c r="A184" s="44">
        <v>180</v>
      </c>
      <c r="B184" s="171">
        <v>1321241.7451199405</v>
      </c>
      <c r="C184" s="141">
        <v>1658273.7374140737</v>
      </c>
      <c r="D184" s="141">
        <v>1731305.6992087676</v>
      </c>
      <c r="E184" s="141">
        <v>1774429.0470150069</v>
      </c>
      <c r="J184" s="47"/>
      <c r="K184" s="47"/>
    </row>
    <row r="185" spans="1:11">
      <c r="A185" s="44">
        <v>181</v>
      </c>
      <c r="B185" s="171">
        <v>1330657.2755390329</v>
      </c>
      <c r="C185" s="141">
        <v>1731060.5248147782</v>
      </c>
      <c r="D185" s="141">
        <v>1726541.9696535754</v>
      </c>
      <c r="E185" s="141">
        <v>1785761.6991080262</v>
      </c>
      <c r="J185" s="47"/>
      <c r="K185" s="47"/>
    </row>
    <row r="186" spans="1:11">
      <c r="A186" s="44">
        <v>182</v>
      </c>
      <c r="B186" s="171">
        <v>1312437.203014713</v>
      </c>
      <c r="C186" s="141">
        <v>1660817.0296739233</v>
      </c>
      <c r="D186" s="141">
        <v>1702129.2559626063</v>
      </c>
      <c r="E186" s="141">
        <v>1818820.6101112813</v>
      </c>
      <c r="J186" s="47"/>
      <c r="K186" s="47"/>
    </row>
    <row r="187" spans="1:11">
      <c r="A187" s="44">
        <v>183</v>
      </c>
      <c r="B187" s="171">
        <v>1316861.2691106191</v>
      </c>
      <c r="C187" s="141">
        <v>1686657.602494254</v>
      </c>
      <c r="D187" s="141">
        <v>1692782.3109039073</v>
      </c>
      <c r="E187" s="141">
        <v>1790369.1153231948</v>
      </c>
      <c r="J187" s="47"/>
      <c r="K187" s="47"/>
    </row>
    <row r="188" spans="1:11">
      <c r="A188" s="44">
        <v>184</v>
      </c>
      <c r="B188" s="171">
        <v>1304580.1552780413</v>
      </c>
      <c r="C188" s="141">
        <v>1675471.784907426</v>
      </c>
      <c r="D188" s="141">
        <v>1696437.4428350797</v>
      </c>
      <c r="E188" s="141">
        <v>1790290.2957263724</v>
      </c>
      <c r="J188" s="47"/>
      <c r="K188" s="47"/>
    </row>
    <row r="189" spans="1:11">
      <c r="A189" s="44">
        <v>185</v>
      </c>
      <c r="B189" s="171">
        <v>1337407.5793436558</v>
      </c>
      <c r="C189" s="141">
        <v>1661346.8012572473</v>
      </c>
      <c r="D189" s="141">
        <v>1759774.2494774875</v>
      </c>
      <c r="E189" s="141">
        <v>1819447.4607902383</v>
      </c>
      <c r="J189" s="47"/>
      <c r="K189" s="47"/>
    </row>
    <row r="190" spans="1:11">
      <c r="A190" s="44">
        <v>186</v>
      </c>
      <c r="B190" s="171">
        <v>1339501.1605312338</v>
      </c>
      <c r="C190" s="141">
        <v>1749031.9649505389</v>
      </c>
      <c r="D190" s="141">
        <v>1769416.3410949314</v>
      </c>
      <c r="E190" s="141">
        <v>1835267.4888374442</v>
      </c>
      <c r="J190" s="47"/>
      <c r="K190" s="47"/>
    </row>
    <row r="191" spans="1:11">
      <c r="A191" s="44">
        <v>187</v>
      </c>
      <c r="B191" s="171">
        <v>1283428.6502284515</v>
      </c>
      <c r="C191" s="141">
        <v>1653711.916181914</v>
      </c>
      <c r="D191" s="141">
        <v>1719700.1101596754</v>
      </c>
      <c r="E191" s="141">
        <v>1765029.7014625862</v>
      </c>
      <c r="J191" s="47"/>
      <c r="K191" s="47"/>
    </row>
    <row r="192" spans="1:11">
      <c r="A192" s="44">
        <v>188</v>
      </c>
      <c r="B192" s="171">
        <v>1342184.1823377213</v>
      </c>
      <c r="C192" s="141">
        <v>1708976.3453823465</v>
      </c>
      <c r="D192" s="141">
        <v>1755620.953225021</v>
      </c>
      <c r="E192" s="141">
        <v>1803231.1399112823</v>
      </c>
      <c r="J192" s="47"/>
      <c r="K192" s="47"/>
    </row>
    <row r="193" spans="1:11">
      <c r="A193" s="44">
        <v>189</v>
      </c>
      <c r="B193" s="171">
        <v>1310831.9026587242</v>
      </c>
      <c r="C193" s="141">
        <v>1673115.5581757966</v>
      </c>
      <c r="D193" s="141">
        <v>1722638.3159290182</v>
      </c>
      <c r="E193" s="141">
        <v>1725606.9577103064</v>
      </c>
      <c r="J193" s="47"/>
      <c r="K193" s="47"/>
    </row>
    <row r="194" spans="1:11">
      <c r="A194" s="44">
        <v>190</v>
      </c>
      <c r="B194" s="171">
        <v>1309832.3604944469</v>
      </c>
      <c r="C194" s="141">
        <v>1669287.0239486892</v>
      </c>
      <c r="D194" s="141">
        <v>1716962.2481984794</v>
      </c>
      <c r="E194" s="141">
        <v>1811642.7376392691</v>
      </c>
      <c r="J194" s="47"/>
      <c r="K194" s="47"/>
    </row>
    <row r="195" spans="1:11">
      <c r="A195" s="44">
        <v>191</v>
      </c>
      <c r="B195" s="171">
        <v>1318999.5915715275</v>
      </c>
      <c r="C195" s="141">
        <v>1687701.918661237</v>
      </c>
      <c r="D195" s="141">
        <v>1754928.889787026</v>
      </c>
      <c r="E195" s="141">
        <v>1816168.4861748426</v>
      </c>
      <c r="J195" s="47"/>
      <c r="K195" s="47"/>
    </row>
    <row r="196" spans="1:11">
      <c r="A196" s="44">
        <v>192</v>
      </c>
      <c r="B196" s="171">
        <v>1310933.9218270679</v>
      </c>
      <c r="C196" s="141">
        <v>1702209.2637931886</v>
      </c>
      <c r="D196" s="141">
        <v>1765678.8844968432</v>
      </c>
      <c r="E196" s="141">
        <v>1829561.5284639313</v>
      </c>
      <c r="J196" s="47"/>
      <c r="K196" s="47"/>
    </row>
    <row r="197" spans="1:11">
      <c r="A197" s="44">
        <v>193</v>
      </c>
      <c r="B197" s="171">
        <v>1325650.44673993</v>
      </c>
      <c r="C197" s="141">
        <v>1657035.7876541873</v>
      </c>
      <c r="D197" s="141">
        <v>1709533.9423370522</v>
      </c>
      <c r="E197" s="141">
        <v>1790398.292298944</v>
      </c>
      <c r="J197" s="47"/>
      <c r="K197" s="47"/>
    </row>
    <row r="198" spans="1:11">
      <c r="A198" s="44">
        <v>194</v>
      </c>
      <c r="B198" s="171">
        <v>1320333.9655745483</v>
      </c>
      <c r="C198" s="141">
        <v>1670037.0722609779</v>
      </c>
      <c r="D198" s="141">
        <v>1696701.2812383557</v>
      </c>
      <c r="E198" s="141">
        <v>1786720.1985104964</v>
      </c>
      <c r="J198" s="47"/>
      <c r="K198" s="47"/>
    </row>
    <row r="199" spans="1:11">
      <c r="A199" s="44">
        <v>195</v>
      </c>
      <c r="B199" s="171">
        <v>1315790.1490271299</v>
      </c>
      <c r="C199" s="141">
        <v>1650300.2679057</v>
      </c>
      <c r="D199" s="141">
        <v>1753799.4119903373</v>
      </c>
      <c r="E199" s="141">
        <v>1829143.6676658292</v>
      </c>
      <c r="J199" s="47"/>
      <c r="K199" s="47"/>
    </row>
    <row r="200" spans="1:11">
      <c r="A200" s="44">
        <v>196</v>
      </c>
      <c r="B200" s="171">
        <v>1314854.2773414543</v>
      </c>
      <c r="C200" s="141">
        <v>1655364.1723532721</v>
      </c>
      <c r="D200" s="141">
        <v>1669522.7456099445</v>
      </c>
      <c r="E200" s="141">
        <v>1774673.4333669506</v>
      </c>
      <c r="J200" s="47"/>
      <c r="K200" s="47"/>
    </row>
    <row r="201" spans="1:11">
      <c r="A201" s="44">
        <v>197</v>
      </c>
      <c r="B201" s="171">
        <v>1310716.964357652</v>
      </c>
      <c r="C201" s="141">
        <v>1649671.8034672546</v>
      </c>
      <c r="D201" s="141">
        <v>1701557.6149746997</v>
      </c>
      <c r="E201" s="141">
        <v>1749708.7943716992</v>
      </c>
      <c r="J201" s="47"/>
      <c r="K201" s="47"/>
    </row>
    <row r="202" spans="1:11">
      <c r="A202" s="44">
        <v>198</v>
      </c>
      <c r="B202" s="171">
        <v>1345149.5749260082</v>
      </c>
      <c r="C202" s="141">
        <v>1672666.2122882921</v>
      </c>
      <c r="D202" s="141">
        <v>1731418.992281755</v>
      </c>
      <c r="E202" s="141">
        <v>1771575.6425225781</v>
      </c>
      <c r="J202" s="47"/>
      <c r="K202" s="47"/>
    </row>
    <row r="203" spans="1:11">
      <c r="A203" s="44">
        <v>199</v>
      </c>
      <c r="B203" s="171">
        <v>1322000.0012660543</v>
      </c>
      <c r="C203" s="141">
        <v>1689337.8500033652</v>
      </c>
      <c r="D203" s="141">
        <v>1703159.2794714572</v>
      </c>
      <c r="E203" s="141">
        <v>1839517.5360621368</v>
      </c>
      <c r="J203" s="47"/>
      <c r="K203" s="47"/>
    </row>
    <row r="204" spans="1:11">
      <c r="A204" s="44">
        <v>200</v>
      </c>
      <c r="B204" s="171">
        <v>1323243.5940351998</v>
      </c>
      <c r="C204" s="141">
        <v>1666421.8249971408</v>
      </c>
      <c r="D204" s="141">
        <v>1748035.6074906327</v>
      </c>
      <c r="E204" s="141">
        <v>1821735.9273328439</v>
      </c>
      <c r="J204" s="47"/>
      <c r="K204" s="47"/>
    </row>
    <row r="205" spans="1:11">
      <c r="A205" s="44">
        <v>201</v>
      </c>
      <c r="B205" s="171">
        <v>1307835.9148264877</v>
      </c>
      <c r="C205" s="141">
        <v>1669729.0892802051</v>
      </c>
      <c r="D205" s="141">
        <v>1724841.2033259231</v>
      </c>
      <c r="E205" s="141">
        <v>1755268.5382987203</v>
      </c>
      <c r="J205" s="47"/>
      <c r="K205" s="47"/>
    </row>
    <row r="206" spans="1:11">
      <c r="A206" s="44">
        <v>202</v>
      </c>
      <c r="B206" s="171">
        <v>1321500.5467738858</v>
      </c>
      <c r="C206" s="141">
        <v>1677498.9838713747</v>
      </c>
      <c r="D206" s="141">
        <v>1711415.2581982336</v>
      </c>
      <c r="E206" s="141">
        <v>1810894.9768841937</v>
      </c>
      <c r="J206" s="47"/>
      <c r="K206" s="47"/>
    </row>
    <row r="207" spans="1:11">
      <c r="A207" s="44">
        <v>203</v>
      </c>
      <c r="B207" s="171">
        <v>1321389.1356173034</v>
      </c>
      <c r="C207" s="141">
        <v>1722971.3430532564</v>
      </c>
      <c r="D207" s="141">
        <v>1688209.2669419507</v>
      </c>
      <c r="E207" s="141">
        <v>1790615.0874842089</v>
      </c>
      <c r="J207" s="47"/>
      <c r="K207" s="47"/>
    </row>
    <row r="208" spans="1:11">
      <c r="A208" s="44">
        <v>204</v>
      </c>
      <c r="B208" s="171">
        <v>1307491.3389886715</v>
      </c>
      <c r="C208" s="141">
        <v>1690639.9629873771</v>
      </c>
      <c r="D208" s="141">
        <v>1693219.7673788688</v>
      </c>
      <c r="E208" s="141">
        <v>1779508.6026045354</v>
      </c>
      <c r="J208" s="47"/>
      <c r="K208" s="47"/>
    </row>
    <row r="209" spans="1:11">
      <c r="A209" s="44">
        <v>205</v>
      </c>
      <c r="B209" s="171">
        <v>1316471.3773545921</v>
      </c>
      <c r="C209" s="141">
        <v>1720557.1437045583</v>
      </c>
      <c r="D209" s="141">
        <v>1730253.2850040281</v>
      </c>
      <c r="E209" s="141">
        <v>1831723.0600488235</v>
      </c>
      <c r="J209" s="47"/>
      <c r="K209" s="47"/>
    </row>
    <row r="210" spans="1:11">
      <c r="A210" s="44">
        <v>206</v>
      </c>
      <c r="B210" s="171">
        <v>1330525.6337893992</v>
      </c>
      <c r="C210" s="141">
        <v>1691989.4546609262</v>
      </c>
      <c r="D210" s="141">
        <v>1709160.228688922</v>
      </c>
      <c r="E210" s="141">
        <v>1764594.5403886279</v>
      </c>
      <c r="J210" s="47"/>
      <c r="K210" s="47"/>
    </row>
    <row r="211" spans="1:11">
      <c r="A211" s="44">
        <v>207</v>
      </c>
      <c r="B211" s="171">
        <v>1311689.0925131342</v>
      </c>
      <c r="C211" s="141">
        <v>1650877.9190169121</v>
      </c>
      <c r="D211" s="141">
        <v>1698667.5774509897</v>
      </c>
      <c r="E211" s="141">
        <v>1795942.9261827911</v>
      </c>
      <c r="J211" s="47"/>
      <c r="K211" s="47"/>
    </row>
    <row r="212" spans="1:11">
      <c r="A212" s="44">
        <v>208</v>
      </c>
      <c r="B212" s="171">
        <v>1332710.6165996084</v>
      </c>
      <c r="C212" s="141">
        <v>1677684.7864649827</v>
      </c>
      <c r="D212" s="141">
        <v>1744722.1201729265</v>
      </c>
      <c r="E212" s="141">
        <v>1790649.9534723284</v>
      </c>
      <c r="J212" s="47"/>
      <c r="K212" s="47"/>
    </row>
    <row r="213" spans="1:11">
      <c r="A213" s="44">
        <v>209</v>
      </c>
      <c r="B213" s="171">
        <v>1337001.4396315485</v>
      </c>
      <c r="C213" s="141">
        <v>1683151.5809671732</v>
      </c>
      <c r="D213" s="141">
        <v>1686142.2448959621</v>
      </c>
      <c r="E213" s="141">
        <v>1747202.5663654685</v>
      </c>
      <c r="J213" s="47"/>
      <c r="K213" s="47"/>
    </row>
    <row r="214" spans="1:11">
      <c r="A214" s="44">
        <v>210</v>
      </c>
      <c r="B214" s="171">
        <v>1316157.4069989882</v>
      </c>
      <c r="C214" s="141">
        <v>1687828.1114562757</v>
      </c>
      <c r="D214" s="141">
        <v>1676242.3722937712</v>
      </c>
      <c r="E214" s="141">
        <v>1759883.5956057643</v>
      </c>
      <c r="J214" s="47"/>
      <c r="K214" s="47"/>
    </row>
    <row r="215" spans="1:11">
      <c r="A215" s="44">
        <v>211</v>
      </c>
      <c r="B215" s="171">
        <v>1309440.2066489044</v>
      </c>
      <c r="C215" s="141">
        <v>1681748.4596996785</v>
      </c>
      <c r="D215" s="141">
        <v>1724009.2525302535</v>
      </c>
      <c r="E215" s="141">
        <v>1767539.3696638776</v>
      </c>
      <c r="J215" s="47"/>
      <c r="K215" s="47"/>
    </row>
    <row r="216" spans="1:11">
      <c r="A216" s="44">
        <v>212</v>
      </c>
      <c r="B216" s="171">
        <v>1322423.8233778134</v>
      </c>
      <c r="C216" s="141">
        <v>1693090.211349156</v>
      </c>
      <c r="D216" s="141">
        <v>1775579.2776814236</v>
      </c>
      <c r="E216" s="141">
        <v>1820071.2134159508</v>
      </c>
      <c r="J216" s="47"/>
      <c r="K216" s="47"/>
    </row>
    <row r="217" spans="1:11">
      <c r="A217" s="44">
        <v>213</v>
      </c>
      <c r="B217" s="171">
        <v>1317000.9182319329</v>
      </c>
      <c r="C217" s="141">
        <v>1674656.9648751579</v>
      </c>
      <c r="D217" s="141">
        <v>1715743.1034105346</v>
      </c>
      <c r="E217" s="141">
        <v>1773908.8120632067</v>
      </c>
      <c r="J217" s="47"/>
      <c r="K217" s="47"/>
    </row>
    <row r="218" spans="1:11">
      <c r="A218" s="44">
        <v>214</v>
      </c>
      <c r="B218" s="171">
        <v>1315143.5569029532</v>
      </c>
      <c r="C218" s="141">
        <v>1651147.0437086395</v>
      </c>
      <c r="D218" s="141">
        <v>1710362.4455293349</v>
      </c>
      <c r="E218" s="141">
        <v>1801497.3902033884</v>
      </c>
      <c r="J218" s="47"/>
      <c r="K218" s="47"/>
    </row>
    <row r="219" spans="1:11">
      <c r="A219" s="44">
        <v>215</v>
      </c>
      <c r="B219" s="171">
        <v>1324509.8633920876</v>
      </c>
      <c r="C219" s="141">
        <v>1675683.955030859</v>
      </c>
      <c r="D219" s="141">
        <v>1703233.7965312682</v>
      </c>
      <c r="E219" s="141">
        <v>1790115.0215404457</v>
      </c>
      <c r="J219" s="47"/>
      <c r="K219" s="47"/>
    </row>
    <row r="220" spans="1:11">
      <c r="A220" s="44">
        <v>216</v>
      </c>
      <c r="B220" s="171">
        <v>1353257.7078032265</v>
      </c>
      <c r="C220" s="141">
        <v>1671203.6070401634</v>
      </c>
      <c r="D220" s="141">
        <v>1742267.4529311575</v>
      </c>
      <c r="E220" s="141">
        <v>1819703.7543346426</v>
      </c>
      <c r="J220" s="47"/>
      <c r="K220" s="47"/>
    </row>
    <row r="221" spans="1:11">
      <c r="A221" s="44">
        <v>217</v>
      </c>
      <c r="B221" s="171">
        <v>1330377.3299905071</v>
      </c>
      <c r="C221" s="141">
        <v>1699474.5546825102</v>
      </c>
      <c r="D221" s="141">
        <v>1745891.825103014</v>
      </c>
      <c r="E221" s="141">
        <v>1835767.0701017983</v>
      </c>
      <c r="J221" s="47"/>
      <c r="K221" s="47"/>
    </row>
    <row r="222" spans="1:11">
      <c r="A222" s="44">
        <v>218</v>
      </c>
      <c r="B222" s="171">
        <v>1318154.4935758715</v>
      </c>
      <c r="C222" s="141">
        <v>1691637.0909138587</v>
      </c>
      <c r="D222" s="141">
        <v>1717209.5790309249</v>
      </c>
      <c r="E222" s="141">
        <v>1789611.656989441</v>
      </c>
      <c r="J222" s="47"/>
      <c r="K222" s="47"/>
    </row>
    <row r="223" spans="1:11">
      <c r="A223" s="44">
        <v>219</v>
      </c>
      <c r="B223" s="171">
        <v>1302632.4921678936</v>
      </c>
      <c r="C223" s="141">
        <v>1655997.6110478975</v>
      </c>
      <c r="D223" s="141">
        <v>1695837.615581189</v>
      </c>
      <c r="E223" s="141">
        <v>1793347.0074121321</v>
      </c>
      <c r="J223" s="47"/>
      <c r="K223" s="47"/>
    </row>
    <row r="224" spans="1:11">
      <c r="A224" s="44">
        <v>220</v>
      </c>
      <c r="B224" s="171">
        <v>1322090.590963779</v>
      </c>
      <c r="C224" s="141">
        <v>1665077.3398696333</v>
      </c>
      <c r="D224" s="141">
        <v>1742174.5079098898</v>
      </c>
      <c r="E224" s="141">
        <v>1747948.526101094</v>
      </c>
      <c r="J224" s="47"/>
      <c r="K224" s="47"/>
    </row>
    <row r="225" spans="1:11">
      <c r="A225" s="44">
        <v>221</v>
      </c>
      <c r="B225" s="171">
        <v>1335665.2060400236</v>
      </c>
      <c r="C225" s="141">
        <v>1653491.2634246212</v>
      </c>
      <c r="D225" s="141">
        <v>1732010.0003153195</v>
      </c>
      <c r="E225" s="141">
        <v>1817525.0232015788</v>
      </c>
      <c r="J225" s="47"/>
      <c r="K225" s="47"/>
    </row>
    <row r="226" spans="1:11">
      <c r="A226" s="44">
        <v>222</v>
      </c>
      <c r="B226" s="171">
        <v>1304226.0836058308</v>
      </c>
      <c r="C226" s="141">
        <v>1659727.2299665217</v>
      </c>
      <c r="D226" s="141">
        <v>1687449.8095784015</v>
      </c>
      <c r="E226" s="141">
        <v>1748218.2434131755</v>
      </c>
      <c r="J226" s="47"/>
      <c r="K226" s="47"/>
    </row>
    <row r="227" spans="1:11">
      <c r="A227" s="44">
        <v>223</v>
      </c>
      <c r="B227" s="171">
        <v>1300393.0310773614</v>
      </c>
      <c r="C227" s="141">
        <v>1680085.4570665048</v>
      </c>
      <c r="D227" s="141">
        <v>1714893.629431349</v>
      </c>
      <c r="E227" s="141">
        <v>1805558.2889647514</v>
      </c>
      <c r="J227" s="47"/>
      <c r="K227" s="47"/>
    </row>
    <row r="228" spans="1:11">
      <c r="A228" s="44">
        <v>224</v>
      </c>
      <c r="B228" s="171">
        <v>1314044.5586402768</v>
      </c>
      <c r="C228" s="141">
        <v>1650214.6293332372</v>
      </c>
      <c r="D228" s="141">
        <v>1694862.2004933311</v>
      </c>
      <c r="E228" s="141">
        <v>1751820.0080953806</v>
      </c>
      <c r="J228" s="47"/>
      <c r="K228" s="47"/>
    </row>
    <row r="229" spans="1:11">
      <c r="A229" s="44">
        <v>225</v>
      </c>
      <c r="B229" s="171">
        <v>1341027.6393368843</v>
      </c>
      <c r="C229" s="141">
        <v>1696719.4909626106</v>
      </c>
      <c r="D229" s="141">
        <v>1768629.9609976709</v>
      </c>
      <c r="E229" s="141">
        <v>1767651.8455589716</v>
      </c>
      <c r="J229" s="47"/>
      <c r="K229" s="47"/>
    </row>
    <row r="230" spans="1:11">
      <c r="A230" s="44">
        <v>226</v>
      </c>
      <c r="B230" s="171">
        <v>1320844.9651774445</v>
      </c>
      <c r="C230" s="141">
        <v>1649078.7368776721</v>
      </c>
      <c r="D230" s="141">
        <v>1709844.5801501565</v>
      </c>
      <c r="E230" s="141">
        <v>1753796.7846962633</v>
      </c>
      <c r="J230" s="47"/>
      <c r="K230" s="47"/>
    </row>
    <row r="231" spans="1:11">
      <c r="A231" s="44">
        <v>227</v>
      </c>
      <c r="B231" s="171">
        <v>1319145.2904227653</v>
      </c>
      <c r="C231" s="141">
        <v>1651370.4874514013</v>
      </c>
      <c r="D231" s="141">
        <v>1711768.7612511949</v>
      </c>
      <c r="E231" s="141">
        <v>1801984.2298335079</v>
      </c>
      <c r="J231" s="47"/>
      <c r="K231" s="47"/>
    </row>
    <row r="232" spans="1:11">
      <c r="A232" s="44">
        <v>228</v>
      </c>
      <c r="B232" s="171">
        <v>1310476.4166973173</v>
      </c>
      <c r="C232" s="141">
        <v>1649529.0275773657</v>
      </c>
      <c r="D232" s="141">
        <v>1669278.5827937685</v>
      </c>
      <c r="E232" s="141">
        <v>1793560.2581752446</v>
      </c>
      <c r="J232" s="47"/>
      <c r="K232" s="47"/>
    </row>
    <row r="233" spans="1:11">
      <c r="A233" s="44">
        <v>229</v>
      </c>
      <c r="B233" s="171">
        <v>1314560.4513551064</v>
      </c>
      <c r="C233" s="141">
        <v>1737148.63011851</v>
      </c>
      <c r="D233" s="141">
        <v>1707260.3534614923</v>
      </c>
      <c r="E233" s="141">
        <v>1799252.7146317575</v>
      </c>
      <c r="J233" s="47"/>
      <c r="K233" s="47"/>
    </row>
    <row r="234" spans="1:11">
      <c r="A234" s="44">
        <v>230</v>
      </c>
      <c r="B234" s="171">
        <v>1319648.3510411431</v>
      </c>
      <c r="C234" s="141">
        <v>1655964.8308475192</v>
      </c>
      <c r="D234" s="141">
        <v>1718084.4614064358</v>
      </c>
      <c r="E234" s="141">
        <v>1780323.361149438</v>
      </c>
      <c r="J234" s="47"/>
      <c r="K234" s="47"/>
    </row>
    <row r="235" spans="1:11">
      <c r="A235" s="44">
        <v>231</v>
      </c>
      <c r="B235" s="171">
        <v>1321652.6515250355</v>
      </c>
      <c r="C235" s="141">
        <v>1706958.48221811</v>
      </c>
      <c r="D235" s="141">
        <v>1787881.3967407956</v>
      </c>
      <c r="E235" s="141">
        <v>1812491.9188657159</v>
      </c>
      <c r="J235" s="47"/>
      <c r="K235" s="47"/>
    </row>
    <row r="236" spans="1:11">
      <c r="A236" s="44">
        <v>232</v>
      </c>
      <c r="B236" s="171">
        <v>1325800.2087164901</v>
      </c>
      <c r="C236" s="141">
        <v>1685524.515912208</v>
      </c>
      <c r="D236" s="141">
        <v>1718684.6655027422</v>
      </c>
      <c r="E236" s="141">
        <v>1801432.9534235424</v>
      </c>
      <c r="J236" s="47"/>
      <c r="K236" s="47"/>
    </row>
    <row r="237" spans="1:11">
      <c r="A237" s="44">
        <v>233</v>
      </c>
      <c r="B237" s="171">
        <v>1350918.4372251316</v>
      </c>
      <c r="C237" s="141">
        <v>1673645.2308202169</v>
      </c>
      <c r="D237" s="141">
        <v>1684577.025786692</v>
      </c>
      <c r="E237" s="141">
        <v>1804031.3087378053</v>
      </c>
      <c r="J237" s="47"/>
      <c r="K237" s="47"/>
    </row>
    <row r="238" spans="1:11">
      <c r="A238" s="44">
        <v>234</v>
      </c>
      <c r="B238" s="171">
        <v>1319464.9105178986</v>
      </c>
      <c r="C238" s="141">
        <v>1695348.6959839456</v>
      </c>
      <c r="D238" s="141">
        <v>1695477.2389855187</v>
      </c>
      <c r="E238" s="141">
        <v>1812008.5133784155</v>
      </c>
      <c r="J238" s="47"/>
      <c r="K238" s="47"/>
    </row>
    <row r="239" spans="1:11">
      <c r="A239" s="44">
        <v>235</v>
      </c>
      <c r="B239" s="171">
        <v>1294039.2808082798</v>
      </c>
      <c r="C239" s="141">
        <v>1632353.6306084855</v>
      </c>
      <c r="D239" s="141">
        <v>1695199.0123047025</v>
      </c>
      <c r="E239" s="141">
        <v>1792647.6839695475</v>
      </c>
      <c r="J239" s="47"/>
      <c r="K239" s="47"/>
    </row>
    <row r="240" spans="1:11">
      <c r="A240" s="44">
        <v>236</v>
      </c>
      <c r="B240" s="171">
        <v>1302474.2657622618</v>
      </c>
      <c r="C240" s="141">
        <v>1709274.4931880417</v>
      </c>
      <c r="D240" s="141">
        <v>1759910.4399641091</v>
      </c>
      <c r="E240" s="141">
        <v>1781068.1017303516</v>
      </c>
      <c r="J240" s="47"/>
      <c r="K240" s="47"/>
    </row>
    <row r="241" spans="1:11">
      <c r="A241" s="44">
        <v>237</v>
      </c>
      <c r="B241" s="171">
        <v>1349850.3706166116</v>
      </c>
      <c r="C241" s="141">
        <v>1724614.5522938208</v>
      </c>
      <c r="D241" s="141">
        <v>1774806.3699977861</v>
      </c>
      <c r="E241" s="141">
        <v>1838249.2572817057</v>
      </c>
      <c r="J241" s="47"/>
      <c r="K241" s="47"/>
    </row>
    <row r="242" spans="1:11">
      <c r="A242" s="44">
        <v>238</v>
      </c>
      <c r="B242" s="171">
        <v>1285843.3983795422</v>
      </c>
      <c r="C242" s="141">
        <v>1617177.8432442516</v>
      </c>
      <c r="D242" s="141">
        <v>1698170.5538383606</v>
      </c>
      <c r="E242" s="141">
        <v>1806028.9014518745</v>
      </c>
      <c r="J242" s="47"/>
      <c r="K242" s="47"/>
    </row>
    <row r="243" spans="1:11">
      <c r="A243" s="44">
        <v>239</v>
      </c>
      <c r="B243" s="171">
        <v>1335454.9689151263</v>
      </c>
      <c r="C243" s="141">
        <v>1707240.9574642577</v>
      </c>
      <c r="D243" s="141">
        <v>1743598.3090715511</v>
      </c>
      <c r="E243" s="141">
        <v>1807207.7133453379</v>
      </c>
      <c r="J243" s="47"/>
      <c r="K243" s="47"/>
    </row>
    <row r="244" spans="1:11">
      <c r="A244" s="44">
        <v>240</v>
      </c>
      <c r="B244" s="171">
        <v>1333678.8528831271</v>
      </c>
      <c r="C244" s="141">
        <v>1681635.0362912586</v>
      </c>
      <c r="D244" s="141">
        <v>1707675.427874048</v>
      </c>
      <c r="E244" s="141">
        <v>1776675.665924808</v>
      </c>
      <c r="J244" s="47"/>
      <c r="K244" s="47"/>
    </row>
    <row r="245" spans="1:11">
      <c r="A245" s="44">
        <v>241</v>
      </c>
      <c r="B245" s="171">
        <v>1286294.6724190407</v>
      </c>
      <c r="C245" s="141">
        <v>1653731.9877189442</v>
      </c>
      <c r="D245" s="141">
        <v>1716974.1691576168</v>
      </c>
      <c r="E245" s="141">
        <v>1793535.1024512032</v>
      </c>
      <c r="J245" s="47"/>
      <c r="K245" s="47"/>
    </row>
    <row r="246" spans="1:11">
      <c r="A246" s="44">
        <v>242</v>
      </c>
      <c r="B246" s="171">
        <v>1332188.3206632247</v>
      </c>
      <c r="C246" s="141">
        <v>1718243.4518668666</v>
      </c>
      <c r="D246" s="141">
        <v>1732433.9035613041</v>
      </c>
      <c r="E246" s="141">
        <v>1799554.3616705313</v>
      </c>
      <c r="J246" s="47"/>
      <c r="K246" s="47"/>
    </row>
    <row r="247" spans="1:11">
      <c r="A247" s="44">
        <v>243</v>
      </c>
      <c r="B247" s="171">
        <v>1307264.670381885</v>
      </c>
      <c r="C247" s="141">
        <v>1638621.016477973</v>
      </c>
      <c r="D247" s="141">
        <v>1701065.9140525584</v>
      </c>
      <c r="E247" s="141">
        <v>1753411.565502272</v>
      </c>
      <c r="J247" s="47"/>
      <c r="K247" s="47"/>
    </row>
    <row r="248" spans="1:11">
      <c r="A248" s="44">
        <v>244</v>
      </c>
      <c r="B248" s="171">
        <v>1319322.7573036805</v>
      </c>
      <c r="C248" s="141">
        <v>1656614.8927653984</v>
      </c>
      <c r="D248" s="141">
        <v>1703388.6323807859</v>
      </c>
      <c r="E248" s="141">
        <v>1728500.3942978734</v>
      </c>
      <c r="J248" s="47"/>
      <c r="K248" s="47"/>
    </row>
    <row r="249" spans="1:11">
      <c r="A249" s="44">
        <v>245</v>
      </c>
      <c r="B249" s="171">
        <v>1326672.3948980314</v>
      </c>
      <c r="C249" s="141">
        <v>1664193.7410938072</v>
      </c>
      <c r="D249" s="141">
        <v>1696734.8246623869</v>
      </c>
      <c r="E249" s="141">
        <v>1803873.1642137226</v>
      </c>
      <c r="J249" s="47"/>
      <c r="K249" s="47"/>
    </row>
    <row r="250" spans="1:11">
      <c r="A250" s="44">
        <v>246</v>
      </c>
      <c r="B250" s="171">
        <v>1296229.5622889474</v>
      </c>
      <c r="C250" s="141">
        <v>1714547.2594827446</v>
      </c>
      <c r="D250" s="141">
        <v>1729694.5449285919</v>
      </c>
      <c r="E250" s="141">
        <v>1775600.2897050013</v>
      </c>
      <c r="J250" s="47"/>
      <c r="K250" s="47"/>
    </row>
    <row r="251" spans="1:11">
      <c r="A251" s="44">
        <v>247</v>
      </c>
      <c r="B251" s="171">
        <v>1298281.4304073027</v>
      </c>
      <c r="C251" s="141">
        <v>1666457.7810586756</v>
      </c>
      <c r="D251" s="141">
        <v>1696295.6803031913</v>
      </c>
      <c r="E251" s="141">
        <v>1831383.9538490118</v>
      </c>
      <c r="J251" s="47"/>
      <c r="K251" s="47"/>
    </row>
    <row r="252" spans="1:11">
      <c r="A252" s="44">
        <v>248</v>
      </c>
      <c r="B252" s="171">
        <v>1318917.7399484296</v>
      </c>
      <c r="C252" s="141">
        <v>1706332.7647542802</v>
      </c>
      <c r="D252" s="141">
        <v>1730286.2766511906</v>
      </c>
      <c r="E252" s="141">
        <v>1764987.0784336394</v>
      </c>
      <c r="J252" s="47"/>
      <c r="K252" s="47"/>
    </row>
    <row r="253" spans="1:11">
      <c r="A253" s="44">
        <v>249</v>
      </c>
      <c r="B253" s="171">
        <v>1327711.9043536647</v>
      </c>
      <c r="C253" s="141">
        <v>1641250.8921123093</v>
      </c>
      <c r="D253" s="141">
        <v>1701241.2216828088</v>
      </c>
      <c r="E253" s="141">
        <v>1832233.0675936767</v>
      </c>
      <c r="J253" s="47"/>
      <c r="K253" s="47"/>
    </row>
    <row r="254" spans="1:11">
      <c r="A254" s="44">
        <v>250</v>
      </c>
      <c r="B254" s="171">
        <v>1313620.4618420349</v>
      </c>
      <c r="C254" s="141">
        <v>1694956.6212057194</v>
      </c>
      <c r="D254" s="141">
        <v>1697922.9993386997</v>
      </c>
      <c r="E254" s="141">
        <v>1755270.7288244523</v>
      </c>
      <c r="J254" s="47"/>
      <c r="K254" s="47"/>
    </row>
    <row r="255" spans="1:11">
      <c r="A255" s="44">
        <v>251</v>
      </c>
      <c r="B255" s="171">
        <v>1329044.2745385622</v>
      </c>
      <c r="C255" s="141">
        <v>1699603.8445147914</v>
      </c>
      <c r="D255" s="141">
        <v>1774065.486769072</v>
      </c>
      <c r="E255" s="141">
        <v>1831228.2114594064</v>
      </c>
      <c r="J255" s="47"/>
      <c r="K255" s="47"/>
    </row>
    <row r="256" spans="1:11">
      <c r="A256" s="44">
        <v>252</v>
      </c>
      <c r="B256" s="171">
        <v>1341122.1058829706</v>
      </c>
      <c r="C256" s="141">
        <v>1699412.1510443815</v>
      </c>
      <c r="D256" s="141">
        <v>1769707.7391946723</v>
      </c>
      <c r="E256" s="141">
        <v>1754023.8537217665</v>
      </c>
      <c r="J256" s="47"/>
      <c r="K256" s="47"/>
    </row>
    <row r="257" spans="1:11">
      <c r="A257" s="44">
        <v>253</v>
      </c>
      <c r="B257" s="171">
        <v>1312681.3350719775</v>
      </c>
      <c r="C257" s="141">
        <v>1713724.1010011954</v>
      </c>
      <c r="D257" s="141">
        <v>1751561.9731681754</v>
      </c>
      <c r="E257" s="141">
        <v>1821969.5397367028</v>
      </c>
      <c r="J257" s="47"/>
      <c r="K257" s="47"/>
    </row>
    <row r="258" spans="1:11">
      <c r="A258" s="44">
        <v>254</v>
      </c>
      <c r="B258" s="171">
        <v>1322580.8857016566</v>
      </c>
      <c r="C258" s="141">
        <v>1661445.066057188</v>
      </c>
      <c r="D258" s="141">
        <v>1725015.0439397465</v>
      </c>
      <c r="E258" s="141">
        <v>1781842.0285291909</v>
      </c>
      <c r="J258" s="47"/>
      <c r="K258" s="47"/>
    </row>
    <row r="259" spans="1:11">
      <c r="A259" s="44">
        <v>255</v>
      </c>
      <c r="B259" s="171">
        <v>1333988.0179373689</v>
      </c>
      <c r="C259" s="141">
        <v>1708611.3826913333</v>
      </c>
      <c r="D259" s="141">
        <v>1722580.973274539</v>
      </c>
      <c r="E259" s="141">
        <v>1836327.7340881056</v>
      </c>
      <c r="J259" s="47"/>
      <c r="K259" s="47"/>
    </row>
    <row r="260" spans="1:11">
      <c r="A260" s="44">
        <v>256</v>
      </c>
      <c r="B260" s="171">
        <v>1336411.7876705325</v>
      </c>
      <c r="C260" s="141">
        <v>1706684.0420145518</v>
      </c>
      <c r="D260" s="141">
        <v>1698748.7973822183</v>
      </c>
      <c r="E260" s="141">
        <v>1741859.7860987002</v>
      </c>
      <c r="J260" s="47"/>
      <c r="K260" s="47"/>
    </row>
    <row r="261" spans="1:11">
      <c r="A261" s="44">
        <v>257</v>
      </c>
      <c r="B261" s="171">
        <v>1319759.3186244029</v>
      </c>
      <c r="C261" s="141">
        <v>1652845.8452527889</v>
      </c>
      <c r="D261" s="141">
        <v>1691736.4433202231</v>
      </c>
      <c r="E261" s="141">
        <v>1734007.8348292434</v>
      </c>
      <c r="J261" s="47"/>
      <c r="K261" s="47"/>
    </row>
    <row r="262" spans="1:11">
      <c r="A262" s="44">
        <v>258</v>
      </c>
      <c r="B262" s="171">
        <v>1327410.2874894922</v>
      </c>
      <c r="C262" s="141">
        <v>1705576.5684070247</v>
      </c>
      <c r="D262" s="141">
        <v>1742025.6905803573</v>
      </c>
      <c r="E262" s="141">
        <v>1800242.6056738193</v>
      </c>
      <c r="J262" s="47"/>
      <c r="K262" s="47"/>
    </row>
    <row r="263" spans="1:11">
      <c r="A263" s="44">
        <v>259</v>
      </c>
      <c r="B263" s="171">
        <v>1335334.4133097718</v>
      </c>
      <c r="C263" s="141">
        <v>1668300.0706406496</v>
      </c>
      <c r="D263" s="141">
        <v>1698269.8376602642</v>
      </c>
      <c r="E263" s="141">
        <v>1773633.8120764138</v>
      </c>
      <c r="J263" s="47"/>
      <c r="K263" s="47"/>
    </row>
    <row r="264" spans="1:11">
      <c r="A264" s="44">
        <v>260</v>
      </c>
      <c r="B264" s="171">
        <v>1305585.886085035</v>
      </c>
      <c r="C264" s="141">
        <v>1652571.9179197855</v>
      </c>
      <c r="D264" s="141">
        <v>1718148.2754744904</v>
      </c>
      <c r="E264" s="141">
        <v>1725819.9666380549</v>
      </c>
      <c r="J264" s="47"/>
      <c r="K264" s="47"/>
    </row>
    <row r="265" spans="1:11">
      <c r="A265" s="44">
        <v>261</v>
      </c>
      <c r="B265" s="171">
        <v>1299688.8194469442</v>
      </c>
      <c r="C265" s="141">
        <v>1662065.1372006615</v>
      </c>
      <c r="D265" s="141">
        <v>1701525.3602822579</v>
      </c>
      <c r="E265" s="141">
        <v>1757813.9031041176</v>
      </c>
      <c r="J265" s="47"/>
      <c r="K265" s="47"/>
    </row>
    <row r="266" spans="1:11">
      <c r="A266" s="44">
        <v>262</v>
      </c>
      <c r="B266" s="171">
        <v>1324287.2827546445</v>
      </c>
      <c r="C266" s="141">
        <v>1685996.4243660402</v>
      </c>
      <c r="D266" s="141">
        <v>1754353.1276026752</v>
      </c>
      <c r="E266" s="141">
        <v>1769372.3445785167</v>
      </c>
      <c r="J266" s="47"/>
      <c r="K266" s="47"/>
    </row>
    <row r="267" spans="1:11">
      <c r="A267" s="44">
        <v>263</v>
      </c>
      <c r="B267" s="171">
        <v>1331657.0068547074</v>
      </c>
      <c r="C267" s="141">
        <v>1636977.3833400945</v>
      </c>
      <c r="D267" s="141">
        <v>1688144.6089946534</v>
      </c>
      <c r="E267" s="141">
        <v>1797906.4973251168</v>
      </c>
      <c r="J267" s="47"/>
      <c r="K267" s="47"/>
    </row>
    <row r="268" spans="1:11">
      <c r="A268" s="44">
        <v>264</v>
      </c>
      <c r="B268" s="171">
        <v>1330020.1740535169</v>
      </c>
      <c r="C268" s="141">
        <v>1702655.2051230988</v>
      </c>
      <c r="D268" s="141">
        <v>1693041.0523884529</v>
      </c>
      <c r="E268" s="141">
        <v>1768948.3532118197</v>
      </c>
      <c r="J268" s="47"/>
      <c r="K268" s="47"/>
    </row>
    <row r="269" spans="1:11">
      <c r="A269" s="44">
        <v>265</v>
      </c>
      <c r="B269" s="171">
        <v>1314770.4044238804</v>
      </c>
      <c r="C269" s="141">
        <v>1678134.0454985406</v>
      </c>
      <c r="D269" s="141">
        <v>1721886.3415861998</v>
      </c>
      <c r="E269" s="141">
        <v>1787577.1931459585</v>
      </c>
      <c r="J269" s="47"/>
      <c r="K269" s="47"/>
    </row>
    <row r="270" spans="1:11">
      <c r="A270" s="44">
        <v>266</v>
      </c>
      <c r="B270" s="171">
        <v>1319109.372294809</v>
      </c>
      <c r="C270" s="141">
        <v>1706064.6151382064</v>
      </c>
      <c r="D270" s="141">
        <v>1712304.0738986766</v>
      </c>
      <c r="E270" s="141">
        <v>1811728.0079699436</v>
      </c>
      <c r="J270" s="47"/>
      <c r="K270" s="47"/>
    </row>
    <row r="271" spans="1:11">
      <c r="A271" s="44">
        <v>267</v>
      </c>
      <c r="B271" s="171">
        <v>1310508.712059757</v>
      </c>
      <c r="C271" s="141">
        <v>1713683.8474314893</v>
      </c>
      <c r="D271" s="141">
        <v>1749681.4052243161</v>
      </c>
      <c r="E271" s="141">
        <v>1751688.0193929104</v>
      </c>
      <c r="J271" s="47"/>
      <c r="K271" s="47"/>
    </row>
    <row r="272" spans="1:11">
      <c r="A272" s="44">
        <v>268</v>
      </c>
      <c r="B272" s="171">
        <v>1328149.0319775115</v>
      </c>
      <c r="C272" s="141">
        <v>1689411.7660105235</v>
      </c>
      <c r="D272" s="141">
        <v>1708067.0877733331</v>
      </c>
      <c r="E272" s="141">
        <v>1774387.0731321597</v>
      </c>
      <c r="J272" s="47"/>
      <c r="K272" s="47"/>
    </row>
    <row r="273" spans="1:11">
      <c r="A273" s="44">
        <v>269</v>
      </c>
      <c r="B273" s="171">
        <v>1323464.1420501727</v>
      </c>
      <c r="C273" s="141">
        <v>1729755.9423959153</v>
      </c>
      <c r="D273" s="141">
        <v>1706918.0475807427</v>
      </c>
      <c r="E273" s="141">
        <v>1784907.2965354754</v>
      </c>
      <c r="J273" s="47"/>
      <c r="K273" s="47"/>
    </row>
    <row r="274" spans="1:11">
      <c r="A274" s="44">
        <v>270</v>
      </c>
      <c r="B274" s="171">
        <v>1317394.3096648855</v>
      </c>
      <c r="C274" s="141">
        <v>1683393.2622842097</v>
      </c>
      <c r="D274" s="141">
        <v>1667719.1924132935</v>
      </c>
      <c r="E274" s="141">
        <v>1789217.9615126497</v>
      </c>
      <c r="J274" s="47"/>
      <c r="K274" s="47"/>
    </row>
    <row r="275" spans="1:11">
      <c r="A275" s="44">
        <v>271</v>
      </c>
      <c r="B275" s="171">
        <v>1307183.8012955377</v>
      </c>
      <c r="C275" s="141">
        <v>1661305.3574614706</v>
      </c>
      <c r="D275" s="141">
        <v>1673794.212238539</v>
      </c>
      <c r="E275" s="141">
        <v>1763540.275252817</v>
      </c>
      <c r="J275" s="47"/>
      <c r="K275" s="47"/>
    </row>
    <row r="276" spans="1:11">
      <c r="A276" s="44">
        <v>272</v>
      </c>
      <c r="B276" s="171">
        <v>1331058.2628649138</v>
      </c>
      <c r="C276" s="141">
        <v>1679336.2873874439</v>
      </c>
      <c r="D276" s="141">
        <v>1713179.2089988075</v>
      </c>
      <c r="E276" s="141">
        <v>1757696.2454989238</v>
      </c>
      <c r="J276" s="47"/>
      <c r="K276" s="47"/>
    </row>
    <row r="277" spans="1:11">
      <c r="A277" s="44">
        <v>273</v>
      </c>
      <c r="B277" s="171">
        <v>1319746.3751302939</v>
      </c>
      <c r="C277" s="141">
        <v>1669745.9993103687</v>
      </c>
      <c r="D277" s="141">
        <v>1716404.8302255785</v>
      </c>
      <c r="E277" s="141">
        <v>1782602.8218124791</v>
      </c>
      <c r="J277" s="47"/>
      <c r="K277" s="47"/>
    </row>
    <row r="278" spans="1:11">
      <c r="A278" s="44">
        <v>274</v>
      </c>
      <c r="B278" s="171">
        <v>1311401.3485525437</v>
      </c>
      <c r="C278" s="141">
        <v>1696964.4530721453</v>
      </c>
      <c r="D278" s="141">
        <v>1735886.7383528857</v>
      </c>
      <c r="E278" s="141">
        <v>1785809.2800674182</v>
      </c>
      <c r="J278" s="47"/>
      <c r="K278" s="47"/>
    </row>
    <row r="279" spans="1:11">
      <c r="A279" s="44">
        <v>275</v>
      </c>
      <c r="B279" s="171">
        <v>1304265.5003057299</v>
      </c>
      <c r="C279" s="141">
        <v>1658533.1447053342</v>
      </c>
      <c r="D279" s="141">
        <v>1702475.1634960428</v>
      </c>
      <c r="E279" s="141">
        <v>1781907.112591672</v>
      </c>
      <c r="J279" s="47"/>
      <c r="K279" s="47"/>
    </row>
    <row r="280" spans="1:11">
      <c r="A280" s="44">
        <v>276</v>
      </c>
      <c r="B280" s="171">
        <v>1309000.6217941002</v>
      </c>
      <c r="C280" s="141">
        <v>1670179.0849495172</v>
      </c>
      <c r="D280" s="141">
        <v>1689140.6911862944</v>
      </c>
      <c r="E280" s="141">
        <v>1774216.6729731571</v>
      </c>
      <c r="J280" s="47"/>
      <c r="K280" s="47"/>
    </row>
    <row r="281" spans="1:11">
      <c r="A281" s="44">
        <v>277</v>
      </c>
      <c r="B281" s="171">
        <v>1300369.1090472897</v>
      </c>
      <c r="C281" s="141">
        <v>1690696.5231709632</v>
      </c>
      <c r="D281" s="141">
        <v>1694359.1869535195</v>
      </c>
      <c r="E281" s="141">
        <v>1764368.8606756497</v>
      </c>
      <c r="J281" s="47"/>
      <c r="K281" s="47"/>
    </row>
    <row r="282" spans="1:11">
      <c r="A282" s="44">
        <v>278</v>
      </c>
      <c r="B282" s="171">
        <v>1337819.9346447357</v>
      </c>
      <c r="C282" s="141">
        <v>1670407.7982569947</v>
      </c>
      <c r="D282" s="141">
        <v>1750776.7963478719</v>
      </c>
      <c r="E282" s="141">
        <v>1774324.2082199992</v>
      </c>
      <c r="J282" s="47"/>
      <c r="K282" s="47"/>
    </row>
    <row r="283" spans="1:11">
      <c r="A283" s="44">
        <v>279</v>
      </c>
      <c r="B283" s="171">
        <v>1332972.9920115185</v>
      </c>
      <c r="C283" s="141">
        <v>1697283.9387739375</v>
      </c>
      <c r="D283" s="141">
        <v>1711478.7787678388</v>
      </c>
      <c r="E283" s="141">
        <v>1825270.4023596577</v>
      </c>
      <c r="J283" s="47"/>
      <c r="K283" s="47"/>
    </row>
    <row r="284" spans="1:11">
      <c r="A284" s="44">
        <v>280</v>
      </c>
      <c r="B284" s="171">
        <v>1317005.2319898808</v>
      </c>
      <c r="C284" s="141">
        <v>1679561.9962149914</v>
      </c>
      <c r="D284" s="141">
        <v>1701051.2436655923</v>
      </c>
      <c r="E284" s="141">
        <v>1787038.8184547776</v>
      </c>
      <c r="J284" s="47"/>
      <c r="K284" s="47"/>
    </row>
    <row r="285" spans="1:11">
      <c r="A285" s="44">
        <v>281</v>
      </c>
      <c r="B285" s="171">
        <v>1315544.3449208476</v>
      </c>
      <c r="C285" s="141">
        <v>1646113.579316952</v>
      </c>
      <c r="D285" s="141">
        <v>1721966.7890533395</v>
      </c>
      <c r="E285" s="141">
        <v>1801768.043908187</v>
      </c>
      <c r="J285" s="47"/>
      <c r="K285" s="47"/>
    </row>
    <row r="286" spans="1:11">
      <c r="A286" s="44">
        <v>282</v>
      </c>
      <c r="B286" s="171">
        <v>1303214.8593834743</v>
      </c>
      <c r="C286" s="141">
        <v>1671177.4153209294</v>
      </c>
      <c r="D286" s="141">
        <v>1655727.6006208288</v>
      </c>
      <c r="E286" s="141">
        <v>1781421.8867457982</v>
      </c>
      <c r="J286" s="47"/>
      <c r="K286" s="47"/>
    </row>
    <row r="287" spans="1:11">
      <c r="A287" s="44">
        <v>283</v>
      </c>
      <c r="B287" s="171">
        <v>1327529.6398971505</v>
      </c>
      <c r="C287" s="141">
        <v>1709987.4062112148</v>
      </c>
      <c r="D287" s="141">
        <v>1784224.595585594</v>
      </c>
      <c r="E287" s="141">
        <v>1837515.5118451919</v>
      </c>
      <c r="J287" s="47"/>
      <c r="K287" s="47"/>
    </row>
    <row r="288" spans="1:11">
      <c r="A288" s="44">
        <v>284</v>
      </c>
      <c r="B288" s="171">
        <v>1297112.4751481025</v>
      </c>
      <c r="C288" s="141">
        <v>1678353.870952504</v>
      </c>
      <c r="D288" s="141">
        <v>1701453.3289803918</v>
      </c>
      <c r="E288" s="141">
        <v>1755987.0870059764</v>
      </c>
      <c r="J288" s="47"/>
      <c r="K288" s="47"/>
    </row>
    <row r="289" spans="1:11">
      <c r="A289" s="44">
        <v>285</v>
      </c>
      <c r="B289" s="171">
        <v>1319342.7793708793</v>
      </c>
      <c r="C289" s="141">
        <v>1680430.1747990542</v>
      </c>
      <c r="D289" s="141">
        <v>1703038.4624710146</v>
      </c>
      <c r="E289" s="141">
        <v>1807580.5919965</v>
      </c>
      <c r="J289" s="47"/>
      <c r="K289" s="47"/>
    </row>
    <row r="290" spans="1:11">
      <c r="A290" s="44">
        <v>286</v>
      </c>
      <c r="B290" s="171">
        <v>1307317.3901241515</v>
      </c>
      <c r="C290" s="141">
        <v>1710834.2893108688</v>
      </c>
      <c r="D290" s="141">
        <v>1721948.8916980634</v>
      </c>
      <c r="E290" s="141">
        <v>1783437.1052348851</v>
      </c>
      <c r="J290" s="47"/>
      <c r="K290" s="47"/>
    </row>
    <row r="291" spans="1:11">
      <c r="A291" s="44">
        <v>287</v>
      </c>
      <c r="B291" s="171">
        <v>1324400.6220608954</v>
      </c>
      <c r="C291" s="141">
        <v>1713771.7918433151</v>
      </c>
      <c r="D291" s="141">
        <v>1750587.3956312146</v>
      </c>
      <c r="E291" s="141">
        <v>1753338.7951487177</v>
      </c>
      <c r="J291" s="47"/>
      <c r="K291" s="47"/>
    </row>
    <row r="292" spans="1:11">
      <c r="A292" s="44">
        <v>288</v>
      </c>
      <c r="B292" s="171">
        <v>1308947.3080436937</v>
      </c>
      <c r="C292" s="141">
        <v>1701568.5130211299</v>
      </c>
      <c r="D292" s="141">
        <v>1736962.1369908904</v>
      </c>
      <c r="E292" s="141">
        <v>1800383.0146644146</v>
      </c>
      <c r="J292" s="47"/>
      <c r="K292" s="47"/>
    </row>
    <row r="293" spans="1:11">
      <c r="A293" s="44">
        <v>289</v>
      </c>
      <c r="B293" s="171">
        <v>1325243.9387581868</v>
      </c>
      <c r="C293" s="141">
        <v>1664814.3551288447</v>
      </c>
      <c r="D293" s="141">
        <v>1714194.7197001227</v>
      </c>
      <c r="E293" s="141">
        <v>1782791.4870301355</v>
      </c>
      <c r="J293" s="47"/>
      <c r="K293" s="47"/>
    </row>
    <row r="294" spans="1:11">
      <c r="A294" s="44">
        <v>290</v>
      </c>
      <c r="B294" s="171">
        <v>1319396.1827517923</v>
      </c>
      <c r="C294" s="141">
        <v>1676874.88143414</v>
      </c>
      <c r="D294" s="141">
        <v>1690829.2211586565</v>
      </c>
      <c r="E294" s="141">
        <v>1741687.4931019538</v>
      </c>
      <c r="J294" s="47"/>
      <c r="K294" s="47"/>
    </row>
    <row r="295" spans="1:11">
      <c r="A295" s="44">
        <v>291</v>
      </c>
      <c r="B295" s="171">
        <v>1320555.0830641028</v>
      </c>
      <c r="C295" s="141">
        <v>1722238.7772841842</v>
      </c>
      <c r="D295" s="141">
        <v>1776047.4700287397</v>
      </c>
      <c r="E295" s="141">
        <v>1869914.1114073994</v>
      </c>
      <c r="J295" s="47"/>
      <c r="K295" s="47"/>
    </row>
    <row r="296" spans="1:11">
      <c r="A296" s="44">
        <v>292</v>
      </c>
      <c r="B296" s="171">
        <v>1325810.8193534985</v>
      </c>
      <c r="C296" s="141">
        <v>1725481.4989697516</v>
      </c>
      <c r="D296" s="141">
        <v>1681763.7162077227</v>
      </c>
      <c r="E296" s="141">
        <v>1750285.0420316122</v>
      </c>
      <c r="J296" s="47"/>
      <c r="K296" s="47"/>
    </row>
    <row r="297" spans="1:11">
      <c r="A297" s="44">
        <v>293</v>
      </c>
      <c r="B297" s="171">
        <v>1322250.9242305001</v>
      </c>
      <c r="C297" s="141">
        <v>1686545.2416034082</v>
      </c>
      <c r="D297" s="141">
        <v>1710587.6412272002</v>
      </c>
      <c r="E297" s="141">
        <v>1779337.4130633536</v>
      </c>
      <c r="J297" s="47"/>
      <c r="K297" s="47"/>
    </row>
    <row r="298" spans="1:11">
      <c r="A298" s="44">
        <v>294</v>
      </c>
      <c r="B298" s="171">
        <v>1330640.0083637545</v>
      </c>
      <c r="C298" s="141">
        <v>1729980.3003246589</v>
      </c>
      <c r="D298" s="141">
        <v>1793774.875346225</v>
      </c>
      <c r="E298" s="141">
        <v>1833019.9894718193</v>
      </c>
      <c r="J298" s="47"/>
      <c r="K298" s="47"/>
    </row>
    <row r="299" spans="1:11">
      <c r="A299" s="44">
        <v>295</v>
      </c>
      <c r="B299" s="171">
        <v>1317209.9856209198</v>
      </c>
      <c r="C299" s="141">
        <v>1704490.6295065193</v>
      </c>
      <c r="D299" s="141">
        <v>1674789.6357115321</v>
      </c>
      <c r="E299" s="141">
        <v>1782111.5682096521</v>
      </c>
      <c r="J299" s="47"/>
      <c r="K299" s="47"/>
    </row>
    <row r="300" spans="1:11">
      <c r="A300" s="44">
        <v>296</v>
      </c>
      <c r="B300" s="171">
        <v>1315242.6126451411</v>
      </c>
      <c r="C300" s="141">
        <v>1713221.9814934849</v>
      </c>
      <c r="D300" s="141">
        <v>1777514.3918029398</v>
      </c>
      <c r="E300" s="141">
        <v>1803873.5734618024</v>
      </c>
      <c r="J300" s="47"/>
      <c r="K300" s="47"/>
    </row>
    <row r="301" spans="1:11">
      <c r="A301" s="44">
        <v>297</v>
      </c>
      <c r="B301" s="171">
        <v>1321678.2429982843</v>
      </c>
      <c r="C301" s="141">
        <v>1734697.3932048946</v>
      </c>
      <c r="D301" s="141">
        <v>1715943.6013446555</v>
      </c>
      <c r="E301" s="141">
        <v>1752621.9398435208</v>
      </c>
      <c r="J301" s="47"/>
      <c r="K301" s="47"/>
    </row>
    <row r="302" spans="1:11">
      <c r="A302" s="44">
        <v>298</v>
      </c>
      <c r="B302" s="171">
        <v>1343267.3778754286</v>
      </c>
      <c r="C302" s="141">
        <v>1667136.2344629299</v>
      </c>
      <c r="D302" s="141">
        <v>1747512.0471935957</v>
      </c>
      <c r="E302" s="141">
        <v>1813409.9275427607</v>
      </c>
      <c r="J302" s="47"/>
      <c r="K302" s="47"/>
    </row>
    <row r="303" spans="1:11">
      <c r="A303" s="44">
        <v>299</v>
      </c>
      <c r="B303" s="171">
        <v>1338917.2924817619</v>
      </c>
      <c r="C303" s="141">
        <v>1694468.0843121074</v>
      </c>
      <c r="D303" s="141">
        <v>1760747.7346820985</v>
      </c>
      <c r="E303" s="141">
        <v>1806264.1718646754</v>
      </c>
      <c r="J303" s="47"/>
      <c r="K303" s="47"/>
    </row>
    <row r="304" spans="1:11">
      <c r="A304" s="44">
        <v>300</v>
      </c>
      <c r="B304" s="171">
        <v>1297173.2986225095</v>
      </c>
      <c r="C304" s="141">
        <v>1694173.6925885465</v>
      </c>
      <c r="D304" s="141">
        <v>1696596.4200259857</v>
      </c>
      <c r="E304" s="141">
        <v>1749728.6694059025</v>
      </c>
      <c r="J304" s="47"/>
      <c r="K304" s="47"/>
    </row>
    <row r="305" spans="1:11">
      <c r="A305" s="44">
        <v>301</v>
      </c>
      <c r="B305" s="171">
        <v>1307529.8175160785</v>
      </c>
      <c r="C305" s="141">
        <v>1668726.3679242402</v>
      </c>
      <c r="D305" s="141">
        <v>1717565.22765751</v>
      </c>
      <c r="E305" s="141">
        <v>1816507.6100259176</v>
      </c>
      <c r="J305" s="47"/>
      <c r="K305" s="47"/>
    </row>
    <row r="306" spans="1:11">
      <c r="A306" s="44">
        <v>302</v>
      </c>
      <c r="B306" s="171">
        <v>1314001.9487401056</v>
      </c>
      <c r="C306" s="141">
        <v>1683141.2094729703</v>
      </c>
      <c r="D306" s="141">
        <v>1712327.5373808409</v>
      </c>
      <c r="E306" s="141">
        <v>1798210.8518068083</v>
      </c>
      <c r="J306" s="47"/>
      <c r="K306" s="47"/>
    </row>
    <row r="307" spans="1:11">
      <c r="A307" s="44">
        <v>303</v>
      </c>
      <c r="B307" s="171">
        <v>1319911.6373111377</v>
      </c>
      <c r="C307" s="141">
        <v>1660494.7401724737</v>
      </c>
      <c r="D307" s="141">
        <v>1709990.5630443806</v>
      </c>
      <c r="E307" s="141">
        <v>1789384.6318812866</v>
      </c>
      <c r="J307" s="47"/>
      <c r="K307" s="47"/>
    </row>
    <row r="308" spans="1:11">
      <c r="A308" s="44">
        <v>304</v>
      </c>
      <c r="B308" s="171">
        <v>1321022.2156783859</v>
      </c>
      <c r="C308" s="141">
        <v>1691818.9666329594</v>
      </c>
      <c r="D308" s="141">
        <v>1763576.3526872015</v>
      </c>
      <c r="E308" s="141">
        <v>1833008.0489331868</v>
      </c>
      <c r="J308" s="47"/>
      <c r="K308" s="47"/>
    </row>
    <row r="309" spans="1:11">
      <c r="A309" s="44">
        <v>305</v>
      </c>
      <c r="B309" s="171">
        <v>1319712.1789816394</v>
      </c>
      <c r="C309" s="141">
        <v>1703781.4026414072</v>
      </c>
      <c r="D309" s="141">
        <v>1673905.920478988</v>
      </c>
      <c r="E309" s="141">
        <v>1773772.8861411409</v>
      </c>
      <c r="J309" s="47"/>
      <c r="K309" s="47"/>
    </row>
    <row r="310" spans="1:11">
      <c r="A310" s="44">
        <v>306</v>
      </c>
      <c r="B310" s="171">
        <v>1318046.0698149491</v>
      </c>
      <c r="C310" s="141">
        <v>1710274.8558430714</v>
      </c>
      <c r="D310" s="141">
        <v>1734087.2902737928</v>
      </c>
      <c r="E310" s="141">
        <v>1861935.363175435</v>
      </c>
      <c r="J310" s="47"/>
      <c r="K310" s="47"/>
    </row>
    <row r="311" spans="1:11">
      <c r="A311" s="44">
        <v>307</v>
      </c>
      <c r="B311" s="171">
        <v>1309486.5181600498</v>
      </c>
      <c r="C311" s="141">
        <v>1655755.578384036</v>
      </c>
      <c r="D311" s="141">
        <v>1696326.1321004934</v>
      </c>
      <c r="E311" s="141">
        <v>1758159.6261559117</v>
      </c>
      <c r="J311" s="47"/>
      <c r="K311" s="47"/>
    </row>
    <row r="312" spans="1:11">
      <c r="A312" s="44">
        <v>308</v>
      </c>
      <c r="B312" s="171">
        <v>1297533.3328566125</v>
      </c>
      <c r="C312" s="141">
        <v>1671040.4357157</v>
      </c>
      <c r="D312" s="141">
        <v>1672762.364831324</v>
      </c>
      <c r="E312" s="141">
        <v>1794619.1754305186</v>
      </c>
      <c r="J312" s="47"/>
      <c r="K312" s="47"/>
    </row>
    <row r="313" spans="1:11">
      <c r="A313" s="44">
        <v>309</v>
      </c>
      <c r="B313" s="171">
        <v>1323110.6390193161</v>
      </c>
      <c r="C313" s="141">
        <v>1662328.7485376338</v>
      </c>
      <c r="D313" s="141">
        <v>1724881.1663468424</v>
      </c>
      <c r="E313" s="141">
        <v>1773737.6941580065</v>
      </c>
      <c r="J313" s="47"/>
      <c r="K313" s="47"/>
    </row>
    <row r="314" spans="1:11">
      <c r="A314" s="44">
        <v>310</v>
      </c>
      <c r="B314" s="171">
        <v>1365674.9562539158</v>
      </c>
      <c r="C314" s="141">
        <v>1724706.4315630875</v>
      </c>
      <c r="D314" s="141">
        <v>1735361.6350130937</v>
      </c>
      <c r="E314" s="141">
        <v>1764570.1307392605</v>
      </c>
      <c r="J314" s="47"/>
      <c r="K314" s="47"/>
    </row>
    <row r="315" spans="1:11">
      <c r="A315" s="44">
        <v>311</v>
      </c>
      <c r="B315" s="171">
        <v>1324536.7184438449</v>
      </c>
      <c r="C315" s="141">
        <v>1698777.3549704324</v>
      </c>
      <c r="D315" s="141">
        <v>1722122.8647560643</v>
      </c>
      <c r="E315" s="141">
        <v>1771769.9954405131</v>
      </c>
      <c r="J315" s="47"/>
      <c r="K315" s="47"/>
    </row>
    <row r="316" spans="1:11">
      <c r="A316" s="44">
        <v>312</v>
      </c>
      <c r="B316" s="171">
        <v>1329783.062383397</v>
      </c>
      <c r="C316" s="141">
        <v>1683874.2108007679</v>
      </c>
      <c r="D316" s="141">
        <v>1726119.4743357499</v>
      </c>
      <c r="E316" s="141">
        <v>1827901.4646029521</v>
      </c>
      <c r="J316" s="47"/>
      <c r="K316" s="47"/>
    </row>
    <row r="317" spans="1:11">
      <c r="A317" s="44">
        <v>313</v>
      </c>
      <c r="B317" s="171">
        <v>1306289.8426557616</v>
      </c>
      <c r="C317" s="141">
        <v>1682840.4544690512</v>
      </c>
      <c r="D317" s="141">
        <v>1704905.1303603968</v>
      </c>
      <c r="E317" s="141">
        <v>1762263.4517912071</v>
      </c>
      <c r="J317" s="47"/>
      <c r="K317" s="47"/>
    </row>
    <row r="318" spans="1:11">
      <c r="A318" s="44">
        <v>314</v>
      </c>
      <c r="B318" s="171">
        <v>1324053.5811546934</v>
      </c>
      <c r="C318" s="141">
        <v>1724561.5666877476</v>
      </c>
      <c r="D318" s="141">
        <v>1759887.6816234183</v>
      </c>
      <c r="E318" s="141">
        <v>1800163.4058697759</v>
      </c>
      <c r="J318" s="47"/>
      <c r="K318" s="47"/>
    </row>
    <row r="319" spans="1:11">
      <c r="A319" s="44">
        <v>315</v>
      </c>
      <c r="B319" s="171">
        <v>1311232.3152005814</v>
      </c>
      <c r="C319" s="141">
        <v>1667845.1392750614</v>
      </c>
      <c r="D319" s="141">
        <v>1656745.0023186589</v>
      </c>
      <c r="E319" s="141">
        <v>1723252.6362073522</v>
      </c>
      <c r="J319" s="47"/>
      <c r="K319" s="47"/>
    </row>
    <row r="320" spans="1:11">
      <c r="A320" s="44">
        <v>316</v>
      </c>
      <c r="B320" s="171">
        <v>1343280.0515555756</v>
      </c>
      <c r="C320" s="141">
        <v>1655237.0378425261</v>
      </c>
      <c r="D320" s="141">
        <v>1733774.7999141309</v>
      </c>
      <c r="E320" s="141">
        <v>1733438.2575849567</v>
      </c>
      <c r="J320" s="47"/>
      <c r="K320" s="47"/>
    </row>
    <row r="321" spans="1:11">
      <c r="A321" s="44">
        <v>317</v>
      </c>
      <c r="B321" s="171">
        <v>1333428.3373522789</v>
      </c>
      <c r="C321" s="141">
        <v>1690906.7519131706</v>
      </c>
      <c r="D321" s="141">
        <v>1721315.7253785243</v>
      </c>
      <c r="E321" s="141">
        <v>1772383.9033903033</v>
      </c>
      <c r="J321" s="47"/>
      <c r="K321" s="47"/>
    </row>
    <row r="322" spans="1:11">
      <c r="A322" s="44">
        <v>318</v>
      </c>
      <c r="B322" s="171">
        <v>1326423.7129003839</v>
      </c>
      <c r="C322" s="141">
        <v>1710594.5352160851</v>
      </c>
      <c r="D322" s="141">
        <v>1711809.5062859734</v>
      </c>
      <c r="E322" s="141">
        <v>1764999.4168123372</v>
      </c>
      <c r="J322" s="47"/>
      <c r="K322" s="47"/>
    </row>
    <row r="323" spans="1:11">
      <c r="A323" s="44">
        <v>319</v>
      </c>
      <c r="B323" s="171">
        <v>1316474.3056243078</v>
      </c>
      <c r="C323" s="141">
        <v>1679936.1642351614</v>
      </c>
      <c r="D323" s="141">
        <v>1751353.2569847419</v>
      </c>
      <c r="E323" s="141">
        <v>1808732.1052900432</v>
      </c>
      <c r="J323" s="47"/>
      <c r="K323" s="47"/>
    </row>
    <row r="324" spans="1:11">
      <c r="A324" s="44">
        <v>320</v>
      </c>
      <c r="B324" s="171">
        <v>1304425.753484322</v>
      </c>
      <c r="C324" s="141">
        <v>1694300.3753045574</v>
      </c>
      <c r="D324" s="141">
        <v>1687319.1571575105</v>
      </c>
      <c r="E324" s="141">
        <v>1840461.5978855854</v>
      </c>
      <c r="J324" s="47"/>
      <c r="K324" s="47"/>
    </row>
    <row r="325" spans="1:11">
      <c r="A325" s="44">
        <v>321</v>
      </c>
      <c r="B325" s="171">
        <v>1330395.9515654792</v>
      </c>
      <c r="C325" s="141">
        <v>1714759.6190981036</v>
      </c>
      <c r="D325" s="141">
        <v>1768266.7609181823</v>
      </c>
      <c r="E325" s="141">
        <v>1845007.6836681112</v>
      </c>
      <c r="J325" s="47"/>
      <c r="K325" s="47"/>
    </row>
    <row r="326" spans="1:11">
      <c r="A326" s="44">
        <v>322</v>
      </c>
      <c r="B326" s="171">
        <v>1318768.5185061938</v>
      </c>
      <c r="C326" s="141">
        <v>1721687.9539043361</v>
      </c>
      <c r="D326" s="141">
        <v>1730916.7507940687</v>
      </c>
      <c r="E326" s="141">
        <v>1796007.7252198299</v>
      </c>
      <c r="J326" s="47"/>
      <c r="K326" s="47"/>
    </row>
    <row r="327" spans="1:11">
      <c r="A327" s="44">
        <v>323</v>
      </c>
      <c r="B327" s="171">
        <v>1310837.3526499218</v>
      </c>
      <c r="C327" s="141">
        <v>1697133.773534246</v>
      </c>
      <c r="D327" s="141">
        <v>1658789.3035233065</v>
      </c>
      <c r="E327" s="141">
        <v>1810218.0560439322</v>
      </c>
      <c r="J327" s="47"/>
      <c r="K327" s="47"/>
    </row>
    <row r="328" spans="1:11">
      <c r="A328" s="44">
        <v>324</v>
      </c>
      <c r="B328" s="171">
        <v>1307747.2687998172</v>
      </c>
      <c r="C328" s="141">
        <v>1667969.9105046669</v>
      </c>
      <c r="D328" s="141">
        <v>1722097.0623418458</v>
      </c>
      <c r="E328" s="141">
        <v>1766671.9344958668</v>
      </c>
      <c r="J328" s="47"/>
      <c r="K328" s="47"/>
    </row>
    <row r="329" spans="1:11">
      <c r="A329" s="44">
        <v>325</v>
      </c>
      <c r="B329" s="171">
        <v>1344885.2610499405</v>
      </c>
      <c r="C329" s="141">
        <v>1722091.4146216861</v>
      </c>
      <c r="D329" s="141">
        <v>1717693.4336201991</v>
      </c>
      <c r="E329" s="141">
        <v>1881670.9548877105</v>
      </c>
      <c r="J329" s="47"/>
      <c r="K329" s="47"/>
    </row>
    <row r="330" spans="1:11">
      <c r="A330" s="44">
        <v>326</v>
      </c>
      <c r="B330" s="171">
        <v>1318358.7389659844</v>
      </c>
      <c r="C330" s="141">
        <v>1684658.534635342</v>
      </c>
      <c r="D330" s="141">
        <v>1708770.671450109</v>
      </c>
      <c r="E330" s="141">
        <v>1764158.8980663868</v>
      </c>
      <c r="J330" s="47"/>
      <c r="K330" s="47"/>
    </row>
    <row r="331" spans="1:11">
      <c r="A331" s="44">
        <v>327</v>
      </c>
      <c r="B331" s="171">
        <v>1319571.3316036919</v>
      </c>
      <c r="C331" s="141">
        <v>1703279.4533717465</v>
      </c>
      <c r="D331" s="141">
        <v>1715111.378279041</v>
      </c>
      <c r="E331" s="141">
        <v>1774848.5677793312</v>
      </c>
      <c r="J331" s="47"/>
      <c r="K331" s="47"/>
    </row>
    <row r="332" spans="1:11">
      <c r="A332" s="44">
        <v>328</v>
      </c>
      <c r="B332" s="171">
        <v>1331892.3232110399</v>
      </c>
      <c r="C332" s="141">
        <v>1706479.2085026545</v>
      </c>
      <c r="D332" s="141">
        <v>1721308.3368492075</v>
      </c>
      <c r="E332" s="141">
        <v>1746525.3993681341</v>
      </c>
      <c r="J332" s="47"/>
      <c r="K332" s="47"/>
    </row>
    <row r="333" spans="1:11">
      <c r="A333" s="44">
        <v>329</v>
      </c>
      <c r="B333" s="171">
        <v>1325612.5695087831</v>
      </c>
      <c r="C333" s="141">
        <v>1695994.7459445156</v>
      </c>
      <c r="D333" s="141">
        <v>1698460.6569502824</v>
      </c>
      <c r="E333" s="141">
        <v>1797679.7893704791</v>
      </c>
      <c r="J333" s="47"/>
      <c r="K333" s="47"/>
    </row>
    <row r="334" spans="1:11">
      <c r="A334" s="44">
        <v>330</v>
      </c>
      <c r="B334" s="171">
        <v>1317567.2814229934</v>
      </c>
      <c r="C334" s="141">
        <v>1669855.7521176299</v>
      </c>
      <c r="D334" s="141">
        <v>1696529.4114789523</v>
      </c>
      <c r="E334" s="141">
        <v>1764390.3554265762</v>
      </c>
      <c r="J334" s="47"/>
      <c r="K334" s="47"/>
    </row>
    <row r="335" spans="1:11">
      <c r="A335" s="44">
        <v>331</v>
      </c>
      <c r="B335" s="171">
        <v>1288937.9199951116</v>
      </c>
      <c r="C335" s="141">
        <v>1691645.7901458244</v>
      </c>
      <c r="D335" s="141">
        <v>1687293.9345556812</v>
      </c>
      <c r="E335" s="141">
        <v>1784327.2130269848</v>
      </c>
      <c r="J335" s="47"/>
      <c r="K335" s="47"/>
    </row>
    <row r="336" spans="1:11">
      <c r="A336" s="44">
        <v>332</v>
      </c>
      <c r="B336" s="171">
        <v>1331438.5242034949</v>
      </c>
      <c r="C336" s="141">
        <v>1719876.2170569925</v>
      </c>
      <c r="D336" s="141">
        <v>1710142.2871152947</v>
      </c>
      <c r="E336" s="141">
        <v>1792795.6785336095</v>
      </c>
      <c r="J336" s="47"/>
      <c r="K336" s="47"/>
    </row>
    <row r="337" spans="1:11">
      <c r="A337" s="44">
        <v>333</v>
      </c>
      <c r="B337" s="171">
        <v>1326326.6134705937</v>
      </c>
      <c r="C337" s="141">
        <v>1683819.5817831014</v>
      </c>
      <c r="D337" s="141">
        <v>1721734.3682071024</v>
      </c>
      <c r="E337" s="141">
        <v>1757197.0953843493</v>
      </c>
      <c r="J337" s="47"/>
      <c r="K337" s="47"/>
    </row>
    <row r="338" spans="1:11">
      <c r="A338" s="44">
        <v>334</v>
      </c>
      <c r="B338" s="171">
        <v>1330432.1816107044</v>
      </c>
      <c r="C338" s="141">
        <v>1733674.2906485761</v>
      </c>
      <c r="D338" s="141">
        <v>1755444.9121559432</v>
      </c>
      <c r="E338" s="141">
        <v>1788261.2007008542</v>
      </c>
      <c r="J338" s="47"/>
      <c r="K338" s="47"/>
    </row>
    <row r="339" spans="1:11">
      <c r="A339" s="44">
        <v>335</v>
      </c>
      <c r="B339" s="171">
        <v>1313679.1860795687</v>
      </c>
      <c r="C339" s="141">
        <v>1666716.0730410137</v>
      </c>
      <c r="D339" s="141">
        <v>1707431.4822557096</v>
      </c>
      <c r="E339" s="141">
        <v>1731802.1342595327</v>
      </c>
      <c r="J339" s="47"/>
      <c r="K339" s="47"/>
    </row>
    <row r="340" spans="1:11">
      <c r="A340" s="44">
        <v>336</v>
      </c>
      <c r="B340" s="171">
        <v>1323342.1933678428</v>
      </c>
      <c r="C340" s="141">
        <v>1694133.0793092656</v>
      </c>
      <c r="D340" s="141">
        <v>1740787.3018594321</v>
      </c>
      <c r="E340" s="141">
        <v>1809299.1510615631</v>
      </c>
      <c r="J340" s="47"/>
      <c r="K340" s="47"/>
    </row>
    <row r="341" spans="1:11">
      <c r="A341" s="44">
        <v>337</v>
      </c>
      <c r="B341" s="171">
        <v>1340131.5071397354</v>
      </c>
      <c r="C341" s="141">
        <v>1714912.9828568313</v>
      </c>
      <c r="D341" s="141">
        <v>1784022.3147660841</v>
      </c>
      <c r="E341" s="141">
        <v>1896509.1674493563</v>
      </c>
      <c r="J341" s="47"/>
      <c r="K341" s="47"/>
    </row>
    <row r="342" spans="1:11">
      <c r="A342" s="44">
        <v>338</v>
      </c>
      <c r="B342" s="171">
        <v>1312089.3147544554</v>
      </c>
      <c r="C342" s="141">
        <v>1689324.1346929583</v>
      </c>
      <c r="D342" s="141">
        <v>1690199.5692293616</v>
      </c>
      <c r="E342" s="141">
        <v>1746546.7498759704</v>
      </c>
      <c r="J342" s="47"/>
      <c r="K342" s="47"/>
    </row>
    <row r="343" spans="1:11">
      <c r="A343" s="44">
        <v>339</v>
      </c>
      <c r="B343" s="171">
        <v>1305420.5751805285</v>
      </c>
      <c r="C343" s="141">
        <v>1724994.9032996229</v>
      </c>
      <c r="D343" s="141">
        <v>1736002.7085978736</v>
      </c>
      <c r="E343" s="141">
        <v>1808351.725902128</v>
      </c>
      <c r="J343" s="47"/>
      <c r="K343" s="47"/>
    </row>
    <row r="344" spans="1:11">
      <c r="A344" s="44">
        <v>340</v>
      </c>
      <c r="B344" s="171">
        <v>1329211.8583877811</v>
      </c>
      <c r="C344" s="141">
        <v>1706409.60199007</v>
      </c>
      <c r="D344" s="141">
        <v>1718587.2247833011</v>
      </c>
      <c r="E344" s="141">
        <v>1807392.0599941059</v>
      </c>
      <c r="J344" s="47"/>
      <c r="K344" s="47"/>
    </row>
    <row r="345" spans="1:11">
      <c r="A345" s="44">
        <v>341</v>
      </c>
      <c r="B345" s="171">
        <v>1313716.8249331827</v>
      </c>
      <c r="C345" s="141">
        <v>1668829.8727536497</v>
      </c>
      <c r="D345" s="141">
        <v>1722570.6753272892</v>
      </c>
      <c r="E345" s="141">
        <v>1781952.3889313682</v>
      </c>
      <c r="J345" s="47"/>
      <c r="K345" s="47"/>
    </row>
    <row r="346" spans="1:11">
      <c r="A346" s="44">
        <v>342</v>
      </c>
      <c r="B346" s="171">
        <v>1303444.2226460902</v>
      </c>
      <c r="C346" s="141">
        <v>1691736.1155678949</v>
      </c>
      <c r="D346" s="141">
        <v>1729458.988326571</v>
      </c>
      <c r="E346" s="141">
        <v>1764934.7429228234</v>
      </c>
      <c r="J346" s="47"/>
      <c r="K346" s="47"/>
    </row>
    <row r="347" spans="1:11">
      <c r="A347" s="44">
        <v>343</v>
      </c>
      <c r="B347" s="171">
        <v>1302766.1316950496</v>
      </c>
      <c r="C347" s="141">
        <v>1673002.4030900972</v>
      </c>
      <c r="D347" s="141">
        <v>1705784.0712487248</v>
      </c>
      <c r="E347" s="141">
        <v>1792132.5582897905</v>
      </c>
      <c r="J347" s="47"/>
      <c r="K347" s="47"/>
    </row>
    <row r="348" spans="1:11">
      <c r="A348" s="44">
        <v>344</v>
      </c>
      <c r="B348" s="171">
        <v>1335755.1542835187</v>
      </c>
      <c r="C348" s="141">
        <v>1702850.2969312177</v>
      </c>
      <c r="D348" s="141">
        <v>1725288.8491736923</v>
      </c>
      <c r="E348" s="141">
        <v>1847613.5728437167</v>
      </c>
      <c r="J348" s="47"/>
      <c r="K348" s="47"/>
    </row>
    <row r="349" spans="1:11">
      <c r="A349" s="44">
        <v>345</v>
      </c>
      <c r="B349" s="171">
        <v>1325400.6269725261</v>
      </c>
      <c r="C349" s="141">
        <v>1691944.848982262</v>
      </c>
      <c r="D349" s="141">
        <v>1734533.5599081996</v>
      </c>
      <c r="E349" s="141">
        <v>1818427.4288489008</v>
      </c>
      <c r="J349" s="47"/>
      <c r="K349" s="47"/>
    </row>
    <row r="350" spans="1:11">
      <c r="A350" s="44">
        <v>346</v>
      </c>
      <c r="B350" s="171">
        <v>1336308.5350471754</v>
      </c>
      <c r="C350" s="141">
        <v>1665318.061476225</v>
      </c>
      <c r="D350" s="141">
        <v>1748598.722119804</v>
      </c>
      <c r="E350" s="141">
        <v>1809898.4010278874</v>
      </c>
      <c r="J350" s="47"/>
      <c r="K350" s="47"/>
    </row>
    <row r="351" spans="1:11">
      <c r="A351" s="44">
        <v>347</v>
      </c>
      <c r="B351" s="171">
        <v>1337205.4142441561</v>
      </c>
      <c r="C351" s="141">
        <v>1656416.4859486828</v>
      </c>
      <c r="D351" s="141">
        <v>1742133.9038381986</v>
      </c>
      <c r="E351" s="141">
        <v>1770264.6772863234</v>
      </c>
      <c r="J351" s="47"/>
      <c r="K351" s="47"/>
    </row>
    <row r="352" spans="1:11">
      <c r="A352" s="44">
        <v>348</v>
      </c>
      <c r="B352" s="171">
        <v>1322072.222427926</v>
      </c>
      <c r="C352" s="141">
        <v>1665004.1051119466</v>
      </c>
      <c r="D352" s="141">
        <v>1707289.234448238</v>
      </c>
      <c r="E352" s="141">
        <v>1789496.8095507203</v>
      </c>
      <c r="J352" s="47"/>
      <c r="K352" s="47"/>
    </row>
    <row r="353" spans="1:11">
      <c r="A353" s="44">
        <v>349</v>
      </c>
      <c r="B353" s="171">
        <v>1318710.7907682946</v>
      </c>
      <c r="C353" s="141">
        <v>1651943.5647147272</v>
      </c>
      <c r="D353" s="141">
        <v>1661605.2135642332</v>
      </c>
      <c r="E353" s="141">
        <v>1698711.231842577</v>
      </c>
      <c r="J353" s="47"/>
      <c r="K353" s="47"/>
    </row>
    <row r="354" spans="1:11">
      <c r="A354" s="44">
        <v>350</v>
      </c>
      <c r="B354" s="171">
        <v>1327314.3096207003</v>
      </c>
      <c r="C354" s="141">
        <v>1666245.8249795956</v>
      </c>
      <c r="D354" s="141">
        <v>1727344.9954777781</v>
      </c>
      <c r="E354" s="141">
        <v>1750951.3843287237</v>
      </c>
      <c r="J354" s="47"/>
      <c r="K354" s="47"/>
    </row>
    <row r="355" spans="1:11">
      <c r="A355" s="44">
        <v>351</v>
      </c>
      <c r="B355" s="171">
        <v>1303120.4860349223</v>
      </c>
      <c r="C355" s="141">
        <v>1618863.9764550412</v>
      </c>
      <c r="D355" s="141">
        <v>1698374.0936463259</v>
      </c>
      <c r="E355" s="141">
        <v>1747963.787727851</v>
      </c>
      <c r="J355" s="47"/>
      <c r="K355" s="47"/>
    </row>
    <row r="356" spans="1:11">
      <c r="A356" s="44">
        <v>352</v>
      </c>
      <c r="B356" s="171">
        <v>1306778.616071088</v>
      </c>
      <c r="C356" s="141">
        <v>1656938.7972569417</v>
      </c>
      <c r="D356" s="141">
        <v>1706374.8142620106</v>
      </c>
      <c r="E356" s="141">
        <v>1796710.9629095518</v>
      </c>
      <c r="J356" s="47"/>
      <c r="K356" s="47"/>
    </row>
    <row r="357" spans="1:11">
      <c r="A357" s="44">
        <v>353</v>
      </c>
      <c r="B357" s="171">
        <v>1328416.3941209309</v>
      </c>
      <c r="C357" s="141">
        <v>1677002.3923624731</v>
      </c>
      <c r="D357" s="141">
        <v>1753399.1901361637</v>
      </c>
      <c r="E357" s="141">
        <v>1813093.448136695</v>
      </c>
      <c r="J357" s="47"/>
      <c r="K357" s="47"/>
    </row>
    <row r="358" spans="1:11">
      <c r="A358" s="44">
        <v>354</v>
      </c>
      <c r="B358" s="171">
        <v>1314933.549673426</v>
      </c>
      <c r="C358" s="141">
        <v>1708545.7460014767</v>
      </c>
      <c r="D358" s="141">
        <v>1731119.9129655478</v>
      </c>
      <c r="E358" s="141">
        <v>1853485.8861748672</v>
      </c>
      <c r="J358" s="47"/>
      <c r="K358" s="47"/>
    </row>
    <row r="359" spans="1:11">
      <c r="A359" s="44">
        <v>355</v>
      </c>
      <c r="B359" s="171">
        <v>1302900.0012051878</v>
      </c>
      <c r="C359" s="141">
        <v>1664521.8782026342</v>
      </c>
      <c r="D359" s="141">
        <v>1732682.8449310195</v>
      </c>
      <c r="E359" s="141">
        <v>1762958.4846346895</v>
      </c>
      <c r="J359" s="47"/>
      <c r="K359" s="47"/>
    </row>
    <row r="360" spans="1:11">
      <c r="A360" s="44">
        <v>356</v>
      </c>
      <c r="B360" s="171">
        <v>1306370.0463093612</v>
      </c>
      <c r="C360" s="141">
        <v>1662042.2098803411</v>
      </c>
      <c r="D360" s="141">
        <v>1711672.3279013569</v>
      </c>
      <c r="E360" s="141">
        <v>1788254.744726477</v>
      </c>
      <c r="J360" s="47"/>
      <c r="K360" s="47"/>
    </row>
    <row r="361" spans="1:11">
      <c r="A361" s="44">
        <v>357</v>
      </c>
      <c r="B361" s="171">
        <v>1305058.2806045378</v>
      </c>
      <c r="C361" s="141">
        <v>1688168.5634036469</v>
      </c>
      <c r="D361" s="141">
        <v>1723725.3604642719</v>
      </c>
      <c r="E361" s="141">
        <v>1778999.5000399349</v>
      </c>
      <c r="J361" s="47"/>
      <c r="K361" s="47"/>
    </row>
    <row r="362" spans="1:11">
      <c r="A362" s="44">
        <v>358</v>
      </c>
      <c r="B362" s="171">
        <v>1315887.8122163613</v>
      </c>
      <c r="C362" s="141">
        <v>1675068.6439471915</v>
      </c>
      <c r="D362" s="141">
        <v>1757005.0876221787</v>
      </c>
      <c r="E362" s="141">
        <v>1800342.0701058723</v>
      </c>
      <c r="J362" s="47"/>
      <c r="K362" s="47"/>
    </row>
    <row r="363" spans="1:11">
      <c r="A363" s="44">
        <v>359</v>
      </c>
      <c r="B363" s="171">
        <v>1320450.8356301971</v>
      </c>
      <c r="C363" s="141">
        <v>1660427.5442168252</v>
      </c>
      <c r="D363" s="141">
        <v>1750498.6377727869</v>
      </c>
      <c r="E363" s="141">
        <v>1831554.6705202057</v>
      </c>
      <c r="J363" s="47"/>
      <c r="K363" s="47"/>
    </row>
    <row r="364" spans="1:11">
      <c r="A364" s="44">
        <v>360</v>
      </c>
      <c r="B364" s="171">
        <v>1308465.8645756012</v>
      </c>
      <c r="C364" s="141">
        <v>1681075.3433141441</v>
      </c>
      <c r="D364" s="141">
        <v>1719065.8067202412</v>
      </c>
      <c r="E364" s="141">
        <v>1789330.744417683</v>
      </c>
      <c r="J364" s="47"/>
      <c r="K364" s="47"/>
    </row>
    <row r="365" spans="1:11">
      <c r="A365" s="44">
        <v>361</v>
      </c>
      <c r="B365" s="171">
        <v>1328597.663615691</v>
      </c>
      <c r="C365" s="141">
        <v>1675846.6220423174</v>
      </c>
      <c r="D365" s="141">
        <v>1727222.042192278</v>
      </c>
      <c r="E365" s="141">
        <v>1729169.6233120491</v>
      </c>
      <c r="J365" s="47"/>
      <c r="K365" s="47"/>
    </row>
    <row r="366" spans="1:11">
      <c r="A366" s="44">
        <v>362</v>
      </c>
      <c r="B366" s="171">
        <v>1331331.0264761487</v>
      </c>
      <c r="C366" s="141">
        <v>1689596.5235033494</v>
      </c>
      <c r="D366" s="141">
        <v>1711738.0047976049</v>
      </c>
      <c r="E366" s="141">
        <v>1752326.1039400916</v>
      </c>
      <c r="J366" s="47"/>
      <c r="K366" s="47"/>
    </row>
    <row r="367" spans="1:11">
      <c r="A367" s="44">
        <v>363</v>
      </c>
      <c r="B367" s="171">
        <v>1311792.2547722869</v>
      </c>
      <c r="C367" s="141">
        <v>1696689.2776427013</v>
      </c>
      <c r="D367" s="141">
        <v>1754804.0120315922</v>
      </c>
      <c r="E367" s="141">
        <v>1800669.9587850706</v>
      </c>
      <c r="J367" s="47"/>
      <c r="K367" s="47"/>
    </row>
    <row r="368" spans="1:11">
      <c r="A368" s="44">
        <v>364</v>
      </c>
      <c r="B368" s="171">
        <v>1311570.3881862108</v>
      </c>
      <c r="C368" s="141">
        <v>1707787.0351993316</v>
      </c>
      <c r="D368" s="141">
        <v>1726779.5258920491</v>
      </c>
      <c r="E368" s="141">
        <v>1779253.6611286483</v>
      </c>
      <c r="J368" s="47"/>
      <c r="K368" s="47"/>
    </row>
    <row r="369" spans="1:11">
      <c r="A369" s="44">
        <v>365</v>
      </c>
      <c r="B369" s="171">
        <v>1329988.5920408159</v>
      </c>
      <c r="C369" s="141">
        <v>1660887.4118616704</v>
      </c>
      <c r="D369" s="141">
        <v>1709803.9405208502</v>
      </c>
      <c r="E369" s="141">
        <v>1756061.6293345205</v>
      </c>
      <c r="J369" s="47"/>
      <c r="K369" s="47"/>
    </row>
    <row r="370" spans="1:11">
      <c r="A370" s="44">
        <v>366</v>
      </c>
      <c r="B370" s="171">
        <v>1321079.9674135167</v>
      </c>
      <c r="C370" s="141">
        <v>1688524.7571561942</v>
      </c>
      <c r="D370" s="141">
        <v>1743056.8135029238</v>
      </c>
      <c r="E370" s="141">
        <v>1775563.4666461763</v>
      </c>
      <c r="J370" s="47"/>
      <c r="K370" s="47"/>
    </row>
    <row r="371" spans="1:11">
      <c r="A371" s="44">
        <v>367</v>
      </c>
      <c r="B371" s="171">
        <v>1300763.9336817926</v>
      </c>
      <c r="C371" s="141">
        <v>1645746.3518528629</v>
      </c>
      <c r="D371" s="141">
        <v>1719702.3171783029</v>
      </c>
      <c r="E371" s="141">
        <v>1791490.0662163764</v>
      </c>
      <c r="J371" s="47"/>
      <c r="K371" s="47"/>
    </row>
    <row r="372" spans="1:11">
      <c r="A372" s="44">
        <v>368</v>
      </c>
      <c r="B372" s="171">
        <v>1311935.622895903</v>
      </c>
      <c r="C372" s="141">
        <v>1663249.3918013428</v>
      </c>
      <c r="D372" s="141">
        <v>1757136.1157458273</v>
      </c>
      <c r="E372" s="141">
        <v>1833747.9306217686</v>
      </c>
      <c r="J372" s="47"/>
      <c r="K372" s="47"/>
    </row>
    <row r="373" spans="1:11">
      <c r="A373" s="44">
        <v>369</v>
      </c>
      <c r="B373" s="171">
        <v>1328454.9599467032</v>
      </c>
      <c r="C373" s="141">
        <v>1705543.6802624112</v>
      </c>
      <c r="D373" s="141">
        <v>1757050.0599830016</v>
      </c>
      <c r="E373" s="141">
        <v>1817221.446483891</v>
      </c>
      <c r="J373" s="47"/>
      <c r="K373" s="47"/>
    </row>
    <row r="374" spans="1:11">
      <c r="A374" s="44">
        <v>370</v>
      </c>
      <c r="B374" s="171">
        <v>1295283.9535145676</v>
      </c>
      <c r="C374" s="141">
        <v>1654977.8021351709</v>
      </c>
      <c r="D374" s="141">
        <v>1703788.6274350283</v>
      </c>
      <c r="E374" s="141">
        <v>1742724.8698064284</v>
      </c>
      <c r="J374" s="47"/>
      <c r="K374" s="47"/>
    </row>
    <row r="375" spans="1:11">
      <c r="A375" s="44">
        <v>371</v>
      </c>
      <c r="B375" s="171">
        <v>1341086.6055263421</v>
      </c>
      <c r="C375" s="141">
        <v>1717012.3840789553</v>
      </c>
      <c r="D375" s="141">
        <v>1703009.1345096454</v>
      </c>
      <c r="E375" s="141">
        <v>1852988.2785154874</v>
      </c>
      <c r="J375" s="47"/>
      <c r="K375" s="47"/>
    </row>
    <row r="376" spans="1:11">
      <c r="A376" s="44">
        <v>372</v>
      </c>
      <c r="B376" s="171">
        <v>1313451.9233930781</v>
      </c>
      <c r="C376" s="141">
        <v>1682013.5639023345</v>
      </c>
      <c r="D376" s="141">
        <v>1745894.4044319894</v>
      </c>
      <c r="E376" s="141">
        <v>1804495.579598289</v>
      </c>
      <c r="J376" s="47"/>
      <c r="K376" s="47"/>
    </row>
    <row r="377" spans="1:11">
      <c r="A377" s="44">
        <v>373</v>
      </c>
      <c r="B377" s="171">
        <v>1313972.6613913565</v>
      </c>
      <c r="C377" s="141">
        <v>1676022.2984241094</v>
      </c>
      <c r="D377" s="141">
        <v>1704869.4301573497</v>
      </c>
      <c r="E377" s="141">
        <v>1801476.8017209184</v>
      </c>
      <c r="J377" s="47"/>
      <c r="K377" s="47"/>
    </row>
    <row r="378" spans="1:11">
      <c r="A378" s="44">
        <v>374</v>
      </c>
      <c r="B378" s="171">
        <v>1292191.9208596349</v>
      </c>
      <c r="C378" s="141">
        <v>1686698.9857380877</v>
      </c>
      <c r="D378" s="141">
        <v>1695296.2900297067</v>
      </c>
      <c r="E378" s="141">
        <v>1762311.4470005131</v>
      </c>
      <c r="J378" s="47"/>
      <c r="K378" s="47"/>
    </row>
    <row r="379" spans="1:11">
      <c r="A379" s="44">
        <v>375</v>
      </c>
      <c r="B379" s="171">
        <v>1315131.8349028325</v>
      </c>
      <c r="C379" s="141">
        <v>1714633.7087997606</v>
      </c>
      <c r="D379" s="141">
        <v>1759830.1535206281</v>
      </c>
      <c r="E379" s="141">
        <v>1807291.3527327362</v>
      </c>
      <c r="J379" s="47"/>
      <c r="K379" s="47"/>
    </row>
    <row r="380" spans="1:11">
      <c r="A380" s="44">
        <v>376</v>
      </c>
      <c r="B380" s="171">
        <v>1339190.4109684445</v>
      </c>
      <c r="C380" s="141">
        <v>1685812.9689130646</v>
      </c>
      <c r="D380" s="141">
        <v>1767548.4057921218</v>
      </c>
      <c r="E380" s="141">
        <v>1859635.7973124175</v>
      </c>
      <c r="J380" s="47"/>
      <c r="K380" s="47"/>
    </row>
    <row r="381" spans="1:11">
      <c r="A381" s="44">
        <v>377</v>
      </c>
      <c r="B381" s="171">
        <v>1309472.3752086617</v>
      </c>
      <c r="C381" s="141">
        <v>1712053.5150998244</v>
      </c>
      <c r="D381" s="141">
        <v>1745741.4767946918</v>
      </c>
      <c r="E381" s="141">
        <v>1855303.9082365937</v>
      </c>
      <c r="J381" s="47"/>
      <c r="K381" s="47"/>
    </row>
    <row r="382" spans="1:11">
      <c r="A382" s="44">
        <v>378</v>
      </c>
      <c r="B382" s="171">
        <v>1323724.0808352614</v>
      </c>
      <c r="C382" s="141">
        <v>1691194.384002815</v>
      </c>
      <c r="D382" s="141">
        <v>1721765.1288359463</v>
      </c>
      <c r="E382" s="141">
        <v>1801926.4514652421</v>
      </c>
      <c r="J382" s="47"/>
      <c r="K382" s="47"/>
    </row>
    <row r="383" spans="1:11">
      <c r="A383" s="44">
        <v>379</v>
      </c>
      <c r="B383" s="171">
        <v>1314147.3129798945</v>
      </c>
      <c r="C383" s="141">
        <v>1663965.7134887143</v>
      </c>
      <c r="D383" s="141">
        <v>1686033.4144722982</v>
      </c>
      <c r="E383" s="141">
        <v>1748509.3238154526</v>
      </c>
      <c r="J383" s="47"/>
      <c r="K383" s="47"/>
    </row>
    <row r="384" spans="1:11">
      <c r="A384" s="44">
        <v>380</v>
      </c>
      <c r="B384" s="171">
        <v>1311787.1286939988</v>
      </c>
      <c r="C384" s="141">
        <v>1686160.7895009955</v>
      </c>
      <c r="D384" s="141">
        <v>1710039.9289887154</v>
      </c>
      <c r="E384" s="141">
        <v>1811148.0247866311</v>
      </c>
      <c r="J384" s="47"/>
      <c r="K384" s="47"/>
    </row>
    <row r="385" spans="1:11">
      <c r="A385" s="44">
        <v>381</v>
      </c>
      <c r="B385" s="171">
        <v>1327431.666329856</v>
      </c>
      <c r="C385" s="141">
        <v>1697499.0060905092</v>
      </c>
      <c r="D385" s="141">
        <v>1705106.2409996525</v>
      </c>
      <c r="E385" s="141">
        <v>1785445.4470232462</v>
      </c>
      <c r="J385" s="47"/>
      <c r="K385" s="47"/>
    </row>
    <row r="386" spans="1:11">
      <c r="A386" s="44">
        <v>382</v>
      </c>
      <c r="B386" s="171">
        <v>1335574.6105924447</v>
      </c>
      <c r="C386" s="141">
        <v>1679516.7198762647</v>
      </c>
      <c r="D386" s="141">
        <v>1731709.6921892401</v>
      </c>
      <c r="E386" s="141">
        <v>1816040.7782488586</v>
      </c>
      <c r="J386" s="47"/>
      <c r="K386" s="47"/>
    </row>
    <row r="387" spans="1:11">
      <c r="A387" s="44">
        <v>383</v>
      </c>
      <c r="B387" s="171">
        <v>1318681.0029871766</v>
      </c>
      <c r="C387" s="141">
        <v>1704518.0073692822</v>
      </c>
      <c r="D387" s="141">
        <v>1729333.1707986847</v>
      </c>
      <c r="E387" s="141">
        <v>1838990.5631327142</v>
      </c>
      <c r="J387" s="47"/>
      <c r="K387" s="47"/>
    </row>
    <row r="388" spans="1:11">
      <c r="A388" s="44">
        <v>384</v>
      </c>
      <c r="B388" s="171">
        <v>1347848.6038876378</v>
      </c>
      <c r="C388" s="141">
        <v>1704296.7290102816</v>
      </c>
      <c r="D388" s="141">
        <v>1734458.2400743964</v>
      </c>
      <c r="E388" s="141">
        <v>1820083.023527279</v>
      </c>
      <c r="J388" s="47"/>
      <c r="K388" s="47"/>
    </row>
    <row r="389" spans="1:11">
      <c r="A389" s="44">
        <v>385</v>
      </c>
      <c r="B389" s="171">
        <v>1314309.1411900532</v>
      </c>
      <c r="C389" s="141">
        <v>1688335.4343694767</v>
      </c>
      <c r="D389" s="141">
        <v>1719784.9085556869</v>
      </c>
      <c r="E389" s="141">
        <v>1753194.3452452684</v>
      </c>
      <c r="J389" s="47"/>
      <c r="K389" s="47"/>
    </row>
    <row r="390" spans="1:11">
      <c r="A390" s="44">
        <v>386</v>
      </c>
      <c r="B390" s="171">
        <v>1321455.7244090796</v>
      </c>
      <c r="C390" s="141">
        <v>1636113.8816121831</v>
      </c>
      <c r="D390" s="141">
        <v>1722155.496168596</v>
      </c>
      <c r="E390" s="141">
        <v>1769550.247811225</v>
      </c>
      <c r="J390" s="47"/>
      <c r="K390" s="47"/>
    </row>
    <row r="391" spans="1:11">
      <c r="A391" s="44">
        <v>387</v>
      </c>
      <c r="B391" s="171">
        <v>1317301.6683070888</v>
      </c>
      <c r="C391" s="141">
        <v>1665860.2117752032</v>
      </c>
      <c r="D391" s="141">
        <v>1711806.4356405411</v>
      </c>
      <c r="E391" s="141">
        <v>1776769.8959974716</v>
      </c>
      <c r="J391" s="47"/>
      <c r="K391" s="47"/>
    </row>
    <row r="392" spans="1:11">
      <c r="A392" s="44">
        <v>388</v>
      </c>
      <c r="B392" s="171">
        <v>1311664.4328885623</v>
      </c>
      <c r="C392" s="141">
        <v>1694611.9013220132</v>
      </c>
      <c r="D392" s="141">
        <v>1712911.6132953903</v>
      </c>
      <c r="E392" s="141">
        <v>1763668.288276471</v>
      </c>
      <c r="J392" s="47"/>
      <c r="K392" s="47"/>
    </row>
    <row r="393" spans="1:11">
      <c r="A393" s="44">
        <v>389</v>
      </c>
      <c r="B393" s="171">
        <v>1342068.1001753928</v>
      </c>
      <c r="C393" s="141">
        <v>1695018.582391829</v>
      </c>
      <c r="D393" s="141">
        <v>1724367.378823003</v>
      </c>
      <c r="E393" s="141">
        <v>1813804.6717207925</v>
      </c>
      <c r="J393" s="47"/>
      <c r="K393" s="47"/>
    </row>
    <row r="394" spans="1:11">
      <c r="A394" s="44">
        <v>390</v>
      </c>
      <c r="B394" s="171">
        <v>1315243.0498375136</v>
      </c>
      <c r="C394" s="141">
        <v>1693871.8090893999</v>
      </c>
      <c r="D394" s="141">
        <v>1701327.0612032989</v>
      </c>
      <c r="E394" s="141">
        <v>1851752.8241813264</v>
      </c>
      <c r="J394" s="47"/>
      <c r="K394" s="47"/>
    </row>
    <row r="395" spans="1:11">
      <c r="A395" s="44">
        <v>391</v>
      </c>
      <c r="B395" s="171">
        <v>1330727.4761376972</v>
      </c>
      <c r="C395" s="141">
        <v>1660028.9828010926</v>
      </c>
      <c r="D395" s="141">
        <v>1715266.6579091765</v>
      </c>
      <c r="E395" s="141">
        <v>1813801.5837196999</v>
      </c>
      <c r="J395" s="47"/>
      <c r="K395" s="47"/>
    </row>
    <row r="396" spans="1:11">
      <c r="A396" s="44">
        <v>392</v>
      </c>
      <c r="B396" s="171">
        <v>1315599.7216301244</v>
      </c>
      <c r="C396" s="141">
        <v>1666651.569923192</v>
      </c>
      <c r="D396" s="141">
        <v>1718161.8278201041</v>
      </c>
      <c r="E396" s="141">
        <v>1813302.7651591522</v>
      </c>
      <c r="J396" s="47"/>
      <c r="K396" s="47"/>
    </row>
    <row r="397" spans="1:11">
      <c r="A397" s="44">
        <v>393</v>
      </c>
      <c r="B397" s="171">
        <v>1318746.7356171899</v>
      </c>
      <c r="C397" s="141">
        <v>1693370.614705608</v>
      </c>
      <c r="D397" s="141">
        <v>1758511.4810729204</v>
      </c>
      <c r="E397" s="141">
        <v>1787407.773079789</v>
      </c>
      <c r="J397" s="47"/>
      <c r="K397" s="47"/>
    </row>
    <row r="398" spans="1:11">
      <c r="A398" s="44">
        <v>394</v>
      </c>
      <c r="B398" s="171">
        <v>1317637.1201803819</v>
      </c>
      <c r="C398" s="141">
        <v>1676983.5377400583</v>
      </c>
      <c r="D398" s="141">
        <v>1712654.9835468372</v>
      </c>
      <c r="E398" s="141">
        <v>1759138.7600648371</v>
      </c>
      <c r="J398" s="47"/>
      <c r="K398" s="47"/>
    </row>
    <row r="399" spans="1:11">
      <c r="A399" s="44">
        <v>395</v>
      </c>
      <c r="B399" s="171">
        <v>1330492.5907793383</v>
      </c>
      <c r="C399" s="141">
        <v>1689286.4662233077</v>
      </c>
      <c r="D399" s="141">
        <v>1730547.4773917003</v>
      </c>
      <c r="E399" s="141">
        <v>1775270.6327059737</v>
      </c>
      <c r="J399" s="47"/>
      <c r="K399" s="47"/>
    </row>
    <row r="400" spans="1:11">
      <c r="A400" s="44">
        <v>396</v>
      </c>
      <c r="B400" s="171">
        <v>1336564.8642490159</v>
      </c>
      <c r="C400" s="141">
        <v>1660279.8761078569</v>
      </c>
      <c r="D400" s="141">
        <v>1737759.2871422158</v>
      </c>
      <c r="E400" s="141">
        <v>1758336.0012574738</v>
      </c>
      <c r="J400" s="47"/>
      <c r="K400" s="47"/>
    </row>
    <row r="401" spans="1:11">
      <c r="A401" s="44">
        <v>397</v>
      </c>
      <c r="B401" s="171">
        <v>1329753.225655373</v>
      </c>
      <c r="C401" s="141">
        <v>1712727.2039923021</v>
      </c>
      <c r="D401" s="141">
        <v>1697084.2438027586</v>
      </c>
      <c r="E401" s="141">
        <v>1797804.0900890685</v>
      </c>
      <c r="J401" s="47"/>
      <c r="K401" s="47"/>
    </row>
    <row r="402" spans="1:11">
      <c r="A402" s="44">
        <v>398</v>
      </c>
      <c r="B402" s="171">
        <v>1348380.6564458085</v>
      </c>
      <c r="C402" s="141">
        <v>1712418.4513911612</v>
      </c>
      <c r="D402" s="141">
        <v>1765205.2014146419</v>
      </c>
      <c r="E402" s="141">
        <v>1798373.0010211619</v>
      </c>
      <c r="J402" s="47"/>
      <c r="K402" s="47"/>
    </row>
    <row r="403" spans="1:11">
      <c r="A403" s="44">
        <v>399</v>
      </c>
      <c r="B403" s="171">
        <v>1337256.7138686504</v>
      </c>
      <c r="C403" s="141">
        <v>1702717.6854255097</v>
      </c>
      <c r="D403" s="141">
        <v>1726767.5315852778</v>
      </c>
      <c r="E403" s="141">
        <v>1810152.6355713708</v>
      </c>
      <c r="J403" s="47"/>
      <c r="K403" s="47"/>
    </row>
    <row r="404" spans="1:11">
      <c r="A404" s="44">
        <v>400</v>
      </c>
      <c r="B404" s="171">
        <v>1348834.7888689416</v>
      </c>
      <c r="C404" s="141">
        <v>1687813.3061696629</v>
      </c>
      <c r="D404" s="141">
        <v>1706825.6013937788</v>
      </c>
      <c r="E404" s="141">
        <v>1809258.8480720152</v>
      </c>
      <c r="J404" s="47"/>
      <c r="K404" s="47"/>
    </row>
    <row r="405" spans="1:11">
      <c r="A405" s="44">
        <v>401</v>
      </c>
      <c r="B405" s="171">
        <v>1327517.7610688696</v>
      </c>
      <c r="C405" s="141">
        <v>1739453.6549661253</v>
      </c>
      <c r="D405" s="141">
        <v>1725890.6226394796</v>
      </c>
      <c r="E405" s="141">
        <v>1788391.2816526333</v>
      </c>
      <c r="J405" s="47"/>
      <c r="K405" s="47"/>
    </row>
    <row r="406" spans="1:11">
      <c r="A406" s="44">
        <v>402</v>
      </c>
      <c r="B406" s="171">
        <v>1320347.7817325243</v>
      </c>
      <c r="C406" s="141">
        <v>1724983.7493564393</v>
      </c>
      <c r="D406" s="141">
        <v>1766749.2127563963</v>
      </c>
      <c r="E406" s="141">
        <v>1814654.571409012</v>
      </c>
      <c r="J406" s="47"/>
      <c r="K406" s="47"/>
    </row>
    <row r="407" spans="1:11">
      <c r="A407" s="44">
        <v>403</v>
      </c>
      <c r="B407" s="171">
        <v>1334587.1640364986</v>
      </c>
      <c r="C407" s="141">
        <v>1681513.3085175424</v>
      </c>
      <c r="D407" s="141">
        <v>1735588.703640051</v>
      </c>
      <c r="E407" s="141">
        <v>1803052.1509461885</v>
      </c>
      <c r="J407" s="47"/>
      <c r="K407" s="47"/>
    </row>
    <row r="408" spans="1:11">
      <c r="A408" s="44">
        <v>404</v>
      </c>
      <c r="B408" s="171">
        <v>1319577.5205504519</v>
      </c>
      <c r="C408" s="141">
        <v>1624159.6728344688</v>
      </c>
      <c r="D408" s="141">
        <v>1678502.536295779</v>
      </c>
      <c r="E408" s="141">
        <v>1713734.6775259874</v>
      </c>
      <c r="J408" s="47"/>
      <c r="K408" s="47"/>
    </row>
    <row r="409" spans="1:11">
      <c r="A409" s="44">
        <v>405</v>
      </c>
      <c r="B409" s="171">
        <v>1305904.0433359153</v>
      </c>
      <c r="C409" s="141">
        <v>1684087.5935095169</v>
      </c>
      <c r="D409" s="141">
        <v>1729099.0308192451</v>
      </c>
      <c r="E409" s="141">
        <v>1755059.7027123952</v>
      </c>
      <c r="J409" s="47"/>
      <c r="K409" s="47"/>
    </row>
    <row r="410" spans="1:11">
      <c r="A410" s="44">
        <v>406</v>
      </c>
      <c r="B410" s="171">
        <v>1328315.9310698181</v>
      </c>
      <c r="C410" s="141">
        <v>1689287.3501953129</v>
      </c>
      <c r="D410" s="141">
        <v>1735072.5949539507</v>
      </c>
      <c r="E410" s="141">
        <v>1825444.8029824106</v>
      </c>
      <c r="J410" s="47"/>
      <c r="K410" s="47"/>
    </row>
    <row r="411" spans="1:11">
      <c r="A411" s="44">
        <v>407</v>
      </c>
      <c r="B411" s="171">
        <v>1317732.4113439736</v>
      </c>
      <c r="C411" s="141">
        <v>1691075.3327531968</v>
      </c>
      <c r="D411" s="141">
        <v>1678057.3450609962</v>
      </c>
      <c r="E411" s="141">
        <v>1800455.601901985</v>
      </c>
      <c r="J411" s="47"/>
      <c r="K411" s="47"/>
    </row>
    <row r="412" spans="1:11">
      <c r="A412" s="44">
        <v>408</v>
      </c>
      <c r="B412" s="171">
        <v>1325570.743798821</v>
      </c>
      <c r="C412" s="141">
        <v>1666262.6444122232</v>
      </c>
      <c r="D412" s="141">
        <v>1698894.9038235149</v>
      </c>
      <c r="E412" s="141">
        <v>1793935.5940642257</v>
      </c>
      <c r="J412" s="47"/>
      <c r="K412" s="47"/>
    </row>
    <row r="413" spans="1:11">
      <c r="A413" s="44">
        <v>409</v>
      </c>
      <c r="B413" s="171">
        <v>1293136.0412784456</v>
      </c>
      <c r="C413" s="141">
        <v>1605922.2445402485</v>
      </c>
      <c r="D413" s="141">
        <v>1670804.8502423221</v>
      </c>
      <c r="E413" s="141">
        <v>1693598.0715705289</v>
      </c>
      <c r="J413" s="47"/>
      <c r="K413" s="47"/>
    </row>
    <row r="414" spans="1:11">
      <c r="A414" s="44">
        <v>410</v>
      </c>
      <c r="B414" s="171">
        <v>1313399.7807647833</v>
      </c>
      <c r="C414" s="141">
        <v>1717967.9255431993</v>
      </c>
      <c r="D414" s="141">
        <v>1729675.6026087848</v>
      </c>
      <c r="E414" s="141">
        <v>1775807.3167282788</v>
      </c>
      <c r="J414" s="47"/>
      <c r="K414" s="47"/>
    </row>
    <row r="415" spans="1:11">
      <c r="A415" s="44">
        <v>411</v>
      </c>
      <c r="B415" s="171">
        <v>1305850.9210359713</v>
      </c>
      <c r="C415" s="141">
        <v>1641257.2608198402</v>
      </c>
      <c r="D415" s="141">
        <v>1727165.5520289131</v>
      </c>
      <c r="E415" s="141">
        <v>1777625.4835815157</v>
      </c>
      <c r="J415" s="47"/>
      <c r="K415" s="47"/>
    </row>
    <row r="416" spans="1:11">
      <c r="A416" s="44">
        <v>412</v>
      </c>
      <c r="B416" s="171">
        <v>1317429.517943036</v>
      </c>
      <c r="C416" s="141">
        <v>1704004.3292936243</v>
      </c>
      <c r="D416" s="141">
        <v>1756248.0611562654</v>
      </c>
      <c r="E416" s="141">
        <v>1748123.6571606996</v>
      </c>
      <c r="J416" s="47"/>
      <c r="K416" s="47"/>
    </row>
    <row r="417" spans="1:11">
      <c r="A417" s="44">
        <v>413</v>
      </c>
      <c r="B417" s="171">
        <v>1315443.5790018032</v>
      </c>
      <c r="C417" s="141">
        <v>1684777.0036299489</v>
      </c>
      <c r="D417" s="141">
        <v>1712355.6773953952</v>
      </c>
      <c r="E417" s="141">
        <v>1804570.0065330097</v>
      </c>
      <c r="J417" s="47"/>
      <c r="K417" s="47"/>
    </row>
    <row r="418" spans="1:11">
      <c r="A418" s="44">
        <v>414</v>
      </c>
      <c r="B418" s="171">
        <v>1338787.9538209501</v>
      </c>
      <c r="C418" s="141">
        <v>1680714.3952614067</v>
      </c>
      <c r="D418" s="141">
        <v>1722440.7871813171</v>
      </c>
      <c r="E418" s="141">
        <v>1775433.3242906663</v>
      </c>
      <c r="J418" s="47"/>
      <c r="K418" s="47"/>
    </row>
    <row r="419" spans="1:11">
      <c r="A419" s="44">
        <v>415</v>
      </c>
      <c r="B419" s="171">
        <v>1321658.9082561673</v>
      </c>
      <c r="C419" s="141">
        <v>1660912.3273695351</v>
      </c>
      <c r="D419" s="141">
        <v>1692518.5455792686</v>
      </c>
      <c r="E419" s="141">
        <v>1792714.0324570613</v>
      </c>
      <c r="J419" s="47"/>
      <c r="K419" s="47"/>
    </row>
    <row r="420" spans="1:11">
      <c r="A420" s="44">
        <v>416</v>
      </c>
      <c r="B420" s="171">
        <v>1290487.2193072774</v>
      </c>
      <c r="C420" s="141">
        <v>1653150.6755264527</v>
      </c>
      <c r="D420" s="141">
        <v>1647661.92144404</v>
      </c>
      <c r="E420" s="141">
        <v>1792641.8047327036</v>
      </c>
      <c r="J420" s="47"/>
      <c r="K420" s="47"/>
    </row>
    <row r="421" spans="1:11">
      <c r="A421" s="44">
        <v>417</v>
      </c>
      <c r="B421" s="171">
        <v>1304454.2483672323</v>
      </c>
      <c r="C421" s="141">
        <v>1691772.4249782548</v>
      </c>
      <c r="D421" s="141">
        <v>1705181.448121195</v>
      </c>
      <c r="E421" s="141">
        <v>1771653.6827322859</v>
      </c>
      <c r="J421" s="47"/>
      <c r="K421" s="47"/>
    </row>
    <row r="422" spans="1:11">
      <c r="A422" s="44">
        <v>418</v>
      </c>
      <c r="B422" s="171">
        <v>1324397.3631423584</v>
      </c>
      <c r="C422" s="141">
        <v>1666934.5085841054</v>
      </c>
      <c r="D422" s="141">
        <v>1736424.2174358128</v>
      </c>
      <c r="E422" s="141">
        <v>1766793.3194944719</v>
      </c>
      <c r="J422" s="47"/>
      <c r="K422" s="47"/>
    </row>
    <row r="423" spans="1:11">
      <c r="A423" s="44">
        <v>419</v>
      </c>
      <c r="B423" s="171">
        <v>1328408.1493262213</v>
      </c>
      <c r="C423" s="141">
        <v>1716829.9460647344</v>
      </c>
      <c r="D423" s="141">
        <v>1739747.5862593411</v>
      </c>
      <c r="E423" s="141">
        <v>1829584.8273190476</v>
      </c>
      <c r="J423" s="47"/>
      <c r="K423" s="47"/>
    </row>
    <row r="424" spans="1:11">
      <c r="A424" s="44">
        <v>420</v>
      </c>
      <c r="B424" s="171">
        <v>1338066.2391184161</v>
      </c>
      <c r="C424" s="141">
        <v>1724333.6763249121</v>
      </c>
      <c r="D424" s="141">
        <v>1790933.8405317352</v>
      </c>
      <c r="E424" s="141">
        <v>1844506.3183188986</v>
      </c>
      <c r="J424" s="47"/>
      <c r="K424" s="47"/>
    </row>
    <row r="425" spans="1:11">
      <c r="A425" s="44">
        <v>421</v>
      </c>
      <c r="B425" s="171">
        <v>1326837.7579845183</v>
      </c>
      <c r="C425" s="141">
        <v>1691259.3931141824</v>
      </c>
      <c r="D425" s="141">
        <v>1698417.404680592</v>
      </c>
      <c r="E425" s="141">
        <v>1832348.4975991428</v>
      </c>
      <c r="J425" s="47"/>
      <c r="K425" s="47"/>
    </row>
    <row r="426" spans="1:11">
      <c r="A426" s="44">
        <v>422</v>
      </c>
      <c r="B426" s="171">
        <v>1330829.7538131976</v>
      </c>
      <c r="C426" s="141">
        <v>1741462.4364794286</v>
      </c>
      <c r="D426" s="141">
        <v>1718926.9453221848</v>
      </c>
      <c r="E426" s="141">
        <v>1734049.4844094513</v>
      </c>
      <c r="J426" s="47"/>
      <c r="K426" s="47"/>
    </row>
    <row r="427" spans="1:11">
      <c r="A427" s="44">
        <v>423</v>
      </c>
      <c r="B427" s="171">
        <v>1347800.5652009922</v>
      </c>
      <c r="C427" s="141">
        <v>1699058.6671517848</v>
      </c>
      <c r="D427" s="141">
        <v>1754916.5040665558</v>
      </c>
      <c r="E427" s="141">
        <v>1807679.1339624044</v>
      </c>
      <c r="J427" s="47"/>
      <c r="K427" s="47"/>
    </row>
    <row r="428" spans="1:11">
      <c r="A428" s="44">
        <v>424</v>
      </c>
      <c r="B428" s="171">
        <v>1294135.4604027593</v>
      </c>
      <c r="C428" s="141">
        <v>1668155.8411890471</v>
      </c>
      <c r="D428" s="141">
        <v>1684515.3498180949</v>
      </c>
      <c r="E428" s="141">
        <v>1792214.5485108895</v>
      </c>
      <c r="J428" s="47"/>
      <c r="K428" s="47"/>
    </row>
    <row r="429" spans="1:11">
      <c r="A429" s="44">
        <v>425</v>
      </c>
      <c r="B429" s="171">
        <v>1325575.4047089424</v>
      </c>
      <c r="C429" s="141">
        <v>1661985.423622156</v>
      </c>
      <c r="D429" s="141">
        <v>1717772.0411471035</v>
      </c>
      <c r="E429" s="141">
        <v>1764061.1728165466</v>
      </c>
      <c r="J429" s="47"/>
      <c r="K429" s="47"/>
    </row>
    <row r="430" spans="1:11">
      <c r="A430" s="44">
        <v>426</v>
      </c>
      <c r="B430" s="171">
        <v>1309358.0459818109</v>
      </c>
      <c r="C430" s="141">
        <v>1689070.8867345485</v>
      </c>
      <c r="D430" s="141">
        <v>1699793.3506763587</v>
      </c>
      <c r="E430" s="141">
        <v>1748571.8640399647</v>
      </c>
      <c r="J430" s="47"/>
      <c r="K430" s="47"/>
    </row>
    <row r="431" spans="1:11">
      <c r="A431" s="44">
        <v>427</v>
      </c>
      <c r="B431" s="171">
        <v>1323896.0748099452</v>
      </c>
      <c r="C431" s="141">
        <v>1671533.5046296066</v>
      </c>
      <c r="D431" s="141">
        <v>1722370.8521597895</v>
      </c>
      <c r="E431" s="141">
        <v>1766970.4873237913</v>
      </c>
      <c r="J431" s="47"/>
      <c r="K431" s="47"/>
    </row>
    <row r="432" spans="1:11">
      <c r="A432" s="44">
        <v>428</v>
      </c>
      <c r="B432" s="171">
        <v>1320597.7834680537</v>
      </c>
      <c r="C432" s="141">
        <v>1659428.5988429815</v>
      </c>
      <c r="D432" s="141">
        <v>1720132.2223503264</v>
      </c>
      <c r="E432" s="141">
        <v>1781240.4415053164</v>
      </c>
      <c r="J432" s="47"/>
      <c r="K432" s="47"/>
    </row>
    <row r="433" spans="1:11">
      <c r="A433" s="44">
        <v>429</v>
      </c>
      <c r="B433" s="171">
        <v>1318668.7959468178</v>
      </c>
      <c r="C433" s="141">
        <v>1694162.5860111173</v>
      </c>
      <c r="D433" s="141">
        <v>1700016.5016357184</v>
      </c>
      <c r="E433" s="141">
        <v>1777640.9015732908</v>
      </c>
      <c r="J433" s="47"/>
      <c r="K433" s="47"/>
    </row>
    <row r="434" spans="1:11">
      <c r="A434" s="44">
        <v>430</v>
      </c>
      <c r="B434" s="171">
        <v>1319463.7894153197</v>
      </c>
      <c r="C434" s="141">
        <v>1717733.6079350235</v>
      </c>
      <c r="D434" s="141">
        <v>1733266.8408867894</v>
      </c>
      <c r="E434" s="141">
        <v>1785324.448068514</v>
      </c>
      <c r="J434" s="47"/>
      <c r="K434" s="47"/>
    </row>
    <row r="435" spans="1:11">
      <c r="A435" s="44">
        <v>431</v>
      </c>
      <c r="B435" s="171">
        <v>1310828.1502294668</v>
      </c>
      <c r="C435" s="141">
        <v>1667716.7915523089</v>
      </c>
      <c r="D435" s="141">
        <v>1660361.5903309092</v>
      </c>
      <c r="E435" s="141">
        <v>1757188.8908309487</v>
      </c>
      <c r="J435" s="47"/>
      <c r="K435" s="47"/>
    </row>
    <row r="436" spans="1:11">
      <c r="A436" s="44">
        <v>432</v>
      </c>
      <c r="B436" s="171">
        <v>1320892.4800996305</v>
      </c>
      <c r="C436" s="141">
        <v>1677604.1422042798</v>
      </c>
      <c r="D436" s="141">
        <v>1685215.883212402</v>
      </c>
      <c r="E436" s="141">
        <v>1826543.5779466426</v>
      </c>
      <c r="J436" s="47"/>
      <c r="K436" s="47"/>
    </row>
    <row r="437" spans="1:11">
      <c r="A437" s="44">
        <v>433</v>
      </c>
      <c r="B437" s="171">
        <v>1342062.8462779035</v>
      </c>
      <c r="C437" s="141">
        <v>1707793.3816771156</v>
      </c>
      <c r="D437" s="141">
        <v>1742573.0973541578</v>
      </c>
      <c r="E437" s="141">
        <v>1856264.7539941887</v>
      </c>
      <c r="J437" s="47"/>
      <c r="K437" s="47"/>
    </row>
    <row r="438" spans="1:11">
      <c r="A438" s="44">
        <v>434</v>
      </c>
      <c r="B438" s="171">
        <v>1326718.9804607586</v>
      </c>
      <c r="C438" s="141">
        <v>1697797.2310091592</v>
      </c>
      <c r="D438" s="141">
        <v>1724603.0521710983</v>
      </c>
      <c r="E438" s="141">
        <v>1801800.7143768303</v>
      </c>
      <c r="J438" s="47"/>
      <c r="K438" s="47"/>
    </row>
    <row r="439" spans="1:11">
      <c r="A439" s="44">
        <v>435</v>
      </c>
      <c r="B439" s="171">
        <v>1320739.2837085845</v>
      </c>
      <c r="C439" s="141">
        <v>1666422.7195927701</v>
      </c>
      <c r="D439" s="141">
        <v>1734150.2710186278</v>
      </c>
      <c r="E439" s="141">
        <v>1872431.1539048362</v>
      </c>
      <c r="J439" s="47"/>
      <c r="K439" s="47"/>
    </row>
    <row r="440" spans="1:11">
      <c r="A440" s="44">
        <v>436</v>
      </c>
      <c r="B440" s="171">
        <v>1330770.4980519174</v>
      </c>
      <c r="C440" s="141">
        <v>1693860.6488065498</v>
      </c>
      <c r="D440" s="141">
        <v>1721915.9748117982</v>
      </c>
      <c r="E440" s="141">
        <v>1785705.0429790595</v>
      </c>
      <c r="J440" s="47"/>
      <c r="K440" s="47"/>
    </row>
    <row r="441" spans="1:11">
      <c r="A441" s="44">
        <v>437</v>
      </c>
      <c r="B441" s="171">
        <v>1326593.8303960452</v>
      </c>
      <c r="C441" s="141">
        <v>1685668.0267380157</v>
      </c>
      <c r="D441" s="141">
        <v>1742200.0405265316</v>
      </c>
      <c r="E441" s="141">
        <v>1835785.8352980195</v>
      </c>
      <c r="J441" s="47"/>
      <c r="K441" s="47"/>
    </row>
    <row r="442" spans="1:11">
      <c r="A442" s="44">
        <v>438</v>
      </c>
      <c r="B442" s="171">
        <v>1289895.8689678616</v>
      </c>
      <c r="C442" s="141">
        <v>1685720.2563580826</v>
      </c>
      <c r="D442" s="141">
        <v>1700394.9472310273</v>
      </c>
      <c r="E442" s="141">
        <v>1759041.1178930725</v>
      </c>
      <c r="J442" s="47"/>
      <c r="K442" s="47"/>
    </row>
    <row r="443" spans="1:11">
      <c r="A443" s="44">
        <v>439</v>
      </c>
      <c r="B443" s="171">
        <v>1334642.5490652288</v>
      </c>
      <c r="C443" s="141">
        <v>1685735.7176991904</v>
      </c>
      <c r="D443" s="141">
        <v>1701123.2892888186</v>
      </c>
      <c r="E443" s="141">
        <v>1785518.041760256</v>
      </c>
      <c r="J443" s="47"/>
      <c r="K443" s="47"/>
    </row>
    <row r="444" spans="1:11">
      <c r="A444" s="44">
        <v>440</v>
      </c>
      <c r="B444" s="171">
        <v>1322106.6541259096</v>
      </c>
      <c r="C444" s="141">
        <v>1687909.2369536376</v>
      </c>
      <c r="D444" s="141">
        <v>1749506.5229508739</v>
      </c>
      <c r="E444" s="141">
        <v>1772333.6133663373</v>
      </c>
      <c r="J444" s="47"/>
      <c r="K444" s="47"/>
    </row>
    <row r="445" spans="1:11">
      <c r="A445" s="44">
        <v>441</v>
      </c>
      <c r="B445" s="171">
        <v>1302731.4896298163</v>
      </c>
      <c r="C445" s="141">
        <v>1673273.3473582931</v>
      </c>
      <c r="D445" s="141">
        <v>1703513.0675552466</v>
      </c>
      <c r="E445" s="141">
        <v>1743168.3905517058</v>
      </c>
      <c r="J445" s="47"/>
      <c r="K445" s="47"/>
    </row>
    <row r="446" spans="1:11">
      <c r="A446" s="44">
        <v>442</v>
      </c>
      <c r="B446" s="171">
        <v>1336467.2356232365</v>
      </c>
      <c r="C446" s="141">
        <v>1693998.2478925718</v>
      </c>
      <c r="D446" s="141">
        <v>1768965.017120928</v>
      </c>
      <c r="E446" s="141">
        <v>1847813.8085482775</v>
      </c>
      <c r="J446" s="47"/>
      <c r="K446" s="47"/>
    </row>
    <row r="447" spans="1:11">
      <c r="A447" s="44">
        <v>443</v>
      </c>
      <c r="B447" s="171">
        <v>1290066.392638809</v>
      </c>
      <c r="C447" s="141">
        <v>1633639.1101561063</v>
      </c>
      <c r="D447" s="141">
        <v>1654735.1395395079</v>
      </c>
      <c r="E447" s="141">
        <v>1675443.4861201094</v>
      </c>
      <c r="J447" s="47"/>
      <c r="K447" s="47"/>
    </row>
    <row r="448" spans="1:11">
      <c r="A448" s="44">
        <v>444</v>
      </c>
      <c r="B448" s="171">
        <v>1301242.0331999185</v>
      </c>
      <c r="C448" s="141">
        <v>1654846.0643439025</v>
      </c>
      <c r="D448" s="141">
        <v>1699830.3342103101</v>
      </c>
      <c r="E448" s="141">
        <v>1815869.4832480869</v>
      </c>
      <c r="J448" s="47"/>
      <c r="K448" s="47"/>
    </row>
    <row r="449" spans="1:11">
      <c r="A449" s="44">
        <v>445</v>
      </c>
      <c r="B449" s="171">
        <v>1312930.3302494651</v>
      </c>
      <c r="C449" s="141">
        <v>1683640.3961207522</v>
      </c>
      <c r="D449" s="141">
        <v>1734627.852989143</v>
      </c>
      <c r="E449" s="141">
        <v>1781080.6237031769</v>
      </c>
      <c r="J449" s="47"/>
      <c r="K449" s="47"/>
    </row>
    <row r="450" spans="1:11">
      <c r="A450" s="44">
        <v>446</v>
      </c>
      <c r="B450" s="171">
        <v>1310844.6978634614</v>
      </c>
      <c r="C450" s="141">
        <v>1647469.5368375946</v>
      </c>
      <c r="D450" s="141">
        <v>1667427.9420716339</v>
      </c>
      <c r="E450" s="141">
        <v>1748447.3505477582</v>
      </c>
      <c r="J450" s="47"/>
      <c r="K450" s="47"/>
    </row>
    <row r="451" spans="1:11">
      <c r="A451" s="44">
        <v>447</v>
      </c>
      <c r="B451" s="171">
        <v>1315811.1778617352</v>
      </c>
      <c r="C451" s="141">
        <v>1694962.7848202626</v>
      </c>
      <c r="D451" s="141">
        <v>1715476.4460578419</v>
      </c>
      <c r="E451" s="141">
        <v>1751022.8975993355</v>
      </c>
      <c r="J451" s="47"/>
      <c r="K451" s="47"/>
    </row>
    <row r="452" spans="1:11">
      <c r="A452" s="44">
        <v>448</v>
      </c>
      <c r="B452" s="171">
        <v>1313562.5557215703</v>
      </c>
      <c r="C452" s="141">
        <v>1724088.3423964442</v>
      </c>
      <c r="D452" s="141">
        <v>1763176.8535443635</v>
      </c>
      <c r="E452" s="141">
        <v>1772888.3590079695</v>
      </c>
      <c r="J452" s="47"/>
      <c r="K452" s="47"/>
    </row>
    <row r="453" spans="1:11">
      <c r="A453" s="44">
        <v>449</v>
      </c>
      <c r="B453" s="171">
        <v>1312073.7048065569</v>
      </c>
      <c r="C453" s="141">
        <v>1674082.389740586</v>
      </c>
      <c r="D453" s="141">
        <v>1677795.5620138512</v>
      </c>
      <c r="E453" s="141">
        <v>1768692.6751444188</v>
      </c>
      <c r="J453" s="47"/>
      <c r="K453" s="47"/>
    </row>
    <row r="454" spans="1:11">
      <c r="A454" s="44">
        <v>450</v>
      </c>
      <c r="B454" s="171">
        <v>1338628.6615448957</v>
      </c>
      <c r="C454" s="141">
        <v>1690770.0589094176</v>
      </c>
      <c r="D454" s="141">
        <v>1755503.073156704</v>
      </c>
      <c r="E454" s="141">
        <v>1847563.8899879011</v>
      </c>
      <c r="J454" s="47"/>
      <c r="K454" s="47"/>
    </row>
    <row r="455" spans="1:11">
      <c r="A455" s="44">
        <v>451</v>
      </c>
      <c r="B455" s="171">
        <v>1340551.3788432188</v>
      </c>
      <c r="C455" s="141">
        <v>1671955.4123188155</v>
      </c>
      <c r="D455" s="141">
        <v>1704087.1695732763</v>
      </c>
      <c r="E455" s="141">
        <v>1766526.8553721698</v>
      </c>
      <c r="J455" s="47"/>
      <c r="K455" s="47"/>
    </row>
    <row r="456" spans="1:11">
      <c r="A456" s="44">
        <v>452</v>
      </c>
      <c r="B456" s="171">
        <v>1304653.6047337197</v>
      </c>
      <c r="C456" s="141">
        <v>1668756.8871796827</v>
      </c>
      <c r="D456" s="141">
        <v>1697810.9559986377</v>
      </c>
      <c r="E456" s="141">
        <v>1791385.0384255867</v>
      </c>
      <c r="J456" s="47"/>
      <c r="K456" s="47"/>
    </row>
    <row r="457" spans="1:11">
      <c r="A457" s="44">
        <v>453</v>
      </c>
      <c r="B457" s="171">
        <v>1317515.823655837</v>
      </c>
      <c r="C457" s="141">
        <v>1688651.5196667844</v>
      </c>
      <c r="D457" s="141">
        <v>1700573.519310958</v>
      </c>
      <c r="E457" s="141">
        <v>1745000.7167188178</v>
      </c>
      <c r="J457" s="47"/>
      <c r="K457" s="47"/>
    </row>
    <row r="458" spans="1:11">
      <c r="A458" s="44">
        <v>454</v>
      </c>
      <c r="B458" s="171">
        <v>1303470.1142899075</v>
      </c>
      <c r="C458" s="141">
        <v>1698194.462256056</v>
      </c>
      <c r="D458" s="141">
        <v>1738837.8327529323</v>
      </c>
      <c r="E458" s="141">
        <v>1760454.1454402898</v>
      </c>
      <c r="J458" s="47"/>
      <c r="K458" s="47"/>
    </row>
    <row r="459" spans="1:11">
      <c r="A459" s="44">
        <v>455</v>
      </c>
      <c r="B459" s="171">
        <v>1319200.0459598042</v>
      </c>
      <c r="C459" s="141">
        <v>1708992.7906181586</v>
      </c>
      <c r="D459" s="141">
        <v>1685214.1221470786</v>
      </c>
      <c r="E459" s="141">
        <v>1834161.7361531088</v>
      </c>
      <c r="J459" s="47"/>
      <c r="K459" s="47"/>
    </row>
    <row r="460" spans="1:11">
      <c r="A460" s="44">
        <v>456</v>
      </c>
      <c r="B460" s="171">
        <v>1284721.144614147</v>
      </c>
      <c r="C460" s="141">
        <v>1643686.1258796717</v>
      </c>
      <c r="D460" s="141">
        <v>1669004.0404696087</v>
      </c>
      <c r="E460" s="141">
        <v>1785480.0879101849</v>
      </c>
      <c r="J460" s="47"/>
      <c r="K460" s="47"/>
    </row>
    <row r="461" spans="1:11">
      <c r="A461" s="44">
        <v>457</v>
      </c>
      <c r="B461" s="171">
        <v>1326367.6839948732</v>
      </c>
      <c r="C461" s="141">
        <v>1681337.1383841373</v>
      </c>
      <c r="D461" s="141">
        <v>1720222.6087353984</v>
      </c>
      <c r="E461" s="141">
        <v>1823465.7802588607</v>
      </c>
      <c r="J461" s="47"/>
      <c r="K461" s="47"/>
    </row>
    <row r="462" spans="1:11">
      <c r="A462" s="44">
        <v>458</v>
      </c>
      <c r="B462" s="171">
        <v>1302787.412743378</v>
      </c>
      <c r="C462" s="141">
        <v>1677970.5964243386</v>
      </c>
      <c r="D462" s="141">
        <v>1745539.3898287704</v>
      </c>
      <c r="E462" s="141">
        <v>1780281.2829611937</v>
      </c>
      <c r="J462" s="47"/>
      <c r="K462" s="47"/>
    </row>
    <row r="463" spans="1:11">
      <c r="A463" s="44">
        <v>459</v>
      </c>
      <c r="B463" s="171">
        <v>1322670.9594376863</v>
      </c>
      <c r="C463" s="141">
        <v>1665837.0311046916</v>
      </c>
      <c r="D463" s="141">
        <v>1694361.1256085539</v>
      </c>
      <c r="E463" s="141">
        <v>1777443.6947880667</v>
      </c>
      <c r="J463" s="47"/>
      <c r="K463" s="47"/>
    </row>
    <row r="464" spans="1:11">
      <c r="A464" s="44">
        <v>460</v>
      </c>
      <c r="B464" s="171">
        <v>1317497.3940874669</v>
      </c>
      <c r="C464" s="141">
        <v>1683093.3253234106</v>
      </c>
      <c r="D464" s="141">
        <v>1755433.6972041542</v>
      </c>
      <c r="E464" s="141">
        <v>1821994.0782305317</v>
      </c>
      <c r="J464" s="47"/>
      <c r="K464" s="47"/>
    </row>
    <row r="465" spans="1:11">
      <c r="A465" s="44">
        <v>461</v>
      </c>
      <c r="B465" s="171">
        <v>1324007.4299909226</v>
      </c>
      <c r="C465" s="141">
        <v>1678352.2797973759</v>
      </c>
      <c r="D465" s="141">
        <v>1705902.7380162065</v>
      </c>
      <c r="E465" s="141">
        <v>1811747.0037414818</v>
      </c>
      <c r="J465" s="47"/>
      <c r="K465" s="47"/>
    </row>
    <row r="466" spans="1:11">
      <c r="A466" s="44">
        <v>462</v>
      </c>
      <c r="B466" s="171">
        <v>1299531.7087190112</v>
      </c>
      <c r="C466" s="141">
        <v>1680908.5573190209</v>
      </c>
      <c r="D466" s="141">
        <v>1730494.0160875074</v>
      </c>
      <c r="E466" s="141">
        <v>1809959.7816098509</v>
      </c>
      <c r="J466" s="47"/>
      <c r="K466" s="47"/>
    </row>
    <row r="467" spans="1:11">
      <c r="A467" s="44">
        <v>463</v>
      </c>
      <c r="B467" s="171">
        <v>1298905.1782654037</v>
      </c>
      <c r="C467" s="141">
        <v>1632129.4945894103</v>
      </c>
      <c r="D467" s="141">
        <v>1659094.1041039918</v>
      </c>
      <c r="E467" s="141">
        <v>1703780.7500280233</v>
      </c>
      <c r="J467" s="47"/>
      <c r="K467" s="47"/>
    </row>
    <row r="468" spans="1:11">
      <c r="A468" s="44">
        <v>464</v>
      </c>
      <c r="B468" s="171">
        <v>1316945.8959762922</v>
      </c>
      <c r="C468" s="141">
        <v>1682229.1379968524</v>
      </c>
      <c r="D468" s="141">
        <v>1717712.9549697449</v>
      </c>
      <c r="E468" s="141">
        <v>1724522.4298670692</v>
      </c>
      <c r="J468" s="47"/>
      <c r="K468" s="47"/>
    </row>
    <row r="469" spans="1:11">
      <c r="A469" s="44">
        <v>465</v>
      </c>
      <c r="B469" s="171">
        <v>1301301.4976712097</v>
      </c>
      <c r="C469" s="141">
        <v>1678263.2526598782</v>
      </c>
      <c r="D469" s="141">
        <v>1710192.7457827548</v>
      </c>
      <c r="E469" s="141">
        <v>1790145.1921826878</v>
      </c>
      <c r="J469" s="47"/>
      <c r="K469" s="47"/>
    </row>
    <row r="470" spans="1:11">
      <c r="A470" s="44">
        <v>466</v>
      </c>
      <c r="B470" s="171">
        <v>1295029.6334739677</v>
      </c>
      <c r="C470" s="141">
        <v>1634465.7069039326</v>
      </c>
      <c r="D470" s="141">
        <v>1679830.7014694836</v>
      </c>
      <c r="E470" s="141">
        <v>1725956.3925881956</v>
      </c>
      <c r="J470" s="47"/>
      <c r="K470" s="47"/>
    </row>
    <row r="471" spans="1:11">
      <c r="A471" s="44">
        <v>467</v>
      </c>
      <c r="B471" s="171">
        <v>1296641.5047518138</v>
      </c>
      <c r="C471" s="141">
        <v>1621262.5311251879</v>
      </c>
      <c r="D471" s="141">
        <v>1699165.2478244081</v>
      </c>
      <c r="E471" s="141">
        <v>1794662.2357892394</v>
      </c>
      <c r="J471" s="47"/>
      <c r="K471" s="47"/>
    </row>
    <row r="472" spans="1:11">
      <c r="A472" s="44">
        <v>468</v>
      </c>
      <c r="B472" s="171">
        <v>1290143.2893991957</v>
      </c>
      <c r="C472" s="141">
        <v>1714344.9883949636</v>
      </c>
      <c r="D472" s="141">
        <v>1714683.0314668813</v>
      </c>
      <c r="E472" s="141">
        <v>1772925.3125975558</v>
      </c>
      <c r="J472" s="47"/>
      <c r="K472" s="47"/>
    </row>
    <row r="473" spans="1:11">
      <c r="A473" s="44">
        <v>469</v>
      </c>
      <c r="B473" s="171">
        <v>1320222.2304318161</v>
      </c>
      <c r="C473" s="141">
        <v>1651072.9418481113</v>
      </c>
      <c r="D473" s="141">
        <v>1722010.2236376058</v>
      </c>
      <c r="E473" s="141">
        <v>1772806.4291036439</v>
      </c>
      <c r="J473" s="47"/>
      <c r="K473" s="47"/>
    </row>
    <row r="474" spans="1:11">
      <c r="A474" s="44">
        <v>470</v>
      </c>
      <c r="B474" s="171">
        <v>1297113.9365189665</v>
      </c>
      <c r="C474" s="141">
        <v>1661494.8070851096</v>
      </c>
      <c r="D474" s="141">
        <v>1660925.9229561971</v>
      </c>
      <c r="E474" s="141">
        <v>1766044.5185267292</v>
      </c>
      <c r="J474" s="47"/>
      <c r="K474" s="47"/>
    </row>
    <row r="475" spans="1:11">
      <c r="A475" s="44">
        <v>471</v>
      </c>
      <c r="B475" s="171">
        <v>1310783.414679687</v>
      </c>
      <c r="C475" s="141">
        <v>1684453.6607673569</v>
      </c>
      <c r="D475" s="141">
        <v>1694425.0392094834</v>
      </c>
      <c r="E475" s="141">
        <v>1766296.1922519822</v>
      </c>
      <c r="J475" s="47"/>
      <c r="K475" s="47"/>
    </row>
    <row r="476" spans="1:11">
      <c r="A476" s="44">
        <v>472</v>
      </c>
      <c r="B476" s="171">
        <v>1329348.7937991673</v>
      </c>
      <c r="C476" s="141">
        <v>1677843.883557505</v>
      </c>
      <c r="D476" s="141">
        <v>1740581.1960448781</v>
      </c>
      <c r="E476" s="141">
        <v>1792122.0565170993</v>
      </c>
      <c r="J476" s="47"/>
      <c r="K476" s="47"/>
    </row>
    <row r="477" spans="1:11">
      <c r="A477" s="44">
        <v>473</v>
      </c>
      <c r="B477" s="171">
        <v>1302952.3713391866</v>
      </c>
      <c r="C477" s="141">
        <v>1694620.1901521136</v>
      </c>
      <c r="D477" s="141">
        <v>1745003.3990750222</v>
      </c>
      <c r="E477" s="141">
        <v>1795331.9286960743</v>
      </c>
      <c r="J477" s="47"/>
      <c r="K477" s="47"/>
    </row>
    <row r="478" spans="1:11">
      <c r="A478" s="44">
        <v>474</v>
      </c>
      <c r="B478" s="171">
        <v>1326375.6091751808</v>
      </c>
      <c r="C478" s="141">
        <v>1737041.6848545687</v>
      </c>
      <c r="D478" s="141">
        <v>1749714.6039201824</v>
      </c>
      <c r="E478" s="141">
        <v>1834980.2541633626</v>
      </c>
      <c r="J478" s="47"/>
      <c r="K478" s="47"/>
    </row>
    <row r="479" spans="1:11">
      <c r="A479" s="44">
        <v>475</v>
      </c>
      <c r="B479" s="171">
        <v>1319739.2423769583</v>
      </c>
      <c r="C479" s="141">
        <v>1699715.8981154705</v>
      </c>
      <c r="D479" s="141">
        <v>1692020.262613859</v>
      </c>
      <c r="E479" s="141">
        <v>1781185.1729145613</v>
      </c>
      <c r="J479" s="47"/>
      <c r="K479" s="47"/>
    </row>
    <row r="480" spans="1:11">
      <c r="A480" s="44">
        <v>476</v>
      </c>
      <c r="B480" s="171">
        <v>1323764.9647112491</v>
      </c>
      <c r="C480" s="141">
        <v>1704319.883720943</v>
      </c>
      <c r="D480" s="141">
        <v>1755499.2999245799</v>
      </c>
      <c r="E480" s="141">
        <v>1772301.8546985979</v>
      </c>
      <c r="J480" s="47"/>
      <c r="K480" s="47"/>
    </row>
    <row r="481" spans="1:11">
      <c r="A481" s="44">
        <v>477</v>
      </c>
      <c r="B481" s="171">
        <v>1317157.2657047973</v>
      </c>
      <c r="C481" s="141">
        <v>1706485.1550398446</v>
      </c>
      <c r="D481" s="141">
        <v>1732594.1481473907</v>
      </c>
      <c r="E481" s="141">
        <v>1751663.5196997991</v>
      </c>
      <c r="J481" s="47"/>
      <c r="K481" s="47"/>
    </row>
    <row r="482" spans="1:11">
      <c r="A482" s="44">
        <v>478</v>
      </c>
      <c r="B482" s="171">
        <v>1307985.7256834009</v>
      </c>
      <c r="C482" s="141">
        <v>1672212.3041832817</v>
      </c>
      <c r="D482" s="141">
        <v>1703630.4424602503</v>
      </c>
      <c r="E482" s="141">
        <v>1799720.6763609103</v>
      </c>
      <c r="J482" s="47"/>
      <c r="K482" s="47"/>
    </row>
    <row r="483" spans="1:11">
      <c r="A483" s="44">
        <v>479</v>
      </c>
      <c r="B483" s="171">
        <v>1326748.4663745339</v>
      </c>
      <c r="C483" s="141">
        <v>1670923.8567098337</v>
      </c>
      <c r="D483" s="141">
        <v>1674174.411262152</v>
      </c>
      <c r="E483" s="141">
        <v>1795276.1583521157</v>
      </c>
      <c r="J483" s="47"/>
      <c r="K483" s="47"/>
    </row>
    <row r="484" spans="1:11">
      <c r="A484" s="44">
        <v>480</v>
      </c>
      <c r="B484" s="171">
        <v>1304669.2268947186</v>
      </c>
      <c r="C484" s="141">
        <v>1685829.9761288401</v>
      </c>
      <c r="D484" s="141">
        <v>1677324.7609314385</v>
      </c>
      <c r="E484" s="141">
        <v>1749035.4740940535</v>
      </c>
      <c r="J484" s="47"/>
      <c r="K484" s="47"/>
    </row>
    <row r="485" spans="1:11">
      <c r="A485" s="44">
        <v>481</v>
      </c>
      <c r="B485" s="171">
        <v>1318267.1519787193</v>
      </c>
      <c r="C485" s="141">
        <v>1733445.1904547475</v>
      </c>
      <c r="D485" s="141">
        <v>1744796.2828138217</v>
      </c>
      <c r="E485" s="141">
        <v>1762145.2193646114</v>
      </c>
      <c r="J485" s="47"/>
      <c r="K485" s="47"/>
    </row>
    <row r="486" spans="1:11">
      <c r="A486" s="44">
        <v>482</v>
      </c>
      <c r="B486" s="171">
        <v>1331553.8759153155</v>
      </c>
      <c r="C486" s="141">
        <v>1701296.3793760282</v>
      </c>
      <c r="D486" s="141">
        <v>1683988.4345794937</v>
      </c>
      <c r="E486" s="141">
        <v>1815958.9215676058</v>
      </c>
      <c r="J486" s="47"/>
      <c r="K486" s="47"/>
    </row>
    <row r="487" spans="1:11">
      <c r="A487" s="44">
        <v>483</v>
      </c>
      <c r="B487" s="171">
        <v>1303964.3739031183</v>
      </c>
      <c r="C487" s="141">
        <v>1733594.9354816661</v>
      </c>
      <c r="D487" s="141">
        <v>1738212.682668343</v>
      </c>
      <c r="E487" s="141">
        <v>1745147.4907450199</v>
      </c>
      <c r="J487" s="47"/>
      <c r="K487" s="47"/>
    </row>
    <row r="488" spans="1:11">
      <c r="A488" s="44">
        <v>484</v>
      </c>
      <c r="B488" s="171">
        <v>1305331.5196152765</v>
      </c>
      <c r="C488" s="141">
        <v>1675581.8117386282</v>
      </c>
      <c r="D488" s="141">
        <v>1693097.2014025636</v>
      </c>
      <c r="E488" s="141">
        <v>1809757.5629971768</v>
      </c>
      <c r="J488" s="47"/>
      <c r="K488" s="47"/>
    </row>
    <row r="489" spans="1:11">
      <c r="A489" s="44">
        <v>485</v>
      </c>
      <c r="B489" s="171">
        <v>1310962.1397372952</v>
      </c>
      <c r="C489" s="141">
        <v>1699854.3646520337</v>
      </c>
      <c r="D489" s="141">
        <v>1738914.198829009</v>
      </c>
      <c r="E489" s="141">
        <v>1787040.1072953201</v>
      </c>
      <c r="J489" s="47"/>
      <c r="K489" s="47"/>
    </row>
    <row r="490" spans="1:11">
      <c r="A490" s="44">
        <v>486</v>
      </c>
      <c r="B490" s="171">
        <v>1303246.0064832012</v>
      </c>
      <c r="C490" s="141">
        <v>1671954.2789486893</v>
      </c>
      <c r="D490" s="141">
        <v>1734871.4792666249</v>
      </c>
      <c r="E490" s="141">
        <v>1856350.8159904543</v>
      </c>
      <c r="J490" s="47"/>
      <c r="K490" s="47"/>
    </row>
    <row r="491" spans="1:11">
      <c r="A491" s="44">
        <v>487</v>
      </c>
      <c r="B491" s="171">
        <v>1319793.311261629</v>
      </c>
      <c r="C491" s="141">
        <v>1666849.5701281957</v>
      </c>
      <c r="D491" s="141">
        <v>1725049.4095340602</v>
      </c>
      <c r="E491" s="141">
        <v>1750164.8269361486</v>
      </c>
      <c r="J491" s="47"/>
      <c r="K491" s="47"/>
    </row>
    <row r="492" spans="1:11">
      <c r="A492" s="44">
        <v>488</v>
      </c>
      <c r="B492" s="171">
        <v>1329097.6989675253</v>
      </c>
      <c r="C492" s="141">
        <v>1699606.9153546903</v>
      </c>
      <c r="D492" s="141">
        <v>1706441.127474406</v>
      </c>
      <c r="E492" s="141">
        <v>1772510.8629632406</v>
      </c>
      <c r="J492" s="47"/>
      <c r="K492" s="47"/>
    </row>
    <row r="493" spans="1:11">
      <c r="A493" s="44">
        <v>489</v>
      </c>
      <c r="B493" s="171">
        <v>1319417.1463217482</v>
      </c>
      <c r="C493" s="141">
        <v>1663682.6566823076</v>
      </c>
      <c r="D493" s="141">
        <v>1707146.6775529161</v>
      </c>
      <c r="E493" s="141">
        <v>1759619.8488924978</v>
      </c>
      <c r="J493" s="47"/>
      <c r="K493" s="47"/>
    </row>
    <row r="494" spans="1:11">
      <c r="A494" s="44">
        <v>490</v>
      </c>
      <c r="B494" s="171">
        <v>1305102.9959182767</v>
      </c>
      <c r="C494" s="141">
        <v>1680251.3052445664</v>
      </c>
      <c r="D494" s="141">
        <v>1681881.8559117033</v>
      </c>
      <c r="E494" s="141">
        <v>1794360.3944588534</v>
      </c>
      <c r="J494" s="47"/>
      <c r="K494" s="47"/>
    </row>
    <row r="495" spans="1:11">
      <c r="A495" s="44">
        <v>491</v>
      </c>
      <c r="B495" s="171">
        <v>1303786.1294365972</v>
      </c>
      <c r="C495" s="141">
        <v>1694610.9951882155</v>
      </c>
      <c r="D495" s="141">
        <v>1748872.9871491923</v>
      </c>
      <c r="E495" s="141">
        <v>1788395.1412090876</v>
      </c>
      <c r="J495" s="47"/>
      <c r="K495" s="47"/>
    </row>
    <row r="496" spans="1:11">
      <c r="A496" s="44">
        <v>492</v>
      </c>
      <c r="B496" s="171">
        <v>1347614.8968159482</v>
      </c>
      <c r="C496" s="141">
        <v>1673464.2337126299</v>
      </c>
      <c r="D496" s="141">
        <v>1708921.9165337405</v>
      </c>
      <c r="E496" s="141">
        <v>1751746.9856141312</v>
      </c>
      <c r="J496" s="47"/>
      <c r="K496" s="47"/>
    </row>
    <row r="497" spans="1:11">
      <c r="A497" s="44">
        <v>493</v>
      </c>
      <c r="B497" s="171">
        <v>1338670.4146953167</v>
      </c>
      <c r="C497" s="141">
        <v>1725850.5103615832</v>
      </c>
      <c r="D497" s="141">
        <v>1773347.7723202214</v>
      </c>
      <c r="E497" s="141">
        <v>1800801.2837835718</v>
      </c>
      <c r="J497" s="47"/>
      <c r="K497" s="47"/>
    </row>
    <row r="498" spans="1:11">
      <c r="A498" s="44">
        <v>494</v>
      </c>
      <c r="B498" s="171">
        <v>1324857.527616644</v>
      </c>
      <c r="C498" s="141">
        <v>1685386.0624674803</v>
      </c>
      <c r="D498" s="141">
        <v>1752454.4613631854</v>
      </c>
      <c r="E498" s="141">
        <v>1773751.7196804576</v>
      </c>
      <c r="J498" s="47"/>
      <c r="K498" s="47"/>
    </row>
    <row r="499" spans="1:11">
      <c r="A499" s="44">
        <v>495</v>
      </c>
      <c r="B499" s="171">
        <v>1336385.279430141</v>
      </c>
      <c r="C499" s="141">
        <v>1687329.2707251487</v>
      </c>
      <c r="D499" s="141">
        <v>1710605.7500578314</v>
      </c>
      <c r="E499" s="141">
        <v>1791432.116504895</v>
      </c>
      <c r="J499" s="47"/>
      <c r="K499" s="47"/>
    </row>
    <row r="500" spans="1:11">
      <c r="A500" s="44">
        <v>496</v>
      </c>
      <c r="B500" s="171">
        <v>1314760.4867668252</v>
      </c>
      <c r="C500" s="141">
        <v>1685779.5783296104</v>
      </c>
      <c r="D500" s="141">
        <v>1748936.3595993845</v>
      </c>
      <c r="E500" s="141">
        <v>1777822.8018989621</v>
      </c>
      <c r="J500" s="47"/>
      <c r="K500" s="47"/>
    </row>
    <row r="501" spans="1:11">
      <c r="A501" s="44">
        <v>497</v>
      </c>
      <c r="B501" s="171">
        <v>1317453.4481197277</v>
      </c>
      <c r="C501" s="141">
        <v>1706236.8474560243</v>
      </c>
      <c r="D501" s="141">
        <v>1715167.494837404</v>
      </c>
      <c r="E501" s="141">
        <v>1819694.261034851</v>
      </c>
      <c r="J501" s="47"/>
      <c r="K501" s="47"/>
    </row>
    <row r="502" spans="1:11">
      <c r="A502" s="44">
        <v>498</v>
      </c>
      <c r="B502" s="171">
        <v>1324505.1737650817</v>
      </c>
      <c r="C502" s="141">
        <v>1710500.8167757276</v>
      </c>
      <c r="D502" s="141">
        <v>1779915.4566560362</v>
      </c>
      <c r="E502" s="141">
        <v>1829155.4511535545</v>
      </c>
      <c r="J502" s="47"/>
      <c r="K502" s="47"/>
    </row>
    <row r="503" spans="1:11">
      <c r="A503" s="44">
        <v>499</v>
      </c>
      <c r="B503" s="171">
        <v>1329414.4840755707</v>
      </c>
      <c r="C503" s="141">
        <v>1687890.3069657127</v>
      </c>
      <c r="D503" s="141">
        <v>1711708.991768193</v>
      </c>
      <c r="E503" s="141">
        <v>1775594.8768163982</v>
      </c>
      <c r="J503" s="47"/>
      <c r="K503" s="47"/>
    </row>
    <row r="504" spans="1:11">
      <c r="A504" s="44">
        <v>500</v>
      </c>
      <c r="B504" s="171">
        <v>1333378.3533774456</v>
      </c>
      <c r="C504" s="141">
        <v>1692405.6458596436</v>
      </c>
      <c r="D504" s="141">
        <v>1700019.0698205095</v>
      </c>
      <c r="E504" s="141">
        <v>1798453.9720084581</v>
      </c>
      <c r="J504" s="47"/>
      <c r="K504" s="47"/>
    </row>
    <row r="505" spans="1:11">
      <c r="A505" s="44">
        <v>501</v>
      </c>
      <c r="B505" s="171">
        <v>1327321.1525547639</v>
      </c>
      <c r="C505" s="141">
        <v>1721120.7673313378</v>
      </c>
      <c r="D505" s="141">
        <v>1721682.7800193841</v>
      </c>
      <c r="E505" s="141">
        <v>1820049.4853382953</v>
      </c>
      <c r="J505" s="47"/>
      <c r="K505" s="47"/>
    </row>
    <row r="506" spans="1:11">
      <c r="A506" s="44">
        <v>502</v>
      </c>
      <c r="B506" s="171">
        <v>1301023.7004057469</v>
      </c>
      <c r="C506" s="141">
        <v>1720106.9544000651</v>
      </c>
      <c r="D506" s="141">
        <v>1733198.8312304872</v>
      </c>
      <c r="E506" s="141">
        <v>1776036.183676864</v>
      </c>
      <c r="J506" s="47"/>
      <c r="K506" s="47"/>
    </row>
    <row r="507" spans="1:11">
      <c r="A507" s="44">
        <v>503</v>
      </c>
      <c r="B507" s="171">
        <v>1296265.9728169558</v>
      </c>
      <c r="C507" s="141">
        <v>1642743.7139973885</v>
      </c>
      <c r="D507" s="141">
        <v>1699922.9580504473</v>
      </c>
      <c r="E507" s="141">
        <v>1771585.5905907797</v>
      </c>
      <c r="J507" s="47"/>
      <c r="K507" s="47"/>
    </row>
    <row r="508" spans="1:11">
      <c r="A508" s="44">
        <v>504</v>
      </c>
      <c r="B508" s="171">
        <v>1319648.3052140279</v>
      </c>
      <c r="C508" s="141">
        <v>1724393.2109270142</v>
      </c>
      <c r="D508" s="141">
        <v>1772175.5111841874</v>
      </c>
      <c r="E508" s="141">
        <v>1812611.2558806075</v>
      </c>
      <c r="J508" s="47"/>
      <c r="K508" s="47"/>
    </row>
    <row r="509" spans="1:11">
      <c r="A509" s="44">
        <v>505</v>
      </c>
      <c r="B509" s="171">
        <v>1321889.9777776347</v>
      </c>
      <c r="C509" s="141">
        <v>1676754.8721064087</v>
      </c>
      <c r="D509" s="141">
        <v>1732732.7377649911</v>
      </c>
      <c r="E509" s="141">
        <v>1765791.3572467745</v>
      </c>
      <c r="J509" s="47"/>
      <c r="K509" s="47"/>
    </row>
    <row r="510" spans="1:11">
      <c r="A510" s="44">
        <v>506</v>
      </c>
      <c r="B510" s="171">
        <v>1297565.9285110564</v>
      </c>
      <c r="C510" s="141">
        <v>1652433.7837292627</v>
      </c>
      <c r="D510" s="141">
        <v>1692480.7071769885</v>
      </c>
      <c r="E510" s="141">
        <v>1763957.6454527329</v>
      </c>
      <c r="J510" s="47"/>
      <c r="K510" s="47"/>
    </row>
    <row r="511" spans="1:11">
      <c r="A511" s="44">
        <v>507</v>
      </c>
      <c r="B511" s="171">
        <v>1302385.3289007682</v>
      </c>
      <c r="C511" s="141">
        <v>1682595.5320431334</v>
      </c>
      <c r="D511" s="141">
        <v>1700819.447927315</v>
      </c>
      <c r="E511" s="141">
        <v>1775252.5915994102</v>
      </c>
      <c r="J511" s="47"/>
      <c r="K511" s="47"/>
    </row>
    <row r="512" spans="1:11">
      <c r="A512" s="44">
        <v>508</v>
      </c>
      <c r="B512" s="171">
        <v>1313281.1886960326</v>
      </c>
      <c r="C512" s="141">
        <v>1629867.0797891177</v>
      </c>
      <c r="D512" s="141">
        <v>1714973.9283758362</v>
      </c>
      <c r="E512" s="141">
        <v>1764006.1531207107</v>
      </c>
      <c r="J512" s="47"/>
      <c r="K512" s="47"/>
    </row>
    <row r="513" spans="1:11">
      <c r="A513" s="44">
        <v>509</v>
      </c>
      <c r="B513" s="171">
        <v>1337156.9164243771</v>
      </c>
      <c r="C513" s="141">
        <v>1667149.1183172348</v>
      </c>
      <c r="D513" s="141">
        <v>1708366.723379245</v>
      </c>
      <c r="E513" s="141">
        <v>1779462.2705279319</v>
      </c>
      <c r="J513" s="47"/>
      <c r="K513" s="47"/>
    </row>
    <row r="514" spans="1:11">
      <c r="A514" s="44">
        <v>510</v>
      </c>
      <c r="B514" s="171">
        <v>1312796.523707214</v>
      </c>
      <c r="C514" s="141">
        <v>1703240.9542847669</v>
      </c>
      <c r="D514" s="141">
        <v>1721704.4224304839</v>
      </c>
      <c r="E514" s="141">
        <v>1749192.5470096294</v>
      </c>
      <c r="J514" s="47"/>
      <c r="K514" s="47"/>
    </row>
    <row r="515" spans="1:11">
      <c r="A515" s="44">
        <v>511</v>
      </c>
      <c r="B515" s="171">
        <v>1324286.5942021024</v>
      </c>
      <c r="C515" s="141">
        <v>1688944.1513558421</v>
      </c>
      <c r="D515" s="141">
        <v>1723292.7381617136</v>
      </c>
      <c r="E515" s="141">
        <v>1789750.747858362</v>
      </c>
      <c r="J515" s="47"/>
      <c r="K515" s="47"/>
    </row>
    <row r="516" spans="1:11">
      <c r="A516" s="44">
        <v>512</v>
      </c>
      <c r="B516" s="171">
        <v>1323283.8962839614</v>
      </c>
      <c r="C516" s="141">
        <v>1646737.1069579462</v>
      </c>
      <c r="D516" s="141">
        <v>1686646.5157108572</v>
      </c>
      <c r="E516" s="141">
        <v>1761186.8480989742</v>
      </c>
      <c r="J516" s="47"/>
      <c r="K516" s="47"/>
    </row>
    <row r="517" spans="1:11">
      <c r="A517" s="44">
        <v>513</v>
      </c>
      <c r="B517" s="171">
        <v>1325797.7935522848</v>
      </c>
      <c r="C517" s="141">
        <v>1671361.0483542811</v>
      </c>
      <c r="D517" s="141">
        <v>1738351.0932132876</v>
      </c>
      <c r="E517" s="141">
        <v>1806558.0005909684</v>
      </c>
      <c r="J517" s="47"/>
      <c r="K517" s="47"/>
    </row>
    <row r="518" spans="1:11">
      <c r="A518" s="44">
        <v>514</v>
      </c>
      <c r="B518" s="171">
        <v>1309441.7557297561</v>
      </c>
      <c r="C518" s="141">
        <v>1712196.1755699036</v>
      </c>
      <c r="D518" s="141">
        <v>1695305.3215220312</v>
      </c>
      <c r="E518" s="141">
        <v>1842767.2539318143</v>
      </c>
      <c r="J518" s="47"/>
      <c r="K518" s="47"/>
    </row>
    <row r="519" spans="1:11">
      <c r="A519" s="44">
        <v>515</v>
      </c>
      <c r="B519" s="171">
        <v>1308216.3755854634</v>
      </c>
      <c r="C519" s="141">
        <v>1663299.0805350463</v>
      </c>
      <c r="D519" s="141">
        <v>1729914.6540451953</v>
      </c>
      <c r="E519" s="141">
        <v>1776296.967686577</v>
      </c>
      <c r="J519" s="47"/>
      <c r="K519" s="47"/>
    </row>
    <row r="520" spans="1:11">
      <c r="A520" s="44">
        <v>516</v>
      </c>
      <c r="B520" s="171">
        <v>1321248.859805698</v>
      </c>
      <c r="C520" s="141">
        <v>1710023.0387467186</v>
      </c>
      <c r="D520" s="141">
        <v>1766117.6578954039</v>
      </c>
      <c r="E520" s="141">
        <v>1853962.9812522794</v>
      </c>
      <c r="J520" s="47"/>
      <c r="K520" s="47"/>
    </row>
    <row r="521" spans="1:11">
      <c r="A521" s="44">
        <v>517</v>
      </c>
      <c r="B521" s="171">
        <v>1314062.2944406092</v>
      </c>
      <c r="C521" s="141">
        <v>1633287.4834011483</v>
      </c>
      <c r="D521" s="141">
        <v>1706687.579939093</v>
      </c>
      <c r="E521" s="141">
        <v>1803677.4794689042</v>
      </c>
      <c r="J521" s="47"/>
      <c r="K521" s="47"/>
    </row>
    <row r="522" spans="1:11">
      <c r="A522" s="44">
        <v>518</v>
      </c>
      <c r="B522" s="171">
        <v>1325767.6983436388</v>
      </c>
      <c r="C522" s="141">
        <v>1666133.2101067465</v>
      </c>
      <c r="D522" s="141">
        <v>1723827.8415801013</v>
      </c>
      <c r="E522" s="141">
        <v>1797800.0052009386</v>
      </c>
      <c r="J522" s="47"/>
      <c r="K522" s="47"/>
    </row>
    <row r="523" spans="1:11">
      <c r="A523" s="44">
        <v>519</v>
      </c>
      <c r="B523" s="171">
        <v>1298929.5976958484</v>
      </c>
      <c r="C523" s="141">
        <v>1648984.6497814124</v>
      </c>
      <c r="D523" s="141">
        <v>1728959.5368682141</v>
      </c>
      <c r="E523" s="141">
        <v>1761128.7233246246</v>
      </c>
      <c r="J523" s="47"/>
      <c r="K523" s="47"/>
    </row>
    <row r="524" spans="1:11">
      <c r="A524" s="44">
        <v>520</v>
      </c>
      <c r="B524" s="171">
        <v>1318409.8713131661</v>
      </c>
      <c r="C524" s="141">
        <v>1687376.2655629246</v>
      </c>
      <c r="D524" s="141">
        <v>1754883.7589850957</v>
      </c>
      <c r="E524" s="141">
        <v>1811251.7751495463</v>
      </c>
      <c r="J524" s="47"/>
      <c r="K524" s="47"/>
    </row>
    <row r="525" spans="1:11">
      <c r="A525" s="44">
        <v>521</v>
      </c>
      <c r="B525" s="171">
        <v>1314203.1316419693</v>
      </c>
      <c r="C525" s="141">
        <v>1721832.9680466831</v>
      </c>
      <c r="D525" s="141">
        <v>1699077.3427239086</v>
      </c>
      <c r="E525" s="141">
        <v>1747278.9385814923</v>
      </c>
      <c r="J525" s="47"/>
      <c r="K525" s="47"/>
    </row>
    <row r="526" spans="1:11">
      <c r="A526" s="44">
        <v>522</v>
      </c>
      <c r="B526" s="171">
        <v>1309061.8543116283</v>
      </c>
      <c r="C526" s="141">
        <v>1693991.5778492708</v>
      </c>
      <c r="D526" s="141">
        <v>1717713.014917715</v>
      </c>
      <c r="E526" s="141">
        <v>1819558.4150105794</v>
      </c>
      <c r="J526" s="47"/>
      <c r="K526" s="47"/>
    </row>
    <row r="527" spans="1:11">
      <c r="A527" s="44">
        <v>523</v>
      </c>
      <c r="B527" s="171">
        <v>1304393.0903326473</v>
      </c>
      <c r="C527" s="141">
        <v>1687462.7814111214</v>
      </c>
      <c r="D527" s="141">
        <v>1713217.939721033</v>
      </c>
      <c r="E527" s="141">
        <v>1794126.675277764</v>
      </c>
      <c r="J527" s="47"/>
      <c r="K527" s="47"/>
    </row>
    <row r="528" spans="1:11">
      <c r="A528" s="44">
        <v>524</v>
      </c>
      <c r="B528" s="171">
        <v>1333313.033253941</v>
      </c>
      <c r="C528" s="141">
        <v>1665234.9189903755</v>
      </c>
      <c r="D528" s="141">
        <v>1767525.5158693676</v>
      </c>
      <c r="E528" s="141">
        <v>1837890.7531588022</v>
      </c>
      <c r="J528" s="47"/>
      <c r="K528" s="47"/>
    </row>
    <row r="529" spans="1:11">
      <c r="A529" s="44">
        <v>525</v>
      </c>
      <c r="B529" s="171">
        <v>1324256.3003032431</v>
      </c>
      <c r="C529" s="141">
        <v>1672866.6007828179</v>
      </c>
      <c r="D529" s="141">
        <v>1741661.4750321878</v>
      </c>
      <c r="E529" s="141">
        <v>1816720.7788895431</v>
      </c>
      <c r="J529" s="47"/>
      <c r="K529" s="47"/>
    </row>
    <row r="530" spans="1:11">
      <c r="A530" s="44">
        <v>526</v>
      </c>
      <c r="B530" s="171">
        <v>1325321.4680816995</v>
      </c>
      <c r="C530" s="141">
        <v>1685108.9219462145</v>
      </c>
      <c r="D530" s="141">
        <v>1695597.6318846692</v>
      </c>
      <c r="E530" s="141">
        <v>1790265.5750635369</v>
      </c>
      <c r="J530" s="47"/>
      <c r="K530" s="47"/>
    </row>
    <row r="531" spans="1:11">
      <c r="A531" s="44">
        <v>527</v>
      </c>
      <c r="B531" s="171">
        <v>1316037.6519252902</v>
      </c>
      <c r="C531" s="141">
        <v>1691835.3603285139</v>
      </c>
      <c r="D531" s="141">
        <v>1709533.4438149428</v>
      </c>
      <c r="E531" s="141">
        <v>1835530.8022905614</v>
      </c>
      <c r="J531" s="47"/>
      <c r="K531" s="47"/>
    </row>
    <row r="532" spans="1:11">
      <c r="A532" s="44">
        <v>528</v>
      </c>
      <c r="B532" s="171">
        <v>1303036.5223876776</v>
      </c>
      <c r="C532" s="141">
        <v>1652265.0184850614</v>
      </c>
      <c r="D532" s="141">
        <v>1713533.026113736</v>
      </c>
      <c r="E532" s="141">
        <v>1761011.0384135684</v>
      </c>
      <c r="J532" s="47"/>
      <c r="K532" s="47"/>
    </row>
    <row r="533" spans="1:11">
      <c r="A533" s="44">
        <v>529</v>
      </c>
      <c r="B533" s="171">
        <v>1326977.0986633287</v>
      </c>
      <c r="C533" s="141">
        <v>1698499.4413408502</v>
      </c>
      <c r="D533" s="141">
        <v>1745412.1138737635</v>
      </c>
      <c r="E533" s="141">
        <v>1796320.7025335825</v>
      </c>
      <c r="J533" s="47"/>
      <c r="K533" s="47"/>
    </row>
    <row r="534" spans="1:11">
      <c r="A534" s="44">
        <v>530</v>
      </c>
      <c r="B534" s="171">
        <v>1324289.2383179665</v>
      </c>
      <c r="C534" s="141">
        <v>1723141.9318108968</v>
      </c>
      <c r="D534" s="141">
        <v>1733308.1538335916</v>
      </c>
      <c r="E534" s="141">
        <v>1769170.8548569845</v>
      </c>
      <c r="J534" s="47"/>
      <c r="K534" s="47"/>
    </row>
    <row r="535" spans="1:11">
      <c r="A535" s="44">
        <v>531</v>
      </c>
      <c r="B535" s="171">
        <v>1294387.4137397255</v>
      </c>
      <c r="C535" s="141">
        <v>1645218.8536692515</v>
      </c>
      <c r="D535" s="141">
        <v>1682676.9600641823</v>
      </c>
      <c r="E535" s="141">
        <v>1773567.7446566133</v>
      </c>
      <c r="J535" s="47"/>
      <c r="K535" s="47"/>
    </row>
    <row r="536" spans="1:11">
      <c r="A536" s="44">
        <v>532</v>
      </c>
      <c r="B536" s="171">
        <v>1299584.0430257807</v>
      </c>
      <c r="C536" s="141">
        <v>1654670.8982164864</v>
      </c>
      <c r="D536" s="141">
        <v>1673916.2415758362</v>
      </c>
      <c r="E536" s="141">
        <v>1794281.7365825949</v>
      </c>
      <c r="J536" s="47"/>
      <c r="K536" s="47"/>
    </row>
    <row r="537" spans="1:11">
      <c r="A537" s="44">
        <v>533</v>
      </c>
      <c r="B537" s="171">
        <v>1318080.2034354536</v>
      </c>
      <c r="C537" s="141">
        <v>1757114.167518687</v>
      </c>
      <c r="D537" s="141">
        <v>1732342.7259748196</v>
      </c>
      <c r="E537" s="141">
        <v>1799325.5881564573</v>
      </c>
      <c r="J537" s="47"/>
      <c r="K537" s="47"/>
    </row>
    <row r="538" spans="1:11">
      <c r="A538" s="44">
        <v>534</v>
      </c>
      <c r="B538" s="171">
        <v>1316156.767209966</v>
      </c>
      <c r="C538" s="141">
        <v>1667242.6089609966</v>
      </c>
      <c r="D538" s="141">
        <v>1740140.0048585346</v>
      </c>
      <c r="E538" s="141">
        <v>1796569.0815339747</v>
      </c>
      <c r="J538" s="47"/>
      <c r="K538" s="47"/>
    </row>
    <row r="539" spans="1:11">
      <c r="A539" s="44">
        <v>535</v>
      </c>
      <c r="B539" s="171">
        <v>1332164.5438719392</v>
      </c>
      <c r="C539" s="141">
        <v>1719743.9645099377</v>
      </c>
      <c r="D539" s="141">
        <v>1717769.505274734</v>
      </c>
      <c r="E539" s="141">
        <v>1810918.7541329896</v>
      </c>
      <c r="J539" s="47"/>
      <c r="K539" s="47"/>
    </row>
    <row r="540" spans="1:11">
      <c r="A540" s="44">
        <v>536</v>
      </c>
      <c r="B540" s="171">
        <v>1300685.1084760851</v>
      </c>
      <c r="C540" s="141">
        <v>1663281.0450815505</v>
      </c>
      <c r="D540" s="141">
        <v>1731479.4878901646</v>
      </c>
      <c r="E540" s="141">
        <v>1775497.7928112193</v>
      </c>
      <c r="J540" s="47"/>
      <c r="K540" s="47"/>
    </row>
    <row r="541" spans="1:11">
      <c r="A541" s="44">
        <v>537</v>
      </c>
      <c r="B541" s="171">
        <v>1305591.5082002697</v>
      </c>
      <c r="C541" s="141">
        <v>1681549.6937496169</v>
      </c>
      <c r="D541" s="141">
        <v>1700079.6265420127</v>
      </c>
      <c r="E541" s="141">
        <v>1767199.2578049786</v>
      </c>
      <c r="J541" s="47"/>
      <c r="K541" s="47"/>
    </row>
    <row r="542" spans="1:11">
      <c r="A542" s="44">
        <v>538</v>
      </c>
      <c r="B542" s="171">
        <v>1315962.3726868299</v>
      </c>
      <c r="C542" s="141">
        <v>1703252.4832404472</v>
      </c>
      <c r="D542" s="141">
        <v>1737898.3004245164</v>
      </c>
      <c r="E542" s="141">
        <v>1795998.5903897772</v>
      </c>
      <c r="J542" s="47"/>
      <c r="K542" s="47"/>
    </row>
    <row r="543" spans="1:11">
      <c r="A543" s="44">
        <v>539</v>
      </c>
      <c r="B543" s="171">
        <v>1283315.6765198372</v>
      </c>
      <c r="C543" s="141">
        <v>1661880.2037316011</v>
      </c>
      <c r="D543" s="141">
        <v>1679072.0013455965</v>
      </c>
      <c r="E543" s="141">
        <v>1814963.2746048046</v>
      </c>
      <c r="J543" s="47"/>
      <c r="K543" s="47"/>
    </row>
    <row r="544" spans="1:11">
      <c r="A544" s="44">
        <v>540</v>
      </c>
      <c r="B544" s="171">
        <v>1331009.1992233815</v>
      </c>
      <c r="C544" s="141">
        <v>1706584.7193669949</v>
      </c>
      <c r="D544" s="141">
        <v>1683552.6085281002</v>
      </c>
      <c r="E544" s="141">
        <v>1758702.3942597879</v>
      </c>
      <c r="J544" s="47"/>
      <c r="K544" s="47"/>
    </row>
    <row r="545" spans="1:11">
      <c r="A545" s="44">
        <v>541</v>
      </c>
      <c r="B545" s="171">
        <v>1311258.7892131349</v>
      </c>
      <c r="C545" s="141">
        <v>1674589.4418807228</v>
      </c>
      <c r="D545" s="141">
        <v>1699601.6431939835</v>
      </c>
      <c r="E545" s="141">
        <v>1771974.0300953109</v>
      </c>
      <c r="J545" s="47"/>
      <c r="K545" s="47"/>
    </row>
    <row r="546" spans="1:11">
      <c r="A546" s="44">
        <v>542</v>
      </c>
      <c r="B546" s="171">
        <v>1321169.063101152</v>
      </c>
      <c r="C546" s="141">
        <v>1677017.500258059</v>
      </c>
      <c r="D546" s="141">
        <v>1719335.153718401</v>
      </c>
      <c r="E546" s="141">
        <v>1812396.6157151223</v>
      </c>
      <c r="J546" s="47"/>
      <c r="K546" s="47"/>
    </row>
    <row r="547" spans="1:11">
      <c r="A547" s="44">
        <v>543</v>
      </c>
      <c r="B547" s="171">
        <v>1309420.6306008024</v>
      </c>
      <c r="C547" s="141">
        <v>1662093.0524037299</v>
      </c>
      <c r="D547" s="141">
        <v>1766448.2039919598</v>
      </c>
      <c r="E547" s="141">
        <v>1739493.6405182283</v>
      </c>
      <c r="J547" s="47"/>
      <c r="K547" s="47"/>
    </row>
    <row r="548" spans="1:11">
      <c r="A548" s="44">
        <v>544</v>
      </c>
      <c r="B548" s="171">
        <v>1290234.3412350595</v>
      </c>
      <c r="C548" s="141">
        <v>1629060.4753443759</v>
      </c>
      <c r="D548" s="141">
        <v>1694246.3571730689</v>
      </c>
      <c r="E548" s="141">
        <v>1790506.3884808151</v>
      </c>
      <c r="J548" s="47"/>
      <c r="K548" s="47"/>
    </row>
    <row r="549" spans="1:11">
      <c r="A549" s="44">
        <v>545</v>
      </c>
      <c r="B549" s="171">
        <v>1329975.2401087349</v>
      </c>
      <c r="C549" s="141">
        <v>1689442.8502695274</v>
      </c>
      <c r="D549" s="141">
        <v>1704781.5173078442</v>
      </c>
      <c r="E549" s="141">
        <v>1764241.2550276148</v>
      </c>
      <c r="J549" s="47"/>
      <c r="K549" s="47"/>
    </row>
    <row r="550" spans="1:11">
      <c r="A550" s="44">
        <v>546</v>
      </c>
      <c r="B550" s="171">
        <v>1308472.296168329</v>
      </c>
      <c r="C550" s="141">
        <v>1668572.3471984721</v>
      </c>
      <c r="D550" s="141">
        <v>1676792.711600502</v>
      </c>
      <c r="E550" s="141">
        <v>1751857.0648622094</v>
      </c>
      <c r="J550" s="47"/>
      <c r="K550" s="47"/>
    </row>
    <row r="551" spans="1:11">
      <c r="A551" s="44">
        <v>547</v>
      </c>
      <c r="B551" s="171">
        <v>1315090.9426667395</v>
      </c>
      <c r="C551" s="141">
        <v>1652156.7679245956</v>
      </c>
      <c r="D551" s="141">
        <v>1682537.7550085203</v>
      </c>
      <c r="E551" s="141">
        <v>1750945.6881910656</v>
      </c>
      <c r="J551" s="47"/>
      <c r="K551" s="47"/>
    </row>
    <row r="552" spans="1:11">
      <c r="A552" s="44">
        <v>548</v>
      </c>
      <c r="B552" s="171">
        <v>1317168.005062951</v>
      </c>
      <c r="C552" s="141">
        <v>1708283.2239551505</v>
      </c>
      <c r="D552" s="141">
        <v>1708937.4283535257</v>
      </c>
      <c r="E552" s="141">
        <v>1782230.676109239</v>
      </c>
      <c r="J552" s="47"/>
      <c r="K552" s="47"/>
    </row>
    <row r="553" spans="1:11">
      <c r="A553" s="44">
        <v>549</v>
      </c>
      <c r="B553" s="171">
        <v>1321704.7107679262</v>
      </c>
      <c r="C553" s="141">
        <v>1705721.6660444227</v>
      </c>
      <c r="D553" s="141">
        <v>1702600.8236693009</v>
      </c>
      <c r="E553" s="141">
        <v>1777122.190084452</v>
      </c>
      <c r="J553" s="47"/>
      <c r="K553" s="47"/>
    </row>
    <row r="554" spans="1:11">
      <c r="A554" s="44">
        <v>550</v>
      </c>
      <c r="B554" s="171">
        <v>1320863.6433973571</v>
      </c>
      <c r="C554" s="141">
        <v>1706856.4586722252</v>
      </c>
      <c r="D554" s="141">
        <v>1739102.6433112142</v>
      </c>
      <c r="E554" s="141">
        <v>1808991.3417108695</v>
      </c>
      <c r="J554" s="47"/>
      <c r="K554" s="47"/>
    </row>
    <row r="555" spans="1:11">
      <c r="A555" s="44">
        <v>551</v>
      </c>
      <c r="B555" s="171">
        <v>1310235.5108089244</v>
      </c>
      <c r="C555" s="141">
        <v>1658648.2646166696</v>
      </c>
      <c r="D555" s="141">
        <v>1717384.4201965609</v>
      </c>
      <c r="E555" s="141">
        <v>1782474.2405178971</v>
      </c>
      <c r="J555" s="47"/>
      <c r="K555" s="47"/>
    </row>
    <row r="556" spans="1:11">
      <c r="A556" s="44">
        <v>552</v>
      </c>
      <c r="B556" s="171">
        <v>1317976.1722153551</v>
      </c>
      <c r="C556" s="141">
        <v>1674526.928153092</v>
      </c>
      <c r="D556" s="141">
        <v>1716702.4759700533</v>
      </c>
      <c r="E556" s="141">
        <v>1823880.3246254975</v>
      </c>
      <c r="J556" s="47"/>
      <c r="K556" s="47"/>
    </row>
    <row r="557" spans="1:11">
      <c r="A557" s="44">
        <v>553</v>
      </c>
      <c r="B557" s="171">
        <v>1306550.3200765289</v>
      </c>
      <c r="C557" s="141">
        <v>1634971.0674701652</v>
      </c>
      <c r="D557" s="141">
        <v>1698222.9807174641</v>
      </c>
      <c r="E557" s="141">
        <v>1719462.5411850994</v>
      </c>
      <c r="J557" s="47"/>
      <c r="K557" s="47"/>
    </row>
    <row r="558" spans="1:11">
      <c r="A558" s="44">
        <v>554</v>
      </c>
      <c r="B558" s="171">
        <v>1322417.0383320793</v>
      </c>
      <c r="C558" s="141">
        <v>1703518.0863412828</v>
      </c>
      <c r="D558" s="141">
        <v>1739004.8636585686</v>
      </c>
      <c r="E558" s="141">
        <v>1825095.8784868035</v>
      </c>
      <c r="J558" s="47"/>
      <c r="K558" s="47"/>
    </row>
    <row r="559" spans="1:11">
      <c r="A559" s="44">
        <v>555</v>
      </c>
      <c r="B559" s="171">
        <v>1350797.9241788168</v>
      </c>
      <c r="C559" s="141">
        <v>1682699.1115527449</v>
      </c>
      <c r="D559" s="141">
        <v>1764280.7787221428</v>
      </c>
      <c r="E559" s="141">
        <v>1811336.5833102139</v>
      </c>
      <c r="J559" s="47"/>
      <c r="K559" s="47"/>
    </row>
    <row r="560" spans="1:11">
      <c r="A560" s="44">
        <v>556</v>
      </c>
      <c r="B560" s="171">
        <v>1321383.7730855693</v>
      </c>
      <c r="C560" s="141">
        <v>1689147.5666760211</v>
      </c>
      <c r="D560" s="141">
        <v>1750490.6508151712</v>
      </c>
      <c r="E560" s="141">
        <v>1851974.1152882827</v>
      </c>
      <c r="J560" s="47"/>
      <c r="K560" s="47"/>
    </row>
    <row r="561" spans="1:11">
      <c r="A561" s="44">
        <v>557</v>
      </c>
      <c r="B561" s="171">
        <v>1293387.0996553784</v>
      </c>
      <c r="C561" s="141">
        <v>1666726.4758879771</v>
      </c>
      <c r="D561" s="141">
        <v>1725412.5313446785</v>
      </c>
      <c r="E561" s="141">
        <v>1745522.6151787846</v>
      </c>
      <c r="J561" s="47"/>
      <c r="K561" s="47"/>
    </row>
    <row r="562" spans="1:11">
      <c r="A562" s="44">
        <v>558</v>
      </c>
      <c r="B562" s="171">
        <v>1348002.5220038202</v>
      </c>
      <c r="C562" s="141">
        <v>1686456.0885687459</v>
      </c>
      <c r="D562" s="141">
        <v>1719281.1029155308</v>
      </c>
      <c r="E562" s="141">
        <v>1803045.1908881937</v>
      </c>
      <c r="J562" s="47"/>
      <c r="K562" s="47"/>
    </row>
    <row r="563" spans="1:11">
      <c r="A563" s="44">
        <v>559</v>
      </c>
      <c r="B563" s="171">
        <v>1326047.6093448859</v>
      </c>
      <c r="C563" s="141">
        <v>1679309.7515394415</v>
      </c>
      <c r="D563" s="141">
        <v>1733724.1141149839</v>
      </c>
      <c r="E563" s="141">
        <v>1793215.1604458336</v>
      </c>
      <c r="J563" s="47"/>
      <c r="K563" s="47"/>
    </row>
    <row r="564" spans="1:11">
      <c r="A564" s="44">
        <v>560</v>
      </c>
      <c r="B564" s="171">
        <v>1304532.1043338871</v>
      </c>
      <c r="C564" s="141">
        <v>1680330.7579503069</v>
      </c>
      <c r="D564" s="141">
        <v>1707459.0907089231</v>
      </c>
      <c r="E564" s="141">
        <v>1762622.8438910278</v>
      </c>
      <c r="J564" s="47"/>
      <c r="K564" s="47"/>
    </row>
    <row r="565" spans="1:11">
      <c r="A565" s="44">
        <v>561</v>
      </c>
      <c r="B565" s="171">
        <v>1329855.9432741895</v>
      </c>
      <c r="C565" s="141">
        <v>1663958.9807338628</v>
      </c>
      <c r="D565" s="141">
        <v>1677353.3772934272</v>
      </c>
      <c r="E565" s="141">
        <v>1766053.0911584303</v>
      </c>
      <c r="J565" s="47"/>
      <c r="K565" s="47"/>
    </row>
    <row r="566" spans="1:11">
      <c r="A566" s="44">
        <v>562</v>
      </c>
      <c r="B566" s="171">
        <v>1338241.8707008464</v>
      </c>
      <c r="C566" s="141">
        <v>1673741.3878301175</v>
      </c>
      <c r="D566" s="141">
        <v>1727130.646118745</v>
      </c>
      <c r="E566" s="141">
        <v>1787434.3481153732</v>
      </c>
      <c r="J566" s="47"/>
      <c r="K566" s="47"/>
    </row>
    <row r="567" spans="1:11">
      <c r="A567" s="44">
        <v>563</v>
      </c>
      <c r="B567" s="171">
        <v>1313322.0499610144</v>
      </c>
      <c r="C567" s="141">
        <v>1605148.0688235648</v>
      </c>
      <c r="D567" s="141">
        <v>1726831.4255391292</v>
      </c>
      <c r="E567" s="141">
        <v>1750916.3927234598</v>
      </c>
      <c r="J567" s="47"/>
      <c r="K567" s="47"/>
    </row>
    <row r="568" spans="1:11">
      <c r="A568" s="44">
        <v>564</v>
      </c>
      <c r="B568" s="171">
        <v>1316592.3801987651</v>
      </c>
      <c r="C568" s="141">
        <v>1677302.7030588209</v>
      </c>
      <c r="D568" s="141">
        <v>1730176.7655467631</v>
      </c>
      <c r="E568" s="141">
        <v>1749931.8223735339</v>
      </c>
      <c r="J568" s="47"/>
      <c r="K568" s="47"/>
    </row>
    <row r="569" spans="1:11">
      <c r="A569" s="44">
        <v>565</v>
      </c>
      <c r="B569" s="171">
        <v>1316610.8114352792</v>
      </c>
      <c r="C569" s="141">
        <v>1650612.9691338344</v>
      </c>
      <c r="D569" s="141">
        <v>1674700.5200256424</v>
      </c>
      <c r="E569" s="141">
        <v>1752305.6287742772</v>
      </c>
      <c r="J569" s="47"/>
      <c r="K569" s="47"/>
    </row>
    <row r="570" spans="1:11">
      <c r="A570" s="44">
        <v>566</v>
      </c>
      <c r="B570" s="171">
        <v>1316150.0431002125</v>
      </c>
      <c r="C570" s="141">
        <v>1705112.6544601857</v>
      </c>
      <c r="D570" s="141">
        <v>1731020.9621454775</v>
      </c>
      <c r="E570" s="141">
        <v>1838101.6178066786</v>
      </c>
      <c r="J570" s="47"/>
      <c r="K570" s="47"/>
    </row>
    <row r="571" spans="1:11">
      <c r="A571" s="44">
        <v>567</v>
      </c>
      <c r="B571" s="171">
        <v>1311627.6618186815</v>
      </c>
      <c r="C571" s="141">
        <v>1660894.3842516399</v>
      </c>
      <c r="D571" s="141">
        <v>1712837.1452631238</v>
      </c>
      <c r="E571" s="141">
        <v>1770157.331481413</v>
      </c>
      <c r="J571" s="47"/>
      <c r="K571" s="47"/>
    </row>
    <row r="572" spans="1:11">
      <c r="A572" s="44">
        <v>568</v>
      </c>
      <c r="B572" s="171">
        <v>1333605.6331977544</v>
      </c>
      <c r="C572" s="141">
        <v>1678076.5549901761</v>
      </c>
      <c r="D572" s="141">
        <v>1698996.9081875565</v>
      </c>
      <c r="E572" s="141">
        <v>1786106.8550910361</v>
      </c>
      <c r="J572" s="47"/>
      <c r="K572" s="47"/>
    </row>
    <row r="573" spans="1:11">
      <c r="A573" s="44">
        <v>569</v>
      </c>
      <c r="B573" s="171">
        <v>1304126.5920954077</v>
      </c>
      <c r="C573" s="141">
        <v>1656425.8168149411</v>
      </c>
      <c r="D573" s="141">
        <v>1688311.288951695</v>
      </c>
      <c r="E573" s="141">
        <v>1801099.8544162281</v>
      </c>
      <c r="J573" s="47"/>
      <c r="K573" s="47"/>
    </row>
    <row r="574" spans="1:11">
      <c r="A574" s="44">
        <v>570</v>
      </c>
      <c r="B574" s="171">
        <v>1318216.7448607669</v>
      </c>
      <c r="C574" s="141">
        <v>1666782.9809761115</v>
      </c>
      <c r="D574" s="141">
        <v>1675766.8581158204</v>
      </c>
      <c r="E574" s="141">
        <v>1833352.3038485483</v>
      </c>
      <c r="J574" s="47"/>
      <c r="K574" s="47"/>
    </row>
    <row r="575" spans="1:11">
      <c r="A575" s="44">
        <v>571</v>
      </c>
      <c r="B575" s="171">
        <v>1357859.5628581867</v>
      </c>
      <c r="C575" s="141">
        <v>1711301.1840217868</v>
      </c>
      <c r="D575" s="141">
        <v>1777036.9459158522</v>
      </c>
      <c r="E575" s="141">
        <v>1798623.5690173942</v>
      </c>
      <c r="J575" s="47"/>
      <c r="K575" s="47"/>
    </row>
    <row r="576" spans="1:11">
      <c r="A576" s="44">
        <v>572</v>
      </c>
      <c r="B576" s="171">
        <v>1303398.3426631182</v>
      </c>
      <c r="C576" s="141">
        <v>1650910.4592805451</v>
      </c>
      <c r="D576" s="141">
        <v>1711199.4459525384</v>
      </c>
      <c r="E576" s="141">
        <v>1759559.7663310887</v>
      </c>
      <c r="J576" s="47"/>
      <c r="K576" s="47"/>
    </row>
    <row r="577" spans="1:11">
      <c r="A577" s="44">
        <v>573</v>
      </c>
      <c r="B577" s="171">
        <v>1299262.8624375102</v>
      </c>
      <c r="C577" s="141">
        <v>1646105.4426169065</v>
      </c>
      <c r="D577" s="141">
        <v>1709238.6216294719</v>
      </c>
      <c r="E577" s="141">
        <v>1731741.6979573916</v>
      </c>
      <c r="J577" s="47"/>
      <c r="K577" s="47"/>
    </row>
    <row r="578" spans="1:11">
      <c r="A578" s="44">
        <v>574</v>
      </c>
      <c r="B578" s="171">
        <v>1315923.5105787436</v>
      </c>
      <c r="C578" s="141">
        <v>1690960.8053871347</v>
      </c>
      <c r="D578" s="141">
        <v>1707981.2804763429</v>
      </c>
      <c r="E578" s="141">
        <v>1796995.4560883294</v>
      </c>
      <c r="J578" s="47"/>
      <c r="K578" s="47"/>
    </row>
    <row r="579" spans="1:11">
      <c r="A579" s="44">
        <v>575</v>
      </c>
      <c r="B579" s="171">
        <v>1307232.0206765924</v>
      </c>
      <c r="C579" s="141">
        <v>1648409.9616651768</v>
      </c>
      <c r="D579" s="141">
        <v>1663604.1181369766</v>
      </c>
      <c r="E579" s="141">
        <v>1758565.3336194917</v>
      </c>
      <c r="J579" s="47"/>
      <c r="K579" s="47"/>
    </row>
    <row r="580" spans="1:11">
      <c r="A580" s="44">
        <v>576</v>
      </c>
      <c r="B580" s="171">
        <v>1330506.6763680265</v>
      </c>
      <c r="C580" s="141">
        <v>1694130.8265650871</v>
      </c>
      <c r="D580" s="141">
        <v>1665055.3753510558</v>
      </c>
      <c r="E580" s="141">
        <v>1782823.305482005</v>
      </c>
      <c r="J580" s="47"/>
      <c r="K580" s="47"/>
    </row>
    <row r="581" spans="1:11">
      <c r="A581" s="44">
        <v>577</v>
      </c>
      <c r="B581" s="171">
        <v>1316184.6818896546</v>
      </c>
      <c r="C581" s="141">
        <v>1660550.8354765116</v>
      </c>
      <c r="D581" s="141">
        <v>1730372.4745482537</v>
      </c>
      <c r="E581" s="141">
        <v>1859257.6943076469</v>
      </c>
      <c r="J581" s="47"/>
      <c r="K581" s="47"/>
    </row>
    <row r="582" spans="1:11">
      <c r="A582" s="44">
        <v>578</v>
      </c>
      <c r="B582" s="171">
        <v>1332455.5001156759</v>
      </c>
      <c r="C582" s="141">
        <v>1637114.8655701368</v>
      </c>
      <c r="D582" s="141">
        <v>1699078.5906616645</v>
      </c>
      <c r="E582" s="141">
        <v>1744434.4269035012</v>
      </c>
      <c r="J582" s="47"/>
      <c r="K582" s="47"/>
    </row>
    <row r="583" spans="1:11">
      <c r="A583" s="44">
        <v>579</v>
      </c>
      <c r="B583" s="171">
        <v>1322987.2475889309</v>
      </c>
      <c r="C583" s="141">
        <v>1714575.5863300269</v>
      </c>
      <c r="D583" s="141">
        <v>1703190.6259780184</v>
      </c>
      <c r="E583" s="141">
        <v>1791008.0509505528</v>
      </c>
      <c r="J583" s="47"/>
      <c r="K583" s="47"/>
    </row>
    <row r="584" spans="1:11">
      <c r="A584" s="44">
        <v>580</v>
      </c>
      <c r="B584" s="171">
        <v>1325579.6826740529</v>
      </c>
      <c r="C584" s="141">
        <v>1651949.5217242672</v>
      </c>
      <c r="D584" s="141">
        <v>1715532.762115676</v>
      </c>
      <c r="E584" s="141">
        <v>1790334.8839493645</v>
      </c>
      <c r="J584" s="47"/>
      <c r="K584" s="47"/>
    </row>
    <row r="585" spans="1:11">
      <c r="A585" s="44">
        <v>581</v>
      </c>
      <c r="B585" s="171">
        <v>1304909.5917446043</v>
      </c>
      <c r="C585" s="141">
        <v>1671905.2269788815</v>
      </c>
      <c r="D585" s="141">
        <v>1725444.1793807789</v>
      </c>
      <c r="E585" s="141">
        <v>1827959.8323195635</v>
      </c>
      <c r="J585" s="47"/>
      <c r="K585" s="47"/>
    </row>
    <row r="586" spans="1:11">
      <c r="A586" s="44">
        <v>582</v>
      </c>
      <c r="B586" s="171">
        <v>1337636.5131253116</v>
      </c>
      <c r="C586" s="141">
        <v>1694221.2014177837</v>
      </c>
      <c r="D586" s="141">
        <v>1748600.1293365536</v>
      </c>
      <c r="E586" s="141">
        <v>1809672.5766325062</v>
      </c>
      <c r="J586" s="47"/>
      <c r="K586" s="47"/>
    </row>
    <row r="587" spans="1:11">
      <c r="A587" s="44">
        <v>583</v>
      </c>
      <c r="B587" s="171">
        <v>1321340.2238568487</v>
      </c>
      <c r="C587" s="141">
        <v>1674946.2484936342</v>
      </c>
      <c r="D587" s="141">
        <v>1708968.9013986953</v>
      </c>
      <c r="E587" s="141">
        <v>1807119.4131947106</v>
      </c>
      <c r="J587" s="47"/>
      <c r="K587" s="47"/>
    </row>
    <row r="588" spans="1:11">
      <c r="A588" s="44">
        <v>584</v>
      </c>
      <c r="B588" s="171">
        <v>1283823.5537520414</v>
      </c>
      <c r="C588" s="141">
        <v>1676893.0921132732</v>
      </c>
      <c r="D588" s="141">
        <v>1674185.3148273386</v>
      </c>
      <c r="E588" s="141">
        <v>1740460.8681743471</v>
      </c>
      <c r="J588" s="47"/>
      <c r="K588" s="47"/>
    </row>
    <row r="589" spans="1:11">
      <c r="A589" s="44">
        <v>585</v>
      </c>
      <c r="B589" s="171">
        <v>1305514.81968758</v>
      </c>
      <c r="C589" s="141">
        <v>1652270.2181108734</v>
      </c>
      <c r="D589" s="141">
        <v>1720582.5451462856</v>
      </c>
      <c r="E589" s="141">
        <v>1762915.1639286499</v>
      </c>
      <c r="J589" s="47"/>
      <c r="K589" s="47"/>
    </row>
    <row r="590" spans="1:11">
      <c r="A590" s="44">
        <v>586</v>
      </c>
      <c r="B590" s="171">
        <v>1299896.0183174408</v>
      </c>
      <c r="C590" s="141">
        <v>1670413.1543554452</v>
      </c>
      <c r="D590" s="141">
        <v>1667666.6614640211</v>
      </c>
      <c r="E590" s="141">
        <v>1792502.8293610616</v>
      </c>
      <c r="J590" s="47"/>
      <c r="K590" s="47"/>
    </row>
    <row r="591" spans="1:11">
      <c r="A591" s="44">
        <v>587</v>
      </c>
      <c r="B591" s="171">
        <v>1308559.4469503842</v>
      </c>
      <c r="C591" s="141">
        <v>1682644.5330259297</v>
      </c>
      <c r="D591" s="141">
        <v>1697778.9537569871</v>
      </c>
      <c r="E591" s="141">
        <v>1780958.2312604254</v>
      </c>
      <c r="J591" s="47"/>
      <c r="K591" s="47"/>
    </row>
    <row r="592" spans="1:11">
      <c r="A592" s="44">
        <v>588</v>
      </c>
      <c r="B592" s="171">
        <v>1312959.1592501202</v>
      </c>
      <c r="C592" s="141">
        <v>1656358.9591901875</v>
      </c>
      <c r="D592" s="141">
        <v>1720606.1848227209</v>
      </c>
      <c r="E592" s="141">
        <v>1778020.4359703129</v>
      </c>
      <c r="J592" s="47"/>
      <c r="K592" s="47"/>
    </row>
    <row r="593" spans="1:11">
      <c r="A593" s="44">
        <v>589</v>
      </c>
      <c r="B593" s="171">
        <v>1310313.8214871483</v>
      </c>
      <c r="C593" s="141">
        <v>1652054.3067167464</v>
      </c>
      <c r="D593" s="141">
        <v>1653253.9526103737</v>
      </c>
      <c r="E593" s="141">
        <v>1749730.4690040906</v>
      </c>
      <c r="J593" s="47"/>
      <c r="K593" s="47"/>
    </row>
    <row r="594" spans="1:11">
      <c r="A594" s="44">
        <v>590</v>
      </c>
      <c r="B594" s="171">
        <v>1337966.7305803285</v>
      </c>
      <c r="C594" s="141">
        <v>1679115.9653509452</v>
      </c>
      <c r="D594" s="141">
        <v>1729605.3232273667</v>
      </c>
      <c r="E594" s="141">
        <v>1693069.6579167941</v>
      </c>
      <c r="J594" s="47"/>
      <c r="K594" s="47"/>
    </row>
    <row r="595" spans="1:11">
      <c r="A595" s="44">
        <v>591</v>
      </c>
      <c r="B595" s="171">
        <v>1330555.5246215262</v>
      </c>
      <c r="C595" s="141">
        <v>1687241.9075074692</v>
      </c>
      <c r="D595" s="141">
        <v>1709665.8653764783</v>
      </c>
      <c r="E595" s="141">
        <v>1802278.933703782</v>
      </c>
      <c r="J595" s="47"/>
      <c r="K595" s="47"/>
    </row>
    <row r="596" spans="1:11">
      <c r="A596" s="44">
        <v>592</v>
      </c>
      <c r="B596" s="171">
        <v>1307759.0123371275</v>
      </c>
      <c r="C596" s="141">
        <v>1701538.6476994297</v>
      </c>
      <c r="D596" s="141">
        <v>1755175.6165378415</v>
      </c>
      <c r="E596" s="141">
        <v>1815180.8820063416</v>
      </c>
      <c r="J596" s="47"/>
      <c r="K596" s="47"/>
    </row>
    <row r="597" spans="1:11">
      <c r="A597" s="44">
        <v>593</v>
      </c>
      <c r="B597" s="171">
        <v>1303607.6855806913</v>
      </c>
      <c r="C597" s="141">
        <v>1671377.9458433311</v>
      </c>
      <c r="D597" s="141">
        <v>1738545.2914058038</v>
      </c>
      <c r="E597" s="141">
        <v>1763713.3581968274</v>
      </c>
      <c r="J597" s="47"/>
      <c r="K597" s="47"/>
    </row>
    <row r="598" spans="1:11">
      <c r="A598" s="44">
        <v>594</v>
      </c>
      <c r="B598" s="171">
        <v>1300063.0150777423</v>
      </c>
      <c r="C598" s="141">
        <v>1624546.7688103255</v>
      </c>
      <c r="D598" s="141">
        <v>1677940.1520925863</v>
      </c>
      <c r="E598" s="141">
        <v>1722021.1817400898</v>
      </c>
      <c r="J598" s="47"/>
      <c r="K598" s="47"/>
    </row>
    <row r="599" spans="1:11">
      <c r="A599" s="44">
        <v>595</v>
      </c>
      <c r="B599" s="171">
        <v>1331006.9424632988</v>
      </c>
      <c r="C599" s="141">
        <v>1684379.4191728854</v>
      </c>
      <c r="D599" s="141">
        <v>1685810.6982844737</v>
      </c>
      <c r="E599" s="141">
        <v>1771214.2122924179</v>
      </c>
      <c r="J599" s="47"/>
      <c r="K599" s="47"/>
    </row>
    <row r="600" spans="1:11">
      <c r="A600" s="44">
        <v>596</v>
      </c>
      <c r="B600" s="171">
        <v>1316102.7855628361</v>
      </c>
      <c r="C600" s="141">
        <v>1685444.641311479</v>
      </c>
      <c r="D600" s="141">
        <v>1698821.6277832307</v>
      </c>
      <c r="E600" s="141">
        <v>1765919.4726220544</v>
      </c>
      <c r="J600" s="47"/>
      <c r="K600" s="47"/>
    </row>
    <row r="601" spans="1:11">
      <c r="A601" s="44">
        <v>597</v>
      </c>
      <c r="B601" s="171">
        <v>1329520.9128943668</v>
      </c>
      <c r="C601" s="141">
        <v>1691716.1969140992</v>
      </c>
      <c r="D601" s="141">
        <v>1682777.3128271052</v>
      </c>
      <c r="E601" s="141">
        <v>1783836.6949390974</v>
      </c>
      <c r="J601" s="47"/>
      <c r="K601" s="47"/>
    </row>
    <row r="602" spans="1:11">
      <c r="A602" s="44">
        <v>598</v>
      </c>
      <c r="B602" s="171">
        <v>1315325.2588836281</v>
      </c>
      <c r="C602" s="141">
        <v>1676089.7086786565</v>
      </c>
      <c r="D602" s="141">
        <v>1741518.7033653317</v>
      </c>
      <c r="E602" s="141">
        <v>1845007.1442687733</v>
      </c>
      <c r="J602" s="47"/>
      <c r="K602" s="47"/>
    </row>
    <row r="603" spans="1:11">
      <c r="A603" s="44">
        <v>599</v>
      </c>
      <c r="B603" s="171">
        <v>1312565.1405972855</v>
      </c>
      <c r="C603" s="141">
        <v>1666822.0319060565</v>
      </c>
      <c r="D603" s="141">
        <v>1689753.9638981416</v>
      </c>
      <c r="E603" s="141">
        <v>1711803.3019603752</v>
      </c>
      <c r="J603" s="47"/>
      <c r="K603" s="47"/>
    </row>
    <row r="604" spans="1:11">
      <c r="A604" s="44">
        <v>600</v>
      </c>
      <c r="B604" s="171">
        <v>1311281.6935167788</v>
      </c>
      <c r="C604" s="141">
        <v>1656290.4135870205</v>
      </c>
      <c r="D604" s="141">
        <v>1759527.649977386</v>
      </c>
      <c r="E604" s="141">
        <v>1775443.2731102137</v>
      </c>
      <c r="J604" s="47"/>
      <c r="K604" s="47"/>
    </row>
    <row r="605" spans="1:11">
      <c r="A605" s="44">
        <v>601</v>
      </c>
      <c r="B605" s="171">
        <v>1334914.6261250572</v>
      </c>
      <c r="C605" s="141">
        <v>1695635.2787819782</v>
      </c>
      <c r="D605" s="141">
        <v>1761043.8464225605</v>
      </c>
      <c r="E605" s="141">
        <v>1802877.7480536913</v>
      </c>
      <c r="J605" s="47"/>
      <c r="K605" s="47"/>
    </row>
    <row r="606" spans="1:11">
      <c r="A606" s="44">
        <v>602</v>
      </c>
      <c r="B606" s="171">
        <v>1348459.8523802352</v>
      </c>
      <c r="C606" s="141">
        <v>1707219.589483578</v>
      </c>
      <c r="D606" s="141">
        <v>1771047.0742070526</v>
      </c>
      <c r="E606" s="141">
        <v>1851274.9559236935</v>
      </c>
      <c r="J606" s="47"/>
      <c r="K606" s="47"/>
    </row>
    <row r="607" spans="1:11">
      <c r="A607" s="44">
        <v>603</v>
      </c>
      <c r="B607" s="171">
        <v>1322671.7682925395</v>
      </c>
      <c r="C607" s="141">
        <v>1732219.2815486025</v>
      </c>
      <c r="D607" s="141">
        <v>1715463.8085032741</v>
      </c>
      <c r="E607" s="141">
        <v>1814621.386645687</v>
      </c>
      <c r="J607" s="47"/>
      <c r="K607" s="47"/>
    </row>
    <row r="608" spans="1:11">
      <c r="A608" s="44">
        <v>604</v>
      </c>
      <c r="B608" s="171">
        <v>1308670.367830816</v>
      </c>
      <c r="C608" s="141">
        <v>1659943.2446256736</v>
      </c>
      <c r="D608" s="141">
        <v>1692146.7246818407</v>
      </c>
      <c r="E608" s="141">
        <v>1767440.54873188</v>
      </c>
      <c r="J608" s="47"/>
      <c r="K608" s="47"/>
    </row>
    <row r="609" spans="1:11">
      <c r="A609" s="44">
        <v>605</v>
      </c>
      <c r="B609" s="171">
        <v>1308001.2573835682</v>
      </c>
      <c r="C609" s="141">
        <v>1694063.4442492479</v>
      </c>
      <c r="D609" s="141">
        <v>1716762.8344916187</v>
      </c>
      <c r="E609" s="141">
        <v>1816580.6562586972</v>
      </c>
      <c r="J609" s="47"/>
      <c r="K609" s="47"/>
    </row>
    <row r="610" spans="1:11">
      <c r="A610" s="44">
        <v>606</v>
      </c>
      <c r="B610" s="171">
        <v>1319307.1733558096</v>
      </c>
      <c r="C610" s="141">
        <v>1658747.7357761965</v>
      </c>
      <c r="D610" s="141">
        <v>1716713.6089229693</v>
      </c>
      <c r="E610" s="141">
        <v>1799359.5994694133</v>
      </c>
      <c r="J610" s="47"/>
      <c r="K610" s="47"/>
    </row>
    <row r="611" spans="1:11">
      <c r="A611" s="44">
        <v>607</v>
      </c>
      <c r="B611" s="171">
        <v>1317139.5889844112</v>
      </c>
      <c r="C611" s="141">
        <v>1630021.1220051041</v>
      </c>
      <c r="D611" s="141">
        <v>1674488.3139716468</v>
      </c>
      <c r="E611" s="141">
        <v>1808388.9686221699</v>
      </c>
      <c r="J611" s="47"/>
      <c r="K611" s="47"/>
    </row>
    <row r="612" spans="1:11">
      <c r="A612" s="44">
        <v>608</v>
      </c>
      <c r="B612" s="171">
        <v>1328730.2949927258</v>
      </c>
      <c r="C612" s="141">
        <v>1691685.990863798</v>
      </c>
      <c r="D612" s="141">
        <v>1764823.5515318676</v>
      </c>
      <c r="E612" s="141">
        <v>1770071.5119088367</v>
      </c>
      <c r="J612" s="47"/>
      <c r="K612" s="47"/>
    </row>
    <row r="613" spans="1:11">
      <c r="A613" s="44">
        <v>609</v>
      </c>
      <c r="B613" s="171">
        <v>1340511.2650348253</v>
      </c>
      <c r="C613" s="141">
        <v>1685133.8381816836</v>
      </c>
      <c r="D613" s="141">
        <v>1704429.1481583151</v>
      </c>
      <c r="E613" s="141">
        <v>1786432.9394124341</v>
      </c>
      <c r="J613" s="47"/>
      <c r="K613" s="47"/>
    </row>
    <row r="614" spans="1:11">
      <c r="A614" s="44">
        <v>610</v>
      </c>
      <c r="B614" s="171">
        <v>1302635.3574141352</v>
      </c>
      <c r="C614" s="141">
        <v>1671805.6886136835</v>
      </c>
      <c r="D614" s="141">
        <v>1677907.6841789873</v>
      </c>
      <c r="E614" s="141">
        <v>1824523.73105906</v>
      </c>
      <c r="J614" s="47"/>
      <c r="K614" s="47"/>
    </row>
    <row r="615" spans="1:11">
      <c r="A615" s="44">
        <v>611</v>
      </c>
      <c r="B615" s="171">
        <v>1312647.1408975164</v>
      </c>
      <c r="C615" s="141">
        <v>1673453.960936697</v>
      </c>
      <c r="D615" s="141">
        <v>1753897.7150469264</v>
      </c>
      <c r="E615" s="141">
        <v>1780774.0512230517</v>
      </c>
      <c r="J615" s="47"/>
      <c r="K615" s="47"/>
    </row>
    <row r="616" spans="1:11">
      <c r="A616" s="44">
        <v>612</v>
      </c>
      <c r="B616" s="171">
        <v>1335794.1873960914</v>
      </c>
      <c r="C616" s="141">
        <v>1685728.6936222492</v>
      </c>
      <c r="D616" s="141">
        <v>1728729.3298280684</v>
      </c>
      <c r="E616" s="141">
        <v>1784632.3661525974</v>
      </c>
      <c r="J616" s="47"/>
      <c r="K616" s="47"/>
    </row>
    <row r="617" spans="1:11">
      <c r="A617" s="44">
        <v>613</v>
      </c>
      <c r="B617" s="171">
        <v>1321655.6462696078</v>
      </c>
      <c r="C617" s="141">
        <v>1700675.6434026491</v>
      </c>
      <c r="D617" s="141">
        <v>1736691.5800486545</v>
      </c>
      <c r="E617" s="141">
        <v>1836965.8020450317</v>
      </c>
      <c r="J617" s="47"/>
      <c r="K617" s="47"/>
    </row>
    <row r="618" spans="1:11">
      <c r="A618" s="44">
        <v>614</v>
      </c>
      <c r="B618" s="171">
        <v>1319471.7719027796</v>
      </c>
      <c r="C618" s="141">
        <v>1690985.7845897092</v>
      </c>
      <c r="D618" s="141">
        <v>1727375.9400809542</v>
      </c>
      <c r="E618" s="141">
        <v>1818560.5243058158</v>
      </c>
      <c r="J618" s="47"/>
      <c r="K618" s="47"/>
    </row>
    <row r="619" spans="1:11">
      <c r="A619" s="44">
        <v>615</v>
      </c>
      <c r="B619" s="171">
        <v>1299185.5677242626</v>
      </c>
      <c r="C619" s="141">
        <v>1618403.3004245923</v>
      </c>
      <c r="D619" s="141">
        <v>1653804.9410222708</v>
      </c>
      <c r="E619" s="141">
        <v>1811421.1867097588</v>
      </c>
      <c r="J619" s="47"/>
      <c r="K619" s="47"/>
    </row>
    <row r="620" spans="1:11">
      <c r="A620" s="44">
        <v>616</v>
      </c>
      <c r="B620" s="171">
        <v>1309167.4064282083</v>
      </c>
      <c r="C620" s="141">
        <v>1662871.999133382</v>
      </c>
      <c r="D620" s="141">
        <v>1693633.8533008459</v>
      </c>
      <c r="E620" s="141">
        <v>1801993.3498315513</v>
      </c>
      <c r="J620" s="47"/>
      <c r="K620" s="47"/>
    </row>
    <row r="621" spans="1:11">
      <c r="A621" s="44">
        <v>617</v>
      </c>
      <c r="B621" s="171">
        <v>1320160.3677267339</v>
      </c>
      <c r="C621" s="141">
        <v>1687528.033127924</v>
      </c>
      <c r="D621" s="141">
        <v>1725949.6425363994</v>
      </c>
      <c r="E621" s="141">
        <v>1786165.4009863904</v>
      </c>
      <c r="J621" s="47"/>
      <c r="K621" s="47"/>
    </row>
    <row r="622" spans="1:11">
      <c r="A622" s="44">
        <v>618</v>
      </c>
      <c r="B622" s="171">
        <v>1309787.5777018634</v>
      </c>
      <c r="C622" s="141">
        <v>1662366.8262852435</v>
      </c>
      <c r="D622" s="141">
        <v>1742754.708881327</v>
      </c>
      <c r="E622" s="141">
        <v>1778014.8082615798</v>
      </c>
      <c r="J622" s="47"/>
      <c r="K622" s="47"/>
    </row>
    <row r="623" spans="1:11">
      <c r="A623" s="44">
        <v>619</v>
      </c>
      <c r="B623" s="171">
        <v>1320863.3199111458</v>
      </c>
      <c r="C623" s="141">
        <v>1671930.3266352885</v>
      </c>
      <c r="D623" s="141">
        <v>1725127.296150415</v>
      </c>
      <c r="E623" s="141">
        <v>1765361.5400342226</v>
      </c>
      <c r="J623" s="47"/>
      <c r="K623" s="47"/>
    </row>
    <row r="624" spans="1:11">
      <c r="A624" s="44">
        <v>620</v>
      </c>
      <c r="B624" s="171">
        <v>1308896.8306846749</v>
      </c>
      <c r="C624" s="141">
        <v>1674826.5365718519</v>
      </c>
      <c r="D624" s="141">
        <v>1701385.5772704801</v>
      </c>
      <c r="E624" s="141">
        <v>1833907.0847972806</v>
      </c>
      <c r="J624" s="47"/>
      <c r="K624" s="47"/>
    </row>
    <row r="625" spans="1:11">
      <c r="A625" s="44">
        <v>621</v>
      </c>
      <c r="B625" s="171">
        <v>1329099.6432499257</v>
      </c>
      <c r="C625" s="141">
        <v>1694051.6968317102</v>
      </c>
      <c r="D625" s="141">
        <v>1767181.7510468846</v>
      </c>
      <c r="E625" s="141">
        <v>1832411.4810003373</v>
      </c>
      <c r="J625" s="47"/>
      <c r="K625" s="47"/>
    </row>
    <row r="626" spans="1:11">
      <c r="A626" s="44">
        <v>622</v>
      </c>
      <c r="B626" s="171">
        <v>1310885.8366420942</v>
      </c>
      <c r="C626" s="141">
        <v>1664322.1447113764</v>
      </c>
      <c r="D626" s="141">
        <v>1728316.2976405353</v>
      </c>
      <c r="E626" s="141">
        <v>1754290.7649771431</v>
      </c>
      <c r="J626" s="47"/>
      <c r="K626" s="47"/>
    </row>
    <row r="627" spans="1:11">
      <c r="A627" s="44">
        <v>623</v>
      </c>
      <c r="B627" s="171">
        <v>1320387.0441779862</v>
      </c>
      <c r="C627" s="141">
        <v>1661376.8383865841</v>
      </c>
      <c r="D627" s="141">
        <v>1710101.5980301113</v>
      </c>
      <c r="E627" s="141">
        <v>1760326.1389710656</v>
      </c>
      <c r="J627" s="47"/>
      <c r="K627" s="47"/>
    </row>
    <row r="628" spans="1:11">
      <c r="A628" s="44">
        <v>624</v>
      </c>
      <c r="B628" s="171">
        <v>1338013.551635897</v>
      </c>
      <c r="C628" s="141">
        <v>1670825.730479466</v>
      </c>
      <c r="D628" s="141">
        <v>1747701.778422826</v>
      </c>
      <c r="E628" s="141">
        <v>1802908.5736071402</v>
      </c>
      <c r="J628" s="47"/>
      <c r="K628" s="47"/>
    </row>
    <row r="629" spans="1:11">
      <c r="A629" s="44">
        <v>625</v>
      </c>
      <c r="B629" s="171">
        <v>1312806.1377822126</v>
      </c>
      <c r="C629" s="141">
        <v>1690863.1639403133</v>
      </c>
      <c r="D629" s="141">
        <v>1764794.3303642501</v>
      </c>
      <c r="E629" s="141">
        <v>1790124.0091135476</v>
      </c>
      <c r="J629" s="47"/>
      <c r="K629" s="47"/>
    </row>
    <row r="630" spans="1:11">
      <c r="A630" s="44">
        <v>626</v>
      </c>
      <c r="B630" s="171">
        <v>1314492.1099293102</v>
      </c>
      <c r="C630" s="141">
        <v>1723817.2758569436</v>
      </c>
      <c r="D630" s="141">
        <v>1710270.3151744551</v>
      </c>
      <c r="E630" s="141">
        <v>1741533.4716045889</v>
      </c>
      <c r="J630" s="47"/>
      <c r="K630" s="47"/>
    </row>
    <row r="631" spans="1:11">
      <c r="A631" s="44">
        <v>627</v>
      </c>
      <c r="B631" s="171">
        <v>1332019.5500149217</v>
      </c>
      <c r="C631" s="141">
        <v>1673255.4574535072</v>
      </c>
      <c r="D631" s="141">
        <v>1701222.7701907302</v>
      </c>
      <c r="E631" s="141">
        <v>1745920.2110377497</v>
      </c>
      <c r="J631" s="47"/>
      <c r="K631" s="47"/>
    </row>
    <row r="632" spans="1:11">
      <c r="A632" s="44">
        <v>628</v>
      </c>
      <c r="B632" s="171">
        <v>1287380.7670514542</v>
      </c>
      <c r="C632" s="141">
        <v>1649788.9341557487</v>
      </c>
      <c r="D632" s="141">
        <v>1668203.9657858966</v>
      </c>
      <c r="E632" s="141">
        <v>1739172.9496198434</v>
      </c>
      <c r="J632" s="47"/>
      <c r="K632" s="47"/>
    </row>
    <row r="633" spans="1:11">
      <c r="A633" s="44">
        <v>629</v>
      </c>
      <c r="B633" s="171">
        <v>1323772.7014699287</v>
      </c>
      <c r="C633" s="141">
        <v>1696232.3209663325</v>
      </c>
      <c r="D633" s="141">
        <v>1748094.9152367637</v>
      </c>
      <c r="E633" s="141">
        <v>1839261.5179755699</v>
      </c>
      <c r="J633" s="47"/>
      <c r="K633" s="47"/>
    </row>
    <row r="634" spans="1:11">
      <c r="A634" s="44">
        <v>630</v>
      </c>
      <c r="B634" s="171">
        <v>1342495.5304178772</v>
      </c>
      <c r="C634" s="141">
        <v>1686474.8474124868</v>
      </c>
      <c r="D634" s="141">
        <v>1727449.3470765816</v>
      </c>
      <c r="E634" s="141">
        <v>1797023.3517278484</v>
      </c>
      <c r="J634" s="47"/>
      <c r="K634" s="47"/>
    </row>
    <row r="635" spans="1:11">
      <c r="A635" s="44">
        <v>631</v>
      </c>
      <c r="B635" s="171">
        <v>1299630.3346943131</v>
      </c>
      <c r="C635" s="141">
        <v>1659854.5764823973</v>
      </c>
      <c r="D635" s="141">
        <v>1689816.8696294962</v>
      </c>
      <c r="E635" s="141">
        <v>1748782.124810945</v>
      </c>
      <c r="J635" s="47"/>
      <c r="K635" s="47"/>
    </row>
    <row r="636" spans="1:11">
      <c r="A636" s="44">
        <v>632</v>
      </c>
      <c r="B636" s="171">
        <v>1325514.4394501238</v>
      </c>
      <c r="C636" s="141">
        <v>1668654.7247318544</v>
      </c>
      <c r="D636" s="141">
        <v>1716903.5810841692</v>
      </c>
      <c r="E636" s="141">
        <v>1788866.4185696396</v>
      </c>
      <c r="J636" s="47"/>
      <c r="K636" s="47"/>
    </row>
    <row r="637" spans="1:11">
      <c r="A637" s="44">
        <v>633</v>
      </c>
      <c r="B637" s="171">
        <v>1299546.4074387362</v>
      </c>
      <c r="C637" s="141">
        <v>1705488.8797598679</v>
      </c>
      <c r="D637" s="141">
        <v>1710574.4154377263</v>
      </c>
      <c r="E637" s="141">
        <v>1795983.1061206057</v>
      </c>
      <c r="J637" s="47"/>
      <c r="K637" s="47"/>
    </row>
    <row r="638" spans="1:11">
      <c r="A638" s="44">
        <v>634</v>
      </c>
      <c r="B638" s="171">
        <v>1316986.3566761711</v>
      </c>
      <c r="C638" s="141">
        <v>1728962.9730498081</v>
      </c>
      <c r="D638" s="141">
        <v>1745120.9781701772</v>
      </c>
      <c r="E638" s="141">
        <v>1776176.1418582222</v>
      </c>
      <c r="J638" s="47"/>
      <c r="K638" s="47"/>
    </row>
    <row r="639" spans="1:11">
      <c r="A639" s="44">
        <v>635</v>
      </c>
      <c r="B639" s="171">
        <v>1333769.2410603291</v>
      </c>
      <c r="C639" s="141">
        <v>1668509.0230681945</v>
      </c>
      <c r="D639" s="141">
        <v>1728507.1691452202</v>
      </c>
      <c r="E639" s="141">
        <v>1778254.8543572859</v>
      </c>
      <c r="J639" s="47"/>
      <c r="K639" s="47"/>
    </row>
    <row r="640" spans="1:11">
      <c r="A640" s="44">
        <v>636</v>
      </c>
      <c r="B640" s="171">
        <v>1321134.112147596</v>
      </c>
      <c r="C640" s="141">
        <v>1704423.9462962614</v>
      </c>
      <c r="D640" s="141">
        <v>1739042.8374121133</v>
      </c>
      <c r="E640" s="141">
        <v>1764894.4100538287</v>
      </c>
      <c r="J640" s="47"/>
      <c r="K640" s="47"/>
    </row>
    <row r="641" spans="1:11">
      <c r="A641" s="44">
        <v>637</v>
      </c>
      <c r="B641" s="171">
        <v>1323505.917550256</v>
      </c>
      <c r="C641" s="141">
        <v>1697005.4800377022</v>
      </c>
      <c r="D641" s="141">
        <v>1723727.8740258713</v>
      </c>
      <c r="E641" s="141">
        <v>1729428.0951469301</v>
      </c>
      <c r="J641" s="47"/>
      <c r="K641" s="47"/>
    </row>
    <row r="642" spans="1:11">
      <c r="A642" s="44">
        <v>638</v>
      </c>
      <c r="B642" s="171">
        <v>1335997.8784886682</v>
      </c>
      <c r="C642" s="141">
        <v>1716409.9012894351</v>
      </c>
      <c r="D642" s="141">
        <v>1775536.3472609688</v>
      </c>
      <c r="E642" s="141">
        <v>1841821.5506335008</v>
      </c>
      <c r="J642" s="47"/>
      <c r="K642" s="47"/>
    </row>
    <row r="643" spans="1:11">
      <c r="A643" s="44">
        <v>639</v>
      </c>
      <c r="B643" s="171">
        <v>1309259.2235086819</v>
      </c>
      <c r="C643" s="141">
        <v>1659421.0473800963</v>
      </c>
      <c r="D643" s="141">
        <v>1677971.1242357246</v>
      </c>
      <c r="E643" s="141">
        <v>1735845.5468033785</v>
      </c>
      <c r="J643" s="47"/>
      <c r="K643" s="47"/>
    </row>
    <row r="644" spans="1:11">
      <c r="A644" s="44">
        <v>640</v>
      </c>
      <c r="B644" s="171">
        <v>1300425.1992862343</v>
      </c>
      <c r="C644" s="141">
        <v>1675320.3707461704</v>
      </c>
      <c r="D644" s="141">
        <v>1664040.9365864815</v>
      </c>
      <c r="E644" s="141">
        <v>1806903.7899789191</v>
      </c>
      <c r="J644" s="47"/>
      <c r="K644" s="47"/>
    </row>
    <row r="645" spans="1:11">
      <c r="A645" s="44">
        <v>641</v>
      </c>
      <c r="B645" s="171">
        <v>1308059.493635939</v>
      </c>
      <c r="C645" s="141">
        <v>1639270.3442548478</v>
      </c>
      <c r="D645" s="141">
        <v>1707783.2425259007</v>
      </c>
      <c r="E645" s="141">
        <v>1750091.5324183204</v>
      </c>
      <c r="J645" s="47"/>
      <c r="K645" s="47"/>
    </row>
    <row r="646" spans="1:11">
      <c r="A646" s="44">
        <v>642</v>
      </c>
      <c r="B646" s="171">
        <v>1306862.8460893179</v>
      </c>
      <c r="C646" s="141">
        <v>1668227.7859457852</v>
      </c>
      <c r="D646" s="141">
        <v>1673884.2089873517</v>
      </c>
      <c r="E646" s="141">
        <v>1773952.4240420663</v>
      </c>
      <c r="J646" s="47"/>
      <c r="K646" s="47"/>
    </row>
    <row r="647" spans="1:11">
      <c r="A647" s="44">
        <v>643</v>
      </c>
      <c r="B647" s="171">
        <v>1313789.4088454843</v>
      </c>
      <c r="C647" s="141">
        <v>1664827.1448503498</v>
      </c>
      <c r="D647" s="141">
        <v>1737546.8342318132</v>
      </c>
      <c r="E647" s="141">
        <v>1800796.7991458583</v>
      </c>
      <c r="J647" s="47"/>
      <c r="K647" s="47"/>
    </row>
    <row r="648" spans="1:11">
      <c r="A648" s="44">
        <v>644</v>
      </c>
      <c r="B648" s="171">
        <v>1339567.6521491478</v>
      </c>
      <c r="C648" s="141">
        <v>1685673.2313592187</v>
      </c>
      <c r="D648" s="141">
        <v>1726931.2641409105</v>
      </c>
      <c r="E648" s="141">
        <v>1793588.3932710181</v>
      </c>
      <c r="J648" s="47"/>
      <c r="K648" s="47"/>
    </row>
    <row r="649" spans="1:11">
      <c r="A649" s="44">
        <v>645</v>
      </c>
      <c r="B649" s="171">
        <v>1317256.2160163641</v>
      </c>
      <c r="C649" s="141">
        <v>1661111.769971882</v>
      </c>
      <c r="D649" s="141">
        <v>1713032.3913149999</v>
      </c>
      <c r="E649" s="141">
        <v>1768866.5062638568</v>
      </c>
      <c r="J649" s="47"/>
      <c r="K649" s="47"/>
    </row>
    <row r="650" spans="1:11">
      <c r="A650" s="44">
        <v>646</v>
      </c>
      <c r="B650" s="171">
        <v>1326255.4359784639</v>
      </c>
      <c r="C650" s="141">
        <v>1714656.60887231</v>
      </c>
      <c r="D650" s="141">
        <v>1758735.7613308681</v>
      </c>
      <c r="E650" s="141">
        <v>1779803.70134088</v>
      </c>
      <c r="J650" s="47"/>
      <c r="K650" s="47"/>
    </row>
    <row r="651" spans="1:11">
      <c r="A651" s="44">
        <v>647</v>
      </c>
      <c r="B651" s="171">
        <v>1315699.8093476158</v>
      </c>
      <c r="C651" s="141">
        <v>1676207.5320106065</v>
      </c>
      <c r="D651" s="141">
        <v>1688451.262232919</v>
      </c>
      <c r="E651" s="141">
        <v>1779682.1052826953</v>
      </c>
      <c r="J651" s="47"/>
      <c r="K651" s="47"/>
    </row>
    <row r="652" spans="1:11">
      <c r="A652" s="44">
        <v>648</v>
      </c>
      <c r="B652" s="171">
        <v>1309220.7910290288</v>
      </c>
      <c r="C652" s="141">
        <v>1726739.2076170463</v>
      </c>
      <c r="D652" s="141">
        <v>1783548.0555318261</v>
      </c>
      <c r="E652" s="141">
        <v>1850056.4881237911</v>
      </c>
      <c r="J652" s="47"/>
      <c r="K652" s="47"/>
    </row>
    <row r="653" spans="1:11">
      <c r="A653" s="44">
        <v>649</v>
      </c>
      <c r="B653" s="171">
        <v>1343582.9789443356</v>
      </c>
      <c r="C653" s="141">
        <v>1672020.7197085987</v>
      </c>
      <c r="D653" s="141">
        <v>1732687.3931273352</v>
      </c>
      <c r="E653" s="141">
        <v>1797168.6195935316</v>
      </c>
      <c r="J653" s="47"/>
      <c r="K653" s="47"/>
    </row>
    <row r="654" spans="1:11">
      <c r="A654" s="44">
        <v>650</v>
      </c>
      <c r="B654" s="171">
        <v>1296188.5861452187</v>
      </c>
      <c r="C654" s="141">
        <v>1653155.0568750578</v>
      </c>
      <c r="D654" s="141">
        <v>1692133.2767918732</v>
      </c>
      <c r="E654" s="141">
        <v>1760675.7958593748</v>
      </c>
      <c r="J654" s="47"/>
      <c r="K654" s="47"/>
    </row>
    <row r="655" spans="1:11">
      <c r="A655" s="44">
        <v>651</v>
      </c>
      <c r="B655" s="171">
        <v>1337819.6718155104</v>
      </c>
      <c r="C655" s="141">
        <v>1709728.2677282011</v>
      </c>
      <c r="D655" s="141">
        <v>1712736.6937438385</v>
      </c>
      <c r="E655" s="141">
        <v>1762283.0645810955</v>
      </c>
      <c r="J655" s="47"/>
      <c r="K655" s="47"/>
    </row>
    <row r="656" spans="1:11">
      <c r="A656" s="44">
        <v>652</v>
      </c>
      <c r="B656" s="171">
        <v>1325311.8562711335</v>
      </c>
      <c r="C656" s="141">
        <v>1674604.9846389829</v>
      </c>
      <c r="D656" s="141">
        <v>1700701.7869731239</v>
      </c>
      <c r="E656" s="141">
        <v>1774840.2452403756</v>
      </c>
      <c r="J656" s="47"/>
      <c r="K656" s="47"/>
    </row>
    <row r="657" spans="1:11">
      <c r="A657" s="44">
        <v>653</v>
      </c>
      <c r="B657" s="171">
        <v>1319884.6433696097</v>
      </c>
      <c r="C657" s="141">
        <v>1681138.2462109867</v>
      </c>
      <c r="D657" s="141">
        <v>1790651.9450548126</v>
      </c>
      <c r="E657" s="141">
        <v>1794500.3466200058</v>
      </c>
      <c r="J657" s="47"/>
      <c r="K657" s="47"/>
    </row>
    <row r="658" spans="1:11">
      <c r="A658" s="44">
        <v>654</v>
      </c>
      <c r="B658" s="171">
        <v>1308371.612612657</v>
      </c>
      <c r="C658" s="141">
        <v>1676858.6699911035</v>
      </c>
      <c r="D658" s="141">
        <v>1691028.4818928032</v>
      </c>
      <c r="E658" s="141">
        <v>1715489.8997743113</v>
      </c>
      <c r="J658" s="47"/>
      <c r="K658" s="47"/>
    </row>
    <row r="659" spans="1:11">
      <c r="A659" s="44">
        <v>655</v>
      </c>
      <c r="B659" s="171">
        <v>1295850.0615936336</v>
      </c>
      <c r="C659" s="141">
        <v>1683792.7285176532</v>
      </c>
      <c r="D659" s="141">
        <v>1745019.8600815388</v>
      </c>
      <c r="E659" s="141">
        <v>1756525.1255229597</v>
      </c>
      <c r="J659" s="47"/>
      <c r="K659" s="47"/>
    </row>
    <row r="660" spans="1:11">
      <c r="A660" s="44">
        <v>656</v>
      </c>
      <c r="B660" s="171">
        <v>1288932.3804339773</v>
      </c>
      <c r="C660" s="141">
        <v>1667967.4837954501</v>
      </c>
      <c r="D660" s="141">
        <v>1734281.6745936607</v>
      </c>
      <c r="E660" s="141">
        <v>1744673.1223834753</v>
      </c>
      <c r="J660" s="47"/>
      <c r="K660" s="47"/>
    </row>
    <row r="661" spans="1:11">
      <c r="A661" s="44">
        <v>657</v>
      </c>
      <c r="B661" s="171">
        <v>1308170.9709584627</v>
      </c>
      <c r="C661" s="141">
        <v>1660124.1029314003</v>
      </c>
      <c r="D661" s="141">
        <v>1716080.5765773165</v>
      </c>
      <c r="E661" s="141">
        <v>1777503.8489741178</v>
      </c>
      <c r="J661" s="47"/>
      <c r="K661" s="47"/>
    </row>
    <row r="662" spans="1:11">
      <c r="A662" s="44">
        <v>658</v>
      </c>
      <c r="B662" s="171">
        <v>1338709.8932251947</v>
      </c>
      <c r="C662" s="141">
        <v>1679409.2916351687</v>
      </c>
      <c r="D662" s="141">
        <v>1731874.0184861647</v>
      </c>
      <c r="E662" s="141">
        <v>1760328.637769362</v>
      </c>
      <c r="J662" s="47"/>
      <c r="K662" s="47"/>
    </row>
    <row r="663" spans="1:11">
      <c r="A663" s="44">
        <v>659</v>
      </c>
      <c r="B663" s="171">
        <v>1326907.7945192484</v>
      </c>
      <c r="C663" s="141">
        <v>1685151.3637548487</v>
      </c>
      <c r="D663" s="141">
        <v>1685690.6346204104</v>
      </c>
      <c r="E663" s="141">
        <v>1708725.4518249158</v>
      </c>
      <c r="J663" s="47"/>
      <c r="K663" s="47"/>
    </row>
    <row r="664" spans="1:11">
      <c r="A664" s="44">
        <v>660</v>
      </c>
      <c r="B664" s="171">
        <v>1292376.1336341142</v>
      </c>
      <c r="C664" s="141">
        <v>1668545.1170430076</v>
      </c>
      <c r="D664" s="141">
        <v>1666846.5358085276</v>
      </c>
      <c r="E664" s="141">
        <v>1726183.3660576052</v>
      </c>
      <c r="J664" s="47"/>
      <c r="K664" s="47"/>
    </row>
    <row r="665" spans="1:11">
      <c r="A665" s="44">
        <v>661</v>
      </c>
      <c r="B665" s="171">
        <v>1343269.0076125951</v>
      </c>
      <c r="C665" s="141">
        <v>1750808.4151405739</v>
      </c>
      <c r="D665" s="141">
        <v>1774618.4858897533</v>
      </c>
      <c r="E665" s="141">
        <v>1892519.8138475204</v>
      </c>
      <c r="J665" s="47"/>
      <c r="K665" s="47"/>
    </row>
    <row r="666" spans="1:11">
      <c r="A666" s="44">
        <v>662</v>
      </c>
      <c r="B666" s="171">
        <v>1307856.4276692462</v>
      </c>
      <c r="C666" s="141">
        <v>1672166.790948496</v>
      </c>
      <c r="D666" s="141">
        <v>1704923.7450736826</v>
      </c>
      <c r="E666" s="141">
        <v>1780018.2133713963</v>
      </c>
      <c r="J666" s="47"/>
      <c r="K666" s="47"/>
    </row>
    <row r="667" spans="1:11">
      <c r="A667" s="44">
        <v>663</v>
      </c>
      <c r="B667" s="171">
        <v>1311675.8278839875</v>
      </c>
      <c r="C667" s="141">
        <v>1659398.8725326722</v>
      </c>
      <c r="D667" s="141">
        <v>1721778.7120540626</v>
      </c>
      <c r="E667" s="141">
        <v>1823953.15482514</v>
      </c>
      <c r="J667" s="47"/>
      <c r="K667" s="47"/>
    </row>
    <row r="668" spans="1:11">
      <c r="A668" s="44">
        <v>664</v>
      </c>
      <c r="B668" s="171">
        <v>1334996.3011809359</v>
      </c>
      <c r="C668" s="141">
        <v>1730590.8252316378</v>
      </c>
      <c r="D668" s="141">
        <v>1736355.5506948989</v>
      </c>
      <c r="E668" s="141">
        <v>1763552.4361019791</v>
      </c>
      <c r="J668" s="47"/>
      <c r="K668" s="47"/>
    </row>
    <row r="669" spans="1:11">
      <c r="A669" s="44">
        <v>665</v>
      </c>
      <c r="B669" s="171">
        <v>1337496.8451311227</v>
      </c>
      <c r="C669" s="141">
        <v>1682585.0668900569</v>
      </c>
      <c r="D669" s="141">
        <v>1739372.8147180285</v>
      </c>
      <c r="E669" s="141">
        <v>1775264.2379495904</v>
      </c>
      <c r="J669" s="47"/>
      <c r="K669" s="47"/>
    </row>
    <row r="670" spans="1:11">
      <c r="A670" s="44">
        <v>666</v>
      </c>
      <c r="B670" s="171">
        <v>1315340.8282614155</v>
      </c>
      <c r="C670" s="141">
        <v>1704535.7505665852</v>
      </c>
      <c r="D670" s="141">
        <v>1678384.6163621121</v>
      </c>
      <c r="E670" s="141">
        <v>1773881.1130107096</v>
      </c>
      <c r="J670" s="47"/>
      <c r="K670" s="47"/>
    </row>
    <row r="671" spans="1:11">
      <c r="A671" s="44">
        <v>667</v>
      </c>
      <c r="B671" s="171">
        <v>1328904.7265555356</v>
      </c>
      <c r="C671" s="141">
        <v>1698550.9456754089</v>
      </c>
      <c r="D671" s="141">
        <v>1741989.2404668166</v>
      </c>
      <c r="E671" s="141">
        <v>1788371.7088050635</v>
      </c>
      <c r="J671" s="47"/>
      <c r="K671" s="47"/>
    </row>
    <row r="672" spans="1:11">
      <c r="A672" s="44">
        <v>668</v>
      </c>
      <c r="B672" s="171">
        <v>1301739.1277287672</v>
      </c>
      <c r="C672" s="141">
        <v>1668909.2627305696</v>
      </c>
      <c r="D672" s="141">
        <v>1712325.159979709</v>
      </c>
      <c r="E672" s="141">
        <v>1753184.2047414205</v>
      </c>
      <c r="J672" s="47"/>
      <c r="K672" s="47"/>
    </row>
    <row r="673" spans="1:11">
      <c r="A673" s="44">
        <v>669</v>
      </c>
      <c r="B673" s="171">
        <v>1328134.6607943326</v>
      </c>
      <c r="C673" s="141">
        <v>1673035.1695635698</v>
      </c>
      <c r="D673" s="141">
        <v>1714425.251284776</v>
      </c>
      <c r="E673" s="141">
        <v>1799492.5510859543</v>
      </c>
      <c r="J673" s="47"/>
      <c r="K673" s="47"/>
    </row>
    <row r="674" spans="1:11">
      <c r="A674" s="44">
        <v>670</v>
      </c>
      <c r="B674" s="171">
        <v>1318580.5659945821</v>
      </c>
      <c r="C674" s="141">
        <v>1685614.2432009303</v>
      </c>
      <c r="D674" s="141">
        <v>1744338.7089346915</v>
      </c>
      <c r="E674" s="141">
        <v>1786819.4609983163</v>
      </c>
      <c r="J674" s="47"/>
      <c r="K674" s="47"/>
    </row>
    <row r="675" spans="1:11">
      <c r="A675" s="44">
        <v>671</v>
      </c>
      <c r="B675" s="171">
        <v>1315571.1057931155</v>
      </c>
      <c r="C675" s="141">
        <v>1698297.5474286124</v>
      </c>
      <c r="D675" s="141">
        <v>1769617.7705043457</v>
      </c>
      <c r="E675" s="141">
        <v>1840227.7044563277</v>
      </c>
      <c r="J675" s="47"/>
      <c r="K675" s="47"/>
    </row>
    <row r="676" spans="1:11">
      <c r="A676" s="44">
        <v>672</v>
      </c>
      <c r="B676" s="171">
        <v>1313725.9190262773</v>
      </c>
      <c r="C676" s="141">
        <v>1657159.9711333099</v>
      </c>
      <c r="D676" s="141">
        <v>1681603.8966388258</v>
      </c>
      <c r="E676" s="141">
        <v>1746293.5439352747</v>
      </c>
      <c r="J676" s="47"/>
      <c r="K676" s="47"/>
    </row>
    <row r="677" spans="1:11">
      <c r="A677" s="44">
        <v>673</v>
      </c>
      <c r="B677" s="171">
        <v>1312544.5297564792</v>
      </c>
      <c r="C677" s="141">
        <v>1669844.2173431544</v>
      </c>
      <c r="D677" s="141">
        <v>1729432.2550169898</v>
      </c>
      <c r="E677" s="141">
        <v>1789454.1146497668</v>
      </c>
      <c r="J677" s="47"/>
      <c r="K677" s="47"/>
    </row>
    <row r="678" spans="1:11">
      <c r="A678" s="44">
        <v>674</v>
      </c>
      <c r="B678" s="171">
        <v>1313827.6892074433</v>
      </c>
      <c r="C678" s="141">
        <v>1671491.4976646861</v>
      </c>
      <c r="D678" s="141">
        <v>1718998.6458867644</v>
      </c>
      <c r="E678" s="141">
        <v>1722932.379264809</v>
      </c>
      <c r="J678" s="47"/>
      <c r="K678" s="47"/>
    </row>
    <row r="679" spans="1:11">
      <c r="A679" s="44">
        <v>675</v>
      </c>
      <c r="B679" s="171">
        <v>1322859.9987219421</v>
      </c>
      <c r="C679" s="141">
        <v>1720439.5422574952</v>
      </c>
      <c r="D679" s="141">
        <v>1695860.6683745387</v>
      </c>
      <c r="E679" s="141">
        <v>1827325.1050383036</v>
      </c>
      <c r="J679" s="47"/>
      <c r="K679" s="47"/>
    </row>
    <row r="680" spans="1:11">
      <c r="A680" s="44">
        <v>676</v>
      </c>
      <c r="B680" s="171">
        <v>1330058.5812152792</v>
      </c>
      <c r="C680" s="141">
        <v>1698357.6836490743</v>
      </c>
      <c r="D680" s="141">
        <v>1722113.7486559981</v>
      </c>
      <c r="E680" s="141">
        <v>1801980.820236203</v>
      </c>
      <c r="J680" s="47"/>
      <c r="K680" s="47"/>
    </row>
    <row r="681" spans="1:11">
      <c r="A681" s="44">
        <v>677</v>
      </c>
      <c r="B681" s="171">
        <v>1326779.3397275405</v>
      </c>
      <c r="C681" s="141">
        <v>1681524.1607242383</v>
      </c>
      <c r="D681" s="141">
        <v>1726087.3832466116</v>
      </c>
      <c r="E681" s="141">
        <v>1837634.8812372028</v>
      </c>
      <c r="J681" s="47"/>
      <c r="K681" s="47"/>
    </row>
    <row r="682" spans="1:11">
      <c r="A682" s="44">
        <v>678</v>
      </c>
      <c r="B682" s="171">
        <v>1320643.8264639089</v>
      </c>
      <c r="C682" s="141">
        <v>1700371.7873704333</v>
      </c>
      <c r="D682" s="141">
        <v>1768238.8754693845</v>
      </c>
      <c r="E682" s="141">
        <v>1800441.1026658793</v>
      </c>
      <c r="J682" s="47"/>
      <c r="K682" s="47"/>
    </row>
    <row r="683" spans="1:11">
      <c r="A683" s="44">
        <v>679</v>
      </c>
      <c r="B683" s="171">
        <v>1311903.5913882074</v>
      </c>
      <c r="C683" s="141">
        <v>1694619.7886679911</v>
      </c>
      <c r="D683" s="141">
        <v>1736940.4207630502</v>
      </c>
      <c r="E683" s="141">
        <v>1771325.4233020009</v>
      </c>
      <c r="J683" s="47"/>
      <c r="K683" s="47"/>
    </row>
    <row r="684" spans="1:11">
      <c r="A684" s="44">
        <v>680</v>
      </c>
      <c r="B684" s="171">
        <v>1333401.9102830731</v>
      </c>
      <c r="C684" s="141">
        <v>1680798.1374813633</v>
      </c>
      <c r="D684" s="141">
        <v>1735449.1856512178</v>
      </c>
      <c r="E684" s="141">
        <v>1832762.0704359438</v>
      </c>
      <c r="J684" s="47"/>
      <c r="K684" s="47"/>
    </row>
    <row r="685" spans="1:11">
      <c r="A685" s="44">
        <v>681</v>
      </c>
      <c r="B685" s="171">
        <v>1307108.3499075344</v>
      </c>
      <c r="C685" s="141">
        <v>1689300.4120439882</v>
      </c>
      <c r="D685" s="141">
        <v>1704037.0608734367</v>
      </c>
      <c r="E685" s="141">
        <v>1825873.7735249377</v>
      </c>
      <c r="J685" s="47"/>
      <c r="K685" s="47"/>
    </row>
    <row r="686" spans="1:11">
      <c r="A686" s="44">
        <v>682</v>
      </c>
      <c r="B686" s="171">
        <v>1321008.2607550779</v>
      </c>
      <c r="C686" s="141">
        <v>1707450.438389251</v>
      </c>
      <c r="D686" s="141">
        <v>1690849.1823971672</v>
      </c>
      <c r="E686" s="141">
        <v>1834061.3799579137</v>
      </c>
      <c r="J686" s="47"/>
      <c r="K686" s="47"/>
    </row>
    <row r="687" spans="1:11">
      <c r="A687" s="44">
        <v>683</v>
      </c>
      <c r="B687" s="171">
        <v>1323951.5571058979</v>
      </c>
      <c r="C687" s="141">
        <v>1680033.6168156229</v>
      </c>
      <c r="D687" s="141">
        <v>1696946.1786508407</v>
      </c>
      <c r="E687" s="141">
        <v>1820090.3752405001</v>
      </c>
      <c r="J687" s="47"/>
      <c r="K687" s="47"/>
    </row>
    <row r="688" spans="1:11">
      <c r="A688" s="44">
        <v>684</v>
      </c>
      <c r="B688" s="171">
        <v>1310306.2776213097</v>
      </c>
      <c r="C688" s="141">
        <v>1650382.5257242711</v>
      </c>
      <c r="D688" s="141">
        <v>1710725.2252888118</v>
      </c>
      <c r="E688" s="141">
        <v>1755361.3691141037</v>
      </c>
      <c r="J688" s="47"/>
      <c r="K688" s="47"/>
    </row>
    <row r="689" spans="1:11">
      <c r="A689" s="44">
        <v>685</v>
      </c>
      <c r="B689" s="171">
        <v>1319042.3242425893</v>
      </c>
      <c r="C689" s="141">
        <v>1707155.1382150308</v>
      </c>
      <c r="D689" s="141">
        <v>1644788.3299167345</v>
      </c>
      <c r="E689" s="141">
        <v>1746765.1886008596</v>
      </c>
      <c r="J689" s="47"/>
      <c r="K689" s="47"/>
    </row>
    <row r="690" spans="1:11">
      <c r="A690" s="44">
        <v>686</v>
      </c>
      <c r="B690" s="171">
        <v>1349778.1276732385</v>
      </c>
      <c r="C690" s="141">
        <v>1707113.7884686366</v>
      </c>
      <c r="D690" s="141">
        <v>1720438.9302892291</v>
      </c>
      <c r="E690" s="141">
        <v>1811233.0422023784</v>
      </c>
      <c r="J690" s="47"/>
      <c r="K690" s="47"/>
    </row>
    <row r="691" spans="1:11">
      <c r="A691" s="44">
        <v>687</v>
      </c>
      <c r="B691" s="171">
        <v>1320616.7817258851</v>
      </c>
      <c r="C691" s="141">
        <v>1696792.10745497</v>
      </c>
      <c r="D691" s="141">
        <v>1708961.7754501463</v>
      </c>
      <c r="E691" s="141">
        <v>1835959.0691073674</v>
      </c>
      <c r="J691" s="47"/>
      <c r="K691" s="47"/>
    </row>
    <row r="692" spans="1:11">
      <c r="A692" s="44">
        <v>688</v>
      </c>
      <c r="B692" s="171">
        <v>1322631.2589162537</v>
      </c>
      <c r="C692" s="141">
        <v>1714090.8663128491</v>
      </c>
      <c r="D692" s="141">
        <v>1748836.3080625446</v>
      </c>
      <c r="E692" s="141">
        <v>1758961.5941935906</v>
      </c>
      <c r="J692" s="47"/>
      <c r="K692" s="47"/>
    </row>
    <row r="693" spans="1:11">
      <c r="A693" s="44">
        <v>689</v>
      </c>
      <c r="B693" s="171">
        <v>1317726.7348197675</v>
      </c>
      <c r="C693" s="141">
        <v>1688093.7200913145</v>
      </c>
      <c r="D693" s="141">
        <v>1676402.0946990075</v>
      </c>
      <c r="E693" s="141">
        <v>1742635.1296812471</v>
      </c>
      <c r="J693" s="47"/>
      <c r="K693" s="47"/>
    </row>
    <row r="694" spans="1:11">
      <c r="A694" s="44">
        <v>690</v>
      </c>
      <c r="B694" s="171">
        <v>1317706.6082003955</v>
      </c>
      <c r="C694" s="141">
        <v>1715770.0235586746</v>
      </c>
      <c r="D694" s="141">
        <v>1705342.2642782978</v>
      </c>
      <c r="E694" s="141">
        <v>1766860.3732084192</v>
      </c>
      <c r="J694" s="47"/>
      <c r="K694" s="47"/>
    </row>
    <row r="695" spans="1:11">
      <c r="A695" s="44">
        <v>691</v>
      </c>
      <c r="B695" s="171">
        <v>1324722.9751598607</v>
      </c>
      <c r="C695" s="141">
        <v>1731450.4148530767</v>
      </c>
      <c r="D695" s="141">
        <v>1754353.1587895961</v>
      </c>
      <c r="E695" s="141">
        <v>1827675.5282671924</v>
      </c>
      <c r="J695" s="47"/>
      <c r="K695" s="47"/>
    </row>
    <row r="696" spans="1:11">
      <c r="A696" s="44">
        <v>692</v>
      </c>
      <c r="B696" s="171">
        <v>1329870.0988487727</v>
      </c>
      <c r="C696" s="141">
        <v>1670599.9293569329</v>
      </c>
      <c r="D696" s="141">
        <v>1738651.7219875064</v>
      </c>
      <c r="E696" s="141">
        <v>1782588.4058744826</v>
      </c>
      <c r="J696" s="47"/>
      <c r="K696" s="47"/>
    </row>
    <row r="697" spans="1:11">
      <c r="A697" s="44">
        <v>693</v>
      </c>
      <c r="B697" s="171">
        <v>1340678.7239465935</v>
      </c>
      <c r="C697" s="141">
        <v>1683401.7407901261</v>
      </c>
      <c r="D697" s="141">
        <v>1703632.5011595013</v>
      </c>
      <c r="E697" s="141">
        <v>1816380.2264909754</v>
      </c>
      <c r="J697" s="47"/>
      <c r="K697" s="47"/>
    </row>
    <row r="698" spans="1:11">
      <c r="A698" s="44">
        <v>694</v>
      </c>
      <c r="B698" s="171">
        <v>1338314.9484825109</v>
      </c>
      <c r="C698" s="141">
        <v>1682102.4720833902</v>
      </c>
      <c r="D698" s="141">
        <v>1728588.4101929197</v>
      </c>
      <c r="E698" s="141">
        <v>1799256.9448547342</v>
      </c>
      <c r="J698" s="47"/>
      <c r="K698" s="47"/>
    </row>
    <row r="699" spans="1:11">
      <c r="A699" s="44">
        <v>695</v>
      </c>
      <c r="B699" s="171">
        <v>1310346.0150644851</v>
      </c>
      <c r="C699" s="141">
        <v>1689214.4245907166</v>
      </c>
      <c r="D699" s="141">
        <v>1766740.5751016245</v>
      </c>
      <c r="E699" s="141">
        <v>1837506.0646164198</v>
      </c>
      <c r="J699" s="47"/>
      <c r="K699" s="47"/>
    </row>
    <row r="700" spans="1:11">
      <c r="A700" s="44">
        <v>696</v>
      </c>
      <c r="B700" s="171">
        <v>1303361.7085738787</v>
      </c>
      <c r="C700" s="141">
        <v>1641906.0760850895</v>
      </c>
      <c r="D700" s="141">
        <v>1717109.1712461426</v>
      </c>
      <c r="E700" s="141">
        <v>1777135.0898541564</v>
      </c>
      <c r="J700" s="47"/>
      <c r="K700" s="47"/>
    </row>
    <row r="701" spans="1:11">
      <c r="A701" s="44">
        <v>697</v>
      </c>
      <c r="B701" s="171">
        <v>1310780.1823568863</v>
      </c>
      <c r="C701" s="141">
        <v>1643446.9028186477</v>
      </c>
      <c r="D701" s="141">
        <v>1684101.9881794029</v>
      </c>
      <c r="E701" s="141">
        <v>1769793.231527139</v>
      </c>
      <c r="J701" s="47"/>
      <c r="K701" s="47"/>
    </row>
    <row r="702" spans="1:11">
      <c r="A702" s="44">
        <v>698</v>
      </c>
      <c r="B702" s="171">
        <v>1358639.3864468008</v>
      </c>
      <c r="C702" s="141">
        <v>1695220.2048517063</v>
      </c>
      <c r="D702" s="141">
        <v>1768075.5387132477</v>
      </c>
      <c r="E702" s="141">
        <v>1770810.6867837277</v>
      </c>
      <c r="J702" s="47"/>
      <c r="K702" s="47"/>
    </row>
    <row r="703" spans="1:11">
      <c r="A703" s="44">
        <v>699</v>
      </c>
      <c r="B703" s="171">
        <v>1326205.7976954461</v>
      </c>
      <c r="C703" s="141">
        <v>1708301.5012321828</v>
      </c>
      <c r="D703" s="141">
        <v>1716167.0697981284</v>
      </c>
      <c r="E703" s="141">
        <v>1819638.0506442215</v>
      </c>
      <c r="J703" s="47"/>
      <c r="K703" s="47"/>
    </row>
    <row r="704" spans="1:11">
      <c r="A704" s="44">
        <v>700</v>
      </c>
      <c r="B704" s="171">
        <v>1311496.5464006222</v>
      </c>
      <c r="C704" s="141">
        <v>1685887.9004297978</v>
      </c>
      <c r="D704" s="141">
        <v>1718448.4075702822</v>
      </c>
      <c r="E704" s="141">
        <v>1806749.6316089947</v>
      </c>
      <c r="J704" s="47"/>
      <c r="K704" s="47"/>
    </row>
    <row r="705" spans="1:11">
      <c r="A705" s="44">
        <v>701</v>
      </c>
      <c r="B705" s="171">
        <v>1309235.359730497</v>
      </c>
      <c r="C705" s="141">
        <v>1682096.9241993739</v>
      </c>
      <c r="D705" s="141">
        <v>1678890.6814095806</v>
      </c>
      <c r="E705" s="141">
        <v>1779565.9339857576</v>
      </c>
      <c r="J705" s="47"/>
      <c r="K705" s="47"/>
    </row>
    <row r="706" spans="1:11">
      <c r="A706" s="44">
        <v>702</v>
      </c>
      <c r="B706" s="171">
        <v>1280052.9537669485</v>
      </c>
      <c r="C706" s="141">
        <v>1677557.8485502244</v>
      </c>
      <c r="D706" s="141">
        <v>1683037.2739879324</v>
      </c>
      <c r="E706" s="141">
        <v>1739008.5149188878</v>
      </c>
      <c r="J706" s="47"/>
      <c r="K706" s="47"/>
    </row>
    <row r="707" spans="1:11">
      <c r="A707" s="44">
        <v>703</v>
      </c>
      <c r="B707" s="171">
        <v>1303843.3307785904</v>
      </c>
      <c r="C707" s="141">
        <v>1623577.4688519291</v>
      </c>
      <c r="D707" s="141">
        <v>1715141.9018773902</v>
      </c>
      <c r="E707" s="141">
        <v>1747827.6281790675</v>
      </c>
      <c r="J707" s="47"/>
      <c r="K707" s="47"/>
    </row>
    <row r="708" spans="1:11">
      <c r="A708" s="44">
        <v>704</v>
      </c>
      <c r="B708" s="171">
        <v>1340701.1394489028</v>
      </c>
      <c r="C708" s="141">
        <v>1705745.2495700268</v>
      </c>
      <c r="D708" s="141">
        <v>1730829.5890131264</v>
      </c>
      <c r="E708" s="141">
        <v>1822013.2924228841</v>
      </c>
      <c r="J708" s="47"/>
      <c r="K708" s="47"/>
    </row>
    <row r="709" spans="1:11">
      <c r="A709" s="44">
        <v>705</v>
      </c>
      <c r="B709" s="171">
        <v>1317574.3548056884</v>
      </c>
      <c r="C709" s="141">
        <v>1702321.5587475363</v>
      </c>
      <c r="D709" s="141">
        <v>1749990.4774286326</v>
      </c>
      <c r="E709" s="141">
        <v>1818879.9260278943</v>
      </c>
      <c r="J709" s="47"/>
      <c r="K709" s="47"/>
    </row>
    <row r="710" spans="1:11">
      <c r="A710" s="44">
        <v>706</v>
      </c>
      <c r="B710" s="171">
        <v>1299551.3517028145</v>
      </c>
      <c r="C710" s="141">
        <v>1633332.1538044033</v>
      </c>
      <c r="D710" s="141">
        <v>1727080.6118359149</v>
      </c>
      <c r="E710" s="141">
        <v>1810705.1054829392</v>
      </c>
      <c r="J710" s="47"/>
      <c r="K710" s="47"/>
    </row>
    <row r="711" spans="1:11">
      <c r="A711" s="44">
        <v>707</v>
      </c>
      <c r="B711" s="171">
        <v>1327359.438029476</v>
      </c>
      <c r="C711" s="141">
        <v>1697566.6596464864</v>
      </c>
      <c r="D711" s="141">
        <v>1764312.6631116257</v>
      </c>
      <c r="E711" s="141">
        <v>1800623.3563229933</v>
      </c>
      <c r="J711" s="47"/>
      <c r="K711" s="47"/>
    </row>
    <row r="712" spans="1:11">
      <c r="A712" s="44">
        <v>708</v>
      </c>
      <c r="B712" s="171">
        <v>1304036.11944237</v>
      </c>
      <c r="C712" s="141">
        <v>1667764.3749346512</v>
      </c>
      <c r="D712" s="141">
        <v>1654808.0602843508</v>
      </c>
      <c r="E712" s="141">
        <v>1767162.6245111614</v>
      </c>
      <c r="J712" s="47"/>
      <c r="K712" s="47"/>
    </row>
    <row r="713" spans="1:11">
      <c r="A713" s="44">
        <v>709</v>
      </c>
      <c r="B713" s="171">
        <v>1322703.0925917104</v>
      </c>
      <c r="C713" s="141">
        <v>1641966.9145323304</v>
      </c>
      <c r="D713" s="141">
        <v>1703198.9042499603</v>
      </c>
      <c r="E713" s="141">
        <v>1825422.6746930687</v>
      </c>
      <c r="J713" s="47"/>
      <c r="K713" s="47"/>
    </row>
    <row r="714" spans="1:11">
      <c r="A714" s="44">
        <v>710</v>
      </c>
      <c r="B714" s="171">
        <v>1321331.7317472021</v>
      </c>
      <c r="C714" s="141">
        <v>1648369.0296535001</v>
      </c>
      <c r="D714" s="141">
        <v>1690825.9857738584</v>
      </c>
      <c r="E714" s="141">
        <v>1756617.9322905305</v>
      </c>
      <c r="J714" s="47"/>
      <c r="K714" s="47"/>
    </row>
    <row r="715" spans="1:11">
      <c r="A715" s="44">
        <v>711</v>
      </c>
      <c r="B715" s="171">
        <v>1312833.2544831035</v>
      </c>
      <c r="C715" s="141">
        <v>1657402.6317139929</v>
      </c>
      <c r="D715" s="141">
        <v>1733352.375848881</v>
      </c>
      <c r="E715" s="141">
        <v>1839128.6865427317</v>
      </c>
      <c r="J715" s="47"/>
      <c r="K715" s="47"/>
    </row>
    <row r="716" spans="1:11">
      <c r="A716" s="44">
        <v>712</v>
      </c>
      <c r="B716" s="171">
        <v>1338938.7932138313</v>
      </c>
      <c r="C716" s="141">
        <v>1708902.3633735818</v>
      </c>
      <c r="D716" s="141">
        <v>1676733.1390313404</v>
      </c>
      <c r="E716" s="141">
        <v>1819940.4393443393</v>
      </c>
      <c r="J716" s="47"/>
      <c r="K716" s="47"/>
    </row>
    <row r="717" spans="1:11">
      <c r="A717" s="44">
        <v>713</v>
      </c>
      <c r="B717" s="171">
        <v>1328602.6703108847</v>
      </c>
      <c r="C717" s="141">
        <v>1703019.7122533813</v>
      </c>
      <c r="D717" s="141">
        <v>1768179.9060478129</v>
      </c>
      <c r="E717" s="141">
        <v>1842464.5968388955</v>
      </c>
      <c r="J717" s="47"/>
      <c r="K717" s="47"/>
    </row>
    <row r="718" spans="1:11">
      <c r="A718" s="44">
        <v>714</v>
      </c>
      <c r="B718" s="171">
        <v>1308703.9722963781</v>
      </c>
      <c r="C718" s="141">
        <v>1672410.2000639567</v>
      </c>
      <c r="D718" s="141">
        <v>1736522.6001260367</v>
      </c>
      <c r="E718" s="141">
        <v>1761564.9269759038</v>
      </c>
      <c r="J718" s="47"/>
      <c r="K718" s="47"/>
    </row>
    <row r="719" spans="1:11">
      <c r="A719" s="44">
        <v>715</v>
      </c>
      <c r="B719" s="171">
        <v>1288532.1581951391</v>
      </c>
      <c r="C719" s="141">
        <v>1668756.6390813743</v>
      </c>
      <c r="D719" s="141">
        <v>1694431.1414294636</v>
      </c>
      <c r="E719" s="141">
        <v>1740407.9639196827</v>
      </c>
      <c r="J719" s="47"/>
      <c r="K719" s="47"/>
    </row>
    <row r="720" spans="1:11">
      <c r="A720" s="44">
        <v>716</v>
      </c>
      <c r="B720" s="171">
        <v>1309923.211236574</v>
      </c>
      <c r="C720" s="141">
        <v>1709936.2311629839</v>
      </c>
      <c r="D720" s="141">
        <v>1747243.0210116431</v>
      </c>
      <c r="E720" s="141">
        <v>1808124.8560032065</v>
      </c>
      <c r="J720" s="47"/>
      <c r="K720" s="47"/>
    </row>
    <row r="721" spans="1:11">
      <c r="A721" s="44">
        <v>717</v>
      </c>
      <c r="B721" s="171">
        <v>1316078.7383399664</v>
      </c>
      <c r="C721" s="141">
        <v>1665801.347211235</v>
      </c>
      <c r="D721" s="141">
        <v>1690149.1018732253</v>
      </c>
      <c r="E721" s="141">
        <v>1766008.5445857949</v>
      </c>
      <c r="J721" s="47"/>
      <c r="K721" s="47"/>
    </row>
    <row r="722" spans="1:11">
      <c r="A722" s="44">
        <v>718</v>
      </c>
      <c r="B722" s="171">
        <v>1298053.3616046538</v>
      </c>
      <c r="C722" s="141">
        <v>1687592.470746035</v>
      </c>
      <c r="D722" s="141">
        <v>1698284.0371591628</v>
      </c>
      <c r="E722" s="141">
        <v>1732184.9769569137</v>
      </c>
      <c r="J722" s="47"/>
      <c r="K722" s="47"/>
    </row>
    <row r="723" spans="1:11">
      <c r="A723" s="44">
        <v>719</v>
      </c>
      <c r="B723" s="171">
        <v>1322826.5829010832</v>
      </c>
      <c r="C723" s="141">
        <v>1660653.8241706353</v>
      </c>
      <c r="D723" s="141">
        <v>1661200.1647646672</v>
      </c>
      <c r="E723" s="141">
        <v>1733945.9930540812</v>
      </c>
      <c r="J723" s="47"/>
      <c r="K723" s="47"/>
    </row>
    <row r="724" spans="1:11">
      <c r="A724" s="44">
        <v>720</v>
      </c>
      <c r="B724" s="171">
        <v>1316356.8111708744</v>
      </c>
      <c r="C724" s="141">
        <v>1666658.5481545748</v>
      </c>
      <c r="D724" s="141">
        <v>1727762.5276253631</v>
      </c>
      <c r="E724" s="141">
        <v>1816378.9896670901</v>
      </c>
      <c r="J724" s="47"/>
      <c r="K724" s="47"/>
    </row>
    <row r="725" spans="1:11">
      <c r="A725" s="44">
        <v>721</v>
      </c>
      <c r="B725" s="171">
        <v>1309607.1030947161</v>
      </c>
      <c r="C725" s="141">
        <v>1683888.3610571052</v>
      </c>
      <c r="D725" s="141">
        <v>1735786.94796672</v>
      </c>
      <c r="E725" s="141">
        <v>1814843.7306061187</v>
      </c>
      <c r="J725" s="47"/>
      <c r="K725" s="47"/>
    </row>
    <row r="726" spans="1:11">
      <c r="A726" s="44">
        <v>722</v>
      </c>
      <c r="B726" s="171">
        <v>1314833.5194887787</v>
      </c>
      <c r="C726" s="141">
        <v>1682701.718312064</v>
      </c>
      <c r="D726" s="141">
        <v>1723280.7263264142</v>
      </c>
      <c r="E726" s="141">
        <v>1795268.7573072007</v>
      </c>
      <c r="J726" s="47"/>
      <c r="K726" s="47"/>
    </row>
    <row r="727" spans="1:11">
      <c r="A727" s="44">
        <v>723</v>
      </c>
      <c r="B727" s="171">
        <v>1334339.9517806929</v>
      </c>
      <c r="C727" s="141">
        <v>1720189.5032667259</v>
      </c>
      <c r="D727" s="141">
        <v>1754944.7567074394</v>
      </c>
      <c r="E727" s="141">
        <v>1832853.9645117391</v>
      </c>
      <c r="J727" s="47"/>
      <c r="K727" s="47"/>
    </row>
    <row r="728" spans="1:11">
      <c r="A728" s="44">
        <v>724</v>
      </c>
      <c r="B728" s="171">
        <v>1330554.2344763486</v>
      </c>
      <c r="C728" s="141">
        <v>1697723.9281074579</v>
      </c>
      <c r="D728" s="141">
        <v>1781958.5744005179</v>
      </c>
      <c r="E728" s="141">
        <v>1826676.9343879856</v>
      </c>
      <c r="J728" s="47"/>
      <c r="K728" s="47"/>
    </row>
    <row r="729" spans="1:11">
      <c r="A729" s="44">
        <v>725</v>
      </c>
      <c r="B729" s="171">
        <v>1309416.3380612731</v>
      </c>
      <c r="C729" s="141">
        <v>1661532.4804835932</v>
      </c>
      <c r="D729" s="141">
        <v>1688301.7837366445</v>
      </c>
      <c r="E729" s="141">
        <v>1805703.9410216701</v>
      </c>
      <c r="J729" s="47"/>
      <c r="K729" s="47"/>
    </row>
    <row r="730" spans="1:11">
      <c r="A730" s="44">
        <v>726</v>
      </c>
      <c r="B730" s="171">
        <v>1314517.3549716375</v>
      </c>
      <c r="C730" s="141">
        <v>1680554.1325307735</v>
      </c>
      <c r="D730" s="141">
        <v>1727565.7782957875</v>
      </c>
      <c r="E730" s="141">
        <v>1783827.8654012533</v>
      </c>
      <c r="J730" s="47"/>
      <c r="K730" s="47"/>
    </row>
    <row r="731" spans="1:11">
      <c r="A731" s="44">
        <v>727</v>
      </c>
      <c r="B731" s="171">
        <v>1341434.9062895337</v>
      </c>
      <c r="C731" s="141">
        <v>1748596.7886235104</v>
      </c>
      <c r="D731" s="141">
        <v>1705151.5527033105</v>
      </c>
      <c r="E731" s="141">
        <v>1781943.6604429907</v>
      </c>
      <c r="J731" s="47"/>
      <c r="K731" s="47"/>
    </row>
    <row r="732" spans="1:11">
      <c r="A732" s="44">
        <v>728</v>
      </c>
      <c r="B732" s="171">
        <v>1289893.0685280878</v>
      </c>
      <c r="C732" s="141">
        <v>1653582.6220179489</v>
      </c>
      <c r="D732" s="141">
        <v>1731013.6202745966</v>
      </c>
      <c r="E732" s="141">
        <v>1757486.6845586828</v>
      </c>
      <c r="J732" s="47"/>
      <c r="K732" s="47"/>
    </row>
    <row r="733" spans="1:11">
      <c r="A733" s="44">
        <v>729</v>
      </c>
      <c r="B733" s="171">
        <v>1323379.7954358782</v>
      </c>
      <c r="C733" s="141">
        <v>1705091.3554489971</v>
      </c>
      <c r="D733" s="141">
        <v>1721821.9849618033</v>
      </c>
      <c r="E733" s="141">
        <v>1766230.2061093284</v>
      </c>
      <c r="J733" s="47"/>
      <c r="K733" s="47"/>
    </row>
    <row r="734" spans="1:11">
      <c r="A734" s="44">
        <v>730</v>
      </c>
      <c r="B734" s="171">
        <v>1334434.1825872036</v>
      </c>
      <c r="C734" s="141">
        <v>1693882.774073299</v>
      </c>
      <c r="D734" s="141">
        <v>1755168.093705642</v>
      </c>
      <c r="E734" s="141">
        <v>1771723.8925422765</v>
      </c>
      <c r="J734" s="47"/>
      <c r="K734" s="47"/>
    </row>
    <row r="735" spans="1:11">
      <c r="A735" s="44">
        <v>731</v>
      </c>
      <c r="B735" s="171">
        <v>1296071.5417184946</v>
      </c>
      <c r="C735" s="141">
        <v>1684039.9943551088</v>
      </c>
      <c r="D735" s="141">
        <v>1677586.7228156556</v>
      </c>
      <c r="E735" s="141">
        <v>1775181.4069617984</v>
      </c>
      <c r="J735" s="47"/>
      <c r="K735" s="47"/>
    </row>
    <row r="736" spans="1:11">
      <c r="A736" s="44">
        <v>732</v>
      </c>
      <c r="B736" s="171">
        <v>1314096.2317747094</v>
      </c>
      <c r="C736" s="141">
        <v>1684382.4163389711</v>
      </c>
      <c r="D736" s="141">
        <v>1718746.6514308299</v>
      </c>
      <c r="E736" s="141">
        <v>1746752.9278627322</v>
      </c>
      <c r="J736" s="47"/>
      <c r="K736" s="47"/>
    </row>
    <row r="737" spans="1:11">
      <c r="A737" s="44">
        <v>733</v>
      </c>
      <c r="B737" s="171">
        <v>1339648.7863610333</v>
      </c>
      <c r="C737" s="141">
        <v>1694960.5542870397</v>
      </c>
      <c r="D737" s="141">
        <v>1735847.4512579809</v>
      </c>
      <c r="E737" s="141">
        <v>1819599.4613202175</v>
      </c>
      <c r="J737" s="47"/>
      <c r="K737" s="47"/>
    </row>
    <row r="738" spans="1:11">
      <c r="A738" s="44">
        <v>734</v>
      </c>
      <c r="B738" s="171">
        <v>1328089.5343846802</v>
      </c>
      <c r="C738" s="141">
        <v>1691450.1022992667</v>
      </c>
      <c r="D738" s="141">
        <v>1740093.2797006534</v>
      </c>
      <c r="E738" s="141">
        <v>1800250.9263797612</v>
      </c>
      <c r="J738" s="47"/>
      <c r="K738" s="47"/>
    </row>
    <row r="739" spans="1:11">
      <c r="A739" s="44">
        <v>735</v>
      </c>
      <c r="B739" s="171">
        <v>1300304.0043391916</v>
      </c>
      <c r="C739" s="141">
        <v>1675191.4650432467</v>
      </c>
      <c r="D739" s="141">
        <v>1686698.5279909198</v>
      </c>
      <c r="E739" s="141">
        <v>1737856.3227313752</v>
      </c>
      <c r="J739" s="47"/>
      <c r="K739" s="47"/>
    </row>
    <row r="740" spans="1:11">
      <c r="A740" s="44">
        <v>736</v>
      </c>
      <c r="B740" s="171">
        <v>1292553.798410451</v>
      </c>
      <c r="C740" s="141">
        <v>1657665.7345559548</v>
      </c>
      <c r="D740" s="141">
        <v>1697998.9894341913</v>
      </c>
      <c r="E740" s="141">
        <v>1740466.5419349957</v>
      </c>
      <c r="J740" s="47"/>
      <c r="K740" s="47"/>
    </row>
    <row r="741" spans="1:11">
      <c r="A741" s="44">
        <v>737</v>
      </c>
      <c r="B741" s="171">
        <v>1324044.7220666574</v>
      </c>
      <c r="C741" s="141">
        <v>1683792.692742076</v>
      </c>
      <c r="D741" s="141">
        <v>1708120.1747300515</v>
      </c>
      <c r="E741" s="141">
        <v>1819006.912183095</v>
      </c>
      <c r="J741" s="47"/>
      <c r="K741" s="47"/>
    </row>
    <row r="742" spans="1:11">
      <c r="A742" s="44">
        <v>738</v>
      </c>
      <c r="B742" s="171">
        <v>1319649.8642970645</v>
      </c>
      <c r="C742" s="141">
        <v>1709725.5547652047</v>
      </c>
      <c r="D742" s="141">
        <v>1746887.4292525798</v>
      </c>
      <c r="E742" s="141">
        <v>1832060.3192188577</v>
      </c>
      <c r="J742" s="47"/>
      <c r="K742" s="47"/>
    </row>
    <row r="743" spans="1:11">
      <c r="A743" s="44">
        <v>739</v>
      </c>
      <c r="B743" s="171">
        <v>1314370.0107244144</v>
      </c>
      <c r="C743" s="141">
        <v>1690424.675169074</v>
      </c>
      <c r="D743" s="141">
        <v>1712010.8411201027</v>
      </c>
      <c r="E743" s="141">
        <v>1812099.315305863</v>
      </c>
      <c r="J743" s="47"/>
      <c r="K743" s="47"/>
    </row>
    <row r="744" spans="1:11">
      <c r="A744" s="44">
        <v>740</v>
      </c>
      <c r="B744" s="171">
        <v>1308215.4062347254</v>
      </c>
      <c r="C744" s="141">
        <v>1689063.4338796197</v>
      </c>
      <c r="D744" s="141">
        <v>1673215.0774385496</v>
      </c>
      <c r="E744" s="141">
        <v>1748674.6483143186</v>
      </c>
      <c r="J744" s="47"/>
      <c r="K744" s="47"/>
    </row>
    <row r="745" spans="1:11">
      <c r="A745" s="44">
        <v>741</v>
      </c>
      <c r="B745" s="171">
        <v>1311876.69736903</v>
      </c>
      <c r="C745" s="141">
        <v>1676010.7918841194</v>
      </c>
      <c r="D745" s="141">
        <v>1682570.9126689369</v>
      </c>
      <c r="E745" s="141">
        <v>1750779.6385839744</v>
      </c>
      <c r="J745" s="47"/>
      <c r="K745" s="47"/>
    </row>
    <row r="746" spans="1:11">
      <c r="A746" s="44">
        <v>742</v>
      </c>
      <c r="B746" s="171">
        <v>1337204.2548572458</v>
      </c>
      <c r="C746" s="141">
        <v>1708508.642176047</v>
      </c>
      <c r="D746" s="141">
        <v>1744082.4920250515</v>
      </c>
      <c r="E746" s="141">
        <v>1828469.8519115516</v>
      </c>
      <c r="J746" s="47"/>
      <c r="K746" s="47"/>
    </row>
    <row r="747" spans="1:11">
      <c r="A747" s="44">
        <v>743</v>
      </c>
      <c r="B747" s="171">
        <v>1318045.2304277632</v>
      </c>
      <c r="C747" s="141">
        <v>1671449.8486793046</v>
      </c>
      <c r="D747" s="141">
        <v>1715105.5642783002</v>
      </c>
      <c r="E747" s="141">
        <v>1798952.8368156678</v>
      </c>
      <c r="J747" s="47"/>
      <c r="K747" s="47"/>
    </row>
    <row r="748" spans="1:11">
      <c r="A748" s="44">
        <v>744</v>
      </c>
      <c r="B748" s="171">
        <v>1346748.6657726746</v>
      </c>
      <c r="C748" s="141">
        <v>1707353.6367770894</v>
      </c>
      <c r="D748" s="141">
        <v>1743907.8321979223</v>
      </c>
      <c r="E748" s="141">
        <v>1865523.580107311</v>
      </c>
      <c r="J748" s="47"/>
      <c r="K748" s="47"/>
    </row>
    <row r="749" spans="1:11">
      <c r="A749" s="44">
        <v>745</v>
      </c>
      <c r="B749" s="171">
        <v>1312950.6279204455</v>
      </c>
      <c r="C749" s="141">
        <v>1660641.3414726777</v>
      </c>
      <c r="D749" s="141">
        <v>1734096.7774883849</v>
      </c>
      <c r="E749" s="141">
        <v>1817256.8863402635</v>
      </c>
      <c r="J749" s="47"/>
      <c r="K749" s="47"/>
    </row>
    <row r="750" spans="1:11">
      <c r="A750" s="44">
        <v>746</v>
      </c>
      <c r="B750" s="171">
        <v>1296659.9865847896</v>
      </c>
      <c r="C750" s="141">
        <v>1693045.2338268938</v>
      </c>
      <c r="D750" s="141">
        <v>1705750.2032828613</v>
      </c>
      <c r="E750" s="141">
        <v>1751030.2423907605</v>
      </c>
      <c r="J750" s="47"/>
      <c r="K750" s="47"/>
    </row>
    <row r="751" spans="1:11">
      <c r="A751" s="44">
        <v>747</v>
      </c>
      <c r="B751" s="171">
        <v>1318048.3390914998</v>
      </c>
      <c r="C751" s="141">
        <v>1657155.5486261931</v>
      </c>
      <c r="D751" s="141">
        <v>1739671.4294461042</v>
      </c>
      <c r="E751" s="141">
        <v>1776994.9101712438</v>
      </c>
      <c r="J751" s="47"/>
      <c r="K751" s="47"/>
    </row>
    <row r="752" spans="1:11">
      <c r="A752" s="44">
        <v>748</v>
      </c>
      <c r="B752" s="171">
        <v>1320066.3188230731</v>
      </c>
      <c r="C752" s="141">
        <v>1686229.7627899558</v>
      </c>
      <c r="D752" s="141">
        <v>1715151.5796989596</v>
      </c>
      <c r="E752" s="141">
        <v>1736766.811634681</v>
      </c>
      <c r="J752" s="47"/>
      <c r="K752" s="47"/>
    </row>
    <row r="753" spans="1:11">
      <c r="A753" s="44">
        <v>749</v>
      </c>
      <c r="B753" s="171">
        <v>1310482.330282032</v>
      </c>
      <c r="C753" s="141">
        <v>1649516.1961258505</v>
      </c>
      <c r="D753" s="141">
        <v>1701329.2480806573</v>
      </c>
      <c r="E753" s="141">
        <v>1755092.5587998352</v>
      </c>
      <c r="J753" s="47"/>
      <c r="K753" s="47"/>
    </row>
    <row r="754" spans="1:11">
      <c r="A754" s="44">
        <v>750</v>
      </c>
      <c r="B754" s="171">
        <v>1306315.2006832541</v>
      </c>
      <c r="C754" s="141">
        <v>1705487.3167955675</v>
      </c>
      <c r="D754" s="141">
        <v>1697783.6743991689</v>
      </c>
      <c r="E754" s="141">
        <v>1821389.2396096569</v>
      </c>
      <c r="J754" s="47"/>
      <c r="K754" s="47"/>
    </row>
    <row r="755" spans="1:11">
      <c r="A755" s="44">
        <v>751</v>
      </c>
      <c r="B755" s="171">
        <v>1320582.6789124261</v>
      </c>
      <c r="C755" s="141">
        <v>1699369.9471828328</v>
      </c>
      <c r="D755" s="141">
        <v>1711088.5093775813</v>
      </c>
      <c r="E755" s="141">
        <v>1813989.6200108449</v>
      </c>
      <c r="J755" s="47"/>
      <c r="K755" s="47"/>
    </row>
    <row r="756" spans="1:11">
      <c r="A756" s="44">
        <v>752</v>
      </c>
      <c r="B756" s="171">
        <v>1340142.8310409496</v>
      </c>
      <c r="C756" s="141">
        <v>1700433.9931130884</v>
      </c>
      <c r="D756" s="141">
        <v>1736071.3379303457</v>
      </c>
      <c r="E756" s="141">
        <v>1773871.1006866328</v>
      </c>
      <c r="J756" s="47"/>
      <c r="K756" s="47"/>
    </row>
    <row r="757" spans="1:11">
      <c r="A757" s="44">
        <v>753</v>
      </c>
      <c r="B757" s="171">
        <v>1311278.7980189086</v>
      </c>
      <c r="C757" s="141">
        <v>1659625.5249628727</v>
      </c>
      <c r="D757" s="141">
        <v>1713809.0769736774</v>
      </c>
      <c r="E757" s="141">
        <v>1732064.8878865461</v>
      </c>
      <c r="J757" s="47"/>
      <c r="K757" s="47"/>
    </row>
    <row r="758" spans="1:11">
      <c r="A758" s="44">
        <v>754</v>
      </c>
      <c r="B758" s="171">
        <v>1322973.3034982115</v>
      </c>
      <c r="C758" s="141">
        <v>1683560.3436213022</v>
      </c>
      <c r="D758" s="141">
        <v>1763849.837968145</v>
      </c>
      <c r="E758" s="141">
        <v>1812341.6773338297</v>
      </c>
      <c r="J758" s="47"/>
      <c r="K758" s="47"/>
    </row>
    <row r="759" spans="1:11">
      <c r="A759" s="44">
        <v>755</v>
      </c>
      <c r="B759" s="171">
        <v>1331754.589930506</v>
      </c>
      <c r="C759" s="141">
        <v>1711624.7851470332</v>
      </c>
      <c r="D759" s="141">
        <v>1711634.7263704592</v>
      </c>
      <c r="E759" s="141">
        <v>1777366.9030071741</v>
      </c>
      <c r="J759" s="47"/>
      <c r="K759" s="47"/>
    </row>
    <row r="760" spans="1:11">
      <c r="A760" s="44">
        <v>756</v>
      </c>
      <c r="B760" s="171">
        <v>1301133.3853295434</v>
      </c>
      <c r="C760" s="141">
        <v>1647178.9257854472</v>
      </c>
      <c r="D760" s="141">
        <v>1700085.9149270188</v>
      </c>
      <c r="E760" s="141">
        <v>1810889.1124777035</v>
      </c>
      <c r="J760" s="47"/>
      <c r="K760" s="47"/>
    </row>
    <row r="761" spans="1:11">
      <c r="A761" s="44">
        <v>757</v>
      </c>
      <c r="B761" s="171">
        <v>1317690.3308428105</v>
      </c>
      <c r="C761" s="141">
        <v>1620723.4975076215</v>
      </c>
      <c r="D761" s="141">
        <v>1706206.2034700993</v>
      </c>
      <c r="E761" s="141">
        <v>1793290.417001311</v>
      </c>
      <c r="J761" s="47"/>
      <c r="K761" s="47"/>
    </row>
    <row r="762" spans="1:11">
      <c r="A762" s="44">
        <v>758</v>
      </c>
      <c r="B762" s="171">
        <v>1326291.4653270179</v>
      </c>
      <c r="C762" s="141">
        <v>1686723.8755923999</v>
      </c>
      <c r="D762" s="141">
        <v>1734380.1469519814</v>
      </c>
      <c r="E762" s="141">
        <v>1781625.0824925594</v>
      </c>
      <c r="J762" s="47"/>
      <c r="K762" s="47"/>
    </row>
    <row r="763" spans="1:11">
      <c r="A763" s="44">
        <v>759</v>
      </c>
      <c r="B763" s="171">
        <v>1300446.643460579</v>
      </c>
      <c r="C763" s="141">
        <v>1635586.7483049852</v>
      </c>
      <c r="D763" s="141">
        <v>1717860.0625573245</v>
      </c>
      <c r="E763" s="141">
        <v>1772460.1278749905</v>
      </c>
      <c r="J763" s="47"/>
      <c r="K763" s="47"/>
    </row>
    <row r="764" spans="1:11">
      <c r="A764" s="44">
        <v>760</v>
      </c>
      <c r="B764" s="171">
        <v>1304812.3611884366</v>
      </c>
      <c r="C764" s="141">
        <v>1625177.2139911053</v>
      </c>
      <c r="D764" s="141">
        <v>1667487.5305449148</v>
      </c>
      <c r="E764" s="141">
        <v>1759023.7717497931</v>
      </c>
      <c r="J764" s="47"/>
      <c r="K764" s="47"/>
    </row>
    <row r="765" spans="1:11">
      <c r="A765" s="44">
        <v>761</v>
      </c>
      <c r="B765" s="171">
        <v>1309771.1959353746</v>
      </c>
      <c r="C765" s="141">
        <v>1657877.0984771475</v>
      </c>
      <c r="D765" s="141">
        <v>1693435.405548906</v>
      </c>
      <c r="E765" s="141">
        <v>1731053.3793332803</v>
      </c>
      <c r="J765" s="47"/>
      <c r="K765" s="47"/>
    </row>
    <row r="766" spans="1:11">
      <c r="A766" s="44">
        <v>762</v>
      </c>
      <c r="B766" s="171">
        <v>1308649.3078590345</v>
      </c>
      <c r="C766" s="141">
        <v>1674708.5401947335</v>
      </c>
      <c r="D766" s="141">
        <v>1777932.1517387226</v>
      </c>
      <c r="E766" s="141">
        <v>1746967.7221824424</v>
      </c>
      <c r="J766" s="47"/>
      <c r="K766" s="47"/>
    </row>
    <row r="767" spans="1:11">
      <c r="A767" s="44">
        <v>763</v>
      </c>
      <c r="B767" s="171">
        <v>1334590.9272988935</v>
      </c>
      <c r="C767" s="141">
        <v>1694197.4781045911</v>
      </c>
      <c r="D767" s="141">
        <v>1672675.9670066989</v>
      </c>
      <c r="E767" s="141">
        <v>1786649.0267547399</v>
      </c>
      <c r="J767" s="47"/>
      <c r="K767" s="47"/>
    </row>
    <row r="768" spans="1:11">
      <c r="A768" s="44">
        <v>764</v>
      </c>
      <c r="B768" s="171">
        <v>1318665.4184967</v>
      </c>
      <c r="C768" s="141">
        <v>1644587.5591491766</v>
      </c>
      <c r="D768" s="141">
        <v>1685517.9611355553</v>
      </c>
      <c r="E768" s="141">
        <v>1787546.4401974131</v>
      </c>
      <c r="J768" s="47"/>
      <c r="K768" s="47"/>
    </row>
    <row r="769" spans="1:11">
      <c r="A769" s="44">
        <v>765</v>
      </c>
      <c r="B769" s="171">
        <v>1297686.5723276972</v>
      </c>
      <c r="C769" s="141">
        <v>1707482.6916883769</v>
      </c>
      <c r="D769" s="141">
        <v>1707656.5707925078</v>
      </c>
      <c r="E769" s="141">
        <v>1773328.1508047006</v>
      </c>
      <c r="J769" s="47"/>
      <c r="K769" s="47"/>
    </row>
    <row r="770" spans="1:11">
      <c r="A770" s="44">
        <v>766</v>
      </c>
      <c r="B770" s="171">
        <v>1309785.5840636108</v>
      </c>
      <c r="C770" s="141">
        <v>1735776.5062686277</v>
      </c>
      <c r="D770" s="141">
        <v>1735266.7082616743</v>
      </c>
      <c r="E770" s="141">
        <v>1832708.1980042469</v>
      </c>
      <c r="J770" s="47"/>
      <c r="K770" s="47"/>
    </row>
    <row r="771" spans="1:11">
      <c r="A771" s="44">
        <v>767</v>
      </c>
      <c r="B771" s="171">
        <v>1301907.4186449253</v>
      </c>
      <c r="C771" s="141">
        <v>1661671.7188249996</v>
      </c>
      <c r="D771" s="141">
        <v>1684942.6288430558</v>
      </c>
      <c r="E771" s="141">
        <v>1729802.6713075421</v>
      </c>
      <c r="J771" s="47"/>
      <c r="K771" s="47"/>
    </row>
    <row r="772" spans="1:11">
      <c r="A772" s="44">
        <v>768</v>
      </c>
      <c r="B772" s="171">
        <v>1322145.6312884544</v>
      </c>
      <c r="C772" s="141">
        <v>1693520.1115771492</v>
      </c>
      <c r="D772" s="141">
        <v>1734959.0097400194</v>
      </c>
      <c r="E772" s="141">
        <v>1859065.9349399097</v>
      </c>
      <c r="J772" s="47"/>
      <c r="K772" s="47"/>
    </row>
    <row r="773" spans="1:11">
      <c r="A773" s="44">
        <v>769</v>
      </c>
      <c r="B773" s="171">
        <v>1331418.6883297411</v>
      </c>
      <c r="C773" s="141">
        <v>1708182.8389299014</v>
      </c>
      <c r="D773" s="141">
        <v>1735341.238214893</v>
      </c>
      <c r="E773" s="141">
        <v>1798952.5621107698</v>
      </c>
      <c r="J773" s="47"/>
      <c r="K773" s="47"/>
    </row>
    <row r="774" spans="1:11">
      <c r="A774" s="44">
        <v>770</v>
      </c>
      <c r="B774" s="171">
        <v>1317767.2992463864</v>
      </c>
      <c r="C774" s="141">
        <v>1668658.4811839084</v>
      </c>
      <c r="D774" s="141">
        <v>1673268.7278735887</v>
      </c>
      <c r="E774" s="141">
        <v>1795081.1293496555</v>
      </c>
      <c r="J774" s="47"/>
      <c r="K774" s="47"/>
    </row>
    <row r="775" spans="1:11">
      <c r="A775" s="44">
        <v>771</v>
      </c>
      <c r="B775" s="171">
        <v>1318783.29424422</v>
      </c>
      <c r="C775" s="141">
        <v>1702231.426155048</v>
      </c>
      <c r="D775" s="141">
        <v>1747138.9044587878</v>
      </c>
      <c r="E775" s="141">
        <v>1833012.3861048857</v>
      </c>
      <c r="J775" s="47"/>
      <c r="K775" s="47"/>
    </row>
    <row r="776" spans="1:11">
      <c r="A776" s="44">
        <v>772</v>
      </c>
      <c r="B776" s="171">
        <v>1332551.668392489</v>
      </c>
      <c r="C776" s="141">
        <v>1649695.8143395693</v>
      </c>
      <c r="D776" s="141">
        <v>1758434.0165927247</v>
      </c>
      <c r="E776" s="141">
        <v>1736078.2463379067</v>
      </c>
      <c r="J776" s="47"/>
      <c r="K776" s="47"/>
    </row>
    <row r="777" spans="1:11">
      <c r="A777" s="44">
        <v>773</v>
      </c>
      <c r="B777" s="171">
        <v>1327662.6346128867</v>
      </c>
      <c r="C777" s="141">
        <v>1693605.3751071545</v>
      </c>
      <c r="D777" s="141">
        <v>1725666.4335572133</v>
      </c>
      <c r="E777" s="141">
        <v>1804938.0534496922</v>
      </c>
      <c r="J777" s="47"/>
      <c r="K777" s="47"/>
    </row>
    <row r="778" spans="1:11">
      <c r="A778" s="44">
        <v>774</v>
      </c>
      <c r="B778" s="171">
        <v>1306762.4286340156</v>
      </c>
      <c r="C778" s="141">
        <v>1690340.1694335071</v>
      </c>
      <c r="D778" s="141">
        <v>1721844.2136688144</v>
      </c>
      <c r="E778" s="141">
        <v>1815705.1208254383</v>
      </c>
      <c r="J778" s="47"/>
      <c r="K778" s="47"/>
    </row>
    <row r="779" spans="1:11">
      <c r="A779" s="44">
        <v>775</v>
      </c>
      <c r="B779" s="171">
        <v>1339333.3582074684</v>
      </c>
      <c r="C779" s="141">
        <v>1722239.9628997357</v>
      </c>
      <c r="D779" s="141">
        <v>1732829.5470594603</v>
      </c>
      <c r="E779" s="141">
        <v>1800967.9868606974</v>
      </c>
      <c r="J779" s="47"/>
      <c r="K779" s="47"/>
    </row>
    <row r="780" spans="1:11">
      <c r="A780" s="44">
        <v>776</v>
      </c>
      <c r="B780" s="171">
        <v>1343254.1383593769</v>
      </c>
      <c r="C780" s="141">
        <v>1731226.4564476951</v>
      </c>
      <c r="D780" s="141">
        <v>1746504.9069430563</v>
      </c>
      <c r="E780" s="141">
        <v>1806637.8118499408</v>
      </c>
      <c r="J780" s="47"/>
      <c r="K780" s="47"/>
    </row>
    <row r="781" spans="1:11">
      <c r="A781" s="44">
        <v>777</v>
      </c>
      <c r="B781" s="171">
        <v>1317444.9126795644</v>
      </c>
      <c r="C781" s="141">
        <v>1669799.6933627957</v>
      </c>
      <c r="D781" s="141">
        <v>1698320.1135502879</v>
      </c>
      <c r="E781" s="141">
        <v>1772133.830994962</v>
      </c>
      <c r="J781" s="47"/>
      <c r="K781" s="47"/>
    </row>
    <row r="782" spans="1:11">
      <c r="A782" s="44">
        <v>778</v>
      </c>
      <c r="B782" s="171">
        <v>1321869.8652267838</v>
      </c>
      <c r="C782" s="141">
        <v>1676097.250847317</v>
      </c>
      <c r="D782" s="141">
        <v>1676542.4232269616</v>
      </c>
      <c r="E782" s="141">
        <v>1793407.8347912328</v>
      </c>
      <c r="J782" s="47"/>
      <c r="K782" s="47"/>
    </row>
    <row r="783" spans="1:11">
      <c r="A783" s="44">
        <v>779</v>
      </c>
      <c r="B783" s="171">
        <v>1326016.6520605208</v>
      </c>
      <c r="C783" s="141">
        <v>1734957.571255299</v>
      </c>
      <c r="D783" s="141">
        <v>1735273.8418850622</v>
      </c>
      <c r="E783" s="141">
        <v>1795158.5276382614</v>
      </c>
      <c r="J783" s="47"/>
      <c r="K783" s="47"/>
    </row>
    <row r="784" spans="1:11">
      <c r="A784" s="44">
        <v>780</v>
      </c>
      <c r="B784" s="171">
        <v>1346207.1911542197</v>
      </c>
      <c r="C784" s="141">
        <v>1712936.5205142386</v>
      </c>
      <c r="D784" s="141">
        <v>1728940.7766394545</v>
      </c>
      <c r="E784" s="141">
        <v>1780055.8314075372</v>
      </c>
      <c r="J784" s="47"/>
      <c r="K784" s="47"/>
    </row>
    <row r="785" spans="1:11">
      <c r="A785" s="44">
        <v>781</v>
      </c>
      <c r="B785" s="171">
        <v>1322674.4297517729</v>
      </c>
      <c r="C785" s="141">
        <v>1671501.2361464186</v>
      </c>
      <c r="D785" s="141">
        <v>1722026.1133985296</v>
      </c>
      <c r="E785" s="141">
        <v>1758063.9980476247</v>
      </c>
      <c r="J785" s="47"/>
      <c r="K785" s="47"/>
    </row>
    <row r="786" spans="1:11">
      <c r="A786" s="44">
        <v>782</v>
      </c>
      <c r="B786" s="171">
        <v>1291204.9181072384</v>
      </c>
      <c r="C786" s="141">
        <v>1679198.5118171589</v>
      </c>
      <c r="D786" s="141">
        <v>1692535.4063177023</v>
      </c>
      <c r="E786" s="141">
        <v>1772954.769021275</v>
      </c>
      <c r="J786" s="47"/>
      <c r="K786" s="47"/>
    </row>
    <row r="787" spans="1:11">
      <c r="A787" s="44">
        <v>783</v>
      </c>
      <c r="B787" s="171">
        <v>1317583.9172881448</v>
      </c>
      <c r="C787" s="141">
        <v>1635032.2315281171</v>
      </c>
      <c r="D787" s="141">
        <v>1689974.0725674466</v>
      </c>
      <c r="E787" s="141">
        <v>1763514.6445184101</v>
      </c>
      <c r="J787" s="47"/>
      <c r="K787" s="47"/>
    </row>
    <row r="788" spans="1:11">
      <c r="A788" s="44">
        <v>784</v>
      </c>
      <c r="B788" s="171">
        <v>1330617.5166366582</v>
      </c>
      <c r="C788" s="141">
        <v>1664607.6148027198</v>
      </c>
      <c r="D788" s="141">
        <v>1715685.7632191398</v>
      </c>
      <c r="E788" s="141">
        <v>1846454.1409076971</v>
      </c>
      <c r="J788" s="47"/>
      <c r="K788" s="47"/>
    </row>
    <row r="789" spans="1:11">
      <c r="A789" s="44">
        <v>785</v>
      </c>
      <c r="B789" s="171">
        <v>1327096.6961982711</v>
      </c>
      <c r="C789" s="141">
        <v>1699057.0266514604</v>
      </c>
      <c r="D789" s="141">
        <v>1734009.7621704808</v>
      </c>
      <c r="E789" s="141">
        <v>1806146.3138856045</v>
      </c>
      <c r="J789" s="47"/>
      <c r="K789" s="47"/>
    </row>
    <row r="790" spans="1:11">
      <c r="A790" s="44">
        <v>786</v>
      </c>
      <c r="B790" s="171">
        <v>1325210.3989376202</v>
      </c>
      <c r="C790" s="141">
        <v>1709056.0865072417</v>
      </c>
      <c r="D790" s="141">
        <v>1774467.7283198885</v>
      </c>
      <c r="E790" s="141">
        <v>1822316.5416643519</v>
      </c>
      <c r="J790" s="47"/>
      <c r="K790" s="47"/>
    </row>
    <row r="791" spans="1:11">
      <c r="A791" s="44">
        <v>787</v>
      </c>
      <c r="B791" s="171">
        <v>1337845.7733559273</v>
      </c>
      <c r="C791" s="141">
        <v>1699765.9149139153</v>
      </c>
      <c r="D791" s="141">
        <v>1777924.155779555</v>
      </c>
      <c r="E791" s="141">
        <v>1838328.7720272979</v>
      </c>
      <c r="J791" s="47"/>
      <c r="K791" s="47"/>
    </row>
    <row r="792" spans="1:11">
      <c r="A792" s="44">
        <v>788</v>
      </c>
      <c r="B792" s="171">
        <v>1335832.9636910136</v>
      </c>
      <c r="C792" s="141">
        <v>1723025.2824755539</v>
      </c>
      <c r="D792" s="141">
        <v>1725745.3479286276</v>
      </c>
      <c r="E792" s="141">
        <v>1814800.9051423434</v>
      </c>
      <c r="J792" s="47"/>
      <c r="K792" s="47"/>
    </row>
    <row r="793" spans="1:11">
      <c r="A793" s="44">
        <v>789</v>
      </c>
      <c r="B793" s="171">
        <v>1323756.2961167742</v>
      </c>
      <c r="C793" s="141">
        <v>1663633.9684024227</v>
      </c>
      <c r="D793" s="141">
        <v>1739492.4514811251</v>
      </c>
      <c r="E793" s="141">
        <v>1750661.1304806673</v>
      </c>
      <c r="J793" s="47"/>
      <c r="K793" s="47"/>
    </row>
    <row r="794" spans="1:11">
      <c r="A794" s="44">
        <v>790</v>
      </c>
      <c r="B794" s="171">
        <v>1328418.3211889118</v>
      </c>
      <c r="C794" s="141">
        <v>1664839.483328128</v>
      </c>
      <c r="D794" s="141">
        <v>1709056.1453617497</v>
      </c>
      <c r="E794" s="141">
        <v>1760621.2144292973</v>
      </c>
      <c r="J794" s="47"/>
      <c r="K794" s="47"/>
    </row>
    <row r="795" spans="1:11">
      <c r="A795" s="44">
        <v>791</v>
      </c>
      <c r="B795" s="171">
        <v>1304474.4166960507</v>
      </c>
      <c r="C795" s="141">
        <v>1696578.8126275437</v>
      </c>
      <c r="D795" s="141">
        <v>1720249.9914273929</v>
      </c>
      <c r="E795" s="141">
        <v>1765246.4192438396</v>
      </c>
      <c r="J795" s="47"/>
      <c r="K795" s="47"/>
    </row>
    <row r="796" spans="1:11">
      <c r="A796" s="44">
        <v>792</v>
      </c>
      <c r="B796" s="171">
        <v>1350555.8811774398</v>
      </c>
      <c r="C796" s="141">
        <v>1717453.3059331072</v>
      </c>
      <c r="D796" s="141">
        <v>1753988.5063721102</v>
      </c>
      <c r="E796" s="141">
        <v>1792091.4617620625</v>
      </c>
      <c r="J796" s="47"/>
      <c r="K796" s="47"/>
    </row>
    <row r="797" spans="1:11">
      <c r="A797" s="44">
        <v>793</v>
      </c>
      <c r="B797" s="171">
        <v>1312687.8726114412</v>
      </c>
      <c r="C797" s="141">
        <v>1630616.3208946052</v>
      </c>
      <c r="D797" s="141">
        <v>1726211.3648624227</v>
      </c>
      <c r="E797" s="141">
        <v>1758207.8611589686</v>
      </c>
      <c r="J797" s="47"/>
      <c r="K797" s="47"/>
    </row>
    <row r="798" spans="1:11">
      <c r="A798" s="44">
        <v>794</v>
      </c>
      <c r="B798" s="171">
        <v>1317577.867556443</v>
      </c>
      <c r="C798" s="141">
        <v>1678942.902654696</v>
      </c>
      <c r="D798" s="141">
        <v>1669446.9358755804</v>
      </c>
      <c r="E798" s="141">
        <v>1725216.7652770153</v>
      </c>
      <c r="J798" s="47"/>
      <c r="K798" s="47"/>
    </row>
    <row r="799" spans="1:11">
      <c r="A799" s="44">
        <v>795</v>
      </c>
      <c r="B799" s="171">
        <v>1294167.1220121509</v>
      </c>
      <c r="C799" s="141">
        <v>1651402.2754472876</v>
      </c>
      <c r="D799" s="141">
        <v>1731406.7637511722</v>
      </c>
      <c r="E799" s="141">
        <v>1818370.7231823287</v>
      </c>
      <c r="J799" s="47"/>
      <c r="K799" s="47"/>
    </row>
    <row r="800" spans="1:11">
      <c r="A800" s="44">
        <v>796</v>
      </c>
      <c r="B800" s="171">
        <v>1302744.1080377973</v>
      </c>
      <c r="C800" s="141">
        <v>1650361.5314543659</v>
      </c>
      <c r="D800" s="141">
        <v>1760298.9194734588</v>
      </c>
      <c r="E800" s="141">
        <v>1768877.4997326676</v>
      </c>
      <c r="J800" s="47"/>
      <c r="K800" s="47"/>
    </row>
    <row r="801" spans="1:11">
      <c r="A801" s="44">
        <v>797</v>
      </c>
      <c r="B801" s="171">
        <v>1316481.6134245347</v>
      </c>
      <c r="C801" s="141">
        <v>1687637.9537025995</v>
      </c>
      <c r="D801" s="141">
        <v>1742135.2279177841</v>
      </c>
      <c r="E801" s="141">
        <v>1755890.9559462308</v>
      </c>
      <c r="J801" s="47"/>
      <c r="K801" s="47"/>
    </row>
    <row r="802" spans="1:11">
      <c r="A802" s="44">
        <v>798</v>
      </c>
      <c r="B802" s="171">
        <v>1324495.7688234767</v>
      </c>
      <c r="C802" s="141">
        <v>1700796.1376796572</v>
      </c>
      <c r="D802" s="141">
        <v>1712561.1789713097</v>
      </c>
      <c r="E802" s="141">
        <v>1846268.8069358401</v>
      </c>
      <c r="J802" s="47"/>
      <c r="K802" s="47"/>
    </row>
    <row r="803" spans="1:11">
      <c r="A803" s="44">
        <v>799</v>
      </c>
      <c r="B803" s="171">
        <v>1292983.5334954129</v>
      </c>
      <c r="C803" s="141">
        <v>1688792.0401965284</v>
      </c>
      <c r="D803" s="141">
        <v>1721157.4271144371</v>
      </c>
      <c r="E803" s="141">
        <v>1782049.8594104582</v>
      </c>
      <c r="J803" s="47"/>
      <c r="K803" s="47"/>
    </row>
    <row r="804" spans="1:11">
      <c r="A804" s="44">
        <v>800</v>
      </c>
      <c r="B804" s="171">
        <v>1324006.233949461</v>
      </c>
      <c r="C804" s="141">
        <v>1635369.120931291</v>
      </c>
      <c r="D804" s="141">
        <v>1712919.3832449643</v>
      </c>
      <c r="E804" s="141">
        <v>1820538.7584141889</v>
      </c>
      <c r="J804" s="47"/>
      <c r="K804" s="47"/>
    </row>
    <row r="805" spans="1:11">
      <c r="A805" s="44">
        <v>801</v>
      </c>
      <c r="B805" s="171">
        <v>1317464.8000988206</v>
      </c>
      <c r="C805" s="141">
        <v>1649467.4090933008</v>
      </c>
      <c r="D805" s="141">
        <v>1679125.8204625379</v>
      </c>
      <c r="E805" s="141">
        <v>1699923.8475871941</v>
      </c>
      <c r="J805" s="47"/>
      <c r="K805" s="47"/>
    </row>
    <row r="806" spans="1:11">
      <c r="A806" s="44">
        <v>802</v>
      </c>
      <c r="B806" s="171">
        <v>1324447.9626688578</v>
      </c>
      <c r="C806" s="141">
        <v>1661817.93728161</v>
      </c>
      <c r="D806" s="141">
        <v>1677873.687040234</v>
      </c>
      <c r="E806" s="141">
        <v>1728485.270656999</v>
      </c>
      <c r="J806" s="47"/>
      <c r="K806" s="47"/>
    </row>
    <row r="807" spans="1:11">
      <c r="A807" s="44">
        <v>803</v>
      </c>
      <c r="B807" s="171">
        <v>1315925.490684391</v>
      </c>
      <c r="C807" s="141">
        <v>1716551.3076215414</v>
      </c>
      <c r="D807" s="141">
        <v>1713875.6669134481</v>
      </c>
      <c r="E807" s="141">
        <v>1765214.3336364115</v>
      </c>
      <c r="J807" s="47"/>
      <c r="K807" s="47"/>
    </row>
    <row r="808" spans="1:11">
      <c r="A808" s="44">
        <v>804</v>
      </c>
      <c r="B808" s="171">
        <v>1303603.0068219856</v>
      </c>
      <c r="C808" s="141">
        <v>1674663.3202311473</v>
      </c>
      <c r="D808" s="141">
        <v>1706089.0291340167</v>
      </c>
      <c r="E808" s="141">
        <v>1753834.8069038626</v>
      </c>
      <c r="J808" s="47"/>
      <c r="K808" s="47"/>
    </row>
    <row r="809" spans="1:11">
      <c r="A809" s="44">
        <v>805</v>
      </c>
      <c r="B809" s="171">
        <v>1328505.5314290295</v>
      </c>
      <c r="C809" s="141">
        <v>1699135.959819569</v>
      </c>
      <c r="D809" s="141">
        <v>1668399.4471338482</v>
      </c>
      <c r="E809" s="141">
        <v>1817654.4901261213</v>
      </c>
      <c r="J809" s="47"/>
      <c r="K809" s="47"/>
    </row>
    <row r="810" spans="1:11">
      <c r="A810" s="44">
        <v>806</v>
      </c>
      <c r="B810" s="171">
        <v>1310523.044790243</v>
      </c>
      <c r="C810" s="141">
        <v>1734076.9078460995</v>
      </c>
      <c r="D810" s="141">
        <v>1756257.1727021069</v>
      </c>
      <c r="E810" s="141">
        <v>1787593.2495011583</v>
      </c>
      <c r="J810" s="47"/>
      <c r="K810" s="47"/>
    </row>
    <row r="811" spans="1:11">
      <c r="A811" s="44">
        <v>807</v>
      </c>
      <c r="B811" s="171">
        <v>1328405.6913516608</v>
      </c>
      <c r="C811" s="141">
        <v>1680282.2743434696</v>
      </c>
      <c r="D811" s="141">
        <v>1719886.4320716017</v>
      </c>
      <c r="E811" s="141">
        <v>1780905.0648094262</v>
      </c>
      <c r="J811" s="47"/>
      <c r="K811" s="47"/>
    </row>
    <row r="812" spans="1:11">
      <c r="A812" s="44">
        <v>808</v>
      </c>
      <c r="B812" s="171">
        <v>1288004.4509104169</v>
      </c>
      <c r="C812" s="141">
        <v>1686371.9501785077</v>
      </c>
      <c r="D812" s="141">
        <v>1713912.1270176438</v>
      </c>
      <c r="E812" s="141">
        <v>1785720.8722842452</v>
      </c>
      <c r="J812" s="47"/>
      <c r="K812" s="47"/>
    </row>
    <row r="813" spans="1:11">
      <c r="A813" s="44">
        <v>809</v>
      </c>
      <c r="B813" s="171">
        <v>1314783.2153795608</v>
      </c>
      <c r="C813" s="141">
        <v>1687767.735126381</v>
      </c>
      <c r="D813" s="141">
        <v>1755876.3073388948</v>
      </c>
      <c r="E813" s="141">
        <v>1777714.3522713326</v>
      </c>
      <c r="J813" s="47"/>
      <c r="K813" s="47"/>
    </row>
    <row r="814" spans="1:11">
      <c r="A814" s="44">
        <v>810</v>
      </c>
      <c r="B814" s="171">
        <v>1308481.4792537352</v>
      </c>
      <c r="C814" s="141">
        <v>1672566.5461962302</v>
      </c>
      <c r="D814" s="141">
        <v>1676515.0457505549</v>
      </c>
      <c r="E814" s="141">
        <v>1752996.3522618639</v>
      </c>
      <c r="J814" s="47"/>
      <c r="K814" s="47"/>
    </row>
    <row r="815" spans="1:11">
      <c r="A815" s="44">
        <v>811</v>
      </c>
      <c r="B815" s="171">
        <v>1315264.664179774</v>
      </c>
      <c r="C815" s="141">
        <v>1629300.2770241119</v>
      </c>
      <c r="D815" s="141">
        <v>1692621.8487088282</v>
      </c>
      <c r="E815" s="141">
        <v>1814644.4025303903</v>
      </c>
      <c r="J815" s="47"/>
      <c r="K815" s="47"/>
    </row>
    <row r="816" spans="1:11">
      <c r="A816" s="44">
        <v>812</v>
      </c>
      <c r="B816" s="171">
        <v>1339466.7138824747</v>
      </c>
      <c r="C816" s="141">
        <v>1714234.1813008748</v>
      </c>
      <c r="D816" s="141">
        <v>1728751.1446443207</v>
      </c>
      <c r="E816" s="141">
        <v>1803293.484907703</v>
      </c>
      <c r="J816" s="47"/>
      <c r="K816" s="47"/>
    </row>
    <row r="817" spans="1:11">
      <c r="A817" s="44">
        <v>813</v>
      </c>
      <c r="B817" s="171">
        <v>1320485.2382405663</v>
      </c>
      <c r="C817" s="141">
        <v>1700208.5609781994</v>
      </c>
      <c r="D817" s="141">
        <v>1746252.3875224292</v>
      </c>
      <c r="E817" s="141">
        <v>1817510.4019578104</v>
      </c>
      <c r="J817" s="47"/>
      <c r="K817" s="47"/>
    </row>
    <row r="818" spans="1:11">
      <c r="A818" s="44">
        <v>814</v>
      </c>
      <c r="B818" s="171">
        <v>1297695.8723130045</v>
      </c>
      <c r="C818" s="141">
        <v>1631589.5363597041</v>
      </c>
      <c r="D818" s="141">
        <v>1728082.4897106297</v>
      </c>
      <c r="E818" s="141">
        <v>1791529.1963270488</v>
      </c>
      <c r="J818" s="47"/>
      <c r="K818" s="47"/>
    </row>
    <row r="819" spans="1:11">
      <c r="A819" s="44">
        <v>815</v>
      </c>
      <c r="B819" s="171">
        <v>1316247.9028189203</v>
      </c>
      <c r="C819" s="141">
        <v>1671187.3583576034</v>
      </c>
      <c r="D819" s="141">
        <v>1671643.5473787969</v>
      </c>
      <c r="E819" s="141">
        <v>1785708.2725834565</v>
      </c>
      <c r="J819" s="47"/>
      <c r="K819" s="47"/>
    </row>
    <row r="820" spans="1:11">
      <c r="A820" s="44">
        <v>816</v>
      </c>
      <c r="B820" s="171">
        <v>1317017.4682289106</v>
      </c>
      <c r="C820" s="141">
        <v>1688301.1284929984</v>
      </c>
      <c r="D820" s="141">
        <v>1717395.8951054467</v>
      </c>
      <c r="E820" s="141">
        <v>1826329.7968613142</v>
      </c>
      <c r="J820" s="47"/>
      <c r="K820" s="47"/>
    </row>
    <row r="821" spans="1:11">
      <c r="A821" s="44">
        <v>817</v>
      </c>
      <c r="B821" s="171">
        <v>1300261.2750795297</v>
      </c>
      <c r="C821" s="141">
        <v>1680779.0033735256</v>
      </c>
      <c r="D821" s="141">
        <v>1737370.5042509825</v>
      </c>
      <c r="E821" s="141">
        <v>1782724.6046570798</v>
      </c>
      <c r="J821" s="47"/>
      <c r="K821" s="47"/>
    </row>
    <row r="822" spans="1:11">
      <c r="A822" s="44">
        <v>818</v>
      </c>
      <c r="B822" s="171">
        <v>1326130.0576157644</v>
      </c>
      <c r="C822" s="141">
        <v>1695267.1319178818</v>
      </c>
      <c r="D822" s="141">
        <v>1744997.827926218</v>
      </c>
      <c r="E822" s="141">
        <v>1799853.8790545694</v>
      </c>
      <c r="J822" s="47"/>
      <c r="K822" s="47"/>
    </row>
    <row r="823" spans="1:11">
      <c r="A823" s="44">
        <v>819</v>
      </c>
      <c r="B823" s="171">
        <v>1309749.3895628569</v>
      </c>
      <c r="C823" s="141">
        <v>1701096.0137481412</v>
      </c>
      <c r="D823" s="141">
        <v>1721221.0194556541</v>
      </c>
      <c r="E823" s="141">
        <v>1749998.7641627381</v>
      </c>
      <c r="J823" s="47"/>
      <c r="K823" s="47"/>
    </row>
    <row r="824" spans="1:11">
      <c r="A824" s="44">
        <v>820</v>
      </c>
      <c r="B824" s="171">
        <v>1322709.7698056039</v>
      </c>
      <c r="C824" s="141">
        <v>1650001.8465806211</v>
      </c>
      <c r="D824" s="141">
        <v>1699820.4467135372</v>
      </c>
      <c r="E824" s="141">
        <v>1684738.6370340332</v>
      </c>
      <c r="J824" s="47"/>
      <c r="K824" s="47"/>
    </row>
    <row r="825" spans="1:11">
      <c r="A825" s="44">
        <v>821</v>
      </c>
      <c r="B825" s="171">
        <v>1306582.6661362252</v>
      </c>
      <c r="C825" s="141">
        <v>1656942.5287854478</v>
      </c>
      <c r="D825" s="141">
        <v>1709012.5804578168</v>
      </c>
      <c r="E825" s="141">
        <v>1760708.7469127204</v>
      </c>
      <c r="J825" s="47"/>
      <c r="K825" s="47"/>
    </row>
    <row r="826" spans="1:11">
      <c r="A826" s="44">
        <v>822</v>
      </c>
      <c r="B826" s="171">
        <v>1320200.6610736887</v>
      </c>
      <c r="C826" s="141">
        <v>1703003.970299301</v>
      </c>
      <c r="D826" s="141">
        <v>1733396.2658585489</v>
      </c>
      <c r="E826" s="141">
        <v>1797154.4236877044</v>
      </c>
      <c r="J826" s="47"/>
      <c r="K826" s="47"/>
    </row>
    <row r="827" spans="1:11">
      <c r="A827" s="44">
        <v>823</v>
      </c>
      <c r="B827" s="171">
        <v>1335779.5294060595</v>
      </c>
      <c r="C827" s="141">
        <v>1708763.969689898</v>
      </c>
      <c r="D827" s="141">
        <v>1725897.8876591059</v>
      </c>
      <c r="E827" s="141">
        <v>1772523.0188517228</v>
      </c>
      <c r="J827" s="47"/>
      <c r="K827" s="47"/>
    </row>
    <row r="828" spans="1:11">
      <c r="A828" s="44">
        <v>824</v>
      </c>
      <c r="B828" s="171">
        <v>1309268.9965731401</v>
      </c>
      <c r="C828" s="141">
        <v>1680771.0306022523</v>
      </c>
      <c r="D828" s="141">
        <v>1728417.0618209578</v>
      </c>
      <c r="E828" s="141">
        <v>1827100.0058158648</v>
      </c>
      <c r="J828" s="47"/>
      <c r="K828" s="47"/>
    </row>
    <row r="829" spans="1:11">
      <c r="A829" s="44">
        <v>825</v>
      </c>
      <c r="B829" s="171">
        <v>1308949.1648984484</v>
      </c>
      <c r="C829" s="141">
        <v>1704283.52847115</v>
      </c>
      <c r="D829" s="141">
        <v>1745123.5794836597</v>
      </c>
      <c r="E829" s="141">
        <v>1784702.3809590968</v>
      </c>
      <c r="J829" s="47"/>
      <c r="K829" s="47"/>
    </row>
    <row r="830" spans="1:11">
      <c r="A830" s="44">
        <v>826</v>
      </c>
      <c r="B830" s="171">
        <v>1305525.2553219581</v>
      </c>
      <c r="C830" s="141">
        <v>1680283.6145287985</v>
      </c>
      <c r="D830" s="141">
        <v>1724662.5949564436</v>
      </c>
      <c r="E830" s="141">
        <v>1775104.4948495778</v>
      </c>
      <c r="J830" s="47"/>
      <c r="K830" s="47"/>
    </row>
    <row r="831" spans="1:11">
      <c r="A831" s="44">
        <v>827</v>
      </c>
      <c r="B831" s="171">
        <v>1326989.1650462572</v>
      </c>
      <c r="C831" s="141">
        <v>1726664.1871814071</v>
      </c>
      <c r="D831" s="141">
        <v>1731812.9913629144</v>
      </c>
      <c r="E831" s="141">
        <v>1769111.7518274183</v>
      </c>
      <c r="J831" s="47"/>
      <c r="K831" s="47"/>
    </row>
    <row r="832" spans="1:11">
      <c r="A832" s="44">
        <v>828</v>
      </c>
      <c r="B832" s="171">
        <v>1293511.2250557875</v>
      </c>
      <c r="C832" s="141">
        <v>1662010.458330245</v>
      </c>
      <c r="D832" s="141">
        <v>1659315.3085105347</v>
      </c>
      <c r="E832" s="141">
        <v>1726614.7843648153</v>
      </c>
      <c r="J832" s="47"/>
      <c r="K832" s="47"/>
    </row>
    <row r="833" spans="1:11">
      <c r="A833" s="44">
        <v>829</v>
      </c>
      <c r="B833" s="171">
        <v>1351391.4242423796</v>
      </c>
      <c r="C833" s="141">
        <v>1680200.2933485992</v>
      </c>
      <c r="D833" s="141">
        <v>1708245.2997980993</v>
      </c>
      <c r="E833" s="141">
        <v>1792625.9966972307</v>
      </c>
      <c r="J833" s="47"/>
      <c r="K833" s="47"/>
    </row>
    <row r="834" spans="1:11">
      <c r="A834" s="44">
        <v>830</v>
      </c>
      <c r="B834" s="171">
        <v>1343184.5862744276</v>
      </c>
      <c r="C834" s="141">
        <v>1715221.4266014101</v>
      </c>
      <c r="D834" s="141">
        <v>1758240.6573698584</v>
      </c>
      <c r="E834" s="141">
        <v>1802055.7842239593</v>
      </c>
      <c r="J834" s="47"/>
      <c r="K834" s="47"/>
    </row>
    <row r="835" spans="1:11">
      <c r="A835" s="44">
        <v>831</v>
      </c>
      <c r="B835" s="171">
        <v>1318802.2309621053</v>
      </c>
      <c r="C835" s="141">
        <v>1721146.7433546667</v>
      </c>
      <c r="D835" s="141">
        <v>1752954.8082246555</v>
      </c>
      <c r="E835" s="141">
        <v>1833390.5552919651</v>
      </c>
      <c r="J835" s="47"/>
      <c r="K835" s="47"/>
    </row>
    <row r="836" spans="1:11">
      <c r="A836" s="44">
        <v>832</v>
      </c>
      <c r="B836" s="171">
        <v>1346907.6056038621</v>
      </c>
      <c r="C836" s="141">
        <v>1695071.9688194175</v>
      </c>
      <c r="D836" s="141">
        <v>1757082.7118543345</v>
      </c>
      <c r="E836" s="141">
        <v>1757698.4186583813</v>
      </c>
      <c r="J836" s="47"/>
      <c r="K836" s="47"/>
    </row>
    <row r="837" spans="1:11">
      <c r="A837" s="44">
        <v>833</v>
      </c>
      <c r="B837" s="171">
        <v>1332766.4497743885</v>
      </c>
      <c r="C837" s="141">
        <v>1676364.6606464933</v>
      </c>
      <c r="D837" s="141">
        <v>1698303.546786217</v>
      </c>
      <c r="E837" s="141">
        <v>1781566.776920001</v>
      </c>
      <c r="J837" s="47"/>
      <c r="K837" s="47"/>
    </row>
    <row r="838" spans="1:11">
      <c r="A838" s="44">
        <v>834</v>
      </c>
      <c r="B838" s="171">
        <v>1318167.7731153122</v>
      </c>
      <c r="C838" s="141">
        <v>1715723.4275973132</v>
      </c>
      <c r="D838" s="141">
        <v>1750074.7575580082</v>
      </c>
      <c r="E838" s="141">
        <v>1795746.1120953127</v>
      </c>
      <c r="J838" s="47"/>
      <c r="K838" s="47"/>
    </row>
    <row r="839" spans="1:11">
      <c r="A839" s="44">
        <v>835</v>
      </c>
      <c r="B839" s="171">
        <v>1343415.1489549221</v>
      </c>
      <c r="C839" s="141">
        <v>1688347.6414960416</v>
      </c>
      <c r="D839" s="141">
        <v>1747236.5012579295</v>
      </c>
      <c r="E839" s="141">
        <v>1827095.121077531</v>
      </c>
      <c r="J839" s="47"/>
      <c r="K839" s="47"/>
    </row>
    <row r="840" spans="1:11">
      <c r="A840" s="44">
        <v>836</v>
      </c>
      <c r="B840" s="171">
        <v>1337811.7112599285</v>
      </c>
      <c r="C840" s="141">
        <v>1714940.9822558518</v>
      </c>
      <c r="D840" s="141">
        <v>1722768.4587928331</v>
      </c>
      <c r="E840" s="141">
        <v>1896649.4614301557</v>
      </c>
      <c r="J840" s="47"/>
      <c r="K840" s="47"/>
    </row>
    <row r="841" spans="1:11">
      <c r="A841" s="44">
        <v>837</v>
      </c>
      <c r="B841" s="171">
        <v>1334183.7817179298</v>
      </c>
      <c r="C841" s="141">
        <v>1661905.5745543451</v>
      </c>
      <c r="D841" s="141">
        <v>1679634.2365189868</v>
      </c>
      <c r="E841" s="141">
        <v>1784295.2564690479</v>
      </c>
      <c r="J841" s="47"/>
      <c r="K841" s="47"/>
    </row>
    <row r="842" spans="1:11">
      <c r="A842" s="44">
        <v>838</v>
      </c>
      <c r="B842" s="171">
        <v>1321214.6407613379</v>
      </c>
      <c r="C842" s="141">
        <v>1635632.0193019614</v>
      </c>
      <c r="D842" s="141">
        <v>1686563.5695475412</v>
      </c>
      <c r="E842" s="141">
        <v>1811084.1331408171</v>
      </c>
      <c r="J842" s="47"/>
      <c r="K842" s="47"/>
    </row>
    <row r="843" spans="1:11">
      <c r="A843" s="44">
        <v>839</v>
      </c>
      <c r="B843" s="171">
        <v>1316480.8107620054</v>
      </c>
      <c r="C843" s="141">
        <v>1704582.6250669935</v>
      </c>
      <c r="D843" s="141">
        <v>1711367.7764292401</v>
      </c>
      <c r="E843" s="141">
        <v>1773455.7691249961</v>
      </c>
      <c r="J843" s="47"/>
      <c r="K843" s="47"/>
    </row>
    <row r="844" spans="1:11">
      <c r="A844" s="44">
        <v>840</v>
      </c>
      <c r="B844" s="171">
        <v>1328798.7246830643</v>
      </c>
      <c r="C844" s="141">
        <v>1687333.4405021651</v>
      </c>
      <c r="D844" s="141">
        <v>1720380.7433700829</v>
      </c>
      <c r="E844" s="141">
        <v>1821284.3620341111</v>
      </c>
      <c r="J844" s="47"/>
      <c r="K844" s="47"/>
    </row>
    <row r="845" spans="1:11">
      <c r="A845" s="44">
        <v>841</v>
      </c>
      <c r="B845" s="171">
        <v>1312142.9105501901</v>
      </c>
      <c r="C845" s="141">
        <v>1693858.5059555913</v>
      </c>
      <c r="D845" s="141">
        <v>1753969.9745098941</v>
      </c>
      <c r="E845" s="141">
        <v>1804224.852854985</v>
      </c>
      <c r="J845" s="47"/>
      <c r="K845" s="47"/>
    </row>
    <row r="846" spans="1:11">
      <c r="A846" s="44">
        <v>842</v>
      </c>
      <c r="B846" s="171">
        <v>1332943.5412709233</v>
      </c>
      <c r="C846" s="141">
        <v>1706494.2915414232</v>
      </c>
      <c r="D846" s="141">
        <v>1701121.9390338608</v>
      </c>
      <c r="E846" s="141">
        <v>1803867.8497879938</v>
      </c>
      <c r="J846" s="47"/>
      <c r="K846" s="47"/>
    </row>
    <row r="847" spans="1:11">
      <c r="A847" s="44">
        <v>843</v>
      </c>
      <c r="B847" s="171">
        <v>1325266.9345994713</v>
      </c>
      <c r="C847" s="141">
        <v>1715398.1478457965</v>
      </c>
      <c r="D847" s="141">
        <v>1734481.0098699168</v>
      </c>
      <c r="E847" s="141">
        <v>1848216.8426440521</v>
      </c>
      <c r="J847" s="47"/>
      <c r="K847" s="47"/>
    </row>
    <row r="848" spans="1:11">
      <c r="A848" s="44">
        <v>844</v>
      </c>
      <c r="B848" s="171">
        <v>1322444.5594977762</v>
      </c>
      <c r="C848" s="141">
        <v>1664501.6447741825</v>
      </c>
      <c r="D848" s="141">
        <v>1726878.1176490881</v>
      </c>
      <c r="E848" s="141">
        <v>1819624.2830531951</v>
      </c>
      <c r="J848" s="47"/>
      <c r="K848" s="47"/>
    </row>
    <row r="849" spans="1:11">
      <c r="A849" s="44">
        <v>845</v>
      </c>
      <c r="B849" s="171">
        <v>1326039.974480903</v>
      </c>
      <c r="C849" s="141">
        <v>1698764.5707968655</v>
      </c>
      <c r="D849" s="141">
        <v>1722897.9714044465</v>
      </c>
      <c r="E849" s="141">
        <v>1778700.9720207774</v>
      </c>
      <c r="J849" s="47"/>
      <c r="K849" s="47"/>
    </row>
    <row r="850" spans="1:11">
      <c r="A850" s="44">
        <v>846</v>
      </c>
      <c r="B850" s="171">
        <v>1320144.2274595599</v>
      </c>
      <c r="C850" s="141">
        <v>1663386.2828233002</v>
      </c>
      <c r="D850" s="141">
        <v>1689964.805672619</v>
      </c>
      <c r="E850" s="141">
        <v>1794060.1859744026</v>
      </c>
      <c r="J850" s="47"/>
      <c r="K850" s="47"/>
    </row>
    <row r="851" spans="1:11">
      <c r="A851" s="44">
        <v>847</v>
      </c>
      <c r="B851" s="171">
        <v>1338073.2505491932</v>
      </c>
      <c r="C851" s="141">
        <v>1704750.160813296</v>
      </c>
      <c r="D851" s="141">
        <v>1717972.0867640597</v>
      </c>
      <c r="E851" s="141">
        <v>1834087.1413110828</v>
      </c>
      <c r="J851" s="47"/>
      <c r="K851" s="47"/>
    </row>
    <row r="852" spans="1:11">
      <c r="A852" s="44">
        <v>848</v>
      </c>
      <c r="B852" s="171">
        <v>1313321.0423960271</v>
      </c>
      <c r="C852" s="141">
        <v>1665968.1444473951</v>
      </c>
      <c r="D852" s="141">
        <v>1687866.0969317325</v>
      </c>
      <c r="E852" s="141">
        <v>1791463.1845759619</v>
      </c>
      <c r="J852" s="47"/>
      <c r="K852" s="47"/>
    </row>
    <row r="853" spans="1:11">
      <c r="A853" s="44">
        <v>849</v>
      </c>
      <c r="B853" s="171">
        <v>1328470.25862996</v>
      </c>
      <c r="C853" s="141">
        <v>1703421.8001557009</v>
      </c>
      <c r="D853" s="141">
        <v>1720609.0075521972</v>
      </c>
      <c r="E853" s="141">
        <v>1831083.4684222494</v>
      </c>
      <c r="J853" s="47"/>
      <c r="K853" s="47"/>
    </row>
    <row r="854" spans="1:11">
      <c r="A854" s="44">
        <v>850</v>
      </c>
      <c r="B854" s="171">
        <v>1321006.7521198448</v>
      </c>
      <c r="C854" s="141">
        <v>1680558.1681189181</v>
      </c>
      <c r="D854" s="141">
        <v>1776582.0504369868</v>
      </c>
      <c r="E854" s="141">
        <v>1775063.4519716299</v>
      </c>
      <c r="J854" s="47"/>
      <c r="K854" s="47"/>
    </row>
    <row r="855" spans="1:11">
      <c r="A855" s="44">
        <v>851</v>
      </c>
      <c r="B855" s="171">
        <v>1338805.6343222959</v>
      </c>
      <c r="C855" s="141">
        <v>1700281.8105815875</v>
      </c>
      <c r="D855" s="141">
        <v>1758128.5301195597</v>
      </c>
      <c r="E855" s="141">
        <v>1867614.5335920614</v>
      </c>
      <c r="J855" s="47"/>
      <c r="K855" s="47"/>
    </row>
    <row r="856" spans="1:11">
      <c r="A856" s="44">
        <v>852</v>
      </c>
      <c r="B856" s="171">
        <v>1320290.6231703861</v>
      </c>
      <c r="C856" s="141">
        <v>1729840.3001273836</v>
      </c>
      <c r="D856" s="141">
        <v>1739200.2927140289</v>
      </c>
      <c r="E856" s="141">
        <v>1811439.2153922042</v>
      </c>
      <c r="J856" s="47"/>
      <c r="K856" s="47"/>
    </row>
    <row r="857" spans="1:11">
      <c r="A857" s="44">
        <v>853</v>
      </c>
      <c r="B857" s="171">
        <v>1320672.824779025</v>
      </c>
      <c r="C857" s="141">
        <v>1682254.3290169216</v>
      </c>
      <c r="D857" s="141">
        <v>1711822.9462317105</v>
      </c>
      <c r="E857" s="141">
        <v>1759070.5132349841</v>
      </c>
      <c r="J857" s="47"/>
      <c r="K857" s="47"/>
    </row>
    <row r="858" spans="1:11">
      <c r="A858" s="44">
        <v>854</v>
      </c>
      <c r="B858" s="171">
        <v>1298456.4905517506</v>
      </c>
      <c r="C858" s="141">
        <v>1655285.9229838434</v>
      </c>
      <c r="D858" s="141">
        <v>1672191.0065423131</v>
      </c>
      <c r="E858" s="141">
        <v>1736677.7909030169</v>
      </c>
      <c r="J858" s="47"/>
      <c r="K858" s="47"/>
    </row>
    <row r="859" spans="1:11">
      <c r="A859" s="44">
        <v>855</v>
      </c>
      <c r="B859" s="171">
        <v>1321764.1791781944</v>
      </c>
      <c r="C859" s="141">
        <v>1648785.9233838599</v>
      </c>
      <c r="D859" s="141">
        <v>1724411.6495169979</v>
      </c>
      <c r="E859" s="141">
        <v>1754101.9677124606</v>
      </c>
      <c r="J859" s="47"/>
      <c r="K859" s="47"/>
    </row>
    <row r="860" spans="1:11">
      <c r="A860" s="44">
        <v>856</v>
      </c>
      <c r="B860" s="171">
        <v>1335829.8688970779</v>
      </c>
      <c r="C860" s="141">
        <v>1675937.9993581269</v>
      </c>
      <c r="D860" s="141">
        <v>1697546.1145537538</v>
      </c>
      <c r="E860" s="141">
        <v>1781701.6535963984</v>
      </c>
      <c r="J860" s="47"/>
      <c r="K860" s="47"/>
    </row>
    <row r="861" spans="1:11">
      <c r="A861" s="44">
        <v>857</v>
      </c>
      <c r="B861" s="171">
        <v>1309357.9868360336</v>
      </c>
      <c r="C861" s="141">
        <v>1640738.824428133</v>
      </c>
      <c r="D861" s="141">
        <v>1728840.3118143349</v>
      </c>
      <c r="E861" s="141">
        <v>1728500.2783458815</v>
      </c>
      <c r="J861" s="47"/>
      <c r="K861" s="47"/>
    </row>
    <row r="862" spans="1:11">
      <c r="A862" s="44">
        <v>858</v>
      </c>
      <c r="B862" s="171">
        <v>1322862.8125139563</v>
      </c>
      <c r="C862" s="141">
        <v>1685320.0208588871</v>
      </c>
      <c r="D862" s="141">
        <v>1729264.1834013385</v>
      </c>
      <c r="E862" s="141">
        <v>1880112.1135814181</v>
      </c>
      <c r="J862" s="47"/>
      <c r="K862" s="47"/>
    </row>
    <row r="863" spans="1:11">
      <c r="A863" s="44">
        <v>859</v>
      </c>
      <c r="B863" s="171">
        <v>1324825.1614309829</v>
      </c>
      <c r="C863" s="141">
        <v>1667159.2513058444</v>
      </c>
      <c r="D863" s="141">
        <v>1707419.4958717048</v>
      </c>
      <c r="E863" s="141">
        <v>1789721.7606931038</v>
      </c>
      <c r="J863" s="47"/>
      <c r="K863" s="47"/>
    </row>
    <row r="864" spans="1:11">
      <c r="A864" s="44">
        <v>860</v>
      </c>
      <c r="B864" s="171">
        <v>1308586.9927616038</v>
      </c>
      <c r="C864" s="141">
        <v>1615955.3575984039</v>
      </c>
      <c r="D864" s="141">
        <v>1680923.6996827845</v>
      </c>
      <c r="E864" s="141">
        <v>1719634.9405895185</v>
      </c>
      <c r="J864" s="47"/>
      <c r="K864" s="47"/>
    </row>
    <row r="865" spans="1:11">
      <c r="A865" s="44">
        <v>861</v>
      </c>
      <c r="B865" s="171">
        <v>1307452.8365323071</v>
      </c>
      <c r="C865" s="141">
        <v>1694537.991009386</v>
      </c>
      <c r="D865" s="141">
        <v>1723020.1390078019</v>
      </c>
      <c r="E865" s="141">
        <v>1778982.1670532941</v>
      </c>
      <c r="J865" s="47"/>
      <c r="K865" s="47"/>
    </row>
    <row r="866" spans="1:11">
      <c r="A866" s="44">
        <v>862</v>
      </c>
      <c r="B866" s="171">
        <v>1311051.6295038976</v>
      </c>
      <c r="C866" s="141">
        <v>1679839.1458279085</v>
      </c>
      <c r="D866" s="141">
        <v>1732641.2643757153</v>
      </c>
      <c r="E866" s="141">
        <v>1758065.5194158808</v>
      </c>
      <c r="J866" s="47"/>
      <c r="K866" s="47"/>
    </row>
    <row r="867" spans="1:11">
      <c r="A867" s="44">
        <v>863</v>
      </c>
      <c r="B867" s="171">
        <v>1311976.6699192484</v>
      </c>
      <c r="C867" s="141">
        <v>1661356.7493839341</v>
      </c>
      <c r="D867" s="141">
        <v>1732165.6312154431</v>
      </c>
      <c r="E867" s="141">
        <v>1785872.0178979095</v>
      </c>
      <c r="J867" s="47"/>
      <c r="K867" s="47"/>
    </row>
    <row r="868" spans="1:11">
      <c r="A868" s="44">
        <v>864</v>
      </c>
      <c r="B868" s="171">
        <v>1304733.7462639995</v>
      </c>
      <c r="C868" s="141">
        <v>1702532.8398147298</v>
      </c>
      <c r="D868" s="141">
        <v>1752168.5396230987</v>
      </c>
      <c r="E868" s="141">
        <v>1777775.3274397431</v>
      </c>
      <c r="J868" s="47"/>
      <c r="K868" s="47"/>
    </row>
    <row r="869" spans="1:11">
      <c r="A869" s="44">
        <v>865</v>
      </c>
      <c r="B869" s="171">
        <v>1315635.9168184162</v>
      </c>
      <c r="C869" s="141">
        <v>1682711.3707853975</v>
      </c>
      <c r="D869" s="141">
        <v>1676539.5778750493</v>
      </c>
      <c r="E869" s="141">
        <v>1776462.4305723801</v>
      </c>
      <c r="J869" s="47"/>
      <c r="K869" s="47"/>
    </row>
    <row r="870" spans="1:11">
      <c r="A870" s="44">
        <v>866</v>
      </c>
      <c r="B870" s="171">
        <v>1321161.2208449133</v>
      </c>
      <c r="C870" s="141">
        <v>1696908.9765595281</v>
      </c>
      <c r="D870" s="141">
        <v>1724517.7721988847</v>
      </c>
      <c r="E870" s="141">
        <v>1758278.1518530804</v>
      </c>
      <c r="J870" s="47"/>
      <c r="K870" s="47"/>
    </row>
    <row r="871" spans="1:11">
      <c r="A871" s="44">
        <v>867</v>
      </c>
      <c r="B871" s="171">
        <v>1322578.1467639424</v>
      </c>
      <c r="C871" s="141">
        <v>1686083.4473911463</v>
      </c>
      <c r="D871" s="141">
        <v>1690905.5083189341</v>
      </c>
      <c r="E871" s="141">
        <v>1797246.4570625992</v>
      </c>
      <c r="J871" s="47"/>
      <c r="K871" s="47"/>
    </row>
    <row r="872" spans="1:11">
      <c r="A872" s="44">
        <v>868</v>
      </c>
      <c r="B872" s="171">
        <v>1303027.7367650683</v>
      </c>
      <c r="C872" s="141">
        <v>1689077.2585129561</v>
      </c>
      <c r="D872" s="141">
        <v>1746141.6143129203</v>
      </c>
      <c r="E872" s="141">
        <v>1786216.2983907766</v>
      </c>
      <c r="J872" s="47"/>
      <c r="K872" s="47"/>
    </row>
    <row r="873" spans="1:11">
      <c r="A873" s="44">
        <v>869</v>
      </c>
      <c r="B873" s="171">
        <v>1343193.8813053947</v>
      </c>
      <c r="C873" s="141">
        <v>1703165.1955031035</v>
      </c>
      <c r="D873" s="141">
        <v>1805718.1633660146</v>
      </c>
      <c r="E873" s="141">
        <v>1866210.3844965396</v>
      </c>
      <c r="J873" s="47"/>
      <c r="K873" s="47"/>
    </row>
    <row r="874" spans="1:11">
      <c r="A874" s="44">
        <v>870</v>
      </c>
      <c r="B874" s="171">
        <v>1312090.051184658</v>
      </c>
      <c r="C874" s="141">
        <v>1687065.9029363412</v>
      </c>
      <c r="D874" s="141">
        <v>1710021.4499372796</v>
      </c>
      <c r="E874" s="141">
        <v>1849723.5055924181</v>
      </c>
      <c r="J874" s="47"/>
      <c r="K874" s="47"/>
    </row>
    <row r="875" spans="1:11">
      <c r="A875" s="44">
        <v>871</v>
      </c>
      <c r="B875" s="171">
        <v>1319567.5367923097</v>
      </c>
      <c r="C875" s="141">
        <v>1638078.3900939696</v>
      </c>
      <c r="D875" s="141">
        <v>1678456.9432401219</v>
      </c>
      <c r="E875" s="141">
        <v>1778465.1331541145</v>
      </c>
      <c r="J875" s="47"/>
      <c r="K875" s="47"/>
    </row>
    <row r="876" spans="1:11">
      <c r="A876" s="44">
        <v>872</v>
      </c>
      <c r="B876" s="171">
        <v>1325627.2244509698</v>
      </c>
      <c r="C876" s="141">
        <v>1691682.5616786287</v>
      </c>
      <c r="D876" s="141">
        <v>1719121.3251541408</v>
      </c>
      <c r="E876" s="141">
        <v>1868082.5655079489</v>
      </c>
      <c r="J876" s="47"/>
      <c r="K876" s="47"/>
    </row>
    <row r="877" spans="1:11">
      <c r="A877" s="44">
        <v>873</v>
      </c>
      <c r="B877" s="171">
        <v>1333270.6172811536</v>
      </c>
      <c r="C877" s="141">
        <v>1711229.4638160749</v>
      </c>
      <c r="D877" s="141">
        <v>1738289.0080714982</v>
      </c>
      <c r="E877" s="141">
        <v>1793765.6436573428</v>
      </c>
      <c r="J877" s="47"/>
      <c r="K877" s="47"/>
    </row>
    <row r="878" spans="1:11">
      <c r="A878" s="44">
        <v>874</v>
      </c>
      <c r="B878" s="171">
        <v>1318957.9308727903</v>
      </c>
      <c r="C878" s="141">
        <v>1670257.2506449323</v>
      </c>
      <c r="D878" s="141">
        <v>1721087.7767662525</v>
      </c>
      <c r="E878" s="141">
        <v>1803715.7975997515</v>
      </c>
      <c r="J878" s="47"/>
      <c r="K878" s="47"/>
    </row>
    <row r="879" spans="1:11">
      <c r="A879" s="44">
        <v>875</v>
      </c>
      <c r="B879" s="171">
        <v>1351646.7819560354</v>
      </c>
      <c r="C879" s="141">
        <v>1701933.5696642667</v>
      </c>
      <c r="D879" s="141">
        <v>1801157.7971404826</v>
      </c>
      <c r="E879" s="141">
        <v>1829886.2554193188</v>
      </c>
      <c r="J879" s="47"/>
      <c r="K879" s="47"/>
    </row>
    <row r="880" spans="1:11">
      <c r="A880" s="44">
        <v>876</v>
      </c>
      <c r="B880" s="171">
        <v>1319004.2463588465</v>
      </c>
      <c r="C880" s="141">
        <v>1661761.8558298901</v>
      </c>
      <c r="D880" s="141">
        <v>1731332.2170209349</v>
      </c>
      <c r="E880" s="141">
        <v>1790607.9071852469</v>
      </c>
      <c r="J880" s="47"/>
      <c r="K880" s="47"/>
    </row>
    <row r="881" spans="1:11">
      <c r="A881" s="44">
        <v>877</v>
      </c>
      <c r="B881" s="171">
        <v>1287440.5716389753</v>
      </c>
      <c r="C881" s="141">
        <v>1663124.7739579452</v>
      </c>
      <c r="D881" s="141">
        <v>1685823.21521391</v>
      </c>
      <c r="E881" s="141">
        <v>1787975.3983467796</v>
      </c>
      <c r="J881" s="47"/>
      <c r="K881" s="47"/>
    </row>
    <row r="882" spans="1:11">
      <c r="A882" s="44">
        <v>878</v>
      </c>
      <c r="B882" s="171">
        <v>1302180.2281924402</v>
      </c>
      <c r="C882" s="141">
        <v>1701647.1060149788</v>
      </c>
      <c r="D882" s="141">
        <v>1719475.8003706001</v>
      </c>
      <c r="E882" s="141">
        <v>1800318.1616822351</v>
      </c>
      <c r="J882" s="47"/>
      <c r="K882" s="47"/>
    </row>
    <row r="883" spans="1:11">
      <c r="A883" s="44">
        <v>879</v>
      </c>
      <c r="B883" s="171">
        <v>1303616.4354081049</v>
      </c>
      <c r="C883" s="141">
        <v>1635685.18813779</v>
      </c>
      <c r="D883" s="141">
        <v>1684155.0613092061</v>
      </c>
      <c r="E883" s="141">
        <v>1746039.8801210965</v>
      </c>
      <c r="J883" s="47"/>
      <c r="K883" s="47"/>
    </row>
    <row r="884" spans="1:11">
      <c r="A884" s="44">
        <v>880</v>
      </c>
      <c r="B884" s="171">
        <v>1319425.1842069959</v>
      </c>
      <c r="C884" s="141">
        <v>1643929.4041051881</v>
      </c>
      <c r="D884" s="141">
        <v>1697051.276455804</v>
      </c>
      <c r="E884" s="141">
        <v>1783607.5159284654</v>
      </c>
      <c r="J884" s="47"/>
      <c r="K884" s="47"/>
    </row>
    <row r="885" spans="1:11">
      <c r="A885" s="44">
        <v>881</v>
      </c>
      <c r="B885" s="171">
        <v>1290085.4472463431</v>
      </c>
      <c r="C885" s="141">
        <v>1670579.2186472225</v>
      </c>
      <c r="D885" s="141">
        <v>1713672.4157961775</v>
      </c>
      <c r="E885" s="141">
        <v>1768364.9352453863</v>
      </c>
      <c r="J885" s="47"/>
      <c r="K885" s="47"/>
    </row>
    <row r="886" spans="1:11">
      <c r="A886" s="44">
        <v>882</v>
      </c>
      <c r="B886" s="171">
        <v>1294359.0010108033</v>
      </c>
      <c r="C886" s="141">
        <v>1677466.4319851887</v>
      </c>
      <c r="D886" s="141">
        <v>1652184.8856915506</v>
      </c>
      <c r="E886" s="141">
        <v>1759950.012550307</v>
      </c>
      <c r="J886" s="47"/>
      <c r="K886" s="47"/>
    </row>
    <row r="887" spans="1:11">
      <c r="A887" s="44">
        <v>883</v>
      </c>
      <c r="B887" s="171">
        <v>1332064.5320397499</v>
      </c>
      <c r="C887" s="141">
        <v>1679165.5354896276</v>
      </c>
      <c r="D887" s="141">
        <v>1697455.1749100236</v>
      </c>
      <c r="E887" s="141">
        <v>1804606.5991341844</v>
      </c>
      <c r="J887" s="47"/>
      <c r="K887" s="47"/>
    </row>
    <row r="888" spans="1:11">
      <c r="A888" s="44">
        <v>884</v>
      </c>
      <c r="B888" s="171">
        <v>1318874.3031187686</v>
      </c>
      <c r="C888" s="141">
        <v>1636515.3722501127</v>
      </c>
      <c r="D888" s="141">
        <v>1680113.1060840462</v>
      </c>
      <c r="E888" s="141">
        <v>1794379.4445381374</v>
      </c>
      <c r="J888" s="47"/>
      <c r="K888" s="47"/>
    </row>
    <row r="889" spans="1:11">
      <c r="A889" s="44">
        <v>885</v>
      </c>
      <c r="B889" s="171">
        <v>1333826.3875431104</v>
      </c>
      <c r="C889" s="141">
        <v>1720128.4746244762</v>
      </c>
      <c r="D889" s="141">
        <v>1789192.9573890835</v>
      </c>
      <c r="E889" s="141">
        <v>1797531.7128353685</v>
      </c>
      <c r="J889" s="47"/>
      <c r="K889" s="47"/>
    </row>
    <row r="890" spans="1:11">
      <c r="A890" s="44">
        <v>886</v>
      </c>
      <c r="B890" s="171">
        <v>1309745.0402937669</v>
      </c>
      <c r="C890" s="141">
        <v>1688543.1252101709</v>
      </c>
      <c r="D890" s="141">
        <v>1714204.2110229605</v>
      </c>
      <c r="E890" s="141">
        <v>1777393.9865492261</v>
      </c>
      <c r="J890" s="47"/>
      <c r="K890" s="47"/>
    </row>
    <row r="891" spans="1:11">
      <c r="A891" s="44">
        <v>887</v>
      </c>
      <c r="B891" s="171">
        <v>1322167.5323265463</v>
      </c>
      <c r="C891" s="141">
        <v>1686499.1483603963</v>
      </c>
      <c r="D891" s="141">
        <v>1727853.4396371241</v>
      </c>
      <c r="E891" s="141">
        <v>1725422.5763856799</v>
      </c>
      <c r="J891" s="47"/>
      <c r="K891" s="47"/>
    </row>
    <row r="892" spans="1:11">
      <c r="A892" s="44">
        <v>888</v>
      </c>
      <c r="B892" s="171">
        <v>1315112.9667881522</v>
      </c>
      <c r="C892" s="141">
        <v>1684264.987935158</v>
      </c>
      <c r="D892" s="141">
        <v>1727023.944285383</v>
      </c>
      <c r="E892" s="141">
        <v>1762223.4553441904</v>
      </c>
      <c r="J892" s="47"/>
      <c r="K892" s="47"/>
    </row>
    <row r="893" spans="1:11">
      <c r="A893" s="44">
        <v>889</v>
      </c>
      <c r="B893" s="171">
        <v>1333767.7112164833</v>
      </c>
      <c r="C893" s="141">
        <v>1696776.6719281673</v>
      </c>
      <c r="D893" s="141">
        <v>1699693.5128757448</v>
      </c>
      <c r="E893" s="141">
        <v>1845059.8631454925</v>
      </c>
      <c r="J893" s="47"/>
      <c r="K893" s="47"/>
    </row>
    <row r="894" spans="1:11">
      <c r="A894" s="44">
        <v>890</v>
      </c>
      <c r="B894" s="171">
        <v>1338197.5662698045</v>
      </c>
      <c r="C894" s="141">
        <v>1682568.164613053</v>
      </c>
      <c r="D894" s="141">
        <v>1754317.6096583868</v>
      </c>
      <c r="E894" s="141">
        <v>1803460.9291308236</v>
      </c>
      <c r="J894" s="47"/>
      <c r="K894" s="47"/>
    </row>
    <row r="895" spans="1:11">
      <c r="A895" s="44">
        <v>891</v>
      </c>
      <c r="B895" s="171">
        <v>1327414.1647582275</v>
      </c>
      <c r="C895" s="141">
        <v>1697763.7249347742</v>
      </c>
      <c r="D895" s="141">
        <v>1709433.0504831211</v>
      </c>
      <c r="E895" s="141">
        <v>1828513.9644943322</v>
      </c>
      <c r="J895" s="47"/>
      <c r="K895" s="47"/>
    </row>
    <row r="896" spans="1:11">
      <c r="A896" s="44">
        <v>892</v>
      </c>
      <c r="B896" s="171">
        <v>1311751.0999516149</v>
      </c>
      <c r="C896" s="141">
        <v>1680498.6982549126</v>
      </c>
      <c r="D896" s="141">
        <v>1722417.521956993</v>
      </c>
      <c r="E896" s="141">
        <v>1752162.8759498142</v>
      </c>
      <c r="J896" s="47"/>
      <c r="K896" s="47"/>
    </row>
    <row r="897" spans="1:11">
      <c r="A897" s="44">
        <v>893</v>
      </c>
      <c r="B897" s="171">
        <v>1324097.2126936794</v>
      </c>
      <c r="C897" s="141">
        <v>1715977.5994835114</v>
      </c>
      <c r="D897" s="141">
        <v>1745518.3527112729</v>
      </c>
      <c r="E897" s="141">
        <v>1845520.9010378614</v>
      </c>
      <c r="J897" s="47"/>
      <c r="K897" s="47"/>
    </row>
    <row r="898" spans="1:11">
      <c r="A898" s="44">
        <v>894</v>
      </c>
      <c r="B898" s="171">
        <v>1314724.4926053223</v>
      </c>
      <c r="C898" s="141">
        <v>1688376.3288934166</v>
      </c>
      <c r="D898" s="141">
        <v>1686537.2209319687</v>
      </c>
      <c r="E898" s="141">
        <v>1774804.2664684555</v>
      </c>
      <c r="J898" s="47"/>
      <c r="K898" s="47"/>
    </row>
    <row r="899" spans="1:11">
      <c r="A899" s="44">
        <v>895</v>
      </c>
      <c r="B899" s="171">
        <v>1299916.5558933741</v>
      </c>
      <c r="C899" s="141">
        <v>1667327.2988319951</v>
      </c>
      <c r="D899" s="141">
        <v>1737463.3404225442</v>
      </c>
      <c r="E899" s="141">
        <v>1829211.1145651285</v>
      </c>
      <c r="J899" s="47"/>
      <c r="K899" s="47"/>
    </row>
    <row r="900" spans="1:11">
      <c r="A900" s="44">
        <v>896</v>
      </c>
      <c r="B900" s="171">
        <v>1276330.0051548842</v>
      </c>
      <c r="C900" s="141">
        <v>1679041.1125122798</v>
      </c>
      <c r="D900" s="141">
        <v>1712820.4939976258</v>
      </c>
      <c r="E900" s="141">
        <v>1749231.328471957</v>
      </c>
      <c r="J900" s="47"/>
      <c r="K900" s="47"/>
    </row>
    <row r="901" spans="1:11">
      <c r="A901" s="44">
        <v>897</v>
      </c>
      <c r="B901" s="171">
        <v>1346218.2529123502</v>
      </c>
      <c r="C901" s="141">
        <v>1696586.2329877412</v>
      </c>
      <c r="D901" s="141">
        <v>1707214.634263173</v>
      </c>
      <c r="E901" s="141">
        <v>1859146.3222107901</v>
      </c>
      <c r="J901" s="47"/>
      <c r="K901" s="47"/>
    </row>
    <row r="902" spans="1:11">
      <c r="A902" s="44">
        <v>898</v>
      </c>
      <c r="B902" s="171">
        <v>1300933.7678923451</v>
      </c>
      <c r="C902" s="141">
        <v>1660549.6070978516</v>
      </c>
      <c r="D902" s="141">
        <v>1709513.8314028038</v>
      </c>
      <c r="E902" s="141">
        <v>1805424.2103439309</v>
      </c>
      <c r="J902" s="47"/>
      <c r="K902" s="47"/>
    </row>
    <row r="903" spans="1:11">
      <c r="A903" s="44">
        <v>899</v>
      </c>
      <c r="B903" s="171">
        <v>1329379.5312031102</v>
      </c>
      <c r="C903" s="141">
        <v>1644994.413053279</v>
      </c>
      <c r="D903" s="141">
        <v>1696543.2292842458</v>
      </c>
      <c r="E903" s="141">
        <v>1759589.3414697128</v>
      </c>
      <c r="J903" s="47"/>
      <c r="K903" s="47"/>
    </row>
    <row r="904" spans="1:11">
      <c r="A904" s="44">
        <v>900</v>
      </c>
      <c r="B904" s="171">
        <v>1320350.426980237</v>
      </c>
      <c r="C904" s="141">
        <v>1705339.9388458976</v>
      </c>
      <c r="D904" s="141">
        <v>1765550.3779986217</v>
      </c>
      <c r="E904" s="141">
        <v>1808272.6747723504</v>
      </c>
      <c r="J904" s="47"/>
      <c r="K904" s="47"/>
    </row>
    <row r="905" spans="1:11">
      <c r="A905" s="44">
        <v>901</v>
      </c>
      <c r="B905" s="171">
        <v>1300249.9358053557</v>
      </c>
      <c r="C905" s="141">
        <v>1660270.0898175407</v>
      </c>
      <c r="D905" s="141">
        <v>1684963.0759634767</v>
      </c>
      <c r="E905" s="141">
        <v>1717484.1094578854</v>
      </c>
      <c r="J905" s="47"/>
      <c r="K905" s="47"/>
    </row>
    <row r="906" spans="1:11">
      <c r="A906" s="44">
        <v>902</v>
      </c>
      <c r="B906" s="171">
        <v>1311290.1523557378</v>
      </c>
      <c r="C906" s="141">
        <v>1681270.1605254794</v>
      </c>
      <c r="D906" s="141">
        <v>1680892.4625568222</v>
      </c>
      <c r="E906" s="141">
        <v>1756389.7109648208</v>
      </c>
      <c r="J906" s="47"/>
      <c r="K906" s="47"/>
    </row>
    <row r="907" spans="1:11">
      <c r="A907" s="44">
        <v>903</v>
      </c>
      <c r="B907" s="171">
        <v>1339858.2177283233</v>
      </c>
      <c r="C907" s="141">
        <v>1725345.1228933844</v>
      </c>
      <c r="D907" s="141">
        <v>1719279.0021092459</v>
      </c>
      <c r="E907" s="141">
        <v>1787195.8915343808</v>
      </c>
      <c r="J907" s="47"/>
      <c r="K907" s="47"/>
    </row>
    <row r="908" spans="1:11">
      <c r="A908" s="44">
        <v>904</v>
      </c>
      <c r="B908" s="171">
        <v>1301149.4880607582</v>
      </c>
      <c r="C908" s="141">
        <v>1649687.306222758</v>
      </c>
      <c r="D908" s="141">
        <v>1722418.9269265891</v>
      </c>
      <c r="E908" s="141">
        <v>1793200.1572758402</v>
      </c>
      <c r="J908" s="47"/>
      <c r="K908" s="47"/>
    </row>
    <row r="909" spans="1:11">
      <c r="A909" s="44">
        <v>905</v>
      </c>
      <c r="B909" s="171">
        <v>1325119.4416271022</v>
      </c>
      <c r="C909" s="141">
        <v>1635175.112872713</v>
      </c>
      <c r="D909" s="141">
        <v>1739220.0547098597</v>
      </c>
      <c r="E909" s="141">
        <v>1759697.9884656402</v>
      </c>
      <c r="J909" s="47"/>
      <c r="K909" s="47"/>
    </row>
    <row r="910" spans="1:11">
      <c r="A910" s="44">
        <v>906</v>
      </c>
      <c r="B910" s="171">
        <v>1310860.6374453544</v>
      </c>
      <c r="C910" s="141">
        <v>1694690.4249211026</v>
      </c>
      <c r="D910" s="141">
        <v>1744585.5281731456</v>
      </c>
      <c r="E910" s="141">
        <v>1780949.8949956475</v>
      </c>
      <c r="J910" s="47"/>
      <c r="K910" s="47"/>
    </row>
    <row r="911" spans="1:11">
      <c r="A911" s="44">
        <v>907</v>
      </c>
      <c r="B911" s="171">
        <v>1321923.5399005695</v>
      </c>
      <c r="C911" s="141">
        <v>1677208.5562010715</v>
      </c>
      <c r="D911" s="141">
        <v>1694882.7489198856</v>
      </c>
      <c r="E911" s="141">
        <v>1814078.1236110197</v>
      </c>
      <c r="J911" s="47"/>
      <c r="K911" s="47"/>
    </row>
    <row r="912" spans="1:11">
      <c r="A912" s="44">
        <v>908</v>
      </c>
      <c r="B912" s="171">
        <v>1326435.1366544096</v>
      </c>
      <c r="C912" s="141">
        <v>1723297.6264557564</v>
      </c>
      <c r="D912" s="141">
        <v>1696585.2002713792</v>
      </c>
      <c r="E912" s="141">
        <v>1779747.6201683113</v>
      </c>
      <c r="J912" s="47"/>
      <c r="K912" s="47"/>
    </row>
    <row r="913" spans="1:11">
      <c r="A913" s="44">
        <v>909</v>
      </c>
      <c r="B913" s="171">
        <v>1296302.2735019315</v>
      </c>
      <c r="C913" s="141">
        <v>1673888.8811483078</v>
      </c>
      <c r="D913" s="141">
        <v>1726454.3191394082</v>
      </c>
      <c r="E913" s="141">
        <v>1761487.7240124887</v>
      </c>
      <c r="J913" s="47"/>
      <c r="K913" s="47"/>
    </row>
    <row r="914" spans="1:11">
      <c r="A914" s="44">
        <v>910</v>
      </c>
      <c r="B914" s="171">
        <v>1320433.0971572625</v>
      </c>
      <c r="C914" s="141">
        <v>1697572.2537784535</v>
      </c>
      <c r="D914" s="141">
        <v>1671044.3189956741</v>
      </c>
      <c r="E914" s="141">
        <v>1789387.1072385479</v>
      </c>
      <c r="J914" s="47"/>
      <c r="K914" s="47"/>
    </row>
    <row r="915" spans="1:11">
      <c r="A915" s="44">
        <v>911</v>
      </c>
      <c r="B915" s="171">
        <v>1307610.714649379</v>
      </c>
      <c r="C915" s="141">
        <v>1645050.0168221088</v>
      </c>
      <c r="D915" s="141">
        <v>1719844.1553975991</v>
      </c>
      <c r="E915" s="141">
        <v>1759647.7497348427</v>
      </c>
      <c r="J915" s="47"/>
      <c r="K915" s="47"/>
    </row>
    <row r="916" spans="1:11">
      <c r="A916" s="44">
        <v>912</v>
      </c>
      <c r="B916" s="171">
        <v>1310806.8659461343</v>
      </c>
      <c r="C916" s="141">
        <v>1681471.5695777452</v>
      </c>
      <c r="D916" s="141">
        <v>1670191.5211447729</v>
      </c>
      <c r="E916" s="141">
        <v>1816823.011353743</v>
      </c>
      <c r="J916" s="47"/>
      <c r="K916" s="47"/>
    </row>
    <row r="917" spans="1:11">
      <c r="A917" s="44">
        <v>913</v>
      </c>
      <c r="B917" s="171">
        <v>1337732.1343460144</v>
      </c>
      <c r="C917" s="141">
        <v>1682939.2344680179</v>
      </c>
      <c r="D917" s="141">
        <v>1725918.0197022294</v>
      </c>
      <c r="E917" s="141">
        <v>1749533.1507932507</v>
      </c>
      <c r="J917" s="47"/>
      <c r="K917" s="47"/>
    </row>
    <row r="918" spans="1:11">
      <c r="A918" s="44">
        <v>914</v>
      </c>
      <c r="B918" s="171">
        <v>1323562.7727086104</v>
      </c>
      <c r="C918" s="141">
        <v>1704293.6345412266</v>
      </c>
      <c r="D918" s="141">
        <v>1656395.1082533353</v>
      </c>
      <c r="E918" s="141">
        <v>1774239.4753665426</v>
      </c>
      <c r="J918" s="47"/>
      <c r="K918" s="47"/>
    </row>
    <row r="919" spans="1:11">
      <c r="A919" s="44">
        <v>915</v>
      </c>
      <c r="B919" s="171">
        <v>1314326.6046987749</v>
      </c>
      <c r="C919" s="141">
        <v>1652740.5799612857</v>
      </c>
      <c r="D919" s="141">
        <v>1691145.300159853</v>
      </c>
      <c r="E919" s="141">
        <v>1760226.6308498646</v>
      </c>
      <c r="J919" s="47"/>
      <c r="K919" s="47"/>
    </row>
    <row r="920" spans="1:11">
      <c r="A920" s="44">
        <v>916</v>
      </c>
      <c r="B920" s="171">
        <v>1350812.3960919678</v>
      </c>
      <c r="C920" s="141">
        <v>1728173.6115013049</v>
      </c>
      <c r="D920" s="141">
        <v>1759670.3211189087</v>
      </c>
      <c r="E920" s="141">
        <v>1880090.9723992462</v>
      </c>
      <c r="J920" s="47"/>
      <c r="K920" s="47"/>
    </row>
    <row r="921" spans="1:11">
      <c r="A921" s="44">
        <v>917</v>
      </c>
      <c r="B921" s="171">
        <v>1337605.2085819698</v>
      </c>
      <c r="C921" s="141">
        <v>1674177.8530460822</v>
      </c>
      <c r="D921" s="141">
        <v>1718106.0342877917</v>
      </c>
      <c r="E921" s="141">
        <v>1784242.1807834676</v>
      </c>
      <c r="J921" s="47"/>
      <c r="K921" s="47"/>
    </row>
    <row r="922" spans="1:11">
      <c r="A922" s="44">
        <v>918</v>
      </c>
      <c r="B922" s="171">
        <v>1323457.1652161197</v>
      </c>
      <c r="C922" s="141">
        <v>1676099.8813328079</v>
      </c>
      <c r="D922" s="141">
        <v>1725455.4629472194</v>
      </c>
      <c r="E922" s="141">
        <v>1833176.4615143349</v>
      </c>
      <c r="J922" s="47"/>
      <c r="K922" s="47"/>
    </row>
    <row r="923" spans="1:11">
      <c r="A923" s="44">
        <v>919</v>
      </c>
      <c r="B923" s="171">
        <v>1322029.1744121928</v>
      </c>
      <c r="C923" s="141">
        <v>1687879.623226542</v>
      </c>
      <c r="D923" s="141">
        <v>1708644.1933106356</v>
      </c>
      <c r="E923" s="141">
        <v>1793762.6131576658</v>
      </c>
      <c r="J923" s="47"/>
      <c r="K923" s="47"/>
    </row>
    <row r="924" spans="1:11">
      <c r="A924" s="44">
        <v>920</v>
      </c>
      <c r="B924" s="171">
        <v>1332391.4592832772</v>
      </c>
      <c r="C924" s="141">
        <v>1685210.5560345955</v>
      </c>
      <c r="D924" s="141">
        <v>1718519.4634884014</v>
      </c>
      <c r="E924" s="141">
        <v>1791572.4314039815</v>
      </c>
      <c r="J924" s="47"/>
      <c r="K924" s="47"/>
    </row>
    <row r="925" spans="1:11">
      <c r="A925" s="44">
        <v>921</v>
      </c>
      <c r="B925" s="171">
        <v>1307779.6807922483</v>
      </c>
      <c r="C925" s="141">
        <v>1687290.7940498136</v>
      </c>
      <c r="D925" s="141">
        <v>1720454.3144184682</v>
      </c>
      <c r="E925" s="141">
        <v>1760005.8548518096</v>
      </c>
      <c r="J925" s="47"/>
      <c r="K925" s="47"/>
    </row>
    <row r="926" spans="1:11">
      <c r="A926" s="44">
        <v>922</v>
      </c>
      <c r="B926" s="171">
        <v>1314632.7969109383</v>
      </c>
      <c r="C926" s="141">
        <v>1676770.7387513667</v>
      </c>
      <c r="D926" s="141">
        <v>1708378.0213222839</v>
      </c>
      <c r="E926" s="141">
        <v>1808153.025642195</v>
      </c>
      <c r="J926" s="47"/>
      <c r="K926" s="47"/>
    </row>
    <row r="927" spans="1:11">
      <c r="A927" s="44">
        <v>923</v>
      </c>
      <c r="B927" s="171">
        <v>1323665.7023072366</v>
      </c>
      <c r="C927" s="141">
        <v>1714126.2471902824</v>
      </c>
      <c r="D927" s="141">
        <v>1685854.2459637024</v>
      </c>
      <c r="E927" s="141">
        <v>1772801.7535979969</v>
      </c>
      <c r="J927" s="47"/>
      <c r="K927" s="47"/>
    </row>
    <row r="928" spans="1:11">
      <c r="A928" s="44">
        <v>924</v>
      </c>
      <c r="B928" s="171">
        <v>1337024.3357305154</v>
      </c>
      <c r="C928" s="141">
        <v>1665214.6244472738</v>
      </c>
      <c r="D928" s="141">
        <v>1758392.7687852429</v>
      </c>
      <c r="E928" s="141">
        <v>1861053.7827478722</v>
      </c>
      <c r="J928" s="47"/>
      <c r="K928" s="47"/>
    </row>
    <row r="929" spans="1:11">
      <c r="A929" s="44">
        <v>925</v>
      </c>
      <c r="B929" s="171">
        <v>1324171.3392236647</v>
      </c>
      <c r="C929" s="141">
        <v>1673479.8283728864</v>
      </c>
      <c r="D929" s="141">
        <v>1731318.3295981314</v>
      </c>
      <c r="E929" s="141">
        <v>1802379.1110930517</v>
      </c>
      <c r="J929" s="47"/>
      <c r="K929" s="47"/>
    </row>
    <row r="930" spans="1:11">
      <c r="A930" s="44">
        <v>926</v>
      </c>
      <c r="B930" s="171">
        <v>1323210.2709684866</v>
      </c>
      <c r="C930" s="141">
        <v>1699999.6469877353</v>
      </c>
      <c r="D930" s="141">
        <v>1780726.300372337</v>
      </c>
      <c r="E930" s="141">
        <v>1766299.4338900708</v>
      </c>
      <c r="J930" s="47"/>
      <c r="K930" s="47"/>
    </row>
    <row r="931" spans="1:11">
      <c r="A931" s="44">
        <v>927</v>
      </c>
      <c r="B931" s="171">
        <v>1300608.5587000772</v>
      </c>
      <c r="C931" s="141">
        <v>1659744.6549485242</v>
      </c>
      <c r="D931" s="141">
        <v>1726328.2455386438</v>
      </c>
      <c r="E931" s="141">
        <v>1799412.9529871612</v>
      </c>
      <c r="J931" s="47"/>
      <c r="K931" s="47"/>
    </row>
    <row r="932" spans="1:11">
      <c r="A932" s="44">
        <v>928</v>
      </c>
      <c r="B932" s="171">
        <v>1304645.2261423946</v>
      </c>
      <c r="C932" s="141">
        <v>1675521.2984420462</v>
      </c>
      <c r="D932" s="141">
        <v>1723767.1300172638</v>
      </c>
      <c r="E932" s="141">
        <v>1786601.4501425887</v>
      </c>
      <c r="J932" s="47"/>
      <c r="K932" s="47"/>
    </row>
    <row r="933" spans="1:11">
      <c r="A933" s="44">
        <v>929</v>
      </c>
      <c r="B933" s="171">
        <v>1324499.0403411058</v>
      </c>
      <c r="C933" s="141">
        <v>1675251.2366004444</v>
      </c>
      <c r="D933" s="141">
        <v>1724220.4655911704</v>
      </c>
      <c r="E933" s="141">
        <v>1789341.4545592668</v>
      </c>
      <c r="J933" s="47"/>
      <c r="K933" s="47"/>
    </row>
    <row r="934" spans="1:11">
      <c r="A934" s="44">
        <v>930</v>
      </c>
      <c r="B934" s="171">
        <v>1343242.1577970556</v>
      </c>
      <c r="C934" s="141">
        <v>1726120.620882347</v>
      </c>
      <c r="D934" s="141">
        <v>1754073.6083549133</v>
      </c>
      <c r="E934" s="141">
        <v>1857464.9626057257</v>
      </c>
      <c r="J934" s="47"/>
      <c r="K934" s="47"/>
    </row>
    <row r="935" spans="1:11">
      <c r="A935" s="44">
        <v>931</v>
      </c>
      <c r="B935" s="171">
        <v>1324355.7943395085</v>
      </c>
      <c r="C935" s="141">
        <v>1718545.5102454147</v>
      </c>
      <c r="D935" s="141">
        <v>1752747.9264694261</v>
      </c>
      <c r="E935" s="141">
        <v>1824901.7754591415</v>
      </c>
      <c r="J935" s="47"/>
      <c r="K935" s="47"/>
    </row>
    <row r="936" spans="1:11">
      <c r="A936" s="44">
        <v>932</v>
      </c>
      <c r="B936" s="171">
        <v>1323967.5346185048</v>
      </c>
      <c r="C936" s="141">
        <v>1682117.7917452743</v>
      </c>
      <c r="D936" s="141">
        <v>1679684.0934312388</v>
      </c>
      <c r="E936" s="141">
        <v>1750362.2666622759</v>
      </c>
      <c r="J936" s="47"/>
      <c r="K936" s="47"/>
    </row>
    <row r="937" spans="1:11">
      <c r="A937" s="44">
        <v>933</v>
      </c>
      <c r="B937" s="171">
        <v>1338310.2361894231</v>
      </c>
      <c r="C937" s="141">
        <v>1703509.5363297169</v>
      </c>
      <c r="D937" s="141">
        <v>1697820.0302474969</v>
      </c>
      <c r="E937" s="141">
        <v>1741662.3594098478</v>
      </c>
      <c r="J937" s="47"/>
      <c r="K937" s="47"/>
    </row>
    <row r="938" spans="1:11">
      <c r="A938" s="44">
        <v>934</v>
      </c>
      <c r="B938" s="171">
        <v>1308113.1795854522</v>
      </c>
      <c r="C938" s="141">
        <v>1658578.1692471604</v>
      </c>
      <c r="D938" s="141">
        <v>1693251.6656252278</v>
      </c>
      <c r="E938" s="141">
        <v>1732607.8472661697</v>
      </c>
      <c r="J938" s="47"/>
      <c r="K938" s="47"/>
    </row>
    <row r="939" spans="1:11">
      <c r="A939" s="44">
        <v>935</v>
      </c>
      <c r="B939" s="171">
        <v>1341813.2977244069</v>
      </c>
      <c r="C939" s="141">
        <v>1685411.3569167953</v>
      </c>
      <c r="D939" s="141">
        <v>1729679.1627312198</v>
      </c>
      <c r="E939" s="141">
        <v>1825996.7242114362</v>
      </c>
      <c r="J939" s="47"/>
      <c r="K939" s="47"/>
    </row>
    <row r="940" spans="1:11">
      <c r="A940" s="44">
        <v>936</v>
      </c>
      <c r="B940" s="171">
        <v>1316685.9387961645</v>
      </c>
      <c r="C940" s="141">
        <v>1672256.8898085491</v>
      </c>
      <c r="D940" s="141">
        <v>1729766.7385798106</v>
      </c>
      <c r="E940" s="141">
        <v>1800670.7333374957</v>
      </c>
      <c r="J940" s="47"/>
      <c r="K940" s="47"/>
    </row>
    <row r="941" spans="1:11">
      <c r="A941" s="44">
        <v>937</v>
      </c>
      <c r="B941" s="171">
        <v>1328383.7805228643</v>
      </c>
      <c r="C941" s="141">
        <v>1696792.9991954847</v>
      </c>
      <c r="D941" s="141">
        <v>1757304.8938026926</v>
      </c>
      <c r="E941" s="141">
        <v>1826250.4300911734</v>
      </c>
      <c r="J941" s="47"/>
      <c r="K941" s="47"/>
    </row>
    <row r="942" spans="1:11">
      <c r="A942" s="44">
        <v>938</v>
      </c>
      <c r="B942" s="171">
        <v>1305334.0027032704</v>
      </c>
      <c r="C942" s="141">
        <v>1664081.0669724464</v>
      </c>
      <c r="D942" s="141">
        <v>1724008.8824900719</v>
      </c>
      <c r="E942" s="141">
        <v>1766329.6669874787</v>
      </c>
      <c r="J942" s="47"/>
      <c r="K942" s="47"/>
    </row>
    <row r="943" spans="1:11">
      <c r="A943" s="44">
        <v>939</v>
      </c>
      <c r="B943" s="171">
        <v>1317816.0702117851</v>
      </c>
      <c r="C943" s="141">
        <v>1690446.5979132822</v>
      </c>
      <c r="D943" s="141">
        <v>1772583.137172265</v>
      </c>
      <c r="E943" s="141">
        <v>1829158.1486738489</v>
      </c>
      <c r="J943" s="47"/>
      <c r="K943" s="47"/>
    </row>
    <row r="944" spans="1:11">
      <c r="A944" s="44">
        <v>940</v>
      </c>
      <c r="B944" s="171">
        <v>1318315.3955603514</v>
      </c>
      <c r="C944" s="141">
        <v>1706348.710043252</v>
      </c>
      <c r="D944" s="141">
        <v>1718578.1833567754</v>
      </c>
      <c r="E944" s="141">
        <v>1750691.5857508546</v>
      </c>
      <c r="J944" s="47"/>
      <c r="K944" s="47"/>
    </row>
    <row r="945" spans="1:11">
      <c r="A945" s="44">
        <v>941</v>
      </c>
      <c r="B945" s="171">
        <v>1320623.1468630075</v>
      </c>
      <c r="C945" s="141">
        <v>1650401.4818210364</v>
      </c>
      <c r="D945" s="141">
        <v>1700561.7113221243</v>
      </c>
      <c r="E945" s="141">
        <v>1735759.4325862115</v>
      </c>
      <c r="J945" s="47"/>
      <c r="K945" s="47"/>
    </row>
    <row r="946" spans="1:11">
      <c r="A946" s="44">
        <v>942</v>
      </c>
      <c r="B946" s="171">
        <v>1313060.2382982196</v>
      </c>
      <c r="C946" s="141">
        <v>1665539.0660367755</v>
      </c>
      <c r="D946" s="141">
        <v>1652466.8760935403</v>
      </c>
      <c r="E946" s="141">
        <v>1755185.2733607381</v>
      </c>
      <c r="J946" s="47"/>
      <c r="K946" s="47"/>
    </row>
    <row r="947" spans="1:11">
      <c r="A947" s="44">
        <v>943</v>
      </c>
      <c r="B947" s="171">
        <v>1315424.1629933787</v>
      </c>
      <c r="C947" s="141">
        <v>1660913.6496955359</v>
      </c>
      <c r="D947" s="141">
        <v>1739728.2090578182</v>
      </c>
      <c r="E947" s="141">
        <v>1746823.49213627</v>
      </c>
      <c r="J947" s="47"/>
      <c r="K947" s="47"/>
    </row>
    <row r="948" spans="1:11">
      <c r="A948" s="44">
        <v>944</v>
      </c>
      <c r="B948" s="171">
        <v>1311181.5808790512</v>
      </c>
      <c r="C948" s="141">
        <v>1692564.0398036432</v>
      </c>
      <c r="D948" s="141">
        <v>1681697.8980299751</v>
      </c>
      <c r="E948" s="141">
        <v>1755396.3833723969</v>
      </c>
      <c r="J948" s="47"/>
      <c r="K948" s="47"/>
    </row>
    <row r="949" spans="1:11">
      <c r="A949" s="44">
        <v>945</v>
      </c>
      <c r="B949" s="171">
        <v>1308822.9757888741</v>
      </c>
      <c r="C949" s="141">
        <v>1697411.6737189533</v>
      </c>
      <c r="D949" s="141">
        <v>1704913.4632622537</v>
      </c>
      <c r="E949" s="141">
        <v>1846597.2010324276</v>
      </c>
      <c r="J949" s="47"/>
      <c r="K949" s="47"/>
    </row>
    <row r="950" spans="1:11">
      <c r="A950" s="44">
        <v>946</v>
      </c>
      <c r="B950" s="171">
        <v>1309145.8101605345</v>
      </c>
      <c r="C950" s="141">
        <v>1619346.856221291</v>
      </c>
      <c r="D950" s="141">
        <v>1652332.4957553879</v>
      </c>
      <c r="E950" s="141">
        <v>1792021.3128594006</v>
      </c>
      <c r="J950" s="47"/>
      <c r="K950" s="47"/>
    </row>
    <row r="951" spans="1:11">
      <c r="A951" s="44">
        <v>947</v>
      </c>
      <c r="B951" s="171">
        <v>1310878.2627188873</v>
      </c>
      <c r="C951" s="141">
        <v>1621065.7790830154</v>
      </c>
      <c r="D951" s="141">
        <v>1734042.7005607926</v>
      </c>
      <c r="E951" s="141">
        <v>1821293.3832195818</v>
      </c>
      <c r="J951" s="47"/>
      <c r="K951" s="47"/>
    </row>
    <row r="952" spans="1:11">
      <c r="A952" s="44">
        <v>948</v>
      </c>
      <c r="B952" s="171">
        <v>1321041.3510448888</v>
      </c>
      <c r="C952" s="141">
        <v>1665082.9481054503</v>
      </c>
      <c r="D952" s="141">
        <v>1705387.6309969721</v>
      </c>
      <c r="E952" s="141">
        <v>1788848.3369852675</v>
      </c>
      <c r="J952" s="47"/>
      <c r="K952" s="47"/>
    </row>
    <row r="953" spans="1:11">
      <c r="A953" s="44">
        <v>949</v>
      </c>
      <c r="B953" s="171">
        <v>1320546.4593423235</v>
      </c>
      <c r="C953" s="141">
        <v>1678006.1466348548</v>
      </c>
      <c r="D953" s="141">
        <v>1728597.010354944</v>
      </c>
      <c r="E953" s="141">
        <v>1756104.6491536035</v>
      </c>
      <c r="J953" s="47"/>
      <c r="K953" s="47"/>
    </row>
    <row r="954" spans="1:11">
      <c r="A954" s="44">
        <v>950</v>
      </c>
      <c r="B954" s="171">
        <v>1323715.0694681066</v>
      </c>
      <c r="C954" s="141">
        <v>1698911.5998550372</v>
      </c>
      <c r="D954" s="141">
        <v>1714314.0109197136</v>
      </c>
      <c r="E954" s="141">
        <v>1797693.1780301221</v>
      </c>
      <c r="J954" s="47"/>
      <c r="K954" s="47"/>
    </row>
    <row r="955" spans="1:11">
      <c r="A955" s="44">
        <v>951</v>
      </c>
      <c r="B955" s="171">
        <v>1305811.9219389991</v>
      </c>
      <c r="C955" s="141">
        <v>1722714.5889370311</v>
      </c>
      <c r="D955" s="141">
        <v>1765364.7968487388</v>
      </c>
      <c r="E955" s="141">
        <v>1797795.6779749303</v>
      </c>
      <c r="J955" s="47"/>
      <c r="K955" s="47"/>
    </row>
    <row r="956" spans="1:11">
      <c r="A956" s="44">
        <v>952</v>
      </c>
      <c r="B956" s="171">
        <v>1327004.2126161584</v>
      </c>
      <c r="C956" s="141">
        <v>1699656.3571752219</v>
      </c>
      <c r="D956" s="141">
        <v>1670815.7275560938</v>
      </c>
      <c r="E956" s="141">
        <v>1769096.3992812505</v>
      </c>
      <c r="J956" s="47"/>
      <c r="K956" s="47"/>
    </row>
    <row r="957" spans="1:11">
      <c r="A957" s="44">
        <v>953</v>
      </c>
      <c r="B957" s="171">
        <v>1322254.8299750965</v>
      </c>
      <c r="C957" s="141">
        <v>1671475.9885561944</v>
      </c>
      <c r="D957" s="141">
        <v>1700109.649355605</v>
      </c>
      <c r="E957" s="141">
        <v>1749329.2400384706</v>
      </c>
      <c r="J957" s="47"/>
      <c r="K957" s="47"/>
    </row>
    <row r="958" spans="1:11">
      <c r="A958" s="44">
        <v>954</v>
      </c>
      <c r="B958" s="171">
        <v>1303936.1125444125</v>
      </c>
      <c r="C958" s="141">
        <v>1676271.524031017</v>
      </c>
      <c r="D958" s="141">
        <v>1699148.7054440985</v>
      </c>
      <c r="E958" s="141">
        <v>1787317.7694146894</v>
      </c>
      <c r="J958" s="47"/>
      <c r="K958" s="47"/>
    </row>
    <row r="959" spans="1:11">
      <c r="A959" s="44">
        <v>955</v>
      </c>
      <c r="B959" s="171">
        <v>1336585.6525076646</v>
      </c>
      <c r="C959" s="141">
        <v>1674247.8883023369</v>
      </c>
      <c r="D959" s="141">
        <v>1738131.9190833012</v>
      </c>
      <c r="E959" s="141">
        <v>1824684.7019466141</v>
      </c>
      <c r="J959" s="47"/>
      <c r="K959" s="47"/>
    </row>
    <row r="960" spans="1:11">
      <c r="A960" s="44">
        <v>956</v>
      </c>
      <c r="B960" s="171">
        <v>1326147.4803088543</v>
      </c>
      <c r="C960" s="141">
        <v>1692129.8841370034</v>
      </c>
      <c r="D960" s="141">
        <v>1732916.6570815817</v>
      </c>
      <c r="E960" s="141">
        <v>1734158.1989911445</v>
      </c>
      <c r="J960" s="47"/>
      <c r="K960" s="47"/>
    </row>
    <row r="961" spans="1:11">
      <c r="A961" s="44">
        <v>957</v>
      </c>
      <c r="B961" s="171">
        <v>1315812.8861553064</v>
      </c>
      <c r="C961" s="141">
        <v>1684406.9176349021</v>
      </c>
      <c r="D961" s="141">
        <v>1691094.9423466024</v>
      </c>
      <c r="E961" s="141">
        <v>1722579.8811889105</v>
      </c>
      <c r="J961" s="47"/>
      <c r="K961" s="47"/>
    </row>
    <row r="962" spans="1:11">
      <c r="A962" s="44">
        <v>958</v>
      </c>
      <c r="B962" s="171">
        <v>1329807.0331169886</v>
      </c>
      <c r="C962" s="141">
        <v>1691012.3627175656</v>
      </c>
      <c r="D962" s="141">
        <v>1722306.6590354731</v>
      </c>
      <c r="E962" s="141">
        <v>1813702.187264662</v>
      </c>
      <c r="J962" s="47"/>
      <c r="K962" s="47"/>
    </row>
    <row r="963" spans="1:11">
      <c r="A963" s="44">
        <v>959</v>
      </c>
      <c r="B963" s="171">
        <v>1313764.0241706551</v>
      </c>
      <c r="C963" s="141">
        <v>1670875.7496716175</v>
      </c>
      <c r="D963" s="141">
        <v>1727958.9505084003</v>
      </c>
      <c r="E963" s="141">
        <v>1853613.4380952383</v>
      </c>
      <c r="J963" s="47"/>
      <c r="K963" s="47"/>
    </row>
    <row r="964" spans="1:11">
      <c r="A964" s="44">
        <v>960</v>
      </c>
      <c r="B964" s="171">
        <v>1328037.2378473021</v>
      </c>
      <c r="C964" s="141">
        <v>1677992.6888990363</v>
      </c>
      <c r="D964" s="141">
        <v>1737546.6709137461</v>
      </c>
      <c r="E964" s="141">
        <v>1795035.6190104226</v>
      </c>
      <c r="J964" s="47"/>
      <c r="K964" s="47"/>
    </row>
    <row r="965" spans="1:11">
      <c r="A965" s="44">
        <v>961</v>
      </c>
      <c r="B965" s="171">
        <v>1329122.1733419681</v>
      </c>
      <c r="C965" s="141">
        <v>1666539.7181473682</v>
      </c>
      <c r="D965" s="141">
        <v>1718067.474397806</v>
      </c>
      <c r="E965" s="141">
        <v>1768197.351823034</v>
      </c>
      <c r="J965" s="47"/>
      <c r="K965" s="47"/>
    </row>
    <row r="966" spans="1:11">
      <c r="A966" s="44">
        <v>962</v>
      </c>
      <c r="B966" s="171">
        <v>1306691.4375328987</v>
      </c>
      <c r="C966" s="141">
        <v>1686813.4776982551</v>
      </c>
      <c r="D966" s="141">
        <v>1761859.2292128792</v>
      </c>
      <c r="E966" s="141">
        <v>1777306.7027966559</v>
      </c>
      <c r="J966" s="47"/>
      <c r="K966" s="47"/>
    </row>
    <row r="967" spans="1:11">
      <c r="A967" s="44">
        <v>963</v>
      </c>
      <c r="B967" s="171">
        <v>1324166.293323156</v>
      </c>
      <c r="C967" s="141">
        <v>1658427.7432892956</v>
      </c>
      <c r="D967" s="141">
        <v>1728475.2417857014</v>
      </c>
      <c r="E967" s="141">
        <v>1772608.6004918064</v>
      </c>
      <c r="J967" s="47"/>
      <c r="K967" s="47"/>
    </row>
    <row r="968" spans="1:11">
      <c r="A968" s="44">
        <v>964</v>
      </c>
      <c r="B968" s="171">
        <v>1320657.3205988838</v>
      </c>
      <c r="C968" s="141">
        <v>1698540.2827676819</v>
      </c>
      <c r="D968" s="141">
        <v>1754123.3383721935</v>
      </c>
      <c r="E968" s="141">
        <v>1783273.7602332414</v>
      </c>
      <c r="J968" s="47"/>
      <c r="K968" s="47"/>
    </row>
    <row r="969" spans="1:11">
      <c r="A969" s="44">
        <v>965</v>
      </c>
      <c r="B969" s="171">
        <v>1329189.1970225989</v>
      </c>
      <c r="C969" s="141">
        <v>1691300.0485242372</v>
      </c>
      <c r="D969" s="141">
        <v>1747217.7742870315</v>
      </c>
      <c r="E969" s="141">
        <v>1775604.6692681897</v>
      </c>
      <c r="J969" s="47"/>
      <c r="K969" s="47"/>
    </row>
    <row r="970" spans="1:11">
      <c r="A970" s="44">
        <v>966</v>
      </c>
      <c r="B970" s="171">
        <v>1307987.2514031106</v>
      </c>
      <c r="C970" s="141">
        <v>1706423.668480173</v>
      </c>
      <c r="D970" s="141">
        <v>1708758.295606446</v>
      </c>
      <c r="E970" s="141">
        <v>1777104.5141663244</v>
      </c>
      <c r="J970" s="47"/>
      <c r="K970" s="47"/>
    </row>
    <row r="971" spans="1:11">
      <c r="A971" s="44">
        <v>967</v>
      </c>
      <c r="B971" s="171">
        <v>1333466.3666637095</v>
      </c>
      <c r="C971" s="141">
        <v>1677137.1348366546</v>
      </c>
      <c r="D971" s="141">
        <v>1709181.5115902191</v>
      </c>
      <c r="E971" s="141">
        <v>1799926.9430813638</v>
      </c>
      <c r="J971" s="47"/>
      <c r="K971" s="47"/>
    </row>
    <row r="972" spans="1:11">
      <c r="A972" s="44">
        <v>968</v>
      </c>
      <c r="B972" s="171">
        <v>1322172.7963155545</v>
      </c>
      <c r="C972" s="141">
        <v>1703096.8808859377</v>
      </c>
      <c r="D972" s="141">
        <v>1766243.6178137802</v>
      </c>
      <c r="E972" s="141">
        <v>1751876.36782193</v>
      </c>
      <c r="J972" s="47"/>
      <c r="K972" s="47"/>
    </row>
    <row r="973" spans="1:11">
      <c r="A973" s="44">
        <v>969</v>
      </c>
      <c r="B973" s="171">
        <v>1332996.7051344223</v>
      </c>
      <c r="C973" s="141">
        <v>1695524.5314046761</v>
      </c>
      <c r="D973" s="141">
        <v>1758326.878146915</v>
      </c>
      <c r="E973" s="141">
        <v>1815521.5782434405</v>
      </c>
      <c r="J973" s="47"/>
      <c r="K973" s="47"/>
    </row>
    <row r="974" spans="1:11">
      <c r="A974" s="44">
        <v>970</v>
      </c>
      <c r="B974" s="171">
        <v>1329701.5060634071</v>
      </c>
      <c r="C974" s="141">
        <v>1657054.3129072646</v>
      </c>
      <c r="D974" s="141">
        <v>1725345.812541282</v>
      </c>
      <c r="E974" s="141">
        <v>1759313.6775045288</v>
      </c>
      <c r="J974" s="47"/>
      <c r="K974" s="47"/>
    </row>
    <row r="975" spans="1:11">
      <c r="A975" s="44">
        <v>971</v>
      </c>
      <c r="B975" s="171">
        <v>1325943.7970666364</v>
      </c>
      <c r="C975" s="141">
        <v>1703288.9129800338</v>
      </c>
      <c r="D975" s="141">
        <v>1742457.9201070934</v>
      </c>
      <c r="E975" s="141">
        <v>1780503.9258604404</v>
      </c>
      <c r="J975" s="47"/>
      <c r="K975" s="47"/>
    </row>
    <row r="976" spans="1:11">
      <c r="A976" s="44">
        <v>972</v>
      </c>
      <c r="B976" s="171">
        <v>1288576.6443758423</v>
      </c>
      <c r="C976" s="141">
        <v>1655752.6803360388</v>
      </c>
      <c r="D976" s="141">
        <v>1681553.6876313984</v>
      </c>
      <c r="E976" s="141">
        <v>1742154.0515929526</v>
      </c>
      <c r="J976" s="47"/>
      <c r="K976" s="47"/>
    </row>
    <row r="977" spans="1:11">
      <c r="A977" s="44">
        <v>973</v>
      </c>
      <c r="B977" s="171">
        <v>1315317.9014737955</v>
      </c>
      <c r="C977" s="141">
        <v>1716149.4655228266</v>
      </c>
      <c r="D977" s="141">
        <v>1747511.2318607315</v>
      </c>
      <c r="E977" s="141">
        <v>1811811.8539497473</v>
      </c>
      <c r="J977" s="47"/>
      <c r="K977" s="47"/>
    </row>
    <row r="978" spans="1:11">
      <c r="A978" s="44">
        <v>974</v>
      </c>
      <c r="B978" s="171">
        <v>1338329.264314682</v>
      </c>
      <c r="C978" s="141">
        <v>1694853.8342618782</v>
      </c>
      <c r="D978" s="141">
        <v>1709374.8734788792</v>
      </c>
      <c r="E978" s="141">
        <v>1785743.2670284642</v>
      </c>
      <c r="J978" s="47"/>
      <c r="K978" s="47"/>
    </row>
    <row r="979" spans="1:11">
      <c r="A979" s="44">
        <v>975</v>
      </c>
      <c r="B979" s="171">
        <v>1321984.1662879232</v>
      </c>
      <c r="C979" s="141">
        <v>1694701.2393711868</v>
      </c>
      <c r="D979" s="141">
        <v>1715508.1566362141</v>
      </c>
      <c r="E979" s="141">
        <v>1838618.8210811953</v>
      </c>
      <c r="J979" s="47"/>
      <c r="K979" s="47"/>
    </row>
    <row r="980" spans="1:11">
      <c r="A980" s="44">
        <v>976</v>
      </c>
      <c r="B980" s="171">
        <v>1324400.8346432087</v>
      </c>
      <c r="C980" s="141">
        <v>1674773.7722519494</v>
      </c>
      <c r="D980" s="141">
        <v>1720262.7323949849</v>
      </c>
      <c r="E980" s="141">
        <v>1742077.0855848244</v>
      </c>
      <c r="J980" s="47"/>
      <c r="K980" s="47"/>
    </row>
    <row r="981" spans="1:11">
      <c r="A981" s="44">
        <v>977</v>
      </c>
      <c r="B981" s="171">
        <v>1296889.9948739349</v>
      </c>
      <c r="C981" s="141">
        <v>1666542.5744770358</v>
      </c>
      <c r="D981" s="141">
        <v>1693310.7808313989</v>
      </c>
      <c r="E981" s="141">
        <v>1729362.4395506652</v>
      </c>
      <c r="J981" s="47"/>
      <c r="K981" s="47"/>
    </row>
    <row r="982" spans="1:11">
      <c r="A982" s="44">
        <v>978</v>
      </c>
      <c r="B982" s="171">
        <v>1308198.7992003462</v>
      </c>
      <c r="C982" s="141">
        <v>1701215.5038054211</v>
      </c>
      <c r="D982" s="141">
        <v>1702253.8315567612</v>
      </c>
      <c r="E982" s="141">
        <v>1746078.5468798825</v>
      </c>
      <c r="J982" s="47"/>
      <c r="K982" s="47"/>
    </row>
    <row r="983" spans="1:11">
      <c r="A983" s="44">
        <v>979</v>
      </c>
      <c r="B983" s="171">
        <v>1338419.7277375171</v>
      </c>
      <c r="C983" s="141">
        <v>1693682.9823870661</v>
      </c>
      <c r="D983" s="141">
        <v>1731381.8909469261</v>
      </c>
      <c r="E983" s="141">
        <v>1819469.9478538721</v>
      </c>
      <c r="J983" s="47"/>
      <c r="K983" s="47"/>
    </row>
    <row r="984" spans="1:11">
      <c r="A984" s="44">
        <v>980</v>
      </c>
      <c r="B984" s="171">
        <v>1309157.7263145107</v>
      </c>
      <c r="C984" s="141">
        <v>1690385.8365313516</v>
      </c>
      <c r="D984" s="141">
        <v>1745703.3998565408</v>
      </c>
      <c r="E984" s="141">
        <v>1826765.488167986</v>
      </c>
      <c r="J984" s="47"/>
      <c r="K984" s="47"/>
    </row>
    <row r="985" spans="1:11">
      <c r="A985" s="44">
        <v>981</v>
      </c>
      <c r="B985" s="171">
        <v>1289672.5970278941</v>
      </c>
      <c r="C985" s="141">
        <v>1671103.5012893074</v>
      </c>
      <c r="D985" s="141">
        <v>1725565.9825740464</v>
      </c>
      <c r="E985" s="141">
        <v>1720183.3589885707</v>
      </c>
      <c r="J985" s="47"/>
      <c r="K985" s="47"/>
    </row>
    <row r="986" spans="1:11">
      <c r="A986" s="44">
        <v>982</v>
      </c>
      <c r="B986" s="171">
        <v>1305126.1964664208</v>
      </c>
      <c r="C986" s="141">
        <v>1701582.8133895891</v>
      </c>
      <c r="D986" s="141">
        <v>1721420.3050781516</v>
      </c>
      <c r="E986" s="141">
        <v>1793397.4083288824</v>
      </c>
      <c r="J986" s="47"/>
      <c r="K986" s="47"/>
    </row>
    <row r="987" spans="1:11">
      <c r="A987" s="44">
        <v>983</v>
      </c>
      <c r="B987" s="171">
        <v>1316052.3669346196</v>
      </c>
      <c r="C987" s="141">
        <v>1673171.1754541376</v>
      </c>
      <c r="D987" s="141">
        <v>1724922.0750079923</v>
      </c>
      <c r="E987" s="141">
        <v>1773256.6040889651</v>
      </c>
      <c r="J987" s="47"/>
      <c r="K987" s="47"/>
    </row>
    <row r="988" spans="1:11">
      <c r="A988" s="44">
        <v>984</v>
      </c>
      <c r="B988" s="171">
        <v>1324440.7616558876</v>
      </c>
      <c r="C988" s="141">
        <v>1671094.2903124203</v>
      </c>
      <c r="D988" s="141">
        <v>1685208.6035061476</v>
      </c>
      <c r="E988" s="141">
        <v>1765951.2363425877</v>
      </c>
      <c r="J988" s="47"/>
      <c r="K988" s="47"/>
    </row>
    <row r="989" spans="1:11">
      <c r="A989" s="44">
        <v>985</v>
      </c>
      <c r="B989" s="171">
        <v>1329305.8066402122</v>
      </c>
      <c r="C989" s="141">
        <v>1682392.7197540903</v>
      </c>
      <c r="D989" s="141">
        <v>1743525.2469152587</v>
      </c>
      <c r="E989" s="141">
        <v>1745947.7095046989</v>
      </c>
      <c r="J989" s="47"/>
      <c r="K989" s="47"/>
    </row>
    <row r="990" spans="1:11">
      <c r="A990" s="44">
        <v>986</v>
      </c>
      <c r="B990" s="171">
        <v>1297873.0991246155</v>
      </c>
      <c r="C990" s="141">
        <v>1641040.7996239008</v>
      </c>
      <c r="D990" s="141">
        <v>1696422.5954825173</v>
      </c>
      <c r="E990" s="141">
        <v>1752983.7196649243</v>
      </c>
      <c r="J990" s="47"/>
      <c r="K990" s="47"/>
    </row>
    <row r="991" spans="1:11">
      <c r="A991" s="44">
        <v>987</v>
      </c>
      <c r="B991" s="171">
        <v>1294887.7249986615</v>
      </c>
      <c r="C991" s="141">
        <v>1700307.1484431152</v>
      </c>
      <c r="D991" s="141">
        <v>1718293.6759592034</v>
      </c>
      <c r="E991" s="141">
        <v>1802497.9769203339</v>
      </c>
      <c r="J991" s="47"/>
      <c r="K991" s="47"/>
    </row>
    <row r="992" spans="1:11">
      <c r="A992" s="44">
        <v>988</v>
      </c>
      <c r="B992" s="171">
        <v>1333700.7897013158</v>
      </c>
      <c r="C992" s="141">
        <v>1693311.3283101812</v>
      </c>
      <c r="D992" s="141">
        <v>1729194.9540890877</v>
      </c>
      <c r="E992" s="141">
        <v>1824799.0691090254</v>
      </c>
      <c r="J992" s="47"/>
      <c r="K992" s="47"/>
    </row>
    <row r="993" spans="1:11">
      <c r="A993" s="44">
        <v>989</v>
      </c>
      <c r="B993" s="171">
        <v>1310394.2173273915</v>
      </c>
      <c r="C993" s="141">
        <v>1675066.0368835772</v>
      </c>
      <c r="D993" s="141">
        <v>1718500.3514569516</v>
      </c>
      <c r="E993" s="141">
        <v>1818064.8966039335</v>
      </c>
      <c r="J993" s="47"/>
      <c r="K993" s="47"/>
    </row>
    <row r="994" spans="1:11">
      <c r="A994" s="44">
        <v>990</v>
      </c>
      <c r="B994" s="171">
        <v>1310710.1448771835</v>
      </c>
      <c r="C994" s="141">
        <v>1659762.5222241154</v>
      </c>
      <c r="D994" s="141">
        <v>1679565.3771724256</v>
      </c>
      <c r="E994" s="141">
        <v>1772409.3697320011</v>
      </c>
      <c r="J994" s="47"/>
      <c r="K994" s="47"/>
    </row>
    <row r="995" spans="1:11">
      <c r="A995" s="44">
        <v>991</v>
      </c>
      <c r="B995" s="171">
        <v>1332606.6038654405</v>
      </c>
      <c r="C995" s="141">
        <v>1675331.0240722317</v>
      </c>
      <c r="D995" s="141">
        <v>1744477.0757624838</v>
      </c>
      <c r="E995" s="141">
        <v>1863901.3695206447</v>
      </c>
      <c r="J995" s="47"/>
      <c r="K995" s="47"/>
    </row>
    <row r="996" spans="1:11">
      <c r="A996" s="44">
        <v>992</v>
      </c>
      <c r="B996" s="171">
        <v>1308548.7744188055</v>
      </c>
      <c r="C996" s="141">
        <v>1724820.9780752335</v>
      </c>
      <c r="D996" s="141">
        <v>1750561.9445967814</v>
      </c>
      <c r="E996" s="141">
        <v>1830238.9121526584</v>
      </c>
      <c r="J996" s="47"/>
      <c r="K996" s="47"/>
    </row>
    <row r="997" spans="1:11">
      <c r="A997" s="44">
        <v>993</v>
      </c>
      <c r="B997" s="171">
        <v>1312450.3860447106</v>
      </c>
      <c r="C997" s="141">
        <v>1709086.8206813126</v>
      </c>
      <c r="D997" s="141">
        <v>1691499.0481915462</v>
      </c>
      <c r="E997" s="141">
        <v>1765670.8522579169</v>
      </c>
      <c r="J997" s="47"/>
      <c r="K997" s="47"/>
    </row>
    <row r="998" spans="1:11">
      <c r="A998" s="44">
        <v>994</v>
      </c>
      <c r="B998" s="171">
        <v>1326378.3572161528</v>
      </c>
      <c r="C998" s="141">
        <v>1696613.627343328</v>
      </c>
      <c r="D998" s="141">
        <v>1687574.4944078336</v>
      </c>
      <c r="E998" s="141">
        <v>1796542.634729801</v>
      </c>
      <c r="J998" s="47"/>
      <c r="K998" s="47"/>
    </row>
    <row r="999" spans="1:11">
      <c r="A999" s="44">
        <v>995</v>
      </c>
      <c r="B999" s="171">
        <v>1316969.1315195621</v>
      </c>
      <c r="C999" s="141">
        <v>1675214.1053799095</v>
      </c>
      <c r="D999" s="141">
        <v>1729557.9815084659</v>
      </c>
      <c r="E999" s="141">
        <v>1744289.2519703561</v>
      </c>
      <c r="J999" s="47"/>
      <c r="K999" s="47"/>
    </row>
    <row r="1000" spans="1:11">
      <c r="A1000" s="44">
        <v>996</v>
      </c>
      <c r="B1000" s="171">
        <v>1316681.7524299275</v>
      </c>
      <c r="C1000" s="141">
        <v>1716450.9741316838</v>
      </c>
      <c r="D1000" s="141">
        <v>1721646.992321457</v>
      </c>
      <c r="E1000" s="141">
        <v>1788053.6903871412</v>
      </c>
      <c r="J1000" s="47"/>
      <c r="K1000" s="47"/>
    </row>
    <row r="1001" spans="1:11">
      <c r="A1001" s="44">
        <v>997</v>
      </c>
      <c r="B1001" s="171">
        <v>1311527.4805359431</v>
      </c>
      <c r="C1001" s="141">
        <v>1683304.4014312259</v>
      </c>
      <c r="D1001" s="141">
        <v>1725507.3978947212</v>
      </c>
      <c r="E1001" s="141">
        <v>1793813.4126101418</v>
      </c>
      <c r="J1001" s="47"/>
      <c r="K1001" s="47"/>
    </row>
    <row r="1002" spans="1:11">
      <c r="A1002" s="44">
        <v>998</v>
      </c>
      <c r="B1002" s="171">
        <v>1323138.8969642234</v>
      </c>
      <c r="C1002" s="141">
        <v>1702772.0864965762</v>
      </c>
      <c r="D1002" s="141">
        <v>1729501.9707236742</v>
      </c>
      <c r="E1002" s="141">
        <v>1774478.0823441031</v>
      </c>
      <c r="J1002" s="47"/>
      <c r="K1002" s="47"/>
    </row>
    <row r="1003" spans="1:11">
      <c r="A1003" s="44">
        <v>999</v>
      </c>
      <c r="B1003" s="171">
        <v>1326538.8364528799</v>
      </c>
      <c r="C1003" s="141">
        <v>1703394.514324462</v>
      </c>
      <c r="D1003" s="141">
        <v>1712216.6967383269</v>
      </c>
      <c r="E1003" s="141">
        <v>1771060.3908639147</v>
      </c>
      <c r="J1003" s="47"/>
      <c r="K1003" s="47"/>
    </row>
    <row r="1004" spans="1:11">
      <c r="A1004" s="44">
        <v>1000</v>
      </c>
      <c r="B1004" s="171">
        <v>1317372.1594196241</v>
      </c>
      <c r="C1004" s="141">
        <v>1661591.5000473165</v>
      </c>
      <c r="D1004" s="141">
        <v>1687454.0136575198</v>
      </c>
      <c r="E1004" s="141">
        <v>1748133.5000970801</v>
      </c>
      <c r="J1004" s="47"/>
      <c r="K1004" s="47"/>
    </row>
    <row r="1005" spans="1:11">
      <c r="A1005" s="44">
        <v>1001</v>
      </c>
      <c r="B1005" s="171">
        <v>1304026.81780232</v>
      </c>
      <c r="C1005" s="141">
        <v>1687921.6582209142</v>
      </c>
      <c r="D1005" s="141">
        <v>1706011.277294572</v>
      </c>
      <c r="E1005" s="141">
        <v>1824101.9370226196</v>
      </c>
      <c r="J1005" s="47"/>
      <c r="K1005" s="47"/>
    </row>
    <row r="1006" spans="1:11">
      <c r="A1006" s="44">
        <v>1002</v>
      </c>
      <c r="B1006" s="171">
        <v>1323762.5503783133</v>
      </c>
      <c r="C1006" s="141">
        <v>1716160.5214275755</v>
      </c>
      <c r="D1006" s="141">
        <v>1716170.2904799599</v>
      </c>
      <c r="E1006" s="141">
        <v>1780756.6194976526</v>
      </c>
      <c r="J1006" s="47"/>
      <c r="K1006" s="47"/>
    </row>
    <row r="1007" spans="1:11">
      <c r="A1007" s="44">
        <v>1003</v>
      </c>
      <c r="B1007" s="171">
        <v>1326000.6025665591</v>
      </c>
      <c r="C1007" s="141">
        <v>1724327.6548716791</v>
      </c>
      <c r="D1007" s="141">
        <v>1728871.8915947929</v>
      </c>
      <c r="E1007" s="141">
        <v>1793948.0977011826</v>
      </c>
      <c r="J1007" s="47"/>
      <c r="K1007" s="47"/>
    </row>
    <row r="1008" spans="1:11">
      <c r="A1008" s="44">
        <v>1004</v>
      </c>
      <c r="B1008" s="171">
        <v>1304012.0923742631</v>
      </c>
      <c r="C1008" s="141">
        <v>1707380.9128564189</v>
      </c>
      <c r="D1008" s="141">
        <v>1715778.0707198214</v>
      </c>
      <c r="E1008" s="141">
        <v>1729243.0877751617</v>
      </c>
      <c r="J1008" s="47"/>
      <c r="K1008" s="47"/>
    </row>
    <row r="1009" spans="1:11">
      <c r="A1009" s="44">
        <v>1005</v>
      </c>
      <c r="B1009" s="171">
        <v>1345691.3668741926</v>
      </c>
      <c r="C1009" s="141">
        <v>1720496.9656111149</v>
      </c>
      <c r="D1009" s="141">
        <v>1791872.9266174461</v>
      </c>
      <c r="E1009" s="141">
        <v>1878729.369195078</v>
      </c>
      <c r="J1009" s="47"/>
      <c r="K1009" s="47"/>
    </row>
    <row r="1010" spans="1:11">
      <c r="A1010" s="44">
        <v>1006</v>
      </c>
      <c r="B1010" s="171">
        <v>1337907.5049773972</v>
      </c>
      <c r="C1010" s="141">
        <v>1704756.2013822393</v>
      </c>
      <c r="D1010" s="141">
        <v>1730086.1303797625</v>
      </c>
      <c r="E1010" s="141">
        <v>1830094.1724830368</v>
      </c>
      <c r="J1010" s="47"/>
      <c r="K1010" s="47"/>
    </row>
    <row r="1011" spans="1:11">
      <c r="A1011" s="44">
        <v>1007</v>
      </c>
      <c r="B1011" s="171">
        <v>1335248.5638419432</v>
      </c>
      <c r="C1011" s="141">
        <v>1735211.0694846842</v>
      </c>
      <c r="D1011" s="141">
        <v>1805982.6629975205</v>
      </c>
      <c r="E1011" s="141">
        <v>1819890.4483042108</v>
      </c>
      <c r="J1011" s="47"/>
      <c r="K1011" s="47"/>
    </row>
    <row r="1012" spans="1:11">
      <c r="A1012" s="44">
        <v>1008</v>
      </c>
      <c r="B1012" s="171">
        <v>1298156.9772587232</v>
      </c>
      <c r="C1012" s="141">
        <v>1661048.2359629183</v>
      </c>
      <c r="D1012" s="141">
        <v>1687240.8131719963</v>
      </c>
      <c r="E1012" s="141">
        <v>1751415.081371706</v>
      </c>
      <c r="J1012" s="47"/>
      <c r="K1012" s="47"/>
    </row>
    <row r="1013" spans="1:11">
      <c r="A1013" s="44">
        <v>1009</v>
      </c>
      <c r="B1013" s="171">
        <v>1308064.0339465714</v>
      </c>
      <c r="C1013" s="141">
        <v>1712524.4858003084</v>
      </c>
      <c r="D1013" s="141">
        <v>1757348.5863742896</v>
      </c>
      <c r="E1013" s="141">
        <v>1837906.5124354251</v>
      </c>
      <c r="J1013" s="47"/>
      <c r="K1013" s="47"/>
    </row>
    <row r="1014" spans="1:11">
      <c r="A1014" s="44">
        <v>1010</v>
      </c>
      <c r="B1014" s="171">
        <v>1324215.3829576245</v>
      </c>
      <c r="C1014" s="141">
        <v>1732438.2891105937</v>
      </c>
      <c r="D1014" s="141">
        <v>1758126.4737290407</v>
      </c>
      <c r="E1014" s="141">
        <v>1789955.1594092012</v>
      </c>
      <c r="J1014" s="47"/>
      <c r="K1014" s="47"/>
    </row>
    <row r="1015" spans="1:11">
      <c r="A1015" s="44">
        <v>1011</v>
      </c>
      <c r="B1015" s="171">
        <v>1298759.275206899</v>
      </c>
      <c r="C1015" s="141">
        <v>1663286.478479428</v>
      </c>
      <c r="D1015" s="141">
        <v>1685451.4528713902</v>
      </c>
      <c r="E1015" s="141">
        <v>1821138.5406095339</v>
      </c>
      <c r="J1015" s="47"/>
      <c r="K1015" s="47"/>
    </row>
    <row r="1016" spans="1:11">
      <c r="A1016" s="44">
        <v>1012</v>
      </c>
      <c r="B1016" s="171">
        <v>1317196.1669623207</v>
      </c>
      <c r="C1016" s="141">
        <v>1628716.166849388</v>
      </c>
      <c r="D1016" s="141">
        <v>1717350.4858028074</v>
      </c>
      <c r="E1016" s="141">
        <v>1741053.54400773</v>
      </c>
      <c r="J1016" s="47"/>
      <c r="K1016" s="47"/>
    </row>
    <row r="1017" spans="1:11">
      <c r="A1017" s="44">
        <v>1013</v>
      </c>
      <c r="B1017" s="171">
        <v>1333911.2630028503</v>
      </c>
      <c r="C1017" s="141">
        <v>1700739.562812848</v>
      </c>
      <c r="D1017" s="141">
        <v>1781171.3266427075</v>
      </c>
      <c r="E1017" s="141">
        <v>1835875.801114795</v>
      </c>
      <c r="J1017" s="47"/>
      <c r="K1017" s="47"/>
    </row>
    <row r="1018" spans="1:11">
      <c r="A1018" s="44">
        <v>1014</v>
      </c>
      <c r="B1018" s="171">
        <v>1322991.9323035129</v>
      </c>
      <c r="C1018" s="141">
        <v>1682596.5422285215</v>
      </c>
      <c r="D1018" s="141">
        <v>1716977.18012208</v>
      </c>
      <c r="E1018" s="141">
        <v>1793750.9937122138</v>
      </c>
      <c r="J1018" s="47"/>
      <c r="K1018" s="47"/>
    </row>
    <row r="1019" spans="1:11">
      <c r="A1019" s="44">
        <v>1015</v>
      </c>
      <c r="B1019" s="171">
        <v>1332160.8488327013</v>
      </c>
      <c r="C1019" s="141">
        <v>1690885.2242849097</v>
      </c>
      <c r="D1019" s="141">
        <v>1723242.271015841</v>
      </c>
      <c r="E1019" s="141">
        <v>1756506.5053481678</v>
      </c>
      <c r="J1019" s="47"/>
      <c r="K1019" s="47"/>
    </row>
    <row r="1020" spans="1:11">
      <c r="A1020" s="44">
        <v>1016</v>
      </c>
      <c r="B1020" s="171">
        <v>1290272.3044971819</v>
      </c>
      <c r="C1020" s="141">
        <v>1672341.1924551488</v>
      </c>
      <c r="D1020" s="141">
        <v>1650486.7741235564</v>
      </c>
      <c r="E1020" s="141">
        <v>1768780.1141286211</v>
      </c>
      <c r="J1020" s="47"/>
      <c r="K1020" s="47"/>
    </row>
    <row r="1021" spans="1:11">
      <c r="A1021" s="44">
        <v>1017</v>
      </c>
      <c r="B1021" s="171">
        <v>1318580.7599359863</v>
      </c>
      <c r="C1021" s="141">
        <v>1736602.9820282566</v>
      </c>
      <c r="D1021" s="141">
        <v>1793275.5761893294</v>
      </c>
      <c r="E1021" s="141">
        <v>1839267.7012579369</v>
      </c>
      <c r="J1021" s="47"/>
      <c r="K1021" s="47"/>
    </row>
    <row r="1022" spans="1:11">
      <c r="A1022" s="44">
        <v>1018</v>
      </c>
      <c r="B1022" s="171">
        <v>1325489.4348031858</v>
      </c>
      <c r="C1022" s="141">
        <v>1712967.6064747672</v>
      </c>
      <c r="D1022" s="141">
        <v>1716308.531718214</v>
      </c>
      <c r="E1022" s="141">
        <v>1760121.2941528128</v>
      </c>
      <c r="J1022" s="47"/>
      <c r="K1022" s="47"/>
    </row>
    <row r="1023" spans="1:11">
      <c r="A1023" s="44">
        <v>1019</v>
      </c>
      <c r="B1023" s="171">
        <v>1300551.6510235292</v>
      </c>
      <c r="C1023" s="141">
        <v>1678234.0333916694</v>
      </c>
      <c r="D1023" s="141">
        <v>1702586.0268350095</v>
      </c>
      <c r="E1023" s="141">
        <v>1747160.7262713499</v>
      </c>
      <c r="J1023" s="47"/>
      <c r="K1023" s="47"/>
    </row>
    <row r="1024" spans="1:11">
      <c r="A1024" s="44">
        <v>1020</v>
      </c>
      <c r="B1024" s="171">
        <v>1302823.265840237</v>
      </c>
      <c r="C1024" s="141">
        <v>1690574.0300591257</v>
      </c>
      <c r="D1024" s="141">
        <v>1704528.3581374029</v>
      </c>
      <c r="E1024" s="141">
        <v>1760946.3989248851</v>
      </c>
      <c r="J1024" s="47"/>
      <c r="K1024" s="47"/>
    </row>
    <row r="1025" spans="1:11">
      <c r="A1025" s="44">
        <v>1021</v>
      </c>
      <c r="B1025" s="171">
        <v>1337725.8032080152</v>
      </c>
      <c r="C1025" s="141">
        <v>1708640.1063648129</v>
      </c>
      <c r="D1025" s="141">
        <v>1746198.3567423734</v>
      </c>
      <c r="E1025" s="141">
        <v>1755694.4886797676</v>
      </c>
      <c r="J1025" s="47"/>
      <c r="K1025" s="47"/>
    </row>
    <row r="1026" spans="1:11">
      <c r="A1026" s="44">
        <v>1022</v>
      </c>
      <c r="B1026" s="171">
        <v>1307479.1421652557</v>
      </c>
      <c r="C1026" s="141">
        <v>1657146.9486177082</v>
      </c>
      <c r="D1026" s="141">
        <v>1751023.4098870326</v>
      </c>
      <c r="E1026" s="141">
        <v>1819487.009456964</v>
      </c>
      <c r="J1026" s="47"/>
      <c r="K1026" s="47"/>
    </row>
    <row r="1027" spans="1:11">
      <c r="A1027" s="44">
        <v>1023</v>
      </c>
      <c r="B1027" s="171">
        <v>1327777.7525725742</v>
      </c>
      <c r="C1027" s="141">
        <v>1718052.8767873351</v>
      </c>
      <c r="D1027" s="141">
        <v>1712985.0303330598</v>
      </c>
      <c r="E1027" s="141">
        <v>1786115.9261451564</v>
      </c>
      <c r="J1027" s="47"/>
      <c r="K1027" s="47"/>
    </row>
    <row r="1028" spans="1:11">
      <c r="A1028" s="44">
        <v>1024</v>
      </c>
      <c r="B1028" s="171">
        <v>1331420.407498501</v>
      </c>
      <c r="C1028" s="141">
        <v>1700486.9048137097</v>
      </c>
      <c r="D1028" s="141">
        <v>1779701.1603926911</v>
      </c>
      <c r="E1028" s="141">
        <v>1784942.3026801576</v>
      </c>
      <c r="J1028" s="47"/>
      <c r="K1028" s="47"/>
    </row>
    <row r="1029" spans="1:11">
      <c r="A1029" s="44">
        <v>1025</v>
      </c>
      <c r="B1029" s="171">
        <v>1307251.1158414639</v>
      </c>
      <c r="C1029" s="141">
        <v>1685775.2952972718</v>
      </c>
      <c r="D1029" s="141">
        <v>1699363.0530638511</v>
      </c>
      <c r="E1029" s="141">
        <v>1764677.8067864</v>
      </c>
      <c r="J1029" s="47"/>
      <c r="K1029" s="47"/>
    </row>
    <row r="1030" spans="1:11">
      <c r="A1030" s="44">
        <v>1026</v>
      </c>
      <c r="B1030" s="171">
        <v>1349659.4133151565</v>
      </c>
      <c r="C1030" s="141">
        <v>1684348.6116265538</v>
      </c>
      <c r="D1030" s="141">
        <v>1746826.3524872516</v>
      </c>
      <c r="E1030" s="141">
        <v>1803921.8701265131</v>
      </c>
      <c r="J1030" s="47"/>
      <c r="K1030" s="47"/>
    </row>
    <row r="1031" spans="1:11">
      <c r="A1031" s="44">
        <v>1027</v>
      </c>
      <c r="B1031" s="171">
        <v>1321629.7947040182</v>
      </c>
      <c r="C1031" s="141">
        <v>1695387.7719807974</v>
      </c>
      <c r="D1031" s="141">
        <v>1707647.8974029804</v>
      </c>
      <c r="E1031" s="141">
        <v>1816113.9624507399</v>
      </c>
      <c r="J1031" s="47"/>
      <c r="K1031" s="47"/>
    </row>
    <row r="1032" spans="1:11">
      <c r="A1032" s="44">
        <v>1028</v>
      </c>
      <c r="B1032" s="171">
        <v>1349377.6738683111</v>
      </c>
      <c r="C1032" s="141">
        <v>1700793.1986682436</v>
      </c>
      <c r="D1032" s="141">
        <v>1711037.9846620401</v>
      </c>
      <c r="E1032" s="141">
        <v>1786626.7169904492</v>
      </c>
      <c r="J1032" s="47"/>
      <c r="K1032" s="47"/>
    </row>
    <row r="1033" spans="1:11">
      <c r="A1033" s="44">
        <v>1029</v>
      </c>
      <c r="B1033" s="171">
        <v>1326870.5185394106</v>
      </c>
      <c r="C1033" s="141">
        <v>1729449.7832682615</v>
      </c>
      <c r="D1033" s="141">
        <v>1727550.1380644413</v>
      </c>
      <c r="E1033" s="141">
        <v>1781553.6040538878</v>
      </c>
      <c r="J1033" s="47"/>
      <c r="K1033" s="47"/>
    </row>
    <row r="1034" spans="1:11">
      <c r="A1034" s="44">
        <v>1030</v>
      </c>
      <c r="B1034" s="171">
        <v>1310041.7703187622</v>
      </c>
      <c r="C1034" s="141">
        <v>1668325.3735114331</v>
      </c>
      <c r="D1034" s="141">
        <v>1685411.64270641</v>
      </c>
      <c r="E1034" s="141">
        <v>1783029.9931242967</v>
      </c>
      <c r="J1034" s="47"/>
      <c r="K1034" s="47"/>
    </row>
    <row r="1035" spans="1:11">
      <c r="A1035" s="44">
        <v>1031</v>
      </c>
      <c r="B1035" s="171">
        <v>1330126.8454536912</v>
      </c>
      <c r="C1035" s="141">
        <v>1690101.972187401</v>
      </c>
      <c r="D1035" s="141">
        <v>1712276.9722687746</v>
      </c>
      <c r="E1035" s="141">
        <v>1780313.6044300483</v>
      </c>
      <c r="J1035" s="47"/>
      <c r="K1035" s="47"/>
    </row>
    <row r="1036" spans="1:11">
      <c r="A1036" s="44">
        <v>1032</v>
      </c>
      <c r="B1036" s="171">
        <v>1307742.5951421519</v>
      </c>
      <c r="C1036" s="141">
        <v>1679429.3191402417</v>
      </c>
      <c r="D1036" s="141">
        <v>1747215.7284344237</v>
      </c>
      <c r="E1036" s="141">
        <v>1850937.1216165645</v>
      </c>
      <c r="J1036" s="47"/>
      <c r="K1036" s="47"/>
    </row>
    <row r="1037" spans="1:11">
      <c r="A1037" s="44">
        <v>1033</v>
      </c>
      <c r="B1037" s="171">
        <v>1291995.8532903646</v>
      </c>
      <c r="C1037" s="141">
        <v>1631263.8302265629</v>
      </c>
      <c r="D1037" s="141">
        <v>1676597.0649002541</v>
      </c>
      <c r="E1037" s="141">
        <v>1749535.0619927915</v>
      </c>
      <c r="J1037" s="47"/>
      <c r="K1037" s="47"/>
    </row>
    <row r="1038" spans="1:11">
      <c r="A1038" s="44">
        <v>1034</v>
      </c>
      <c r="B1038" s="171">
        <v>1337611.8498317436</v>
      </c>
      <c r="C1038" s="141">
        <v>1681780.4279400534</v>
      </c>
      <c r="D1038" s="141">
        <v>1695616.3040221785</v>
      </c>
      <c r="E1038" s="141">
        <v>1784687.2750286057</v>
      </c>
      <c r="J1038" s="47"/>
      <c r="K1038" s="47"/>
    </row>
    <row r="1039" spans="1:11">
      <c r="A1039" s="44">
        <v>1035</v>
      </c>
      <c r="B1039" s="171">
        <v>1322407.4984074908</v>
      </c>
      <c r="C1039" s="141">
        <v>1696510.4614850299</v>
      </c>
      <c r="D1039" s="141">
        <v>1685143.4672108833</v>
      </c>
      <c r="E1039" s="141">
        <v>1753818.7608614876</v>
      </c>
      <c r="J1039" s="47"/>
      <c r="K1039" s="47"/>
    </row>
    <row r="1040" spans="1:11">
      <c r="A1040" s="44">
        <v>1036</v>
      </c>
      <c r="B1040" s="171">
        <v>1312601.6492669836</v>
      </c>
      <c r="C1040" s="141">
        <v>1672349.1323604428</v>
      </c>
      <c r="D1040" s="141">
        <v>1700867.7355418943</v>
      </c>
      <c r="E1040" s="141">
        <v>1810119.2433951783</v>
      </c>
      <c r="J1040" s="47"/>
      <c r="K1040" s="47"/>
    </row>
    <row r="1041" spans="1:11">
      <c r="A1041" s="44">
        <v>1037</v>
      </c>
      <c r="B1041" s="171">
        <v>1337364.6720464888</v>
      </c>
      <c r="C1041" s="141">
        <v>1676878.7150214629</v>
      </c>
      <c r="D1041" s="141">
        <v>1745972.256695465</v>
      </c>
      <c r="E1041" s="141">
        <v>1795252.048333996</v>
      </c>
      <c r="J1041" s="47"/>
      <c r="K1041" s="47"/>
    </row>
    <row r="1042" spans="1:11">
      <c r="A1042" s="44">
        <v>1038</v>
      </c>
      <c r="B1042" s="171">
        <v>1315250.0802004584</v>
      </c>
      <c r="C1042" s="141">
        <v>1640999.7379585318</v>
      </c>
      <c r="D1042" s="141">
        <v>1686006.333550693</v>
      </c>
      <c r="E1042" s="141">
        <v>1747617.1312334621</v>
      </c>
      <c r="J1042" s="47"/>
      <c r="K1042" s="47"/>
    </row>
    <row r="1043" spans="1:11">
      <c r="A1043" s="44">
        <v>1039</v>
      </c>
      <c r="B1043" s="171">
        <v>1314939.3766275255</v>
      </c>
      <c r="C1043" s="141">
        <v>1661094.001108018</v>
      </c>
      <c r="D1043" s="141">
        <v>1688479.0197190468</v>
      </c>
      <c r="E1043" s="141">
        <v>1774330.5237067002</v>
      </c>
      <c r="J1043" s="47"/>
      <c r="K1043" s="47"/>
    </row>
    <row r="1044" spans="1:11">
      <c r="A1044" s="44">
        <v>1040</v>
      </c>
      <c r="B1044" s="171">
        <v>1335177.960895828</v>
      </c>
      <c r="C1044" s="141">
        <v>1701224.7170205847</v>
      </c>
      <c r="D1044" s="141">
        <v>1703438.8451762137</v>
      </c>
      <c r="E1044" s="141">
        <v>1727953.2750125187</v>
      </c>
      <c r="J1044" s="47"/>
      <c r="K1044" s="47"/>
    </row>
    <row r="1045" spans="1:11">
      <c r="A1045" s="44">
        <v>1041</v>
      </c>
      <c r="B1045" s="171">
        <v>1312502.9929218555</v>
      </c>
      <c r="C1045" s="141">
        <v>1704136.5394779576</v>
      </c>
      <c r="D1045" s="141">
        <v>1677453.8072784625</v>
      </c>
      <c r="E1045" s="141">
        <v>1774319.8828452283</v>
      </c>
      <c r="J1045" s="47"/>
      <c r="K1045" s="47"/>
    </row>
    <row r="1046" spans="1:11">
      <c r="A1046" s="44">
        <v>1042</v>
      </c>
      <c r="B1046" s="171">
        <v>1304570.0643351651</v>
      </c>
      <c r="C1046" s="141">
        <v>1681110.7308729321</v>
      </c>
      <c r="D1046" s="141">
        <v>1709723.7599461479</v>
      </c>
      <c r="E1046" s="141">
        <v>1763730.4906604539</v>
      </c>
      <c r="J1046" s="47"/>
      <c r="K1046" s="47"/>
    </row>
    <row r="1047" spans="1:11">
      <c r="A1047" s="44">
        <v>1043</v>
      </c>
      <c r="B1047" s="171">
        <v>1332790.4033068223</v>
      </c>
      <c r="C1047" s="141">
        <v>1686027.0816627746</v>
      </c>
      <c r="D1047" s="141">
        <v>1790627.6650307074</v>
      </c>
      <c r="E1047" s="141">
        <v>1791374.2911334208</v>
      </c>
      <c r="J1047" s="47"/>
      <c r="K1047" s="47"/>
    </row>
    <row r="1048" spans="1:11">
      <c r="A1048" s="44">
        <v>1044</v>
      </c>
      <c r="B1048" s="171">
        <v>1336299.3589784617</v>
      </c>
      <c r="C1048" s="141">
        <v>1693667.320594711</v>
      </c>
      <c r="D1048" s="141">
        <v>1782030.4821733939</v>
      </c>
      <c r="E1048" s="141">
        <v>1856505.4495584366</v>
      </c>
      <c r="J1048" s="47"/>
      <c r="K1048" s="47"/>
    </row>
    <row r="1049" spans="1:11">
      <c r="A1049" s="44">
        <v>1045</v>
      </c>
      <c r="B1049" s="171">
        <v>1338767.3550681728</v>
      </c>
      <c r="C1049" s="141">
        <v>1723758.0185026771</v>
      </c>
      <c r="D1049" s="141">
        <v>1726110.2581583895</v>
      </c>
      <c r="E1049" s="141">
        <v>1819617.5792954271</v>
      </c>
      <c r="J1049" s="47"/>
      <c r="K1049" s="47"/>
    </row>
    <row r="1050" spans="1:11">
      <c r="A1050" s="44">
        <v>1046</v>
      </c>
      <c r="B1050" s="171">
        <v>1299077.6502439952</v>
      </c>
      <c r="C1050" s="141">
        <v>1722563.05276347</v>
      </c>
      <c r="D1050" s="141">
        <v>1754841.8434139395</v>
      </c>
      <c r="E1050" s="141">
        <v>1769125.8414454043</v>
      </c>
      <c r="J1050" s="47"/>
      <c r="K1050" s="47"/>
    </row>
    <row r="1051" spans="1:11">
      <c r="A1051" s="44">
        <v>1047</v>
      </c>
      <c r="B1051" s="171">
        <v>1309863.5795975297</v>
      </c>
      <c r="C1051" s="141">
        <v>1711030.3535360128</v>
      </c>
      <c r="D1051" s="141">
        <v>1698706.9211517349</v>
      </c>
      <c r="E1051" s="141">
        <v>1782376.4012419351</v>
      </c>
      <c r="J1051" s="47"/>
      <c r="K1051" s="47"/>
    </row>
    <row r="1052" spans="1:11">
      <c r="A1052" s="44">
        <v>1048</v>
      </c>
      <c r="B1052" s="171">
        <v>1307582.6652735348</v>
      </c>
      <c r="C1052" s="141">
        <v>1664627.1053257058</v>
      </c>
      <c r="D1052" s="141">
        <v>1715602.3975500236</v>
      </c>
      <c r="E1052" s="141">
        <v>1796698.2853661091</v>
      </c>
      <c r="J1052" s="47"/>
      <c r="K1052" s="47"/>
    </row>
    <row r="1053" spans="1:11">
      <c r="A1053" s="44">
        <v>1049</v>
      </c>
      <c r="B1053" s="171">
        <v>1331643.7731889419</v>
      </c>
      <c r="C1053" s="141">
        <v>1697222.7177374039</v>
      </c>
      <c r="D1053" s="141">
        <v>1743937.5137461419</v>
      </c>
      <c r="E1053" s="141">
        <v>1846735.227245501</v>
      </c>
      <c r="J1053" s="47"/>
      <c r="K1053" s="47"/>
    </row>
    <row r="1054" spans="1:11">
      <c r="A1054" s="44">
        <v>1050</v>
      </c>
      <c r="B1054" s="171">
        <v>1285497.2478168213</v>
      </c>
      <c r="C1054" s="141">
        <v>1635795.5548944783</v>
      </c>
      <c r="D1054" s="141">
        <v>1663460.0472011443</v>
      </c>
      <c r="E1054" s="141">
        <v>1767268.2031141038</v>
      </c>
      <c r="J1054" s="47"/>
      <c r="K1054" s="47"/>
    </row>
    <row r="1055" spans="1:11">
      <c r="A1055" s="44">
        <v>1051</v>
      </c>
      <c r="B1055" s="171">
        <v>1326059.6939160521</v>
      </c>
      <c r="C1055" s="141">
        <v>1694251.1234165311</v>
      </c>
      <c r="D1055" s="141">
        <v>1759640.825073363</v>
      </c>
      <c r="E1055" s="141">
        <v>1847055.6799248897</v>
      </c>
      <c r="J1055" s="47"/>
      <c r="K1055" s="47"/>
    </row>
    <row r="1056" spans="1:11">
      <c r="A1056" s="44">
        <v>1052</v>
      </c>
      <c r="B1056" s="171">
        <v>1340212.6596017708</v>
      </c>
      <c r="C1056" s="141">
        <v>1717335.210539504</v>
      </c>
      <c r="D1056" s="141">
        <v>1761519.5386396158</v>
      </c>
      <c r="E1056" s="141">
        <v>1824700.5072859407</v>
      </c>
      <c r="J1056" s="47"/>
      <c r="K1056" s="47"/>
    </row>
    <row r="1057" spans="1:11">
      <c r="A1057" s="44">
        <v>1053</v>
      </c>
      <c r="B1057" s="171">
        <v>1295122.9382115009</v>
      </c>
      <c r="C1057" s="141">
        <v>1661241.0890845349</v>
      </c>
      <c r="D1057" s="141">
        <v>1691617.913451052</v>
      </c>
      <c r="E1057" s="141">
        <v>1783025.1192719364</v>
      </c>
      <c r="J1057" s="47"/>
      <c r="K1057" s="47"/>
    </row>
    <row r="1058" spans="1:11">
      <c r="A1058" s="44">
        <v>1054</v>
      </c>
      <c r="B1058" s="171">
        <v>1292778.953526228</v>
      </c>
      <c r="C1058" s="141">
        <v>1664600.8782449819</v>
      </c>
      <c r="D1058" s="141">
        <v>1765507.0568850129</v>
      </c>
      <c r="E1058" s="141">
        <v>1787895.336223131</v>
      </c>
      <c r="J1058" s="47"/>
      <c r="K1058" s="47"/>
    </row>
    <row r="1059" spans="1:11">
      <c r="A1059" s="44">
        <v>1055</v>
      </c>
      <c r="B1059" s="171">
        <v>1325001.8889582835</v>
      </c>
      <c r="C1059" s="141">
        <v>1713420.8573447245</v>
      </c>
      <c r="D1059" s="141">
        <v>1771828.3009951378</v>
      </c>
      <c r="E1059" s="141">
        <v>1848999.6540691236</v>
      </c>
      <c r="J1059" s="47"/>
      <c r="K1059" s="47"/>
    </row>
    <row r="1060" spans="1:11">
      <c r="A1060" s="44">
        <v>1056</v>
      </c>
      <c r="B1060" s="171">
        <v>1320405.7883724421</v>
      </c>
      <c r="C1060" s="141">
        <v>1710986.3311896727</v>
      </c>
      <c r="D1060" s="141">
        <v>1732703.392066149</v>
      </c>
      <c r="E1060" s="141">
        <v>1805768.8740665908</v>
      </c>
      <c r="J1060" s="47"/>
      <c r="K1060" s="47"/>
    </row>
    <row r="1061" spans="1:11">
      <c r="A1061" s="44">
        <v>1057</v>
      </c>
      <c r="B1061" s="171">
        <v>1316304.6867712927</v>
      </c>
      <c r="C1061" s="141">
        <v>1690999.7104512495</v>
      </c>
      <c r="D1061" s="141">
        <v>1722521.4208738671</v>
      </c>
      <c r="E1061" s="141">
        <v>1786169.6090920086</v>
      </c>
      <c r="J1061" s="47"/>
      <c r="K1061" s="47"/>
    </row>
    <row r="1062" spans="1:11">
      <c r="A1062" s="44">
        <v>1058</v>
      </c>
      <c r="B1062" s="171">
        <v>1317547.8695702371</v>
      </c>
      <c r="C1062" s="141">
        <v>1692543.6065364797</v>
      </c>
      <c r="D1062" s="141">
        <v>1735966.6053252534</v>
      </c>
      <c r="E1062" s="141">
        <v>1772887.5146509737</v>
      </c>
      <c r="J1062" s="47"/>
      <c r="K1062" s="47"/>
    </row>
    <row r="1063" spans="1:11">
      <c r="A1063" s="44">
        <v>1059</v>
      </c>
      <c r="B1063" s="171">
        <v>1334660.5004575707</v>
      </c>
      <c r="C1063" s="141">
        <v>1674569.1622661569</v>
      </c>
      <c r="D1063" s="141">
        <v>1781908.1146596703</v>
      </c>
      <c r="E1063" s="141">
        <v>1813769.9118782536</v>
      </c>
      <c r="J1063" s="47"/>
      <c r="K1063" s="47"/>
    </row>
    <row r="1064" spans="1:11">
      <c r="A1064" s="44">
        <v>1060</v>
      </c>
      <c r="B1064" s="171">
        <v>1306326.1111428908</v>
      </c>
      <c r="C1064" s="141">
        <v>1691367.5977523101</v>
      </c>
      <c r="D1064" s="141">
        <v>1719913.8608684831</v>
      </c>
      <c r="E1064" s="141">
        <v>1801583.5900457581</v>
      </c>
      <c r="J1064" s="47"/>
      <c r="K1064" s="47"/>
    </row>
    <row r="1065" spans="1:11">
      <c r="A1065" s="44">
        <v>1061</v>
      </c>
      <c r="B1065" s="171">
        <v>1324736.6555637515</v>
      </c>
      <c r="C1065" s="141">
        <v>1711024.6472846474</v>
      </c>
      <c r="D1065" s="141">
        <v>1732881.2351609971</v>
      </c>
      <c r="E1065" s="141">
        <v>1828844.1428101007</v>
      </c>
      <c r="J1065" s="47"/>
      <c r="K1065" s="47"/>
    </row>
    <row r="1066" spans="1:11">
      <c r="A1066" s="44">
        <v>1062</v>
      </c>
      <c r="B1066" s="171">
        <v>1358681.968043006</v>
      </c>
      <c r="C1066" s="141">
        <v>1716613.8383415437</v>
      </c>
      <c r="D1066" s="141">
        <v>1719614.9424155632</v>
      </c>
      <c r="E1066" s="141">
        <v>1789905.3325455696</v>
      </c>
      <c r="J1066" s="47"/>
      <c r="K1066" s="47"/>
    </row>
    <row r="1067" spans="1:11">
      <c r="A1067" s="44">
        <v>1063</v>
      </c>
      <c r="B1067" s="171">
        <v>1311587.2370830851</v>
      </c>
      <c r="C1067" s="141">
        <v>1644813.4179215594</v>
      </c>
      <c r="D1067" s="141">
        <v>1717995.557025397</v>
      </c>
      <c r="E1067" s="141">
        <v>1759164.7973795349</v>
      </c>
      <c r="J1067" s="47"/>
      <c r="K1067" s="47"/>
    </row>
    <row r="1068" spans="1:11">
      <c r="A1068" s="44">
        <v>1064</v>
      </c>
      <c r="B1068" s="171">
        <v>1339075.9664283264</v>
      </c>
      <c r="C1068" s="141">
        <v>1656475.9255324802</v>
      </c>
      <c r="D1068" s="141">
        <v>1750467.1041208666</v>
      </c>
      <c r="E1068" s="141">
        <v>1770676.150808427</v>
      </c>
      <c r="J1068" s="47"/>
      <c r="K1068" s="47"/>
    </row>
    <row r="1069" spans="1:11">
      <c r="A1069" s="44">
        <v>1065</v>
      </c>
      <c r="B1069" s="171">
        <v>1320331.4574647553</v>
      </c>
      <c r="C1069" s="141">
        <v>1660520.7417167276</v>
      </c>
      <c r="D1069" s="141">
        <v>1757271.5908040106</v>
      </c>
      <c r="E1069" s="141">
        <v>1773863.9353614668</v>
      </c>
      <c r="J1069" s="47"/>
      <c r="K1069" s="47"/>
    </row>
    <row r="1070" spans="1:11">
      <c r="A1070" s="44">
        <v>1066</v>
      </c>
      <c r="B1070" s="171">
        <v>1331344.5767687319</v>
      </c>
      <c r="C1070" s="141">
        <v>1712959.2412894636</v>
      </c>
      <c r="D1070" s="141">
        <v>1740684.4587053533</v>
      </c>
      <c r="E1070" s="141">
        <v>1834067.1010367314</v>
      </c>
      <c r="J1070" s="47"/>
      <c r="K1070" s="47"/>
    </row>
    <row r="1071" spans="1:11">
      <c r="A1071" s="44">
        <v>1067</v>
      </c>
      <c r="B1071" s="171">
        <v>1321469.0550062228</v>
      </c>
      <c r="C1071" s="141">
        <v>1678275.2588491538</v>
      </c>
      <c r="D1071" s="141">
        <v>1715912.9386675246</v>
      </c>
      <c r="E1071" s="141">
        <v>1764931.2810861971</v>
      </c>
      <c r="J1071" s="47"/>
      <c r="K1071" s="47"/>
    </row>
    <row r="1072" spans="1:11">
      <c r="A1072" s="44">
        <v>1068</v>
      </c>
      <c r="B1072" s="171">
        <v>1318679.1674916775</v>
      </c>
      <c r="C1072" s="141">
        <v>1700543.191053143</v>
      </c>
      <c r="D1072" s="141">
        <v>1692371.3868309297</v>
      </c>
      <c r="E1072" s="141">
        <v>1774735.8840766845</v>
      </c>
      <c r="J1072" s="47"/>
      <c r="K1072" s="47"/>
    </row>
    <row r="1073" spans="1:11">
      <c r="A1073" s="44">
        <v>1069</v>
      </c>
      <c r="B1073" s="171">
        <v>1326134.2014594122</v>
      </c>
      <c r="C1073" s="141">
        <v>1675343.0308024976</v>
      </c>
      <c r="D1073" s="141">
        <v>1696673.1684120663</v>
      </c>
      <c r="E1073" s="141">
        <v>1788009.7349428001</v>
      </c>
      <c r="J1073" s="47"/>
      <c r="K1073" s="47"/>
    </row>
    <row r="1074" spans="1:11">
      <c r="A1074" s="44">
        <v>1070</v>
      </c>
      <c r="B1074" s="171">
        <v>1310578.6430230441</v>
      </c>
      <c r="C1074" s="141">
        <v>1652467.5474420739</v>
      </c>
      <c r="D1074" s="141">
        <v>1735615.2229882583</v>
      </c>
      <c r="E1074" s="141">
        <v>1748454.4691505467</v>
      </c>
      <c r="J1074" s="47"/>
      <c r="K1074" s="47"/>
    </row>
    <row r="1075" spans="1:11">
      <c r="A1075" s="44">
        <v>1071</v>
      </c>
      <c r="B1075" s="171">
        <v>1322603.8264095294</v>
      </c>
      <c r="C1075" s="141">
        <v>1691888.7980272307</v>
      </c>
      <c r="D1075" s="141">
        <v>1765491.1667638158</v>
      </c>
      <c r="E1075" s="141">
        <v>1834788.1796343459</v>
      </c>
      <c r="J1075" s="47"/>
      <c r="K1075" s="47"/>
    </row>
    <row r="1076" spans="1:11">
      <c r="A1076" s="44">
        <v>1072</v>
      </c>
      <c r="B1076" s="171">
        <v>1279319.9456193661</v>
      </c>
      <c r="C1076" s="141">
        <v>1642978.3286893661</v>
      </c>
      <c r="D1076" s="141">
        <v>1716209.3926902383</v>
      </c>
      <c r="E1076" s="141">
        <v>1718336.3593085946</v>
      </c>
      <c r="J1076" s="47"/>
      <c r="K1076" s="47"/>
    </row>
    <row r="1077" spans="1:11">
      <c r="A1077" s="44">
        <v>1073</v>
      </c>
      <c r="B1077" s="171">
        <v>1309496.4759660871</v>
      </c>
      <c r="C1077" s="141">
        <v>1656104.3801122245</v>
      </c>
      <c r="D1077" s="141">
        <v>1770513.0251158427</v>
      </c>
      <c r="E1077" s="141">
        <v>1830056.5052041225</v>
      </c>
      <c r="J1077" s="47"/>
      <c r="K1077" s="47"/>
    </row>
    <row r="1078" spans="1:11">
      <c r="A1078" s="44">
        <v>1074</v>
      </c>
      <c r="B1078" s="171">
        <v>1336230.6759038302</v>
      </c>
      <c r="C1078" s="141">
        <v>1652348.3130770426</v>
      </c>
      <c r="D1078" s="141">
        <v>1685791.9115579664</v>
      </c>
      <c r="E1078" s="141">
        <v>1769184.305436495</v>
      </c>
      <c r="J1078" s="47"/>
      <c r="K1078" s="47"/>
    </row>
    <row r="1079" spans="1:11">
      <c r="A1079" s="44">
        <v>1075</v>
      </c>
      <c r="B1079" s="171">
        <v>1336986.1624349339</v>
      </c>
      <c r="C1079" s="141">
        <v>1697742.5440746574</v>
      </c>
      <c r="D1079" s="141">
        <v>1739656.4064515748</v>
      </c>
      <c r="E1079" s="141">
        <v>1829142.7299735195</v>
      </c>
      <c r="J1079" s="47"/>
      <c r="K1079" s="47"/>
    </row>
    <row r="1080" spans="1:11">
      <c r="A1080" s="44">
        <v>1076</v>
      </c>
      <c r="B1080" s="171">
        <v>1344293.293739103</v>
      </c>
      <c r="C1080" s="141">
        <v>1696364.8125291152</v>
      </c>
      <c r="D1080" s="141">
        <v>1739835.3853409891</v>
      </c>
      <c r="E1080" s="141">
        <v>1839724.4655300477</v>
      </c>
      <c r="J1080" s="47"/>
      <c r="K1080" s="47"/>
    </row>
    <row r="1081" spans="1:11">
      <c r="A1081" s="44">
        <v>1077</v>
      </c>
      <c r="B1081" s="171">
        <v>1290774.8036695605</v>
      </c>
      <c r="C1081" s="141">
        <v>1637831.7806045476</v>
      </c>
      <c r="D1081" s="141">
        <v>1707180.5766214509</v>
      </c>
      <c r="E1081" s="141">
        <v>1785810.1692922364</v>
      </c>
      <c r="J1081" s="47"/>
      <c r="K1081" s="47"/>
    </row>
    <row r="1082" spans="1:11">
      <c r="A1082" s="44">
        <v>1078</v>
      </c>
      <c r="B1082" s="171">
        <v>1354015.7286577381</v>
      </c>
      <c r="C1082" s="141">
        <v>1709682.8779982864</v>
      </c>
      <c r="D1082" s="141">
        <v>1775243.1140573106</v>
      </c>
      <c r="E1082" s="141">
        <v>1841568.237610609</v>
      </c>
      <c r="J1082" s="47"/>
      <c r="K1082" s="47"/>
    </row>
    <row r="1083" spans="1:11">
      <c r="A1083" s="44">
        <v>1079</v>
      </c>
      <c r="B1083" s="171">
        <v>1332789.3872350212</v>
      </c>
      <c r="C1083" s="141">
        <v>1684882.2441047789</v>
      </c>
      <c r="D1083" s="141">
        <v>1687990.2711315602</v>
      </c>
      <c r="E1083" s="141">
        <v>1740081.1606614478</v>
      </c>
      <c r="J1083" s="47"/>
      <c r="K1083" s="47"/>
    </row>
    <row r="1084" spans="1:11">
      <c r="A1084" s="44">
        <v>1080</v>
      </c>
      <c r="B1084" s="171">
        <v>1327037.0066978701</v>
      </c>
      <c r="C1084" s="141">
        <v>1723247.3705364652</v>
      </c>
      <c r="D1084" s="141">
        <v>1720633.233984591</v>
      </c>
      <c r="E1084" s="141">
        <v>1819254.8914184049</v>
      </c>
      <c r="J1084" s="47"/>
      <c r="K1084" s="47"/>
    </row>
    <row r="1085" spans="1:11">
      <c r="A1085" s="44">
        <v>1081</v>
      </c>
      <c r="B1085" s="171">
        <v>1330478.6769057186</v>
      </c>
      <c r="C1085" s="141">
        <v>1693724.9934747883</v>
      </c>
      <c r="D1085" s="141">
        <v>1723470.9918805778</v>
      </c>
      <c r="E1085" s="141">
        <v>1793086.1163159381</v>
      </c>
      <c r="J1085" s="47"/>
      <c r="K1085" s="47"/>
    </row>
    <row r="1086" spans="1:11">
      <c r="A1086" s="44">
        <v>1082</v>
      </c>
      <c r="B1086" s="171">
        <v>1318306.921016983</v>
      </c>
      <c r="C1086" s="141">
        <v>1665876.6021094914</v>
      </c>
      <c r="D1086" s="141">
        <v>1695936.4398661715</v>
      </c>
      <c r="E1086" s="141">
        <v>1795830.4208495703</v>
      </c>
      <c r="J1086" s="47"/>
      <c r="K1086" s="47"/>
    </row>
    <row r="1087" spans="1:11">
      <c r="A1087" s="44">
        <v>1083</v>
      </c>
      <c r="B1087" s="171">
        <v>1335402.5971878122</v>
      </c>
      <c r="C1087" s="141">
        <v>1712461.6948675457</v>
      </c>
      <c r="D1087" s="141">
        <v>1757757.7194713901</v>
      </c>
      <c r="E1087" s="141">
        <v>1816202.8955488317</v>
      </c>
      <c r="J1087" s="47"/>
      <c r="K1087" s="47"/>
    </row>
    <row r="1088" spans="1:11">
      <c r="A1088" s="44">
        <v>1084</v>
      </c>
      <c r="B1088" s="171">
        <v>1325151.3349855703</v>
      </c>
      <c r="C1088" s="141">
        <v>1635872.7933668653</v>
      </c>
      <c r="D1088" s="141">
        <v>1740488.0857507391</v>
      </c>
      <c r="E1088" s="141">
        <v>1759339.4774351416</v>
      </c>
      <c r="J1088" s="47"/>
      <c r="K1088" s="47"/>
    </row>
    <row r="1089" spans="1:11">
      <c r="A1089" s="44">
        <v>1085</v>
      </c>
      <c r="B1089" s="171">
        <v>1315540.5631620528</v>
      </c>
      <c r="C1089" s="141">
        <v>1688804.1662960195</v>
      </c>
      <c r="D1089" s="141">
        <v>1726653.9438435955</v>
      </c>
      <c r="E1089" s="141">
        <v>1792363.0398899559</v>
      </c>
      <c r="J1089" s="47"/>
      <c r="K1089" s="47"/>
    </row>
    <row r="1090" spans="1:11">
      <c r="A1090" s="44">
        <v>1086</v>
      </c>
      <c r="B1090" s="171">
        <v>1332533.9553807362</v>
      </c>
      <c r="C1090" s="141">
        <v>1673304.8273438073</v>
      </c>
      <c r="D1090" s="141">
        <v>1696418.1991484563</v>
      </c>
      <c r="E1090" s="141">
        <v>1820224.5700762703</v>
      </c>
      <c r="J1090" s="47"/>
      <c r="K1090" s="47"/>
    </row>
    <row r="1091" spans="1:11">
      <c r="A1091" s="44">
        <v>1087</v>
      </c>
      <c r="B1091" s="171">
        <v>1316616.8682808899</v>
      </c>
      <c r="C1091" s="141">
        <v>1722703.5878838107</v>
      </c>
      <c r="D1091" s="141">
        <v>1745765.3981744177</v>
      </c>
      <c r="E1091" s="141">
        <v>1780579.8828812446</v>
      </c>
      <c r="J1091" s="47"/>
      <c r="K1091" s="47"/>
    </row>
    <row r="1092" spans="1:11">
      <c r="A1092" s="44">
        <v>1088</v>
      </c>
      <c r="B1092" s="171">
        <v>1319125.6252053841</v>
      </c>
      <c r="C1092" s="141">
        <v>1704882.4922889343</v>
      </c>
      <c r="D1092" s="141">
        <v>1695227.253002797</v>
      </c>
      <c r="E1092" s="141">
        <v>1769464.5791266449</v>
      </c>
      <c r="J1092" s="47"/>
      <c r="K1092" s="47"/>
    </row>
    <row r="1093" spans="1:11">
      <c r="A1093" s="44">
        <v>1089</v>
      </c>
      <c r="B1093" s="171">
        <v>1310987.5017573542</v>
      </c>
      <c r="C1093" s="141">
        <v>1725802.5093604422</v>
      </c>
      <c r="D1093" s="141">
        <v>1696146.8826009268</v>
      </c>
      <c r="E1093" s="141">
        <v>1796344.1230917545</v>
      </c>
      <c r="J1093" s="47"/>
      <c r="K1093" s="47"/>
    </row>
    <row r="1094" spans="1:11">
      <c r="A1094" s="44">
        <v>1090</v>
      </c>
      <c r="B1094" s="171">
        <v>1306753.0299251357</v>
      </c>
      <c r="C1094" s="141">
        <v>1661557.0246539779</v>
      </c>
      <c r="D1094" s="141">
        <v>1719968.0476616058</v>
      </c>
      <c r="E1094" s="141">
        <v>1784592.8972644475</v>
      </c>
      <c r="J1094" s="47"/>
      <c r="K1094" s="47"/>
    </row>
    <row r="1095" spans="1:11">
      <c r="A1095" s="44">
        <v>1091</v>
      </c>
      <c r="B1095" s="171">
        <v>1333227.2703711342</v>
      </c>
      <c r="C1095" s="141">
        <v>1684075.2273185172</v>
      </c>
      <c r="D1095" s="141">
        <v>1701090.2230205904</v>
      </c>
      <c r="E1095" s="141">
        <v>1860953.5382680497</v>
      </c>
      <c r="J1095" s="47"/>
      <c r="K1095" s="47"/>
    </row>
    <row r="1096" spans="1:11">
      <c r="A1096" s="44">
        <v>1092</v>
      </c>
      <c r="B1096" s="171">
        <v>1341789.6184824647</v>
      </c>
      <c r="C1096" s="141">
        <v>1666943.586996678</v>
      </c>
      <c r="D1096" s="141">
        <v>1728250.5886892797</v>
      </c>
      <c r="E1096" s="141">
        <v>1752119.6250770562</v>
      </c>
      <c r="J1096" s="47"/>
      <c r="K1096" s="47"/>
    </row>
    <row r="1097" spans="1:11">
      <c r="A1097" s="44">
        <v>1093</v>
      </c>
      <c r="B1097" s="171">
        <v>1312986.0451916859</v>
      </c>
      <c r="C1097" s="141">
        <v>1709987.056478628</v>
      </c>
      <c r="D1097" s="141">
        <v>1755808.3077961954</v>
      </c>
      <c r="E1097" s="141">
        <v>1808997.5502151547</v>
      </c>
      <c r="J1097" s="47"/>
      <c r="K1097" s="47"/>
    </row>
    <row r="1098" spans="1:11">
      <c r="A1098" s="44">
        <v>1094</v>
      </c>
      <c r="B1098" s="171">
        <v>1321104.1522174345</v>
      </c>
      <c r="C1098" s="141">
        <v>1677908.0751303993</v>
      </c>
      <c r="D1098" s="141">
        <v>1746685.5873503569</v>
      </c>
      <c r="E1098" s="141">
        <v>1840406.79286245</v>
      </c>
      <c r="J1098" s="47"/>
      <c r="K1098" s="47"/>
    </row>
    <row r="1099" spans="1:11">
      <c r="A1099" s="44">
        <v>1095</v>
      </c>
      <c r="B1099" s="171">
        <v>1324401.698448027</v>
      </c>
      <c r="C1099" s="141">
        <v>1691116.577671062</v>
      </c>
      <c r="D1099" s="141">
        <v>1713430.0971360367</v>
      </c>
      <c r="E1099" s="141">
        <v>1831423.5184449519</v>
      </c>
      <c r="J1099" s="47"/>
      <c r="K1099" s="47"/>
    </row>
    <row r="1100" spans="1:11">
      <c r="A1100" s="44">
        <v>1096</v>
      </c>
      <c r="B1100" s="171">
        <v>1321528.4002541243</v>
      </c>
      <c r="C1100" s="141">
        <v>1689330.6027934386</v>
      </c>
      <c r="D1100" s="141">
        <v>1731310.9768869639</v>
      </c>
      <c r="E1100" s="141">
        <v>1804777.6311006807</v>
      </c>
      <c r="J1100" s="47"/>
      <c r="K1100" s="47"/>
    </row>
    <row r="1101" spans="1:11">
      <c r="A1101" s="44">
        <v>1097</v>
      </c>
      <c r="B1101" s="171">
        <v>1351024.804068391</v>
      </c>
      <c r="C1101" s="141">
        <v>1686116.4824015447</v>
      </c>
      <c r="D1101" s="141">
        <v>1732921.0471235982</v>
      </c>
      <c r="E1101" s="141">
        <v>1780926.6836898418</v>
      </c>
      <c r="J1101" s="47"/>
      <c r="K1101" s="47"/>
    </row>
    <row r="1102" spans="1:11">
      <c r="A1102" s="44">
        <v>1098</v>
      </c>
      <c r="B1102" s="171">
        <v>1311744.0327126919</v>
      </c>
      <c r="C1102" s="141">
        <v>1636874.6124107593</v>
      </c>
      <c r="D1102" s="141">
        <v>1700718.9326379998</v>
      </c>
      <c r="E1102" s="141">
        <v>1777949.800176821</v>
      </c>
      <c r="J1102" s="47"/>
      <c r="K1102" s="47"/>
    </row>
    <row r="1103" spans="1:11">
      <c r="A1103" s="44">
        <v>1099</v>
      </c>
      <c r="B1103" s="171">
        <v>1296214.6441503053</v>
      </c>
      <c r="C1103" s="141">
        <v>1667174.067160056</v>
      </c>
      <c r="D1103" s="141">
        <v>1686155.8463382751</v>
      </c>
      <c r="E1103" s="141">
        <v>1786880.4107095636</v>
      </c>
      <c r="J1103" s="47"/>
      <c r="K1103" s="47"/>
    </row>
    <row r="1104" spans="1:11">
      <c r="A1104" s="44">
        <v>1100</v>
      </c>
      <c r="B1104" s="171">
        <v>1327738.1341590066</v>
      </c>
      <c r="C1104" s="141">
        <v>1702877.004583522</v>
      </c>
      <c r="D1104" s="141">
        <v>1746899.2568729224</v>
      </c>
      <c r="E1104" s="141">
        <v>1850155.510311584</v>
      </c>
      <c r="J1104" s="47"/>
      <c r="K1104" s="47"/>
    </row>
    <row r="1105" spans="1:11">
      <c r="A1105" s="44">
        <v>1101</v>
      </c>
      <c r="B1105" s="171">
        <v>1310893.2417670675</v>
      </c>
      <c r="C1105" s="141">
        <v>1676415.4342300461</v>
      </c>
      <c r="D1105" s="141">
        <v>1715058.3919460748</v>
      </c>
      <c r="E1105" s="141">
        <v>1731201.6716369581</v>
      </c>
      <c r="J1105" s="47"/>
      <c r="K1105" s="47"/>
    </row>
    <row r="1106" spans="1:11">
      <c r="A1106" s="44">
        <v>1102</v>
      </c>
      <c r="B1106" s="171">
        <v>1319854.5534818044</v>
      </c>
      <c r="C1106" s="141">
        <v>1686402.6443684546</v>
      </c>
      <c r="D1106" s="141">
        <v>1708623.6953665337</v>
      </c>
      <c r="E1106" s="141">
        <v>1779616.4470873713</v>
      </c>
      <c r="J1106" s="47"/>
      <c r="K1106" s="47"/>
    </row>
    <row r="1107" spans="1:11">
      <c r="A1107" s="44">
        <v>1103</v>
      </c>
      <c r="B1107" s="171">
        <v>1328056.6455064516</v>
      </c>
      <c r="C1107" s="141">
        <v>1698872.9480421264</v>
      </c>
      <c r="D1107" s="141">
        <v>1714101.6694301416</v>
      </c>
      <c r="E1107" s="141">
        <v>1738536.148549384</v>
      </c>
      <c r="J1107" s="47"/>
      <c r="K1107" s="47"/>
    </row>
    <row r="1108" spans="1:11">
      <c r="A1108" s="44">
        <v>1104</v>
      </c>
      <c r="B1108" s="171">
        <v>1312484.6336359628</v>
      </c>
      <c r="C1108" s="141">
        <v>1691834.7972467458</v>
      </c>
      <c r="D1108" s="141">
        <v>1696394.0812819533</v>
      </c>
      <c r="E1108" s="141">
        <v>1728832.0714737719</v>
      </c>
      <c r="J1108" s="47"/>
      <c r="K1108" s="47"/>
    </row>
    <row r="1109" spans="1:11">
      <c r="A1109" s="44">
        <v>1105</v>
      </c>
      <c r="B1109" s="171">
        <v>1332453.2125218366</v>
      </c>
      <c r="C1109" s="141">
        <v>1714763.3779650736</v>
      </c>
      <c r="D1109" s="141">
        <v>1736085.3931907672</v>
      </c>
      <c r="E1109" s="141">
        <v>1854087.6306931232</v>
      </c>
      <c r="J1109" s="47"/>
      <c r="K1109" s="47"/>
    </row>
    <row r="1110" spans="1:11">
      <c r="A1110" s="44">
        <v>1106</v>
      </c>
      <c r="B1110" s="171">
        <v>1351173.691959599</v>
      </c>
      <c r="C1110" s="141">
        <v>1679520.6993530402</v>
      </c>
      <c r="D1110" s="141">
        <v>1730393.3900687818</v>
      </c>
      <c r="E1110" s="141">
        <v>1805441.4067626153</v>
      </c>
      <c r="J1110" s="47"/>
      <c r="K1110" s="47"/>
    </row>
    <row r="1111" spans="1:11">
      <c r="A1111" s="44">
        <v>1107</v>
      </c>
      <c r="B1111" s="171">
        <v>1317169.9456735405</v>
      </c>
      <c r="C1111" s="141">
        <v>1669042.6900569827</v>
      </c>
      <c r="D1111" s="141">
        <v>1690108.6530694247</v>
      </c>
      <c r="E1111" s="141">
        <v>1778395.5024761586</v>
      </c>
      <c r="J1111" s="47"/>
      <c r="K1111" s="47"/>
    </row>
    <row r="1112" spans="1:11">
      <c r="A1112" s="44">
        <v>1108</v>
      </c>
      <c r="B1112" s="171">
        <v>1334661.9596670475</v>
      </c>
      <c r="C1112" s="141">
        <v>1683472.7794358763</v>
      </c>
      <c r="D1112" s="141">
        <v>1743737.0759770833</v>
      </c>
      <c r="E1112" s="141">
        <v>1787521.330370419</v>
      </c>
      <c r="J1112" s="47"/>
      <c r="K1112" s="47"/>
    </row>
    <row r="1113" spans="1:11">
      <c r="A1113" s="44">
        <v>1109</v>
      </c>
      <c r="B1113" s="171">
        <v>1343400.3633689913</v>
      </c>
      <c r="C1113" s="141">
        <v>1723623.0138115524</v>
      </c>
      <c r="D1113" s="141">
        <v>1761154.7665922204</v>
      </c>
      <c r="E1113" s="141">
        <v>1821518.6222216955</v>
      </c>
      <c r="J1113" s="47"/>
      <c r="K1113" s="47"/>
    </row>
    <row r="1114" spans="1:11">
      <c r="A1114" s="44">
        <v>1110</v>
      </c>
      <c r="B1114" s="171">
        <v>1329075.9275742809</v>
      </c>
      <c r="C1114" s="141">
        <v>1704646.3914974662</v>
      </c>
      <c r="D1114" s="141">
        <v>1762934.5261374456</v>
      </c>
      <c r="E1114" s="141">
        <v>1857478.878051481</v>
      </c>
      <c r="J1114" s="47"/>
      <c r="K1114" s="47"/>
    </row>
    <row r="1115" spans="1:11">
      <c r="A1115" s="44">
        <v>1111</v>
      </c>
      <c r="B1115" s="171">
        <v>1338024.4723954061</v>
      </c>
      <c r="C1115" s="141">
        <v>1662410.1831182318</v>
      </c>
      <c r="D1115" s="141">
        <v>1756026.7365227153</v>
      </c>
      <c r="E1115" s="141">
        <v>1731008.210132488</v>
      </c>
      <c r="J1115" s="47"/>
      <c r="K1115" s="47"/>
    </row>
    <row r="1116" spans="1:11">
      <c r="A1116" s="44">
        <v>1112</v>
      </c>
      <c r="B1116" s="171">
        <v>1332998.3246190629</v>
      </c>
      <c r="C1116" s="141">
        <v>1679172.5245512049</v>
      </c>
      <c r="D1116" s="141">
        <v>1711724.7270038438</v>
      </c>
      <c r="E1116" s="141">
        <v>1761351.3102597464</v>
      </c>
      <c r="J1116" s="47"/>
      <c r="K1116" s="47"/>
    </row>
    <row r="1117" spans="1:11">
      <c r="A1117" s="44">
        <v>1113</v>
      </c>
      <c r="B1117" s="171">
        <v>1294227.832809031</v>
      </c>
      <c r="C1117" s="141">
        <v>1585492.4030327436</v>
      </c>
      <c r="D1117" s="141">
        <v>1701242.5332678917</v>
      </c>
      <c r="E1117" s="141">
        <v>1782422.9703932025</v>
      </c>
      <c r="J1117" s="47"/>
      <c r="K1117" s="47"/>
    </row>
    <row r="1118" spans="1:11">
      <c r="A1118" s="44">
        <v>1114</v>
      </c>
      <c r="B1118" s="171">
        <v>1344048.8346562842</v>
      </c>
      <c r="C1118" s="141">
        <v>1697132.8509463149</v>
      </c>
      <c r="D1118" s="141">
        <v>1784272.3806050546</v>
      </c>
      <c r="E1118" s="141">
        <v>1846240.5892765601</v>
      </c>
      <c r="J1118" s="47"/>
      <c r="K1118" s="47"/>
    </row>
    <row r="1119" spans="1:11">
      <c r="A1119" s="44">
        <v>1115</v>
      </c>
      <c r="B1119" s="171">
        <v>1357624.585311485</v>
      </c>
      <c r="C1119" s="141">
        <v>1724652.6389836804</v>
      </c>
      <c r="D1119" s="141">
        <v>1724724.3319408316</v>
      </c>
      <c r="E1119" s="141">
        <v>1849140.8255210829</v>
      </c>
      <c r="J1119" s="47"/>
      <c r="K1119" s="47"/>
    </row>
    <row r="1120" spans="1:11">
      <c r="A1120" s="44">
        <v>1116</v>
      </c>
      <c r="B1120" s="171">
        <v>1317463.7619772328</v>
      </c>
      <c r="C1120" s="141">
        <v>1662623.5855847399</v>
      </c>
      <c r="D1120" s="141">
        <v>1764534.1170456696</v>
      </c>
      <c r="E1120" s="141">
        <v>1920698.992723234</v>
      </c>
      <c r="J1120" s="47"/>
      <c r="K1120" s="47"/>
    </row>
    <row r="1121" spans="1:11">
      <c r="A1121" s="44">
        <v>1117</v>
      </c>
      <c r="B1121" s="171">
        <v>1325665.0061066982</v>
      </c>
      <c r="C1121" s="141">
        <v>1676308.5599099698</v>
      </c>
      <c r="D1121" s="141">
        <v>1742126.8330540722</v>
      </c>
      <c r="E1121" s="141">
        <v>1820786.1356212634</v>
      </c>
      <c r="J1121" s="47"/>
      <c r="K1121" s="47"/>
    </row>
    <row r="1122" spans="1:11">
      <c r="A1122" s="44">
        <v>1118</v>
      </c>
      <c r="B1122" s="171">
        <v>1342785.5387617364</v>
      </c>
      <c r="C1122" s="141">
        <v>1768581.7229594355</v>
      </c>
      <c r="D1122" s="141">
        <v>1828779.1193758792</v>
      </c>
      <c r="E1122" s="141">
        <v>1840591.8581475983</v>
      </c>
      <c r="J1122" s="47"/>
      <c r="K1122" s="47"/>
    </row>
    <row r="1123" spans="1:11">
      <c r="A1123" s="44">
        <v>1119</v>
      </c>
      <c r="B1123" s="171">
        <v>1333438.2453324604</v>
      </c>
      <c r="C1123" s="141">
        <v>1671459.4921032009</v>
      </c>
      <c r="D1123" s="141">
        <v>1715370.9652147477</v>
      </c>
      <c r="E1123" s="141">
        <v>1764423.5857010558</v>
      </c>
      <c r="J1123" s="47"/>
      <c r="K1123" s="47"/>
    </row>
    <row r="1124" spans="1:11">
      <c r="A1124" s="44">
        <v>1120</v>
      </c>
      <c r="B1124" s="171">
        <v>1317832.8478917638</v>
      </c>
      <c r="C1124" s="141">
        <v>1696057.8480995584</v>
      </c>
      <c r="D1124" s="141">
        <v>1712170.1012034072</v>
      </c>
      <c r="E1124" s="141">
        <v>1718666.0037664992</v>
      </c>
      <c r="J1124" s="47"/>
      <c r="K1124" s="47"/>
    </row>
    <row r="1125" spans="1:11">
      <c r="A1125" s="44">
        <v>1121</v>
      </c>
      <c r="B1125" s="171">
        <v>1316784.6316756704</v>
      </c>
      <c r="C1125" s="141">
        <v>1704887.2574875958</v>
      </c>
      <c r="D1125" s="141">
        <v>1729979.7440678363</v>
      </c>
      <c r="E1125" s="141">
        <v>1806416.6716913681</v>
      </c>
      <c r="J1125" s="47"/>
      <c r="K1125" s="47"/>
    </row>
    <row r="1126" spans="1:11">
      <c r="A1126" s="44">
        <v>1122</v>
      </c>
      <c r="B1126" s="171">
        <v>1310053.1706425205</v>
      </c>
      <c r="C1126" s="141">
        <v>1707362.8068831097</v>
      </c>
      <c r="D1126" s="141">
        <v>1736809.3852776093</v>
      </c>
      <c r="E1126" s="141">
        <v>1765953.577465845</v>
      </c>
      <c r="J1126" s="47"/>
      <c r="K1126" s="47"/>
    </row>
    <row r="1127" spans="1:11">
      <c r="A1127" s="44">
        <v>1123</v>
      </c>
      <c r="B1127" s="171">
        <v>1326204.6413352115</v>
      </c>
      <c r="C1127" s="141">
        <v>1677405.5155534789</v>
      </c>
      <c r="D1127" s="141">
        <v>1766904.0802126355</v>
      </c>
      <c r="E1127" s="141">
        <v>1747112.6937965006</v>
      </c>
      <c r="J1127" s="47"/>
      <c r="K1127" s="47"/>
    </row>
    <row r="1128" spans="1:11">
      <c r="A1128" s="44">
        <v>1124</v>
      </c>
      <c r="B1128" s="171">
        <v>1337272.9965082151</v>
      </c>
      <c r="C1128" s="141">
        <v>1696763.120683288</v>
      </c>
      <c r="D1128" s="141">
        <v>1750235.9622252649</v>
      </c>
      <c r="E1128" s="141">
        <v>1754997.328625225</v>
      </c>
      <c r="J1128" s="47"/>
      <c r="K1128" s="47"/>
    </row>
    <row r="1129" spans="1:11">
      <c r="A1129" s="44">
        <v>1125</v>
      </c>
      <c r="B1129" s="171">
        <v>1302217.7851226961</v>
      </c>
      <c r="C1129" s="141">
        <v>1662184.57517349</v>
      </c>
      <c r="D1129" s="141">
        <v>1710172.5027297693</v>
      </c>
      <c r="E1129" s="141">
        <v>1727200.9993938066</v>
      </c>
      <c r="J1129" s="47"/>
      <c r="K1129" s="47"/>
    </row>
    <row r="1130" spans="1:11">
      <c r="A1130" s="44">
        <v>1126</v>
      </c>
      <c r="B1130" s="171">
        <v>1346317.3716208818</v>
      </c>
      <c r="C1130" s="141">
        <v>1679014.8129750623</v>
      </c>
      <c r="D1130" s="141">
        <v>1761107.8233027821</v>
      </c>
      <c r="E1130" s="141">
        <v>1742719.7714995467</v>
      </c>
      <c r="J1130" s="47"/>
      <c r="K1130" s="47"/>
    </row>
    <row r="1131" spans="1:11">
      <c r="A1131" s="44">
        <v>1127</v>
      </c>
      <c r="B1131" s="171">
        <v>1331958.1596433467</v>
      </c>
      <c r="C1131" s="141">
        <v>1718761.8722816701</v>
      </c>
      <c r="D1131" s="141">
        <v>1733559.175221272</v>
      </c>
      <c r="E1131" s="141">
        <v>1819465.6583337083</v>
      </c>
      <c r="J1131" s="47"/>
      <c r="K1131" s="47"/>
    </row>
    <row r="1132" spans="1:11">
      <c r="A1132" s="44">
        <v>1128</v>
      </c>
      <c r="B1132" s="171">
        <v>1336282.765040928</v>
      </c>
      <c r="C1132" s="141">
        <v>1665644.7137608819</v>
      </c>
      <c r="D1132" s="141">
        <v>1687768.4690988443</v>
      </c>
      <c r="E1132" s="141">
        <v>1827247.1608171891</v>
      </c>
      <c r="J1132" s="47"/>
      <c r="K1132" s="47"/>
    </row>
    <row r="1133" spans="1:11">
      <c r="A1133" s="44">
        <v>1129</v>
      </c>
      <c r="B1133" s="171">
        <v>1327278.3834028612</v>
      </c>
      <c r="C1133" s="141">
        <v>1727064.3388823699</v>
      </c>
      <c r="D1133" s="141">
        <v>1739955.0386695166</v>
      </c>
      <c r="E1133" s="141">
        <v>1783934.2784170986</v>
      </c>
      <c r="J1133" s="47"/>
      <c r="K1133" s="47"/>
    </row>
    <row r="1134" spans="1:11">
      <c r="A1134" s="44">
        <v>1130</v>
      </c>
      <c r="B1134" s="171">
        <v>1330959.0295744375</v>
      </c>
      <c r="C1134" s="141">
        <v>1706846.0842019643</v>
      </c>
      <c r="D1134" s="141">
        <v>1732802.2056728636</v>
      </c>
      <c r="E1134" s="141">
        <v>1802674.0248487832</v>
      </c>
      <c r="J1134" s="47"/>
      <c r="K1134" s="47"/>
    </row>
    <row r="1135" spans="1:11">
      <c r="A1135" s="44">
        <v>1131</v>
      </c>
      <c r="B1135" s="171">
        <v>1339894.406053147</v>
      </c>
      <c r="C1135" s="141">
        <v>1692625.2385016324</v>
      </c>
      <c r="D1135" s="141">
        <v>1658180.3077137775</v>
      </c>
      <c r="E1135" s="141">
        <v>1779669.592217939</v>
      </c>
      <c r="J1135" s="47"/>
      <c r="K1135" s="47"/>
    </row>
    <row r="1136" spans="1:11">
      <c r="A1136" s="44">
        <v>1132</v>
      </c>
      <c r="B1136" s="171">
        <v>1301542.3924596901</v>
      </c>
      <c r="C1136" s="141">
        <v>1675836.1226585046</v>
      </c>
      <c r="D1136" s="141">
        <v>1745208.0318220092</v>
      </c>
      <c r="E1136" s="141">
        <v>1803204.0410666869</v>
      </c>
      <c r="J1136" s="47"/>
      <c r="K1136" s="47"/>
    </row>
    <row r="1137" spans="1:11">
      <c r="A1137" s="44">
        <v>1133</v>
      </c>
      <c r="B1137" s="171">
        <v>1321799.0700823618</v>
      </c>
      <c r="C1137" s="141">
        <v>1694382.6231470206</v>
      </c>
      <c r="D1137" s="141">
        <v>1723319.0453917144</v>
      </c>
      <c r="E1137" s="141">
        <v>1784506.779910095</v>
      </c>
      <c r="J1137" s="47"/>
      <c r="K1137" s="47"/>
    </row>
    <row r="1138" spans="1:11">
      <c r="A1138" s="44">
        <v>1134</v>
      </c>
      <c r="B1138" s="171">
        <v>1324960.1179664736</v>
      </c>
      <c r="C1138" s="141">
        <v>1724428.8327826287</v>
      </c>
      <c r="D1138" s="141">
        <v>1745499.1057724699</v>
      </c>
      <c r="E1138" s="141">
        <v>1806959.6587110281</v>
      </c>
      <c r="J1138" s="47"/>
      <c r="K1138" s="47"/>
    </row>
    <row r="1139" spans="1:11">
      <c r="A1139" s="44">
        <v>1135</v>
      </c>
      <c r="B1139" s="171">
        <v>1316927.6424058969</v>
      </c>
      <c r="C1139" s="141">
        <v>1690061.1491679449</v>
      </c>
      <c r="D1139" s="141">
        <v>1732863.9378088641</v>
      </c>
      <c r="E1139" s="141">
        <v>1844728.2899213333</v>
      </c>
      <c r="J1139" s="47"/>
      <c r="K1139" s="47"/>
    </row>
    <row r="1140" spans="1:11">
      <c r="A1140" s="44">
        <v>1136</v>
      </c>
      <c r="B1140" s="171">
        <v>1330878.4522830909</v>
      </c>
      <c r="C1140" s="141">
        <v>1674493.3833313161</v>
      </c>
      <c r="D1140" s="141">
        <v>1709431.8927695507</v>
      </c>
      <c r="E1140" s="141">
        <v>1773227.5343514062</v>
      </c>
      <c r="J1140" s="47"/>
      <c r="K1140" s="47"/>
    </row>
    <row r="1141" spans="1:11">
      <c r="A1141" s="44">
        <v>1137</v>
      </c>
      <c r="B1141" s="171">
        <v>1311452.2560553965</v>
      </c>
      <c r="C1141" s="141">
        <v>1651543.4534056764</v>
      </c>
      <c r="D1141" s="141">
        <v>1663752.7790983047</v>
      </c>
      <c r="E1141" s="141">
        <v>1719446.7093223652</v>
      </c>
      <c r="J1141" s="47"/>
      <c r="K1141" s="47"/>
    </row>
    <row r="1142" spans="1:11">
      <c r="A1142" s="44">
        <v>1138</v>
      </c>
      <c r="B1142" s="171">
        <v>1310892.3843010603</v>
      </c>
      <c r="C1142" s="141">
        <v>1691632.1132198591</v>
      </c>
      <c r="D1142" s="141">
        <v>1771294.0931993483</v>
      </c>
      <c r="E1142" s="141">
        <v>1792943.6530818837</v>
      </c>
      <c r="J1142" s="47"/>
      <c r="K1142" s="47"/>
    </row>
    <row r="1143" spans="1:11">
      <c r="A1143" s="44">
        <v>1139</v>
      </c>
      <c r="B1143" s="171">
        <v>1307559.8705048242</v>
      </c>
      <c r="C1143" s="141">
        <v>1682368.9808865127</v>
      </c>
      <c r="D1143" s="141">
        <v>1700053.1247496484</v>
      </c>
      <c r="E1143" s="141">
        <v>1812361.519232919</v>
      </c>
      <c r="J1143" s="47"/>
      <c r="K1143" s="47"/>
    </row>
    <row r="1144" spans="1:11">
      <c r="A1144" s="44">
        <v>1140</v>
      </c>
      <c r="B1144" s="171">
        <v>1326965.181565342</v>
      </c>
      <c r="C1144" s="141">
        <v>1711069.6975991989</v>
      </c>
      <c r="D1144" s="141">
        <v>1708828.9798629181</v>
      </c>
      <c r="E1144" s="141">
        <v>1784311.7585037327</v>
      </c>
      <c r="J1144" s="47"/>
      <c r="K1144" s="47"/>
    </row>
    <row r="1145" spans="1:11">
      <c r="A1145" s="44">
        <v>1141</v>
      </c>
      <c r="B1145" s="171">
        <v>1318621.832286556</v>
      </c>
      <c r="C1145" s="141">
        <v>1663093.5712525151</v>
      </c>
      <c r="D1145" s="141">
        <v>1730795.7893944876</v>
      </c>
      <c r="E1145" s="141">
        <v>1791546.5455104744</v>
      </c>
      <c r="J1145" s="47"/>
      <c r="K1145" s="47"/>
    </row>
    <row r="1146" spans="1:11">
      <c r="A1146" s="44">
        <v>1142</v>
      </c>
      <c r="B1146" s="171">
        <v>1329795.361818271</v>
      </c>
      <c r="C1146" s="141">
        <v>1705463.9597407749</v>
      </c>
      <c r="D1146" s="141">
        <v>1717753.7781476693</v>
      </c>
      <c r="E1146" s="141">
        <v>1778291.7250337254</v>
      </c>
      <c r="J1146" s="47"/>
      <c r="K1146" s="47"/>
    </row>
    <row r="1147" spans="1:11">
      <c r="A1147" s="44">
        <v>1143</v>
      </c>
      <c r="B1147" s="171">
        <v>1354877.4433085162</v>
      </c>
      <c r="C1147" s="141">
        <v>1672085.5446947757</v>
      </c>
      <c r="D1147" s="141">
        <v>1706965.727170316</v>
      </c>
      <c r="E1147" s="141">
        <v>1811587.3862008159</v>
      </c>
      <c r="J1147" s="47"/>
      <c r="K1147" s="47"/>
    </row>
    <row r="1148" spans="1:11">
      <c r="A1148" s="44">
        <v>1144</v>
      </c>
      <c r="B1148" s="171">
        <v>1314497.1539982592</v>
      </c>
      <c r="C1148" s="141">
        <v>1661103.9378790869</v>
      </c>
      <c r="D1148" s="141">
        <v>1664567.3582854972</v>
      </c>
      <c r="E1148" s="141">
        <v>1736716.819546564</v>
      </c>
      <c r="J1148" s="47"/>
      <c r="K1148" s="47"/>
    </row>
    <row r="1149" spans="1:11">
      <c r="A1149" s="44">
        <v>1145</v>
      </c>
      <c r="B1149" s="171">
        <v>1293624.6765114511</v>
      </c>
      <c r="C1149" s="141">
        <v>1663110.3986397376</v>
      </c>
      <c r="D1149" s="141">
        <v>1661861.8447346014</v>
      </c>
      <c r="E1149" s="141">
        <v>1804038.4483335477</v>
      </c>
      <c r="J1149" s="47"/>
      <c r="K1149" s="47"/>
    </row>
    <row r="1150" spans="1:11">
      <c r="A1150" s="44">
        <v>1146</v>
      </c>
      <c r="B1150" s="171">
        <v>1332052.2707467771</v>
      </c>
      <c r="C1150" s="141">
        <v>1712380.0099621688</v>
      </c>
      <c r="D1150" s="141">
        <v>1765672.3783651746</v>
      </c>
      <c r="E1150" s="141">
        <v>1817190.8558767603</v>
      </c>
      <c r="J1150" s="47"/>
      <c r="K1150" s="47"/>
    </row>
    <row r="1151" spans="1:11">
      <c r="A1151" s="44">
        <v>1147</v>
      </c>
      <c r="B1151" s="171">
        <v>1303941.2075956387</v>
      </c>
      <c r="C1151" s="141">
        <v>1688468.4938553106</v>
      </c>
      <c r="D1151" s="141">
        <v>1698080.2672591328</v>
      </c>
      <c r="E1151" s="141">
        <v>1758597.8815400549</v>
      </c>
      <c r="J1151" s="47"/>
      <c r="K1151" s="47"/>
    </row>
    <row r="1152" spans="1:11">
      <c r="A1152" s="44">
        <v>1148</v>
      </c>
      <c r="B1152" s="171">
        <v>1306648.4663435339</v>
      </c>
      <c r="C1152" s="141">
        <v>1722212.1405269916</v>
      </c>
      <c r="D1152" s="141">
        <v>1782667.9334865506</v>
      </c>
      <c r="E1152" s="141">
        <v>1852214.4911621802</v>
      </c>
      <c r="J1152" s="47"/>
      <c r="K1152" s="47"/>
    </row>
    <row r="1153" spans="1:11">
      <c r="A1153" s="44">
        <v>1149</v>
      </c>
      <c r="B1153" s="171">
        <v>1333316.8783565231</v>
      </c>
      <c r="C1153" s="141">
        <v>1701485.7461385715</v>
      </c>
      <c r="D1153" s="141">
        <v>1719431.9844821179</v>
      </c>
      <c r="E1153" s="141">
        <v>1806245.6091677465</v>
      </c>
      <c r="J1153" s="47"/>
      <c r="K1153" s="47"/>
    </row>
    <row r="1154" spans="1:11">
      <c r="A1154" s="44">
        <v>1150</v>
      </c>
      <c r="B1154" s="171">
        <v>1324151.6413262682</v>
      </c>
      <c r="C1154" s="141">
        <v>1669268.0615441843</v>
      </c>
      <c r="D1154" s="141">
        <v>1760777.3472393844</v>
      </c>
      <c r="E1154" s="141">
        <v>1809152.194644093</v>
      </c>
      <c r="J1154" s="47"/>
      <c r="K1154" s="47"/>
    </row>
    <row r="1155" spans="1:11">
      <c r="A1155" s="44">
        <v>1151</v>
      </c>
      <c r="B1155" s="171">
        <v>1319716.6754666937</v>
      </c>
      <c r="C1155" s="141">
        <v>1688321.0572212504</v>
      </c>
      <c r="D1155" s="141">
        <v>1730575.324008981</v>
      </c>
      <c r="E1155" s="141">
        <v>1758960.5356106788</v>
      </c>
      <c r="J1155" s="47"/>
      <c r="K1155" s="47"/>
    </row>
    <row r="1156" spans="1:11">
      <c r="A1156" s="44">
        <v>1152</v>
      </c>
      <c r="B1156" s="171">
        <v>1334413.6926361644</v>
      </c>
      <c r="C1156" s="141">
        <v>1674507.2030491028</v>
      </c>
      <c r="D1156" s="141">
        <v>1708818.8736329277</v>
      </c>
      <c r="E1156" s="141">
        <v>1837388.0826785925</v>
      </c>
      <c r="J1156" s="47"/>
      <c r="K1156" s="47"/>
    </row>
    <row r="1157" spans="1:11">
      <c r="A1157" s="44">
        <v>1153</v>
      </c>
      <c r="B1157" s="171">
        <v>1339120.4410711206</v>
      </c>
      <c r="C1157" s="141">
        <v>1673835.4295282795</v>
      </c>
      <c r="D1157" s="141">
        <v>1732180.8286558823</v>
      </c>
      <c r="E1157" s="141">
        <v>1773655.5915457576</v>
      </c>
      <c r="J1157" s="47"/>
      <c r="K1157" s="47"/>
    </row>
    <row r="1158" spans="1:11">
      <c r="A1158" s="44">
        <v>1154</v>
      </c>
      <c r="B1158" s="171">
        <v>1318746.0692209245</v>
      </c>
      <c r="C1158" s="141">
        <v>1630059.2476715581</v>
      </c>
      <c r="D1158" s="141">
        <v>1701913.0899412835</v>
      </c>
      <c r="E1158" s="141">
        <v>1752819.258212741</v>
      </c>
      <c r="J1158" s="47"/>
      <c r="K1158" s="47"/>
    </row>
    <row r="1159" spans="1:11">
      <c r="A1159" s="44">
        <v>1155</v>
      </c>
      <c r="B1159" s="171">
        <v>1309385.9539014895</v>
      </c>
      <c r="C1159" s="141">
        <v>1640739.6407177106</v>
      </c>
      <c r="D1159" s="141">
        <v>1639274.2198742274</v>
      </c>
      <c r="E1159" s="141">
        <v>1770825.0711302178</v>
      </c>
      <c r="J1159" s="47"/>
      <c r="K1159" s="47"/>
    </row>
    <row r="1160" spans="1:11">
      <c r="A1160" s="44">
        <v>1156</v>
      </c>
      <c r="B1160" s="171">
        <v>1305321.0538930239</v>
      </c>
      <c r="C1160" s="141">
        <v>1684906.3614516319</v>
      </c>
      <c r="D1160" s="141">
        <v>1754806.9039748954</v>
      </c>
      <c r="E1160" s="141">
        <v>1848961.5109090453</v>
      </c>
      <c r="J1160" s="47"/>
      <c r="K1160" s="47"/>
    </row>
    <row r="1161" spans="1:11">
      <c r="A1161" s="44">
        <v>1157</v>
      </c>
      <c r="B1161" s="171">
        <v>1336013.1352040307</v>
      </c>
      <c r="C1161" s="141">
        <v>1634414.9058838575</v>
      </c>
      <c r="D1161" s="141">
        <v>1718676.2748566878</v>
      </c>
      <c r="E1161" s="141">
        <v>1769702.6230891321</v>
      </c>
      <c r="J1161" s="47"/>
      <c r="K1161" s="47"/>
    </row>
    <row r="1162" spans="1:11">
      <c r="A1162" s="44">
        <v>1158</v>
      </c>
      <c r="B1162" s="171">
        <v>1315877.9709765683</v>
      </c>
      <c r="C1162" s="141">
        <v>1723691.2138832193</v>
      </c>
      <c r="D1162" s="141">
        <v>1747777.4229591754</v>
      </c>
      <c r="E1162" s="141">
        <v>1788381.4063133644</v>
      </c>
      <c r="J1162" s="47"/>
      <c r="K1162" s="47"/>
    </row>
    <row r="1163" spans="1:11">
      <c r="A1163" s="44">
        <v>1159</v>
      </c>
      <c r="B1163" s="171">
        <v>1294339.8357469402</v>
      </c>
      <c r="C1163" s="141">
        <v>1692921.4452387611</v>
      </c>
      <c r="D1163" s="141">
        <v>1715329.9146954559</v>
      </c>
      <c r="E1163" s="141">
        <v>1735404.543339883</v>
      </c>
      <c r="J1163" s="47"/>
      <c r="K1163" s="47"/>
    </row>
    <row r="1164" spans="1:11">
      <c r="A1164" s="44">
        <v>1160</v>
      </c>
      <c r="B1164" s="171">
        <v>1337959.6641384042</v>
      </c>
      <c r="C1164" s="141">
        <v>1681060.3065390736</v>
      </c>
      <c r="D1164" s="141">
        <v>1744331.5191262262</v>
      </c>
      <c r="E1164" s="141">
        <v>1771104.6182074461</v>
      </c>
      <c r="J1164" s="47"/>
      <c r="K1164" s="47"/>
    </row>
    <row r="1165" spans="1:11">
      <c r="A1165" s="44">
        <v>1161</v>
      </c>
      <c r="B1165" s="171">
        <v>1310220.3547203233</v>
      </c>
      <c r="C1165" s="141">
        <v>1688994.0344184283</v>
      </c>
      <c r="D1165" s="141">
        <v>1716805.852780028</v>
      </c>
      <c r="E1165" s="141">
        <v>1787784.8243838348</v>
      </c>
      <c r="J1165" s="47"/>
      <c r="K1165" s="47"/>
    </row>
    <row r="1166" spans="1:11">
      <c r="A1166" s="44">
        <v>1162</v>
      </c>
      <c r="B1166" s="171">
        <v>1305857.7314930237</v>
      </c>
      <c r="C1166" s="141">
        <v>1658580.0591286118</v>
      </c>
      <c r="D1166" s="141">
        <v>1661795.0251779982</v>
      </c>
      <c r="E1166" s="141">
        <v>1773614.9315094347</v>
      </c>
      <c r="J1166" s="47"/>
      <c r="K1166" s="47"/>
    </row>
    <row r="1167" spans="1:11">
      <c r="A1167" s="44">
        <v>1163</v>
      </c>
      <c r="B1167" s="171">
        <v>1306903.769736968</v>
      </c>
      <c r="C1167" s="141">
        <v>1715513.5726542652</v>
      </c>
      <c r="D1167" s="141">
        <v>1716334.6789011457</v>
      </c>
      <c r="E1167" s="141">
        <v>1822109.0384964943</v>
      </c>
      <c r="J1167" s="47"/>
      <c r="K1167" s="47"/>
    </row>
    <row r="1168" spans="1:11">
      <c r="A1168" s="44">
        <v>1164</v>
      </c>
      <c r="B1168" s="171">
        <v>1300588.4342424059</v>
      </c>
      <c r="C1168" s="141">
        <v>1696654.2364806319</v>
      </c>
      <c r="D1168" s="141">
        <v>1723157.444664127</v>
      </c>
      <c r="E1168" s="141">
        <v>1755394.0496289378</v>
      </c>
      <c r="J1168" s="47"/>
      <c r="K1168" s="47"/>
    </row>
    <row r="1169" spans="1:11">
      <c r="A1169" s="44">
        <v>1165</v>
      </c>
      <c r="B1169" s="171">
        <v>1315451.8114003902</v>
      </c>
      <c r="C1169" s="141">
        <v>1700246.7270991753</v>
      </c>
      <c r="D1169" s="141">
        <v>1715304.7875549302</v>
      </c>
      <c r="E1169" s="141">
        <v>1784190.336283267</v>
      </c>
      <c r="J1169" s="47"/>
      <c r="K1169" s="47"/>
    </row>
    <row r="1170" spans="1:11">
      <c r="A1170" s="44">
        <v>1166</v>
      </c>
      <c r="B1170" s="171">
        <v>1309055.6683181983</v>
      </c>
      <c r="C1170" s="141">
        <v>1663786.5099363818</v>
      </c>
      <c r="D1170" s="141">
        <v>1692796.0900412675</v>
      </c>
      <c r="E1170" s="141">
        <v>1783537.3998445808</v>
      </c>
      <c r="J1170" s="47"/>
      <c r="K1170" s="47"/>
    </row>
    <row r="1171" spans="1:11">
      <c r="A1171" s="44">
        <v>1167</v>
      </c>
      <c r="B1171" s="171">
        <v>1339786.1914830154</v>
      </c>
      <c r="C1171" s="141">
        <v>1698172.1567703118</v>
      </c>
      <c r="D1171" s="141">
        <v>1771443.3397257701</v>
      </c>
      <c r="E1171" s="141">
        <v>1831168.4474920477</v>
      </c>
      <c r="J1171" s="47"/>
      <c r="K1171" s="47"/>
    </row>
    <row r="1172" spans="1:11">
      <c r="A1172" s="44">
        <v>1168</v>
      </c>
      <c r="B1172" s="171">
        <v>1316023.8838848132</v>
      </c>
      <c r="C1172" s="141">
        <v>1686534.1995122144</v>
      </c>
      <c r="D1172" s="141">
        <v>1712375.8661481682</v>
      </c>
      <c r="E1172" s="141">
        <v>1782651.5772834548</v>
      </c>
      <c r="J1172" s="47"/>
      <c r="K1172" s="47"/>
    </row>
    <row r="1173" spans="1:11">
      <c r="A1173" s="44">
        <v>1169</v>
      </c>
      <c r="B1173" s="171">
        <v>1327512.7898009887</v>
      </c>
      <c r="C1173" s="141">
        <v>1748575.162991588</v>
      </c>
      <c r="D1173" s="141">
        <v>1749015.7762588831</v>
      </c>
      <c r="E1173" s="141">
        <v>1888981.6588199758</v>
      </c>
      <c r="J1173" s="47"/>
      <c r="K1173" s="47"/>
    </row>
    <row r="1174" spans="1:11">
      <c r="A1174" s="44">
        <v>1170</v>
      </c>
      <c r="B1174" s="171">
        <v>1319657.834500087</v>
      </c>
      <c r="C1174" s="141">
        <v>1695635.2343848916</v>
      </c>
      <c r="D1174" s="141">
        <v>1688399.6106408006</v>
      </c>
      <c r="E1174" s="141">
        <v>1789730.2886092076</v>
      </c>
      <c r="J1174" s="47"/>
      <c r="K1174" s="47"/>
    </row>
    <row r="1175" spans="1:11">
      <c r="A1175" s="44">
        <v>1171</v>
      </c>
      <c r="B1175" s="171">
        <v>1331806.87485532</v>
      </c>
      <c r="C1175" s="141">
        <v>1659362.1502373999</v>
      </c>
      <c r="D1175" s="141">
        <v>1702435.5188844108</v>
      </c>
      <c r="E1175" s="141">
        <v>1803382.0289929353</v>
      </c>
      <c r="J1175" s="47"/>
      <c r="K1175" s="47"/>
    </row>
    <row r="1176" spans="1:11">
      <c r="A1176" s="44">
        <v>1172</v>
      </c>
      <c r="B1176" s="171">
        <v>1309573.9908340506</v>
      </c>
      <c r="C1176" s="141">
        <v>1670321.3615752261</v>
      </c>
      <c r="D1176" s="141">
        <v>1704051.6133381724</v>
      </c>
      <c r="E1176" s="141">
        <v>1737947.0424125378</v>
      </c>
      <c r="J1176" s="47"/>
      <c r="K1176" s="47"/>
    </row>
    <row r="1177" spans="1:11">
      <c r="A1177" s="44">
        <v>1173</v>
      </c>
      <c r="B1177" s="171">
        <v>1316866.4964305721</v>
      </c>
      <c r="C1177" s="141">
        <v>1671499.8384106616</v>
      </c>
      <c r="D1177" s="141">
        <v>1682494.0122734746</v>
      </c>
      <c r="E1177" s="141">
        <v>1734842.0210739446</v>
      </c>
      <c r="J1177" s="47"/>
      <c r="K1177" s="47"/>
    </row>
    <row r="1178" spans="1:11">
      <c r="A1178" s="44">
        <v>1174</v>
      </c>
      <c r="B1178" s="171">
        <v>1320997.0814304</v>
      </c>
      <c r="C1178" s="141">
        <v>1644734.3815453909</v>
      </c>
      <c r="D1178" s="141">
        <v>1682880.4797435317</v>
      </c>
      <c r="E1178" s="141">
        <v>1761887.1381104307</v>
      </c>
      <c r="J1178" s="47"/>
      <c r="K1178" s="47"/>
    </row>
    <row r="1179" spans="1:11">
      <c r="A1179" s="44">
        <v>1175</v>
      </c>
      <c r="B1179" s="171">
        <v>1307268.3855272455</v>
      </c>
      <c r="C1179" s="141">
        <v>1680607.5466159827</v>
      </c>
      <c r="D1179" s="141">
        <v>1749377.6177365421</v>
      </c>
      <c r="E1179" s="141">
        <v>1786617.9405186246</v>
      </c>
      <c r="J1179" s="47"/>
      <c r="K1179" s="47"/>
    </row>
    <row r="1180" spans="1:11">
      <c r="A1180" s="44">
        <v>1176</v>
      </c>
      <c r="B1180" s="171">
        <v>1324723.0425220765</v>
      </c>
      <c r="C1180" s="141">
        <v>1683190.8671230548</v>
      </c>
      <c r="D1180" s="141">
        <v>1715297.7251816124</v>
      </c>
      <c r="E1180" s="141">
        <v>1808379.2005523643</v>
      </c>
      <c r="J1180" s="47"/>
      <c r="K1180" s="47"/>
    </row>
    <row r="1181" spans="1:11">
      <c r="A1181" s="44">
        <v>1177</v>
      </c>
      <c r="B1181" s="171">
        <v>1323310.1639968124</v>
      </c>
      <c r="C1181" s="141">
        <v>1694729.3244132013</v>
      </c>
      <c r="D1181" s="141">
        <v>1721085.3898538074</v>
      </c>
      <c r="E1181" s="141">
        <v>1789508.4292920956</v>
      </c>
      <c r="J1181" s="47"/>
      <c r="K1181" s="47"/>
    </row>
    <row r="1182" spans="1:11">
      <c r="A1182" s="44">
        <v>1178</v>
      </c>
      <c r="B1182" s="171">
        <v>1326610.029400252</v>
      </c>
      <c r="C1182" s="141">
        <v>1676202.5739957762</v>
      </c>
      <c r="D1182" s="141">
        <v>1709765.8330346409</v>
      </c>
      <c r="E1182" s="141">
        <v>1766837.872689323</v>
      </c>
      <c r="J1182" s="47"/>
      <c r="K1182" s="47"/>
    </row>
    <row r="1183" spans="1:11">
      <c r="A1183" s="44">
        <v>1179</v>
      </c>
      <c r="B1183" s="171">
        <v>1319477.2770182774</v>
      </c>
      <c r="C1183" s="141">
        <v>1690166.388156746</v>
      </c>
      <c r="D1183" s="141">
        <v>1731661.8299562007</v>
      </c>
      <c r="E1183" s="141">
        <v>1743650.0208761804</v>
      </c>
      <c r="J1183" s="47"/>
      <c r="K1183" s="47"/>
    </row>
    <row r="1184" spans="1:11">
      <c r="A1184" s="44">
        <v>1180</v>
      </c>
      <c r="B1184" s="171">
        <v>1322719.8817007525</v>
      </c>
      <c r="C1184" s="141">
        <v>1677019.1480984108</v>
      </c>
      <c r="D1184" s="141">
        <v>1720053.550100869</v>
      </c>
      <c r="E1184" s="141">
        <v>1793308.2719919474</v>
      </c>
      <c r="J1184" s="47"/>
      <c r="K1184" s="47"/>
    </row>
    <row r="1185" spans="1:11">
      <c r="A1185" s="44">
        <v>1181</v>
      </c>
      <c r="B1185" s="171">
        <v>1322104.4388835686</v>
      </c>
      <c r="C1185" s="141">
        <v>1677366.1466309514</v>
      </c>
      <c r="D1185" s="141">
        <v>1723376.3163896115</v>
      </c>
      <c r="E1185" s="141">
        <v>1768544.9756529348</v>
      </c>
      <c r="J1185" s="47"/>
      <c r="K1185" s="47"/>
    </row>
    <row r="1186" spans="1:11">
      <c r="A1186" s="44">
        <v>1182</v>
      </c>
      <c r="B1186" s="171">
        <v>1303587.9686758446</v>
      </c>
      <c r="C1186" s="141">
        <v>1696355.2885795371</v>
      </c>
      <c r="D1186" s="141">
        <v>1735955.8802454129</v>
      </c>
      <c r="E1186" s="141">
        <v>1795032.4429357485</v>
      </c>
      <c r="J1186" s="47"/>
      <c r="K1186" s="47"/>
    </row>
    <row r="1187" spans="1:11">
      <c r="A1187" s="44">
        <v>1183</v>
      </c>
      <c r="B1187" s="171">
        <v>1340867.5781911407</v>
      </c>
      <c r="C1187" s="141">
        <v>1723299.2822930692</v>
      </c>
      <c r="D1187" s="141">
        <v>1763900.1113061395</v>
      </c>
      <c r="E1187" s="141">
        <v>1819418.2641624308</v>
      </c>
      <c r="J1187" s="47"/>
      <c r="K1187" s="47"/>
    </row>
    <row r="1188" spans="1:11">
      <c r="A1188" s="44">
        <v>1184</v>
      </c>
      <c r="B1188" s="171">
        <v>1319734.667588044</v>
      </c>
      <c r="C1188" s="141">
        <v>1701930.5694172366</v>
      </c>
      <c r="D1188" s="141">
        <v>1736373.8756292285</v>
      </c>
      <c r="E1188" s="141">
        <v>1825949.7768075406</v>
      </c>
      <c r="J1188" s="47"/>
      <c r="K1188" s="47"/>
    </row>
    <row r="1189" spans="1:11">
      <c r="A1189" s="44">
        <v>1185</v>
      </c>
      <c r="B1189" s="171">
        <v>1328261.7499506602</v>
      </c>
      <c r="C1189" s="141">
        <v>1715173.013200748</v>
      </c>
      <c r="D1189" s="141">
        <v>1758792.2819837052</v>
      </c>
      <c r="E1189" s="141">
        <v>1815452.9432298029</v>
      </c>
      <c r="J1189" s="47"/>
      <c r="K1189" s="47"/>
    </row>
    <row r="1190" spans="1:11">
      <c r="A1190" s="44">
        <v>1186</v>
      </c>
      <c r="B1190" s="171">
        <v>1294566.134803189</v>
      </c>
      <c r="C1190" s="141">
        <v>1682371.8445668058</v>
      </c>
      <c r="D1190" s="141">
        <v>1716604.4808161741</v>
      </c>
      <c r="E1190" s="141">
        <v>1722858.5022710399</v>
      </c>
      <c r="J1190" s="47"/>
      <c r="K1190" s="47"/>
    </row>
    <row r="1191" spans="1:11">
      <c r="A1191" s="44">
        <v>1187</v>
      </c>
      <c r="B1191" s="171">
        <v>1317941.336879042</v>
      </c>
      <c r="C1191" s="141">
        <v>1690123.0753763227</v>
      </c>
      <c r="D1191" s="141">
        <v>1733908.0429217799</v>
      </c>
      <c r="E1191" s="141">
        <v>1779723.4436117152</v>
      </c>
      <c r="J1191" s="47"/>
      <c r="K1191" s="47"/>
    </row>
    <row r="1192" spans="1:11">
      <c r="A1192" s="44">
        <v>1188</v>
      </c>
      <c r="B1192" s="171">
        <v>1314888.1167224969</v>
      </c>
      <c r="C1192" s="141">
        <v>1677281.7357027917</v>
      </c>
      <c r="D1192" s="141">
        <v>1674056.4613804023</v>
      </c>
      <c r="E1192" s="141">
        <v>1751598.6351622699</v>
      </c>
      <c r="J1192" s="47"/>
      <c r="K1192" s="47"/>
    </row>
    <row r="1193" spans="1:11">
      <c r="A1193" s="44">
        <v>1189</v>
      </c>
      <c r="B1193" s="171">
        <v>1332293.0744213997</v>
      </c>
      <c r="C1193" s="141">
        <v>1722021.2428400307</v>
      </c>
      <c r="D1193" s="141">
        <v>1762435.9840363485</v>
      </c>
      <c r="E1193" s="141">
        <v>1830453.5051558786</v>
      </c>
      <c r="J1193" s="47"/>
      <c r="K1193" s="47"/>
    </row>
    <row r="1194" spans="1:11">
      <c r="A1194" s="44">
        <v>1190</v>
      </c>
      <c r="B1194" s="171">
        <v>1319378.6931986888</v>
      </c>
      <c r="C1194" s="141">
        <v>1668303.0482197115</v>
      </c>
      <c r="D1194" s="141">
        <v>1724220.8971345304</v>
      </c>
      <c r="E1194" s="141">
        <v>1768181.5247616677</v>
      </c>
      <c r="J1194" s="47"/>
      <c r="K1194" s="47"/>
    </row>
    <row r="1195" spans="1:11">
      <c r="A1195" s="44">
        <v>1191</v>
      </c>
      <c r="B1195" s="171">
        <v>1306687.3403004319</v>
      </c>
      <c r="C1195" s="141">
        <v>1714106.2139878387</v>
      </c>
      <c r="D1195" s="141">
        <v>1711236.9510950141</v>
      </c>
      <c r="E1195" s="141">
        <v>1829519.9373887808</v>
      </c>
      <c r="J1195" s="47"/>
      <c r="K1195" s="47"/>
    </row>
    <row r="1196" spans="1:11">
      <c r="A1196" s="44">
        <v>1192</v>
      </c>
      <c r="B1196" s="171">
        <v>1319470.5601181753</v>
      </c>
      <c r="C1196" s="141">
        <v>1674715.7637964014</v>
      </c>
      <c r="D1196" s="141">
        <v>1704144.2222244244</v>
      </c>
      <c r="E1196" s="141">
        <v>1799257.2636266733</v>
      </c>
      <c r="J1196" s="47"/>
      <c r="K1196" s="47"/>
    </row>
    <row r="1197" spans="1:11">
      <c r="A1197" s="44">
        <v>1193</v>
      </c>
      <c r="B1197" s="171">
        <v>1304072.2890940402</v>
      </c>
      <c r="C1197" s="141">
        <v>1673178.4103436328</v>
      </c>
      <c r="D1197" s="141">
        <v>1714278.8651350313</v>
      </c>
      <c r="E1197" s="141">
        <v>1781453.6733126349</v>
      </c>
      <c r="J1197" s="47"/>
      <c r="K1197" s="47"/>
    </row>
    <row r="1198" spans="1:11">
      <c r="A1198" s="44">
        <v>1194</v>
      </c>
      <c r="B1198" s="171">
        <v>1292101.2322013595</v>
      </c>
      <c r="C1198" s="141">
        <v>1689984.0359606673</v>
      </c>
      <c r="D1198" s="141">
        <v>1692135.8963686612</v>
      </c>
      <c r="E1198" s="141">
        <v>1803541.6483686988</v>
      </c>
      <c r="J1198" s="47"/>
      <c r="K1198" s="47"/>
    </row>
    <row r="1199" spans="1:11">
      <c r="A1199" s="44">
        <v>1195</v>
      </c>
      <c r="B1199" s="171">
        <v>1311980.471032873</v>
      </c>
      <c r="C1199" s="141">
        <v>1668007.7971317878</v>
      </c>
      <c r="D1199" s="141">
        <v>1687140.5644582596</v>
      </c>
      <c r="E1199" s="141">
        <v>1798270.3145057084</v>
      </c>
      <c r="J1199" s="47"/>
      <c r="K1199" s="47"/>
    </row>
    <row r="1200" spans="1:11">
      <c r="A1200" s="44">
        <v>1196</v>
      </c>
      <c r="B1200" s="171">
        <v>1316807.0855670765</v>
      </c>
      <c r="C1200" s="141">
        <v>1673738.997189343</v>
      </c>
      <c r="D1200" s="141">
        <v>1685120.856650071</v>
      </c>
      <c r="E1200" s="141">
        <v>1784165.5265272981</v>
      </c>
      <c r="J1200" s="47"/>
      <c r="K1200" s="47"/>
    </row>
    <row r="1201" spans="1:11">
      <c r="A1201" s="44">
        <v>1197</v>
      </c>
      <c r="B1201" s="171">
        <v>1329300.7664496701</v>
      </c>
      <c r="C1201" s="141">
        <v>1693358.8126255276</v>
      </c>
      <c r="D1201" s="141">
        <v>1701964.5075200216</v>
      </c>
      <c r="E1201" s="141">
        <v>1786411.0961616773</v>
      </c>
      <c r="J1201" s="47"/>
      <c r="K1201" s="47"/>
    </row>
    <row r="1202" spans="1:11">
      <c r="A1202" s="44">
        <v>1198</v>
      </c>
      <c r="B1202" s="171">
        <v>1294317.1014448933</v>
      </c>
      <c r="C1202" s="141">
        <v>1653617.7522530812</v>
      </c>
      <c r="D1202" s="141">
        <v>1650222.0402821545</v>
      </c>
      <c r="E1202" s="141">
        <v>1669647.3339434988</v>
      </c>
      <c r="J1202" s="47"/>
      <c r="K1202" s="47"/>
    </row>
    <row r="1203" spans="1:11">
      <c r="A1203" s="44">
        <v>1199</v>
      </c>
      <c r="B1203" s="171">
        <v>1302516.5599762204</v>
      </c>
      <c r="C1203" s="141">
        <v>1685104.1461544698</v>
      </c>
      <c r="D1203" s="141">
        <v>1708224.4378278113</v>
      </c>
      <c r="E1203" s="141">
        <v>1766868.3511627249</v>
      </c>
      <c r="J1203" s="47"/>
      <c r="K1203" s="47"/>
    </row>
    <row r="1204" spans="1:11">
      <c r="A1204" s="44">
        <v>1200</v>
      </c>
      <c r="B1204" s="171">
        <v>1322904.9242907816</v>
      </c>
      <c r="C1204" s="141">
        <v>1679833.609311196</v>
      </c>
      <c r="D1204" s="141">
        <v>1722786.3453980514</v>
      </c>
      <c r="E1204" s="141">
        <v>1873164.9544393278</v>
      </c>
      <c r="J1204" s="47"/>
      <c r="K1204" s="47"/>
    </row>
    <row r="1205" spans="1:11">
      <c r="A1205" s="44">
        <v>1201</v>
      </c>
      <c r="B1205" s="171">
        <v>1321728.9129591428</v>
      </c>
      <c r="C1205" s="141">
        <v>1702466.4984589363</v>
      </c>
      <c r="D1205" s="141">
        <v>1742133.619910781</v>
      </c>
      <c r="E1205" s="141">
        <v>1792740.8336053772</v>
      </c>
      <c r="J1205" s="47"/>
      <c r="K1205" s="47"/>
    </row>
    <row r="1206" spans="1:11">
      <c r="A1206" s="44">
        <v>1202</v>
      </c>
      <c r="B1206" s="171">
        <v>1318326.6017271469</v>
      </c>
      <c r="C1206" s="141">
        <v>1710638.541222428</v>
      </c>
      <c r="D1206" s="141">
        <v>1714629.5936010259</v>
      </c>
      <c r="E1206" s="141">
        <v>1830245.486729546</v>
      </c>
      <c r="J1206" s="47"/>
      <c r="K1206" s="47"/>
    </row>
    <row r="1207" spans="1:11">
      <c r="A1207" s="44">
        <v>1203</v>
      </c>
      <c r="B1207" s="171">
        <v>1316791.746842891</v>
      </c>
      <c r="C1207" s="141">
        <v>1642873.0204899271</v>
      </c>
      <c r="D1207" s="141">
        <v>1649304.7643126443</v>
      </c>
      <c r="E1207" s="141">
        <v>1750906.4434153424</v>
      </c>
      <c r="J1207" s="47"/>
      <c r="K1207" s="47"/>
    </row>
    <row r="1208" spans="1:11">
      <c r="A1208" s="44">
        <v>1204</v>
      </c>
      <c r="B1208" s="171">
        <v>1332964.2613820881</v>
      </c>
      <c r="C1208" s="141">
        <v>1724449.6482443674</v>
      </c>
      <c r="D1208" s="141">
        <v>1714371.2742747534</v>
      </c>
      <c r="E1208" s="141">
        <v>1844301.1208046952</v>
      </c>
      <c r="J1208" s="47"/>
      <c r="K1208" s="47"/>
    </row>
    <row r="1209" spans="1:11">
      <c r="A1209" s="44">
        <v>1205</v>
      </c>
      <c r="B1209" s="171">
        <v>1319337.4557571881</v>
      </c>
      <c r="C1209" s="141">
        <v>1715472.0347854365</v>
      </c>
      <c r="D1209" s="141">
        <v>1720140.5376412813</v>
      </c>
      <c r="E1209" s="141">
        <v>1770906.5994815342</v>
      </c>
      <c r="J1209" s="47"/>
      <c r="K1209" s="47"/>
    </row>
    <row r="1210" spans="1:11">
      <c r="A1210" s="44">
        <v>1206</v>
      </c>
      <c r="B1210" s="171">
        <v>1324716.979880041</v>
      </c>
      <c r="C1210" s="141">
        <v>1687897.2740817296</v>
      </c>
      <c r="D1210" s="141">
        <v>1736398.7144515645</v>
      </c>
      <c r="E1210" s="141">
        <v>1769568.5046868855</v>
      </c>
      <c r="J1210" s="47"/>
      <c r="K1210" s="47"/>
    </row>
    <row r="1211" spans="1:11">
      <c r="A1211" s="44">
        <v>1207</v>
      </c>
      <c r="B1211" s="171">
        <v>1323224.4668184007</v>
      </c>
      <c r="C1211" s="141">
        <v>1645636.99307784</v>
      </c>
      <c r="D1211" s="141">
        <v>1701919.4425753334</v>
      </c>
      <c r="E1211" s="141">
        <v>1758387.7583746032</v>
      </c>
      <c r="J1211" s="47"/>
      <c r="K1211" s="47"/>
    </row>
    <row r="1212" spans="1:11">
      <c r="A1212" s="44">
        <v>1208</v>
      </c>
      <c r="B1212" s="171">
        <v>1320209.0461785852</v>
      </c>
      <c r="C1212" s="141">
        <v>1677842.8759172575</v>
      </c>
      <c r="D1212" s="141">
        <v>1689904.5031275458</v>
      </c>
      <c r="E1212" s="141">
        <v>1779319.7997011708</v>
      </c>
      <c r="J1212" s="47"/>
      <c r="K1212" s="47"/>
    </row>
    <row r="1213" spans="1:11">
      <c r="A1213" s="44">
        <v>1209</v>
      </c>
      <c r="B1213" s="171">
        <v>1321897.8830526099</v>
      </c>
      <c r="C1213" s="141">
        <v>1655583.1132246412</v>
      </c>
      <c r="D1213" s="141">
        <v>1719378.8180623511</v>
      </c>
      <c r="E1213" s="141">
        <v>1772896.9832946134</v>
      </c>
      <c r="J1213" s="47"/>
      <c r="K1213" s="47"/>
    </row>
    <row r="1214" spans="1:11">
      <c r="A1214" s="44">
        <v>1210</v>
      </c>
      <c r="B1214" s="171">
        <v>1304410.4023267969</v>
      </c>
      <c r="C1214" s="141">
        <v>1710434.9015916949</v>
      </c>
      <c r="D1214" s="141">
        <v>1741711.1649072999</v>
      </c>
      <c r="E1214" s="141">
        <v>1773272.8492277365</v>
      </c>
      <c r="J1214" s="47"/>
      <c r="K1214" s="47"/>
    </row>
    <row r="1215" spans="1:11">
      <c r="A1215" s="44">
        <v>1211</v>
      </c>
      <c r="B1215" s="171">
        <v>1329631.9784149972</v>
      </c>
      <c r="C1215" s="141">
        <v>1683558.3736526065</v>
      </c>
      <c r="D1215" s="141">
        <v>1751140.9634170956</v>
      </c>
      <c r="E1215" s="141">
        <v>1839211.7970597048</v>
      </c>
      <c r="J1215" s="47"/>
      <c r="K1215" s="47"/>
    </row>
    <row r="1216" spans="1:11">
      <c r="A1216" s="44">
        <v>1212</v>
      </c>
      <c r="B1216" s="171">
        <v>1339696.4488741721</v>
      </c>
      <c r="C1216" s="141">
        <v>1663397.9191252408</v>
      </c>
      <c r="D1216" s="141">
        <v>1717043.4599588462</v>
      </c>
      <c r="E1216" s="141">
        <v>1812391.7872273254</v>
      </c>
      <c r="J1216" s="47"/>
      <c r="K1216" s="47"/>
    </row>
    <row r="1217" spans="1:11">
      <c r="A1217" s="44">
        <v>1213</v>
      </c>
      <c r="B1217" s="171">
        <v>1295423.336969693</v>
      </c>
      <c r="C1217" s="141">
        <v>1654952.9459417632</v>
      </c>
      <c r="D1217" s="141">
        <v>1724817.3713144157</v>
      </c>
      <c r="E1217" s="141">
        <v>1766070.9872842871</v>
      </c>
      <c r="J1217" s="47"/>
      <c r="K1217" s="47"/>
    </row>
    <row r="1218" spans="1:11">
      <c r="A1218" s="44">
        <v>1214</v>
      </c>
      <c r="B1218" s="171">
        <v>1303634.9739439252</v>
      </c>
      <c r="C1218" s="141">
        <v>1679253.7744461871</v>
      </c>
      <c r="D1218" s="141">
        <v>1709379.0460059408</v>
      </c>
      <c r="E1218" s="141">
        <v>1791033.4053485782</v>
      </c>
      <c r="J1218" s="47"/>
      <c r="K1218" s="47"/>
    </row>
    <row r="1219" spans="1:11">
      <c r="A1219" s="44">
        <v>1215</v>
      </c>
      <c r="B1219" s="171">
        <v>1317109.0336034542</v>
      </c>
      <c r="C1219" s="141">
        <v>1706991.1646815168</v>
      </c>
      <c r="D1219" s="141">
        <v>1739900.1122419981</v>
      </c>
      <c r="E1219" s="141">
        <v>1828343.410082683</v>
      </c>
      <c r="J1219" s="47"/>
      <c r="K1219" s="47"/>
    </row>
    <row r="1220" spans="1:11">
      <c r="A1220" s="44">
        <v>1216</v>
      </c>
      <c r="B1220" s="171">
        <v>1315567.8835741151</v>
      </c>
      <c r="C1220" s="141">
        <v>1645664.7305975908</v>
      </c>
      <c r="D1220" s="141">
        <v>1692196.8427596739</v>
      </c>
      <c r="E1220" s="141">
        <v>1752681.9609311188</v>
      </c>
      <c r="J1220" s="47"/>
      <c r="K1220" s="47"/>
    </row>
    <row r="1221" spans="1:11">
      <c r="A1221" s="44">
        <v>1217</v>
      </c>
      <c r="B1221" s="171">
        <v>1322008.7769873773</v>
      </c>
      <c r="C1221" s="141">
        <v>1689403.5774073196</v>
      </c>
      <c r="D1221" s="141">
        <v>1709202.3501047264</v>
      </c>
      <c r="E1221" s="141">
        <v>1779240.7913115583</v>
      </c>
      <c r="J1221" s="47"/>
      <c r="K1221" s="47"/>
    </row>
    <row r="1222" spans="1:11">
      <c r="A1222" s="44">
        <v>1218</v>
      </c>
      <c r="B1222" s="171">
        <v>1321791.7469411509</v>
      </c>
      <c r="C1222" s="141">
        <v>1709742.1160579012</v>
      </c>
      <c r="D1222" s="141">
        <v>1682204.8543504367</v>
      </c>
      <c r="E1222" s="141">
        <v>1841458.333019288</v>
      </c>
      <c r="J1222" s="47"/>
      <c r="K1222" s="47"/>
    </row>
    <row r="1223" spans="1:11">
      <c r="A1223" s="44">
        <v>1219</v>
      </c>
      <c r="B1223" s="171">
        <v>1334207.5809512178</v>
      </c>
      <c r="C1223" s="141">
        <v>1697495.6099686106</v>
      </c>
      <c r="D1223" s="141">
        <v>1732176.4509984413</v>
      </c>
      <c r="E1223" s="141">
        <v>1757499.7742759441</v>
      </c>
      <c r="J1223" s="47"/>
      <c r="K1223" s="47"/>
    </row>
    <row r="1224" spans="1:11">
      <c r="A1224" s="44">
        <v>1220</v>
      </c>
      <c r="B1224" s="171">
        <v>1316754.5001334148</v>
      </c>
      <c r="C1224" s="141">
        <v>1702452.3114487252</v>
      </c>
      <c r="D1224" s="141">
        <v>1720020.5487222821</v>
      </c>
      <c r="E1224" s="141">
        <v>1744918.3522037629</v>
      </c>
      <c r="J1224" s="47"/>
      <c r="K1224" s="47"/>
    </row>
    <row r="1225" spans="1:11">
      <c r="A1225" s="44">
        <v>1221</v>
      </c>
      <c r="B1225" s="171">
        <v>1340257.7175349551</v>
      </c>
      <c r="C1225" s="141">
        <v>1678795.493553075</v>
      </c>
      <c r="D1225" s="141">
        <v>1758642.9235868501</v>
      </c>
      <c r="E1225" s="141">
        <v>1789460.5008517823</v>
      </c>
      <c r="J1225" s="47"/>
      <c r="K1225" s="47"/>
    </row>
    <row r="1226" spans="1:11">
      <c r="A1226" s="44">
        <v>1222</v>
      </c>
      <c r="B1226" s="171">
        <v>1311662.9349083279</v>
      </c>
      <c r="C1226" s="141">
        <v>1679787.3505165412</v>
      </c>
      <c r="D1226" s="141">
        <v>1742922.148833934</v>
      </c>
      <c r="E1226" s="141">
        <v>1783496.7677476194</v>
      </c>
      <c r="J1226" s="47"/>
      <c r="K1226" s="47"/>
    </row>
    <row r="1227" spans="1:11">
      <c r="A1227" s="44">
        <v>1223</v>
      </c>
      <c r="B1227" s="171">
        <v>1308059.6722803765</v>
      </c>
      <c r="C1227" s="141">
        <v>1668865.7791375234</v>
      </c>
      <c r="D1227" s="141">
        <v>1706356.7597344685</v>
      </c>
      <c r="E1227" s="141">
        <v>1740876.7915439755</v>
      </c>
      <c r="J1227" s="47"/>
      <c r="K1227" s="47"/>
    </row>
    <row r="1228" spans="1:11">
      <c r="A1228" s="44">
        <v>1224</v>
      </c>
      <c r="B1228" s="171">
        <v>1311493.3141712234</v>
      </c>
      <c r="C1228" s="141">
        <v>1632428.5885622264</v>
      </c>
      <c r="D1228" s="141">
        <v>1693391.4844642666</v>
      </c>
      <c r="E1228" s="141">
        <v>1753759.2901404917</v>
      </c>
      <c r="J1228" s="47"/>
      <c r="K1228" s="47"/>
    </row>
    <row r="1229" spans="1:11">
      <c r="A1229" s="44">
        <v>1225</v>
      </c>
      <c r="B1229" s="171">
        <v>1324398.5681311309</v>
      </c>
      <c r="C1229" s="141">
        <v>1694899.2580097055</v>
      </c>
      <c r="D1229" s="141">
        <v>1746303.5595393751</v>
      </c>
      <c r="E1229" s="141">
        <v>1740112.6217902969</v>
      </c>
      <c r="J1229" s="47"/>
      <c r="K1229" s="47"/>
    </row>
    <row r="1230" spans="1:11">
      <c r="A1230" s="44">
        <v>1226</v>
      </c>
      <c r="B1230" s="171">
        <v>1346722.1875883276</v>
      </c>
      <c r="C1230" s="141">
        <v>1680720.8416003955</v>
      </c>
      <c r="D1230" s="141">
        <v>1715126.5649044134</v>
      </c>
      <c r="E1230" s="141">
        <v>1813630.0945880786</v>
      </c>
      <c r="J1230" s="47"/>
      <c r="K1230" s="47"/>
    </row>
    <row r="1231" spans="1:11">
      <c r="A1231" s="44">
        <v>1227</v>
      </c>
      <c r="B1231" s="171">
        <v>1331500.833275259</v>
      </c>
      <c r="C1231" s="141">
        <v>1676796.5448886615</v>
      </c>
      <c r="D1231" s="141">
        <v>1742977.2863868391</v>
      </c>
      <c r="E1231" s="141">
        <v>1857977.1127532341</v>
      </c>
      <c r="J1231" s="47"/>
      <c r="K1231" s="47"/>
    </row>
    <row r="1232" spans="1:11">
      <c r="A1232" s="44">
        <v>1228</v>
      </c>
      <c r="B1232" s="171">
        <v>1348544.0674558019</v>
      </c>
      <c r="C1232" s="141">
        <v>1667277.782998801</v>
      </c>
      <c r="D1232" s="141">
        <v>1686695.9405334136</v>
      </c>
      <c r="E1232" s="141">
        <v>1751202.4359610365</v>
      </c>
      <c r="J1232" s="47"/>
      <c r="K1232" s="47"/>
    </row>
    <row r="1233" spans="1:11">
      <c r="A1233" s="44">
        <v>1229</v>
      </c>
      <c r="B1233" s="171">
        <v>1328441.4680156163</v>
      </c>
      <c r="C1233" s="141">
        <v>1705502.3196254575</v>
      </c>
      <c r="D1233" s="141">
        <v>1723706.3145031563</v>
      </c>
      <c r="E1233" s="141">
        <v>1807522.0719452638</v>
      </c>
      <c r="J1233" s="47"/>
      <c r="K1233" s="47"/>
    </row>
    <row r="1234" spans="1:11">
      <c r="A1234" s="44">
        <v>1230</v>
      </c>
      <c r="B1234" s="171">
        <v>1325250.7938789441</v>
      </c>
      <c r="C1234" s="141">
        <v>1664122.4874561564</v>
      </c>
      <c r="D1234" s="141">
        <v>1722098.0734765346</v>
      </c>
      <c r="E1234" s="141">
        <v>1771264.8874470049</v>
      </c>
      <c r="J1234" s="47"/>
      <c r="K1234" s="47"/>
    </row>
    <row r="1235" spans="1:11">
      <c r="A1235" s="44">
        <v>1231</v>
      </c>
      <c r="B1235" s="171">
        <v>1284126.594722233</v>
      </c>
      <c r="C1235" s="141">
        <v>1641892.2886740868</v>
      </c>
      <c r="D1235" s="141">
        <v>1690532.4618232455</v>
      </c>
      <c r="E1235" s="141">
        <v>1762160.7985361987</v>
      </c>
      <c r="J1235" s="47"/>
      <c r="K1235" s="47"/>
    </row>
    <row r="1236" spans="1:11">
      <c r="A1236" s="44">
        <v>1232</v>
      </c>
      <c r="B1236" s="171">
        <v>1315244.7588588854</v>
      </c>
      <c r="C1236" s="141">
        <v>1669822.8039754417</v>
      </c>
      <c r="D1236" s="141">
        <v>1725425.4930887048</v>
      </c>
      <c r="E1236" s="141">
        <v>1767786.440837736</v>
      </c>
      <c r="J1236" s="47"/>
      <c r="K1236" s="47"/>
    </row>
    <row r="1237" spans="1:11">
      <c r="A1237" s="44">
        <v>1233</v>
      </c>
      <c r="B1237" s="171">
        <v>1322065.687383638</v>
      </c>
      <c r="C1237" s="141">
        <v>1684015.1690403468</v>
      </c>
      <c r="D1237" s="141">
        <v>1780748.4474997227</v>
      </c>
      <c r="E1237" s="141">
        <v>1807029.9003591957</v>
      </c>
      <c r="J1237" s="47"/>
      <c r="K1237" s="47"/>
    </row>
    <row r="1238" spans="1:11">
      <c r="A1238" s="44">
        <v>1234</v>
      </c>
      <c r="B1238" s="171">
        <v>1317672.2222569</v>
      </c>
      <c r="C1238" s="141">
        <v>1674814.6812906596</v>
      </c>
      <c r="D1238" s="141">
        <v>1750500.6851718933</v>
      </c>
      <c r="E1238" s="141">
        <v>1804794.205107837</v>
      </c>
      <c r="J1238" s="47"/>
      <c r="K1238" s="47"/>
    </row>
    <row r="1239" spans="1:11">
      <c r="A1239" s="44">
        <v>1235</v>
      </c>
      <c r="B1239" s="171">
        <v>1324068.7113447336</v>
      </c>
      <c r="C1239" s="141">
        <v>1663643.0009231323</v>
      </c>
      <c r="D1239" s="141">
        <v>1758952.2583565603</v>
      </c>
      <c r="E1239" s="141">
        <v>1819082.6199715724</v>
      </c>
      <c r="J1239" s="47"/>
      <c r="K1239" s="47"/>
    </row>
    <row r="1240" spans="1:11">
      <c r="A1240" s="44">
        <v>1236</v>
      </c>
      <c r="B1240" s="171">
        <v>1305399.7891501135</v>
      </c>
      <c r="C1240" s="141">
        <v>1681782.0322865497</v>
      </c>
      <c r="D1240" s="141">
        <v>1741744.5613278705</v>
      </c>
      <c r="E1240" s="141">
        <v>1775534.4889267902</v>
      </c>
      <c r="J1240" s="47"/>
      <c r="K1240" s="47"/>
    </row>
    <row r="1241" spans="1:11">
      <c r="A1241" s="44">
        <v>1237</v>
      </c>
      <c r="B1241" s="171">
        <v>1324871.0475993943</v>
      </c>
      <c r="C1241" s="141">
        <v>1681803.2955646098</v>
      </c>
      <c r="D1241" s="141">
        <v>1723859.9239144027</v>
      </c>
      <c r="E1241" s="141">
        <v>1762103.8511152109</v>
      </c>
      <c r="J1241" s="47"/>
      <c r="K1241" s="47"/>
    </row>
    <row r="1242" spans="1:11">
      <c r="A1242" s="44">
        <v>1238</v>
      </c>
      <c r="B1242" s="171">
        <v>1307519.5321558251</v>
      </c>
      <c r="C1242" s="141">
        <v>1693409.7596352797</v>
      </c>
      <c r="D1242" s="141">
        <v>1728736.2801984095</v>
      </c>
      <c r="E1242" s="141">
        <v>1824690.8136723761</v>
      </c>
      <c r="J1242" s="47"/>
      <c r="K1242" s="47"/>
    </row>
    <row r="1243" spans="1:11">
      <c r="A1243" s="44">
        <v>1239</v>
      </c>
      <c r="B1243" s="171">
        <v>1311989.7433672342</v>
      </c>
      <c r="C1243" s="141">
        <v>1664042.1837600037</v>
      </c>
      <c r="D1243" s="141">
        <v>1736303.1321041982</v>
      </c>
      <c r="E1243" s="141">
        <v>1766615.8895288927</v>
      </c>
      <c r="J1243" s="47"/>
      <c r="K1243" s="47"/>
    </row>
    <row r="1244" spans="1:11">
      <c r="A1244" s="44">
        <v>1240</v>
      </c>
      <c r="B1244" s="171">
        <v>1332642.0064840501</v>
      </c>
      <c r="C1244" s="141">
        <v>1704957.939791372</v>
      </c>
      <c r="D1244" s="141">
        <v>1719299.5132557903</v>
      </c>
      <c r="E1244" s="141">
        <v>1714575.5225412522</v>
      </c>
      <c r="J1244" s="47"/>
      <c r="K1244" s="47"/>
    </row>
    <row r="1245" spans="1:11">
      <c r="A1245" s="44">
        <v>1241</v>
      </c>
      <c r="B1245" s="171">
        <v>1336847.7512348099</v>
      </c>
      <c r="C1245" s="141">
        <v>1691624.7841921926</v>
      </c>
      <c r="D1245" s="141">
        <v>1734364.6516524777</v>
      </c>
      <c r="E1245" s="141">
        <v>1778949.1151371505</v>
      </c>
      <c r="J1245" s="47"/>
      <c r="K1245" s="47"/>
    </row>
    <row r="1246" spans="1:11">
      <c r="A1246" s="44">
        <v>1242</v>
      </c>
      <c r="B1246" s="171">
        <v>1299429.8948182142</v>
      </c>
      <c r="C1246" s="141">
        <v>1685798.8406765019</v>
      </c>
      <c r="D1246" s="141">
        <v>1704779.3229722371</v>
      </c>
      <c r="E1246" s="141">
        <v>1768338.4749206407</v>
      </c>
      <c r="J1246" s="47"/>
      <c r="K1246" s="47"/>
    </row>
    <row r="1247" spans="1:11">
      <c r="A1247" s="44">
        <v>1243</v>
      </c>
      <c r="B1247" s="171">
        <v>1353784.0796520137</v>
      </c>
      <c r="C1247" s="141">
        <v>1731494.3754879134</v>
      </c>
      <c r="D1247" s="141">
        <v>1729073.1229692348</v>
      </c>
      <c r="E1247" s="141">
        <v>1821448.4046944645</v>
      </c>
      <c r="J1247" s="47"/>
      <c r="K1247" s="47"/>
    </row>
    <row r="1248" spans="1:11">
      <c r="A1248" s="44">
        <v>1244</v>
      </c>
      <c r="B1248" s="171">
        <v>1317746.2873293422</v>
      </c>
      <c r="C1248" s="141">
        <v>1681464.951855384</v>
      </c>
      <c r="D1248" s="141">
        <v>1693602.3417810572</v>
      </c>
      <c r="E1248" s="141">
        <v>1840438.6262611225</v>
      </c>
      <c r="J1248" s="47"/>
      <c r="K1248" s="47"/>
    </row>
    <row r="1249" spans="1:11">
      <c r="A1249" s="44">
        <v>1245</v>
      </c>
      <c r="B1249" s="171">
        <v>1339122.6796096114</v>
      </c>
      <c r="C1249" s="141">
        <v>1716499.2992541706</v>
      </c>
      <c r="D1249" s="141">
        <v>1726860.7051247561</v>
      </c>
      <c r="E1249" s="141">
        <v>1774560.1028518076</v>
      </c>
      <c r="J1249" s="47"/>
      <c r="K1249" s="47"/>
    </row>
    <row r="1250" spans="1:11">
      <c r="A1250" s="44">
        <v>1246</v>
      </c>
      <c r="B1250" s="171">
        <v>1334881.5088585156</v>
      </c>
      <c r="C1250" s="141">
        <v>1708907.8633577267</v>
      </c>
      <c r="D1250" s="141">
        <v>1754156.6843541197</v>
      </c>
      <c r="E1250" s="141">
        <v>1833674.5060244096</v>
      </c>
      <c r="J1250" s="47"/>
      <c r="K1250" s="47"/>
    </row>
    <row r="1251" spans="1:11">
      <c r="A1251" s="44">
        <v>1247</v>
      </c>
      <c r="B1251" s="171">
        <v>1306872.1808294971</v>
      </c>
      <c r="C1251" s="141">
        <v>1690398.4964738707</v>
      </c>
      <c r="D1251" s="141">
        <v>1707069.8466342203</v>
      </c>
      <c r="E1251" s="141">
        <v>1725484.6310126269</v>
      </c>
      <c r="J1251" s="47"/>
      <c r="K1251" s="47"/>
    </row>
    <row r="1252" spans="1:11">
      <c r="A1252" s="44">
        <v>1248</v>
      </c>
      <c r="B1252" s="171">
        <v>1309964.812301083</v>
      </c>
      <c r="C1252" s="141">
        <v>1677290.7210938996</v>
      </c>
      <c r="D1252" s="141">
        <v>1732043.7376177087</v>
      </c>
      <c r="E1252" s="141">
        <v>1747743.5149518331</v>
      </c>
      <c r="J1252" s="47"/>
      <c r="K1252" s="47"/>
    </row>
    <row r="1253" spans="1:11">
      <c r="A1253" s="44">
        <v>1249</v>
      </c>
      <c r="B1253" s="171">
        <v>1320879.8735121395</v>
      </c>
      <c r="C1253" s="141">
        <v>1690801.4437807316</v>
      </c>
      <c r="D1253" s="141">
        <v>1672790.9580927251</v>
      </c>
      <c r="E1253" s="141">
        <v>1766132.4167784026</v>
      </c>
      <c r="J1253" s="47"/>
      <c r="K1253" s="47"/>
    </row>
    <row r="1254" spans="1:11">
      <c r="A1254" s="44">
        <v>1250</v>
      </c>
      <c r="B1254" s="171">
        <v>1301567.0821038873</v>
      </c>
      <c r="C1254" s="141">
        <v>1639868.6438550074</v>
      </c>
      <c r="D1254" s="141">
        <v>1698166.8421975311</v>
      </c>
      <c r="E1254" s="141">
        <v>1758437.5122262891</v>
      </c>
      <c r="J1254" s="47"/>
      <c r="K1254" s="47"/>
    </row>
    <row r="1255" spans="1:11">
      <c r="A1255" s="44">
        <v>1251</v>
      </c>
      <c r="B1255" s="171">
        <v>1323808.8715550697</v>
      </c>
      <c r="C1255" s="141">
        <v>1714759.0779733278</v>
      </c>
      <c r="D1255" s="141">
        <v>1763133.2911387149</v>
      </c>
      <c r="E1255" s="141">
        <v>1842167.1242126909</v>
      </c>
      <c r="J1255" s="47"/>
      <c r="K1255" s="47"/>
    </row>
    <row r="1256" spans="1:11">
      <c r="A1256" s="44">
        <v>1252</v>
      </c>
      <c r="B1256" s="171">
        <v>1310990.104325834</v>
      </c>
      <c r="C1256" s="141">
        <v>1667865.2480183621</v>
      </c>
      <c r="D1256" s="141">
        <v>1738627.4562509805</v>
      </c>
      <c r="E1256" s="141">
        <v>1805596.4262399748</v>
      </c>
      <c r="J1256" s="47"/>
      <c r="K1256" s="47"/>
    </row>
    <row r="1257" spans="1:11">
      <c r="A1257" s="44">
        <v>1253</v>
      </c>
      <c r="B1257" s="171">
        <v>1347551.1759161595</v>
      </c>
      <c r="C1257" s="141">
        <v>1688327.4897763031</v>
      </c>
      <c r="D1257" s="141">
        <v>1731841.8349198983</v>
      </c>
      <c r="E1257" s="141">
        <v>1791166.3660913846</v>
      </c>
      <c r="J1257" s="47"/>
      <c r="K1257" s="47"/>
    </row>
    <row r="1258" spans="1:11">
      <c r="A1258" s="44">
        <v>1254</v>
      </c>
      <c r="B1258" s="171">
        <v>1294816.0893594075</v>
      </c>
      <c r="C1258" s="141">
        <v>1684896.003821912</v>
      </c>
      <c r="D1258" s="141">
        <v>1733474.1039204139</v>
      </c>
      <c r="E1258" s="141">
        <v>1818376.4300054435</v>
      </c>
      <c r="J1258" s="47"/>
      <c r="K1258" s="47"/>
    </row>
    <row r="1259" spans="1:11">
      <c r="A1259" s="44">
        <v>1255</v>
      </c>
      <c r="B1259" s="171">
        <v>1314135.1694463009</v>
      </c>
      <c r="C1259" s="141">
        <v>1679634.8822079392</v>
      </c>
      <c r="D1259" s="141">
        <v>1710856.7170239901</v>
      </c>
      <c r="E1259" s="141">
        <v>1792572.7513165306</v>
      </c>
      <c r="J1259" s="47"/>
      <c r="K1259" s="47"/>
    </row>
    <row r="1260" spans="1:11">
      <c r="A1260" s="44">
        <v>1256</v>
      </c>
      <c r="B1260" s="171">
        <v>1323715.2385357879</v>
      </c>
      <c r="C1260" s="141">
        <v>1718757.7617696139</v>
      </c>
      <c r="D1260" s="141">
        <v>1730132.8811664006</v>
      </c>
      <c r="E1260" s="141">
        <v>1836110.6156785085</v>
      </c>
      <c r="J1260" s="47"/>
      <c r="K1260" s="47"/>
    </row>
    <row r="1261" spans="1:11">
      <c r="A1261" s="44">
        <v>1257</v>
      </c>
      <c r="B1261" s="171">
        <v>1305613.1355653498</v>
      </c>
      <c r="C1261" s="141">
        <v>1664604.2863085961</v>
      </c>
      <c r="D1261" s="141">
        <v>1709184.5712913596</v>
      </c>
      <c r="E1261" s="141">
        <v>1797697.4620313309</v>
      </c>
      <c r="J1261" s="47"/>
      <c r="K1261" s="47"/>
    </row>
    <row r="1262" spans="1:11">
      <c r="A1262" s="44">
        <v>1258</v>
      </c>
      <c r="B1262" s="171">
        <v>1281063.5480663611</v>
      </c>
      <c r="C1262" s="141">
        <v>1642524.0594084803</v>
      </c>
      <c r="D1262" s="141">
        <v>1699798.1780957037</v>
      </c>
      <c r="E1262" s="141">
        <v>1748726.611131412</v>
      </c>
      <c r="J1262" s="47"/>
      <c r="K1262" s="47"/>
    </row>
    <row r="1263" spans="1:11">
      <c r="A1263" s="44">
        <v>1259</v>
      </c>
      <c r="B1263" s="171">
        <v>1312461.5573587026</v>
      </c>
      <c r="C1263" s="141">
        <v>1667480.6634419975</v>
      </c>
      <c r="D1263" s="141">
        <v>1701372.6050256516</v>
      </c>
      <c r="E1263" s="141">
        <v>1749768.9331741829</v>
      </c>
      <c r="J1263" s="47"/>
      <c r="K1263" s="47"/>
    </row>
    <row r="1264" spans="1:11">
      <c r="A1264" s="44">
        <v>1260</v>
      </c>
      <c r="B1264" s="171">
        <v>1301409.3314491806</v>
      </c>
      <c r="C1264" s="141">
        <v>1692703.3989903235</v>
      </c>
      <c r="D1264" s="141">
        <v>1717421.5540139899</v>
      </c>
      <c r="E1264" s="141">
        <v>1747965.4356564258</v>
      </c>
      <c r="J1264" s="47"/>
      <c r="K1264" s="47"/>
    </row>
    <row r="1265" spans="1:11">
      <c r="A1265" s="44">
        <v>1261</v>
      </c>
      <c r="B1265" s="171">
        <v>1333658.9997334343</v>
      </c>
      <c r="C1265" s="141">
        <v>1705134.9959569245</v>
      </c>
      <c r="D1265" s="141">
        <v>1757969.3732155035</v>
      </c>
      <c r="E1265" s="141">
        <v>1827136.6269653153</v>
      </c>
      <c r="J1265" s="47"/>
      <c r="K1265" s="47"/>
    </row>
    <row r="1266" spans="1:11">
      <c r="A1266" s="44">
        <v>1262</v>
      </c>
      <c r="B1266" s="171">
        <v>1331896.1550270622</v>
      </c>
      <c r="C1266" s="141">
        <v>1701793.5104928561</v>
      </c>
      <c r="D1266" s="141">
        <v>1747516.5109252331</v>
      </c>
      <c r="E1266" s="141">
        <v>1718651.7388754815</v>
      </c>
      <c r="J1266" s="47"/>
      <c r="K1266" s="47"/>
    </row>
    <row r="1267" spans="1:11">
      <c r="A1267" s="44">
        <v>1263</v>
      </c>
      <c r="B1267" s="171">
        <v>1320962.1607273202</v>
      </c>
      <c r="C1267" s="141">
        <v>1683881.801837669</v>
      </c>
      <c r="D1267" s="141">
        <v>1708577.565082012</v>
      </c>
      <c r="E1267" s="141">
        <v>1730361.0589109422</v>
      </c>
      <c r="J1267" s="47"/>
      <c r="K1267" s="47"/>
    </row>
    <row r="1268" spans="1:11">
      <c r="A1268" s="44">
        <v>1264</v>
      </c>
      <c r="B1268" s="171">
        <v>1354184.4910246159</v>
      </c>
      <c r="C1268" s="141">
        <v>1749496.4788102331</v>
      </c>
      <c r="D1268" s="141">
        <v>1812105.580442616</v>
      </c>
      <c r="E1268" s="141">
        <v>1839493.5446143544</v>
      </c>
      <c r="J1268" s="47"/>
      <c r="K1268" s="47"/>
    </row>
    <row r="1269" spans="1:11">
      <c r="A1269" s="44">
        <v>1265</v>
      </c>
      <c r="B1269" s="171">
        <v>1330359.1202403218</v>
      </c>
      <c r="C1269" s="141">
        <v>1697274.475956124</v>
      </c>
      <c r="D1269" s="141">
        <v>1719380.8393428766</v>
      </c>
      <c r="E1269" s="141">
        <v>1831106.4461603318</v>
      </c>
      <c r="J1269" s="47"/>
      <c r="K1269" s="47"/>
    </row>
    <row r="1270" spans="1:11">
      <c r="A1270" s="44">
        <v>1266</v>
      </c>
      <c r="B1270" s="171">
        <v>1313227.011899587</v>
      </c>
      <c r="C1270" s="141">
        <v>1674170.5556945743</v>
      </c>
      <c r="D1270" s="141">
        <v>1708317.0854479123</v>
      </c>
      <c r="E1270" s="141">
        <v>1773225.5436683216</v>
      </c>
      <c r="J1270" s="47"/>
      <c r="K1270" s="47"/>
    </row>
    <row r="1271" spans="1:11">
      <c r="A1271" s="44">
        <v>1267</v>
      </c>
      <c r="B1271" s="171">
        <v>1334487.1767388373</v>
      </c>
      <c r="C1271" s="141">
        <v>1690825.2547936116</v>
      </c>
      <c r="D1271" s="141">
        <v>1777470.6349060731</v>
      </c>
      <c r="E1271" s="141">
        <v>1806691.1520436245</v>
      </c>
      <c r="J1271" s="47"/>
      <c r="K1271" s="47"/>
    </row>
    <row r="1272" spans="1:11">
      <c r="A1272" s="44">
        <v>1268</v>
      </c>
      <c r="B1272" s="171">
        <v>1349586.3202420082</v>
      </c>
      <c r="C1272" s="141">
        <v>1725015.8189892434</v>
      </c>
      <c r="D1272" s="141">
        <v>1710097.7049780423</v>
      </c>
      <c r="E1272" s="141">
        <v>1816927.4525508867</v>
      </c>
      <c r="J1272" s="47"/>
      <c r="K1272" s="47"/>
    </row>
    <row r="1273" spans="1:11">
      <c r="A1273" s="44">
        <v>1269</v>
      </c>
      <c r="B1273" s="171">
        <v>1313336.4969534448</v>
      </c>
      <c r="C1273" s="141">
        <v>1690698.2055797982</v>
      </c>
      <c r="D1273" s="141">
        <v>1730675.7813600877</v>
      </c>
      <c r="E1273" s="141">
        <v>1812193.111346839</v>
      </c>
      <c r="J1273" s="47"/>
      <c r="K1273" s="47"/>
    </row>
    <row r="1274" spans="1:11">
      <c r="A1274" s="44">
        <v>1270</v>
      </c>
      <c r="B1274" s="171">
        <v>1309624.2131032662</v>
      </c>
      <c r="C1274" s="141">
        <v>1686242.5631145781</v>
      </c>
      <c r="D1274" s="141">
        <v>1689091.7748739463</v>
      </c>
      <c r="E1274" s="141">
        <v>1744398.6096431992</v>
      </c>
      <c r="J1274" s="47"/>
      <c r="K1274" s="47"/>
    </row>
    <row r="1275" spans="1:11">
      <c r="A1275" s="44">
        <v>1271</v>
      </c>
      <c r="B1275" s="171">
        <v>1316119.4746179532</v>
      </c>
      <c r="C1275" s="141">
        <v>1684242.4718271345</v>
      </c>
      <c r="D1275" s="141">
        <v>1725610.0755819324</v>
      </c>
      <c r="E1275" s="141">
        <v>1809766.0466734597</v>
      </c>
      <c r="J1275" s="47"/>
      <c r="K1275" s="47"/>
    </row>
    <row r="1276" spans="1:11">
      <c r="A1276" s="44">
        <v>1272</v>
      </c>
      <c r="B1276" s="171">
        <v>1319200.2406813179</v>
      </c>
      <c r="C1276" s="141">
        <v>1663967.0459546277</v>
      </c>
      <c r="D1276" s="141">
        <v>1696167.5023468439</v>
      </c>
      <c r="E1276" s="141">
        <v>1781513.0186350262</v>
      </c>
      <c r="J1276" s="47"/>
      <c r="K1276" s="47"/>
    </row>
    <row r="1277" spans="1:11">
      <c r="A1277" s="44">
        <v>1273</v>
      </c>
      <c r="B1277" s="171">
        <v>1315573.5161357422</v>
      </c>
      <c r="C1277" s="141">
        <v>1669959.3235005573</v>
      </c>
      <c r="D1277" s="141">
        <v>1692982.2108657514</v>
      </c>
      <c r="E1277" s="141">
        <v>1753963.6419295573</v>
      </c>
      <c r="J1277" s="47"/>
      <c r="K1277" s="47"/>
    </row>
    <row r="1278" spans="1:11">
      <c r="A1278" s="44">
        <v>1274</v>
      </c>
      <c r="B1278" s="171">
        <v>1329862.9398571318</v>
      </c>
      <c r="C1278" s="141">
        <v>1666744.4122338083</v>
      </c>
      <c r="D1278" s="141">
        <v>1692691.6511846832</v>
      </c>
      <c r="E1278" s="141">
        <v>1765747.3324812441</v>
      </c>
      <c r="J1278" s="47"/>
      <c r="K1278" s="47"/>
    </row>
    <row r="1279" spans="1:11">
      <c r="A1279" s="44">
        <v>1275</v>
      </c>
      <c r="B1279" s="171">
        <v>1315263.894167172</v>
      </c>
      <c r="C1279" s="141">
        <v>1658730.4905831926</v>
      </c>
      <c r="D1279" s="141">
        <v>1747502.0709709101</v>
      </c>
      <c r="E1279" s="141">
        <v>1778397.5412491085</v>
      </c>
      <c r="J1279" s="47"/>
      <c r="K1279" s="47"/>
    </row>
    <row r="1280" spans="1:11">
      <c r="A1280" s="44">
        <v>1276</v>
      </c>
      <c r="B1280" s="171">
        <v>1331464.2675023244</v>
      </c>
      <c r="C1280" s="141">
        <v>1722406.5886487111</v>
      </c>
      <c r="D1280" s="141">
        <v>1726305.802415886</v>
      </c>
      <c r="E1280" s="141">
        <v>1781664.3791816707</v>
      </c>
      <c r="J1280" s="47"/>
      <c r="K1280" s="47"/>
    </row>
    <row r="1281" spans="1:11">
      <c r="A1281" s="44">
        <v>1277</v>
      </c>
      <c r="B1281" s="171">
        <v>1312632.2137413763</v>
      </c>
      <c r="C1281" s="141">
        <v>1652372.9366156685</v>
      </c>
      <c r="D1281" s="141">
        <v>1648928.6100049587</v>
      </c>
      <c r="E1281" s="141">
        <v>1777752.0619286548</v>
      </c>
      <c r="J1281" s="47"/>
      <c r="K1281" s="47"/>
    </row>
    <row r="1282" spans="1:11">
      <c r="A1282" s="44">
        <v>1278</v>
      </c>
      <c r="B1282" s="171">
        <v>1317555.222993253</v>
      </c>
      <c r="C1282" s="141">
        <v>1732622.6214360953</v>
      </c>
      <c r="D1282" s="141">
        <v>1792305.3805404853</v>
      </c>
      <c r="E1282" s="141">
        <v>1883822.9437964414</v>
      </c>
      <c r="J1282" s="47"/>
      <c r="K1282" s="47"/>
    </row>
    <row r="1283" spans="1:11">
      <c r="A1283" s="44">
        <v>1279</v>
      </c>
      <c r="B1283" s="171">
        <v>1324108.6797586663</v>
      </c>
      <c r="C1283" s="141">
        <v>1670266.9503012525</v>
      </c>
      <c r="D1283" s="141">
        <v>1738073.6776408704</v>
      </c>
      <c r="E1283" s="141">
        <v>1789578.6465339938</v>
      </c>
      <c r="J1283" s="47"/>
      <c r="K1283" s="47"/>
    </row>
    <row r="1284" spans="1:11">
      <c r="A1284" s="44">
        <v>1280</v>
      </c>
      <c r="B1284" s="171">
        <v>1309968.0045021218</v>
      </c>
      <c r="C1284" s="141">
        <v>1653662.0684173182</v>
      </c>
      <c r="D1284" s="141">
        <v>1724547.9157060059</v>
      </c>
      <c r="E1284" s="141">
        <v>1820072.6635380527</v>
      </c>
      <c r="J1284" s="47"/>
      <c r="K1284" s="47"/>
    </row>
    <row r="1285" spans="1:11">
      <c r="A1285" s="44">
        <v>1281</v>
      </c>
      <c r="B1285" s="171">
        <v>1313272.373650281</v>
      </c>
      <c r="C1285" s="141">
        <v>1674533.0046769204</v>
      </c>
      <c r="D1285" s="141">
        <v>1708449.014908117</v>
      </c>
      <c r="E1285" s="141">
        <v>1726129.958773243</v>
      </c>
      <c r="J1285" s="47"/>
      <c r="K1285" s="47"/>
    </row>
    <row r="1286" spans="1:11">
      <c r="A1286" s="44">
        <v>1282</v>
      </c>
      <c r="B1286" s="171">
        <v>1321127.2859066429</v>
      </c>
      <c r="C1286" s="141">
        <v>1707250.2464558433</v>
      </c>
      <c r="D1286" s="141">
        <v>1688777.7463888954</v>
      </c>
      <c r="E1286" s="141">
        <v>1822130.4517621812</v>
      </c>
      <c r="J1286" s="47"/>
      <c r="K1286" s="47"/>
    </row>
    <row r="1287" spans="1:11">
      <c r="A1287" s="44">
        <v>1283</v>
      </c>
      <c r="B1287" s="171">
        <v>1311756.147977429</v>
      </c>
      <c r="C1287" s="141">
        <v>1688242.5262769512</v>
      </c>
      <c r="D1287" s="141">
        <v>1726684.2734795911</v>
      </c>
      <c r="E1287" s="141">
        <v>1753870.8549142273</v>
      </c>
      <c r="J1287" s="47"/>
      <c r="K1287" s="47"/>
    </row>
    <row r="1288" spans="1:11">
      <c r="A1288" s="44">
        <v>1284</v>
      </c>
      <c r="B1288" s="171">
        <v>1312032.9246505371</v>
      </c>
      <c r="C1288" s="141">
        <v>1693631.9034508462</v>
      </c>
      <c r="D1288" s="141">
        <v>1716153.7204922037</v>
      </c>
      <c r="E1288" s="141">
        <v>1816195.528990837</v>
      </c>
      <c r="J1288" s="47"/>
      <c r="K1288" s="47"/>
    </row>
    <row r="1289" spans="1:11">
      <c r="A1289" s="44">
        <v>1285</v>
      </c>
      <c r="B1289" s="171">
        <v>1336058.8797273461</v>
      </c>
      <c r="C1289" s="141">
        <v>1706129.7588613329</v>
      </c>
      <c r="D1289" s="141">
        <v>1723491.2290341191</v>
      </c>
      <c r="E1289" s="141">
        <v>1794663.5564828934</v>
      </c>
      <c r="J1289" s="47"/>
      <c r="K1289" s="47"/>
    </row>
    <row r="1290" spans="1:11">
      <c r="A1290" s="44">
        <v>1286</v>
      </c>
      <c r="B1290" s="171">
        <v>1330267.4141239719</v>
      </c>
      <c r="C1290" s="141">
        <v>1726732.4641674636</v>
      </c>
      <c r="D1290" s="141">
        <v>1783634.2241410809</v>
      </c>
      <c r="E1290" s="141">
        <v>1834648.5947228256</v>
      </c>
      <c r="J1290" s="47"/>
      <c r="K1290" s="47"/>
    </row>
    <row r="1291" spans="1:11">
      <c r="A1291" s="44">
        <v>1287</v>
      </c>
      <c r="B1291" s="171">
        <v>1323846.6451534021</v>
      </c>
      <c r="C1291" s="141">
        <v>1694093.5263626424</v>
      </c>
      <c r="D1291" s="141">
        <v>1705609.7118768371</v>
      </c>
      <c r="E1291" s="141">
        <v>1814337.3563793933</v>
      </c>
      <c r="J1291" s="47"/>
      <c r="K1291" s="47"/>
    </row>
    <row r="1292" spans="1:11">
      <c r="A1292" s="44">
        <v>1288</v>
      </c>
      <c r="B1292" s="171">
        <v>1336631.5207483848</v>
      </c>
      <c r="C1292" s="141">
        <v>1708860.3726142484</v>
      </c>
      <c r="D1292" s="141">
        <v>1734053.4911506388</v>
      </c>
      <c r="E1292" s="141">
        <v>1824515.3720618975</v>
      </c>
      <c r="J1292" s="47"/>
      <c r="K1292" s="47"/>
    </row>
    <row r="1293" spans="1:11">
      <c r="A1293" s="44">
        <v>1289</v>
      </c>
      <c r="B1293" s="171">
        <v>1307976.092674216</v>
      </c>
      <c r="C1293" s="141">
        <v>1664622.3766299854</v>
      </c>
      <c r="D1293" s="141">
        <v>1672923.9654729487</v>
      </c>
      <c r="E1293" s="141">
        <v>1771445.7027203867</v>
      </c>
      <c r="J1293" s="47"/>
      <c r="K1293" s="47"/>
    </row>
    <row r="1294" spans="1:11">
      <c r="A1294" s="44">
        <v>1290</v>
      </c>
      <c r="B1294" s="171">
        <v>1297586.1054913835</v>
      </c>
      <c r="C1294" s="141">
        <v>1647304.8052952732</v>
      </c>
      <c r="D1294" s="141">
        <v>1713995.5703125147</v>
      </c>
      <c r="E1294" s="141">
        <v>1758889.4150929458</v>
      </c>
      <c r="J1294" s="47"/>
      <c r="K1294" s="47"/>
    </row>
    <row r="1295" spans="1:11">
      <c r="A1295" s="44">
        <v>1291</v>
      </c>
      <c r="B1295" s="171">
        <v>1325952.7049364788</v>
      </c>
      <c r="C1295" s="141">
        <v>1675479.936413992</v>
      </c>
      <c r="D1295" s="141">
        <v>1723771.1771430497</v>
      </c>
      <c r="E1295" s="141">
        <v>1829121.7053274203</v>
      </c>
      <c r="J1295" s="47"/>
      <c r="K1295" s="47"/>
    </row>
    <row r="1296" spans="1:11">
      <c r="A1296" s="44">
        <v>1292</v>
      </c>
      <c r="B1296" s="171">
        <v>1330049.5225504832</v>
      </c>
      <c r="C1296" s="141">
        <v>1714863.8322030029</v>
      </c>
      <c r="D1296" s="141">
        <v>1720011.9530523655</v>
      </c>
      <c r="E1296" s="141">
        <v>1778755.6174334541</v>
      </c>
      <c r="J1296" s="47"/>
      <c r="K1296" s="47"/>
    </row>
    <row r="1297" spans="1:11">
      <c r="A1297" s="44">
        <v>1293</v>
      </c>
      <c r="B1297" s="171">
        <v>1319897.9969477113</v>
      </c>
      <c r="C1297" s="141">
        <v>1687393.6474627447</v>
      </c>
      <c r="D1297" s="141">
        <v>1756372.4060588512</v>
      </c>
      <c r="E1297" s="141">
        <v>1779933.6069821054</v>
      </c>
      <c r="J1297" s="47"/>
      <c r="K1297" s="47"/>
    </row>
    <row r="1298" spans="1:11">
      <c r="A1298" s="44">
        <v>1294</v>
      </c>
      <c r="B1298" s="171">
        <v>1342245.4920438945</v>
      </c>
      <c r="C1298" s="141">
        <v>1693973.4803022533</v>
      </c>
      <c r="D1298" s="141">
        <v>1704597.8420072237</v>
      </c>
      <c r="E1298" s="141">
        <v>1741942.0960612923</v>
      </c>
      <c r="J1298" s="47"/>
      <c r="K1298" s="47"/>
    </row>
    <row r="1299" spans="1:11">
      <c r="A1299" s="44">
        <v>1295</v>
      </c>
      <c r="B1299" s="171">
        <v>1320328.8381705524</v>
      </c>
      <c r="C1299" s="141">
        <v>1708999.3815835097</v>
      </c>
      <c r="D1299" s="141">
        <v>1741256.2402165621</v>
      </c>
      <c r="E1299" s="141">
        <v>1797167.9125445199</v>
      </c>
      <c r="J1299" s="47"/>
      <c r="K1299" s="47"/>
    </row>
    <row r="1300" spans="1:11">
      <c r="A1300" s="44">
        <v>1296</v>
      </c>
      <c r="B1300" s="171">
        <v>1302371.5056683407</v>
      </c>
      <c r="C1300" s="141">
        <v>1674997.7668547649</v>
      </c>
      <c r="D1300" s="141">
        <v>1717487.5343281459</v>
      </c>
      <c r="E1300" s="141">
        <v>1763718.3219558054</v>
      </c>
      <c r="J1300" s="47"/>
      <c r="K1300" s="47"/>
    </row>
    <row r="1301" spans="1:11">
      <c r="A1301" s="44">
        <v>1297</v>
      </c>
      <c r="B1301" s="171">
        <v>1331916.1128002477</v>
      </c>
      <c r="C1301" s="141">
        <v>1685949.6056801963</v>
      </c>
      <c r="D1301" s="141">
        <v>1740385.8274553881</v>
      </c>
      <c r="E1301" s="141">
        <v>1811285.6419895401</v>
      </c>
      <c r="J1301" s="47"/>
      <c r="K1301" s="47"/>
    </row>
    <row r="1302" spans="1:11">
      <c r="A1302" s="44">
        <v>1298</v>
      </c>
      <c r="B1302" s="171">
        <v>1327111.856786987</v>
      </c>
      <c r="C1302" s="141">
        <v>1685471.6177444027</v>
      </c>
      <c r="D1302" s="141">
        <v>1746724.8495646666</v>
      </c>
      <c r="E1302" s="141">
        <v>1808284.9447644681</v>
      </c>
      <c r="J1302" s="47"/>
      <c r="K1302" s="47"/>
    </row>
    <row r="1303" spans="1:11">
      <c r="A1303" s="44">
        <v>1299</v>
      </c>
      <c r="B1303" s="171">
        <v>1306742.7496314896</v>
      </c>
      <c r="C1303" s="141">
        <v>1677578.0927273743</v>
      </c>
      <c r="D1303" s="141">
        <v>1712374.3855876648</v>
      </c>
      <c r="E1303" s="141">
        <v>1778517.1407674595</v>
      </c>
      <c r="J1303" s="47"/>
      <c r="K1303" s="47"/>
    </row>
    <row r="1304" spans="1:11">
      <c r="A1304" s="44">
        <v>1300</v>
      </c>
      <c r="B1304" s="171">
        <v>1330123.7006068728</v>
      </c>
      <c r="C1304" s="141">
        <v>1680691.1505189149</v>
      </c>
      <c r="D1304" s="141">
        <v>1700454.9024254731</v>
      </c>
      <c r="E1304" s="141">
        <v>1800517.0337024766</v>
      </c>
      <c r="J1304" s="47"/>
      <c r="K1304" s="47"/>
    </row>
    <row r="1305" spans="1:11">
      <c r="A1305" s="44">
        <v>1301</v>
      </c>
      <c r="B1305" s="171">
        <v>1327799.1985732585</v>
      </c>
      <c r="C1305" s="141">
        <v>1726110.9806157746</v>
      </c>
      <c r="D1305" s="141">
        <v>1724412.5780962182</v>
      </c>
      <c r="E1305" s="141">
        <v>1820284.0263481098</v>
      </c>
      <c r="J1305" s="47"/>
      <c r="K1305" s="47"/>
    </row>
    <row r="1306" spans="1:11">
      <c r="A1306" s="44">
        <v>1302</v>
      </c>
      <c r="B1306" s="171">
        <v>1324509.3788415862</v>
      </c>
      <c r="C1306" s="141">
        <v>1705813.1670659464</v>
      </c>
      <c r="D1306" s="141">
        <v>1728946.3717450164</v>
      </c>
      <c r="E1306" s="141">
        <v>1800698.6812489936</v>
      </c>
      <c r="J1306" s="47"/>
      <c r="K1306" s="47"/>
    </row>
    <row r="1307" spans="1:11">
      <c r="A1307" s="44">
        <v>1303</v>
      </c>
      <c r="B1307" s="171">
        <v>1334171.6876673764</v>
      </c>
      <c r="C1307" s="141">
        <v>1666130.2943764071</v>
      </c>
      <c r="D1307" s="141">
        <v>1676433.7602242306</v>
      </c>
      <c r="E1307" s="141">
        <v>1746794.7288365196</v>
      </c>
      <c r="J1307" s="47"/>
      <c r="K1307" s="47"/>
    </row>
    <row r="1308" spans="1:11">
      <c r="A1308" s="44">
        <v>1304</v>
      </c>
      <c r="B1308" s="171">
        <v>1306588.3835780825</v>
      </c>
      <c r="C1308" s="141">
        <v>1702894.950410062</v>
      </c>
      <c r="D1308" s="141">
        <v>1724482.1315262245</v>
      </c>
      <c r="E1308" s="141">
        <v>1782219.035515069</v>
      </c>
      <c r="J1308" s="47"/>
      <c r="K1308" s="47"/>
    </row>
    <row r="1309" spans="1:11">
      <c r="A1309" s="44">
        <v>1305</v>
      </c>
      <c r="B1309" s="171">
        <v>1290136.4747941035</v>
      </c>
      <c r="C1309" s="141">
        <v>1682585.0650214232</v>
      </c>
      <c r="D1309" s="141">
        <v>1692615.7558828536</v>
      </c>
      <c r="E1309" s="141">
        <v>1710181.8115633673</v>
      </c>
      <c r="J1309" s="47"/>
      <c r="K1309" s="47"/>
    </row>
    <row r="1310" spans="1:11">
      <c r="A1310" s="44">
        <v>1306</v>
      </c>
      <c r="B1310" s="171">
        <v>1321831.8922372286</v>
      </c>
      <c r="C1310" s="141">
        <v>1654200.5063644208</v>
      </c>
      <c r="D1310" s="141">
        <v>1723720.021997472</v>
      </c>
      <c r="E1310" s="141">
        <v>1788544.709523146</v>
      </c>
      <c r="J1310" s="47"/>
      <c r="K1310" s="47"/>
    </row>
    <row r="1311" spans="1:11">
      <c r="A1311" s="44">
        <v>1307</v>
      </c>
      <c r="B1311" s="171">
        <v>1315390.1852690284</v>
      </c>
      <c r="C1311" s="141">
        <v>1673907.1483635204</v>
      </c>
      <c r="D1311" s="141">
        <v>1712354.0496059568</v>
      </c>
      <c r="E1311" s="141">
        <v>1763293.0808654013</v>
      </c>
      <c r="J1311" s="47"/>
      <c r="K1311" s="47"/>
    </row>
    <row r="1312" spans="1:11">
      <c r="A1312" s="44">
        <v>1308</v>
      </c>
      <c r="B1312" s="171">
        <v>1301975.9156957907</v>
      </c>
      <c r="C1312" s="141">
        <v>1666643.7897116346</v>
      </c>
      <c r="D1312" s="141">
        <v>1761385.5388913907</v>
      </c>
      <c r="E1312" s="141">
        <v>1825454.905795176</v>
      </c>
      <c r="J1312" s="47"/>
      <c r="K1312" s="47"/>
    </row>
    <row r="1313" spans="1:11">
      <c r="A1313" s="44">
        <v>1309</v>
      </c>
      <c r="B1313" s="171">
        <v>1328082.882127264</v>
      </c>
      <c r="C1313" s="141">
        <v>1705507.751921453</v>
      </c>
      <c r="D1313" s="141">
        <v>1707437.4710695657</v>
      </c>
      <c r="E1313" s="141">
        <v>1768340.8684748253</v>
      </c>
      <c r="J1313" s="47"/>
      <c r="K1313" s="47"/>
    </row>
    <row r="1314" spans="1:11">
      <c r="A1314" s="44">
        <v>1310</v>
      </c>
      <c r="B1314" s="171">
        <v>1301319.750979905</v>
      </c>
      <c r="C1314" s="141">
        <v>1635263.8300735645</v>
      </c>
      <c r="D1314" s="141">
        <v>1714080.7435104169</v>
      </c>
      <c r="E1314" s="141">
        <v>1775157.8805869797</v>
      </c>
      <c r="J1314" s="47"/>
      <c r="K1314" s="47"/>
    </row>
    <row r="1315" spans="1:11">
      <c r="A1315" s="44">
        <v>1311</v>
      </c>
      <c r="B1315" s="171">
        <v>1301861.014974562</v>
      </c>
      <c r="C1315" s="141">
        <v>1679675.3549235992</v>
      </c>
      <c r="D1315" s="141">
        <v>1736025.4633387418</v>
      </c>
      <c r="E1315" s="141">
        <v>1757854.6844351133</v>
      </c>
      <c r="J1315" s="47"/>
      <c r="K1315" s="47"/>
    </row>
    <row r="1316" spans="1:11">
      <c r="A1316" s="44">
        <v>1312</v>
      </c>
      <c r="B1316" s="171">
        <v>1321351.9100101176</v>
      </c>
      <c r="C1316" s="141">
        <v>1693701.2682750388</v>
      </c>
      <c r="D1316" s="141">
        <v>1708270.5854377991</v>
      </c>
      <c r="E1316" s="141">
        <v>1834917.3840265719</v>
      </c>
      <c r="J1316" s="47"/>
      <c r="K1316" s="47"/>
    </row>
    <row r="1317" spans="1:11">
      <c r="A1317" s="44">
        <v>1313</v>
      </c>
      <c r="B1317" s="171">
        <v>1352069.2903476504</v>
      </c>
      <c r="C1317" s="141">
        <v>1721584.1631855995</v>
      </c>
      <c r="D1317" s="141">
        <v>1747183.1174162435</v>
      </c>
      <c r="E1317" s="141">
        <v>1835427.015079411</v>
      </c>
      <c r="J1317" s="47"/>
      <c r="K1317" s="47"/>
    </row>
    <row r="1318" spans="1:11">
      <c r="A1318" s="44">
        <v>1314</v>
      </c>
      <c r="B1318" s="171">
        <v>1299983.7030111284</v>
      </c>
      <c r="C1318" s="141">
        <v>1696560.2374942175</v>
      </c>
      <c r="D1318" s="141">
        <v>1709252.4098892477</v>
      </c>
      <c r="E1318" s="141">
        <v>1755120.0350394647</v>
      </c>
      <c r="J1318" s="47"/>
      <c r="K1318" s="47"/>
    </row>
    <row r="1319" spans="1:11">
      <c r="A1319" s="44">
        <v>1315</v>
      </c>
      <c r="B1319" s="171">
        <v>1321885.604015826</v>
      </c>
      <c r="C1319" s="141">
        <v>1691456.1514171006</v>
      </c>
      <c r="D1319" s="141">
        <v>1692132.1344435825</v>
      </c>
      <c r="E1319" s="141">
        <v>1749812.928571153</v>
      </c>
      <c r="J1319" s="47"/>
      <c r="K1319" s="47"/>
    </row>
    <row r="1320" spans="1:11">
      <c r="A1320" s="44">
        <v>1316</v>
      </c>
      <c r="B1320" s="171">
        <v>1320052.4169676623</v>
      </c>
      <c r="C1320" s="141">
        <v>1692260.6129699945</v>
      </c>
      <c r="D1320" s="141">
        <v>1738885.5475642264</v>
      </c>
      <c r="E1320" s="141">
        <v>1753901.6580326848</v>
      </c>
      <c r="J1320" s="47"/>
      <c r="K1320" s="47"/>
    </row>
    <row r="1321" spans="1:11">
      <c r="A1321" s="44">
        <v>1317</v>
      </c>
      <c r="B1321" s="171">
        <v>1318593.9657851551</v>
      </c>
      <c r="C1321" s="141">
        <v>1681784.3747357966</v>
      </c>
      <c r="D1321" s="141">
        <v>1707848.2535675894</v>
      </c>
      <c r="E1321" s="141">
        <v>1794039.2537866218</v>
      </c>
      <c r="J1321" s="47"/>
      <c r="K1321" s="47"/>
    </row>
    <row r="1322" spans="1:11">
      <c r="A1322" s="44">
        <v>1318</v>
      </c>
      <c r="B1322" s="171">
        <v>1337559.1943087035</v>
      </c>
      <c r="C1322" s="141">
        <v>1675720.4862493752</v>
      </c>
      <c r="D1322" s="141">
        <v>1762825.9807378515</v>
      </c>
      <c r="E1322" s="141">
        <v>1785956.7930196086</v>
      </c>
      <c r="J1322" s="47"/>
      <c r="K1322" s="47"/>
    </row>
    <row r="1323" spans="1:11">
      <c r="A1323" s="44">
        <v>1319</v>
      </c>
      <c r="B1323" s="171">
        <v>1300973.6590439591</v>
      </c>
      <c r="C1323" s="141">
        <v>1720341.9482168579</v>
      </c>
      <c r="D1323" s="141">
        <v>1710060.4972034781</v>
      </c>
      <c r="E1323" s="141">
        <v>1795930.8039789521</v>
      </c>
      <c r="J1323" s="47"/>
      <c r="K1323" s="47"/>
    </row>
    <row r="1324" spans="1:11">
      <c r="A1324" s="44">
        <v>1320</v>
      </c>
      <c r="B1324" s="171">
        <v>1274100.4921875887</v>
      </c>
      <c r="C1324" s="141">
        <v>1660860.6891328569</v>
      </c>
      <c r="D1324" s="141">
        <v>1699911.412915912</v>
      </c>
      <c r="E1324" s="141">
        <v>1800567.5804283733</v>
      </c>
      <c r="J1324" s="47"/>
      <c r="K1324" s="47"/>
    </row>
    <row r="1325" spans="1:11">
      <c r="A1325" s="44">
        <v>1321</v>
      </c>
      <c r="B1325" s="171">
        <v>1316958.6266903845</v>
      </c>
      <c r="C1325" s="141">
        <v>1638174.6229618306</v>
      </c>
      <c r="D1325" s="141">
        <v>1718326.32519679</v>
      </c>
      <c r="E1325" s="141">
        <v>1812136.5762719293</v>
      </c>
      <c r="J1325" s="47"/>
      <c r="K1325" s="47"/>
    </row>
    <row r="1326" spans="1:11">
      <c r="A1326" s="44">
        <v>1322</v>
      </c>
      <c r="B1326" s="171">
        <v>1327227.540209827</v>
      </c>
      <c r="C1326" s="141">
        <v>1691367.3375260534</v>
      </c>
      <c r="D1326" s="141">
        <v>1735807.0919488869</v>
      </c>
      <c r="E1326" s="141">
        <v>1805832.9053995833</v>
      </c>
      <c r="J1326" s="47"/>
      <c r="K1326" s="47"/>
    </row>
    <row r="1327" spans="1:11">
      <c r="A1327" s="44">
        <v>1323</v>
      </c>
      <c r="B1327" s="171">
        <v>1310032.4100814916</v>
      </c>
      <c r="C1327" s="141">
        <v>1705653.12149212</v>
      </c>
      <c r="D1327" s="141">
        <v>1703658.1607351126</v>
      </c>
      <c r="E1327" s="141">
        <v>1734858.0701031859</v>
      </c>
      <c r="J1327" s="47"/>
      <c r="K1327" s="47"/>
    </row>
    <row r="1328" spans="1:11">
      <c r="A1328" s="44">
        <v>1324</v>
      </c>
      <c r="B1328" s="171">
        <v>1312168.9516268871</v>
      </c>
      <c r="C1328" s="141">
        <v>1644006.4264446592</v>
      </c>
      <c r="D1328" s="141">
        <v>1680930.4772692556</v>
      </c>
      <c r="E1328" s="141">
        <v>1806600.8130416749</v>
      </c>
      <c r="J1328" s="47"/>
      <c r="K1328" s="47"/>
    </row>
    <row r="1329" spans="1:11">
      <c r="A1329" s="44">
        <v>1325</v>
      </c>
      <c r="B1329" s="171">
        <v>1318384.9836761884</v>
      </c>
      <c r="C1329" s="141">
        <v>1653591.8099692275</v>
      </c>
      <c r="D1329" s="141">
        <v>1737567.213781487</v>
      </c>
      <c r="E1329" s="141">
        <v>1784705.866419086</v>
      </c>
      <c r="J1329" s="47"/>
      <c r="K1329" s="47"/>
    </row>
    <row r="1330" spans="1:11">
      <c r="A1330" s="44">
        <v>1326</v>
      </c>
      <c r="B1330" s="171">
        <v>1304874.6319722217</v>
      </c>
      <c r="C1330" s="141">
        <v>1683092.6580209138</v>
      </c>
      <c r="D1330" s="141">
        <v>1699301.8918658828</v>
      </c>
      <c r="E1330" s="141">
        <v>1822685.3574378721</v>
      </c>
      <c r="J1330" s="47"/>
      <c r="K1330" s="47"/>
    </row>
    <row r="1331" spans="1:11">
      <c r="A1331" s="44">
        <v>1327</v>
      </c>
      <c r="B1331" s="171">
        <v>1294038.0364845635</v>
      </c>
      <c r="C1331" s="141">
        <v>1648130.9538441037</v>
      </c>
      <c r="D1331" s="141">
        <v>1689929.328762921</v>
      </c>
      <c r="E1331" s="141">
        <v>1743898.7520557146</v>
      </c>
      <c r="J1331" s="47"/>
      <c r="K1331" s="47"/>
    </row>
    <row r="1332" spans="1:11">
      <c r="A1332" s="44">
        <v>1328</v>
      </c>
      <c r="B1332" s="171">
        <v>1322032.5709337809</v>
      </c>
      <c r="C1332" s="141">
        <v>1702723.6326085476</v>
      </c>
      <c r="D1332" s="141">
        <v>1688028.6318015943</v>
      </c>
      <c r="E1332" s="141">
        <v>1786861.3655777078</v>
      </c>
      <c r="J1332" s="47"/>
      <c r="K1332" s="47"/>
    </row>
    <row r="1333" spans="1:11">
      <c r="A1333" s="44">
        <v>1329</v>
      </c>
      <c r="B1333" s="171">
        <v>1317274.0150009228</v>
      </c>
      <c r="C1333" s="141">
        <v>1706254.0283108084</v>
      </c>
      <c r="D1333" s="141">
        <v>1744162.2445616198</v>
      </c>
      <c r="E1333" s="141">
        <v>1776442.0199423451</v>
      </c>
      <c r="J1333" s="47"/>
      <c r="K1333" s="47"/>
    </row>
    <row r="1334" spans="1:11">
      <c r="A1334" s="44">
        <v>1330</v>
      </c>
      <c r="B1334" s="171">
        <v>1330201.5223031279</v>
      </c>
      <c r="C1334" s="141">
        <v>1674056.5202555214</v>
      </c>
      <c r="D1334" s="141">
        <v>1727592.2439023955</v>
      </c>
      <c r="E1334" s="141">
        <v>1771980.963897655</v>
      </c>
      <c r="J1334" s="47"/>
      <c r="K1334" s="47"/>
    </row>
    <row r="1335" spans="1:11">
      <c r="A1335" s="44">
        <v>1331</v>
      </c>
      <c r="B1335" s="171">
        <v>1296191.6418441192</v>
      </c>
      <c r="C1335" s="141">
        <v>1657298.7300963679</v>
      </c>
      <c r="D1335" s="141">
        <v>1726341.3519255843</v>
      </c>
      <c r="E1335" s="141">
        <v>1815364.065873079</v>
      </c>
      <c r="J1335" s="47"/>
      <c r="K1335" s="47"/>
    </row>
    <row r="1336" spans="1:11">
      <c r="A1336" s="44">
        <v>1332</v>
      </c>
      <c r="B1336" s="171">
        <v>1305859.1357395877</v>
      </c>
      <c r="C1336" s="141">
        <v>1645307.5987363341</v>
      </c>
      <c r="D1336" s="141">
        <v>1690172.2450911489</v>
      </c>
      <c r="E1336" s="141">
        <v>1777686.5445436456</v>
      </c>
      <c r="J1336" s="47"/>
      <c r="K1336" s="47"/>
    </row>
    <row r="1337" spans="1:11">
      <c r="A1337" s="44">
        <v>1333</v>
      </c>
      <c r="B1337" s="171">
        <v>1308320.4337762236</v>
      </c>
      <c r="C1337" s="141">
        <v>1677804.5151386287</v>
      </c>
      <c r="D1337" s="141">
        <v>1709055.4654345405</v>
      </c>
      <c r="E1337" s="141">
        <v>1781118.4111668554</v>
      </c>
      <c r="J1337" s="47"/>
      <c r="K1337" s="47"/>
    </row>
    <row r="1338" spans="1:11">
      <c r="A1338" s="44">
        <v>1334</v>
      </c>
      <c r="B1338" s="171">
        <v>1354023.1312320204</v>
      </c>
      <c r="C1338" s="141">
        <v>1728603.1443945146</v>
      </c>
      <c r="D1338" s="141">
        <v>1789898.4730159976</v>
      </c>
      <c r="E1338" s="141">
        <v>1806909.2152566595</v>
      </c>
      <c r="J1338" s="47"/>
      <c r="K1338" s="47"/>
    </row>
    <row r="1339" spans="1:11">
      <c r="A1339" s="44">
        <v>1335</v>
      </c>
      <c r="B1339" s="171">
        <v>1314740.173119999</v>
      </c>
      <c r="C1339" s="141">
        <v>1689335.7630250317</v>
      </c>
      <c r="D1339" s="141">
        <v>1745450.249692515</v>
      </c>
      <c r="E1339" s="141">
        <v>1840023.105684028</v>
      </c>
      <c r="J1339" s="47"/>
      <c r="K1339" s="47"/>
    </row>
    <row r="1340" spans="1:11">
      <c r="A1340" s="44">
        <v>1336</v>
      </c>
      <c r="B1340" s="171">
        <v>1321629.1510411482</v>
      </c>
      <c r="C1340" s="141">
        <v>1669145.1076504935</v>
      </c>
      <c r="D1340" s="141">
        <v>1707911.3171510673</v>
      </c>
      <c r="E1340" s="141">
        <v>1733562.2699997153</v>
      </c>
      <c r="J1340" s="47"/>
      <c r="K1340" s="47"/>
    </row>
    <row r="1341" spans="1:11">
      <c r="A1341" s="44">
        <v>1337</v>
      </c>
      <c r="B1341" s="171">
        <v>1330520.472978249</v>
      </c>
      <c r="C1341" s="141">
        <v>1695215.7061917211</v>
      </c>
      <c r="D1341" s="141">
        <v>1688230.3812300775</v>
      </c>
      <c r="E1341" s="141">
        <v>1840507.2246779238</v>
      </c>
      <c r="J1341" s="47"/>
      <c r="K1341" s="47"/>
    </row>
    <row r="1342" spans="1:11">
      <c r="A1342" s="44">
        <v>1338</v>
      </c>
      <c r="B1342" s="171">
        <v>1320223.615814958</v>
      </c>
      <c r="C1342" s="141">
        <v>1703462.2416956231</v>
      </c>
      <c r="D1342" s="141">
        <v>1736128.1049237889</v>
      </c>
      <c r="E1342" s="141">
        <v>1844963.6065396131</v>
      </c>
      <c r="J1342" s="47"/>
      <c r="K1342" s="47"/>
    </row>
    <row r="1343" spans="1:11">
      <c r="A1343" s="44">
        <v>1339</v>
      </c>
      <c r="B1343" s="171">
        <v>1318425.5293682094</v>
      </c>
      <c r="C1343" s="141">
        <v>1652911.2434053698</v>
      </c>
      <c r="D1343" s="141">
        <v>1729799.0975830879</v>
      </c>
      <c r="E1343" s="141">
        <v>1772842.2366215042</v>
      </c>
      <c r="J1343" s="47"/>
      <c r="K1343" s="47"/>
    </row>
    <row r="1344" spans="1:11">
      <c r="A1344" s="44">
        <v>1340</v>
      </c>
      <c r="B1344" s="171">
        <v>1305423.3542438198</v>
      </c>
      <c r="C1344" s="141">
        <v>1730780.376090294</v>
      </c>
      <c r="D1344" s="141">
        <v>1770975.684383176</v>
      </c>
      <c r="E1344" s="141">
        <v>1805753.0667931247</v>
      </c>
      <c r="J1344" s="47"/>
      <c r="K1344" s="47"/>
    </row>
    <row r="1345" spans="1:11">
      <c r="A1345" s="44">
        <v>1341</v>
      </c>
      <c r="B1345" s="171">
        <v>1319510.2298256671</v>
      </c>
      <c r="C1345" s="141">
        <v>1711222.8568475363</v>
      </c>
      <c r="D1345" s="141">
        <v>1697389.6689357592</v>
      </c>
      <c r="E1345" s="141">
        <v>1776128.1384464307</v>
      </c>
      <c r="J1345" s="47"/>
      <c r="K1345" s="47"/>
    </row>
    <row r="1346" spans="1:11">
      <c r="A1346" s="44">
        <v>1342</v>
      </c>
      <c r="B1346" s="171">
        <v>1304210.5799277525</v>
      </c>
      <c r="C1346" s="141">
        <v>1700929.9507495735</v>
      </c>
      <c r="D1346" s="141">
        <v>1700088.0794498404</v>
      </c>
      <c r="E1346" s="141">
        <v>1812974.3999031903</v>
      </c>
      <c r="J1346" s="47"/>
      <c r="K1346" s="47"/>
    </row>
    <row r="1347" spans="1:11">
      <c r="A1347" s="44">
        <v>1343</v>
      </c>
      <c r="B1347" s="171">
        <v>1346161.4125882557</v>
      </c>
      <c r="C1347" s="141">
        <v>1703042.0883413034</v>
      </c>
      <c r="D1347" s="141">
        <v>1707847.9403790452</v>
      </c>
      <c r="E1347" s="141">
        <v>1748692.7170008095</v>
      </c>
      <c r="J1347" s="47"/>
      <c r="K1347" s="47"/>
    </row>
    <row r="1348" spans="1:11">
      <c r="A1348" s="44">
        <v>1344</v>
      </c>
      <c r="B1348" s="171">
        <v>1312270.7248171838</v>
      </c>
      <c r="C1348" s="141">
        <v>1652358.7488083772</v>
      </c>
      <c r="D1348" s="141">
        <v>1652460.3749586465</v>
      </c>
      <c r="E1348" s="141">
        <v>1808947.6913763075</v>
      </c>
      <c r="J1348" s="47"/>
      <c r="K1348" s="47"/>
    </row>
    <row r="1349" spans="1:11">
      <c r="A1349" s="44">
        <v>1345</v>
      </c>
      <c r="B1349" s="171">
        <v>1323334.4148612986</v>
      </c>
      <c r="C1349" s="141">
        <v>1695145.6386819868</v>
      </c>
      <c r="D1349" s="141">
        <v>1712897.9288731683</v>
      </c>
      <c r="E1349" s="141">
        <v>1833503.9917833079</v>
      </c>
      <c r="J1349" s="47"/>
      <c r="K1349" s="47"/>
    </row>
    <row r="1350" spans="1:11">
      <c r="A1350" s="44">
        <v>1346</v>
      </c>
      <c r="B1350" s="171">
        <v>1327564.8517022964</v>
      </c>
      <c r="C1350" s="141">
        <v>1680241.9515275904</v>
      </c>
      <c r="D1350" s="141">
        <v>1737597.8927421027</v>
      </c>
      <c r="E1350" s="141">
        <v>1805277.8571720894</v>
      </c>
      <c r="J1350" s="47"/>
      <c r="K1350" s="47"/>
    </row>
    <row r="1351" spans="1:11">
      <c r="A1351" s="44">
        <v>1347</v>
      </c>
      <c r="B1351" s="171">
        <v>1355819.4400706929</v>
      </c>
      <c r="C1351" s="141">
        <v>1707545.8019927682</v>
      </c>
      <c r="D1351" s="141">
        <v>1766833.4829910344</v>
      </c>
      <c r="E1351" s="141">
        <v>1852434.6981973019</v>
      </c>
      <c r="J1351" s="47"/>
      <c r="K1351" s="47"/>
    </row>
    <row r="1352" spans="1:11">
      <c r="A1352" s="44">
        <v>1348</v>
      </c>
      <c r="B1352" s="171">
        <v>1326923.5716985045</v>
      </c>
      <c r="C1352" s="141">
        <v>1722886.2755431288</v>
      </c>
      <c r="D1352" s="141">
        <v>1747158.9028847071</v>
      </c>
      <c r="E1352" s="141">
        <v>1791705.5631938514</v>
      </c>
      <c r="J1352" s="47"/>
      <c r="K1352" s="47"/>
    </row>
    <row r="1353" spans="1:11">
      <c r="A1353" s="44">
        <v>1349</v>
      </c>
      <c r="B1353" s="171">
        <v>1345779.5808507502</v>
      </c>
      <c r="C1353" s="141">
        <v>1698977.7533142513</v>
      </c>
      <c r="D1353" s="141">
        <v>1733643.2388384487</v>
      </c>
      <c r="E1353" s="141">
        <v>1839210.7434866673</v>
      </c>
      <c r="J1353" s="47"/>
      <c r="K1353" s="47"/>
    </row>
    <row r="1354" spans="1:11">
      <c r="A1354" s="44">
        <v>1350</v>
      </c>
      <c r="B1354" s="171">
        <v>1330983.225592542</v>
      </c>
      <c r="C1354" s="141">
        <v>1685640.1851539253</v>
      </c>
      <c r="D1354" s="141">
        <v>1738149.525516453</v>
      </c>
      <c r="E1354" s="141">
        <v>1755418.9508396671</v>
      </c>
      <c r="J1354" s="47"/>
      <c r="K1354" s="47"/>
    </row>
    <row r="1355" spans="1:11">
      <c r="A1355" s="44">
        <v>1351</v>
      </c>
      <c r="B1355" s="171">
        <v>1337432.8641441606</v>
      </c>
      <c r="C1355" s="141">
        <v>1688317.9902754116</v>
      </c>
      <c r="D1355" s="141">
        <v>1744871.6769375631</v>
      </c>
      <c r="E1355" s="141">
        <v>1815111.7864062679</v>
      </c>
      <c r="J1355" s="47"/>
      <c r="K1355" s="47"/>
    </row>
    <row r="1356" spans="1:11">
      <c r="A1356" s="44">
        <v>1352</v>
      </c>
      <c r="B1356" s="171">
        <v>1319773.2125088687</v>
      </c>
      <c r="C1356" s="141">
        <v>1716029.4715851785</v>
      </c>
      <c r="D1356" s="141">
        <v>1728962.8641355513</v>
      </c>
      <c r="E1356" s="141">
        <v>1844553.5970128058</v>
      </c>
      <c r="J1356" s="47"/>
      <c r="K1356" s="47"/>
    </row>
    <row r="1357" spans="1:11">
      <c r="A1357" s="44">
        <v>1353</v>
      </c>
      <c r="B1357" s="171">
        <v>1352993.0600420146</v>
      </c>
      <c r="C1357" s="141">
        <v>1691046.540327348</v>
      </c>
      <c r="D1357" s="141">
        <v>1784285.5227669452</v>
      </c>
      <c r="E1357" s="141">
        <v>1783203.0775035515</v>
      </c>
      <c r="J1357" s="47"/>
      <c r="K1357" s="47"/>
    </row>
    <row r="1358" spans="1:11">
      <c r="A1358" s="44">
        <v>1354</v>
      </c>
      <c r="B1358" s="171">
        <v>1302712.2738234191</v>
      </c>
      <c r="C1358" s="141">
        <v>1655576.9316567711</v>
      </c>
      <c r="D1358" s="141">
        <v>1673491.7421646391</v>
      </c>
      <c r="E1358" s="141">
        <v>1715165.3317620014</v>
      </c>
      <c r="J1358" s="47"/>
      <c r="K1358" s="47"/>
    </row>
    <row r="1359" spans="1:11">
      <c r="A1359" s="44">
        <v>1355</v>
      </c>
      <c r="B1359" s="171">
        <v>1318058.7091152624</v>
      </c>
      <c r="C1359" s="141">
        <v>1687305.2872112868</v>
      </c>
      <c r="D1359" s="141">
        <v>1721477.0579167819</v>
      </c>
      <c r="E1359" s="141">
        <v>1860693.7006634641</v>
      </c>
      <c r="J1359" s="47"/>
      <c r="K1359" s="47"/>
    </row>
    <row r="1360" spans="1:11">
      <c r="A1360" s="44">
        <v>1356</v>
      </c>
      <c r="B1360" s="171">
        <v>1317001.3768163486</v>
      </c>
      <c r="C1360" s="141">
        <v>1661385.0786275845</v>
      </c>
      <c r="D1360" s="141">
        <v>1725572.2232123399</v>
      </c>
      <c r="E1360" s="141">
        <v>1741440.7161382842</v>
      </c>
      <c r="J1360" s="47"/>
      <c r="K1360" s="47"/>
    </row>
    <row r="1361" spans="1:11">
      <c r="A1361" s="44">
        <v>1357</v>
      </c>
      <c r="B1361" s="171">
        <v>1327479.5524186792</v>
      </c>
      <c r="C1361" s="141">
        <v>1725758.9627472435</v>
      </c>
      <c r="D1361" s="141">
        <v>1746537.0044100971</v>
      </c>
      <c r="E1361" s="141">
        <v>1801859.6473858904</v>
      </c>
      <c r="J1361" s="47"/>
      <c r="K1361" s="47"/>
    </row>
    <row r="1362" spans="1:11">
      <c r="A1362" s="44">
        <v>1358</v>
      </c>
      <c r="B1362" s="171">
        <v>1318993.987408278</v>
      </c>
      <c r="C1362" s="141">
        <v>1657192.2959401191</v>
      </c>
      <c r="D1362" s="141">
        <v>1724814.1789018319</v>
      </c>
      <c r="E1362" s="141">
        <v>1807626.9802384865</v>
      </c>
      <c r="J1362" s="47"/>
      <c r="K1362" s="47"/>
    </row>
    <row r="1363" spans="1:11">
      <c r="A1363" s="44">
        <v>1359</v>
      </c>
      <c r="B1363" s="171">
        <v>1326021.9736103504</v>
      </c>
      <c r="C1363" s="141">
        <v>1719885.3869775785</v>
      </c>
      <c r="D1363" s="141">
        <v>1712588.9050846661</v>
      </c>
      <c r="E1363" s="141">
        <v>1807146.5302166531</v>
      </c>
      <c r="J1363" s="47"/>
      <c r="K1363" s="47"/>
    </row>
    <row r="1364" spans="1:11">
      <c r="A1364" s="44">
        <v>1360</v>
      </c>
      <c r="B1364" s="171">
        <v>1304525.507121847</v>
      </c>
      <c r="C1364" s="141">
        <v>1657515.6245100258</v>
      </c>
      <c r="D1364" s="141">
        <v>1710737.7470446357</v>
      </c>
      <c r="E1364" s="141">
        <v>1764300.6557022231</v>
      </c>
      <c r="J1364" s="47"/>
      <c r="K1364" s="47"/>
    </row>
    <row r="1365" spans="1:11">
      <c r="A1365" s="44">
        <v>1361</v>
      </c>
      <c r="B1365" s="171">
        <v>1319021.1334822904</v>
      </c>
      <c r="C1365" s="141">
        <v>1701920.3874007154</v>
      </c>
      <c r="D1365" s="141">
        <v>1724505.8100138302</v>
      </c>
      <c r="E1365" s="141">
        <v>1766405.9374904661</v>
      </c>
      <c r="J1365" s="47"/>
      <c r="K1365" s="47"/>
    </row>
    <row r="1366" spans="1:11">
      <c r="A1366" s="44">
        <v>1362</v>
      </c>
      <c r="B1366" s="171">
        <v>1290222.2228507432</v>
      </c>
      <c r="C1366" s="141">
        <v>1690936.1682074235</v>
      </c>
      <c r="D1366" s="141">
        <v>1721355.4367001532</v>
      </c>
      <c r="E1366" s="141">
        <v>1767247.4363851033</v>
      </c>
      <c r="J1366" s="47"/>
      <c r="K1366" s="47"/>
    </row>
    <row r="1367" spans="1:11">
      <c r="A1367" s="44">
        <v>1363</v>
      </c>
      <c r="B1367" s="171">
        <v>1336829.4872389995</v>
      </c>
      <c r="C1367" s="141">
        <v>1662273.2816254799</v>
      </c>
      <c r="D1367" s="141">
        <v>1709309.4765843805</v>
      </c>
      <c r="E1367" s="141">
        <v>1799884.1431564793</v>
      </c>
      <c r="J1367" s="47"/>
      <c r="K1367" s="47"/>
    </row>
    <row r="1368" spans="1:11">
      <c r="A1368" s="44">
        <v>1364</v>
      </c>
      <c r="B1368" s="171">
        <v>1317425.9397559629</v>
      </c>
      <c r="C1368" s="141">
        <v>1661483.4678873688</v>
      </c>
      <c r="D1368" s="141">
        <v>1708788.2013963636</v>
      </c>
      <c r="E1368" s="141">
        <v>1750847.3260944358</v>
      </c>
      <c r="J1368" s="47"/>
      <c r="K1368" s="47"/>
    </row>
    <row r="1369" spans="1:11">
      <c r="A1369" s="44">
        <v>1365</v>
      </c>
      <c r="B1369" s="171">
        <v>1345106.7085293443</v>
      </c>
      <c r="C1369" s="141">
        <v>1670442.715986571</v>
      </c>
      <c r="D1369" s="141">
        <v>1725968.2236867885</v>
      </c>
      <c r="E1369" s="141">
        <v>1810784.3397079755</v>
      </c>
      <c r="J1369" s="47"/>
      <c r="K1369" s="47"/>
    </row>
    <row r="1370" spans="1:11">
      <c r="A1370" s="44">
        <v>1366</v>
      </c>
      <c r="B1370" s="171">
        <v>1310825.0388445058</v>
      </c>
      <c r="C1370" s="141">
        <v>1692872.6336672183</v>
      </c>
      <c r="D1370" s="141">
        <v>1728791.8643833427</v>
      </c>
      <c r="E1370" s="141">
        <v>1794431.377806759</v>
      </c>
      <c r="J1370" s="47"/>
      <c r="K1370" s="47"/>
    </row>
    <row r="1371" spans="1:11">
      <c r="A1371" s="44">
        <v>1367</v>
      </c>
      <c r="B1371" s="171">
        <v>1332195.510688544</v>
      </c>
      <c r="C1371" s="141">
        <v>1694115.5617972398</v>
      </c>
      <c r="D1371" s="141">
        <v>1749934.6094666875</v>
      </c>
      <c r="E1371" s="141">
        <v>1787153.4464640475</v>
      </c>
      <c r="J1371" s="47"/>
      <c r="K1371" s="47"/>
    </row>
    <row r="1372" spans="1:11">
      <c r="A1372" s="44">
        <v>1368</v>
      </c>
      <c r="B1372" s="171">
        <v>1354140.0843763228</v>
      </c>
      <c r="C1372" s="141">
        <v>1679865.6070991275</v>
      </c>
      <c r="D1372" s="141">
        <v>1756189.3960849808</v>
      </c>
      <c r="E1372" s="141">
        <v>1790631.6976268289</v>
      </c>
      <c r="J1372" s="47"/>
      <c r="K1372" s="47"/>
    </row>
    <row r="1373" spans="1:11">
      <c r="A1373" s="44">
        <v>1369</v>
      </c>
      <c r="B1373" s="171">
        <v>1295842.7999924594</v>
      </c>
      <c r="C1373" s="141">
        <v>1658344.9349282258</v>
      </c>
      <c r="D1373" s="141">
        <v>1697610.9985546267</v>
      </c>
      <c r="E1373" s="141">
        <v>1796541.2999996839</v>
      </c>
      <c r="J1373" s="47"/>
      <c r="K1373" s="47"/>
    </row>
    <row r="1374" spans="1:11">
      <c r="A1374" s="44">
        <v>1370</v>
      </c>
      <c r="B1374" s="171">
        <v>1315300.5755486013</v>
      </c>
      <c r="C1374" s="141">
        <v>1697881.5279558836</v>
      </c>
      <c r="D1374" s="141">
        <v>1746906.1634918137</v>
      </c>
      <c r="E1374" s="141">
        <v>1798652.4475226062</v>
      </c>
      <c r="J1374" s="47"/>
      <c r="K1374" s="47"/>
    </row>
    <row r="1375" spans="1:11">
      <c r="A1375" s="44">
        <v>1371</v>
      </c>
      <c r="B1375" s="171">
        <v>1320229.7553893379</v>
      </c>
      <c r="C1375" s="141">
        <v>1697888.2821343292</v>
      </c>
      <c r="D1375" s="141">
        <v>1707695.8457755237</v>
      </c>
      <c r="E1375" s="141">
        <v>1804214.2490161599</v>
      </c>
      <c r="J1375" s="47"/>
      <c r="K1375" s="47"/>
    </row>
    <row r="1376" spans="1:11">
      <c r="A1376" s="44">
        <v>1372</v>
      </c>
      <c r="B1376" s="171">
        <v>1305010.5429214865</v>
      </c>
      <c r="C1376" s="141">
        <v>1662754.3018312743</v>
      </c>
      <c r="D1376" s="141">
        <v>1676478.9386851739</v>
      </c>
      <c r="E1376" s="141">
        <v>1769308.3664625387</v>
      </c>
      <c r="J1376" s="47"/>
      <c r="K1376" s="47"/>
    </row>
    <row r="1377" spans="1:11">
      <c r="A1377" s="44">
        <v>1373</v>
      </c>
      <c r="B1377" s="171">
        <v>1312150.8090477823</v>
      </c>
      <c r="C1377" s="141">
        <v>1702577.9263893685</v>
      </c>
      <c r="D1377" s="141">
        <v>1726759.9594116071</v>
      </c>
      <c r="E1377" s="141">
        <v>1752090.5229311867</v>
      </c>
      <c r="J1377" s="47"/>
      <c r="K1377" s="47"/>
    </row>
    <row r="1378" spans="1:11">
      <c r="A1378" s="44">
        <v>1374</v>
      </c>
      <c r="B1378" s="171">
        <v>1306056.6382032828</v>
      </c>
      <c r="C1378" s="141">
        <v>1674466.9442212195</v>
      </c>
      <c r="D1378" s="141">
        <v>1712197.8388713638</v>
      </c>
      <c r="E1378" s="141">
        <v>1771499.5630013433</v>
      </c>
      <c r="J1378" s="47"/>
      <c r="K1378" s="47"/>
    </row>
    <row r="1379" spans="1:11">
      <c r="A1379" s="44">
        <v>1375</v>
      </c>
      <c r="B1379" s="171">
        <v>1319236.8197802987</v>
      </c>
      <c r="C1379" s="141">
        <v>1688901.9903098799</v>
      </c>
      <c r="D1379" s="141">
        <v>1702732.8763729923</v>
      </c>
      <c r="E1379" s="141">
        <v>1831122.6713073289</v>
      </c>
      <c r="J1379" s="47"/>
      <c r="K1379" s="47"/>
    </row>
    <row r="1380" spans="1:11">
      <c r="A1380" s="44">
        <v>1376</v>
      </c>
      <c r="B1380" s="171">
        <v>1303263.9583129513</v>
      </c>
      <c r="C1380" s="141">
        <v>1679664.5743543324</v>
      </c>
      <c r="D1380" s="141">
        <v>1698948.4780130703</v>
      </c>
      <c r="E1380" s="141">
        <v>1800906.3772425181</v>
      </c>
      <c r="J1380" s="47"/>
      <c r="K1380" s="47"/>
    </row>
    <row r="1381" spans="1:11">
      <c r="A1381" s="44">
        <v>1377</v>
      </c>
      <c r="B1381" s="171">
        <v>1317857.0610602237</v>
      </c>
      <c r="C1381" s="141">
        <v>1620530.0599137945</v>
      </c>
      <c r="D1381" s="141">
        <v>1666004.5205369778</v>
      </c>
      <c r="E1381" s="141">
        <v>1746350.6872458425</v>
      </c>
      <c r="J1381" s="47"/>
      <c r="K1381" s="47"/>
    </row>
    <row r="1382" spans="1:11">
      <c r="A1382" s="44">
        <v>1378</v>
      </c>
      <c r="B1382" s="171">
        <v>1311403.2537054669</v>
      </c>
      <c r="C1382" s="141">
        <v>1665926.7642163562</v>
      </c>
      <c r="D1382" s="141">
        <v>1708638.9705531874</v>
      </c>
      <c r="E1382" s="141">
        <v>1811102.1309757456</v>
      </c>
      <c r="J1382" s="47"/>
      <c r="K1382" s="47"/>
    </row>
    <row r="1383" spans="1:11">
      <c r="A1383" s="44">
        <v>1379</v>
      </c>
      <c r="B1383" s="171">
        <v>1330987.6685432608</v>
      </c>
      <c r="C1383" s="141">
        <v>1654021.7618706042</v>
      </c>
      <c r="D1383" s="141">
        <v>1718118.103553042</v>
      </c>
      <c r="E1383" s="141">
        <v>1758467.2619470446</v>
      </c>
      <c r="J1383" s="47"/>
      <c r="K1383" s="47"/>
    </row>
    <row r="1384" spans="1:11">
      <c r="A1384" s="44">
        <v>1380</v>
      </c>
      <c r="B1384" s="171">
        <v>1309738.4050930175</v>
      </c>
      <c r="C1384" s="141">
        <v>1654923.8817514835</v>
      </c>
      <c r="D1384" s="141">
        <v>1732702.20025259</v>
      </c>
      <c r="E1384" s="141">
        <v>1780813.0590303629</v>
      </c>
      <c r="J1384" s="47"/>
      <c r="K1384" s="47"/>
    </row>
    <row r="1385" spans="1:11">
      <c r="A1385" s="44">
        <v>1381</v>
      </c>
      <c r="B1385" s="171">
        <v>1323979.7234849674</v>
      </c>
      <c r="C1385" s="141">
        <v>1670650.7972440368</v>
      </c>
      <c r="D1385" s="141">
        <v>1702127.6528251478</v>
      </c>
      <c r="E1385" s="141">
        <v>1711995.8969774912</v>
      </c>
      <c r="J1385" s="47"/>
      <c r="K1385" s="47"/>
    </row>
    <row r="1386" spans="1:11">
      <c r="A1386" s="44">
        <v>1382</v>
      </c>
      <c r="B1386" s="171">
        <v>1346934.0366368261</v>
      </c>
      <c r="C1386" s="141">
        <v>1705067.0989216086</v>
      </c>
      <c r="D1386" s="141">
        <v>1735199.2508310536</v>
      </c>
      <c r="E1386" s="141">
        <v>1728536.1876364928</v>
      </c>
      <c r="J1386" s="47"/>
      <c r="K1386" s="47"/>
    </row>
    <row r="1387" spans="1:11">
      <c r="A1387" s="44">
        <v>1383</v>
      </c>
      <c r="B1387" s="171">
        <v>1314915.2485161806</v>
      </c>
      <c r="C1387" s="141">
        <v>1665368.9938681412</v>
      </c>
      <c r="D1387" s="141">
        <v>1675834.426231184</v>
      </c>
      <c r="E1387" s="141">
        <v>1822892.1734468334</v>
      </c>
      <c r="J1387" s="47"/>
      <c r="K1387" s="47"/>
    </row>
    <row r="1388" spans="1:11">
      <c r="A1388" s="44">
        <v>1384</v>
      </c>
      <c r="B1388" s="171">
        <v>1333481.4671906224</v>
      </c>
      <c r="C1388" s="141">
        <v>1697196.6066871993</v>
      </c>
      <c r="D1388" s="141">
        <v>1785665.5089879839</v>
      </c>
      <c r="E1388" s="141">
        <v>1851023.0504314387</v>
      </c>
      <c r="J1388" s="47"/>
      <c r="K1388" s="47"/>
    </row>
    <row r="1389" spans="1:11">
      <c r="A1389" s="44">
        <v>1385</v>
      </c>
      <c r="B1389" s="171">
        <v>1294339.0314702645</v>
      </c>
      <c r="C1389" s="141">
        <v>1720049.1499764191</v>
      </c>
      <c r="D1389" s="141">
        <v>1731780.8291878158</v>
      </c>
      <c r="E1389" s="141">
        <v>1782426.3154318985</v>
      </c>
      <c r="J1389" s="47"/>
      <c r="K1389" s="47"/>
    </row>
    <row r="1390" spans="1:11">
      <c r="A1390" s="44">
        <v>1386</v>
      </c>
      <c r="B1390" s="171">
        <v>1317202.1674331576</v>
      </c>
      <c r="C1390" s="141">
        <v>1686409.017945464</v>
      </c>
      <c r="D1390" s="141">
        <v>1715799.2996844125</v>
      </c>
      <c r="E1390" s="141">
        <v>1787228.3631320982</v>
      </c>
      <c r="J1390" s="47"/>
      <c r="K1390" s="47"/>
    </row>
    <row r="1391" spans="1:11">
      <c r="A1391" s="44">
        <v>1387</v>
      </c>
      <c r="B1391" s="171">
        <v>1329307.3120727648</v>
      </c>
      <c r="C1391" s="141">
        <v>1659483.7032144519</v>
      </c>
      <c r="D1391" s="141">
        <v>1688421.7076827404</v>
      </c>
      <c r="E1391" s="141">
        <v>1747039.5392310738</v>
      </c>
      <c r="J1391" s="47"/>
      <c r="K1391" s="47"/>
    </row>
    <row r="1392" spans="1:11">
      <c r="A1392" s="44">
        <v>1388</v>
      </c>
      <c r="B1392" s="171">
        <v>1317394.444383224</v>
      </c>
      <c r="C1392" s="141">
        <v>1687688.2494075235</v>
      </c>
      <c r="D1392" s="141">
        <v>1686305.2677260719</v>
      </c>
      <c r="E1392" s="141">
        <v>1759816.8102457451</v>
      </c>
      <c r="J1392" s="47"/>
      <c r="K1392" s="47"/>
    </row>
    <row r="1393" spans="1:11">
      <c r="A1393" s="44">
        <v>1389</v>
      </c>
      <c r="B1393" s="171">
        <v>1308393.5805568574</v>
      </c>
      <c r="C1393" s="141">
        <v>1664940.2127586319</v>
      </c>
      <c r="D1393" s="141">
        <v>1659208.0208451215</v>
      </c>
      <c r="E1393" s="141">
        <v>1798343.7709623342</v>
      </c>
      <c r="J1393" s="47"/>
      <c r="K1393" s="47"/>
    </row>
    <row r="1394" spans="1:11">
      <c r="A1394" s="44">
        <v>1390</v>
      </c>
      <c r="B1394" s="171">
        <v>1339474.5770703054</v>
      </c>
      <c r="C1394" s="141">
        <v>1746207.0783966789</v>
      </c>
      <c r="D1394" s="141">
        <v>1724130.1310010154</v>
      </c>
      <c r="E1394" s="141">
        <v>1811677.2751028072</v>
      </c>
      <c r="J1394" s="47"/>
      <c r="K1394" s="47"/>
    </row>
    <row r="1395" spans="1:11">
      <c r="A1395" s="44">
        <v>1391</v>
      </c>
      <c r="B1395" s="171">
        <v>1341927.4065218028</v>
      </c>
      <c r="C1395" s="141">
        <v>1731085.1424607856</v>
      </c>
      <c r="D1395" s="141">
        <v>1708815.6838240766</v>
      </c>
      <c r="E1395" s="141">
        <v>1860453.5404428446</v>
      </c>
      <c r="J1395" s="47"/>
      <c r="K1395" s="47"/>
    </row>
    <row r="1396" spans="1:11">
      <c r="A1396" s="44">
        <v>1392</v>
      </c>
      <c r="B1396" s="171">
        <v>1314303.3880084269</v>
      </c>
      <c r="C1396" s="141">
        <v>1690391.9822147782</v>
      </c>
      <c r="D1396" s="141">
        <v>1742968.4747245605</v>
      </c>
      <c r="E1396" s="141">
        <v>1794657.1560194863</v>
      </c>
      <c r="J1396" s="47"/>
      <c r="K1396" s="47"/>
    </row>
    <row r="1397" spans="1:11">
      <c r="A1397" s="44">
        <v>1393</v>
      </c>
      <c r="B1397" s="171">
        <v>1307202.0635910037</v>
      </c>
      <c r="C1397" s="141">
        <v>1654453.9586821853</v>
      </c>
      <c r="D1397" s="141">
        <v>1686136.4728054479</v>
      </c>
      <c r="E1397" s="141">
        <v>1736243.1992679846</v>
      </c>
      <c r="J1397" s="47"/>
      <c r="K1397" s="47"/>
    </row>
    <row r="1398" spans="1:11">
      <c r="A1398" s="44">
        <v>1394</v>
      </c>
      <c r="B1398" s="171">
        <v>1293110.9380665252</v>
      </c>
      <c r="C1398" s="141">
        <v>1674057.3671144114</v>
      </c>
      <c r="D1398" s="141">
        <v>1721227.6008294958</v>
      </c>
      <c r="E1398" s="141">
        <v>1800374.3602240041</v>
      </c>
      <c r="J1398" s="47"/>
      <c r="K1398" s="47"/>
    </row>
    <row r="1399" spans="1:11">
      <c r="A1399" s="44">
        <v>1395</v>
      </c>
      <c r="B1399" s="171">
        <v>1302110.4765327575</v>
      </c>
      <c r="C1399" s="141">
        <v>1685507.1007800067</v>
      </c>
      <c r="D1399" s="141">
        <v>1725861.3638417562</v>
      </c>
      <c r="E1399" s="141">
        <v>1803968.6412549785</v>
      </c>
      <c r="J1399" s="47"/>
      <c r="K1399" s="47"/>
    </row>
    <row r="1400" spans="1:11">
      <c r="A1400" s="44">
        <v>1396</v>
      </c>
      <c r="B1400" s="171">
        <v>1344342.4118773802</v>
      </c>
      <c r="C1400" s="141">
        <v>1664295.7726277974</v>
      </c>
      <c r="D1400" s="141">
        <v>1706995.5780474658</v>
      </c>
      <c r="E1400" s="141">
        <v>1810967.2608806607</v>
      </c>
      <c r="J1400" s="47"/>
      <c r="K1400" s="47"/>
    </row>
    <row r="1401" spans="1:11">
      <c r="A1401" s="44">
        <v>1397</v>
      </c>
      <c r="B1401" s="171">
        <v>1331674.9112910063</v>
      </c>
      <c r="C1401" s="141">
        <v>1681797.7747993739</v>
      </c>
      <c r="D1401" s="141">
        <v>1726303.5716857133</v>
      </c>
      <c r="E1401" s="141">
        <v>1755694.7367369418</v>
      </c>
      <c r="J1401" s="47"/>
      <c r="K1401" s="47"/>
    </row>
    <row r="1402" spans="1:11">
      <c r="A1402" s="44">
        <v>1398</v>
      </c>
      <c r="B1402" s="171">
        <v>1319400.4817751825</v>
      </c>
      <c r="C1402" s="141">
        <v>1679269.5899127631</v>
      </c>
      <c r="D1402" s="141">
        <v>1694221.1684218314</v>
      </c>
      <c r="E1402" s="141">
        <v>1761106.2180660614</v>
      </c>
      <c r="J1402" s="47"/>
      <c r="K1402" s="47"/>
    </row>
    <row r="1403" spans="1:11">
      <c r="A1403" s="44">
        <v>1399</v>
      </c>
      <c r="B1403" s="171">
        <v>1324255.1689896272</v>
      </c>
      <c r="C1403" s="141">
        <v>1639615.040152424</v>
      </c>
      <c r="D1403" s="141">
        <v>1768807.9592304614</v>
      </c>
      <c r="E1403" s="141">
        <v>1778821.0280877824</v>
      </c>
      <c r="J1403" s="47"/>
      <c r="K1403" s="47"/>
    </row>
    <row r="1404" spans="1:11">
      <c r="A1404" s="44">
        <v>1400</v>
      </c>
      <c r="B1404" s="171">
        <v>1320722.0258568123</v>
      </c>
      <c r="C1404" s="141">
        <v>1672146.3532007679</v>
      </c>
      <c r="D1404" s="141">
        <v>1742108.4532408528</v>
      </c>
      <c r="E1404" s="141">
        <v>1767837.5441918056</v>
      </c>
      <c r="J1404" s="47"/>
      <c r="K1404" s="47"/>
    </row>
    <row r="1405" spans="1:11">
      <c r="A1405" s="44">
        <v>1401</v>
      </c>
      <c r="B1405" s="171">
        <v>1320120.5696870189</v>
      </c>
      <c r="C1405" s="141">
        <v>1673824.9876930527</v>
      </c>
      <c r="D1405" s="141">
        <v>1719965.5366685796</v>
      </c>
      <c r="E1405" s="141">
        <v>1794299.578871276</v>
      </c>
      <c r="J1405" s="47"/>
      <c r="K1405" s="47"/>
    </row>
    <row r="1406" spans="1:11">
      <c r="A1406" s="44">
        <v>1402</v>
      </c>
      <c r="B1406" s="171">
        <v>1312302.3709403281</v>
      </c>
      <c r="C1406" s="141">
        <v>1676946.0195763349</v>
      </c>
      <c r="D1406" s="141">
        <v>1692811.6834320235</v>
      </c>
      <c r="E1406" s="141">
        <v>1802555.420142693</v>
      </c>
      <c r="J1406" s="47"/>
      <c r="K1406" s="47"/>
    </row>
    <row r="1407" spans="1:11">
      <c r="A1407" s="44">
        <v>1403</v>
      </c>
      <c r="B1407" s="171">
        <v>1342337.3068505183</v>
      </c>
      <c r="C1407" s="141">
        <v>1694532.5962265129</v>
      </c>
      <c r="D1407" s="141">
        <v>1755083.9553708995</v>
      </c>
      <c r="E1407" s="141">
        <v>1857616.8196971694</v>
      </c>
      <c r="J1407" s="47"/>
      <c r="K1407" s="47"/>
    </row>
    <row r="1408" spans="1:11">
      <c r="A1408" s="44">
        <v>1404</v>
      </c>
      <c r="B1408" s="171">
        <v>1326198.1259584131</v>
      </c>
      <c r="C1408" s="141">
        <v>1695360.0619109534</v>
      </c>
      <c r="D1408" s="141">
        <v>1757647.5671163804</v>
      </c>
      <c r="E1408" s="141">
        <v>1838062.5908854753</v>
      </c>
      <c r="J1408" s="47"/>
      <c r="K1408" s="47"/>
    </row>
    <row r="1409" spans="1:11">
      <c r="A1409" s="44">
        <v>1405</v>
      </c>
      <c r="B1409" s="171">
        <v>1325144.1816992646</v>
      </c>
      <c r="C1409" s="141">
        <v>1693997.678881478</v>
      </c>
      <c r="D1409" s="141">
        <v>1748579.7828393441</v>
      </c>
      <c r="E1409" s="141">
        <v>1817096.8765368599</v>
      </c>
      <c r="J1409" s="47"/>
      <c r="K1409" s="47"/>
    </row>
    <row r="1410" spans="1:11">
      <c r="A1410" s="44">
        <v>1406</v>
      </c>
      <c r="B1410" s="171">
        <v>1332448.0759197343</v>
      </c>
      <c r="C1410" s="141">
        <v>1680461.2598602974</v>
      </c>
      <c r="D1410" s="141">
        <v>1686085.5695906288</v>
      </c>
      <c r="E1410" s="141">
        <v>1799505.1202461936</v>
      </c>
      <c r="J1410" s="47"/>
      <c r="K1410" s="47"/>
    </row>
    <row r="1411" spans="1:11">
      <c r="A1411" s="44">
        <v>1407</v>
      </c>
      <c r="B1411" s="171">
        <v>1303402.9772547802</v>
      </c>
      <c r="C1411" s="141">
        <v>1677200.7034089421</v>
      </c>
      <c r="D1411" s="141">
        <v>1725852.7143428989</v>
      </c>
      <c r="E1411" s="141">
        <v>1779710.4773610537</v>
      </c>
      <c r="J1411" s="47"/>
      <c r="K1411" s="47"/>
    </row>
    <row r="1412" spans="1:11">
      <c r="A1412" s="44">
        <v>1408</v>
      </c>
      <c r="B1412" s="171">
        <v>1328649.419337865</v>
      </c>
      <c r="C1412" s="141">
        <v>1722770.5219958886</v>
      </c>
      <c r="D1412" s="141">
        <v>1761330.7848933812</v>
      </c>
      <c r="E1412" s="141">
        <v>1807777.6404865354</v>
      </c>
      <c r="J1412" s="47"/>
      <c r="K1412" s="47"/>
    </row>
    <row r="1413" spans="1:11">
      <c r="A1413" s="44">
        <v>1409</v>
      </c>
      <c r="B1413" s="171">
        <v>1346122.4392488028</v>
      </c>
      <c r="C1413" s="141">
        <v>1715827.8907031566</v>
      </c>
      <c r="D1413" s="141">
        <v>1741307.4681391774</v>
      </c>
      <c r="E1413" s="141">
        <v>1764263.4371570938</v>
      </c>
      <c r="J1413" s="47"/>
      <c r="K1413" s="47"/>
    </row>
    <row r="1414" spans="1:11">
      <c r="A1414" s="44">
        <v>1410</v>
      </c>
      <c r="B1414" s="171">
        <v>1289818.2330719826</v>
      </c>
      <c r="C1414" s="141">
        <v>1645376.3875344303</v>
      </c>
      <c r="D1414" s="141">
        <v>1692374.1859091392</v>
      </c>
      <c r="E1414" s="141">
        <v>1688326.6875399256</v>
      </c>
      <c r="J1414" s="47"/>
      <c r="K1414" s="47"/>
    </row>
    <row r="1415" spans="1:11">
      <c r="A1415" s="44">
        <v>1411</v>
      </c>
      <c r="B1415" s="171">
        <v>1327982.2275268764</v>
      </c>
      <c r="C1415" s="141">
        <v>1702470.4698093273</v>
      </c>
      <c r="D1415" s="141">
        <v>1778185.6726118834</v>
      </c>
      <c r="E1415" s="141">
        <v>1827135.624626046</v>
      </c>
      <c r="J1415" s="47"/>
      <c r="K1415" s="47"/>
    </row>
    <row r="1416" spans="1:11">
      <c r="A1416" s="44">
        <v>1412</v>
      </c>
      <c r="B1416" s="171">
        <v>1300781.3934925955</v>
      </c>
      <c r="C1416" s="141">
        <v>1659128.9957811316</v>
      </c>
      <c r="D1416" s="141">
        <v>1746119.0147170466</v>
      </c>
      <c r="E1416" s="141">
        <v>1721262.5755979721</v>
      </c>
      <c r="J1416" s="47"/>
      <c r="K1416" s="47"/>
    </row>
    <row r="1417" spans="1:11">
      <c r="A1417" s="44">
        <v>1413</v>
      </c>
      <c r="B1417" s="171">
        <v>1308209.6832441706</v>
      </c>
      <c r="C1417" s="141">
        <v>1662159.3447684054</v>
      </c>
      <c r="D1417" s="141">
        <v>1742612.3887271667</v>
      </c>
      <c r="E1417" s="141">
        <v>1774247.0774553493</v>
      </c>
      <c r="J1417" s="47"/>
      <c r="K1417" s="47"/>
    </row>
    <row r="1418" spans="1:11">
      <c r="A1418" s="44">
        <v>1414</v>
      </c>
      <c r="B1418" s="171">
        <v>1327038.9035109072</v>
      </c>
      <c r="C1418" s="141">
        <v>1680565.5977357526</v>
      </c>
      <c r="D1418" s="141">
        <v>1696607.2902350817</v>
      </c>
      <c r="E1418" s="141">
        <v>1781747.6083318135</v>
      </c>
      <c r="J1418" s="47"/>
      <c r="K1418" s="47"/>
    </row>
    <row r="1419" spans="1:11">
      <c r="A1419" s="44">
        <v>1415</v>
      </c>
      <c r="B1419" s="171">
        <v>1315889.7456335644</v>
      </c>
      <c r="C1419" s="141">
        <v>1697191.2416005521</v>
      </c>
      <c r="D1419" s="141">
        <v>1715882.3525225089</v>
      </c>
      <c r="E1419" s="141">
        <v>1758868.633557183</v>
      </c>
      <c r="J1419" s="47"/>
      <c r="K1419" s="47"/>
    </row>
    <row r="1420" spans="1:11">
      <c r="A1420" s="44">
        <v>1416</v>
      </c>
      <c r="B1420" s="171">
        <v>1319622.6258528545</v>
      </c>
      <c r="C1420" s="141">
        <v>1661355.292060575</v>
      </c>
      <c r="D1420" s="141">
        <v>1677693.1658853635</v>
      </c>
      <c r="E1420" s="141">
        <v>1761858.142850779</v>
      </c>
      <c r="J1420" s="47"/>
      <c r="K1420" s="47"/>
    </row>
    <row r="1421" spans="1:11">
      <c r="A1421" s="44">
        <v>1417</v>
      </c>
      <c r="B1421" s="171">
        <v>1324337.3647843665</v>
      </c>
      <c r="C1421" s="141">
        <v>1686320.9568042897</v>
      </c>
      <c r="D1421" s="141">
        <v>1708666.7427768919</v>
      </c>
      <c r="E1421" s="141">
        <v>1821865.1375105591</v>
      </c>
      <c r="J1421" s="47"/>
      <c r="K1421" s="47"/>
    </row>
    <row r="1422" spans="1:11">
      <c r="A1422" s="44">
        <v>1418</v>
      </c>
      <c r="B1422" s="171">
        <v>1326308.0524295398</v>
      </c>
      <c r="C1422" s="141">
        <v>1660047.1726537109</v>
      </c>
      <c r="D1422" s="141">
        <v>1709189.7238982993</v>
      </c>
      <c r="E1422" s="141">
        <v>1784250.6998979868</v>
      </c>
      <c r="J1422" s="47"/>
      <c r="K1422" s="47"/>
    </row>
    <row r="1423" spans="1:11">
      <c r="A1423" s="44">
        <v>1419</v>
      </c>
      <c r="B1423" s="171">
        <v>1338994.9412578964</v>
      </c>
      <c r="C1423" s="141">
        <v>1664598.2040873573</v>
      </c>
      <c r="D1423" s="141">
        <v>1688764.223214109</v>
      </c>
      <c r="E1423" s="141">
        <v>1810511.5849551745</v>
      </c>
      <c r="J1423" s="47"/>
      <c r="K1423" s="47"/>
    </row>
    <row r="1424" spans="1:11">
      <c r="A1424" s="44">
        <v>1420</v>
      </c>
      <c r="B1424" s="171">
        <v>1319593.1665937474</v>
      </c>
      <c r="C1424" s="141">
        <v>1703958.8128002621</v>
      </c>
      <c r="D1424" s="141">
        <v>1705210.279406206</v>
      </c>
      <c r="E1424" s="141">
        <v>1769309.8564414973</v>
      </c>
      <c r="J1424" s="47"/>
      <c r="K1424" s="47"/>
    </row>
    <row r="1425" spans="1:11">
      <c r="A1425" s="44">
        <v>1421</v>
      </c>
      <c r="B1425" s="171">
        <v>1294981.3035673744</v>
      </c>
      <c r="C1425" s="141">
        <v>1665233.646347485</v>
      </c>
      <c r="D1425" s="141">
        <v>1680211.878211698</v>
      </c>
      <c r="E1425" s="141">
        <v>1747923.8934497205</v>
      </c>
      <c r="J1425" s="47"/>
      <c r="K1425" s="47"/>
    </row>
    <row r="1426" spans="1:11">
      <c r="A1426" s="44">
        <v>1422</v>
      </c>
      <c r="B1426" s="171">
        <v>1326278.379900737</v>
      </c>
      <c r="C1426" s="141">
        <v>1688767.3843823522</v>
      </c>
      <c r="D1426" s="141">
        <v>1725778.5450070642</v>
      </c>
      <c r="E1426" s="141">
        <v>1777791.165129324</v>
      </c>
      <c r="J1426" s="47"/>
      <c r="K1426" s="47"/>
    </row>
    <row r="1427" spans="1:11">
      <c r="A1427" s="44">
        <v>1423</v>
      </c>
      <c r="B1427" s="171">
        <v>1314535.1759000358</v>
      </c>
      <c r="C1427" s="141">
        <v>1643036.9248482443</v>
      </c>
      <c r="D1427" s="141">
        <v>1681045.1347234775</v>
      </c>
      <c r="E1427" s="141">
        <v>1783657.9065351507</v>
      </c>
      <c r="J1427" s="47"/>
      <c r="K1427" s="47"/>
    </row>
    <row r="1428" spans="1:11">
      <c r="A1428" s="44">
        <v>1424</v>
      </c>
      <c r="B1428" s="171">
        <v>1338353.4043066825</v>
      </c>
      <c r="C1428" s="141">
        <v>1710383.8969122446</v>
      </c>
      <c r="D1428" s="141">
        <v>1721351.3396480386</v>
      </c>
      <c r="E1428" s="141">
        <v>1863895.7106286339</v>
      </c>
      <c r="J1428" s="47"/>
      <c r="K1428" s="47"/>
    </row>
    <row r="1429" spans="1:11">
      <c r="A1429" s="44">
        <v>1425</v>
      </c>
      <c r="B1429" s="171">
        <v>1311527.031008631</v>
      </c>
      <c r="C1429" s="141">
        <v>1702550.5839967427</v>
      </c>
      <c r="D1429" s="141">
        <v>1750855.0224516639</v>
      </c>
      <c r="E1429" s="141">
        <v>1767575.5668192401</v>
      </c>
      <c r="J1429" s="47"/>
      <c r="K1429" s="47"/>
    </row>
    <row r="1430" spans="1:11">
      <c r="A1430" s="44">
        <v>1426</v>
      </c>
      <c r="B1430" s="171">
        <v>1302926.2160300228</v>
      </c>
      <c r="C1430" s="141">
        <v>1631584.3291214793</v>
      </c>
      <c r="D1430" s="141">
        <v>1722467.6916634622</v>
      </c>
      <c r="E1430" s="141">
        <v>1750171.6969229877</v>
      </c>
      <c r="J1430" s="47"/>
      <c r="K1430" s="47"/>
    </row>
    <row r="1431" spans="1:11">
      <c r="A1431" s="44">
        <v>1427</v>
      </c>
      <c r="B1431" s="171">
        <v>1331686.8709238367</v>
      </c>
      <c r="C1431" s="141">
        <v>1702525.0965083994</v>
      </c>
      <c r="D1431" s="141">
        <v>1775711.6911272297</v>
      </c>
      <c r="E1431" s="141">
        <v>1803999.3194987196</v>
      </c>
      <c r="J1431" s="47"/>
      <c r="K1431" s="47"/>
    </row>
    <row r="1432" spans="1:11">
      <c r="A1432" s="44">
        <v>1428</v>
      </c>
      <c r="B1432" s="171">
        <v>1338604.7130377882</v>
      </c>
      <c r="C1432" s="141">
        <v>1716420.8411239251</v>
      </c>
      <c r="D1432" s="141">
        <v>1715331.3513899441</v>
      </c>
      <c r="E1432" s="141">
        <v>1797228.7979280213</v>
      </c>
      <c r="J1432" s="47"/>
      <c r="K1432" s="47"/>
    </row>
    <row r="1433" spans="1:11">
      <c r="A1433" s="44">
        <v>1429</v>
      </c>
      <c r="B1433" s="171">
        <v>1330907.7069550192</v>
      </c>
      <c r="C1433" s="141">
        <v>1707948.3618606322</v>
      </c>
      <c r="D1433" s="141">
        <v>1801598.8484936678</v>
      </c>
      <c r="E1433" s="141">
        <v>1863412.3504596574</v>
      </c>
      <c r="J1433" s="47"/>
      <c r="K1433" s="47"/>
    </row>
    <row r="1434" spans="1:11">
      <c r="A1434" s="44">
        <v>1430</v>
      </c>
      <c r="B1434" s="171">
        <v>1285350.4411221093</v>
      </c>
      <c r="C1434" s="141">
        <v>1695042.5667439925</v>
      </c>
      <c r="D1434" s="141">
        <v>1724963.2605012376</v>
      </c>
      <c r="E1434" s="141">
        <v>1799092.5643510104</v>
      </c>
      <c r="J1434" s="47"/>
      <c r="K1434" s="47"/>
    </row>
    <row r="1435" spans="1:11">
      <c r="A1435" s="44">
        <v>1431</v>
      </c>
      <c r="B1435" s="171">
        <v>1328315.3652372961</v>
      </c>
      <c r="C1435" s="141">
        <v>1702755.2733956617</v>
      </c>
      <c r="D1435" s="141">
        <v>1723313.3839640336</v>
      </c>
      <c r="E1435" s="141">
        <v>1809749.3761875948</v>
      </c>
      <c r="J1435" s="47"/>
      <c r="K1435" s="47"/>
    </row>
    <row r="1436" spans="1:11">
      <c r="A1436" s="44">
        <v>1432</v>
      </c>
      <c r="B1436" s="171">
        <v>1330060.6361839962</v>
      </c>
      <c r="C1436" s="141">
        <v>1664135.5478536906</v>
      </c>
      <c r="D1436" s="141">
        <v>1695164.3781450226</v>
      </c>
      <c r="E1436" s="141">
        <v>1805568.899323341</v>
      </c>
      <c r="J1436" s="47"/>
      <c r="K1436" s="47"/>
    </row>
    <row r="1437" spans="1:11">
      <c r="A1437" s="44">
        <v>1433</v>
      </c>
      <c r="B1437" s="171">
        <v>1331053.0780377919</v>
      </c>
      <c r="C1437" s="141">
        <v>1647403.0805778455</v>
      </c>
      <c r="D1437" s="141">
        <v>1701711.805963567</v>
      </c>
      <c r="E1437" s="141">
        <v>1776503.7864615214</v>
      </c>
      <c r="J1437" s="47"/>
      <c r="K1437" s="47"/>
    </row>
    <row r="1438" spans="1:11">
      <c r="A1438" s="44">
        <v>1434</v>
      </c>
      <c r="B1438" s="171">
        <v>1319583.9622080245</v>
      </c>
      <c r="C1438" s="141">
        <v>1706966.4099610886</v>
      </c>
      <c r="D1438" s="141">
        <v>1760674.5960062817</v>
      </c>
      <c r="E1438" s="141">
        <v>1785275.1382800806</v>
      </c>
      <c r="J1438" s="47"/>
      <c r="K1438" s="47"/>
    </row>
    <row r="1439" spans="1:11">
      <c r="A1439" s="44">
        <v>1435</v>
      </c>
      <c r="B1439" s="171">
        <v>1331890.0604447289</v>
      </c>
      <c r="C1439" s="141">
        <v>1676000.9765205013</v>
      </c>
      <c r="D1439" s="141">
        <v>1721746.0577313402</v>
      </c>
      <c r="E1439" s="141">
        <v>1765749.641109338</v>
      </c>
      <c r="J1439" s="47"/>
      <c r="K1439" s="47"/>
    </row>
    <row r="1440" spans="1:11">
      <c r="A1440" s="44">
        <v>1436</v>
      </c>
      <c r="B1440" s="171">
        <v>1321514.452029713</v>
      </c>
      <c r="C1440" s="141">
        <v>1683341.4616820449</v>
      </c>
      <c r="D1440" s="141">
        <v>1735194.3816602987</v>
      </c>
      <c r="E1440" s="141">
        <v>1801575.33731965</v>
      </c>
      <c r="J1440" s="47"/>
      <c r="K1440" s="47"/>
    </row>
    <row r="1441" spans="1:11">
      <c r="A1441" s="44">
        <v>1437</v>
      </c>
      <c r="B1441" s="171">
        <v>1324818.4412862845</v>
      </c>
      <c r="C1441" s="141">
        <v>1702354.6902828908</v>
      </c>
      <c r="D1441" s="141">
        <v>1730197.6398948424</v>
      </c>
      <c r="E1441" s="141">
        <v>1804496.2686931319</v>
      </c>
      <c r="J1441" s="47"/>
      <c r="K1441" s="47"/>
    </row>
    <row r="1442" spans="1:11">
      <c r="A1442" s="44">
        <v>1438</v>
      </c>
      <c r="B1442" s="171">
        <v>1329302.8385090665</v>
      </c>
      <c r="C1442" s="141">
        <v>1697768.2964438882</v>
      </c>
      <c r="D1442" s="141">
        <v>1730886.7476839323</v>
      </c>
      <c r="E1442" s="141">
        <v>1823058.125630718</v>
      </c>
      <c r="J1442" s="47"/>
      <c r="K1442" s="47"/>
    </row>
    <row r="1443" spans="1:11">
      <c r="A1443" s="44">
        <v>1439</v>
      </c>
      <c r="B1443" s="171">
        <v>1339514.9744504187</v>
      </c>
      <c r="C1443" s="141">
        <v>1684358.86467789</v>
      </c>
      <c r="D1443" s="141">
        <v>1707323.4815442935</v>
      </c>
      <c r="E1443" s="141">
        <v>1814457.968805755</v>
      </c>
      <c r="J1443" s="47"/>
      <c r="K1443" s="47"/>
    </row>
    <row r="1444" spans="1:11">
      <c r="A1444" s="44">
        <v>1440</v>
      </c>
      <c r="B1444" s="171">
        <v>1328933.2104088005</v>
      </c>
      <c r="C1444" s="141">
        <v>1672441.4803145442</v>
      </c>
      <c r="D1444" s="141">
        <v>1691664.1629596509</v>
      </c>
      <c r="E1444" s="141">
        <v>1777681.3044437501</v>
      </c>
      <c r="J1444" s="47"/>
      <c r="K1444" s="47"/>
    </row>
    <row r="1445" spans="1:11">
      <c r="A1445" s="44">
        <v>1441</v>
      </c>
      <c r="B1445" s="171">
        <v>1335905.1613420907</v>
      </c>
      <c r="C1445" s="141">
        <v>1696363.2718534903</v>
      </c>
      <c r="D1445" s="141">
        <v>1763321.3745559331</v>
      </c>
      <c r="E1445" s="141">
        <v>1852590.4613094479</v>
      </c>
      <c r="J1445" s="47"/>
      <c r="K1445" s="47"/>
    </row>
    <row r="1446" spans="1:11">
      <c r="A1446" s="44">
        <v>1442</v>
      </c>
      <c r="B1446" s="171">
        <v>1324421.5446997418</v>
      </c>
      <c r="C1446" s="141">
        <v>1744382.0755829213</v>
      </c>
      <c r="D1446" s="141">
        <v>1720257.2274993034</v>
      </c>
      <c r="E1446" s="141">
        <v>1785548.6151622927</v>
      </c>
      <c r="J1446" s="47"/>
      <c r="K1446" s="47"/>
    </row>
    <row r="1447" spans="1:11">
      <c r="A1447" s="44">
        <v>1443</v>
      </c>
      <c r="B1447" s="171">
        <v>1325358.4108264006</v>
      </c>
      <c r="C1447" s="141">
        <v>1685945.2461993289</v>
      </c>
      <c r="D1447" s="141">
        <v>1728551.3606915993</v>
      </c>
      <c r="E1447" s="141">
        <v>1824677.237577148</v>
      </c>
      <c r="J1447" s="47"/>
      <c r="K1447" s="47"/>
    </row>
    <row r="1448" spans="1:11">
      <c r="A1448" s="44">
        <v>1444</v>
      </c>
      <c r="B1448" s="171">
        <v>1323654.6239424266</v>
      </c>
      <c r="C1448" s="141">
        <v>1726854.7330707477</v>
      </c>
      <c r="D1448" s="141">
        <v>1781838.2114403304</v>
      </c>
      <c r="E1448" s="141">
        <v>1822166.9408026868</v>
      </c>
      <c r="J1448" s="47"/>
      <c r="K1448" s="47"/>
    </row>
    <row r="1449" spans="1:11">
      <c r="A1449" s="44">
        <v>1445</v>
      </c>
      <c r="B1449" s="171">
        <v>1318321.7930294995</v>
      </c>
      <c r="C1449" s="141">
        <v>1709765.1718485137</v>
      </c>
      <c r="D1449" s="141">
        <v>1732872.1895950562</v>
      </c>
      <c r="E1449" s="141">
        <v>1860507.4245364245</v>
      </c>
      <c r="J1449" s="47"/>
      <c r="K1449" s="47"/>
    </row>
    <row r="1450" spans="1:11">
      <c r="A1450" s="44">
        <v>1446</v>
      </c>
      <c r="B1450" s="171">
        <v>1320337.4533759907</v>
      </c>
      <c r="C1450" s="141">
        <v>1705722.2401739014</v>
      </c>
      <c r="D1450" s="141">
        <v>1712374.5808497122</v>
      </c>
      <c r="E1450" s="141">
        <v>1772554.7084385587</v>
      </c>
      <c r="J1450" s="47"/>
      <c r="K1450" s="47"/>
    </row>
    <row r="1451" spans="1:11">
      <c r="A1451" s="44">
        <v>1447</v>
      </c>
      <c r="B1451" s="171">
        <v>1335870.0453890674</v>
      </c>
      <c r="C1451" s="141">
        <v>1666501.8817165499</v>
      </c>
      <c r="D1451" s="141">
        <v>1712226.9923354478</v>
      </c>
      <c r="E1451" s="141">
        <v>1773362.8503638892</v>
      </c>
      <c r="J1451" s="47"/>
      <c r="K1451" s="47"/>
    </row>
    <row r="1452" spans="1:11">
      <c r="A1452" s="44">
        <v>1448</v>
      </c>
      <c r="B1452" s="171">
        <v>1321735.6200043431</v>
      </c>
      <c r="C1452" s="141">
        <v>1698276.851115956</v>
      </c>
      <c r="D1452" s="141">
        <v>1735446.2482561148</v>
      </c>
      <c r="E1452" s="141">
        <v>1820492.7873719947</v>
      </c>
      <c r="J1452" s="47"/>
      <c r="K1452" s="47"/>
    </row>
    <row r="1453" spans="1:11">
      <c r="A1453" s="44">
        <v>1449</v>
      </c>
      <c r="B1453" s="171">
        <v>1330952.5983350526</v>
      </c>
      <c r="C1453" s="141">
        <v>1671462.8024330589</v>
      </c>
      <c r="D1453" s="141">
        <v>1757822.9555679562</v>
      </c>
      <c r="E1453" s="141">
        <v>1771869.2527155189</v>
      </c>
      <c r="J1453" s="47"/>
      <c r="K1453" s="47"/>
    </row>
    <row r="1454" spans="1:11">
      <c r="A1454" s="44">
        <v>1450</v>
      </c>
      <c r="B1454" s="171">
        <v>1308601.5821432953</v>
      </c>
      <c r="C1454" s="141">
        <v>1656587.448739347</v>
      </c>
      <c r="D1454" s="141">
        <v>1684425.1993225703</v>
      </c>
      <c r="E1454" s="141">
        <v>1785058.7663846626</v>
      </c>
      <c r="J1454" s="47"/>
      <c r="K1454" s="47"/>
    </row>
    <row r="1455" spans="1:11">
      <c r="A1455" s="44">
        <v>1451</v>
      </c>
      <c r="B1455" s="171">
        <v>1329502.1411976477</v>
      </c>
      <c r="C1455" s="141">
        <v>1713793.0450907589</v>
      </c>
      <c r="D1455" s="141">
        <v>1785096.8746869087</v>
      </c>
      <c r="E1455" s="141">
        <v>1819026.9533122992</v>
      </c>
      <c r="J1455" s="47"/>
      <c r="K1455" s="47"/>
    </row>
    <row r="1456" spans="1:11">
      <c r="A1456" s="44">
        <v>1452</v>
      </c>
      <c r="B1456" s="171">
        <v>1333169.9048208219</v>
      </c>
      <c r="C1456" s="141">
        <v>1686497.7847993225</v>
      </c>
      <c r="D1456" s="141">
        <v>1716310.81039637</v>
      </c>
      <c r="E1456" s="141">
        <v>1800376.0094662495</v>
      </c>
      <c r="J1456" s="47"/>
      <c r="K1456" s="47"/>
    </row>
    <row r="1457" spans="1:11">
      <c r="A1457" s="44">
        <v>1453</v>
      </c>
      <c r="B1457" s="171">
        <v>1337451.8524812215</v>
      </c>
      <c r="C1457" s="141">
        <v>1692628.8747054529</v>
      </c>
      <c r="D1457" s="141">
        <v>1708082.6978939285</v>
      </c>
      <c r="E1457" s="141">
        <v>1767514.7034629874</v>
      </c>
      <c r="J1457" s="47"/>
      <c r="K1457" s="47"/>
    </row>
    <row r="1458" spans="1:11">
      <c r="A1458" s="44">
        <v>1454</v>
      </c>
      <c r="B1458" s="171">
        <v>1335171.7463688913</v>
      </c>
      <c r="C1458" s="141">
        <v>1673229.8636972953</v>
      </c>
      <c r="D1458" s="141">
        <v>1721413.8392303998</v>
      </c>
      <c r="E1458" s="141">
        <v>1718536.0138193255</v>
      </c>
      <c r="J1458" s="47"/>
      <c r="K1458" s="47"/>
    </row>
    <row r="1459" spans="1:11">
      <c r="A1459" s="44">
        <v>1455</v>
      </c>
      <c r="B1459" s="171">
        <v>1309863.6430845279</v>
      </c>
      <c r="C1459" s="141">
        <v>1663770.9110276529</v>
      </c>
      <c r="D1459" s="141">
        <v>1701768.8347221664</v>
      </c>
      <c r="E1459" s="141">
        <v>1779120.2051954917</v>
      </c>
      <c r="J1459" s="47"/>
      <c r="K1459" s="47"/>
    </row>
    <row r="1460" spans="1:11">
      <c r="A1460" s="44">
        <v>1456</v>
      </c>
      <c r="B1460" s="171">
        <v>1322816.645036096</v>
      </c>
      <c r="C1460" s="141">
        <v>1666304.7509161136</v>
      </c>
      <c r="D1460" s="141">
        <v>1720676.3976584258</v>
      </c>
      <c r="E1460" s="141">
        <v>1778860.2614103095</v>
      </c>
      <c r="J1460" s="47"/>
      <c r="K1460" s="47"/>
    </row>
    <row r="1461" spans="1:11">
      <c r="A1461" s="44">
        <v>1457</v>
      </c>
      <c r="B1461" s="171">
        <v>1315625.6162880333</v>
      </c>
      <c r="C1461" s="141">
        <v>1673249.8203007171</v>
      </c>
      <c r="D1461" s="141">
        <v>1711127.8897918649</v>
      </c>
      <c r="E1461" s="141">
        <v>1802769.4698481283</v>
      </c>
      <c r="J1461" s="47"/>
      <c r="K1461" s="47"/>
    </row>
    <row r="1462" spans="1:11">
      <c r="A1462" s="44">
        <v>1458</v>
      </c>
      <c r="B1462" s="171">
        <v>1300118.2769434149</v>
      </c>
      <c r="C1462" s="141">
        <v>1623464.7413603379</v>
      </c>
      <c r="D1462" s="141">
        <v>1703940.9184936297</v>
      </c>
      <c r="E1462" s="141">
        <v>1737049.2962949395</v>
      </c>
      <c r="J1462" s="47"/>
      <c r="K1462" s="47"/>
    </row>
    <row r="1463" spans="1:11">
      <c r="A1463" s="44">
        <v>1459</v>
      </c>
      <c r="B1463" s="171">
        <v>1335431.9428434968</v>
      </c>
      <c r="C1463" s="141">
        <v>1697393.6183058121</v>
      </c>
      <c r="D1463" s="141">
        <v>1749835.3561803903</v>
      </c>
      <c r="E1463" s="141">
        <v>1805441.7833561555</v>
      </c>
      <c r="J1463" s="47"/>
      <c r="K1463" s="47"/>
    </row>
    <row r="1464" spans="1:11">
      <c r="A1464" s="44">
        <v>1460</v>
      </c>
      <c r="B1464" s="171">
        <v>1336115.0717269199</v>
      </c>
      <c r="C1464" s="141">
        <v>1650230.7845469986</v>
      </c>
      <c r="D1464" s="141">
        <v>1704430.2815445587</v>
      </c>
      <c r="E1464" s="141">
        <v>1751143.4648811338</v>
      </c>
      <c r="J1464" s="47"/>
      <c r="K1464" s="47"/>
    </row>
    <row r="1465" spans="1:11">
      <c r="A1465" s="44">
        <v>1461</v>
      </c>
      <c r="B1465" s="171">
        <v>1310533.6899960004</v>
      </c>
      <c r="C1465" s="141">
        <v>1673397.3839219387</v>
      </c>
      <c r="D1465" s="141">
        <v>1701082.9846353761</v>
      </c>
      <c r="E1465" s="141">
        <v>1832540.3566819816</v>
      </c>
      <c r="J1465" s="47"/>
      <c r="K1465" s="47"/>
    </row>
    <row r="1466" spans="1:11">
      <c r="A1466" s="44">
        <v>1462</v>
      </c>
      <c r="B1466" s="171">
        <v>1321949.2522258067</v>
      </c>
      <c r="C1466" s="141">
        <v>1692964.313162443</v>
      </c>
      <c r="D1466" s="141">
        <v>1695609.9154905523</v>
      </c>
      <c r="E1466" s="141">
        <v>1839649.0476099779</v>
      </c>
      <c r="J1466" s="47"/>
      <c r="K1466" s="47"/>
    </row>
    <row r="1467" spans="1:11">
      <c r="A1467" s="44">
        <v>1463</v>
      </c>
      <c r="B1467" s="171">
        <v>1303711.0500021384</v>
      </c>
      <c r="C1467" s="141">
        <v>1653192.2529600614</v>
      </c>
      <c r="D1467" s="141">
        <v>1712825.1009588842</v>
      </c>
      <c r="E1467" s="141">
        <v>1735443.1749409039</v>
      </c>
      <c r="J1467" s="47"/>
      <c r="K1467" s="47"/>
    </row>
    <row r="1468" spans="1:11">
      <c r="A1468" s="44">
        <v>1464</v>
      </c>
      <c r="B1468" s="171">
        <v>1306160.4669244234</v>
      </c>
      <c r="C1468" s="141">
        <v>1685553.6439591623</v>
      </c>
      <c r="D1468" s="141">
        <v>1715363.3642018822</v>
      </c>
      <c r="E1468" s="141">
        <v>1789102.2760514559</v>
      </c>
      <c r="J1468" s="47"/>
      <c r="K1468" s="47"/>
    </row>
    <row r="1469" spans="1:11">
      <c r="A1469" s="44">
        <v>1465</v>
      </c>
      <c r="B1469" s="171">
        <v>1320714.9876784794</v>
      </c>
      <c r="C1469" s="141">
        <v>1687740.9998183232</v>
      </c>
      <c r="D1469" s="141">
        <v>1723866.9579802267</v>
      </c>
      <c r="E1469" s="141">
        <v>1760958.7414325608</v>
      </c>
      <c r="J1469" s="47"/>
      <c r="K1469" s="47"/>
    </row>
    <row r="1470" spans="1:11">
      <c r="A1470" s="44">
        <v>1466</v>
      </c>
      <c r="B1470" s="171">
        <v>1311000.1455110472</v>
      </c>
      <c r="C1470" s="141">
        <v>1691536.3613164271</v>
      </c>
      <c r="D1470" s="141">
        <v>1703353.2163252563</v>
      </c>
      <c r="E1470" s="141">
        <v>1776268.2502643457</v>
      </c>
      <c r="J1470" s="47"/>
      <c r="K1470" s="47"/>
    </row>
    <row r="1471" spans="1:11">
      <c r="A1471" s="44">
        <v>1467</v>
      </c>
      <c r="B1471" s="171">
        <v>1318577.0597947151</v>
      </c>
      <c r="C1471" s="141">
        <v>1715893.8757989819</v>
      </c>
      <c r="D1471" s="141">
        <v>1740662.8571226331</v>
      </c>
      <c r="E1471" s="141">
        <v>1790975.5331997832</v>
      </c>
      <c r="J1471" s="47"/>
      <c r="K1471" s="47"/>
    </row>
    <row r="1472" spans="1:11">
      <c r="A1472" s="44">
        <v>1468</v>
      </c>
      <c r="B1472" s="171">
        <v>1309588.6415511551</v>
      </c>
      <c r="C1472" s="141">
        <v>1704042.8994731489</v>
      </c>
      <c r="D1472" s="141">
        <v>1730800.605627731</v>
      </c>
      <c r="E1472" s="141">
        <v>1791765.2505560929</v>
      </c>
      <c r="J1472" s="47"/>
      <c r="K1472" s="47"/>
    </row>
    <row r="1473" spans="1:11">
      <c r="A1473" s="44">
        <v>1469</v>
      </c>
      <c r="B1473" s="171">
        <v>1338325.9480636343</v>
      </c>
      <c r="C1473" s="141">
        <v>1674594.7947192688</v>
      </c>
      <c r="D1473" s="141">
        <v>1691595.3979892202</v>
      </c>
      <c r="E1473" s="141">
        <v>1807823.8358743042</v>
      </c>
      <c r="J1473" s="47"/>
      <c r="K1473" s="47"/>
    </row>
    <row r="1474" spans="1:11">
      <c r="A1474" s="44">
        <v>1470</v>
      </c>
      <c r="B1474" s="171">
        <v>1335561.7679892306</v>
      </c>
      <c r="C1474" s="141">
        <v>1704309.7865505996</v>
      </c>
      <c r="D1474" s="141">
        <v>1732200.5067309979</v>
      </c>
      <c r="E1474" s="141">
        <v>1784598.0491019541</v>
      </c>
      <c r="J1474" s="47"/>
      <c r="K1474" s="47"/>
    </row>
    <row r="1475" spans="1:11">
      <c r="A1475" s="44">
        <v>1471</v>
      </c>
      <c r="B1475" s="171">
        <v>1344093.2181387546</v>
      </c>
      <c r="C1475" s="141">
        <v>1716501.0868458771</v>
      </c>
      <c r="D1475" s="141">
        <v>1751039.1433789786</v>
      </c>
      <c r="E1475" s="141">
        <v>1757321.5542033718</v>
      </c>
      <c r="J1475" s="47"/>
      <c r="K1475" s="47"/>
    </row>
    <row r="1476" spans="1:11">
      <c r="A1476" s="44">
        <v>1472</v>
      </c>
      <c r="B1476" s="171">
        <v>1304519.4853953354</v>
      </c>
      <c r="C1476" s="141">
        <v>1666027.6162766849</v>
      </c>
      <c r="D1476" s="141">
        <v>1719290.9861166494</v>
      </c>
      <c r="E1476" s="141">
        <v>1747841.1644863898</v>
      </c>
      <c r="J1476" s="47"/>
      <c r="K1476" s="47"/>
    </row>
    <row r="1477" spans="1:11">
      <c r="A1477" s="44">
        <v>1473</v>
      </c>
      <c r="B1477" s="171">
        <v>1342097.0179125359</v>
      </c>
      <c r="C1477" s="141">
        <v>1693563.5369365674</v>
      </c>
      <c r="D1477" s="141">
        <v>1720127.3074786314</v>
      </c>
      <c r="E1477" s="141">
        <v>1747862.8188637211</v>
      </c>
      <c r="J1477" s="47"/>
      <c r="K1477" s="47"/>
    </row>
    <row r="1478" spans="1:11">
      <c r="A1478" s="44">
        <v>1474</v>
      </c>
      <c r="B1478" s="171">
        <v>1312196.6388729529</v>
      </c>
      <c r="C1478" s="141">
        <v>1669958.1483589378</v>
      </c>
      <c r="D1478" s="141">
        <v>1657559.5368755131</v>
      </c>
      <c r="E1478" s="141">
        <v>1769643.2642756384</v>
      </c>
      <c r="J1478" s="47"/>
      <c r="K1478" s="47"/>
    </row>
    <row r="1479" spans="1:11">
      <c r="A1479" s="44">
        <v>1475</v>
      </c>
      <c r="B1479" s="171">
        <v>1323454.7096045737</v>
      </c>
      <c r="C1479" s="141">
        <v>1663517.2604521944</v>
      </c>
      <c r="D1479" s="141">
        <v>1708567.3782204834</v>
      </c>
      <c r="E1479" s="141">
        <v>1782583.0741038295</v>
      </c>
      <c r="J1479" s="47"/>
      <c r="K1479" s="47"/>
    </row>
    <row r="1480" spans="1:11">
      <c r="A1480" s="44">
        <v>1476</v>
      </c>
      <c r="B1480" s="171">
        <v>1326540.7552830265</v>
      </c>
      <c r="C1480" s="141">
        <v>1679293.4120105603</v>
      </c>
      <c r="D1480" s="141">
        <v>1677589.9156650149</v>
      </c>
      <c r="E1480" s="141">
        <v>1763797.6300768869</v>
      </c>
      <c r="J1480" s="47"/>
      <c r="K1480" s="47"/>
    </row>
    <row r="1481" spans="1:11">
      <c r="A1481" s="44">
        <v>1477</v>
      </c>
      <c r="B1481" s="171">
        <v>1319798.4742121301</v>
      </c>
      <c r="C1481" s="141">
        <v>1734146.2233417195</v>
      </c>
      <c r="D1481" s="141">
        <v>1713324.7540876353</v>
      </c>
      <c r="E1481" s="141">
        <v>1843203.9572319866</v>
      </c>
      <c r="J1481" s="47"/>
      <c r="K1481" s="47"/>
    </row>
    <row r="1482" spans="1:11">
      <c r="A1482" s="44">
        <v>1478</v>
      </c>
      <c r="B1482" s="171">
        <v>1336400.9573931533</v>
      </c>
      <c r="C1482" s="141">
        <v>1719400.0879251452</v>
      </c>
      <c r="D1482" s="141">
        <v>1782452.728538594</v>
      </c>
      <c r="E1482" s="141">
        <v>1816518.2069812154</v>
      </c>
      <c r="J1482" s="47"/>
      <c r="K1482" s="47"/>
    </row>
    <row r="1483" spans="1:11">
      <c r="A1483" s="44">
        <v>1479</v>
      </c>
      <c r="B1483" s="171">
        <v>1331051.6321991181</v>
      </c>
      <c r="C1483" s="141">
        <v>1661277.2197245364</v>
      </c>
      <c r="D1483" s="141">
        <v>1733422.2915679447</v>
      </c>
      <c r="E1483" s="141">
        <v>1766035.7225034644</v>
      </c>
      <c r="J1483" s="47"/>
      <c r="K1483" s="47"/>
    </row>
    <row r="1484" spans="1:11">
      <c r="A1484" s="44">
        <v>1480</v>
      </c>
      <c r="B1484" s="171">
        <v>1313722.856002968</v>
      </c>
      <c r="C1484" s="141">
        <v>1702001.7634366686</v>
      </c>
      <c r="D1484" s="141">
        <v>1733324.1525387089</v>
      </c>
      <c r="E1484" s="141">
        <v>1861661.6462425601</v>
      </c>
      <c r="J1484" s="47"/>
      <c r="K1484" s="47"/>
    </row>
    <row r="1485" spans="1:11">
      <c r="A1485" s="44">
        <v>1481</v>
      </c>
      <c r="B1485" s="171">
        <v>1312431.9247316238</v>
      </c>
      <c r="C1485" s="141">
        <v>1670962.2261421278</v>
      </c>
      <c r="D1485" s="141">
        <v>1710930.7565570886</v>
      </c>
      <c r="E1485" s="141">
        <v>1833104.3280230542</v>
      </c>
      <c r="J1485" s="47"/>
      <c r="K1485" s="47"/>
    </row>
    <row r="1486" spans="1:11">
      <c r="A1486" s="44">
        <v>1482</v>
      </c>
      <c r="B1486" s="171">
        <v>1312118.7224993554</v>
      </c>
      <c r="C1486" s="141">
        <v>1677431.2262201952</v>
      </c>
      <c r="D1486" s="141">
        <v>1725639.5057318276</v>
      </c>
      <c r="E1486" s="141">
        <v>1806751.4747808569</v>
      </c>
      <c r="J1486" s="47"/>
      <c r="K1486" s="47"/>
    </row>
    <row r="1487" spans="1:11">
      <c r="A1487" s="44">
        <v>1483</v>
      </c>
      <c r="B1487" s="171">
        <v>1317350.3489077317</v>
      </c>
      <c r="C1487" s="141">
        <v>1676779.6108007892</v>
      </c>
      <c r="D1487" s="141">
        <v>1754302.2159297445</v>
      </c>
      <c r="E1487" s="141">
        <v>1757136.1959754913</v>
      </c>
      <c r="J1487" s="47"/>
      <c r="K1487" s="47"/>
    </row>
    <row r="1488" spans="1:11">
      <c r="A1488" s="44">
        <v>1484</v>
      </c>
      <c r="B1488" s="171">
        <v>1343713.0371668951</v>
      </c>
      <c r="C1488" s="141">
        <v>1722205.5071625574</v>
      </c>
      <c r="D1488" s="141">
        <v>1741131.838246227</v>
      </c>
      <c r="E1488" s="141">
        <v>1813754.3679941127</v>
      </c>
      <c r="J1488" s="47"/>
      <c r="K1488" s="47"/>
    </row>
    <row r="1489" spans="1:11">
      <c r="A1489" s="44">
        <v>1485</v>
      </c>
      <c r="B1489" s="171">
        <v>1322439.1314659731</v>
      </c>
      <c r="C1489" s="141">
        <v>1726894.3331052477</v>
      </c>
      <c r="D1489" s="141">
        <v>1740619.0273403295</v>
      </c>
      <c r="E1489" s="141">
        <v>1775328.8315139001</v>
      </c>
      <c r="J1489" s="47"/>
      <c r="K1489" s="47"/>
    </row>
    <row r="1490" spans="1:11">
      <c r="A1490" s="44">
        <v>1486</v>
      </c>
      <c r="B1490" s="171">
        <v>1337372.222200261</v>
      </c>
      <c r="C1490" s="141">
        <v>1732549.0556666234</v>
      </c>
      <c r="D1490" s="141">
        <v>1729278.10647375</v>
      </c>
      <c r="E1490" s="141">
        <v>1786805.6759910062</v>
      </c>
      <c r="J1490" s="47"/>
      <c r="K1490" s="47"/>
    </row>
    <row r="1491" spans="1:11">
      <c r="A1491" s="44">
        <v>1487</v>
      </c>
      <c r="B1491" s="171">
        <v>1328131.6338183139</v>
      </c>
      <c r="C1491" s="141">
        <v>1681262.9436008777</v>
      </c>
      <c r="D1491" s="141">
        <v>1691568.0500922019</v>
      </c>
      <c r="E1491" s="141">
        <v>1778690.1009853759</v>
      </c>
      <c r="J1491" s="47"/>
      <c r="K1491" s="47"/>
    </row>
    <row r="1492" spans="1:11">
      <c r="A1492" s="44">
        <v>1488</v>
      </c>
      <c r="B1492" s="171">
        <v>1346667.628102567</v>
      </c>
      <c r="C1492" s="141">
        <v>1689037.7853000443</v>
      </c>
      <c r="D1492" s="141">
        <v>1724498.243191011</v>
      </c>
      <c r="E1492" s="141">
        <v>1781073.5543620519</v>
      </c>
      <c r="J1492" s="47"/>
      <c r="K1492" s="47"/>
    </row>
    <row r="1493" spans="1:11">
      <c r="A1493" s="44">
        <v>1489</v>
      </c>
      <c r="B1493" s="171">
        <v>1330324.9975377102</v>
      </c>
      <c r="C1493" s="141">
        <v>1687742.2406399183</v>
      </c>
      <c r="D1493" s="141">
        <v>1740118.1245491563</v>
      </c>
      <c r="E1493" s="141">
        <v>1800256.6526543922</v>
      </c>
      <c r="J1493" s="47"/>
      <c r="K1493" s="47"/>
    </row>
    <row r="1494" spans="1:11">
      <c r="A1494" s="44">
        <v>1490</v>
      </c>
      <c r="B1494" s="171">
        <v>1320413.5735046891</v>
      </c>
      <c r="C1494" s="141">
        <v>1679629.2443827332</v>
      </c>
      <c r="D1494" s="141">
        <v>1695265.3814312175</v>
      </c>
      <c r="E1494" s="141">
        <v>1785089.6013283439</v>
      </c>
      <c r="J1494" s="47"/>
      <c r="K1494" s="47"/>
    </row>
    <row r="1495" spans="1:11">
      <c r="A1495" s="44">
        <v>1491</v>
      </c>
      <c r="B1495" s="171">
        <v>1315413.2131389021</v>
      </c>
      <c r="C1495" s="141">
        <v>1687337.523918692</v>
      </c>
      <c r="D1495" s="141">
        <v>1723840.7860464563</v>
      </c>
      <c r="E1495" s="141">
        <v>1790846.1038117716</v>
      </c>
      <c r="J1495" s="47"/>
      <c r="K1495" s="47"/>
    </row>
    <row r="1496" spans="1:11">
      <c r="A1496" s="44">
        <v>1492</v>
      </c>
      <c r="B1496" s="171">
        <v>1331514.8260508031</v>
      </c>
      <c r="C1496" s="141">
        <v>1659603.5183841919</v>
      </c>
      <c r="D1496" s="141">
        <v>1706471.5080660221</v>
      </c>
      <c r="E1496" s="141">
        <v>1798613.1613543069</v>
      </c>
      <c r="J1496" s="47"/>
      <c r="K1496" s="47"/>
    </row>
    <row r="1497" spans="1:11">
      <c r="A1497" s="44">
        <v>1493</v>
      </c>
      <c r="B1497" s="171">
        <v>1285433.6494578416</v>
      </c>
      <c r="C1497" s="141">
        <v>1658594.3289681845</v>
      </c>
      <c r="D1497" s="141">
        <v>1713621.0839700354</v>
      </c>
      <c r="E1497" s="141">
        <v>1781573.7378463142</v>
      </c>
      <c r="J1497" s="47"/>
      <c r="K1497" s="47"/>
    </row>
    <row r="1498" spans="1:11">
      <c r="A1498" s="44">
        <v>1494</v>
      </c>
      <c r="B1498" s="171">
        <v>1323787.4836473695</v>
      </c>
      <c r="C1498" s="141">
        <v>1712290.6525667869</v>
      </c>
      <c r="D1498" s="141">
        <v>1728450.0063954066</v>
      </c>
      <c r="E1498" s="141">
        <v>1787236.7184822289</v>
      </c>
      <c r="J1498" s="47"/>
      <c r="K1498" s="47"/>
    </row>
    <row r="1499" spans="1:11">
      <c r="A1499" s="44">
        <v>1495</v>
      </c>
      <c r="B1499" s="171">
        <v>1316228.6998917009</v>
      </c>
      <c r="C1499" s="141">
        <v>1643487.7230387377</v>
      </c>
      <c r="D1499" s="141">
        <v>1689670.2681417852</v>
      </c>
      <c r="E1499" s="141">
        <v>1776567.4104318409</v>
      </c>
      <c r="J1499" s="47"/>
      <c r="K1499" s="47"/>
    </row>
    <row r="1500" spans="1:11">
      <c r="A1500" s="44">
        <v>1496</v>
      </c>
      <c r="B1500" s="171">
        <v>1337860.8998122467</v>
      </c>
      <c r="C1500" s="141">
        <v>1684604.2849165194</v>
      </c>
      <c r="D1500" s="141">
        <v>1720094.6786287038</v>
      </c>
      <c r="E1500" s="141">
        <v>1801452.6218030686</v>
      </c>
      <c r="J1500" s="47"/>
      <c r="K1500" s="47"/>
    </row>
    <row r="1501" spans="1:11">
      <c r="A1501" s="44">
        <v>1497</v>
      </c>
      <c r="B1501" s="171">
        <v>1298799.2404500169</v>
      </c>
      <c r="C1501" s="141">
        <v>1699596.6078613631</v>
      </c>
      <c r="D1501" s="141">
        <v>1710851.5222719228</v>
      </c>
      <c r="E1501" s="141">
        <v>1760879.4687366479</v>
      </c>
      <c r="J1501" s="47"/>
      <c r="K1501" s="47"/>
    </row>
    <row r="1502" spans="1:11">
      <c r="A1502" s="44">
        <v>1498</v>
      </c>
      <c r="B1502" s="171">
        <v>1326560.5680076084</v>
      </c>
      <c r="C1502" s="141">
        <v>1698999.0292717381</v>
      </c>
      <c r="D1502" s="141">
        <v>1727118.8758669915</v>
      </c>
      <c r="E1502" s="141">
        <v>1711986.6385490499</v>
      </c>
      <c r="J1502" s="47"/>
      <c r="K1502" s="47"/>
    </row>
    <row r="1503" spans="1:11">
      <c r="A1503" s="44">
        <v>1499</v>
      </c>
      <c r="B1503" s="171">
        <v>1327668.1366525439</v>
      </c>
      <c r="C1503" s="141">
        <v>1709820.9371646331</v>
      </c>
      <c r="D1503" s="141">
        <v>1744075.3136680697</v>
      </c>
      <c r="E1503" s="141">
        <v>1818419.2628390263</v>
      </c>
      <c r="J1503" s="47"/>
      <c r="K1503" s="47"/>
    </row>
    <row r="1504" spans="1:11">
      <c r="A1504" s="44">
        <v>1500</v>
      </c>
      <c r="B1504" s="171">
        <v>1347336.9352132054</v>
      </c>
      <c r="C1504" s="141">
        <v>1689784.0725441647</v>
      </c>
      <c r="D1504" s="141">
        <v>1705580.1049770976</v>
      </c>
      <c r="E1504" s="141">
        <v>1797846.5091177362</v>
      </c>
      <c r="J1504" s="47"/>
      <c r="K1504" s="47"/>
    </row>
    <row r="1505" spans="1:11">
      <c r="A1505" s="44">
        <v>1501</v>
      </c>
      <c r="B1505" s="171">
        <v>1311130.2599530879</v>
      </c>
      <c r="C1505" s="141">
        <v>1689854.6311731848</v>
      </c>
      <c r="D1505" s="141">
        <v>1734435.7579587949</v>
      </c>
      <c r="E1505" s="141">
        <v>1801173.7046216244</v>
      </c>
      <c r="J1505" s="47"/>
      <c r="K1505" s="47"/>
    </row>
    <row r="1506" spans="1:11">
      <c r="A1506" s="44">
        <v>1502</v>
      </c>
      <c r="B1506" s="171">
        <v>1328266.811602941</v>
      </c>
      <c r="C1506" s="141">
        <v>1697524.6744888928</v>
      </c>
      <c r="D1506" s="141">
        <v>1747277.3431998508</v>
      </c>
      <c r="E1506" s="141">
        <v>1820437.8268534455</v>
      </c>
      <c r="J1506" s="47"/>
      <c r="K1506" s="47"/>
    </row>
    <row r="1507" spans="1:11">
      <c r="A1507" s="44">
        <v>1503</v>
      </c>
      <c r="B1507" s="171">
        <v>1288662.1336935863</v>
      </c>
      <c r="C1507" s="141">
        <v>1652733.3852310805</v>
      </c>
      <c r="D1507" s="141">
        <v>1688811.3809899287</v>
      </c>
      <c r="E1507" s="141">
        <v>1796120.5252761152</v>
      </c>
      <c r="J1507" s="47"/>
      <c r="K1507" s="47"/>
    </row>
    <row r="1508" spans="1:11">
      <c r="A1508" s="44">
        <v>1504</v>
      </c>
      <c r="B1508" s="171">
        <v>1324630.1476260913</v>
      </c>
      <c r="C1508" s="141">
        <v>1679814.6912173468</v>
      </c>
      <c r="D1508" s="141">
        <v>1720161.5869402615</v>
      </c>
      <c r="E1508" s="141">
        <v>1843854.9170459148</v>
      </c>
      <c r="J1508" s="47"/>
      <c r="K1508" s="47"/>
    </row>
    <row r="1509" spans="1:11">
      <c r="A1509" s="44">
        <v>1505</v>
      </c>
      <c r="B1509" s="171">
        <v>1320756.0038547486</v>
      </c>
      <c r="C1509" s="141">
        <v>1675248.5693323109</v>
      </c>
      <c r="D1509" s="141">
        <v>1738008.7318919401</v>
      </c>
      <c r="E1509" s="141">
        <v>1733738.3832406329</v>
      </c>
      <c r="J1509" s="47"/>
      <c r="K1509" s="47"/>
    </row>
    <row r="1510" spans="1:11">
      <c r="A1510" s="44">
        <v>1506</v>
      </c>
      <c r="B1510" s="171">
        <v>1323239.027809341</v>
      </c>
      <c r="C1510" s="141">
        <v>1694841.575962167</v>
      </c>
      <c r="D1510" s="141">
        <v>1736549.3727789118</v>
      </c>
      <c r="E1510" s="141">
        <v>1814048.8898535832</v>
      </c>
      <c r="J1510" s="47"/>
      <c r="K1510" s="47"/>
    </row>
    <row r="1511" spans="1:11">
      <c r="A1511" s="44">
        <v>1507</v>
      </c>
      <c r="B1511" s="171">
        <v>1326425.3937818778</v>
      </c>
      <c r="C1511" s="141">
        <v>1699961.9786737456</v>
      </c>
      <c r="D1511" s="141">
        <v>1733615.6465475752</v>
      </c>
      <c r="E1511" s="141">
        <v>1792558.0139829507</v>
      </c>
      <c r="J1511" s="47"/>
      <c r="K1511" s="47"/>
    </row>
    <row r="1512" spans="1:11">
      <c r="A1512" s="44">
        <v>1508</v>
      </c>
      <c r="B1512" s="171">
        <v>1308974.144375433</v>
      </c>
      <c r="C1512" s="141">
        <v>1659228.0456773466</v>
      </c>
      <c r="D1512" s="141">
        <v>1725466.576634034</v>
      </c>
      <c r="E1512" s="141">
        <v>1800513.2144671355</v>
      </c>
      <c r="J1512" s="47"/>
      <c r="K1512" s="47"/>
    </row>
    <row r="1513" spans="1:11">
      <c r="A1513" s="44">
        <v>1509</v>
      </c>
      <c r="B1513" s="171">
        <v>1307611.5458085882</v>
      </c>
      <c r="C1513" s="141">
        <v>1707104.7207289303</v>
      </c>
      <c r="D1513" s="141">
        <v>1748530.4083742562</v>
      </c>
      <c r="E1513" s="141">
        <v>1812903.3265753149</v>
      </c>
      <c r="J1513" s="47"/>
      <c r="K1513" s="47"/>
    </row>
    <row r="1514" spans="1:11">
      <c r="A1514" s="44">
        <v>1510</v>
      </c>
      <c r="B1514" s="171">
        <v>1327583.3176773216</v>
      </c>
      <c r="C1514" s="141">
        <v>1693475.8591018645</v>
      </c>
      <c r="D1514" s="141">
        <v>1722630.1891848871</v>
      </c>
      <c r="E1514" s="141">
        <v>1768736.2790165017</v>
      </c>
      <c r="J1514" s="47"/>
      <c r="K1514" s="47"/>
    </row>
    <row r="1515" spans="1:11">
      <c r="A1515" s="44">
        <v>1511</v>
      </c>
      <c r="B1515" s="171">
        <v>1323499.4574534812</v>
      </c>
      <c r="C1515" s="141">
        <v>1703286.1544149092</v>
      </c>
      <c r="D1515" s="141">
        <v>1732258.5247787584</v>
      </c>
      <c r="E1515" s="141">
        <v>1787849.8809502907</v>
      </c>
      <c r="J1515" s="47"/>
      <c r="K1515" s="47"/>
    </row>
    <row r="1516" spans="1:11">
      <c r="A1516" s="44">
        <v>1512</v>
      </c>
      <c r="B1516" s="171">
        <v>1313416.6031000735</v>
      </c>
      <c r="C1516" s="141">
        <v>1678328.6913342329</v>
      </c>
      <c r="D1516" s="141">
        <v>1710730.1618635182</v>
      </c>
      <c r="E1516" s="141">
        <v>1748652.6030062989</v>
      </c>
      <c r="J1516" s="47"/>
      <c r="K1516" s="47"/>
    </row>
    <row r="1517" spans="1:11">
      <c r="A1517" s="44">
        <v>1513</v>
      </c>
      <c r="B1517" s="171">
        <v>1313108.9053400888</v>
      </c>
      <c r="C1517" s="141">
        <v>1673353.3269212088</v>
      </c>
      <c r="D1517" s="141">
        <v>1677259.4600312016</v>
      </c>
      <c r="E1517" s="141">
        <v>1772712.1733096852</v>
      </c>
      <c r="J1517" s="47"/>
      <c r="K1517" s="47"/>
    </row>
    <row r="1518" spans="1:11">
      <c r="A1518" s="44">
        <v>1514</v>
      </c>
      <c r="B1518" s="171">
        <v>1297078.9448057793</v>
      </c>
      <c r="C1518" s="141">
        <v>1669212.2111305501</v>
      </c>
      <c r="D1518" s="141">
        <v>1689540.3137154263</v>
      </c>
      <c r="E1518" s="141">
        <v>1816351.3353375776</v>
      </c>
      <c r="J1518" s="47"/>
      <c r="K1518" s="47"/>
    </row>
    <row r="1519" spans="1:11">
      <c r="A1519" s="44">
        <v>1515</v>
      </c>
      <c r="B1519" s="171">
        <v>1321675.6054137356</v>
      </c>
      <c r="C1519" s="141">
        <v>1694340.6708841356</v>
      </c>
      <c r="D1519" s="141">
        <v>1737137.5124797977</v>
      </c>
      <c r="E1519" s="141">
        <v>1821917.1932832873</v>
      </c>
      <c r="J1519" s="47"/>
      <c r="K1519" s="47"/>
    </row>
    <row r="1520" spans="1:11">
      <c r="A1520" s="44">
        <v>1516</v>
      </c>
      <c r="B1520" s="171">
        <v>1309209.1512559555</v>
      </c>
      <c r="C1520" s="141">
        <v>1705439.2241300272</v>
      </c>
      <c r="D1520" s="141">
        <v>1749528.8216995054</v>
      </c>
      <c r="E1520" s="141">
        <v>1793675.728177292</v>
      </c>
      <c r="J1520" s="47"/>
      <c r="K1520" s="47"/>
    </row>
    <row r="1521" spans="1:11">
      <c r="A1521" s="44">
        <v>1517</v>
      </c>
      <c r="B1521" s="171">
        <v>1347875.2970637539</v>
      </c>
      <c r="C1521" s="141">
        <v>1741133.6150560521</v>
      </c>
      <c r="D1521" s="141">
        <v>1760332.796614192</v>
      </c>
      <c r="E1521" s="141">
        <v>1821166.2016755401</v>
      </c>
      <c r="J1521" s="47"/>
      <c r="K1521" s="47"/>
    </row>
    <row r="1522" spans="1:11">
      <c r="A1522" s="44">
        <v>1518</v>
      </c>
      <c r="B1522" s="171">
        <v>1309550.7086907763</v>
      </c>
      <c r="C1522" s="141">
        <v>1716204.3749215163</v>
      </c>
      <c r="D1522" s="141">
        <v>1718733.8956444496</v>
      </c>
      <c r="E1522" s="141">
        <v>1803811.0187729909</v>
      </c>
      <c r="J1522" s="47"/>
      <c r="K1522" s="47"/>
    </row>
    <row r="1523" spans="1:11">
      <c r="A1523" s="44">
        <v>1519</v>
      </c>
      <c r="B1523" s="171">
        <v>1314205.3176297816</v>
      </c>
      <c r="C1523" s="141">
        <v>1701329.5045084108</v>
      </c>
      <c r="D1523" s="141">
        <v>1692408.0758898819</v>
      </c>
      <c r="E1523" s="141">
        <v>1792485.2134002903</v>
      </c>
      <c r="J1523" s="47"/>
      <c r="K1523" s="47"/>
    </row>
    <row r="1524" spans="1:11">
      <c r="A1524" s="44">
        <v>1520</v>
      </c>
      <c r="B1524" s="171">
        <v>1312651.8282407389</v>
      </c>
      <c r="C1524" s="141">
        <v>1662221.9205013236</v>
      </c>
      <c r="D1524" s="141">
        <v>1711417.9561114786</v>
      </c>
      <c r="E1524" s="141">
        <v>1800450.566340426</v>
      </c>
      <c r="J1524" s="47"/>
      <c r="K1524" s="47"/>
    </row>
    <row r="1525" spans="1:11">
      <c r="A1525" s="44">
        <v>1521</v>
      </c>
      <c r="B1525" s="171">
        <v>1315731.9310772051</v>
      </c>
      <c r="C1525" s="141">
        <v>1685056.8986381597</v>
      </c>
      <c r="D1525" s="141">
        <v>1694760.1636135767</v>
      </c>
      <c r="E1525" s="141">
        <v>1733546.7773593003</v>
      </c>
      <c r="J1525" s="47"/>
      <c r="K1525" s="47"/>
    </row>
    <row r="1526" spans="1:11">
      <c r="A1526" s="44">
        <v>1522</v>
      </c>
      <c r="B1526" s="171">
        <v>1330034.555656363</v>
      </c>
      <c r="C1526" s="141">
        <v>1688440.7135986956</v>
      </c>
      <c r="D1526" s="141">
        <v>1791868.080048064</v>
      </c>
      <c r="E1526" s="141">
        <v>1850017.84557228</v>
      </c>
      <c r="J1526" s="47"/>
      <c r="K1526" s="47"/>
    </row>
    <row r="1527" spans="1:11">
      <c r="A1527" s="44">
        <v>1523</v>
      </c>
      <c r="B1527" s="171">
        <v>1328741.3726502773</v>
      </c>
      <c r="C1527" s="141">
        <v>1675698.7364435156</v>
      </c>
      <c r="D1527" s="141">
        <v>1701255.323680345</v>
      </c>
      <c r="E1527" s="141">
        <v>1803230.6145007531</v>
      </c>
      <c r="J1527" s="47"/>
      <c r="K1527" s="47"/>
    </row>
    <row r="1528" spans="1:11">
      <c r="A1528" s="44">
        <v>1524</v>
      </c>
      <c r="B1528" s="171">
        <v>1301490.326992207</v>
      </c>
      <c r="C1528" s="141">
        <v>1686424.5472972768</v>
      </c>
      <c r="D1528" s="141">
        <v>1752009.9378821836</v>
      </c>
      <c r="E1528" s="141">
        <v>1739043.6478714989</v>
      </c>
      <c r="J1528" s="47"/>
      <c r="K1528" s="47"/>
    </row>
    <row r="1529" spans="1:11">
      <c r="A1529" s="44">
        <v>1525</v>
      </c>
      <c r="B1529" s="171">
        <v>1334527.0661836518</v>
      </c>
      <c r="C1529" s="141">
        <v>1670584.7139640825</v>
      </c>
      <c r="D1529" s="141">
        <v>1752143.5225423863</v>
      </c>
      <c r="E1529" s="141">
        <v>1793781.2931219351</v>
      </c>
      <c r="J1529" s="47"/>
      <c r="K1529" s="47"/>
    </row>
    <row r="1530" spans="1:11">
      <c r="A1530" s="44">
        <v>1526</v>
      </c>
      <c r="B1530" s="171">
        <v>1314050.1749834369</v>
      </c>
      <c r="C1530" s="141">
        <v>1682751.7259522667</v>
      </c>
      <c r="D1530" s="141">
        <v>1758661.6032901406</v>
      </c>
      <c r="E1530" s="141">
        <v>1774298.818343289</v>
      </c>
      <c r="J1530" s="47"/>
      <c r="K1530" s="47"/>
    </row>
    <row r="1531" spans="1:11">
      <c r="A1531" s="44">
        <v>1527</v>
      </c>
      <c r="B1531" s="171">
        <v>1295462.1002657916</v>
      </c>
      <c r="C1531" s="141">
        <v>1659189.6834634042</v>
      </c>
      <c r="D1531" s="141">
        <v>1695973.130969506</v>
      </c>
      <c r="E1531" s="141">
        <v>1742715.5982815886</v>
      </c>
      <c r="J1531" s="47"/>
      <c r="K1531" s="47"/>
    </row>
    <row r="1532" spans="1:11">
      <c r="A1532" s="44">
        <v>1528</v>
      </c>
      <c r="B1532" s="171">
        <v>1335775.3670681233</v>
      </c>
      <c r="C1532" s="141">
        <v>1706655.4386232337</v>
      </c>
      <c r="D1532" s="141">
        <v>1756531.6983017561</v>
      </c>
      <c r="E1532" s="141">
        <v>1776393.987114666</v>
      </c>
      <c r="J1532" s="47"/>
      <c r="K1532" s="47"/>
    </row>
    <row r="1533" spans="1:11">
      <c r="A1533" s="44">
        <v>1529</v>
      </c>
      <c r="B1533" s="171">
        <v>1338317.7607254186</v>
      </c>
      <c r="C1533" s="141">
        <v>1720086.6308099236</v>
      </c>
      <c r="D1533" s="141">
        <v>1769549.6043054904</v>
      </c>
      <c r="E1533" s="141">
        <v>1795430.2323081547</v>
      </c>
      <c r="J1533" s="47"/>
      <c r="K1533" s="47"/>
    </row>
    <row r="1534" spans="1:11">
      <c r="A1534" s="44">
        <v>1530</v>
      </c>
      <c r="B1534" s="171">
        <v>1334153.2060989239</v>
      </c>
      <c r="C1534" s="141">
        <v>1676604.6260418105</v>
      </c>
      <c r="D1534" s="141">
        <v>1785121.6002463317</v>
      </c>
      <c r="E1534" s="141">
        <v>1840699.6845909304</v>
      </c>
      <c r="J1534" s="47"/>
      <c r="K1534" s="47"/>
    </row>
    <row r="1535" spans="1:11">
      <c r="A1535" s="44">
        <v>1531</v>
      </c>
      <c r="B1535" s="171">
        <v>1306005.7766589478</v>
      </c>
      <c r="C1535" s="141">
        <v>1667999.1952242909</v>
      </c>
      <c r="D1535" s="141">
        <v>1716698.6818199304</v>
      </c>
      <c r="E1535" s="141">
        <v>1792569.9651822732</v>
      </c>
      <c r="J1535" s="47"/>
      <c r="K1535" s="47"/>
    </row>
    <row r="1536" spans="1:11">
      <c r="A1536" s="44">
        <v>1532</v>
      </c>
      <c r="B1536" s="171">
        <v>1312463.020673814</v>
      </c>
      <c r="C1536" s="141">
        <v>1696668.7579127667</v>
      </c>
      <c r="D1536" s="141">
        <v>1771072.5549499118</v>
      </c>
      <c r="E1536" s="141">
        <v>1885991.7122267867</v>
      </c>
      <c r="J1536" s="47"/>
      <c r="K1536" s="47"/>
    </row>
    <row r="1537" spans="1:11">
      <c r="A1537" s="44">
        <v>1533</v>
      </c>
      <c r="B1537" s="171">
        <v>1317011.8402733514</v>
      </c>
      <c r="C1537" s="141">
        <v>1697894.3284436897</v>
      </c>
      <c r="D1537" s="141">
        <v>1688610.4963403603</v>
      </c>
      <c r="E1537" s="141">
        <v>1795654.1297496944</v>
      </c>
      <c r="J1537" s="47"/>
      <c r="K1537" s="47"/>
    </row>
    <row r="1538" spans="1:11">
      <c r="A1538" s="44">
        <v>1534</v>
      </c>
      <c r="B1538" s="171">
        <v>1316399.4113498137</v>
      </c>
      <c r="C1538" s="141">
        <v>1667763.7590084921</v>
      </c>
      <c r="D1538" s="141">
        <v>1703040.1297863906</v>
      </c>
      <c r="E1538" s="141">
        <v>1791876.1373665975</v>
      </c>
      <c r="J1538" s="47"/>
      <c r="K1538" s="47"/>
    </row>
    <row r="1539" spans="1:11">
      <c r="A1539" s="44">
        <v>1535</v>
      </c>
      <c r="B1539" s="171">
        <v>1311874.0648391135</v>
      </c>
      <c r="C1539" s="141">
        <v>1662686.1755887708</v>
      </c>
      <c r="D1539" s="141">
        <v>1711067.9486311928</v>
      </c>
      <c r="E1539" s="141">
        <v>1682951.5850764443</v>
      </c>
      <c r="J1539" s="47"/>
      <c r="K1539" s="47"/>
    </row>
    <row r="1540" spans="1:11">
      <c r="A1540" s="44">
        <v>1536</v>
      </c>
      <c r="B1540" s="171">
        <v>1309113.5366616822</v>
      </c>
      <c r="C1540" s="141">
        <v>1667047.0841067161</v>
      </c>
      <c r="D1540" s="141">
        <v>1690851.352834187</v>
      </c>
      <c r="E1540" s="141">
        <v>1717328.5587890288</v>
      </c>
      <c r="J1540" s="47"/>
      <c r="K1540" s="47"/>
    </row>
    <row r="1541" spans="1:11">
      <c r="A1541" s="44">
        <v>1537</v>
      </c>
      <c r="B1541" s="171">
        <v>1338642.8931398222</v>
      </c>
      <c r="C1541" s="141">
        <v>1666371.4458460275</v>
      </c>
      <c r="D1541" s="141">
        <v>1727430.1511872138</v>
      </c>
      <c r="E1541" s="141">
        <v>1773207.8253653443</v>
      </c>
      <c r="J1541" s="47"/>
      <c r="K1541" s="47"/>
    </row>
    <row r="1542" spans="1:11">
      <c r="A1542" s="44">
        <v>1538</v>
      </c>
      <c r="B1542" s="171">
        <v>1328432.1098218928</v>
      </c>
      <c r="C1542" s="141">
        <v>1643090.8876236214</v>
      </c>
      <c r="D1542" s="141">
        <v>1748875.1260772955</v>
      </c>
      <c r="E1542" s="141">
        <v>1743743.8118182248</v>
      </c>
      <c r="J1542" s="47"/>
      <c r="K1542" s="47"/>
    </row>
    <row r="1543" spans="1:11">
      <c r="A1543" s="44">
        <v>1539</v>
      </c>
      <c r="B1543" s="171">
        <v>1317816.0481590612</v>
      </c>
      <c r="C1543" s="141">
        <v>1684226.8777791527</v>
      </c>
      <c r="D1543" s="141">
        <v>1738989.64549916</v>
      </c>
      <c r="E1543" s="141">
        <v>1808068.6612507168</v>
      </c>
      <c r="J1543" s="47"/>
      <c r="K1543" s="47"/>
    </row>
    <row r="1544" spans="1:11">
      <c r="A1544" s="44">
        <v>1540</v>
      </c>
      <c r="B1544" s="171">
        <v>1329889.3227753616</v>
      </c>
      <c r="C1544" s="141">
        <v>1709309.8723925382</v>
      </c>
      <c r="D1544" s="141">
        <v>1757844.1700925233</v>
      </c>
      <c r="E1544" s="141">
        <v>1848410.8011727838</v>
      </c>
      <c r="J1544" s="47"/>
      <c r="K1544" s="47"/>
    </row>
    <row r="1545" spans="1:11">
      <c r="A1545" s="44">
        <v>1541</v>
      </c>
      <c r="B1545" s="171">
        <v>1340756.600429968</v>
      </c>
      <c r="C1545" s="141">
        <v>1660476.128557642</v>
      </c>
      <c r="D1545" s="141">
        <v>1682088.146847409</v>
      </c>
      <c r="E1545" s="141">
        <v>1769110.871447044</v>
      </c>
      <c r="J1545" s="47"/>
      <c r="K1545" s="47"/>
    </row>
    <row r="1546" spans="1:11">
      <c r="A1546" s="44">
        <v>1542</v>
      </c>
      <c r="B1546" s="171">
        <v>1295084.9195462437</v>
      </c>
      <c r="C1546" s="141">
        <v>1719581.3285288641</v>
      </c>
      <c r="D1546" s="141">
        <v>1716309.9692081332</v>
      </c>
      <c r="E1546" s="141">
        <v>1789121.8468449065</v>
      </c>
      <c r="J1546" s="47"/>
      <c r="K1546" s="47"/>
    </row>
    <row r="1547" spans="1:11">
      <c r="A1547" s="44">
        <v>1543</v>
      </c>
      <c r="B1547" s="171">
        <v>1292328.8592317698</v>
      </c>
      <c r="C1547" s="141">
        <v>1630802.6538250153</v>
      </c>
      <c r="D1547" s="141">
        <v>1684340.4326639457</v>
      </c>
      <c r="E1547" s="141">
        <v>1775501.5349820533</v>
      </c>
      <c r="J1547" s="47"/>
      <c r="K1547" s="47"/>
    </row>
    <row r="1548" spans="1:11">
      <c r="A1548" s="44">
        <v>1544</v>
      </c>
      <c r="B1548" s="171">
        <v>1318803.1402086632</v>
      </c>
      <c r="C1548" s="141">
        <v>1718997.6550002617</v>
      </c>
      <c r="D1548" s="141">
        <v>1719676.2039898266</v>
      </c>
      <c r="E1548" s="141">
        <v>1796963.7760926757</v>
      </c>
      <c r="J1548" s="47"/>
      <c r="K1548" s="47"/>
    </row>
    <row r="1549" spans="1:11">
      <c r="A1549" s="44">
        <v>1545</v>
      </c>
      <c r="B1549" s="171">
        <v>1303612.3212366148</v>
      </c>
      <c r="C1549" s="141">
        <v>1664845.2875976295</v>
      </c>
      <c r="D1549" s="141">
        <v>1718188.5419064916</v>
      </c>
      <c r="E1549" s="141">
        <v>1763759.3340174099</v>
      </c>
      <c r="J1549" s="47"/>
      <c r="K1549" s="47"/>
    </row>
    <row r="1550" spans="1:11">
      <c r="A1550" s="44">
        <v>1546</v>
      </c>
      <c r="B1550" s="171">
        <v>1320044.2844882805</v>
      </c>
      <c r="C1550" s="141">
        <v>1676605.8760342533</v>
      </c>
      <c r="D1550" s="141">
        <v>1729465.380491815</v>
      </c>
      <c r="E1550" s="141">
        <v>1751722.2723566596</v>
      </c>
      <c r="J1550" s="47"/>
      <c r="K1550" s="47"/>
    </row>
    <row r="1551" spans="1:11">
      <c r="A1551" s="44">
        <v>1547</v>
      </c>
      <c r="B1551" s="171">
        <v>1345516.7169945803</v>
      </c>
      <c r="C1551" s="141">
        <v>1716707.3370052276</v>
      </c>
      <c r="D1551" s="141">
        <v>1751694.7245792078</v>
      </c>
      <c r="E1551" s="141">
        <v>1860657.3204512198</v>
      </c>
      <c r="J1551" s="47"/>
      <c r="K1551" s="47"/>
    </row>
    <row r="1552" spans="1:11">
      <c r="A1552" s="44">
        <v>1548</v>
      </c>
      <c r="B1552" s="171">
        <v>1303517.575793294</v>
      </c>
      <c r="C1552" s="141">
        <v>1689248.0100101843</v>
      </c>
      <c r="D1552" s="141">
        <v>1701113.7024722223</v>
      </c>
      <c r="E1552" s="141">
        <v>1785224.0087977361</v>
      </c>
      <c r="J1552" s="47"/>
      <c r="K1552" s="47"/>
    </row>
    <row r="1553" spans="1:11">
      <c r="A1553" s="44">
        <v>1549</v>
      </c>
      <c r="B1553" s="171">
        <v>1325954.3115174649</v>
      </c>
      <c r="C1553" s="141">
        <v>1681616.571740594</v>
      </c>
      <c r="D1553" s="141">
        <v>1741056.7183024308</v>
      </c>
      <c r="E1553" s="141">
        <v>1795689.2618133114</v>
      </c>
      <c r="J1553" s="47"/>
      <c r="K1553" s="47"/>
    </row>
    <row r="1554" spans="1:11">
      <c r="A1554" s="44">
        <v>1550</v>
      </c>
      <c r="B1554" s="171">
        <v>1323627.5604380206</v>
      </c>
      <c r="C1554" s="141">
        <v>1662204.3276650626</v>
      </c>
      <c r="D1554" s="141">
        <v>1733416.5600301793</v>
      </c>
      <c r="E1554" s="141">
        <v>1785653.1851499414</v>
      </c>
      <c r="J1554" s="47"/>
      <c r="K1554" s="47"/>
    </row>
    <row r="1555" spans="1:11">
      <c r="A1555" s="44">
        <v>1551</v>
      </c>
      <c r="B1555" s="171">
        <v>1334881.3684139701</v>
      </c>
      <c r="C1555" s="141">
        <v>1684945.5392071572</v>
      </c>
      <c r="D1555" s="141">
        <v>1729822.1768047367</v>
      </c>
      <c r="E1555" s="141">
        <v>1790804.5578205052</v>
      </c>
      <c r="J1555" s="47"/>
      <c r="K1555" s="47"/>
    </row>
    <row r="1556" spans="1:11">
      <c r="A1556" s="44">
        <v>1552</v>
      </c>
      <c r="B1556" s="171">
        <v>1332403.2820252655</v>
      </c>
      <c r="C1556" s="141">
        <v>1669631.7020536438</v>
      </c>
      <c r="D1556" s="141">
        <v>1661209.6168294009</v>
      </c>
      <c r="E1556" s="141">
        <v>1790835.4262199695</v>
      </c>
      <c r="J1556" s="47"/>
      <c r="K1556" s="47"/>
    </row>
    <row r="1557" spans="1:11">
      <c r="A1557" s="44">
        <v>1553</v>
      </c>
      <c r="B1557" s="171">
        <v>1289408.9967568445</v>
      </c>
      <c r="C1557" s="141">
        <v>1688237.5334401121</v>
      </c>
      <c r="D1557" s="141">
        <v>1677411.0002187721</v>
      </c>
      <c r="E1557" s="141">
        <v>1739111.4723427694</v>
      </c>
      <c r="J1557" s="47"/>
      <c r="K1557" s="47"/>
    </row>
    <row r="1558" spans="1:11">
      <c r="A1558" s="44">
        <v>1554</v>
      </c>
      <c r="B1558" s="171">
        <v>1345505.8205487111</v>
      </c>
      <c r="C1558" s="141">
        <v>1725090.4084094912</v>
      </c>
      <c r="D1558" s="141">
        <v>1764755.9593898563</v>
      </c>
      <c r="E1558" s="141">
        <v>1834382.1604338589</v>
      </c>
      <c r="J1558" s="47"/>
      <c r="K1558" s="47"/>
    </row>
    <row r="1559" spans="1:11">
      <c r="A1559" s="44">
        <v>1555</v>
      </c>
      <c r="B1559" s="171">
        <v>1333204.2049017523</v>
      </c>
      <c r="C1559" s="141">
        <v>1686856.2594462058</v>
      </c>
      <c r="D1559" s="141">
        <v>1730115.044159252</v>
      </c>
      <c r="E1559" s="141">
        <v>1824248.0193915777</v>
      </c>
      <c r="J1559" s="47"/>
      <c r="K1559" s="47"/>
    </row>
    <row r="1560" spans="1:11">
      <c r="A1560" s="44">
        <v>1556</v>
      </c>
      <c r="B1560" s="171">
        <v>1322658.1181234736</v>
      </c>
      <c r="C1560" s="141">
        <v>1733488.8428406008</v>
      </c>
      <c r="D1560" s="141">
        <v>1708578.2518926912</v>
      </c>
      <c r="E1560" s="141">
        <v>1760743.723990418</v>
      </c>
      <c r="J1560" s="47"/>
      <c r="K1560" s="47"/>
    </row>
    <row r="1561" spans="1:11">
      <c r="A1561" s="44">
        <v>1557</v>
      </c>
      <c r="B1561" s="171">
        <v>1317770.4364966135</v>
      </c>
      <c r="C1561" s="141">
        <v>1677380.7979371899</v>
      </c>
      <c r="D1561" s="141">
        <v>1702685.6474010653</v>
      </c>
      <c r="E1561" s="141">
        <v>1792198.0936526826</v>
      </c>
      <c r="J1561" s="47"/>
      <c r="K1561" s="47"/>
    </row>
    <row r="1562" spans="1:11">
      <c r="A1562" s="44">
        <v>1558</v>
      </c>
      <c r="B1562" s="171">
        <v>1334316.2495730675</v>
      </c>
      <c r="C1562" s="141">
        <v>1684362.1569259211</v>
      </c>
      <c r="D1562" s="141">
        <v>1743661.6418610485</v>
      </c>
      <c r="E1562" s="141">
        <v>1793864.4840128215</v>
      </c>
      <c r="J1562" s="47"/>
      <c r="K1562" s="47"/>
    </row>
    <row r="1563" spans="1:11">
      <c r="A1563" s="44">
        <v>1559</v>
      </c>
      <c r="B1563" s="171">
        <v>1357110.604599694</v>
      </c>
      <c r="C1563" s="141">
        <v>1729661.5126668648</v>
      </c>
      <c r="D1563" s="141">
        <v>1771070.4977658349</v>
      </c>
      <c r="E1563" s="141">
        <v>1849844.2077410589</v>
      </c>
      <c r="J1563" s="47"/>
      <c r="K1563" s="47"/>
    </row>
    <row r="1564" spans="1:11">
      <c r="A1564" s="44">
        <v>1560</v>
      </c>
      <c r="B1564" s="171">
        <v>1327741.4822186909</v>
      </c>
      <c r="C1564" s="141">
        <v>1694090.3603903351</v>
      </c>
      <c r="D1564" s="141">
        <v>1745634.2166992973</v>
      </c>
      <c r="E1564" s="141">
        <v>1804269.1852189626</v>
      </c>
      <c r="J1564" s="47"/>
      <c r="K1564" s="47"/>
    </row>
    <row r="1565" spans="1:11">
      <c r="A1565" s="44">
        <v>1561</v>
      </c>
      <c r="B1565" s="171">
        <v>1327021.3849645224</v>
      </c>
      <c r="C1565" s="141">
        <v>1691515.666229472</v>
      </c>
      <c r="D1565" s="141">
        <v>1662787.0368650432</v>
      </c>
      <c r="E1565" s="141">
        <v>1822074.7522662063</v>
      </c>
      <c r="J1565" s="47"/>
      <c r="K1565" s="47"/>
    </row>
    <row r="1566" spans="1:11">
      <c r="A1566" s="44">
        <v>1562</v>
      </c>
      <c r="B1566" s="171">
        <v>1306090.1620285036</v>
      </c>
      <c r="C1566" s="141">
        <v>1642918.0361032418</v>
      </c>
      <c r="D1566" s="141">
        <v>1717954.4443351647</v>
      </c>
      <c r="E1566" s="141">
        <v>1718697.9038934396</v>
      </c>
      <c r="J1566" s="47"/>
      <c r="K1566" s="47"/>
    </row>
    <row r="1567" spans="1:11">
      <c r="A1567" s="44">
        <v>1563</v>
      </c>
      <c r="B1567" s="171">
        <v>1332724.0145740616</v>
      </c>
      <c r="C1567" s="141">
        <v>1692948.2821233345</v>
      </c>
      <c r="D1567" s="141">
        <v>1732461.2402042712</v>
      </c>
      <c r="E1567" s="141">
        <v>1790757.1511928274</v>
      </c>
      <c r="J1567" s="47"/>
      <c r="K1567" s="47"/>
    </row>
    <row r="1568" spans="1:11">
      <c r="A1568" s="44">
        <v>1564</v>
      </c>
      <c r="B1568" s="171">
        <v>1326697.4425256797</v>
      </c>
      <c r="C1568" s="141">
        <v>1678084.532747325</v>
      </c>
      <c r="D1568" s="141">
        <v>1666852.1482185235</v>
      </c>
      <c r="E1568" s="141">
        <v>1789053.1833722845</v>
      </c>
      <c r="J1568" s="47"/>
      <c r="K1568" s="47"/>
    </row>
    <row r="1569" spans="1:11">
      <c r="A1569" s="44">
        <v>1565</v>
      </c>
      <c r="B1569" s="171">
        <v>1322517.1980090435</v>
      </c>
      <c r="C1569" s="141">
        <v>1699142.7207340037</v>
      </c>
      <c r="D1569" s="141">
        <v>1720169.8522328243</v>
      </c>
      <c r="E1569" s="141">
        <v>1764663.3596972798</v>
      </c>
      <c r="J1569" s="47"/>
      <c r="K1569" s="47"/>
    </row>
    <row r="1570" spans="1:11">
      <c r="A1570" s="44">
        <v>1566</v>
      </c>
      <c r="B1570" s="171">
        <v>1312316.5944887239</v>
      </c>
      <c r="C1570" s="141">
        <v>1706227.8483248926</v>
      </c>
      <c r="D1570" s="141">
        <v>1707870.6307608262</v>
      </c>
      <c r="E1570" s="141">
        <v>1783398.5839964175</v>
      </c>
      <c r="J1570" s="47"/>
      <c r="K1570" s="47"/>
    </row>
    <row r="1571" spans="1:11">
      <c r="A1571" s="44">
        <v>1567</v>
      </c>
      <c r="B1571" s="171">
        <v>1320557.9731581674</v>
      </c>
      <c r="C1571" s="141">
        <v>1693252.8751577118</v>
      </c>
      <c r="D1571" s="141">
        <v>1697472.9679332525</v>
      </c>
      <c r="E1571" s="141">
        <v>1759724.9277027647</v>
      </c>
      <c r="J1571" s="47"/>
      <c r="K1571" s="47"/>
    </row>
    <row r="1572" spans="1:11">
      <c r="A1572" s="44">
        <v>1568</v>
      </c>
      <c r="B1572" s="171">
        <v>1337061.6230187593</v>
      </c>
      <c r="C1572" s="141">
        <v>1616635.6004158414</v>
      </c>
      <c r="D1572" s="141">
        <v>1737789.3490453726</v>
      </c>
      <c r="E1572" s="141">
        <v>1751769.6676491776</v>
      </c>
      <c r="J1572" s="47"/>
      <c r="K1572" s="47"/>
    </row>
    <row r="1573" spans="1:11">
      <c r="A1573" s="44">
        <v>1569</v>
      </c>
      <c r="B1573" s="171">
        <v>1324616.6120913886</v>
      </c>
      <c r="C1573" s="141">
        <v>1680775.2430108942</v>
      </c>
      <c r="D1573" s="141">
        <v>1709587.8439668312</v>
      </c>
      <c r="E1573" s="141">
        <v>1787001.2345269432</v>
      </c>
      <c r="J1573" s="47"/>
      <c r="K1573" s="47"/>
    </row>
    <row r="1574" spans="1:11">
      <c r="A1574" s="44">
        <v>1570</v>
      </c>
      <c r="B1574" s="171">
        <v>1337256.6324320515</v>
      </c>
      <c r="C1574" s="141">
        <v>1719813.7838450298</v>
      </c>
      <c r="D1574" s="141">
        <v>1753320.3343205613</v>
      </c>
      <c r="E1574" s="141">
        <v>1825796.8170457189</v>
      </c>
      <c r="J1574" s="47"/>
      <c r="K1574" s="47"/>
    </row>
    <row r="1575" spans="1:11">
      <c r="A1575" s="44">
        <v>1571</v>
      </c>
      <c r="B1575" s="171">
        <v>1311744.9758793272</v>
      </c>
      <c r="C1575" s="141">
        <v>1660593.7591917245</v>
      </c>
      <c r="D1575" s="141">
        <v>1735623.4708311146</v>
      </c>
      <c r="E1575" s="141">
        <v>1784894.9156515559</v>
      </c>
      <c r="J1575" s="47"/>
      <c r="K1575" s="47"/>
    </row>
    <row r="1576" spans="1:11">
      <c r="A1576" s="44">
        <v>1572</v>
      </c>
      <c r="B1576" s="171">
        <v>1339316.352145517</v>
      </c>
      <c r="C1576" s="141">
        <v>1686333.9603344679</v>
      </c>
      <c r="D1576" s="141">
        <v>1697562.4651411104</v>
      </c>
      <c r="E1576" s="141">
        <v>1739768.6925862306</v>
      </c>
      <c r="J1576" s="47"/>
      <c r="K1576" s="47"/>
    </row>
    <row r="1577" spans="1:11">
      <c r="A1577" s="44">
        <v>1573</v>
      </c>
      <c r="B1577" s="171">
        <v>1306305.1253832155</v>
      </c>
      <c r="C1577" s="141">
        <v>1695860.301262974</v>
      </c>
      <c r="D1577" s="141">
        <v>1714928.454172225</v>
      </c>
      <c r="E1577" s="141">
        <v>1778907.3392939088</v>
      </c>
      <c r="J1577" s="47"/>
      <c r="K1577" s="47"/>
    </row>
    <row r="1578" spans="1:11">
      <c r="A1578" s="44">
        <v>1574</v>
      </c>
      <c r="B1578" s="171">
        <v>1334265.3989323322</v>
      </c>
      <c r="C1578" s="141">
        <v>1662841.9805783585</v>
      </c>
      <c r="D1578" s="141">
        <v>1683921.6299149022</v>
      </c>
      <c r="E1578" s="141">
        <v>1749561.7035452761</v>
      </c>
      <c r="J1578" s="47"/>
      <c r="K1578" s="47"/>
    </row>
    <row r="1579" spans="1:11">
      <c r="A1579" s="44">
        <v>1575</v>
      </c>
      <c r="B1579" s="171">
        <v>1288855.5555978264</v>
      </c>
      <c r="C1579" s="141">
        <v>1647051.5261595168</v>
      </c>
      <c r="D1579" s="141">
        <v>1664805.6064911534</v>
      </c>
      <c r="E1579" s="141">
        <v>1759470.0409341478</v>
      </c>
      <c r="J1579" s="47"/>
      <c r="K1579" s="47"/>
    </row>
    <row r="1580" spans="1:11">
      <c r="A1580" s="44">
        <v>1576</v>
      </c>
      <c r="B1580" s="171">
        <v>1322407.4857599142</v>
      </c>
      <c r="C1580" s="141">
        <v>1699731.9088570983</v>
      </c>
      <c r="D1580" s="141">
        <v>1703564.304047351</v>
      </c>
      <c r="E1580" s="141">
        <v>1795344.3552175872</v>
      </c>
      <c r="J1580" s="47"/>
      <c r="K1580" s="47"/>
    </row>
    <row r="1581" spans="1:11">
      <c r="A1581" s="44">
        <v>1577</v>
      </c>
      <c r="B1581" s="171">
        <v>1349803.7675882841</v>
      </c>
      <c r="C1581" s="141">
        <v>1679054.6327031148</v>
      </c>
      <c r="D1581" s="141">
        <v>1746715.0623223833</v>
      </c>
      <c r="E1581" s="141">
        <v>1827997.880281046</v>
      </c>
      <c r="J1581" s="47"/>
      <c r="K1581" s="47"/>
    </row>
    <row r="1582" spans="1:11">
      <c r="A1582" s="44">
        <v>1578</v>
      </c>
      <c r="B1582" s="171">
        <v>1295010.1417173927</v>
      </c>
      <c r="C1582" s="141">
        <v>1687413.775322583</v>
      </c>
      <c r="D1582" s="141">
        <v>1690772.9267670698</v>
      </c>
      <c r="E1582" s="141">
        <v>1712217.7605755283</v>
      </c>
      <c r="J1582" s="47"/>
      <c r="K1582" s="47"/>
    </row>
    <row r="1583" spans="1:11">
      <c r="A1583" s="44">
        <v>1579</v>
      </c>
      <c r="B1583" s="171">
        <v>1305090.3472313615</v>
      </c>
      <c r="C1583" s="141">
        <v>1696460.3476389456</v>
      </c>
      <c r="D1583" s="141">
        <v>1729931.8337563579</v>
      </c>
      <c r="E1583" s="141">
        <v>1754260.9328863125</v>
      </c>
      <c r="J1583" s="47"/>
      <c r="K1583" s="47"/>
    </row>
    <row r="1584" spans="1:11">
      <c r="A1584" s="44">
        <v>1580</v>
      </c>
      <c r="B1584" s="171">
        <v>1328456.8043114608</v>
      </c>
      <c r="C1584" s="141">
        <v>1672290.02491441</v>
      </c>
      <c r="D1584" s="141">
        <v>1762624.2004689761</v>
      </c>
      <c r="E1584" s="141">
        <v>1780566.184854191</v>
      </c>
      <c r="J1584" s="47"/>
      <c r="K1584" s="47"/>
    </row>
    <row r="1585" spans="1:11">
      <c r="A1585" s="44">
        <v>1581</v>
      </c>
      <c r="B1585" s="171">
        <v>1334680.7015039562</v>
      </c>
      <c r="C1585" s="141">
        <v>1675333.1031863017</v>
      </c>
      <c r="D1585" s="141">
        <v>1695380.1052382898</v>
      </c>
      <c r="E1585" s="141">
        <v>1747417.8725343146</v>
      </c>
      <c r="J1585" s="47"/>
      <c r="K1585" s="47"/>
    </row>
    <row r="1586" spans="1:11">
      <c r="A1586" s="44">
        <v>1582</v>
      </c>
      <c r="B1586" s="171">
        <v>1347594.4523381693</v>
      </c>
      <c r="C1586" s="141">
        <v>1712648.9060136257</v>
      </c>
      <c r="D1586" s="141">
        <v>1754195.2563165873</v>
      </c>
      <c r="E1586" s="141">
        <v>1792137.2205349409</v>
      </c>
      <c r="J1586" s="47"/>
      <c r="K1586" s="47"/>
    </row>
    <row r="1587" spans="1:11">
      <c r="A1587" s="44">
        <v>1583</v>
      </c>
      <c r="B1587" s="171">
        <v>1329397.2041586977</v>
      </c>
      <c r="C1587" s="141">
        <v>1709558.896015302</v>
      </c>
      <c r="D1587" s="141">
        <v>1691298.7327210624</v>
      </c>
      <c r="E1587" s="141">
        <v>1811520.7949710654</v>
      </c>
      <c r="J1587" s="47"/>
      <c r="K1587" s="47"/>
    </row>
    <row r="1588" spans="1:11">
      <c r="A1588" s="44">
        <v>1584</v>
      </c>
      <c r="B1588" s="171">
        <v>1332007.4023023101</v>
      </c>
      <c r="C1588" s="141">
        <v>1694593.6367263426</v>
      </c>
      <c r="D1588" s="141">
        <v>1764498.4584705892</v>
      </c>
      <c r="E1588" s="141">
        <v>1886807.3076168736</v>
      </c>
      <c r="J1588" s="47"/>
      <c r="K1588" s="47"/>
    </row>
    <row r="1589" spans="1:11">
      <c r="A1589" s="44">
        <v>1585</v>
      </c>
      <c r="B1589" s="171">
        <v>1314448.5434239912</v>
      </c>
      <c r="C1589" s="141">
        <v>1668010.0767958439</v>
      </c>
      <c r="D1589" s="141">
        <v>1680341.2552297562</v>
      </c>
      <c r="E1589" s="141">
        <v>1702514.2115042019</v>
      </c>
      <c r="J1589" s="47"/>
      <c r="K1589" s="47"/>
    </row>
    <row r="1590" spans="1:11">
      <c r="A1590" s="44">
        <v>1586</v>
      </c>
      <c r="B1590" s="171">
        <v>1306576.5563217422</v>
      </c>
      <c r="C1590" s="141">
        <v>1668328.2336259931</v>
      </c>
      <c r="D1590" s="141">
        <v>1709310.043688484</v>
      </c>
      <c r="E1590" s="141">
        <v>1766320.7751065297</v>
      </c>
      <c r="J1590" s="47"/>
      <c r="K1590" s="47"/>
    </row>
    <row r="1591" spans="1:11">
      <c r="A1591" s="44">
        <v>1587</v>
      </c>
      <c r="B1591" s="171">
        <v>1319468.789067213</v>
      </c>
      <c r="C1591" s="141">
        <v>1698752.091285699</v>
      </c>
      <c r="D1591" s="141">
        <v>1712189.9683983696</v>
      </c>
      <c r="E1591" s="141">
        <v>1833291.6643622804</v>
      </c>
      <c r="J1591" s="47"/>
      <c r="K1591" s="47"/>
    </row>
    <row r="1592" spans="1:11">
      <c r="A1592" s="44">
        <v>1588</v>
      </c>
      <c r="B1592" s="171">
        <v>1328846.3936309332</v>
      </c>
      <c r="C1592" s="141">
        <v>1704446.0105911626</v>
      </c>
      <c r="D1592" s="141">
        <v>1741653.0617168816</v>
      </c>
      <c r="E1592" s="141">
        <v>1803163.5808963366</v>
      </c>
      <c r="J1592" s="47"/>
      <c r="K1592" s="47"/>
    </row>
    <row r="1593" spans="1:11">
      <c r="A1593" s="44">
        <v>1589</v>
      </c>
      <c r="B1593" s="171">
        <v>1310881.1130806988</v>
      </c>
      <c r="C1593" s="141">
        <v>1692755.370223193</v>
      </c>
      <c r="D1593" s="141">
        <v>1681978.8355288808</v>
      </c>
      <c r="E1593" s="141">
        <v>1760839.3858555781</v>
      </c>
      <c r="J1593" s="47"/>
      <c r="K1593" s="47"/>
    </row>
    <row r="1594" spans="1:11">
      <c r="A1594" s="44">
        <v>1590</v>
      </c>
      <c r="B1594" s="171">
        <v>1330728.9114138142</v>
      </c>
      <c r="C1594" s="141">
        <v>1648012.1638002808</v>
      </c>
      <c r="D1594" s="141">
        <v>1694514.3804541205</v>
      </c>
      <c r="E1594" s="141">
        <v>1732269.5660174065</v>
      </c>
      <c r="J1594" s="47"/>
      <c r="K1594" s="47"/>
    </row>
    <row r="1595" spans="1:11">
      <c r="A1595" s="44">
        <v>1591</v>
      </c>
      <c r="B1595" s="171">
        <v>1296724.6476685677</v>
      </c>
      <c r="C1595" s="141">
        <v>1687864.3637097408</v>
      </c>
      <c r="D1595" s="141">
        <v>1723059.9529876017</v>
      </c>
      <c r="E1595" s="141">
        <v>1786750.6238132275</v>
      </c>
      <c r="J1595" s="47"/>
      <c r="K1595" s="47"/>
    </row>
    <row r="1596" spans="1:11">
      <c r="A1596" s="44">
        <v>1592</v>
      </c>
      <c r="B1596" s="171">
        <v>1295653.715278815</v>
      </c>
      <c r="C1596" s="141">
        <v>1672066.3189175953</v>
      </c>
      <c r="D1596" s="141">
        <v>1712033.9816654772</v>
      </c>
      <c r="E1596" s="141">
        <v>1769461.1770619114</v>
      </c>
      <c r="J1596" s="47"/>
      <c r="K1596" s="47"/>
    </row>
    <row r="1597" spans="1:11">
      <c r="A1597" s="44">
        <v>1593</v>
      </c>
      <c r="B1597" s="171">
        <v>1328973.6198736555</v>
      </c>
      <c r="C1597" s="141">
        <v>1708814.5929383973</v>
      </c>
      <c r="D1597" s="141">
        <v>1770062.8542562164</v>
      </c>
      <c r="E1597" s="141">
        <v>1801822.5229866784</v>
      </c>
      <c r="J1597" s="47"/>
      <c r="K1597" s="47"/>
    </row>
    <row r="1598" spans="1:11">
      <c r="A1598" s="44">
        <v>1594</v>
      </c>
      <c r="B1598" s="171">
        <v>1305865.0840097198</v>
      </c>
      <c r="C1598" s="141">
        <v>1636688.1309072007</v>
      </c>
      <c r="D1598" s="141">
        <v>1712007.6266989626</v>
      </c>
      <c r="E1598" s="141">
        <v>1773023.2936935171</v>
      </c>
      <c r="J1598" s="47"/>
      <c r="K1598" s="47"/>
    </row>
    <row r="1599" spans="1:11">
      <c r="A1599" s="44">
        <v>1595</v>
      </c>
      <c r="B1599" s="171">
        <v>1290853.539391563</v>
      </c>
      <c r="C1599" s="141">
        <v>1660743.9519292933</v>
      </c>
      <c r="D1599" s="141">
        <v>1687160.9945700921</v>
      </c>
      <c r="E1599" s="141">
        <v>1744780.6267701422</v>
      </c>
      <c r="J1599" s="47"/>
      <c r="K1599" s="47"/>
    </row>
    <row r="1600" spans="1:11">
      <c r="A1600" s="44">
        <v>1596</v>
      </c>
      <c r="B1600" s="171">
        <v>1328218.3957862002</v>
      </c>
      <c r="C1600" s="141">
        <v>1683903.7589107521</v>
      </c>
      <c r="D1600" s="141">
        <v>1731560.2835616304</v>
      </c>
      <c r="E1600" s="141">
        <v>1845286.3311071561</v>
      </c>
      <c r="J1600" s="47"/>
      <c r="K1600" s="47"/>
    </row>
    <row r="1601" spans="1:11">
      <c r="A1601" s="44">
        <v>1597</v>
      </c>
      <c r="B1601" s="171">
        <v>1314087.5419060939</v>
      </c>
      <c r="C1601" s="141">
        <v>1661102.8997310572</v>
      </c>
      <c r="D1601" s="141">
        <v>1740298.3801472897</v>
      </c>
      <c r="E1601" s="141">
        <v>1779234.3196093473</v>
      </c>
      <c r="J1601" s="47"/>
      <c r="K1601" s="47"/>
    </row>
    <row r="1602" spans="1:11">
      <c r="A1602" s="44">
        <v>1598</v>
      </c>
      <c r="B1602" s="171">
        <v>1331222.3503600697</v>
      </c>
      <c r="C1602" s="141">
        <v>1710681.7560290962</v>
      </c>
      <c r="D1602" s="141">
        <v>1768358.0465781253</v>
      </c>
      <c r="E1602" s="141">
        <v>1841286.2899918081</v>
      </c>
      <c r="J1602" s="47"/>
      <c r="K1602" s="47"/>
    </row>
    <row r="1603" spans="1:11">
      <c r="A1603" s="44">
        <v>1599</v>
      </c>
      <c r="B1603" s="171">
        <v>1333826.695865426</v>
      </c>
      <c r="C1603" s="141">
        <v>1653236.3758444437</v>
      </c>
      <c r="D1603" s="141">
        <v>1681145.8544283311</v>
      </c>
      <c r="E1603" s="141">
        <v>1767154.14721613</v>
      </c>
      <c r="J1603" s="47"/>
      <c r="K1603" s="47"/>
    </row>
    <row r="1604" spans="1:11">
      <c r="A1604" s="44">
        <v>1600</v>
      </c>
      <c r="B1604" s="171">
        <v>1335351.1273683319</v>
      </c>
      <c r="C1604" s="141">
        <v>1696036.3451355912</v>
      </c>
      <c r="D1604" s="141">
        <v>1733655.7921100715</v>
      </c>
      <c r="E1604" s="141">
        <v>1805512.6763903657</v>
      </c>
      <c r="J1604" s="47"/>
      <c r="K1604" s="47"/>
    </row>
    <row r="1605" spans="1:11">
      <c r="A1605" s="44">
        <v>1601</v>
      </c>
      <c r="B1605" s="171">
        <v>1326575.6044742086</v>
      </c>
      <c r="C1605" s="141">
        <v>1664733.3120236732</v>
      </c>
      <c r="D1605" s="141">
        <v>1690312.0630410586</v>
      </c>
      <c r="E1605" s="141">
        <v>1754034.2252976638</v>
      </c>
      <c r="J1605" s="47"/>
      <c r="K1605" s="47"/>
    </row>
    <row r="1606" spans="1:11">
      <c r="A1606" s="44">
        <v>1602</v>
      </c>
      <c r="B1606" s="171">
        <v>1325442.0821401465</v>
      </c>
      <c r="C1606" s="141">
        <v>1700328.1545706762</v>
      </c>
      <c r="D1606" s="141">
        <v>1730032.9080971174</v>
      </c>
      <c r="E1606" s="141">
        <v>1789109.5499553108</v>
      </c>
      <c r="J1606" s="47"/>
      <c r="K1606" s="47"/>
    </row>
    <row r="1607" spans="1:11">
      <c r="A1607" s="44">
        <v>1603</v>
      </c>
      <c r="B1607" s="171">
        <v>1310816.7642812941</v>
      </c>
      <c r="C1607" s="141">
        <v>1699054.1405959884</v>
      </c>
      <c r="D1607" s="141">
        <v>1711984.3582714784</v>
      </c>
      <c r="E1607" s="141">
        <v>1764475.4976492608</v>
      </c>
      <c r="J1607" s="47"/>
      <c r="K1607" s="47"/>
    </row>
    <row r="1608" spans="1:11">
      <c r="A1608" s="44">
        <v>1604</v>
      </c>
      <c r="B1608" s="171">
        <v>1304643.1138660654</v>
      </c>
      <c r="C1608" s="141">
        <v>1704756.6322643915</v>
      </c>
      <c r="D1608" s="141">
        <v>1704871.0336493233</v>
      </c>
      <c r="E1608" s="141">
        <v>1782563.7516148128</v>
      </c>
      <c r="J1608" s="47"/>
      <c r="K1608" s="47"/>
    </row>
    <row r="1609" spans="1:11">
      <c r="A1609" s="44">
        <v>1605</v>
      </c>
      <c r="B1609" s="171">
        <v>1302527.5471129059</v>
      </c>
      <c r="C1609" s="141">
        <v>1622648.707230987</v>
      </c>
      <c r="D1609" s="141">
        <v>1691375.9464240659</v>
      </c>
      <c r="E1609" s="141">
        <v>1741358.2964865714</v>
      </c>
      <c r="J1609" s="47"/>
      <c r="K1609" s="47"/>
    </row>
    <row r="1610" spans="1:11">
      <c r="A1610" s="44">
        <v>1606</v>
      </c>
      <c r="B1610" s="171">
        <v>1326316.6113122762</v>
      </c>
      <c r="C1610" s="141">
        <v>1662796.8926369927</v>
      </c>
      <c r="D1610" s="141">
        <v>1703198.2579186761</v>
      </c>
      <c r="E1610" s="141">
        <v>1816070.0527970563</v>
      </c>
      <c r="J1610" s="47"/>
      <c r="K1610" s="47"/>
    </row>
    <row r="1611" spans="1:11">
      <c r="A1611" s="44">
        <v>1607</v>
      </c>
      <c r="B1611" s="171">
        <v>1310919.6111310264</v>
      </c>
      <c r="C1611" s="141">
        <v>1649268.0416459586</v>
      </c>
      <c r="D1611" s="141">
        <v>1714482.8521994308</v>
      </c>
      <c r="E1611" s="141">
        <v>1755495.2291396791</v>
      </c>
      <c r="J1611" s="47"/>
      <c r="K1611" s="47"/>
    </row>
    <row r="1612" spans="1:11">
      <c r="A1612" s="44">
        <v>1608</v>
      </c>
      <c r="B1612" s="171">
        <v>1341703.3608651997</v>
      </c>
      <c r="C1612" s="141">
        <v>1664963.5859295563</v>
      </c>
      <c r="D1612" s="141">
        <v>1692813.359789711</v>
      </c>
      <c r="E1612" s="141">
        <v>1784110.2543616109</v>
      </c>
      <c r="J1612" s="47"/>
      <c r="K1612" s="47"/>
    </row>
    <row r="1613" spans="1:11">
      <c r="A1613" s="44">
        <v>1609</v>
      </c>
      <c r="B1613" s="171">
        <v>1324819.5528571873</v>
      </c>
      <c r="C1613" s="141">
        <v>1711235.1743947773</v>
      </c>
      <c r="D1613" s="141">
        <v>1755688.3017516248</v>
      </c>
      <c r="E1613" s="141">
        <v>1835595.0406334153</v>
      </c>
      <c r="J1613" s="47"/>
      <c r="K1613" s="47"/>
    </row>
    <row r="1614" spans="1:11">
      <c r="A1614" s="44">
        <v>1610</v>
      </c>
      <c r="B1614" s="171">
        <v>1318362.2974027335</v>
      </c>
      <c r="C1614" s="141">
        <v>1697048.2186781019</v>
      </c>
      <c r="D1614" s="141">
        <v>1743280.1882913567</v>
      </c>
      <c r="E1614" s="141">
        <v>1834560.0119262408</v>
      </c>
      <c r="J1614" s="47"/>
      <c r="K1614" s="47"/>
    </row>
    <row r="1615" spans="1:11">
      <c r="A1615" s="44">
        <v>1611</v>
      </c>
      <c r="B1615" s="171">
        <v>1330438.569906095</v>
      </c>
      <c r="C1615" s="141">
        <v>1651974.1159143401</v>
      </c>
      <c r="D1615" s="141">
        <v>1773338.0366776008</v>
      </c>
      <c r="E1615" s="141">
        <v>1795686.9139707929</v>
      </c>
      <c r="J1615" s="47"/>
      <c r="K1615" s="47"/>
    </row>
    <row r="1616" spans="1:11">
      <c r="A1616" s="44">
        <v>1612</v>
      </c>
      <c r="B1616" s="171">
        <v>1330926.4443934364</v>
      </c>
      <c r="C1616" s="141">
        <v>1669473.8464642463</v>
      </c>
      <c r="D1616" s="141">
        <v>1725470.6860261108</v>
      </c>
      <c r="E1616" s="141">
        <v>1802891.6038165935</v>
      </c>
      <c r="J1616" s="47"/>
      <c r="K1616" s="47"/>
    </row>
    <row r="1617" spans="1:11">
      <c r="A1617" s="44">
        <v>1613</v>
      </c>
      <c r="B1617" s="171">
        <v>1325742.3630916968</v>
      </c>
      <c r="C1617" s="141">
        <v>1702222.7151854027</v>
      </c>
      <c r="D1617" s="141">
        <v>1711352.1588624343</v>
      </c>
      <c r="E1617" s="141">
        <v>1780577.2021850562</v>
      </c>
      <c r="J1617" s="47"/>
      <c r="K1617" s="47"/>
    </row>
    <row r="1618" spans="1:11">
      <c r="A1618" s="44">
        <v>1614</v>
      </c>
      <c r="B1618" s="171">
        <v>1316816.8475307892</v>
      </c>
      <c r="C1618" s="141">
        <v>1691472.4226564853</v>
      </c>
      <c r="D1618" s="141">
        <v>1723658.8893831782</v>
      </c>
      <c r="E1618" s="141">
        <v>1854949.3652552064</v>
      </c>
      <c r="J1618" s="47"/>
      <c r="K1618" s="47"/>
    </row>
    <row r="1619" spans="1:11">
      <c r="A1619" s="44">
        <v>1615</v>
      </c>
      <c r="B1619" s="171">
        <v>1305608.8861690224</v>
      </c>
      <c r="C1619" s="141">
        <v>1664961.1710965168</v>
      </c>
      <c r="D1619" s="141">
        <v>1715759.5596806365</v>
      </c>
      <c r="E1619" s="141">
        <v>1779502.7673415591</v>
      </c>
      <c r="J1619" s="47"/>
      <c r="K1619" s="47"/>
    </row>
    <row r="1620" spans="1:11">
      <c r="A1620" s="44">
        <v>1616</v>
      </c>
      <c r="B1620" s="171">
        <v>1299047.680910097</v>
      </c>
      <c r="C1620" s="141">
        <v>1674717.1817546287</v>
      </c>
      <c r="D1620" s="141">
        <v>1695866.4520612741</v>
      </c>
      <c r="E1620" s="141">
        <v>1771014.7550946609</v>
      </c>
      <c r="J1620" s="47"/>
      <c r="K1620" s="47"/>
    </row>
    <row r="1621" spans="1:11">
      <c r="A1621" s="44">
        <v>1617</v>
      </c>
      <c r="B1621" s="171">
        <v>1320618.714727998</v>
      </c>
      <c r="C1621" s="141">
        <v>1685260.3426667948</v>
      </c>
      <c r="D1621" s="141">
        <v>1679186.2175286324</v>
      </c>
      <c r="E1621" s="141">
        <v>1791811.8707759751</v>
      </c>
      <c r="J1621" s="47"/>
      <c r="K1621" s="47"/>
    </row>
    <row r="1622" spans="1:11">
      <c r="A1622" s="44">
        <v>1618</v>
      </c>
      <c r="B1622" s="171">
        <v>1321113.6814231896</v>
      </c>
      <c r="C1622" s="141">
        <v>1669829.0562917499</v>
      </c>
      <c r="D1622" s="141">
        <v>1733591.208834769</v>
      </c>
      <c r="E1622" s="141">
        <v>1779293.385419073</v>
      </c>
      <c r="J1622" s="47"/>
      <c r="K1622" s="47"/>
    </row>
    <row r="1623" spans="1:11">
      <c r="A1623" s="44">
        <v>1619</v>
      </c>
      <c r="B1623" s="171">
        <v>1335585.9843143332</v>
      </c>
      <c r="C1623" s="141">
        <v>1713232.541647831</v>
      </c>
      <c r="D1623" s="141">
        <v>1779006.4904031458</v>
      </c>
      <c r="E1623" s="141">
        <v>1781803.4151731485</v>
      </c>
      <c r="J1623" s="47"/>
      <c r="K1623" s="47"/>
    </row>
    <row r="1624" spans="1:11">
      <c r="A1624" s="44">
        <v>1620</v>
      </c>
      <c r="B1624" s="171">
        <v>1335759.6103559609</v>
      </c>
      <c r="C1624" s="141">
        <v>1676293.1055743699</v>
      </c>
      <c r="D1624" s="141">
        <v>1725860.6779764353</v>
      </c>
      <c r="E1624" s="141">
        <v>1773073.0757337944</v>
      </c>
      <c r="J1624" s="47"/>
      <c r="K1624" s="47"/>
    </row>
    <row r="1625" spans="1:11">
      <c r="A1625" s="44">
        <v>1621</v>
      </c>
      <c r="B1625" s="171">
        <v>1310632.8179800375</v>
      </c>
      <c r="C1625" s="141">
        <v>1669391.5071342117</v>
      </c>
      <c r="D1625" s="141">
        <v>1719383.9499261968</v>
      </c>
      <c r="E1625" s="141">
        <v>1819322.7382244333</v>
      </c>
      <c r="J1625" s="47"/>
      <c r="K1625" s="47"/>
    </row>
    <row r="1626" spans="1:11">
      <c r="A1626" s="44">
        <v>1622</v>
      </c>
      <c r="B1626" s="171">
        <v>1320596.5148463487</v>
      </c>
      <c r="C1626" s="141">
        <v>1667258.0766570584</v>
      </c>
      <c r="D1626" s="141">
        <v>1747526.0354354987</v>
      </c>
      <c r="E1626" s="141">
        <v>1763677.4955565443</v>
      </c>
      <c r="J1626" s="47"/>
      <c r="K1626" s="47"/>
    </row>
    <row r="1627" spans="1:11">
      <c r="A1627" s="44">
        <v>1623</v>
      </c>
      <c r="B1627" s="171">
        <v>1327783.5261827982</v>
      </c>
      <c r="C1627" s="141">
        <v>1688660.0979645432</v>
      </c>
      <c r="D1627" s="141">
        <v>1753510.2229049741</v>
      </c>
      <c r="E1627" s="141">
        <v>1831891.8594028915</v>
      </c>
      <c r="J1627" s="47"/>
      <c r="K1627" s="47"/>
    </row>
    <row r="1628" spans="1:11">
      <c r="A1628" s="44">
        <v>1624</v>
      </c>
      <c r="B1628" s="171">
        <v>1351066.5829641374</v>
      </c>
      <c r="C1628" s="141">
        <v>1705250.9106612299</v>
      </c>
      <c r="D1628" s="141">
        <v>1723799.6396904783</v>
      </c>
      <c r="E1628" s="141">
        <v>1810430.3639261303</v>
      </c>
      <c r="J1628" s="47"/>
      <c r="K1628" s="47"/>
    </row>
    <row r="1629" spans="1:11">
      <c r="A1629" s="44">
        <v>1625</v>
      </c>
      <c r="B1629" s="171">
        <v>1344983.3400649191</v>
      </c>
      <c r="C1629" s="141">
        <v>1719149.4174503288</v>
      </c>
      <c r="D1629" s="141">
        <v>1721325.4674973912</v>
      </c>
      <c r="E1629" s="141">
        <v>1800708.741481873</v>
      </c>
      <c r="J1629" s="47"/>
      <c r="K1629" s="47"/>
    </row>
    <row r="1630" spans="1:11">
      <c r="A1630" s="44">
        <v>1626</v>
      </c>
      <c r="B1630" s="171">
        <v>1319530.497972945</v>
      </c>
      <c r="C1630" s="141">
        <v>1642050.0589046977</v>
      </c>
      <c r="D1630" s="141">
        <v>1713433.4122563615</v>
      </c>
      <c r="E1630" s="141">
        <v>1756336.9515674349</v>
      </c>
      <c r="J1630" s="47"/>
      <c r="K1630" s="47"/>
    </row>
    <row r="1631" spans="1:11">
      <c r="A1631" s="44">
        <v>1627</v>
      </c>
      <c r="B1631" s="171">
        <v>1340771.7811635849</v>
      </c>
      <c r="C1631" s="141">
        <v>1698114.0149162062</v>
      </c>
      <c r="D1631" s="141">
        <v>1708421.6779512833</v>
      </c>
      <c r="E1631" s="141">
        <v>1830447.8545142196</v>
      </c>
      <c r="J1631" s="47"/>
      <c r="K1631" s="47"/>
    </row>
    <row r="1632" spans="1:11">
      <c r="A1632" s="44">
        <v>1628</v>
      </c>
      <c r="B1632" s="171">
        <v>1324797.0081236633</v>
      </c>
      <c r="C1632" s="141">
        <v>1679296.1693851845</v>
      </c>
      <c r="D1632" s="141">
        <v>1731651.5008879919</v>
      </c>
      <c r="E1632" s="141">
        <v>1746397.2039631028</v>
      </c>
      <c r="J1632" s="47"/>
      <c r="K1632" s="47"/>
    </row>
    <row r="1633" spans="1:11">
      <c r="A1633" s="44">
        <v>1629</v>
      </c>
      <c r="B1633" s="171">
        <v>1316328.105066184</v>
      </c>
      <c r="C1633" s="141">
        <v>1677530.9015515957</v>
      </c>
      <c r="D1633" s="141">
        <v>1734214.2305927246</v>
      </c>
      <c r="E1633" s="141">
        <v>1794292.2909476073</v>
      </c>
      <c r="J1633" s="47"/>
      <c r="K1633" s="47"/>
    </row>
    <row r="1634" spans="1:11">
      <c r="A1634" s="44">
        <v>1630</v>
      </c>
      <c r="B1634" s="171">
        <v>1329576.7771065668</v>
      </c>
      <c r="C1634" s="141">
        <v>1710975.1012196501</v>
      </c>
      <c r="D1634" s="141">
        <v>1694274.1676130437</v>
      </c>
      <c r="E1634" s="141">
        <v>1850153.4028556673</v>
      </c>
      <c r="J1634" s="47"/>
      <c r="K1634" s="47"/>
    </row>
    <row r="1635" spans="1:11">
      <c r="A1635" s="44">
        <v>1631</v>
      </c>
      <c r="B1635" s="171">
        <v>1326195.4235879006</v>
      </c>
      <c r="C1635" s="141">
        <v>1677477.7047804075</v>
      </c>
      <c r="D1635" s="141">
        <v>1708377.6581913263</v>
      </c>
      <c r="E1635" s="141">
        <v>1762086.9175592812</v>
      </c>
      <c r="J1635" s="47"/>
      <c r="K1635" s="47"/>
    </row>
    <row r="1636" spans="1:11">
      <c r="A1636" s="44">
        <v>1632</v>
      </c>
      <c r="B1636" s="171">
        <v>1323056.9189437088</v>
      </c>
      <c r="C1636" s="141">
        <v>1707598.1544149409</v>
      </c>
      <c r="D1636" s="141">
        <v>1699804.9528327335</v>
      </c>
      <c r="E1636" s="141">
        <v>1810051.9384480852</v>
      </c>
      <c r="J1636" s="47"/>
      <c r="K1636" s="47"/>
    </row>
    <row r="1637" spans="1:11">
      <c r="A1637" s="44">
        <v>1633</v>
      </c>
      <c r="B1637" s="171">
        <v>1321101.2320300739</v>
      </c>
      <c r="C1637" s="141">
        <v>1666517.4889345362</v>
      </c>
      <c r="D1637" s="141">
        <v>1731720.2882435005</v>
      </c>
      <c r="E1637" s="141">
        <v>1827819.7187636984</v>
      </c>
      <c r="J1637" s="47"/>
      <c r="K1637" s="47"/>
    </row>
    <row r="1638" spans="1:11">
      <c r="A1638" s="44">
        <v>1634</v>
      </c>
      <c r="B1638" s="171">
        <v>1304216.0303627402</v>
      </c>
      <c r="C1638" s="141">
        <v>1642176.6390139605</v>
      </c>
      <c r="D1638" s="141">
        <v>1709015.1907233719</v>
      </c>
      <c r="E1638" s="141">
        <v>1778463.0877265509</v>
      </c>
      <c r="J1638" s="47"/>
      <c r="K1638" s="47"/>
    </row>
    <row r="1639" spans="1:11">
      <c r="A1639" s="44">
        <v>1635</v>
      </c>
      <c r="B1639" s="171">
        <v>1298892.2741758013</v>
      </c>
      <c r="C1639" s="141">
        <v>1682563.1267474636</v>
      </c>
      <c r="D1639" s="141">
        <v>1689748.1717776961</v>
      </c>
      <c r="E1639" s="141">
        <v>1768032.1081280534</v>
      </c>
      <c r="J1639" s="47"/>
      <c r="K1639" s="47"/>
    </row>
    <row r="1640" spans="1:11">
      <c r="A1640" s="44">
        <v>1636</v>
      </c>
      <c r="B1640" s="171">
        <v>1311589.2829076324</v>
      </c>
      <c r="C1640" s="141">
        <v>1651167.5516166291</v>
      </c>
      <c r="D1640" s="141">
        <v>1731916.0617107609</v>
      </c>
      <c r="E1640" s="141">
        <v>1777076.686324707</v>
      </c>
      <c r="J1640" s="47"/>
      <c r="K1640" s="47"/>
    </row>
    <row r="1641" spans="1:11">
      <c r="A1641" s="44">
        <v>1637</v>
      </c>
      <c r="B1641" s="171">
        <v>1307524.7070449193</v>
      </c>
      <c r="C1641" s="141">
        <v>1634989.0944134709</v>
      </c>
      <c r="D1641" s="141">
        <v>1699361.3791248696</v>
      </c>
      <c r="E1641" s="141">
        <v>1711775.0875383939</v>
      </c>
      <c r="J1641" s="47"/>
      <c r="K1641" s="47"/>
    </row>
    <row r="1642" spans="1:11">
      <c r="A1642" s="44">
        <v>1638</v>
      </c>
      <c r="B1642" s="171">
        <v>1302647.9060478436</v>
      </c>
      <c r="C1642" s="141">
        <v>1657306.9083059779</v>
      </c>
      <c r="D1642" s="141">
        <v>1692384.7934590317</v>
      </c>
      <c r="E1642" s="141">
        <v>1743265.4063821086</v>
      </c>
      <c r="J1642" s="47"/>
      <c r="K1642" s="47"/>
    </row>
    <row r="1643" spans="1:11">
      <c r="A1643" s="44">
        <v>1639</v>
      </c>
      <c r="B1643" s="171">
        <v>1333584.4858265691</v>
      </c>
      <c r="C1643" s="141">
        <v>1687444.1313112741</v>
      </c>
      <c r="D1643" s="141">
        <v>1744440.4126905093</v>
      </c>
      <c r="E1643" s="141">
        <v>1850125.7460246333</v>
      </c>
      <c r="J1643" s="47"/>
      <c r="K1643" s="47"/>
    </row>
    <row r="1644" spans="1:11">
      <c r="A1644" s="44">
        <v>1640</v>
      </c>
      <c r="B1644" s="171">
        <v>1329030.1649966249</v>
      </c>
      <c r="C1644" s="141">
        <v>1684669.1873752486</v>
      </c>
      <c r="D1644" s="141">
        <v>1707776.5608154347</v>
      </c>
      <c r="E1644" s="141">
        <v>1780112.1386318663</v>
      </c>
      <c r="J1644" s="47"/>
      <c r="K1644" s="47"/>
    </row>
    <row r="1645" spans="1:11">
      <c r="A1645" s="44">
        <v>1641</v>
      </c>
      <c r="B1645" s="171">
        <v>1295794.9784099124</v>
      </c>
      <c r="C1645" s="141">
        <v>1653396.0287120538</v>
      </c>
      <c r="D1645" s="141">
        <v>1681943.3887354103</v>
      </c>
      <c r="E1645" s="141">
        <v>1731891.0083902506</v>
      </c>
      <c r="J1645" s="47"/>
      <c r="K1645" s="47"/>
    </row>
    <row r="1646" spans="1:11">
      <c r="A1646" s="44">
        <v>1642</v>
      </c>
      <c r="B1646" s="171">
        <v>1336413.8662893649</v>
      </c>
      <c r="C1646" s="141">
        <v>1689163.5119136199</v>
      </c>
      <c r="D1646" s="141">
        <v>1701015.3087247491</v>
      </c>
      <c r="E1646" s="141">
        <v>1842776.3293278834</v>
      </c>
      <c r="J1646" s="47"/>
      <c r="K1646" s="47"/>
    </row>
    <row r="1647" spans="1:11">
      <c r="A1647" s="44">
        <v>1643</v>
      </c>
      <c r="B1647" s="171">
        <v>1343900.3508299871</v>
      </c>
      <c r="C1647" s="141">
        <v>1716490.1869982406</v>
      </c>
      <c r="D1647" s="141">
        <v>1748405.1965159157</v>
      </c>
      <c r="E1647" s="141">
        <v>1853000.9343206745</v>
      </c>
      <c r="J1647" s="47"/>
      <c r="K1647" s="47"/>
    </row>
    <row r="1648" spans="1:11">
      <c r="A1648" s="44">
        <v>1644</v>
      </c>
      <c r="B1648" s="171">
        <v>1308676.0181805517</v>
      </c>
      <c r="C1648" s="141">
        <v>1680729.0917168115</v>
      </c>
      <c r="D1648" s="141">
        <v>1682566.8086990828</v>
      </c>
      <c r="E1648" s="141">
        <v>1788699.4568079943</v>
      </c>
      <c r="J1648" s="47"/>
      <c r="K1648" s="47"/>
    </row>
    <row r="1649" spans="1:11">
      <c r="A1649" s="44">
        <v>1645</v>
      </c>
      <c r="B1649" s="171">
        <v>1325986.8809237855</v>
      </c>
      <c r="C1649" s="141">
        <v>1687530.027215041</v>
      </c>
      <c r="D1649" s="141">
        <v>1734566.3125897832</v>
      </c>
      <c r="E1649" s="141">
        <v>1821173.6133990041</v>
      </c>
      <c r="J1649" s="47"/>
      <c r="K1649" s="47"/>
    </row>
    <row r="1650" spans="1:11">
      <c r="A1650" s="44">
        <v>1646</v>
      </c>
      <c r="B1650" s="171">
        <v>1307876.8652476741</v>
      </c>
      <c r="C1650" s="141">
        <v>1693157.5202091718</v>
      </c>
      <c r="D1650" s="141">
        <v>1711520.7364275712</v>
      </c>
      <c r="E1650" s="141">
        <v>1798472.8525830435</v>
      </c>
      <c r="J1650" s="47"/>
      <c r="K1650" s="47"/>
    </row>
    <row r="1651" spans="1:11">
      <c r="A1651" s="44">
        <v>1647</v>
      </c>
      <c r="B1651" s="171">
        <v>1324531.8690951103</v>
      </c>
      <c r="C1651" s="141">
        <v>1671829.9626751069</v>
      </c>
      <c r="D1651" s="141">
        <v>1690377.4219766872</v>
      </c>
      <c r="E1651" s="141">
        <v>1793106.1834703262</v>
      </c>
      <c r="J1651" s="47"/>
      <c r="K1651" s="47"/>
    </row>
    <row r="1652" spans="1:11">
      <c r="A1652" s="44">
        <v>1648</v>
      </c>
      <c r="B1652" s="171">
        <v>1341388.2020735601</v>
      </c>
      <c r="C1652" s="141">
        <v>1665493.0246426128</v>
      </c>
      <c r="D1652" s="141">
        <v>1734491.0558840006</v>
      </c>
      <c r="E1652" s="141">
        <v>1786024.8287965155</v>
      </c>
      <c r="J1652" s="47"/>
      <c r="K1652" s="47"/>
    </row>
    <row r="1653" spans="1:11">
      <c r="A1653" s="44">
        <v>1649</v>
      </c>
      <c r="B1653" s="171">
        <v>1329137.4822261888</v>
      </c>
      <c r="C1653" s="141">
        <v>1687814.801202629</v>
      </c>
      <c r="D1653" s="141">
        <v>1690039.6405076624</v>
      </c>
      <c r="E1653" s="141">
        <v>1827144.1679381991</v>
      </c>
      <c r="J1653" s="47"/>
      <c r="K1653" s="47"/>
    </row>
    <row r="1654" spans="1:11">
      <c r="A1654" s="44">
        <v>1650</v>
      </c>
      <c r="B1654" s="171">
        <v>1302827.7857570094</v>
      </c>
      <c r="C1654" s="141">
        <v>1658463.0161584683</v>
      </c>
      <c r="D1654" s="141">
        <v>1727024.2351648877</v>
      </c>
      <c r="E1654" s="141">
        <v>1795627.8292316592</v>
      </c>
      <c r="J1654" s="47"/>
      <c r="K1654" s="47"/>
    </row>
    <row r="1655" spans="1:11">
      <c r="A1655" s="44">
        <v>1651</v>
      </c>
      <c r="B1655" s="171">
        <v>1314313.7604034028</v>
      </c>
      <c r="C1655" s="141">
        <v>1638800.9317712612</v>
      </c>
      <c r="D1655" s="141">
        <v>1652923.2600626571</v>
      </c>
      <c r="E1655" s="141">
        <v>1787304.2105288319</v>
      </c>
      <c r="J1655" s="47"/>
      <c r="K1655" s="47"/>
    </row>
    <row r="1656" spans="1:11">
      <c r="A1656" s="44">
        <v>1652</v>
      </c>
      <c r="B1656" s="171">
        <v>1327553.2138896789</v>
      </c>
      <c r="C1656" s="141">
        <v>1707439.7893796291</v>
      </c>
      <c r="D1656" s="141">
        <v>1737435.1494392985</v>
      </c>
      <c r="E1656" s="141">
        <v>1781240.4219230106</v>
      </c>
      <c r="J1656" s="47"/>
      <c r="K1656" s="47"/>
    </row>
    <row r="1657" spans="1:11">
      <c r="A1657" s="44">
        <v>1653</v>
      </c>
      <c r="B1657" s="171">
        <v>1307828.5899655405</v>
      </c>
      <c r="C1657" s="141">
        <v>1659900.0667227984</v>
      </c>
      <c r="D1657" s="141">
        <v>1697812.674088052</v>
      </c>
      <c r="E1657" s="141">
        <v>1738639.4928373131</v>
      </c>
      <c r="J1657" s="47"/>
      <c r="K1657" s="47"/>
    </row>
    <row r="1658" spans="1:11">
      <c r="A1658" s="44">
        <v>1654</v>
      </c>
      <c r="B1658" s="171">
        <v>1324474.050743432</v>
      </c>
      <c r="C1658" s="141">
        <v>1674974.1074489716</v>
      </c>
      <c r="D1658" s="141">
        <v>1695109.5441992425</v>
      </c>
      <c r="E1658" s="141">
        <v>1850894.2257796999</v>
      </c>
      <c r="J1658" s="47"/>
      <c r="K1658" s="47"/>
    </row>
    <row r="1659" spans="1:11">
      <c r="A1659" s="44">
        <v>1655</v>
      </c>
      <c r="B1659" s="171">
        <v>1314770.4234195873</v>
      </c>
      <c r="C1659" s="141">
        <v>1638695.8622553069</v>
      </c>
      <c r="D1659" s="141">
        <v>1678547.8129757566</v>
      </c>
      <c r="E1659" s="141">
        <v>1755302.9018971778</v>
      </c>
      <c r="J1659" s="47"/>
      <c r="K1659" s="47"/>
    </row>
    <row r="1660" spans="1:11">
      <c r="A1660" s="44">
        <v>1656</v>
      </c>
      <c r="B1660" s="171">
        <v>1329273.4629083632</v>
      </c>
      <c r="C1660" s="141">
        <v>1680409.9780430107</v>
      </c>
      <c r="D1660" s="141">
        <v>1673789.2117747844</v>
      </c>
      <c r="E1660" s="141">
        <v>1766964.7807251776</v>
      </c>
      <c r="J1660" s="47"/>
      <c r="K1660" s="47"/>
    </row>
    <row r="1661" spans="1:11">
      <c r="A1661" s="44">
        <v>1657</v>
      </c>
      <c r="B1661" s="171">
        <v>1317072.3715198508</v>
      </c>
      <c r="C1661" s="141">
        <v>1670004.9877435728</v>
      </c>
      <c r="D1661" s="141">
        <v>1669774.222926476</v>
      </c>
      <c r="E1661" s="141">
        <v>1831613.8714324757</v>
      </c>
      <c r="J1661" s="47"/>
      <c r="K1661" s="47"/>
    </row>
    <row r="1662" spans="1:11">
      <c r="A1662" s="44">
        <v>1658</v>
      </c>
      <c r="B1662" s="171">
        <v>1298434.409655039</v>
      </c>
      <c r="C1662" s="141">
        <v>1659514.8280963385</v>
      </c>
      <c r="D1662" s="141">
        <v>1737076.7465088889</v>
      </c>
      <c r="E1662" s="141">
        <v>1795047.4341032328</v>
      </c>
      <c r="J1662" s="47"/>
      <c r="K1662" s="47"/>
    </row>
    <row r="1663" spans="1:11">
      <c r="A1663" s="44">
        <v>1659</v>
      </c>
      <c r="B1663" s="171">
        <v>1308551.4292499239</v>
      </c>
      <c r="C1663" s="141">
        <v>1683925.2754056992</v>
      </c>
      <c r="D1663" s="141">
        <v>1674477.4756273353</v>
      </c>
      <c r="E1663" s="141">
        <v>1807293.2373720394</v>
      </c>
      <c r="J1663" s="47"/>
      <c r="K1663" s="47"/>
    </row>
    <row r="1664" spans="1:11">
      <c r="A1664" s="44">
        <v>1660</v>
      </c>
      <c r="B1664" s="171">
        <v>1294300.2309882294</v>
      </c>
      <c r="C1664" s="141">
        <v>1677276.5629505757</v>
      </c>
      <c r="D1664" s="141">
        <v>1738268.1549671059</v>
      </c>
      <c r="E1664" s="141">
        <v>1832791.8951822838</v>
      </c>
      <c r="J1664" s="47"/>
      <c r="K1664" s="47"/>
    </row>
    <row r="1665" spans="1:11">
      <c r="A1665" s="44">
        <v>1661</v>
      </c>
      <c r="B1665" s="171">
        <v>1315648.534552274</v>
      </c>
      <c r="C1665" s="141">
        <v>1615837.3507033826</v>
      </c>
      <c r="D1665" s="141">
        <v>1692505.0019907735</v>
      </c>
      <c r="E1665" s="141">
        <v>1734699.2993452479</v>
      </c>
      <c r="J1665" s="47"/>
      <c r="K1665" s="47"/>
    </row>
    <row r="1666" spans="1:11">
      <c r="A1666" s="44">
        <v>1662</v>
      </c>
      <c r="B1666" s="171">
        <v>1308874.6165286149</v>
      </c>
      <c r="C1666" s="141">
        <v>1671377.6321724039</v>
      </c>
      <c r="D1666" s="141">
        <v>1672313.9289454457</v>
      </c>
      <c r="E1666" s="141">
        <v>1760773.3613646096</v>
      </c>
      <c r="J1666" s="47"/>
      <c r="K1666" s="47"/>
    </row>
    <row r="1667" spans="1:11">
      <c r="A1667" s="44">
        <v>1663</v>
      </c>
      <c r="B1667" s="171">
        <v>1315637.5295911068</v>
      </c>
      <c r="C1667" s="141">
        <v>1696335.909106473</v>
      </c>
      <c r="D1667" s="141">
        <v>1694907.5929837262</v>
      </c>
      <c r="E1667" s="141">
        <v>1738898.531781503</v>
      </c>
      <c r="J1667" s="47"/>
      <c r="K1667" s="47"/>
    </row>
    <row r="1668" spans="1:11">
      <c r="A1668" s="44">
        <v>1664</v>
      </c>
      <c r="B1668" s="171">
        <v>1299372.5552230063</v>
      </c>
      <c r="C1668" s="141">
        <v>1731868.3991123578</v>
      </c>
      <c r="D1668" s="141">
        <v>1740803.1673247556</v>
      </c>
      <c r="E1668" s="141">
        <v>1792220.7627322094</v>
      </c>
      <c r="J1668" s="47"/>
      <c r="K1668" s="47"/>
    </row>
    <row r="1669" spans="1:11">
      <c r="A1669" s="44">
        <v>1665</v>
      </c>
      <c r="B1669" s="171">
        <v>1303329.694319027</v>
      </c>
      <c r="C1669" s="141">
        <v>1693641.1254026599</v>
      </c>
      <c r="D1669" s="141">
        <v>1748040.6726667539</v>
      </c>
      <c r="E1669" s="141">
        <v>1831912.3254882856</v>
      </c>
      <c r="J1669" s="47"/>
      <c r="K1669" s="47"/>
    </row>
    <row r="1670" spans="1:11">
      <c r="A1670" s="44">
        <v>1666</v>
      </c>
      <c r="B1670" s="171">
        <v>1329003.8143985597</v>
      </c>
      <c r="C1670" s="141">
        <v>1738878.3577355561</v>
      </c>
      <c r="D1670" s="141">
        <v>1768058.0032927501</v>
      </c>
      <c r="E1670" s="141">
        <v>1803300.1953465967</v>
      </c>
      <c r="J1670" s="47"/>
      <c r="K1670" s="47"/>
    </row>
    <row r="1671" spans="1:11">
      <c r="A1671" s="44">
        <v>1667</v>
      </c>
      <c r="B1671" s="171">
        <v>1337175.8661420622</v>
      </c>
      <c r="C1671" s="141">
        <v>1669572.160167349</v>
      </c>
      <c r="D1671" s="141">
        <v>1747180.3258012836</v>
      </c>
      <c r="E1671" s="141">
        <v>1769379.8247253443</v>
      </c>
      <c r="J1671" s="47"/>
      <c r="K1671" s="47"/>
    </row>
    <row r="1672" spans="1:11">
      <c r="A1672" s="44">
        <v>1668</v>
      </c>
      <c r="B1672" s="171">
        <v>1344868.4400939825</v>
      </c>
      <c r="C1672" s="141">
        <v>1728499.9175537215</v>
      </c>
      <c r="D1672" s="141">
        <v>1751349.252169108</v>
      </c>
      <c r="E1672" s="141">
        <v>1793127.9324802661</v>
      </c>
      <c r="J1672" s="47"/>
      <c r="K1672" s="47"/>
    </row>
    <row r="1673" spans="1:11">
      <c r="A1673" s="44">
        <v>1669</v>
      </c>
      <c r="B1673" s="171">
        <v>1327968.3469631255</v>
      </c>
      <c r="C1673" s="141">
        <v>1650076.7852742248</v>
      </c>
      <c r="D1673" s="141">
        <v>1698162.085991262</v>
      </c>
      <c r="E1673" s="141">
        <v>1802106.013956567</v>
      </c>
      <c r="J1673" s="47"/>
      <c r="K1673" s="47"/>
    </row>
    <row r="1674" spans="1:11">
      <c r="A1674" s="44">
        <v>1670</v>
      </c>
      <c r="B1674" s="171">
        <v>1293011.8368575987</v>
      </c>
      <c r="C1674" s="141">
        <v>1677008.3340822838</v>
      </c>
      <c r="D1674" s="141">
        <v>1718934.8998554</v>
      </c>
      <c r="E1674" s="141">
        <v>1760178.2248683088</v>
      </c>
      <c r="J1674" s="47"/>
      <c r="K1674" s="47"/>
    </row>
    <row r="1675" spans="1:11">
      <c r="A1675" s="44">
        <v>1671</v>
      </c>
      <c r="B1675" s="171">
        <v>1312132.5064192454</v>
      </c>
      <c r="C1675" s="141">
        <v>1684445.5339281599</v>
      </c>
      <c r="D1675" s="141">
        <v>1712569.087119034</v>
      </c>
      <c r="E1675" s="141">
        <v>1774164.0789489145</v>
      </c>
      <c r="J1675" s="47"/>
      <c r="K1675" s="47"/>
    </row>
    <row r="1676" spans="1:11">
      <c r="A1676" s="44">
        <v>1672</v>
      </c>
      <c r="B1676" s="171">
        <v>1310112.4397559995</v>
      </c>
      <c r="C1676" s="141">
        <v>1689151.9444493158</v>
      </c>
      <c r="D1676" s="141">
        <v>1771656.5245413065</v>
      </c>
      <c r="E1676" s="141">
        <v>1796339.5774349868</v>
      </c>
      <c r="J1676" s="47"/>
      <c r="K1676" s="47"/>
    </row>
    <row r="1677" spans="1:11">
      <c r="A1677" s="44">
        <v>1673</v>
      </c>
      <c r="B1677" s="171">
        <v>1323223.8227648009</v>
      </c>
      <c r="C1677" s="141">
        <v>1707229.3897272383</v>
      </c>
      <c r="D1677" s="141">
        <v>1806087.0811844729</v>
      </c>
      <c r="E1677" s="141">
        <v>1818812.2082501678</v>
      </c>
      <c r="J1677" s="47"/>
      <c r="K1677" s="47"/>
    </row>
    <row r="1678" spans="1:11">
      <c r="A1678" s="44">
        <v>1674</v>
      </c>
      <c r="B1678" s="171">
        <v>1299826.5765094645</v>
      </c>
      <c r="C1678" s="141">
        <v>1646421.8808472224</v>
      </c>
      <c r="D1678" s="141">
        <v>1660635.2047609179</v>
      </c>
      <c r="E1678" s="141">
        <v>1748306.4176344881</v>
      </c>
      <c r="J1678" s="47"/>
      <c r="K1678" s="47"/>
    </row>
    <row r="1679" spans="1:11">
      <c r="A1679" s="44">
        <v>1675</v>
      </c>
      <c r="B1679" s="171">
        <v>1311625.4316189077</v>
      </c>
      <c r="C1679" s="141">
        <v>1667867.4951078044</v>
      </c>
      <c r="D1679" s="141">
        <v>1685352.1890323425</v>
      </c>
      <c r="E1679" s="141">
        <v>1736739.9842606715</v>
      </c>
      <c r="J1679" s="47"/>
      <c r="K1679" s="47"/>
    </row>
    <row r="1680" spans="1:11">
      <c r="A1680" s="44">
        <v>1676</v>
      </c>
      <c r="B1680" s="171">
        <v>1323354.1599943852</v>
      </c>
      <c r="C1680" s="141">
        <v>1676183.3032989218</v>
      </c>
      <c r="D1680" s="141">
        <v>1720793.0724350107</v>
      </c>
      <c r="E1680" s="141">
        <v>1741331.0623965291</v>
      </c>
      <c r="J1680" s="47"/>
      <c r="K1680" s="47"/>
    </row>
    <row r="1681" spans="1:11">
      <c r="A1681" s="44">
        <v>1677</v>
      </c>
      <c r="B1681" s="171">
        <v>1301899.7037885906</v>
      </c>
      <c r="C1681" s="141">
        <v>1663964.3206459593</v>
      </c>
      <c r="D1681" s="141">
        <v>1716426.2390209385</v>
      </c>
      <c r="E1681" s="141">
        <v>1777325.9139894473</v>
      </c>
      <c r="J1681" s="47"/>
      <c r="K1681" s="47"/>
    </row>
    <row r="1682" spans="1:11">
      <c r="A1682" s="44">
        <v>1678</v>
      </c>
      <c r="B1682" s="171">
        <v>1305007.8406875462</v>
      </c>
      <c r="C1682" s="141">
        <v>1667966.7064905262</v>
      </c>
      <c r="D1682" s="141">
        <v>1707742.94010711</v>
      </c>
      <c r="E1682" s="141">
        <v>1839870.6091759459</v>
      </c>
      <c r="J1682" s="47"/>
      <c r="K1682" s="47"/>
    </row>
    <row r="1683" spans="1:11">
      <c r="A1683" s="44">
        <v>1679</v>
      </c>
      <c r="B1683" s="171">
        <v>1299052.3445947769</v>
      </c>
      <c r="C1683" s="141">
        <v>1645635.2614709639</v>
      </c>
      <c r="D1683" s="141">
        <v>1700326.205457085</v>
      </c>
      <c r="E1683" s="141">
        <v>1736275.7718503645</v>
      </c>
      <c r="J1683" s="47"/>
      <c r="K1683" s="47"/>
    </row>
    <row r="1684" spans="1:11">
      <c r="A1684" s="44">
        <v>1680</v>
      </c>
      <c r="B1684" s="171">
        <v>1322548.2354523863</v>
      </c>
      <c r="C1684" s="141">
        <v>1661680.4052628365</v>
      </c>
      <c r="D1684" s="141">
        <v>1689343.3568001902</v>
      </c>
      <c r="E1684" s="141">
        <v>1779001.805578348</v>
      </c>
      <c r="J1684" s="47"/>
      <c r="K1684" s="47"/>
    </row>
    <row r="1685" spans="1:11">
      <c r="A1685" s="44">
        <v>1681</v>
      </c>
      <c r="B1685" s="171">
        <v>1341275.770374615</v>
      </c>
      <c r="C1685" s="141">
        <v>1679135.7892353088</v>
      </c>
      <c r="D1685" s="141">
        <v>1688116.3325454493</v>
      </c>
      <c r="E1685" s="141">
        <v>1801051.3580067221</v>
      </c>
      <c r="J1685" s="47"/>
      <c r="K1685" s="47"/>
    </row>
    <row r="1686" spans="1:11">
      <c r="A1686" s="44">
        <v>1682</v>
      </c>
      <c r="B1686" s="171">
        <v>1341520.8201610893</v>
      </c>
      <c r="C1686" s="141">
        <v>1660621.3253044889</v>
      </c>
      <c r="D1686" s="141">
        <v>1689891.5498075201</v>
      </c>
      <c r="E1686" s="141">
        <v>1730274.1065991065</v>
      </c>
      <c r="J1686" s="47"/>
      <c r="K1686" s="47"/>
    </row>
    <row r="1687" spans="1:11">
      <c r="A1687" s="44">
        <v>1683</v>
      </c>
      <c r="B1687" s="171">
        <v>1326060.1269320969</v>
      </c>
      <c r="C1687" s="141">
        <v>1693657.9353925046</v>
      </c>
      <c r="D1687" s="141">
        <v>1753746.1439109044</v>
      </c>
      <c r="E1687" s="141">
        <v>1785682.6943040332</v>
      </c>
      <c r="J1687" s="47"/>
      <c r="K1687" s="47"/>
    </row>
    <row r="1688" spans="1:11">
      <c r="A1688" s="44">
        <v>1684</v>
      </c>
      <c r="B1688" s="171">
        <v>1310247.9628804009</v>
      </c>
      <c r="C1688" s="141">
        <v>1664044.4754398244</v>
      </c>
      <c r="D1688" s="141">
        <v>1737401.2499313042</v>
      </c>
      <c r="E1688" s="141">
        <v>1776890.9245933071</v>
      </c>
      <c r="J1688" s="47"/>
      <c r="K1688" s="47"/>
    </row>
    <row r="1689" spans="1:11">
      <c r="A1689" s="44">
        <v>1685</v>
      </c>
      <c r="B1689" s="171">
        <v>1324384.191599166</v>
      </c>
      <c r="C1689" s="141">
        <v>1678933.6057172378</v>
      </c>
      <c r="D1689" s="141">
        <v>1759921.7225545056</v>
      </c>
      <c r="E1689" s="141">
        <v>1829599.5758406448</v>
      </c>
      <c r="J1689" s="47"/>
      <c r="K1689" s="47"/>
    </row>
    <row r="1690" spans="1:11">
      <c r="A1690" s="44">
        <v>1686</v>
      </c>
      <c r="B1690" s="171">
        <v>1320227.8415586662</v>
      </c>
      <c r="C1690" s="141">
        <v>1675246.5036746543</v>
      </c>
      <c r="D1690" s="141">
        <v>1695475.4964504815</v>
      </c>
      <c r="E1690" s="141">
        <v>1735769.1030076884</v>
      </c>
      <c r="J1690" s="47"/>
      <c r="K1690" s="47"/>
    </row>
    <row r="1691" spans="1:11">
      <c r="A1691" s="44">
        <v>1687</v>
      </c>
      <c r="B1691" s="171">
        <v>1328683.3865134844</v>
      </c>
      <c r="C1691" s="141">
        <v>1714210.0633283956</v>
      </c>
      <c r="D1691" s="141">
        <v>1726124.0858183487</v>
      </c>
      <c r="E1691" s="141">
        <v>1796969.9234232772</v>
      </c>
      <c r="J1691" s="47"/>
      <c r="K1691" s="47"/>
    </row>
    <row r="1692" spans="1:11">
      <c r="A1692" s="44">
        <v>1688</v>
      </c>
      <c r="B1692" s="171">
        <v>1331740.0967907067</v>
      </c>
      <c r="C1692" s="141">
        <v>1711270.8721887406</v>
      </c>
      <c r="D1692" s="141">
        <v>1720550.9313329544</v>
      </c>
      <c r="E1692" s="141">
        <v>1839910.4748699439</v>
      </c>
      <c r="J1692" s="47"/>
      <c r="K1692" s="47"/>
    </row>
    <row r="1693" spans="1:11">
      <c r="A1693" s="44">
        <v>1689</v>
      </c>
      <c r="B1693" s="171">
        <v>1305572.2486928112</v>
      </c>
      <c r="C1693" s="141">
        <v>1689259.1653805664</v>
      </c>
      <c r="D1693" s="141">
        <v>1710889.1398904996</v>
      </c>
      <c r="E1693" s="141">
        <v>1752010.2223934005</v>
      </c>
      <c r="J1693" s="47"/>
      <c r="K1693" s="47"/>
    </row>
    <row r="1694" spans="1:11">
      <c r="A1694" s="44">
        <v>1690</v>
      </c>
      <c r="B1694" s="171">
        <v>1308141.5630485984</v>
      </c>
      <c r="C1694" s="141">
        <v>1690222.1797955672</v>
      </c>
      <c r="D1694" s="141">
        <v>1719874.7020842489</v>
      </c>
      <c r="E1694" s="141">
        <v>1776574.3609069241</v>
      </c>
      <c r="J1694" s="47"/>
      <c r="K1694" s="47"/>
    </row>
    <row r="1695" spans="1:11">
      <c r="A1695" s="44">
        <v>1691</v>
      </c>
      <c r="B1695" s="171">
        <v>1327657.9133608905</v>
      </c>
      <c r="C1695" s="141">
        <v>1685934.1728326755</v>
      </c>
      <c r="D1695" s="141">
        <v>1715527.8893130254</v>
      </c>
      <c r="E1695" s="141">
        <v>1760864.5956283072</v>
      </c>
      <c r="J1695" s="47"/>
      <c r="K1695" s="47"/>
    </row>
    <row r="1696" spans="1:11">
      <c r="A1696" s="44">
        <v>1692</v>
      </c>
      <c r="B1696" s="171">
        <v>1311936.8655070707</v>
      </c>
      <c r="C1696" s="141">
        <v>1682174.3220733702</v>
      </c>
      <c r="D1696" s="141">
        <v>1693185.5694094212</v>
      </c>
      <c r="E1696" s="141">
        <v>1663780.9382268167</v>
      </c>
      <c r="J1696" s="47"/>
      <c r="K1696" s="47"/>
    </row>
    <row r="1697" spans="1:11">
      <c r="A1697" s="44">
        <v>1693</v>
      </c>
      <c r="B1697" s="171">
        <v>1335563.6397280146</v>
      </c>
      <c r="C1697" s="141">
        <v>1713353.8992097741</v>
      </c>
      <c r="D1697" s="141">
        <v>1703435.5001973687</v>
      </c>
      <c r="E1697" s="141">
        <v>1806084.8094461276</v>
      </c>
      <c r="J1697" s="47"/>
      <c r="K1697" s="47"/>
    </row>
    <row r="1698" spans="1:11">
      <c r="A1698" s="44">
        <v>1694</v>
      </c>
      <c r="B1698" s="171">
        <v>1330708.3020092393</v>
      </c>
      <c r="C1698" s="141">
        <v>1657308.1672756856</v>
      </c>
      <c r="D1698" s="141">
        <v>1698468.758635778</v>
      </c>
      <c r="E1698" s="141">
        <v>1773933.7020974152</v>
      </c>
      <c r="J1698" s="47"/>
      <c r="K1698" s="47"/>
    </row>
    <row r="1699" spans="1:11">
      <c r="A1699" s="44">
        <v>1695</v>
      </c>
      <c r="B1699" s="171">
        <v>1339942.0563951845</v>
      </c>
      <c r="C1699" s="141">
        <v>1726717.363262383</v>
      </c>
      <c r="D1699" s="141">
        <v>1690752.3612477484</v>
      </c>
      <c r="E1699" s="141">
        <v>1777115.5514053074</v>
      </c>
      <c r="J1699" s="47"/>
      <c r="K1699" s="47"/>
    </row>
    <row r="1700" spans="1:11">
      <c r="A1700" s="44">
        <v>1696</v>
      </c>
      <c r="B1700" s="171">
        <v>1344612.8306574423</v>
      </c>
      <c r="C1700" s="141">
        <v>1710774.2629482069</v>
      </c>
      <c r="D1700" s="141">
        <v>1690528.2264031917</v>
      </c>
      <c r="E1700" s="141">
        <v>1742440.646948958</v>
      </c>
      <c r="J1700" s="47"/>
      <c r="K1700" s="47"/>
    </row>
    <row r="1701" spans="1:11">
      <c r="A1701" s="44">
        <v>1697</v>
      </c>
      <c r="B1701" s="171">
        <v>1338247.9664537061</v>
      </c>
      <c r="C1701" s="141">
        <v>1681179.0406036165</v>
      </c>
      <c r="D1701" s="141">
        <v>1710096.9339232547</v>
      </c>
      <c r="E1701" s="141">
        <v>1752340.639024691</v>
      </c>
      <c r="J1701" s="47"/>
      <c r="K1701" s="47"/>
    </row>
    <row r="1702" spans="1:11">
      <c r="A1702" s="44">
        <v>1698</v>
      </c>
      <c r="B1702" s="171">
        <v>1302606.0633805636</v>
      </c>
      <c r="C1702" s="141">
        <v>1684389.3304197195</v>
      </c>
      <c r="D1702" s="141">
        <v>1706914.1798739503</v>
      </c>
      <c r="E1702" s="141">
        <v>1745155.3815943287</v>
      </c>
      <c r="J1702" s="47"/>
      <c r="K1702" s="47"/>
    </row>
    <row r="1703" spans="1:11">
      <c r="A1703" s="44">
        <v>1699</v>
      </c>
      <c r="B1703" s="171">
        <v>1355169.531017106</v>
      </c>
      <c r="C1703" s="141">
        <v>1697219.022229946</v>
      </c>
      <c r="D1703" s="141">
        <v>1722585.9431379961</v>
      </c>
      <c r="E1703" s="141">
        <v>1810074.9415751777</v>
      </c>
      <c r="J1703" s="47"/>
      <c r="K1703" s="47"/>
    </row>
    <row r="1704" spans="1:11">
      <c r="A1704" s="44">
        <v>1700</v>
      </c>
      <c r="B1704" s="171">
        <v>1309120.6069684641</v>
      </c>
      <c r="C1704" s="141">
        <v>1683051.7912847598</v>
      </c>
      <c r="D1704" s="141">
        <v>1685100.0949117527</v>
      </c>
      <c r="E1704" s="141">
        <v>1733924.601608468</v>
      </c>
      <c r="J1704" s="47"/>
      <c r="K1704" s="47"/>
    </row>
    <row r="1705" spans="1:11">
      <c r="A1705" s="44">
        <v>1701</v>
      </c>
      <c r="B1705" s="171">
        <v>1329102.0898675364</v>
      </c>
      <c r="C1705" s="141">
        <v>1677654.6356761795</v>
      </c>
      <c r="D1705" s="141">
        <v>1727839.2421237289</v>
      </c>
      <c r="E1705" s="141">
        <v>1821318.5486419031</v>
      </c>
      <c r="J1705" s="47"/>
      <c r="K1705" s="47"/>
    </row>
    <row r="1706" spans="1:11">
      <c r="A1706" s="44">
        <v>1702</v>
      </c>
      <c r="B1706" s="171">
        <v>1325678.2580617166</v>
      </c>
      <c r="C1706" s="141">
        <v>1695794.1607623408</v>
      </c>
      <c r="D1706" s="141">
        <v>1705382.7311528448</v>
      </c>
      <c r="E1706" s="141">
        <v>1842611.0635597061</v>
      </c>
      <c r="J1706" s="47"/>
      <c r="K1706" s="47"/>
    </row>
    <row r="1707" spans="1:11">
      <c r="A1707" s="44">
        <v>1703</v>
      </c>
      <c r="B1707" s="171">
        <v>1325532.5530637135</v>
      </c>
      <c r="C1707" s="141">
        <v>1693540.963153786</v>
      </c>
      <c r="D1707" s="141">
        <v>1749335.4650270578</v>
      </c>
      <c r="E1707" s="141">
        <v>1841158.4360151237</v>
      </c>
      <c r="J1707" s="47"/>
      <c r="K1707" s="47"/>
    </row>
    <row r="1708" spans="1:11">
      <c r="A1708" s="44">
        <v>1704</v>
      </c>
      <c r="B1708" s="171">
        <v>1302907.144621396</v>
      </c>
      <c r="C1708" s="141">
        <v>1644628.0065460866</v>
      </c>
      <c r="D1708" s="141">
        <v>1683518.9179009029</v>
      </c>
      <c r="E1708" s="141">
        <v>1754873.8090429034</v>
      </c>
      <c r="J1708" s="47"/>
      <c r="K1708" s="47"/>
    </row>
    <row r="1709" spans="1:11">
      <c r="A1709" s="44">
        <v>1705</v>
      </c>
      <c r="B1709" s="171">
        <v>1334852.6304539398</v>
      </c>
      <c r="C1709" s="141">
        <v>1700219.2311573855</v>
      </c>
      <c r="D1709" s="141">
        <v>1679971.3987684802</v>
      </c>
      <c r="E1709" s="141">
        <v>1776072.196574341</v>
      </c>
      <c r="J1709" s="47"/>
      <c r="K1709" s="47"/>
    </row>
    <row r="1710" spans="1:11">
      <c r="A1710" s="44">
        <v>1706</v>
      </c>
      <c r="B1710" s="171">
        <v>1346498.5111467715</v>
      </c>
      <c r="C1710" s="141">
        <v>1702356.3618565307</v>
      </c>
      <c r="D1710" s="141">
        <v>1764485.8646067556</v>
      </c>
      <c r="E1710" s="141">
        <v>1852373.6997151533</v>
      </c>
      <c r="J1710" s="47"/>
      <c r="K1710" s="47"/>
    </row>
    <row r="1711" spans="1:11">
      <c r="A1711" s="44">
        <v>1707</v>
      </c>
      <c r="B1711" s="171">
        <v>1314191.4939350954</v>
      </c>
      <c r="C1711" s="141">
        <v>1683118.6263697019</v>
      </c>
      <c r="D1711" s="141">
        <v>1698929.8856638633</v>
      </c>
      <c r="E1711" s="141">
        <v>1737650.2121511872</v>
      </c>
      <c r="J1711" s="47"/>
      <c r="K1711" s="47"/>
    </row>
    <row r="1712" spans="1:11">
      <c r="A1712" s="44">
        <v>1708</v>
      </c>
      <c r="B1712" s="171">
        <v>1316021.7895527207</v>
      </c>
      <c r="C1712" s="141">
        <v>1690255.4321075175</v>
      </c>
      <c r="D1712" s="141">
        <v>1738720.8267610825</v>
      </c>
      <c r="E1712" s="141">
        <v>1830428.9750631789</v>
      </c>
      <c r="J1712" s="47"/>
      <c r="K1712" s="47"/>
    </row>
    <row r="1713" spans="1:11">
      <c r="A1713" s="44">
        <v>1709</v>
      </c>
      <c r="B1713" s="171">
        <v>1343815.3317458748</v>
      </c>
      <c r="C1713" s="141">
        <v>1660809.2263142751</v>
      </c>
      <c r="D1713" s="141">
        <v>1746232.942500998</v>
      </c>
      <c r="E1713" s="141">
        <v>1779190.697040088</v>
      </c>
      <c r="J1713" s="47"/>
      <c r="K1713" s="47"/>
    </row>
    <row r="1714" spans="1:11">
      <c r="A1714" s="44">
        <v>1710</v>
      </c>
      <c r="B1714" s="171">
        <v>1320972.6376300063</v>
      </c>
      <c r="C1714" s="141">
        <v>1668867.0046789085</v>
      </c>
      <c r="D1714" s="141">
        <v>1742336.6155428621</v>
      </c>
      <c r="E1714" s="141">
        <v>1747898.5086699887</v>
      </c>
      <c r="J1714" s="47"/>
      <c r="K1714" s="47"/>
    </row>
    <row r="1715" spans="1:11">
      <c r="A1715" s="44">
        <v>1711</v>
      </c>
      <c r="B1715" s="171">
        <v>1306273.0138927323</v>
      </c>
      <c r="C1715" s="141">
        <v>1675967.1094751004</v>
      </c>
      <c r="D1715" s="141">
        <v>1725587.6329531672</v>
      </c>
      <c r="E1715" s="141">
        <v>1816997.8178251924</v>
      </c>
      <c r="J1715" s="47"/>
      <c r="K1715" s="47"/>
    </row>
    <row r="1716" spans="1:11">
      <c r="A1716" s="44">
        <v>1712</v>
      </c>
      <c r="B1716" s="171">
        <v>1314266.059371616</v>
      </c>
      <c r="C1716" s="141">
        <v>1688710.3895804004</v>
      </c>
      <c r="D1716" s="141">
        <v>1745231.1592654844</v>
      </c>
      <c r="E1716" s="141">
        <v>1813119.0381636368</v>
      </c>
      <c r="J1716" s="47"/>
      <c r="K1716" s="47"/>
    </row>
    <row r="1717" spans="1:11">
      <c r="A1717" s="44">
        <v>1713</v>
      </c>
      <c r="B1717" s="171">
        <v>1312418.4755945439</v>
      </c>
      <c r="C1717" s="141">
        <v>1664663.3755716567</v>
      </c>
      <c r="D1717" s="141">
        <v>1727786.2737764197</v>
      </c>
      <c r="E1717" s="141">
        <v>1763231.3685229016</v>
      </c>
      <c r="J1717" s="47"/>
      <c r="K1717" s="47"/>
    </row>
    <row r="1718" spans="1:11">
      <c r="A1718" s="44">
        <v>1714</v>
      </c>
      <c r="B1718" s="171">
        <v>1324973.7160644738</v>
      </c>
      <c r="C1718" s="141">
        <v>1726225.7111825901</v>
      </c>
      <c r="D1718" s="141">
        <v>1781754.9834259166</v>
      </c>
      <c r="E1718" s="141">
        <v>1858522.2835457509</v>
      </c>
      <c r="J1718" s="47"/>
      <c r="K1718" s="47"/>
    </row>
    <row r="1719" spans="1:11">
      <c r="A1719" s="44">
        <v>1715</v>
      </c>
      <c r="B1719" s="171">
        <v>1331067.2350893032</v>
      </c>
      <c r="C1719" s="141">
        <v>1710321.6965834384</v>
      </c>
      <c r="D1719" s="141">
        <v>1703964.7626589516</v>
      </c>
      <c r="E1719" s="141">
        <v>1822680.0408309707</v>
      </c>
      <c r="J1719" s="47"/>
      <c r="K1719" s="47"/>
    </row>
    <row r="1720" spans="1:11">
      <c r="A1720" s="44">
        <v>1716</v>
      </c>
      <c r="B1720" s="171">
        <v>1298506.6370985028</v>
      </c>
      <c r="C1720" s="141">
        <v>1672383.9340700875</v>
      </c>
      <c r="D1720" s="141">
        <v>1691594.8919035033</v>
      </c>
      <c r="E1720" s="141">
        <v>1776462.4157635944</v>
      </c>
      <c r="J1720" s="47"/>
      <c r="K1720" s="47"/>
    </row>
    <row r="1721" spans="1:11">
      <c r="A1721" s="44">
        <v>1717</v>
      </c>
      <c r="B1721" s="171">
        <v>1305235.320076453</v>
      </c>
      <c r="C1721" s="141">
        <v>1668864.9971015318</v>
      </c>
      <c r="D1721" s="141">
        <v>1768999.1112301601</v>
      </c>
      <c r="E1721" s="141">
        <v>1836473.8275198282</v>
      </c>
      <c r="J1721" s="47"/>
      <c r="K1721" s="47"/>
    </row>
    <row r="1722" spans="1:11">
      <c r="A1722" s="44">
        <v>1718</v>
      </c>
      <c r="B1722" s="171">
        <v>1300942.787299525</v>
      </c>
      <c r="C1722" s="141">
        <v>1618541.1084871504</v>
      </c>
      <c r="D1722" s="141">
        <v>1671468.2889401184</v>
      </c>
      <c r="E1722" s="141">
        <v>1719515.7695104738</v>
      </c>
      <c r="J1722" s="47"/>
      <c r="K1722" s="47"/>
    </row>
    <row r="1723" spans="1:11">
      <c r="A1723" s="44">
        <v>1719</v>
      </c>
      <c r="B1723" s="171">
        <v>1321912.9669093115</v>
      </c>
      <c r="C1723" s="141">
        <v>1639843.7525068398</v>
      </c>
      <c r="D1723" s="141">
        <v>1730287.5657948013</v>
      </c>
      <c r="E1723" s="141">
        <v>1775533.7027376257</v>
      </c>
      <c r="J1723" s="47"/>
      <c r="K1723" s="47"/>
    </row>
    <row r="1724" spans="1:11">
      <c r="A1724" s="44">
        <v>1720</v>
      </c>
      <c r="B1724" s="171">
        <v>1315231.7939851873</v>
      </c>
      <c r="C1724" s="141">
        <v>1678002.0182472374</v>
      </c>
      <c r="D1724" s="141">
        <v>1730641.5333326019</v>
      </c>
      <c r="E1724" s="141">
        <v>1798151.0810328508</v>
      </c>
      <c r="J1724" s="47"/>
      <c r="K1724" s="47"/>
    </row>
    <row r="1725" spans="1:11">
      <c r="A1725" s="44">
        <v>1721</v>
      </c>
      <c r="B1725" s="171">
        <v>1317269.5415574801</v>
      </c>
      <c r="C1725" s="141">
        <v>1665944.9722134843</v>
      </c>
      <c r="D1725" s="141">
        <v>1683644.2258221267</v>
      </c>
      <c r="E1725" s="141">
        <v>1784153.7666085262</v>
      </c>
      <c r="J1725" s="47"/>
      <c r="K1725" s="47"/>
    </row>
    <row r="1726" spans="1:11">
      <c r="A1726" s="44">
        <v>1722</v>
      </c>
      <c r="B1726" s="171">
        <v>1325854.4825547165</v>
      </c>
      <c r="C1726" s="141">
        <v>1710896.8196090867</v>
      </c>
      <c r="D1726" s="141">
        <v>1766878.5504122754</v>
      </c>
      <c r="E1726" s="141">
        <v>1811793.0756882438</v>
      </c>
      <c r="J1726" s="47"/>
      <c r="K1726" s="47"/>
    </row>
    <row r="1727" spans="1:11">
      <c r="A1727" s="44">
        <v>1723</v>
      </c>
      <c r="B1727" s="171">
        <v>1318139.7895013066</v>
      </c>
      <c r="C1727" s="141">
        <v>1679917.9503095227</v>
      </c>
      <c r="D1727" s="141">
        <v>1701893.3863080817</v>
      </c>
      <c r="E1727" s="141">
        <v>1778975.6718758841</v>
      </c>
      <c r="J1727" s="47"/>
      <c r="K1727" s="47"/>
    </row>
    <row r="1728" spans="1:11">
      <c r="A1728" s="44">
        <v>1724</v>
      </c>
      <c r="B1728" s="171">
        <v>1310534.8168288895</v>
      </c>
      <c r="C1728" s="141">
        <v>1746743.7311823065</v>
      </c>
      <c r="D1728" s="141">
        <v>1739093.944508442</v>
      </c>
      <c r="E1728" s="141">
        <v>1889397.0424116582</v>
      </c>
      <c r="J1728" s="47"/>
      <c r="K1728" s="47"/>
    </row>
    <row r="1729" spans="1:11">
      <c r="A1729" s="44">
        <v>1725</v>
      </c>
      <c r="B1729" s="171">
        <v>1336279.3017818758</v>
      </c>
      <c r="C1729" s="141">
        <v>1670236.9902718456</v>
      </c>
      <c r="D1729" s="141">
        <v>1748380.3271659163</v>
      </c>
      <c r="E1729" s="141">
        <v>1762519.1431206954</v>
      </c>
      <c r="J1729" s="47"/>
      <c r="K1729" s="47"/>
    </row>
    <row r="1730" spans="1:11">
      <c r="A1730" s="44">
        <v>1726</v>
      </c>
      <c r="B1730" s="171">
        <v>1323333.6387954738</v>
      </c>
      <c r="C1730" s="141">
        <v>1640990.092875144</v>
      </c>
      <c r="D1730" s="141">
        <v>1719605.8427189384</v>
      </c>
      <c r="E1730" s="141">
        <v>1810132.4682392001</v>
      </c>
      <c r="J1730" s="47"/>
      <c r="K1730" s="47"/>
    </row>
    <row r="1731" spans="1:11">
      <c r="A1731" s="44">
        <v>1727</v>
      </c>
      <c r="B1731" s="171">
        <v>1319099.587921568</v>
      </c>
      <c r="C1731" s="141">
        <v>1632178.8979985043</v>
      </c>
      <c r="D1731" s="141">
        <v>1686576.770617038</v>
      </c>
      <c r="E1731" s="141">
        <v>1754293.1149128394</v>
      </c>
      <c r="J1731" s="47"/>
      <c r="K1731" s="47"/>
    </row>
    <row r="1732" spans="1:11">
      <c r="A1732" s="44">
        <v>1728</v>
      </c>
      <c r="B1732" s="171">
        <v>1333460.454512638</v>
      </c>
      <c r="C1732" s="141">
        <v>1667297.1174730561</v>
      </c>
      <c r="D1732" s="141">
        <v>1713644.8407022567</v>
      </c>
      <c r="E1732" s="141">
        <v>1837945.0886082598</v>
      </c>
      <c r="J1732" s="47"/>
      <c r="K1732" s="47"/>
    </row>
    <row r="1733" spans="1:11">
      <c r="A1733" s="44">
        <v>1729</v>
      </c>
      <c r="B1733" s="171">
        <v>1329283.3241725252</v>
      </c>
      <c r="C1733" s="141">
        <v>1754558.6837817517</v>
      </c>
      <c r="D1733" s="141">
        <v>1801086.8974865896</v>
      </c>
      <c r="E1733" s="141">
        <v>1845515.092631398</v>
      </c>
      <c r="J1733" s="47"/>
      <c r="K1733" s="47"/>
    </row>
    <row r="1734" spans="1:11">
      <c r="A1734" s="44">
        <v>1730</v>
      </c>
      <c r="B1734" s="171">
        <v>1306263.4299100109</v>
      </c>
      <c r="C1734" s="141">
        <v>1671547.812473316</v>
      </c>
      <c r="D1734" s="141">
        <v>1707748.8538976975</v>
      </c>
      <c r="E1734" s="141">
        <v>1737231.4442365472</v>
      </c>
      <c r="J1734" s="47"/>
      <c r="K1734" s="47"/>
    </row>
    <row r="1735" spans="1:11">
      <c r="A1735" s="44">
        <v>1731</v>
      </c>
      <c r="B1735" s="171">
        <v>1333213.3802875332</v>
      </c>
      <c r="C1735" s="141">
        <v>1733945.2403707497</v>
      </c>
      <c r="D1735" s="141">
        <v>1752342.0046674502</v>
      </c>
      <c r="E1735" s="141">
        <v>1785028.9851480164</v>
      </c>
      <c r="J1735" s="47"/>
      <c r="K1735" s="47"/>
    </row>
    <row r="1736" spans="1:11">
      <c r="A1736" s="44">
        <v>1732</v>
      </c>
      <c r="B1736" s="171">
        <v>1320090.2817226488</v>
      </c>
      <c r="C1736" s="141">
        <v>1678195.7160793615</v>
      </c>
      <c r="D1736" s="141">
        <v>1692260.8266647912</v>
      </c>
      <c r="E1736" s="141">
        <v>1764380.0718477217</v>
      </c>
      <c r="J1736" s="47"/>
      <c r="K1736" s="47"/>
    </row>
    <row r="1737" spans="1:11">
      <c r="A1737" s="44">
        <v>1733</v>
      </c>
      <c r="B1737" s="171">
        <v>1323014.5482600259</v>
      </c>
      <c r="C1737" s="141">
        <v>1715157.268099688</v>
      </c>
      <c r="D1737" s="141">
        <v>1739302.1784550312</v>
      </c>
      <c r="E1737" s="141">
        <v>1759677.8842981677</v>
      </c>
      <c r="J1737" s="47"/>
      <c r="K1737" s="47"/>
    </row>
    <row r="1738" spans="1:11">
      <c r="A1738" s="44">
        <v>1734</v>
      </c>
      <c r="B1738" s="171">
        <v>1352422.3011668234</v>
      </c>
      <c r="C1738" s="141">
        <v>1717790.6771359229</v>
      </c>
      <c r="D1738" s="141">
        <v>1751010.4517624311</v>
      </c>
      <c r="E1738" s="141">
        <v>1909390.6742490227</v>
      </c>
      <c r="J1738" s="47"/>
      <c r="K1738" s="47"/>
    </row>
    <row r="1739" spans="1:11">
      <c r="A1739" s="44">
        <v>1735</v>
      </c>
      <c r="B1739" s="171">
        <v>1311163.7330857893</v>
      </c>
      <c r="C1739" s="141">
        <v>1668804.9779501732</v>
      </c>
      <c r="D1739" s="141">
        <v>1706847.7566468711</v>
      </c>
      <c r="E1739" s="141">
        <v>1734293.7946849274</v>
      </c>
      <c r="J1739" s="47"/>
      <c r="K1739" s="47"/>
    </row>
    <row r="1740" spans="1:11">
      <c r="A1740" s="44">
        <v>1736</v>
      </c>
      <c r="B1740" s="171">
        <v>1315769.7268641661</v>
      </c>
      <c r="C1740" s="141">
        <v>1672959.9232078707</v>
      </c>
      <c r="D1740" s="141">
        <v>1719213.9731883542</v>
      </c>
      <c r="E1740" s="141">
        <v>1755498.8193626187</v>
      </c>
      <c r="J1740" s="47"/>
      <c r="K1740" s="47"/>
    </row>
    <row r="1741" spans="1:11">
      <c r="A1741" s="44">
        <v>1737</v>
      </c>
      <c r="B1741" s="171">
        <v>1317303.076436813</v>
      </c>
      <c r="C1741" s="141">
        <v>1677550.877893378</v>
      </c>
      <c r="D1741" s="141">
        <v>1699234.5151825885</v>
      </c>
      <c r="E1741" s="141">
        <v>1844183.0221222166</v>
      </c>
      <c r="J1741" s="47"/>
      <c r="K1741" s="47"/>
    </row>
    <row r="1742" spans="1:11">
      <c r="A1742" s="44">
        <v>1738</v>
      </c>
      <c r="B1742" s="171">
        <v>1311866.834707414</v>
      </c>
      <c r="C1742" s="141">
        <v>1623432.0289255492</v>
      </c>
      <c r="D1742" s="141">
        <v>1706722.1766970996</v>
      </c>
      <c r="E1742" s="141">
        <v>1777146.5581009167</v>
      </c>
      <c r="J1742" s="47"/>
      <c r="K1742" s="47"/>
    </row>
    <row r="1743" spans="1:11">
      <c r="A1743" s="44">
        <v>1739</v>
      </c>
      <c r="B1743" s="171">
        <v>1318180.5171124327</v>
      </c>
      <c r="C1743" s="141">
        <v>1684340.2494125031</v>
      </c>
      <c r="D1743" s="141">
        <v>1736624.3568721225</v>
      </c>
      <c r="E1743" s="141">
        <v>1806178.7959633581</v>
      </c>
      <c r="J1743" s="47"/>
      <c r="K1743" s="47"/>
    </row>
    <row r="1744" spans="1:11">
      <c r="A1744" s="44">
        <v>1740</v>
      </c>
      <c r="B1744" s="171">
        <v>1308227.0704988446</v>
      </c>
      <c r="C1744" s="141">
        <v>1692603.4541660675</v>
      </c>
      <c r="D1744" s="141">
        <v>1732703.4121887034</v>
      </c>
      <c r="E1744" s="141">
        <v>1772376.2778220305</v>
      </c>
      <c r="J1744" s="47"/>
      <c r="K1744" s="47"/>
    </row>
    <row r="1745" spans="1:11">
      <c r="A1745" s="44">
        <v>1741</v>
      </c>
      <c r="B1745" s="171">
        <v>1331466.6469326101</v>
      </c>
      <c r="C1745" s="141">
        <v>1689111.5785347021</v>
      </c>
      <c r="D1745" s="141">
        <v>1721487.4459332589</v>
      </c>
      <c r="E1745" s="141">
        <v>1780982.9009805843</v>
      </c>
      <c r="J1745" s="47"/>
      <c r="K1745" s="47"/>
    </row>
    <row r="1746" spans="1:11">
      <c r="A1746" s="44">
        <v>1742</v>
      </c>
      <c r="B1746" s="171">
        <v>1326338.0813446536</v>
      </c>
      <c r="C1746" s="141">
        <v>1654834.6485910953</v>
      </c>
      <c r="D1746" s="141">
        <v>1685300.4741505836</v>
      </c>
      <c r="E1746" s="141">
        <v>1717909.867118312</v>
      </c>
      <c r="J1746" s="47"/>
      <c r="K1746" s="47"/>
    </row>
    <row r="1747" spans="1:11">
      <c r="A1747" s="44">
        <v>1743</v>
      </c>
      <c r="B1747" s="171">
        <v>1293267.5900218014</v>
      </c>
      <c r="C1747" s="141">
        <v>1684570.2155213843</v>
      </c>
      <c r="D1747" s="141">
        <v>1691708.9514227256</v>
      </c>
      <c r="E1747" s="141">
        <v>1795117.5069188115</v>
      </c>
      <c r="J1747" s="47"/>
      <c r="K1747" s="47"/>
    </row>
    <row r="1748" spans="1:11">
      <c r="A1748" s="44">
        <v>1744</v>
      </c>
      <c r="B1748" s="171">
        <v>1325798.1192220184</v>
      </c>
      <c r="C1748" s="141">
        <v>1699727.782282576</v>
      </c>
      <c r="D1748" s="141">
        <v>1735545.5558641355</v>
      </c>
      <c r="E1748" s="141">
        <v>1822490.0704939831</v>
      </c>
      <c r="J1748" s="47"/>
      <c r="K1748" s="47"/>
    </row>
    <row r="1749" spans="1:11">
      <c r="A1749" s="44">
        <v>1745</v>
      </c>
      <c r="B1749" s="171">
        <v>1335616.2263148075</v>
      </c>
      <c r="C1749" s="141">
        <v>1706325.2852997</v>
      </c>
      <c r="D1749" s="141">
        <v>1724137.9723352832</v>
      </c>
      <c r="E1749" s="141">
        <v>1779905.8896940341</v>
      </c>
      <c r="J1749" s="47"/>
      <c r="K1749" s="47"/>
    </row>
    <row r="1750" spans="1:11">
      <c r="A1750" s="44">
        <v>1746</v>
      </c>
      <c r="B1750" s="171">
        <v>1341830.3990652389</v>
      </c>
      <c r="C1750" s="141">
        <v>1706826.895182577</v>
      </c>
      <c r="D1750" s="141">
        <v>1766470.0574093335</v>
      </c>
      <c r="E1750" s="141">
        <v>1831403.0382154544</v>
      </c>
      <c r="J1750" s="47"/>
      <c r="K1750" s="47"/>
    </row>
    <row r="1751" spans="1:11">
      <c r="A1751" s="44">
        <v>1747</v>
      </c>
      <c r="B1751" s="171">
        <v>1345048.2771567521</v>
      </c>
      <c r="C1751" s="141">
        <v>1732225.836214459</v>
      </c>
      <c r="D1751" s="141">
        <v>1768886.9946500086</v>
      </c>
      <c r="E1751" s="141">
        <v>1787448.2539450557</v>
      </c>
      <c r="J1751" s="47"/>
      <c r="K1751" s="47"/>
    </row>
    <row r="1752" spans="1:11">
      <c r="A1752" s="44">
        <v>1748</v>
      </c>
      <c r="B1752" s="171">
        <v>1322957.6781419928</v>
      </c>
      <c r="C1752" s="141">
        <v>1643490.9719096404</v>
      </c>
      <c r="D1752" s="141">
        <v>1691773.6331583566</v>
      </c>
      <c r="E1752" s="141">
        <v>1741734.9595557048</v>
      </c>
      <c r="J1752" s="47"/>
      <c r="K1752" s="47"/>
    </row>
    <row r="1753" spans="1:11">
      <c r="A1753" s="44">
        <v>1749</v>
      </c>
      <c r="B1753" s="171">
        <v>1334038.7428943997</v>
      </c>
      <c r="C1753" s="141">
        <v>1706783.9932334647</v>
      </c>
      <c r="D1753" s="141">
        <v>1711617.2378218602</v>
      </c>
      <c r="E1753" s="141">
        <v>1736195.2461349675</v>
      </c>
      <c r="J1753" s="47"/>
      <c r="K1753" s="47"/>
    </row>
    <row r="1754" spans="1:11">
      <c r="A1754" s="44">
        <v>1750</v>
      </c>
      <c r="B1754" s="171">
        <v>1289623.7359858612</v>
      </c>
      <c r="C1754" s="141">
        <v>1688006.6261843322</v>
      </c>
      <c r="D1754" s="141">
        <v>1695957.0121384941</v>
      </c>
      <c r="E1754" s="141">
        <v>1726391.5653781244</v>
      </c>
      <c r="J1754" s="47"/>
      <c r="K1754" s="47"/>
    </row>
    <row r="1755" spans="1:11">
      <c r="A1755" s="44">
        <v>1751</v>
      </c>
      <c r="B1755" s="171">
        <v>1307529.8127261125</v>
      </c>
      <c r="C1755" s="141">
        <v>1694279.9457221255</v>
      </c>
      <c r="D1755" s="141">
        <v>1742202.3125419028</v>
      </c>
      <c r="E1755" s="141">
        <v>1743026.4476068483</v>
      </c>
      <c r="J1755" s="47"/>
      <c r="K1755" s="47"/>
    </row>
    <row r="1756" spans="1:11">
      <c r="A1756" s="44">
        <v>1752</v>
      </c>
      <c r="B1756" s="171">
        <v>1302108.832547735</v>
      </c>
      <c r="C1756" s="141">
        <v>1682041.3466657579</v>
      </c>
      <c r="D1756" s="141">
        <v>1707046.4143681857</v>
      </c>
      <c r="E1756" s="141">
        <v>1821872.3490240027</v>
      </c>
      <c r="J1756" s="47"/>
      <c r="K1756" s="47"/>
    </row>
    <row r="1757" spans="1:11">
      <c r="A1757" s="44">
        <v>1753</v>
      </c>
      <c r="B1757" s="171">
        <v>1329118.0031225418</v>
      </c>
      <c r="C1757" s="141">
        <v>1672496.7760736169</v>
      </c>
      <c r="D1757" s="141">
        <v>1685163.5027004965</v>
      </c>
      <c r="E1757" s="141">
        <v>1779960.5589128516</v>
      </c>
      <c r="J1757" s="47"/>
      <c r="K1757" s="47"/>
    </row>
    <row r="1758" spans="1:11">
      <c r="A1758" s="44">
        <v>1754</v>
      </c>
      <c r="B1758" s="171">
        <v>1310482.0164430502</v>
      </c>
      <c r="C1758" s="141">
        <v>1669682.2801116805</v>
      </c>
      <c r="D1758" s="141">
        <v>1736956.530065849</v>
      </c>
      <c r="E1758" s="141">
        <v>1803208.9202662758</v>
      </c>
      <c r="J1758" s="47"/>
      <c r="K1758" s="47"/>
    </row>
    <row r="1759" spans="1:11">
      <c r="A1759" s="44">
        <v>1755</v>
      </c>
      <c r="B1759" s="171">
        <v>1315291.9086016654</v>
      </c>
      <c r="C1759" s="141">
        <v>1687983.154102663</v>
      </c>
      <c r="D1759" s="141">
        <v>1743044.9052692915</v>
      </c>
      <c r="E1759" s="141">
        <v>1813901.0167277267</v>
      </c>
      <c r="J1759" s="47"/>
      <c r="K1759" s="47"/>
    </row>
    <row r="1760" spans="1:11">
      <c r="A1760" s="44">
        <v>1756</v>
      </c>
      <c r="B1760" s="171">
        <v>1300384.0325996277</v>
      </c>
      <c r="C1760" s="141">
        <v>1703492.7507951576</v>
      </c>
      <c r="D1760" s="141">
        <v>1728903.5372581561</v>
      </c>
      <c r="E1760" s="141">
        <v>1810663.3259106702</v>
      </c>
      <c r="J1760" s="47"/>
      <c r="K1760" s="47"/>
    </row>
    <row r="1761" spans="1:11">
      <c r="A1761" s="44">
        <v>1757</v>
      </c>
      <c r="B1761" s="171">
        <v>1326969.0519364346</v>
      </c>
      <c r="C1761" s="141">
        <v>1660445.9227776981</v>
      </c>
      <c r="D1761" s="141">
        <v>1676250.5789542641</v>
      </c>
      <c r="E1761" s="141">
        <v>1758442.5206168292</v>
      </c>
      <c r="J1761" s="47"/>
      <c r="K1761" s="47"/>
    </row>
    <row r="1762" spans="1:11">
      <c r="A1762" s="44">
        <v>1758</v>
      </c>
      <c r="B1762" s="171">
        <v>1329692.5305629522</v>
      </c>
      <c r="C1762" s="141">
        <v>1719800.6372772446</v>
      </c>
      <c r="D1762" s="141">
        <v>1707323.5780758886</v>
      </c>
      <c r="E1762" s="141">
        <v>1832667.3070818549</v>
      </c>
      <c r="J1762" s="47"/>
      <c r="K1762" s="47"/>
    </row>
    <row r="1763" spans="1:11">
      <c r="A1763" s="44">
        <v>1759</v>
      </c>
      <c r="B1763" s="171">
        <v>1320722.4550916573</v>
      </c>
      <c r="C1763" s="141">
        <v>1655472.711855416</v>
      </c>
      <c r="D1763" s="141">
        <v>1746766.6279646838</v>
      </c>
      <c r="E1763" s="141">
        <v>1737090.2532907189</v>
      </c>
      <c r="J1763" s="47"/>
      <c r="K1763" s="47"/>
    </row>
    <row r="1764" spans="1:11">
      <c r="A1764" s="44">
        <v>1760</v>
      </c>
      <c r="B1764" s="171">
        <v>1320764.6280714977</v>
      </c>
      <c r="C1764" s="141">
        <v>1685282.7670552216</v>
      </c>
      <c r="D1764" s="141">
        <v>1712801.3052173557</v>
      </c>
      <c r="E1764" s="141">
        <v>1816528.3964620456</v>
      </c>
      <c r="J1764" s="47"/>
      <c r="K1764" s="47"/>
    </row>
    <row r="1765" spans="1:11">
      <c r="A1765" s="44">
        <v>1761</v>
      </c>
      <c r="B1765" s="171">
        <v>1328689.4670634498</v>
      </c>
      <c r="C1765" s="141">
        <v>1648625.26271445</v>
      </c>
      <c r="D1765" s="141">
        <v>1706285.7302935519</v>
      </c>
      <c r="E1765" s="141">
        <v>1799768.9025330269</v>
      </c>
      <c r="J1765" s="47"/>
      <c r="K1765" s="47"/>
    </row>
    <row r="1766" spans="1:11">
      <c r="A1766" s="44">
        <v>1762</v>
      </c>
      <c r="B1766" s="171">
        <v>1321539.5178455098</v>
      </c>
      <c r="C1766" s="141">
        <v>1677762.2249003658</v>
      </c>
      <c r="D1766" s="141">
        <v>1723481.2801554583</v>
      </c>
      <c r="E1766" s="141">
        <v>1829081.2545316955</v>
      </c>
      <c r="J1766" s="47"/>
      <c r="K1766" s="47"/>
    </row>
    <row r="1767" spans="1:11">
      <c r="A1767" s="44">
        <v>1763</v>
      </c>
      <c r="B1767" s="171">
        <v>1322619.5195060608</v>
      </c>
      <c r="C1767" s="141">
        <v>1699845.7823268075</v>
      </c>
      <c r="D1767" s="141">
        <v>1669897.947060005</v>
      </c>
      <c r="E1767" s="141">
        <v>1812054.7498459157</v>
      </c>
      <c r="J1767" s="47"/>
      <c r="K1767" s="47"/>
    </row>
    <row r="1768" spans="1:11">
      <c r="A1768" s="44">
        <v>1764</v>
      </c>
      <c r="B1768" s="171">
        <v>1353472.1889280782</v>
      </c>
      <c r="C1768" s="141">
        <v>1707209.7627590906</v>
      </c>
      <c r="D1768" s="141">
        <v>1779078.8980829527</v>
      </c>
      <c r="E1768" s="141">
        <v>1824166.2168245648</v>
      </c>
      <c r="J1768" s="47"/>
      <c r="K1768" s="47"/>
    </row>
    <row r="1769" spans="1:11">
      <c r="A1769" s="44">
        <v>1765</v>
      </c>
      <c r="B1769" s="171">
        <v>1318099.6934491624</v>
      </c>
      <c r="C1769" s="141">
        <v>1679113.2380346004</v>
      </c>
      <c r="D1769" s="141">
        <v>1719518.4564966168</v>
      </c>
      <c r="E1769" s="141">
        <v>1738402.4860383919</v>
      </c>
      <c r="J1769" s="47"/>
      <c r="K1769" s="47"/>
    </row>
    <row r="1770" spans="1:11">
      <c r="A1770" s="44">
        <v>1766</v>
      </c>
      <c r="B1770" s="171">
        <v>1332896.9872773886</v>
      </c>
      <c r="C1770" s="141">
        <v>1669288.9816159643</v>
      </c>
      <c r="D1770" s="141">
        <v>1707237.1757519541</v>
      </c>
      <c r="E1770" s="141">
        <v>1737174.6659478985</v>
      </c>
      <c r="J1770" s="47"/>
      <c r="K1770" s="47"/>
    </row>
    <row r="1771" spans="1:11">
      <c r="A1771" s="44">
        <v>1767</v>
      </c>
      <c r="B1771" s="171">
        <v>1323609.0066023376</v>
      </c>
      <c r="C1771" s="141">
        <v>1699482.9649437496</v>
      </c>
      <c r="D1771" s="141">
        <v>1711454.8177804353</v>
      </c>
      <c r="E1771" s="141">
        <v>1765442.8194598951</v>
      </c>
      <c r="J1771" s="47"/>
      <c r="K1771" s="47"/>
    </row>
    <row r="1772" spans="1:11">
      <c r="A1772" s="44">
        <v>1768</v>
      </c>
      <c r="B1772" s="171">
        <v>1290960.3933113057</v>
      </c>
      <c r="C1772" s="141">
        <v>1670682.7359909024</v>
      </c>
      <c r="D1772" s="141">
        <v>1700343.9148999183</v>
      </c>
      <c r="E1772" s="141">
        <v>1734915.2435955638</v>
      </c>
      <c r="J1772" s="47"/>
      <c r="K1772" s="47"/>
    </row>
    <row r="1773" spans="1:11">
      <c r="A1773" s="44">
        <v>1769</v>
      </c>
      <c r="B1773" s="171">
        <v>1305043.6748799603</v>
      </c>
      <c r="C1773" s="141">
        <v>1669482.3898035758</v>
      </c>
      <c r="D1773" s="141">
        <v>1731361.3190608383</v>
      </c>
      <c r="E1773" s="141">
        <v>1831291.9114983869</v>
      </c>
      <c r="J1773" s="47"/>
      <c r="K1773" s="47"/>
    </row>
    <row r="1774" spans="1:11">
      <c r="A1774" s="44">
        <v>1770</v>
      </c>
      <c r="B1774" s="171">
        <v>1326053.3467560874</v>
      </c>
      <c r="C1774" s="141">
        <v>1739615.4666088186</v>
      </c>
      <c r="D1774" s="141">
        <v>1681467.3217832672</v>
      </c>
      <c r="E1774" s="141">
        <v>1829196.7891827091</v>
      </c>
      <c r="J1774" s="47"/>
      <c r="K1774" s="47"/>
    </row>
    <row r="1775" spans="1:11">
      <c r="A1775" s="44">
        <v>1771</v>
      </c>
      <c r="B1775" s="171">
        <v>1296426.6634174769</v>
      </c>
      <c r="C1775" s="141">
        <v>1672427.1461853699</v>
      </c>
      <c r="D1775" s="141">
        <v>1726060.823926446</v>
      </c>
      <c r="E1775" s="141">
        <v>1788072.8359212247</v>
      </c>
      <c r="J1775" s="47"/>
      <c r="K1775" s="47"/>
    </row>
    <row r="1776" spans="1:11">
      <c r="A1776" s="44">
        <v>1772</v>
      </c>
      <c r="B1776" s="171">
        <v>1328022.609845205</v>
      </c>
      <c r="C1776" s="141">
        <v>1666763.4345959444</v>
      </c>
      <c r="D1776" s="141">
        <v>1760086.6652856683</v>
      </c>
      <c r="E1776" s="141">
        <v>1795085.3550569457</v>
      </c>
      <c r="J1776" s="47"/>
      <c r="K1776" s="47"/>
    </row>
    <row r="1777" spans="1:11">
      <c r="A1777" s="44">
        <v>1773</v>
      </c>
      <c r="B1777" s="171">
        <v>1317187.135096173</v>
      </c>
      <c r="C1777" s="141">
        <v>1712493.0886405371</v>
      </c>
      <c r="D1777" s="141">
        <v>1749438.3221063481</v>
      </c>
      <c r="E1777" s="141">
        <v>1791592.7784354552</v>
      </c>
      <c r="J1777" s="47"/>
      <c r="K1777" s="47"/>
    </row>
    <row r="1778" spans="1:11">
      <c r="A1778" s="44">
        <v>1774</v>
      </c>
      <c r="B1778" s="171">
        <v>1312560.4121043424</v>
      </c>
      <c r="C1778" s="141">
        <v>1656387.8845652842</v>
      </c>
      <c r="D1778" s="141">
        <v>1746923.5776504334</v>
      </c>
      <c r="E1778" s="141">
        <v>1827666.7509792128</v>
      </c>
      <c r="J1778" s="47"/>
      <c r="K1778" s="47"/>
    </row>
    <row r="1779" spans="1:11">
      <c r="A1779" s="44">
        <v>1775</v>
      </c>
      <c r="B1779" s="171">
        <v>1292755.9473297817</v>
      </c>
      <c r="C1779" s="141">
        <v>1649314.0463182647</v>
      </c>
      <c r="D1779" s="141">
        <v>1696730.2782917556</v>
      </c>
      <c r="E1779" s="141">
        <v>1771629.2303168278</v>
      </c>
      <c r="J1779" s="47"/>
      <c r="K1779" s="47"/>
    </row>
    <row r="1780" spans="1:11">
      <c r="A1780" s="44">
        <v>1776</v>
      </c>
      <c r="B1780" s="171">
        <v>1304417.014265985</v>
      </c>
      <c r="C1780" s="141">
        <v>1713785.1019098805</v>
      </c>
      <c r="D1780" s="141">
        <v>1711659.8766366977</v>
      </c>
      <c r="E1780" s="141">
        <v>1791744.4361043943</v>
      </c>
      <c r="J1780" s="47"/>
      <c r="K1780" s="47"/>
    </row>
    <row r="1781" spans="1:11">
      <c r="A1781" s="44">
        <v>1777</v>
      </c>
      <c r="B1781" s="171">
        <v>1316894.6031169018</v>
      </c>
      <c r="C1781" s="141">
        <v>1658730.0984373558</v>
      </c>
      <c r="D1781" s="141">
        <v>1698033.7567611104</v>
      </c>
      <c r="E1781" s="141">
        <v>1732022.2311380599</v>
      </c>
      <c r="J1781" s="47"/>
      <c r="K1781" s="47"/>
    </row>
    <row r="1782" spans="1:11">
      <c r="A1782" s="44">
        <v>1778</v>
      </c>
      <c r="B1782" s="171">
        <v>1295785.4508650363</v>
      </c>
      <c r="C1782" s="141">
        <v>1613786.2609558334</v>
      </c>
      <c r="D1782" s="141">
        <v>1665635.7873455524</v>
      </c>
      <c r="E1782" s="141">
        <v>1779310.3448171895</v>
      </c>
      <c r="J1782" s="47"/>
      <c r="K1782" s="47"/>
    </row>
    <row r="1783" spans="1:11">
      <c r="A1783" s="44">
        <v>1779</v>
      </c>
      <c r="B1783" s="171">
        <v>1323685.9086986147</v>
      </c>
      <c r="C1783" s="141">
        <v>1688571.2870661684</v>
      </c>
      <c r="D1783" s="141">
        <v>1690486.0308356162</v>
      </c>
      <c r="E1783" s="141">
        <v>1814295.1031672908</v>
      </c>
      <c r="J1783" s="47"/>
      <c r="K1783" s="47"/>
    </row>
    <row r="1784" spans="1:11">
      <c r="A1784" s="44">
        <v>1780</v>
      </c>
      <c r="B1784" s="171">
        <v>1282211.9494539846</v>
      </c>
      <c r="C1784" s="141">
        <v>1655223.245596814</v>
      </c>
      <c r="D1784" s="141">
        <v>1738115.0966065158</v>
      </c>
      <c r="E1784" s="141">
        <v>1784989.3999476326</v>
      </c>
      <c r="J1784" s="47"/>
      <c r="K1784" s="47"/>
    </row>
    <row r="1785" spans="1:11">
      <c r="A1785" s="44">
        <v>1781</v>
      </c>
      <c r="B1785" s="171">
        <v>1344343.4833879697</v>
      </c>
      <c r="C1785" s="141">
        <v>1670761.9073822221</v>
      </c>
      <c r="D1785" s="141">
        <v>1748034.3108530152</v>
      </c>
      <c r="E1785" s="141">
        <v>1762927.3203459366</v>
      </c>
      <c r="J1785" s="47"/>
      <c r="K1785" s="47"/>
    </row>
    <row r="1786" spans="1:11">
      <c r="A1786" s="44">
        <v>1782</v>
      </c>
      <c r="B1786" s="171">
        <v>1330455.0709401655</v>
      </c>
      <c r="C1786" s="141">
        <v>1699432.1773762999</v>
      </c>
      <c r="D1786" s="141">
        <v>1717723.496524218</v>
      </c>
      <c r="E1786" s="141">
        <v>1794906.1573721545</v>
      </c>
      <c r="J1786" s="47"/>
      <c r="K1786" s="47"/>
    </row>
    <row r="1787" spans="1:11">
      <c r="A1787" s="44">
        <v>1783</v>
      </c>
      <c r="B1787" s="171">
        <v>1325140.9788737539</v>
      </c>
      <c r="C1787" s="141">
        <v>1664085.0221801891</v>
      </c>
      <c r="D1787" s="141">
        <v>1733361.125132058</v>
      </c>
      <c r="E1787" s="141">
        <v>1805588.5575125238</v>
      </c>
      <c r="J1787" s="47"/>
      <c r="K1787" s="47"/>
    </row>
    <row r="1788" spans="1:11">
      <c r="A1788" s="44">
        <v>1784</v>
      </c>
      <c r="B1788" s="171">
        <v>1328712.7862641378</v>
      </c>
      <c r="C1788" s="141">
        <v>1728670.2968210629</v>
      </c>
      <c r="D1788" s="141">
        <v>1787838.8714464926</v>
      </c>
      <c r="E1788" s="141">
        <v>1829505.6211861398</v>
      </c>
      <c r="J1788" s="47"/>
      <c r="K1788" s="47"/>
    </row>
    <row r="1789" spans="1:11">
      <c r="A1789" s="44">
        <v>1785</v>
      </c>
      <c r="B1789" s="171">
        <v>1338167.4823630543</v>
      </c>
      <c r="C1789" s="141">
        <v>1648206.1473610222</v>
      </c>
      <c r="D1789" s="141">
        <v>1707328.803034663</v>
      </c>
      <c r="E1789" s="141">
        <v>1757147.5745665492</v>
      </c>
      <c r="J1789" s="47"/>
      <c r="K1789" s="47"/>
    </row>
    <row r="1790" spans="1:11">
      <c r="A1790" s="44">
        <v>1786</v>
      </c>
      <c r="B1790" s="171">
        <v>1319976.0153348129</v>
      </c>
      <c r="C1790" s="141">
        <v>1655169.6776236251</v>
      </c>
      <c r="D1790" s="141">
        <v>1707878.0225828274</v>
      </c>
      <c r="E1790" s="141">
        <v>1778551.1035182946</v>
      </c>
      <c r="J1790" s="47"/>
      <c r="K1790" s="47"/>
    </row>
    <row r="1791" spans="1:11">
      <c r="A1791" s="44">
        <v>1787</v>
      </c>
      <c r="B1791" s="171">
        <v>1311743.0940248959</v>
      </c>
      <c r="C1791" s="141">
        <v>1703044.8446522849</v>
      </c>
      <c r="D1791" s="141">
        <v>1740427.6385779097</v>
      </c>
      <c r="E1791" s="141">
        <v>1755065.3620975267</v>
      </c>
      <c r="J1791" s="47"/>
      <c r="K1791" s="47"/>
    </row>
    <row r="1792" spans="1:11">
      <c r="A1792" s="44">
        <v>1788</v>
      </c>
      <c r="B1792" s="171">
        <v>1311820.0695494977</v>
      </c>
      <c r="C1792" s="141">
        <v>1691945.7487936723</v>
      </c>
      <c r="D1792" s="141">
        <v>1724059.504656313</v>
      </c>
      <c r="E1792" s="141">
        <v>1773217.6998674164</v>
      </c>
      <c r="J1792" s="47"/>
      <c r="K1792" s="47"/>
    </row>
    <row r="1793" spans="1:11">
      <c r="A1793" s="44">
        <v>1789</v>
      </c>
      <c r="B1793" s="171">
        <v>1336497.3162883804</v>
      </c>
      <c r="C1793" s="141">
        <v>1718566.2505299633</v>
      </c>
      <c r="D1793" s="141">
        <v>1697414.3862334199</v>
      </c>
      <c r="E1793" s="141">
        <v>1846734.4109819306</v>
      </c>
      <c r="J1793" s="47"/>
      <c r="K1793" s="47"/>
    </row>
    <row r="1794" spans="1:11">
      <c r="A1794" s="44">
        <v>1790</v>
      </c>
      <c r="B1794" s="171">
        <v>1308960.888076795</v>
      </c>
      <c r="C1794" s="141">
        <v>1695599.2683796792</v>
      </c>
      <c r="D1794" s="141">
        <v>1726385.1886198402</v>
      </c>
      <c r="E1794" s="141">
        <v>1815558.2033741854</v>
      </c>
      <c r="J1794" s="47"/>
      <c r="K1794" s="47"/>
    </row>
    <row r="1795" spans="1:11">
      <c r="A1795" s="44">
        <v>1791</v>
      </c>
      <c r="B1795" s="171">
        <v>1317385.1795772815</v>
      </c>
      <c r="C1795" s="141">
        <v>1665108.5615770135</v>
      </c>
      <c r="D1795" s="141">
        <v>1687029.3651840414</v>
      </c>
      <c r="E1795" s="141">
        <v>1770798.6600388244</v>
      </c>
      <c r="J1795" s="47"/>
      <c r="K1795" s="47"/>
    </row>
    <row r="1796" spans="1:11">
      <c r="A1796" s="44">
        <v>1792</v>
      </c>
      <c r="B1796" s="171">
        <v>1338739.610127107</v>
      </c>
      <c r="C1796" s="141">
        <v>1695288.5498291231</v>
      </c>
      <c r="D1796" s="141">
        <v>1751595.7730224363</v>
      </c>
      <c r="E1796" s="141">
        <v>1848748.5839065877</v>
      </c>
      <c r="J1796" s="47"/>
      <c r="K1796" s="47"/>
    </row>
    <row r="1797" spans="1:11">
      <c r="A1797" s="44">
        <v>1793</v>
      </c>
      <c r="B1797" s="171">
        <v>1303022.3478424454</v>
      </c>
      <c r="C1797" s="141">
        <v>1643462.2581683185</v>
      </c>
      <c r="D1797" s="141">
        <v>1717353.9318177942</v>
      </c>
      <c r="E1797" s="141">
        <v>1797572.2676535123</v>
      </c>
      <c r="J1797" s="47"/>
      <c r="K1797" s="47"/>
    </row>
    <row r="1798" spans="1:11">
      <c r="A1798" s="44">
        <v>1794</v>
      </c>
      <c r="B1798" s="171">
        <v>1320937.2891563894</v>
      </c>
      <c r="C1798" s="141">
        <v>1710826.4947993106</v>
      </c>
      <c r="D1798" s="141">
        <v>1744597.2697908464</v>
      </c>
      <c r="E1798" s="141">
        <v>1768419.7526199271</v>
      </c>
      <c r="J1798" s="47"/>
      <c r="K1798" s="47"/>
    </row>
    <row r="1799" spans="1:11">
      <c r="A1799" s="44">
        <v>1795</v>
      </c>
      <c r="B1799" s="171">
        <v>1323919.8999792018</v>
      </c>
      <c r="C1799" s="141">
        <v>1657304.9661528114</v>
      </c>
      <c r="D1799" s="141">
        <v>1710306.8008940972</v>
      </c>
      <c r="E1799" s="141">
        <v>1819962.5466915318</v>
      </c>
      <c r="J1799" s="47"/>
      <c r="K1799" s="47"/>
    </row>
    <row r="1800" spans="1:11">
      <c r="A1800" s="44">
        <v>1796</v>
      </c>
      <c r="B1800" s="171">
        <v>1322039.1671041846</v>
      </c>
      <c r="C1800" s="141">
        <v>1693171.0211366212</v>
      </c>
      <c r="D1800" s="141">
        <v>1726675.0101102202</v>
      </c>
      <c r="E1800" s="141">
        <v>1810275.472347633</v>
      </c>
      <c r="J1800" s="47"/>
      <c r="K1800" s="47"/>
    </row>
    <row r="1801" spans="1:11">
      <c r="A1801" s="44">
        <v>1797</v>
      </c>
      <c r="B1801" s="171">
        <v>1319011.1090687294</v>
      </c>
      <c r="C1801" s="141">
        <v>1681471.3506145771</v>
      </c>
      <c r="D1801" s="141">
        <v>1683937.5438332316</v>
      </c>
      <c r="E1801" s="141">
        <v>1733971.8358338731</v>
      </c>
      <c r="J1801" s="47"/>
      <c r="K1801" s="47"/>
    </row>
    <row r="1802" spans="1:11">
      <c r="A1802" s="44">
        <v>1798</v>
      </c>
      <c r="B1802" s="171">
        <v>1308194.4923620841</v>
      </c>
      <c r="C1802" s="141">
        <v>1695404.8543349029</v>
      </c>
      <c r="D1802" s="141">
        <v>1749035.7451001147</v>
      </c>
      <c r="E1802" s="141">
        <v>1776159.5355262263</v>
      </c>
      <c r="J1802" s="47"/>
      <c r="K1802" s="47"/>
    </row>
    <row r="1803" spans="1:11">
      <c r="A1803" s="44">
        <v>1799</v>
      </c>
      <c r="B1803" s="171">
        <v>1306472.0659876033</v>
      </c>
      <c r="C1803" s="141">
        <v>1694080.1332891344</v>
      </c>
      <c r="D1803" s="141">
        <v>1723137.8364031019</v>
      </c>
      <c r="E1803" s="141">
        <v>1823859.8463460752</v>
      </c>
      <c r="J1803" s="47"/>
      <c r="K1803" s="47"/>
    </row>
    <row r="1804" spans="1:11">
      <c r="A1804" s="44">
        <v>1800</v>
      </c>
      <c r="B1804" s="171">
        <v>1317392.1257833778</v>
      </c>
      <c r="C1804" s="141">
        <v>1659407.1956754602</v>
      </c>
      <c r="D1804" s="141">
        <v>1734384.5132901971</v>
      </c>
      <c r="E1804" s="141">
        <v>1724846.5703045346</v>
      </c>
      <c r="J1804" s="47"/>
      <c r="K1804" s="47"/>
    </row>
    <row r="1805" spans="1:11">
      <c r="A1805" s="44">
        <v>1801</v>
      </c>
      <c r="B1805" s="171">
        <v>1328317.6942539567</v>
      </c>
      <c r="C1805" s="141">
        <v>1634421.1817840617</v>
      </c>
      <c r="D1805" s="141">
        <v>1698212.4254630518</v>
      </c>
      <c r="E1805" s="141">
        <v>1807016.2937855115</v>
      </c>
      <c r="J1805" s="47"/>
      <c r="K1805" s="47"/>
    </row>
    <row r="1806" spans="1:11">
      <c r="A1806" s="44">
        <v>1802</v>
      </c>
      <c r="B1806" s="171">
        <v>1325498.4289024686</v>
      </c>
      <c r="C1806" s="141">
        <v>1680170.9323654687</v>
      </c>
      <c r="D1806" s="141">
        <v>1705914.6486961639</v>
      </c>
      <c r="E1806" s="141">
        <v>1762390.7645685303</v>
      </c>
      <c r="J1806" s="47"/>
      <c r="K1806" s="47"/>
    </row>
    <row r="1807" spans="1:11">
      <c r="A1807" s="44">
        <v>1803</v>
      </c>
      <c r="B1807" s="171">
        <v>1328295.8182080602</v>
      </c>
      <c r="C1807" s="141">
        <v>1719391.9454209346</v>
      </c>
      <c r="D1807" s="141">
        <v>1745907.9359044677</v>
      </c>
      <c r="E1807" s="141">
        <v>1837492.7316979954</v>
      </c>
      <c r="J1807" s="47"/>
      <c r="K1807" s="47"/>
    </row>
    <row r="1808" spans="1:11">
      <c r="A1808" s="44">
        <v>1804</v>
      </c>
      <c r="B1808" s="171">
        <v>1323830.1798380953</v>
      </c>
      <c r="C1808" s="141">
        <v>1662525.1187229187</v>
      </c>
      <c r="D1808" s="141">
        <v>1710513.4099607056</v>
      </c>
      <c r="E1808" s="141">
        <v>1787479.8717085517</v>
      </c>
      <c r="J1808" s="47"/>
      <c r="K1808" s="47"/>
    </row>
    <row r="1809" spans="1:11">
      <c r="A1809" s="44">
        <v>1805</v>
      </c>
      <c r="B1809" s="171">
        <v>1324524.3040757587</v>
      </c>
      <c r="C1809" s="141">
        <v>1711291.4097297343</v>
      </c>
      <c r="D1809" s="141">
        <v>1730508.2776460887</v>
      </c>
      <c r="E1809" s="141">
        <v>1845882.5708408039</v>
      </c>
      <c r="J1809" s="47"/>
      <c r="K1809" s="47"/>
    </row>
    <row r="1810" spans="1:11">
      <c r="A1810" s="44">
        <v>1806</v>
      </c>
      <c r="B1810" s="171">
        <v>1359374.2381038952</v>
      </c>
      <c r="C1810" s="141">
        <v>1684826.4181735141</v>
      </c>
      <c r="D1810" s="141">
        <v>1705917.9086518635</v>
      </c>
      <c r="E1810" s="141">
        <v>1790569.4654362015</v>
      </c>
      <c r="J1810" s="47"/>
      <c r="K1810" s="47"/>
    </row>
    <row r="1811" spans="1:11">
      <c r="A1811" s="44">
        <v>1807</v>
      </c>
      <c r="B1811" s="171">
        <v>1329566.2678792763</v>
      </c>
      <c r="C1811" s="141">
        <v>1696670.2281240872</v>
      </c>
      <c r="D1811" s="141">
        <v>1735908.962621022</v>
      </c>
      <c r="E1811" s="141">
        <v>1769101.5400541292</v>
      </c>
      <c r="J1811" s="47"/>
      <c r="K1811" s="47"/>
    </row>
    <row r="1812" spans="1:11">
      <c r="A1812" s="44">
        <v>1808</v>
      </c>
      <c r="B1812" s="171">
        <v>1316302.0674681794</v>
      </c>
      <c r="C1812" s="141">
        <v>1685122.54833065</v>
      </c>
      <c r="D1812" s="141">
        <v>1699066.6679853552</v>
      </c>
      <c r="E1812" s="141">
        <v>1782162.6811407015</v>
      </c>
      <c r="J1812" s="47"/>
      <c r="K1812" s="47"/>
    </row>
    <row r="1813" spans="1:11">
      <c r="A1813" s="44">
        <v>1809</v>
      </c>
      <c r="B1813" s="171">
        <v>1332804.9384266182</v>
      </c>
      <c r="C1813" s="141">
        <v>1703078.2299302854</v>
      </c>
      <c r="D1813" s="141">
        <v>1746116.1766349077</v>
      </c>
      <c r="E1813" s="141">
        <v>1791642.4013787173</v>
      </c>
      <c r="J1813" s="47"/>
      <c r="K1813" s="47"/>
    </row>
    <row r="1814" spans="1:11">
      <c r="A1814" s="44">
        <v>1810</v>
      </c>
      <c r="B1814" s="171">
        <v>1316194.8917846875</v>
      </c>
      <c r="C1814" s="141">
        <v>1678437.5059961318</v>
      </c>
      <c r="D1814" s="141">
        <v>1736857.2661372549</v>
      </c>
      <c r="E1814" s="141">
        <v>1815667.7997114689</v>
      </c>
      <c r="J1814" s="47"/>
      <c r="K1814" s="47"/>
    </row>
    <row r="1815" spans="1:11">
      <c r="A1815" s="44">
        <v>1811</v>
      </c>
      <c r="B1815" s="171">
        <v>1316213.5174964161</v>
      </c>
      <c r="C1815" s="141">
        <v>1685251.6636681813</v>
      </c>
      <c r="D1815" s="141">
        <v>1718919.9276442509</v>
      </c>
      <c r="E1815" s="141">
        <v>1826576.9386523277</v>
      </c>
      <c r="J1815" s="47"/>
      <c r="K1815" s="47"/>
    </row>
    <row r="1816" spans="1:11">
      <c r="A1816" s="44">
        <v>1812</v>
      </c>
      <c r="B1816" s="171">
        <v>1306220.7126557522</v>
      </c>
      <c r="C1816" s="141">
        <v>1666513.5204644587</v>
      </c>
      <c r="D1816" s="141">
        <v>1733257.8678925608</v>
      </c>
      <c r="E1816" s="141">
        <v>1794055.8994534465</v>
      </c>
      <c r="J1816" s="47"/>
      <c r="K1816" s="47"/>
    </row>
    <row r="1817" spans="1:11">
      <c r="A1817" s="44">
        <v>1813</v>
      </c>
      <c r="B1817" s="171">
        <v>1305341.2963531201</v>
      </c>
      <c r="C1817" s="141">
        <v>1623485.9954288097</v>
      </c>
      <c r="D1817" s="141">
        <v>1709504.401816088</v>
      </c>
      <c r="E1817" s="141">
        <v>1768778.3874469933</v>
      </c>
      <c r="J1817" s="47"/>
      <c r="K1817" s="47"/>
    </row>
    <row r="1818" spans="1:11">
      <c r="A1818" s="44">
        <v>1814</v>
      </c>
      <c r="B1818" s="171">
        <v>1306351.6976494524</v>
      </c>
      <c r="C1818" s="141">
        <v>1691134.3762053724</v>
      </c>
      <c r="D1818" s="141">
        <v>1726930.5033623988</v>
      </c>
      <c r="E1818" s="141">
        <v>1809262.7956262142</v>
      </c>
      <c r="J1818" s="47"/>
      <c r="K1818" s="47"/>
    </row>
    <row r="1819" spans="1:11">
      <c r="A1819" s="44">
        <v>1815</v>
      </c>
      <c r="B1819" s="171">
        <v>1330880.8954870072</v>
      </c>
      <c r="C1819" s="141">
        <v>1671945.7955352198</v>
      </c>
      <c r="D1819" s="141">
        <v>1674826.7791543375</v>
      </c>
      <c r="E1819" s="141">
        <v>1782707.170344715</v>
      </c>
      <c r="J1819" s="47"/>
      <c r="K1819" s="47"/>
    </row>
    <row r="1820" spans="1:11">
      <c r="A1820" s="44">
        <v>1816</v>
      </c>
      <c r="B1820" s="171">
        <v>1320296.9562094761</v>
      </c>
      <c r="C1820" s="141">
        <v>1690925.1867380203</v>
      </c>
      <c r="D1820" s="141">
        <v>1733513.4330654193</v>
      </c>
      <c r="E1820" s="141">
        <v>1742069.1579418373</v>
      </c>
      <c r="J1820" s="47"/>
      <c r="K1820" s="47"/>
    </row>
    <row r="1821" spans="1:11">
      <c r="A1821" s="44">
        <v>1817</v>
      </c>
      <c r="B1821" s="171">
        <v>1336135.4294710502</v>
      </c>
      <c r="C1821" s="141">
        <v>1702681.4941788919</v>
      </c>
      <c r="D1821" s="141">
        <v>1732327.8851757038</v>
      </c>
      <c r="E1821" s="141">
        <v>1801231.0424639741</v>
      </c>
      <c r="J1821" s="47"/>
      <c r="K1821" s="47"/>
    </row>
    <row r="1822" spans="1:11">
      <c r="A1822" s="44">
        <v>1818</v>
      </c>
      <c r="B1822" s="171">
        <v>1334949.7627512671</v>
      </c>
      <c r="C1822" s="141">
        <v>1676514.9164141945</v>
      </c>
      <c r="D1822" s="141">
        <v>1709787.9983336653</v>
      </c>
      <c r="E1822" s="141">
        <v>1783900.3539208008</v>
      </c>
      <c r="J1822" s="47"/>
      <c r="K1822" s="47"/>
    </row>
    <row r="1823" spans="1:11">
      <c r="A1823" s="44">
        <v>1819</v>
      </c>
      <c r="B1823" s="171">
        <v>1326981.8238733571</v>
      </c>
      <c r="C1823" s="141">
        <v>1716354.7961001215</v>
      </c>
      <c r="D1823" s="141">
        <v>1772587.7926053465</v>
      </c>
      <c r="E1823" s="141">
        <v>1894419.0445024446</v>
      </c>
      <c r="J1823" s="47"/>
      <c r="K1823" s="47"/>
    </row>
    <row r="1824" spans="1:11">
      <c r="A1824" s="44">
        <v>1820</v>
      </c>
      <c r="B1824" s="171">
        <v>1306786.6117667335</v>
      </c>
      <c r="C1824" s="141">
        <v>1679179.4507173707</v>
      </c>
      <c r="D1824" s="141">
        <v>1740815.346615081</v>
      </c>
      <c r="E1824" s="141">
        <v>1786907.4821273794</v>
      </c>
      <c r="J1824" s="47"/>
      <c r="K1824" s="47"/>
    </row>
    <row r="1825" spans="1:11">
      <c r="A1825" s="44">
        <v>1821</v>
      </c>
      <c r="B1825" s="171">
        <v>1322965.7079506465</v>
      </c>
      <c r="C1825" s="141">
        <v>1674234.1954315237</v>
      </c>
      <c r="D1825" s="141">
        <v>1730296.2705614981</v>
      </c>
      <c r="E1825" s="141">
        <v>1740662.3091027469</v>
      </c>
      <c r="J1825" s="47"/>
      <c r="K1825" s="47"/>
    </row>
    <row r="1826" spans="1:11">
      <c r="A1826" s="44">
        <v>1822</v>
      </c>
      <c r="B1826" s="171">
        <v>1325707.4929304884</v>
      </c>
      <c r="C1826" s="141">
        <v>1646228.3696645035</v>
      </c>
      <c r="D1826" s="141">
        <v>1700355.6048568247</v>
      </c>
      <c r="E1826" s="141">
        <v>1799781.3148897116</v>
      </c>
      <c r="J1826" s="47"/>
      <c r="K1826" s="47"/>
    </row>
    <row r="1827" spans="1:11">
      <c r="A1827" s="44">
        <v>1823</v>
      </c>
      <c r="B1827" s="171">
        <v>1327379.4649357211</v>
      </c>
      <c r="C1827" s="141">
        <v>1692950.634403815</v>
      </c>
      <c r="D1827" s="141">
        <v>1704270.0157487781</v>
      </c>
      <c r="E1827" s="141">
        <v>1791805.5347502865</v>
      </c>
      <c r="J1827" s="47"/>
      <c r="K1827" s="47"/>
    </row>
    <row r="1828" spans="1:11">
      <c r="A1828" s="44">
        <v>1824</v>
      </c>
      <c r="B1828" s="171">
        <v>1304096.9887206352</v>
      </c>
      <c r="C1828" s="141">
        <v>1671382.8119119967</v>
      </c>
      <c r="D1828" s="141">
        <v>1752689.2804339889</v>
      </c>
      <c r="E1828" s="141">
        <v>1765741.2852918452</v>
      </c>
      <c r="J1828" s="47"/>
      <c r="K1828" s="47"/>
    </row>
    <row r="1829" spans="1:11">
      <c r="A1829" s="44">
        <v>1825</v>
      </c>
      <c r="B1829" s="171">
        <v>1313348.4363242493</v>
      </c>
      <c r="C1829" s="141">
        <v>1681951.0989089091</v>
      </c>
      <c r="D1829" s="141">
        <v>1730870.8870682688</v>
      </c>
      <c r="E1829" s="141">
        <v>1754364.639070696</v>
      </c>
      <c r="J1829" s="47"/>
      <c r="K1829" s="47"/>
    </row>
    <row r="1830" spans="1:11">
      <c r="A1830" s="44">
        <v>1826</v>
      </c>
      <c r="B1830" s="171">
        <v>1310410.4953796456</v>
      </c>
      <c r="C1830" s="141">
        <v>1696530.2266532143</v>
      </c>
      <c r="D1830" s="141">
        <v>1741986.3929796806</v>
      </c>
      <c r="E1830" s="141">
        <v>1776697.9392551857</v>
      </c>
      <c r="J1830" s="47"/>
      <c r="K1830" s="47"/>
    </row>
    <row r="1831" spans="1:11">
      <c r="A1831" s="44">
        <v>1827</v>
      </c>
      <c r="B1831" s="171">
        <v>1318346.7917155814</v>
      </c>
      <c r="C1831" s="141">
        <v>1673416.7424561419</v>
      </c>
      <c r="D1831" s="141">
        <v>1695833.256865412</v>
      </c>
      <c r="E1831" s="141">
        <v>1728521.6425433606</v>
      </c>
      <c r="J1831" s="47"/>
      <c r="K1831" s="47"/>
    </row>
    <row r="1832" spans="1:11">
      <c r="A1832" s="44">
        <v>1828</v>
      </c>
      <c r="B1832" s="171">
        <v>1340266.6540797828</v>
      </c>
      <c r="C1832" s="141">
        <v>1698702.4896820278</v>
      </c>
      <c r="D1832" s="141">
        <v>1697123.8238391597</v>
      </c>
      <c r="E1832" s="141">
        <v>1801325.901011647</v>
      </c>
      <c r="J1832" s="47"/>
      <c r="K1832" s="47"/>
    </row>
    <row r="1833" spans="1:11">
      <c r="A1833" s="44">
        <v>1829</v>
      </c>
      <c r="B1833" s="171">
        <v>1313857.5873964427</v>
      </c>
      <c r="C1833" s="141">
        <v>1678007.3774674037</v>
      </c>
      <c r="D1833" s="141">
        <v>1753465.5842566148</v>
      </c>
      <c r="E1833" s="141">
        <v>1773009.9619070105</v>
      </c>
      <c r="J1833" s="47"/>
      <c r="K1833" s="47"/>
    </row>
    <row r="1834" spans="1:11">
      <c r="A1834" s="44">
        <v>1830</v>
      </c>
      <c r="B1834" s="171">
        <v>1337053.628010219</v>
      </c>
      <c r="C1834" s="141">
        <v>1645118.9894758561</v>
      </c>
      <c r="D1834" s="141">
        <v>1715907.4062942399</v>
      </c>
      <c r="E1834" s="141">
        <v>1766066.4771935984</v>
      </c>
      <c r="J1834" s="47"/>
      <c r="K1834" s="47"/>
    </row>
    <row r="1835" spans="1:11">
      <c r="A1835" s="44">
        <v>1831</v>
      </c>
      <c r="B1835" s="171">
        <v>1296731.0997514096</v>
      </c>
      <c r="C1835" s="141">
        <v>1683563.1619789354</v>
      </c>
      <c r="D1835" s="141">
        <v>1694544.7233878088</v>
      </c>
      <c r="E1835" s="141">
        <v>1749779.2607649111</v>
      </c>
      <c r="J1835" s="47"/>
      <c r="K1835" s="47"/>
    </row>
    <row r="1836" spans="1:11">
      <c r="A1836" s="44">
        <v>1832</v>
      </c>
      <c r="B1836" s="171">
        <v>1307263.0049534144</v>
      </c>
      <c r="C1836" s="141">
        <v>1653645.6674288574</v>
      </c>
      <c r="D1836" s="141">
        <v>1701740.8042486801</v>
      </c>
      <c r="E1836" s="141">
        <v>1741447.5299863159</v>
      </c>
      <c r="J1836" s="47"/>
      <c r="K1836" s="47"/>
    </row>
    <row r="1837" spans="1:11">
      <c r="A1837" s="44">
        <v>1833</v>
      </c>
      <c r="B1837" s="171">
        <v>1333202.2251854416</v>
      </c>
      <c r="C1837" s="141">
        <v>1677169.8012568757</v>
      </c>
      <c r="D1837" s="141">
        <v>1721317.5895142721</v>
      </c>
      <c r="E1837" s="141">
        <v>1728638.9306892052</v>
      </c>
      <c r="J1837" s="47"/>
      <c r="K1837" s="47"/>
    </row>
    <row r="1838" spans="1:11">
      <c r="A1838" s="44">
        <v>1834</v>
      </c>
      <c r="B1838" s="171">
        <v>1321222.418459639</v>
      </c>
      <c r="C1838" s="141">
        <v>1679770.1044014529</v>
      </c>
      <c r="D1838" s="141">
        <v>1714948.8490537365</v>
      </c>
      <c r="E1838" s="141">
        <v>1813475.2142642413</v>
      </c>
      <c r="J1838" s="47"/>
      <c r="K1838" s="47"/>
    </row>
    <row r="1839" spans="1:11">
      <c r="A1839" s="44">
        <v>1835</v>
      </c>
      <c r="B1839" s="171">
        <v>1314769.7113483825</v>
      </c>
      <c r="C1839" s="141">
        <v>1676130.795716095</v>
      </c>
      <c r="D1839" s="141">
        <v>1700853.6829679515</v>
      </c>
      <c r="E1839" s="141">
        <v>1715074.7935628504</v>
      </c>
      <c r="J1839" s="47"/>
      <c r="K1839" s="47"/>
    </row>
    <row r="1840" spans="1:11">
      <c r="A1840" s="44">
        <v>1836</v>
      </c>
      <c r="B1840" s="171">
        <v>1327980.4248506322</v>
      </c>
      <c r="C1840" s="141">
        <v>1665938.6806656737</v>
      </c>
      <c r="D1840" s="141">
        <v>1678935.6404708573</v>
      </c>
      <c r="E1840" s="141">
        <v>1817372.3807100176</v>
      </c>
      <c r="J1840" s="47"/>
      <c r="K1840" s="47"/>
    </row>
    <row r="1841" spans="1:11">
      <c r="A1841" s="44">
        <v>1837</v>
      </c>
      <c r="B1841" s="171">
        <v>1335946.1802915509</v>
      </c>
      <c r="C1841" s="141">
        <v>1701619.321424399</v>
      </c>
      <c r="D1841" s="141">
        <v>1733118.9289897894</v>
      </c>
      <c r="E1841" s="141">
        <v>1846167.6097441067</v>
      </c>
      <c r="J1841" s="47"/>
      <c r="K1841" s="47"/>
    </row>
    <row r="1842" spans="1:11">
      <c r="A1842" s="44">
        <v>1838</v>
      </c>
      <c r="B1842" s="171">
        <v>1333146.5315207881</v>
      </c>
      <c r="C1842" s="141">
        <v>1696447.6994416143</v>
      </c>
      <c r="D1842" s="141">
        <v>1755856.3213654915</v>
      </c>
      <c r="E1842" s="141">
        <v>1816979.326622352</v>
      </c>
      <c r="J1842" s="47"/>
      <c r="K1842" s="47"/>
    </row>
    <row r="1843" spans="1:11">
      <c r="A1843" s="44">
        <v>1839</v>
      </c>
      <c r="B1843" s="171">
        <v>1322274.0354856763</v>
      </c>
      <c r="C1843" s="141">
        <v>1695217.0708367485</v>
      </c>
      <c r="D1843" s="141">
        <v>1680542.3854754381</v>
      </c>
      <c r="E1843" s="141">
        <v>1744318.6275252586</v>
      </c>
      <c r="J1843" s="47"/>
      <c r="K1843" s="47"/>
    </row>
    <row r="1844" spans="1:11">
      <c r="A1844" s="44">
        <v>1840</v>
      </c>
      <c r="B1844" s="171">
        <v>1331128.2862706827</v>
      </c>
      <c r="C1844" s="141">
        <v>1656819.2240463959</v>
      </c>
      <c r="D1844" s="141">
        <v>1719394.034082263</v>
      </c>
      <c r="E1844" s="141">
        <v>1777255.0946782234</v>
      </c>
      <c r="J1844" s="47"/>
      <c r="K1844" s="47"/>
    </row>
    <row r="1845" spans="1:11">
      <c r="A1845" s="44">
        <v>1841</v>
      </c>
      <c r="B1845" s="171">
        <v>1309794.3714556287</v>
      </c>
      <c r="C1845" s="141">
        <v>1661932.0366267089</v>
      </c>
      <c r="D1845" s="141">
        <v>1686048.3472117572</v>
      </c>
      <c r="E1845" s="141">
        <v>1804739.6504874539</v>
      </c>
      <c r="J1845" s="47"/>
      <c r="K1845" s="47"/>
    </row>
    <row r="1846" spans="1:11">
      <c r="A1846" s="44">
        <v>1842</v>
      </c>
      <c r="B1846" s="171">
        <v>1310414.6618678526</v>
      </c>
      <c r="C1846" s="141">
        <v>1665801.1469875621</v>
      </c>
      <c r="D1846" s="141">
        <v>1721430.4659632489</v>
      </c>
      <c r="E1846" s="141">
        <v>1821478.5742954654</v>
      </c>
      <c r="J1846" s="47"/>
      <c r="K1846" s="47"/>
    </row>
    <row r="1847" spans="1:11">
      <c r="A1847" s="44">
        <v>1843</v>
      </c>
      <c r="B1847" s="171">
        <v>1306043.3911411916</v>
      </c>
      <c r="C1847" s="141">
        <v>1697576.6319803826</v>
      </c>
      <c r="D1847" s="141">
        <v>1716212.3547689747</v>
      </c>
      <c r="E1847" s="141">
        <v>1836984.1385876599</v>
      </c>
      <c r="J1847" s="47"/>
      <c r="K1847" s="47"/>
    </row>
    <row r="1848" spans="1:11">
      <c r="A1848" s="44">
        <v>1844</v>
      </c>
      <c r="B1848" s="171">
        <v>1306553.3667773262</v>
      </c>
      <c r="C1848" s="141">
        <v>1691590.8210589297</v>
      </c>
      <c r="D1848" s="141">
        <v>1716877.5431450673</v>
      </c>
      <c r="E1848" s="141">
        <v>1808927.7177976239</v>
      </c>
      <c r="J1848" s="47"/>
      <c r="K1848" s="47"/>
    </row>
    <row r="1849" spans="1:11">
      <c r="A1849" s="44">
        <v>1845</v>
      </c>
      <c r="B1849" s="171">
        <v>1310580.3364919547</v>
      </c>
      <c r="C1849" s="141">
        <v>1657058.610504912</v>
      </c>
      <c r="D1849" s="141">
        <v>1768028.8106615499</v>
      </c>
      <c r="E1849" s="141">
        <v>1783608.5035946378</v>
      </c>
      <c r="J1849" s="47"/>
      <c r="K1849" s="47"/>
    </row>
    <row r="1850" spans="1:11">
      <c r="A1850" s="44">
        <v>1846</v>
      </c>
      <c r="B1850" s="171">
        <v>1309113.3566974648</v>
      </c>
      <c r="C1850" s="141">
        <v>1667169.5373825142</v>
      </c>
      <c r="D1850" s="141">
        <v>1644377.2609384377</v>
      </c>
      <c r="E1850" s="141">
        <v>1710932.4169415934</v>
      </c>
      <c r="J1850" s="47"/>
      <c r="K1850" s="47"/>
    </row>
    <row r="1851" spans="1:11">
      <c r="A1851" s="44">
        <v>1847</v>
      </c>
      <c r="B1851" s="171">
        <v>1320567.8117067476</v>
      </c>
      <c r="C1851" s="141">
        <v>1669605.2761894201</v>
      </c>
      <c r="D1851" s="141">
        <v>1696076.8186831975</v>
      </c>
      <c r="E1851" s="141">
        <v>1703201.0333458397</v>
      </c>
      <c r="J1851" s="47"/>
      <c r="K1851" s="47"/>
    </row>
    <row r="1852" spans="1:11">
      <c r="A1852" s="44">
        <v>1848</v>
      </c>
      <c r="B1852" s="171">
        <v>1302260.0770890359</v>
      </c>
      <c r="C1852" s="141">
        <v>1670437.8195706333</v>
      </c>
      <c r="D1852" s="141">
        <v>1663031.0115171801</v>
      </c>
      <c r="E1852" s="141">
        <v>1765184.9937163219</v>
      </c>
      <c r="J1852" s="47"/>
      <c r="K1852" s="47"/>
    </row>
    <row r="1853" spans="1:11">
      <c r="A1853" s="44">
        <v>1849</v>
      </c>
      <c r="B1853" s="171">
        <v>1322105.9881122438</v>
      </c>
      <c r="C1853" s="141">
        <v>1658801.7249281704</v>
      </c>
      <c r="D1853" s="141">
        <v>1716334.567459665</v>
      </c>
      <c r="E1853" s="141">
        <v>1747522.4231636545</v>
      </c>
      <c r="J1853" s="47"/>
      <c r="K1853" s="47"/>
    </row>
    <row r="1854" spans="1:11">
      <c r="A1854" s="44">
        <v>1850</v>
      </c>
      <c r="B1854" s="171">
        <v>1303073.2227912559</v>
      </c>
      <c r="C1854" s="141">
        <v>1717074.3898833471</v>
      </c>
      <c r="D1854" s="141">
        <v>1781347.5438349305</v>
      </c>
      <c r="E1854" s="141">
        <v>1797555.3557924712</v>
      </c>
      <c r="J1854" s="47"/>
      <c r="K1854" s="47"/>
    </row>
    <row r="1855" spans="1:11">
      <c r="A1855" s="44">
        <v>1851</v>
      </c>
      <c r="B1855" s="171">
        <v>1333673.8732948753</v>
      </c>
      <c r="C1855" s="141">
        <v>1697975.2004474758</v>
      </c>
      <c r="D1855" s="141">
        <v>1712676.9895794126</v>
      </c>
      <c r="E1855" s="141">
        <v>1818479.3481538699</v>
      </c>
      <c r="J1855" s="47"/>
      <c r="K1855" s="47"/>
    </row>
    <row r="1856" spans="1:11">
      <c r="A1856" s="44">
        <v>1852</v>
      </c>
      <c r="B1856" s="171">
        <v>1308248.8269511499</v>
      </c>
      <c r="C1856" s="141">
        <v>1649991.6234646186</v>
      </c>
      <c r="D1856" s="141">
        <v>1724809.2448897241</v>
      </c>
      <c r="E1856" s="141">
        <v>1735343.5403209468</v>
      </c>
      <c r="J1856" s="47"/>
      <c r="K1856" s="47"/>
    </row>
    <row r="1857" spans="1:11">
      <c r="A1857" s="44">
        <v>1853</v>
      </c>
      <c r="B1857" s="171">
        <v>1340787.0973549446</v>
      </c>
      <c r="C1857" s="141">
        <v>1676190.9660691179</v>
      </c>
      <c r="D1857" s="141">
        <v>1685605.3748580075</v>
      </c>
      <c r="E1857" s="141">
        <v>1778575.3199063251</v>
      </c>
      <c r="J1857" s="47"/>
      <c r="K1857" s="47"/>
    </row>
    <row r="1858" spans="1:11">
      <c r="A1858" s="44">
        <v>1854</v>
      </c>
      <c r="B1858" s="171">
        <v>1323917.4688903759</v>
      </c>
      <c r="C1858" s="141">
        <v>1680703.1567712594</v>
      </c>
      <c r="D1858" s="141">
        <v>1716030.2485613842</v>
      </c>
      <c r="E1858" s="141">
        <v>1818636.9510396309</v>
      </c>
      <c r="J1858" s="47"/>
      <c r="K1858" s="47"/>
    </row>
    <row r="1859" spans="1:11">
      <c r="A1859" s="44">
        <v>1855</v>
      </c>
      <c r="B1859" s="171">
        <v>1353073.0017044842</v>
      </c>
      <c r="C1859" s="141">
        <v>1708549.096013722</v>
      </c>
      <c r="D1859" s="141">
        <v>1739760.8026121617</v>
      </c>
      <c r="E1859" s="141">
        <v>1800543.2598105513</v>
      </c>
      <c r="J1859" s="47"/>
      <c r="K1859" s="47"/>
    </row>
    <row r="1860" spans="1:11">
      <c r="A1860" s="44">
        <v>1856</v>
      </c>
      <c r="B1860" s="171">
        <v>1291781.737406604</v>
      </c>
      <c r="C1860" s="141">
        <v>1643486.849051689</v>
      </c>
      <c r="D1860" s="141">
        <v>1759807.5445478377</v>
      </c>
      <c r="E1860" s="141">
        <v>1797513.5932248593</v>
      </c>
      <c r="J1860" s="47"/>
      <c r="K1860" s="47"/>
    </row>
    <row r="1861" spans="1:11">
      <c r="A1861" s="44">
        <v>1857</v>
      </c>
      <c r="B1861" s="171">
        <v>1325587.336036471</v>
      </c>
      <c r="C1861" s="141">
        <v>1691311.8568231426</v>
      </c>
      <c r="D1861" s="141">
        <v>1667632.0522437119</v>
      </c>
      <c r="E1861" s="141">
        <v>1775448.7874701761</v>
      </c>
      <c r="J1861" s="47"/>
      <c r="K1861" s="47"/>
    </row>
    <row r="1862" spans="1:11">
      <c r="A1862" s="44">
        <v>1858</v>
      </c>
      <c r="B1862" s="171">
        <v>1305553.4297464993</v>
      </c>
      <c r="C1862" s="141">
        <v>1707225.9163617382</v>
      </c>
      <c r="D1862" s="141">
        <v>1715844.2588550213</v>
      </c>
      <c r="E1862" s="141">
        <v>1799880.9465916215</v>
      </c>
      <c r="J1862" s="47"/>
      <c r="K1862" s="47"/>
    </row>
    <row r="1863" spans="1:11">
      <c r="A1863" s="44">
        <v>1859</v>
      </c>
      <c r="B1863" s="171">
        <v>1297525.6291527776</v>
      </c>
      <c r="C1863" s="141">
        <v>1672392.4739856382</v>
      </c>
      <c r="D1863" s="141">
        <v>1688033.4806850466</v>
      </c>
      <c r="E1863" s="141">
        <v>1753280.0688128171</v>
      </c>
      <c r="J1863" s="47"/>
      <c r="K1863" s="47"/>
    </row>
    <row r="1864" spans="1:11">
      <c r="A1864" s="44">
        <v>1860</v>
      </c>
      <c r="B1864" s="171">
        <v>1334041.13707301</v>
      </c>
      <c r="C1864" s="141">
        <v>1705526.1182351289</v>
      </c>
      <c r="D1864" s="141">
        <v>1717446.0143636679</v>
      </c>
      <c r="E1864" s="141">
        <v>1752591.1735001458</v>
      </c>
      <c r="J1864" s="47"/>
      <c r="K1864" s="47"/>
    </row>
    <row r="1865" spans="1:11">
      <c r="A1865" s="44">
        <v>1861</v>
      </c>
      <c r="B1865" s="171">
        <v>1322019.0245763012</v>
      </c>
      <c r="C1865" s="141">
        <v>1664885.5215408828</v>
      </c>
      <c r="D1865" s="141">
        <v>1733098.7134509326</v>
      </c>
      <c r="E1865" s="141">
        <v>1804172.8651969046</v>
      </c>
      <c r="J1865" s="47"/>
      <c r="K1865" s="47"/>
    </row>
    <row r="1866" spans="1:11">
      <c r="A1866" s="44">
        <v>1862</v>
      </c>
      <c r="B1866" s="171">
        <v>1315334.2946388724</v>
      </c>
      <c r="C1866" s="141">
        <v>1660012.2410175668</v>
      </c>
      <c r="D1866" s="141">
        <v>1689342.2542784328</v>
      </c>
      <c r="E1866" s="141">
        <v>1772715.3591741112</v>
      </c>
      <c r="J1866" s="47"/>
      <c r="K1866" s="47"/>
    </row>
    <row r="1867" spans="1:11">
      <c r="A1867" s="44">
        <v>1863</v>
      </c>
      <c r="B1867" s="171">
        <v>1329948.5839506509</v>
      </c>
      <c r="C1867" s="141">
        <v>1685527.7936600789</v>
      </c>
      <c r="D1867" s="141">
        <v>1755736.0702756268</v>
      </c>
      <c r="E1867" s="141">
        <v>1810871.6648435381</v>
      </c>
      <c r="J1867" s="47"/>
      <c r="K1867" s="47"/>
    </row>
    <row r="1868" spans="1:11">
      <c r="A1868" s="44">
        <v>1864</v>
      </c>
      <c r="B1868" s="171">
        <v>1320379.8980282571</v>
      </c>
      <c r="C1868" s="141">
        <v>1705395.8855369724</v>
      </c>
      <c r="D1868" s="141">
        <v>1688356.6589229787</v>
      </c>
      <c r="E1868" s="141">
        <v>1746894.4967571315</v>
      </c>
      <c r="J1868" s="47"/>
      <c r="K1868" s="47"/>
    </row>
    <row r="1869" spans="1:11">
      <c r="A1869" s="44">
        <v>1865</v>
      </c>
      <c r="B1869" s="171">
        <v>1311734.2659986762</v>
      </c>
      <c r="C1869" s="141">
        <v>1633906.8272538385</v>
      </c>
      <c r="D1869" s="141">
        <v>1711044.3336030194</v>
      </c>
      <c r="E1869" s="141">
        <v>1780979.0801552548</v>
      </c>
      <c r="J1869" s="47"/>
      <c r="K1869" s="47"/>
    </row>
    <row r="1870" spans="1:11">
      <c r="A1870" s="44">
        <v>1866</v>
      </c>
      <c r="B1870" s="171">
        <v>1337320.3267478738</v>
      </c>
      <c r="C1870" s="141">
        <v>1741579.6639584727</v>
      </c>
      <c r="D1870" s="141">
        <v>1770327.7725187547</v>
      </c>
      <c r="E1870" s="141">
        <v>1845836.1064170585</v>
      </c>
      <c r="J1870" s="47"/>
      <c r="K1870" s="47"/>
    </row>
    <row r="1871" spans="1:11">
      <c r="A1871" s="44">
        <v>1867</v>
      </c>
      <c r="B1871" s="171">
        <v>1322134.6018751385</v>
      </c>
      <c r="C1871" s="141">
        <v>1669807.6228732555</v>
      </c>
      <c r="D1871" s="141">
        <v>1756671.0603032471</v>
      </c>
      <c r="E1871" s="141">
        <v>1820114.9709042481</v>
      </c>
      <c r="J1871" s="47"/>
      <c r="K1871" s="47"/>
    </row>
    <row r="1872" spans="1:11">
      <c r="A1872" s="44">
        <v>1868</v>
      </c>
      <c r="B1872" s="171">
        <v>1309107.0245921558</v>
      </c>
      <c r="C1872" s="141">
        <v>1682394.970379645</v>
      </c>
      <c r="D1872" s="141">
        <v>1668602.2130595092</v>
      </c>
      <c r="E1872" s="141">
        <v>1731660.4272531581</v>
      </c>
      <c r="J1872" s="47"/>
      <c r="K1872" s="47"/>
    </row>
    <row r="1873" spans="1:11">
      <c r="A1873" s="44">
        <v>1869</v>
      </c>
      <c r="B1873" s="171">
        <v>1321187.6062941391</v>
      </c>
      <c r="C1873" s="141">
        <v>1710800.5356692967</v>
      </c>
      <c r="D1873" s="141">
        <v>1680355.2132656688</v>
      </c>
      <c r="E1873" s="141">
        <v>1794540.8034574338</v>
      </c>
      <c r="J1873" s="47"/>
      <c r="K1873" s="47"/>
    </row>
    <row r="1874" spans="1:11">
      <c r="A1874" s="44">
        <v>1870</v>
      </c>
      <c r="B1874" s="171">
        <v>1341523.6443517127</v>
      </c>
      <c r="C1874" s="141">
        <v>1720195.35525373</v>
      </c>
      <c r="D1874" s="141">
        <v>1717745.9350556643</v>
      </c>
      <c r="E1874" s="141">
        <v>1806548.5312765141</v>
      </c>
      <c r="J1874" s="47"/>
      <c r="K1874" s="47"/>
    </row>
    <row r="1875" spans="1:11">
      <c r="A1875" s="44">
        <v>1871</v>
      </c>
      <c r="B1875" s="171">
        <v>1298712.9784872506</v>
      </c>
      <c r="C1875" s="141">
        <v>1663286.8027502098</v>
      </c>
      <c r="D1875" s="141">
        <v>1682954.0351587804</v>
      </c>
      <c r="E1875" s="141">
        <v>1822337.8492933356</v>
      </c>
      <c r="J1875" s="47"/>
      <c r="K1875" s="47"/>
    </row>
    <row r="1876" spans="1:11">
      <c r="A1876" s="44">
        <v>1872</v>
      </c>
      <c r="B1876" s="171">
        <v>1342539.3156593188</v>
      </c>
      <c r="C1876" s="141">
        <v>1715969.0268141346</v>
      </c>
      <c r="D1876" s="141">
        <v>1733114.5024446759</v>
      </c>
      <c r="E1876" s="141">
        <v>1806610.8399550056</v>
      </c>
      <c r="J1876" s="47"/>
      <c r="K1876" s="47"/>
    </row>
    <row r="1877" spans="1:11">
      <c r="A1877" s="44">
        <v>1873</v>
      </c>
      <c r="B1877" s="171">
        <v>1293694.8092442139</v>
      </c>
      <c r="C1877" s="141">
        <v>1672606.6782285378</v>
      </c>
      <c r="D1877" s="141">
        <v>1646017.8984129638</v>
      </c>
      <c r="E1877" s="141">
        <v>1755813.4719964319</v>
      </c>
      <c r="J1877" s="47"/>
      <c r="K1877" s="47"/>
    </row>
    <row r="1878" spans="1:11">
      <c r="A1878" s="44">
        <v>1874</v>
      </c>
      <c r="B1878" s="171">
        <v>1326645.5627730631</v>
      </c>
      <c r="C1878" s="141">
        <v>1647070.8803627209</v>
      </c>
      <c r="D1878" s="141">
        <v>1723641.3766365342</v>
      </c>
      <c r="E1878" s="141">
        <v>1767424.3270774467</v>
      </c>
      <c r="J1878" s="47"/>
      <c r="K1878" s="47"/>
    </row>
    <row r="1879" spans="1:11">
      <c r="A1879" s="44">
        <v>1875</v>
      </c>
      <c r="B1879" s="171">
        <v>1300464.4342781729</v>
      </c>
      <c r="C1879" s="141">
        <v>1625883.1348065324</v>
      </c>
      <c r="D1879" s="141">
        <v>1688726.615233456</v>
      </c>
      <c r="E1879" s="141">
        <v>1718265.137113872</v>
      </c>
      <c r="J1879" s="47"/>
      <c r="K1879" s="47"/>
    </row>
    <row r="1880" spans="1:11">
      <c r="A1880" s="44">
        <v>1876</v>
      </c>
      <c r="B1880" s="171">
        <v>1322692.463135642</v>
      </c>
      <c r="C1880" s="141">
        <v>1687525.6665610634</v>
      </c>
      <c r="D1880" s="141">
        <v>1699551.2290850198</v>
      </c>
      <c r="E1880" s="141">
        <v>1790029.5791574314</v>
      </c>
      <c r="J1880" s="47"/>
      <c r="K1880" s="47"/>
    </row>
    <row r="1881" spans="1:11">
      <c r="A1881" s="44">
        <v>1877</v>
      </c>
      <c r="B1881" s="171">
        <v>1338275.9982318755</v>
      </c>
      <c r="C1881" s="141">
        <v>1696493.4194414569</v>
      </c>
      <c r="D1881" s="141">
        <v>1714326.3642857471</v>
      </c>
      <c r="E1881" s="141">
        <v>1821176.2287105371</v>
      </c>
      <c r="J1881" s="47"/>
      <c r="K1881" s="47"/>
    </row>
    <row r="1882" spans="1:11">
      <c r="A1882" s="44">
        <v>1878</v>
      </c>
      <c r="B1882" s="171">
        <v>1333257.1041990437</v>
      </c>
      <c r="C1882" s="141">
        <v>1696184.7494126309</v>
      </c>
      <c r="D1882" s="141">
        <v>1696292.9717940027</v>
      </c>
      <c r="E1882" s="141">
        <v>1805833.1124425614</v>
      </c>
      <c r="J1882" s="47"/>
      <c r="K1882" s="47"/>
    </row>
    <row r="1883" spans="1:11">
      <c r="A1883" s="44">
        <v>1879</v>
      </c>
      <c r="B1883" s="171">
        <v>1304577.157383326</v>
      </c>
      <c r="C1883" s="141">
        <v>1670617.3785331135</v>
      </c>
      <c r="D1883" s="141">
        <v>1702800.309705294</v>
      </c>
      <c r="E1883" s="141">
        <v>1779622.7477135588</v>
      </c>
      <c r="J1883" s="47"/>
      <c r="K1883" s="47"/>
    </row>
    <row r="1884" spans="1:11">
      <c r="A1884" s="44">
        <v>1880</v>
      </c>
      <c r="B1884" s="171">
        <v>1311644.7087150961</v>
      </c>
      <c r="C1884" s="141">
        <v>1714359.3718282392</v>
      </c>
      <c r="D1884" s="141">
        <v>1725133.8339246761</v>
      </c>
      <c r="E1884" s="141">
        <v>1855634.4894881777</v>
      </c>
      <c r="J1884" s="47"/>
      <c r="K1884" s="47"/>
    </row>
    <row r="1885" spans="1:11">
      <c r="A1885" s="44">
        <v>1881</v>
      </c>
      <c r="B1885" s="171">
        <v>1332014.7277722424</v>
      </c>
      <c r="C1885" s="141">
        <v>1696937.5560736896</v>
      </c>
      <c r="D1885" s="141">
        <v>1771699.8796914085</v>
      </c>
      <c r="E1885" s="141">
        <v>1822411.0063836663</v>
      </c>
      <c r="J1885" s="47"/>
      <c r="K1885" s="47"/>
    </row>
    <row r="1886" spans="1:11">
      <c r="A1886" s="44">
        <v>1882</v>
      </c>
      <c r="B1886" s="171">
        <v>1308943.9710975152</v>
      </c>
      <c r="C1886" s="141">
        <v>1641777.0181944417</v>
      </c>
      <c r="D1886" s="141">
        <v>1685533.5753668381</v>
      </c>
      <c r="E1886" s="141">
        <v>1738977.626871695</v>
      </c>
      <c r="J1886" s="47"/>
      <c r="K1886" s="47"/>
    </row>
    <row r="1887" spans="1:11">
      <c r="A1887" s="44">
        <v>1883</v>
      </c>
      <c r="B1887" s="171">
        <v>1315264.0547798271</v>
      </c>
      <c r="C1887" s="141">
        <v>1710125.1276038587</v>
      </c>
      <c r="D1887" s="141">
        <v>1743231.327726864</v>
      </c>
      <c r="E1887" s="141">
        <v>1814485.619913124</v>
      </c>
      <c r="J1887" s="47"/>
      <c r="K1887" s="47"/>
    </row>
    <row r="1888" spans="1:11">
      <c r="A1888" s="44">
        <v>1884</v>
      </c>
      <c r="B1888" s="171">
        <v>1326635.4599727874</v>
      </c>
      <c r="C1888" s="141">
        <v>1660440.3190059278</v>
      </c>
      <c r="D1888" s="141">
        <v>1709132.7713660996</v>
      </c>
      <c r="E1888" s="141">
        <v>1775739.1468664613</v>
      </c>
      <c r="J1888" s="47"/>
      <c r="K1888" s="47"/>
    </row>
    <row r="1889" spans="1:11">
      <c r="A1889" s="44">
        <v>1885</v>
      </c>
      <c r="B1889" s="171">
        <v>1297954.4623272552</v>
      </c>
      <c r="C1889" s="141">
        <v>1649533.651803026</v>
      </c>
      <c r="D1889" s="141">
        <v>1680798.3617619346</v>
      </c>
      <c r="E1889" s="141">
        <v>1806168.6742965726</v>
      </c>
      <c r="J1889" s="47"/>
      <c r="K1889" s="47"/>
    </row>
    <row r="1890" spans="1:11">
      <c r="A1890" s="44">
        <v>1886</v>
      </c>
      <c r="B1890" s="171">
        <v>1350385.4545585189</v>
      </c>
      <c r="C1890" s="141">
        <v>1694885.0694775167</v>
      </c>
      <c r="D1890" s="141">
        <v>1796321.2797530312</v>
      </c>
      <c r="E1890" s="141">
        <v>1814164.6595502419</v>
      </c>
      <c r="J1890" s="47"/>
      <c r="K1890" s="47"/>
    </row>
    <row r="1891" spans="1:11">
      <c r="A1891" s="44">
        <v>1887</v>
      </c>
      <c r="B1891" s="171">
        <v>1338034.2230614761</v>
      </c>
      <c r="C1891" s="141">
        <v>1676803.925494333</v>
      </c>
      <c r="D1891" s="141">
        <v>1752937.2305481432</v>
      </c>
      <c r="E1891" s="141">
        <v>1850546.0397762447</v>
      </c>
      <c r="J1891" s="47"/>
      <c r="K1891" s="47"/>
    </row>
    <row r="1892" spans="1:11">
      <c r="A1892" s="44">
        <v>1888</v>
      </c>
      <c r="B1892" s="171">
        <v>1349610.8654417221</v>
      </c>
      <c r="C1892" s="141">
        <v>1742858.6014357808</v>
      </c>
      <c r="D1892" s="141">
        <v>1800785.6074237458</v>
      </c>
      <c r="E1892" s="141">
        <v>1838598.2508459885</v>
      </c>
      <c r="J1892" s="47"/>
      <c r="K1892" s="47"/>
    </row>
    <row r="1893" spans="1:11">
      <c r="A1893" s="44">
        <v>1889</v>
      </c>
      <c r="B1893" s="171">
        <v>1305359.2116678138</v>
      </c>
      <c r="C1893" s="141">
        <v>1670511.0800394777</v>
      </c>
      <c r="D1893" s="141">
        <v>1704966.5411066529</v>
      </c>
      <c r="E1893" s="141">
        <v>1767081.7348639667</v>
      </c>
      <c r="J1893" s="47"/>
      <c r="K1893" s="47"/>
    </row>
    <row r="1894" spans="1:11">
      <c r="A1894" s="44">
        <v>1890</v>
      </c>
      <c r="B1894" s="171">
        <v>1307263.0989340162</v>
      </c>
      <c r="C1894" s="141">
        <v>1682468.5060191939</v>
      </c>
      <c r="D1894" s="141">
        <v>1698296.6549239832</v>
      </c>
      <c r="E1894" s="141">
        <v>1878401.7187732987</v>
      </c>
      <c r="J1894" s="47"/>
      <c r="K1894" s="47"/>
    </row>
    <row r="1895" spans="1:11">
      <c r="A1895" s="44">
        <v>1891</v>
      </c>
      <c r="B1895" s="171">
        <v>1326565.4905790396</v>
      </c>
      <c r="C1895" s="141">
        <v>1706817.2674504102</v>
      </c>
      <c r="D1895" s="141">
        <v>1689807.0161711606</v>
      </c>
      <c r="E1895" s="141">
        <v>1815995.4796219449</v>
      </c>
      <c r="J1895" s="47"/>
      <c r="K1895" s="47"/>
    </row>
    <row r="1896" spans="1:11">
      <c r="A1896" s="44">
        <v>1892</v>
      </c>
      <c r="B1896" s="171">
        <v>1332343.1606077407</v>
      </c>
      <c r="C1896" s="141">
        <v>1671123.0164350248</v>
      </c>
      <c r="D1896" s="141">
        <v>1734958.0812104887</v>
      </c>
      <c r="E1896" s="141">
        <v>1825815.3702956566</v>
      </c>
      <c r="J1896" s="47"/>
      <c r="K1896" s="47"/>
    </row>
    <row r="1897" spans="1:11">
      <c r="A1897" s="44">
        <v>1893</v>
      </c>
      <c r="B1897" s="171">
        <v>1338512.3590571873</v>
      </c>
      <c r="C1897" s="141">
        <v>1703554.2663051542</v>
      </c>
      <c r="D1897" s="141">
        <v>1742730.4546054748</v>
      </c>
      <c r="E1897" s="141">
        <v>1782420.5907501078</v>
      </c>
      <c r="J1897" s="47"/>
      <c r="K1897" s="47"/>
    </row>
    <row r="1898" spans="1:11">
      <c r="A1898" s="44">
        <v>1894</v>
      </c>
      <c r="B1898" s="171">
        <v>1309446.3734690859</v>
      </c>
      <c r="C1898" s="141">
        <v>1704655.2181004607</v>
      </c>
      <c r="D1898" s="141">
        <v>1717101.7268513846</v>
      </c>
      <c r="E1898" s="141">
        <v>1734926.4075782346</v>
      </c>
      <c r="J1898" s="47"/>
      <c r="K1898" s="47"/>
    </row>
    <row r="1899" spans="1:11">
      <c r="A1899" s="44">
        <v>1895</v>
      </c>
      <c r="B1899" s="171">
        <v>1296942.9232362981</v>
      </c>
      <c r="C1899" s="141">
        <v>1681642.833792631</v>
      </c>
      <c r="D1899" s="141">
        <v>1721596.943570494</v>
      </c>
      <c r="E1899" s="141">
        <v>1788115.443450877</v>
      </c>
      <c r="J1899" s="47"/>
      <c r="K1899" s="47"/>
    </row>
    <row r="1900" spans="1:11">
      <c r="A1900" s="44">
        <v>1896</v>
      </c>
      <c r="B1900" s="171">
        <v>1313080.8599530652</v>
      </c>
      <c r="C1900" s="141">
        <v>1714316.6221918638</v>
      </c>
      <c r="D1900" s="141">
        <v>1737151.041797095</v>
      </c>
      <c r="E1900" s="141">
        <v>1789085.9553513227</v>
      </c>
      <c r="J1900" s="47"/>
      <c r="K1900" s="47"/>
    </row>
    <row r="1901" spans="1:11">
      <c r="A1901" s="44">
        <v>1897</v>
      </c>
      <c r="B1901" s="171">
        <v>1337902.0863961836</v>
      </c>
      <c r="C1901" s="141">
        <v>1708766.7431431166</v>
      </c>
      <c r="D1901" s="141">
        <v>1679210.271018625</v>
      </c>
      <c r="E1901" s="141">
        <v>1800097.7762437016</v>
      </c>
      <c r="J1901" s="47"/>
      <c r="K1901" s="47"/>
    </row>
    <row r="1902" spans="1:11">
      <c r="A1902" s="44">
        <v>1898</v>
      </c>
      <c r="B1902" s="171">
        <v>1317437.9730424436</v>
      </c>
      <c r="C1902" s="141">
        <v>1665416.6642053004</v>
      </c>
      <c r="D1902" s="141">
        <v>1679815.0928672072</v>
      </c>
      <c r="E1902" s="141">
        <v>1742395.0942480855</v>
      </c>
      <c r="J1902" s="47"/>
      <c r="K1902" s="47"/>
    </row>
    <row r="1903" spans="1:11">
      <c r="A1903" s="44">
        <v>1899</v>
      </c>
      <c r="B1903" s="171">
        <v>1324265.6004237074</v>
      </c>
      <c r="C1903" s="141">
        <v>1686459.9075289622</v>
      </c>
      <c r="D1903" s="141">
        <v>1726369.2582093987</v>
      </c>
      <c r="E1903" s="141">
        <v>1817749.2221000758</v>
      </c>
      <c r="J1903" s="47"/>
      <c r="K1903" s="47"/>
    </row>
    <row r="1904" spans="1:11">
      <c r="A1904" s="44">
        <v>1900</v>
      </c>
      <c r="B1904" s="171">
        <v>1349940.8373192912</v>
      </c>
      <c r="C1904" s="141">
        <v>1732119.4246018701</v>
      </c>
      <c r="D1904" s="141">
        <v>1728902.15804212</v>
      </c>
      <c r="E1904" s="141">
        <v>1850182.7241853871</v>
      </c>
      <c r="J1904" s="47"/>
      <c r="K1904" s="47"/>
    </row>
    <row r="1905" spans="1:11">
      <c r="A1905" s="44">
        <v>1901</v>
      </c>
      <c r="B1905" s="171">
        <v>1315268.5572348351</v>
      </c>
      <c r="C1905" s="141">
        <v>1691039.4749585576</v>
      </c>
      <c r="D1905" s="141">
        <v>1714903.8425485319</v>
      </c>
      <c r="E1905" s="141">
        <v>1813317.6147506465</v>
      </c>
      <c r="J1905" s="47"/>
      <c r="K1905" s="47"/>
    </row>
    <row r="1906" spans="1:11">
      <c r="A1906" s="44">
        <v>1902</v>
      </c>
      <c r="B1906" s="171">
        <v>1273053.5548849187</v>
      </c>
      <c r="C1906" s="141">
        <v>1648370.4680245155</v>
      </c>
      <c r="D1906" s="141">
        <v>1690415.5005047456</v>
      </c>
      <c r="E1906" s="141">
        <v>1735879.6309452858</v>
      </c>
      <c r="J1906" s="47"/>
      <c r="K1906" s="47"/>
    </row>
    <row r="1907" spans="1:11">
      <c r="A1907" s="44">
        <v>1903</v>
      </c>
      <c r="B1907" s="171">
        <v>1338324.1351265709</v>
      </c>
      <c r="C1907" s="141">
        <v>1749553.9509043072</v>
      </c>
      <c r="D1907" s="141">
        <v>1718185.3254754746</v>
      </c>
      <c r="E1907" s="141">
        <v>1847262.2865541335</v>
      </c>
      <c r="J1907" s="47"/>
      <c r="K1907" s="47"/>
    </row>
    <row r="1908" spans="1:11">
      <c r="A1908" s="44">
        <v>1904</v>
      </c>
      <c r="B1908" s="171">
        <v>1316302.1180331486</v>
      </c>
      <c r="C1908" s="141">
        <v>1685481.0128598383</v>
      </c>
      <c r="D1908" s="141">
        <v>1745217.4500051287</v>
      </c>
      <c r="E1908" s="141">
        <v>1770095.7946107665</v>
      </c>
      <c r="J1908" s="47"/>
      <c r="K1908" s="47"/>
    </row>
    <row r="1909" spans="1:11">
      <c r="A1909" s="44">
        <v>1905</v>
      </c>
      <c r="B1909" s="171">
        <v>1335800.4741641094</v>
      </c>
      <c r="C1909" s="141">
        <v>1683392.7679324111</v>
      </c>
      <c r="D1909" s="141">
        <v>1729384.9928119662</v>
      </c>
      <c r="E1909" s="141">
        <v>1859136.8243583422</v>
      </c>
      <c r="J1909" s="47"/>
      <c r="K1909" s="47"/>
    </row>
    <row r="1910" spans="1:11">
      <c r="A1910" s="44">
        <v>1906</v>
      </c>
      <c r="B1910" s="171">
        <v>1324089.3226123189</v>
      </c>
      <c r="C1910" s="141">
        <v>1703251.8399314024</v>
      </c>
      <c r="D1910" s="141">
        <v>1735560.5918725273</v>
      </c>
      <c r="E1910" s="141">
        <v>1783918.4005472651</v>
      </c>
      <c r="J1910" s="47"/>
      <c r="K1910" s="47"/>
    </row>
    <row r="1911" spans="1:11">
      <c r="A1911" s="44">
        <v>1907</v>
      </c>
      <c r="B1911" s="171">
        <v>1317605.7796086257</v>
      </c>
      <c r="C1911" s="141">
        <v>1677253.5532141759</v>
      </c>
      <c r="D1911" s="141">
        <v>1716450.8215641435</v>
      </c>
      <c r="E1911" s="141">
        <v>1781340.0409829139</v>
      </c>
      <c r="J1911" s="47"/>
      <c r="K1911" s="47"/>
    </row>
    <row r="1912" spans="1:11">
      <c r="A1912" s="44">
        <v>1908</v>
      </c>
      <c r="B1912" s="171">
        <v>1321976.1334831708</v>
      </c>
      <c r="C1912" s="141">
        <v>1704341.2898876099</v>
      </c>
      <c r="D1912" s="141">
        <v>1748618.2051939089</v>
      </c>
      <c r="E1912" s="141">
        <v>1794458.7109683761</v>
      </c>
      <c r="J1912" s="47"/>
      <c r="K1912" s="47"/>
    </row>
    <row r="1913" spans="1:11">
      <c r="A1913" s="44">
        <v>1909</v>
      </c>
      <c r="B1913" s="171">
        <v>1295048.5448141829</v>
      </c>
      <c r="C1913" s="141">
        <v>1654868.5652020262</v>
      </c>
      <c r="D1913" s="141">
        <v>1742109.20645918</v>
      </c>
      <c r="E1913" s="141">
        <v>1783443.5056671456</v>
      </c>
      <c r="J1913" s="47"/>
      <c r="K1913" s="47"/>
    </row>
    <row r="1914" spans="1:11">
      <c r="A1914" s="44">
        <v>1910</v>
      </c>
      <c r="B1914" s="171">
        <v>1317993.6949073358</v>
      </c>
      <c r="C1914" s="141">
        <v>1683882.1608867894</v>
      </c>
      <c r="D1914" s="141">
        <v>1751980.1642311264</v>
      </c>
      <c r="E1914" s="141">
        <v>1810935.945961691</v>
      </c>
      <c r="J1914" s="47"/>
      <c r="K1914" s="47"/>
    </row>
    <row r="1915" spans="1:11">
      <c r="A1915" s="44">
        <v>1911</v>
      </c>
      <c r="B1915" s="171">
        <v>1315232.5596694127</v>
      </c>
      <c r="C1915" s="141">
        <v>1631980.4035963002</v>
      </c>
      <c r="D1915" s="141">
        <v>1707819.702020512</v>
      </c>
      <c r="E1915" s="141">
        <v>1768390.7703099835</v>
      </c>
      <c r="J1915" s="47"/>
      <c r="K1915" s="47"/>
    </row>
    <row r="1916" spans="1:11">
      <c r="A1916" s="44">
        <v>1912</v>
      </c>
      <c r="B1916" s="171">
        <v>1311958.9134507806</v>
      </c>
      <c r="C1916" s="141">
        <v>1693626.3330093089</v>
      </c>
      <c r="D1916" s="141">
        <v>1749582.8603616618</v>
      </c>
      <c r="E1916" s="141">
        <v>1816833.9759534416</v>
      </c>
      <c r="J1916" s="47"/>
      <c r="K1916" s="47"/>
    </row>
    <row r="1917" spans="1:11">
      <c r="A1917" s="44">
        <v>1913</v>
      </c>
      <c r="B1917" s="171">
        <v>1343583.4959078701</v>
      </c>
      <c r="C1917" s="141">
        <v>1670447.6731242717</v>
      </c>
      <c r="D1917" s="141">
        <v>1704535.7450701038</v>
      </c>
      <c r="E1917" s="141">
        <v>1751889.9080488833</v>
      </c>
      <c r="J1917" s="47"/>
      <c r="K1917" s="47"/>
    </row>
    <row r="1918" spans="1:11">
      <c r="A1918" s="44">
        <v>1914</v>
      </c>
      <c r="B1918" s="171">
        <v>1326673.9655992305</v>
      </c>
      <c r="C1918" s="141">
        <v>1666108.2432496287</v>
      </c>
      <c r="D1918" s="141">
        <v>1711767.9649348438</v>
      </c>
      <c r="E1918" s="141">
        <v>1844698.1498192104</v>
      </c>
      <c r="J1918" s="47"/>
      <c r="K1918" s="47"/>
    </row>
    <row r="1919" spans="1:11">
      <c r="A1919" s="44">
        <v>1915</v>
      </c>
      <c r="B1919" s="171">
        <v>1317463.2423214745</v>
      </c>
      <c r="C1919" s="141">
        <v>1691818.0612983333</v>
      </c>
      <c r="D1919" s="141">
        <v>1708669.5281496483</v>
      </c>
      <c r="E1919" s="141">
        <v>1786523.5657226145</v>
      </c>
      <c r="J1919" s="47"/>
      <c r="K1919" s="47"/>
    </row>
    <row r="1920" spans="1:11">
      <c r="A1920" s="44">
        <v>1916</v>
      </c>
      <c r="B1920" s="171">
        <v>1336801.4741973802</v>
      </c>
      <c r="C1920" s="141">
        <v>1713521.6510368281</v>
      </c>
      <c r="D1920" s="141">
        <v>1704434.7615113149</v>
      </c>
      <c r="E1920" s="141">
        <v>1851953.5907541569</v>
      </c>
      <c r="J1920" s="47"/>
      <c r="K1920" s="47"/>
    </row>
    <row r="1921" spans="1:11">
      <c r="A1921" s="44">
        <v>1917</v>
      </c>
      <c r="B1921" s="171">
        <v>1331154.5961751512</v>
      </c>
      <c r="C1921" s="141">
        <v>1695813.6575725225</v>
      </c>
      <c r="D1921" s="141">
        <v>1740672.6419197074</v>
      </c>
      <c r="E1921" s="141">
        <v>1812136.3649480159</v>
      </c>
      <c r="J1921" s="47"/>
      <c r="K1921" s="47"/>
    </row>
    <row r="1922" spans="1:11">
      <c r="A1922" s="44">
        <v>1918</v>
      </c>
      <c r="B1922" s="171">
        <v>1306118.1396115273</v>
      </c>
      <c r="C1922" s="141">
        <v>1691480.4237503493</v>
      </c>
      <c r="D1922" s="141">
        <v>1733659.3115934397</v>
      </c>
      <c r="E1922" s="141">
        <v>1839180.577616876</v>
      </c>
      <c r="J1922" s="47"/>
      <c r="K1922" s="47"/>
    </row>
    <row r="1923" spans="1:11">
      <c r="A1923" s="44">
        <v>1919</v>
      </c>
      <c r="B1923" s="171">
        <v>1342975.5366566109</v>
      </c>
      <c r="C1923" s="141">
        <v>1666128.4950707734</v>
      </c>
      <c r="D1923" s="141">
        <v>1716626.8328392438</v>
      </c>
      <c r="E1923" s="141">
        <v>1857364.2483058849</v>
      </c>
      <c r="J1923" s="47"/>
      <c r="K1923" s="47"/>
    </row>
    <row r="1924" spans="1:11">
      <c r="A1924" s="44">
        <v>1920</v>
      </c>
      <c r="B1924" s="171">
        <v>1294133.7316955572</v>
      </c>
      <c r="C1924" s="141">
        <v>1721741.0030899234</v>
      </c>
      <c r="D1924" s="141">
        <v>1765982.9577041632</v>
      </c>
      <c r="E1924" s="141">
        <v>1828148.5640081714</v>
      </c>
      <c r="J1924" s="47"/>
      <c r="K1924" s="47"/>
    </row>
    <row r="1925" spans="1:11">
      <c r="A1925" s="44">
        <v>1921</v>
      </c>
      <c r="B1925" s="171">
        <v>1322342.3636656408</v>
      </c>
      <c r="C1925" s="141">
        <v>1688031.3026629938</v>
      </c>
      <c r="D1925" s="141">
        <v>1690804.8040050094</v>
      </c>
      <c r="E1925" s="141">
        <v>1797613.4966408005</v>
      </c>
      <c r="J1925" s="47"/>
      <c r="K1925" s="47"/>
    </row>
    <row r="1926" spans="1:11">
      <c r="A1926" s="44">
        <v>1922</v>
      </c>
      <c r="B1926" s="171">
        <v>1316814.7654500096</v>
      </c>
      <c r="C1926" s="141">
        <v>1661517.7494638332</v>
      </c>
      <c r="D1926" s="141">
        <v>1689658.7471890845</v>
      </c>
      <c r="E1926" s="141">
        <v>1772202.4339094015</v>
      </c>
      <c r="J1926" s="47"/>
      <c r="K1926" s="47"/>
    </row>
    <row r="1927" spans="1:11">
      <c r="A1927" s="44">
        <v>1923</v>
      </c>
      <c r="B1927" s="171">
        <v>1328864.5014183228</v>
      </c>
      <c r="C1927" s="141">
        <v>1678356.4971718646</v>
      </c>
      <c r="D1927" s="141">
        <v>1679947.9029508433</v>
      </c>
      <c r="E1927" s="141">
        <v>1749328.9615749882</v>
      </c>
      <c r="J1927" s="47"/>
      <c r="K1927" s="47"/>
    </row>
    <row r="1928" spans="1:11">
      <c r="A1928" s="44">
        <v>1924</v>
      </c>
      <c r="B1928" s="171">
        <v>1313602.6802464628</v>
      </c>
      <c r="C1928" s="141">
        <v>1715772.9062200766</v>
      </c>
      <c r="D1928" s="141">
        <v>1700599.248990183</v>
      </c>
      <c r="E1928" s="141">
        <v>1815690.3320825112</v>
      </c>
      <c r="J1928" s="47"/>
      <c r="K1928" s="47"/>
    </row>
    <row r="1929" spans="1:11">
      <c r="A1929" s="44">
        <v>1925</v>
      </c>
      <c r="B1929" s="171">
        <v>1327008.1820720313</v>
      </c>
      <c r="C1929" s="141">
        <v>1630921.6266270929</v>
      </c>
      <c r="D1929" s="141">
        <v>1715731.7348527322</v>
      </c>
      <c r="E1929" s="141">
        <v>1814782.4667797857</v>
      </c>
      <c r="J1929" s="47"/>
      <c r="K1929" s="47"/>
    </row>
    <row r="1930" spans="1:11">
      <c r="A1930" s="44">
        <v>1926</v>
      </c>
      <c r="B1930" s="171">
        <v>1288080.1590370156</v>
      </c>
      <c r="C1930" s="141">
        <v>1625590.4907485473</v>
      </c>
      <c r="D1930" s="141">
        <v>1695395.3601922942</v>
      </c>
      <c r="E1930" s="141">
        <v>1750405.2946259943</v>
      </c>
      <c r="J1930" s="47"/>
      <c r="K1930" s="47"/>
    </row>
    <row r="1931" spans="1:11">
      <c r="A1931" s="44">
        <v>1927</v>
      </c>
      <c r="B1931" s="171">
        <v>1323654.2725213503</v>
      </c>
      <c r="C1931" s="141">
        <v>1677480.7477086394</v>
      </c>
      <c r="D1931" s="141">
        <v>1728114.4423411989</v>
      </c>
      <c r="E1931" s="141">
        <v>1760823.051388788</v>
      </c>
      <c r="J1931" s="47"/>
      <c r="K1931" s="47"/>
    </row>
    <row r="1932" spans="1:11">
      <c r="A1932" s="44">
        <v>1928</v>
      </c>
      <c r="B1932" s="171">
        <v>1318495.9993366965</v>
      </c>
      <c r="C1932" s="141">
        <v>1704667.4530494758</v>
      </c>
      <c r="D1932" s="141">
        <v>1746107.4616697694</v>
      </c>
      <c r="E1932" s="141">
        <v>1786354.3747985032</v>
      </c>
      <c r="J1932" s="47"/>
      <c r="K1932" s="47"/>
    </row>
    <row r="1933" spans="1:11">
      <c r="A1933" s="44">
        <v>1929</v>
      </c>
      <c r="B1933" s="171">
        <v>1289221.1597058191</v>
      </c>
      <c r="C1933" s="141">
        <v>1675251.6745230365</v>
      </c>
      <c r="D1933" s="141">
        <v>1744007.7479407843</v>
      </c>
      <c r="E1933" s="141">
        <v>1761520.9817129199</v>
      </c>
      <c r="J1933" s="47"/>
      <c r="K1933" s="47"/>
    </row>
    <row r="1934" spans="1:11">
      <c r="A1934" s="44">
        <v>1930</v>
      </c>
      <c r="B1934" s="171">
        <v>1334631.0491752685</v>
      </c>
      <c r="C1934" s="141">
        <v>1708074.8944813779</v>
      </c>
      <c r="D1934" s="141">
        <v>1750385.6469209481</v>
      </c>
      <c r="E1934" s="141">
        <v>1758536.6414421154</v>
      </c>
      <c r="J1934" s="47"/>
      <c r="K1934" s="47"/>
    </row>
    <row r="1935" spans="1:11">
      <c r="A1935" s="44">
        <v>1931</v>
      </c>
      <c r="B1935" s="171">
        <v>1324681.3372383697</v>
      </c>
      <c r="C1935" s="141">
        <v>1667949.5615210312</v>
      </c>
      <c r="D1935" s="141">
        <v>1707059.9449467859</v>
      </c>
      <c r="E1935" s="141">
        <v>1768953.4153572379</v>
      </c>
      <c r="J1935" s="47"/>
      <c r="K1935" s="47"/>
    </row>
    <row r="1936" spans="1:11">
      <c r="A1936" s="44">
        <v>1932</v>
      </c>
      <c r="B1936" s="171">
        <v>1294900.7012699363</v>
      </c>
      <c r="C1936" s="141">
        <v>1698271.5501258525</v>
      </c>
      <c r="D1936" s="141">
        <v>1716045.1220625313</v>
      </c>
      <c r="E1936" s="141">
        <v>1817430.3939508786</v>
      </c>
      <c r="J1936" s="47"/>
      <c r="K1936" s="47"/>
    </row>
    <row r="1937" spans="1:11">
      <c r="A1937" s="44">
        <v>1933</v>
      </c>
      <c r="B1937" s="171">
        <v>1329797.9033724051</v>
      </c>
      <c r="C1937" s="141">
        <v>1656613.6039618247</v>
      </c>
      <c r="D1937" s="141">
        <v>1683193.6847815509</v>
      </c>
      <c r="E1937" s="141">
        <v>1802084.0317993411</v>
      </c>
      <c r="J1937" s="47"/>
      <c r="K1937" s="47"/>
    </row>
    <row r="1938" spans="1:11">
      <c r="A1938" s="44">
        <v>1934</v>
      </c>
      <c r="B1938" s="171">
        <v>1337429.132468808</v>
      </c>
      <c r="C1938" s="141">
        <v>1666119.5078736432</v>
      </c>
      <c r="D1938" s="141">
        <v>1673377.0737877402</v>
      </c>
      <c r="E1938" s="141">
        <v>1794701.4188637636</v>
      </c>
      <c r="J1938" s="47"/>
      <c r="K1938" s="47"/>
    </row>
    <row r="1939" spans="1:11">
      <c r="A1939" s="44">
        <v>1935</v>
      </c>
      <c r="B1939" s="171">
        <v>1336753.8939164148</v>
      </c>
      <c r="C1939" s="141">
        <v>1716025.9073898036</v>
      </c>
      <c r="D1939" s="141">
        <v>1741462.670642772</v>
      </c>
      <c r="E1939" s="141">
        <v>1760051.990294989</v>
      </c>
      <c r="J1939" s="47"/>
      <c r="K1939" s="47"/>
    </row>
    <row r="1940" spans="1:11">
      <c r="A1940" s="44">
        <v>1936</v>
      </c>
      <c r="B1940" s="171">
        <v>1333741.6499684963</v>
      </c>
      <c r="C1940" s="141">
        <v>1681428.0054908462</v>
      </c>
      <c r="D1940" s="141">
        <v>1712068.3226951854</v>
      </c>
      <c r="E1940" s="141">
        <v>1785432.6356799926</v>
      </c>
      <c r="J1940" s="47"/>
      <c r="K1940" s="47"/>
    </row>
    <row r="1941" spans="1:11">
      <c r="A1941" s="44">
        <v>1937</v>
      </c>
      <c r="B1941" s="171">
        <v>1324212.6030984751</v>
      </c>
      <c r="C1941" s="141">
        <v>1685557.0782420696</v>
      </c>
      <c r="D1941" s="141">
        <v>1732741.8501665546</v>
      </c>
      <c r="E1941" s="141">
        <v>1776594.9402899772</v>
      </c>
      <c r="J1941" s="47"/>
      <c r="K1941" s="47"/>
    </row>
    <row r="1942" spans="1:11">
      <c r="A1942" s="44">
        <v>1938</v>
      </c>
      <c r="B1942" s="171">
        <v>1329619.000028644</v>
      </c>
      <c r="C1942" s="141">
        <v>1698193.2083439957</v>
      </c>
      <c r="D1942" s="141">
        <v>1749675.2556681763</v>
      </c>
      <c r="E1942" s="141">
        <v>1854661.5692577157</v>
      </c>
      <c r="J1942" s="47"/>
      <c r="K1942" s="47"/>
    </row>
    <row r="1943" spans="1:11">
      <c r="A1943" s="44">
        <v>1939</v>
      </c>
      <c r="B1943" s="171">
        <v>1327407.6237873549</v>
      </c>
      <c r="C1943" s="141">
        <v>1726289.2379206156</v>
      </c>
      <c r="D1943" s="141">
        <v>1714606.4911800814</v>
      </c>
      <c r="E1943" s="141">
        <v>1778927.330382345</v>
      </c>
      <c r="J1943" s="47"/>
      <c r="K1943" s="47"/>
    </row>
    <row r="1944" spans="1:11">
      <c r="A1944" s="44">
        <v>1940</v>
      </c>
      <c r="B1944" s="171">
        <v>1345116.268211365</v>
      </c>
      <c r="C1944" s="141">
        <v>1724064.9488199016</v>
      </c>
      <c r="D1944" s="141">
        <v>1757014.8108910664</v>
      </c>
      <c r="E1944" s="141">
        <v>1852162.5735465602</v>
      </c>
      <c r="J1944" s="47"/>
      <c r="K1944" s="47"/>
    </row>
    <row r="1945" spans="1:11">
      <c r="A1945" s="44">
        <v>1941</v>
      </c>
      <c r="B1945" s="171">
        <v>1301105.1100765076</v>
      </c>
      <c r="C1945" s="141">
        <v>1696713.2334608368</v>
      </c>
      <c r="D1945" s="141">
        <v>1732536.0202942956</v>
      </c>
      <c r="E1945" s="141">
        <v>1779925.6083376294</v>
      </c>
      <c r="J1945" s="47"/>
      <c r="K1945" s="47"/>
    </row>
    <row r="1946" spans="1:11">
      <c r="A1946" s="44">
        <v>1942</v>
      </c>
      <c r="B1946" s="171">
        <v>1320057.334697702</v>
      </c>
      <c r="C1946" s="141">
        <v>1716758.4123173142</v>
      </c>
      <c r="D1946" s="141">
        <v>1756397.0591900093</v>
      </c>
      <c r="E1946" s="141">
        <v>1847744.1913560412</v>
      </c>
      <c r="J1946" s="47"/>
      <c r="K1946" s="47"/>
    </row>
    <row r="1947" spans="1:11">
      <c r="A1947" s="44">
        <v>1943</v>
      </c>
      <c r="B1947" s="171">
        <v>1316563.5219701221</v>
      </c>
      <c r="C1947" s="141">
        <v>1647933.3240208153</v>
      </c>
      <c r="D1947" s="141">
        <v>1708299.8145829369</v>
      </c>
      <c r="E1947" s="141">
        <v>1716098.5181471738</v>
      </c>
      <c r="J1947" s="47"/>
      <c r="K1947" s="47"/>
    </row>
    <row r="1948" spans="1:11">
      <c r="A1948" s="44">
        <v>1944</v>
      </c>
      <c r="B1948" s="171">
        <v>1316046.8355999778</v>
      </c>
      <c r="C1948" s="141">
        <v>1672719.505682525</v>
      </c>
      <c r="D1948" s="141">
        <v>1662708.0085851592</v>
      </c>
      <c r="E1948" s="141">
        <v>1842082.1071254434</v>
      </c>
      <c r="J1948" s="47"/>
      <c r="K1948" s="47"/>
    </row>
    <row r="1949" spans="1:11">
      <c r="A1949" s="44">
        <v>1945</v>
      </c>
      <c r="B1949" s="171">
        <v>1345187.0885411699</v>
      </c>
      <c r="C1949" s="141">
        <v>1705639.1622942938</v>
      </c>
      <c r="D1949" s="141">
        <v>1710725.6197249207</v>
      </c>
      <c r="E1949" s="141">
        <v>1827056.2770122122</v>
      </c>
      <c r="J1949" s="47"/>
      <c r="K1949" s="47"/>
    </row>
    <row r="1950" spans="1:11">
      <c r="A1950" s="44">
        <v>1946</v>
      </c>
      <c r="B1950" s="171">
        <v>1330784.0564732903</v>
      </c>
      <c r="C1950" s="141">
        <v>1705125.1056038719</v>
      </c>
      <c r="D1950" s="141">
        <v>1746001.5277774122</v>
      </c>
      <c r="E1950" s="141">
        <v>1784398.1426396405</v>
      </c>
      <c r="J1950" s="47"/>
      <c r="K1950" s="47"/>
    </row>
    <row r="1951" spans="1:11">
      <c r="A1951" s="44">
        <v>1947</v>
      </c>
      <c r="B1951" s="171">
        <v>1332893.3458540961</v>
      </c>
      <c r="C1951" s="141">
        <v>1689846.1550194772</v>
      </c>
      <c r="D1951" s="141">
        <v>1746654.3594548248</v>
      </c>
      <c r="E1951" s="141">
        <v>1770941.0084641788</v>
      </c>
      <c r="J1951" s="47"/>
      <c r="K1951" s="47"/>
    </row>
    <row r="1952" spans="1:11">
      <c r="A1952" s="44">
        <v>1948</v>
      </c>
      <c r="B1952" s="171">
        <v>1301589.0215235061</v>
      </c>
      <c r="C1952" s="141">
        <v>1679944.737412232</v>
      </c>
      <c r="D1952" s="141">
        <v>1721758.0953826339</v>
      </c>
      <c r="E1952" s="141">
        <v>1791853.9647594695</v>
      </c>
      <c r="J1952" s="47"/>
      <c r="K1952" s="47"/>
    </row>
    <row r="1953" spans="1:11">
      <c r="A1953" s="44">
        <v>1949</v>
      </c>
      <c r="B1953" s="171">
        <v>1315773.8313554707</v>
      </c>
      <c r="C1953" s="141">
        <v>1687086.8201335508</v>
      </c>
      <c r="D1953" s="141">
        <v>1736674.7090978457</v>
      </c>
      <c r="E1953" s="141">
        <v>1775789.57068405</v>
      </c>
      <c r="J1953" s="47"/>
      <c r="K1953" s="47"/>
    </row>
    <row r="1954" spans="1:11">
      <c r="A1954" s="44">
        <v>1950</v>
      </c>
      <c r="B1954" s="171">
        <v>1308856.1103144959</v>
      </c>
      <c r="C1954" s="141">
        <v>1681470.7088270355</v>
      </c>
      <c r="D1954" s="141">
        <v>1699868.2541628948</v>
      </c>
      <c r="E1954" s="141">
        <v>1777490.9992697558</v>
      </c>
      <c r="J1954" s="47"/>
      <c r="K1954" s="47"/>
    </row>
    <row r="1955" spans="1:11">
      <c r="A1955" s="44">
        <v>1951</v>
      </c>
      <c r="B1955" s="171">
        <v>1311653.6494154693</v>
      </c>
      <c r="C1955" s="141">
        <v>1665496.5300379207</v>
      </c>
      <c r="D1955" s="141">
        <v>1733425.5910065349</v>
      </c>
      <c r="E1955" s="141">
        <v>1743184.1567409828</v>
      </c>
      <c r="J1955" s="47"/>
      <c r="K1955" s="47"/>
    </row>
    <row r="1956" spans="1:11">
      <c r="A1956" s="44">
        <v>1952</v>
      </c>
      <c r="B1956" s="171">
        <v>1326638.5490356395</v>
      </c>
      <c r="C1956" s="141">
        <v>1684975.9088189676</v>
      </c>
      <c r="D1956" s="141">
        <v>1719738.9609819073</v>
      </c>
      <c r="E1956" s="141">
        <v>1796275.5658305301</v>
      </c>
      <c r="J1956" s="47"/>
      <c r="K1956" s="47"/>
    </row>
    <row r="1957" spans="1:11">
      <c r="A1957" s="44">
        <v>1953</v>
      </c>
      <c r="B1957" s="171">
        <v>1307325.1311664283</v>
      </c>
      <c r="C1957" s="141">
        <v>1682521.5831465665</v>
      </c>
      <c r="D1957" s="141">
        <v>1667965.456373998</v>
      </c>
      <c r="E1957" s="141">
        <v>1798559.027124316</v>
      </c>
      <c r="J1957" s="47"/>
      <c r="K1957" s="47"/>
    </row>
    <row r="1958" spans="1:11">
      <c r="A1958" s="44">
        <v>1954</v>
      </c>
      <c r="B1958" s="171">
        <v>1339085.3247707526</v>
      </c>
      <c r="C1958" s="141">
        <v>1690480.3741145511</v>
      </c>
      <c r="D1958" s="141">
        <v>1723456.8189860503</v>
      </c>
      <c r="E1958" s="141">
        <v>1864912.9002760483</v>
      </c>
      <c r="J1958" s="47"/>
      <c r="K1958" s="47"/>
    </row>
    <row r="1959" spans="1:11">
      <c r="A1959" s="44">
        <v>1955</v>
      </c>
      <c r="B1959" s="171">
        <v>1312156.7241229604</v>
      </c>
      <c r="C1959" s="141">
        <v>1678135.8471863677</v>
      </c>
      <c r="D1959" s="141">
        <v>1788311.8333239749</v>
      </c>
      <c r="E1959" s="141">
        <v>1836348.2988585681</v>
      </c>
      <c r="J1959" s="47"/>
      <c r="K1959" s="47"/>
    </row>
    <row r="1960" spans="1:11">
      <c r="A1960" s="44">
        <v>1956</v>
      </c>
      <c r="B1960" s="171">
        <v>1317058.6515276504</v>
      </c>
      <c r="C1960" s="141">
        <v>1700324.8884791711</v>
      </c>
      <c r="D1960" s="141">
        <v>1741310.0837840936</v>
      </c>
      <c r="E1960" s="141">
        <v>1837626.7191748577</v>
      </c>
      <c r="J1960" s="47"/>
      <c r="K1960" s="47"/>
    </row>
    <row r="1961" spans="1:11">
      <c r="A1961" s="44">
        <v>1957</v>
      </c>
      <c r="B1961" s="171">
        <v>1331172.0420348328</v>
      </c>
      <c r="C1961" s="141">
        <v>1703815.7294714807</v>
      </c>
      <c r="D1961" s="141">
        <v>1729095.6574688307</v>
      </c>
      <c r="E1961" s="141">
        <v>1813306.9724586413</v>
      </c>
      <c r="J1961" s="47"/>
      <c r="K1961" s="47"/>
    </row>
    <row r="1962" spans="1:11">
      <c r="A1962" s="44">
        <v>1958</v>
      </c>
      <c r="B1962" s="171">
        <v>1317620.0194070623</v>
      </c>
      <c r="C1962" s="141">
        <v>1696588.2144531652</v>
      </c>
      <c r="D1962" s="141">
        <v>1690068.0250760056</v>
      </c>
      <c r="E1962" s="141">
        <v>1737716.4717932229</v>
      </c>
      <c r="J1962" s="47"/>
      <c r="K1962" s="47"/>
    </row>
    <row r="1963" spans="1:11">
      <c r="A1963" s="44">
        <v>1959</v>
      </c>
      <c r="B1963" s="171">
        <v>1335469.5919322493</v>
      </c>
      <c r="C1963" s="141">
        <v>1730438.0806255292</v>
      </c>
      <c r="D1963" s="141">
        <v>1760283.597339832</v>
      </c>
      <c r="E1963" s="141">
        <v>1831890.1794208901</v>
      </c>
      <c r="J1963" s="47"/>
      <c r="K1963" s="47"/>
    </row>
    <row r="1964" spans="1:11">
      <c r="A1964" s="44">
        <v>1960</v>
      </c>
      <c r="B1964" s="171">
        <v>1317178.847144712</v>
      </c>
      <c r="C1964" s="141">
        <v>1650751.4604603143</v>
      </c>
      <c r="D1964" s="141">
        <v>1688658.7233840211</v>
      </c>
      <c r="E1964" s="141">
        <v>1787825.0231200932</v>
      </c>
      <c r="J1964" s="47"/>
      <c r="K1964" s="47"/>
    </row>
    <row r="1965" spans="1:11">
      <c r="A1965" s="44">
        <v>1961</v>
      </c>
      <c r="B1965" s="171">
        <v>1322389.2893067964</v>
      </c>
      <c r="C1965" s="141">
        <v>1673207.1465007879</v>
      </c>
      <c r="D1965" s="141">
        <v>1735012.7925678652</v>
      </c>
      <c r="E1965" s="141">
        <v>1765590.5863676495</v>
      </c>
      <c r="J1965" s="47"/>
      <c r="K1965" s="47"/>
    </row>
    <row r="1966" spans="1:11">
      <c r="A1966" s="44">
        <v>1962</v>
      </c>
      <c r="B1966" s="171">
        <v>1298595.1477219746</v>
      </c>
      <c r="C1966" s="141">
        <v>1641775.2169148673</v>
      </c>
      <c r="D1966" s="141">
        <v>1705153.9697690182</v>
      </c>
      <c r="E1966" s="141">
        <v>1784228.1215819167</v>
      </c>
      <c r="J1966" s="47"/>
      <c r="K1966" s="47"/>
    </row>
    <row r="1967" spans="1:11">
      <c r="A1967" s="44">
        <v>1963</v>
      </c>
      <c r="B1967" s="171">
        <v>1306036.0836165373</v>
      </c>
      <c r="C1967" s="141">
        <v>1719419.4434708506</v>
      </c>
      <c r="D1967" s="141">
        <v>1731128.087637136</v>
      </c>
      <c r="E1967" s="141">
        <v>1804960.3578538883</v>
      </c>
      <c r="J1967" s="47"/>
      <c r="K1967" s="47"/>
    </row>
    <row r="1968" spans="1:11">
      <c r="A1968" s="44">
        <v>1964</v>
      </c>
      <c r="B1968" s="171">
        <v>1322437.3924944575</v>
      </c>
      <c r="C1968" s="141">
        <v>1678183.4877656291</v>
      </c>
      <c r="D1968" s="141">
        <v>1732491.3483200241</v>
      </c>
      <c r="E1968" s="141">
        <v>1811382.2966518509</v>
      </c>
      <c r="J1968" s="47"/>
      <c r="K1968" s="47"/>
    </row>
    <row r="1969" spans="1:11">
      <c r="A1969" s="44">
        <v>1965</v>
      </c>
      <c r="B1969" s="171">
        <v>1333445.6590827506</v>
      </c>
      <c r="C1969" s="141">
        <v>1739232.3332876351</v>
      </c>
      <c r="D1969" s="141">
        <v>1769936.2182744711</v>
      </c>
      <c r="E1969" s="141">
        <v>1835875.0276462557</v>
      </c>
      <c r="J1969" s="47"/>
      <c r="K1969" s="47"/>
    </row>
    <row r="1970" spans="1:11">
      <c r="A1970" s="44">
        <v>1966</v>
      </c>
      <c r="B1970" s="171">
        <v>1315009.7208051283</v>
      </c>
      <c r="C1970" s="141">
        <v>1663744.3334522382</v>
      </c>
      <c r="D1970" s="141">
        <v>1688534.8811946975</v>
      </c>
      <c r="E1970" s="141">
        <v>1804643.916606199</v>
      </c>
      <c r="J1970" s="47"/>
      <c r="K1970" s="47"/>
    </row>
    <row r="1971" spans="1:11">
      <c r="A1971" s="44">
        <v>1967</v>
      </c>
      <c r="B1971" s="171">
        <v>1321562.9131046659</v>
      </c>
      <c r="C1971" s="141">
        <v>1696396.2973801042</v>
      </c>
      <c r="D1971" s="141">
        <v>1735629.5336088783</v>
      </c>
      <c r="E1971" s="141">
        <v>1861724.0235499912</v>
      </c>
      <c r="J1971" s="47"/>
      <c r="K1971" s="47"/>
    </row>
    <row r="1972" spans="1:11">
      <c r="A1972" s="44">
        <v>1968</v>
      </c>
      <c r="B1972" s="171">
        <v>1309443.6699926313</v>
      </c>
      <c r="C1972" s="141">
        <v>1657020.1535378641</v>
      </c>
      <c r="D1972" s="141">
        <v>1643074.8041133045</v>
      </c>
      <c r="E1972" s="141">
        <v>1743479.236739533</v>
      </c>
      <c r="J1972" s="47"/>
      <c r="K1972" s="47"/>
    </row>
    <row r="1973" spans="1:11">
      <c r="A1973" s="44">
        <v>1969</v>
      </c>
      <c r="B1973" s="171">
        <v>1311163.2521444699</v>
      </c>
      <c r="C1973" s="141">
        <v>1667643.0995915094</v>
      </c>
      <c r="D1973" s="141">
        <v>1740582.1314315216</v>
      </c>
      <c r="E1973" s="141">
        <v>1836402.0810726453</v>
      </c>
      <c r="J1973" s="47"/>
      <c r="K1973" s="47"/>
    </row>
    <row r="1974" spans="1:11">
      <c r="A1974" s="44">
        <v>1970</v>
      </c>
      <c r="B1974" s="171">
        <v>1330441.2030317078</v>
      </c>
      <c r="C1974" s="141">
        <v>1691081.7483713864</v>
      </c>
      <c r="D1974" s="141">
        <v>1711547.3364860301</v>
      </c>
      <c r="E1974" s="141">
        <v>1800403.4102619551</v>
      </c>
      <c r="J1974" s="47"/>
      <c r="K1974" s="47"/>
    </row>
    <row r="1975" spans="1:11">
      <c r="A1975" s="44">
        <v>1971</v>
      </c>
      <c r="B1975" s="171">
        <v>1303713.7931545365</v>
      </c>
      <c r="C1975" s="141">
        <v>1671192.2033808881</v>
      </c>
      <c r="D1975" s="141">
        <v>1708564.5482831285</v>
      </c>
      <c r="E1975" s="141">
        <v>1794625.4805017405</v>
      </c>
      <c r="J1975" s="47"/>
      <c r="K1975" s="47"/>
    </row>
    <row r="1976" spans="1:11">
      <c r="A1976" s="44">
        <v>1972</v>
      </c>
      <c r="B1976" s="171">
        <v>1323137.1970973208</v>
      </c>
      <c r="C1976" s="141">
        <v>1681767.3035644253</v>
      </c>
      <c r="D1976" s="141">
        <v>1705049.4633894516</v>
      </c>
      <c r="E1976" s="141">
        <v>1766992.8392494244</v>
      </c>
      <c r="J1976" s="47"/>
      <c r="K1976" s="47"/>
    </row>
    <row r="1977" spans="1:11">
      <c r="A1977" s="44">
        <v>1973</v>
      </c>
      <c r="B1977" s="171">
        <v>1307031.0286427147</v>
      </c>
      <c r="C1977" s="141">
        <v>1677241.0577935814</v>
      </c>
      <c r="D1977" s="141">
        <v>1733124.2265638015</v>
      </c>
      <c r="E1977" s="141">
        <v>1724587.1840576993</v>
      </c>
      <c r="J1977" s="47"/>
      <c r="K1977" s="47"/>
    </row>
    <row r="1978" spans="1:11">
      <c r="A1978" s="44">
        <v>1974</v>
      </c>
      <c r="B1978" s="171">
        <v>1326262.8109430429</v>
      </c>
      <c r="C1978" s="141">
        <v>1692538.5161528927</v>
      </c>
      <c r="D1978" s="141">
        <v>1728284.2568601293</v>
      </c>
      <c r="E1978" s="141">
        <v>1813344.722494723</v>
      </c>
      <c r="J1978" s="47"/>
      <c r="K1978" s="47"/>
    </row>
    <row r="1979" spans="1:11">
      <c r="A1979" s="44">
        <v>1975</v>
      </c>
      <c r="B1979" s="171">
        <v>1324364.5216042534</v>
      </c>
      <c r="C1979" s="141">
        <v>1661299.9366450037</v>
      </c>
      <c r="D1979" s="141">
        <v>1725729.3635340116</v>
      </c>
      <c r="E1979" s="141">
        <v>1804702.0413512359</v>
      </c>
      <c r="J1979" s="47"/>
      <c r="K1979" s="47"/>
    </row>
    <row r="1980" spans="1:11">
      <c r="A1980" s="44">
        <v>1976</v>
      </c>
      <c r="B1980" s="171">
        <v>1317589.5060068378</v>
      </c>
      <c r="C1980" s="141">
        <v>1708939.0919411601</v>
      </c>
      <c r="D1980" s="141">
        <v>1739908.4467990962</v>
      </c>
      <c r="E1980" s="141">
        <v>1776763.7230324114</v>
      </c>
      <c r="J1980" s="47"/>
      <c r="K1980" s="47"/>
    </row>
    <row r="1981" spans="1:11">
      <c r="A1981" s="44">
        <v>1977</v>
      </c>
      <c r="B1981" s="171">
        <v>1316885.7003133828</v>
      </c>
      <c r="C1981" s="141">
        <v>1674625.1169960026</v>
      </c>
      <c r="D1981" s="141">
        <v>1655459.6687714385</v>
      </c>
      <c r="E1981" s="141">
        <v>1720560.1050032957</v>
      </c>
      <c r="J1981" s="47"/>
      <c r="K1981" s="47"/>
    </row>
    <row r="1982" spans="1:11">
      <c r="A1982" s="44">
        <v>1978</v>
      </c>
      <c r="B1982" s="171">
        <v>1314175.3302913471</v>
      </c>
      <c r="C1982" s="141">
        <v>1667293.4933785372</v>
      </c>
      <c r="D1982" s="141">
        <v>1713183.7124959021</v>
      </c>
      <c r="E1982" s="141">
        <v>1785043.4905844913</v>
      </c>
      <c r="J1982" s="47"/>
      <c r="K1982" s="47"/>
    </row>
    <row r="1983" spans="1:11">
      <c r="A1983" s="44">
        <v>1979</v>
      </c>
      <c r="B1983" s="171">
        <v>1327227.8067762074</v>
      </c>
      <c r="C1983" s="141">
        <v>1693462.8417516318</v>
      </c>
      <c r="D1983" s="141">
        <v>1715778.2052208893</v>
      </c>
      <c r="E1983" s="141">
        <v>1798274.5238412451</v>
      </c>
      <c r="J1983" s="47"/>
      <c r="K1983" s="47"/>
    </row>
    <row r="1984" spans="1:11">
      <c r="A1984" s="44">
        <v>1980</v>
      </c>
      <c r="B1984" s="171">
        <v>1349728.442119224</v>
      </c>
      <c r="C1984" s="141">
        <v>1708145.2692498139</v>
      </c>
      <c r="D1984" s="141">
        <v>1713745.7440301764</v>
      </c>
      <c r="E1984" s="141">
        <v>1783574.9865818948</v>
      </c>
      <c r="J1984" s="47"/>
      <c r="K1984" s="47"/>
    </row>
    <row r="1985" spans="1:11">
      <c r="A1985" s="44">
        <v>1981</v>
      </c>
      <c r="B1985" s="171">
        <v>1318752.6445727109</v>
      </c>
      <c r="C1985" s="141">
        <v>1659108.7119223555</v>
      </c>
      <c r="D1985" s="141">
        <v>1706807.7573484548</v>
      </c>
      <c r="E1985" s="141">
        <v>1742231.0673820695</v>
      </c>
      <c r="J1985" s="47"/>
      <c r="K1985" s="47"/>
    </row>
    <row r="1986" spans="1:11">
      <c r="A1986" s="44">
        <v>1982</v>
      </c>
      <c r="B1986" s="171">
        <v>1327725.7320523616</v>
      </c>
      <c r="C1986" s="141">
        <v>1664155.7782394839</v>
      </c>
      <c r="D1986" s="141">
        <v>1773077.2402755418</v>
      </c>
      <c r="E1986" s="141">
        <v>1811636.9500493899</v>
      </c>
      <c r="J1986" s="47"/>
      <c r="K1986" s="47"/>
    </row>
    <row r="1987" spans="1:11">
      <c r="A1987" s="44">
        <v>1983</v>
      </c>
      <c r="B1987" s="171">
        <v>1325292.5622749964</v>
      </c>
      <c r="C1987" s="141">
        <v>1692748.3684169259</v>
      </c>
      <c r="D1987" s="141">
        <v>1680178.5404236726</v>
      </c>
      <c r="E1987" s="141">
        <v>1796545.9438190665</v>
      </c>
      <c r="J1987" s="47"/>
      <c r="K1987" s="47"/>
    </row>
    <row r="1988" spans="1:11">
      <c r="A1988" s="44">
        <v>1984</v>
      </c>
      <c r="B1988" s="171">
        <v>1323576.011645281</v>
      </c>
      <c r="C1988" s="141">
        <v>1698759.5617571922</v>
      </c>
      <c r="D1988" s="141">
        <v>1755502.9583312399</v>
      </c>
      <c r="E1988" s="141">
        <v>1846719.0992299749</v>
      </c>
      <c r="J1988" s="47"/>
      <c r="K1988" s="47"/>
    </row>
    <row r="1989" spans="1:11">
      <c r="A1989" s="44">
        <v>1985</v>
      </c>
      <c r="B1989" s="171">
        <v>1303380.0810632086</v>
      </c>
      <c r="C1989" s="141">
        <v>1702277.5377766043</v>
      </c>
      <c r="D1989" s="141">
        <v>1725669.2901840301</v>
      </c>
      <c r="E1989" s="141">
        <v>1790260.5673912163</v>
      </c>
      <c r="J1989" s="47"/>
      <c r="K1989" s="47"/>
    </row>
    <row r="1990" spans="1:11">
      <c r="A1990" s="44">
        <v>1986</v>
      </c>
      <c r="B1990" s="171">
        <v>1325843.8872828977</v>
      </c>
      <c r="C1990" s="141">
        <v>1726933.078411465</v>
      </c>
      <c r="D1990" s="141">
        <v>1743513.7825441584</v>
      </c>
      <c r="E1990" s="141">
        <v>1822006.1319771833</v>
      </c>
      <c r="J1990" s="47"/>
      <c r="K1990" s="47"/>
    </row>
    <row r="1991" spans="1:11">
      <c r="A1991" s="44">
        <v>1987</v>
      </c>
      <c r="B1991" s="171">
        <v>1287389.3478941103</v>
      </c>
      <c r="C1991" s="141">
        <v>1642927.8602953993</v>
      </c>
      <c r="D1991" s="141">
        <v>1688082.2944466157</v>
      </c>
      <c r="E1991" s="141">
        <v>1694937.9924469581</v>
      </c>
      <c r="J1991" s="47"/>
      <c r="K1991" s="47"/>
    </row>
    <row r="1992" spans="1:11">
      <c r="A1992" s="44">
        <v>1988</v>
      </c>
      <c r="B1992" s="171">
        <v>1294445.7748331979</v>
      </c>
      <c r="C1992" s="141">
        <v>1689891.245338809</v>
      </c>
      <c r="D1992" s="141">
        <v>1703120.8153879882</v>
      </c>
      <c r="E1992" s="141">
        <v>1760922.9753362602</v>
      </c>
      <c r="J1992" s="47"/>
      <c r="K1992" s="47"/>
    </row>
    <row r="1993" spans="1:11">
      <c r="A1993" s="44">
        <v>1989</v>
      </c>
      <c r="B1993" s="171">
        <v>1310643.259648741</v>
      </c>
      <c r="C1993" s="141">
        <v>1668087.0221899259</v>
      </c>
      <c r="D1993" s="141">
        <v>1725092.5699737056</v>
      </c>
      <c r="E1993" s="141">
        <v>1845323.181718016</v>
      </c>
      <c r="J1993" s="47"/>
      <c r="K1993" s="47"/>
    </row>
    <row r="1994" spans="1:11">
      <c r="A1994" s="44">
        <v>1990</v>
      </c>
      <c r="B1994" s="171">
        <v>1294202.3923315736</v>
      </c>
      <c r="C1994" s="141">
        <v>1648604.362033305</v>
      </c>
      <c r="D1994" s="141">
        <v>1699158.9778850272</v>
      </c>
      <c r="E1994" s="141">
        <v>1775719.8980308401</v>
      </c>
      <c r="J1994" s="47"/>
      <c r="K1994" s="47"/>
    </row>
    <row r="1995" spans="1:11">
      <c r="A1995" s="44">
        <v>1991</v>
      </c>
      <c r="B1995" s="171">
        <v>1326936.5695836323</v>
      </c>
      <c r="C1995" s="141">
        <v>1698411.8153158114</v>
      </c>
      <c r="D1995" s="141">
        <v>1758186.5249408716</v>
      </c>
      <c r="E1995" s="141">
        <v>1873036.5847569762</v>
      </c>
      <c r="J1995" s="47"/>
      <c r="K1995" s="47"/>
    </row>
    <row r="1996" spans="1:11">
      <c r="A1996" s="44">
        <v>1992</v>
      </c>
      <c r="B1996" s="171">
        <v>1301500.8829532885</v>
      </c>
      <c r="C1996" s="141">
        <v>1727773.1358563555</v>
      </c>
      <c r="D1996" s="141">
        <v>1733731.1276101731</v>
      </c>
      <c r="E1996" s="141">
        <v>1789558.0712237724</v>
      </c>
      <c r="J1996" s="47"/>
      <c r="K1996" s="47"/>
    </row>
    <row r="1997" spans="1:11">
      <c r="A1997" s="44">
        <v>1993</v>
      </c>
      <c r="B1997" s="171">
        <v>1314361.9677129337</v>
      </c>
      <c r="C1997" s="141">
        <v>1699648.4704296023</v>
      </c>
      <c r="D1997" s="141">
        <v>1767329.8305259368</v>
      </c>
      <c r="E1997" s="141">
        <v>1826559.410796942</v>
      </c>
      <c r="J1997" s="47"/>
      <c r="K1997" s="47"/>
    </row>
    <row r="1998" spans="1:11">
      <c r="A1998" s="44">
        <v>1994</v>
      </c>
      <c r="B1998" s="171">
        <v>1324188.6176753934</v>
      </c>
      <c r="C1998" s="141">
        <v>1696622.441648334</v>
      </c>
      <c r="D1998" s="141">
        <v>1725237.261478768</v>
      </c>
      <c r="E1998" s="141">
        <v>1796462.5965527843</v>
      </c>
      <c r="J1998" s="47"/>
      <c r="K1998" s="47"/>
    </row>
    <row r="1999" spans="1:11">
      <c r="A1999" s="44">
        <v>1995</v>
      </c>
      <c r="B1999" s="171">
        <v>1324480.7016726306</v>
      </c>
      <c r="C1999" s="141">
        <v>1683708.3711261244</v>
      </c>
      <c r="D1999" s="141">
        <v>1737885.4180436623</v>
      </c>
      <c r="E1999" s="141">
        <v>1763122.3392312892</v>
      </c>
      <c r="J1999" s="47"/>
      <c r="K1999" s="47"/>
    </row>
    <row r="2000" spans="1:11">
      <c r="A2000" s="44">
        <v>1996</v>
      </c>
      <c r="B2000" s="171">
        <v>1300166.2311793596</v>
      </c>
      <c r="C2000" s="141">
        <v>1645132.8999601956</v>
      </c>
      <c r="D2000" s="141">
        <v>1666670.6815661038</v>
      </c>
      <c r="E2000" s="141">
        <v>1717304.749966817</v>
      </c>
      <c r="J2000" s="47"/>
      <c r="K2000" s="47"/>
    </row>
    <row r="2001" spans="1:11">
      <c r="A2001" s="44">
        <v>1997</v>
      </c>
      <c r="B2001" s="171">
        <v>1317673.3747992688</v>
      </c>
      <c r="C2001" s="141">
        <v>1679814.8573106488</v>
      </c>
      <c r="D2001" s="141">
        <v>1715554.9949429843</v>
      </c>
      <c r="E2001" s="141">
        <v>1773439.8854893865</v>
      </c>
      <c r="J2001" s="47"/>
      <c r="K2001" s="47"/>
    </row>
    <row r="2002" spans="1:11">
      <c r="A2002" s="44">
        <v>1998</v>
      </c>
      <c r="B2002" s="171">
        <v>1317804.197874146</v>
      </c>
      <c r="C2002" s="141">
        <v>1694514.412151142</v>
      </c>
      <c r="D2002" s="141">
        <v>1705983.5511870375</v>
      </c>
      <c r="E2002" s="141">
        <v>1741636.5188247478</v>
      </c>
      <c r="J2002" s="47"/>
      <c r="K2002" s="47"/>
    </row>
    <row r="2003" spans="1:11">
      <c r="A2003" s="44">
        <v>1999</v>
      </c>
      <c r="B2003" s="171">
        <v>1305703.0604711156</v>
      </c>
      <c r="C2003" s="141">
        <v>1676778.9133539516</v>
      </c>
      <c r="D2003" s="141">
        <v>1710601.9200622877</v>
      </c>
      <c r="E2003" s="141">
        <v>1843751.7909913412</v>
      </c>
      <c r="J2003" s="47"/>
      <c r="K2003" s="47"/>
    </row>
    <row r="2004" spans="1:11">
      <c r="A2004" s="44">
        <v>2000</v>
      </c>
      <c r="B2004" s="171">
        <v>1322132.8073031195</v>
      </c>
      <c r="C2004" s="141">
        <v>1695647.6476790162</v>
      </c>
      <c r="D2004" s="141">
        <v>1765046.0032100077</v>
      </c>
      <c r="E2004" s="141">
        <v>1885109.3909473571</v>
      </c>
      <c r="J2004" s="47"/>
      <c r="K2004" s="47"/>
    </row>
    <row r="2005" spans="1:11">
      <c r="A2005" s="44">
        <v>2001</v>
      </c>
      <c r="B2005" s="171">
        <v>1311823.010946956</v>
      </c>
      <c r="C2005" s="141">
        <v>1674778.2049752218</v>
      </c>
      <c r="D2005" s="141">
        <v>1724139.6281402709</v>
      </c>
      <c r="E2005" s="141">
        <v>1775903.4659051229</v>
      </c>
      <c r="J2005" s="47"/>
      <c r="K2005" s="47"/>
    </row>
    <row r="2006" spans="1:11">
      <c r="A2006" s="44">
        <v>2002</v>
      </c>
      <c r="B2006" s="171">
        <v>1304416.4544465451</v>
      </c>
      <c r="C2006" s="141">
        <v>1685293.7859527972</v>
      </c>
      <c r="D2006" s="141">
        <v>1670456.1970351329</v>
      </c>
      <c r="E2006" s="141">
        <v>1798285.2092951103</v>
      </c>
      <c r="J2006" s="47"/>
      <c r="K2006" s="47"/>
    </row>
    <row r="2007" spans="1:11">
      <c r="A2007" s="44">
        <v>2003</v>
      </c>
      <c r="B2007" s="171">
        <v>1307084.2805247945</v>
      </c>
      <c r="C2007" s="141">
        <v>1649474.8672325492</v>
      </c>
      <c r="D2007" s="141">
        <v>1695268.2906185454</v>
      </c>
      <c r="E2007" s="141">
        <v>1812499.9042510022</v>
      </c>
      <c r="J2007" s="47"/>
      <c r="K2007" s="47"/>
    </row>
    <row r="2008" spans="1:11">
      <c r="A2008" s="44">
        <v>2004</v>
      </c>
      <c r="B2008" s="171">
        <v>1300958.2685680594</v>
      </c>
      <c r="C2008" s="141">
        <v>1661845.8878360728</v>
      </c>
      <c r="D2008" s="141">
        <v>1694249.9411558439</v>
      </c>
      <c r="E2008" s="141">
        <v>1761390.167625831</v>
      </c>
      <c r="J2008" s="47"/>
      <c r="K2008" s="47"/>
    </row>
    <row r="2009" spans="1:11">
      <c r="A2009" s="44">
        <v>2005</v>
      </c>
      <c r="B2009" s="171">
        <v>1307086.6992277869</v>
      </c>
      <c r="C2009" s="141">
        <v>1665786.4120789752</v>
      </c>
      <c r="D2009" s="141">
        <v>1764263.6363905042</v>
      </c>
      <c r="E2009" s="141">
        <v>1797108.8213869624</v>
      </c>
      <c r="J2009" s="47"/>
      <c r="K2009" s="47"/>
    </row>
    <row r="2010" spans="1:11">
      <c r="A2010" s="44">
        <v>2006</v>
      </c>
      <c r="B2010" s="171">
        <v>1311391.8877112973</v>
      </c>
      <c r="C2010" s="141">
        <v>1688826.4877190052</v>
      </c>
      <c r="D2010" s="141">
        <v>1704677.4822663488</v>
      </c>
      <c r="E2010" s="141">
        <v>1803566.3559287877</v>
      </c>
      <c r="J2010" s="47"/>
      <c r="K2010" s="47"/>
    </row>
    <row r="2011" spans="1:11">
      <c r="A2011" s="44">
        <v>2007</v>
      </c>
      <c r="B2011" s="171">
        <v>1325493.7707491326</v>
      </c>
      <c r="C2011" s="141">
        <v>1708690.2741650122</v>
      </c>
      <c r="D2011" s="141">
        <v>1752891.1455820028</v>
      </c>
      <c r="E2011" s="141">
        <v>1816995.2835792091</v>
      </c>
      <c r="J2011" s="47"/>
      <c r="K2011" s="47"/>
    </row>
    <row r="2012" spans="1:11">
      <c r="A2012" s="44">
        <v>2008</v>
      </c>
      <c r="B2012" s="171">
        <v>1340239.3225735864</v>
      </c>
      <c r="C2012" s="141">
        <v>1657821.1159532869</v>
      </c>
      <c r="D2012" s="141">
        <v>1682630.7596729589</v>
      </c>
      <c r="E2012" s="141">
        <v>1769867.037090396</v>
      </c>
      <c r="J2012" s="47"/>
      <c r="K2012" s="47"/>
    </row>
    <row r="2013" spans="1:11">
      <c r="A2013" s="44">
        <v>2009</v>
      </c>
      <c r="B2013" s="171">
        <v>1344450.7076626581</v>
      </c>
      <c r="C2013" s="141">
        <v>1666251.6625432081</v>
      </c>
      <c r="D2013" s="141">
        <v>1775790.9943993581</v>
      </c>
      <c r="E2013" s="141">
        <v>1828683.2390480391</v>
      </c>
      <c r="J2013" s="47"/>
      <c r="K2013" s="47"/>
    </row>
    <row r="2014" spans="1:11">
      <c r="A2014" s="44">
        <v>2010</v>
      </c>
      <c r="B2014" s="171">
        <v>1300092.9499899943</v>
      </c>
      <c r="C2014" s="141">
        <v>1659157.7062252825</v>
      </c>
      <c r="D2014" s="141">
        <v>1678358.8766019382</v>
      </c>
      <c r="E2014" s="141">
        <v>1830005.3432401496</v>
      </c>
      <c r="J2014" s="47"/>
      <c r="K2014" s="47"/>
    </row>
    <row r="2015" spans="1:11">
      <c r="A2015" s="44">
        <v>2011</v>
      </c>
      <c r="B2015" s="171">
        <v>1350013.2592992343</v>
      </c>
      <c r="C2015" s="141">
        <v>1659424.3987742749</v>
      </c>
      <c r="D2015" s="141">
        <v>1713583.780416735</v>
      </c>
      <c r="E2015" s="141">
        <v>1801287.833204373</v>
      </c>
      <c r="J2015" s="47"/>
      <c r="K2015" s="47"/>
    </row>
    <row r="2016" spans="1:11">
      <c r="A2016" s="44">
        <v>2012</v>
      </c>
      <c r="B2016" s="171">
        <v>1331221.460554861</v>
      </c>
      <c r="C2016" s="141">
        <v>1686827.410847205</v>
      </c>
      <c r="D2016" s="141">
        <v>1733200.463679105</v>
      </c>
      <c r="E2016" s="141">
        <v>1744816.3892558031</v>
      </c>
      <c r="J2016" s="47"/>
      <c r="K2016" s="47"/>
    </row>
    <row r="2017" spans="1:11">
      <c r="A2017" s="44">
        <v>2013</v>
      </c>
      <c r="B2017" s="171">
        <v>1337037.5201783846</v>
      </c>
      <c r="C2017" s="141">
        <v>1705412.5592377938</v>
      </c>
      <c r="D2017" s="141">
        <v>1796097.9574361686</v>
      </c>
      <c r="E2017" s="141">
        <v>1789666.6611370996</v>
      </c>
      <c r="J2017" s="47"/>
      <c r="K2017" s="47"/>
    </row>
    <row r="2018" spans="1:11">
      <c r="A2018" s="44">
        <v>2014</v>
      </c>
      <c r="B2018" s="171">
        <v>1311811.2776811018</v>
      </c>
      <c r="C2018" s="141">
        <v>1697865.0200740031</v>
      </c>
      <c r="D2018" s="141">
        <v>1713310.1163088274</v>
      </c>
      <c r="E2018" s="141">
        <v>1784274.2296424429</v>
      </c>
      <c r="J2018" s="47"/>
      <c r="K2018" s="47"/>
    </row>
    <row r="2019" spans="1:11">
      <c r="A2019" s="44">
        <v>2015</v>
      </c>
      <c r="B2019" s="171">
        <v>1338907.5842788725</v>
      </c>
      <c r="C2019" s="141">
        <v>1693353.2121948856</v>
      </c>
      <c r="D2019" s="141">
        <v>1710329.7923767141</v>
      </c>
      <c r="E2019" s="141">
        <v>1842168.1218963133</v>
      </c>
      <c r="J2019" s="47"/>
      <c r="K2019" s="47"/>
    </row>
    <row r="2020" spans="1:11">
      <c r="A2020" s="44">
        <v>2016</v>
      </c>
      <c r="B2020" s="171">
        <v>1313302.0156985999</v>
      </c>
      <c r="C2020" s="141">
        <v>1683728.6316608686</v>
      </c>
      <c r="D2020" s="141">
        <v>1750483.508276823</v>
      </c>
      <c r="E2020" s="141">
        <v>1768621.8392345016</v>
      </c>
      <c r="J2020" s="47"/>
      <c r="K2020" s="47"/>
    </row>
    <row r="2021" spans="1:11">
      <c r="A2021" s="44">
        <v>2017</v>
      </c>
      <c r="B2021" s="171">
        <v>1351413.569892541</v>
      </c>
      <c r="C2021" s="141">
        <v>1729228.8199873187</v>
      </c>
      <c r="D2021" s="141">
        <v>1745494.9429984586</v>
      </c>
      <c r="E2021" s="141">
        <v>1866406.4710771516</v>
      </c>
      <c r="J2021" s="47"/>
      <c r="K2021" s="47"/>
    </row>
    <row r="2022" spans="1:11">
      <c r="A2022" s="44">
        <v>2018</v>
      </c>
      <c r="B2022" s="171">
        <v>1330028.7151997136</v>
      </c>
      <c r="C2022" s="141">
        <v>1721633.6969222426</v>
      </c>
      <c r="D2022" s="141">
        <v>1805315.6406968024</v>
      </c>
      <c r="E2022" s="141">
        <v>1837133.6717713629</v>
      </c>
      <c r="J2022" s="47"/>
      <c r="K2022" s="47"/>
    </row>
    <row r="2023" spans="1:11">
      <c r="A2023" s="44">
        <v>2019</v>
      </c>
      <c r="B2023" s="171">
        <v>1320424.2210770806</v>
      </c>
      <c r="C2023" s="141">
        <v>1677737.3197488023</v>
      </c>
      <c r="D2023" s="141">
        <v>1716214.6658309072</v>
      </c>
      <c r="E2023" s="141">
        <v>1818250.199284506</v>
      </c>
      <c r="J2023" s="47"/>
      <c r="K2023" s="47"/>
    </row>
    <row r="2024" spans="1:11">
      <c r="A2024" s="44">
        <v>2020</v>
      </c>
      <c r="B2024" s="171">
        <v>1322327.943828386</v>
      </c>
      <c r="C2024" s="141">
        <v>1704191.6393967895</v>
      </c>
      <c r="D2024" s="141">
        <v>1696465.1092474081</v>
      </c>
      <c r="E2024" s="141">
        <v>1787151.9461390753</v>
      </c>
      <c r="J2024" s="47"/>
      <c r="K2024" s="47"/>
    </row>
    <row r="2025" spans="1:11">
      <c r="A2025" s="44">
        <v>2021</v>
      </c>
      <c r="B2025" s="171">
        <v>1328931.5871496464</v>
      </c>
      <c r="C2025" s="141">
        <v>1695211.7549745229</v>
      </c>
      <c r="D2025" s="141">
        <v>1723699.1308714282</v>
      </c>
      <c r="E2025" s="141">
        <v>1744894.4075312116</v>
      </c>
      <c r="J2025" s="47"/>
      <c r="K2025" s="47"/>
    </row>
    <row r="2026" spans="1:11">
      <c r="A2026" s="44">
        <v>2022</v>
      </c>
      <c r="B2026" s="171">
        <v>1320264.9833263343</v>
      </c>
      <c r="C2026" s="141">
        <v>1673790.9314152461</v>
      </c>
      <c r="D2026" s="141">
        <v>1715867.4115866751</v>
      </c>
      <c r="E2026" s="141">
        <v>1775882.311742984</v>
      </c>
      <c r="J2026" s="47"/>
      <c r="K2026" s="47"/>
    </row>
    <row r="2027" spans="1:11">
      <c r="A2027" s="44">
        <v>2023</v>
      </c>
      <c r="B2027" s="171">
        <v>1342717.1974122149</v>
      </c>
      <c r="C2027" s="141">
        <v>1713318.3007219799</v>
      </c>
      <c r="D2027" s="141">
        <v>1731625.3004934019</v>
      </c>
      <c r="E2027" s="141">
        <v>1833307.0301042222</v>
      </c>
      <c r="J2027" s="47"/>
      <c r="K2027" s="47"/>
    </row>
    <row r="2028" spans="1:11">
      <c r="A2028" s="44">
        <v>2024</v>
      </c>
      <c r="B2028" s="171">
        <v>1332247.6543781753</v>
      </c>
      <c r="C2028" s="141">
        <v>1705454.2357662125</v>
      </c>
      <c r="D2028" s="141">
        <v>1784332.5804429934</v>
      </c>
      <c r="E2028" s="141">
        <v>1795158.9826272777</v>
      </c>
      <c r="J2028" s="47"/>
      <c r="K2028" s="47"/>
    </row>
    <row r="2029" spans="1:11">
      <c r="A2029" s="44">
        <v>2025</v>
      </c>
      <c r="B2029" s="171">
        <v>1317412.1153253913</v>
      </c>
      <c r="C2029" s="141">
        <v>1681822.0457901785</v>
      </c>
      <c r="D2029" s="141">
        <v>1654631.811028044</v>
      </c>
      <c r="E2029" s="141">
        <v>1766901.6737545419</v>
      </c>
      <c r="J2029" s="47"/>
      <c r="K2029" s="47"/>
    </row>
    <row r="2030" spans="1:11">
      <c r="A2030" s="44">
        <v>2026</v>
      </c>
      <c r="B2030" s="171">
        <v>1299439.9955827314</v>
      </c>
      <c r="C2030" s="141">
        <v>1670730.9599237097</v>
      </c>
      <c r="D2030" s="141">
        <v>1700239.7281308081</v>
      </c>
      <c r="E2030" s="141">
        <v>1731619.5951232333</v>
      </c>
      <c r="J2030" s="47"/>
      <c r="K2030" s="47"/>
    </row>
    <row r="2031" spans="1:11">
      <c r="A2031" s="44">
        <v>2027</v>
      </c>
      <c r="B2031" s="171">
        <v>1311812.1499799921</v>
      </c>
      <c r="C2031" s="141">
        <v>1662412.3773930718</v>
      </c>
      <c r="D2031" s="141">
        <v>1719082.6437409306</v>
      </c>
      <c r="E2031" s="141">
        <v>1741410.036057628</v>
      </c>
      <c r="J2031" s="47"/>
      <c r="K2031" s="47"/>
    </row>
    <row r="2032" spans="1:11">
      <c r="A2032" s="44">
        <v>2028</v>
      </c>
      <c r="B2032" s="171">
        <v>1324493.4636537198</v>
      </c>
      <c r="C2032" s="141">
        <v>1662440.3053945126</v>
      </c>
      <c r="D2032" s="141">
        <v>1662723.1675581988</v>
      </c>
      <c r="E2032" s="141">
        <v>1787700.0652418514</v>
      </c>
      <c r="J2032" s="47"/>
      <c r="K2032" s="47"/>
    </row>
    <row r="2033" spans="1:11">
      <c r="A2033" s="44">
        <v>2029</v>
      </c>
      <c r="B2033" s="171">
        <v>1295381.528473872</v>
      </c>
      <c r="C2033" s="141">
        <v>1663692.1154712131</v>
      </c>
      <c r="D2033" s="141">
        <v>1699101.0293079994</v>
      </c>
      <c r="E2033" s="141">
        <v>1749226.8485622248</v>
      </c>
      <c r="J2033" s="47"/>
      <c r="K2033" s="47"/>
    </row>
    <row r="2034" spans="1:11">
      <c r="A2034" s="44">
        <v>2030</v>
      </c>
      <c r="B2034" s="171">
        <v>1337625.5543552267</v>
      </c>
      <c r="C2034" s="141">
        <v>1665463.8497123935</v>
      </c>
      <c r="D2034" s="141">
        <v>1696266.915146145</v>
      </c>
      <c r="E2034" s="141">
        <v>1779582.0579466841</v>
      </c>
      <c r="J2034" s="47"/>
      <c r="K2034" s="47"/>
    </row>
    <row r="2035" spans="1:11">
      <c r="A2035" s="44">
        <v>2031</v>
      </c>
      <c r="B2035" s="171">
        <v>1311411.0185553546</v>
      </c>
      <c r="C2035" s="141">
        <v>1677324.77754579</v>
      </c>
      <c r="D2035" s="141">
        <v>1664772.0402170236</v>
      </c>
      <c r="E2035" s="141">
        <v>1756512.0327558338</v>
      </c>
      <c r="J2035" s="47"/>
      <c r="K2035" s="47"/>
    </row>
    <row r="2036" spans="1:11">
      <c r="A2036" s="44">
        <v>2032</v>
      </c>
      <c r="B2036" s="171">
        <v>1305557.7079260193</v>
      </c>
      <c r="C2036" s="141">
        <v>1660910.8404643573</v>
      </c>
      <c r="D2036" s="141">
        <v>1716460.473582397</v>
      </c>
      <c r="E2036" s="141">
        <v>1768529.8123122293</v>
      </c>
      <c r="J2036" s="47"/>
      <c r="K2036" s="47"/>
    </row>
    <row r="2037" spans="1:11">
      <c r="A2037" s="44">
        <v>2033</v>
      </c>
      <c r="B2037" s="171">
        <v>1321538.9763284174</v>
      </c>
      <c r="C2037" s="141">
        <v>1695471.5384717933</v>
      </c>
      <c r="D2037" s="141">
        <v>1746329.1262652401</v>
      </c>
      <c r="E2037" s="141">
        <v>1793074.5180044451</v>
      </c>
      <c r="J2037" s="47"/>
      <c r="K2037" s="47"/>
    </row>
    <row r="2038" spans="1:11">
      <c r="A2038" s="44">
        <v>2034</v>
      </c>
      <c r="B2038" s="171">
        <v>1302754.0024666896</v>
      </c>
      <c r="C2038" s="141">
        <v>1648678.4368933358</v>
      </c>
      <c r="D2038" s="141">
        <v>1727916.6270041259</v>
      </c>
      <c r="E2038" s="141">
        <v>1698461.8196257807</v>
      </c>
      <c r="J2038" s="47"/>
      <c r="K2038" s="47"/>
    </row>
    <row r="2039" spans="1:11">
      <c r="A2039" s="44">
        <v>2035</v>
      </c>
      <c r="B2039" s="171">
        <v>1327334.7066340381</v>
      </c>
      <c r="C2039" s="141">
        <v>1645435.0375599533</v>
      </c>
      <c r="D2039" s="141">
        <v>1682572.0402191491</v>
      </c>
      <c r="E2039" s="141">
        <v>1785496.5003327457</v>
      </c>
      <c r="J2039" s="47"/>
      <c r="K2039" s="47"/>
    </row>
    <row r="2040" spans="1:11">
      <c r="A2040" s="44">
        <v>2036</v>
      </c>
      <c r="B2040" s="171">
        <v>1331107.1319063113</v>
      </c>
      <c r="C2040" s="141">
        <v>1695341.0757712848</v>
      </c>
      <c r="D2040" s="141">
        <v>1688245.5395975739</v>
      </c>
      <c r="E2040" s="141">
        <v>1747625.4552361434</v>
      </c>
      <c r="J2040" s="47"/>
      <c r="K2040" s="47"/>
    </row>
    <row r="2041" spans="1:11">
      <c r="A2041" s="44">
        <v>2037</v>
      </c>
      <c r="B2041" s="171">
        <v>1325443.1684736055</v>
      </c>
      <c r="C2041" s="141">
        <v>1678372.6705216405</v>
      </c>
      <c r="D2041" s="141">
        <v>1703479.7081592421</v>
      </c>
      <c r="E2041" s="141">
        <v>1760981.6319650705</v>
      </c>
      <c r="J2041" s="47"/>
      <c r="K2041" s="47"/>
    </row>
    <row r="2042" spans="1:11">
      <c r="A2042" s="44">
        <v>2038</v>
      </c>
      <c r="B2042" s="171">
        <v>1331401.7905163013</v>
      </c>
      <c r="C2042" s="141">
        <v>1669859.5059393004</v>
      </c>
      <c r="D2042" s="141">
        <v>1672990.4650202326</v>
      </c>
      <c r="E2042" s="141">
        <v>1765296.0317334777</v>
      </c>
      <c r="J2042" s="47"/>
      <c r="K2042" s="47"/>
    </row>
    <row r="2043" spans="1:11">
      <c r="A2043" s="44">
        <v>2039</v>
      </c>
      <c r="B2043" s="171">
        <v>1325040.281637335</v>
      </c>
      <c r="C2043" s="141">
        <v>1677438.6815545799</v>
      </c>
      <c r="D2043" s="141">
        <v>1731899.01713396</v>
      </c>
      <c r="E2043" s="141">
        <v>1734995.9046728068</v>
      </c>
      <c r="J2043" s="47"/>
      <c r="K2043" s="47"/>
    </row>
    <row r="2044" spans="1:11">
      <c r="A2044" s="44">
        <v>2040</v>
      </c>
      <c r="B2044" s="171">
        <v>1313532.8900790447</v>
      </c>
      <c r="C2044" s="141">
        <v>1700265.8094688184</v>
      </c>
      <c r="D2044" s="141">
        <v>1757003.5226930319</v>
      </c>
      <c r="E2044" s="141">
        <v>1825453.2210468557</v>
      </c>
      <c r="J2044" s="47"/>
      <c r="K2044" s="47"/>
    </row>
    <row r="2045" spans="1:11">
      <c r="A2045" s="44">
        <v>2041</v>
      </c>
      <c r="B2045" s="171">
        <v>1312674.6421614778</v>
      </c>
      <c r="C2045" s="141">
        <v>1677922.4739382372</v>
      </c>
      <c r="D2045" s="141">
        <v>1728733.250143507</v>
      </c>
      <c r="E2045" s="141">
        <v>1798967.1018670041</v>
      </c>
      <c r="J2045" s="47"/>
      <c r="K2045" s="47"/>
    </row>
    <row r="2046" spans="1:11">
      <c r="A2046" s="44">
        <v>2042</v>
      </c>
      <c r="B2046" s="171">
        <v>1327598.1800051329</v>
      </c>
      <c r="C2046" s="141">
        <v>1687958.9297157866</v>
      </c>
      <c r="D2046" s="141">
        <v>1746437.0671161271</v>
      </c>
      <c r="E2046" s="141">
        <v>1850225.5483695895</v>
      </c>
      <c r="J2046" s="47"/>
      <c r="K2046" s="47"/>
    </row>
    <row r="2047" spans="1:11">
      <c r="A2047" s="44">
        <v>2043</v>
      </c>
      <c r="B2047" s="171">
        <v>1312249.2970277015</v>
      </c>
      <c r="C2047" s="141">
        <v>1658766.3897902672</v>
      </c>
      <c r="D2047" s="141">
        <v>1692598.2587485306</v>
      </c>
      <c r="E2047" s="141">
        <v>1772576.9301337129</v>
      </c>
      <c r="J2047" s="47"/>
      <c r="K2047" s="47"/>
    </row>
    <row r="2048" spans="1:11">
      <c r="A2048" s="44">
        <v>2044</v>
      </c>
      <c r="B2048" s="171">
        <v>1318076.3993709821</v>
      </c>
      <c r="C2048" s="141">
        <v>1683033.4595463453</v>
      </c>
      <c r="D2048" s="141">
        <v>1746613.0348662979</v>
      </c>
      <c r="E2048" s="141">
        <v>1835684.2682081505</v>
      </c>
      <c r="J2048" s="47"/>
      <c r="K2048" s="47"/>
    </row>
    <row r="2049" spans="1:11">
      <c r="A2049" s="44">
        <v>2045</v>
      </c>
      <c r="B2049" s="171">
        <v>1331140.1814511507</v>
      </c>
      <c r="C2049" s="141">
        <v>1687289.2743048861</v>
      </c>
      <c r="D2049" s="141">
        <v>1738469.7281367495</v>
      </c>
      <c r="E2049" s="141">
        <v>1841867.8678460005</v>
      </c>
      <c r="J2049" s="47"/>
      <c r="K2049" s="47"/>
    </row>
    <row r="2050" spans="1:11">
      <c r="A2050" s="44">
        <v>2046</v>
      </c>
      <c r="B2050" s="171">
        <v>1325090.7947268118</v>
      </c>
      <c r="C2050" s="141">
        <v>1700897.2256819645</v>
      </c>
      <c r="D2050" s="141">
        <v>1675453.4336689296</v>
      </c>
      <c r="E2050" s="141">
        <v>1786545.1237774794</v>
      </c>
      <c r="J2050" s="47"/>
      <c r="K2050" s="47"/>
    </row>
    <row r="2051" spans="1:11">
      <c r="A2051" s="44">
        <v>2047</v>
      </c>
      <c r="B2051" s="171">
        <v>1303736.9217877318</v>
      </c>
      <c r="C2051" s="141">
        <v>1646708.2227732618</v>
      </c>
      <c r="D2051" s="141">
        <v>1694401.2679005461</v>
      </c>
      <c r="E2051" s="141">
        <v>1785534.5934646132</v>
      </c>
      <c r="J2051" s="47"/>
      <c r="K2051" s="47"/>
    </row>
    <row r="2052" spans="1:11">
      <c r="A2052" s="44">
        <v>2048</v>
      </c>
      <c r="B2052" s="171">
        <v>1331191.0160391834</v>
      </c>
      <c r="C2052" s="141">
        <v>1665275.18469771</v>
      </c>
      <c r="D2052" s="141">
        <v>1717616.780563398</v>
      </c>
      <c r="E2052" s="141">
        <v>1803020.2867519176</v>
      </c>
      <c r="J2052" s="47"/>
      <c r="K2052" s="47"/>
    </row>
    <row r="2053" spans="1:11">
      <c r="A2053" s="44">
        <v>2049</v>
      </c>
      <c r="B2053" s="171">
        <v>1308453.3425272892</v>
      </c>
      <c r="C2053" s="141">
        <v>1690831.4918624321</v>
      </c>
      <c r="D2053" s="141">
        <v>1678811.6434888097</v>
      </c>
      <c r="E2053" s="141">
        <v>1753013.9172719398</v>
      </c>
      <c r="J2053" s="47"/>
      <c r="K2053" s="47"/>
    </row>
    <row r="2054" spans="1:11">
      <c r="A2054" s="44">
        <v>2050</v>
      </c>
      <c r="B2054" s="171">
        <v>1296975.9550048516</v>
      </c>
      <c r="C2054" s="141">
        <v>1669497.1839943011</v>
      </c>
      <c r="D2054" s="141">
        <v>1746592.9082258318</v>
      </c>
      <c r="E2054" s="141">
        <v>1776798.0747561997</v>
      </c>
      <c r="J2054" s="47"/>
      <c r="K2054" s="47"/>
    </row>
    <row r="2055" spans="1:11">
      <c r="A2055" s="44">
        <v>2051</v>
      </c>
      <c r="B2055" s="171">
        <v>1345113.2447980712</v>
      </c>
      <c r="C2055" s="141">
        <v>1691322.6105747053</v>
      </c>
      <c r="D2055" s="141">
        <v>1751000.5555384126</v>
      </c>
      <c r="E2055" s="141">
        <v>1786568.0194234317</v>
      </c>
      <c r="J2055" s="47"/>
      <c r="K2055" s="47"/>
    </row>
    <row r="2056" spans="1:11">
      <c r="A2056" s="44">
        <v>2052</v>
      </c>
      <c r="B2056" s="171">
        <v>1288933.1245819067</v>
      </c>
      <c r="C2056" s="141">
        <v>1650098.3410491846</v>
      </c>
      <c r="D2056" s="141">
        <v>1670393.6596015189</v>
      </c>
      <c r="E2056" s="141">
        <v>1717122.8132550502</v>
      </c>
      <c r="J2056" s="47"/>
      <c r="K2056" s="47"/>
    </row>
    <row r="2057" spans="1:11">
      <c r="A2057" s="44">
        <v>2053</v>
      </c>
      <c r="B2057" s="171">
        <v>1330673.9230327397</v>
      </c>
      <c r="C2057" s="141">
        <v>1702158.311603263</v>
      </c>
      <c r="D2057" s="141">
        <v>1727790.9394754327</v>
      </c>
      <c r="E2057" s="141">
        <v>1772247.0172896094</v>
      </c>
      <c r="J2057" s="47"/>
      <c r="K2057" s="47"/>
    </row>
    <row r="2058" spans="1:11">
      <c r="A2058" s="44">
        <v>2054</v>
      </c>
      <c r="B2058" s="171">
        <v>1292627.3452255751</v>
      </c>
      <c r="C2058" s="141">
        <v>1656469.5152016503</v>
      </c>
      <c r="D2058" s="141">
        <v>1698857.85614636</v>
      </c>
      <c r="E2058" s="141">
        <v>1749364.1370459173</v>
      </c>
      <c r="J2058" s="47"/>
      <c r="K2058" s="47"/>
    </row>
    <row r="2059" spans="1:11">
      <c r="A2059" s="44">
        <v>2055</v>
      </c>
      <c r="B2059" s="171">
        <v>1342169.0580096059</v>
      </c>
      <c r="C2059" s="141">
        <v>1737869.6134241291</v>
      </c>
      <c r="D2059" s="141">
        <v>1766753.2056352291</v>
      </c>
      <c r="E2059" s="141">
        <v>1837373.3030982991</v>
      </c>
      <c r="J2059" s="47"/>
      <c r="K2059" s="47"/>
    </row>
    <row r="2060" spans="1:11">
      <c r="A2060" s="44">
        <v>2056</v>
      </c>
      <c r="B2060" s="171">
        <v>1323245.2087779695</v>
      </c>
      <c r="C2060" s="141">
        <v>1701483.8613094639</v>
      </c>
      <c r="D2060" s="141">
        <v>1733200.2442516712</v>
      </c>
      <c r="E2060" s="141">
        <v>1769389.2163300421</v>
      </c>
      <c r="J2060" s="47"/>
      <c r="K2060" s="47"/>
    </row>
    <row r="2061" spans="1:11">
      <c r="A2061" s="44">
        <v>2057</v>
      </c>
      <c r="B2061" s="171">
        <v>1342313.3349995443</v>
      </c>
      <c r="C2061" s="141">
        <v>1683657.1563327282</v>
      </c>
      <c r="D2061" s="141">
        <v>1752854.3487384343</v>
      </c>
      <c r="E2061" s="141">
        <v>1814178.7996314219</v>
      </c>
      <c r="J2061" s="47"/>
      <c r="K2061" s="47"/>
    </row>
    <row r="2062" spans="1:11">
      <c r="A2062" s="44">
        <v>2058</v>
      </c>
      <c r="B2062" s="171">
        <v>1331178.0917875697</v>
      </c>
      <c r="C2062" s="141">
        <v>1673506.7859498563</v>
      </c>
      <c r="D2062" s="141">
        <v>1763947.9962580258</v>
      </c>
      <c r="E2062" s="141">
        <v>1788929.8535608929</v>
      </c>
      <c r="J2062" s="47"/>
      <c r="K2062" s="47"/>
    </row>
    <row r="2063" spans="1:11">
      <c r="A2063" s="44">
        <v>2059</v>
      </c>
      <c r="B2063" s="171">
        <v>1315379.6048013426</v>
      </c>
      <c r="C2063" s="141">
        <v>1716288.6518969056</v>
      </c>
      <c r="D2063" s="141">
        <v>1696830.3235344321</v>
      </c>
      <c r="E2063" s="141">
        <v>1757150.0577736278</v>
      </c>
      <c r="J2063" s="47"/>
      <c r="K2063" s="47"/>
    </row>
    <row r="2064" spans="1:11">
      <c r="A2064" s="44">
        <v>2060</v>
      </c>
      <c r="B2064" s="171">
        <v>1329836.4328001468</v>
      </c>
      <c r="C2064" s="141">
        <v>1677953.3955855805</v>
      </c>
      <c r="D2064" s="141">
        <v>1686530.5596730683</v>
      </c>
      <c r="E2064" s="141">
        <v>1757311.1143131538</v>
      </c>
      <c r="J2064" s="47"/>
      <c r="K2064" s="47"/>
    </row>
    <row r="2065" spans="1:11">
      <c r="A2065" s="44">
        <v>2061</v>
      </c>
      <c r="B2065" s="171">
        <v>1323174.533330526</v>
      </c>
      <c r="C2065" s="141">
        <v>1671170.3342134745</v>
      </c>
      <c r="D2065" s="141">
        <v>1730543.8185430733</v>
      </c>
      <c r="E2065" s="141">
        <v>1830715.8849556574</v>
      </c>
      <c r="J2065" s="47"/>
      <c r="K2065" s="47"/>
    </row>
    <row r="2066" spans="1:11">
      <c r="A2066" s="44">
        <v>2062</v>
      </c>
      <c r="B2066" s="171">
        <v>1305437.7294600089</v>
      </c>
      <c r="C2066" s="141">
        <v>1661035.0344297776</v>
      </c>
      <c r="D2066" s="141">
        <v>1735871.1337648332</v>
      </c>
      <c r="E2066" s="141">
        <v>1788706.0345364546</v>
      </c>
      <c r="J2066" s="47"/>
      <c r="K2066" s="47"/>
    </row>
    <row r="2067" spans="1:11">
      <c r="A2067" s="44">
        <v>2063</v>
      </c>
      <c r="B2067" s="171">
        <v>1333495.5591482858</v>
      </c>
      <c r="C2067" s="141">
        <v>1706286.8001524736</v>
      </c>
      <c r="D2067" s="141">
        <v>1770481.0610503876</v>
      </c>
      <c r="E2067" s="141">
        <v>1766548.4038910067</v>
      </c>
      <c r="J2067" s="47"/>
      <c r="K2067" s="47"/>
    </row>
    <row r="2068" spans="1:11">
      <c r="A2068" s="44">
        <v>2064</v>
      </c>
      <c r="B2068" s="171">
        <v>1330914.745146401</v>
      </c>
      <c r="C2068" s="141">
        <v>1701678.5304746041</v>
      </c>
      <c r="D2068" s="141">
        <v>1729389.575868248</v>
      </c>
      <c r="E2068" s="141">
        <v>1812160.7236209121</v>
      </c>
      <c r="J2068" s="47"/>
      <c r="K2068" s="47"/>
    </row>
    <row r="2069" spans="1:11">
      <c r="A2069" s="44">
        <v>2065</v>
      </c>
      <c r="B2069" s="171">
        <v>1318569.6260937934</v>
      </c>
      <c r="C2069" s="141">
        <v>1699095.826686807</v>
      </c>
      <c r="D2069" s="141">
        <v>1707894.1204406058</v>
      </c>
      <c r="E2069" s="141">
        <v>1792956.7722639234</v>
      </c>
      <c r="J2069" s="47"/>
      <c r="K2069" s="47"/>
    </row>
    <row r="2070" spans="1:11">
      <c r="A2070" s="44">
        <v>2066</v>
      </c>
      <c r="B2070" s="171">
        <v>1311351.9743042625</v>
      </c>
      <c r="C2070" s="141">
        <v>1696397.5344383388</v>
      </c>
      <c r="D2070" s="141">
        <v>1746251.7940004943</v>
      </c>
      <c r="E2070" s="141">
        <v>1754475.4210481925</v>
      </c>
      <c r="J2070" s="47"/>
      <c r="K2070" s="47"/>
    </row>
    <row r="2071" spans="1:11">
      <c r="A2071" s="44">
        <v>2067</v>
      </c>
      <c r="B2071" s="171">
        <v>1312540.1568836924</v>
      </c>
      <c r="C2071" s="141">
        <v>1658826.8129739701</v>
      </c>
      <c r="D2071" s="141">
        <v>1708528.447286688</v>
      </c>
      <c r="E2071" s="141">
        <v>1756618.587391187</v>
      </c>
      <c r="J2071" s="47"/>
      <c r="K2071" s="47"/>
    </row>
    <row r="2072" spans="1:11">
      <c r="A2072" s="44">
        <v>2068</v>
      </c>
      <c r="B2072" s="171">
        <v>1328743.7546666143</v>
      </c>
      <c r="C2072" s="141">
        <v>1668280.4910733362</v>
      </c>
      <c r="D2072" s="141">
        <v>1713549.4716103587</v>
      </c>
      <c r="E2072" s="141">
        <v>1762865.1722019676</v>
      </c>
      <c r="J2072" s="47"/>
      <c r="K2072" s="47"/>
    </row>
    <row r="2073" spans="1:11">
      <c r="A2073" s="44">
        <v>2069</v>
      </c>
      <c r="B2073" s="171">
        <v>1320901.9944429891</v>
      </c>
      <c r="C2073" s="141">
        <v>1670355.7046007232</v>
      </c>
      <c r="D2073" s="141">
        <v>1742988.5214340109</v>
      </c>
      <c r="E2073" s="141">
        <v>1801045.4428518079</v>
      </c>
      <c r="J2073" s="47"/>
      <c r="K2073" s="47"/>
    </row>
    <row r="2074" spans="1:11">
      <c r="A2074" s="44">
        <v>2070</v>
      </c>
      <c r="B2074" s="171">
        <v>1303438.5354731283</v>
      </c>
      <c r="C2074" s="141">
        <v>1684073.873538428</v>
      </c>
      <c r="D2074" s="141">
        <v>1731671.3362730478</v>
      </c>
      <c r="E2074" s="141">
        <v>1845397.0411525678</v>
      </c>
      <c r="J2074" s="47"/>
      <c r="K2074" s="47"/>
    </row>
    <row r="2075" spans="1:11">
      <c r="A2075" s="44">
        <v>2071</v>
      </c>
      <c r="B2075" s="171">
        <v>1323507.3207720048</v>
      </c>
      <c r="C2075" s="141">
        <v>1685098.1738254861</v>
      </c>
      <c r="D2075" s="141">
        <v>1748112.8354425197</v>
      </c>
      <c r="E2075" s="141">
        <v>1809879.5993348383</v>
      </c>
      <c r="J2075" s="47"/>
      <c r="K2075" s="47"/>
    </row>
    <row r="2076" spans="1:11">
      <c r="A2076" s="44">
        <v>2072</v>
      </c>
      <c r="B2076" s="171">
        <v>1347783.269244472</v>
      </c>
      <c r="C2076" s="141">
        <v>1681149.3021515573</v>
      </c>
      <c r="D2076" s="141">
        <v>1715376.6456576795</v>
      </c>
      <c r="E2076" s="141">
        <v>1793832.4849189133</v>
      </c>
      <c r="J2076" s="47"/>
      <c r="K2076" s="47"/>
    </row>
    <row r="2077" spans="1:11">
      <c r="A2077" s="44">
        <v>2073</v>
      </c>
      <c r="B2077" s="171">
        <v>1313167.2219609146</v>
      </c>
      <c r="C2077" s="141">
        <v>1666101.4087054487</v>
      </c>
      <c r="D2077" s="141">
        <v>1692439.0086331638</v>
      </c>
      <c r="E2077" s="141">
        <v>1776385.9923035728</v>
      </c>
      <c r="J2077" s="47"/>
      <c r="K2077" s="47"/>
    </row>
    <row r="2078" spans="1:11">
      <c r="A2078" s="44">
        <v>2074</v>
      </c>
      <c r="B2078" s="171">
        <v>1320638.6461146122</v>
      </c>
      <c r="C2078" s="141">
        <v>1675849.1938634694</v>
      </c>
      <c r="D2078" s="141">
        <v>1692831.1377338732</v>
      </c>
      <c r="E2078" s="141">
        <v>1793336.8604529472</v>
      </c>
      <c r="J2078" s="47"/>
      <c r="K2078" s="47"/>
    </row>
    <row r="2079" spans="1:11">
      <c r="A2079" s="44">
        <v>2075</v>
      </c>
      <c r="B2079" s="171">
        <v>1311147.4186472802</v>
      </c>
      <c r="C2079" s="141">
        <v>1672629.9800892032</v>
      </c>
      <c r="D2079" s="141">
        <v>1636512.2626498593</v>
      </c>
      <c r="E2079" s="141">
        <v>1757429.9165145818</v>
      </c>
      <c r="J2079" s="47"/>
      <c r="K2079" s="47"/>
    </row>
    <row r="2080" spans="1:11">
      <c r="A2080" s="44">
        <v>2076</v>
      </c>
      <c r="B2080" s="171">
        <v>1311368.0541776496</v>
      </c>
      <c r="C2080" s="141">
        <v>1696678.3050785093</v>
      </c>
      <c r="D2080" s="141">
        <v>1705522.2162115145</v>
      </c>
      <c r="E2080" s="141">
        <v>1788439.8999457965</v>
      </c>
      <c r="J2080" s="47"/>
      <c r="K2080" s="47"/>
    </row>
    <row r="2081" spans="1:11">
      <c r="A2081" s="44">
        <v>2077</v>
      </c>
      <c r="B2081" s="171">
        <v>1346639.8011240661</v>
      </c>
      <c r="C2081" s="141">
        <v>1701300.0032503942</v>
      </c>
      <c r="D2081" s="141">
        <v>1729082.0496032012</v>
      </c>
      <c r="E2081" s="141">
        <v>1825059.035334249</v>
      </c>
      <c r="J2081" s="47"/>
      <c r="K2081" s="47"/>
    </row>
    <row r="2082" spans="1:11">
      <c r="A2082" s="44">
        <v>2078</v>
      </c>
      <c r="B2082" s="171">
        <v>1324499.2794430407</v>
      </c>
      <c r="C2082" s="141">
        <v>1691715.1898389524</v>
      </c>
      <c r="D2082" s="141">
        <v>1707772.6024160688</v>
      </c>
      <c r="E2082" s="141">
        <v>1782518.0956774286</v>
      </c>
      <c r="J2082" s="47"/>
      <c r="K2082" s="47"/>
    </row>
    <row r="2083" spans="1:11">
      <c r="A2083" s="44">
        <v>2079</v>
      </c>
      <c r="B2083" s="171">
        <v>1324275.1282129735</v>
      </c>
      <c r="C2083" s="141">
        <v>1693421.0980192313</v>
      </c>
      <c r="D2083" s="141">
        <v>1725471.8017562926</v>
      </c>
      <c r="E2083" s="141">
        <v>1758955.0912150678</v>
      </c>
      <c r="J2083" s="47"/>
      <c r="K2083" s="47"/>
    </row>
    <row r="2084" spans="1:11">
      <c r="A2084" s="44">
        <v>2080</v>
      </c>
      <c r="B2084" s="171">
        <v>1324484.5386798312</v>
      </c>
      <c r="C2084" s="141">
        <v>1650729.4587311991</v>
      </c>
      <c r="D2084" s="141">
        <v>1709222.8475645809</v>
      </c>
      <c r="E2084" s="141">
        <v>1793954.0698910451</v>
      </c>
      <c r="J2084" s="47"/>
      <c r="K2084" s="47"/>
    </row>
    <row r="2085" spans="1:11">
      <c r="A2085" s="44">
        <v>2081</v>
      </c>
      <c r="B2085" s="171">
        <v>1352267.2711456029</v>
      </c>
      <c r="C2085" s="141">
        <v>1680134.0077380964</v>
      </c>
      <c r="D2085" s="141">
        <v>1749123.2654147814</v>
      </c>
      <c r="E2085" s="141">
        <v>1802094.8725960036</v>
      </c>
      <c r="J2085" s="47"/>
      <c r="K2085" s="47"/>
    </row>
    <row r="2086" spans="1:11">
      <c r="A2086" s="44">
        <v>2082</v>
      </c>
      <c r="B2086" s="171">
        <v>1314673.8668631762</v>
      </c>
      <c r="C2086" s="141">
        <v>1709355.2270977953</v>
      </c>
      <c r="D2086" s="141">
        <v>1687836.5338327026</v>
      </c>
      <c r="E2086" s="141">
        <v>1756693.2072216289</v>
      </c>
      <c r="J2086" s="47"/>
      <c r="K2086" s="47"/>
    </row>
    <row r="2087" spans="1:11">
      <c r="A2087" s="44">
        <v>2083</v>
      </c>
      <c r="B2087" s="171">
        <v>1326549.7817246916</v>
      </c>
      <c r="C2087" s="141">
        <v>1661270.1422338483</v>
      </c>
      <c r="D2087" s="141">
        <v>1715513.0193420304</v>
      </c>
      <c r="E2087" s="141">
        <v>1762588.6833492003</v>
      </c>
      <c r="J2087" s="47"/>
      <c r="K2087" s="47"/>
    </row>
    <row r="2088" spans="1:11">
      <c r="A2088" s="44">
        <v>2084</v>
      </c>
      <c r="B2088" s="171">
        <v>1329205.1715944854</v>
      </c>
      <c r="C2088" s="141">
        <v>1663574.7356032149</v>
      </c>
      <c r="D2088" s="141">
        <v>1717168.270153488</v>
      </c>
      <c r="E2088" s="141">
        <v>1802635.5170170825</v>
      </c>
      <c r="J2088" s="47"/>
      <c r="K2088" s="47"/>
    </row>
    <row r="2089" spans="1:11">
      <c r="A2089" s="44">
        <v>2085</v>
      </c>
      <c r="B2089" s="171">
        <v>1284978.977702464</v>
      </c>
      <c r="C2089" s="141">
        <v>1654339.7430777983</v>
      </c>
      <c r="D2089" s="141">
        <v>1718697.7674956089</v>
      </c>
      <c r="E2089" s="141">
        <v>1774462.6714922138</v>
      </c>
      <c r="J2089" s="47"/>
      <c r="K2089" s="47"/>
    </row>
    <row r="2090" spans="1:11">
      <c r="A2090" s="44">
        <v>2086</v>
      </c>
      <c r="B2090" s="171">
        <v>1322255.9691079331</v>
      </c>
      <c r="C2090" s="141">
        <v>1668820.8464107814</v>
      </c>
      <c r="D2090" s="141">
        <v>1681899.7152199254</v>
      </c>
      <c r="E2090" s="141">
        <v>1752548.0080834774</v>
      </c>
      <c r="J2090" s="47"/>
      <c r="K2090" s="47"/>
    </row>
    <row r="2091" spans="1:11">
      <c r="A2091" s="44">
        <v>2087</v>
      </c>
      <c r="B2091" s="171">
        <v>1333338.5035853323</v>
      </c>
      <c r="C2091" s="141">
        <v>1681145.0400254573</v>
      </c>
      <c r="D2091" s="141">
        <v>1722520.8850429684</v>
      </c>
      <c r="E2091" s="141">
        <v>1698227.8608690298</v>
      </c>
      <c r="J2091" s="47"/>
      <c r="K2091" s="47"/>
    </row>
    <row r="2092" spans="1:11">
      <c r="A2092" s="44">
        <v>2088</v>
      </c>
      <c r="B2092" s="171">
        <v>1329130.7747717611</v>
      </c>
      <c r="C2092" s="141">
        <v>1704131.0715934446</v>
      </c>
      <c r="D2092" s="141">
        <v>1731880.2931849377</v>
      </c>
      <c r="E2092" s="141">
        <v>1828727.2076422682</v>
      </c>
      <c r="J2092" s="47"/>
      <c r="K2092" s="47"/>
    </row>
    <row r="2093" spans="1:11">
      <c r="A2093" s="44">
        <v>2089</v>
      </c>
      <c r="B2093" s="171">
        <v>1300033.2458656235</v>
      </c>
      <c r="C2093" s="141">
        <v>1652693.0910456686</v>
      </c>
      <c r="D2093" s="141">
        <v>1712915.9721655727</v>
      </c>
      <c r="E2093" s="141">
        <v>1741518.0582157248</v>
      </c>
      <c r="J2093" s="47"/>
      <c r="K2093" s="47"/>
    </row>
    <row r="2094" spans="1:11">
      <c r="A2094" s="44">
        <v>2090</v>
      </c>
      <c r="B2094" s="171">
        <v>1320514.7211634961</v>
      </c>
      <c r="C2094" s="141">
        <v>1663071.1988517579</v>
      </c>
      <c r="D2094" s="141">
        <v>1712774.0026749289</v>
      </c>
      <c r="E2094" s="141">
        <v>1818845.4613153038</v>
      </c>
      <c r="J2094" s="47"/>
      <c r="K2094" s="47"/>
    </row>
    <row r="2095" spans="1:11">
      <c r="A2095" s="44">
        <v>2091</v>
      </c>
      <c r="B2095" s="171">
        <v>1286207.4941987107</v>
      </c>
      <c r="C2095" s="141">
        <v>1669001.289248439</v>
      </c>
      <c r="D2095" s="141">
        <v>1683050.2553218133</v>
      </c>
      <c r="E2095" s="141">
        <v>1804684.4233259386</v>
      </c>
      <c r="J2095" s="47"/>
      <c r="K2095" s="47"/>
    </row>
    <row r="2096" spans="1:11">
      <c r="A2096" s="44">
        <v>2092</v>
      </c>
      <c r="B2096" s="171">
        <v>1319838.7094120283</v>
      </c>
      <c r="C2096" s="141">
        <v>1716368.4948934626</v>
      </c>
      <c r="D2096" s="141">
        <v>1730526.745136505</v>
      </c>
      <c r="E2096" s="141">
        <v>1842795.6016066875</v>
      </c>
      <c r="J2096" s="47"/>
      <c r="K2096" s="47"/>
    </row>
    <row r="2097" spans="1:11">
      <c r="A2097" s="44">
        <v>2093</v>
      </c>
      <c r="B2097" s="171">
        <v>1327044.789785122</v>
      </c>
      <c r="C2097" s="141">
        <v>1647145.7464928359</v>
      </c>
      <c r="D2097" s="141">
        <v>1694478.4844916866</v>
      </c>
      <c r="E2097" s="141">
        <v>1816989.7184080083</v>
      </c>
      <c r="J2097" s="47"/>
      <c r="K2097" s="47"/>
    </row>
    <row r="2098" spans="1:11">
      <c r="A2098" s="44">
        <v>2094</v>
      </c>
      <c r="B2098" s="171">
        <v>1304225.5169329552</v>
      </c>
      <c r="C2098" s="141">
        <v>1667520.737595869</v>
      </c>
      <c r="D2098" s="141">
        <v>1719390.254704911</v>
      </c>
      <c r="E2098" s="141">
        <v>1788260.7391514243</v>
      </c>
      <c r="J2098" s="47"/>
      <c r="K2098" s="47"/>
    </row>
    <row r="2099" spans="1:11">
      <c r="A2099" s="44">
        <v>2095</v>
      </c>
      <c r="B2099" s="171">
        <v>1321927.6580672339</v>
      </c>
      <c r="C2099" s="141">
        <v>1684236.4909281163</v>
      </c>
      <c r="D2099" s="141">
        <v>1721974.8960665234</v>
      </c>
      <c r="E2099" s="141">
        <v>1809143.5354958237</v>
      </c>
      <c r="J2099" s="47"/>
      <c r="K2099" s="47"/>
    </row>
    <row r="2100" spans="1:11">
      <c r="A2100" s="44">
        <v>2096</v>
      </c>
      <c r="B2100" s="171">
        <v>1307580.5614727044</v>
      </c>
      <c r="C2100" s="141">
        <v>1662299.4877907534</v>
      </c>
      <c r="D2100" s="141">
        <v>1741936.4313848491</v>
      </c>
      <c r="E2100" s="141">
        <v>1816530.9654355813</v>
      </c>
      <c r="J2100" s="47"/>
      <c r="K2100" s="47"/>
    </row>
    <row r="2101" spans="1:11">
      <c r="A2101" s="44">
        <v>2097</v>
      </c>
      <c r="B2101" s="171">
        <v>1330665.5341700157</v>
      </c>
      <c r="C2101" s="141">
        <v>1708654.7089088836</v>
      </c>
      <c r="D2101" s="141">
        <v>1770801.3351855425</v>
      </c>
      <c r="E2101" s="141">
        <v>1792523.6236429331</v>
      </c>
      <c r="J2101" s="47"/>
      <c r="K2101" s="47"/>
    </row>
    <row r="2102" spans="1:11">
      <c r="A2102" s="44">
        <v>2098</v>
      </c>
      <c r="B2102" s="171">
        <v>1316248.8014494672</v>
      </c>
      <c r="C2102" s="141">
        <v>1702087.0319173867</v>
      </c>
      <c r="D2102" s="141">
        <v>1738965.2272772957</v>
      </c>
      <c r="E2102" s="141">
        <v>1831752.9764453843</v>
      </c>
      <c r="J2102" s="47"/>
      <c r="K2102" s="47"/>
    </row>
    <row r="2103" spans="1:11">
      <c r="A2103" s="44">
        <v>2099</v>
      </c>
      <c r="B2103" s="171">
        <v>1324005.094485254</v>
      </c>
      <c r="C2103" s="141">
        <v>1707546.5627481362</v>
      </c>
      <c r="D2103" s="141">
        <v>1724136.5650967106</v>
      </c>
      <c r="E2103" s="141">
        <v>1791149.3108070148</v>
      </c>
      <c r="J2103" s="47"/>
      <c r="K2103" s="47"/>
    </row>
    <row r="2104" spans="1:11">
      <c r="A2104" s="44">
        <v>2100</v>
      </c>
      <c r="B2104" s="171">
        <v>1316613.9352964072</v>
      </c>
      <c r="C2104" s="141">
        <v>1672900.9904046368</v>
      </c>
      <c r="D2104" s="141">
        <v>1695976.7895711793</v>
      </c>
      <c r="E2104" s="141">
        <v>1727964.3545624756</v>
      </c>
      <c r="J2104" s="47"/>
      <c r="K2104" s="47"/>
    </row>
    <row r="2105" spans="1:11">
      <c r="A2105" s="44">
        <v>2101</v>
      </c>
      <c r="B2105" s="171">
        <v>1321383.8872863527</v>
      </c>
      <c r="C2105" s="141">
        <v>1669116.9176059607</v>
      </c>
      <c r="D2105" s="141">
        <v>1716522.8660967359</v>
      </c>
      <c r="E2105" s="141">
        <v>1805817.9363040125</v>
      </c>
      <c r="J2105" s="47"/>
      <c r="K2105" s="47"/>
    </row>
    <row r="2106" spans="1:11">
      <c r="A2106" s="44">
        <v>2102</v>
      </c>
      <c r="B2106" s="171">
        <v>1309044.601398444</v>
      </c>
      <c r="C2106" s="141">
        <v>1681167.2120659284</v>
      </c>
      <c r="D2106" s="141">
        <v>1707457.9615898887</v>
      </c>
      <c r="E2106" s="141">
        <v>1744477.0837614962</v>
      </c>
      <c r="J2106" s="47"/>
      <c r="K2106" s="47"/>
    </row>
    <row r="2107" spans="1:11">
      <c r="A2107" s="44">
        <v>2103</v>
      </c>
      <c r="B2107" s="171">
        <v>1336938.7650006888</v>
      </c>
      <c r="C2107" s="141">
        <v>1686844.0731177502</v>
      </c>
      <c r="D2107" s="141">
        <v>1726836.0498997318</v>
      </c>
      <c r="E2107" s="141">
        <v>1805015.5807322166</v>
      </c>
      <c r="J2107" s="47"/>
      <c r="K2107" s="47"/>
    </row>
    <row r="2108" spans="1:11">
      <c r="A2108" s="44">
        <v>2104</v>
      </c>
      <c r="B2108" s="171">
        <v>1340835.8312322486</v>
      </c>
      <c r="C2108" s="141">
        <v>1741770.4429420165</v>
      </c>
      <c r="D2108" s="141">
        <v>1770669.7562782031</v>
      </c>
      <c r="E2108" s="141">
        <v>1807286.3532084734</v>
      </c>
      <c r="J2108" s="47"/>
      <c r="K2108" s="47"/>
    </row>
    <row r="2109" spans="1:11">
      <c r="A2109" s="44">
        <v>2105</v>
      </c>
      <c r="B2109" s="171">
        <v>1304782.2900437878</v>
      </c>
      <c r="C2109" s="141">
        <v>1660241.5921140143</v>
      </c>
      <c r="D2109" s="141">
        <v>1759949.6576514549</v>
      </c>
      <c r="E2109" s="141">
        <v>1724623.4930516055</v>
      </c>
      <c r="J2109" s="47"/>
      <c r="K2109" s="47"/>
    </row>
    <row r="2110" spans="1:11">
      <c r="A2110" s="44">
        <v>2106</v>
      </c>
      <c r="B2110" s="171">
        <v>1321392.4708076799</v>
      </c>
      <c r="C2110" s="141">
        <v>1685982.0731303261</v>
      </c>
      <c r="D2110" s="141">
        <v>1699137.2954242418</v>
      </c>
      <c r="E2110" s="141">
        <v>1758125.1663039783</v>
      </c>
      <c r="J2110" s="47"/>
      <c r="K2110" s="47"/>
    </row>
    <row r="2111" spans="1:11">
      <c r="A2111" s="44">
        <v>2107</v>
      </c>
      <c r="B2111" s="171">
        <v>1328391.0399561673</v>
      </c>
      <c r="C2111" s="141">
        <v>1681913.2313181572</v>
      </c>
      <c r="D2111" s="141">
        <v>1706551.0942899131</v>
      </c>
      <c r="E2111" s="141">
        <v>1837507.3225602219</v>
      </c>
      <c r="J2111" s="47"/>
      <c r="K2111" s="47"/>
    </row>
    <row r="2112" spans="1:11">
      <c r="A2112" s="44">
        <v>2108</v>
      </c>
      <c r="B2112" s="171">
        <v>1323284.1319323808</v>
      </c>
      <c r="C2112" s="141">
        <v>1697098.7396972438</v>
      </c>
      <c r="D2112" s="141">
        <v>1743459.2693374399</v>
      </c>
      <c r="E2112" s="141">
        <v>1837477.1560323632</v>
      </c>
      <c r="J2112" s="47"/>
      <c r="K2112" s="47"/>
    </row>
    <row r="2113" spans="1:11">
      <c r="A2113" s="44">
        <v>2109</v>
      </c>
      <c r="B2113" s="171">
        <v>1315225.6822427809</v>
      </c>
      <c r="C2113" s="141">
        <v>1689806.9806548734</v>
      </c>
      <c r="D2113" s="141">
        <v>1719765.0647324694</v>
      </c>
      <c r="E2113" s="141">
        <v>1823936.6124323395</v>
      </c>
      <c r="J2113" s="47"/>
      <c r="K2113" s="47"/>
    </row>
    <row r="2114" spans="1:11">
      <c r="A2114" s="44">
        <v>2110</v>
      </c>
      <c r="B2114" s="171">
        <v>1313267.8989794024</v>
      </c>
      <c r="C2114" s="141">
        <v>1658437.4112137184</v>
      </c>
      <c r="D2114" s="141">
        <v>1693646.6574753113</v>
      </c>
      <c r="E2114" s="141">
        <v>1793310.3042127294</v>
      </c>
      <c r="J2114" s="47"/>
      <c r="K2114" s="47"/>
    </row>
    <row r="2115" spans="1:11">
      <c r="A2115" s="44">
        <v>2111</v>
      </c>
      <c r="B2115" s="171">
        <v>1330249.8194725914</v>
      </c>
      <c r="C2115" s="141">
        <v>1695003.289288654</v>
      </c>
      <c r="D2115" s="141">
        <v>1720622.2531111308</v>
      </c>
      <c r="E2115" s="141">
        <v>1778003.9926382329</v>
      </c>
      <c r="J2115" s="47"/>
      <c r="K2115" s="47"/>
    </row>
    <row r="2116" spans="1:11">
      <c r="A2116" s="44">
        <v>2112</v>
      </c>
      <c r="B2116" s="171">
        <v>1321341.1798889877</v>
      </c>
      <c r="C2116" s="141">
        <v>1669882.4952720781</v>
      </c>
      <c r="D2116" s="141">
        <v>1694278.3062528258</v>
      </c>
      <c r="E2116" s="141">
        <v>1755549.8540328611</v>
      </c>
      <c r="J2116" s="47"/>
      <c r="K2116" s="47"/>
    </row>
    <row r="2117" spans="1:11">
      <c r="A2117" s="44">
        <v>2113</v>
      </c>
      <c r="B2117" s="171">
        <v>1321694.3329468009</v>
      </c>
      <c r="C2117" s="141">
        <v>1715523.6242709961</v>
      </c>
      <c r="D2117" s="141">
        <v>1745583.1861584636</v>
      </c>
      <c r="E2117" s="141">
        <v>1838821.5611000031</v>
      </c>
      <c r="J2117" s="47"/>
      <c r="K2117" s="47"/>
    </row>
    <row r="2118" spans="1:11">
      <c r="A2118" s="44">
        <v>2114</v>
      </c>
      <c r="B2118" s="171">
        <v>1318428.6661347446</v>
      </c>
      <c r="C2118" s="141">
        <v>1663791.4687786791</v>
      </c>
      <c r="D2118" s="141">
        <v>1702615.7854434578</v>
      </c>
      <c r="E2118" s="141">
        <v>1798494.8099671595</v>
      </c>
      <c r="J2118" s="47"/>
      <c r="K2118" s="47"/>
    </row>
    <row r="2119" spans="1:11">
      <c r="A2119" s="44">
        <v>2115</v>
      </c>
      <c r="B2119" s="171">
        <v>1335125.917760547</v>
      </c>
      <c r="C2119" s="141">
        <v>1700885.8575167311</v>
      </c>
      <c r="D2119" s="141">
        <v>1712018.4112130937</v>
      </c>
      <c r="E2119" s="141">
        <v>1813859.1598008175</v>
      </c>
      <c r="J2119" s="47"/>
      <c r="K2119" s="47"/>
    </row>
    <row r="2120" spans="1:11">
      <c r="A2120" s="44">
        <v>2116</v>
      </c>
      <c r="B2120" s="171">
        <v>1323924.5042459227</v>
      </c>
      <c r="C2120" s="141">
        <v>1658015.5189805503</v>
      </c>
      <c r="D2120" s="141">
        <v>1720418.3991609279</v>
      </c>
      <c r="E2120" s="141">
        <v>1807229.7090531839</v>
      </c>
      <c r="J2120" s="47"/>
      <c r="K2120" s="47"/>
    </row>
    <row r="2121" spans="1:11">
      <c r="A2121" s="44">
        <v>2117</v>
      </c>
      <c r="B2121" s="171">
        <v>1332996.7165356034</v>
      </c>
      <c r="C2121" s="141">
        <v>1703960.598948898</v>
      </c>
      <c r="D2121" s="141">
        <v>1686887.8839584102</v>
      </c>
      <c r="E2121" s="141">
        <v>1836553.0176336665</v>
      </c>
      <c r="J2121" s="47"/>
      <c r="K2121" s="47"/>
    </row>
    <row r="2122" spans="1:11">
      <c r="A2122" s="44">
        <v>2118</v>
      </c>
      <c r="B2122" s="171">
        <v>1325936.2127364562</v>
      </c>
      <c r="C2122" s="141">
        <v>1696865.3894043376</v>
      </c>
      <c r="D2122" s="141">
        <v>1727808.2558490306</v>
      </c>
      <c r="E2122" s="141">
        <v>1796734.6922185477</v>
      </c>
      <c r="J2122" s="47"/>
      <c r="K2122" s="47"/>
    </row>
    <row r="2123" spans="1:11">
      <c r="A2123" s="44">
        <v>2119</v>
      </c>
      <c r="B2123" s="171">
        <v>1324124.2097810614</v>
      </c>
      <c r="C2123" s="141">
        <v>1686585.7405579106</v>
      </c>
      <c r="D2123" s="141">
        <v>1722386.7029816094</v>
      </c>
      <c r="E2123" s="141">
        <v>1831607.8266603586</v>
      </c>
      <c r="J2123" s="47"/>
      <c r="K2123" s="47"/>
    </row>
    <row r="2124" spans="1:11">
      <c r="A2124" s="44">
        <v>2120</v>
      </c>
      <c r="B2124" s="171">
        <v>1347667.245122778</v>
      </c>
      <c r="C2124" s="141">
        <v>1717987.1605297783</v>
      </c>
      <c r="D2124" s="141">
        <v>1779911.5123411387</v>
      </c>
      <c r="E2124" s="141">
        <v>1875288.8822615384</v>
      </c>
      <c r="J2124" s="47"/>
      <c r="K2124" s="47"/>
    </row>
    <row r="2125" spans="1:11">
      <c r="A2125" s="44">
        <v>2121</v>
      </c>
      <c r="B2125" s="171">
        <v>1331282.8515543912</v>
      </c>
      <c r="C2125" s="141">
        <v>1700654.5062230092</v>
      </c>
      <c r="D2125" s="141">
        <v>1716570.4609371466</v>
      </c>
      <c r="E2125" s="141">
        <v>1812311.565721733</v>
      </c>
      <c r="J2125" s="47"/>
      <c r="K2125" s="47"/>
    </row>
    <row r="2126" spans="1:11">
      <c r="A2126" s="44">
        <v>2122</v>
      </c>
      <c r="B2126" s="171">
        <v>1331752.2854358072</v>
      </c>
      <c r="C2126" s="141">
        <v>1672794.1609676506</v>
      </c>
      <c r="D2126" s="141">
        <v>1752913.6270287803</v>
      </c>
      <c r="E2126" s="141">
        <v>1775358.82165271</v>
      </c>
      <c r="J2126" s="47"/>
      <c r="K2126" s="47"/>
    </row>
    <row r="2127" spans="1:11">
      <c r="A2127" s="44">
        <v>2123</v>
      </c>
      <c r="B2127" s="171">
        <v>1342939.1737038065</v>
      </c>
      <c r="C2127" s="141">
        <v>1651993.8432331237</v>
      </c>
      <c r="D2127" s="141">
        <v>1729747.6732409559</v>
      </c>
      <c r="E2127" s="141">
        <v>1796134.293311537</v>
      </c>
      <c r="J2127" s="47"/>
      <c r="K2127" s="47"/>
    </row>
    <row r="2128" spans="1:11">
      <c r="A2128" s="44">
        <v>2124</v>
      </c>
      <c r="B2128" s="171">
        <v>1340927.6205514551</v>
      </c>
      <c r="C2128" s="141">
        <v>1708400.9101836123</v>
      </c>
      <c r="D2128" s="141">
        <v>1749475.1753704404</v>
      </c>
      <c r="E2128" s="141">
        <v>1819745.4418098228</v>
      </c>
      <c r="J2128" s="47"/>
      <c r="K2128" s="47"/>
    </row>
    <row r="2129" spans="1:11">
      <c r="A2129" s="44">
        <v>2125</v>
      </c>
      <c r="B2129" s="171">
        <v>1330428.9761030094</v>
      </c>
      <c r="C2129" s="141">
        <v>1675133.7211095791</v>
      </c>
      <c r="D2129" s="141">
        <v>1745937.6570854755</v>
      </c>
      <c r="E2129" s="141">
        <v>1778744.2978406332</v>
      </c>
      <c r="J2129" s="47"/>
      <c r="K2129" s="47"/>
    </row>
    <row r="2130" spans="1:11">
      <c r="A2130" s="44">
        <v>2126</v>
      </c>
      <c r="B2130" s="171">
        <v>1307326.2062085746</v>
      </c>
      <c r="C2130" s="141">
        <v>1669551.3257094661</v>
      </c>
      <c r="D2130" s="141">
        <v>1727428.2789173</v>
      </c>
      <c r="E2130" s="141">
        <v>1781326.4964608692</v>
      </c>
      <c r="J2130" s="47"/>
      <c r="K2130" s="47"/>
    </row>
    <row r="2131" spans="1:11">
      <c r="A2131" s="44">
        <v>2127</v>
      </c>
      <c r="B2131" s="171">
        <v>1326501.5753961971</v>
      </c>
      <c r="C2131" s="141">
        <v>1650657.9618679166</v>
      </c>
      <c r="D2131" s="141">
        <v>1723919.8548264231</v>
      </c>
      <c r="E2131" s="141">
        <v>1786347.9870242977</v>
      </c>
      <c r="J2131" s="47"/>
      <c r="K2131" s="47"/>
    </row>
    <row r="2132" spans="1:11">
      <c r="A2132" s="44">
        <v>2128</v>
      </c>
      <c r="B2132" s="171">
        <v>1314892.5235592599</v>
      </c>
      <c r="C2132" s="141">
        <v>1658642.3806420921</v>
      </c>
      <c r="D2132" s="141">
        <v>1721493.8764354659</v>
      </c>
      <c r="E2132" s="141">
        <v>1798966.8320353904</v>
      </c>
      <c r="J2132" s="47"/>
      <c r="K2132" s="47"/>
    </row>
    <row r="2133" spans="1:11">
      <c r="A2133" s="44">
        <v>2129</v>
      </c>
      <c r="B2133" s="171">
        <v>1322400.579738731</v>
      </c>
      <c r="C2133" s="141">
        <v>1690263.2747914465</v>
      </c>
      <c r="D2133" s="141">
        <v>1716775.2845893421</v>
      </c>
      <c r="E2133" s="141">
        <v>1745734.4094761903</v>
      </c>
      <c r="J2133" s="47"/>
      <c r="K2133" s="47"/>
    </row>
    <row r="2134" spans="1:11">
      <c r="A2134" s="44">
        <v>2130</v>
      </c>
      <c r="B2134" s="171">
        <v>1331101.9640697113</v>
      </c>
      <c r="C2134" s="141">
        <v>1682253.9636377112</v>
      </c>
      <c r="D2134" s="141">
        <v>1689375.5651761035</v>
      </c>
      <c r="E2134" s="141">
        <v>1808788.4413175748</v>
      </c>
      <c r="J2134" s="47"/>
      <c r="K2134" s="47"/>
    </row>
    <row r="2135" spans="1:11">
      <c r="A2135" s="44">
        <v>2131</v>
      </c>
      <c r="B2135" s="171">
        <v>1311199.0558192017</v>
      </c>
      <c r="C2135" s="141">
        <v>1714057.6682979579</v>
      </c>
      <c r="D2135" s="141">
        <v>1736795.2993398493</v>
      </c>
      <c r="E2135" s="141">
        <v>1806876.5850048959</v>
      </c>
      <c r="J2135" s="47"/>
      <c r="K2135" s="47"/>
    </row>
    <row r="2136" spans="1:11">
      <c r="A2136" s="44">
        <v>2132</v>
      </c>
      <c r="B2136" s="171">
        <v>1308084.9868782929</v>
      </c>
      <c r="C2136" s="141">
        <v>1710799.2493471224</v>
      </c>
      <c r="D2136" s="141">
        <v>1734238.2346192405</v>
      </c>
      <c r="E2136" s="141">
        <v>1795941.9777515344</v>
      </c>
      <c r="J2136" s="47"/>
      <c r="K2136" s="47"/>
    </row>
    <row r="2137" spans="1:11">
      <c r="A2137" s="44">
        <v>2133</v>
      </c>
      <c r="B2137" s="171">
        <v>1319523.4024425964</v>
      </c>
      <c r="C2137" s="141">
        <v>1672329.4127672086</v>
      </c>
      <c r="D2137" s="141">
        <v>1686234.6976043442</v>
      </c>
      <c r="E2137" s="141">
        <v>1773854.2370634777</v>
      </c>
      <c r="J2137" s="47"/>
      <c r="K2137" s="47"/>
    </row>
    <row r="2138" spans="1:11">
      <c r="A2138" s="44">
        <v>2134</v>
      </c>
      <c r="B2138" s="171">
        <v>1317390.2448192132</v>
      </c>
      <c r="C2138" s="141">
        <v>1697867.0649939543</v>
      </c>
      <c r="D2138" s="141">
        <v>1720975.282294821</v>
      </c>
      <c r="E2138" s="141">
        <v>1766431.6417791662</v>
      </c>
      <c r="J2138" s="47"/>
      <c r="K2138" s="47"/>
    </row>
    <row r="2139" spans="1:11">
      <c r="A2139" s="44">
        <v>2135</v>
      </c>
      <c r="B2139" s="171">
        <v>1338088.2375835537</v>
      </c>
      <c r="C2139" s="141">
        <v>1699293.576389014</v>
      </c>
      <c r="D2139" s="141">
        <v>1765745.6319299729</v>
      </c>
      <c r="E2139" s="141">
        <v>1781158.2200302808</v>
      </c>
      <c r="J2139" s="47"/>
      <c r="K2139" s="47"/>
    </row>
    <row r="2140" spans="1:11">
      <c r="A2140" s="44">
        <v>2136</v>
      </c>
      <c r="B2140" s="171">
        <v>1316996.8494737588</v>
      </c>
      <c r="C2140" s="141">
        <v>1671893.7713957585</v>
      </c>
      <c r="D2140" s="141">
        <v>1728877.9955014186</v>
      </c>
      <c r="E2140" s="141">
        <v>1769798.7610508371</v>
      </c>
      <c r="J2140" s="47"/>
      <c r="K2140" s="47"/>
    </row>
    <row r="2141" spans="1:11">
      <c r="A2141" s="44">
        <v>2137</v>
      </c>
      <c r="B2141" s="171">
        <v>1315193.5118785</v>
      </c>
      <c r="C2141" s="141">
        <v>1662974.6603317326</v>
      </c>
      <c r="D2141" s="141">
        <v>1721035.6333611403</v>
      </c>
      <c r="E2141" s="141">
        <v>1754666.0005581179</v>
      </c>
      <c r="J2141" s="47"/>
      <c r="K2141" s="47"/>
    </row>
    <row r="2142" spans="1:11">
      <c r="A2142" s="44">
        <v>2138</v>
      </c>
      <c r="B2142" s="171">
        <v>1334625.1978121384</v>
      </c>
      <c r="C2142" s="141">
        <v>1718092.5171331051</v>
      </c>
      <c r="D2142" s="141">
        <v>1761408.1693607378</v>
      </c>
      <c r="E2142" s="141">
        <v>1820056.7661349722</v>
      </c>
      <c r="J2142" s="47"/>
      <c r="K2142" s="47"/>
    </row>
    <row r="2143" spans="1:11">
      <c r="A2143" s="44">
        <v>2139</v>
      </c>
      <c r="B2143" s="171">
        <v>1291378.8850911707</v>
      </c>
      <c r="C2143" s="141">
        <v>1648159.9827327533</v>
      </c>
      <c r="D2143" s="141">
        <v>1716687.8036422108</v>
      </c>
      <c r="E2143" s="141">
        <v>1792388.449512131</v>
      </c>
      <c r="J2143" s="47"/>
      <c r="K2143" s="47"/>
    </row>
    <row r="2144" spans="1:11">
      <c r="A2144" s="44">
        <v>2140</v>
      </c>
      <c r="B2144" s="171">
        <v>1323744.0310635357</v>
      </c>
      <c r="C2144" s="141">
        <v>1663914.2290831844</v>
      </c>
      <c r="D2144" s="141">
        <v>1744489.7932113654</v>
      </c>
      <c r="E2144" s="141">
        <v>1795511.0447676284</v>
      </c>
      <c r="J2144" s="47"/>
      <c r="K2144" s="47"/>
    </row>
    <row r="2145" spans="1:11">
      <c r="A2145" s="44">
        <v>2141</v>
      </c>
      <c r="B2145" s="171">
        <v>1305845.1511582069</v>
      </c>
      <c r="C2145" s="141">
        <v>1631021.9968937323</v>
      </c>
      <c r="D2145" s="141">
        <v>1692159.9176454262</v>
      </c>
      <c r="E2145" s="141">
        <v>1740256.0067641877</v>
      </c>
      <c r="J2145" s="47"/>
      <c r="K2145" s="47"/>
    </row>
    <row r="2146" spans="1:11">
      <c r="A2146" s="44">
        <v>2142</v>
      </c>
      <c r="B2146" s="171">
        <v>1295991.494225017</v>
      </c>
      <c r="C2146" s="141">
        <v>1712780.9264911429</v>
      </c>
      <c r="D2146" s="141">
        <v>1705566.6117567497</v>
      </c>
      <c r="E2146" s="141">
        <v>1816231.7375391237</v>
      </c>
      <c r="J2146" s="47"/>
      <c r="K2146" s="47"/>
    </row>
    <row r="2147" spans="1:11">
      <c r="A2147" s="44">
        <v>2143</v>
      </c>
      <c r="B2147" s="171">
        <v>1305689.9640904146</v>
      </c>
      <c r="C2147" s="141">
        <v>1693525.065889545</v>
      </c>
      <c r="D2147" s="141">
        <v>1691771.5630002816</v>
      </c>
      <c r="E2147" s="141">
        <v>1808291.0468603058</v>
      </c>
      <c r="J2147" s="47"/>
      <c r="K2147" s="47"/>
    </row>
    <row r="2148" spans="1:11">
      <c r="A2148" s="44">
        <v>2144</v>
      </c>
      <c r="B2148" s="171">
        <v>1331924.5048999924</v>
      </c>
      <c r="C2148" s="141">
        <v>1693377.6175805705</v>
      </c>
      <c r="D2148" s="141">
        <v>1733096.9519149095</v>
      </c>
      <c r="E2148" s="141">
        <v>1807740.1860084187</v>
      </c>
      <c r="J2148" s="47"/>
      <c r="K2148" s="47"/>
    </row>
    <row r="2149" spans="1:11">
      <c r="A2149" s="44">
        <v>2145</v>
      </c>
      <c r="B2149" s="171">
        <v>1322982.3202933422</v>
      </c>
      <c r="C2149" s="141">
        <v>1687561.1069960969</v>
      </c>
      <c r="D2149" s="141">
        <v>1738247.5172247274</v>
      </c>
      <c r="E2149" s="141">
        <v>1762589.1526851587</v>
      </c>
      <c r="J2149" s="47"/>
      <c r="K2149" s="47"/>
    </row>
    <row r="2150" spans="1:11">
      <c r="A2150" s="44">
        <v>2146</v>
      </c>
      <c r="B2150" s="171">
        <v>1320054.9137231882</v>
      </c>
      <c r="C2150" s="141">
        <v>1708776.4125629989</v>
      </c>
      <c r="D2150" s="141">
        <v>1738369.8065155065</v>
      </c>
      <c r="E2150" s="141">
        <v>1809725.0223197776</v>
      </c>
      <c r="J2150" s="47"/>
      <c r="K2150" s="47"/>
    </row>
    <row r="2151" spans="1:11">
      <c r="A2151" s="44">
        <v>2147</v>
      </c>
      <c r="B2151" s="171">
        <v>1294836.3978414997</v>
      </c>
      <c r="C2151" s="141">
        <v>1661912.5319004043</v>
      </c>
      <c r="D2151" s="141">
        <v>1712528.6450720087</v>
      </c>
      <c r="E2151" s="141">
        <v>1806837.0682554601</v>
      </c>
      <c r="J2151" s="47"/>
      <c r="K2151" s="47"/>
    </row>
    <row r="2152" spans="1:11">
      <c r="A2152" s="44">
        <v>2148</v>
      </c>
      <c r="B2152" s="171">
        <v>1311291.3055461827</v>
      </c>
      <c r="C2152" s="141">
        <v>1708221.107321006</v>
      </c>
      <c r="D2152" s="141">
        <v>1729371.5530053992</v>
      </c>
      <c r="E2152" s="141">
        <v>1788402.9272242032</v>
      </c>
      <c r="J2152" s="47"/>
      <c r="K2152" s="47"/>
    </row>
    <row r="2153" spans="1:11">
      <c r="A2153" s="44">
        <v>2149</v>
      </c>
      <c r="B2153" s="171">
        <v>1316975.4785682519</v>
      </c>
      <c r="C2153" s="141">
        <v>1682191.1143721265</v>
      </c>
      <c r="D2153" s="141">
        <v>1726110.2511153007</v>
      </c>
      <c r="E2153" s="141">
        <v>1822601.5746441639</v>
      </c>
      <c r="J2153" s="47"/>
      <c r="K2153" s="47"/>
    </row>
    <row r="2154" spans="1:11">
      <c r="A2154" s="44">
        <v>2150</v>
      </c>
      <c r="B2154" s="171">
        <v>1327506.5968100692</v>
      </c>
      <c r="C2154" s="141">
        <v>1686386.093031975</v>
      </c>
      <c r="D2154" s="141">
        <v>1719357.5773332261</v>
      </c>
      <c r="E2154" s="141">
        <v>1809855.7719226854</v>
      </c>
      <c r="J2154" s="47"/>
      <c r="K2154" s="47"/>
    </row>
    <row r="2155" spans="1:11">
      <c r="A2155" s="44">
        <v>2151</v>
      </c>
      <c r="B2155" s="171">
        <v>1312014.0675744277</v>
      </c>
      <c r="C2155" s="141">
        <v>1655418.3708226432</v>
      </c>
      <c r="D2155" s="141">
        <v>1684296.5350041729</v>
      </c>
      <c r="E2155" s="141">
        <v>1816137.8720283106</v>
      </c>
      <c r="J2155" s="47"/>
      <c r="K2155" s="47"/>
    </row>
    <row r="2156" spans="1:11">
      <c r="A2156" s="44">
        <v>2152</v>
      </c>
      <c r="B2156" s="171">
        <v>1311911.1023427343</v>
      </c>
      <c r="C2156" s="141">
        <v>1628429.5016293449</v>
      </c>
      <c r="D2156" s="141">
        <v>1665799.4914447833</v>
      </c>
      <c r="E2156" s="141">
        <v>1757920.1440928457</v>
      </c>
      <c r="J2156" s="47"/>
      <c r="K2156" s="47"/>
    </row>
    <row r="2157" spans="1:11">
      <c r="A2157" s="44">
        <v>2153</v>
      </c>
      <c r="B2157" s="171">
        <v>1295165.5556490608</v>
      </c>
      <c r="C2157" s="141">
        <v>1655775.2561008283</v>
      </c>
      <c r="D2157" s="141">
        <v>1697176.2720120545</v>
      </c>
      <c r="E2157" s="141">
        <v>1826048.2893597265</v>
      </c>
      <c r="J2157" s="47"/>
      <c r="K2157" s="47"/>
    </row>
    <row r="2158" spans="1:11">
      <c r="A2158" s="44">
        <v>2154</v>
      </c>
      <c r="B2158" s="171">
        <v>1286956.7946717306</v>
      </c>
      <c r="C2158" s="141">
        <v>1614021.1226652572</v>
      </c>
      <c r="D2158" s="141">
        <v>1659254.880907956</v>
      </c>
      <c r="E2158" s="141">
        <v>1719248.2523708795</v>
      </c>
      <c r="J2158" s="47"/>
      <c r="K2158" s="47"/>
    </row>
    <row r="2159" spans="1:11">
      <c r="A2159" s="44">
        <v>2155</v>
      </c>
      <c r="B2159" s="171">
        <v>1301183.735204312</v>
      </c>
      <c r="C2159" s="141">
        <v>1651408.9679247893</v>
      </c>
      <c r="D2159" s="141">
        <v>1698971.1749129668</v>
      </c>
      <c r="E2159" s="141">
        <v>1750478.5766353023</v>
      </c>
      <c r="J2159" s="47"/>
      <c r="K2159" s="47"/>
    </row>
    <row r="2160" spans="1:11">
      <c r="A2160" s="44">
        <v>2156</v>
      </c>
      <c r="B2160" s="171">
        <v>1269156.0263215911</v>
      </c>
      <c r="C2160" s="141">
        <v>1643895.3798644049</v>
      </c>
      <c r="D2160" s="141">
        <v>1694945.1033342339</v>
      </c>
      <c r="E2160" s="141">
        <v>1787237.7430285774</v>
      </c>
      <c r="J2160" s="47"/>
      <c r="K2160" s="47"/>
    </row>
    <row r="2161" spans="1:11">
      <c r="A2161" s="44">
        <v>2157</v>
      </c>
      <c r="B2161" s="171">
        <v>1307950.1187876828</v>
      </c>
      <c r="C2161" s="141">
        <v>1663177.1879111214</v>
      </c>
      <c r="D2161" s="141">
        <v>1709615.0716498662</v>
      </c>
      <c r="E2161" s="141">
        <v>1778152.1502436991</v>
      </c>
      <c r="J2161" s="47"/>
      <c r="K2161" s="47"/>
    </row>
    <row r="2162" spans="1:11">
      <c r="A2162" s="44">
        <v>2158</v>
      </c>
      <c r="B2162" s="171">
        <v>1333832.5342658213</v>
      </c>
      <c r="C2162" s="141">
        <v>1688459.964462427</v>
      </c>
      <c r="D2162" s="141">
        <v>1732698.3860621967</v>
      </c>
      <c r="E2162" s="141">
        <v>1746759.2053880941</v>
      </c>
      <c r="J2162" s="47"/>
      <c r="K2162" s="47"/>
    </row>
    <row r="2163" spans="1:11">
      <c r="A2163" s="44">
        <v>2159</v>
      </c>
      <c r="B2163" s="171">
        <v>1317065.4719626151</v>
      </c>
      <c r="C2163" s="141">
        <v>1646402.1623357651</v>
      </c>
      <c r="D2163" s="141">
        <v>1727569.1436442984</v>
      </c>
      <c r="E2163" s="141">
        <v>1775150.6693247638</v>
      </c>
      <c r="J2163" s="47"/>
      <c r="K2163" s="47"/>
    </row>
    <row r="2164" spans="1:11">
      <c r="A2164" s="44">
        <v>2160</v>
      </c>
      <c r="B2164" s="171">
        <v>1300850.0725644506</v>
      </c>
      <c r="C2164" s="141">
        <v>1702630.2934810154</v>
      </c>
      <c r="D2164" s="141">
        <v>1722805.4258588455</v>
      </c>
      <c r="E2164" s="141">
        <v>1739344.0609679718</v>
      </c>
      <c r="J2164" s="47"/>
      <c r="K2164" s="47"/>
    </row>
    <row r="2165" spans="1:11">
      <c r="A2165" s="44">
        <v>2161</v>
      </c>
      <c r="B2165" s="171">
        <v>1323782.066813363</v>
      </c>
      <c r="C2165" s="141">
        <v>1685456.9676392751</v>
      </c>
      <c r="D2165" s="141">
        <v>1705323.5940139219</v>
      </c>
      <c r="E2165" s="141">
        <v>1758709.8079808226</v>
      </c>
      <c r="J2165" s="47"/>
      <c r="K2165" s="47"/>
    </row>
    <row r="2166" spans="1:11">
      <c r="A2166" s="44">
        <v>2162</v>
      </c>
      <c r="B2166" s="171">
        <v>1315251.1171083008</v>
      </c>
      <c r="C2166" s="141">
        <v>1691677.9118315268</v>
      </c>
      <c r="D2166" s="141">
        <v>1730142.2409041619</v>
      </c>
      <c r="E2166" s="141">
        <v>1777124.4292599089</v>
      </c>
      <c r="J2166" s="47"/>
      <c r="K2166" s="47"/>
    </row>
    <row r="2167" spans="1:11">
      <c r="A2167" s="44">
        <v>2163</v>
      </c>
      <c r="B2167" s="171">
        <v>1320606.1960687842</v>
      </c>
      <c r="C2167" s="141">
        <v>1660652.394156656</v>
      </c>
      <c r="D2167" s="141">
        <v>1687173.3647032583</v>
      </c>
      <c r="E2167" s="141">
        <v>1758283.1900985288</v>
      </c>
      <c r="J2167" s="47"/>
      <c r="K2167" s="47"/>
    </row>
    <row r="2168" spans="1:11">
      <c r="A2168" s="44">
        <v>2164</v>
      </c>
      <c r="B2168" s="171">
        <v>1335677.7371223415</v>
      </c>
      <c r="C2168" s="141">
        <v>1731835.4336675506</v>
      </c>
      <c r="D2168" s="141">
        <v>1702209.2732870944</v>
      </c>
      <c r="E2168" s="141">
        <v>1820458.5353931468</v>
      </c>
      <c r="J2168" s="47"/>
      <c r="K2168" s="47"/>
    </row>
    <row r="2169" spans="1:11">
      <c r="A2169" s="44">
        <v>2165</v>
      </c>
      <c r="B2169" s="171">
        <v>1328925.9145705674</v>
      </c>
      <c r="C2169" s="141">
        <v>1684188.6636275165</v>
      </c>
      <c r="D2169" s="141">
        <v>1728002.3812549983</v>
      </c>
      <c r="E2169" s="141">
        <v>1788754.4929894651</v>
      </c>
      <c r="J2169" s="47"/>
      <c r="K2169" s="47"/>
    </row>
    <row r="2170" spans="1:11">
      <c r="A2170" s="44">
        <v>2166</v>
      </c>
      <c r="B2170" s="171">
        <v>1309284.6813718861</v>
      </c>
      <c r="C2170" s="141">
        <v>1691966.8458388236</v>
      </c>
      <c r="D2170" s="141">
        <v>1750020.2429479717</v>
      </c>
      <c r="E2170" s="141">
        <v>1820127.4946379627</v>
      </c>
      <c r="J2170" s="47"/>
      <c r="K2170" s="47"/>
    </row>
    <row r="2171" spans="1:11">
      <c r="A2171" s="44">
        <v>2167</v>
      </c>
      <c r="B2171" s="171">
        <v>1317430.0651125163</v>
      </c>
      <c r="C2171" s="141">
        <v>1683009.6306176728</v>
      </c>
      <c r="D2171" s="141">
        <v>1734855.9416764379</v>
      </c>
      <c r="E2171" s="141">
        <v>1804495.2405249588</v>
      </c>
      <c r="J2171" s="47"/>
      <c r="K2171" s="47"/>
    </row>
    <row r="2172" spans="1:11">
      <c r="A2172" s="44">
        <v>2168</v>
      </c>
      <c r="B2172" s="171">
        <v>1322568.1047207578</v>
      </c>
      <c r="C2172" s="141">
        <v>1638163.2038838007</v>
      </c>
      <c r="D2172" s="141">
        <v>1736848.9192329065</v>
      </c>
      <c r="E2172" s="141">
        <v>1778382.9553019495</v>
      </c>
      <c r="J2172" s="47"/>
      <c r="K2172" s="47"/>
    </row>
    <row r="2173" spans="1:11">
      <c r="A2173" s="44">
        <v>2169</v>
      </c>
      <c r="B2173" s="171">
        <v>1312122.5016018993</v>
      </c>
      <c r="C2173" s="141">
        <v>1653383.1084100341</v>
      </c>
      <c r="D2173" s="141">
        <v>1737108.1062724774</v>
      </c>
      <c r="E2173" s="141">
        <v>1762349.8350181743</v>
      </c>
      <c r="J2173" s="47"/>
      <c r="K2173" s="47"/>
    </row>
    <row r="2174" spans="1:11">
      <c r="A2174" s="44">
        <v>2170</v>
      </c>
      <c r="B2174" s="171">
        <v>1312724.5437146556</v>
      </c>
      <c r="C2174" s="141">
        <v>1690219.0892440253</v>
      </c>
      <c r="D2174" s="141">
        <v>1722641.7709805828</v>
      </c>
      <c r="E2174" s="141">
        <v>1830605.2800965547</v>
      </c>
      <c r="J2174" s="47"/>
      <c r="K2174" s="47"/>
    </row>
    <row r="2175" spans="1:11">
      <c r="A2175" s="44">
        <v>2171</v>
      </c>
      <c r="B2175" s="171">
        <v>1319164.199842379</v>
      </c>
      <c r="C2175" s="141">
        <v>1638892.9084872375</v>
      </c>
      <c r="D2175" s="141">
        <v>1737979.9960822151</v>
      </c>
      <c r="E2175" s="141">
        <v>1801131.3653708168</v>
      </c>
      <c r="J2175" s="47"/>
      <c r="K2175" s="47"/>
    </row>
    <row r="2176" spans="1:11">
      <c r="A2176" s="44">
        <v>2172</v>
      </c>
      <c r="B2176" s="171">
        <v>1321086.1270933596</v>
      </c>
      <c r="C2176" s="141">
        <v>1689057.5220240576</v>
      </c>
      <c r="D2176" s="141">
        <v>1697349.376507923</v>
      </c>
      <c r="E2176" s="141">
        <v>1789645.640971021</v>
      </c>
      <c r="J2176" s="47"/>
      <c r="K2176" s="47"/>
    </row>
    <row r="2177" spans="1:11">
      <c r="A2177" s="44">
        <v>2173</v>
      </c>
      <c r="B2177" s="171">
        <v>1306719.0392048487</v>
      </c>
      <c r="C2177" s="141">
        <v>1671696.5210143095</v>
      </c>
      <c r="D2177" s="141">
        <v>1693025.9572285861</v>
      </c>
      <c r="E2177" s="141">
        <v>1775978.4742081002</v>
      </c>
      <c r="J2177" s="47"/>
      <c r="K2177" s="47"/>
    </row>
    <row r="2178" spans="1:11">
      <c r="A2178" s="44">
        <v>2174</v>
      </c>
      <c r="B2178" s="171">
        <v>1308877.7389224037</v>
      </c>
      <c r="C2178" s="141">
        <v>1672393.2732367103</v>
      </c>
      <c r="D2178" s="141">
        <v>1688071.766372453</v>
      </c>
      <c r="E2178" s="141">
        <v>1798973.4386842435</v>
      </c>
      <c r="J2178" s="47"/>
      <c r="K2178" s="47"/>
    </row>
    <row r="2179" spans="1:11">
      <c r="A2179" s="44">
        <v>2175</v>
      </c>
      <c r="B2179" s="171">
        <v>1300356.7117889805</v>
      </c>
      <c r="C2179" s="141">
        <v>1692740.2639460417</v>
      </c>
      <c r="D2179" s="141">
        <v>1728002.8147195263</v>
      </c>
      <c r="E2179" s="141">
        <v>1760137.8409265964</v>
      </c>
      <c r="J2179" s="47"/>
      <c r="K2179" s="47"/>
    </row>
    <row r="2180" spans="1:11">
      <c r="A2180" s="44">
        <v>2176</v>
      </c>
      <c r="B2180" s="171">
        <v>1328181.6038851656</v>
      </c>
      <c r="C2180" s="141">
        <v>1685768.1702753275</v>
      </c>
      <c r="D2180" s="141">
        <v>1738212.5227619624</v>
      </c>
      <c r="E2180" s="141">
        <v>1797845.1526635487</v>
      </c>
      <c r="J2180" s="47"/>
      <c r="K2180" s="47"/>
    </row>
    <row r="2181" spans="1:11">
      <c r="A2181" s="44">
        <v>2177</v>
      </c>
      <c r="B2181" s="171">
        <v>1311132.689765427</v>
      </c>
      <c r="C2181" s="141">
        <v>1689405.7752843967</v>
      </c>
      <c r="D2181" s="141">
        <v>1700882.8824373172</v>
      </c>
      <c r="E2181" s="141">
        <v>1758409.1187147307</v>
      </c>
      <c r="J2181" s="47"/>
      <c r="K2181" s="47"/>
    </row>
    <row r="2182" spans="1:11">
      <c r="A2182" s="44">
        <v>2178</v>
      </c>
      <c r="B2182" s="171">
        <v>1326977.2827586203</v>
      </c>
      <c r="C2182" s="141">
        <v>1673163.0883798287</v>
      </c>
      <c r="D2182" s="141">
        <v>1719250.665522001</v>
      </c>
      <c r="E2182" s="141">
        <v>1833665.9846714593</v>
      </c>
      <c r="J2182" s="47"/>
      <c r="K2182" s="47"/>
    </row>
    <row r="2183" spans="1:11">
      <c r="A2183" s="44">
        <v>2179</v>
      </c>
      <c r="B2183" s="171">
        <v>1329836.7067079884</v>
      </c>
      <c r="C2183" s="141">
        <v>1675727.567900629</v>
      </c>
      <c r="D2183" s="141">
        <v>1737030.2548926303</v>
      </c>
      <c r="E2183" s="141">
        <v>1778670.7442735417</v>
      </c>
      <c r="J2183" s="47"/>
      <c r="K2183" s="47"/>
    </row>
    <row r="2184" spans="1:11">
      <c r="A2184" s="44">
        <v>2180</v>
      </c>
      <c r="B2184" s="171">
        <v>1309451.9958510604</v>
      </c>
      <c r="C2184" s="141">
        <v>1689958.4134663071</v>
      </c>
      <c r="D2184" s="141">
        <v>1748699.7488763058</v>
      </c>
      <c r="E2184" s="141">
        <v>1816593.1534230504</v>
      </c>
      <c r="J2184" s="47"/>
      <c r="K2184" s="47"/>
    </row>
    <row r="2185" spans="1:11">
      <c r="A2185" s="44">
        <v>2181</v>
      </c>
      <c r="B2185" s="171">
        <v>1330239.4613339354</v>
      </c>
      <c r="C2185" s="141">
        <v>1695127.3628394019</v>
      </c>
      <c r="D2185" s="141">
        <v>1749020.3055334985</v>
      </c>
      <c r="E2185" s="141">
        <v>1770478.6100346779</v>
      </c>
      <c r="J2185" s="47"/>
      <c r="K2185" s="47"/>
    </row>
    <row r="2186" spans="1:11">
      <c r="A2186" s="44">
        <v>2182</v>
      </c>
      <c r="B2186" s="171">
        <v>1318603.6246630575</v>
      </c>
      <c r="C2186" s="141">
        <v>1706637.5605599061</v>
      </c>
      <c r="D2186" s="141">
        <v>1719158.1701823252</v>
      </c>
      <c r="E2186" s="141">
        <v>1811201.6318985866</v>
      </c>
      <c r="J2186" s="47"/>
      <c r="K2186" s="47"/>
    </row>
    <row r="2187" spans="1:11">
      <c r="A2187" s="44">
        <v>2183</v>
      </c>
      <c r="B2187" s="171">
        <v>1316436.4841765685</v>
      </c>
      <c r="C2187" s="141">
        <v>1694542.6227385793</v>
      </c>
      <c r="D2187" s="141">
        <v>1681208.4896785759</v>
      </c>
      <c r="E2187" s="141">
        <v>1755715.1432285893</v>
      </c>
      <c r="J2187" s="47"/>
      <c r="K2187" s="47"/>
    </row>
    <row r="2188" spans="1:11">
      <c r="A2188" s="44">
        <v>2184</v>
      </c>
      <c r="B2188" s="171">
        <v>1302398.3051375891</v>
      </c>
      <c r="C2188" s="141">
        <v>1642132.699720006</v>
      </c>
      <c r="D2188" s="141">
        <v>1783728.0358894863</v>
      </c>
      <c r="E2188" s="141">
        <v>1784814.2647543855</v>
      </c>
      <c r="J2188" s="47"/>
      <c r="K2188" s="47"/>
    </row>
    <row r="2189" spans="1:11">
      <c r="A2189" s="44">
        <v>2185</v>
      </c>
      <c r="B2189" s="171">
        <v>1333490.9518007862</v>
      </c>
      <c r="C2189" s="141">
        <v>1713191.8735710909</v>
      </c>
      <c r="D2189" s="141">
        <v>1701078.0308684276</v>
      </c>
      <c r="E2189" s="141">
        <v>1774331.9688266513</v>
      </c>
      <c r="J2189" s="47"/>
      <c r="K2189" s="47"/>
    </row>
    <row r="2190" spans="1:11">
      <c r="A2190" s="44">
        <v>2186</v>
      </c>
      <c r="B2190" s="171">
        <v>1301366.8792135427</v>
      </c>
      <c r="C2190" s="141">
        <v>1720041.810254805</v>
      </c>
      <c r="D2190" s="141">
        <v>1731519.3708629541</v>
      </c>
      <c r="E2190" s="141">
        <v>1729464.3028416261</v>
      </c>
      <c r="J2190" s="47"/>
      <c r="K2190" s="47"/>
    </row>
    <row r="2191" spans="1:11">
      <c r="A2191" s="44">
        <v>2187</v>
      </c>
      <c r="B2191" s="171">
        <v>1329302.4522579024</v>
      </c>
      <c r="C2191" s="141">
        <v>1692551.0968045534</v>
      </c>
      <c r="D2191" s="141">
        <v>1724919.9917245342</v>
      </c>
      <c r="E2191" s="141">
        <v>1801069.2404796723</v>
      </c>
      <c r="J2191" s="47"/>
      <c r="K2191" s="47"/>
    </row>
    <row r="2192" spans="1:11">
      <c r="A2192" s="44">
        <v>2188</v>
      </c>
      <c r="B2192" s="171">
        <v>1319190.6463675646</v>
      </c>
      <c r="C2192" s="141">
        <v>1662475.2477201577</v>
      </c>
      <c r="D2192" s="141">
        <v>1683706.0341035153</v>
      </c>
      <c r="E2192" s="141">
        <v>1828902.8862380465</v>
      </c>
      <c r="J2192" s="47"/>
      <c r="K2192" s="47"/>
    </row>
    <row r="2193" spans="1:11">
      <c r="A2193" s="44">
        <v>2189</v>
      </c>
      <c r="B2193" s="171">
        <v>1298618.5086772407</v>
      </c>
      <c r="C2193" s="141">
        <v>1702830.6267550783</v>
      </c>
      <c r="D2193" s="141">
        <v>1703898.5329214162</v>
      </c>
      <c r="E2193" s="141">
        <v>1813776.4389752047</v>
      </c>
      <c r="J2193" s="47"/>
      <c r="K2193" s="47"/>
    </row>
    <row r="2194" spans="1:11">
      <c r="A2194" s="44">
        <v>2190</v>
      </c>
      <c r="B2194" s="171">
        <v>1330305.5722376942</v>
      </c>
      <c r="C2194" s="141">
        <v>1696845.7324619251</v>
      </c>
      <c r="D2194" s="141">
        <v>1722607.0489712688</v>
      </c>
      <c r="E2194" s="141">
        <v>1802874.9002105943</v>
      </c>
      <c r="J2194" s="47"/>
      <c r="K2194" s="47"/>
    </row>
    <row r="2195" spans="1:11">
      <c r="A2195" s="44">
        <v>2191</v>
      </c>
      <c r="B2195" s="171">
        <v>1305723.9446299607</v>
      </c>
      <c r="C2195" s="141">
        <v>1674500.0957838048</v>
      </c>
      <c r="D2195" s="141">
        <v>1685305.0106298416</v>
      </c>
      <c r="E2195" s="141">
        <v>1791558.1150685297</v>
      </c>
      <c r="J2195" s="47"/>
      <c r="K2195" s="47"/>
    </row>
    <row r="2196" spans="1:11">
      <c r="A2196" s="44">
        <v>2192</v>
      </c>
      <c r="B2196" s="171">
        <v>1307718.837868579</v>
      </c>
      <c r="C2196" s="141">
        <v>1661343.2170165433</v>
      </c>
      <c r="D2196" s="141">
        <v>1693982.1900030035</v>
      </c>
      <c r="E2196" s="141">
        <v>1763787.4734063507</v>
      </c>
      <c r="J2196" s="47"/>
      <c r="K2196" s="47"/>
    </row>
    <row r="2197" spans="1:11">
      <c r="A2197" s="44">
        <v>2193</v>
      </c>
      <c r="B2197" s="171">
        <v>1313271.2284167097</v>
      </c>
      <c r="C2197" s="141">
        <v>1693244.4936235333</v>
      </c>
      <c r="D2197" s="141">
        <v>1717838.8316759309</v>
      </c>
      <c r="E2197" s="141">
        <v>1803312.1045114</v>
      </c>
      <c r="J2197" s="47"/>
      <c r="K2197" s="47"/>
    </row>
    <row r="2198" spans="1:11">
      <c r="A2198" s="44">
        <v>2194</v>
      </c>
      <c r="B2198" s="171">
        <v>1297300.4860608312</v>
      </c>
      <c r="C2198" s="141">
        <v>1661124.9051538089</v>
      </c>
      <c r="D2198" s="141">
        <v>1747080.3282995338</v>
      </c>
      <c r="E2198" s="141">
        <v>1769099.1649836763</v>
      </c>
      <c r="J2198" s="47"/>
      <c r="K2198" s="47"/>
    </row>
    <row r="2199" spans="1:11">
      <c r="A2199" s="44">
        <v>2195</v>
      </c>
      <c r="B2199" s="171">
        <v>1327567.6591361472</v>
      </c>
      <c r="C2199" s="141">
        <v>1625478.2729176916</v>
      </c>
      <c r="D2199" s="141">
        <v>1682214.7279975584</v>
      </c>
      <c r="E2199" s="141">
        <v>1713732.3753531876</v>
      </c>
      <c r="J2199" s="47"/>
      <c r="K2199" s="47"/>
    </row>
    <row r="2200" spans="1:11">
      <c r="A2200" s="44">
        <v>2196</v>
      </c>
      <c r="B2200" s="171">
        <v>1331535.6332873979</v>
      </c>
      <c r="C2200" s="141">
        <v>1668714.599500021</v>
      </c>
      <c r="D2200" s="141">
        <v>1686046.012300913</v>
      </c>
      <c r="E2200" s="141">
        <v>1720159.6514807644</v>
      </c>
      <c r="J2200" s="47"/>
      <c r="K2200" s="47"/>
    </row>
    <row r="2201" spans="1:11">
      <c r="A2201" s="44">
        <v>2197</v>
      </c>
      <c r="B2201" s="171">
        <v>1343051.052933323</v>
      </c>
      <c r="C2201" s="141">
        <v>1709332.9042766429</v>
      </c>
      <c r="D2201" s="141">
        <v>1727244.3724159864</v>
      </c>
      <c r="E2201" s="141">
        <v>1763893.2271078483</v>
      </c>
      <c r="J2201" s="47"/>
      <c r="K2201" s="47"/>
    </row>
    <row r="2202" spans="1:11">
      <c r="A2202" s="44">
        <v>2198</v>
      </c>
      <c r="B2202" s="171">
        <v>1334680.4884222138</v>
      </c>
      <c r="C2202" s="141">
        <v>1718082.4884522334</v>
      </c>
      <c r="D2202" s="141">
        <v>1685284.3395334352</v>
      </c>
      <c r="E2202" s="141">
        <v>1744398.961189925</v>
      </c>
      <c r="J2202" s="47"/>
      <c r="K2202" s="47"/>
    </row>
    <row r="2203" spans="1:11">
      <c r="A2203" s="44">
        <v>2199</v>
      </c>
      <c r="B2203" s="171">
        <v>1312916.6508508776</v>
      </c>
      <c r="C2203" s="141">
        <v>1707477.4196869624</v>
      </c>
      <c r="D2203" s="141">
        <v>1703281.9174035615</v>
      </c>
      <c r="E2203" s="141">
        <v>1745116.9181639438</v>
      </c>
      <c r="J2203" s="47"/>
      <c r="K2203" s="47"/>
    </row>
    <row r="2204" spans="1:11">
      <c r="A2204" s="44">
        <v>2200</v>
      </c>
      <c r="B2204" s="171">
        <v>1323307.8183528695</v>
      </c>
      <c r="C2204" s="141">
        <v>1755967.958505033</v>
      </c>
      <c r="D2204" s="141">
        <v>1752039.8220876118</v>
      </c>
      <c r="E2204" s="141">
        <v>1788876.9313271192</v>
      </c>
      <c r="J2204" s="47"/>
      <c r="K2204" s="47"/>
    </row>
    <row r="2205" spans="1:11">
      <c r="A2205" s="44">
        <v>2201</v>
      </c>
      <c r="B2205" s="171">
        <v>1324801.0930889621</v>
      </c>
      <c r="C2205" s="141">
        <v>1671491.8512314803</v>
      </c>
      <c r="D2205" s="141">
        <v>1716653.7887653047</v>
      </c>
      <c r="E2205" s="141">
        <v>1772965.4606712582</v>
      </c>
      <c r="J2205" s="47"/>
      <c r="K2205" s="47"/>
    </row>
    <row r="2206" spans="1:11">
      <c r="A2206" s="44">
        <v>2202</v>
      </c>
      <c r="B2206" s="171">
        <v>1312104.7765329061</v>
      </c>
      <c r="C2206" s="141">
        <v>1713788.9124850368</v>
      </c>
      <c r="D2206" s="141">
        <v>1708029.384192019</v>
      </c>
      <c r="E2206" s="141">
        <v>1779604.8605654591</v>
      </c>
      <c r="J2206" s="47"/>
      <c r="K2206" s="47"/>
    </row>
    <row r="2207" spans="1:11">
      <c r="A2207" s="44">
        <v>2203</v>
      </c>
      <c r="B2207" s="171">
        <v>1322686.0954549755</v>
      </c>
      <c r="C2207" s="141">
        <v>1670478.4161891814</v>
      </c>
      <c r="D2207" s="141">
        <v>1718448.1593317988</v>
      </c>
      <c r="E2207" s="141">
        <v>1845304.8181909909</v>
      </c>
      <c r="J2207" s="47"/>
      <c r="K2207" s="47"/>
    </row>
    <row r="2208" spans="1:11">
      <c r="A2208" s="44">
        <v>2204</v>
      </c>
      <c r="B2208" s="171">
        <v>1305283.7692852365</v>
      </c>
      <c r="C2208" s="141">
        <v>1659731.8466707647</v>
      </c>
      <c r="D2208" s="141">
        <v>1700858.2648123847</v>
      </c>
      <c r="E2208" s="141">
        <v>1792550.6688733255</v>
      </c>
      <c r="J2208" s="47"/>
      <c r="K2208" s="47"/>
    </row>
    <row r="2209" spans="1:11">
      <c r="A2209" s="44">
        <v>2205</v>
      </c>
      <c r="B2209" s="171">
        <v>1316370.6660473619</v>
      </c>
      <c r="C2209" s="141">
        <v>1678539.0371085149</v>
      </c>
      <c r="D2209" s="141">
        <v>1717834.5666561492</v>
      </c>
      <c r="E2209" s="141">
        <v>1816516.4022215391</v>
      </c>
      <c r="J2209" s="47"/>
      <c r="K2209" s="47"/>
    </row>
    <row r="2210" spans="1:11">
      <c r="A2210" s="44">
        <v>2206</v>
      </c>
      <c r="B2210" s="171">
        <v>1321741.0504352024</v>
      </c>
      <c r="C2210" s="141">
        <v>1704384.6485545759</v>
      </c>
      <c r="D2210" s="141">
        <v>1722670.2355253992</v>
      </c>
      <c r="E2210" s="141">
        <v>1812541.7883313298</v>
      </c>
      <c r="J2210" s="47"/>
      <c r="K2210" s="47"/>
    </row>
    <row r="2211" spans="1:11">
      <c r="A2211" s="44">
        <v>2207</v>
      </c>
      <c r="B2211" s="171">
        <v>1308978.4039117084</v>
      </c>
      <c r="C2211" s="141">
        <v>1665638.1128797822</v>
      </c>
      <c r="D2211" s="141">
        <v>1707892.6192926373</v>
      </c>
      <c r="E2211" s="141">
        <v>1800611.1021163932</v>
      </c>
      <c r="J2211" s="47"/>
      <c r="K2211" s="47"/>
    </row>
    <row r="2212" spans="1:11">
      <c r="A2212" s="44">
        <v>2208</v>
      </c>
      <c r="B2212" s="171">
        <v>1319650.5484049022</v>
      </c>
      <c r="C2212" s="141">
        <v>1638306.0719518256</v>
      </c>
      <c r="D2212" s="141">
        <v>1774193.4022936921</v>
      </c>
      <c r="E2212" s="141">
        <v>1779425.5327931982</v>
      </c>
      <c r="J2212" s="47"/>
      <c r="K2212" s="47"/>
    </row>
    <row r="2213" spans="1:11">
      <c r="A2213" s="44">
        <v>2209</v>
      </c>
      <c r="B2213" s="171">
        <v>1332088.9860703365</v>
      </c>
      <c r="C2213" s="141">
        <v>1663088.2544739442</v>
      </c>
      <c r="D2213" s="141">
        <v>1773924.3414983316</v>
      </c>
      <c r="E2213" s="141">
        <v>1766087.0656939535</v>
      </c>
      <c r="J2213" s="47"/>
      <c r="K2213" s="47"/>
    </row>
    <row r="2214" spans="1:11">
      <c r="A2214" s="44">
        <v>2210</v>
      </c>
      <c r="B2214" s="171">
        <v>1312144.0173288735</v>
      </c>
      <c r="C2214" s="141">
        <v>1685330.0918630713</v>
      </c>
      <c r="D2214" s="141">
        <v>1715864.8090016919</v>
      </c>
      <c r="E2214" s="141">
        <v>1764031.5226305923</v>
      </c>
      <c r="J2214" s="47"/>
      <c r="K2214" s="47"/>
    </row>
    <row r="2215" spans="1:11">
      <c r="A2215" s="44">
        <v>2211</v>
      </c>
      <c r="B2215" s="171">
        <v>1335761.4732145669</v>
      </c>
      <c r="C2215" s="141">
        <v>1681756.400832281</v>
      </c>
      <c r="D2215" s="141">
        <v>1729065.7072974166</v>
      </c>
      <c r="E2215" s="141">
        <v>1789631.7727645347</v>
      </c>
      <c r="J2215" s="47"/>
      <c r="K2215" s="47"/>
    </row>
    <row r="2216" spans="1:11">
      <c r="A2216" s="44">
        <v>2212</v>
      </c>
      <c r="B2216" s="171">
        <v>1322159.1040291367</v>
      </c>
      <c r="C2216" s="141">
        <v>1694392.7940825345</v>
      </c>
      <c r="D2216" s="141">
        <v>1682535.1103701259</v>
      </c>
      <c r="E2216" s="141">
        <v>1808842.239750288</v>
      </c>
      <c r="J2216" s="47"/>
      <c r="K2216" s="47"/>
    </row>
    <row r="2217" spans="1:11">
      <c r="A2217" s="44">
        <v>2213</v>
      </c>
      <c r="B2217" s="171">
        <v>1327066.8224819337</v>
      </c>
      <c r="C2217" s="141">
        <v>1723384.8808860108</v>
      </c>
      <c r="D2217" s="141">
        <v>1690062.8541568383</v>
      </c>
      <c r="E2217" s="141">
        <v>1804114.7242588953</v>
      </c>
      <c r="J2217" s="47"/>
      <c r="K2217" s="47"/>
    </row>
    <row r="2218" spans="1:11">
      <c r="A2218" s="44">
        <v>2214</v>
      </c>
      <c r="B2218" s="171">
        <v>1312497.2127091927</v>
      </c>
      <c r="C2218" s="141">
        <v>1732126.7247772943</v>
      </c>
      <c r="D2218" s="141">
        <v>1751227.9923478698</v>
      </c>
      <c r="E2218" s="141">
        <v>1822477.306367195</v>
      </c>
      <c r="J2218" s="47"/>
      <c r="K2218" s="47"/>
    </row>
    <row r="2219" spans="1:11">
      <c r="A2219" s="44">
        <v>2215</v>
      </c>
      <c r="B2219" s="171">
        <v>1318376.512960955</v>
      </c>
      <c r="C2219" s="141">
        <v>1690715.5251466534</v>
      </c>
      <c r="D2219" s="141">
        <v>1707351.1598833923</v>
      </c>
      <c r="E2219" s="141">
        <v>1794147.9557763305</v>
      </c>
      <c r="J2219" s="47"/>
      <c r="K2219" s="47"/>
    </row>
    <row r="2220" spans="1:11">
      <c r="A2220" s="44">
        <v>2216</v>
      </c>
      <c r="B2220" s="171">
        <v>1296637.8865993123</v>
      </c>
      <c r="C2220" s="141">
        <v>1685284.6107599924</v>
      </c>
      <c r="D2220" s="141">
        <v>1732196.1182797784</v>
      </c>
      <c r="E2220" s="141">
        <v>1786207.9132971549</v>
      </c>
      <c r="J2220" s="47"/>
      <c r="K2220" s="47"/>
    </row>
    <row r="2221" spans="1:11">
      <c r="A2221" s="44">
        <v>2217</v>
      </c>
      <c r="B2221" s="171">
        <v>1299566.5277156527</v>
      </c>
      <c r="C2221" s="141">
        <v>1693623.5079042802</v>
      </c>
      <c r="D2221" s="141">
        <v>1688656.7146251372</v>
      </c>
      <c r="E2221" s="141">
        <v>1798759.3792960586</v>
      </c>
      <c r="J2221" s="47"/>
      <c r="K2221" s="47"/>
    </row>
    <row r="2222" spans="1:11">
      <c r="A2222" s="44">
        <v>2218</v>
      </c>
      <c r="B2222" s="171">
        <v>1332005.9562534844</v>
      </c>
      <c r="C2222" s="141">
        <v>1691842.7409563814</v>
      </c>
      <c r="D2222" s="141">
        <v>1705492.2677808092</v>
      </c>
      <c r="E2222" s="141">
        <v>1777293.3572430748</v>
      </c>
      <c r="J2222" s="47"/>
      <c r="K2222" s="47"/>
    </row>
    <row r="2223" spans="1:11">
      <c r="A2223" s="44">
        <v>2219</v>
      </c>
      <c r="B2223" s="171">
        <v>1313210.1880767916</v>
      </c>
      <c r="C2223" s="141">
        <v>1688791.4471626023</v>
      </c>
      <c r="D2223" s="141">
        <v>1729276.9029716139</v>
      </c>
      <c r="E2223" s="141">
        <v>1754212.8077034245</v>
      </c>
      <c r="J2223" s="47"/>
      <c r="K2223" s="47"/>
    </row>
    <row r="2224" spans="1:11">
      <c r="A2224" s="44">
        <v>2220</v>
      </c>
      <c r="B2224" s="171">
        <v>1314386.6356774624</v>
      </c>
      <c r="C2224" s="141">
        <v>1692573.2850257251</v>
      </c>
      <c r="D2224" s="141">
        <v>1681174.942519851</v>
      </c>
      <c r="E2224" s="141">
        <v>1759440.6373522964</v>
      </c>
      <c r="J2224" s="47"/>
      <c r="K2224" s="47"/>
    </row>
    <row r="2225" spans="1:11">
      <c r="A2225" s="44">
        <v>2221</v>
      </c>
      <c r="B2225" s="171">
        <v>1305836.1808145433</v>
      </c>
      <c r="C2225" s="141">
        <v>1667553.763761454</v>
      </c>
      <c r="D2225" s="141">
        <v>1670168.2275627239</v>
      </c>
      <c r="E2225" s="141">
        <v>1779563.8247368971</v>
      </c>
      <c r="J2225" s="47"/>
      <c r="K2225" s="47"/>
    </row>
    <row r="2226" spans="1:11">
      <c r="A2226" s="44">
        <v>2222</v>
      </c>
      <c r="B2226" s="171">
        <v>1287105.2181895063</v>
      </c>
      <c r="C2226" s="141">
        <v>1708227.781783852</v>
      </c>
      <c r="D2226" s="141">
        <v>1726226.7615125803</v>
      </c>
      <c r="E2226" s="141">
        <v>1783045.0618440723</v>
      </c>
      <c r="J2226" s="47"/>
      <c r="K2226" s="47"/>
    </row>
    <row r="2227" spans="1:11">
      <c r="A2227" s="44">
        <v>2223</v>
      </c>
      <c r="B2227" s="171">
        <v>1325512.9917948137</v>
      </c>
      <c r="C2227" s="141">
        <v>1695465.3379866064</v>
      </c>
      <c r="D2227" s="141">
        <v>1681765.4383912503</v>
      </c>
      <c r="E2227" s="141">
        <v>1737870.6478179749</v>
      </c>
      <c r="J2227" s="47"/>
      <c r="K2227" s="47"/>
    </row>
    <row r="2228" spans="1:11">
      <c r="A2228" s="44">
        <v>2224</v>
      </c>
      <c r="B2228" s="171">
        <v>1277598.2699745058</v>
      </c>
      <c r="C2228" s="141">
        <v>1672216.8672678466</v>
      </c>
      <c r="D2228" s="141">
        <v>1647621.5427169327</v>
      </c>
      <c r="E2228" s="141">
        <v>1765056.8726312392</v>
      </c>
      <c r="J2228" s="47"/>
      <c r="K2228" s="47"/>
    </row>
    <row r="2229" spans="1:11">
      <c r="A2229" s="44">
        <v>2225</v>
      </c>
      <c r="B2229" s="171">
        <v>1329649.0705813053</v>
      </c>
      <c r="C2229" s="141">
        <v>1721644.37310064</v>
      </c>
      <c r="D2229" s="141">
        <v>1735381.9258392379</v>
      </c>
      <c r="E2229" s="141">
        <v>1814709.8848307945</v>
      </c>
      <c r="J2229" s="47"/>
      <c r="K2229" s="47"/>
    </row>
    <row r="2230" spans="1:11">
      <c r="A2230" s="44">
        <v>2226</v>
      </c>
      <c r="B2230" s="171">
        <v>1338541.757205961</v>
      </c>
      <c r="C2230" s="141">
        <v>1665819.4402876317</v>
      </c>
      <c r="D2230" s="141">
        <v>1685048.7093071726</v>
      </c>
      <c r="E2230" s="141">
        <v>1776677.0067439983</v>
      </c>
      <c r="J2230" s="47"/>
      <c r="K2230" s="47"/>
    </row>
    <row r="2231" spans="1:11">
      <c r="A2231" s="44">
        <v>2227</v>
      </c>
      <c r="B2231" s="171">
        <v>1339500.5691478187</v>
      </c>
      <c r="C2231" s="141">
        <v>1683577.8933760456</v>
      </c>
      <c r="D2231" s="141">
        <v>1733822.1644903005</v>
      </c>
      <c r="E2231" s="141">
        <v>1803001.8957408948</v>
      </c>
      <c r="J2231" s="47"/>
      <c r="K2231" s="47"/>
    </row>
    <row r="2232" spans="1:11">
      <c r="A2232" s="44">
        <v>2228</v>
      </c>
      <c r="B2232" s="171">
        <v>1315894.3229665339</v>
      </c>
      <c r="C2232" s="141">
        <v>1688099.802693821</v>
      </c>
      <c r="D2232" s="141">
        <v>1764797.240511107</v>
      </c>
      <c r="E2232" s="141">
        <v>1797108.5787356675</v>
      </c>
      <c r="J2232" s="47"/>
      <c r="K2232" s="47"/>
    </row>
    <row r="2233" spans="1:11">
      <c r="A2233" s="44">
        <v>2229</v>
      </c>
      <c r="B2233" s="171">
        <v>1320042.2727335198</v>
      </c>
      <c r="C2233" s="141">
        <v>1701046.3450993975</v>
      </c>
      <c r="D2233" s="141">
        <v>1734500.8332015174</v>
      </c>
      <c r="E2233" s="141">
        <v>1756238.595219759</v>
      </c>
      <c r="J2233" s="47"/>
      <c r="K2233" s="47"/>
    </row>
    <row r="2234" spans="1:11">
      <c r="A2234" s="44">
        <v>2230</v>
      </c>
      <c r="B2234" s="171">
        <v>1328869.4123305224</v>
      </c>
      <c r="C2234" s="141">
        <v>1659189.9749365409</v>
      </c>
      <c r="D2234" s="141">
        <v>1706165.0154126033</v>
      </c>
      <c r="E2234" s="141">
        <v>1763054.3651543579</v>
      </c>
      <c r="J2234" s="47"/>
      <c r="K2234" s="47"/>
    </row>
    <row r="2235" spans="1:11">
      <c r="A2235" s="44">
        <v>2231</v>
      </c>
      <c r="B2235" s="171">
        <v>1309929.8396230196</v>
      </c>
      <c r="C2235" s="141">
        <v>1670786.6096737396</v>
      </c>
      <c r="D2235" s="141">
        <v>1675716.5984183487</v>
      </c>
      <c r="E2235" s="141">
        <v>1775913.9622289045</v>
      </c>
      <c r="J2235" s="47"/>
      <c r="K2235" s="47"/>
    </row>
    <row r="2236" spans="1:11">
      <c r="A2236" s="44">
        <v>2232</v>
      </c>
      <c r="B2236" s="171">
        <v>1337353.6087480281</v>
      </c>
      <c r="C2236" s="141">
        <v>1691360.4112227538</v>
      </c>
      <c r="D2236" s="141">
        <v>1753711.6442621087</v>
      </c>
      <c r="E2236" s="141">
        <v>1822741.8599548403</v>
      </c>
      <c r="J2236" s="47"/>
      <c r="K2236" s="47"/>
    </row>
    <row r="2237" spans="1:11">
      <c r="A2237" s="44">
        <v>2233</v>
      </c>
      <c r="B2237" s="171">
        <v>1326006.9357277753</v>
      </c>
      <c r="C2237" s="141">
        <v>1710899.7413389382</v>
      </c>
      <c r="D2237" s="141">
        <v>1743481.6372608244</v>
      </c>
      <c r="E2237" s="141">
        <v>1747425.756192873</v>
      </c>
      <c r="J2237" s="47"/>
      <c r="K2237" s="47"/>
    </row>
    <row r="2238" spans="1:11">
      <c r="A2238" s="44">
        <v>2234</v>
      </c>
      <c r="B2238" s="171">
        <v>1308758.0997196392</v>
      </c>
      <c r="C2238" s="141">
        <v>1634392.1524200258</v>
      </c>
      <c r="D2238" s="141">
        <v>1702957.5399693025</v>
      </c>
      <c r="E2238" s="141">
        <v>1746029.3401449372</v>
      </c>
      <c r="J2238" s="47"/>
      <c r="K2238" s="47"/>
    </row>
    <row r="2239" spans="1:11">
      <c r="A2239" s="44">
        <v>2235</v>
      </c>
      <c r="B2239" s="171">
        <v>1341440.3950676494</v>
      </c>
      <c r="C2239" s="141">
        <v>1716438.596158433</v>
      </c>
      <c r="D2239" s="141">
        <v>1744314.3527821505</v>
      </c>
      <c r="E2239" s="141">
        <v>1817698.4869312504</v>
      </c>
      <c r="J2239" s="47"/>
      <c r="K2239" s="47"/>
    </row>
    <row r="2240" spans="1:11">
      <c r="A2240" s="44">
        <v>2236</v>
      </c>
      <c r="B2240" s="171">
        <v>1333805.8003876011</v>
      </c>
      <c r="C2240" s="141">
        <v>1640799.4813669319</v>
      </c>
      <c r="D2240" s="141">
        <v>1721199.4188676989</v>
      </c>
      <c r="E2240" s="141">
        <v>1797429.0913454655</v>
      </c>
      <c r="J2240" s="47"/>
      <c r="K2240" s="47"/>
    </row>
    <row r="2241" spans="1:11">
      <c r="A2241" s="44">
        <v>2237</v>
      </c>
      <c r="B2241" s="171">
        <v>1321153.6528161513</v>
      </c>
      <c r="C2241" s="141">
        <v>1666257.9011778261</v>
      </c>
      <c r="D2241" s="141">
        <v>1697762.2611735924</v>
      </c>
      <c r="E2241" s="141">
        <v>1759657.5174981956</v>
      </c>
      <c r="J2241" s="47"/>
      <c r="K2241" s="47"/>
    </row>
    <row r="2242" spans="1:11">
      <c r="A2242" s="44">
        <v>2238</v>
      </c>
      <c r="B2242" s="171">
        <v>1318363.4152944537</v>
      </c>
      <c r="C2242" s="141">
        <v>1672584.6874438254</v>
      </c>
      <c r="D2242" s="141">
        <v>1746986.8087263806</v>
      </c>
      <c r="E2242" s="141">
        <v>1740554.4411412962</v>
      </c>
      <c r="J2242" s="47"/>
      <c r="K2242" s="47"/>
    </row>
    <row r="2243" spans="1:11">
      <c r="A2243" s="44">
        <v>2239</v>
      </c>
      <c r="B2243" s="171">
        <v>1310459.5037391356</v>
      </c>
      <c r="C2243" s="141">
        <v>1701955.5164316455</v>
      </c>
      <c r="D2243" s="141">
        <v>1716255.2066397152</v>
      </c>
      <c r="E2243" s="141">
        <v>1763239.415229388</v>
      </c>
      <c r="J2243" s="47"/>
      <c r="K2243" s="47"/>
    </row>
    <row r="2244" spans="1:11">
      <c r="A2244" s="44">
        <v>2240</v>
      </c>
      <c r="B2244" s="171">
        <v>1312633.4421305871</v>
      </c>
      <c r="C2244" s="141">
        <v>1705590.5225002363</v>
      </c>
      <c r="D2244" s="141">
        <v>1745607.4147714311</v>
      </c>
      <c r="E2244" s="141">
        <v>1843720.3520015581</v>
      </c>
      <c r="J2244" s="47"/>
      <c r="K2244" s="47"/>
    </row>
    <row r="2245" spans="1:11">
      <c r="A2245" s="44">
        <v>2241</v>
      </c>
      <c r="B2245" s="171">
        <v>1311203.7037697607</v>
      </c>
      <c r="C2245" s="141">
        <v>1710083.5056817883</v>
      </c>
      <c r="D2245" s="141">
        <v>1761562.1095325814</v>
      </c>
      <c r="E2245" s="141">
        <v>1769899.1937233882</v>
      </c>
      <c r="J2245" s="47"/>
      <c r="K2245" s="47"/>
    </row>
    <row r="2246" spans="1:11">
      <c r="A2246" s="44">
        <v>2242</v>
      </c>
      <c r="B2246" s="171">
        <v>1338607.9287166379</v>
      </c>
      <c r="C2246" s="141">
        <v>1687497.431087431</v>
      </c>
      <c r="D2246" s="141">
        <v>1736999.3094039822</v>
      </c>
      <c r="E2246" s="141">
        <v>1808106.5152688406</v>
      </c>
      <c r="J2246" s="47"/>
      <c r="K2246" s="47"/>
    </row>
    <row r="2247" spans="1:11">
      <c r="A2247" s="44">
        <v>2243</v>
      </c>
      <c r="B2247" s="171">
        <v>1303742.7954933355</v>
      </c>
      <c r="C2247" s="141">
        <v>1693955.7513186617</v>
      </c>
      <c r="D2247" s="141">
        <v>1738538.5033337367</v>
      </c>
      <c r="E2247" s="141">
        <v>1779346.731788466</v>
      </c>
      <c r="J2247" s="47"/>
      <c r="K2247" s="47"/>
    </row>
    <row r="2248" spans="1:11">
      <c r="A2248" s="44">
        <v>2244</v>
      </c>
      <c r="B2248" s="171">
        <v>1316909.7123196232</v>
      </c>
      <c r="C2248" s="141">
        <v>1646979.9496275815</v>
      </c>
      <c r="D2248" s="141">
        <v>1687150.861278459</v>
      </c>
      <c r="E2248" s="141">
        <v>1764102.1835967542</v>
      </c>
      <c r="J2248" s="47"/>
      <c r="K2248" s="47"/>
    </row>
    <row r="2249" spans="1:11">
      <c r="A2249" s="44">
        <v>2245</v>
      </c>
      <c r="B2249" s="171">
        <v>1303896.6666489369</v>
      </c>
      <c r="C2249" s="141">
        <v>1695209.5942675513</v>
      </c>
      <c r="D2249" s="141">
        <v>1691462.5203544991</v>
      </c>
      <c r="E2249" s="141">
        <v>1769602.6098983514</v>
      </c>
      <c r="J2249" s="47"/>
      <c r="K2249" s="47"/>
    </row>
    <row r="2250" spans="1:11">
      <c r="A2250" s="44">
        <v>2246</v>
      </c>
      <c r="B2250" s="171">
        <v>1312153.2459600165</v>
      </c>
      <c r="C2250" s="141">
        <v>1697343.8882534818</v>
      </c>
      <c r="D2250" s="141">
        <v>1721214.7636988424</v>
      </c>
      <c r="E2250" s="141">
        <v>1804416.3642491053</v>
      </c>
      <c r="J2250" s="47"/>
      <c r="K2250" s="47"/>
    </row>
    <row r="2251" spans="1:11">
      <c r="A2251" s="44">
        <v>2247</v>
      </c>
      <c r="B2251" s="171">
        <v>1323076.3951237504</v>
      </c>
      <c r="C2251" s="141">
        <v>1719964.4996915865</v>
      </c>
      <c r="D2251" s="141">
        <v>1714613.4560021237</v>
      </c>
      <c r="E2251" s="141">
        <v>1792458.3325718034</v>
      </c>
      <c r="J2251" s="47"/>
      <c r="K2251" s="47"/>
    </row>
    <row r="2252" spans="1:11">
      <c r="A2252" s="44">
        <v>2248</v>
      </c>
      <c r="B2252" s="171">
        <v>1326296.7015012573</v>
      </c>
      <c r="C2252" s="141">
        <v>1687291.7655142681</v>
      </c>
      <c r="D2252" s="141">
        <v>1748923.4688949392</v>
      </c>
      <c r="E2252" s="141">
        <v>1874872.7062016546</v>
      </c>
      <c r="J2252" s="47"/>
      <c r="K2252" s="47"/>
    </row>
    <row r="2253" spans="1:11">
      <c r="A2253" s="44">
        <v>2249</v>
      </c>
      <c r="B2253" s="171">
        <v>1324862.2681409807</v>
      </c>
      <c r="C2253" s="141">
        <v>1677334.0295482497</v>
      </c>
      <c r="D2253" s="141">
        <v>1713515.6727771964</v>
      </c>
      <c r="E2253" s="141">
        <v>1750459.3244129219</v>
      </c>
      <c r="J2253" s="47"/>
      <c r="K2253" s="47"/>
    </row>
    <row r="2254" spans="1:11">
      <c r="A2254" s="44">
        <v>2250</v>
      </c>
      <c r="B2254" s="171">
        <v>1315633.3048310305</v>
      </c>
      <c r="C2254" s="141">
        <v>1735957.9595597084</v>
      </c>
      <c r="D2254" s="141">
        <v>1757022.2895886747</v>
      </c>
      <c r="E2254" s="141">
        <v>1856474.1179014507</v>
      </c>
      <c r="J2254" s="47"/>
      <c r="K2254" s="47"/>
    </row>
    <row r="2255" spans="1:11">
      <c r="A2255" s="44">
        <v>2251</v>
      </c>
      <c r="B2255" s="171">
        <v>1297282.5546349611</v>
      </c>
      <c r="C2255" s="141">
        <v>1674165.7299391923</v>
      </c>
      <c r="D2255" s="141">
        <v>1711130.9693304508</v>
      </c>
      <c r="E2255" s="141">
        <v>1800868.4254024441</v>
      </c>
      <c r="J2255" s="47"/>
      <c r="K2255" s="47"/>
    </row>
    <row r="2256" spans="1:11">
      <c r="A2256" s="44">
        <v>2252</v>
      </c>
      <c r="B2256" s="171">
        <v>1327311.2851973241</v>
      </c>
      <c r="C2256" s="141">
        <v>1682995.1581613512</v>
      </c>
      <c r="D2256" s="141">
        <v>1675984.7361190885</v>
      </c>
      <c r="E2256" s="141">
        <v>1817535.724279695</v>
      </c>
      <c r="J2256" s="47"/>
      <c r="K2256" s="47"/>
    </row>
    <row r="2257" spans="1:11">
      <c r="A2257" s="44">
        <v>2253</v>
      </c>
      <c r="B2257" s="171">
        <v>1350802.1270063133</v>
      </c>
      <c r="C2257" s="141">
        <v>1711549.021708128</v>
      </c>
      <c r="D2257" s="141">
        <v>1775096.8501437842</v>
      </c>
      <c r="E2257" s="141">
        <v>1787192.6663889093</v>
      </c>
      <c r="J2257" s="47"/>
      <c r="K2257" s="47"/>
    </row>
    <row r="2258" spans="1:11">
      <c r="A2258" s="44">
        <v>2254</v>
      </c>
      <c r="B2258" s="171">
        <v>1330280.8864043057</v>
      </c>
      <c r="C2258" s="141">
        <v>1685739.7028562266</v>
      </c>
      <c r="D2258" s="141">
        <v>1705604.8066069519</v>
      </c>
      <c r="E2258" s="141">
        <v>1711944.9988920682</v>
      </c>
      <c r="J2258" s="47"/>
      <c r="K2258" s="47"/>
    </row>
    <row r="2259" spans="1:11">
      <c r="A2259" s="44">
        <v>2255</v>
      </c>
      <c r="B2259" s="171">
        <v>1318984.5830276171</v>
      </c>
      <c r="C2259" s="141">
        <v>1695196.0811794065</v>
      </c>
      <c r="D2259" s="141">
        <v>1690808.2256057367</v>
      </c>
      <c r="E2259" s="141">
        <v>1784249.3694038442</v>
      </c>
      <c r="J2259" s="47"/>
      <c r="K2259" s="47"/>
    </row>
    <row r="2260" spans="1:11">
      <c r="A2260" s="44">
        <v>2256</v>
      </c>
      <c r="B2260" s="171">
        <v>1316658.0552486961</v>
      </c>
      <c r="C2260" s="141">
        <v>1673927.1551174494</v>
      </c>
      <c r="D2260" s="141">
        <v>1706827.986619361</v>
      </c>
      <c r="E2260" s="141">
        <v>1759923.3299021064</v>
      </c>
      <c r="J2260" s="47"/>
      <c r="K2260" s="47"/>
    </row>
    <row r="2261" spans="1:11">
      <c r="A2261" s="44">
        <v>2257</v>
      </c>
      <c r="B2261" s="171">
        <v>1317454.2792617145</v>
      </c>
      <c r="C2261" s="141">
        <v>1672330.5434655917</v>
      </c>
      <c r="D2261" s="141">
        <v>1693629.3972347991</v>
      </c>
      <c r="E2261" s="141">
        <v>1781669.0393841788</v>
      </c>
      <c r="J2261" s="47"/>
      <c r="K2261" s="47"/>
    </row>
    <row r="2262" spans="1:11">
      <c r="A2262" s="44">
        <v>2258</v>
      </c>
      <c r="B2262" s="171">
        <v>1335210.8042535484</v>
      </c>
      <c r="C2262" s="141">
        <v>1697108.5324950689</v>
      </c>
      <c r="D2262" s="141">
        <v>1746298.3891493932</v>
      </c>
      <c r="E2262" s="141">
        <v>1775509.7951612547</v>
      </c>
      <c r="J2262" s="47"/>
      <c r="K2262" s="47"/>
    </row>
    <row r="2263" spans="1:11">
      <c r="A2263" s="44">
        <v>2259</v>
      </c>
      <c r="B2263" s="171">
        <v>1322323.6812876207</v>
      </c>
      <c r="C2263" s="141">
        <v>1690031.5293296862</v>
      </c>
      <c r="D2263" s="141">
        <v>1744538.989144949</v>
      </c>
      <c r="E2263" s="141">
        <v>1795729.613478248</v>
      </c>
      <c r="J2263" s="47"/>
      <c r="K2263" s="47"/>
    </row>
    <row r="2264" spans="1:11">
      <c r="A2264" s="44">
        <v>2260</v>
      </c>
      <c r="B2264" s="171">
        <v>1322544.4410514261</v>
      </c>
      <c r="C2264" s="141">
        <v>1677505.8095092885</v>
      </c>
      <c r="D2264" s="141">
        <v>1714701.4521228438</v>
      </c>
      <c r="E2264" s="141">
        <v>1812513.6183002323</v>
      </c>
      <c r="J2264" s="47"/>
      <c r="K2264" s="47"/>
    </row>
    <row r="2265" spans="1:11">
      <c r="A2265" s="44">
        <v>2261</v>
      </c>
      <c r="B2265" s="171">
        <v>1331913.2066370952</v>
      </c>
      <c r="C2265" s="141">
        <v>1659320.3754941006</v>
      </c>
      <c r="D2265" s="141">
        <v>1694362.4800001555</v>
      </c>
      <c r="E2265" s="141">
        <v>1788003.219018922</v>
      </c>
      <c r="J2265" s="47"/>
      <c r="K2265" s="47"/>
    </row>
    <row r="2266" spans="1:11">
      <c r="A2266" s="44">
        <v>2262</v>
      </c>
      <c r="B2266" s="171">
        <v>1310333.6776738353</v>
      </c>
      <c r="C2266" s="141">
        <v>1674638.707681105</v>
      </c>
      <c r="D2266" s="141">
        <v>1749227.9429808902</v>
      </c>
      <c r="E2266" s="141">
        <v>1809110.107079901</v>
      </c>
      <c r="J2266" s="47"/>
      <c r="K2266" s="47"/>
    </row>
    <row r="2267" spans="1:11">
      <c r="A2267" s="44">
        <v>2263</v>
      </c>
      <c r="B2267" s="171">
        <v>1335093.8488336164</v>
      </c>
      <c r="C2267" s="141">
        <v>1676748.3007008822</v>
      </c>
      <c r="D2267" s="141">
        <v>1730080.2869702971</v>
      </c>
      <c r="E2267" s="141">
        <v>1775860.8390588067</v>
      </c>
      <c r="J2267" s="47"/>
      <c r="K2267" s="47"/>
    </row>
    <row r="2268" spans="1:11">
      <c r="A2268" s="44">
        <v>2264</v>
      </c>
      <c r="B2268" s="171">
        <v>1324485.2284962852</v>
      </c>
      <c r="C2268" s="141">
        <v>1727504.3561346887</v>
      </c>
      <c r="D2268" s="141">
        <v>1783231.9883634932</v>
      </c>
      <c r="E2268" s="141">
        <v>1811941.1131901718</v>
      </c>
      <c r="J2268" s="47"/>
      <c r="K2268" s="47"/>
    </row>
    <row r="2269" spans="1:11">
      <c r="A2269" s="44">
        <v>2265</v>
      </c>
      <c r="B2269" s="171">
        <v>1307620.9155699122</v>
      </c>
      <c r="C2269" s="141">
        <v>1666543.1843877353</v>
      </c>
      <c r="D2269" s="141">
        <v>1689898.708472213</v>
      </c>
      <c r="E2269" s="141">
        <v>1752903.4817036698</v>
      </c>
      <c r="J2269" s="47"/>
      <c r="K2269" s="47"/>
    </row>
    <row r="2270" spans="1:11">
      <c r="A2270" s="44">
        <v>2266</v>
      </c>
      <c r="B2270" s="171">
        <v>1319750.8341851113</v>
      </c>
      <c r="C2270" s="141">
        <v>1678619.891504152</v>
      </c>
      <c r="D2270" s="141">
        <v>1733275.1562715084</v>
      </c>
      <c r="E2270" s="141">
        <v>1774212.0163208509</v>
      </c>
      <c r="J2270" s="47"/>
      <c r="K2270" s="47"/>
    </row>
    <row r="2271" spans="1:11">
      <c r="A2271" s="44">
        <v>2267</v>
      </c>
      <c r="B2271" s="171">
        <v>1307648.3335429817</v>
      </c>
      <c r="C2271" s="141">
        <v>1675512.0032013189</v>
      </c>
      <c r="D2271" s="141">
        <v>1707466.0657371944</v>
      </c>
      <c r="E2271" s="141">
        <v>1756602.7619157748</v>
      </c>
      <c r="J2271" s="47"/>
      <c r="K2271" s="47"/>
    </row>
    <row r="2272" spans="1:11">
      <c r="A2272" s="44">
        <v>2268</v>
      </c>
      <c r="B2272" s="171">
        <v>1340424.9309962683</v>
      </c>
      <c r="C2272" s="141">
        <v>1686098.1147645593</v>
      </c>
      <c r="D2272" s="141">
        <v>1792912.6971264801</v>
      </c>
      <c r="E2272" s="141">
        <v>1826716.5058945683</v>
      </c>
      <c r="J2272" s="47"/>
      <c r="K2272" s="47"/>
    </row>
    <row r="2273" spans="1:11">
      <c r="A2273" s="44">
        <v>2269</v>
      </c>
      <c r="B2273" s="171">
        <v>1325573.9767294852</v>
      </c>
      <c r="C2273" s="141">
        <v>1713487.6804961364</v>
      </c>
      <c r="D2273" s="141">
        <v>1764616.1727463303</v>
      </c>
      <c r="E2273" s="141">
        <v>1810418.7383495981</v>
      </c>
      <c r="J2273" s="47"/>
      <c r="K2273" s="47"/>
    </row>
    <row r="2274" spans="1:11">
      <c r="A2274" s="44">
        <v>2270</v>
      </c>
      <c r="B2274" s="171">
        <v>1330159.3748475341</v>
      </c>
      <c r="C2274" s="141">
        <v>1671451.2233560437</v>
      </c>
      <c r="D2274" s="141">
        <v>1770555.5866091836</v>
      </c>
      <c r="E2274" s="141">
        <v>1802775.7812998029</v>
      </c>
      <c r="J2274" s="47"/>
      <c r="K2274" s="47"/>
    </row>
    <row r="2275" spans="1:11">
      <c r="A2275" s="44">
        <v>2271</v>
      </c>
      <c r="B2275" s="171">
        <v>1328331.5680422599</v>
      </c>
      <c r="C2275" s="141">
        <v>1669807.2059336558</v>
      </c>
      <c r="D2275" s="141">
        <v>1688691.7106305815</v>
      </c>
      <c r="E2275" s="141">
        <v>1828114.185998556</v>
      </c>
      <c r="J2275" s="47"/>
      <c r="K2275" s="47"/>
    </row>
    <row r="2276" spans="1:11">
      <c r="A2276" s="44">
        <v>2272</v>
      </c>
      <c r="B2276" s="171">
        <v>1318420.2973606193</v>
      </c>
      <c r="C2276" s="141">
        <v>1687465.4729381253</v>
      </c>
      <c r="D2276" s="141">
        <v>1727218.8062062026</v>
      </c>
      <c r="E2276" s="141">
        <v>1842474.2467110532</v>
      </c>
      <c r="J2276" s="47"/>
      <c r="K2276" s="47"/>
    </row>
    <row r="2277" spans="1:11">
      <c r="A2277" s="44">
        <v>2273</v>
      </c>
      <c r="B2277" s="171">
        <v>1326807.8470309111</v>
      </c>
      <c r="C2277" s="141">
        <v>1663901.5545293915</v>
      </c>
      <c r="D2277" s="141">
        <v>1723783.9228316846</v>
      </c>
      <c r="E2277" s="141">
        <v>1751872.8154752553</v>
      </c>
      <c r="J2277" s="47"/>
      <c r="K2277" s="47"/>
    </row>
    <row r="2278" spans="1:11">
      <c r="A2278" s="44">
        <v>2274</v>
      </c>
      <c r="B2278" s="171">
        <v>1336968.1900060312</v>
      </c>
      <c r="C2278" s="141">
        <v>1701308.0052049279</v>
      </c>
      <c r="D2278" s="141">
        <v>1709065.0019683025</v>
      </c>
      <c r="E2278" s="141">
        <v>1780970.9978079279</v>
      </c>
      <c r="J2278" s="47"/>
      <c r="K2278" s="47"/>
    </row>
    <row r="2279" spans="1:11">
      <c r="A2279" s="44">
        <v>2275</v>
      </c>
      <c r="B2279" s="171">
        <v>1340523.4800978233</v>
      </c>
      <c r="C2279" s="141">
        <v>1715362.4943517013</v>
      </c>
      <c r="D2279" s="141">
        <v>1714452.1461045439</v>
      </c>
      <c r="E2279" s="141">
        <v>1800029.4935983152</v>
      </c>
      <c r="J2279" s="47"/>
      <c r="K2279" s="47"/>
    </row>
    <row r="2280" spans="1:11">
      <c r="A2280" s="44">
        <v>2276</v>
      </c>
      <c r="B2280" s="171">
        <v>1314325.0169561284</v>
      </c>
      <c r="C2280" s="141">
        <v>1659446.4240664192</v>
      </c>
      <c r="D2280" s="141">
        <v>1673631.1729573435</v>
      </c>
      <c r="E2280" s="141">
        <v>1745212.1111107776</v>
      </c>
      <c r="J2280" s="47"/>
      <c r="K2280" s="47"/>
    </row>
    <row r="2281" spans="1:11">
      <c r="A2281" s="44">
        <v>2277</v>
      </c>
      <c r="B2281" s="171">
        <v>1359020.2078328982</v>
      </c>
      <c r="C2281" s="141">
        <v>1721211.6772361365</v>
      </c>
      <c r="D2281" s="141">
        <v>1780641.0499985171</v>
      </c>
      <c r="E2281" s="141">
        <v>1840194.409279858</v>
      </c>
      <c r="J2281" s="47"/>
      <c r="K2281" s="47"/>
    </row>
    <row r="2282" spans="1:11">
      <c r="A2282" s="44">
        <v>2278</v>
      </c>
      <c r="B2282" s="171">
        <v>1313899.2265424256</v>
      </c>
      <c r="C2282" s="141">
        <v>1685358.3720279264</v>
      </c>
      <c r="D2282" s="141">
        <v>1719119.2300365733</v>
      </c>
      <c r="E2282" s="141">
        <v>1798871.8557262765</v>
      </c>
      <c r="J2282" s="47"/>
      <c r="K2282" s="47"/>
    </row>
    <row r="2283" spans="1:11">
      <c r="A2283" s="44">
        <v>2279</v>
      </c>
      <c r="B2283" s="171">
        <v>1339655.2104788383</v>
      </c>
      <c r="C2283" s="141">
        <v>1682960.8919684754</v>
      </c>
      <c r="D2283" s="141">
        <v>1723773.6874894907</v>
      </c>
      <c r="E2283" s="141">
        <v>1777528.1103544256</v>
      </c>
      <c r="J2283" s="47"/>
      <c r="K2283" s="47"/>
    </row>
    <row r="2284" spans="1:11">
      <c r="A2284" s="44">
        <v>2280</v>
      </c>
      <c r="B2284" s="171">
        <v>1312378.5736500588</v>
      </c>
      <c r="C2284" s="141">
        <v>1652738.7019843762</v>
      </c>
      <c r="D2284" s="141">
        <v>1674777.3074435738</v>
      </c>
      <c r="E2284" s="141">
        <v>1786959.2600619462</v>
      </c>
      <c r="J2284" s="47"/>
      <c r="K2284" s="47"/>
    </row>
    <row r="2285" spans="1:11">
      <c r="A2285" s="44">
        <v>2281</v>
      </c>
      <c r="B2285" s="171">
        <v>1307728.6352790024</v>
      </c>
      <c r="C2285" s="141">
        <v>1646230.2224326239</v>
      </c>
      <c r="D2285" s="141">
        <v>1683959.6525186091</v>
      </c>
      <c r="E2285" s="141">
        <v>1730015.115503653</v>
      </c>
      <c r="J2285" s="47"/>
      <c r="K2285" s="47"/>
    </row>
    <row r="2286" spans="1:11">
      <c r="A2286" s="44">
        <v>2282</v>
      </c>
      <c r="B2286" s="171">
        <v>1314965.0832743009</v>
      </c>
      <c r="C2286" s="141">
        <v>1696385.3205616716</v>
      </c>
      <c r="D2286" s="141">
        <v>1718943.0141467771</v>
      </c>
      <c r="E2286" s="141">
        <v>1803317.9291289316</v>
      </c>
      <c r="J2286" s="47"/>
      <c r="K2286" s="47"/>
    </row>
    <row r="2287" spans="1:11">
      <c r="A2287" s="44">
        <v>2283</v>
      </c>
      <c r="B2287" s="171">
        <v>1314453.6549499817</v>
      </c>
      <c r="C2287" s="141">
        <v>1700332.286953077</v>
      </c>
      <c r="D2287" s="141">
        <v>1784917.6776702821</v>
      </c>
      <c r="E2287" s="141">
        <v>1788255.3708663213</v>
      </c>
      <c r="J2287" s="47"/>
      <c r="K2287" s="47"/>
    </row>
    <row r="2288" spans="1:11">
      <c r="A2288" s="44">
        <v>2284</v>
      </c>
      <c r="B2288" s="171">
        <v>1320334.535358825</v>
      </c>
      <c r="C2288" s="141">
        <v>1698620.4279025795</v>
      </c>
      <c r="D2288" s="141">
        <v>1714058.3869239874</v>
      </c>
      <c r="E2288" s="141">
        <v>1776737.6331392014</v>
      </c>
      <c r="J2288" s="47"/>
      <c r="K2288" s="47"/>
    </row>
    <row r="2289" spans="1:11">
      <c r="A2289" s="44">
        <v>2285</v>
      </c>
      <c r="B2289" s="171">
        <v>1321686.0476033674</v>
      </c>
      <c r="C2289" s="141">
        <v>1681869.8467634157</v>
      </c>
      <c r="D2289" s="141">
        <v>1701784.5635523922</v>
      </c>
      <c r="E2289" s="141">
        <v>1764623.0414650692</v>
      </c>
      <c r="J2289" s="47"/>
      <c r="K2289" s="47"/>
    </row>
    <row r="2290" spans="1:11">
      <c r="A2290" s="44">
        <v>2286</v>
      </c>
      <c r="B2290" s="171">
        <v>1321325.578341461</v>
      </c>
      <c r="C2290" s="141">
        <v>1689079.4444964137</v>
      </c>
      <c r="D2290" s="141">
        <v>1688427.7296540556</v>
      </c>
      <c r="E2290" s="141">
        <v>1805145.4143577835</v>
      </c>
      <c r="J2290" s="47"/>
      <c r="K2290" s="47"/>
    </row>
    <row r="2291" spans="1:11">
      <c r="A2291" s="44">
        <v>2287</v>
      </c>
      <c r="B2291" s="171">
        <v>1321932.4861198559</v>
      </c>
      <c r="C2291" s="141">
        <v>1664803.4262698882</v>
      </c>
      <c r="D2291" s="141">
        <v>1710100.7801939121</v>
      </c>
      <c r="E2291" s="141">
        <v>1838733.7994195861</v>
      </c>
      <c r="J2291" s="47"/>
      <c r="K2291" s="47"/>
    </row>
    <row r="2292" spans="1:11">
      <c r="A2292" s="44">
        <v>2288</v>
      </c>
      <c r="B2292" s="171">
        <v>1288769.6939077904</v>
      </c>
      <c r="C2292" s="141">
        <v>1616145.1364324179</v>
      </c>
      <c r="D2292" s="141">
        <v>1684004.5929429261</v>
      </c>
      <c r="E2292" s="141">
        <v>1761221.9280039072</v>
      </c>
      <c r="J2292" s="47"/>
      <c r="K2292" s="47"/>
    </row>
    <row r="2293" spans="1:11">
      <c r="A2293" s="44">
        <v>2289</v>
      </c>
      <c r="B2293" s="171">
        <v>1315667.2476783956</v>
      </c>
      <c r="C2293" s="141">
        <v>1675528.3274421857</v>
      </c>
      <c r="D2293" s="141">
        <v>1704061.1469862852</v>
      </c>
      <c r="E2293" s="141">
        <v>1820623.1048709261</v>
      </c>
      <c r="J2293" s="47"/>
      <c r="K2293" s="47"/>
    </row>
    <row r="2294" spans="1:11">
      <c r="A2294" s="44">
        <v>2290</v>
      </c>
      <c r="B2294" s="171">
        <v>1320660.4826506828</v>
      </c>
      <c r="C2294" s="141">
        <v>1668182.4276538512</v>
      </c>
      <c r="D2294" s="141">
        <v>1718575.0864957147</v>
      </c>
      <c r="E2294" s="141">
        <v>1804692.2921239408</v>
      </c>
      <c r="J2294" s="47"/>
      <c r="K2294" s="47"/>
    </row>
    <row r="2295" spans="1:11">
      <c r="A2295" s="44">
        <v>2291</v>
      </c>
      <c r="B2295" s="171">
        <v>1319015.7654938013</v>
      </c>
      <c r="C2295" s="141">
        <v>1723674.0769638326</v>
      </c>
      <c r="D2295" s="141">
        <v>1695174.1431240791</v>
      </c>
      <c r="E2295" s="141">
        <v>1824230.8981464438</v>
      </c>
      <c r="J2295" s="47"/>
      <c r="K2295" s="47"/>
    </row>
    <row r="2296" spans="1:11">
      <c r="A2296" s="44">
        <v>2292</v>
      </c>
      <c r="B2296" s="171">
        <v>1346330.7580442964</v>
      </c>
      <c r="C2296" s="141">
        <v>1716536.5156512191</v>
      </c>
      <c r="D2296" s="141">
        <v>1760413.2641267807</v>
      </c>
      <c r="E2296" s="141">
        <v>1815248.3875641113</v>
      </c>
      <c r="J2296" s="47"/>
      <c r="K2296" s="47"/>
    </row>
    <row r="2297" spans="1:11">
      <c r="A2297" s="44">
        <v>2293</v>
      </c>
      <c r="B2297" s="171">
        <v>1314198.7282322564</v>
      </c>
      <c r="C2297" s="141">
        <v>1706401.1299011991</v>
      </c>
      <c r="D2297" s="141">
        <v>1756430.249149869</v>
      </c>
      <c r="E2297" s="141">
        <v>1790710.806666434</v>
      </c>
      <c r="J2297" s="47"/>
      <c r="K2297" s="47"/>
    </row>
    <row r="2298" spans="1:11">
      <c r="A2298" s="44">
        <v>2294</v>
      </c>
      <c r="B2298" s="171">
        <v>1313473.3670326197</v>
      </c>
      <c r="C2298" s="141">
        <v>1659726.1169290943</v>
      </c>
      <c r="D2298" s="141">
        <v>1734065.9943490303</v>
      </c>
      <c r="E2298" s="141">
        <v>1845244.3705283778</v>
      </c>
      <c r="J2298" s="47"/>
      <c r="K2298" s="47"/>
    </row>
    <row r="2299" spans="1:11">
      <c r="A2299" s="44">
        <v>2295</v>
      </c>
      <c r="B2299" s="171">
        <v>1333386.3897275624</v>
      </c>
      <c r="C2299" s="141">
        <v>1685049.0620768475</v>
      </c>
      <c r="D2299" s="141">
        <v>1730369.6324007087</v>
      </c>
      <c r="E2299" s="141">
        <v>1799586.1207340974</v>
      </c>
      <c r="J2299" s="47"/>
      <c r="K2299" s="47"/>
    </row>
    <row r="2300" spans="1:11">
      <c r="A2300" s="44">
        <v>2296</v>
      </c>
      <c r="B2300" s="171">
        <v>1317229.5183208447</v>
      </c>
      <c r="C2300" s="141">
        <v>1675590.4575451917</v>
      </c>
      <c r="D2300" s="141">
        <v>1716251.0627963857</v>
      </c>
      <c r="E2300" s="141">
        <v>1833446.9737425935</v>
      </c>
      <c r="J2300" s="47"/>
      <c r="K2300" s="47"/>
    </row>
    <row r="2301" spans="1:11">
      <c r="A2301" s="44">
        <v>2297</v>
      </c>
      <c r="B2301" s="171">
        <v>1320473.047117322</v>
      </c>
      <c r="C2301" s="141">
        <v>1671926.3660077236</v>
      </c>
      <c r="D2301" s="141">
        <v>1676702.9449184486</v>
      </c>
      <c r="E2301" s="141">
        <v>1783379.988658895</v>
      </c>
      <c r="J2301" s="47"/>
      <c r="K2301" s="47"/>
    </row>
    <row r="2302" spans="1:11">
      <c r="A2302" s="44">
        <v>2298</v>
      </c>
      <c r="B2302" s="171">
        <v>1352801.3330335626</v>
      </c>
      <c r="C2302" s="141">
        <v>1683510.574211983</v>
      </c>
      <c r="D2302" s="141">
        <v>1743373.740621391</v>
      </c>
      <c r="E2302" s="141">
        <v>1751696.2725750343</v>
      </c>
      <c r="J2302" s="47"/>
      <c r="K2302" s="47"/>
    </row>
    <row r="2303" spans="1:11">
      <c r="A2303" s="44">
        <v>2299</v>
      </c>
      <c r="B2303" s="171">
        <v>1303175.3135575945</v>
      </c>
      <c r="C2303" s="141">
        <v>1690090.8950576517</v>
      </c>
      <c r="D2303" s="141">
        <v>1699964.6098094424</v>
      </c>
      <c r="E2303" s="141">
        <v>1760170.7596466865</v>
      </c>
      <c r="J2303" s="47"/>
      <c r="K2303" s="47"/>
    </row>
    <row r="2304" spans="1:11">
      <c r="A2304" s="44">
        <v>2300</v>
      </c>
      <c r="B2304" s="171">
        <v>1328766.9664177992</v>
      </c>
      <c r="C2304" s="141">
        <v>1758155.6342055742</v>
      </c>
      <c r="D2304" s="141">
        <v>1719431.5343288807</v>
      </c>
      <c r="E2304" s="141">
        <v>1788837.4472055912</v>
      </c>
      <c r="J2304" s="47"/>
      <c r="K2304" s="47"/>
    </row>
    <row r="2305" spans="1:11">
      <c r="A2305" s="44">
        <v>2301</v>
      </c>
      <c r="B2305" s="171">
        <v>1285456.1409173778</v>
      </c>
      <c r="C2305" s="141">
        <v>1690547.7026601515</v>
      </c>
      <c r="D2305" s="141">
        <v>1718453.6955622244</v>
      </c>
      <c r="E2305" s="141">
        <v>1789961.2828032351</v>
      </c>
      <c r="J2305" s="47"/>
      <c r="K2305" s="47"/>
    </row>
    <row r="2306" spans="1:11">
      <c r="A2306" s="44">
        <v>2302</v>
      </c>
      <c r="B2306" s="171">
        <v>1337048.4364124713</v>
      </c>
      <c r="C2306" s="141">
        <v>1683314.2254985212</v>
      </c>
      <c r="D2306" s="141">
        <v>1699652.5011585297</v>
      </c>
      <c r="E2306" s="141">
        <v>1774337.7462111276</v>
      </c>
      <c r="J2306" s="47"/>
      <c r="K2306" s="47"/>
    </row>
    <row r="2307" spans="1:11">
      <c r="A2307" s="44">
        <v>2303</v>
      </c>
      <c r="B2307" s="171">
        <v>1316892.8630423751</v>
      </c>
      <c r="C2307" s="141">
        <v>1677799.3152108784</v>
      </c>
      <c r="D2307" s="141">
        <v>1735755.3973478542</v>
      </c>
      <c r="E2307" s="141">
        <v>1713410.2839013163</v>
      </c>
      <c r="J2307" s="47"/>
      <c r="K2307" s="47"/>
    </row>
    <row r="2308" spans="1:11">
      <c r="A2308" s="44">
        <v>2304</v>
      </c>
      <c r="B2308" s="171">
        <v>1299157.5609952889</v>
      </c>
      <c r="C2308" s="141">
        <v>1686824.8027351561</v>
      </c>
      <c r="D2308" s="141">
        <v>1720369.38533383</v>
      </c>
      <c r="E2308" s="141">
        <v>1794014.0962027616</v>
      </c>
      <c r="J2308" s="47"/>
      <c r="K2308" s="47"/>
    </row>
    <row r="2309" spans="1:11">
      <c r="A2309" s="44">
        <v>2305</v>
      </c>
      <c r="B2309" s="171">
        <v>1326769.9526293424</v>
      </c>
      <c r="C2309" s="141">
        <v>1715795.1624244398</v>
      </c>
      <c r="D2309" s="141">
        <v>1670573.4049373227</v>
      </c>
      <c r="E2309" s="141">
        <v>1822534.3402746567</v>
      </c>
      <c r="J2309" s="47"/>
      <c r="K2309" s="47"/>
    </row>
    <row r="2310" spans="1:11">
      <c r="A2310" s="44">
        <v>2306</v>
      </c>
      <c r="B2310" s="171">
        <v>1315665.4234408827</v>
      </c>
      <c r="C2310" s="141">
        <v>1690527.5907361486</v>
      </c>
      <c r="D2310" s="141">
        <v>1696283.82012529</v>
      </c>
      <c r="E2310" s="141">
        <v>1795108.7462027643</v>
      </c>
      <c r="J2310" s="47"/>
      <c r="K2310" s="47"/>
    </row>
    <row r="2311" spans="1:11">
      <c r="A2311" s="44">
        <v>2307</v>
      </c>
      <c r="B2311" s="171">
        <v>1300595.0986320288</v>
      </c>
      <c r="C2311" s="141">
        <v>1643678.2801720747</v>
      </c>
      <c r="D2311" s="141">
        <v>1713882.408680812</v>
      </c>
      <c r="E2311" s="141">
        <v>1741769.6485037475</v>
      </c>
      <c r="J2311" s="47"/>
      <c r="K2311" s="47"/>
    </row>
    <row r="2312" spans="1:11">
      <c r="A2312" s="44">
        <v>2308</v>
      </c>
      <c r="B2312" s="171">
        <v>1324100.1339072573</v>
      </c>
      <c r="C2312" s="141">
        <v>1672669.2335364532</v>
      </c>
      <c r="D2312" s="141">
        <v>1718973.2326498362</v>
      </c>
      <c r="E2312" s="141">
        <v>1773522.9347046495</v>
      </c>
      <c r="J2312" s="47"/>
      <c r="K2312" s="47"/>
    </row>
    <row r="2313" spans="1:11">
      <c r="A2313" s="44">
        <v>2309</v>
      </c>
      <c r="B2313" s="171">
        <v>1306905.1875086436</v>
      </c>
      <c r="C2313" s="141">
        <v>1703263.2102732428</v>
      </c>
      <c r="D2313" s="141">
        <v>1696737.5829556377</v>
      </c>
      <c r="E2313" s="141">
        <v>1808221.6449215089</v>
      </c>
      <c r="J2313" s="47"/>
      <c r="K2313" s="47"/>
    </row>
    <row r="2314" spans="1:11">
      <c r="A2314" s="44">
        <v>2310</v>
      </c>
      <c r="B2314" s="171">
        <v>1327138.4937719209</v>
      </c>
      <c r="C2314" s="141">
        <v>1725113.5894894549</v>
      </c>
      <c r="D2314" s="141">
        <v>1767502.3133499562</v>
      </c>
      <c r="E2314" s="141">
        <v>1790861.075631256</v>
      </c>
      <c r="J2314" s="47"/>
      <c r="K2314" s="47"/>
    </row>
    <row r="2315" spans="1:11">
      <c r="A2315" s="44">
        <v>2311</v>
      </c>
      <c r="B2315" s="171">
        <v>1321560.4687104775</v>
      </c>
      <c r="C2315" s="141">
        <v>1705826.9869324283</v>
      </c>
      <c r="D2315" s="141">
        <v>1731724.4534158949</v>
      </c>
      <c r="E2315" s="141">
        <v>1764735.4537140594</v>
      </c>
      <c r="J2315" s="47"/>
      <c r="K2315" s="47"/>
    </row>
    <row r="2316" spans="1:11">
      <c r="A2316" s="44">
        <v>2312</v>
      </c>
      <c r="B2316" s="171">
        <v>1302769.2322076054</v>
      </c>
      <c r="C2316" s="141">
        <v>1607920.300124136</v>
      </c>
      <c r="D2316" s="141">
        <v>1667591.8775261859</v>
      </c>
      <c r="E2316" s="141">
        <v>1753020.2109819388</v>
      </c>
      <c r="J2316" s="47"/>
      <c r="K2316" s="47"/>
    </row>
    <row r="2317" spans="1:11">
      <c r="A2317" s="44">
        <v>2313</v>
      </c>
      <c r="B2317" s="171">
        <v>1336717.4602893542</v>
      </c>
      <c r="C2317" s="141">
        <v>1700529.0438009186</v>
      </c>
      <c r="D2317" s="141">
        <v>1726707.2427112341</v>
      </c>
      <c r="E2317" s="141">
        <v>1794995.0572061478</v>
      </c>
      <c r="J2317" s="47"/>
      <c r="K2317" s="47"/>
    </row>
    <row r="2318" spans="1:11">
      <c r="A2318" s="44">
        <v>2314</v>
      </c>
      <c r="B2318" s="171">
        <v>1318851.8210364131</v>
      </c>
      <c r="C2318" s="141">
        <v>1726882.2120875954</v>
      </c>
      <c r="D2318" s="141">
        <v>1699104.9482342214</v>
      </c>
      <c r="E2318" s="141">
        <v>1798033.574835106</v>
      </c>
      <c r="J2318" s="47"/>
      <c r="K2318" s="47"/>
    </row>
    <row r="2319" spans="1:11">
      <c r="A2319" s="44">
        <v>2315</v>
      </c>
      <c r="B2319" s="171">
        <v>1334826.6383227294</v>
      </c>
      <c r="C2319" s="141">
        <v>1646336.8656910216</v>
      </c>
      <c r="D2319" s="141">
        <v>1698790.0459784248</v>
      </c>
      <c r="E2319" s="141">
        <v>1764378.3311976243</v>
      </c>
      <c r="J2319" s="47"/>
      <c r="K2319" s="47"/>
    </row>
    <row r="2320" spans="1:11">
      <c r="A2320" s="44">
        <v>2316</v>
      </c>
      <c r="B2320" s="171">
        <v>1341414.1138521838</v>
      </c>
      <c r="C2320" s="141">
        <v>1711425.1092885658</v>
      </c>
      <c r="D2320" s="141">
        <v>1709166.5204356373</v>
      </c>
      <c r="E2320" s="141">
        <v>1778923.5583447139</v>
      </c>
      <c r="J2320" s="47"/>
      <c r="K2320" s="47"/>
    </row>
    <row r="2321" spans="1:11">
      <c r="A2321" s="44">
        <v>2317</v>
      </c>
      <c r="B2321" s="171">
        <v>1323584.8670319957</v>
      </c>
      <c r="C2321" s="141">
        <v>1700837.7308733028</v>
      </c>
      <c r="D2321" s="141">
        <v>1711210.1897852488</v>
      </c>
      <c r="E2321" s="141">
        <v>1765812.5889602799</v>
      </c>
      <c r="J2321" s="47"/>
      <c r="K2321" s="47"/>
    </row>
    <row r="2322" spans="1:11">
      <c r="A2322" s="44">
        <v>2318</v>
      </c>
      <c r="B2322" s="171">
        <v>1324147.1309326577</v>
      </c>
      <c r="C2322" s="141">
        <v>1680313.9292425953</v>
      </c>
      <c r="D2322" s="141">
        <v>1743614.7984257645</v>
      </c>
      <c r="E2322" s="141">
        <v>1805091.9435320047</v>
      </c>
      <c r="J2322" s="47"/>
      <c r="K2322" s="47"/>
    </row>
    <row r="2323" spans="1:11">
      <c r="A2323" s="44">
        <v>2319</v>
      </c>
      <c r="B2323" s="171">
        <v>1301623.3095402671</v>
      </c>
      <c r="C2323" s="141">
        <v>1655844.430011651</v>
      </c>
      <c r="D2323" s="141">
        <v>1681135.8506949246</v>
      </c>
      <c r="E2323" s="141">
        <v>1772219.6151917928</v>
      </c>
      <c r="J2323" s="47"/>
      <c r="K2323" s="47"/>
    </row>
    <row r="2324" spans="1:11">
      <c r="A2324" s="44">
        <v>2320</v>
      </c>
      <c r="B2324" s="171">
        <v>1336470.2278145328</v>
      </c>
      <c r="C2324" s="141">
        <v>1704534.5624618924</v>
      </c>
      <c r="D2324" s="141">
        <v>1728975.5535729735</v>
      </c>
      <c r="E2324" s="141">
        <v>1861496.415182913</v>
      </c>
      <c r="J2324" s="47"/>
      <c r="K2324" s="47"/>
    </row>
    <row r="2325" spans="1:11">
      <c r="A2325" s="44">
        <v>2321</v>
      </c>
      <c r="B2325" s="171">
        <v>1320521.4248127113</v>
      </c>
      <c r="C2325" s="141">
        <v>1672441.2157460181</v>
      </c>
      <c r="D2325" s="141">
        <v>1709239.0646540332</v>
      </c>
      <c r="E2325" s="141">
        <v>1738462.8198234835</v>
      </c>
      <c r="J2325" s="47"/>
      <c r="K2325" s="47"/>
    </row>
    <row r="2326" spans="1:11">
      <c r="A2326" s="44">
        <v>2322</v>
      </c>
      <c r="B2326" s="171">
        <v>1312379.4079540099</v>
      </c>
      <c r="C2326" s="141">
        <v>1662760.6888546927</v>
      </c>
      <c r="D2326" s="141">
        <v>1736233.7538777718</v>
      </c>
      <c r="E2326" s="141">
        <v>1719021.8302284905</v>
      </c>
      <c r="J2326" s="47"/>
      <c r="K2326" s="47"/>
    </row>
    <row r="2327" spans="1:11">
      <c r="A2327" s="44">
        <v>2323</v>
      </c>
      <c r="B2327" s="171">
        <v>1316429.7222671353</v>
      </c>
      <c r="C2327" s="141">
        <v>1688945.9799134638</v>
      </c>
      <c r="D2327" s="141">
        <v>1755053.4120569262</v>
      </c>
      <c r="E2327" s="141">
        <v>1784623.6821201008</v>
      </c>
      <c r="J2327" s="47"/>
      <c r="K2327" s="47"/>
    </row>
    <row r="2328" spans="1:11">
      <c r="A2328" s="44">
        <v>2324</v>
      </c>
      <c r="B2328" s="171">
        <v>1318372.7381177973</v>
      </c>
      <c r="C2328" s="141">
        <v>1667038.2011430939</v>
      </c>
      <c r="D2328" s="141">
        <v>1757811.6792068733</v>
      </c>
      <c r="E2328" s="141">
        <v>1806225.5066350522</v>
      </c>
      <c r="J2328" s="47"/>
      <c r="K2328" s="47"/>
    </row>
    <row r="2329" spans="1:11">
      <c r="A2329" s="44">
        <v>2325</v>
      </c>
      <c r="B2329" s="171">
        <v>1321524.3511728733</v>
      </c>
      <c r="C2329" s="141">
        <v>1684729.2076088798</v>
      </c>
      <c r="D2329" s="141">
        <v>1689952.151352687</v>
      </c>
      <c r="E2329" s="141">
        <v>1825365.9064955651</v>
      </c>
      <c r="J2329" s="47"/>
      <c r="K2329" s="47"/>
    </row>
    <row r="2330" spans="1:11">
      <c r="A2330" s="44">
        <v>2326</v>
      </c>
      <c r="B2330" s="171">
        <v>1304642.0455934172</v>
      </c>
      <c r="C2330" s="141">
        <v>1685524.9725721609</v>
      </c>
      <c r="D2330" s="141">
        <v>1757984.0063591141</v>
      </c>
      <c r="E2330" s="141">
        <v>1798419.9002532822</v>
      </c>
      <c r="J2330" s="47"/>
      <c r="K2330" s="47"/>
    </row>
    <row r="2331" spans="1:11">
      <c r="A2331" s="44">
        <v>2327</v>
      </c>
      <c r="B2331" s="171">
        <v>1295728.2537456166</v>
      </c>
      <c r="C2331" s="141">
        <v>1654611.1263322721</v>
      </c>
      <c r="D2331" s="141">
        <v>1711724.040219879</v>
      </c>
      <c r="E2331" s="141">
        <v>1803305.7012000293</v>
      </c>
      <c r="J2331" s="47"/>
      <c r="K2331" s="47"/>
    </row>
    <row r="2332" spans="1:11">
      <c r="A2332" s="44">
        <v>2328</v>
      </c>
      <c r="B2332" s="171">
        <v>1353765.6737734207</v>
      </c>
      <c r="C2332" s="141">
        <v>1734410.2154534578</v>
      </c>
      <c r="D2332" s="141">
        <v>1745558.9475086781</v>
      </c>
      <c r="E2332" s="141">
        <v>1928741.5172045585</v>
      </c>
      <c r="J2332" s="47"/>
      <c r="K2332" s="47"/>
    </row>
    <row r="2333" spans="1:11">
      <c r="A2333" s="44">
        <v>2329</v>
      </c>
      <c r="B2333" s="171">
        <v>1337448.912592469</v>
      </c>
      <c r="C2333" s="141">
        <v>1762765.0210099409</v>
      </c>
      <c r="D2333" s="141">
        <v>1760865.5139292199</v>
      </c>
      <c r="E2333" s="141">
        <v>1859825.2101528859</v>
      </c>
      <c r="J2333" s="47"/>
      <c r="K2333" s="47"/>
    </row>
    <row r="2334" spans="1:11">
      <c r="A2334" s="44">
        <v>2330</v>
      </c>
      <c r="B2334" s="171">
        <v>1328808.9447013251</v>
      </c>
      <c r="C2334" s="141">
        <v>1710305.2296902169</v>
      </c>
      <c r="D2334" s="141">
        <v>1751361.4279694357</v>
      </c>
      <c r="E2334" s="141">
        <v>1765950.5890017184</v>
      </c>
      <c r="J2334" s="47"/>
      <c r="K2334" s="47"/>
    </row>
    <row r="2335" spans="1:11">
      <c r="A2335" s="44">
        <v>2331</v>
      </c>
      <c r="B2335" s="171">
        <v>1332121.7797756493</v>
      </c>
      <c r="C2335" s="141">
        <v>1684930.8188396478</v>
      </c>
      <c r="D2335" s="141">
        <v>1750534.9925125747</v>
      </c>
      <c r="E2335" s="141">
        <v>1768300.7701563267</v>
      </c>
      <c r="J2335" s="47"/>
      <c r="K2335" s="47"/>
    </row>
    <row r="2336" spans="1:11">
      <c r="A2336" s="44">
        <v>2332</v>
      </c>
      <c r="B2336" s="171">
        <v>1311572.2423292797</v>
      </c>
      <c r="C2336" s="141">
        <v>1670381.9196752701</v>
      </c>
      <c r="D2336" s="141">
        <v>1729067.1880050914</v>
      </c>
      <c r="E2336" s="141">
        <v>1777248.7952402986</v>
      </c>
      <c r="J2336" s="47"/>
      <c r="K2336" s="47"/>
    </row>
    <row r="2337" spans="1:11">
      <c r="A2337" s="44">
        <v>2333</v>
      </c>
      <c r="B2337" s="171">
        <v>1313906.5905835619</v>
      </c>
      <c r="C2337" s="141">
        <v>1689809.5392698909</v>
      </c>
      <c r="D2337" s="141">
        <v>1736644.7302990044</v>
      </c>
      <c r="E2337" s="141">
        <v>1784455.1366547989</v>
      </c>
      <c r="J2337" s="47"/>
      <c r="K2337" s="47"/>
    </row>
    <row r="2338" spans="1:11">
      <c r="A2338" s="44">
        <v>2334</v>
      </c>
      <c r="B2338" s="171">
        <v>1287654.3181724916</v>
      </c>
      <c r="C2338" s="141">
        <v>1669634.934402318</v>
      </c>
      <c r="D2338" s="141">
        <v>1749652.6908077882</v>
      </c>
      <c r="E2338" s="141">
        <v>1803079.8822407909</v>
      </c>
      <c r="J2338" s="47"/>
      <c r="K2338" s="47"/>
    </row>
    <row r="2339" spans="1:11">
      <c r="A2339" s="44">
        <v>2335</v>
      </c>
      <c r="B2339" s="171">
        <v>1337479.2080715585</v>
      </c>
      <c r="C2339" s="141">
        <v>1708612.4145123479</v>
      </c>
      <c r="D2339" s="141">
        <v>1687362.35697172</v>
      </c>
      <c r="E2339" s="141">
        <v>1751948.0914801122</v>
      </c>
      <c r="J2339" s="47"/>
      <c r="K2339" s="47"/>
    </row>
    <row r="2340" spans="1:11">
      <c r="A2340" s="44">
        <v>2336</v>
      </c>
      <c r="B2340" s="171">
        <v>1314283.1198244886</v>
      </c>
      <c r="C2340" s="141">
        <v>1654047.1219956104</v>
      </c>
      <c r="D2340" s="141">
        <v>1641319.3656291841</v>
      </c>
      <c r="E2340" s="141">
        <v>1789473.681817546</v>
      </c>
      <c r="J2340" s="47"/>
      <c r="K2340" s="47"/>
    </row>
    <row r="2341" spans="1:11">
      <c r="A2341" s="44">
        <v>2337</v>
      </c>
      <c r="B2341" s="171">
        <v>1314968.9706042723</v>
      </c>
      <c r="C2341" s="141">
        <v>1683200.898815433</v>
      </c>
      <c r="D2341" s="141">
        <v>1722983.1751343848</v>
      </c>
      <c r="E2341" s="141">
        <v>1829143.4717431061</v>
      </c>
      <c r="J2341" s="47"/>
      <c r="K2341" s="47"/>
    </row>
    <row r="2342" spans="1:11">
      <c r="A2342" s="44">
        <v>2338</v>
      </c>
      <c r="B2342" s="171">
        <v>1319448.2342179236</v>
      </c>
      <c r="C2342" s="141">
        <v>1684231.2367818505</v>
      </c>
      <c r="D2342" s="141">
        <v>1719408.6512280172</v>
      </c>
      <c r="E2342" s="141">
        <v>1813573.9470793554</v>
      </c>
      <c r="J2342" s="47"/>
      <c r="K2342" s="47"/>
    </row>
    <row r="2343" spans="1:11">
      <c r="A2343" s="44">
        <v>2339</v>
      </c>
      <c r="B2343" s="171">
        <v>1331077.1509760937</v>
      </c>
      <c r="C2343" s="141">
        <v>1697286.1281535721</v>
      </c>
      <c r="D2343" s="141">
        <v>1716713.7856399345</v>
      </c>
      <c r="E2343" s="141">
        <v>1819316.840872112</v>
      </c>
      <c r="J2343" s="47"/>
      <c r="K2343" s="47"/>
    </row>
    <row r="2344" spans="1:11">
      <c r="A2344" s="44">
        <v>2340</v>
      </c>
      <c r="B2344" s="171">
        <v>1302970.2135065428</v>
      </c>
      <c r="C2344" s="141">
        <v>1641095.7448098627</v>
      </c>
      <c r="D2344" s="141">
        <v>1642794.4516746535</v>
      </c>
      <c r="E2344" s="141">
        <v>1679916.9982277104</v>
      </c>
      <c r="J2344" s="47"/>
      <c r="K2344" s="47"/>
    </row>
    <row r="2345" spans="1:11">
      <c r="A2345" s="44">
        <v>2341</v>
      </c>
      <c r="B2345" s="171">
        <v>1319114.6087856484</v>
      </c>
      <c r="C2345" s="141">
        <v>1655361.5685558245</v>
      </c>
      <c r="D2345" s="141">
        <v>1697771.9750253614</v>
      </c>
      <c r="E2345" s="141">
        <v>1810267.3292794053</v>
      </c>
      <c r="J2345" s="47"/>
      <c r="K2345" s="47"/>
    </row>
    <row r="2346" spans="1:11">
      <c r="A2346" s="44">
        <v>2342</v>
      </c>
      <c r="B2346" s="171">
        <v>1338534.0359347004</v>
      </c>
      <c r="C2346" s="141">
        <v>1664268.4556156711</v>
      </c>
      <c r="D2346" s="141">
        <v>1718805.8946143265</v>
      </c>
      <c r="E2346" s="141">
        <v>1788390.1352142196</v>
      </c>
      <c r="J2346" s="47"/>
      <c r="K2346" s="47"/>
    </row>
    <row r="2347" spans="1:11">
      <c r="A2347" s="44">
        <v>2343</v>
      </c>
      <c r="B2347" s="171">
        <v>1349164.2562450881</v>
      </c>
      <c r="C2347" s="141">
        <v>1704003.5969982697</v>
      </c>
      <c r="D2347" s="141">
        <v>1757852.6887982197</v>
      </c>
      <c r="E2347" s="141">
        <v>1778218.454816222</v>
      </c>
      <c r="J2347" s="47"/>
      <c r="K2347" s="47"/>
    </row>
    <row r="2348" spans="1:11">
      <c r="A2348" s="44">
        <v>2344</v>
      </c>
      <c r="B2348" s="171">
        <v>1312014.4387953058</v>
      </c>
      <c r="C2348" s="141">
        <v>1734869.3484647896</v>
      </c>
      <c r="D2348" s="141">
        <v>1725933.5268162393</v>
      </c>
      <c r="E2348" s="141">
        <v>1762544.7842439406</v>
      </c>
      <c r="J2348" s="47"/>
      <c r="K2348" s="47"/>
    </row>
    <row r="2349" spans="1:11">
      <c r="A2349" s="44">
        <v>2345</v>
      </c>
      <c r="B2349" s="171">
        <v>1326407.616232272</v>
      </c>
      <c r="C2349" s="141">
        <v>1675708.5513123181</v>
      </c>
      <c r="D2349" s="141">
        <v>1711671.9776838098</v>
      </c>
      <c r="E2349" s="141">
        <v>1812527.856758255</v>
      </c>
      <c r="J2349" s="47"/>
      <c r="K2349" s="47"/>
    </row>
    <row r="2350" spans="1:11">
      <c r="A2350" s="44">
        <v>2346</v>
      </c>
      <c r="B2350" s="171">
        <v>1349965.9383819303</v>
      </c>
      <c r="C2350" s="141">
        <v>1735164.8670328693</v>
      </c>
      <c r="D2350" s="141">
        <v>1724140.3457430159</v>
      </c>
      <c r="E2350" s="141">
        <v>1889073.9838993503</v>
      </c>
      <c r="J2350" s="47"/>
      <c r="K2350" s="47"/>
    </row>
    <row r="2351" spans="1:11">
      <c r="A2351" s="44">
        <v>2347</v>
      </c>
      <c r="B2351" s="171">
        <v>1324281.7958051397</v>
      </c>
      <c r="C2351" s="141">
        <v>1668576.4055291489</v>
      </c>
      <c r="D2351" s="141">
        <v>1722587.1660161735</v>
      </c>
      <c r="E2351" s="141">
        <v>1770424.275281847</v>
      </c>
      <c r="J2351" s="47"/>
      <c r="K2351" s="47"/>
    </row>
    <row r="2352" spans="1:11">
      <c r="A2352" s="44">
        <v>2348</v>
      </c>
      <c r="B2352" s="171">
        <v>1309843.1302133526</v>
      </c>
      <c r="C2352" s="141">
        <v>1702551.0676889655</v>
      </c>
      <c r="D2352" s="141">
        <v>1721475.8847575537</v>
      </c>
      <c r="E2352" s="141">
        <v>1774171.8585407902</v>
      </c>
      <c r="J2352" s="47"/>
      <c r="K2352" s="47"/>
    </row>
    <row r="2353" spans="1:11">
      <c r="A2353" s="44">
        <v>2349</v>
      </c>
      <c r="B2353" s="171">
        <v>1317141.1306824191</v>
      </c>
      <c r="C2353" s="141">
        <v>1684658.1933258758</v>
      </c>
      <c r="D2353" s="141">
        <v>1720615.0347522004</v>
      </c>
      <c r="E2353" s="141">
        <v>1781515.1325770195</v>
      </c>
      <c r="J2353" s="47"/>
      <c r="K2353" s="47"/>
    </row>
    <row r="2354" spans="1:11">
      <c r="A2354" s="44">
        <v>2350</v>
      </c>
      <c r="B2354" s="171">
        <v>1337586.8570715345</v>
      </c>
      <c r="C2354" s="141">
        <v>1692500.3144717328</v>
      </c>
      <c r="D2354" s="141">
        <v>1705589.5617949355</v>
      </c>
      <c r="E2354" s="141">
        <v>1779849.9633013515</v>
      </c>
      <c r="J2354" s="47"/>
      <c r="K2354" s="47"/>
    </row>
    <row r="2355" spans="1:11">
      <c r="A2355" s="44">
        <v>2351</v>
      </c>
      <c r="B2355" s="171">
        <v>1325758.9923274284</v>
      </c>
      <c r="C2355" s="141">
        <v>1685082.9551524383</v>
      </c>
      <c r="D2355" s="141">
        <v>1673022.9162647459</v>
      </c>
      <c r="E2355" s="141">
        <v>1761003.8563945629</v>
      </c>
      <c r="J2355" s="47"/>
      <c r="K2355" s="47"/>
    </row>
    <row r="2356" spans="1:11">
      <c r="A2356" s="44">
        <v>2352</v>
      </c>
      <c r="B2356" s="171">
        <v>1325837.1072262488</v>
      </c>
      <c r="C2356" s="141">
        <v>1712057.2521416526</v>
      </c>
      <c r="D2356" s="141">
        <v>1754924.7330180025</v>
      </c>
      <c r="E2356" s="141">
        <v>1846865.6185721925</v>
      </c>
      <c r="J2356" s="47"/>
      <c r="K2356" s="47"/>
    </row>
    <row r="2357" spans="1:11">
      <c r="A2357" s="44">
        <v>2353</v>
      </c>
      <c r="B2357" s="171">
        <v>1296428.9958510445</v>
      </c>
      <c r="C2357" s="141">
        <v>1680322.4514692801</v>
      </c>
      <c r="D2357" s="141">
        <v>1716234.4122988996</v>
      </c>
      <c r="E2357" s="141">
        <v>1753207.2616934525</v>
      </c>
      <c r="J2357" s="47"/>
      <c r="K2357" s="47"/>
    </row>
    <row r="2358" spans="1:11">
      <c r="A2358" s="44">
        <v>2354</v>
      </c>
      <c r="B2358" s="171">
        <v>1291761.6590730553</v>
      </c>
      <c r="C2358" s="141">
        <v>1654188.7175342203</v>
      </c>
      <c r="D2358" s="141">
        <v>1681108.9541318694</v>
      </c>
      <c r="E2358" s="141">
        <v>1788929.018853324</v>
      </c>
      <c r="J2358" s="47"/>
      <c r="K2358" s="47"/>
    </row>
    <row r="2359" spans="1:11">
      <c r="A2359" s="44">
        <v>2355</v>
      </c>
      <c r="B2359" s="171">
        <v>1311606.4195633838</v>
      </c>
      <c r="C2359" s="141">
        <v>1679418.5504613875</v>
      </c>
      <c r="D2359" s="141">
        <v>1738726.6109724585</v>
      </c>
      <c r="E2359" s="141">
        <v>1809218.8613211724</v>
      </c>
      <c r="J2359" s="47"/>
      <c r="K2359" s="47"/>
    </row>
    <row r="2360" spans="1:11">
      <c r="A2360" s="44">
        <v>2356</v>
      </c>
      <c r="B2360" s="171">
        <v>1334124.7352769761</v>
      </c>
      <c r="C2360" s="141">
        <v>1685244.3010909734</v>
      </c>
      <c r="D2360" s="141">
        <v>1691496.361025196</v>
      </c>
      <c r="E2360" s="141">
        <v>1781681.5292660261</v>
      </c>
      <c r="J2360" s="47"/>
      <c r="K2360" s="47"/>
    </row>
    <row r="2361" spans="1:11">
      <c r="A2361" s="44">
        <v>2357</v>
      </c>
      <c r="B2361" s="171">
        <v>1323525.3708755714</v>
      </c>
      <c r="C2361" s="141">
        <v>1696458.6407119618</v>
      </c>
      <c r="D2361" s="141">
        <v>1732753.7126473715</v>
      </c>
      <c r="E2361" s="141">
        <v>1779337.7680506567</v>
      </c>
      <c r="J2361" s="47"/>
      <c r="K2361" s="47"/>
    </row>
    <row r="2362" spans="1:11">
      <c r="A2362" s="44">
        <v>2358</v>
      </c>
      <c r="B2362" s="171">
        <v>1306522.948623019</v>
      </c>
      <c r="C2362" s="141">
        <v>1652610.4072974375</v>
      </c>
      <c r="D2362" s="141">
        <v>1716785.9430804062</v>
      </c>
      <c r="E2362" s="141">
        <v>1807422.9130829277</v>
      </c>
      <c r="J2362" s="47"/>
      <c r="K2362" s="47"/>
    </row>
    <row r="2363" spans="1:11">
      <c r="A2363" s="44">
        <v>2359</v>
      </c>
      <c r="B2363" s="171">
        <v>1341174.9849224065</v>
      </c>
      <c r="C2363" s="141">
        <v>1707944.3656864783</v>
      </c>
      <c r="D2363" s="141">
        <v>1740792.8942226802</v>
      </c>
      <c r="E2363" s="141">
        <v>1775079.9599973704</v>
      </c>
      <c r="J2363" s="47"/>
      <c r="K2363" s="47"/>
    </row>
    <row r="2364" spans="1:11">
      <c r="A2364" s="44">
        <v>2360</v>
      </c>
      <c r="B2364" s="171">
        <v>1320003.5648466006</v>
      </c>
      <c r="C2364" s="141">
        <v>1662590.8722244345</v>
      </c>
      <c r="D2364" s="141">
        <v>1756828.7910822302</v>
      </c>
      <c r="E2364" s="141">
        <v>1815999.1904197671</v>
      </c>
      <c r="J2364" s="47"/>
      <c r="K2364" s="47"/>
    </row>
    <row r="2365" spans="1:11">
      <c r="A2365" s="44">
        <v>2361</v>
      </c>
      <c r="B2365" s="171">
        <v>1318560.6957325279</v>
      </c>
      <c r="C2365" s="141">
        <v>1690614.5126071523</v>
      </c>
      <c r="D2365" s="141">
        <v>1735304.1662825053</v>
      </c>
      <c r="E2365" s="141">
        <v>1769714.9612014934</v>
      </c>
      <c r="J2365" s="47"/>
      <c r="K2365" s="47"/>
    </row>
    <row r="2366" spans="1:11">
      <c r="A2366" s="44">
        <v>2362</v>
      </c>
      <c r="B2366" s="171">
        <v>1313006.5691037034</v>
      </c>
      <c r="C2366" s="141">
        <v>1676124.2451266567</v>
      </c>
      <c r="D2366" s="141">
        <v>1674363.5534961096</v>
      </c>
      <c r="E2366" s="141">
        <v>1807493.1820044734</v>
      </c>
      <c r="J2366" s="47"/>
      <c r="K2366" s="47"/>
    </row>
    <row r="2367" spans="1:11">
      <c r="A2367" s="44">
        <v>2363</v>
      </c>
      <c r="B2367" s="171">
        <v>1319536.0717013651</v>
      </c>
      <c r="C2367" s="141">
        <v>1703239.8587584645</v>
      </c>
      <c r="D2367" s="141">
        <v>1699016.1957032797</v>
      </c>
      <c r="E2367" s="141">
        <v>1799546.6085066309</v>
      </c>
      <c r="J2367" s="47"/>
      <c r="K2367" s="47"/>
    </row>
    <row r="2368" spans="1:11">
      <c r="A2368" s="44">
        <v>2364</v>
      </c>
      <c r="B2368" s="171">
        <v>1335054.9023717106</v>
      </c>
      <c r="C2368" s="141">
        <v>1681938.4521953429</v>
      </c>
      <c r="D2368" s="141">
        <v>1677382.8689170054</v>
      </c>
      <c r="E2368" s="141">
        <v>1805062.1747161716</v>
      </c>
      <c r="J2368" s="47"/>
      <c r="K2368" s="47"/>
    </row>
    <row r="2369" spans="1:11">
      <c r="A2369" s="44">
        <v>2365</v>
      </c>
      <c r="B2369" s="171">
        <v>1319917.7621104612</v>
      </c>
      <c r="C2369" s="141">
        <v>1705835.5783817782</v>
      </c>
      <c r="D2369" s="141">
        <v>1752684.0730926173</v>
      </c>
      <c r="E2369" s="141">
        <v>1798751.3487706035</v>
      </c>
      <c r="J2369" s="47"/>
      <c r="K2369" s="47"/>
    </row>
    <row r="2370" spans="1:11">
      <c r="A2370" s="44">
        <v>2366</v>
      </c>
      <c r="B2370" s="171">
        <v>1324268.8017637585</v>
      </c>
      <c r="C2370" s="141">
        <v>1706078.515661621</v>
      </c>
      <c r="D2370" s="141">
        <v>1704518.1963040731</v>
      </c>
      <c r="E2370" s="141">
        <v>1843177.5859651694</v>
      </c>
      <c r="J2370" s="47"/>
      <c r="K2370" s="47"/>
    </row>
    <row r="2371" spans="1:11">
      <c r="A2371" s="44">
        <v>2367</v>
      </c>
      <c r="B2371" s="171">
        <v>1319144.1525777662</v>
      </c>
      <c r="C2371" s="141">
        <v>1693666.4564254084</v>
      </c>
      <c r="D2371" s="141">
        <v>1718530.3346165179</v>
      </c>
      <c r="E2371" s="141">
        <v>1772406.2827131432</v>
      </c>
      <c r="J2371" s="47"/>
      <c r="K2371" s="47"/>
    </row>
    <row r="2372" spans="1:11">
      <c r="A2372" s="44">
        <v>2368</v>
      </c>
      <c r="B2372" s="171">
        <v>1324357.1513848009</v>
      </c>
      <c r="C2372" s="141">
        <v>1701565.9659914046</v>
      </c>
      <c r="D2372" s="141">
        <v>1739789.7622939632</v>
      </c>
      <c r="E2372" s="141">
        <v>1822568.9811579103</v>
      </c>
      <c r="J2372" s="47"/>
      <c r="K2372" s="47"/>
    </row>
    <row r="2373" spans="1:11">
      <c r="A2373" s="44">
        <v>2369</v>
      </c>
      <c r="B2373" s="171">
        <v>1298271.2918400492</v>
      </c>
      <c r="C2373" s="141">
        <v>1672485.7590872084</v>
      </c>
      <c r="D2373" s="141">
        <v>1761944.5354420959</v>
      </c>
      <c r="E2373" s="141">
        <v>1881391.2366854812</v>
      </c>
      <c r="J2373" s="47"/>
      <c r="K2373" s="47"/>
    </row>
    <row r="2374" spans="1:11">
      <c r="A2374" s="44">
        <v>2370</v>
      </c>
      <c r="B2374" s="171">
        <v>1313856.4514825763</v>
      </c>
      <c r="C2374" s="141">
        <v>1698271.3933427059</v>
      </c>
      <c r="D2374" s="141">
        <v>1729381.6716364508</v>
      </c>
      <c r="E2374" s="141">
        <v>1726684.4969643669</v>
      </c>
      <c r="J2374" s="47"/>
      <c r="K2374" s="47"/>
    </row>
    <row r="2375" spans="1:11">
      <c r="A2375" s="44">
        <v>2371</v>
      </c>
      <c r="B2375" s="171">
        <v>1308527.149707682</v>
      </c>
      <c r="C2375" s="141">
        <v>1664403.0574988069</v>
      </c>
      <c r="D2375" s="141">
        <v>1659888.3947336369</v>
      </c>
      <c r="E2375" s="141">
        <v>1770516.3212886536</v>
      </c>
      <c r="J2375" s="47"/>
      <c r="K2375" s="47"/>
    </row>
    <row r="2376" spans="1:11">
      <c r="A2376" s="44">
        <v>2372</v>
      </c>
      <c r="B2376" s="171">
        <v>1328054.2965585615</v>
      </c>
      <c r="C2376" s="141">
        <v>1695244.4630165701</v>
      </c>
      <c r="D2376" s="141">
        <v>1734398.423831502</v>
      </c>
      <c r="E2376" s="141">
        <v>1810885.1121381919</v>
      </c>
      <c r="J2376" s="47"/>
      <c r="K2376" s="47"/>
    </row>
    <row r="2377" spans="1:11">
      <c r="A2377" s="44">
        <v>2373</v>
      </c>
      <c r="B2377" s="171">
        <v>1324570.8830782629</v>
      </c>
      <c r="C2377" s="141">
        <v>1654525.2266894942</v>
      </c>
      <c r="D2377" s="141">
        <v>1698012.9678732983</v>
      </c>
      <c r="E2377" s="141">
        <v>1785409.4480800834</v>
      </c>
      <c r="J2377" s="47"/>
      <c r="K2377" s="47"/>
    </row>
    <row r="2378" spans="1:11">
      <c r="A2378" s="44">
        <v>2374</v>
      </c>
      <c r="B2378" s="171">
        <v>1341131.1497498464</v>
      </c>
      <c r="C2378" s="141">
        <v>1661572.4463921462</v>
      </c>
      <c r="D2378" s="141">
        <v>1692383.305195421</v>
      </c>
      <c r="E2378" s="141">
        <v>1745790.2612220882</v>
      </c>
      <c r="J2378" s="47"/>
      <c r="K2378" s="47"/>
    </row>
    <row r="2379" spans="1:11">
      <c r="A2379" s="44">
        <v>2375</v>
      </c>
      <c r="B2379" s="171">
        <v>1318589.9690108818</v>
      </c>
      <c r="C2379" s="141">
        <v>1693470.9832420419</v>
      </c>
      <c r="D2379" s="141">
        <v>1690753.3381529427</v>
      </c>
      <c r="E2379" s="141">
        <v>1817895.1457226169</v>
      </c>
      <c r="J2379" s="47"/>
      <c r="K2379" s="47"/>
    </row>
    <row r="2380" spans="1:11">
      <c r="A2380" s="44">
        <v>2376</v>
      </c>
      <c r="B2380" s="171">
        <v>1312599.5970647058</v>
      </c>
      <c r="C2380" s="141">
        <v>1683511.3967392775</v>
      </c>
      <c r="D2380" s="141">
        <v>1692328.6531747696</v>
      </c>
      <c r="E2380" s="141">
        <v>1797866.4400803987</v>
      </c>
      <c r="J2380" s="47"/>
      <c r="K2380" s="47"/>
    </row>
    <row r="2381" spans="1:11">
      <c r="A2381" s="44">
        <v>2377</v>
      </c>
      <c r="B2381" s="171">
        <v>1316173.0706024969</v>
      </c>
      <c r="C2381" s="141">
        <v>1696657.3964419921</v>
      </c>
      <c r="D2381" s="141">
        <v>1733600.9864889064</v>
      </c>
      <c r="E2381" s="141">
        <v>1791503.7234532256</v>
      </c>
      <c r="J2381" s="47"/>
      <c r="K2381" s="47"/>
    </row>
    <row r="2382" spans="1:11">
      <c r="A2382" s="44">
        <v>2378</v>
      </c>
      <c r="B2382" s="171">
        <v>1313924.1233355587</v>
      </c>
      <c r="C2382" s="141">
        <v>1674017.4783269386</v>
      </c>
      <c r="D2382" s="141">
        <v>1697205.3072444554</v>
      </c>
      <c r="E2382" s="141">
        <v>1807266.8349875177</v>
      </c>
      <c r="J2382" s="47"/>
      <c r="K2382" s="47"/>
    </row>
    <row r="2383" spans="1:11">
      <c r="A2383" s="44">
        <v>2379</v>
      </c>
      <c r="B2383" s="171">
        <v>1314456.6477019982</v>
      </c>
      <c r="C2383" s="141">
        <v>1676138.1791791304</v>
      </c>
      <c r="D2383" s="141">
        <v>1696893.3292861138</v>
      </c>
      <c r="E2383" s="141">
        <v>1757485.1933623159</v>
      </c>
      <c r="J2383" s="47"/>
      <c r="K2383" s="47"/>
    </row>
    <row r="2384" spans="1:11">
      <c r="A2384" s="44">
        <v>2380</v>
      </c>
      <c r="B2384" s="171">
        <v>1304135.3619795037</v>
      </c>
      <c r="C2384" s="141">
        <v>1690753.7602527665</v>
      </c>
      <c r="D2384" s="141">
        <v>1706823.2196898577</v>
      </c>
      <c r="E2384" s="141">
        <v>1847310.3975433717</v>
      </c>
      <c r="J2384" s="47"/>
      <c r="K2384" s="47"/>
    </row>
    <row r="2385" spans="1:11">
      <c r="A2385" s="44">
        <v>2381</v>
      </c>
      <c r="B2385" s="171">
        <v>1336793.2697996374</v>
      </c>
      <c r="C2385" s="141">
        <v>1733086.7414127758</v>
      </c>
      <c r="D2385" s="141">
        <v>1733763.4306831846</v>
      </c>
      <c r="E2385" s="141">
        <v>1826749.3375489863</v>
      </c>
      <c r="J2385" s="47"/>
      <c r="K2385" s="47"/>
    </row>
    <row r="2386" spans="1:11">
      <c r="A2386" s="44">
        <v>2382</v>
      </c>
      <c r="B2386" s="171">
        <v>1332861.5704341873</v>
      </c>
      <c r="C2386" s="141">
        <v>1694190.1783527376</v>
      </c>
      <c r="D2386" s="141">
        <v>1771418.7816350562</v>
      </c>
      <c r="E2386" s="141">
        <v>1825043.8832601223</v>
      </c>
      <c r="J2386" s="47"/>
      <c r="K2386" s="47"/>
    </row>
    <row r="2387" spans="1:11">
      <c r="A2387" s="44">
        <v>2383</v>
      </c>
      <c r="B2387" s="171">
        <v>1311201.605323605</v>
      </c>
      <c r="C2387" s="141">
        <v>1682537.4386451377</v>
      </c>
      <c r="D2387" s="141">
        <v>1711125.2841578911</v>
      </c>
      <c r="E2387" s="141">
        <v>1740874.9144128356</v>
      </c>
      <c r="J2387" s="47"/>
      <c r="K2387" s="47"/>
    </row>
    <row r="2388" spans="1:11">
      <c r="A2388" s="44">
        <v>2384</v>
      </c>
      <c r="B2388" s="171">
        <v>1290272.4102436255</v>
      </c>
      <c r="C2388" s="141">
        <v>1671376.7470850751</v>
      </c>
      <c r="D2388" s="141">
        <v>1702171.6947445385</v>
      </c>
      <c r="E2388" s="141">
        <v>1734748.4252866944</v>
      </c>
      <c r="J2388" s="47"/>
      <c r="K2388" s="47"/>
    </row>
    <row r="2389" spans="1:11">
      <c r="A2389" s="44">
        <v>2385</v>
      </c>
      <c r="B2389" s="171">
        <v>1294132.8648757595</v>
      </c>
      <c r="C2389" s="141">
        <v>1638490.069592363</v>
      </c>
      <c r="D2389" s="141">
        <v>1713998.2762726021</v>
      </c>
      <c r="E2389" s="141">
        <v>1765797.9918014486</v>
      </c>
      <c r="J2389" s="47"/>
      <c r="K2389" s="47"/>
    </row>
    <row r="2390" spans="1:11">
      <c r="A2390" s="44">
        <v>2386</v>
      </c>
      <c r="B2390" s="171">
        <v>1313589.9675115417</v>
      </c>
      <c r="C2390" s="141">
        <v>1676222.98020249</v>
      </c>
      <c r="D2390" s="141">
        <v>1668463.0765589268</v>
      </c>
      <c r="E2390" s="141">
        <v>1748477.1006277478</v>
      </c>
      <c r="J2390" s="47"/>
      <c r="K2390" s="47"/>
    </row>
    <row r="2391" spans="1:11">
      <c r="A2391" s="44">
        <v>2387</v>
      </c>
      <c r="B2391" s="171">
        <v>1316842.6890236961</v>
      </c>
      <c r="C2391" s="141">
        <v>1679088.4214126021</v>
      </c>
      <c r="D2391" s="141">
        <v>1720575.3075479704</v>
      </c>
      <c r="E2391" s="141">
        <v>1797840.5667959047</v>
      </c>
      <c r="J2391" s="47"/>
      <c r="K2391" s="47"/>
    </row>
    <row r="2392" spans="1:11">
      <c r="A2392" s="44">
        <v>2388</v>
      </c>
      <c r="B2392" s="171">
        <v>1312007.8620019678</v>
      </c>
      <c r="C2392" s="141">
        <v>1715855.6774146741</v>
      </c>
      <c r="D2392" s="141">
        <v>1730904.7150529018</v>
      </c>
      <c r="E2392" s="141">
        <v>1766580.1532168386</v>
      </c>
      <c r="J2392" s="47"/>
      <c r="K2392" s="47"/>
    </row>
    <row r="2393" spans="1:11">
      <c r="A2393" s="44">
        <v>2389</v>
      </c>
      <c r="B2393" s="171">
        <v>1343626.8042475325</v>
      </c>
      <c r="C2393" s="141">
        <v>1699924.3675673516</v>
      </c>
      <c r="D2393" s="141">
        <v>1715354.4611754275</v>
      </c>
      <c r="E2393" s="141">
        <v>1838439.8762346148</v>
      </c>
      <c r="J2393" s="47"/>
      <c r="K2393" s="47"/>
    </row>
    <row r="2394" spans="1:11">
      <c r="A2394" s="44">
        <v>2390</v>
      </c>
      <c r="B2394" s="171">
        <v>1323543.8356098393</v>
      </c>
      <c r="C2394" s="141">
        <v>1700223.0475586732</v>
      </c>
      <c r="D2394" s="141">
        <v>1673362.1564194069</v>
      </c>
      <c r="E2394" s="141">
        <v>1784644.2438423689</v>
      </c>
      <c r="J2394" s="47"/>
      <c r="K2394" s="47"/>
    </row>
    <row r="2395" spans="1:11">
      <c r="A2395" s="44">
        <v>2391</v>
      </c>
      <c r="B2395" s="171">
        <v>1310795.7034413086</v>
      </c>
      <c r="C2395" s="141">
        <v>1708982.0929318236</v>
      </c>
      <c r="D2395" s="141">
        <v>1728316.7203658945</v>
      </c>
      <c r="E2395" s="141">
        <v>1814289.9065989782</v>
      </c>
      <c r="J2395" s="47"/>
      <c r="K2395" s="47"/>
    </row>
    <row r="2396" spans="1:11">
      <c r="A2396" s="44">
        <v>2392</v>
      </c>
      <c r="B2396" s="171">
        <v>1344170.9198948247</v>
      </c>
      <c r="C2396" s="141">
        <v>1646920.1484094388</v>
      </c>
      <c r="D2396" s="141">
        <v>1763071.7014089273</v>
      </c>
      <c r="E2396" s="141">
        <v>1797301.9352821626</v>
      </c>
      <c r="J2396" s="47"/>
      <c r="K2396" s="47"/>
    </row>
    <row r="2397" spans="1:11">
      <c r="A2397" s="44">
        <v>2393</v>
      </c>
      <c r="B2397" s="171">
        <v>1312708.0770357021</v>
      </c>
      <c r="C2397" s="141">
        <v>1679178.5245102486</v>
      </c>
      <c r="D2397" s="141">
        <v>1687412.2655667849</v>
      </c>
      <c r="E2397" s="141">
        <v>1774821.0192490206</v>
      </c>
      <c r="J2397" s="47"/>
      <c r="K2397" s="47"/>
    </row>
    <row r="2398" spans="1:11">
      <c r="A2398" s="44">
        <v>2394</v>
      </c>
      <c r="B2398" s="171">
        <v>1302730.1616118031</v>
      </c>
      <c r="C2398" s="141">
        <v>1656557.2392846874</v>
      </c>
      <c r="D2398" s="141">
        <v>1728868.7737296878</v>
      </c>
      <c r="E2398" s="141">
        <v>1723891.9801364776</v>
      </c>
      <c r="J2398" s="47"/>
      <c r="K2398" s="47"/>
    </row>
    <row r="2399" spans="1:11">
      <c r="A2399" s="44">
        <v>2395</v>
      </c>
      <c r="B2399" s="171">
        <v>1340369.0655431838</v>
      </c>
      <c r="C2399" s="141">
        <v>1680614.7855705118</v>
      </c>
      <c r="D2399" s="141">
        <v>1726225.733720172</v>
      </c>
      <c r="E2399" s="141">
        <v>1837367.7169411907</v>
      </c>
      <c r="J2399" s="47"/>
      <c r="K2399" s="47"/>
    </row>
    <row r="2400" spans="1:11">
      <c r="A2400" s="44">
        <v>2396</v>
      </c>
      <c r="B2400" s="171">
        <v>1325158.8798545257</v>
      </c>
      <c r="C2400" s="141">
        <v>1711220.5245225623</v>
      </c>
      <c r="D2400" s="141">
        <v>1777800.789208204</v>
      </c>
      <c r="E2400" s="141">
        <v>1835334.590060981</v>
      </c>
      <c r="J2400" s="47"/>
      <c r="K2400" s="47"/>
    </row>
    <row r="2401" spans="1:11">
      <c r="A2401" s="44">
        <v>2397</v>
      </c>
      <c r="B2401" s="171">
        <v>1316189.0310021651</v>
      </c>
      <c r="C2401" s="141">
        <v>1712905.1933853051</v>
      </c>
      <c r="D2401" s="141">
        <v>1729645.5844982681</v>
      </c>
      <c r="E2401" s="141">
        <v>1839711.5289226633</v>
      </c>
      <c r="J2401" s="47"/>
      <c r="K2401" s="47"/>
    </row>
    <row r="2402" spans="1:11">
      <c r="A2402" s="44">
        <v>2398</v>
      </c>
      <c r="B2402" s="171">
        <v>1322717.7971847667</v>
      </c>
      <c r="C2402" s="141">
        <v>1704694.4588215246</v>
      </c>
      <c r="D2402" s="141">
        <v>1782012.397043701</v>
      </c>
      <c r="E2402" s="141">
        <v>1804851.482802104</v>
      </c>
      <c r="J2402" s="47"/>
      <c r="K2402" s="47"/>
    </row>
    <row r="2403" spans="1:11">
      <c r="A2403" s="44">
        <v>2399</v>
      </c>
      <c r="B2403" s="171">
        <v>1340388.2295629801</v>
      </c>
      <c r="C2403" s="141">
        <v>1685572.9154027526</v>
      </c>
      <c r="D2403" s="141">
        <v>1734793.1218025861</v>
      </c>
      <c r="E2403" s="141">
        <v>1770340.3532954978</v>
      </c>
      <c r="J2403" s="47"/>
      <c r="K2403" s="47"/>
    </row>
    <row r="2404" spans="1:11">
      <c r="A2404" s="44">
        <v>2400</v>
      </c>
      <c r="B2404" s="171">
        <v>1332984.7003719236</v>
      </c>
      <c r="C2404" s="141">
        <v>1713956.8960296088</v>
      </c>
      <c r="D2404" s="141">
        <v>1723907.7581030554</v>
      </c>
      <c r="E2404" s="141">
        <v>1786848.0268425993</v>
      </c>
      <c r="J2404" s="47"/>
      <c r="K2404" s="47"/>
    </row>
    <row r="2405" spans="1:11">
      <c r="A2405" s="44">
        <v>2401</v>
      </c>
      <c r="B2405" s="171">
        <v>1307901.0300463256</v>
      </c>
      <c r="C2405" s="141">
        <v>1674192.6796148692</v>
      </c>
      <c r="D2405" s="141">
        <v>1715331.0074022971</v>
      </c>
      <c r="E2405" s="141">
        <v>1789630.3057745919</v>
      </c>
      <c r="J2405" s="47"/>
      <c r="K2405" s="47"/>
    </row>
    <row r="2406" spans="1:11">
      <c r="A2406" s="44">
        <v>2402</v>
      </c>
      <c r="B2406" s="171">
        <v>1316743.1500848823</v>
      </c>
      <c r="C2406" s="141">
        <v>1721760.0777592985</v>
      </c>
      <c r="D2406" s="141">
        <v>1769669.4226707758</v>
      </c>
      <c r="E2406" s="141">
        <v>1847707.3347062983</v>
      </c>
      <c r="J2406" s="47"/>
      <c r="K2406" s="47"/>
    </row>
    <row r="2407" spans="1:11">
      <c r="A2407" s="44">
        <v>2403</v>
      </c>
      <c r="B2407" s="171">
        <v>1319523.5005952031</v>
      </c>
      <c r="C2407" s="141">
        <v>1664886.4953209523</v>
      </c>
      <c r="D2407" s="141">
        <v>1708325.6599479278</v>
      </c>
      <c r="E2407" s="141">
        <v>1797354.2980753062</v>
      </c>
      <c r="J2407" s="47"/>
      <c r="K2407" s="47"/>
    </row>
    <row r="2408" spans="1:11">
      <c r="A2408" s="44">
        <v>2404</v>
      </c>
      <c r="B2408" s="171">
        <v>1309089.3592617619</v>
      </c>
      <c r="C2408" s="141">
        <v>1690542.3384844474</v>
      </c>
      <c r="D2408" s="141">
        <v>1761459.7771540314</v>
      </c>
      <c r="E2408" s="141">
        <v>1764173.3032424808</v>
      </c>
      <c r="J2408" s="47"/>
      <c r="K2408" s="47"/>
    </row>
    <row r="2409" spans="1:11">
      <c r="A2409" s="44">
        <v>2405</v>
      </c>
      <c r="B2409" s="171">
        <v>1308341.1139857073</v>
      </c>
      <c r="C2409" s="141">
        <v>1662444.492120852</v>
      </c>
      <c r="D2409" s="141">
        <v>1737180.3926175453</v>
      </c>
      <c r="E2409" s="141">
        <v>1735266.8919537766</v>
      </c>
      <c r="J2409" s="47"/>
      <c r="K2409" s="47"/>
    </row>
    <row r="2410" spans="1:11">
      <c r="A2410" s="44">
        <v>2406</v>
      </c>
      <c r="B2410" s="171">
        <v>1324620.892304074</v>
      </c>
      <c r="C2410" s="141">
        <v>1676555.8184063523</v>
      </c>
      <c r="D2410" s="141">
        <v>1752651.5019314557</v>
      </c>
      <c r="E2410" s="141">
        <v>1807604.6857560044</v>
      </c>
      <c r="J2410" s="47"/>
      <c r="K2410" s="47"/>
    </row>
    <row r="2411" spans="1:11">
      <c r="A2411" s="44">
        <v>2407</v>
      </c>
      <c r="B2411" s="171">
        <v>1316922.5262499116</v>
      </c>
      <c r="C2411" s="141">
        <v>1632311.4400923783</v>
      </c>
      <c r="D2411" s="141">
        <v>1711965.8549314591</v>
      </c>
      <c r="E2411" s="141">
        <v>1741594.5512595915</v>
      </c>
      <c r="J2411" s="47"/>
      <c r="K2411" s="47"/>
    </row>
    <row r="2412" spans="1:11">
      <c r="A2412" s="44">
        <v>2408</v>
      </c>
      <c r="B2412" s="171">
        <v>1329536.0291899156</v>
      </c>
      <c r="C2412" s="141">
        <v>1710914.0121299517</v>
      </c>
      <c r="D2412" s="141">
        <v>1718472.224349519</v>
      </c>
      <c r="E2412" s="141">
        <v>1771012.2079822347</v>
      </c>
      <c r="J2412" s="47"/>
      <c r="K2412" s="47"/>
    </row>
    <row r="2413" spans="1:11">
      <c r="A2413" s="44">
        <v>2409</v>
      </c>
      <c r="B2413" s="171">
        <v>1325923.2471057253</v>
      </c>
      <c r="C2413" s="141">
        <v>1667931.550270912</v>
      </c>
      <c r="D2413" s="141">
        <v>1749700.0865645972</v>
      </c>
      <c r="E2413" s="141">
        <v>1823895.6648884644</v>
      </c>
      <c r="J2413" s="47"/>
      <c r="K2413" s="47"/>
    </row>
    <row r="2414" spans="1:11">
      <c r="A2414" s="44">
        <v>2410</v>
      </c>
      <c r="B2414" s="171">
        <v>1334234.2299944472</v>
      </c>
      <c r="C2414" s="141">
        <v>1712909.1155573763</v>
      </c>
      <c r="D2414" s="141">
        <v>1724082.5751678764</v>
      </c>
      <c r="E2414" s="141">
        <v>1742323.9106292063</v>
      </c>
      <c r="J2414" s="47"/>
      <c r="K2414" s="47"/>
    </row>
    <row r="2415" spans="1:11">
      <c r="A2415" s="44">
        <v>2411</v>
      </c>
      <c r="B2415" s="171">
        <v>1345189.5947228714</v>
      </c>
      <c r="C2415" s="141">
        <v>1694193.0980831925</v>
      </c>
      <c r="D2415" s="141">
        <v>1723651.7593249155</v>
      </c>
      <c r="E2415" s="141">
        <v>1861714.0537576687</v>
      </c>
      <c r="J2415" s="47"/>
      <c r="K2415" s="47"/>
    </row>
    <row r="2416" spans="1:11">
      <c r="A2416" s="44">
        <v>2412</v>
      </c>
      <c r="B2416" s="171">
        <v>1333945.6862742759</v>
      </c>
      <c r="C2416" s="141">
        <v>1760596.8008398556</v>
      </c>
      <c r="D2416" s="141">
        <v>1767187.0605480042</v>
      </c>
      <c r="E2416" s="141">
        <v>1809255.7919054239</v>
      </c>
      <c r="J2416" s="47"/>
      <c r="K2416" s="47"/>
    </row>
    <row r="2417" spans="1:11">
      <c r="A2417" s="44">
        <v>2413</v>
      </c>
      <c r="B2417" s="171">
        <v>1330124.1367828175</v>
      </c>
      <c r="C2417" s="141">
        <v>1674332.6392068777</v>
      </c>
      <c r="D2417" s="141">
        <v>1723521.1244964583</v>
      </c>
      <c r="E2417" s="141">
        <v>1824165.9060974962</v>
      </c>
      <c r="J2417" s="47"/>
      <c r="K2417" s="47"/>
    </row>
    <row r="2418" spans="1:11">
      <c r="A2418" s="44">
        <v>2414</v>
      </c>
      <c r="B2418" s="171">
        <v>1323587.8088298442</v>
      </c>
      <c r="C2418" s="141">
        <v>1721333.5633532205</v>
      </c>
      <c r="D2418" s="141">
        <v>1748006.3871585119</v>
      </c>
      <c r="E2418" s="141">
        <v>1854314.0444244002</v>
      </c>
      <c r="J2418" s="47"/>
      <c r="K2418" s="47"/>
    </row>
    <row r="2419" spans="1:11">
      <c r="A2419" s="44">
        <v>2415</v>
      </c>
      <c r="B2419" s="171">
        <v>1324880.9775111282</v>
      </c>
      <c r="C2419" s="141">
        <v>1734334.079963513</v>
      </c>
      <c r="D2419" s="141">
        <v>1768296.3637790463</v>
      </c>
      <c r="E2419" s="141">
        <v>1848969.3019753261</v>
      </c>
      <c r="J2419" s="47"/>
      <c r="K2419" s="47"/>
    </row>
    <row r="2420" spans="1:11">
      <c r="A2420" s="44">
        <v>2416</v>
      </c>
      <c r="B2420" s="171">
        <v>1313947.8308150612</v>
      </c>
      <c r="C2420" s="141">
        <v>1718454.8865668813</v>
      </c>
      <c r="D2420" s="141">
        <v>1688413.120974075</v>
      </c>
      <c r="E2420" s="141">
        <v>1767133.4967626671</v>
      </c>
      <c r="J2420" s="47"/>
      <c r="K2420" s="47"/>
    </row>
    <row r="2421" spans="1:11">
      <c r="A2421" s="44">
        <v>2417</v>
      </c>
      <c r="B2421" s="171">
        <v>1309791.0006974817</v>
      </c>
      <c r="C2421" s="141">
        <v>1684870.1602878419</v>
      </c>
      <c r="D2421" s="141">
        <v>1738970.8708930111</v>
      </c>
      <c r="E2421" s="141">
        <v>1778966.7661689238</v>
      </c>
      <c r="J2421" s="47"/>
      <c r="K2421" s="47"/>
    </row>
    <row r="2422" spans="1:11">
      <c r="A2422" s="44">
        <v>2418</v>
      </c>
      <c r="B2422" s="171">
        <v>1302436.2004137971</v>
      </c>
      <c r="C2422" s="141">
        <v>1686756.7448642803</v>
      </c>
      <c r="D2422" s="141">
        <v>1696663.2846889556</v>
      </c>
      <c r="E2422" s="141">
        <v>1777286.8178439413</v>
      </c>
      <c r="J2422" s="47"/>
      <c r="K2422" s="47"/>
    </row>
    <row r="2423" spans="1:11">
      <c r="A2423" s="44">
        <v>2419</v>
      </c>
      <c r="B2423" s="171">
        <v>1316620.305384936</v>
      </c>
      <c r="C2423" s="141">
        <v>1672668.3409897035</v>
      </c>
      <c r="D2423" s="141">
        <v>1697505.5115811042</v>
      </c>
      <c r="E2423" s="141">
        <v>1830979.5926230825</v>
      </c>
      <c r="J2423" s="47"/>
      <c r="K2423" s="47"/>
    </row>
    <row r="2424" spans="1:11">
      <c r="A2424" s="44">
        <v>2420</v>
      </c>
      <c r="B2424" s="171">
        <v>1315901.097484245</v>
      </c>
      <c r="C2424" s="141">
        <v>1706551.5203827966</v>
      </c>
      <c r="D2424" s="141">
        <v>1704044.2344921653</v>
      </c>
      <c r="E2424" s="141">
        <v>1784824.4495912753</v>
      </c>
      <c r="J2424" s="47"/>
      <c r="K2424" s="47"/>
    </row>
    <row r="2425" spans="1:11">
      <c r="A2425" s="44">
        <v>2421</v>
      </c>
      <c r="B2425" s="171">
        <v>1312752.5552498482</v>
      </c>
      <c r="C2425" s="141">
        <v>1674635.5915110563</v>
      </c>
      <c r="D2425" s="141">
        <v>1681650.8619456214</v>
      </c>
      <c r="E2425" s="141">
        <v>1727894.6927837224</v>
      </c>
      <c r="J2425" s="47"/>
      <c r="K2425" s="47"/>
    </row>
    <row r="2426" spans="1:11">
      <c r="A2426" s="44">
        <v>2422</v>
      </c>
      <c r="B2426" s="171">
        <v>1314019.5618270843</v>
      </c>
      <c r="C2426" s="141">
        <v>1697968.9247256641</v>
      </c>
      <c r="D2426" s="141">
        <v>1708760.3446341348</v>
      </c>
      <c r="E2426" s="141">
        <v>1826881.230727169</v>
      </c>
      <c r="J2426" s="47"/>
      <c r="K2426" s="47"/>
    </row>
    <row r="2427" spans="1:11">
      <c r="A2427" s="44">
        <v>2423</v>
      </c>
      <c r="B2427" s="171">
        <v>1335547.6836722975</v>
      </c>
      <c r="C2427" s="141">
        <v>1680587.955054519</v>
      </c>
      <c r="D2427" s="141">
        <v>1725837.5316050162</v>
      </c>
      <c r="E2427" s="141">
        <v>1822035.9057302857</v>
      </c>
      <c r="J2427" s="47"/>
      <c r="K2427" s="47"/>
    </row>
    <row r="2428" spans="1:11">
      <c r="A2428" s="44">
        <v>2424</v>
      </c>
      <c r="B2428" s="171">
        <v>1330290.0832147924</v>
      </c>
      <c r="C2428" s="141">
        <v>1707747.4631349202</v>
      </c>
      <c r="D2428" s="141">
        <v>1701837.7723048998</v>
      </c>
      <c r="E2428" s="141">
        <v>1769199.0526075973</v>
      </c>
      <c r="J2428" s="47"/>
      <c r="K2428" s="47"/>
    </row>
    <row r="2429" spans="1:11">
      <c r="A2429" s="44">
        <v>2425</v>
      </c>
      <c r="B2429" s="171">
        <v>1293209.8520195636</v>
      </c>
      <c r="C2429" s="141">
        <v>1646218.8706195178</v>
      </c>
      <c r="D2429" s="141">
        <v>1689692.7631434137</v>
      </c>
      <c r="E2429" s="141">
        <v>1739302.2467513687</v>
      </c>
      <c r="J2429" s="47"/>
      <c r="K2429" s="47"/>
    </row>
    <row r="2430" spans="1:11">
      <c r="A2430" s="44">
        <v>2426</v>
      </c>
      <c r="B2430" s="171">
        <v>1329514.7673875054</v>
      </c>
      <c r="C2430" s="141">
        <v>1712798.2585214477</v>
      </c>
      <c r="D2430" s="141">
        <v>1786104.0782683897</v>
      </c>
      <c r="E2430" s="141">
        <v>1866065.8288896023</v>
      </c>
      <c r="J2430" s="47"/>
      <c r="K2430" s="47"/>
    </row>
    <row r="2431" spans="1:11">
      <c r="A2431" s="44">
        <v>2427</v>
      </c>
      <c r="B2431" s="171">
        <v>1332698.6294740937</v>
      </c>
      <c r="C2431" s="141">
        <v>1704000.0201276094</v>
      </c>
      <c r="D2431" s="141">
        <v>1746158.6776465874</v>
      </c>
      <c r="E2431" s="141">
        <v>1782580.4847749593</v>
      </c>
      <c r="J2431" s="47"/>
      <c r="K2431" s="47"/>
    </row>
    <row r="2432" spans="1:11">
      <c r="A2432" s="44">
        <v>2428</v>
      </c>
      <c r="B2432" s="171">
        <v>1322559.1935392085</v>
      </c>
      <c r="C2432" s="141">
        <v>1684651.779350824</v>
      </c>
      <c r="D2432" s="141">
        <v>1762957.8915632274</v>
      </c>
      <c r="E2432" s="141">
        <v>1794017.6887436081</v>
      </c>
      <c r="J2432" s="47"/>
      <c r="K2432" s="47"/>
    </row>
    <row r="2433" spans="1:11">
      <c r="A2433" s="44">
        <v>2429</v>
      </c>
      <c r="B2433" s="171">
        <v>1309561.3497340255</v>
      </c>
      <c r="C2433" s="141">
        <v>1665588.3195929159</v>
      </c>
      <c r="D2433" s="141">
        <v>1697793.9008460217</v>
      </c>
      <c r="E2433" s="141">
        <v>1772107.9228421107</v>
      </c>
      <c r="J2433" s="47"/>
      <c r="K2433" s="47"/>
    </row>
    <row r="2434" spans="1:11">
      <c r="A2434" s="44">
        <v>2430</v>
      </c>
      <c r="B2434" s="171">
        <v>1322038.8512817794</v>
      </c>
      <c r="C2434" s="141">
        <v>1675061.3459141757</v>
      </c>
      <c r="D2434" s="141">
        <v>1679238.3105440708</v>
      </c>
      <c r="E2434" s="141">
        <v>1738918.4605862142</v>
      </c>
      <c r="J2434" s="47"/>
      <c r="K2434" s="47"/>
    </row>
    <row r="2435" spans="1:11">
      <c r="A2435" s="44">
        <v>2431</v>
      </c>
      <c r="B2435" s="171">
        <v>1309568.7107446811</v>
      </c>
      <c r="C2435" s="141">
        <v>1628592.2597564049</v>
      </c>
      <c r="D2435" s="141">
        <v>1661216.0048933069</v>
      </c>
      <c r="E2435" s="141">
        <v>1738473.3690843568</v>
      </c>
      <c r="J2435" s="47"/>
      <c r="K2435" s="47"/>
    </row>
    <row r="2436" spans="1:11">
      <c r="A2436" s="44">
        <v>2432</v>
      </c>
      <c r="B2436" s="171">
        <v>1297002.9404289976</v>
      </c>
      <c r="C2436" s="141">
        <v>1644977.9530748148</v>
      </c>
      <c r="D2436" s="141">
        <v>1646035.2410532255</v>
      </c>
      <c r="E2436" s="141">
        <v>1758460.9258495716</v>
      </c>
      <c r="J2436" s="47"/>
      <c r="K2436" s="47"/>
    </row>
    <row r="2437" spans="1:11">
      <c r="A2437" s="44">
        <v>2433</v>
      </c>
      <c r="B2437" s="171">
        <v>1314752.9902421325</v>
      </c>
      <c r="C2437" s="141">
        <v>1754557.4663707158</v>
      </c>
      <c r="D2437" s="141">
        <v>1719032.9736528858</v>
      </c>
      <c r="E2437" s="141">
        <v>1834656.2177481018</v>
      </c>
      <c r="J2437" s="47"/>
      <c r="K2437" s="47"/>
    </row>
    <row r="2438" spans="1:11">
      <c r="A2438" s="44">
        <v>2434</v>
      </c>
      <c r="B2438" s="171">
        <v>1337276.4874670738</v>
      </c>
      <c r="C2438" s="141">
        <v>1670083.0708663526</v>
      </c>
      <c r="D2438" s="141">
        <v>1735798.4078002502</v>
      </c>
      <c r="E2438" s="141">
        <v>1821018.6586782571</v>
      </c>
      <c r="J2438" s="47"/>
      <c r="K2438" s="47"/>
    </row>
    <row r="2439" spans="1:11">
      <c r="A2439" s="44">
        <v>2435</v>
      </c>
      <c r="B2439" s="171">
        <v>1312844.3926799523</v>
      </c>
      <c r="C2439" s="141">
        <v>1659452.1658613684</v>
      </c>
      <c r="D2439" s="141">
        <v>1676494.6020596039</v>
      </c>
      <c r="E2439" s="141">
        <v>1744984.4946826957</v>
      </c>
      <c r="J2439" s="47"/>
      <c r="K2439" s="47"/>
    </row>
    <row r="2440" spans="1:11">
      <c r="A2440" s="44">
        <v>2436</v>
      </c>
      <c r="B2440" s="171">
        <v>1331743.9914841729</v>
      </c>
      <c r="C2440" s="141">
        <v>1735486.5141530437</v>
      </c>
      <c r="D2440" s="141">
        <v>1724248.0515760714</v>
      </c>
      <c r="E2440" s="141">
        <v>1813351.135131852</v>
      </c>
      <c r="J2440" s="47"/>
      <c r="K2440" s="47"/>
    </row>
    <row r="2441" spans="1:11">
      <c r="A2441" s="44">
        <v>2437</v>
      </c>
      <c r="B2441" s="171">
        <v>1334809.4046529869</v>
      </c>
      <c r="C2441" s="141">
        <v>1742476.2308769799</v>
      </c>
      <c r="D2441" s="141">
        <v>1774877.7851487822</v>
      </c>
      <c r="E2441" s="141">
        <v>1820296.8400364255</v>
      </c>
      <c r="J2441" s="47"/>
      <c r="K2441" s="47"/>
    </row>
    <row r="2442" spans="1:11">
      <c r="A2442" s="44">
        <v>2438</v>
      </c>
      <c r="B2442" s="171">
        <v>1355236.1818045515</v>
      </c>
      <c r="C2442" s="141">
        <v>1686412.0923604788</v>
      </c>
      <c r="D2442" s="141">
        <v>1733100.0539877007</v>
      </c>
      <c r="E2442" s="141">
        <v>1800243.8908250274</v>
      </c>
      <c r="J2442" s="47"/>
      <c r="K2442" s="47"/>
    </row>
    <row r="2443" spans="1:11">
      <c r="A2443" s="44">
        <v>2439</v>
      </c>
      <c r="B2443" s="171">
        <v>1327720.7336293294</v>
      </c>
      <c r="C2443" s="141">
        <v>1705722.2309212994</v>
      </c>
      <c r="D2443" s="141">
        <v>1736251.9763778974</v>
      </c>
      <c r="E2443" s="141">
        <v>1809963.6877757737</v>
      </c>
      <c r="J2443" s="47"/>
      <c r="K2443" s="47"/>
    </row>
    <row r="2444" spans="1:11">
      <c r="A2444" s="44">
        <v>2440</v>
      </c>
      <c r="B2444" s="171">
        <v>1370506.9225128915</v>
      </c>
      <c r="C2444" s="141">
        <v>1710703.8088753491</v>
      </c>
      <c r="D2444" s="141">
        <v>1765374.9679842766</v>
      </c>
      <c r="E2444" s="141">
        <v>1796708.4708411908</v>
      </c>
      <c r="J2444" s="47"/>
      <c r="K2444" s="47"/>
    </row>
    <row r="2445" spans="1:11">
      <c r="A2445" s="44">
        <v>2441</v>
      </c>
      <c r="B2445" s="171">
        <v>1334546.6962919424</v>
      </c>
      <c r="C2445" s="141">
        <v>1739336.6526229579</v>
      </c>
      <c r="D2445" s="141">
        <v>1760011.0225168795</v>
      </c>
      <c r="E2445" s="141">
        <v>1818057.4472103023</v>
      </c>
      <c r="J2445" s="47"/>
      <c r="K2445" s="47"/>
    </row>
    <row r="2446" spans="1:11">
      <c r="A2446" s="44">
        <v>2442</v>
      </c>
      <c r="B2446" s="171">
        <v>1353941.6162571106</v>
      </c>
      <c r="C2446" s="141">
        <v>1678624.2623051305</v>
      </c>
      <c r="D2446" s="141">
        <v>1762756.1636917142</v>
      </c>
      <c r="E2446" s="141">
        <v>1811827.3969719133</v>
      </c>
      <c r="J2446" s="47"/>
      <c r="K2446" s="47"/>
    </row>
    <row r="2447" spans="1:11">
      <c r="A2447" s="44">
        <v>2443</v>
      </c>
      <c r="B2447" s="171">
        <v>1333139.544520549</v>
      </c>
      <c r="C2447" s="141">
        <v>1638533.4966170166</v>
      </c>
      <c r="D2447" s="141">
        <v>1705243.0981890529</v>
      </c>
      <c r="E2447" s="141">
        <v>1764557.1850480982</v>
      </c>
      <c r="J2447" s="47"/>
      <c r="K2447" s="47"/>
    </row>
    <row r="2448" spans="1:11">
      <c r="A2448" s="44">
        <v>2444</v>
      </c>
      <c r="B2448" s="171">
        <v>1326570.299701595</v>
      </c>
      <c r="C2448" s="141">
        <v>1687566.4085532001</v>
      </c>
      <c r="D2448" s="141">
        <v>1700550.4268283402</v>
      </c>
      <c r="E2448" s="141">
        <v>1810246.6795556687</v>
      </c>
      <c r="J2448" s="47"/>
      <c r="K2448" s="47"/>
    </row>
    <row r="2449" spans="1:11">
      <c r="A2449" s="44">
        <v>2445</v>
      </c>
      <c r="B2449" s="171">
        <v>1308019.0634069906</v>
      </c>
      <c r="C2449" s="141">
        <v>1677684.9563851645</v>
      </c>
      <c r="D2449" s="141">
        <v>1739113.5186585714</v>
      </c>
      <c r="E2449" s="141">
        <v>1733250.6628043139</v>
      </c>
      <c r="J2449" s="47"/>
      <c r="K2449" s="47"/>
    </row>
    <row r="2450" spans="1:11">
      <c r="A2450" s="44">
        <v>2446</v>
      </c>
      <c r="B2450" s="171">
        <v>1288993.3113179917</v>
      </c>
      <c r="C2450" s="141">
        <v>1665319.3351067104</v>
      </c>
      <c r="D2450" s="141">
        <v>1654703.8968444439</v>
      </c>
      <c r="E2450" s="141">
        <v>1725900.7958766932</v>
      </c>
      <c r="J2450" s="47"/>
      <c r="K2450" s="47"/>
    </row>
    <row r="2451" spans="1:11">
      <c r="A2451" s="44">
        <v>2447</v>
      </c>
      <c r="B2451" s="171">
        <v>1325079.679580468</v>
      </c>
      <c r="C2451" s="141">
        <v>1693736.5151020554</v>
      </c>
      <c r="D2451" s="141">
        <v>1758891.3866896054</v>
      </c>
      <c r="E2451" s="141">
        <v>1804346.0648746749</v>
      </c>
      <c r="J2451" s="47"/>
      <c r="K2451" s="47"/>
    </row>
    <row r="2452" spans="1:11">
      <c r="A2452" s="44">
        <v>2448</v>
      </c>
      <c r="B2452" s="171">
        <v>1334938.7137560884</v>
      </c>
      <c r="C2452" s="141">
        <v>1698200.660540109</v>
      </c>
      <c r="D2452" s="141">
        <v>1778470.3018150441</v>
      </c>
      <c r="E2452" s="141">
        <v>1786371.4607925394</v>
      </c>
      <c r="J2452" s="47"/>
      <c r="K2452" s="47"/>
    </row>
    <row r="2453" spans="1:11">
      <c r="A2453" s="44">
        <v>2449</v>
      </c>
      <c r="B2453" s="171">
        <v>1306840.4993987943</v>
      </c>
      <c r="C2453" s="141">
        <v>1672590.5696679126</v>
      </c>
      <c r="D2453" s="141">
        <v>1647018.0028461304</v>
      </c>
      <c r="E2453" s="141">
        <v>1769120.5909426096</v>
      </c>
      <c r="J2453" s="47"/>
      <c r="K2453" s="47"/>
    </row>
    <row r="2454" spans="1:11">
      <c r="A2454" s="44">
        <v>2450</v>
      </c>
      <c r="B2454" s="171">
        <v>1303572.610111603</v>
      </c>
      <c r="C2454" s="141">
        <v>1626099.787932371</v>
      </c>
      <c r="D2454" s="141">
        <v>1640941.8823860886</v>
      </c>
      <c r="E2454" s="141">
        <v>1743040.4356919918</v>
      </c>
      <c r="J2454" s="47"/>
      <c r="K2454" s="47"/>
    </row>
    <row r="2455" spans="1:11">
      <c r="A2455" s="44">
        <v>2451</v>
      </c>
      <c r="B2455" s="171">
        <v>1352232.8086769392</v>
      </c>
      <c r="C2455" s="141">
        <v>1695584.0778895926</v>
      </c>
      <c r="D2455" s="141">
        <v>1712606.7806823573</v>
      </c>
      <c r="E2455" s="141">
        <v>1813234.2701376597</v>
      </c>
      <c r="J2455" s="47"/>
      <c r="K2455" s="47"/>
    </row>
    <row r="2456" spans="1:11">
      <c r="A2456" s="44">
        <v>2452</v>
      </c>
      <c r="B2456" s="171">
        <v>1308063.0089543916</v>
      </c>
      <c r="C2456" s="141">
        <v>1689768.6200146321</v>
      </c>
      <c r="D2456" s="141">
        <v>1676024.8477229017</v>
      </c>
      <c r="E2456" s="141">
        <v>1771025.1669671417</v>
      </c>
      <c r="J2456" s="47"/>
      <c r="K2456" s="47"/>
    </row>
    <row r="2457" spans="1:11">
      <c r="A2457" s="44">
        <v>2453</v>
      </c>
      <c r="B2457" s="171">
        <v>1320273.9711645881</v>
      </c>
      <c r="C2457" s="141">
        <v>1655607.80529612</v>
      </c>
      <c r="D2457" s="141">
        <v>1712733.2469501973</v>
      </c>
      <c r="E2457" s="141">
        <v>1788701.9377149085</v>
      </c>
      <c r="J2457" s="47"/>
      <c r="K2457" s="47"/>
    </row>
    <row r="2458" spans="1:11">
      <c r="A2458" s="44">
        <v>2454</v>
      </c>
      <c r="B2458" s="171">
        <v>1329466.0216473602</v>
      </c>
      <c r="C2458" s="141">
        <v>1621785.6409900628</v>
      </c>
      <c r="D2458" s="141">
        <v>1679759.1737918658</v>
      </c>
      <c r="E2458" s="141">
        <v>1832740.9574080072</v>
      </c>
      <c r="J2458" s="47"/>
      <c r="K2458" s="47"/>
    </row>
    <row r="2459" spans="1:11">
      <c r="A2459" s="44">
        <v>2455</v>
      </c>
      <c r="B2459" s="171">
        <v>1306863.641959524</v>
      </c>
      <c r="C2459" s="141">
        <v>1662112.1489888798</v>
      </c>
      <c r="D2459" s="141">
        <v>1714634.6119934609</v>
      </c>
      <c r="E2459" s="141">
        <v>1814678.9966343089</v>
      </c>
      <c r="J2459" s="47"/>
      <c r="K2459" s="47"/>
    </row>
    <row r="2460" spans="1:11">
      <c r="A2460" s="44">
        <v>2456</v>
      </c>
      <c r="B2460" s="171">
        <v>1316079.9600532469</v>
      </c>
      <c r="C2460" s="141">
        <v>1651669.6415988428</v>
      </c>
      <c r="D2460" s="141">
        <v>1692839.2289581152</v>
      </c>
      <c r="E2460" s="141">
        <v>1716069.4395588296</v>
      </c>
      <c r="J2460" s="47"/>
      <c r="K2460" s="47"/>
    </row>
    <row r="2461" spans="1:11">
      <c r="A2461" s="44">
        <v>2457</v>
      </c>
      <c r="B2461" s="171">
        <v>1357508.0221926211</v>
      </c>
      <c r="C2461" s="141">
        <v>1705471.0326162658</v>
      </c>
      <c r="D2461" s="141">
        <v>1740716.0374401864</v>
      </c>
      <c r="E2461" s="141">
        <v>1824871.5287067657</v>
      </c>
      <c r="J2461" s="47"/>
      <c r="K2461" s="47"/>
    </row>
    <row r="2462" spans="1:11">
      <c r="A2462" s="44">
        <v>2458</v>
      </c>
      <c r="B2462" s="171">
        <v>1322300.0127913095</v>
      </c>
      <c r="C2462" s="141">
        <v>1701414.0138651533</v>
      </c>
      <c r="D2462" s="141">
        <v>1673697.2711440991</v>
      </c>
      <c r="E2462" s="141">
        <v>1793408.5823049257</v>
      </c>
      <c r="J2462" s="47"/>
      <c r="K2462" s="47"/>
    </row>
    <row r="2463" spans="1:11">
      <c r="A2463" s="44">
        <v>2459</v>
      </c>
      <c r="B2463" s="171">
        <v>1330843.0523924765</v>
      </c>
      <c r="C2463" s="141">
        <v>1699602.7118647655</v>
      </c>
      <c r="D2463" s="141">
        <v>1741419.3327958207</v>
      </c>
      <c r="E2463" s="141">
        <v>1820280.8923387579</v>
      </c>
      <c r="J2463" s="47"/>
      <c r="K2463" s="47"/>
    </row>
    <row r="2464" spans="1:11">
      <c r="A2464" s="44">
        <v>2460</v>
      </c>
      <c r="B2464" s="171">
        <v>1322053.0339191156</v>
      </c>
      <c r="C2464" s="141">
        <v>1647525.9944593268</v>
      </c>
      <c r="D2464" s="141">
        <v>1694274.446850087</v>
      </c>
      <c r="E2464" s="141">
        <v>1772558.1969795853</v>
      </c>
      <c r="J2464" s="47"/>
      <c r="K2464" s="47"/>
    </row>
    <row r="2465" spans="1:11">
      <c r="A2465" s="44">
        <v>2461</v>
      </c>
      <c r="B2465" s="171">
        <v>1316267.2305652983</v>
      </c>
      <c r="C2465" s="141">
        <v>1641191.1227976079</v>
      </c>
      <c r="D2465" s="141">
        <v>1721752.0747218442</v>
      </c>
      <c r="E2465" s="141">
        <v>1806956.5461904185</v>
      </c>
      <c r="J2465" s="47"/>
      <c r="K2465" s="47"/>
    </row>
    <row r="2466" spans="1:11">
      <c r="A2466" s="44">
        <v>2462</v>
      </c>
      <c r="B2466" s="171">
        <v>1320967.3122536347</v>
      </c>
      <c r="C2466" s="141">
        <v>1648846.7408588335</v>
      </c>
      <c r="D2466" s="141">
        <v>1710478.6449293548</v>
      </c>
      <c r="E2466" s="141">
        <v>1768438.1789323033</v>
      </c>
      <c r="J2466" s="47"/>
      <c r="K2466" s="47"/>
    </row>
    <row r="2467" spans="1:11">
      <c r="A2467" s="44">
        <v>2463</v>
      </c>
      <c r="B2467" s="171">
        <v>1318199.6820795217</v>
      </c>
      <c r="C2467" s="141">
        <v>1678007.4342692813</v>
      </c>
      <c r="D2467" s="141">
        <v>1699973.269264129</v>
      </c>
      <c r="E2467" s="141">
        <v>1709745.4023380228</v>
      </c>
      <c r="J2467" s="47"/>
      <c r="K2467" s="47"/>
    </row>
    <row r="2468" spans="1:11">
      <c r="A2468" s="44">
        <v>2464</v>
      </c>
      <c r="B2468" s="171">
        <v>1303921.263054386</v>
      </c>
      <c r="C2468" s="141">
        <v>1669552.4451140049</v>
      </c>
      <c r="D2468" s="141">
        <v>1701574.0025987665</v>
      </c>
      <c r="E2468" s="141">
        <v>1734470.888840371</v>
      </c>
      <c r="J2468" s="47"/>
      <c r="K2468" s="47"/>
    </row>
    <row r="2469" spans="1:11">
      <c r="A2469" s="44">
        <v>2465</v>
      </c>
      <c r="B2469" s="171">
        <v>1315876.510813063</v>
      </c>
      <c r="C2469" s="141">
        <v>1712167.1974021329</v>
      </c>
      <c r="D2469" s="141">
        <v>1710954.4190991384</v>
      </c>
      <c r="E2469" s="141">
        <v>1794616.1627318212</v>
      </c>
      <c r="J2469" s="47"/>
      <c r="K2469" s="47"/>
    </row>
    <row r="2470" spans="1:11">
      <c r="A2470" s="44">
        <v>2466</v>
      </c>
      <c r="B2470" s="171">
        <v>1301322.6467030412</v>
      </c>
      <c r="C2470" s="141">
        <v>1664206.3339586202</v>
      </c>
      <c r="D2470" s="141">
        <v>1690719.9560712173</v>
      </c>
      <c r="E2470" s="141">
        <v>1742408.2028076446</v>
      </c>
      <c r="J2470" s="47"/>
      <c r="K2470" s="47"/>
    </row>
    <row r="2471" spans="1:11">
      <c r="A2471" s="44">
        <v>2467</v>
      </c>
      <c r="B2471" s="171">
        <v>1328669.952769185</v>
      </c>
      <c r="C2471" s="141">
        <v>1693169.0908614327</v>
      </c>
      <c r="D2471" s="141">
        <v>1705025.0408017817</v>
      </c>
      <c r="E2471" s="141">
        <v>1744279.5395768404</v>
      </c>
      <c r="J2471" s="47"/>
      <c r="K2471" s="47"/>
    </row>
    <row r="2472" spans="1:11">
      <c r="A2472" s="44">
        <v>2468</v>
      </c>
      <c r="B2472" s="171">
        <v>1337090.5657534078</v>
      </c>
      <c r="C2472" s="141">
        <v>1731561.688929152</v>
      </c>
      <c r="D2472" s="141">
        <v>1767152.8941972216</v>
      </c>
      <c r="E2472" s="141">
        <v>1845285.5583412112</v>
      </c>
      <c r="J2472" s="47"/>
      <c r="K2472" s="47"/>
    </row>
    <row r="2473" spans="1:11">
      <c r="A2473" s="44">
        <v>2469</v>
      </c>
      <c r="B2473" s="171">
        <v>1320172.2348950817</v>
      </c>
      <c r="C2473" s="141">
        <v>1696953.6758344988</v>
      </c>
      <c r="D2473" s="141">
        <v>1753850.6671651567</v>
      </c>
      <c r="E2473" s="141">
        <v>1833222.7758340994</v>
      </c>
      <c r="J2473" s="47"/>
      <c r="K2473" s="47"/>
    </row>
    <row r="2474" spans="1:11">
      <c r="A2474" s="44">
        <v>2470</v>
      </c>
      <c r="B2474" s="171">
        <v>1328915.3051394436</v>
      </c>
      <c r="C2474" s="141">
        <v>1683411.6806956711</v>
      </c>
      <c r="D2474" s="141">
        <v>1709594.5555832433</v>
      </c>
      <c r="E2474" s="141">
        <v>1797113.5991673861</v>
      </c>
      <c r="J2474" s="47"/>
      <c r="K2474" s="47"/>
    </row>
    <row r="2475" spans="1:11">
      <c r="A2475" s="44">
        <v>2471</v>
      </c>
      <c r="B2475" s="171">
        <v>1326364.1660997642</v>
      </c>
      <c r="C2475" s="141">
        <v>1643147.2781498036</v>
      </c>
      <c r="D2475" s="141">
        <v>1679938.3447723333</v>
      </c>
      <c r="E2475" s="141">
        <v>1782449.8127695783</v>
      </c>
      <c r="J2475" s="47"/>
      <c r="K2475" s="47"/>
    </row>
    <row r="2476" spans="1:11">
      <c r="A2476" s="44">
        <v>2472</v>
      </c>
      <c r="B2476" s="171">
        <v>1290586.3716568593</v>
      </c>
      <c r="C2476" s="141">
        <v>1653293.1240993291</v>
      </c>
      <c r="D2476" s="141">
        <v>1718062.3574103606</v>
      </c>
      <c r="E2476" s="141">
        <v>1775280.0155542798</v>
      </c>
      <c r="J2476" s="47"/>
      <c r="K2476" s="47"/>
    </row>
    <row r="2477" spans="1:11">
      <c r="A2477" s="44">
        <v>2473</v>
      </c>
      <c r="B2477" s="171">
        <v>1343914.1201837461</v>
      </c>
      <c r="C2477" s="141">
        <v>1662188.8538667627</v>
      </c>
      <c r="D2477" s="141">
        <v>1726556.0296712539</v>
      </c>
      <c r="E2477" s="141">
        <v>1781996.2780991611</v>
      </c>
      <c r="J2477" s="47"/>
      <c r="K2477" s="47"/>
    </row>
    <row r="2478" spans="1:11">
      <c r="A2478" s="44">
        <v>2474</v>
      </c>
      <c r="B2478" s="171">
        <v>1334089.3168323874</v>
      </c>
      <c r="C2478" s="141">
        <v>1737133.949159448</v>
      </c>
      <c r="D2478" s="141">
        <v>1738437.2509967866</v>
      </c>
      <c r="E2478" s="141">
        <v>1848129.9434806497</v>
      </c>
      <c r="J2478" s="47"/>
      <c r="K2478" s="47"/>
    </row>
    <row r="2479" spans="1:11">
      <c r="A2479" s="44">
        <v>2475</v>
      </c>
      <c r="B2479" s="171">
        <v>1331202.0815579637</v>
      </c>
      <c r="C2479" s="141">
        <v>1690514.3549329815</v>
      </c>
      <c r="D2479" s="141">
        <v>1751549.1516207908</v>
      </c>
      <c r="E2479" s="141">
        <v>1817671.6527967285</v>
      </c>
      <c r="J2479" s="47"/>
      <c r="K2479" s="47"/>
    </row>
    <row r="2480" spans="1:11">
      <c r="A2480" s="44">
        <v>2476</v>
      </c>
      <c r="B2480" s="171">
        <v>1315555.8091002919</v>
      </c>
      <c r="C2480" s="141">
        <v>1673492.8260936635</v>
      </c>
      <c r="D2480" s="141">
        <v>1706743.2451637683</v>
      </c>
      <c r="E2480" s="141">
        <v>1804877.4652910829</v>
      </c>
      <c r="J2480" s="47"/>
      <c r="K2480" s="47"/>
    </row>
    <row r="2481" spans="1:11">
      <c r="A2481" s="44">
        <v>2477</v>
      </c>
      <c r="B2481" s="171">
        <v>1322450.5875249128</v>
      </c>
      <c r="C2481" s="141">
        <v>1692194.0862303039</v>
      </c>
      <c r="D2481" s="141">
        <v>1723565.6277473585</v>
      </c>
      <c r="E2481" s="141">
        <v>1791152.0453249181</v>
      </c>
      <c r="J2481" s="47"/>
      <c r="K2481" s="47"/>
    </row>
    <row r="2482" spans="1:11">
      <c r="A2482" s="44">
        <v>2478</v>
      </c>
      <c r="B2482" s="171">
        <v>1335936.5557862336</v>
      </c>
      <c r="C2482" s="141">
        <v>1691700.1120289168</v>
      </c>
      <c r="D2482" s="141">
        <v>1693760.6911141435</v>
      </c>
      <c r="E2482" s="141">
        <v>1809389.2660808095</v>
      </c>
      <c r="J2482" s="47"/>
      <c r="K2482" s="47"/>
    </row>
    <row r="2483" spans="1:11">
      <c r="A2483" s="44">
        <v>2479</v>
      </c>
      <c r="B2483" s="171">
        <v>1311639.2557565863</v>
      </c>
      <c r="C2483" s="141">
        <v>1660479.0184330684</v>
      </c>
      <c r="D2483" s="141">
        <v>1681523.4147452181</v>
      </c>
      <c r="E2483" s="141">
        <v>1783829.7044776101</v>
      </c>
      <c r="J2483" s="47"/>
      <c r="K2483" s="47"/>
    </row>
    <row r="2484" spans="1:11">
      <c r="A2484" s="44">
        <v>2480</v>
      </c>
      <c r="B2484" s="171">
        <v>1337127.7110630241</v>
      </c>
      <c r="C2484" s="141">
        <v>1663004.497871408</v>
      </c>
      <c r="D2484" s="141">
        <v>1702505.4367813563</v>
      </c>
      <c r="E2484" s="141">
        <v>1786818.5782509716</v>
      </c>
      <c r="J2484" s="47"/>
      <c r="K2484" s="47"/>
    </row>
    <row r="2485" spans="1:11">
      <c r="A2485" s="44">
        <v>2481</v>
      </c>
      <c r="B2485" s="171">
        <v>1317989.1217768169</v>
      </c>
      <c r="C2485" s="141">
        <v>1660155.0680806877</v>
      </c>
      <c r="D2485" s="141">
        <v>1694828.1612949369</v>
      </c>
      <c r="E2485" s="141">
        <v>1763576.3209485831</v>
      </c>
      <c r="J2485" s="47"/>
      <c r="K2485" s="47"/>
    </row>
    <row r="2486" spans="1:11">
      <c r="A2486" s="44">
        <v>2482</v>
      </c>
      <c r="B2486" s="171">
        <v>1322141.62908466</v>
      </c>
      <c r="C2486" s="141">
        <v>1648974.4787943964</v>
      </c>
      <c r="D2486" s="141">
        <v>1691976.846084916</v>
      </c>
      <c r="E2486" s="141">
        <v>1811221.9817611389</v>
      </c>
      <c r="J2486" s="47"/>
      <c r="K2486" s="47"/>
    </row>
    <row r="2487" spans="1:11">
      <c r="A2487" s="44">
        <v>2483</v>
      </c>
      <c r="B2487" s="171">
        <v>1308198.9857162689</v>
      </c>
      <c r="C2487" s="141">
        <v>1715711.6264177943</v>
      </c>
      <c r="D2487" s="141">
        <v>1757955.3587255047</v>
      </c>
      <c r="E2487" s="141">
        <v>1847183.686455495</v>
      </c>
      <c r="J2487" s="47"/>
      <c r="K2487" s="47"/>
    </row>
    <row r="2488" spans="1:11">
      <c r="A2488" s="44">
        <v>2484</v>
      </c>
      <c r="B2488" s="171">
        <v>1344351.5790229251</v>
      </c>
      <c r="C2488" s="141">
        <v>1698931.6203677619</v>
      </c>
      <c r="D2488" s="141">
        <v>1768703.9585307641</v>
      </c>
      <c r="E2488" s="141">
        <v>1806595.8106785098</v>
      </c>
      <c r="J2488" s="47"/>
      <c r="K2488" s="47"/>
    </row>
    <row r="2489" spans="1:11">
      <c r="A2489" s="44">
        <v>2485</v>
      </c>
      <c r="B2489" s="171">
        <v>1312930.2696010189</v>
      </c>
      <c r="C2489" s="141">
        <v>1688905.186980204</v>
      </c>
      <c r="D2489" s="141">
        <v>1748042.0059249767</v>
      </c>
      <c r="E2489" s="141">
        <v>1764237.9719580277</v>
      </c>
      <c r="J2489" s="47"/>
      <c r="K2489" s="47"/>
    </row>
    <row r="2490" spans="1:11">
      <c r="A2490" s="44">
        <v>2486</v>
      </c>
      <c r="B2490" s="171">
        <v>1327181.5686366186</v>
      </c>
      <c r="C2490" s="141">
        <v>1668888.3252607379</v>
      </c>
      <c r="D2490" s="141">
        <v>1736334.0886155716</v>
      </c>
      <c r="E2490" s="141">
        <v>1757388.2358867067</v>
      </c>
      <c r="J2490" s="47"/>
      <c r="K2490" s="47"/>
    </row>
    <row r="2491" spans="1:11">
      <c r="A2491" s="44">
        <v>2487</v>
      </c>
      <c r="B2491" s="171">
        <v>1335966.8875934668</v>
      </c>
      <c r="C2491" s="141">
        <v>1705836.9918823312</v>
      </c>
      <c r="D2491" s="141">
        <v>1788422.1068765703</v>
      </c>
      <c r="E2491" s="141">
        <v>1849398.1316647334</v>
      </c>
      <c r="J2491" s="47"/>
      <c r="K2491" s="47"/>
    </row>
    <row r="2492" spans="1:11">
      <c r="A2492" s="44">
        <v>2488</v>
      </c>
      <c r="B2492" s="171">
        <v>1321357.7466165796</v>
      </c>
      <c r="C2492" s="141">
        <v>1667729.0947392897</v>
      </c>
      <c r="D2492" s="141">
        <v>1738015.5401792559</v>
      </c>
      <c r="E2492" s="141">
        <v>1723566.1977846709</v>
      </c>
      <c r="J2492" s="47"/>
      <c r="K2492" s="47"/>
    </row>
    <row r="2493" spans="1:11">
      <c r="A2493" s="44">
        <v>2489</v>
      </c>
      <c r="B2493" s="171">
        <v>1330722.6823374357</v>
      </c>
      <c r="C2493" s="141">
        <v>1712714.1865343628</v>
      </c>
      <c r="D2493" s="141">
        <v>1751164.3595065656</v>
      </c>
      <c r="E2493" s="141">
        <v>1841431.4862013829</v>
      </c>
      <c r="J2493" s="47"/>
      <c r="K2493" s="47"/>
    </row>
    <row r="2494" spans="1:11">
      <c r="A2494" s="44">
        <v>2490</v>
      </c>
      <c r="B2494" s="171">
        <v>1328603.435518207</v>
      </c>
      <c r="C2494" s="141">
        <v>1704478.1040139564</v>
      </c>
      <c r="D2494" s="141">
        <v>1729330.6666523167</v>
      </c>
      <c r="E2494" s="141">
        <v>1821110.6174654781</v>
      </c>
      <c r="J2494" s="47"/>
      <c r="K2494" s="47"/>
    </row>
    <row r="2495" spans="1:11">
      <c r="A2495" s="44">
        <v>2491</v>
      </c>
      <c r="B2495" s="171">
        <v>1328558.0161917391</v>
      </c>
      <c r="C2495" s="141">
        <v>1661370.2076434894</v>
      </c>
      <c r="D2495" s="141">
        <v>1717665.8134318939</v>
      </c>
      <c r="E2495" s="141">
        <v>1728837.9614384533</v>
      </c>
      <c r="J2495" s="47"/>
      <c r="K2495" s="47"/>
    </row>
    <row r="2496" spans="1:11">
      <c r="A2496" s="44">
        <v>2492</v>
      </c>
      <c r="B2496" s="171">
        <v>1321046.8945852686</v>
      </c>
      <c r="C2496" s="141">
        <v>1650831.4316811902</v>
      </c>
      <c r="D2496" s="141">
        <v>1725144.1515965699</v>
      </c>
      <c r="E2496" s="141">
        <v>1783629.4996783289</v>
      </c>
      <c r="J2496" s="47"/>
      <c r="K2496" s="47"/>
    </row>
    <row r="2497" spans="1:11">
      <c r="A2497" s="44">
        <v>2493</v>
      </c>
      <c r="B2497" s="171">
        <v>1330724.6532054485</v>
      </c>
      <c r="C2497" s="141">
        <v>1675611.457849636</v>
      </c>
      <c r="D2497" s="141">
        <v>1694797.8326557609</v>
      </c>
      <c r="E2497" s="141">
        <v>1788543.397187189</v>
      </c>
      <c r="J2497" s="47"/>
      <c r="K2497" s="47"/>
    </row>
    <row r="2498" spans="1:11">
      <c r="A2498" s="44">
        <v>2494</v>
      </c>
      <c r="B2498" s="171">
        <v>1324527.533312873</v>
      </c>
      <c r="C2498" s="141">
        <v>1699314.3527352693</v>
      </c>
      <c r="D2498" s="141">
        <v>1685187.9344211442</v>
      </c>
      <c r="E2498" s="141">
        <v>1748843.2728313718</v>
      </c>
      <c r="J2498" s="47"/>
      <c r="K2498" s="47"/>
    </row>
    <row r="2499" spans="1:11">
      <c r="A2499" s="44">
        <v>2495</v>
      </c>
      <c r="B2499" s="171">
        <v>1313935.6125645505</v>
      </c>
      <c r="C2499" s="141">
        <v>1673601.5308334874</v>
      </c>
      <c r="D2499" s="141">
        <v>1741017.0057250925</v>
      </c>
      <c r="E2499" s="141">
        <v>1806621.1248347694</v>
      </c>
      <c r="J2499" s="47"/>
      <c r="K2499" s="47"/>
    </row>
    <row r="2500" spans="1:11">
      <c r="A2500" s="44">
        <v>2496</v>
      </c>
      <c r="B2500" s="171">
        <v>1310649.7236266783</v>
      </c>
      <c r="C2500" s="141">
        <v>1651997.9185821658</v>
      </c>
      <c r="D2500" s="141">
        <v>1669779.0422406618</v>
      </c>
      <c r="E2500" s="141">
        <v>1818593.4659406024</v>
      </c>
      <c r="J2500" s="47"/>
      <c r="K2500" s="47"/>
    </row>
    <row r="2501" spans="1:11">
      <c r="A2501" s="44">
        <v>2497</v>
      </c>
      <c r="B2501" s="171">
        <v>1318670.8437606709</v>
      </c>
      <c r="C2501" s="141">
        <v>1667831.2626806509</v>
      </c>
      <c r="D2501" s="141">
        <v>1721782.607731991</v>
      </c>
      <c r="E2501" s="141">
        <v>1766257.3127048337</v>
      </c>
      <c r="J2501" s="47"/>
      <c r="K2501" s="47"/>
    </row>
    <row r="2502" spans="1:11">
      <c r="A2502" s="44">
        <v>2498</v>
      </c>
      <c r="B2502" s="171">
        <v>1342471.7421091928</v>
      </c>
      <c r="C2502" s="141">
        <v>1689829.5052458488</v>
      </c>
      <c r="D2502" s="141">
        <v>1732343.5802436974</v>
      </c>
      <c r="E2502" s="141">
        <v>1810882.9697612301</v>
      </c>
      <c r="J2502" s="47"/>
      <c r="K2502" s="47"/>
    </row>
    <row r="2503" spans="1:11">
      <c r="A2503" s="44">
        <v>2499</v>
      </c>
      <c r="B2503" s="171">
        <v>1343087.0519175867</v>
      </c>
      <c r="C2503" s="141">
        <v>1694715.6885665257</v>
      </c>
      <c r="D2503" s="141">
        <v>1702995.9960398097</v>
      </c>
      <c r="E2503" s="141">
        <v>1804449.9013787296</v>
      </c>
      <c r="J2503" s="47"/>
      <c r="K2503" s="47"/>
    </row>
    <row r="2504" spans="1:11">
      <c r="A2504" s="44">
        <v>2500</v>
      </c>
      <c r="B2504" s="171">
        <v>1343536.8498662096</v>
      </c>
      <c r="C2504" s="141">
        <v>1666505.8191212374</v>
      </c>
      <c r="D2504" s="141">
        <v>1714412.7812488256</v>
      </c>
      <c r="E2504" s="141">
        <v>1791138.3240046003</v>
      </c>
      <c r="J2504" s="47"/>
      <c r="K2504" s="47"/>
    </row>
    <row r="2505" spans="1:11">
      <c r="A2505" s="44">
        <v>2501</v>
      </c>
      <c r="B2505" s="171">
        <v>1308976.3154905341</v>
      </c>
      <c r="C2505" s="141">
        <v>1663161.6769075037</v>
      </c>
      <c r="D2505" s="141">
        <v>1698417.2261915253</v>
      </c>
      <c r="E2505" s="141">
        <v>1838968.2033113884</v>
      </c>
      <c r="J2505" s="47"/>
      <c r="K2505" s="47"/>
    </row>
    <row r="2506" spans="1:11">
      <c r="A2506" s="44">
        <v>2502</v>
      </c>
      <c r="B2506" s="171">
        <v>1320909.1709513217</v>
      </c>
      <c r="C2506" s="141">
        <v>1691536.8510992862</v>
      </c>
      <c r="D2506" s="141">
        <v>1736842.464129695</v>
      </c>
      <c r="E2506" s="141">
        <v>1753594.2161576585</v>
      </c>
      <c r="J2506" s="47"/>
      <c r="K2506" s="47"/>
    </row>
    <row r="2507" spans="1:11">
      <c r="A2507" s="44">
        <v>2503</v>
      </c>
      <c r="B2507" s="171">
        <v>1346083.0118849282</v>
      </c>
      <c r="C2507" s="141">
        <v>1622523.3236227853</v>
      </c>
      <c r="D2507" s="141">
        <v>1705630.7038573436</v>
      </c>
      <c r="E2507" s="141">
        <v>1826664.2559492295</v>
      </c>
      <c r="J2507" s="47"/>
      <c r="K2507" s="47"/>
    </row>
    <row r="2508" spans="1:11">
      <c r="A2508" s="44">
        <v>2504</v>
      </c>
      <c r="B2508" s="171">
        <v>1318513.859383828</v>
      </c>
      <c r="C2508" s="141">
        <v>1688488.1550897234</v>
      </c>
      <c r="D2508" s="141">
        <v>1752962.7301349924</v>
      </c>
      <c r="E2508" s="141">
        <v>1820119.5275961955</v>
      </c>
      <c r="J2508" s="47"/>
      <c r="K2508" s="47"/>
    </row>
    <row r="2509" spans="1:11">
      <c r="A2509" s="44">
        <v>2505</v>
      </c>
      <c r="B2509" s="171">
        <v>1272321.4722573571</v>
      </c>
      <c r="C2509" s="141">
        <v>1675373.3997955744</v>
      </c>
      <c r="D2509" s="141">
        <v>1667862.8358609714</v>
      </c>
      <c r="E2509" s="141">
        <v>1718216.7070551415</v>
      </c>
      <c r="J2509" s="47"/>
      <c r="K2509" s="47"/>
    </row>
    <row r="2510" spans="1:11">
      <c r="A2510" s="44">
        <v>2506</v>
      </c>
      <c r="B2510" s="171">
        <v>1309112.6778495158</v>
      </c>
      <c r="C2510" s="141">
        <v>1688589.2234439098</v>
      </c>
      <c r="D2510" s="141">
        <v>1693253.2786278557</v>
      </c>
      <c r="E2510" s="141">
        <v>1755094.9663418175</v>
      </c>
      <c r="J2510" s="47"/>
      <c r="K2510" s="47"/>
    </row>
    <row r="2511" spans="1:11">
      <c r="A2511" s="44">
        <v>2507</v>
      </c>
      <c r="B2511" s="171">
        <v>1318284.7442168808</v>
      </c>
      <c r="C2511" s="141">
        <v>1654082.347058289</v>
      </c>
      <c r="D2511" s="141">
        <v>1720343.9303677441</v>
      </c>
      <c r="E2511" s="141">
        <v>1754583.9438341425</v>
      </c>
      <c r="J2511" s="47"/>
      <c r="K2511" s="47"/>
    </row>
    <row r="2512" spans="1:11">
      <c r="A2512" s="44">
        <v>2508</v>
      </c>
      <c r="B2512" s="171">
        <v>1317599.7938166412</v>
      </c>
      <c r="C2512" s="141">
        <v>1661280.8919696042</v>
      </c>
      <c r="D2512" s="141">
        <v>1704224.059404429</v>
      </c>
      <c r="E2512" s="141">
        <v>1785072.9102636122</v>
      </c>
      <c r="J2512" s="47"/>
      <c r="K2512" s="47"/>
    </row>
    <row r="2513" spans="1:11">
      <c r="A2513" s="44">
        <v>2509</v>
      </c>
      <c r="B2513" s="171">
        <v>1314146.5877440588</v>
      </c>
      <c r="C2513" s="141">
        <v>1679598.817339665</v>
      </c>
      <c r="D2513" s="141">
        <v>1707221.5668890241</v>
      </c>
      <c r="E2513" s="141">
        <v>1790716.3710878978</v>
      </c>
      <c r="J2513" s="47"/>
      <c r="K2513" s="47"/>
    </row>
    <row r="2514" spans="1:11">
      <c r="A2514" s="44">
        <v>2510</v>
      </c>
      <c r="B2514" s="171">
        <v>1330201.8196984448</v>
      </c>
      <c r="C2514" s="141">
        <v>1697661.9018655757</v>
      </c>
      <c r="D2514" s="141">
        <v>1705776.7697449978</v>
      </c>
      <c r="E2514" s="141">
        <v>1743428.3523070917</v>
      </c>
      <c r="J2514" s="47"/>
      <c r="K2514" s="47"/>
    </row>
    <row r="2515" spans="1:11">
      <c r="A2515" s="44">
        <v>2511</v>
      </c>
      <c r="B2515" s="171">
        <v>1334349.7455537445</v>
      </c>
      <c r="C2515" s="141">
        <v>1667995.6451803693</v>
      </c>
      <c r="D2515" s="141">
        <v>1692278.0378083305</v>
      </c>
      <c r="E2515" s="141">
        <v>1739519.7500867129</v>
      </c>
      <c r="J2515" s="47"/>
      <c r="K2515" s="47"/>
    </row>
    <row r="2516" spans="1:11">
      <c r="A2516" s="44">
        <v>2512</v>
      </c>
      <c r="B2516" s="171">
        <v>1319584.2313156785</v>
      </c>
      <c r="C2516" s="141">
        <v>1669151.3060845381</v>
      </c>
      <c r="D2516" s="141">
        <v>1737341.440753212</v>
      </c>
      <c r="E2516" s="141">
        <v>1819363.9848043667</v>
      </c>
      <c r="J2516" s="47"/>
      <c r="K2516" s="47"/>
    </row>
    <row r="2517" spans="1:11">
      <c r="A2517" s="44">
        <v>2513</v>
      </c>
      <c r="B2517" s="171">
        <v>1303211.106624593</v>
      </c>
      <c r="C2517" s="141">
        <v>1675728.874033239</v>
      </c>
      <c r="D2517" s="141">
        <v>1665021.1782377432</v>
      </c>
      <c r="E2517" s="141">
        <v>1760166.3336909178</v>
      </c>
      <c r="J2517" s="47"/>
      <c r="K2517" s="47"/>
    </row>
    <row r="2518" spans="1:11">
      <c r="A2518" s="44">
        <v>2514</v>
      </c>
      <c r="B2518" s="171">
        <v>1326244.4381198478</v>
      </c>
      <c r="C2518" s="141">
        <v>1665782.7093297362</v>
      </c>
      <c r="D2518" s="141">
        <v>1717013.4987442645</v>
      </c>
      <c r="E2518" s="141">
        <v>1818604.9940893068</v>
      </c>
      <c r="J2518" s="47"/>
      <c r="K2518" s="47"/>
    </row>
    <row r="2519" spans="1:11">
      <c r="A2519" s="44">
        <v>2515</v>
      </c>
      <c r="B2519" s="171">
        <v>1299520.1048053072</v>
      </c>
      <c r="C2519" s="141">
        <v>1647023.2406742049</v>
      </c>
      <c r="D2519" s="141">
        <v>1728903.546105508</v>
      </c>
      <c r="E2519" s="141">
        <v>1773792.3727156285</v>
      </c>
      <c r="J2519" s="47"/>
      <c r="K2519" s="47"/>
    </row>
    <row r="2520" spans="1:11">
      <c r="A2520" s="44">
        <v>2516</v>
      </c>
      <c r="B2520" s="171">
        <v>1316001.4114088253</v>
      </c>
      <c r="C2520" s="141">
        <v>1707872.1508529326</v>
      </c>
      <c r="D2520" s="141">
        <v>1720246.9454038164</v>
      </c>
      <c r="E2520" s="141">
        <v>1795679.1803173986</v>
      </c>
      <c r="J2520" s="47"/>
      <c r="K2520" s="47"/>
    </row>
    <row r="2521" spans="1:11">
      <c r="A2521" s="44">
        <v>2517</v>
      </c>
      <c r="B2521" s="171">
        <v>1319239.6452039476</v>
      </c>
      <c r="C2521" s="141">
        <v>1693406.133745563</v>
      </c>
      <c r="D2521" s="141">
        <v>1741838.7765810497</v>
      </c>
      <c r="E2521" s="141">
        <v>1819768.5478108746</v>
      </c>
      <c r="J2521" s="47"/>
      <c r="K2521" s="47"/>
    </row>
    <row r="2522" spans="1:11">
      <c r="A2522" s="44">
        <v>2518</v>
      </c>
      <c r="B2522" s="171">
        <v>1314098.4398721524</v>
      </c>
      <c r="C2522" s="141">
        <v>1703440.6274646414</v>
      </c>
      <c r="D2522" s="141">
        <v>1757401.8848672495</v>
      </c>
      <c r="E2522" s="141">
        <v>1804052.7690455981</v>
      </c>
      <c r="J2522" s="47"/>
      <c r="K2522" s="47"/>
    </row>
    <row r="2523" spans="1:11">
      <c r="A2523" s="44">
        <v>2519</v>
      </c>
      <c r="B2523" s="171">
        <v>1315001.5078888203</v>
      </c>
      <c r="C2523" s="141">
        <v>1697308.2156422341</v>
      </c>
      <c r="D2523" s="141">
        <v>1734391.68737421</v>
      </c>
      <c r="E2523" s="141">
        <v>1810022.5149737718</v>
      </c>
      <c r="J2523" s="47"/>
      <c r="K2523" s="47"/>
    </row>
    <row r="2524" spans="1:11">
      <c r="A2524" s="44">
        <v>2520</v>
      </c>
      <c r="B2524" s="171">
        <v>1342295.0654287124</v>
      </c>
      <c r="C2524" s="141">
        <v>1660423.1499015705</v>
      </c>
      <c r="D2524" s="141">
        <v>1706444.8564534066</v>
      </c>
      <c r="E2524" s="141">
        <v>1831730.8694360293</v>
      </c>
      <c r="J2524" s="47"/>
      <c r="K2524" s="47"/>
    </row>
    <row r="2525" spans="1:11">
      <c r="A2525" s="44">
        <v>2521</v>
      </c>
      <c r="B2525" s="171">
        <v>1326957.889987262</v>
      </c>
      <c r="C2525" s="141">
        <v>1715492.005786126</v>
      </c>
      <c r="D2525" s="141">
        <v>1775811.4120100336</v>
      </c>
      <c r="E2525" s="141">
        <v>1823660.7256431717</v>
      </c>
      <c r="J2525" s="47"/>
      <c r="K2525" s="47"/>
    </row>
    <row r="2526" spans="1:11">
      <c r="A2526" s="44">
        <v>2522</v>
      </c>
      <c r="B2526" s="171">
        <v>1309804.9094622813</v>
      </c>
      <c r="C2526" s="141">
        <v>1686011.5949140443</v>
      </c>
      <c r="D2526" s="141">
        <v>1688178.0780379586</v>
      </c>
      <c r="E2526" s="141">
        <v>1829698.1697638799</v>
      </c>
      <c r="J2526" s="47"/>
      <c r="K2526" s="47"/>
    </row>
    <row r="2527" spans="1:11">
      <c r="A2527" s="44">
        <v>2523</v>
      </c>
      <c r="B2527" s="171">
        <v>1300682.1958354446</v>
      </c>
      <c r="C2527" s="141">
        <v>1661420.8935174202</v>
      </c>
      <c r="D2527" s="141">
        <v>1695124.001714204</v>
      </c>
      <c r="E2527" s="141">
        <v>1761588.1774005156</v>
      </c>
      <c r="J2527" s="47"/>
      <c r="K2527" s="47"/>
    </row>
    <row r="2528" spans="1:11">
      <c r="A2528" s="44">
        <v>2524</v>
      </c>
      <c r="B2528" s="171">
        <v>1312362.0955015421</v>
      </c>
      <c r="C2528" s="141">
        <v>1699903.8476876833</v>
      </c>
      <c r="D2528" s="141">
        <v>1723236.0320253791</v>
      </c>
      <c r="E2528" s="141">
        <v>1821565.6622908621</v>
      </c>
      <c r="J2528" s="47"/>
      <c r="K2528" s="47"/>
    </row>
    <row r="2529" spans="1:11">
      <c r="A2529" s="44">
        <v>2525</v>
      </c>
      <c r="B2529" s="171">
        <v>1306845.4270007007</v>
      </c>
      <c r="C2529" s="141">
        <v>1692042.2985739673</v>
      </c>
      <c r="D2529" s="141">
        <v>1728754.0073071234</v>
      </c>
      <c r="E2529" s="141">
        <v>1787299.8686575145</v>
      </c>
      <c r="J2529" s="47"/>
      <c r="K2529" s="47"/>
    </row>
    <row r="2530" spans="1:11">
      <c r="A2530" s="44">
        <v>2526</v>
      </c>
      <c r="B2530" s="171">
        <v>1308541.3737235705</v>
      </c>
      <c r="C2530" s="141">
        <v>1664912.3728922976</v>
      </c>
      <c r="D2530" s="141">
        <v>1688548.083681843</v>
      </c>
      <c r="E2530" s="141">
        <v>1775851.8325627802</v>
      </c>
      <c r="J2530" s="47"/>
      <c r="K2530" s="47"/>
    </row>
    <row r="2531" spans="1:11">
      <c r="A2531" s="44">
        <v>2527</v>
      </c>
      <c r="B2531" s="171">
        <v>1311087.0547369209</v>
      </c>
      <c r="C2531" s="141">
        <v>1677880.9383623144</v>
      </c>
      <c r="D2531" s="141">
        <v>1735926.5649039114</v>
      </c>
      <c r="E2531" s="141">
        <v>1785938.3483376454</v>
      </c>
      <c r="J2531" s="47"/>
      <c r="K2531" s="47"/>
    </row>
    <row r="2532" spans="1:11">
      <c r="A2532" s="44">
        <v>2528</v>
      </c>
      <c r="B2532" s="171">
        <v>1332465.9931445098</v>
      </c>
      <c r="C2532" s="141">
        <v>1693366.5314764841</v>
      </c>
      <c r="D2532" s="141">
        <v>1707668.2803781333</v>
      </c>
      <c r="E2532" s="141">
        <v>1860218.4261412995</v>
      </c>
      <c r="J2532" s="47"/>
      <c r="K2532" s="47"/>
    </row>
    <row r="2533" spans="1:11">
      <c r="A2533" s="44">
        <v>2529</v>
      </c>
      <c r="B2533" s="171">
        <v>1341362.2307840802</v>
      </c>
      <c r="C2533" s="141">
        <v>1651780.8565584619</v>
      </c>
      <c r="D2533" s="141">
        <v>1716105.2048049096</v>
      </c>
      <c r="E2533" s="141">
        <v>1822041.0173395295</v>
      </c>
      <c r="J2533" s="47"/>
      <c r="K2533" s="47"/>
    </row>
    <row r="2534" spans="1:11">
      <c r="A2534" s="44">
        <v>2530</v>
      </c>
      <c r="B2534" s="171">
        <v>1300451.378458037</v>
      </c>
      <c r="C2534" s="141">
        <v>1645576.5201178121</v>
      </c>
      <c r="D2534" s="141">
        <v>1714302.8858482493</v>
      </c>
      <c r="E2534" s="141">
        <v>1765953.4529917182</v>
      </c>
      <c r="J2534" s="47"/>
      <c r="K2534" s="47"/>
    </row>
    <row r="2535" spans="1:11">
      <c r="A2535" s="44">
        <v>2531</v>
      </c>
      <c r="B2535" s="171">
        <v>1300922.4982526887</v>
      </c>
      <c r="C2535" s="141">
        <v>1712522.3793144117</v>
      </c>
      <c r="D2535" s="141">
        <v>1696779.5897411639</v>
      </c>
      <c r="E2535" s="141">
        <v>1769650.0634836301</v>
      </c>
      <c r="J2535" s="47"/>
      <c r="K2535" s="47"/>
    </row>
    <row r="2536" spans="1:11">
      <c r="A2536" s="44">
        <v>2532</v>
      </c>
      <c r="B2536" s="171">
        <v>1360284.163349733</v>
      </c>
      <c r="C2536" s="141">
        <v>1697561.2879809174</v>
      </c>
      <c r="D2536" s="141">
        <v>1751003.1430845556</v>
      </c>
      <c r="E2536" s="141">
        <v>1861574.9933481782</v>
      </c>
      <c r="J2536" s="47"/>
      <c r="K2536" s="47"/>
    </row>
    <row r="2537" spans="1:11">
      <c r="A2537" s="44">
        <v>2533</v>
      </c>
      <c r="B2537" s="171">
        <v>1320104.5810631302</v>
      </c>
      <c r="C2537" s="141">
        <v>1718698.2513778994</v>
      </c>
      <c r="D2537" s="141">
        <v>1752577.7693887907</v>
      </c>
      <c r="E2537" s="141">
        <v>1800772.4304070086</v>
      </c>
      <c r="J2537" s="47"/>
      <c r="K2537" s="47"/>
    </row>
    <row r="2538" spans="1:11">
      <c r="A2538" s="44">
        <v>2534</v>
      </c>
      <c r="B2538" s="171">
        <v>1339897.3939887269</v>
      </c>
      <c r="C2538" s="141">
        <v>1743238.9111848609</v>
      </c>
      <c r="D2538" s="141">
        <v>1800326.4583437843</v>
      </c>
      <c r="E2538" s="141">
        <v>1844429.4940459651</v>
      </c>
      <c r="J2538" s="47"/>
      <c r="K2538" s="47"/>
    </row>
    <row r="2539" spans="1:11">
      <c r="A2539" s="44">
        <v>2535</v>
      </c>
      <c r="B2539" s="171">
        <v>1327553.1454939491</v>
      </c>
      <c r="C2539" s="141">
        <v>1677651.8451765617</v>
      </c>
      <c r="D2539" s="141">
        <v>1727785.8724806185</v>
      </c>
      <c r="E2539" s="141">
        <v>1824702.6140646443</v>
      </c>
      <c r="J2539" s="47"/>
      <c r="K2539" s="47"/>
    </row>
    <row r="2540" spans="1:11">
      <c r="A2540" s="44">
        <v>2536</v>
      </c>
      <c r="B2540" s="171">
        <v>1305446.9390714224</v>
      </c>
      <c r="C2540" s="141">
        <v>1621518.998926102</v>
      </c>
      <c r="D2540" s="141">
        <v>1688710.7623638797</v>
      </c>
      <c r="E2540" s="141">
        <v>1799881.5895607613</v>
      </c>
      <c r="J2540" s="47"/>
      <c r="K2540" s="47"/>
    </row>
    <row r="2541" spans="1:11">
      <c r="A2541" s="44">
        <v>2537</v>
      </c>
      <c r="B2541" s="171">
        <v>1315685.1107899335</v>
      </c>
      <c r="C2541" s="141">
        <v>1681746.8267356753</v>
      </c>
      <c r="D2541" s="141">
        <v>1681107.5717057306</v>
      </c>
      <c r="E2541" s="141">
        <v>1808586.3341346015</v>
      </c>
      <c r="J2541" s="47"/>
      <c r="K2541" s="47"/>
    </row>
    <row r="2542" spans="1:11">
      <c r="A2542" s="44">
        <v>2538</v>
      </c>
      <c r="B2542" s="171">
        <v>1300060.1260749253</v>
      </c>
      <c r="C2542" s="141">
        <v>1615815.4733526947</v>
      </c>
      <c r="D2542" s="141">
        <v>1700076.3386040479</v>
      </c>
      <c r="E2542" s="141">
        <v>1731194.2819083652</v>
      </c>
      <c r="J2542" s="47"/>
      <c r="K2542" s="47"/>
    </row>
    <row r="2543" spans="1:11">
      <c r="A2543" s="44">
        <v>2539</v>
      </c>
      <c r="B2543" s="171">
        <v>1321537.1481770575</v>
      </c>
      <c r="C2543" s="141">
        <v>1709786.6349005427</v>
      </c>
      <c r="D2543" s="141">
        <v>1721157.3776839711</v>
      </c>
      <c r="E2543" s="141">
        <v>1819953.711593925</v>
      </c>
      <c r="J2543" s="47"/>
      <c r="K2543" s="47"/>
    </row>
    <row r="2544" spans="1:11">
      <c r="A2544" s="44">
        <v>2540</v>
      </c>
      <c r="B2544" s="171">
        <v>1333400.2894421401</v>
      </c>
      <c r="C2544" s="141">
        <v>1661675.7933924163</v>
      </c>
      <c r="D2544" s="141">
        <v>1711985.1360665252</v>
      </c>
      <c r="E2544" s="141">
        <v>1746293.7010139087</v>
      </c>
      <c r="J2544" s="47"/>
      <c r="K2544" s="47"/>
    </row>
    <row r="2545" spans="1:11">
      <c r="A2545" s="44">
        <v>2541</v>
      </c>
      <c r="B2545" s="171">
        <v>1321598.3274744763</v>
      </c>
      <c r="C2545" s="141">
        <v>1692575.8619753323</v>
      </c>
      <c r="D2545" s="141">
        <v>1712429.5008169473</v>
      </c>
      <c r="E2545" s="141">
        <v>1780127.0965042706</v>
      </c>
      <c r="J2545" s="47"/>
      <c r="K2545" s="47"/>
    </row>
    <row r="2546" spans="1:11">
      <c r="A2546" s="44">
        <v>2542</v>
      </c>
      <c r="B2546" s="171">
        <v>1296264.9971095012</v>
      </c>
      <c r="C2546" s="141">
        <v>1686853.4189852434</v>
      </c>
      <c r="D2546" s="141">
        <v>1699991.1215749274</v>
      </c>
      <c r="E2546" s="141">
        <v>1756760.0469845054</v>
      </c>
      <c r="J2546" s="47"/>
      <c r="K2546" s="47"/>
    </row>
    <row r="2547" spans="1:11">
      <c r="A2547" s="44">
        <v>2543</v>
      </c>
      <c r="B2547" s="171">
        <v>1318380.5702298235</v>
      </c>
      <c r="C2547" s="141">
        <v>1656642.8612533365</v>
      </c>
      <c r="D2547" s="141">
        <v>1756066.7594337342</v>
      </c>
      <c r="E2547" s="141">
        <v>1798957.0887810318</v>
      </c>
      <c r="J2547" s="47"/>
      <c r="K2547" s="47"/>
    </row>
    <row r="2548" spans="1:11">
      <c r="A2548" s="44">
        <v>2544</v>
      </c>
      <c r="B2548" s="171">
        <v>1324155.3958188784</v>
      </c>
      <c r="C2548" s="141">
        <v>1669186.6772025537</v>
      </c>
      <c r="D2548" s="141">
        <v>1763852.6036741196</v>
      </c>
      <c r="E2548" s="141">
        <v>1749266.0091787216</v>
      </c>
      <c r="J2548" s="47"/>
      <c r="K2548" s="47"/>
    </row>
    <row r="2549" spans="1:11">
      <c r="A2549" s="44">
        <v>2545</v>
      </c>
      <c r="B2549" s="171">
        <v>1333882.788944294</v>
      </c>
      <c r="C2549" s="141">
        <v>1710677.6734208988</v>
      </c>
      <c r="D2549" s="141">
        <v>1768918.6457988576</v>
      </c>
      <c r="E2549" s="141">
        <v>1866105.1608556428</v>
      </c>
      <c r="J2549" s="47"/>
      <c r="K2549" s="47"/>
    </row>
    <row r="2550" spans="1:11">
      <c r="A2550" s="44">
        <v>2546</v>
      </c>
      <c r="B2550" s="171">
        <v>1311683.7784119747</v>
      </c>
      <c r="C2550" s="141">
        <v>1668061.8765453899</v>
      </c>
      <c r="D2550" s="141">
        <v>1710976.6205550174</v>
      </c>
      <c r="E2550" s="141">
        <v>1757787.4723397279</v>
      </c>
      <c r="J2550" s="47"/>
      <c r="K2550" s="47"/>
    </row>
    <row r="2551" spans="1:11">
      <c r="A2551" s="44">
        <v>2547</v>
      </c>
      <c r="B2551" s="171">
        <v>1343221.8051127617</v>
      </c>
      <c r="C2551" s="141">
        <v>1731762.4985741985</v>
      </c>
      <c r="D2551" s="141">
        <v>1740914.8281290256</v>
      </c>
      <c r="E2551" s="141">
        <v>1858098.6762378078</v>
      </c>
      <c r="J2551" s="47"/>
      <c r="K2551" s="47"/>
    </row>
    <row r="2552" spans="1:11">
      <c r="A2552" s="44">
        <v>2548</v>
      </c>
      <c r="B2552" s="171">
        <v>1317311.1834840693</v>
      </c>
      <c r="C2552" s="141">
        <v>1674463.4324444148</v>
      </c>
      <c r="D2552" s="141">
        <v>1741081.6883310587</v>
      </c>
      <c r="E2552" s="141">
        <v>1825867.6413963365</v>
      </c>
      <c r="J2552" s="47"/>
      <c r="K2552" s="47"/>
    </row>
    <row r="2553" spans="1:11">
      <c r="A2553" s="44">
        <v>2549</v>
      </c>
      <c r="B2553" s="171">
        <v>1310147.2818753987</v>
      </c>
      <c r="C2553" s="141">
        <v>1673740.4375358857</v>
      </c>
      <c r="D2553" s="141">
        <v>1724204.7367231096</v>
      </c>
      <c r="E2553" s="141">
        <v>1811967.5469529282</v>
      </c>
      <c r="J2553" s="47"/>
      <c r="K2553" s="47"/>
    </row>
    <row r="2554" spans="1:11">
      <c r="A2554" s="44">
        <v>2550</v>
      </c>
      <c r="B2554" s="171">
        <v>1322059.6213235722</v>
      </c>
      <c r="C2554" s="141">
        <v>1694958.45595588</v>
      </c>
      <c r="D2554" s="141">
        <v>1705443.9782710711</v>
      </c>
      <c r="E2554" s="141">
        <v>1837416.807881787</v>
      </c>
      <c r="J2554" s="47"/>
      <c r="K2554" s="47"/>
    </row>
    <row r="2555" spans="1:11">
      <c r="A2555" s="44">
        <v>2551</v>
      </c>
      <c r="B2555" s="171">
        <v>1318621.3662334371</v>
      </c>
      <c r="C2555" s="141">
        <v>1715039.4658575277</v>
      </c>
      <c r="D2555" s="141">
        <v>1746681.2477222721</v>
      </c>
      <c r="E2555" s="141">
        <v>1829582.2893112067</v>
      </c>
      <c r="J2555" s="47"/>
      <c r="K2555" s="47"/>
    </row>
    <row r="2556" spans="1:11">
      <c r="A2556" s="44">
        <v>2552</v>
      </c>
      <c r="B2556" s="171">
        <v>1308382.4316529948</v>
      </c>
      <c r="C2556" s="141">
        <v>1713490.6192954013</v>
      </c>
      <c r="D2556" s="141">
        <v>1726214.8398119311</v>
      </c>
      <c r="E2556" s="141">
        <v>1697339.7560195625</v>
      </c>
      <c r="J2556" s="47"/>
      <c r="K2556" s="47"/>
    </row>
    <row r="2557" spans="1:11">
      <c r="A2557" s="44">
        <v>2553</v>
      </c>
      <c r="B2557" s="171">
        <v>1323296.6240399946</v>
      </c>
      <c r="C2557" s="141">
        <v>1662237.2518797657</v>
      </c>
      <c r="D2557" s="141">
        <v>1712449.2638877931</v>
      </c>
      <c r="E2557" s="141">
        <v>1755849.5879180792</v>
      </c>
      <c r="J2557" s="47"/>
      <c r="K2557" s="47"/>
    </row>
    <row r="2558" spans="1:11">
      <c r="A2558" s="44">
        <v>2554</v>
      </c>
      <c r="B2558" s="171">
        <v>1316294.5164402928</v>
      </c>
      <c r="C2558" s="141">
        <v>1665259.2915717817</v>
      </c>
      <c r="D2558" s="141">
        <v>1686093.5675644923</v>
      </c>
      <c r="E2558" s="141">
        <v>1812685.0994955699</v>
      </c>
      <c r="J2558" s="47"/>
      <c r="K2558" s="47"/>
    </row>
    <row r="2559" spans="1:11">
      <c r="A2559" s="44">
        <v>2555</v>
      </c>
      <c r="B2559" s="171">
        <v>1314792.4408580093</v>
      </c>
      <c r="C2559" s="141">
        <v>1708879.8419915095</v>
      </c>
      <c r="D2559" s="141">
        <v>1688294.0517430578</v>
      </c>
      <c r="E2559" s="141">
        <v>1767365.8854679635</v>
      </c>
      <c r="J2559" s="47"/>
      <c r="K2559" s="47"/>
    </row>
    <row r="2560" spans="1:11">
      <c r="A2560" s="44">
        <v>2556</v>
      </c>
      <c r="B2560" s="171">
        <v>1306667.1692395478</v>
      </c>
      <c r="C2560" s="141">
        <v>1644165.0864029583</v>
      </c>
      <c r="D2560" s="141">
        <v>1680162.8125742131</v>
      </c>
      <c r="E2560" s="141">
        <v>1798726.5699546223</v>
      </c>
      <c r="J2560" s="47"/>
      <c r="K2560" s="47"/>
    </row>
    <row r="2561" spans="1:11">
      <c r="A2561" s="44">
        <v>2557</v>
      </c>
      <c r="B2561" s="171">
        <v>1325167.5953137111</v>
      </c>
      <c r="C2561" s="141">
        <v>1672218.030258145</v>
      </c>
      <c r="D2561" s="141">
        <v>1750778.2056115435</v>
      </c>
      <c r="E2561" s="141">
        <v>1807268.5429536146</v>
      </c>
      <c r="J2561" s="47"/>
      <c r="K2561" s="47"/>
    </row>
    <row r="2562" spans="1:11">
      <c r="A2562" s="44">
        <v>2558</v>
      </c>
      <c r="B2562" s="171">
        <v>1310789.3341962497</v>
      </c>
      <c r="C2562" s="141">
        <v>1642759.2770703847</v>
      </c>
      <c r="D2562" s="141">
        <v>1716829.9356686783</v>
      </c>
      <c r="E2562" s="141">
        <v>1748125.3910370623</v>
      </c>
      <c r="J2562" s="47"/>
      <c r="K2562" s="47"/>
    </row>
    <row r="2563" spans="1:11">
      <c r="A2563" s="44">
        <v>2559</v>
      </c>
      <c r="B2563" s="171">
        <v>1322700.495915019</v>
      </c>
      <c r="C2563" s="141">
        <v>1686722.9339261912</v>
      </c>
      <c r="D2563" s="141">
        <v>1696919.3210355178</v>
      </c>
      <c r="E2563" s="141">
        <v>1776066.9497695579</v>
      </c>
      <c r="J2563" s="47"/>
      <c r="K2563" s="47"/>
    </row>
    <row r="2564" spans="1:11">
      <c r="A2564" s="44">
        <v>2560</v>
      </c>
      <c r="B2564" s="171">
        <v>1327486.4630955015</v>
      </c>
      <c r="C2564" s="141">
        <v>1675618.0351680014</v>
      </c>
      <c r="D2564" s="141">
        <v>1759145.7368374367</v>
      </c>
      <c r="E2564" s="141">
        <v>1807732.0355824456</v>
      </c>
      <c r="J2564" s="47"/>
      <c r="K2564" s="47"/>
    </row>
    <row r="2565" spans="1:11">
      <c r="A2565" s="44">
        <v>2561</v>
      </c>
      <c r="B2565" s="171">
        <v>1304197.7029209163</v>
      </c>
      <c r="C2565" s="141">
        <v>1656650.94404277</v>
      </c>
      <c r="D2565" s="141">
        <v>1695641.3087594549</v>
      </c>
      <c r="E2565" s="141">
        <v>1747007.1392480514</v>
      </c>
      <c r="J2565" s="47"/>
      <c r="K2565" s="47"/>
    </row>
    <row r="2566" spans="1:11">
      <c r="A2566" s="44">
        <v>2562</v>
      </c>
      <c r="B2566" s="171">
        <v>1315030.0207595108</v>
      </c>
      <c r="C2566" s="141">
        <v>1666683.1255125285</v>
      </c>
      <c r="D2566" s="141">
        <v>1718303.1841167959</v>
      </c>
      <c r="E2566" s="141">
        <v>1810015.0064983887</v>
      </c>
      <c r="J2566" s="47"/>
      <c r="K2566" s="47"/>
    </row>
    <row r="2567" spans="1:11">
      <c r="A2567" s="44">
        <v>2563</v>
      </c>
      <c r="B2567" s="171">
        <v>1320373.3623901089</v>
      </c>
      <c r="C2567" s="141">
        <v>1652847.5506357176</v>
      </c>
      <c r="D2567" s="141">
        <v>1729768.6333849644</v>
      </c>
      <c r="E2567" s="141">
        <v>1790516.5696407242</v>
      </c>
      <c r="J2567" s="47"/>
      <c r="K2567" s="47"/>
    </row>
    <row r="2568" spans="1:11">
      <c r="A2568" s="44">
        <v>2564</v>
      </c>
      <c r="B2568" s="171">
        <v>1330752.2423987936</v>
      </c>
      <c r="C2568" s="141">
        <v>1687763.6729875247</v>
      </c>
      <c r="D2568" s="141">
        <v>1754735.7861733905</v>
      </c>
      <c r="E2568" s="141">
        <v>1777491.0302153178</v>
      </c>
      <c r="J2568" s="47"/>
      <c r="K2568" s="47"/>
    </row>
    <row r="2569" spans="1:11">
      <c r="A2569" s="44">
        <v>2565</v>
      </c>
      <c r="B2569" s="171">
        <v>1314641.8977682472</v>
      </c>
      <c r="C2569" s="141">
        <v>1706237.6933909925</v>
      </c>
      <c r="D2569" s="141">
        <v>1762009.8729670511</v>
      </c>
      <c r="E2569" s="141">
        <v>1804925.0072585889</v>
      </c>
      <c r="J2569" s="47"/>
      <c r="K2569" s="47"/>
    </row>
    <row r="2570" spans="1:11">
      <c r="A2570" s="44">
        <v>2566</v>
      </c>
      <c r="B2570" s="171">
        <v>1310122.9396818879</v>
      </c>
      <c r="C2570" s="141">
        <v>1675907.3031213728</v>
      </c>
      <c r="D2570" s="141">
        <v>1720371.7819879821</v>
      </c>
      <c r="E2570" s="141">
        <v>1739935.7724225176</v>
      </c>
      <c r="J2570" s="47"/>
      <c r="K2570" s="47"/>
    </row>
    <row r="2571" spans="1:11">
      <c r="A2571" s="44">
        <v>2567</v>
      </c>
      <c r="B2571" s="171">
        <v>1326107.4587852356</v>
      </c>
      <c r="C2571" s="141">
        <v>1690068.7797234806</v>
      </c>
      <c r="D2571" s="141">
        <v>1729659.3118393149</v>
      </c>
      <c r="E2571" s="141">
        <v>1819829.11028205</v>
      </c>
      <c r="J2571" s="47"/>
      <c r="K2571" s="47"/>
    </row>
    <row r="2572" spans="1:11">
      <c r="A2572" s="44">
        <v>2568</v>
      </c>
      <c r="B2572" s="171">
        <v>1319636.2343099345</v>
      </c>
      <c r="C2572" s="141">
        <v>1646998.5528745146</v>
      </c>
      <c r="D2572" s="141">
        <v>1710675.7991680824</v>
      </c>
      <c r="E2572" s="141">
        <v>1747104.3309863415</v>
      </c>
      <c r="J2572" s="47"/>
      <c r="K2572" s="47"/>
    </row>
    <row r="2573" spans="1:11">
      <c r="A2573" s="44">
        <v>2569</v>
      </c>
      <c r="B2573" s="171">
        <v>1312574.22263158</v>
      </c>
      <c r="C2573" s="141">
        <v>1696630.9404648843</v>
      </c>
      <c r="D2573" s="141">
        <v>1713642.6273377223</v>
      </c>
      <c r="E2573" s="141">
        <v>1823600.9082387814</v>
      </c>
      <c r="J2573" s="47"/>
      <c r="K2573" s="47"/>
    </row>
    <row r="2574" spans="1:11">
      <c r="A2574" s="44">
        <v>2570</v>
      </c>
      <c r="B2574" s="171">
        <v>1293292.2748542218</v>
      </c>
      <c r="C2574" s="141">
        <v>1644828.2495575668</v>
      </c>
      <c r="D2574" s="141">
        <v>1730937.576772725</v>
      </c>
      <c r="E2574" s="141">
        <v>1775713.4273777716</v>
      </c>
      <c r="J2574" s="47"/>
      <c r="K2574" s="47"/>
    </row>
    <row r="2575" spans="1:11">
      <c r="A2575" s="44">
        <v>2571</v>
      </c>
      <c r="B2575" s="171">
        <v>1328684.6943611498</v>
      </c>
      <c r="C2575" s="141">
        <v>1688125.2459891425</v>
      </c>
      <c r="D2575" s="141">
        <v>1723644.3050067341</v>
      </c>
      <c r="E2575" s="141">
        <v>1831573.2068888007</v>
      </c>
      <c r="J2575" s="47"/>
      <c r="K2575" s="47"/>
    </row>
    <row r="2576" spans="1:11">
      <c r="A2576" s="44">
        <v>2572</v>
      </c>
      <c r="B2576" s="171">
        <v>1329389.1017468057</v>
      </c>
      <c r="C2576" s="141">
        <v>1659264.0052522633</v>
      </c>
      <c r="D2576" s="141">
        <v>1714020.8136509419</v>
      </c>
      <c r="E2576" s="141">
        <v>1802163.1178102025</v>
      </c>
      <c r="J2576" s="47"/>
      <c r="K2576" s="47"/>
    </row>
    <row r="2577" spans="1:11">
      <c r="A2577" s="44">
        <v>2573</v>
      </c>
      <c r="B2577" s="171">
        <v>1315740.9064441726</v>
      </c>
      <c r="C2577" s="141">
        <v>1676735.8467347124</v>
      </c>
      <c r="D2577" s="141">
        <v>1708905.4104029692</v>
      </c>
      <c r="E2577" s="141">
        <v>1788365.4455368004</v>
      </c>
      <c r="J2577" s="47"/>
      <c r="K2577" s="47"/>
    </row>
    <row r="2578" spans="1:11">
      <c r="A2578" s="44">
        <v>2574</v>
      </c>
      <c r="B2578" s="171">
        <v>1312264.7529622831</v>
      </c>
      <c r="C2578" s="141">
        <v>1644770.1759490306</v>
      </c>
      <c r="D2578" s="141">
        <v>1712192.5402207272</v>
      </c>
      <c r="E2578" s="141">
        <v>1729515.1684005728</v>
      </c>
      <c r="J2578" s="47"/>
      <c r="K2578" s="47"/>
    </row>
    <row r="2579" spans="1:11">
      <c r="A2579" s="44">
        <v>2575</v>
      </c>
      <c r="B2579" s="171">
        <v>1342552.476610468</v>
      </c>
      <c r="C2579" s="141">
        <v>1694121.3615697457</v>
      </c>
      <c r="D2579" s="141">
        <v>1716796.2312387712</v>
      </c>
      <c r="E2579" s="141">
        <v>1800303.6892114948</v>
      </c>
      <c r="J2579" s="47"/>
      <c r="K2579" s="47"/>
    </row>
    <row r="2580" spans="1:11">
      <c r="A2580" s="44">
        <v>2576</v>
      </c>
      <c r="B2580" s="171">
        <v>1357218.8142726752</v>
      </c>
      <c r="C2580" s="141">
        <v>1711498.3674037305</v>
      </c>
      <c r="D2580" s="141">
        <v>1775719.4873734631</v>
      </c>
      <c r="E2580" s="141">
        <v>1807877.9323259287</v>
      </c>
      <c r="J2580" s="47"/>
      <c r="K2580" s="47"/>
    </row>
    <row r="2581" spans="1:11">
      <c r="A2581" s="44">
        <v>2577</v>
      </c>
      <c r="B2581" s="171">
        <v>1320369.2441635381</v>
      </c>
      <c r="C2581" s="141">
        <v>1697895.1310236098</v>
      </c>
      <c r="D2581" s="141">
        <v>1786119.7261107473</v>
      </c>
      <c r="E2581" s="141">
        <v>1822836.5952542399</v>
      </c>
      <c r="J2581" s="47"/>
      <c r="K2581" s="47"/>
    </row>
    <row r="2582" spans="1:11">
      <c r="A2582" s="44">
        <v>2578</v>
      </c>
      <c r="B2582" s="171">
        <v>1331268.2370379074</v>
      </c>
      <c r="C2582" s="141">
        <v>1730455.5645471695</v>
      </c>
      <c r="D2582" s="141">
        <v>1750674.026924843</v>
      </c>
      <c r="E2582" s="141">
        <v>1796972.4076855746</v>
      </c>
      <c r="J2582" s="47"/>
      <c r="K2582" s="47"/>
    </row>
    <row r="2583" spans="1:11">
      <c r="A2583" s="44">
        <v>2579</v>
      </c>
      <c r="B2583" s="171">
        <v>1311066.0793508391</v>
      </c>
      <c r="C2583" s="141">
        <v>1726443.8128362286</v>
      </c>
      <c r="D2583" s="141">
        <v>1734803.8738493344</v>
      </c>
      <c r="E2583" s="141">
        <v>1793718.545314145</v>
      </c>
      <c r="J2583" s="47"/>
      <c r="K2583" s="47"/>
    </row>
    <row r="2584" spans="1:11">
      <c r="A2584" s="44">
        <v>2580</v>
      </c>
      <c r="B2584" s="171">
        <v>1341333.8052610348</v>
      </c>
      <c r="C2584" s="141">
        <v>1700522.5986241556</v>
      </c>
      <c r="D2584" s="141">
        <v>1739728.0814878019</v>
      </c>
      <c r="E2584" s="141">
        <v>1836124.9824370779</v>
      </c>
      <c r="J2584" s="47"/>
      <c r="K2584" s="47"/>
    </row>
    <row r="2585" spans="1:11">
      <c r="A2585" s="44">
        <v>2581</v>
      </c>
      <c r="B2585" s="171">
        <v>1322925.9249829387</v>
      </c>
      <c r="C2585" s="141">
        <v>1691921.4120319427</v>
      </c>
      <c r="D2585" s="141">
        <v>1734006.7854909704</v>
      </c>
      <c r="E2585" s="141">
        <v>1849339.0403767866</v>
      </c>
      <c r="J2585" s="47"/>
      <c r="K2585" s="47"/>
    </row>
    <row r="2586" spans="1:11">
      <c r="A2586" s="44">
        <v>2582</v>
      </c>
      <c r="B2586" s="171">
        <v>1309386.2716915736</v>
      </c>
      <c r="C2586" s="141">
        <v>1636774.175076565</v>
      </c>
      <c r="D2586" s="141">
        <v>1702465.7547644232</v>
      </c>
      <c r="E2586" s="141">
        <v>1822334.3766596622</v>
      </c>
      <c r="J2586" s="47"/>
      <c r="K2586" s="47"/>
    </row>
    <row r="2587" spans="1:11">
      <c r="A2587" s="44">
        <v>2583</v>
      </c>
      <c r="B2587" s="171">
        <v>1332067.6787117857</v>
      </c>
      <c r="C2587" s="141">
        <v>1670163.9227442427</v>
      </c>
      <c r="D2587" s="141">
        <v>1707828.5054655697</v>
      </c>
      <c r="E2587" s="141">
        <v>1769489.3782306081</v>
      </c>
      <c r="J2587" s="47"/>
      <c r="K2587" s="47"/>
    </row>
    <row r="2588" spans="1:11">
      <c r="A2588" s="44">
        <v>2584</v>
      </c>
      <c r="B2588" s="171">
        <v>1315812.084712801</v>
      </c>
      <c r="C2588" s="141">
        <v>1649501.3401497758</v>
      </c>
      <c r="D2588" s="141">
        <v>1714930.051855094</v>
      </c>
      <c r="E2588" s="141">
        <v>1756434.8848902448</v>
      </c>
      <c r="J2588" s="47"/>
      <c r="K2588" s="47"/>
    </row>
    <row r="2589" spans="1:11">
      <c r="A2589" s="44">
        <v>2585</v>
      </c>
      <c r="B2589" s="171">
        <v>1314144.5202049681</v>
      </c>
      <c r="C2589" s="141">
        <v>1717397.0095243193</v>
      </c>
      <c r="D2589" s="141">
        <v>1722394.9544751218</v>
      </c>
      <c r="E2589" s="141">
        <v>1743119.0209511651</v>
      </c>
      <c r="J2589" s="47"/>
      <c r="K2589" s="47"/>
    </row>
    <row r="2590" spans="1:11">
      <c r="A2590" s="44">
        <v>2586</v>
      </c>
      <c r="B2590" s="171">
        <v>1317127.2981435545</v>
      </c>
      <c r="C2590" s="141">
        <v>1668100.973956309</v>
      </c>
      <c r="D2590" s="141">
        <v>1739849.2989567104</v>
      </c>
      <c r="E2590" s="141">
        <v>1808823.6711137048</v>
      </c>
      <c r="J2590" s="47"/>
      <c r="K2590" s="47"/>
    </row>
    <row r="2591" spans="1:11">
      <c r="A2591" s="44">
        <v>2587</v>
      </c>
      <c r="B2591" s="171">
        <v>1314866.1284081871</v>
      </c>
      <c r="C2591" s="141">
        <v>1711608.7387945347</v>
      </c>
      <c r="D2591" s="141">
        <v>1711693.2190342681</v>
      </c>
      <c r="E2591" s="141">
        <v>1806793.296217598</v>
      </c>
      <c r="J2591" s="47"/>
      <c r="K2591" s="47"/>
    </row>
    <row r="2592" spans="1:11">
      <c r="A2592" s="44">
        <v>2588</v>
      </c>
      <c r="B2592" s="171">
        <v>1313309.1911003424</v>
      </c>
      <c r="C2592" s="141">
        <v>1709921.957960947</v>
      </c>
      <c r="D2592" s="141">
        <v>1737964.5088290118</v>
      </c>
      <c r="E2592" s="141">
        <v>1775620.6846087545</v>
      </c>
      <c r="J2592" s="47"/>
      <c r="K2592" s="47"/>
    </row>
    <row r="2593" spans="1:11">
      <c r="A2593" s="44">
        <v>2589</v>
      </c>
      <c r="B2593" s="171">
        <v>1350822.2826123233</v>
      </c>
      <c r="C2593" s="141">
        <v>1722899.3241537218</v>
      </c>
      <c r="D2593" s="141">
        <v>1744841.0827701229</v>
      </c>
      <c r="E2593" s="141">
        <v>1796721.2552601593</v>
      </c>
      <c r="J2593" s="47"/>
      <c r="K2593" s="47"/>
    </row>
    <row r="2594" spans="1:11">
      <c r="A2594" s="44">
        <v>2590</v>
      </c>
      <c r="B2594" s="171">
        <v>1313340.5920358975</v>
      </c>
      <c r="C2594" s="141">
        <v>1715079.7709325724</v>
      </c>
      <c r="D2594" s="141">
        <v>1781702.9466489353</v>
      </c>
      <c r="E2594" s="141">
        <v>1831135.5868825389</v>
      </c>
      <c r="J2594" s="47"/>
      <c r="K2594" s="47"/>
    </row>
    <row r="2595" spans="1:11">
      <c r="A2595" s="44">
        <v>2591</v>
      </c>
      <c r="B2595" s="171">
        <v>1316354.5063502297</v>
      </c>
      <c r="C2595" s="141">
        <v>1701533.7207159128</v>
      </c>
      <c r="D2595" s="141">
        <v>1741962.5889542305</v>
      </c>
      <c r="E2595" s="141">
        <v>1836582.6515862143</v>
      </c>
      <c r="J2595" s="47"/>
      <c r="K2595" s="47"/>
    </row>
    <row r="2596" spans="1:11">
      <c r="A2596" s="44">
        <v>2592</v>
      </c>
      <c r="B2596" s="171">
        <v>1309873.9733577266</v>
      </c>
      <c r="C2596" s="141">
        <v>1663219.9722593883</v>
      </c>
      <c r="D2596" s="141">
        <v>1723739.913551854</v>
      </c>
      <c r="E2596" s="141">
        <v>1760929.9825817493</v>
      </c>
      <c r="J2596" s="47"/>
      <c r="K2596" s="47"/>
    </row>
    <row r="2597" spans="1:11">
      <c r="A2597" s="44">
        <v>2593</v>
      </c>
      <c r="B2597" s="171">
        <v>1331330.4619090217</v>
      </c>
      <c r="C2597" s="141">
        <v>1674485.8032323895</v>
      </c>
      <c r="D2597" s="141">
        <v>1735928.9233929173</v>
      </c>
      <c r="E2597" s="141">
        <v>1768475.0932642312</v>
      </c>
      <c r="J2597" s="47"/>
      <c r="K2597" s="47"/>
    </row>
    <row r="2598" spans="1:11">
      <c r="A2598" s="44">
        <v>2594</v>
      </c>
      <c r="B2598" s="171">
        <v>1311427.2294227255</v>
      </c>
      <c r="C2598" s="141">
        <v>1650422.0337577043</v>
      </c>
      <c r="D2598" s="141">
        <v>1714672.9369892632</v>
      </c>
      <c r="E2598" s="141">
        <v>1837501.6747798093</v>
      </c>
      <c r="J2598" s="47"/>
      <c r="K2598" s="47"/>
    </row>
    <row r="2599" spans="1:11">
      <c r="A2599" s="44">
        <v>2595</v>
      </c>
      <c r="B2599" s="171">
        <v>1334169.5678982288</v>
      </c>
      <c r="C2599" s="141">
        <v>1715346.2362310737</v>
      </c>
      <c r="D2599" s="141">
        <v>1762148.5319502431</v>
      </c>
      <c r="E2599" s="141">
        <v>1812607.507495851</v>
      </c>
      <c r="J2599" s="47"/>
      <c r="K2599" s="47"/>
    </row>
    <row r="2600" spans="1:11">
      <c r="A2600" s="44">
        <v>2596</v>
      </c>
      <c r="B2600" s="171">
        <v>1332994.4590482744</v>
      </c>
      <c r="C2600" s="141">
        <v>1692112.8074452556</v>
      </c>
      <c r="D2600" s="141">
        <v>1732015.515086259</v>
      </c>
      <c r="E2600" s="141">
        <v>1833037.4605404325</v>
      </c>
      <c r="J2600" s="47"/>
      <c r="K2600" s="47"/>
    </row>
    <row r="2601" spans="1:11">
      <c r="A2601" s="44">
        <v>2597</v>
      </c>
      <c r="B2601" s="171">
        <v>1309314.4477209232</v>
      </c>
      <c r="C2601" s="141">
        <v>1650720.9985521543</v>
      </c>
      <c r="D2601" s="141">
        <v>1723441.1625033088</v>
      </c>
      <c r="E2601" s="141">
        <v>1777957.4642446486</v>
      </c>
      <c r="J2601" s="47"/>
      <c r="K2601" s="47"/>
    </row>
    <row r="2602" spans="1:11">
      <c r="A2602" s="44">
        <v>2598</v>
      </c>
      <c r="B2602" s="171">
        <v>1336445.3369082811</v>
      </c>
      <c r="C2602" s="141">
        <v>1690820.2763734201</v>
      </c>
      <c r="D2602" s="141">
        <v>1782669.1765736588</v>
      </c>
      <c r="E2602" s="141">
        <v>1805391.7880783393</v>
      </c>
      <c r="J2602" s="47"/>
      <c r="K2602" s="47"/>
    </row>
    <row r="2603" spans="1:11">
      <c r="A2603" s="44">
        <v>2599</v>
      </c>
      <c r="B2603" s="171">
        <v>1307101.8498177952</v>
      </c>
      <c r="C2603" s="141">
        <v>1670719.5226641744</v>
      </c>
      <c r="D2603" s="141">
        <v>1717424.8287860188</v>
      </c>
      <c r="E2603" s="141">
        <v>1785510.3133500193</v>
      </c>
      <c r="J2603" s="47"/>
      <c r="K2603" s="47"/>
    </row>
    <row r="2604" spans="1:11">
      <c r="A2604" s="44">
        <v>2600</v>
      </c>
      <c r="B2604" s="171">
        <v>1320186.2394405366</v>
      </c>
      <c r="C2604" s="141">
        <v>1705156.3279848718</v>
      </c>
      <c r="D2604" s="141">
        <v>1758757.7251496236</v>
      </c>
      <c r="E2604" s="141">
        <v>1767011.7676760999</v>
      </c>
      <c r="J2604" s="47"/>
      <c r="K2604" s="47"/>
    </row>
    <row r="2605" spans="1:11">
      <c r="A2605" s="44">
        <v>2601</v>
      </c>
      <c r="B2605" s="171">
        <v>1334440.9313601966</v>
      </c>
      <c r="C2605" s="141">
        <v>1668361.2377243747</v>
      </c>
      <c r="D2605" s="141">
        <v>1774440.4815673328</v>
      </c>
      <c r="E2605" s="141">
        <v>1828868.4733115111</v>
      </c>
      <c r="J2605" s="47"/>
      <c r="K2605" s="47"/>
    </row>
    <row r="2606" spans="1:11">
      <c r="A2606" s="44">
        <v>2602</v>
      </c>
      <c r="B2606" s="171">
        <v>1316749.0920788189</v>
      </c>
      <c r="C2606" s="141">
        <v>1688235.8170049507</v>
      </c>
      <c r="D2606" s="141">
        <v>1714984.9850912499</v>
      </c>
      <c r="E2606" s="141">
        <v>1782268.5137878133</v>
      </c>
      <c r="J2606" s="47"/>
      <c r="K2606" s="47"/>
    </row>
    <row r="2607" spans="1:11">
      <c r="A2607" s="44">
        <v>2603</v>
      </c>
      <c r="B2607" s="171">
        <v>1323566.6121043379</v>
      </c>
      <c r="C2607" s="141">
        <v>1647679.724004</v>
      </c>
      <c r="D2607" s="141">
        <v>1694749.80679295</v>
      </c>
      <c r="E2607" s="141">
        <v>1752249.4065409161</v>
      </c>
      <c r="J2607" s="47"/>
      <c r="K2607" s="47"/>
    </row>
    <row r="2608" spans="1:11">
      <c r="A2608" s="44">
        <v>2604</v>
      </c>
      <c r="B2608" s="171">
        <v>1314529.9255861584</v>
      </c>
      <c r="C2608" s="141">
        <v>1674748.593087188</v>
      </c>
      <c r="D2608" s="141">
        <v>1703411.1152938185</v>
      </c>
      <c r="E2608" s="141">
        <v>1775380.7743323823</v>
      </c>
      <c r="J2608" s="47"/>
      <c r="K2608" s="47"/>
    </row>
    <row r="2609" spans="1:11">
      <c r="A2609" s="44">
        <v>2605</v>
      </c>
      <c r="B2609" s="171">
        <v>1329442.104244404</v>
      </c>
      <c r="C2609" s="141">
        <v>1689072.5433529008</v>
      </c>
      <c r="D2609" s="141">
        <v>1718515.0049430588</v>
      </c>
      <c r="E2609" s="141">
        <v>1829119.1251596857</v>
      </c>
      <c r="J2609" s="47"/>
      <c r="K2609" s="47"/>
    </row>
    <row r="2610" spans="1:11">
      <c r="A2610" s="44">
        <v>2606</v>
      </c>
      <c r="B2610" s="171">
        <v>1318058.1924921586</v>
      </c>
      <c r="C2610" s="141">
        <v>1683591.3672150176</v>
      </c>
      <c r="D2610" s="141">
        <v>1724972.8463825278</v>
      </c>
      <c r="E2610" s="141">
        <v>1847265.674641144</v>
      </c>
      <c r="J2610" s="47"/>
      <c r="K2610" s="47"/>
    </row>
    <row r="2611" spans="1:11">
      <c r="A2611" s="44">
        <v>2607</v>
      </c>
      <c r="B2611" s="171">
        <v>1329863.4867345484</v>
      </c>
      <c r="C2611" s="141">
        <v>1657417.6766697881</v>
      </c>
      <c r="D2611" s="141">
        <v>1710552.7401493357</v>
      </c>
      <c r="E2611" s="141">
        <v>1777601.8402710736</v>
      </c>
      <c r="J2611" s="47"/>
      <c r="K2611" s="47"/>
    </row>
    <row r="2612" spans="1:11">
      <c r="A2612" s="44">
        <v>2608</v>
      </c>
      <c r="B2612" s="171">
        <v>1318244.5992989307</v>
      </c>
      <c r="C2612" s="141">
        <v>1708896.7690375978</v>
      </c>
      <c r="D2612" s="141">
        <v>1736147.000450532</v>
      </c>
      <c r="E2612" s="141">
        <v>1779176.4467032677</v>
      </c>
      <c r="J2612" s="47"/>
      <c r="K2612" s="47"/>
    </row>
    <row r="2613" spans="1:11">
      <c r="A2613" s="44">
        <v>2609</v>
      </c>
      <c r="B2613" s="171">
        <v>1328919.5979749321</v>
      </c>
      <c r="C2613" s="141">
        <v>1768364.5754347022</v>
      </c>
      <c r="D2613" s="141">
        <v>1800031.4227160451</v>
      </c>
      <c r="E2613" s="141">
        <v>1887583.0768162238</v>
      </c>
      <c r="J2613" s="47"/>
      <c r="K2613" s="47"/>
    </row>
    <row r="2614" spans="1:11">
      <c r="A2614" s="44">
        <v>2610</v>
      </c>
      <c r="B2614" s="171">
        <v>1324560.2611173987</v>
      </c>
      <c r="C2614" s="141">
        <v>1669129.4891100284</v>
      </c>
      <c r="D2614" s="141">
        <v>1691660.2428809446</v>
      </c>
      <c r="E2614" s="141">
        <v>1752656.3810080069</v>
      </c>
      <c r="J2614" s="47"/>
      <c r="K2614" s="47"/>
    </row>
    <row r="2615" spans="1:11">
      <c r="A2615" s="44">
        <v>2611</v>
      </c>
      <c r="B2615" s="171">
        <v>1330787.9176117594</v>
      </c>
      <c r="C2615" s="141">
        <v>1667179.4714798925</v>
      </c>
      <c r="D2615" s="141">
        <v>1754317.8499987361</v>
      </c>
      <c r="E2615" s="141">
        <v>1758408.7451172336</v>
      </c>
      <c r="J2615" s="47"/>
      <c r="K2615" s="47"/>
    </row>
    <row r="2616" spans="1:11">
      <c r="A2616" s="44">
        <v>2612</v>
      </c>
      <c r="B2616" s="171">
        <v>1327574.5310150343</v>
      </c>
      <c r="C2616" s="141">
        <v>1707901.4641128443</v>
      </c>
      <c r="D2616" s="141">
        <v>1762559.3812132257</v>
      </c>
      <c r="E2616" s="141">
        <v>1811687.5378281244</v>
      </c>
      <c r="J2616" s="47"/>
      <c r="K2616" s="47"/>
    </row>
    <row r="2617" spans="1:11">
      <c r="A2617" s="44">
        <v>2613</v>
      </c>
      <c r="B2617" s="171">
        <v>1274524.4005467221</v>
      </c>
      <c r="C2617" s="141">
        <v>1666273.0366821317</v>
      </c>
      <c r="D2617" s="141">
        <v>1685685.5119927418</v>
      </c>
      <c r="E2617" s="141">
        <v>1747499.7256756348</v>
      </c>
      <c r="J2617" s="47"/>
      <c r="K2617" s="47"/>
    </row>
    <row r="2618" spans="1:11">
      <c r="A2618" s="44">
        <v>2614</v>
      </c>
      <c r="B2618" s="171">
        <v>1303539.2970260403</v>
      </c>
      <c r="C2618" s="141">
        <v>1677285.5857319108</v>
      </c>
      <c r="D2618" s="141">
        <v>1673520.2746565375</v>
      </c>
      <c r="E2618" s="141">
        <v>1802270.6149210671</v>
      </c>
      <c r="J2618" s="47"/>
      <c r="K2618" s="47"/>
    </row>
    <row r="2619" spans="1:11">
      <c r="A2619" s="44">
        <v>2615</v>
      </c>
      <c r="B2619" s="171">
        <v>1315768.7760182549</v>
      </c>
      <c r="C2619" s="141">
        <v>1687884.3438098172</v>
      </c>
      <c r="D2619" s="141">
        <v>1704783.171706876</v>
      </c>
      <c r="E2619" s="141">
        <v>1756915.4620718653</v>
      </c>
      <c r="J2619" s="47"/>
      <c r="K2619" s="47"/>
    </row>
    <row r="2620" spans="1:11">
      <c r="A2620" s="44">
        <v>2616</v>
      </c>
      <c r="B2620" s="171">
        <v>1323497.1970460794</v>
      </c>
      <c r="C2620" s="141">
        <v>1653367.2299470294</v>
      </c>
      <c r="D2620" s="141">
        <v>1695289.7039270422</v>
      </c>
      <c r="E2620" s="141">
        <v>1792876.4901130942</v>
      </c>
      <c r="J2620" s="47"/>
      <c r="K2620" s="47"/>
    </row>
    <row r="2621" spans="1:11">
      <c r="A2621" s="44">
        <v>2617</v>
      </c>
      <c r="B2621" s="171">
        <v>1296213.9255036076</v>
      </c>
      <c r="C2621" s="141">
        <v>1671868.9904377931</v>
      </c>
      <c r="D2621" s="141">
        <v>1738758.9837969556</v>
      </c>
      <c r="E2621" s="141">
        <v>1828181.5901797756</v>
      </c>
      <c r="J2621" s="47"/>
      <c r="K2621" s="47"/>
    </row>
    <row r="2622" spans="1:11">
      <c r="A2622" s="44">
        <v>2618</v>
      </c>
      <c r="B2622" s="171">
        <v>1325311.4811659176</v>
      </c>
      <c r="C2622" s="141">
        <v>1671932.4554101268</v>
      </c>
      <c r="D2622" s="141">
        <v>1738175.7700494209</v>
      </c>
      <c r="E2622" s="141">
        <v>1807324.5594228012</v>
      </c>
      <c r="J2622" s="47"/>
      <c r="K2622" s="47"/>
    </row>
    <row r="2623" spans="1:11">
      <c r="A2623" s="44">
        <v>2619</v>
      </c>
      <c r="B2623" s="171">
        <v>1321958.5807337856</v>
      </c>
      <c r="C2623" s="141">
        <v>1716839.4714574844</v>
      </c>
      <c r="D2623" s="141">
        <v>1720285.3485228294</v>
      </c>
      <c r="E2623" s="141">
        <v>1781313.0656295998</v>
      </c>
      <c r="J2623" s="47"/>
      <c r="K2623" s="47"/>
    </row>
    <row r="2624" spans="1:11">
      <c r="A2624" s="44">
        <v>2620</v>
      </c>
      <c r="B2624" s="171">
        <v>1336078.2182519673</v>
      </c>
      <c r="C2624" s="141">
        <v>1733771.4155419946</v>
      </c>
      <c r="D2624" s="141">
        <v>1747742.2604092886</v>
      </c>
      <c r="E2624" s="141">
        <v>1765809.3531138746</v>
      </c>
      <c r="J2624" s="47"/>
      <c r="K2624" s="47"/>
    </row>
    <row r="2625" spans="1:11">
      <c r="A2625" s="44">
        <v>2621</v>
      </c>
      <c r="B2625" s="171">
        <v>1354337.0077773402</v>
      </c>
      <c r="C2625" s="141">
        <v>1706995.054209383</v>
      </c>
      <c r="D2625" s="141">
        <v>1769016.0845147134</v>
      </c>
      <c r="E2625" s="141">
        <v>1803350.3316191097</v>
      </c>
      <c r="J2625" s="47"/>
      <c r="K2625" s="47"/>
    </row>
    <row r="2626" spans="1:11">
      <c r="A2626" s="44">
        <v>2622</v>
      </c>
      <c r="B2626" s="171">
        <v>1316540.6815343434</v>
      </c>
      <c r="C2626" s="141">
        <v>1651511.5864274728</v>
      </c>
      <c r="D2626" s="141">
        <v>1675721.9113302231</v>
      </c>
      <c r="E2626" s="141">
        <v>1756493.001097647</v>
      </c>
      <c r="J2626" s="47"/>
      <c r="K2626" s="47"/>
    </row>
    <row r="2627" spans="1:11">
      <c r="A2627" s="44">
        <v>2623</v>
      </c>
      <c r="B2627" s="171">
        <v>1299497.3755898455</v>
      </c>
      <c r="C2627" s="141">
        <v>1633068.4923856643</v>
      </c>
      <c r="D2627" s="141">
        <v>1659627.7849819737</v>
      </c>
      <c r="E2627" s="141">
        <v>1743386.4136018576</v>
      </c>
      <c r="J2627" s="47"/>
      <c r="K2627" s="47"/>
    </row>
    <row r="2628" spans="1:11">
      <c r="A2628" s="44">
        <v>2624</v>
      </c>
      <c r="B2628" s="171">
        <v>1312999.5989041366</v>
      </c>
      <c r="C2628" s="141">
        <v>1621581.2458876637</v>
      </c>
      <c r="D2628" s="141">
        <v>1712818.2077282788</v>
      </c>
      <c r="E2628" s="141">
        <v>1815085.7645024997</v>
      </c>
      <c r="J2628" s="47"/>
      <c r="K2628" s="47"/>
    </row>
    <row r="2629" spans="1:11">
      <c r="A2629" s="44">
        <v>2625</v>
      </c>
      <c r="B2629" s="171">
        <v>1295703.3794586097</v>
      </c>
      <c r="C2629" s="141">
        <v>1681712.3273161019</v>
      </c>
      <c r="D2629" s="141">
        <v>1712686.5948799029</v>
      </c>
      <c r="E2629" s="141">
        <v>1781791.143747133</v>
      </c>
      <c r="J2629" s="47"/>
      <c r="K2629" s="47"/>
    </row>
    <row r="2630" spans="1:11">
      <c r="A2630" s="44">
        <v>2626</v>
      </c>
      <c r="B2630" s="171">
        <v>1310364.192571546</v>
      </c>
      <c r="C2630" s="141">
        <v>1691381.6324121482</v>
      </c>
      <c r="D2630" s="141">
        <v>1684931.5630752773</v>
      </c>
      <c r="E2630" s="141">
        <v>1749624.6155821634</v>
      </c>
      <c r="J2630" s="47"/>
      <c r="K2630" s="47"/>
    </row>
    <row r="2631" spans="1:11">
      <c r="A2631" s="44">
        <v>2627</v>
      </c>
      <c r="B2631" s="171">
        <v>1313576.9183112616</v>
      </c>
      <c r="C2631" s="141">
        <v>1696849.6578855761</v>
      </c>
      <c r="D2631" s="141">
        <v>1710454.7372705964</v>
      </c>
      <c r="E2631" s="141">
        <v>1808403.7127302473</v>
      </c>
      <c r="J2631" s="47"/>
      <c r="K2631" s="47"/>
    </row>
    <row r="2632" spans="1:11">
      <c r="A2632" s="44">
        <v>2628</v>
      </c>
      <c r="B2632" s="171">
        <v>1327598.5185942163</v>
      </c>
      <c r="C2632" s="141">
        <v>1645734.7877354212</v>
      </c>
      <c r="D2632" s="141">
        <v>1664838.9227198663</v>
      </c>
      <c r="E2632" s="141">
        <v>1785939.6986954357</v>
      </c>
      <c r="J2632" s="47"/>
      <c r="K2632" s="47"/>
    </row>
    <row r="2633" spans="1:11">
      <c r="A2633" s="44">
        <v>2629</v>
      </c>
      <c r="B2633" s="171">
        <v>1314882.6248210857</v>
      </c>
      <c r="C2633" s="141">
        <v>1660900.8771369734</v>
      </c>
      <c r="D2633" s="141">
        <v>1719369.750141398</v>
      </c>
      <c r="E2633" s="141">
        <v>1729530.6213947728</v>
      </c>
      <c r="J2633" s="47"/>
      <c r="K2633" s="47"/>
    </row>
    <row r="2634" spans="1:11">
      <c r="A2634" s="44">
        <v>2630</v>
      </c>
      <c r="B2634" s="171">
        <v>1309712.6970559251</v>
      </c>
      <c r="C2634" s="141">
        <v>1675040.0969529941</v>
      </c>
      <c r="D2634" s="141">
        <v>1717959.8823643487</v>
      </c>
      <c r="E2634" s="141">
        <v>1791860.7134840367</v>
      </c>
      <c r="J2634" s="47"/>
      <c r="K2634" s="47"/>
    </row>
    <row r="2635" spans="1:11">
      <c r="A2635" s="44">
        <v>2631</v>
      </c>
      <c r="B2635" s="171">
        <v>1319580.6204371473</v>
      </c>
      <c r="C2635" s="141">
        <v>1698405.8891022014</v>
      </c>
      <c r="D2635" s="141">
        <v>1758350.3619665003</v>
      </c>
      <c r="E2635" s="141">
        <v>1784382.319327259</v>
      </c>
      <c r="J2635" s="47"/>
      <c r="K2635" s="47"/>
    </row>
    <row r="2636" spans="1:11">
      <c r="A2636" s="44">
        <v>2632</v>
      </c>
      <c r="B2636" s="171">
        <v>1309403.1733832874</v>
      </c>
      <c r="C2636" s="141">
        <v>1707658.4661924771</v>
      </c>
      <c r="D2636" s="141">
        <v>1722698.9750070164</v>
      </c>
      <c r="E2636" s="141">
        <v>1772369.6574679897</v>
      </c>
      <c r="J2636" s="47"/>
      <c r="K2636" s="47"/>
    </row>
    <row r="2637" spans="1:11">
      <c r="A2637" s="44">
        <v>2633</v>
      </c>
      <c r="B2637" s="171">
        <v>1307990.631598271</v>
      </c>
      <c r="C2637" s="141">
        <v>1703101.3170023223</v>
      </c>
      <c r="D2637" s="141">
        <v>1696280.4185011175</v>
      </c>
      <c r="E2637" s="141">
        <v>1745941.8737953014</v>
      </c>
      <c r="J2637" s="47"/>
      <c r="K2637" s="47"/>
    </row>
    <row r="2638" spans="1:11">
      <c r="A2638" s="44">
        <v>2634</v>
      </c>
      <c r="B2638" s="171">
        <v>1334193.4945782844</v>
      </c>
      <c r="C2638" s="141">
        <v>1635294.6414308436</v>
      </c>
      <c r="D2638" s="141">
        <v>1687031.9767464262</v>
      </c>
      <c r="E2638" s="141">
        <v>1768156.4951686906</v>
      </c>
      <c r="J2638" s="47"/>
      <c r="K2638" s="47"/>
    </row>
    <row r="2639" spans="1:11">
      <c r="A2639" s="44">
        <v>2635</v>
      </c>
      <c r="B2639" s="171">
        <v>1323721.2197245797</v>
      </c>
      <c r="C2639" s="141">
        <v>1690942.1832933396</v>
      </c>
      <c r="D2639" s="141">
        <v>1708801.2552685693</v>
      </c>
      <c r="E2639" s="141">
        <v>1836325.8609881871</v>
      </c>
      <c r="J2639" s="47"/>
      <c r="K2639" s="47"/>
    </row>
    <row r="2640" spans="1:11">
      <c r="A2640" s="44">
        <v>2636</v>
      </c>
      <c r="B2640" s="171">
        <v>1304386.4150821699</v>
      </c>
      <c r="C2640" s="141">
        <v>1686935.5027968795</v>
      </c>
      <c r="D2640" s="141">
        <v>1678464.6592479274</v>
      </c>
      <c r="E2640" s="141">
        <v>1810757.1773016937</v>
      </c>
      <c r="J2640" s="47"/>
      <c r="K2640" s="47"/>
    </row>
    <row r="2641" spans="1:11">
      <c r="A2641" s="44">
        <v>2637</v>
      </c>
      <c r="B2641" s="171">
        <v>1292752.4422676975</v>
      </c>
      <c r="C2641" s="141">
        <v>1724125.4461341319</v>
      </c>
      <c r="D2641" s="141">
        <v>1699324.57485858</v>
      </c>
      <c r="E2641" s="141">
        <v>1815062.6138936104</v>
      </c>
      <c r="J2641" s="47"/>
      <c r="K2641" s="47"/>
    </row>
    <row r="2642" spans="1:11">
      <c r="A2642" s="44">
        <v>2638</v>
      </c>
      <c r="B2642" s="171">
        <v>1311538.4754121311</v>
      </c>
      <c r="C2642" s="141">
        <v>1673474.5967136482</v>
      </c>
      <c r="D2642" s="141">
        <v>1733408.6002394161</v>
      </c>
      <c r="E2642" s="141">
        <v>1777912.3177923507</v>
      </c>
      <c r="J2642" s="47"/>
      <c r="K2642" s="47"/>
    </row>
    <row r="2643" spans="1:11">
      <c r="A2643" s="44">
        <v>2639</v>
      </c>
      <c r="B2643" s="171">
        <v>1324211.8989683432</v>
      </c>
      <c r="C2643" s="141">
        <v>1665014.540251534</v>
      </c>
      <c r="D2643" s="141">
        <v>1670866.5812762415</v>
      </c>
      <c r="E2643" s="141">
        <v>1817783.8708476317</v>
      </c>
      <c r="J2643" s="47"/>
      <c r="K2643" s="47"/>
    </row>
    <row r="2644" spans="1:11">
      <c r="A2644" s="44">
        <v>2640</v>
      </c>
      <c r="B2644" s="171">
        <v>1333727.9886318033</v>
      </c>
      <c r="C2644" s="141">
        <v>1702363.1015268744</v>
      </c>
      <c r="D2644" s="141">
        <v>1739334.7133620658</v>
      </c>
      <c r="E2644" s="141">
        <v>1808938.4440256436</v>
      </c>
      <c r="J2644" s="47"/>
      <c r="K2644" s="47"/>
    </row>
    <row r="2645" spans="1:11">
      <c r="A2645" s="44">
        <v>2641</v>
      </c>
      <c r="B2645" s="171">
        <v>1329791.0356507341</v>
      </c>
      <c r="C2645" s="141">
        <v>1700782.7305013135</v>
      </c>
      <c r="D2645" s="141">
        <v>1712202.6027249624</v>
      </c>
      <c r="E2645" s="141">
        <v>1832203.1043429815</v>
      </c>
      <c r="J2645" s="47"/>
      <c r="K2645" s="47"/>
    </row>
    <row r="2646" spans="1:11">
      <c r="A2646" s="44">
        <v>2642</v>
      </c>
      <c r="B2646" s="171">
        <v>1340808.9148245845</v>
      </c>
      <c r="C2646" s="141">
        <v>1716935.3187901771</v>
      </c>
      <c r="D2646" s="141">
        <v>1789873.6044903942</v>
      </c>
      <c r="E2646" s="141">
        <v>1814448.4386092019</v>
      </c>
      <c r="J2646" s="47"/>
      <c r="K2646" s="47"/>
    </row>
    <row r="2647" spans="1:11">
      <c r="A2647" s="44">
        <v>2643</v>
      </c>
      <c r="B2647" s="171">
        <v>1330592.3237764961</v>
      </c>
      <c r="C2647" s="141">
        <v>1614955.9422203146</v>
      </c>
      <c r="D2647" s="141">
        <v>1757190.4841863937</v>
      </c>
      <c r="E2647" s="141">
        <v>1818881.7873236814</v>
      </c>
      <c r="J2647" s="47"/>
      <c r="K2647" s="47"/>
    </row>
    <row r="2648" spans="1:11">
      <c r="A2648" s="44">
        <v>2644</v>
      </c>
      <c r="B2648" s="171">
        <v>1324973.9943150207</v>
      </c>
      <c r="C2648" s="141">
        <v>1700144.7413784342</v>
      </c>
      <c r="D2648" s="141">
        <v>1749813.3567706901</v>
      </c>
      <c r="E2648" s="141">
        <v>1757797.1836213018</v>
      </c>
      <c r="J2648" s="47"/>
      <c r="K2648" s="47"/>
    </row>
    <row r="2649" spans="1:11">
      <c r="A2649" s="44">
        <v>2645</v>
      </c>
      <c r="B2649" s="171">
        <v>1307923.0345034564</v>
      </c>
      <c r="C2649" s="141">
        <v>1701550.1007153131</v>
      </c>
      <c r="D2649" s="141">
        <v>1720703.6865309062</v>
      </c>
      <c r="E2649" s="141">
        <v>1805263.8973194927</v>
      </c>
      <c r="J2649" s="47"/>
      <c r="K2649" s="47"/>
    </row>
    <row r="2650" spans="1:11">
      <c r="A2650" s="44">
        <v>2646</v>
      </c>
      <c r="B2650" s="171">
        <v>1329140.8725120488</v>
      </c>
      <c r="C2650" s="141">
        <v>1681960.6850020061</v>
      </c>
      <c r="D2650" s="141">
        <v>1768677.9658482457</v>
      </c>
      <c r="E2650" s="141">
        <v>1779439.6155032676</v>
      </c>
      <c r="J2650" s="47"/>
      <c r="K2650" s="47"/>
    </row>
    <row r="2651" spans="1:11">
      <c r="A2651" s="44">
        <v>2647</v>
      </c>
      <c r="B2651" s="171">
        <v>1309575.8126197357</v>
      </c>
      <c r="C2651" s="141">
        <v>1699939.5837131669</v>
      </c>
      <c r="D2651" s="141">
        <v>1687018.0039940351</v>
      </c>
      <c r="E2651" s="141">
        <v>1745974.413936204</v>
      </c>
      <c r="J2651" s="47"/>
      <c r="K2651" s="47"/>
    </row>
    <row r="2652" spans="1:11">
      <c r="A2652" s="44">
        <v>2648</v>
      </c>
      <c r="B2652" s="171">
        <v>1325431.3955313191</v>
      </c>
      <c r="C2652" s="141">
        <v>1690939.4761634546</v>
      </c>
      <c r="D2652" s="141">
        <v>1719292.1834269906</v>
      </c>
      <c r="E2652" s="141">
        <v>1811466.3897220343</v>
      </c>
      <c r="J2652" s="47"/>
      <c r="K2652" s="47"/>
    </row>
    <row r="2653" spans="1:11">
      <c r="A2653" s="44">
        <v>2649</v>
      </c>
      <c r="B2653" s="171">
        <v>1313798.3615079334</v>
      </c>
      <c r="C2653" s="141">
        <v>1671885.6496781283</v>
      </c>
      <c r="D2653" s="141">
        <v>1722213.8281948303</v>
      </c>
      <c r="E2653" s="141">
        <v>1875753.4182338556</v>
      </c>
      <c r="J2653" s="47"/>
      <c r="K2653" s="47"/>
    </row>
    <row r="2654" spans="1:11">
      <c r="A2654" s="44">
        <v>2650</v>
      </c>
      <c r="B2654" s="171">
        <v>1323534.9501556174</v>
      </c>
      <c r="C2654" s="141">
        <v>1683770.7525514639</v>
      </c>
      <c r="D2654" s="141">
        <v>1738251.0489737375</v>
      </c>
      <c r="E2654" s="141">
        <v>1813779.9627104211</v>
      </c>
      <c r="J2654" s="47"/>
      <c r="K2654" s="47"/>
    </row>
    <row r="2655" spans="1:11">
      <c r="A2655" s="44">
        <v>2651</v>
      </c>
      <c r="B2655" s="171">
        <v>1333464.6971674599</v>
      </c>
      <c r="C2655" s="141">
        <v>1724550.334188164</v>
      </c>
      <c r="D2655" s="141">
        <v>1701325.9495971352</v>
      </c>
      <c r="E2655" s="141">
        <v>1823091.1048294138</v>
      </c>
      <c r="J2655" s="47"/>
      <c r="K2655" s="47"/>
    </row>
    <row r="2656" spans="1:11">
      <c r="A2656" s="44">
        <v>2652</v>
      </c>
      <c r="B2656" s="171">
        <v>1328637.2515011895</v>
      </c>
      <c r="C2656" s="141">
        <v>1671292.7280038001</v>
      </c>
      <c r="D2656" s="141">
        <v>1730758.8349313631</v>
      </c>
      <c r="E2656" s="141">
        <v>1810455.0793745085</v>
      </c>
      <c r="J2656" s="47"/>
      <c r="K2656" s="47"/>
    </row>
    <row r="2657" spans="1:11">
      <c r="A2657" s="44">
        <v>2653</v>
      </c>
      <c r="B2657" s="171">
        <v>1299938.8549647711</v>
      </c>
      <c r="C2657" s="141">
        <v>1684358.4926388753</v>
      </c>
      <c r="D2657" s="141">
        <v>1714068.3833968942</v>
      </c>
      <c r="E2657" s="141">
        <v>1756842.0051861606</v>
      </c>
      <c r="J2657" s="47"/>
      <c r="K2657" s="47"/>
    </row>
    <row r="2658" spans="1:11">
      <c r="A2658" s="44">
        <v>2654</v>
      </c>
      <c r="B2658" s="171">
        <v>1319759.5065760051</v>
      </c>
      <c r="C2658" s="141">
        <v>1736974.1379853953</v>
      </c>
      <c r="D2658" s="141">
        <v>1713349.9548243911</v>
      </c>
      <c r="E2658" s="141">
        <v>1769155.1298962163</v>
      </c>
      <c r="J2658" s="47"/>
      <c r="K2658" s="47"/>
    </row>
    <row r="2659" spans="1:11">
      <c r="A2659" s="44">
        <v>2655</v>
      </c>
      <c r="B2659" s="171">
        <v>1333866.855700315</v>
      </c>
      <c r="C2659" s="141">
        <v>1751356.4273484324</v>
      </c>
      <c r="D2659" s="141">
        <v>1754478.6444177527</v>
      </c>
      <c r="E2659" s="141">
        <v>1797664.0399295581</v>
      </c>
      <c r="J2659" s="47"/>
      <c r="K2659" s="47"/>
    </row>
    <row r="2660" spans="1:11">
      <c r="A2660" s="44">
        <v>2656</v>
      </c>
      <c r="B2660" s="171">
        <v>1302989.9159852467</v>
      </c>
      <c r="C2660" s="141">
        <v>1653287.1278656814</v>
      </c>
      <c r="D2660" s="141">
        <v>1678963.289107387</v>
      </c>
      <c r="E2660" s="141">
        <v>1758736.8798513694</v>
      </c>
      <c r="J2660" s="47"/>
      <c r="K2660" s="47"/>
    </row>
    <row r="2661" spans="1:11">
      <c r="A2661" s="44">
        <v>2657</v>
      </c>
      <c r="B2661" s="171">
        <v>1320849.8085519758</v>
      </c>
      <c r="C2661" s="141">
        <v>1690080.7674870165</v>
      </c>
      <c r="D2661" s="141">
        <v>1741646.5562881094</v>
      </c>
      <c r="E2661" s="141">
        <v>1784545.7414291115</v>
      </c>
      <c r="J2661" s="47"/>
      <c r="K2661" s="47"/>
    </row>
    <row r="2662" spans="1:11">
      <c r="A2662" s="44">
        <v>2658</v>
      </c>
      <c r="B2662" s="171">
        <v>1308613.2050096586</v>
      </c>
      <c r="C2662" s="141">
        <v>1672868.1863330314</v>
      </c>
      <c r="D2662" s="141">
        <v>1726192.6206698972</v>
      </c>
      <c r="E2662" s="141">
        <v>1766646.8183780964</v>
      </c>
      <c r="J2662" s="47"/>
      <c r="K2662" s="47"/>
    </row>
    <row r="2663" spans="1:11">
      <c r="A2663" s="44">
        <v>2659</v>
      </c>
      <c r="B2663" s="171">
        <v>1332795.7799029986</v>
      </c>
      <c r="C2663" s="141">
        <v>1654023.8975148292</v>
      </c>
      <c r="D2663" s="141">
        <v>1739433.4969065937</v>
      </c>
      <c r="E2663" s="141">
        <v>1845771.5681516337</v>
      </c>
      <c r="J2663" s="47"/>
      <c r="K2663" s="47"/>
    </row>
    <row r="2664" spans="1:11">
      <c r="A2664" s="44">
        <v>2660</v>
      </c>
      <c r="B2664" s="171">
        <v>1302904.5954875182</v>
      </c>
      <c r="C2664" s="141">
        <v>1663243.1725237591</v>
      </c>
      <c r="D2664" s="141">
        <v>1725891.7648038622</v>
      </c>
      <c r="E2664" s="141">
        <v>1838629.5306624533</v>
      </c>
      <c r="J2664" s="47"/>
      <c r="K2664" s="47"/>
    </row>
    <row r="2665" spans="1:11">
      <c r="A2665" s="44">
        <v>2661</v>
      </c>
      <c r="B2665" s="171">
        <v>1317976.5444384525</v>
      </c>
      <c r="C2665" s="141">
        <v>1659063.8061733784</v>
      </c>
      <c r="D2665" s="141">
        <v>1726572.9741967097</v>
      </c>
      <c r="E2665" s="141">
        <v>1805133.5085551096</v>
      </c>
      <c r="J2665" s="47"/>
      <c r="K2665" s="47"/>
    </row>
    <row r="2666" spans="1:11">
      <c r="A2666" s="44">
        <v>2662</v>
      </c>
      <c r="B2666" s="171">
        <v>1320794.8944938532</v>
      </c>
      <c r="C2666" s="141">
        <v>1683288.1537739567</v>
      </c>
      <c r="D2666" s="141">
        <v>1733219.3046688105</v>
      </c>
      <c r="E2666" s="141">
        <v>1787826.1859431693</v>
      </c>
      <c r="J2666" s="47"/>
      <c r="K2666" s="47"/>
    </row>
    <row r="2667" spans="1:11">
      <c r="A2667" s="44">
        <v>2663</v>
      </c>
      <c r="B2667" s="171">
        <v>1345582.0945645366</v>
      </c>
      <c r="C2667" s="141">
        <v>1723897.2851956768</v>
      </c>
      <c r="D2667" s="141">
        <v>1730662.065256427</v>
      </c>
      <c r="E2667" s="141">
        <v>1806427.4620320031</v>
      </c>
      <c r="J2667" s="47"/>
      <c r="K2667" s="47"/>
    </row>
    <row r="2668" spans="1:11">
      <c r="A2668" s="44">
        <v>2664</v>
      </c>
      <c r="B2668" s="171">
        <v>1326071.3879907939</v>
      </c>
      <c r="C2668" s="141">
        <v>1690498.5096339195</v>
      </c>
      <c r="D2668" s="141">
        <v>1720316.4137400745</v>
      </c>
      <c r="E2668" s="141">
        <v>1790815.3722487376</v>
      </c>
      <c r="J2668" s="47"/>
      <c r="K2668" s="47"/>
    </row>
    <row r="2669" spans="1:11">
      <c r="A2669" s="44">
        <v>2665</v>
      </c>
      <c r="B2669" s="171">
        <v>1331293.1369865544</v>
      </c>
      <c r="C2669" s="141">
        <v>1712820.4441088019</v>
      </c>
      <c r="D2669" s="141">
        <v>1760685.5663133324</v>
      </c>
      <c r="E2669" s="141">
        <v>1882672.6123139248</v>
      </c>
      <c r="J2669" s="47"/>
      <c r="K2669" s="47"/>
    </row>
    <row r="2670" spans="1:11">
      <c r="A2670" s="44">
        <v>2666</v>
      </c>
      <c r="B2670" s="171">
        <v>1319308.3935168975</v>
      </c>
      <c r="C2670" s="141">
        <v>1709620.4399697417</v>
      </c>
      <c r="D2670" s="141">
        <v>1746307.3671526965</v>
      </c>
      <c r="E2670" s="141">
        <v>1765885.3671131572</v>
      </c>
      <c r="J2670" s="47"/>
      <c r="K2670" s="47"/>
    </row>
    <row r="2671" spans="1:11">
      <c r="A2671" s="44">
        <v>2667</v>
      </c>
      <c r="B2671" s="171">
        <v>1330532.3435805549</v>
      </c>
      <c r="C2671" s="141">
        <v>1710809.6452624388</v>
      </c>
      <c r="D2671" s="141">
        <v>1765400.3021745901</v>
      </c>
      <c r="E2671" s="141">
        <v>1869612.2498283002</v>
      </c>
      <c r="J2671" s="47"/>
      <c r="K2671" s="47"/>
    </row>
    <row r="2672" spans="1:11">
      <c r="A2672" s="44">
        <v>2668</v>
      </c>
      <c r="B2672" s="171">
        <v>1344609.2760074034</v>
      </c>
      <c r="C2672" s="141">
        <v>1645696.459033841</v>
      </c>
      <c r="D2672" s="141">
        <v>1679269.1425066986</v>
      </c>
      <c r="E2672" s="141">
        <v>1776356.5173854388</v>
      </c>
      <c r="J2672" s="47"/>
      <c r="K2672" s="47"/>
    </row>
    <row r="2673" spans="1:11">
      <c r="A2673" s="44">
        <v>2669</v>
      </c>
      <c r="B2673" s="171">
        <v>1298856.1380323297</v>
      </c>
      <c r="C2673" s="141">
        <v>1665633.791621448</v>
      </c>
      <c r="D2673" s="141">
        <v>1688875.9523772276</v>
      </c>
      <c r="E2673" s="141">
        <v>1766017.7023318091</v>
      </c>
      <c r="J2673" s="47"/>
      <c r="K2673" s="47"/>
    </row>
    <row r="2674" spans="1:11">
      <c r="A2674" s="44">
        <v>2670</v>
      </c>
      <c r="B2674" s="171">
        <v>1310061.1355487874</v>
      </c>
      <c r="C2674" s="141">
        <v>1636769.2567970685</v>
      </c>
      <c r="D2674" s="141">
        <v>1710025.5544964685</v>
      </c>
      <c r="E2674" s="141">
        <v>1738475.798192559</v>
      </c>
      <c r="J2674" s="47"/>
      <c r="K2674" s="47"/>
    </row>
    <row r="2675" spans="1:11">
      <c r="A2675" s="44">
        <v>2671</v>
      </c>
      <c r="B2675" s="171">
        <v>1313963.1972818642</v>
      </c>
      <c r="C2675" s="141">
        <v>1701482.5575551165</v>
      </c>
      <c r="D2675" s="141">
        <v>1701123.5954096785</v>
      </c>
      <c r="E2675" s="141">
        <v>1802060.7010171644</v>
      </c>
      <c r="J2675" s="47"/>
      <c r="K2675" s="47"/>
    </row>
    <row r="2676" spans="1:11">
      <c r="A2676" s="44">
        <v>2672</v>
      </c>
      <c r="B2676" s="171">
        <v>1354476.6459430102</v>
      </c>
      <c r="C2676" s="141">
        <v>1704960.9926401933</v>
      </c>
      <c r="D2676" s="141">
        <v>1731025.853419398</v>
      </c>
      <c r="E2676" s="141">
        <v>1808717.185456428</v>
      </c>
      <c r="J2676" s="47"/>
      <c r="K2676" s="47"/>
    </row>
    <row r="2677" spans="1:11">
      <c r="A2677" s="44">
        <v>2673</v>
      </c>
      <c r="B2677" s="171">
        <v>1324418.6362077193</v>
      </c>
      <c r="C2677" s="141">
        <v>1649323.7399283808</v>
      </c>
      <c r="D2677" s="141">
        <v>1737303.3685267975</v>
      </c>
      <c r="E2677" s="141">
        <v>1833803.2622365456</v>
      </c>
      <c r="J2677" s="47"/>
      <c r="K2677" s="47"/>
    </row>
    <row r="2678" spans="1:11">
      <c r="A2678" s="44">
        <v>2674</v>
      </c>
      <c r="B2678" s="171">
        <v>1347772.2618713425</v>
      </c>
      <c r="C2678" s="141">
        <v>1717511.8148186377</v>
      </c>
      <c r="D2678" s="141">
        <v>1791897.7494196685</v>
      </c>
      <c r="E2678" s="141">
        <v>1808405.38396338</v>
      </c>
      <c r="J2678" s="47"/>
      <c r="K2678" s="47"/>
    </row>
    <row r="2679" spans="1:11">
      <c r="A2679" s="44">
        <v>2675</v>
      </c>
      <c r="B2679" s="171">
        <v>1332455.396524512</v>
      </c>
      <c r="C2679" s="141">
        <v>1716554.5338740735</v>
      </c>
      <c r="D2679" s="141">
        <v>1683819.9174513379</v>
      </c>
      <c r="E2679" s="141">
        <v>1769366.7969715262</v>
      </c>
      <c r="J2679" s="47"/>
      <c r="K2679" s="47"/>
    </row>
    <row r="2680" spans="1:11">
      <c r="A2680" s="44">
        <v>2676</v>
      </c>
      <c r="B2680" s="171">
        <v>1296281.0435520969</v>
      </c>
      <c r="C2680" s="141">
        <v>1669523.3355549928</v>
      </c>
      <c r="D2680" s="141">
        <v>1707873.5539507461</v>
      </c>
      <c r="E2680" s="141">
        <v>1778486.1798110066</v>
      </c>
      <c r="J2680" s="47"/>
      <c r="K2680" s="47"/>
    </row>
    <row r="2681" spans="1:11">
      <c r="A2681" s="44">
        <v>2677</v>
      </c>
      <c r="B2681" s="171">
        <v>1322960.8813321029</v>
      </c>
      <c r="C2681" s="141">
        <v>1699304.0266139512</v>
      </c>
      <c r="D2681" s="141">
        <v>1728715.4884864641</v>
      </c>
      <c r="E2681" s="141">
        <v>1768354.6802860149</v>
      </c>
      <c r="J2681" s="47"/>
      <c r="K2681" s="47"/>
    </row>
    <row r="2682" spans="1:11">
      <c r="A2682" s="44">
        <v>2678</v>
      </c>
      <c r="B2682" s="171">
        <v>1326969.0469233587</v>
      </c>
      <c r="C2682" s="141">
        <v>1705880.6449428482</v>
      </c>
      <c r="D2682" s="141">
        <v>1748574.3502737889</v>
      </c>
      <c r="E2682" s="141">
        <v>1751056.7676925799</v>
      </c>
      <c r="J2682" s="47"/>
      <c r="K2682" s="47"/>
    </row>
    <row r="2683" spans="1:11">
      <c r="A2683" s="44">
        <v>2679</v>
      </c>
      <c r="B2683" s="171">
        <v>1316377.3328310985</v>
      </c>
      <c r="C2683" s="141">
        <v>1681444.4079143873</v>
      </c>
      <c r="D2683" s="141">
        <v>1718091.8622580632</v>
      </c>
      <c r="E2683" s="141">
        <v>1831716.1702024105</v>
      </c>
      <c r="J2683" s="47"/>
      <c r="K2683" s="47"/>
    </row>
    <row r="2684" spans="1:11">
      <c r="A2684" s="44">
        <v>2680</v>
      </c>
      <c r="B2684" s="171">
        <v>1322532.0272632188</v>
      </c>
      <c r="C2684" s="141">
        <v>1701403.923432695</v>
      </c>
      <c r="D2684" s="141">
        <v>1727916.6697650105</v>
      </c>
      <c r="E2684" s="141">
        <v>1816571.8507667519</v>
      </c>
      <c r="J2684" s="47"/>
      <c r="K2684" s="47"/>
    </row>
    <row r="2685" spans="1:11">
      <c r="A2685" s="44">
        <v>2681</v>
      </c>
      <c r="B2685" s="171">
        <v>1309519.0555107908</v>
      </c>
      <c r="C2685" s="141">
        <v>1682360.3322989896</v>
      </c>
      <c r="D2685" s="141">
        <v>1673208.5923167078</v>
      </c>
      <c r="E2685" s="141">
        <v>1830737.0033401626</v>
      </c>
      <c r="J2685" s="47"/>
      <c r="K2685" s="47"/>
    </row>
    <row r="2686" spans="1:11">
      <c r="A2686" s="44">
        <v>2682</v>
      </c>
      <c r="B2686" s="171">
        <v>1318458.9391814494</v>
      </c>
      <c r="C2686" s="141">
        <v>1672848.5101114307</v>
      </c>
      <c r="D2686" s="141">
        <v>1708741.2608828018</v>
      </c>
      <c r="E2686" s="141">
        <v>1747902.9109768758</v>
      </c>
      <c r="J2686" s="47"/>
      <c r="K2686" s="47"/>
    </row>
    <row r="2687" spans="1:11">
      <c r="A2687" s="44">
        <v>2683</v>
      </c>
      <c r="B2687" s="171">
        <v>1320063.2048609899</v>
      </c>
      <c r="C2687" s="141">
        <v>1698631.8074518673</v>
      </c>
      <c r="D2687" s="141">
        <v>1708204.0117405755</v>
      </c>
      <c r="E2687" s="141">
        <v>1770550.7506972342</v>
      </c>
      <c r="J2687" s="47"/>
      <c r="K2687" s="47"/>
    </row>
    <row r="2688" spans="1:11">
      <c r="A2688" s="44">
        <v>2684</v>
      </c>
      <c r="B2688" s="171">
        <v>1340195.4050800707</v>
      </c>
      <c r="C2688" s="141">
        <v>1747095.4510934029</v>
      </c>
      <c r="D2688" s="141">
        <v>1705189.857728862</v>
      </c>
      <c r="E2688" s="141">
        <v>1804079.1465440777</v>
      </c>
      <c r="J2688" s="47"/>
      <c r="K2688" s="47"/>
    </row>
    <row r="2689" spans="1:11">
      <c r="A2689" s="44">
        <v>2685</v>
      </c>
      <c r="B2689" s="171">
        <v>1302883.8807216969</v>
      </c>
      <c r="C2689" s="141">
        <v>1641721.7443575072</v>
      </c>
      <c r="D2689" s="141">
        <v>1648747.505264808</v>
      </c>
      <c r="E2689" s="141">
        <v>1759516.9799107427</v>
      </c>
      <c r="J2689" s="47"/>
      <c r="K2689" s="47"/>
    </row>
    <row r="2690" spans="1:11">
      <c r="A2690" s="44">
        <v>2686</v>
      </c>
      <c r="B2690" s="171">
        <v>1321544.8134260911</v>
      </c>
      <c r="C2690" s="141">
        <v>1708738.7466922062</v>
      </c>
      <c r="D2690" s="141">
        <v>1762226.0745310984</v>
      </c>
      <c r="E2690" s="141">
        <v>1816164.7014295908</v>
      </c>
      <c r="J2690" s="47"/>
      <c r="K2690" s="47"/>
    </row>
    <row r="2691" spans="1:11">
      <c r="A2691" s="44">
        <v>2687</v>
      </c>
      <c r="B2691" s="171">
        <v>1322874.984099766</v>
      </c>
      <c r="C2691" s="141">
        <v>1687825.2455845075</v>
      </c>
      <c r="D2691" s="141">
        <v>1688362.803477407</v>
      </c>
      <c r="E2691" s="141">
        <v>1759910.9318671017</v>
      </c>
      <c r="J2691" s="47"/>
      <c r="K2691" s="47"/>
    </row>
    <row r="2692" spans="1:11">
      <c r="A2692" s="44">
        <v>2688</v>
      </c>
      <c r="B2692" s="171">
        <v>1335887.6323695346</v>
      </c>
      <c r="C2692" s="141">
        <v>1703073.3472835734</v>
      </c>
      <c r="D2692" s="141">
        <v>1728388.3031716791</v>
      </c>
      <c r="E2692" s="141">
        <v>1756407.0361941366</v>
      </c>
      <c r="J2692" s="47"/>
      <c r="K2692" s="47"/>
    </row>
    <row r="2693" spans="1:11">
      <c r="A2693" s="44">
        <v>2689</v>
      </c>
      <c r="B2693" s="171">
        <v>1316463.9255994153</v>
      </c>
      <c r="C2693" s="141">
        <v>1689964.0097167126</v>
      </c>
      <c r="D2693" s="141">
        <v>1705605.1937336768</v>
      </c>
      <c r="E2693" s="141">
        <v>1773836.5455544773</v>
      </c>
      <c r="J2693" s="47"/>
      <c r="K2693" s="47"/>
    </row>
    <row r="2694" spans="1:11">
      <c r="A2694" s="44">
        <v>2690</v>
      </c>
      <c r="B2694" s="171">
        <v>1330455.6840656293</v>
      </c>
      <c r="C2694" s="141">
        <v>1689697.5924886097</v>
      </c>
      <c r="D2694" s="141">
        <v>1759181.6837510972</v>
      </c>
      <c r="E2694" s="141">
        <v>1790547.5460372884</v>
      </c>
      <c r="J2694" s="47"/>
      <c r="K2694" s="47"/>
    </row>
    <row r="2695" spans="1:11">
      <c r="A2695" s="44">
        <v>2691</v>
      </c>
      <c r="B2695" s="171">
        <v>1318371.0392511333</v>
      </c>
      <c r="C2695" s="141">
        <v>1701990.1295310331</v>
      </c>
      <c r="D2695" s="141">
        <v>1721407.4840200185</v>
      </c>
      <c r="E2695" s="141">
        <v>1758429.1782867736</v>
      </c>
      <c r="J2695" s="47"/>
      <c r="K2695" s="47"/>
    </row>
    <row r="2696" spans="1:11">
      <c r="A2696" s="44">
        <v>2692</v>
      </c>
      <c r="B2696" s="171">
        <v>1314796.3302952531</v>
      </c>
      <c r="C2696" s="141">
        <v>1679712.1685291836</v>
      </c>
      <c r="D2696" s="141">
        <v>1707009.1622508571</v>
      </c>
      <c r="E2696" s="141">
        <v>1801087.2941013814</v>
      </c>
      <c r="J2696" s="47"/>
      <c r="K2696" s="47"/>
    </row>
    <row r="2697" spans="1:11">
      <c r="A2697" s="44">
        <v>2693</v>
      </c>
      <c r="B2697" s="171">
        <v>1302495.8815467798</v>
      </c>
      <c r="C2697" s="141">
        <v>1620710.7382432669</v>
      </c>
      <c r="D2697" s="141">
        <v>1678281.98710617</v>
      </c>
      <c r="E2697" s="141">
        <v>1727476.3078484947</v>
      </c>
      <c r="J2697" s="47"/>
      <c r="K2697" s="47"/>
    </row>
    <row r="2698" spans="1:11">
      <c r="A2698" s="44">
        <v>2694</v>
      </c>
      <c r="B2698" s="171">
        <v>1300371.4641279846</v>
      </c>
      <c r="C2698" s="141">
        <v>1661596.1317129557</v>
      </c>
      <c r="D2698" s="141">
        <v>1652830.2066293501</v>
      </c>
      <c r="E2698" s="141">
        <v>1741280.2590794903</v>
      </c>
      <c r="J2698" s="47"/>
      <c r="K2698" s="47"/>
    </row>
    <row r="2699" spans="1:11">
      <c r="A2699" s="44">
        <v>2695</v>
      </c>
      <c r="B2699" s="171">
        <v>1327682.7585269273</v>
      </c>
      <c r="C2699" s="141">
        <v>1697193.3420410012</v>
      </c>
      <c r="D2699" s="141">
        <v>1673522.4655961397</v>
      </c>
      <c r="E2699" s="141">
        <v>1728672.8362329663</v>
      </c>
      <c r="J2699" s="47"/>
      <c r="K2699" s="47"/>
    </row>
    <row r="2700" spans="1:11">
      <c r="A2700" s="44">
        <v>2696</v>
      </c>
      <c r="B2700" s="171">
        <v>1299758.2302426985</v>
      </c>
      <c r="C2700" s="141">
        <v>1653418.7317692803</v>
      </c>
      <c r="D2700" s="141">
        <v>1703616.8963167451</v>
      </c>
      <c r="E2700" s="141">
        <v>1736581.7415942422</v>
      </c>
      <c r="J2700" s="47"/>
      <c r="K2700" s="47"/>
    </row>
    <row r="2701" spans="1:11">
      <c r="A2701" s="44">
        <v>2697</v>
      </c>
      <c r="B2701" s="171">
        <v>1303457.1787404292</v>
      </c>
      <c r="C2701" s="141">
        <v>1677656.8548369892</v>
      </c>
      <c r="D2701" s="141">
        <v>1707196.6136460605</v>
      </c>
      <c r="E2701" s="141">
        <v>1790796.5836800933</v>
      </c>
      <c r="J2701" s="47"/>
      <c r="K2701" s="47"/>
    </row>
    <row r="2702" spans="1:11">
      <c r="A2702" s="44">
        <v>2698</v>
      </c>
      <c r="B2702" s="171">
        <v>1331680.3461993355</v>
      </c>
      <c r="C2702" s="141">
        <v>1684378.3064166503</v>
      </c>
      <c r="D2702" s="141">
        <v>1756646.7515835061</v>
      </c>
      <c r="E2702" s="141">
        <v>1779057.1333403054</v>
      </c>
      <c r="J2702" s="47"/>
      <c r="K2702" s="47"/>
    </row>
    <row r="2703" spans="1:11">
      <c r="A2703" s="44">
        <v>2699</v>
      </c>
      <c r="B2703" s="171">
        <v>1322551.2919496014</v>
      </c>
      <c r="C2703" s="141">
        <v>1689695.9433120706</v>
      </c>
      <c r="D2703" s="141">
        <v>1712653.9278669199</v>
      </c>
      <c r="E2703" s="141">
        <v>1822888.8669710781</v>
      </c>
      <c r="J2703" s="47"/>
      <c r="K2703" s="47"/>
    </row>
    <row r="2704" spans="1:11">
      <c r="A2704" s="44">
        <v>2700</v>
      </c>
      <c r="B2704" s="171">
        <v>1320174.8769328345</v>
      </c>
      <c r="C2704" s="141">
        <v>1670619.9000171341</v>
      </c>
      <c r="D2704" s="141">
        <v>1734495.944081676</v>
      </c>
      <c r="E2704" s="141">
        <v>1835513.5968819808</v>
      </c>
      <c r="J2704" s="47"/>
      <c r="K2704" s="47"/>
    </row>
  </sheetData>
  <pageMargins left="0.7" right="0.7" top="0.75" bottom="0.75" header="0.3" footer="0.3"/>
  <pageSetup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5">
    <tabColor rgb="FF660066"/>
    <pageSetUpPr fitToPage="1"/>
  </sheetPr>
  <dimension ref="A1:S74"/>
  <sheetViews>
    <sheetView zoomScale="110" zoomScaleNormal="110" workbookViewId="0">
      <selection activeCell="Q17" sqref="Q17"/>
    </sheetView>
  </sheetViews>
  <sheetFormatPr defaultColWidth="9.140625" defaultRowHeight="15"/>
  <cols>
    <col min="1" max="1" width="36.140625" style="35" customWidth="1"/>
    <col min="2" max="5" width="9.140625" style="35" customWidth="1"/>
    <col min="6" max="6" width="11.5703125" style="35" customWidth="1"/>
    <col min="7" max="7" width="9.140625" style="35" customWidth="1"/>
    <col min="8" max="9" width="10.42578125" style="35" customWidth="1"/>
    <col min="10" max="10" width="8.7109375" style="35" customWidth="1"/>
    <col min="11" max="11" width="10.42578125" style="35" customWidth="1"/>
    <col min="12" max="14" width="8.7109375" style="35" customWidth="1"/>
    <col min="15" max="15" width="9.28515625" style="35" bestFit="1" customWidth="1"/>
    <col min="16" max="16" width="7.7109375" style="35" bestFit="1" customWidth="1"/>
    <col min="17" max="17" width="7.5703125" style="35" customWidth="1"/>
    <col min="18" max="18" width="9.5703125" style="35" customWidth="1"/>
    <col min="19" max="19" width="4" style="35" customWidth="1"/>
    <col min="20" max="16384" width="9.140625" style="35"/>
  </cols>
  <sheetData>
    <row r="1" spans="1:19" ht="83.25" customHeight="1"/>
    <row r="4" spans="1:19">
      <c r="A4" s="36" t="s">
        <v>81</v>
      </c>
      <c r="B4" s="238">
        <v>2010</v>
      </c>
      <c r="C4" s="239">
        <v>2011</v>
      </c>
      <c r="D4" s="239">
        <v>2012</v>
      </c>
      <c r="E4" s="239">
        <v>2013</v>
      </c>
      <c r="F4" s="239">
        <v>2014</v>
      </c>
      <c r="G4" s="239">
        <v>2015</v>
      </c>
      <c r="H4" s="239">
        <v>2016</v>
      </c>
      <c r="I4" s="239">
        <v>2017</v>
      </c>
      <c r="J4" s="239">
        <v>2018</v>
      </c>
      <c r="K4" s="239">
        <v>2019</v>
      </c>
      <c r="L4" s="239">
        <v>2020</v>
      </c>
      <c r="M4" s="239">
        <v>2021</v>
      </c>
      <c r="N4" s="239">
        <v>2022</v>
      </c>
      <c r="O4" s="239">
        <v>2023</v>
      </c>
      <c r="P4" s="239">
        <v>2024</v>
      </c>
      <c r="Q4" s="239">
        <v>2025</v>
      </c>
      <c r="R4" s="97" t="s">
        <v>48</v>
      </c>
    </row>
    <row r="5" spans="1:19">
      <c r="A5" s="38" t="s">
        <v>43</v>
      </c>
      <c r="B5" s="91">
        <v>103624965.85000001</v>
      </c>
      <c r="C5" s="55">
        <v>114010370.73</v>
      </c>
      <c r="D5" s="55">
        <v>121791661.74000001</v>
      </c>
      <c r="E5" s="55">
        <v>114942001.54999998</v>
      </c>
      <c r="F5" s="94">
        <v>131396000</v>
      </c>
      <c r="G5" s="94">
        <v>133793000</v>
      </c>
      <c r="H5" s="99">
        <v>145216000</v>
      </c>
      <c r="I5" s="99">
        <v>144518000</v>
      </c>
      <c r="J5" s="99">
        <v>154713917.23999998</v>
      </c>
      <c r="K5" s="99">
        <v>158557492.48000002</v>
      </c>
      <c r="L5" s="99">
        <v>175336989.33999997</v>
      </c>
      <c r="M5" s="99">
        <v>171168633.35999995</v>
      </c>
      <c r="N5" s="99">
        <v>199489863.18999994</v>
      </c>
      <c r="O5" s="99">
        <v>188771331.81</v>
      </c>
      <c r="P5" s="99">
        <v>205073396.21000001</v>
      </c>
      <c r="Q5" s="240"/>
      <c r="R5" s="241">
        <f t="shared" ref="R5:R14" si="0">SUM(B5:Q5)</f>
        <v>2262403623.4999995</v>
      </c>
      <c r="S5" s="174"/>
    </row>
    <row r="6" spans="1:19">
      <c r="A6" s="38" t="s">
        <v>39</v>
      </c>
      <c r="B6" s="91">
        <v>125430723.13000001</v>
      </c>
      <c r="C6" s="55">
        <v>128937430.32000007</v>
      </c>
      <c r="D6" s="55">
        <v>135376875.28000009</v>
      </c>
      <c r="E6" s="55">
        <v>146932559.39199999</v>
      </c>
      <c r="F6" s="94">
        <v>153989000</v>
      </c>
      <c r="G6" s="94">
        <v>166157000</v>
      </c>
      <c r="H6" s="99">
        <v>157455000</v>
      </c>
      <c r="I6" s="99">
        <v>166929000</v>
      </c>
      <c r="J6" s="99">
        <v>163360602.10000008</v>
      </c>
      <c r="K6" s="99">
        <v>172236681.57000002</v>
      </c>
      <c r="L6" s="99">
        <v>159572416.11999997</v>
      </c>
      <c r="M6" s="99">
        <v>164424375.85999995</v>
      </c>
      <c r="N6" s="99">
        <v>171501410.44999996</v>
      </c>
      <c r="O6" s="99">
        <v>173555094.43000001</v>
      </c>
      <c r="P6" s="99">
        <v>204104919.71999997</v>
      </c>
      <c r="Q6" s="240"/>
      <c r="R6" s="241">
        <f t="shared" si="0"/>
        <v>2389963088.3719997</v>
      </c>
      <c r="S6" s="174"/>
    </row>
    <row r="7" spans="1:19">
      <c r="A7" s="38" t="s">
        <v>44</v>
      </c>
      <c r="B7" s="91">
        <v>24221205.75</v>
      </c>
      <c r="C7" s="55">
        <v>30894662.879999999</v>
      </c>
      <c r="D7" s="55">
        <v>46111313.32</v>
      </c>
      <c r="E7" s="55">
        <v>45876043.829999998</v>
      </c>
      <c r="F7" s="94">
        <v>52705000</v>
      </c>
      <c r="G7" s="94">
        <v>57251000</v>
      </c>
      <c r="H7" s="99">
        <v>51168000</v>
      </c>
      <c r="I7" s="99">
        <v>47901493.909999982</v>
      </c>
      <c r="J7" s="99">
        <v>47902384.940000005</v>
      </c>
      <c r="K7" s="99">
        <v>49720839.799999997</v>
      </c>
      <c r="L7" s="99">
        <v>49436778.57</v>
      </c>
      <c r="M7" s="99">
        <v>53598202.459999993</v>
      </c>
      <c r="N7" s="99">
        <v>58262802.829999998</v>
      </c>
      <c r="O7" s="99">
        <v>62778367.519999996</v>
      </c>
      <c r="P7" s="99">
        <v>58098645.994000003</v>
      </c>
      <c r="Q7" s="240"/>
      <c r="R7" s="241">
        <f t="shared" si="0"/>
        <v>735926741.8039999</v>
      </c>
    </row>
    <row r="8" spans="1:19">
      <c r="A8" s="38" t="s">
        <v>50</v>
      </c>
      <c r="B8" s="91">
        <v>109781981.23999999</v>
      </c>
      <c r="C8" s="55">
        <v>116784965.53</v>
      </c>
      <c r="D8" s="55">
        <v>152809099.85999998</v>
      </c>
      <c r="E8" s="55">
        <v>156807254.38</v>
      </c>
      <c r="F8" s="94">
        <v>155368000</v>
      </c>
      <c r="G8" s="94">
        <v>142514000</v>
      </c>
      <c r="H8" s="99">
        <v>129210000</v>
      </c>
      <c r="I8" s="99">
        <v>140914000</v>
      </c>
      <c r="J8" s="99">
        <v>128092114.84</v>
      </c>
      <c r="K8" s="99">
        <v>108130168.56999998</v>
      </c>
      <c r="L8" s="99">
        <v>120262226.12999998</v>
      </c>
      <c r="M8" s="99">
        <v>124922110.29000001</v>
      </c>
      <c r="N8" s="99">
        <v>101264784.31</v>
      </c>
      <c r="O8" s="99">
        <v>117168134.15000001</v>
      </c>
      <c r="P8" s="99">
        <v>159523785.56999999</v>
      </c>
      <c r="Q8" s="240"/>
      <c r="R8" s="241">
        <f t="shared" si="0"/>
        <v>1963552624.8699996</v>
      </c>
    </row>
    <row r="9" spans="1:19">
      <c r="A9" s="38" t="s">
        <v>45</v>
      </c>
      <c r="B9" s="91">
        <v>9100389.2200000007</v>
      </c>
      <c r="C9" s="55">
        <v>13806886.899999974</v>
      </c>
      <c r="D9" s="55">
        <v>26722037.810000021</v>
      </c>
      <c r="E9" s="55">
        <v>27225473.739999972</v>
      </c>
      <c r="F9" s="94">
        <v>12866000</v>
      </c>
      <c r="G9" s="94">
        <v>10641000</v>
      </c>
      <c r="H9" s="99">
        <v>15376000</v>
      </c>
      <c r="I9" s="99">
        <v>15646000</v>
      </c>
      <c r="J9" s="99">
        <v>11748858.91</v>
      </c>
      <c r="K9" s="99">
        <v>11926807.399999995</v>
      </c>
      <c r="L9" s="99">
        <v>8951682.3899999987</v>
      </c>
      <c r="M9" s="99">
        <v>8331299.8700000029</v>
      </c>
      <c r="N9" s="99">
        <v>11183525.859999999</v>
      </c>
      <c r="O9" s="99">
        <v>19712184.560000002</v>
      </c>
      <c r="P9" s="99">
        <v>17575104.149999999</v>
      </c>
      <c r="Q9" s="240"/>
      <c r="R9" s="241">
        <f t="shared" si="0"/>
        <v>220813250.80999997</v>
      </c>
    </row>
    <row r="10" spans="1:19">
      <c r="A10" s="38" t="s">
        <v>46</v>
      </c>
      <c r="B10" s="91">
        <v>65808924.509999998</v>
      </c>
      <c r="C10" s="55">
        <v>75645408.700000003</v>
      </c>
      <c r="D10" s="55">
        <v>74308430.629999995</v>
      </c>
      <c r="E10" s="55">
        <v>77688691.560000002</v>
      </c>
      <c r="F10" s="94">
        <v>86784000</v>
      </c>
      <c r="G10" s="94">
        <v>83190000</v>
      </c>
      <c r="H10" s="99">
        <v>87584000</v>
      </c>
      <c r="I10" s="99">
        <v>80644000</v>
      </c>
      <c r="J10" s="99">
        <v>91752042.810000002</v>
      </c>
      <c r="K10" s="99">
        <v>101622246.88999997</v>
      </c>
      <c r="L10" s="99">
        <v>99671478.979999945</v>
      </c>
      <c r="M10" s="99">
        <v>109164788.17999999</v>
      </c>
      <c r="N10" s="99">
        <v>121778016.45999999</v>
      </c>
      <c r="O10" s="99">
        <v>129773316.61</v>
      </c>
      <c r="P10" s="99">
        <v>135468022.13</v>
      </c>
      <c r="Q10" s="240"/>
      <c r="R10" s="241">
        <f t="shared" si="0"/>
        <v>1420883367.4599996</v>
      </c>
    </row>
    <row r="11" spans="1:19">
      <c r="A11" s="38" t="s">
        <v>51</v>
      </c>
      <c r="B11" s="91">
        <v>7721756.6699999999</v>
      </c>
      <c r="C11" s="55">
        <v>19886802.349999998</v>
      </c>
      <c r="D11" s="55">
        <v>-280314.84999999998</v>
      </c>
      <c r="E11" s="55">
        <v>-1629227.973</v>
      </c>
      <c r="F11" s="94">
        <v>-2525000</v>
      </c>
      <c r="G11" s="94">
        <v>161000</v>
      </c>
      <c r="H11" s="99">
        <v>-6727000</v>
      </c>
      <c r="I11" s="99">
        <v>-972245.57000000007</v>
      </c>
      <c r="J11" s="99">
        <v>-972245.57000000007</v>
      </c>
      <c r="K11" s="99">
        <v>-8539337.040000001</v>
      </c>
      <c r="L11" s="99">
        <v>0</v>
      </c>
      <c r="M11" s="99">
        <v>0</v>
      </c>
      <c r="N11" s="99">
        <v>0</v>
      </c>
      <c r="O11" s="99">
        <v>0</v>
      </c>
      <c r="P11" s="99">
        <v>0</v>
      </c>
      <c r="Q11" s="240"/>
      <c r="R11" s="241">
        <f t="shared" si="0"/>
        <v>6124188.0169999916</v>
      </c>
    </row>
    <row r="12" spans="1:19">
      <c r="A12" s="38" t="s">
        <v>52</v>
      </c>
      <c r="B12" s="91">
        <v>183381760.98000005</v>
      </c>
      <c r="C12" s="55">
        <v>192396004.09999999</v>
      </c>
      <c r="D12" s="55">
        <v>189811380.41999999</v>
      </c>
      <c r="E12" s="55">
        <v>206544763.11000001</v>
      </c>
      <c r="F12" s="94">
        <v>213257000</v>
      </c>
      <c r="G12" s="94">
        <v>223795000</v>
      </c>
      <c r="H12" s="99">
        <v>244158000</v>
      </c>
      <c r="I12" s="99">
        <v>260927000</v>
      </c>
      <c r="J12" s="99">
        <v>286284313.62</v>
      </c>
      <c r="K12" s="99">
        <v>305720025.03999996</v>
      </c>
      <c r="L12" s="99">
        <v>339832665.04000002</v>
      </c>
      <c r="M12" s="99">
        <v>338371430.78999996</v>
      </c>
      <c r="N12" s="99">
        <v>338767686.09999996</v>
      </c>
      <c r="O12" s="99">
        <v>347525236.96000004</v>
      </c>
      <c r="P12" s="99">
        <v>367597256.67000002</v>
      </c>
      <c r="Q12" s="240"/>
      <c r="R12" s="241">
        <f t="shared" si="0"/>
        <v>4038369522.8299999</v>
      </c>
    </row>
    <row r="13" spans="1:19">
      <c r="A13" s="38" t="s">
        <v>41</v>
      </c>
      <c r="B13" s="91">
        <v>123194501.98999999</v>
      </c>
      <c r="C13" s="55">
        <v>143857703.97999999</v>
      </c>
      <c r="D13" s="55">
        <v>129780610.56</v>
      </c>
      <c r="E13" s="55">
        <v>134081829.06000002</v>
      </c>
      <c r="F13" s="94">
        <v>108125000</v>
      </c>
      <c r="G13" s="94">
        <v>120399000</v>
      </c>
      <c r="H13" s="99">
        <v>136358000</v>
      </c>
      <c r="I13" s="99">
        <v>164121000</v>
      </c>
      <c r="J13" s="99">
        <v>140787550.31999999</v>
      </c>
      <c r="K13" s="99">
        <v>147600409.44</v>
      </c>
      <c r="L13" s="99">
        <v>148893485.89999998</v>
      </c>
      <c r="M13" s="99">
        <v>135656730.35000002</v>
      </c>
      <c r="N13" s="99">
        <v>142210314</v>
      </c>
      <c r="O13" s="99">
        <v>145920037.31999999</v>
      </c>
      <c r="P13" s="99">
        <v>150752119.00799999</v>
      </c>
      <c r="Q13" s="240"/>
      <c r="R13" s="241">
        <f t="shared" si="0"/>
        <v>2071738291.9279997</v>
      </c>
    </row>
    <row r="14" spans="1:19">
      <c r="A14" s="38" t="s">
        <v>40</v>
      </c>
      <c r="B14" s="242">
        <v>0</v>
      </c>
      <c r="C14" s="90">
        <v>0</v>
      </c>
      <c r="D14" s="90">
        <v>0</v>
      </c>
      <c r="E14" s="90">
        <v>0</v>
      </c>
      <c r="F14" s="95">
        <v>0</v>
      </c>
      <c r="G14" s="95">
        <v>0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73"/>
      <c r="R14" s="243">
        <f t="shared" si="0"/>
        <v>0</v>
      </c>
    </row>
    <row r="15" spans="1:19">
      <c r="A15" s="37"/>
      <c r="B15" s="39"/>
      <c r="C15" s="39"/>
      <c r="D15" s="39"/>
      <c r="E15" s="39"/>
      <c r="F15" s="96"/>
      <c r="G15" s="96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39"/>
    </row>
    <row r="16" spans="1:19">
      <c r="A16" s="36" t="s">
        <v>74</v>
      </c>
      <c r="B16" s="238">
        <v>2010</v>
      </c>
      <c r="C16" s="239">
        <v>2011</v>
      </c>
      <c r="D16" s="239">
        <v>2012</v>
      </c>
      <c r="E16" s="239">
        <v>2013</v>
      </c>
      <c r="F16" s="239">
        <v>2014</v>
      </c>
      <c r="G16" s="239">
        <v>2015</v>
      </c>
      <c r="H16" s="239">
        <v>2016</v>
      </c>
      <c r="I16" s="239">
        <v>2017</v>
      </c>
      <c r="J16" s="239">
        <v>2018</v>
      </c>
      <c r="K16" s="239">
        <v>2019</v>
      </c>
      <c r="L16" s="239">
        <v>2020</v>
      </c>
      <c r="M16" s="239">
        <v>2021</v>
      </c>
      <c r="N16" s="239">
        <v>2022</v>
      </c>
      <c r="O16" s="239">
        <v>2023</v>
      </c>
      <c r="P16" s="239">
        <v>2024</v>
      </c>
      <c r="Q16" s="239">
        <v>2025</v>
      </c>
      <c r="R16" s="97" t="s">
        <v>48</v>
      </c>
    </row>
    <row r="17" spans="1:18">
      <c r="A17" s="38" t="s">
        <v>43</v>
      </c>
      <c r="B17" s="91">
        <v>117472061.59000002</v>
      </c>
      <c r="C17" s="55">
        <v>119695493.88</v>
      </c>
      <c r="D17" s="55">
        <v>130050000</v>
      </c>
      <c r="E17" s="55">
        <v>133590000</v>
      </c>
      <c r="F17" s="94">
        <v>140729000</v>
      </c>
      <c r="G17" s="94">
        <v>144346000</v>
      </c>
      <c r="H17" s="99">
        <v>155274000</v>
      </c>
      <c r="I17" s="99">
        <v>160800000</v>
      </c>
      <c r="J17" s="99">
        <v>167100000</v>
      </c>
      <c r="K17" s="99">
        <v>168000000</v>
      </c>
      <c r="L17" s="99">
        <v>168500000</v>
      </c>
      <c r="M17" s="99">
        <v>163854376.00999999</v>
      </c>
      <c r="N17" s="99">
        <v>168710527.34000003</v>
      </c>
      <c r="O17" s="99">
        <v>171595000</v>
      </c>
      <c r="P17" s="99">
        <v>191615000</v>
      </c>
      <c r="Q17" s="240">
        <v>198324000</v>
      </c>
      <c r="R17" s="241">
        <f t="shared" ref="R17:R26" si="1">SUM(B17:Q17)</f>
        <v>2499655458.8200002</v>
      </c>
    </row>
    <row r="18" spans="1:18">
      <c r="A18" s="38" t="s">
        <v>39</v>
      </c>
      <c r="B18" s="91">
        <v>127306492.73999999</v>
      </c>
      <c r="C18" s="55">
        <v>132346464.19999999</v>
      </c>
      <c r="D18" s="55">
        <v>146712000</v>
      </c>
      <c r="E18" s="55">
        <v>150831000</v>
      </c>
      <c r="F18" s="94">
        <v>154234000</v>
      </c>
      <c r="G18" s="94">
        <v>157893000</v>
      </c>
      <c r="H18" s="99">
        <v>162552000</v>
      </c>
      <c r="I18" s="99">
        <v>176580000</v>
      </c>
      <c r="J18" s="99">
        <v>172767000</v>
      </c>
      <c r="K18" s="99">
        <v>176580000</v>
      </c>
      <c r="L18" s="99">
        <v>172767000</v>
      </c>
      <c r="M18" s="99">
        <v>173282971.38</v>
      </c>
      <c r="N18" s="99">
        <v>177560314.68000004</v>
      </c>
      <c r="O18" s="99">
        <v>179860000</v>
      </c>
      <c r="P18" s="99">
        <v>193212000</v>
      </c>
      <c r="Q18" s="240">
        <v>199230000</v>
      </c>
      <c r="R18" s="241">
        <f t="shared" si="1"/>
        <v>2653714243</v>
      </c>
    </row>
    <row r="19" spans="1:18">
      <c r="A19" s="38" t="s">
        <v>44</v>
      </c>
      <c r="B19" s="91">
        <v>23539950.040000003</v>
      </c>
      <c r="C19" s="55">
        <v>23674715.180000003</v>
      </c>
      <c r="D19" s="55">
        <v>31800000</v>
      </c>
      <c r="E19" s="55">
        <v>32803000</v>
      </c>
      <c r="F19" s="94">
        <v>41638000</v>
      </c>
      <c r="G19" s="94">
        <v>41769000</v>
      </c>
      <c r="H19" s="99">
        <v>54421000</v>
      </c>
      <c r="I19" s="99">
        <v>56351000</v>
      </c>
      <c r="J19" s="99">
        <v>51973000</v>
      </c>
      <c r="K19" s="99">
        <v>56351000</v>
      </c>
      <c r="L19" s="99">
        <v>44126553</v>
      </c>
      <c r="M19" s="99">
        <v>49483511</v>
      </c>
      <c r="N19" s="99">
        <v>56569629.560000002</v>
      </c>
      <c r="O19" s="99">
        <v>57094000</v>
      </c>
      <c r="P19" s="99">
        <v>60231000</v>
      </c>
      <c r="Q19" s="240">
        <v>61194000</v>
      </c>
      <c r="R19" s="241">
        <f t="shared" si="1"/>
        <v>743019358.77999997</v>
      </c>
    </row>
    <row r="20" spans="1:18">
      <c r="A20" s="38" t="s">
        <v>50</v>
      </c>
      <c r="B20" s="91">
        <v>103328015</v>
      </c>
      <c r="C20" s="55">
        <v>116421581.99000001</v>
      </c>
      <c r="D20" s="55">
        <v>138373000</v>
      </c>
      <c r="E20" s="55">
        <v>142079000</v>
      </c>
      <c r="F20" s="94">
        <v>125174000</v>
      </c>
      <c r="G20" s="94">
        <v>127228000</v>
      </c>
      <c r="H20" s="99">
        <v>140767000</v>
      </c>
      <c r="I20" s="99">
        <v>119460000</v>
      </c>
      <c r="J20" s="99">
        <v>131743000</v>
      </c>
      <c r="K20" s="99">
        <v>119460000</v>
      </c>
      <c r="L20" s="99">
        <v>128368631.10353068</v>
      </c>
      <c r="M20" s="99">
        <v>132211030.13788685</v>
      </c>
      <c r="N20" s="99">
        <v>109597000</v>
      </c>
      <c r="O20" s="99">
        <v>110278000</v>
      </c>
      <c r="P20" s="99">
        <v>117998000</v>
      </c>
      <c r="Q20" s="240">
        <v>117998000</v>
      </c>
      <c r="R20" s="241">
        <f t="shared" si="1"/>
        <v>1980484258.2314174</v>
      </c>
    </row>
    <row r="21" spans="1:18">
      <c r="A21" s="38" t="s">
        <v>45</v>
      </c>
      <c r="B21" s="91">
        <v>0</v>
      </c>
      <c r="C21" s="55">
        <v>0</v>
      </c>
      <c r="D21" s="55">
        <v>0</v>
      </c>
      <c r="E21" s="55">
        <v>0</v>
      </c>
      <c r="F21" s="94">
        <v>0</v>
      </c>
      <c r="G21" s="94">
        <v>0</v>
      </c>
      <c r="H21" s="99">
        <v>0</v>
      </c>
      <c r="I21" s="99">
        <v>0</v>
      </c>
      <c r="J21" s="99">
        <v>0</v>
      </c>
      <c r="K21" s="99">
        <v>0</v>
      </c>
      <c r="L21" s="99">
        <v>0</v>
      </c>
      <c r="M21" s="99">
        <v>0</v>
      </c>
      <c r="N21" s="99">
        <v>0</v>
      </c>
      <c r="O21" s="99">
        <v>0</v>
      </c>
      <c r="P21" s="99">
        <v>0</v>
      </c>
      <c r="Q21" s="240">
        <v>0</v>
      </c>
      <c r="R21" s="241">
        <f t="shared" si="1"/>
        <v>0</v>
      </c>
    </row>
    <row r="22" spans="1:18">
      <c r="A22" s="38" t="s">
        <v>46</v>
      </c>
      <c r="B22" s="91">
        <v>65312005.000000007</v>
      </c>
      <c r="C22" s="55">
        <v>65716108.000000007</v>
      </c>
      <c r="D22" s="55">
        <v>77100000</v>
      </c>
      <c r="E22" s="55">
        <v>78781000</v>
      </c>
      <c r="F22" s="94">
        <v>78428000</v>
      </c>
      <c r="G22" s="94">
        <v>80902000</v>
      </c>
      <c r="H22" s="99">
        <v>82038000</v>
      </c>
      <c r="I22" s="99">
        <v>93940000</v>
      </c>
      <c r="J22" s="99">
        <v>90434000</v>
      </c>
      <c r="K22" s="99">
        <v>93940000</v>
      </c>
      <c r="L22" s="99">
        <v>92528268</v>
      </c>
      <c r="M22" s="99">
        <v>93884294</v>
      </c>
      <c r="N22" s="99">
        <v>103195495.7</v>
      </c>
      <c r="O22" s="99">
        <v>104681000</v>
      </c>
      <c r="P22" s="99">
        <v>136034000</v>
      </c>
      <c r="Q22" s="240">
        <v>139964000</v>
      </c>
      <c r="R22" s="241">
        <f t="shared" si="1"/>
        <v>1476878170.7</v>
      </c>
    </row>
    <row r="23" spans="1:18">
      <c r="A23" s="38" t="s">
        <v>51</v>
      </c>
      <c r="B23" s="91">
        <v>0</v>
      </c>
      <c r="C23" s="55">
        <v>0</v>
      </c>
      <c r="D23" s="55">
        <v>0</v>
      </c>
      <c r="E23" s="55">
        <v>0</v>
      </c>
      <c r="F23" s="94">
        <v>0</v>
      </c>
      <c r="G23" s="94">
        <v>-40000000</v>
      </c>
      <c r="H23" s="99">
        <v>-2100000</v>
      </c>
      <c r="I23" s="99">
        <v>-7548000</v>
      </c>
      <c r="J23" s="99">
        <v>0</v>
      </c>
      <c r="K23" s="99">
        <v>-7548000</v>
      </c>
      <c r="L23" s="99">
        <v>-58349641.219445094</v>
      </c>
      <c r="M23" s="99">
        <v>-52477000</v>
      </c>
      <c r="N23" s="99">
        <v>0</v>
      </c>
      <c r="O23" s="99">
        <v>0</v>
      </c>
      <c r="P23" s="99">
        <v>0</v>
      </c>
      <c r="Q23" s="240">
        <v>0</v>
      </c>
      <c r="R23" s="241">
        <f t="shared" si="1"/>
        <v>-168022641.21944511</v>
      </c>
    </row>
    <row r="24" spans="1:18">
      <c r="A24" s="38" t="s">
        <v>52</v>
      </c>
      <c r="B24" s="91">
        <v>189702000</v>
      </c>
      <c r="C24" s="55">
        <v>201536000</v>
      </c>
      <c r="D24" s="55">
        <v>198604000</v>
      </c>
      <c r="E24" s="55">
        <v>218124000</v>
      </c>
      <c r="F24" s="94">
        <v>192141000</v>
      </c>
      <c r="G24" s="94">
        <v>202465000</v>
      </c>
      <c r="H24" s="99">
        <v>234327000</v>
      </c>
      <c r="I24" s="99">
        <v>273164000</v>
      </c>
      <c r="J24" s="99">
        <v>292442000</v>
      </c>
      <c r="K24" s="99">
        <v>273164000</v>
      </c>
      <c r="L24" s="99">
        <v>335806750.49500006</v>
      </c>
      <c r="M24" s="99">
        <v>341866729.57900006</v>
      </c>
      <c r="N24" s="99">
        <v>345303000</v>
      </c>
      <c r="O24" s="99">
        <v>349991000</v>
      </c>
      <c r="P24" s="99">
        <v>357998000</v>
      </c>
      <c r="Q24" s="240">
        <v>343958000</v>
      </c>
      <c r="R24" s="241">
        <f t="shared" si="1"/>
        <v>4350592480.0739994</v>
      </c>
    </row>
    <row r="25" spans="1:18">
      <c r="A25" s="56" t="s">
        <v>38</v>
      </c>
      <c r="B25" s="91">
        <v>153864989.28</v>
      </c>
      <c r="C25" s="55">
        <v>171824310.96000004</v>
      </c>
      <c r="D25" s="55">
        <v>158490887</v>
      </c>
      <c r="E25" s="55">
        <v>177041618</v>
      </c>
      <c r="F25" s="94">
        <v>143923000</v>
      </c>
      <c r="G25" s="94">
        <v>159812000</v>
      </c>
      <c r="H25" s="99">
        <v>141047000</v>
      </c>
      <c r="I25" s="99">
        <v>148208000</v>
      </c>
      <c r="J25" s="99">
        <v>141743000</v>
      </c>
      <c r="K25" s="99">
        <v>148208000</v>
      </c>
      <c r="L25" s="99">
        <v>164168512.02552146</v>
      </c>
      <c r="M25" s="99">
        <v>178625573.46564877</v>
      </c>
      <c r="N25" s="99">
        <v>141551000</v>
      </c>
      <c r="O25" s="99">
        <v>144815000</v>
      </c>
      <c r="P25" s="99">
        <v>150636000</v>
      </c>
      <c r="Q25" s="240">
        <v>166937000</v>
      </c>
      <c r="R25" s="241">
        <f t="shared" si="1"/>
        <v>2490895890.7311702</v>
      </c>
    </row>
    <row r="26" spans="1:18">
      <c r="A26" s="38" t="s">
        <v>40</v>
      </c>
      <c r="B26" s="242">
        <v>0</v>
      </c>
      <c r="C26" s="90">
        <v>0</v>
      </c>
      <c r="D26" s="90">
        <v>0</v>
      </c>
      <c r="E26" s="90">
        <v>0</v>
      </c>
      <c r="F26" s="95">
        <v>0</v>
      </c>
      <c r="G26" s="95">
        <v>0</v>
      </c>
      <c r="H26" s="100">
        <v>0</v>
      </c>
      <c r="I26" s="100">
        <v>0</v>
      </c>
      <c r="J26" s="100">
        <v>0</v>
      </c>
      <c r="K26" s="100">
        <v>0</v>
      </c>
      <c r="L26" s="100">
        <v>0</v>
      </c>
      <c r="M26" s="100">
        <v>0</v>
      </c>
      <c r="N26" s="100">
        <v>0</v>
      </c>
      <c r="O26" s="100">
        <v>0</v>
      </c>
      <c r="P26" s="100">
        <v>0</v>
      </c>
      <c r="Q26" s="173">
        <v>0</v>
      </c>
      <c r="R26" s="243">
        <f t="shared" si="1"/>
        <v>0</v>
      </c>
    </row>
    <row r="27" spans="1:18">
      <c r="A27" s="38"/>
      <c r="B27" s="55"/>
      <c r="C27" s="55"/>
      <c r="D27" s="55"/>
      <c r="E27" s="55"/>
      <c r="F27" s="94"/>
      <c r="G27" s="94"/>
      <c r="H27" s="94"/>
      <c r="I27" s="94"/>
      <c r="J27" s="99"/>
      <c r="K27" s="94"/>
      <c r="L27" s="99"/>
      <c r="M27" s="94"/>
      <c r="N27" s="94"/>
      <c r="O27" s="94"/>
      <c r="P27" s="94"/>
      <c r="Q27" s="94"/>
      <c r="R27" s="55"/>
    </row>
    <row r="28" spans="1:18">
      <c r="A28" s="36" t="s">
        <v>133</v>
      </c>
      <c r="B28" s="238">
        <v>2010</v>
      </c>
      <c r="C28" s="239">
        <v>2011</v>
      </c>
      <c r="D28" s="239">
        <v>2012</v>
      </c>
      <c r="E28" s="239">
        <v>2013</v>
      </c>
      <c r="F28" s="239">
        <v>2014</v>
      </c>
      <c r="G28" s="239">
        <v>2015</v>
      </c>
      <c r="H28" s="239">
        <v>2016</v>
      </c>
      <c r="I28" s="239">
        <v>2017</v>
      </c>
      <c r="J28" s="239">
        <v>2018</v>
      </c>
      <c r="K28" s="239">
        <v>2019</v>
      </c>
      <c r="L28" s="239">
        <v>2020</v>
      </c>
      <c r="M28" s="239">
        <v>2021</v>
      </c>
      <c r="N28" s="239">
        <v>2022</v>
      </c>
      <c r="O28" s="239">
        <v>2023</v>
      </c>
      <c r="P28" s="239">
        <v>2024</v>
      </c>
      <c r="Q28" s="239">
        <v>2025</v>
      </c>
      <c r="R28" s="97" t="s">
        <v>48</v>
      </c>
    </row>
    <row r="29" spans="1:18">
      <c r="A29" s="38" t="s">
        <v>43</v>
      </c>
      <c r="B29" s="244">
        <f t="shared" ref="B29:P29" si="2">IF(B17=0,NA(),B5/B17)</f>
        <v>0.8821243489509103</v>
      </c>
      <c r="C29" s="245">
        <f t="shared" si="2"/>
        <v>0.95250344882907978</v>
      </c>
      <c r="D29" s="245">
        <f t="shared" si="2"/>
        <v>0.93649874463667826</v>
      </c>
      <c r="E29" s="245">
        <f t="shared" si="2"/>
        <v>0.86040872482970265</v>
      </c>
      <c r="F29" s="246">
        <f t="shared" si="2"/>
        <v>0.93368104655046225</v>
      </c>
      <c r="G29" s="246">
        <f t="shared" si="2"/>
        <v>0.92689094259626181</v>
      </c>
      <c r="H29" s="247">
        <f t="shared" si="2"/>
        <v>0.93522418434509313</v>
      </c>
      <c r="I29" s="247">
        <f t="shared" si="2"/>
        <v>0.89874378109452735</v>
      </c>
      <c r="J29" s="247">
        <f t="shared" si="2"/>
        <v>0.92587622525433855</v>
      </c>
      <c r="K29" s="247">
        <f t="shared" si="2"/>
        <v>0.94379459809523825</v>
      </c>
      <c r="L29" s="247">
        <f t="shared" si="2"/>
        <v>1.0405756043916912</v>
      </c>
      <c r="M29" s="247">
        <f t="shared" si="2"/>
        <v>1.0446387672280024</v>
      </c>
      <c r="N29" s="247">
        <f t="shared" si="2"/>
        <v>1.1824387389174045</v>
      </c>
      <c r="O29" s="247">
        <f t="shared" si="2"/>
        <v>1.1000980903289723</v>
      </c>
      <c r="P29" s="247">
        <f t="shared" si="2"/>
        <v>1.0702366527150797</v>
      </c>
      <c r="Q29" s="248"/>
      <c r="R29" s="249">
        <f t="shared" ref="R29:R38" si="3">IF(R17=0,NA(),R5/R17)</f>
        <v>0.90508618518489792</v>
      </c>
    </row>
    <row r="30" spans="1:18">
      <c r="A30" s="38" t="s">
        <v>39</v>
      </c>
      <c r="B30" s="244">
        <f t="shared" ref="B30:P30" si="4">IF(B18=0,NA(),B6/B18)</f>
        <v>0.98526571921330908</v>
      </c>
      <c r="C30" s="245">
        <f t="shared" si="4"/>
        <v>0.97424159458579684</v>
      </c>
      <c r="D30" s="245">
        <f t="shared" si="4"/>
        <v>0.92273893941872576</v>
      </c>
      <c r="E30" s="245">
        <f t="shared" si="4"/>
        <v>0.97415358508529404</v>
      </c>
      <c r="F30" s="246">
        <f t="shared" si="4"/>
        <v>0.99841150459691119</v>
      </c>
      <c r="G30" s="246">
        <f t="shared" si="4"/>
        <v>1.0523392423983331</v>
      </c>
      <c r="H30" s="247">
        <f t="shared" si="4"/>
        <v>0.96864388011221025</v>
      </c>
      <c r="I30" s="247">
        <f t="shared" si="4"/>
        <v>0.94534488617057422</v>
      </c>
      <c r="J30" s="247">
        <f t="shared" si="4"/>
        <v>0.94555442937598089</v>
      </c>
      <c r="K30" s="247">
        <f t="shared" si="4"/>
        <v>0.97540311230037391</v>
      </c>
      <c r="L30" s="247">
        <f t="shared" si="4"/>
        <v>0.92362786944265962</v>
      </c>
      <c r="M30" s="247">
        <f t="shared" si="4"/>
        <v>0.94887786463117818</v>
      </c>
      <c r="N30" s="247">
        <f t="shared" si="4"/>
        <v>0.96587692333774322</v>
      </c>
      <c r="O30" s="247">
        <f t="shared" si="4"/>
        <v>0.96494548220838439</v>
      </c>
      <c r="P30" s="247">
        <f t="shared" si="4"/>
        <v>1.056378070306192</v>
      </c>
      <c r="Q30" s="248"/>
      <c r="R30" s="249">
        <f t="shared" si="3"/>
        <v>0.90061056674669238</v>
      </c>
    </row>
    <row r="31" spans="1:18">
      <c r="A31" s="38" t="s">
        <v>44</v>
      </c>
      <c r="B31" s="244">
        <f t="shared" ref="B31:P31" si="5">IF(B19=0,NA(),B7/B19)</f>
        <v>1.0289404059414902</v>
      </c>
      <c r="C31" s="245">
        <f t="shared" si="5"/>
        <v>1.3049645009499116</v>
      </c>
      <c r="D31" s="245">
        <f t="shared" si="5"/>
        <v>1.4500412993710692</v>
      </c>
      <c r="E31" s="245">
        <f t="shared" si="5"/>
        <v>1.3985319583574674</v>
      </c>
      <c r="F31" s="246">
        <f t="shared" si="5"/>
        <v>1.2657908641145108</v>
      </c>
      <c r="G31" s="246">
        <f t="shared" si="5"/>
        <v>1.3706576647753119</v>
      </c>
      <c r="H31" s="247">
        <f t="shared" si="5"/>
        <v>0.94022528068208966</v>
      </c>
      <c r="I31" s="247">
        <f t="shared" si="5"/>
        <v>0.8500557915564938</v>
      </c>
      <c r="J31" s="247">
        <f t="shared" si="5"/>
        <v>0.92167827410386172</v>
      </c>
      <c r="K31" s="247">
        <f t="shared" si="5"/>
        <v>0.88234174726269277</v>
      </c>
      <c r="L31" s="247">
        <f t="shared" si="5"/>
        <v>1.1203408199593565</v>
      </c>
      <c r="M31" s="247">
        <f t="shared" si="5"/>
        <v>1.0831527791146427</v>
      </c>
      <c r="N31" s="247">
        <f t="shared" si="5"/>
        <v>1.029930782350345</v>
      </c>
      <c r="O31" s="247">
        <f t="shared" si="5"/>
        <v>1.0995615567310049</v>
      </c>
      <c r="P31" s="247">
        <f t="shared" si="5"/>
        <v>0.96459706785542332</v>
      </c>
      <c r="Q31" s="248"/>
      <c r="R31" s="249">
        <f t="shared" si="3"/>
        <v>0.99045433084321544</v>
      </c>
    </row>
    <row r="32" spans="1:18">
      <c r="A32" s="38" t="s">
        <v>50</v>
      </c>
      <c r="B32" s="244">
        <f t="shared" ref="B32:P32" si="6">IF(B20=0,NA(),B8/B20)</f>
        <v>1.0624609525306374</v>
      </c>
      <c r="C32" s="245">
        <f t="shared" si="6"/>
        <v>1.0031212729958541</v>
      </c>
      <c r="D32" s="245">
        <f t="shared" si="6"/>
        <v>1.1043274328084236</v>
      </c>
      <c r="E32" s="245">
        <f t="shared" si="6"/>
        <v>1.1036624299157511</v>
      </c>
      <c r="F32" s="246">
        <f t="shared" si="6"/>
        <v>1.2412162270119993</v>
      </c>
      <c r="G32" s="246">
        <f t="shared" si="6"/>
        <v>1.1201465086301758</v>
      </c>
      <c r="H32" s="247">
        <f t="shared" si="6"/>
        <v>0.917899791854625</v>
      </c>
      <c r="I32" s="247">
        <f t="shared" si="6"/>
        <v>1.1795914950611084</v>
      </c>
      <c r="J32" s="247">
        <f t="shared" si="6"/>
        <v>0.97228782432463212</v>
      </c>
      <c r="K32" s="247">
        <f t="shared" si="6"/>
        <v>0.90515794885317247</v>
      </c>
      <c r="L32" s="247">
        <f t="shared" si="6"/>
        <v>0.93685057709314679</v>
      </c>
      <c r="M32" s="247">
        <f t="shared" si="6"/>
        <v>0.94486904882077527</v>
      </c>
      <c r="N32" s="247">
        <f t="shared" si="6"/>
        <v>0.92397405321313542</v>
      </c>
      <c r="O32" s="247">
        <f t="shared" si="6"/>
        <v>1.0624796799905694</v>
      </c>
      <c r="P32" s="247">
        <f t="shared" si="6"/>
        <v>1.3519194017695215</v>
      </c>
      <c r="Q32" s="248"/>
      <c r="R32" s="249">
        <f t="shared" si="3"/>
        <v>0.99145076094846729</v>
      </c>
    </row>
    <row r="33" spans="1:18">
      <c r="A33" s="38" t="s">
        <v>45</v>
      </c>
      <c r="B33" s="244" t="e">
        <f t="shared" ref="B33:P33" si="7">IF(B21=0,NA(),B9/B21)</f>
        <v>#N/A</v>
      </c>
      <c r="C33" s="245" t="e">
        <f t="shared" si="7"/>
        <v>#N/A</v>
      </c>
      <c r="D33" s="245" t="e">
        <f t="shared" si="7"/>
        <v>#N/A</v>
      </c>
      <c r="E33" s="245" t="e">
        <f t="shared" si="7"/>
        <v>#N/A</v>
      </c>
      <c r="F33" s="246" t="e">
        <f t="shared" si="7"/>
        <v>#N/A</v>
      </c>
      <c r="G33" s="246" t="e">
        <f t="shared" si="7"/>
        <v>#N/A</v>
      </c>
      <c r="H33" s="247" t="e">
        <f t="shared" si="7"/>
        <v>#N/A</v>
      </c>
      <c r="I33" s="247" t="e">
        <f t="shared" si="7"/>
        <v>#N/A</v>
      </c>
      <c r="J33" s="247" t="e">
        <f t="shared" si="7"/>
        <v>#N/A</v>
      </c>
      <c r="K33" s="247" t="e">
        <f t="shared" si="7"/>
        <v>#N/A</v>
      </c>
      <c r="L33" s="247" t="e">
        <f t="shared" si="7"/>
        <v>#N/A</v>
      </c>
      <c r="M33" s="247" t="e">
        <f t="shared" si="7"/>
        <v>#N/A</v>
      </c>
      <c r="N33" s="247" t="e">
        <f t="shared" si="7"/>
        <v>#N/A</v>
      </c>
      <c r="O33" s="247" t="e">
        <f t="shared" si="7"/>
        <v>#N/A</v>
      </c>
      <c r="P33" s="247" t="e">
        <f t="shared" si="7"/>
        <v>#N/A</v>
      </c>
      <c r="Q33" s="248"/>
      <c r="R33" s="249" t="e">
        <f t="shared" si="3"/>
        <v>#N/A</v>
      </c>
    </row>
    <row r="34" spans="1:18">
      <c r="A34" s="38" t="s">
        <v>46</v>
      </c>
      <c r="B34" s="244">
        <f t="shared" ref="B34:P34" si="8">IF(B22=0,NA(),B10/B22)</f>
        <v>1.0076083946588379</v>
      </c>
      <c r="C34" s="245">
        <f t="shared" si="8"/>
        <v>1.1510938642318866</v>
      </c>
      <c r="D34" s="245">
        <f t="shared" si="8"/>
        <v>0.96379287457846941</v>
      </c>
      <c r="E34" s="245">
        <f t="shared" si="8"/>
        <v>0.98613487465251781</v>
      </c>
      <c r="F34" s="246">
        <f t="shared" si="8"/>
        <v>1.106543581373999</v>
      </c>
      <c r="G34" s="246">
        <f t="shared" si="8"/>
        <v>1.0282811302563595</v>
      </c>
      <c r="H34" s="247">
        <f t="shared" si="8"/>
        <v>1.0676028182061972</v>
      </c>
      <c r="I34" s="247">
        <f t="shared" si="8"/>
        <v>0.85846284862678301</v>
      </c>
      <c r="J34" s="247">
        <f t="shared" si="8"/>
        <v>1.0145746379680209</v>
      </c>
      <c r="K34" s="247">
        <f t="shared" si="8"/>
        <v>1.0817782296146474</v>
      </c>
      <c r="L34" s="247">
        <f t="shared" si="8"/>
        <v>1.077200310071728</v>
      </c>
      <c r="M34" s="247">
        <f t="shared" si="8"/>
        <v>1.1627587909432433</v>
      </c>
      <c r="N34" s="247">
        <f t="shared" si="8"/>
        <v>1.1800710450969809</v>
      </c>
      <c r="O34" s="247">
        <f t="shared" si="8"/>
        <v>1.2397026834860194</v>
      </c>
      <c r="P34" s="247">
        <f t="shared" si="8"/>
        <v>0.99583943815516707</v>
      </c>
      <c r="Q34" s="248"/>
      <c r="R34" s="249">
        <f t="shared" si="3"/>
        <v>0.96208569917892384</v>
      </c>
    </row>
    <row r="35" spans="1:18">
      <c r="A35" s="38" t="s">
        <v>51</v>
      </c>
      <c r="B35" s="244" t="e">
        <f t="shared" ref="B35:P35" si="9">IF(B23=0,NA(),B11/B23)</f>
        <v>#N/A</v>
      </c>
      <c r="C35" s="245" t="e">
        <f t="shared" si="9"/>
        <v>#N/A</v>
      </c>
      <c r="D35" s="245" t="e">
        <f t="shared" si="9"/>
        <v>#N/A</v>
      </c>
      <c r="E35" s="245" t="e">
        <f t="shared" si="9"/>
        <v>#N/A</v>
      </c>
      <c r="F35" s="246" t="e">
        <f t="shared" si="9"/>
        <v>#N/A</v>
      </c>
      <c r="G35" s="246">
        <f t="shared" si="9"/>
        <v>-4.0249999999999999E-3</v>
      </c>
      <c r="H35" s="247">
        <f t="shared" si="9"/>
        <v>3.2033333333333331</v>
      </c>
      <c r="I35" s="247">
        <f t="shared" si="9"/>
        <v>0.12880836910439852</v>
      </c>
      <c r="J35" s="247" t="e">
        <f t="shared" si="9"/>
        <v>#N/A</v>
      </c>
      <c r="K35" s="247">
        <f t="shared" si="9"/>
        <v>1.1313377106518285</v>
      </c>
      <c r="L35" s="247">
        <f t="shared" si="9"/>
        <v>0</v>
      </c>
      <c r="M35" s="247">
        <f t="shared" si="9"/>
        <v>0</v>
      </c>
      <c r="N35" s="247" t="e">
        <f t="shared" si="9"/>
        <v>#N/A</v>
      </c>
      <c r="O35" s="247" t="e">
        <f t="shared" si="9"/>
        <v>#N/A</v>
      </c>
      <c r="P35" s="247" t="e">
        <f t="shared" si="9"/>
        <v>#N/A</v>
      </c>
      <c r="Q35" s="248"/>
      <c r="R35" s="249">
        <f t="shared" si="3"/>
        <v>-3.6448587955485875E-2</v>
      </c>
    </row>
    <row r="36" spans="1:18">
      <c r="A36" s="38" t="s">
        <v>52</v>
      </c>
      <c r="B36" s="244">
        <f t="shared" ref="B36:P36" si="10">IF(B24=0,NA(),B12/B24)</f>
        <v>0.96668332953790703</v>
      </c>
      <c r="C36" s="245">
        <f t="shared" si="10"/>
        <v>0.95464832139171163</v>
      </c>
      <c r="D36" s="245">
        <f t="shared" si="10"/>
        <v>0.95572788272139531</v>
      </c>
      <c r="E36" s="245">
        <f t="shared" si="10"/>
        <v>0.9469144299114266</v>
      </c>
      <c r="F36" s="246">
        <f t="shared" si="10"/>
        <v>1.1098984599851152</v>
      </c>
      <c r="G36" s="246">
        <f t="shared" si="10"/>
        <v>1.1053515422418689</v>
      </c>
      <c r="H36" s="247">
        <f t="shared" si="10"/>
        <v>1.0419541922185664</v>
      </c>
      <c r="I36" s="247">
        <f t="shared" si="10"/>
        <v>0.95520273535312117</v>
      </c>
      <c r="J36" s="247">
        <f t="shared" si="10"/>
        <v>0.97894390552656596</v>
      </c>
      <c r="K36" s="247">
        <f t="shared" si="10"/>
        <v>1.1191812429163432</v>
      </c>
      <c r="L36" s="247">
        <f t="shared" si="10"/>
        <v>1.011988783843879</v>
      </c>
      <c r="M36" s="247">
        <f t="shared" si="10"/>
        <v>0.98977584395736762</v>
      </c>
      <c r="N36" s="247">
        <f t="shared" si="10"/>
        <v>0.98107368340269263</v>
      </c>
      <c r="O36" s="247">
        <f t="shared" si="10"/>
        <v>0.99295478158009787</v>
      </c>
      <c r="P36" s="247">
        <f t="shared" si="10"/>
        <v>1.026813715914614</v>
      </c>
      <c r="Q36" s="248"/>
      <c r="R36" s="249">
        <f t="shared" si="3"/>
        <v>0.92823438217346232</v>
      </c>
    </row>
    <row r="37" spans="1:18">
      <c r="A37" s="56" t="s">
        <v>38</v>
      </c>
      <c r="B37" s="244">
        <f t="shared" ref="B37:P37" si="11">IF(B25=0,NA(),B13/B25)</f>
        <v>0.80066623711137719</v>
      </c>
      <c r="C37" s="245">
        <f t="shared" si="11"/>
        <v>0.83723719406323971</v>
      </c>
      <c r="D37" s="245">
        <f t="shared" si="11"/>
        <v>0.81885219406968179</v>
      </c>
      <c r="E37" s="245">
        <f t="shared" si="11"/>
        <v>0.75734638315381875</v>
      </c>
      <c r="F37" s="246">
        <f t="shared" si="11"/>
        <v>0.75126977619977353</v>
      </c>
      <c r="G37" s="246">
        <f t="shared" si="11"/>
        <v>0.75337897029009082</v>
      </c>
      <c r="H37" s="247">
        <f t="shared" si="11"/>
        <v>0.96675576226364257</v>
      </c>
      <c r="I37" s="247">
        <f t="shared" si="11"/>
        <v>1.1073693727733995</v>
      </c>
      <c r="J37" s="247">
        <f t="shared" si="11"/>
        <v>0.99325928137544706</v>
      </c>
      <c r="K37" s="247">
        <f t="shared" si="11"/>
        <v>0.99590041995034007</v>
      </c>
      <c r="L37" s="247">
        <f t="shared" si="11"/>
        <v>0.9069552014752571</v>
      </c>
      <c r="M37" s="247">
        <f t="shared" si="11"/>
        <v>0.75944741683971684</v>
      </c>
      <c r="N37" s="247">
        <f t="shared" si="11"/>
        <v>1.0046577841202111</v>
      </c>
      <c r="O37" s="247">
        <f t="shared" si="11"/>
        <v>1.0076306827331423</v>
      </c>
      <c r="P37" s="247">
        <f t="shared" si="11"/>
        <v>1.000770858280889</v>
      </c>
      <c r="Q37" s="248"/>
      <c r="R37" s="249">
        <f t="shared" si="3"/>
        <v>0.83172415982422609</v>
      </c>
    </row>
    <row r="38" spans="1:18">
      <c r="A38" s="38" t="s">
        <v>40</v>
      </c>
      <c r="B38" s="250" t="e">
        <f t="shared" ref="B38:P38" si="12">IF(B26=0,NA(),B14/B26)</f>
        <v>#N/A</v>
      </c>
      <c r="C38" s="251" t="e">
        <f t="shared" si="12"/>
        <v>#N/A</v>
      </c>
      <c r="D38" s="251" t="e">
        <f t="shared" si="12"/>
        <v>#N/A</v>
      </c>
      <c r="E38" s="251" t="e">
        <f t="shared" si="12"/>
        <v>#N/A</v>
      </c>
      <c r="F38" s="252" t="e">
        <f t="shared" si="12"/>
        <v>#N/A</v>
      </c>
      <c r="G38" s="252" t="e">
        <f t="shared" si="12"/>
        <v>#N/A</v>
      </c>
      <c r="H38" s="253" t="e">
        <f t="shared" si="12"/>
        <v>#N/A</v>
      </c>
      <c r="I38" s="253" t="e">
        <f t="shared" si="12"/>
        <v>#N/A</v>
      </c>
      <c r="J38" s="253" t="e">
        <f t="shared" si="12"/>
        <v>#N/A</v>
      </c>
      <c r="K38" s="253" t="e">
        <f t="shared" si="12"/>
        <v>#N/A</v>
      </c>
      <c r="L38" s="253" t="e">
        <f t="shared" si="12"/>
        <v>#N/A</v>
      </c>
      <c r="M38" s="253" t="e">
        <f t="shared" si="12"/>
        <v>#N/A</v>
      </c>
      <c r="N38" s="253" t="e">
        <f t="shared" si="12"/>
        <v>#N/A</v>
      </c>
      <c r="O38" s="253" t="e">
        <f t="shared" si="12"/>
        <v>#N/A</v>
      </c>
      <c r="P38" s="253" t="e">
        <f t="shared" si="12"/>
        <v>#N/A</v>
      </c>
      <c r="Q38" s="254"/>
      <c r="R38" s="255" t="e">
        <f t="shared" si="3"/>
        <v>#N/A</v>
      </c>
    </row>
    <row r="39" spans="1:18">
      <c r="A39" s="38"/>
      <c r="B39" s="55"/>
      <c r="C39" s="55"/>
      <c r="D39" s="55"/>
      <c r="E39" s="55"/>
      <c r="F39" s="94"/>
      <c r="G39" s="94"/>
      <c r="H39" s="94"/>
      <c r="I39" s="94"/>
      <c r="J39" s="99"/>
      <c r="K39" s="94"/>
      <c r="L39" s="99"/>
      <c r="M39" s="94"/>
      <c r="N39" s="94"/>
      <c r="O39" s="94"/>
      <c r="P39" s="94"/>
      <c r="Q39" s="94"/>
      <c r="R39" s="55"/>
    </row>
    <row r="40" spans="1:18">
      <c r="B40" s="238" t="s">
        <v>53</v>
      </c>
      <c r="C40" s="239" t="s">
        <v>134</v>
      </c>
      <c r="D40" s="239" t="s">
        <v>54</v>
      </c>
      <c r="E40" s="239" t="s">
        <v>53</v>
      </c>
      <c r="F40" s="262" t="s">
        <v>54</v>
      </c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</row>
    <row r="41" spans="1:18">
      <c r="A41" s="35" t="str">
        <f t="shared" ref="A41:A50" si="13">A29</f>
        <v xml:space="preserve">Transmission Operations Sub-Total </v>
      </c>
      <c r="B41" s="256">
        <f t="shared" ref="B41:B50" si="14">MIN($B29:$P29)</f>
        <v>0.86040872482970265</v>
      </c>
      <c r="C41" s="257">
        <f t="shared" ref="C41:C50" si="15">AVERAGE($B29:$P29)</f>
        <v>0.97558225991756276</v>
      </c>
      <c r="D41" s="257">
        <f t="shared" ref="D41:D50" si="16">MAX($B29:$P29)</f>
        <v>1.1824387389174045</v>
      </c>
      <c r="E41" s="257">
        <f>B41-1</f>
        <v>-0.13959127517029735</v>
      </c>
      <c r="F41" s="258">
        <f>D41-1</f>
        <v>0.18243873891740447</v>
      </c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</row>
    <row r="42" spans="1:18">
      <c r="A42" s="35" t="str">
        <f t="shared" si="13"/>
        <v>Transmission Maintenance Sub-Total</v>
      </c>
      <c r="B42" s="256">
        <f t="shared" si="14"/>
        <v>0.92273893941872576</v>
      </c>
      <c r="C42" s="257">
        <f t="shared" si="15"/>
        <v>0.97345354021224439</v>
      </c>
      <c r="D42" s="257">
        <f t="shared" si="16"/>
        <v>1.056378070306192</v>
      </c>
      <c r="E42" s="257">
        <f t="shared" ref="E42:E50" si="17">B42-1</f>
        <v>-7.7261060581274243E-2</v>
      </c>
      <c r="F42" s="258">
        <f t="shared" ref="F42:F50" si="18">D42-1</f>
        <v>5.6378070306192019E-2</v>
      </c>
      <c r="H42" s="39"/>
      <c r="I42" s="39"/>
      <c r="J42" s="39"/>
      <c r="K42" s="39"/>
      <c r="L42" s="86"/>
      <c r="M42" s="39"/>
      <c r="N42" s="39"/>
      <c r="O42" s="39"/>
      <c r="P42" s="39"/>
      <c r="Q42" s="39"/>
      <c r="R42" s="39"/>
    </row>
    <row r="43" spans="1:18">
      <c r="A43" s="35" t="str">
        <f t="shared" si="13"/>
        <v>Transmission Engineering Sub-Total</v>
      </c>
      <c r="B43" s="256">
        <f t="shared" si="14"/>
        <v>0.8500557915564938</v>
      </c>
      <c r="C43" s="257">
        <f t="shared" si="15"/>
        <v>1.1140540528750447</v>
      </c>
      <c r="D43" s="257">
        <f t="shared" si="16"/>
        <v>1.4500412993710692</v>
      </c>
      <c r="E43" s="257">
        <f t="shared" si="17"/>
        <v>-0.1499442084435062</v>
      </c>
      <c r="F43" s="258">
        <f t="shared" si="18"/>
        <v>0.45004129937106918</v>
      </c>
      <c r="H43" s="39"/>
      <c r="I43" s="39"/>
      <c r="J43" s="39"/>
      <c r="K43" s="39"/>
      <c r="L43" s="37"/>
      <c r="M43" s="39"/>
      <c r="N43" s="39"/>
      <c r="O43" s="39"/>
      <c r="P43" s="39"/>
      <c r="Q43" s="39"/>
      <c r="R43" s="39"/>
    </row>
    <row r="44" spans="1:18" ht="15.75">
      <c r="A44" s="35" t="str">
        <f t="shared" si="13"/>
        <v>Trans. Srvcs. Acq. and Ancillary Svcs.</v>
      </c>
      <c r="B44" s="256">
        <f t="shared" si="14"/>
        <v>0.90515794885317247</v>
      </c>
      <c r="C44" s="257">
        <f t="shared" si="15"/>
        <v>1.0553309763249019</v>
      </c>
      <c r="D44" s="257">
        <f t="shared" si="16"/>
        <v>1.3519194017695215</v>
      </c>
      <c r="E44" s="257">
        <f t="shared" si="17"/>
        <v>-9.4842051146827533E-2</v>
      </c>
      <c r="F44" s="258">
        <f t="shared" si="18"/>
        <v>0.35191940176952152</v>
      </c>
      <c r="H44" s="39"/>
      <c r="I44" s="39"/>
      <c r="J44" s="39"/>
      <c r="K44" s="39"/>
      <c r="L44" s="93"/>
      <c r="M44" s="39"/>
      <c r="N44" s="39"/>
      <c r="O44" s="39"/>
      <c r="P44" s="39"/>
      <c r="Q44" s="39"/>
      <c r="R44" s="39"/>
    </row>
    <row r="45" spans="1:18">
      <c r="A45" s="35" t="str">
        <f t="shared" si="13"/>
        <v>Transmission Reimbursables Sub-Total</v>
      </c>
      <c r="B45" s="256" t="e">
        <f t="shared" si="14"/>
        <v>#N/A</v>
      </c>
      <c r="C45" s="257" t="e">
        <f t="shared" si="15"/>
        <v>#N/A</v>
      </c>
      <c r="D45" s="257" t="e">
        <f t="shared" si="16"/>
        <v>#N/A</v>
      </c>
      <c r="E45" s="257" t="e">
        <f t="shared" si="17"/>
        <v>#N/A</v>
      </c>
      <c r="F45" s="258" t="e">
        <f t="shared" si="18"/>
        <v>#N/A</v>
      </c>
      <c r="H45" s="39"/>
      <c r="I45" s="39"/>
      <c r="J45" s="39"/>
      <c r="K45" s="39"/>
      <c r="L45" s="172"/>
      <c r="M45" s="39"/>
      <c r="N45" s="39"/>
      <c r="O45" s="39"/>
      <c r="P45" s="39"/>
      <c r="Q45" s="39"/>
      <c r="R45" s="39"/>
    </row>
    <row r="46" spans="1:18">
      <c r="A46" s="35" t="str">
        <f t="shared" si="13"/>
        <v>BPA Internal Support Subtotal</v>
      </c>
      <c r="B46" s="256">
        <f t="shared" si="14"/>
        <v>0.85846284862678301</v>
      </c>
      <c r="C46" s="257">
        <f t="shared" si="15"/>
        <v>1.0614297014613905</v>
      </c>
      <c r="D46" s="257">
        <f t="shared" si="16"/>
        <v>1.2397026834860194</v>
      </c>
      <c r="E46" s="257">
        <f t="shared" si="17"/>
        <v>-0.14153715137321699</v>
      </c>
      <c r="F46" s="258">
        <f t="shared" si="18"/>
        <v>0.23970268348601942</v>
      </c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</row>
    <row r="47" spans="1:18">
      <c r="A47" s="35" t="str">
        <f t="shared" si="13"/>
        <v>Other Income, Expenses, and Adj.</v>
      </c>
      <c r="B47" s="256" t="e">
        <f t="shared" si="14"/>
        <v>#N/A</v>
      </c>
      <c r="C47" s="257" t="e">
        <f t="shared" si="15"/>
        <v>#N/A</v>
      </c>
      <c r="D47" s="257" t="e">
        <f t="shared" si="16"/>
        <v>#N/A</v>
      </c>
      <c r="E47" s="257" t="e">
        <f t="shared" si="17"/>
        <v>#N/A</v>
      </c>
      <c r="F47" s="258" t="e">
        <f t="shared" si="18"/>
        <v>#N/A</v>
      </c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</row>
    <row r="48" spans="1:18">
      <c r="A48" s="35" t="str">
        <f t="shared" si="13"/>
        <v>Depreciation and Amortization</v>
      </c>
      <c r="B48" s="256">
        <f t="shared" si="14"/>
        <v>0.9469144299114266</v>
      </c>
      <c r="C48" s="257">
        <f t="shared" si="15"/>
        <v>1.0091408567001781</v>
      </c>
      <c r="D48" s="257">
        <f t="shared" si="16"/>
        <v>1.1191812429163432</v>
      </c>
      <c r="E48" s="257">
        <f t="shared" si="17"/>
        <v>-5.3085570088573397E-2</v>
      </c>
      <c r="F48" s="258">
        <f t="shared" si="18"/>
        <v>0.11918124291634324</v>
      </c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</row>
    <row r="49" spans="1:18">
      <c r="A49" s="35" t="str">
        <f t="shared" si="13"/>
        <v>Net Interest Expense</v>
      </c>
      <c r="B49" s="256">
        <f t="shared" si="14"/>
        <v>0.75126977619977353</v>
      </c>
      <c r="C49" s="257">
        <f t="shared" si="15"/>
        <v>0.89743316898000169</v>
      </c>
      <c r="D49" s="257">
        <f t="shared" si="16"/>
        <v>1.1073693727733995</v>
      </c>
      <c r="E49" s="257">
        <f t="shared" si="17"/>
        <v>-0.24873022380022647</v>
      </c>
      <c r="F49" s="258">
        <f t="shared" si="18"/>
        <v>0.10736937277339953</v>
      </c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</row>
    <row r="50" spans="1:18">
      <c r="A50" s="35" t="str">
        <f t="shared" si="13"/>
        <v>Undistributed Reduction</v>
      </c>
      <c r="B50" s="259" t="e">
        <f t="shared" si="14"/>
        <v>#N/A</v>
      </c>
      <c r="C50" s="260" t="e">
        <f t="shared" si="15"/>
        <v>#N/A</v>
      </c>
      <c r="D50" s="260" t="e">
        <f t="shared" si="16"/>
        <v>#N/A</v>
      </c>
      <c r="E50" s="260" t="e">
        <f t="shared" si="17"/>
        <v>#N/A</v>
      </c>
      <c r="F50" s="261" t="e">
        <f t="shared" si="18"/>
        <v>#N/A</v>
      </c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</row>
    <row r="51" spans="1:18">
      <c r="A51" s="38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</row>
    <row r="52" spans="1:18">
      <c r="A52" s="38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</row>
    <row r="53" spans="1:18"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</row>
    <row r="54" spans="1:18">
      <c r="A54" s="38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</row>
    <row r="57" spans="1:18">
      <c r="B57" s="335"/>
      <c r="C57" s="335"/>
      <c r="E57" s="335"/>
      <c r="F57" s="335"/>
      <c r="G57" s="335"/>
      <c r="H57" s="335"/>
      <c r="I57" s="335"/>
      <c r="J57" s="335"/>
      <c r="K57" s="335"/>
      <c r="L57" s="335"/>
      <c r="M57" s="335"/>
      <c r="N57" s="335"/>
      <c r="O57" s="335"/>
      <c r="P57" s="335"/>
    </row>
    <row r="58" spans="1:18">
      <c r="B58" s="48"/>
      <c r="C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</row>
    <row r="59" spans="1:18">
      <c r="A59" s="38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</row>
    <row r="60" spans="1:18">
      <c r="A60" s="38"/>
      <c r="B60" s="39"/>
      <c r="C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</row>
    <row r="61" spans="1:18">
      <c r="A61" s="38"/>
      <c r="B61" s="39"/>
      <c r="C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1:18">
      <c r="A62" s="38"/>
      <c r="B62" s="39"/>
      <c r="C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</row>
    <row r="63" spans="1:18">
      <c r="A63" s="38"/>
      <c r="B63" s="39"/>
      <c r="C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</row>
    <row r="64" spans="1:18">
      <c r="A64" s="38"/>
      <c r="B64" s="39"/>
      <c r="C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</row>
    <row r="65" spans="1:16">
      <c r="A65" s="38"/>
      <c r="B65" s="39"/>
      <c r="C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</row>
    <row r="66" spans="1:16">
      <c r="A66" s="38"/>
      <c r="B66" s="39"/>
      <c r="C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</row>
    <row r="67" spans="1:16">
      <c r="A67" s="38"/>
      <c r="B67" s="39"/>
      <c r="C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</row>
    <row r="68" spans="1:16">
      <c r="A68" s="38"/>
      <c r="B68" s="39"/>
      <c r="C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</row>
    <row r="69" spans="1:16">
      <c r="A69" s="38"/>
      <c r="B69" s="39"/>
      <c r="C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</row>
    <row r="70" spans="1:16">
      <c r="A70" s="38"/>
      <c r="B70" s="39"/>
      <c r="C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</row>
    <row r="71" spans="1:16">
      <c r="A71" s="38"/>
      <c r="B71" s="39"/>
      <c r="C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</row>
    <row r="72" spans="1:16">
      <c r="B72" s="39"/>
      <c r="C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</row>
    <row r="73" spans="1:16">
      <c r="A73" s="38"/>
      <c r="B73" s="39"/>
      <c r="C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</row>
    <row r="74" spans="1:16">
      <c r="A74" s="38"/>
      <c r="B74" s="39"/>
      <c r="C74" s="39"/>
    </row>
  </sheetData>
  <mergeCells count="2">
    <mergeCell ref="B57:C57"/>
    <mergeCell ref="E57:P57"/>
  </mergeCells>
  <conditionalFormatting sqref="B41:F50">
    <cfRule type="expression" dxfId="2" priority="1">
      <formula>ISNA(B41)</formula>
    </cfRule>
  </conditionalFormatting>
  <conditionalFormatting sqref="B29:R38">
    <cfRule type="expression" dxfId="1" priority="2">
      <formula>ISNA(B29)</formula>
    </cfRule>
  </conditionalFormatting>
  <pageMargins left="0.7" right="0.7" top="0.75" bottom="0.75" header="0.3" footer="0.3"/>
  <pageSetup paperSize="3" scale="52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1">
    <tabColor rgb="FFFFFF00"/>
    <pageSetUpPr fitToPage="1"/>
  </sheetPr>
  <dimension ref="A1:H70"/>
  <sheetViews>
    <sheetView workbookViewId="0">
      <selection activeCell="G26" sqref="G26"/>
    </sheetView>
  </sheetViews>
  <sheetFormatPr defaultColWidth="9.140625" defaultRowHeight="15"/>
  <cols>
    <col min="1" max="1" width="9.28515625" style="181" customWidth="1"/>
    <col min="2" max="2" width="61.85546875" style="181" bestFit="1" customWidth="1"/>
    <col min="3" max="3" width="17.5703125" style="181" customWidth="1"/>
    <col min="4" max="5" width="11.28515625" style="181" bestFit="1" customWidth="1"/>
    <col min="6" max="6" width="9.7109375" style="181" bestFit="1" customWidth="1"/>
    <col min="7" max="7" width="39.5703125" style="181" bestFit="1" customWidth="1"/>
    <col min="8" max="8" width="12" style="181" bestFit="1" customWidth="1"/>
    <col min="9" max="16384" width="9.140625" style="181"/>
  </cols>
  <sheetData>
    <row r="1" spans="1:8" ht="15.75">
      <c r="A1"/>
      <c r="B1"/>
      <c r="C1" s="180"/>
      <c r="D1" s="180"/>
      <c r="E1" s="180"/>
    </row>
    <row r="2" spans="1:8" ht="21.75" customHeight="1" thickBot="1">
      <c r="A2"/>
      <c r="B2"/>
      <c r="C2" s="180"/>
      <c r="D2" s="180"/>
      <c r="E2" s="180"/>
    </row>
    <row r="3" spans="1:8" ht="15" customHeight="1" thickBot="1">
      <c r="A3" s="219" t="s">
        <v>55</v>
      </c>
      <c r="B3" s="220"/>
      <c r="C3" s="221">
        <v>2026</v>
      </c>
      <c r="D3" s="221">
        <v>2027</v>
      </c>
      <c r="E3" s="221">
        <v>2028</v>
      </c>
    </row>
    <row r="4" spans="1:8" ht="15" customHeight="1">
      <c r="A4" s="187"/>
      <c r="B4" s="196" t="s">
        <v>221</v>
      </c>
      <c r="C4" s="222">
        <v>1683678.136425552</v>
      </c>
      <c r="D4" s="222">
        <v>1719961.6629074258</v>
      </c>
      <c r="E4" s="222">
        <v>1789401.5205109057</v>
      </c>
    </row>
    <row r="5" spans="1:8" ht="15" customHeight="1">
      <c r="A5" s="187"/>
      <c r="B5" s="208"/>
      <c r="C5" s="223"/>
      <c r="D5" s="223"/>
      <c r="E5" s="223"/>
    </row>
    <row r="6" spans="1:8" ht="15" customHeight="1">
      <c r="A6" s="197" t="s">
        <v>0</v>
      </c>
      <c r="B6" s="198"/>
      <c r="C6" s="224"/>
      <c r="D6" s="224"/>
      <c r="E6" s="224"/>
    </row>
    <row r="7" spans="1:8">
      <c r="A7" s="199"/>
      <c r="B7" s="196" t="s">
        <v>1</v>
      </c>
      <c r="C7" s="222">
        <v>220399.58391999995</v>
      </c>
      <c r="D7" s="222">
        <v>237767.37309000001</v>
      </c>
      <c r="E7" s="222">
        <v>253776.55501000001</v>
      </c>
    </row>
    <row r="8" spans="1:8">
      <c r="A8" s="199"/>
      <c r="B8" s="196" t="s">
        <v>2</v>
      </c>
      <c r="C8" s="222">
        <v>73816.910199999984</v>
      </c>
      <c r="D8" s="222">
        <v>77372.536950000009</v>
      </c>
      <c r="E8" s="222">
        <v>80792.517080000005</v>
      </c>
    </row>
    <row r="9" spans="1:8">
      <c r="A9" s="199"/>
      <c r="B9" s="196" t="s">
        <v>56</v>
      </c>
      <c r="C9" s="222">
        <v>224667.20569000003</v>
      </c>
      <c r="D9" s="222">
        <v>239518.35303999999</v>
      </c>
      <c r="E9" s="222">
        <v>252997.98772000003</v>
      </c>
    </row>
    <row r="10" spans="1:8">
      <c r="A10" s="199"/>
      <c r="B10" s="196" t="s">
        <v>57</v>
      </c>
      <c r="C10" s="225">
        <v>146541.11820729065</v>
      </c>
      <c r="D10" s="222">
        <v>146179.45513593568</v>
      </c>
      <c r="E10" s="222">
        <v>146179.45513593568</v>
      </c>
    </row>
    <row r="11" spans="1:8">
      <c r="A11" s="199"/>
      <c r="B11" s="196" t="s">
        <v>3</v>
      </c>
      <c r="C11" s="222">
        <v>202978.68783000001</v>
      </c>
      <c r="D11" s="222">
        <v>219690.97290999998</v>
      </c>
      <c r="E11" s="222">
        <v>230576.46523000003</v>
      </c>
    </row>
    <row r="12" spans="1:8">
      <c r="A12" s="199"/>
      <c r="B12" s="196" t="s">
        <v>4</v>
      </c>
      <c r="C12" s="222"/>
      <c r="D12" s="222"/>
      <c r="E12" s="222"/>
    </row>
    <row r="13" spans="1:8">
      <c r="A13" s="199"/>
      <c r="B13" s="196" t="s">
        <v>5</v>
      </c>
      <c r="C13" s="222">
        <v>377162.04538600001</v>
      </c>
      <c r="D13" s="222">
        <v>403792.33492134156</v>
      </c>
      <c r="E13" s="222">
        <v>431924.68447867892</v>
      </c>
    </row>
    <row r="14" spans="1:8">
      <c r="A14" s="200" t="s">
        <v>6</v>
      </c>
      <c r="B14" s="198"/>
      <c r="C14" s="222">
        <f>SUM(C7:C13)</f>
        <v>1245565.5512332907</v>
      </c>
      <c r="D14" s="222">
        <f>SUM(D7:D13)</f>
        <v>1324321.0260472773</v>
      </c>
      <c r="E14" s="222">
        <f>SUM(E7:E13)</f>
        <v>1396247.6646546146</v>
      </c>
    </row>
    <row r="15" spans="1:8">
      <c r="A15" s="199"/>
      <c r="B15" s="198"/>
      <c r="C15" s="224"/>
      <c r="D15" s="224"/>
      <c r="E15" s="224"/>
      <c r="H15" s="182"/>
    </row>
    <row r="16" spans="1:8">
      <c r="A16" s="201" t="s">
        <v>7</v>
      </c>
      <c r="B16" s="198"/>
      <c r="C16" s="224"/>
      <c r="D16" s="224"/>
      <c r="E16" s="224"/>
    </row>
    <row r="17" spans="1:5">
      <c r="A17" s="199"/>
      <c r="B17" s="202" t="s">
        <v>7</v>
      </c>
      <c r="C17" s="224"/>
      <c r="D17" s="224"/>
      <c r="E17" s="224"/>
    </row>
    <row r="18" spans="1:5">
      <c r="A18" s="199"/>
      <c r="B18" s="183" t="s">
        <v>8</v>
      </c>
      <c r="C18" s="222">
        <v>0</v>
      </c>
      <c r="D18" s="222">
        <v>0</v>
      </c>
      <c r="E18" s="222">
        <v>0</v>
      </c>
    </row>
    <row r="19" spans="1:5">
      <c r="A19" s="199"/>
      <c r="B19" s="183" t="s">
        <v>9</v>
      </c>
      <c r="C19" s="222">
        <v>-18968</v>
      </c>
      <c r="D19" s="222">
        <v>-18968</v>
      </c>
      <c r="E19" s="222">
        <v>-18968</v>
      </c>
    </row>
    <row r="20" spans="1:5">
      <c r="A20" s="199"/>
      <c r="B20" s="183" t="s">
        <v>10</v>
      </c>
      <c r="C20" s="222">
        <v>212946</v>
      </c>
      <c r="D20" s="222">
        <v>258415</v>
      </c>
      <c r="E20" s="222">
        <v>305688</v>
      </c>
    </row>
    <row r="21" spans="1:5">
      <c r="A21" s="199"/>
      <c r="B21" s="183" t="s">
        <v>11</v>
      </c>
      <c r="C21" s="222">
        <v>558.55197882977905</v>
      </c>
      <c r="D21" s="222">
        <v>558.55197882977905</v>
      </c>
      <c r="E21" s="222">
        <v>527.31600660755669</v>
      </c>
    </row>
    <row r="22" spans="1:5">
      <c r="A22" s="199"/>
      <c r="B22" s="183" t="s">
        <v>12</v>
      </c>
      <c r="C22" s="222">
        <v>0</v>
      </c>
      <c r="D22" s="222">
        <v>0</v>
      </c>
      <c r="E22" s="222">
        <v>0</v>
      </c>
    </row>
    <row r="23" spans="1:5">
      <c r="A23" s="199"/>
      <c r="B23" s="183" t="s">
        <v>58</v>
      </c>
      <c r="C23" s="222">
        <v>65494.619933985647</v>
      </c>
      <c r="D23" s="222">
        <v>62384.971003317638</v>
      </c>
      <c r="E23" s="222">
        <v>57781.581766043317</v>
      </c>
    </row>
    <row r="24" spans="1:5">
      <c r="A24" s="199"/>
      <c r="B24" s="184" t="s">
        <v>85</v>
      </c>
      <c r="C24" s="222">
        <v>10</v>
      </c>
      <c r="D24" s="222">
        <v>15</v>
      </c>
      <c r="E24" s="222">
        <v>31</v>
      </c>
    </row>
    <row r="25" spans="1:5">
      <c r="A25" s="199"/>
      <c r="B25" s="203" t="s">
        <v>13</v>
      </c>
      <c r="C25" s="222">
        <v>-45332.84559106332</v>
      </c>
      <c r="D25" s="222">
        <v>-50507.921185540341</v>
      </c>
      <c r="E25" s="222">
        <v>-52940.498909664151</v>
      </c>
    </row>
    <row r="26" spans="1:5">
      <c r="A26" s="199"/>
      <c r="B26" s="203" t="s">
        <v>14</v>
      </c>
      <c r="C26" s="222">
        <v>-10942.213044137499</v>
      </c>
      <c r="D26" s="222">
        <v>-10632.21040103875</v>
      </c>
      <c r="E26" s="222">
        <v>-10885.594714634373</v>
      </c>
    </row>
    <row r="27" spans="1:5">
      <c r="A27" s="204" t="s">
        <v>15</v>
      </c>
      <c r="B27" s="198"/>
      <c r="C27" s="222">
        <f>SUM(C18:C26)</f>
        <v>203766.11327761461</v>
      </c>
      <c r="D27" s="222">
        <f>SUM(D19:D26)</f>
        <v>241265.39139556832</v>
      </c>
      <c r="E27" s="222">
        <f>SUM(E19:E26)</f>
        <v>281233.80414835236</v>
      </c>
    </row>
    <row r="28" spans="1:5">
      <c r="A28" s="199"/>
      <c r="B28" s="198"/>
      <c r="C28" s="224"/>
      <c r="D28" s="224"/>
      <c r="E28" s="224"/>
    </row>
    <row r="29" spans="1:5">
      <c r="A29" s="205" t="s">
        <v>16</v>
      </c>
      <c r="B29" s="198"/>
      <c r="C29" s="222">
        <f>C14+C27</f>
        <v>1449331.6645109053</v>
      </c>
      <c r="D29" s="222">
        <f>D14+D27</f>
        <v>1565586.4174428456</v>
      </c>
      <c r="E29" s="222">
        <f>E14+E27</f>
        <v>1677481.4688029671</v>
      </c>
    </row>
    <row r="30" spans="1:5">
      <c r="A30" s="199"/>
      <c r="B30" s="198"/>
      <c r="C30" s="224"/>
      <c r="D30" s="224"/>
      <c r="E30" s="224"/>
    </row>
    <row r="31" spans="1:5">
      <c r="A31" s="206" t="s">
        <v>59</v>
      </c>
      <c r="B31" s="198"/>
      <c r="C31" s="226"/>
      <c r="D31" s="226"/>
      <c r="E31" s="226"/>
    </row>
    <row r="32" spans="1:5">
      <c r="A32" s="206" t="s">
        <v>60</v>
      </c>
      <c r="B32" s="198"/>
      <c r="C32" s="222"/>
      <c r="D32" s="222"/>
      <c r="E32" s="222"/>
    </row>
    <row r="33" spans="1:5">
      <c r="A33" s="206" t="s">
        <v>61</v>
      </c>
      <c r="B33" s="198"/>
      <c r="C33" s="226">
        <f>C4-C29</f>
        <v>234346.47191464668</v>
      </c>
      <c r="D33" s="226">
        <f t="shared" ref="D33:E33" si="0">D4-D29</f>
        <v>154375.24546458013</v>
      </c>
      <c r="E33" s="226">
        <f t="shared" si="0"/>
        <v>111920.05170793855</v>
      </c>
    </row>
    <row r="34" spans="1:5">
      <c r="A34" s="206"/>
      <c r="B34" s="198"/>
      <c r="C34" s="224"/>
      <c r="D34" s="224"/>
      <c r="E34" s="224"/>
    </row>
    <row r="35" spans="1:5" ht="15.75" thickBot="1">
      <c r="A35" s="207" t="s">
        <v>62</v>
      </c>
      <c r="B35" s="198"/>
      <c r="C35" s="227">
        <f>C29+C33</f>
        <v>1683678.136425552</v>
      </c>
      <c r="D35" s="227">
        <f t="shared" ref="D35:E35" si="1">D29+D33</f>
        <v>1719961.6629074258</v>
      </c>
      <c r="E35" s="227">
        <f t="shared" si="1"/>
        <v>1789401.5205109057</v>
      </c>
    </row>
    <row r="36" spans="1:5">
      <c r="A36" s="199"/>
      <c r="B36" s="198"/>
      <c r="C36"/>
      <c r="D36" s="185"/>
      <c r="E36"/>
    </row>
    <row r="37" spans="1:5" ht="15.75" thickBot="1">
      <c r="A37" s="187"/>
      <c r="B37" s="208"/>
      <c r="C37" s="186"/>
      <c r="D37" s="186"/>
      <c r="E37" s="186"/>
    </row>
    <row r="38" spans="1:5" ht="15" customHeight="1" thickBot="1">
      <c r="A38" s="187" t="s">
        <v>63</v>
      </c>
      <c r="B38" s="208"/>
      <c r="C38" s="221">
        <f>C3</f>
        <v>2026</v>
      </c>
      <c r="D38" s="221">
        <f>D3</f>
        <v>2027</v>
      </c>
      <c r="E38" s="221">
        <f>E3</f>
        <v>2028</v>
      </c>
    </row>
    <row r="39" spans="1:5">
      <c r="A39" s="199"/>
      <c r="B39" s="198"/>
      <c r="C39" s="224"/>
      <c r="D39" s="224"/>
      <c r="E39" s="224"/>
    </row>
    <row r="40" spans="1:5">
      <c r="A40" s="209" t="s">
        <v>17</v>
      </c>
      <c r="B40" s="210"/>
      <c r="C40" s="224"/>
      <c r="D40" s="224"/>
      <c r="E40" s="224"/>
    </row>
    <row r="41" spans="1:5">
      <c r="A41" s="199"/>
      <c r="B41" s="211" t="s">
        <v>222</v>
      </c>
      <c r="C41" s="222">
        <f>C33</f>
        <v>234346.47191464668</v>
      </c>
      <c r="D41" s="222">
        <f t="shared" ref="D41:E41" si="2">D33</f>
        <v>154375.24546458013</v>
      </c>
      <c r="E41" s="222">
        <f t="shared" si="2"/>
        <v>111920.05170793855</v>
      </c>
    </row>
    <row r="42" spans="1:5">
      <c r="A42" s="199"/>
      <c r="B42" s="211"/>
      <c r="C42" s="222"/>
      <c r="D42" s="222"/>
      <c r="E42" s="222"/>
    </row>
    <row r="43" spans="1:5">
      <c r="A43" s="199"/>
      <c r="B43" s="211" t="s">
        <v>106</v>
      </c>
      <c r="C43" s="222"/>
      <c r="D43" s="222"/>
      <c r="E43" s="222"/>
    </row>
    <row r="44" spans="1:5">
      <c r="A44" s="199"/>
      <c r="B44" s="211" t="s">
        <v>107</v>
      </c>
      <c r="C44" s="222"/>
      <c r="D44" s="222"/>
      <c r="E44" s="222"/>
    </row>
    <row r="45" spans="1:5">
      <c r="A45" s="199"/>
      <c r="B45" s="211" t="s">
        <v>18</v>
      </c>
      <c r="C45" s="224"/>
      <c r="D45" s="224"/>
      <c r="E45" s="224"/>
    </row>
    <row r="46" spans="1:5">
      <c r="A46" s="199"/>
      <c r="B46" s="188" t="s">
        <v>5</v>
      </c>
      <c r="C46" s="228">
        <v>377162.04538600001</v>
      </c>
      <c r="D46" s="226">
        <v>403792.33492134156</v>
      </c>
      <c r="E46" s="226">
        <v>431924.68447867892</v>
      </c>
    </row>
    <row r="47" spans="1:5">
      <c r="A47" s="199"/>
      <c r="B47" s="188" t="s">
        <v>108</v>
      </c>
      <c r="C47" s="228">
        <v>8634.4849339856464</v>
      </c>
      <c r="D47" s="226">
        <v>8526.2600033176459</v>
      </c>
      <c r="E47" s="226">
        <v>7054.0287660433196</v>
      </c>
    </row>
    <row r="48" spans="1:5">
      <c r="A48" s="199"/>
      <c r="B48" s="188" t="s">
        <v>11</v>
      </c>
      <c r="C48" s="229">
        <v>558.55197882977905</v>
      </c>
      <c r="D48" s="229">
        <v>558.55197882977905</v>
      </c>
      <c r="E48" s="229">
        <v>527.31600660755669</v>
      </c>
    </row>
    <row r="49" spans="1:5">
      <c r="A49" s="199"/>
      <c r="B49" s="188" t="s">
        <v>9</v>
      </c>
      <c r="C49" s="226">
        <v>-18968</v>
      </c>
      <c r="D49" s="226">
        <v>-18968</v>
      </c>
      <c r="E49" s="226">
        <v>-18968</v>
      </c>
    </row>
    <row r="50" spans="1:5">
      <c r="A50" s="199"/>
      <c r="B50" s="189" t="s">
        <v>64</v>
      </c>
      <c r="C50" s="224"/>
      <c r="D50" s="224"/>
      <c r="E50" s="224"/>
    </row>
    <row r="51" spans="1:5">
      <c r="A51" s="199"/>
      <c r="B51" s="190" t="s">
        <v>109</v>
      </c>
      <c r="C51" s="222">
        <v>-48108.044061134184</v>
      </c>
      <c r="D51" s="222">
        <v>-70528.665055584017</v>
      </c>
      <c r="E51" s="222">
        <v>-69806.194408808558</v>
      </c>
    </row>
    <row r="52" spans="1:5">
      <c r="A52" s="199"/>
      <c r="B52" s="191" t="s">
        <v>65</v>
      </c>
      <c r="C52" s="230">
        <v>-3568</v>
      </c>
      <c r="D52" s="230">
        <v>-3568</v>
      </c>
      <c r="E52" s="230">
        <v>-3568</v>
      </c>
    </row>
    <row r="53" spans="1:5">
      <c r="A53" s="199"/>
      <c r="B53" s="212" t="s">
        <v>19</v>
      </c>
      <c r="C53" s="222">
        <f>SUM(C41:C52)</f>
        <v>550057.51015232794</v>
      </c>
      <c r="D53" s="222">
        <f t="shared" ref="D53:E53" si="3">SUM(D41:D52)</f>
        <v>474187.72731248511</v>
      </c>
      <c r="E53" s="222">
        <f t="shared" si="3"/>
        <v>459083.88655045995</v>
      </c>
    </row>
    <row r="54" spans="1:5">
      <c r="A54" s="199"/>
      <c r="B54" s="198"/>
      <c r="C54" s="224"/>
      <c r="D54" s="224"/>
      <c r="E54" s="224"/>
    </row>
    <row r="55" spans="1:5">
      <c r="A55" s="213" t="s">
        <v>20</v>
      </c>
      <c r="B55" s="208"/>
      <c r="C55" s="224"/>
      <c r="D55" s="224"/>
      <c r="E55" s="224"/>
    </row>
    <row r="56" spans="1:5">
      <c r="A56" s="199"/>
      <c r="B56" s="192" t="s">
        <v>21</v>
      </c>
      <c r="C56" s="224"/>
      <c r="D56" s="224"/>
      <c r="E56" s="224"/>
    </row>
    <row r="57" spans="1:5">
      <c r="A57" s="199"/>
      <c r="B57" s="192" t="s">
        <v>22</v>
      </c>
      <c r="C57" s="222">
        <v>-1365200</v>
      </c>
      <c r="D57" s="222">
        <v>-1539400</v>
      </c>
      <c r="E57" s="222">
        <v>-1439400</v>
      </c>
    </row>
    <row r="58" spans="1:5">
      <c r="A58" s="199"/>
      <c r="B58" s="193" t="s">
        <v>23</v>
      </c>
      <c r="C58" s="231">
        <f>C57</f>
        <v>-1365200</v>
      </c>
      <c r="D58" s="231">
        <f>D57</f>
        <v>-1539400</v>
      </c>
      <c r="E58" s="231">
        <f>E57</f>
        <v>-1439400</v>
      </c>
    </row>
    <row r="59" spans="1:5">
      <c r="A59" s="199"/>
      <c r="B59" s="208"/>
      <c r="C59" s="224"/>
      <c r="D59" s="224"/>
      <c r="E59" s="224"/>
    </row>
    <row r="60" spans="1:5">
      <c r="A60" s="214" t="s">
        <v>24</v>
      </c>
      <c r="B60" s="198"/>
      <c r="C60" s="224"/>
      <c r="D60" s="224"/>
      <c r="E60" s="224"/>
    </row>
    <row r="61" spans="1:5">
      <c r="A61" s="199"/>
      <c r="B61" s="215" t="s">
        <v>25</v>
      </c>
      <c r="C61" s="222">
        <v>1240200</v>
      </c>
      <c r="D61" s="222">
        <v>1414400</v>
      </c>
      <c r="E61" s="222">
        <v>1314400</v>
      </c>
    </row>
    <row r="62" spans="1:5">
      <c r="A62" s="199"/>
      <c r="B62" s="215" t="s">
        <v>26</v>
      </c>
      <c r="C62" s="222">
        <v>0</v>
      </c>
      <c r="D62" s="222">
        <v>0</v>
      </c>
      <c r="E62" s="222">
        <v>0</v>
      </c>
    </row>
    <row r="63" spans="1:5">
      <c r="A63" s="199"/>
      <c r="B63" s="215" t="s">
        <v>42</v>
      </c>
      <c r="C63" s="222">
        <v>-111497.228</v>
      </c>
      <c r="D63" s="222">
        <v>-88994.811000000002</v>
      </c>
      <c r="E63" s="222">
        <v>-78175.566000000006</v>
      </c>
    </row>
    <row r="64" spans="1:5">
      <c r="A64" s="199"/>
      <c r="B64" s="215" t="s">
        <v>27</v>
      </c>
      <c r="C64" s="222">
        <v>-256615.076</v>
      </c>
      <c r="D64" s="222">
        <v>-256044.149</v>
      </c>
      <c r="E64" s="222">
        <v>-316899.05699999997</v>
      </c>
    </row>
    <row r="65" spans="1:8">
      <c r="A65" s="199"/>
      <c r="B65" s="215" t="s">
        <v>28</v>
      </c>
      <c r="C65" s="232">
        <v>0</v>
      </c>
      <c r="D65" s="222">
        <v>0</v>
      </c>
      <c r="E65" s="232">
        <v>0</v>
      </c>
    </row>
    <row r="66" spans="1:8">
      <c r="A66" s="199"/>
      <c r="B66" s="194" t="s">
        <v>29</v>
      </c>
      <c r="C66" s="226">
        <f>SUM(C61:C65)</f>
        <v>872087.69599999988</v>
      </c>
      <c r="D66" s="226">
        <f>SUM(D61:D65)</f>
        <v>1069361.04</v>
      </c>
      <c r="E66" s="226">
        <f>SUM(E61:E65)</f>
        <v>919325.37699999986</v>
      </c>
    </row>
    <row r="67" spans="1:8">
      <c r="A67" s="199"/>
      <c r="B67" s="198"/>
      <c r="C67" s="224"/>
      <c r="D67" s="224"/>
      <c r="E67" s="224"/>
    </row>
    <row r="68" spans="1:8">
      <c r="A68" s="216" t="s">
        <v>30</v>
      </c>
      <c r="B68" s="198"/>
      <c r="C68" s="222">
        <f>C53+C58+C66</f>
        <v>56945.206152327824</v>
      </c>
      <c r="D68" s="222">
        <f>D53+D58+D66</f>
        <v>4148.767312485259</v>
      </c>
      <c r="E68" s="222">
        <f>E53+E58+E66</f>
        <v>-60990.736449540127</v>
      </c>
      <c r="F68" s="195"/>
      <c r="G68" s="195"/>
      <c r="H68" s="195"/>
    </row>
    <row r="69" spans="1:8">
      <c r="A69" s="217" t="s">
        <v>60</v>
      </c>
      <c r="B69" s="198"/>
      <c r="C69" s="232">
        <v>0</v>
      </c>
      <c r="D69" s="222">
        <v>0</v>
      </c>
      <c r="E69" s="232">
        <v>0</v>
      </c>
    </row>
    <row r="70" spans="1:8">
      <c r="A70" s="218" t="s">
        <v>66</v>
      </c>
      <c r="B70" s="198"/>
      <c r="C70" s="233">
        <v>0</v>
      </c>
      <c r="D70" s="234">
        <v>0</v>
      </c>
      <c r="E70" s="233">
        <v>0</v>
      </c>
    </row>
  </sheetData>
  <pageMargins left="0.25" right="0.25" top="0.75" bottom="0.75" header="0.3" footer="0.3"/>
  <pageSetup paperSize="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2">
    <tabColor rgb="FFFFFF00"/>
    <pageSetUpPr fitToPage="1"/>
  </sheetPr>
  <dimension ref="A2:J132"/>
  <sheetViews>
    <sheetView zoomScale="85" zoomScaleNormal="85" workbookViewId="0">
      <selection activeCell="A3" sqref="A3"/>
    </sheetView>
  </sheetViews>
  <sheetFormatPr defaultColWidth="9.140625" defaultRowHeight="15"/>
  <cols>
    <col min="1" max="5" width="2.7109375" style="301" customWidth="1"/>
    <col min="6" max="6" width="48" style="301" customWidth="1"/>
    <col min="7" max="7" width="20.5703125" style="301" customWidth="1"/>
    <col min="8" max="8" width="9.140625" style="301"/>
    <col min="9" max="9" width="52" style="301" bestFit="1" customWidth="1"/>
    <col min="10" max="10" width="12.85546875" style="301" bestFit="1" customWidth="1"/>
    <col min="11" max="16384" width="9.140625" style="301"/>
  </cols>
  <sheetData>
    <row r="2" spans="1:10" ht="40.5" customHeight="1" thickBot="1"/>
    <row r="3" spans="1:10" ht="16.5" thickBot="1">
      <c r="A3" s="36"/>
      <c r="B3" s="36"/>
      <c r="C3" s="265"/>
      <c r="D3" s="266"/>
      <c r="E3" s="266"/>
      <c r="F3" s="267"/>
      <c r="G3" s="268" t="s">
        <v>122</v>
      </c>
    </row>
    <row r="4" spans="1:10" ht="18">
      <c r="A4" s="269" t="s">
        <v>135</v>
      </c>
      <c r="B4" s="37"/>
      <c r="C4" s="37"/>
      <c r="D4" s="270"/>
      <c r="E4" s="270"/>
      <c r="F4" s="267"/>
      <c r="G4" s="302"/>
    </row>
    <row r="5" spans="1:10" ht="15.75">
      <c r="A5" s="37"/>
      <c r="B5" s="271" t="s">
        <v>136</v>
      </c>
      <c r="C5" s="37"/>
      <c r="D5" s="37"/>
      <c r="E5" s="37"/>
      <c r="F5" s="272"/>
      <c r="G5" s="303">
        <v>1188284.8863599999</v>
      </c>
    </row>
    <row r="6" spans="1:10" ht="15.75">
      <c r="A6" s="37"/>
      <c r="B6" s="271" t="s">
        <v>137</v>
      </c>
      <c r="C6" s="37"/>
      <c r="D6" s="37"/>
      <c r="E6" s="37"/>
      <c r="F6" s="272"/>
      <c r="G6" s="303">
        <v>49624.847040000001</v>
      </c>
    </row>
    <row r="7" spans="1:10" ht="15.75">
      <c r="A7" s="37"/>
      <c r="B7" s="271" t="s">
        <v>138</v>
      </c>
      <c r="C7" s="37"/>
      <c r="D7" s="37"/>
      <c r="E7" s="37"/>
      <c r="F7" s="272"/>
      <c r="G7" s="303">
        <v>82066.302959999986</v>
      </c>
    </row>
    <row r="8" spans="1:10" ht="18.75" thickBot="1">
      <c r="A8" s="304"/>
      <c r="B8" s="273" t="s">
        <v>139</v>
      </c>
      <c r="C8" s="274"/>
      <c r="D8" s="305"/>
      <c r="E8" s="305"/>
      <c r="F8" s="306"/>
      <c r="G8" s="307">
        <f>SUM(G5:G7)</f>
        <v>1319976.0363599998</v>
      </c>
    </row>
    <row r="9" spans="1:10" ht="18">
      <c r="A9" s="37"/>
      <c r="B9" s="275"/>
      <c r="C9" s="37"/>
      <c r="D9" s="270"/>
      <c r="E9" s="270"/>
      <c r="F9" s="267"/>
      <c r="G9" s="308"/>
    </row>
    <row r="10" spans="1:10" ht="18">
      <c r="A10" s="309" t="s">
        <v>33</v>
      </c>
      <c r="B10" s="276"/>
      <c r="C10" s="276"/>
      <c r="D10" s="292"/>
      <c r="E10" s="292"/>
      <c r="F10" s="276"/>
      <c r="G10" s="308"/>
    </row>
    <row r="11" spans="1:10" ht="18">
      <c r="A11" s="277"/>
      <c r="B11" s="310" t="s">
        <v>140</v>
      </c>
      <c r="C11" s="276"/>
      <c r="D11" s="311"/>
      <c r="E11" s="311"/>
      <c r="F11" s="311"/>
      <c r="G11" s="308"/>
    </row>
    <row r="12" spans="1:10" ht="16.5">
      <c r="A12" s="278"/>
      <c r="B12" s="279"/>
      <c r="C12" s="312" t="s">
        <v>141</v>
      </c>
      <c r="D12" s="276"/>
      <c r="E12" s="276"/>
      <c r="F12" s="276"/>
      <c r="G12" s="308"/>
      <c r="I12" s="280"/>
      <c r="J12" s="281"/>
    </row>
    <row r="13" spans="1:10" ht="16.5">
      <c r="A13" s="277"/>
      <c r="B13" s="279"/>
      <c r="C13" s="312"/>
      <c r="D13" s="311" t="s">
        <v>142</v>
      </c>
      <c r="E13" s="311"/>
      <c r="F13" s="311"/>
      <c r="G13" s="308">
        <v>2212.5376000000001</v>
      </c>
    </row>
    <row r="14" spans="1:10" ht="16.5">
      <c r="A14" s="277"/>
      <c r="B14" s="276"/>
      <c r="C14" s="282"/>
      <c r="D14" s="283" t="s">
        <v>143</v>
      </c>
      <c r="E14" s="283"/>
      <c r="F14" s="283"/>
      <c r="G14" s="308">
        <v>1593.26803</v>
      </c>
    </row>
    <row r="15" spans="1:10" ht="16.5">
      <c r="A15" s="277"/>
      <c r="B15" s="279"/>
      <c r="C15" s="312"/>
      <c r="D15" s="311" t="s">
        <v>144</v>
      </c>
      <c r="E15" s="311"/>
      <c r="F15" s="311"/>
      <c r="G15" s="308">
        <v>19820.731110000001</v>
      </c>
    </row>
    <row r="16" spans="1:10" ht="16.5">
      <c r="A16" s="277"/>
      <c r="B16" s="276"/>
      <c r="C16" s="312"/>
      <c r="D16" s="311" t="s">
        <v>145</v>
      </c>
      <c r="E16" s="311"/>
      <c r="F16" s="311"/>
      <c r="G16" s="308">
        <v>5264.4920400000001</v>
      </c>
    </row>
    <row r="17" spans="1:7" ht="16.5">
      <c r="A17" s="278"/>
      <c r="B17" s="279"/>
      <c r="C17" s="312"/>
      <c r="D17" s="311" t="s">
        <v>146</v>
      </c>
      <c r="E17" s="311"/>
      <c r="F17" s="311"/>
      <c r="G17" s="308">
        <v>47367.848709999998</v>
      </c>
    </row>
    <row r="18" spans="1:7" ht="16.5">
      <c r="A18" s="277"/>
      <c r="B18" s="279"/>
      <c r="C18" s="312"/>
      <c r="D18" s="311" t="s">
        <v>147</v>
      </c>
      <c r="E18" s="311"/>
      <c r="F18" s="311"/>
      <c r="G18" s="308">
        <v>5003.2198600000002</v>
      </c>
    </row>
    <row r="19" spans="1:7" ht="16.5">
      <c r="A19" s="277"/>
      <c r="B19" s="279"/>
      <c r="C19" s="312"/>
      <c r="D19" s="311" t="s">
        <v>308</v>
      </c>
      <c r="E19" s="311"/>
      <c r="F19" s="311"/>
      <c r="G19" s="308">
        <v>4870.5396600000004</v>
      </c>
    </row>
    <row r="20" spans="1:7" ht="16.5">
      <c r="A20" s="277"/>
      <c r="B20" s="276"/>
      <c r="C20" s="312"/>
      <c r="D20" s="311" t="s">
        <v>148</v>
      </c>
      <c r="E20" s="311"/>
      <c r="F20" s="311"/>
      <c r="G20" s="308">
        <v>1.3000000000000002E-4</v>
      </c>
    </row>
    <row r="21" spans="1:7" ht="16.5">
      <c r="A21" s="277"/>
      <c r="B21" s="276"/>
      <c r="C21" s="282"/>
      <c r="D21" s="283" t="s">
        <v>149</v>
      </c>
      <c r="E21" s="311"/>
      <c r="F21" s="311"/>
      <c r="G21" s="308">
        <v>7113.6419900000001</v>
      </c>
    </row>
    <row r="22" spans="1:7" ht="16.5">
      <c r="A22" s="277"/>
      <c r="B22" s="276"/>
      <c r="C22" s="312"/>
      <c r="D22" s="311" t="s">
        <v>150</v>
      </c>
      <c r="E22" s="311"/>
      <c r="F22" s="311"/>
      <c r="G22" s="308">
        <v>51.918120000000002</v>
      </c>
    </row>
    <row r="23" spans="1:7" ht="16.5">
      <c r="A23" s="278"/>
      <c r="B23" s="276"/>
      <c r="C23" s="282"/>
      <c r="D23" s="311" t="s">
        <v>151</v>
      </c>
      <c r="E23" s="311"/>
      <c r="F23" s="311"/>
      <c r="G23" s="308">
        <v>106.11252</v>
      </c>
    </row>
    <row r="24" spans="1:7" ht="16.5">
      <c r="A24" s="278"/>
      <c r="B24" s="276"/>
      <c r="C24" s="282"/>
      <c r="D24" s="283" t="s">
        <v>152</v>
      </c>
      <c r="E24" s="311"/>
      <c r="F24" s="311"/>
      <c r="G24" s="308">
        <v>7659.5225099999998</v>
      </c>
    </row>
    <row r="25" spans="1:7" ht="16.5">
      <c r="A25" s="277"/>
      <c r="B25" s="276"/>
      <c r="C25" s="282"/>
      <c r="D25" s="311" t="s">
        <v>153</v>
      </c>
      <c r="E25" s="311"/>
      <c r="F25" s="311"/>
      <c r="G25" s="308">
        <v>10585.132019999999</v>
      </c>
    </row>
    <row r="26" spans="1:7" ht="16.5">
      <c r="A26" s="277"/>
      <c r="B26" s="279"/>
      <c r="C26" s="312"/>
      <c r="D26" s="311" t="s">
        <v>154</v>
      </c>
      <c r="E26" s="311"/>
      <c r="F26" s="311"/>
      <c r="G26" s="308">
        <v>28420.808949999999</v>
      </c>
    </row>
    <row r="27" spans="1:7" ht="16.5">
      <c r="A27" s="278"/>
      <c r="B27" s="276"/>
      <c r="C27" s="312"/>
      <c r="D27" s="311" t="s">
        <v>155</v>
      </c>
      <c r="E27" s="311"/>
      <c r="F27" s="311"/>
      <c r="G27" s="308">
        <v>5525.9493700000003</v>
      </c>
    </row>
    <row r="28" spans="1:7" ht="16.5">
      <c r="A28" s="278"/>
      <c r="B28" s="276"/>
      <c r="C28" s="312"/>
      <c r="D28" s="311" t="s">
        <v>156</v>
      </c>
      <c r="E28" s="311"/>
      <c r="F28" s="311"/>
      <c r="G28" s="308">
        <v>27721.456899999997</v>
      </c>
    </row>
    <row r="29" spans="1:7" ht="16.5">
      <c r="A29" s="278"/>
      <c r="B29" s="276"/>
      <c r="C29" s="312"/>
      <c r="D29" s="311" t="s">
        <v>157</v>
      </c>
      <c r="E29" s="311"/>
      <c r="F29" s="311"/>
      <c r="G29" s="308">
        <v>2047.4395900000002</v>
      </c>
    </row>
    <row r="30" spans="1:7" ht="16.5">
      <c r="A30" s="277"/>
      <c r="B30" s="313"/>
      <c r="C30" s="282"/>
      <c r="D30" s="311" t="s">
        <v>158</v>
      </c>
      <c r="E30" s="311"/>
      <c r="F30" s="311"/>
      <c r="G30" s="308">
        <v>11243.15942</v>
      </c>
    </row>
    <row r="31" spans="1:7" ht="16.5">
      <c r="A31" s="278"/>
      <c r="B31" s="276"/>
      <c r="C31" s="312"/>
      <c r="D31" s="283" t="s">
        <v>159</v>
      </c>
      <c r="E31" s="311"/>
      <c r="F31" s="311"/>
      <c r="G31" s="308">
        <v>1478.1357600000001</v>
      </c>
    </row>
    <row r="32" spans="1:7" ht="16.5">
      <c r="A32" s="277"/>
      <c r="B32" s="276"/>
      <c r="C32" s="282"/>
      <c r="D32" s="311" t="s">
        <v>160</v>
      </c>
      <c r="E32" s="311"/>
      <c r="F32" s="311"/>
      <c r="G32" s="308">
        <v>0</v>
      </c>
    </row>
    <row r="33" spans="1:7" ht="16.5">
      <c r="A33" s="277"/>
      <c r="B33" s="276"/>
      <c r="C33" s="282"/>
      <c r="D33" s="311" t="s">
        <v>161</v>
      </c>
      <c r="E33" s="311"/>
      <c r="F33" s="311"/>
      <c r="G33" s="308">
        <v>45933.599999999999</v>
      </c>
    </row>
    <row r="34" spans="1:7" ht="16.5">
      <c r="A34" s="278"/>
      <c r="B34" s="276"/>
      <c r="C34" s="312"/>
      <c r="D34" s="311" t="s">
        <v>162</v>
      </c>
      <c r="E34" s="311"/>
      <c r="F34" s="311"/>
      <c r="G34" s="308">
        <v>10944.02405</v>
      </c>
    </row>
    <row r="35" spans="1:7" ht="16.5">
      <c r="A35" s="278"/>
      <c r="B35" s="276"/>
      <c r="C35" s="312"/>
      <c r="D35" s="311" t="s">
        <v>163</v>
      </c>
      <c r="E35" s="311"/>
      <c r="F35" s="311"/>
      <c r="G35" s="308">
        <v>22169.829420000002</v>
      </c>
    </row>
    <row r="36" spans="1:7" ht="16.5">
      <c r="A36" s="278"/>
      <c r="B36" s="276"/>
      <c r="C36" s="312"/>
      <c r="D36" s="311" t="s">
        <v>164</v>
      </c>
      <c r="E36" s="311"/>
      <c r="F36" s="311"/>
      <c r="G36" s="308">
        <v>3870.2137699999998</v>
      </c>
    </row>
    <row r="37" spans="1:7" ht="16.5">
      <c r="A37" s="277"/>
      <c r="B37" s="313"/>
      <c r="C37" s="282"/>
      <c r="D37" s="311" t="s">
        <v>165</v>
      </c>
      <c r="E37" s="311"/>
      <c r="F37" s="311"/>
      <c r="G37" s="308">
        <v>38787.047229999996</v>
      </c>
    </row>
    <row r="38" spans="1:7" ht="16.5">
      <c r="A38" s="277"/>
      <c r="B38" s="313"/>
      <c r="C38" s="282"/>
      <c r="D38" s="311" t="s">
        <v>166</v>
      </c>
      <c r="E38" s="311"/>
      <c r="F38" s="311"/>
      <c r="G38" s="308">
        <v>47174.429409999997</v>
      </c>
    </row>
    <row r="39" spans="1:7" ht="16.5">
      <c r="A39" s="277"/>
      <c r="B39" s="313"/>
      <c r="C39" s="282"/>
      <c r="D39" s="311" t="s">
        <v>167</v>
      </c>
      <c r="E39" s="311"/>
      <c r="F39" s="311"/>
      <c r="G39" s="308">
        <v>25801.239510000003</v>
      </c>
    </row>
    <row r="40" spans="1:7" ht="16.5">
      <c r="A40" s="277"/>
      <c r="B40" s="313"/>
      <c r="C40" s="284"/>
      <c r="D40" s="285" t="s">
        <v>168</v>
      </c>
      <c r="E40" s="285"/>
      <c r="F40" s="314"/>
      <c r="G40" s="315">
        <f t="shared" ref="G40" si="0">SUM(G13:G39)</f>
        <v>382766.29767999996</v>
      </c>
    </row>
    <row r="41" spans="1:7" ht="16.5">
      <c r="A41" s="277"/>
      <c r="B41" s="279"/>
      <c r="C41" s="312" t="s">
        <v>169</v>
      </c>
      <c r="D41" s="316"/>
      <c r="E41" s="311"/>
      <c r="F41" s="311"/>
      <c r="G41" s="308"/>
    </row>
    <row r="42" spans="1:7" ht="16.5">
      <c r="A42" s="277"/>
      <c r="B42" s="279"/>
      <c r="C42" s="312"/>
      <c r="D42" s="311" t="s">
        <v>170</v>
      </c>
      <c r="E42" s="311"/>
      <c r="F42" s="311"/>
      <c r="G42" s="308">
        <v>578.66952000000003</v>
      </c>
    </row>
    <row r="43" spans="1:7" ht="16.5">
      <c r="A43" s="277"/>
      <c r="B43" s="279"/>
      <c r="C43" s="312"/>
      <c r="D43" s="311" t="s">
        <v>171</v>
      </c>
      <c r="E43" s="311"/>
      <c r="F43" s="311"/>
      <c r="G43" s="308">
        <v>3904.7121499999998</v>
      </c>
    </row>
    <row r="44" spans="1:7" ht="16.5">
      <c r="A44" s="277"/>
      <c r="B44" s="279"/>
      <c r="C44" s="312"/>
      <c r="D44" s="311" t="s">
        <v>172</v>
      </c>
      <c r="E44" s="311"/>
      <c r="F44" s="311"/>
      <c r="G44" s="308">
        <v>24851.200140000001</v>
      </c>
    </row>
    <row r="45" spans="1:7" ht="16.5">
      <c r="A45" s="277"/>
      <c r="B45" s="279"/>
      <c r="C45" s="312"/>
      <c r="D45" s="311" t="s">
        <v>173</v>
      </c>
      <c r="E45" s="311"/>
      <c r="F45" s="311"/>
      <c r="G45" s="308">
        <v>0</v>
      </c>
    </row>
    <row r="46" spans="1:7" ht="16.5">
      <c r="A46" s="278"/>
      <c r="B46" s="279"/>
      <c r="C46" s="312"/>
      <c r="D46" s="311" t="s">
        <v>174</v>
      </c>
      <c r="E46" s="311"/>
      <c r="F46" s="311"/>
      <c r="G46" s="308">
        <v>5116.69614</v>
      </c>
    </row>
    <row r="47" spans="1:7" ht="16.5">
      <c r="A47" s="278"/>
      <c r="B47" s="279"/>
      <c r="C47" s="312"/>
      <c r="D47" s="311" t="s">
        <v>175</v>
      </c>
      <c r="E47" s="311"/>
      <c r="F47" s="311"/>
      <c r="G47" s="308">
        <v>0</v>
      </c>
    </row>
    <row r="48" spans="1:7" ht="16.5">
      <c r="A48" s="278"/>
      <c r="B48" s="279"/>
      <c r="C48" s="312"/>
      <c r="D48" s="311" t="s">
        <v>176</v>
      </c>
      <c r="E48" s="311"/>
      <c r="F48" s="311"/>
      <c r="G48" s="308">
        <v>4185.7477699999999</v>
      </c>
    </row>
    <row r="49" spans="1:7" ht="16.5">
      <c r="A49" s="278"/>
      <c r="B49" s="279"/>
      <c r="C49" s="312"/>
      <c r="D49" s="311" t="s">
        <v>177</v>
      </c>
      <c r="E49" s="311"/>
      <c r="F49" s="311"/>
      <c r="G49" s="308">
        <v>0</v>
      </c>
    </row>
    <row r="50" spans="1:7" ht="16.5">
      <c r="A50" s="278"/>
      <c r="B50" s="279"/>
      <c r="C50" s="312"/>
      <c r="D50" s="311" t="s">
        <v>160</v>
      </c>
      <c r="E50" s="311"/>
      <c r="F50" s="311"/>
      <c r="G50" s="308">
        <v>0</v>
      </c>
    </row>
    <row r="51" spans="1:7" ht="16.5">
      <c r="A51" s="278"/>
      <c r="B51" s="279"/>
      <c r="C51" s="312"/>
      <c r="D51" s="311" t="s">
        <v>178</v>
      </c>
      <c r="E51" s="311"/>
      <c r="F51" s="311"/>
      <c r="G51" s="308">
        <v>35971.094709999998</v>
      </c>
    </row>
    <row r="52" spans="1:7" ht="16.5">
      <c r="A52" s="278"/>
      <c r="B52" s="279"/>
      <c r="C52" s="312"/>
      <c r="D52" s="311" t="s">
        <v>309</v>
      </c>
      <c r="E52" s="311"/>
      <c r="F52" s="311"/>
      <c r="G52" s="308">
        <v>10990.57818</v>
      </c>
    </row>
    <row r="53" spans="1:7" ht="16.5">
      <c r="A53" s="278"/>
      <c r="B53" s="279"/>
      <c r="C53" s="312"/>
      <c r="D53" s="311" t="s">
        <v>179</v>
      </c>
      <c r="E53" s="311"/>
      <c r="F53" s="311"/>
      <c r="G53" s="308">
        <v>513.54504000000009</v>
      </c>
    </row>
    <row r="54" spans="1:7" ht="16.5">
      <c r="A54" s="278"/>
      <c r="B54" s="279"/>
      <c r="C54" s="312"/>
      <c r="D54" s="311" t="s">
        <v>180</v>
      </c>
      <c r="E54" s="311"/>
      <c r="F54" s="311"/>
      <c r="G54" s="308">
        <v>0</v>
      </c>
    </row>
    <row r="55" spans="1:7" ht="16.5">
      <c r="A55" s="278"/>
      <c r="B55" s="279"/>
      <c r="C55" s="312"/>
      <c r="D55" s="311" t="s">
        <v>181</v>
      </c>
      <c r="E55" s="311"/>
      <c r="F55" s="311"/>
      <c r="G55" s="308">
        <v>32.017150000000001</v>
      </c>
    </row>
    <row r="56" spans="1:7" ht="16.5">
      <c r="A56" s="277"/>
      <c r="B56" s="313"/>
      <c r="C56" s="312"/>
      <c r="D56" s="285" t="s">
        <v>168</v>
      </c>
      <c r="E56" s="285"/>
      <c r="F56" s="314"/>
      <c r="G56" s="315">
        <f>SUM(G42:G55)</f>
        <v>86144.260800000004</v>
      </c>
    </row>
    <row r="57" spans="1:7" ht="16.5">
      <c r="A57" s="277"/>
      <c r="B57" s="279"/>
      <c r="C57" s="312" t="s">
        <v>182</v>
      </c>
      <c r="D57" s="311"/>
      <c r="E57" s="311"/>
      <c r="F57" s="311"/>
      <c r="G57" s="308"/>
    </row>
    <row r="58" spans="1:7" ht="16.5">
      <c r="A58" s="277"/>
      <c r="B58" s="279"/>
      <c r="C58" s="312"/>
      <c r="D58" s="311" t="s">
        <v>183</v>
      </c>
      <c r="E58" s="311"/>
      <c r="F58" s="311"/>
      <c r="G58" s="308">
        <v>520.58820000000003</v>
      </c>
    </row>
    <row r="59" spans="1:7" ht="16.5">
      <c r="A59" s="277"/>
      <c r="B59" s="279"/>
      <c r="C59" s="312"/>
      <c r="D59" s="311" t="s">
        <v>184</v>
      </c>
      <c r="E59" s="311"/>
      <c r="F59" s="311"/>
      <c r="G59" s="308">
        <v>7890.9669999999996</v>
      </c>
    </row>
    <row r="60" spans="1:7" ht="16.5">
      <c r="A60" s="277"/>
      <c r="B60" s="286"/>
      <c r="C60" s="312"/>
      <c r="D60" s="311" t="s">
        <v>185</v>
      </c>
      <c r="E60" s="311"/>
      <c r="F60" s="311"/>
      <c r="G60" s="308">
        <v>10918.831560000001</v>
      </c>
    </row>
    <row r="61" spans="1:7" ht="16.5">
      <c r="A61" s="277"/>
      <c r="B61" s="286"/>
      <c r="C61" s="312"/>
      <c r="D61" s="311" t="s">
        <v>186</v>
      </c>
      <c r="E61" s="311"/>
      <c r="F61" s="311"/>
      <c r="G61" s="308">
        <v>2065.1135199999999</v>
      </c>
    </row>
    <row r="62" spans="1:7" ht="16.5">
      <c r="A62" s="277"/>
      <c r="B62" s="279"/>
      <c r="C62" s="312"/>
      <c r="D62" s="311" t="s">
        <v>187</v>
      </c>
      <c r="E62" s="311"/>
      <c r="F62" s="311"/>
      <c r="G62" s="308">
        <v>0</v>
      </c>
    </row>
    <row r="63" spans="1:7" ht="16.5">
      <c r="A63" s="277"/>
      <c r="B63" s="279"/>
      <c r="C63" s="312"/>
      <c r="D63" s="311" t="s">
        <v>188</v>
      </c>
      <c r="E63" s="311"/>
      <c r="F63" s="311"/>
      <c r="G63" s="308">
        <v>3724.71398</v>
      </c>
    </row>
    <row r="64" spans="1:7" ht="16.5">
      <c r="A64" s="277"/>
      <c r="B64" s="279"/>
      <c r="C64" s="312"/>
      <c r="D64" s="311" t="s">
        <v>189</v>
      </c>
      <c r="E64" s="311"/>
      <c r="F64" s="311"/>
      <c r="G64" s="308">
        <v>4272.9954000000007</v>
      </c>
    </row>
    <row r="65" spans="1:7" ht="16.5">
      <c r="A65" s="277"/>
      <c r="B65" s="279"/>
      <c r="C65" s="312"/>
      <c r="D65" s="311" t="s">
        <v>190</v>
      </c>
      <c r="E65" s="311"/>
      <c r="F65" s="311"/>
      <c r="G65" s="308">
        <v>102.70905999999999</v>
      </c>
    </row>
    <row r="66" spans="1:7" ht="16.5">
      <c r="A66" s="277"/>
      <c r="B66" s="286"/>
      <c r="C66" s="312"/>
      <c r="D66" s="311" t="s">
        <v>191</v>
      </c>
      <c r="E66" s="311"/>
      <c r="F66" s="311"/>
      <c r="G66" s="308">
        <v>0</v>
      </c>
    </row>
    <row r="67" spans="1:7" ht="16.5">
      <c r="A67" s="277"/>
      <c r="B67" s="286"/>
      <c r="C67" s="312"/>
      <c r="D67" s="311" t="s">
        <v>192</v>
      </c>
      <c r="E67" s="311"/>
      <c r="F67" s="311"/>
      <c r="G67" s="308">
        <v>841.38912000000005</v>
      </c>
    </row>
    <row r="68" spans="1:7" ht="16.5">
      <c r="A68" s="277"/>
      <c r="B68" s="279"/>
      <c r="C68" s="312"/>
      <c r="D68" s="311" t="s">
        <v>160</v>
      </c>
      <c r="E68" s="311"/>
      <c r="F68" s="311"/>
      <c r="G68" s="308">
        <v>0</v>
      </c>
    </row>
    <row r="69" spans="1:7" ht="16.5">
      <c r="A69" s="277"/>
      <c r="B69" s="279"/>
      <c r="C69" s="312"/>
      <c r="D69" s="311" t="s">
        <v>193</v>
      </c>
      <c r="E69" s="311"/>
      <c r="F69" s="311"/>
      <c r="G69" s="308">
        <v>0</v>
      </c>
    </row>
    <row r="70" spans="1:7" ht="16.5">
      <c r="A70" s="277"/>
      <c r="B70" s="279"/>
      <c r="C70" s="312"/>
      <c r="D70" s="311" t="s">
        <v>194</v>
      </c>
      <c r="E70" s="311"/>
      <c r="F70" s="311"/>
      <c r="G70" s="308">
        <v>4390.4645499999997</v>
      </c>
    </row>
    <row r="71" spans="1:7" ht="16.5">
      <c r="A71" s="277"/>
      <c r="B71" s="279"/>
      <c r="C71" s="312"/>
      <c r="D71" s="311" t="s">
        <v>195</v>
      </c>
      <c r="E71" s="311"/>
      <c r="F71" s="311"/>
      <c r="G71" s="308">
        <v>15593.697380000001</v>
      </c>
    </row>
    <row r="72" spans="1:7" ht="16.5">
      <c r="A72" s="277"/>
      <c r="B72" s="279"/>
      <c r="C72" s="312"/>
      <c r="D72" s="311" t="s">
        <v>196</v>
      </c>
      <c r="E72" s="311"/>
      <c r="F72" s="311"/>
      <c r="G72" s="308">
        <v>2008.70028</v>
      </c>
    </row>
    <row r="73" spans="1:7" ht="16.5">
      <c r="A73" s="277"/>
      <c r="B73" s="313"/>
      <c r="C73" s="312"/>
      <c r="D73" s="285" t="s">
        <v>168</v>
      </c>
      <c r="E73" s="285"/>
      <c r="F73" s="314"/>
      <c r="G73" s="315">
        <f t="shared" ref="G73" si="1">SUM(G58:G72)</f>
        <v>52330.170049999993</v>
      </c>
    </row>
    <row r="74" spans="1:7" ht="16.5">
      <c r="A74" s="277"/>
      <c r="B74" s="279"/>
      <c r="C74" s="312" t="s">
        <v>197</v>
      </c>
      <c r="D74" s="311"/>
      <c r="E74" s="311"/>
      <c r="F74" s="311"/>
      <c r="G74" s="308"/>
    </row>
    <row r="75" spans="1:7" ht="15.75">
      <c r="A75" s="277"/>
      <c r="B75" s="279"/>
      <c r="C75" s="287"/>
      <c r="D75" s="276" t="s">
        <v>198</v>
      </c>
      <c r="E75" s="311"/>
      <c r="F75" s="311"/>
      <c r="G75" s="308">
        <v>21778.680239999998</v>
      </c>
    </row>
    <row r="76" spans="1:7" ht="15.75">
      <c r="A76" s="277"/>
      <c r="B76" s="286"/>
      <c r="C76" s="276"/>
      <c r="D76" s="311" t="s">
        <v>199</v>
      </c>
      <c r="E76" s="311"/>
      <c r="F76" s="311"/>
      <c r="G76" s="308">
        <v>136103.56030000001</v>
      </c>
    </row>
    <row r="77" spans="1:7" ht="15.75">
      <c r="A77" s="277"/>
      <c r="B77" s="313"/>
      <c r="C77" s="288"/>
      <c r="D77" s="285" t="s">
        <v>168</v>
      </c>
      <c r="E77" s="285"/>
      <c r="F77" s="314"/>
      <c r="G77" s="315">
        <f>SUM(G75:G76)</f>
        <v>157882.24054</v>
      </c>
    </row>
    <row r="78" spans="1:7" ht="15.75">
      <c r="A78" s="277"/>
      <c r="B78" s="276"/>
      <c r="C78" s="287"/>
      <c r="D78" s="276"/>
      <c r="E78" s="276"/>
      <c r="F78" s="311"/>
      <c r="G78" s="308"/>
    </row>
    <row r="79" spans="1:7" ht="15.75">
      <c r="A79" s="288"/>
      <c r="B79" s="287" t="s">
        <v>40</v>
      </c>
      <c r="C79" s="288"/>
      <c r="D79" s="276"/>
      <c r="E79" s="276"/>
      <c r="F79" s="311"/>
      <c r="G79" s="317">
        <v>0</v>
      </c>
    </row>
    <row r="80" spans="1:7" ht="15.75">
      <c r="A80" s="288"/>
      <c r="B80" s="289" t="s">
        <v>310</v>
      </c>
      <c r="C80" s="288"/>
      <c r="D80" s="276"/>
      <c r="E80" s="276"/>
      <c r="F80" s="311"/>
      <c r="G80" s="317">
        <v>0</v>
      </c>
    </row>
    <row r="81" spans="1:7" ht="18">
      <c r="A81" s="277"/>
      <c r="B81" s="309"/>
      <c r="C81" s="276"/>
      <c r="D81" s="276"/>
      <c r="E81" s="276"/>
      <c r="F81" s="292"/>
      <c r="G81" s="308"/>
    </row>
    <row r="82" spans="1:7" ht="18.75" thickBot="1">
      <c r="A82" s="290" t="s">
        <v>311</v>
      </c>
      <c r="B82" s="291"/>
      <c r="C82" s="291"/>
      <c r="D82" s="291"/>
      <c r="E82" s="291"/>
      <c r="F82" s="290"/>
      <c r="G82" s="318">
        <f>SUM(G79,G77,G73,G56,G40,G80)</f>
        <v>679122.96906999988</v>
      </c>
    </row>
    <row r="83" spans="1:7" ht="18.75" thickTop="1">
      <c r="A83" s="277"/>
      <c r="B83" s="309"/>
      <c r="C83" s="276"/>
      <c r="D83" s="276"/>
      <c r="E83" s="276"/>
      <c r="F83" s="292"/>
      <c r="G83" s="308"/>
    </row>
    <row r="84" spans="1:7" ht="18">
      <c r="A84" s="309" t="s">
        <v>33</v>
      </c>
      <c r="B84" s="276"/>
      <c r="C84" s="276"/>
      <c r="D84" s="292"/>
      <c r="E84" s="292"/>
      <c r="F84" s="276"/>
      <c r="G84" s="308"/>
    </row>
    <row r="85" spans="1:7" ht="18">
      <c r="A85" s="277"/>
      <c r="B85" s="310" t="s">
        <v>200</v>
      </c>
      <c r="C85" s="276"/>
      <c r="D85" s="287"/>
      <c r="E85" s="287"/>
      <c r="F85" s="289"/>
      <c r="G85" s="308"/>
    </row>
    <row r="86" spans="1:7" ht="16.5">
      <c r="A86" s="277"/>
      <c r="B86" s="313"/>
      <c r="C86" s="312" t="s">
        <v>182</v>
      </c>
      <c r="D86" s="319"/>
      <c r="E86" s="289"/>
      <c r="F86" s="289"/>
      <c r="G86" s="308"/>
    </row>
    <row r="87" spans="1:7" ht="15.75">
      <c r="A87" s="278"/>
      <c r="B87" s="276"/>
      <c r="C87" s="276"/>
      <c r="D87" s="311" t="s">
        <v>201</v>
      </c>
      <c r="E87" s="311"/>
      <c r="F87" s="311"/>
      <c r="G87" s="308">
        <v>106533.6017</v>
      </c>
    </row>
    <row r="88" spans="1:7" ht="15.75">
      <c r="A88" s="278"/>
      <c r="B88" s="276"/>
      <c r="C88" s="276"/>
      <c r="D88" s="311" t="s">
        <v>202</v>
      </c>
      <c r="E88" s="311"/>
      <c r="F88" s="311"/>
      <c r="G88" s="308">
        <v>10055.64</v>
      </c>
    </row>
    <row r="89" spans="1:7" ht="15.75">
      <c r="A89" s="278"/>
      <c r="B89" s="276"/>
      <c r="C89" s="276"/>
      <c r="D89" s="311" t="s">
        <v>203</v>
      </c>
      <c r="E89" s="311"/>
      <c r="F89" s="311"/>
      <c r="G89" s="308">
        <v>3639.096</v>
      </c>
    </row>
    <row r="90" spans="1:7" ht="15.75">
      <c r="A90" s="277"/>
      <c r="B90" s="279"/>
      <c r="C90" s="289"/>
      <c r="D90" s="311" t="s">
        <v>204</v>
      </c>
      <c r="E90" s="311"/>
      <c r="F90" s="311"/>
      <c r="G90" s="308">
        <v>10685.88924</v>
      </c>
    </row>
    <row r="91" spans="1:7" ht="15.75">
      <c r="A91" s="277"/>
      <c r="B91" s="279"/>
      <c r="C91" s="289"/>
      <c r="D91" s="311" t="s">
        <v>205</v>
      </c>
      <c r="E91" s="311"/>
      <c r="F91" s="311"/>
      <c r="G91" s="308">
        <v>0</v>
      </c>
    </row>
    <row r="92" spans="1:7" ht="15.75">
      <c r="A92" s="277"/>
      <c r="B92" s="313"/>
      <c r="C92" s="276"/>
      <c r="D92" s="311" t="s">
        <v>206</v>
      </c>
      <c r="E92" s="311"/>
      <c r="F92" s="311"/>
      <c r="G92" s="308">
        <v>0</v>
      </c>
    </row>
    <row r="93" spans="1:7" ht="15.75">
      <c r="A93" s="277"/>
      <c r="B93" s="313"/>
      <c r="C93" s="276"/>
      <c r="D93" s="311" t="s">
        <v>207</v>
      </c>
      <c r="E93" s="311"/>
      <c r="F93" s="311"/>
      <c r="G93" s="308">
        <v>0</v>
      </c>
    </row>
    <row r="94" spans="1:7" ht="15.75">
      <c r="A94" s="277"/>
      <c r="B94" s="313"/>
      <c r="C94" s="276"/>
      <c r="D94" s="320" t="s">
        <v>208</v>
      </c>
      <c r="E94" s="311"/>
      <c r="F94" s="311"/>
      <c r="G94" s="308">
        <v>1361.7049999999999</v>
      </c>
    </row>
    <row r="95" spans="1:7" ht="15.75">
      <c r="A95" s="277"/>
      <c r="B95" s="313"/>
      <c r="C95" s="288"/>
      <c r="D95" s="285" t="s">
        <v>168</v>
      </c>
      <c r="E95" s="285"/>
      <c r="F95" s="314"/>
      <c r="G95" s="315">
        <f>SUM(G87:G94)</f>
        <v>132275.93194000001</v>
      </c>
    </row>
    <row r="96" spans="1:7" ht="18">
      <c r="A96" s="277"/>
      <c r="B96" s="309"/>
      <c r="C96" s="276"/>
      <c r="D96" s="276"/>
      <c r="E96" s="276"/>
      <c r="F96" s="292"/>
      <c r="G96" s="308"/>
    </row>
    <row r="97" spans="1:7" ht="15.75">
      <c r="A97" s="288"/>
      <c r="B97" s="287" t="s">
        <v>209</v>
      </c>
      <c r="C97" s="288"/>
      <c r="D97" s="276"/>
      <c r="E97" s="276"/>
      <c r="F97" s="292"/>
      <c r="G97" s="317">
        <v>0</v>
      </c>
    </row>
    <row r="98" spans="1:7" ht="15.75">
      <c r="A98" s="288"/>
      <c r="B98" s="289" t="s">
        <v>312</v>
      </c>
      <c r="C98" s="288"/>
      <c r="D98" s="276"/>
      <c r="E98" s="276"/>
      <c r="F98" s="311"/>
      <c r="G98" s="317">
        <v>0</v>
      </c>
    </row>
    <row r="99" spans="1:7" ht="18">
      <c r="A99" s="321" t="s">
        <v>210</v>
      </c>
      <c r="B99" s="288"/>
      <c r="C99" s="288"/>
      <c r="D99" s="287"/>
      <c r="E99" s="287"/>
      <c r="F99" s="292"/>
      <c r="G99" s="317">
        <v>332962.99991999997</v>
      </c>
    </row>
    <row r="100" spans="1:7" ht="18">
      <c r="A100" s="321" t="s">
        <v>211</v>
      </c>
      <c r="B100" s="288"/>
      <c r="C100" s="288"/>
      <c r="D100" s="289"/>
      <c r="E100" s="289"/>
      <c r="F100" s="311"/>
      <c r="G100" s="317">
        <v>33806.000039999999</v>
      </c>
    </row>
    <row r="101" spans="1:7" ht="18">
      <c r="A101" s="277"/>
      <c r="B101" s="309"/>
      <c r="C101" s="276"/>
      <c r="D101" s="276"/>
      <c r="E101" s="276"/>
      <c r="F101" s="292"/>
      <c r="G101" s="308"/>
    </row>
    <row r="102" spans="1:7" ht="18.75" thickBot="1">
      <c r="A102" s="290" t="s">
        <v>313</v>
      </c>
      <c r="B102" s="291"/>
      <c r="C102" s="291"/>
      <c r="D102" s="291"/>
      <c r="E102" s="291"/>
      <c r="F102" s="290"/>
      <c r="G102" s="318">
        <f>SUM(G95,G97:G100)</f>
        <v>499044.93190000003</v>
      </c>
    </row>
    <row r="103" spans="1:7" ht="18.75" thickTop="1">
      <c r="A103" s="277"/>
      <c r="B103" s="309"/>
      <c r="C103" s="276"/>
      <c r="D103" s="276"/>
      <c r="E103" s="276"/>
      <c r="F103" s="292"/>
      <c r="G103" s="308"/>
    </row>
    <row r="104" spans="1:7" ht="18.75" thickBot="1">
      <c r="A104" s="293"/>
      <c r="B104" s="291"/>
      <c r="C104" s="291"/>
      <c r="D104" s="291"/>
      <c r="E104" s="291"/>
      <c r="F104" s="290"/>
      <c r="G104" s="318">
        <f>SUM(G82,G102)</f>
        <v>1178167.9009699998</v>
      </c>
    </row>
    <row r="105" spans="1:7" ht="16.5" thickTop="1">
      <c r="A105" s="278"/>
      <c r="B105" s="278"/>
      <c r="C105" s="278"/>
      <c r="D105" s="289"/>
      <c r="E105" s="289"/>
      <c r="F105" s="311"/>
      <c r="G105" s="322"/>
    </row>
    <row r="106" spans="1:7" ht="18.75" thickBot="1">
      <c r="A106" s="291"/>
      <c r="B106" s="291"/>
      <c r="C106" s="291"/>
      <c r="D106" s="291"/>
      <c r="E106" s="291"/>
      <c r="F106" s="290"/>
      <c r="G106" s="318">
        <f>G8-G104</f>
        <v>141808.13538999995</v>
      </c>
    </row>
    <row r="107" spans="1:7" ht="16.5" thickTop="1">
      <c r="A107" s="277"/>
      <c r="B107" s="313"/>
      <c r="C107" s="276"/>
      <c r="D107" s="276"/>
      <c r="E107" s="276"/>
      <c r="F107" s="311"/>
      <c r="G107" s="308"/>
    </row>
    <row r="108" spans="1:7" ht="15.75">
      <c r="A108" s="294"/>
      <c r="B108" s="276"/>
      <c r="C108" s="288"/>
      <c r="D108" s="313"/>
      <c r="E108" s="313"/>
      <c r="F108" s="276"/>
      <c r="G108" s="308"/>
    </row>
    <row r="109" spans="1:7" ht="15.75">
      <c r="A109" s="289" t="s">
        <v>212</v>
      </c>
      <c r="B109" s="289"/>
      <c r="C109" s="288"/>
      <c r="D109" s="287"/>
      <c r="E109" s="287"/>
      <c r="F109" s="292"/>
      <c r="G109" s="308">
        <v>0</v>
      </c>
    </row>
    <row r="110" spans="1:7" ht="15.75">
      <c r="A110" s="289" t="s">
        <v>213</v>
      </c>
      <c r="B110" s="289"/>
      <c r="C110" s="288"/>
      <c r="D110" s="287"/>
      <c r="E110" s="287"/>
      <c r="F110" s="292"/>
      <c r="G110" s="308">
        <v>-18968.000039999999</v>
      </c>
    </row>
    <row r="111" spans="1:7" ht="15.75">
      <c r="A111" s="287" t="s">
        <v>214</v>
      </c>
      <c r="B111" s="287"/>
      <c r="C111" s="288"/>
      <c r="D111" s="294"/>
      <c r="E111" s="294"/>
      <c r="F111" s="292"/>
      <c r="G111" s="308">
        <v>143128.55208000002</v>
      </c>
    </row>
    <row r="112" spans="1:7" ht="15.75">
      <c r="A112" s="289" t="s">
        <v>215</v>
      </c>
      <c r="B112" s="289"/>
      <c r="C112" s="288"/>
      <c r="D112" s="287"/>
      <c r="E112" s="287"/>
      <c r="F112" s="292"/>
      <c r="G112" s="308">
        <v>-2721.165</v>
      </c>
    </row>
    <row r="113" spans="1:7" ht="15.75">
      <c r="A113" s="289" t="s">
        <v>216</v>
      </c>
      <c r="B113" s="289"/>
      <c r="C113" s="288"/>
      <c r="D113" s="287"/>
      <c r="E113" s="287"/>
      <c r="F113" s="292"/>
      <c r="G113" s="308">
        <v>7457.9579999999996</v>
      </c>
    </row>
    <row r="114" spans="1:7" ht="15.75">
      <c r="A114" s="289" t="s">
        <v>217</v>
      </c>
      <c r="B114" s="289"/>
      <c r="C114" s="288"/>
      <c r="D114" s="287"/>
      <c r="E114" s="287"/>
      <c r="F114" s="292"/>
      <c r="G114" s="308">
        <v>63280.071000000004</v>
      </c>
    </row>
    <row r="115" spans="1:7" ht="15.75">
      <c r="A115" s="287" t="s">
        <v>13</v>
      </c>
      <c r="B115" s="288"/>
      <c r="C115" s="288"/>
      <c r="D115" s="289"/>
      <c r="E115" s="289"/>
      <c r="F115" s="311"/>
      <c r="G115" s="308">
        <v>-34394.000039999999</v>
      </c>
    </row>
    <row r="116" spans="1:7" ht="15.75">
      <c r="A116" s="287" t="s">
        <v>218</v>
      </c>
      <c r="B116" s="288"/>
      <c r="C116" s="288"/>
      <c r="D116" s="289"/>
      <c r="E116" s="289"/>
      <c r="F116" s="311"/>
      <c r="G116" s="308">
        <v>-17199.999960000001</v>
      </c>
    </row>
    <row r="117" spans="1:7" ht="15.75">
      <c r="A117" s="287" t="s">
        <v>219</v>
      </c>
      <c r="B117" s="288"/>
      <c r="C117" s="288"/>
      <c r="D117" s="289"/>
      <c r="E117" s="289"/>
      <c r="F117" s="311"/>
      <c r="G117" s="308">
        <v>0</v>
      </c>
    </row>
    <row r="118" spans="1:7" ht="18.75" thickBot="1">
      <c r="A118" s="295" t="s">
        <v>220</v>
      </c>
      <c r="B118" s="295"/>
      <c r="C118" s="296"/>
      <c r="D118" s="296"/>
      <c r="E118" s="296"/>
      <c r="F118" s="296"/>
      <c r="G118" s="318">
        <f>SUM(G109:G117)</f>
        <v>140583.41604000004</v>
      </c>
    </row>
    <row r="119" spans="1:7" ht="16.5" thickTop="1">
      <c r="A119" s="288"/>
      <c r="B119" s="286"/>
      <c r="C119" s="288"/>
      <c r="D119" s="286"/>
      <c r="E119" s="286"/>
      <c r="F119" s="297"/>
      <c r="G119" s="323"/>
    </row>
    <row r="120" spans="1:7" ht="18.75" thickBot="1">
      <c r="A120" s="293"/>
      <c r="B120" s="291"/>
      <c r="C120" s="291"/>
      <c r="D120" s="296"/>
      <c r="E120" s="296"/>
      <c r="F120" s="290"/>
      <c r="G120" s="324">
        <f>G104+G118</f>
        <v>1318751.3170099999</v>
      </c>
    </row>
    <row r="121" spans="1:7" ht="17.25" thickTop="1" thickBot="1">
      <c r="A121" s="288"/>
      <c r="B121" s="286"/>
      <c r="C121" s="288"/>
      <c r="D121" s="288"/>
      <c r="E121" s="288"/>
      <c r="F121" s="297"/>
      <c r="G121" s="308"/>
    </row>
    <row r="122" spans="1:7" ht="24.75" thickTop="1" thickBot="1">
      <c r="A122" s="298"/>
      <c r="B122" s="298"/>
      <c r="C122" s="298"/>
      <c r="D122" s="299"/>
      <c r="E122" s="299"/>
      <c r="F122" s="300"/>
      <c r="G122" s="325">
        <f>G106-G118</f>
        <v>1224.7193499999121</v>
      </c>
    </row>
    <row r="123" spans="1:7" ht="15.75" thickTop="1"/>
    <row r="124" spans="1:7">
      <c r="A124" s="326" t="s">
        <v>306</v>
      </c>
      <c r="B124" s="327"/>
      <c r="C124" s="327"/>
      <c r="D124" s="327"/>
      <c r="E124" s="327"/>
      <c r="F124" s="327"/>
      <c r="G124" s="328" t="s">
        <v>122</v>
      </c>
    </row>
    <row r="125" spans="1:7">
      <c r="A125" s="329" t="s">
        <v>1</v>
      </c>
      <c r="G125" s="330">
        <v>220011.91263999997</v>
      </c>
    </row>
    <row r="126" spans="1:7">
      <c r="A126" s="329" t="s">
        <v>2</v>
      </c>
      <c r="G126" s="330">
        <v>74945.252740000011</v>
      </c>
    </row>
    <row r="127" spans="1:7">
      <c r="A127" s="329" t="s">
        <v>124</v>
      </c>
      <c r="G127" s="330">
        <v>220469.24880999999</v>
      </c>
    </row>
    <row r="128" spans="1:7">
      <c r="A128" s="329" t="s">
        <v>125</v>
      </c>
      <c r="G128" s="330">
        <v>10665.88956</v>
      </c>
    </row>
    <row r="129" spans="1:7">
      <c r="A129" s="329" t="s">
        <v>126</v>
      </c>
      <c r="G129" s="330">
        <v>125417.46578</v>
      </c>
    </row>
    <row r="130" spans="1:7">
      <c r="A130" s="329" t="s">
        <v>127</v>
      </c>
      <c r="G130" s="330">
        <v>157882.24055000002</v>
      </c>
    </row>
    <row r="131" spans="1:7">
      <c r="A131" s="329" t="s">
        <v>128</v>
      </c>
      <c r="G131" s="330">
        <v>0</v>
      </c>
    </row>
    <row r="132" spans="1:7">
      <c r="A132" s="331" t="s">
        <v>129</v>
      </c>
      <c r="B132" s="332"/>
      <c r="C132" s="332"/>
      <c r="D132" s="332"/>
      <c r="E132" s="332"/>
      <c r="F132" s="332"/>
      <c r="G132" s="333">
        <v>0</v>
      </c>
    </row>
  </sheetData>
  <conditionalFormatting sqref="G122">
    <cfRule type="expression" dxfId="0" priority="1">
      <formula>OR(-1&gt;G137,G137&gt;1)</formula>
    </cfRule>
  </conditionalFormatting>
  <pageMargins left="0.7" right="0.7" top="0.75" bottom="0.75" header="0.3" footer="0.3"/>
  <pageSetup paperSize="290" scale="73" fitToHeight="2" orientation="portrait" r:id="rId1"/>
  <headerFooter>
    <oddHeader>&amp;C&amp;12TRANSMISSION SERVICES &amp;11
Variance Reporting Analysis
FY 2015</oddHeader>
    <oddFooter>&amp;L&amp;Z&amp;F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G24"/>
  <sheetViews>
    <sheetView zoomScale="85" zoomScaleNormal="85" workbookViewId="0">
      <selection activeCell="F22" sqref="F22"/>
    </sheetView>
  </sheetViews>
  <sheetFormatPr defaultColWidth="9.140625" defaultRowHeight="12.75"/>
  <cols>
    <col min="1" max="1" width="5.7109375" style="143" customWidth="1"/>
    <col min="2" max="2" width="37.42578125" style="143" customWidth="1"/>
    <col min="3" max="6" width="13.85546875" style="143" customWidth="1"/>
    <col min="7" max="16384" width="9.140625" style="143"/>
  </cols>
  <sheetData>
    <row r="1" spans="1:7" ht="15.75">
      <c r="A1" s="144"/>
      <c r="B1" s="144"/>
      <c r="D1" s="144"/>
      <c r="E1" s="144"/>
      <c r="F1" s="144"/>
    </row>
    <row r="2" spans="1:7">
      <c r="A2" s="145" t="s">
        <v>113</v>
      </c>
      <c r="B2" s="145"/>
      <c r="C2" s="145"/>
      <c r="D2" s="145"/>
      <c r="E2" s="145"/>
      <c r="F2" s="145"/>
    </row>
    <row r="3" spans="1:7">
      <c r="A3" s="145" t="s">
        <v>114</v>
      </c>
      <c r="B3" s="146"/>
      <c r="C3" s="146"/>
      <c r="D3" s="146"/>
      <c r="E3" s="146"/>
      <c r="F3" s="146"/>
    </row>
    <row r="4" spans="1:7" ht="13.5" customHeight="1">
      <c r="A4" s="147"/>
      <c r="B4" s="148"/>
      <c r="C4" s="336" t="s">
        <v>115</v>
      </c>
      <c r="D4" s="337"/>
      <c r="E4" s="338"/>
      <c r="F4" s="150"/>
      <c r="G4" s="149"/>
    </row>
    <row r="5" spans="1:7" ht="13.5" customHeight="1">
      <c r="A5" s="147"/>
      <c r="B5" s="148"/>
      <c r="C5" s="150"/>
      <c r="D5" s="150"/>
      <c r="E5" s="150"/>
      <c r="F5" s="150"/>
      <c r="G5" s="149"/>
    </row>
    <row r="6" spans="1:7" ht="13.5" customHeight="1" thickBot="1">
      <c r="A6" s="147"/>
      <c r="B6" s="148"/>
      <c r="C6" s="150"/>
      <c r="D6" s="150"/>
      <c r="E6" s="150"/>
      <c r="F6" s="150"/>
      <c r="G6" s="149"/>
    </row>
    <row r="7" spans="1:7" ht="13.5" thickBot="1">
      <c r="A7" s="151"/>
      <c r="B7" s="152"/>
      <c r="C7" s="153" t="s">
        <v>121</v>
      </c>
      <c r="D7" s="153" t="s">
        <v>226</v>
      </c>
      <c r="E7" s="153" t="s">
        <v>227</v>
      </c>
      <c r="F7" s="153" t="s">
        <v>228</v>
      </c>
      <c r="G7" s="149"/>
    </row>
    <row r="8" spans="1:7">
      <c r="A8" s="154"/>
      <c r="B8" s="155"/>
      <c r="C8" s="155"/>
      <c r="D8" s="155"/>
      <c r="E8" s="155"/>
      <c r="F8" s="155"/>
    </row>
    <row r="9" spans="1:7">
      <c r="A9" s="154"/>
      <c r="B9" s="156" t="s">
        <v>116</v>
      </c>
      <c r="C9" s="157">
        <v>-54723.468549817509</v>
      </c>
      <c r="D9" s="157">
        <v>-177401.26576231886</v>
      </c>
      <c r="E9" s="157">
        <v>-150226.47815209487</v>
      </c>
      <c r="F9" s="157">
        <v>-172910.78815747867</v>
      </c>
    </row>
    <row r="10" spans="1:7">
      <c r="A10" s="154"/>
      <c r="B10" s="158"/>
    </row>
    <row r="11" spans="1:7" ht="13.5" thickBot="1">
      <c r="A11" s="159"/>
      <c r="B11" s="160" t="s">
        <v>117</v>
      </c>
      <c r="C11" s="142">
        <f>C9</f>
        <v>-54723.468549817509</v>
      </c>
      <c r="D11" s="142">
        <f t="shared" ref="D11:F11" si="0">D9</f>
        <v>-177401.26576231886</v>
      </c>
      <c r="E11" s="142">
        <f t="shared" si="0"/>
        <v>-150226.47815209487</v>
      </c>
      <c r="F11" s="142">
        <f t="shared" si="0"/>
        <v>-172910.78815747867</v>
      </c>
    </row>
    <row r="12" spans="1:7" ht="13.5" thickTop="1">
      <c r="A12" s="154"/>
    </row>
    <row r="13" spans="1:7">
      <c r="A13" s="154"/>
    </row>
    <row r="14" spans="1:7">
      <c r="B14" s="161" t="s">
        <v>114</v>
      </c>
      <c r="C14" s="162" t="str">
        <f>C7</f>
        <v>FY 2025</v>
      </c>
      <c r="D14" s="162" t="str">
        <f>D7</f>
        <v>FY 2026</v>
      </c>
      <c r="E14" s="163" t="str">
        <f>E7</f>
        <v>FY 2027</v>
      </c>
      <c r="F14" s="163" t="str">
        <f>F7</f>
        <v>FY 2028</v>
      </c>
    </row>
    <row r="15" spans="1:7">
      <c r="A15" s="154"/>
      <c r="B15" s="235" t="s">
        <v>120</v>
      </c>
      <c r="C15" s="236">
        <f>'Year 0'!G122</f>
        <v>1224.7193499999121</v>
      </c>
      <c r="D15" s="236">
        <f>'Revenue Requirement'!C41</f>
        <v>234346.47191464668</v>
      </c>
      <c r="E15" s="236">
        <f>'Revenue Requirement'!D41</f>
        <v>154375.24546458013</v>
      </c>
      <c r="F15" s="237">
        <f>'Revenue Requirement'!E41</f>
        <v>111920.05170793855</v>
      </c>
    </row>
    <row r="16" spans="1:7">
      <c r="A16" s="154"/>
      <c r="C16" s="165"/>
      <c r="D16" s="165"/>
      <c r="E16" s="165"/>
      <c r="F16" s="165"/>
    </row>
    <row r="17" spans="1:6">
      <c r="A17" s="154"/>
      <c r="C17" s="165"/>
      <c r="D17" s="165"/>
      <c r="E17" s="165"/>
      <c r="F17" s="165"/>
    </row>
    <row r="18" spans="1:6" ht="15.75">
      <c r="A18" s="154"/>
      <c r="B18" s="166" t="s">
        <v>118</v>
      </c>
      <c r="C18" s="164">
        <v>267134.55210432981</v>
      </c>
      <c r="D18" s="58">
        <f>C19</f>
        <v>213635.80290451221</v>
      </c>
      <c r="E18" s="58">
        <f>D19</f>
        <v>270581.00905684003</v>
      </c>
      <c r="F18" s="58">
        <f>E19</f>
        <v>274729.77636932529</v>
      </c>
    </row>
    <row r="19" spans="1:6" ht="15.75">
      <c r="B19" s="166" t="s">
        <v>119</v>
      </c>
      <c r="C19" s="58">
        <f>C11+C15+C18</f>
        <v>213635.80290451221</v>
      </c>
      <c r="D19" s="58">
        <f>D11+D15+D18</f>
        <v>270581.00905684003</v>
      </c>
      <c r="E19" s="58">
        <f>E11+E15+E18</f>
        <v>274729.77636932529</v>
      </c>
      <c r="F19" s="58">
        <f>F11+F15+F18</f>
        <v>213739.03991978517</v>
      </c>
    </row>
    <row r="20" spans="1:6">
      <c r="B20" s="143" t="s">
        <v>307</v>
      </c>
      <c r="C20" s="167">
        <f>C9+C15</f>
        <v>-53498.749199817597</v>
      </c>
      <c r="D20" s="167">
        <f>D9+D15</f>
        <v>56945.206152327824</v>
      </c>
      <c r="E20" s="167">
        <f>E9+E15</f>
        <v>4148.767312485259</v>
      </c>
      <c r="F20" s="167">
        <f>F9+F15</f>
        <v>-60990.736449540127</v>
      </c>
    </row>
    <row r="22" spans="1:6">
      <c r="A22" s="339"/>
      <c r="B22" s="339"/>
      <c r="C22" s="339"/>
      <c r="D22" s="339"/>
      <c r="E22" s="339"/>
      <c r="F22" s="151"/>
    </row>
    <row r="23" spans="1:6">
      <c r="C23" s="168"/>
      <c r="D23" s="168"/>
      <c r="E23" s="168"/>
      <c r="F23" s="168"/>
    </row>
    <row r="24" spans="1:6">
      <c r="C24" s="169"/>
      <c r="D24" s="169"/>
      <c r="E24" s="169"/>
      <c r="F24" s="169"/>
    </row>
  </sheetData>
  <mergeCells count="2">
    <mergeCell ref="C4:E4"/>
    <mergeCell ref="A22:E22"/>
  </mergeCells>
  <phoneticPr fontId="21" type="noConversion"/>
  <pageMargins left="0.75" right="0.75" top="1" bottom="1" header="0.5" footer="0.5"/>
  <pageSetup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B11FF-A1E8-4494-B45F-4B0A9C0D83AD}">
  <dimension ref="A1:BV1"/>
  <sheetViews>
    <sheetView workbookViewId="0"/>
  </sheetViews>
  <sheetFormatPr defaultRowHeight="12.75"/>
  <sheetData>
    <row r="1" spans="1:74">
      <c r="A1" s="177" t="s">
        <v>305</v>
      </c>
      <c r="B1" s="177" t="s">
        <v>243</v>
      </c>
      <c r="C1" s="177" t="s">
        <v>244</v>
      </c>
      <c r="D1" s="177" t="s">
        <v>245</v>
      </c>
      <c r="E1" s="177" t="s">
        <v>246</v>
      </c>
      <c r="F1" s="177" t="s">
        <v>247</v>
      </c>
      <c r="G1" s="177" t="s">
        <v>248</v>
      </c>
      <c r="H1" s="177" t="s">
        <v>249</v>
      </c>
      <c r="I1" s="177" t="s">
        <v>250</v>
      </c>
      <c r="J1" s="177" t="s">
        <v>251</v>
      </c>
      <c r="K1" s="177" t="s">
        <v>252</v>
      </c>
      <c r="L1" s="177" t="s">
        <v>253</v>
      </c>
      <c r="M1" s="177" t="s">
        <v>254</v>
      </c>
      <c r="N1" s="177" t="s">
        <v>255</v>
      </c>
      <c r="O1" s="177" t="s">
        <v>256</v>
      </c>
      <c r="P1" s="177" t="s">
        <v>257</v>
      </c>
      <c r="Q1" s="177" t="s">
        <v>258</v>
      </c>
      <c r="R1" s="177" t="s">
        <v>259</v>
      </c>
      <c r="S1" s="177" t="s">
        <v>260</v>
      </c>
      <c r="T1" s="177" t="s">
        <v>261</v>
      </c>
      <c r="U1" s="177" t="s">
        <v>262</v>
      </c>
      <c r="V1" s="177" t="s">
        <v>263</v>
      </c>
      <c r="W1" s="177" t="s">
        <v>264</v>
      </c>
      <c r="X1" s="177" t="s">
        <v>265</v>
      </c>
      <c r="Y1" s="177" t="s">
        <v>231</v>
      </c>
      <c r="Z1" s="177" t="s">
        <v>232</v>
      </c>
      <c r="AA1" s="177" t="s">
        <v>233</v>
      </c>
      <c r="AB1" s="177" t="s">
        <v>234</v>
      </c>
      <c r="AC1" s="177" t="s">
        <v>266</v>
      </c>
      <c r="AD1" s="177" t="s">
        <v>267</v>
      </c>
      <c r="AE1" s="177" t="s">
        <v>268</v>
      </c>
      <c r="AF1" s="177" t="s">
        <v>269</v>
      </c>
      <c r="AG1" s="177" t="s">
        <v>270</v>
      </c>
      <c r="AH1" s="177" t="s">
        <v>271</v>
      </c>
      <c r="AI1" s="177" t="s">
        <v>272</v>
      </c>
      <c r="AJ1" s="177" t="s">
        <v>273</v>
      </c>
      <c r="AK1" s="177" t="s">
        <v>274</v>
      </c>
      <c r="AL1" s="177" t="s">
        <v>235</v>
      </c>
      <c r="AM1" s="177" t="s">
        <v>236</v>
      </c>
      <c r="AN1" s="177" t="s">
        <v>237</v>
      </c>
      <c r="AO1" s="177" t="s">
        <v>238</v>
      </c>
      <c r="AP1" s="177" t="s">
        <v>239</v>
      </c>
      <c r="AQ1" s="177" t="s">
        <v>275</v>
      </c>
      <c r="AR1" s="177" t="s">
        <v>276</v>
      </c>
      <c r="AS1" s="177" t="s">
        <v>277</v>
      </c>
      <c r="AT1" s="177" t="s">
        <v>240</v>
      </c>
      <c r="AU1" s="177" t="s">
        <v>241</v>
      </c>
      <c r="AV1" s="177" t="s">
        <v>278</v>
      </c>
      <c r="AW1" s="177" t="s">
        <v>279</v>
      </c>
      <c r="AX1" s="177" t="s">
        <v>280</v>
      </c>
      <c r="AY1" s="177" t="s">
        <v>281</v>
      </c>
      <c r="AZ1" s="177" t="s">
        <v>282</v>
      </c>
      <c r="BA1" s="177" t="s">
        <v>283</v>
      </c>
      <c r="BB1" s="177" t="s">
        <v>284</v>
      </c>
      <c r="BC1" s="177" t="s">
        <v>285</v>
      </c>
      <c r="BD1" s="177" t="s">
        <v>286</v>
      </c>
      <c r="BE1" s="177" t="s">
        <v>287</v>
      </c>
      <c r="BF1" s="177" t="s">
        <v>288</v>
      </c>
      <c r="BG1" s="177" t="s">
        <v>289</v>
      </c>
      <c r="BH1" s="177" t="s">
        <v>290</v>
      </c>
      <c r="BI1" s="177" t="s">
        <v>291</v>
      </c>
      <c r="BJ1" s="177" t="s">
        <v>292</v>
      </c>
      <c r="BK1" s="177" t="s">
        <v>293</v>
      </c>
      <c r="BL1" s="177" t="s">
        <v>294</v>
      </c>
      <c r="BM1" s="177" t="s">
        <v>295</v>
      </c>
      <c r="BN1" s="177" t="s">
        <v>296</v>
      </c>
      <c r="BO1" s="177" t="s">
        <v>297</v>
      </c>
      <c r="BP1" s="177" t="s">
        <v>298</v>
      </c>
      <c r="BQ1" s="177" t="s">
        <v>299</v>
      </c>
      <c r="BR1" s="177" t="s">
        <v>300</v>
      </c>
      <c r="BS1" s="177" t="s">
        <v>301</v>
      </c>
      <c r="BT1" s="177" t="s">
        <v>302</v>
      </c>
      <c r="BU1" s="177" t="s">
        <v>303</v>
      </c>
      <c r="BV1" s="177" t="s">
        <v>304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/>
  </sheetPr>
  <dimension ref="A1:AE2715"/>
  <sheetViews>
    <sheetView workbookViewId="0">
      <selection activeCell="F5" sqref="F5"/>
    </sheetView>
  </sheetViews>
  <sheetFormatPr defaultRowHeight="12.75"/>
  <cols>
    <col min="1" max="1" width="9.140625" style="1"/>
    <col min="2" max="5" width="9" style="2" bestFit="1" customWidth="1"/>
    <col min="6" max="6" width="9.140625" style="2"/>
    <col min="7" max="10" width="9" style="2" bestFit="1" customWidth="1"/>
    <col min="11" max="15" width="9.140625" style="2"/>
  </cols>
  <sheetData>
    <row r="1" spans="1:31" ht="48.75" customHeight="1"/>
    <row r="2" spans="1:31">
      <c r="B2" s="176"/>
      <c r="C2" s="176"/>
      <c r="D2" s="176"/>
      <c r="E2" s="176"/>
      <c r="F2" s="263" t="s">
        <v>229</v>
      </c>
      <c r="G2" s="264" t="e" cm="1">
        <f t="array" aca="1" ref="G2" ca="1">_xll.RiskData('Risk Summary'!F17,1)</f>
        <v>#NAME?</v>
      </c>
      <c r="H2" s="264" t="e" cm="1">
        <f t="array" aca="1" ref="H2" ca="1">_xll.RiskData('Risk Summary'!I17,1)</f>
        <v>#NAME?</v>
      </c>
      <c r="I2" s="264" t="e" cm="1">
        <f t="array" aca="1" ref="I2" ca="1">_xll.RiskData('Risk Summary'!L17,1)</f>
        <v>#NAME?</v>
      </c>
      <c r="J2" s="264" t="e" cm="1">
        <f t="array" aca="1" ref="J2" ca="1">_xll.RiskData('Risk Summary'!O17,1)</f>
        <v>#NAME?</v>
      </c>
      <c r="L2" s="175"/>
      <c r="M2" s="175"/>
      <c r="N2" s="175"/>
      <c r="O2" s="175"/>
    </row>
    <row r="3" spans="1:31">
      <c r="Q3" t="s">
        <v>242</v>
      </c>
    </row>
    <row r="4" spans="1:31">
      <c r="B4" s="53" t="s">
        <v>105</v>
      </c>
      <c r="C4" s="53" t="s">
        <v>105</v>
      </c>
      <c r="D4" s="53" t="s">
        <v>105</v>
      </c>
      <c r="E4" s="53" t="s">
        <v>105</v>
      </c>
      <c r="F4" s="53"/>
      <c r="G4" s="53"/>
      <c r="H4" s="53"/>
      <c r="I4" s="53"/>
      <c r="J4" s="53"/>
      <c r="K4" s="53"/>
      <c r="L4" s="53"/>
      <c r="M4" s="53"/>
      <c r="N4" s="53"/>
      <c r="O4" s="53"/>
      <c r="Q4" s="1"/>
      <c r="R4" s="53" t="s">
        <v>105</v>
      </c>
      <c r="S4" s="53" t="s">
        <v>105</v>
      </c>
      <c r="T4" s="53" t="s">
        <v>105</v>
      </c>
      <c r="U4" s="53" t="s">
        <v>105</v>
      </c>
      <c r="V4" s="53"/>
      <c r="W4" s="53"/>
      <c r="X4" s="53"/>
      <c r="Y4" s="53"/>
      <c r="Z4" s="53"/>
      <c r="AA4" s="53"/>
      <c r="AB4" s="53"/>
      <c r="AC4" s="53"/>
      <c r="AD4" s="53"/>
      <c r="AE4" s="53"/>
    </row>
    <row r="5" spans="1:31">
      <c r="B5" s="53" t="s">
        <v>78</v>
      </c>
      <c r="C5" s="53" t="s">
        <v>78</v>
      </c>
      <c r="D5" s="53" t="s">
        <v>78</v>
      </c>
      <c r="E5" s="53" t="s">
        <v>78</v>
      </c>
      <c r="F5" s="53"/>
      <c r="G5" s="53" t="s">
        <v>103</v>
      </c>
      <c r="H5" s="53" t="s">
        <v>103</v>
      </c>
      <c r="I5" s="53" t="s">
        <v>103</v>
      </c>
      <c r="J5" s="53" t="s">
        <v>103</v>
      </c>
      <c r="K5" s="53"/>
      <c r="L5" s="57"/>
      <c r="M5" s="57"/>
      <c r="N5" s="57"/>
      <c r="O5" s="57"/>
      <c r="Q5" s="1"/>
      <c r="R5" s="53" t="s">
        <v>78</v>
      </c>
      <c r="S5" s="53" t="s">
        <v>78</v>
      </c>
      <c r="T5" s="53" t="s">
        <v>78</v>
      </c>
      <c r="U5" s="53" t="s">
        <v>78</v>
      </c>
      <c r="V5" s="53"/>
      <c r="W5" s="53" t="s">
        <v>103</v>
      </c>
      <c r="X5" s="53" t="s">
        <v>103</v>
      </c>
      <c r="Y5" s="53" t="s">
        <v>103</v>
      </c>
      <c r="Z5" s="53" t="s">
        <v>103</v>
      </c>
      <c r="AA5" s="53"/>
      <c r="AB5" s="57"/>
      <c r="AC5" s="57"/>
      <c r="AD5" s="57"/>
      <c r="AE5" s="57"/>
    </row>
    <row r="6" spans="1:31">
      <c r="B6" s="53" t="s">
        <v>49</v>
      </c>
      <c r="C6" s="53" t="s">
        <v>49</v>
      </c>
      <c r="D6" s="53" t="s">
        <v>49</v>
      </c>
      <c r="E6" s="53" t="s">
        <v>49</v>
      </c>
      <c r="F6" s="53"/>
      <c r="G6" s="53" t="s">
        <v>104</v>
      </c>
      <c r="H6" s="53" t="s">
        <v>104</v>
      </c>
      <c r="I6" s="53" t="s">
        <v>104</v>
      </c>
      <c r="J6" s="53" t="s">
        <v>104</v>
      </c>
      <c r="K6" s="53"/>
      <c r="L6" s="53" t="s">
        <v>77</v>
      </c>
      <c r="M6" s="53" t="s">
        <v>77</v>
      </c>
      <c r="N6" s="53" t="s">
        <v>77</v>
      </c>
      <c r="O6" s="53" t="s">
        <v>77</v>
      </c>
      <c r="Q6" s="1"/>
      <c r="R6" s="53" t="s">
        <v>49</v>
      </c>
      <c r="S6" s="53" t="s">
        <v>49</v>
      </c>
      <c r="T6" s="53" t="s">
        <v>49</v>
      </c>
      <c r="U6" s="53" t="s">
        <v>49</v>
      </c>
      <c r="V6" s="53"/>
      <c r="W6" s="53" t="s">
        <v>104</v>
      </c>
      <c r="X6" s="53" t="s">
        <v>104</v>
      </c>
      <c r="Y6" s="53" t="s">
        <v>104</v>
      </c>
      <c r="Z6" s="53" t="s">
        <v>104</v>
      </c>
      <c r="AA6" s="53"/>
      <c r="AB6" s="53" t="s">
        <v>77</v>
      </c>
      <c r="AC6" s="53" t="s">
        <v>77</v>
      </c>
      <c r="AD6" s="53" t="s">
        <v>77</v>
      </c>
      <c r="AE6" s="53" t="s">
        <v>77</v>
      </c>
    </row>
    <row r="7" spans="1:31" s="50" customFormat="1">
      <c r="A7" s="49" t="s">
        <v>67</v>
      </c>
      <c r="B7" s="51" t="s">
        <v>122</v>
      </c>
      <c r="C7" s="51" t="s">
        <v>130</v>
      </c>
      <c r="D7" s="51" t="s">
        <v>131</v>
      </c>
      <c r="E7" s="51" t="s">
        <v>132</v>
      </c>
      <c r="F7" s="52"/>
      <c r="G7" s="51" t="str">
        <f>B7</f>
        <v>FY25</v>
      </c>
      <c r="H7" s="51" t="str">
        <f t="shared" ref="H7:J7" si="0">C7</f>
        <v>FY26</v>
      </c>
      <c r="I7" s="51" t="str">
        <f t="shared" si="0"/>
        <v>FY27</v>
      </c>
      <c r="J7" s="51" t="str">
        <f t="shared" si="0"/>
        <v>FY28</v>
      </c>
      <c r="K7" s="52"/>
      <c r="L7" s="51" t="str">
        <f>G7</f>
        <v>FY25</v>
      </c>
      <c r="M7" s="51" t="str">
        <f t="shared" ref="M7" si="1">H7</f>
        <v>FY26</v>
      </c>
      <c r="N7" s="51" t="str">
        <f t="shared" ref="N7" si="2">I7</f>
        <v>FY27</v>
      </c>
      <c r="O7" s="51" t="str">
        <f t="shared" ref="O7" si="3">J7</f>
        <v>FY28</v>
      </c>
      <c r="Q7" s="49" t="s">
        <v>67</v>
      </c>
      <c r="R7" s="51" t="s">
        <v>122</v>
      </c>
      <c r="S7" s="51" t="s">
        <v>130</v>
      </c>
      <c r="T7" s="51" t="s">
        <v>131</v>
      </c>
      <c r="U7" s="51" t="s">
        <v>132</v>
      </c>
      <c r="V7" s="52"/>
      <c r="W7" s="51" t="s">
        <v>122</v>
      </c>
      <c r="X7" s="51" t="s">
        <v>130</v>
      </c>
      <c r="Y7" s="51" t="s">
        <v>131</v>
      </c>
      <c r="Z7" s="51" t="s">
        <v>132</v>
      </c>
      <c r="AA7" s="52"/>
      <c r="AB7" s="51" t="s">
        <v>122</v>
      </c>
      <c r="AC7" s="51" t="s">
        <v>130</v>
      </c>
      <c r="AD7" s="51" t="s">
        <v>131</v>
      </c>
      <c r="AE7" s="51" t="s">
        <v>132</v>
      </c>
    </row>
    <row r="8" spans="1:31">
      <c r="A8" s="1">
        <v>1</v>
      </c>
      <c r="B8" s="176">
        <f>'T Revenue'!B5-'Year 0'!G$8+'Year 0'!G$122</f>
        <v>26812.168285080465</v>
      </c>
      <c r="C8" s="176">
        <f>'T Revenue'!C5-'Revenue Requirement'!C$4+'Revenue Requirement'!C$33</f>
        <v>268548.66950996523</v>
      </c>
      <c r="D8" s="176">
        <f>'T Revenue'!D5-'Revenue Requirement'!D$4+'Revenue Requirement'!D$33</f>
        <v>167182.96069097985</v>
      </c>
      <c r="E8" s="176">
        <f>'T Revenue'!E5-'Revenue Requirement'!E$4+'Revenue Requirement'!E$33</f>
        <v>87537.146644258173</v>
      </c>
      <c r="G8" s="179" t="e">
        <f t="array" aca="1" ref="G8:G2707" ca="1">_xll.RiskData('Risk Summary'!F17,1)</f>
        <v>#NAME?</v>
      </c>
      <c r="H8" s="179" t="e">
        <f t="array" aca="1" ref="H8:H2707" ca="1">_xll.RiskData('Risk Summary'!I17,1)</f>
        <v>#NAME?</v>
      </c>
      <c r="I8" s="179" t="e">
        <f t="array" aca="1" ref="I8:I2707" ca="1">_xll.RiskData('Risk Summary'!L17,1)</f>
        <v>#NAME?</v>
      </c>
      <c r="J8" s="179" t="e">
        <f t="array" aca="1" ref="J8:J2707" ca="1">_xll.RiskData('Risk Summary'!O17,1)</f>
        <v>#NAME?</v>
      </c>
      <c r="L8" s="175">
        <f>NR_to_Cash!C$9</f>
        <v>-54723.468549817509</v>
      </c>
      <c r="M8" s="175">
        <f>NR_to_Cash!D$9</f>
        <v>-177401.26576231886</v>
      </c>
      <c r="N8" s="175">
        <f>NR_to_Cash!E$9</f>
        <v>-150226.47815209487</v>
      </c>
      <c r="O8" s="175">
        <f>NR_to_Cash!F$9</f>
        <v>-172910.78815747867</v>
      </c>
      <c r="Q8" s="1">
        <v>1</v>
      </c>
      <c r="R8" s="176">
        <v>26812.168285080465</v>
      </c>
      <c r="S8" s="176">
        <v>268548.66950996523</v>
      </c>
      <c r="T8" s="176">
        <v>167182.96069097985</v>
      </c>
      <c r="U8" s="176">
        <v>87537.146644258173</v>
      </c>
      <c r="V8" s="2"/>
      <c r="W8" s="176">
        <v>-17478.766700002365</v>
      </c>
      <c r="X8" s="176">
        <v>-5930.1779369465075</v>
      </c>
      <c r="Y8" s="176">
        <v>-23444.212809546618</v>
      </c>
      <c r="Z8" s="176">
        <v>-39722.169524332043</v>
      </c>
      <c r="AA8" s="2"/>
      <c r="AB8" s="175">
        <v>-54723.468549817509</v>
      </c>
      <c r="AC8" s="175">
        <v>-177401.26576231886</v>
      </c>
      <c r="AD8" s="175">
        <v>-150226.47815209487</v>
      </c>
      <c r="AE8" s="175">
        <v>-172910.78815747867</v>
      </c>
    </row>
    <row r="9" spans="1:31">
      <c r="A9" s="1">
        <v>2</v>
      </c>
      <c r="B9" s="176">
        <f>'T Revenue'!B6-'Year 0'!G$8+'Year 0'!G$122</f>
        <v>-2269.4728290946223</v>
      </c>
      <c r="C9" s="176">
        <f>'T Revenue'!C6-'Revenue Requirement'!C$4+'Revenue Requirement'!C$33</f>
        <v>216628.70696942904</v>
      </c>
      <c r="D9" s="176">
        <f>'T Revenue'!D6-'Revenue Requirement'!D$4+'Revenue Requirement'!D$33</f>
        <v>138597.96103443042</v>
      </c>
      <c r="E9" s="176">
        <f>'T Revenue'!E6-'Revenue Requirement'!E$4+'Revenue Requirement'!E$33</f>
        <v>114704.19129569479</v>
      </c>
      <c r="G9" s="179" t="e">
        <f ca="1"/>
        <v>#NAME?</v>
      </c>
      <c r="H9" s="179" t="e">
        <f ca="1"/>
        <v>#NAME?</v>
      </c>
      <c r="I9" s="179" t="e">
        <f ca="1"/>
        <v>#NAME?</v>
      </c>
      <c r="J9" s="179" t="e">
        <f ca="1"/>
        <v>#NAME?</v>
      </c>
      <c r="L9" s="175">
        <f>NR_to_Cash!C$9</f>
        <v>-54723.468549817509</v>
      </c>
      <c r="M9" s="175">
        <f>NR_to_Cash!D$9</f>
        <v>-177401.26576231886</v>
      </c>
      <c r="N9" s="175">
        <f>NR_to_Cash!E$9</f>
        <v>-150226.47815209487</v>
      </c>
      <c r="O9" s="175">
        <f>NR_to_Cash!F$9</f>
        <v>-172910.78815747867</v>
      </c>
      <c r="Q9" s="1">
        <v>2</v>
      </c>
      <c r="R9" s="176">
        <v>-2269.4728290946223</v>
      </c>
      <c r="S9" s="176">
        <v>216628.70696942904</v>
      </c>
      <c r="T9" s="176">
        <v>138597.96103443042</v>
      </c>
      <c r="U9" s="176">
        <v>114704.19129569479</v>
      </c>
      <c r="V9" s="2"/>
      <c r="W9" s="176">
        <v>9686.3220110516995</v>
      </c>
      <c r="X9" s="176">
        <v>-18460.650645691203</v>
      </c>
      <c r="Y9" s="176">
        <v>-48860.282966532279</v>
      </c>
      <c r="Z9" s="176">
        <v>18270.550092589343</v>
      </c>
      <c r="AA9" s="2"/>
      <c r="AB9" s="175">
        <v>-54723.468549817509</v>
      </c>
      <c r="AC9" s="175">
        <v>-177401.26576231886</v>
      </c>
      <c r="AD9" s="175">
        <v>-150226.47815209487</v>
      </c>
      <c r="AE9" s="175">
        <v>-172910.78815747867</v>
      </c>
    </row>
    <row r="10" spans="1:31">
      <c r="A10" s="1">
        <v>3</v>
      </c>
      <c r="B10" s="176">
        <f>'T Revenue'!B7-'Year 0'!G$8+'Year 0'!G$122</f>
        <v>11823.518204113934</v>
      </c>
      <c r="C10" s="176">
        <f>'T Revenue'!C7-'Revenue Requirement'!C$4+'Revenue Requirement'!C$33</f>
        <v>282877.30646718154</v>
      </c>
      <c r="D10" s="176">
        <f>'T Revenue'!D7-'Revenue Requirement'!D$4+'Revenue Requirement'!D$33</f>
        <v>180686.79124803795</v>
      </c>
      <c r="E10" s="176">
        <f>'T Revenue'!E7-'Revenue Requirement'!E$4+'Revenue Requirement'!E$33</f>
        <v>166867.75372793572</v>
      </c>
      <c r="G10" s="179" t="e">
        <f ca="1"/>
        <v>#NAME?</v>
      </c>
      <c r="H10" s="179" t="e">
        <f ca="1"/>
        <v>#NAME?</v>
      </c>
      <c r="I10" s="179" t="e">
        <f ca="1"/>
        <v>#NAME?</v>
      </c>
      <c r="J10" s="179" t="e">
        <f ca="1"/>
        <v>#NAME?</v>
      </c>
      <c r="L10" s="175">
        <f>NR_to_Cash!C$9</f>
        <v>-54723.468549817509</v>
      </c>
      <c r="M10" s="175">
        <f>NR_to_Cash!D$9</f>
        <v>-177401.26576231886</v>
      </c>
      <c r="N10" s="175">
        <f>NR_to_Cash!E$9</f>
        <v>-150226.47815209487</v>
      </c>
      <c r="O10" s="175">
        <f>NR_to_Cash!F$9</f>
        <v>-172910.78815747867</v>
      </c>
      <c r="Q10" s="1">
        <v>3</v>
      </c>
      <c r="R10" s="176">
        <v>11823.518204113934</v>
      </c>
      <c r="S10" s="176">
        <v>282877.30646718154</v>
      </c>
      <c r="T10" s="176">
        <v>180686.79124803795</v>
      </c>
      <c r="U10" s="176">
        <v>166867.75372793572</v>
      </c>
      <c r="V10" s="2"/>
      <c r="W10" s="176">
        <v>-20262.886656191433</v>
      </c>
      <c r="X10" s="176">
        <v>-34535.874188140733</v>
      </c>
      <c r="Y10" s="176">
        <v>1166.7327251960523</v>
      </c>
      <c r="Z10" s="176">
        <v>-21020.291979654692</v>
      </c>
      <c r="AA10" s="2"/>
      <c r="AB10" s="175">
        <v>-54723.468549817509</v>
      </c>
      <c r="AC10" s="175">
        <v>-177401.26576231886</v>
      </c>
      <c r="AD10" s="175">
        <v>-150226.47815209487</v>
      </c>
      <c r="AE10" s="175">
        <v>-172910.78815747867</v>
      </c>
    </row>
    <row r="11" spans="1:31">
      <c r="A11" s="1">
        <v>4</v>
      </c>
      <c r="B11" s="176">
        <f>'T Revenue'!B8-'Year 0'!G$8+'Year 0'!G$122</f>
        <v>-27630.137909458485</v>
      </c>
      <c r="C11" s="176">
        <f>'T Revenue'!C8-'Revenue Requirement'!C$4+'Revenue Requirement'!C$33</f>
        <v>208492.97718759975</v>
      </c>
      <c r="D11" s="176">
        <f>'T Revenue'!D8-'Revenue Requirement'!D$4+'Revenue Requirement'!D$33</f>
        <v>116266.62902185065</v>
      </c>
      <c r="E11" s="176">
        <f>'T Revenue'!E8-'Revenue Requirement'!E$4+'Revenue Requirement'!E$33</f>
        <v>93515.948480456136</v>
      </c>
      <c r="G11" s="179" t="e">
        <f ca="1"/>
        <v>#NAME?</v>
      </c>
      <c r="H11" s="179" t="e">
        <f ca="1"/>
        <v>#NAME?</v>
      </c>
      <c r="I11" s="179" t="e">
        <f ca="1"/>
        <v>#NAME?</v>
      </c>
      <c r="J11" s="179" t="e">
        <f ca="1"/>
        <v>#NAME?</v>
      </c>
      <c r="L11" s="175">
        <f>NR_to_Cash!C$9</f>
        <v>-54723.468549817509</v>
      </c>
      <c r="M11" s="175">
        <f>NR_to_Cash!D$9</f>
        <v>-177401.26576231886</v>
      </c>
      <c r="N11" s="175">
        <f>NR_to_Cash!E$9</f>
        <v>-150226.47815209487</v>
      </c>
      <c r="O11" s="175">
        <f>NR_to_Cash!F$9</f>
        <v>-172910.78815747867</v>
      </c>
      <c r="Q11" s="1">
        <v>4</v>
      </c>
      <c r="R11" s="176">
        <v>-27630.137909458485</v>
      </c>
      <c r="S11" s="176">
        <v>208492.97718759975</v>
      </c>
      <c r="T11" s="176">
        <v>116266.62902185065</v>
      </c>
      <c r="U11" s="176">
        <v>93515.948480456136</v>
      </c>
      <c r="V11" s="2"/>
      <c r="W11" s="176">
        <v>-33815.460621159407</v>
      </c>
      <c r="X11" s="176">
        <v>-20778.982513258699</v>
      </c>
      <c r="Y11" s="176">
        <v>-14515.337373193121</v>
      </c>
      <c r="Z11" s="176">
        <v>-4329.0829741454218</v>
      </c>
      <c r="AA11" s="2"/>
      <c r="AB11" s="175">
        <v>-54723.468549817509</v>
      </c>
      <c r="AC11" s="175">
        <v>-177401.26576231886</v>
      </c>
      <c r="AD11" s="175">
        <v>-150226.47815209487</v>
      </c>
      <c r="AE11" s="175">
        <v>-172910.78815747867</v>
      </c>
    </row>
    <row r="12" spans="1:31">
      <c r="A12" s="1">
        <v>5</v>
      </c>
      <c r="B12" s="176">
        <f>'T Revenue'!B9-'Year 0'!G$8+'Year 0'!G$122</f>
        <v>10406.638173262356</v>
      </c>
      <c r="C12" s="176">
        <f>'T Revenue'!C9-'Revenue Requirement'!C$4+'Revenue Requirement'!C$33</f>
        <v>265889.5052189799</v>
      </c>
      <c r="D12" s="176">
        <f>'T Revenue'!D9-'Revenue Requirement'!D$4+'Revenue Requirement'!D$33</f>
        <v>228559.54716397752</v>
      </c>
      <c r="E12" s="176">
        <f>'T Revenue'!E9-'Revenue Requirement'!E$4+'Revenue Requirement'!E$33</f>
        <v>164994.90945241693</v>
      </c>
      <c r="G12" s="179" t="e">
        <f ca="1"/>
        <v>#NAME?</v>
      </c>
      <c r="H12" s="179" t="e">
        <f ca="1"/>
        <v>#NAME?</v>
      </c>
      <c r="I12" s="179" t="e">
        <f ca="1"/>
        <v>#NAME?</v>
      </c>
      <c r="J12" s="179" t="e">
        <f ca="1"/>
        <v>#NAME?</v>
      </c>
      <c r="L12" s="175">
        <f>NR_to_Cash!C$9</f>
        <v>-54723.468549817509</v>
      </c>
      <c r="M12" s="175">
        <f>NR_to_Cash!D$9</f>
        <v>-177401.26576231886</v>
      </c>
      <c r="N12" s="175">
        <f>NR_to_Cash!E$9</f>
        <v>-150226.47815209487</v>
      </c>
      <c r="O12" s="175">
        <f>NR_to_Cash!F$9</f>
        <v>-172910.78815747867</v>
      </c>
      <c r="Q12" s="1">
        <v>5</v>
      </c>
      <c r="R12" s="176">
        <v>10406.638173262356</v>
      </c>
      <c r="S12" s="176">
        <v>265889.5052189799</v>
      </c>
      <c r="T12" s="176">
        <v>228559.54716397752</v>
      </c>
      <c r="U12" s="176">
        <v>164994.90945241693</v>
      </c>
      <c r="V12" s="2"/>
      <c r="W12" s="176">
        <v>-28572.28810707177</v>
      </c>
      <c r="X12" s="176">
        <v>6942.7820012089796</v>
      </c>
      <c r="Y12" s="176">
        <v>18295.110905798618</v>
      </c>
      <c r="Z12" s="176">
        <v>-47987.216095691547</v>
      </c>
      <c r="AA12" s="2"/>
      <c r="AB12" s="175">
        <v>-54723.468549817509</v>
      </c>
      <c r="AC12" s="175">
        <v>-177401.26576231886</v>
      </c>
      <c r="AD12" s="175">
        <v>-150226.47815209487</v>
      </c>
      <c r="AE12" s="175">
        <v>-172910.78815747867</v>
      </c>
    </row>
    <row r="13" spans="1:31">
      <c r="A13" s="1">
        <v>6</v>
      </c>
      <c r="B13" s="176">
        <f>'T Revenue'!B10-'Year 0'!G$8+'Year 0'!G$122</f>
        <v>-24360.967437004671</v>
      </c>
      <c r="C13" s="176">
        <f>'T Revenue'!C10-'Revenue Requirement'!C$4+'Revenue Requirement'!C$33</f>
        <v>272710.16104401927</v>
      </c>
      <c r="D13" s="176">
        <f>'T Revenue'!D10-'Revenue Requirement'!D$4+'Revenue Requirement'!D$33</f>
        <v>150641.3185386199</v>
      </c>
      <c r="E13" s="176">
        <f>'T Revenue'!E10-'Revenue Requirement'!E$4+'Revenue Requirement'!E$33</f>
        <v>106386.09729640675</v>
      </c>
      <c r="G13" s="179" t="e">
        <f ca="1"/>
        <v>#NAME?</v>
      </c>
      <c r="H13" s="179" t="e">
        <f ca="1"/>
        <v>#NAME?</v>
      </c>
      <c r="I13" s="179" t="e">
        <f ca="1"/>
        <v>#NAME?</v>
      </c>
      <c r="J13" s="179" t="e">
        <f ca="1"/>
        <v>#NAME?</v>
      </c>
      <c r="L13" s="175">
        <f>NR_to_Cash!C$9</f>
        <v>-54723.468549817509</v>
      </c>
      <c r="M13" s="175">
        <f>NR_to_Cash!D$9</f>
        <v>-177401.26576231886</v>
      </c>
      <c r="N13" s="175">
        <f>NR_to_Cash!E$9</f>
        <v>-150226.47815209487</v>
      </c>
      <c r="O13" s="175">
        <f>NR_to_Cash!F$9</f>
        <v>-172910.78815747867</v>
      </c>
      <c r="Q13" s="1">
        <v>6</v>
      </c>
      <c r="R13" s="176">
        <v>-24360.967437004671</v>
      </c>
      <c r="S13" s="176">
        <v>272710.16104401927</v>
      </c>
      <c r="T13" s="176">
        <v>150641.3185386199</v>
      </c>
      <c r="U13" s="176">
        <v>106386.09729640675</v>
      </c>
      <c r="V13" s="2"/>
      <c r="W13" s="176">
        <v>-7813.128813262214</v>
      </c>
      <c r="X13" s="176">
        <v>-31307.850727868732</v>
      </c>
      <c r="Y13" s="176">
        <v>-41265.487600015476</v>
      </c>
      <c r="Z13" s="176">
        <v>-26274.345331593882</v>
      </c>
      <c r="AA13" s="2"/>
      <c r="AB13" s="175">
        <v>-54723.468549817509</v>
      </c>
      <c r="AC13" s="175">
        <v>-177401.26576231886</v>
      </c>
      <c r="AD13" s="175">
        <v>-150226.47815209487</v>
      </c>
      <c r="AE13" s="175">
        <v>-172910.78815747867</v>
      </c>
    </row>
    <row r="14" spans="1:31">
      <c r="A14" s="1">
        <v>7</v>
      </c>
      <c r="B14" s="176">
        <f>'T Revenue'!B11-'Year 0'!G$8+'Year 0'!G$122</f>
        <v>1792.9615729732905</v>
      </c>
      <c r="C14" s="176">
        <f>'T Revenue'!C11-'Revenue Requirement'!C$4+'Revenue Requirement'!C$33</f>
        <v>217513.4355585454</v>
      </c>
      <c r="D14" s="176">
        <f>'T Revenue'!D11-'Revenue Requirement'!D$4+'Revenue Requirement'!D$33</f>
        <v>151331.43923429167</v>
      </c>
      <c r="E14" s="176">
        <f>'T Revenue'!E11-'Revenue Requirement'!E$4+'Revenue Requirement'!E$33</f>
        <v>119179.57772679417</v>
      </c>
      <c r="G14" s="179" t="e">
        <f ca="1"/>
        <v>#NAME?</v>
      </c>
      <c r="H14" s="179" t="e">
        <f ca="1"/>
        <v>#NAME?</v>
      </c>
      <c r="I14" s="179" t="e">
        <f ca="1"/>
        <v>#NAME?</v>
      </c>
      <c r="J14" s="179" t="e">
        <f ca="1"/>
        <v>#NAME?</v>
      </c>
      <c r="L14" s="175">
        <f>NR_to_Cash!C$9</f>
        <v>-54723.468549817509</v>
      </c>
      <c r="M14" s="175">
        <f>NR_to_Cash!D$9</f>
        <v>-177401.26576231886</v>
      </c>
      <c r="N14" s="175">
        <f>NR_to_Cash!E$9</f>
        <v>-150226.47815209487</v>
      </c>
      <c r="O14" s="175">
        <f>NR_to_Cash!F$9</f>
        <v>-172910.78815747867</v>
      </c>
      <c r="Q14" s="1">
        <v>7</v>
      </c>
      <c r="R14" s="176">
        <v>1792.9615729732905</v>
      </c>
      <c r="S14" s="176">
        <v>217513.4355585454</v>
      </c>
      <c r="T14" s="176">
        <v>151331.43923429167</v>
      </c>
      <c r="U14" s="176">
        <v>119179.57772679417</v>
      </c>
      <c r="V14" s="2"/>
      <c r="W14" s="176">
        <v>-18970.997907151119</v>
      </c>
      <c r="X14" s="176">
        <v>-24412.072605907917</v>
      </c>
      <c r="Y14" s="176">
        <v>10358.097273866413</v>
      </c>
      <c r="Z14" s="176">
        <v>11075.951038133586</v>
      </c>
      <c r="AA14" s="2"/>
      <c r="AB14" s="175">
        <v>-54723.468549817509</v>
      </c>
      <c r="AC14" s="175">
        <v>-177401.26576231886</v>
      </c>
      <c r="AD14" s="175">
        <v>-150226.47815209487</v>
      </c>
      <c r="AE14" s="175">
        <v>-172910.78815747867</v>
      </c>
    </row>
    <row r="15" spans="1:31">
      <c r="A15" s="1">
        <v>8</v>
      </c>
      <c r="B15" s="176">
        <f>'T Revenue'!B12-'Year 0'!G$8+'Year 0'!G$122</f>
        <v>-18030.289560598321</v>
      </c>
      <c r="C15" s="176">
        <f>'T Revenue'!C12-'Revenue Requirement'!C$4+'Revenue Requirement'!C$33</f>
        <v>220197.43219457078</v>
      </c>
      <c r="D15" s="176">
        <f>'T Revenue'!D12-'Revenue Requirement'!D$4+'Revenue Requirement'!D$33</f>
        <v>113820.39718571119</v>
      </c>
      <c r="E15" s="176">
        <f>'T Revenue'!E12-'Revenue Requirement'!E$4+'Revenue Requirement'!E$33</f>
        <v>87013.13121432974</v>
      </c>
      <c r="G15" s="179" t="e">
        <f ca="1"/>
        <v>#NAME?</v>
      </c>
      <c r="H15" s="179" t="e">
        <f ca="1"/>
        <v>#NAME?</v>
      </c>
      <c r="I15" s="179" t="e">
        <f ca="1"/>
        <v>#NAME?</v>
      </c>
      <c r="J15" s="179" t="e">
        <f ca="1"/>
        <v>#NAME?</v>
      </c>
      <c r="L15" s="175">
        <f>NR_to_Cash!C$9</f>
        <v>-54723.468549817509</v>
      </c>
      <c r="M15" s="175">
        <f>NR_to_Cash!D$9</f>
        <v>-177401.26576231886</v>
      </c>
      <c r="N15" s="175">
        <f>NR_to_Cash!E$9</f>
        <v>-150226.47815209487</v>
      </c>
      <c r="O15" s="175">
        <f>NR_to_Cash!F$9</f>
        <v>-172910.78815747867</v>
      </c>
      <c r="Q15" s="1">
        <v>8</v>
      </c>
      <c r="R15" s="176">
        <v>-18030.289560598321</v>
      </c>
      <c r="S15" s="176">
        <v>220197.43219457078</v>
      </c>
      <c r="T15" s="176">
        <v>113820.39718571119</v>
      </c>
      <c r="U15" s="176">
        <v>87013.13121432974</v>
      </c>
      <c r="V15" s="2"/>
      <c r="W15" s="176">
        <v>14885.722697636113</v>
      </c>
      <c r="X15" s="176">
        <v>-45296.131620992208</v>
      </c>
      <c r="Y15" s="176">
        <v>-18023.757059375988</v>
      </c>
      <c r="Z15" s="176">
        <v>6807.63831896591</v>
      </c>
      <c r="AA15" s="2"/>
      <c r="AB15" s="175">
        <v>-54723.468549817509</v>
      </c>
      <c r="AC15" s="175">
        <v>-177401.26576231886</v>
      </c>
      <c r="AD15" s="175">
        <v>-150226.47815209487</v>
      </c>
      <c r="AE15" s="175">
        <v>-172910.78815747867</v>
      </c>
    </row>
    <row r="16" spans="1:31">
      <c r="A16" s="1">
        <v>9</v>
      </c>
      <c r="B16" s="176">
        <f>'T Revenue'!B13-'Year 0'!G$8+'Year 0'!G$122</f>
        <v>-15252.72410599119</v>
      </c>
      <c r="C16" s="176">
        <f>'T Revenue'!C13-'Revenue Requirement'!C$4+'Revenue Requirement'!C$33</f>
        <v>218980.63258760935</v>
      </c>
      <c r="D16" s="176">
        <f>'T Revenue'!D13-'Revenue Requirement'!D$4+'Revenue Requirement'!D$33</f>
        <v>124558.36784451781</v>
      </c>
      <c r="E16" s="176">
        <f>'T Revenue'!E13-'Revenue Requirement'!E$4+'Revenue Requirement'!E$33</f>
        <v>80238.768154437654</v>
      </c>
      <c r="G16" s="179" t="e">
        <f ca="1"/>
        <v>#NAME?</v>
      </c>
      <c r="H16" s="179" t="e">
        <f ca="1"/>
        <v>#NAME?</v>
      </c>
      <c r="I16" s="179" t="e">
        <f ca="1"/>
        <v>#NAME?</v>
      </c>
      <c r="J16" s="179" t="e">
        <f ca="1"/>
        <v>#NAME?</v>
      </c>
      <c r="L16" s="175">
        <f>NR_to_Cash!C$9</f>
        <v>-54723.468549817509</v>
      </c>
      <c r="M16" s="175">
        <f>NR_to_Cash!D$9</f>
        <v>-177401.26576231886</v>
      </c>
      <c r="N16" s="175">
        <f>NR_to_Cash!E$9</f>
        <v>-150226.47815209487</v>
      </c>
      <c r="O16" s="175">
        <f>NR_to_Cash!F$9</f>
        <v>-172910.78815747867</v>
      </c>
      <c r="Q16" s="1">
        <v>9</v>
      </c>
      <c r="R16" s="176">
        <v>-15252.72410599119</v>
      </c>
      <c r="S16" s="176">
        <v>218980.63258760935</v>
      </c>
      <c r="T16" s="176">
        <v>124558.36784451781</v>
      </c>
      <c r="U16" s="176">
        <v>80238.768154437654</v>
      </c>
      <c r="V16" s="2"/>
      <c r="W16" s="176">
        <v>-5344.3325504760724</v>
      </c>
      <c r="X16" s="176">
        <v>-573.39385123411193</v>
      </c>
      <c r="Y16" s="176">
        <v>17999.150323071284</v>
      </c>
      <c r="Z16" s="176">
        <v>15795.003378611058</v>
      </c>
      <c r="AA16" s="2"/>
      <c r="AB16" s="175">
        <v>-54723.468549817509</v>
      </c>
      <c r="AC16" s="175">
        <v>-177401.26576231886</v>
      </c>
      <c r="AD16" s="175">
        <v>-150226.47815209487</v>
      </c>
      <c r="AE16" s="175">
        <v>-172910.78815747867</v>
      </c>
    </row>
    <row r="17" spans="1:31">
      <c r="A17" s="1">
        <v>10</v>
      </c>
      <c r="B17" s="176">
        <f>'T Revenue'!B14-'Year 0'!G$8+'Year 0'!G$122</f>
        <v>5416.3215442947112</v>
      </c>
      <c r="C17" s="176">
        <f>'T Revenue'!C14-'Revenue Requirement'!C$4+'Revenue Requirement'!C$33</f>
        <v>245138.30302585289</v>
      </c>
      <c r="D17" s="176">
        <f>'T Revenue'!D14-'Revenue Requirement'!D$4+'Revenue Requirement'!D$33</f>
        <v>139846.15644279798</v>
      </c>
      <c r="E17" s="176">
        <f>'T Revenue'!E14-'Revenue Requirement'!E$4+'Revenue Requirement'!E$33</f>
        <v>99769.655036597745</v>
      </c>
      <c r="G17" s="179" t="e">
        <f ca="1"/>
        <v>#NAME?</v>
      </c>
      <c r="H17" s="179" t="e">
        <f ca="1"/>
        <v>#NAME?</v>
      </c>
      <c r="I17" s="179" t="e">
        <f ca="1"/>
        <v>#NAME?</v>
      </c>
      <c r="J17" s="179" t="e">
        <f ca="1"/>
        <v>#NAME?</v>
      </c>
      <c r="L17" s="175">
        <f>NR_to_Cash!C$9</f>
        <v>-54723.468549817509</v>
      </c>
      <c r="M17" s="175">
        <f>NR_to_Cash!D$9</f>
        <v>-177401.26576231886</v>
      </c>
      <c r="N17" s="175">
        <f>NR_to_Cash!E$9</f>
        <v>-150226.47815209487</v>
      </c>
      <c r="O17" s="175">
        <f>NR_to_Cash!F$9</f>
        <v>-172910.78815747867</v>
      </c>
      <c r="Q17" s="1">
        <v>10</v>
      </c>
      <c r="R17" s="176">
        <v>5416.3215442947112</v>
      </c>
      <c r="S17" s="176">
        <v>245138.30302585289</v>
      </c>
      <c r="T17" s="176">
        <v>139846.15644279798</v>
      </c>
      <c r="U17" s="176">
        <v>99769.655036597745</v>
      </c>
      <c r="V17" s="2"/>
      <c r="W17" s="176">
        <v>-31279.178919760161</v>
      </c>
      <c r="X17" s="176">
        <v>14262.107949611032</v>
      </c>
      <c r="Y17" s="176">
        <v>-25508.902265551267</v>
      </c>
      <c r="Z17" s="176">
        <v>-13615.271601134911</v>
      </c>
      <c r="AA17" s="2"/>
      <c r="AB17" s="175">
        <v>-54723.468549817509</v>
      </c>
      <c r="AC17" s="175">
        <v>-177401.26576231886</v>
      </c>
      <c r="AD17" s="175">
        <v>-150226.47815209487</v>
      </c>
      <c r="AE17" s="175">
        <v>-172910.78815747867</v>
      </c>
    </row>
    <row r="18" spans="1:31">
      <c r="A18" s="1">
        <v>11</v>
      </c>
      <c r="B18" s="176">
        <f>'T Revenue'!B15-'Year 0'!G$8+'Year 0'!G$122</f>
        <v>16151.41284128977</v>
      </c>
      <c r="C18" s="176">
        <f>'T Revenue'!C15-'Revenue Requirement'!C$4+'Revenue Requirement'!C$33</f>
        <v>250869.25767304492</v>
      </c>
      <c r="D18" s="176">
        <f>'T Revenue'!D15-'Revenue Requirement'!D$4+'Revenue Requirement'!D$33</f>
        <v>131962.63673258107</v>
      </c>
      <c r="E18" s="176">
        <f>'T Revenue'!E15-'Revenue Requirement'!E$4+'Revenue Requirement'!E$33</f>
        <v>91887.571321087889</v>
      </c>
      <c r="G18" s="179" t="e">
        <f ca="1"/>
        <v>#NAME?</v>
      </c>
      <c r="H18" s="179" t="e">
        <f ca="1"/>
        <v>#NAME?</v>
      </c>
      <c r="I18" s="179" t="e">
        <f ca="1"/>
        <v>#NAME?</v>
      </c>
      <c r="J18" s="179" t="e">
        <f ca="1"/>
        <v>#NAME?</v>
      </c>
      <c r="L18" s="175">
        <f>NR_to_Cash!C$9</f>
        <v>-54723.468549817509</v>
      </c>
      <c r="M18" s="175">
        <f>NR_to_Cash!D$9</f>
        <v>-177401.26576231886</v>
      </c>
      <c r="N18" s="175">
        <f>NR_to_Cash!E$9</f>
        <v>-150226.47815209487</v>
      </c>
      <c r="O18" s="175">
        <f>NR_to_Cash!F$9</f>
        <v>-172910.78815747867</v>
      </c>
      <c r="Q18" s="1">
        <v>11</v>
      </c>
      <c r="R18" s="176">
        <v>16151.41284128977</v>
      </c>
      <c r="S18" s="176">
        <v>250869.25767304492</v>
      </c>
      <c r="T18" s="176">
        <v>131962.63673258107</v>
      </c>
      <c r="U18" s="176">
        <v>91887.571321087889</v>
      </c>
      <c r="V18" s="2"/>
      <c r="W18" s="176">
        <v>2896.1426766719669</v>
      </c>
      <c r="X18" s="176">
        <v>-19656.997612569947</v>
      </c>
      <c r="Y18" s="176">
        <v>-17136.723792637698</v>
      </c>
      <c r="Z18" s="176">
        <v>-29596.845616932493</v>
      </c>
      <c r="AA18" s="2"/>
      <c r="AB18" s="175">
        <v>-54723.468549817509</v>
      </c>
      <c r="AC18" s="175">
        <v>-177401.26576231886</v>
      </c>
      <c r="AD18" s="175">
        <v>-150226.47815209487</v>
      </c>
      <c r="AE18" s="175">
        <v>-172910.78815747867</v>
      </c>
    </row>
    <row r="19" spans="1:31">
      <c r="A19" s="1">
        <v>12</v>
      </c>
      <c r="B19" s="176">
        <f>'T Revenue'!B16-'Year 0'!G$8+'Year 0'!G$122</f>
        <v>12508.577203045366</v>
      </c>
      <c r="C19" s="176">
        <f>'T Revenue'!C16-'Revenue Requirement'!C$4+'Revenue Requirement'!C$33</f>
        <v>231257.11236728006</v>
      </c>
      <c r="D19" s="176">
        <f>'T Revenue'!D16-'Revenue Requirement'!D$4+'Revenue Requirement'!D$33</f>
        <v>152332.0125308421</v>
      </c>
      <c r="E19" s="176">
        <f>'T Revenue'!E16-'Revenue Requirement'!E$4+'Revenue Requirement'!E$33</f>
        <v>124623.23109748983</v>
      </c>
      <c r="G19" s="179" t="e">
        <f ca="1"/>
        <v>#NAME?</v>
      </c>
      <c r="H19" s="179" t="e">
        <f ca="1"/>
        <v>#NAME?</v>
      </c>
      <c r="I19" s="179" t="e">
        <f ca="1"/>
        <v>#NAME?</v>
      </c>
      <c r="J19" s="179" t="e">
        <f ca="1"/>
        <v>#NAME?</v>
      </c>
      <c r="L19" s="175">
        <f>NR_to_Cash!C$9</f>
        <v>-54723.468549817509</v>
      </c>
      <c r="M19" s="175">
        <f>NR_to_Cash!D$9</f>
        <v>-177401.26576231886</v>
      </c>
      <c r="N19" s="175">
        <f>NR_to_Cash!E$9</f>
        <v>-150226.47815209487</v>
      </c>
      <c r="O19" s="175">
        <f>NR_to_Cash!F$9</f>
        <v>-172910.78815747867</v>
      </c>
      <c r="Q19" s="1">
        <v>12</v>
      </c>
      <c r="R19" s="176">
        <v>12508.577203045366</v>
      </c>
      <c r="S19" s="176">
        <v>231257.11236728006</v>
      </c>
      <c r="T19" s="176">
        <v>152332.0125308421</v>
      </c>
      <c r="U19" s="176">
        <v>124623.23109748983</v>
      </c>
      <c r="V19" s="2"/>
      <c r="W19" s="176">
        <v>-8776.818699396099</v>
      </c>
      <c r="X19" s="176">
        <v>-61190.152098317398</v>
      </c>
      <c r="Y19" s="176">
        <v>-26589.057315434329</v>
      </c>
      <c r="Z19" s="176">
        <v>-16684.598353194306</v>
      </c>
      <c r="AA19" s="2"/>
      <c r="AB19" s="175">
        <v>-54723.468549817509</v>
      </c>
      <c r="AC19" s="175">
        <v>-177401.26576231886</v>
      </c>
      <c r="AD19" s="175">
        <v>-150226.47815209487</v>
      </c>
      <c r="AE19" s="175">
        <v>-172910.78815747867</v>
      </c>
    </row>
    <row r="20" spans="1:31">
      <c r="A20" s="1">
        <v>13</v>
      </c>
      <c r="B20" s="176">
        <f>'T Revenue'!B17-'Year 0'!G$8+'Year 0'!G$122</f>
        <v>34452.463494971627</v>
      </c>
      <c r="C20" s="176">
        <f>'T Revenue'!C17-'Revenue Requirement'!C$4+'Revenue Requirement'!C$33</f>
        <v>216555.03963270946</v>
      </c>
      <c r="D20" s="176">
        <f>'T Revenue'!D17-'Revenue Requirement'!D$4+'Revenue Requirement'!D$33</f>
        <v>186881.5942009585</v>
      </c>
      <c r="E20" s="176">
        <f>'T Revenue'!E17-'Revenue Requirement'!E$4+'Revenue Requirement'!E$33</f>
        <v>153589.43218612997</v>
      </c>
      <c r="G20" s="179" t="e">
        <f ca="1"/>
        <v>#NAME?</v>
      </c>
      <c r="H20" s="179" t="e">
        <f ca="1"/>
        <v>#NAME?</v>
      </c>
      <c r="I20" s="179" t="e">
        <f ca="1"/>
        <v>#NAME?</v>
      </c>
      <c r="J20" s="179" t="e">
        <f ca="1"/>
        <v>#NAME?</v>
      </c>
      <c r="L20" s="175">
        <f>NR_to_Cash!C$9</f>
        <v>-54723.468549817509</v>
      </c>
      <c r="M20" s="175">
        <f>NR_to_Cash!D$9</f>
        <v>-177401.26576231886</v>
      </c>
      <c r="N20" s="175">
        <f>NR_to_Cash!E$9</f>
        <v>-150226.47815209487</v>
      </c>
      <c r="O20" s="175">
        <f>NR_to_Cash!F$9</f>
        <v>-172910.78815747867</v>
      </c>
      <c r="Q20" s="1">
        <v>13</v>
      </c>
      <c r="R20" s="176">
        <v>34452.463494971627</v>
      </c>
      <c r="S20" s="176">
        <v>216555.03963270946</v>
      </c>
      <c r="T20" s="176">
        <v>186881.5942009585</v>
      </c>
      <c r="U20" s="176">
        <v>153589.43218612997</v>
      </c>
      <c r="V20" s="2"/>
      <c r="W20" s="176">
        <v>-43608.299368156586</v>
      </c>
      <c r="X20" s="176">
        <v>-275.37378251901828</v>
      </c>
      <c r="Y20" s="176">
        <v>5499.4264082959853</v>
      </c>
      <c r="Z20" s="176">
        <v>-3335.7479299008846</v>
      </c>
      <c r="AA20" s="2"/>
      <c r="AB20" s="175">
        <v>-54723.468549817509</v>
      </c>
      <c r="AC20" s="175">
        <v>-177401.26576231886</v>
      </c>
      <c r="AD20" s="175">
        <v>-150226.47815209487</v>
      </c>
      <c r="AE20" s="175">
        <v>-172910.78815747867</v>
      </c>
    </row>
    <row r="21" spans="1:31">
      <c r="A21" s="1">
        <v>14</v>
      </c>
      <c r="B21" s="176">
        <f>'T Revenue'!B18-'Year 0'!G$8+'Year 0'!G$122</f>
        <v>-23215.538585287286</v>
      </c>
      <c r="C21" s="176">
        <f>'T Revenue'!C18-'Revenue Requirement'!C$4+'Revenue Requirement'!C$33</f>
        <v>212715.88743308047</v>
      </c>
      <c r="D21" s="176">
        <f>'T Revenue'!D18-'Revenue Requirement'!D$4+'Revenue Requirement'!D$33</f>
        <v>149481.88023492019</v>
      </c>
      <c r="E21" s="176">
        <f>'T Revenue'!E18-'Revenue Requirement'!E$4+'Revenue Requirement'!E$33</f>
        <v>71322.350476252148</v>
      </c>
      <c r="G21" s="179" t="e">
        <f ca="1"/>
        <v>#NAME?</v>
      </c>
      <c r="H21" s="179" t="e">
        <f ca="1"/>
        <v>#NAME?</v>
      </c>
      <c r="I21" s="179" t="e">
        <f ca="1"/>
        <v>#NAME?</v>
      </c>
      <c r="J21" s="179" t="e">
        <f ca="1"/>
        <v>#NAME?</v>
      </c>
      <c r="L21" s="175">
        <f>NR_to_Cash!C$9</f>
        <v>-54723.468549817509</v>
      </c>
      <c r="M21" s="175">
        <f>NR_to_Cash!D$9</f>
        <v>-177401.26576231886</v>
      </c>
      <c r="N21" s="175">
        <f>NR_to_Cash!E$9</f>
        <v>-150226.47815209487</v>
      </c>
      <c r="O21" s="175">
        <f>NR_to_Cash!F$9</f>
        <v>-172910.78815747867</v>
      </c>
      <c r="Q21" s="1">
        <v>14</v>
      </c>
      <c r="R21" s="176">
        <v>-23215.538585287286</v>
      </c>
      <c r="S21" s="176">
        <v>212715.88743308047</v>
      </c>
      <c r="T21" s="176">
        <v>149481.88023492019</v>
      </c>
      <c r="U21" s="176">
        <v>71322.350476252148</v>
      </c>
      <c r="V21" s="2"/>
      <c r="W21" s="176">
        <v>-14664.682518872549</v>
      </c>
      <c r="X21" s="176">
        <v>-32935.022788328584</v>
      </c>
      <c r="Y21" s="176">
        <v>-37506.367044934537</v>
      </c>
      <c r="Z21" s="176">
        <v>7284.5404668892734</v>
      </c>
      <c r="AA21" s="2"/>
      <c r="AB21" s="175">
        <v>-54723.468549817509</v>
      </c>
      <c r="AC21" s="175">
        <v>-177401.26576231886</v>
      </c>
      <c r="AD21" s="175">
        <v>-150226.47815209487</v>
      </c>
      <c r="AE21" s="175">
        <v>-172910.78815747867</v>
      </c>
    </row>
    <row r="22" spans="1:31">
      <c r="A22" s="1">
        <v>15</v>
      </c>
      <c r="B22" s="176">
        <f>'T Revenue'!B19-'Year 0'!G$8+'Year 0'!G$122</f>
        <v>-3541.6197911209892</v>
      </c>
      <c r="C22" s="176">
        <f>'T Revenue'!C19-'Revenue Requirement'!C$4+'Revenue Requirement'!C$33</f>
        <v>257302.14776911633</v>
      </c>
      <c r="D22" s="176">
        <f>'T Revenue'!D19-'Revenue Requirement'!D$4+'Revenue Requirement'!D$33</f>
        <v>162643.16454700707</v>
      </c>
      <c r="E22" s="176">
        <f>'T Revenue'!E19-'Revenue Requirement'!E$4+'Revenue Requirement'!E$33</f>
        <v>191884.57013483997</v>
      </c>
      <c r="G22" s="179" t="e">
        <f ca="1"/>
        <v>#NAME?</v>
      </c>
      <c r="H22" s="179" t="e">
        <f ca="1"/>
        <v>#NAME?</v>
      </c>
      <c r="I22" s="179" t="e">
        <f ca="1"/>
        <v>#NAME?</v>
      </c>
      <c r="J22" s="179" t="e">
        <f ca="1"/>
        <v>#NAME?</v>
      </c>
      <c r="L22" s="175">
        <f>NR_to_Cash!C$9</f>
        <v>-54723.468549817509</v>
      </c>
      <c r="M22" s="175">
        <f>NR_to_Cash!D$9</f>
        <v>-177401.26576231886</v>
      </c>
      <c r="N22" s="175">
        <f>NR_to_Cash!E$9</f>
        <v>-150226.47815209487</v>
      </c>
      <c r="O22" s="175">
        <f>NR_to_Cash!F$9</f>
        <v>-172910.78815747867</v>
      </c>
      <c r="Q22" s="1">
        <v>15</v>
      </c>
      <c r="R22" s="176">
        <v>-3541.6197911209892</v>
      </c>
      <c r="S22" s="176">
        <v>257302.14776911633</v>
      </c>
      <c r="T22" s="176">
        <v>162643.16454700707</v>
      </c>
      <c r="U22" s="176">
        <v>191884.57013483997</v>
      </c>
      <c r="V22" s="2"/>
      <c r="W22" s="176">
        <v>-21455.467135135201</v>
      </c>
      <c r="X22" s="176">
        <v>-2732.0441112157423</v>
      </c>
      <c r="Y22" s="176">
        <v>-18253.529434585478</v>
      </c>
      <c r="Z22" s="176">
        <v>-40008.798941083951</v>
      </c>
      <c r="AA22" s="2"/>
      <c r="AB22" s="175">
        <v>-54723.468549817509</v>
      </c>
      <c r="AC22" s="175">
        <v>-177401.26576231886</v>
      </c>
      <c r="AD22" s="175">
        <v>-150226.47815209487</v>
      </c>
      <c r="AE22" s="175">
        <v>-172910.78815747867</v>
      </c>
    </row>
    <row r="23" spans="1:31">
      <c r="A23" s="1">
        <v>16</v>
      </c>
      <c r="B23" s="176">
        <f>'T Revenue'!B20-'Year 0'!G$8+'Year 0'!G$122</f>
        <v>-3719.6665381405037</v>
      </c>
      <c r="C23" s="176">
        <f>'T Revenue'!C20-'Revenue Requirement'!C$4+'Revenue Requirement'!C$33</f>
        <v>227036.70164976385</v>
      </c>
      <c r="D23" s="176">
        <f>'T Revenue'!D20-'Revenue Requirement'!D$4+'Revenue Requirement'!D$33</f>
        <v>170402.86984887253</v>
      </c>
      <c r="E23" s="176">
        <f>'T Revenue'!E20-'Revenue Requirement'!E$4+'Revenue Requirement'!E$33</f>
        <v>87762.805718998658</v>
      </c>
      <c r="G23" s="179" t="e">
        <f ca="1"/>
        <v>#NAME?</v>
      </c>
      <c r="H23" s="179" t="e">
        <f ca="1"/>
        <v>#NAME?</v>
      </c>
      <c r="I23" s="179" t="e">
        <f ca="1"/>
        <v>#NAME?</v>
      </c>
      <c r="J23" s="179" t="e">
        <f ca="1"/>
        <v>#NAME?</v>
      </c>
      <c r="L23" s="175">
        <f>NR_to_Cash!C$9</f>
        <v>-54723.468549817509</v>
      </c>
      <c r="M23" s="175">
        <f>NR_to_Cash!D$9</f>
        <v>-177401.26576231886</v>
      </c>
      <c r="N23" s="175">
        <f>NR_to_Cash!E$9</f>
        <v>-150226.47815209487</v>
      </c>
      <c r="O23" s="175">
        <f>NR_to_Cash!F$9</f>
        <v>-172910.78815747867</v>
      </c>
      <c r="Q23" s="1">
        <v>16</v>
      </c>
      <c r="R23" s="176">
        <v>-3719.6665381405037</v>
      </c>
      <c r="S23" s="176">
        <v>227036.70164976385</v>
      </c>
      <c r="T23" s="176">
        <v>170402.86984887253</v>
      </c>
      <c r="U23" s="176">
        <v>87762.805718998658</v>
      </c>
      <c r="V23" s="2"/>
      <c r="W23" s="176">
        <v>-31132.085606606561</v>
      </c>
      <c r="X23" s="176">
        <v>-51939.288286177441</v>
      </c>
      <c r="Y23" s="176">
        <v>-7177.9388398516458</v>
      </c>
      <c r="Z23" s="176">
        <v>-42756.524932292057</v>
      </c>
      <c r="AA23" s="2"/>
      <c r="AB23" s="175">
        <v>-54723.468549817509</v>
      </c>
      <c r="AC23" s="175">
        <v>-177401.26576231886</v>
      </c>
      <c r="AD23" s="175">
        <v>-150226.47815209487</v>
      </c>
      <c r="AE23" s="175">
        <v>-172910.78815747867</v>
      </c>
    </row>
    <row r="24" spans="1:31">
      <c r="A24" s="1">
        <v>17</v>
      </c>
      <c r="B24" s="176">
        <f>'T Revenue'!B21-'Year 0'!G$8+'Year 0'!G$122</f>
        <v>26572.879085480934</v>
      </c>
      <c r="C24" s="176">
        <f>'T Revenue'!C21-'Revenue Requirement'!C$4+'Revenue Requirement'!C$33</f>
        <v>227005.80822088802</v>
      </c>
      <c r="D24" s="176">
        <f>'T Revenue'!D21-'Revenue Requirement'!D$4+'Revenue Requirement'!D$33</f>
        <v>159128.77558739576</v>
      </c>
      <c r="E24" s="176">
        <f>'T Revenue'!E21-'Revenue Requirement'!E$4+'Revenue Requirement'!E$33</f>
        <v>109589.36906092288</v>
      </c>
      <c r="G24" s="179" t="e">
        <f ca="1"/>
        <v>#NAME?</v>
      </c>
      <c r="H24" s="179" t="e">
        <f ca="1"/>
        <v>#NAME?</v>
      </c>
      <c r="I24" s="179" t="e">
        <f ca="1"/>
        <v>#NAME?</v>
      </c>
      <c r="J24" s="179" t="e">
        <f ca="1"/>
        <v>#NAME?</v>
      </c>
      <c r="L24" s="175">
        <f>NR_to_Cash!C$9</f>
        <v>-54723.468549817509</v>
      </c>
      <c r="M24" s="175">
        <f>NR_to_Cash!D$9</f>
        <v>-177401.26576231886</v>
      </c>
      <c r="N24" s="175">
        <f>NR_to_Cash!E$9</f>
        <v>-150226.47815209487</v>
      </c>
      <c r="O24" s="175">
        <f>NR_to_Cash!F$9</f>
        <v>-172910.78815747867</v>
      </c>
      <c r="Q24" s="1">
        <v>17</v>
      </c>
      <c r="R24" s="176">
        <v>26572.879085480934</v>
      </c>
      <c r="S24" s="176">
        <v>227005.80822088802</v>
      </c>
      <c r="T24" s="176">
        <v>159128.77558739576</v>
      </c>
      <c r="U24" s="176">
        <v>109589.36906092288</v>
      </c>
      <c r="V24" s="2"/>
      <c r="W24" s="176">
        <v>-31556.419689249829</v>
      </c>
      <c r="X24" s="176">
        <v>-19997.900522465119</v>
      </c>
      <c r="Y24" s="176">
        <v>5875.1323411406484</v>
      </c>
      <c r="Z24" s="176">
        <v>-42509.585688546766</v>
      </c>
      <c r="AA24" s="2"/>
      <c r="AB24" s="175">
        <v>-54723.468549817509</v>
      </c>
      <c r="AC24" s="175">
        <v>-177401.26576231886</v>
      </c>
      <c r="AD24" s="175">
        <v>-150226.47815209487</v>
      </c>
      <c r="AE24" s="175">
        <v>-172910.78815747867</v>
      </c>
    </row>
    <row r="25" spans="1:31">
      <c r="A25" s="1">
        <v>18</v>
      </c>
      <c r="B25" s="176">
        <f>'T Revenue'!B22-'Year 0'!G$8+'Year 0'!G$122</f>
        <v>4100.4174239628483</v>
      </c>
      <c r="C25" s="176">
        <f>'T Revenue'!C22-'Revenue Requirement'!C$4+'Revenue Requirement'!C$33</f>
        <v>230007.23639962613</v>
      </c>
      <c r="D25" s="176">
        <f>'T Revenue'!D22-'Revenue Requirement'!D$4+'Revenue Requirement'!D$33</f>
        <v>120870.36620608368</v>
      </c>
      <c r="E25" s="176">
        <f>'T Revenue'!E22-'Revenue Requirement'!E$4+'Revenue Requirement'!E$33</f>
        <v>132060.55292283185</v>
      </c>
      <c r="G25" s="179" t="e">
        <f ca="1"/>
        <v>#NAME?</v>
      </c>
      <c r="H25" s="179" t="e">
        <f ca="1"/>
        <v>#NAME?</v>
      </c>
      <c r="I25" s="179" t="e">
        <f ca="1"/>
        <v>#NAME?</v>
      </c>
      <c r="J25" s="179" t="e">
        <f ca="1"/>
        <v>#NAME?</v>
      </c>
      <c r="L25" s="175">
        <f>NR_to_Cash!C$9</f>
        <v>-54723.468549817509</v>
      </c>
      <c r="M25" s="175">
        <f>NR_to_Cash!D$9</f>
        <v>-177401.26576231886</v>
      </c>
      <c r="N25" s="175">
        <f>NR_to_Cash!E$9</f>
        <v>-150226.47815209487</v>
      </c>
      <c r="O25" s="175">
        <f>NR_to_Cash!F$9</f>
        <v>-172910.78815747867</v>
      </c>
      <c r="Q25" s="1">
        <v>18</v>
      </c>
      <c r="R25" s="176">
        <v>4100.4174239628483</v>
      </c>
      <c r="S25" s="176">
        <v>230007.23639962613</v>
      </c>
      <c r="T25" s="176">
        <v>120870.36620608368</v>
      </c>
      <c r="U25" s="176">
        <v>132060.55292283185</v>
      </c>
      <c r="V25" s="2"/>
      <c r="W25" s="176">
        <v>2564.2514765427914</v>
      </c>
      <c r="X25" s="176">
        <v>-36450.111806980101</v>
      </c>
      <c r="Y25" s="176">
        <v>-19191.657989955274</v>
      </c>
      <c r="Z25" s="176">
        <v>-41895.492453771876</v>
      </c>
      <c r="AA25" s="2"/>
      <c r="AB25" s="175">
        <v>-54723.468549817509</v>
      </c>
      <c r="AC25" s="175">
        <v>-177401.26576231886</v>
      </c>
      <c r="AD25" s="175">
        <v>-150226.47815209487</v>
      </c>
      <c r="AE25" s="175">
        <v>-172910.78815747867</v>
      </c>
    </row>
    <row r="26" spans="1:31">
      <c r="A26" s="1">
        <v>19</v>
      </c>
      <c r="B26" s="176">
        <f>'T Revenue'!B23-'Year 0'!G$8+'Year 0'!G$122</f>
        <v>-16803.308727587108</v>
      </c>
      <c r="C26" s="176">
        <f>'T Revenue'!C23-'Revenue Requirement'!C$4+'Revenue Requirement'!C$33</f>
        <v>233966.10662065889</v>
      </c>
      <c r="D26" s="176">
        <f>'T Revenue'!D23-'Revenue Requirement'!D$4+'Revenue Requirement'!D$33</f>
        <v>136253.66140455846</v>
      </c>
      <c r="E26" s="176">
        <f>'T Revenue'!E23-'Revenue Requirement'!E$4+'Revenue Requirement'!E$33</f>
        <v>179632.31728355866</v>
      </c>
      <c r="G26" s="179" t="e">
        <f ca="1"/>
        <v>#NAME?</v>
      </c>
      <c r="H26" s="179" t="e">
        <f ca="1"/>
        <v>#NAME?</v>
      </c>
      <c r="I26" s="179" t="e">
        <f ca="1"/>
        <v>#NAME?</v>
      </c>
      <c r="J26" s="179" t="e">
        <f ca="1"/>
        <v>#NAME?</v>
      </c>
      <c r="L26" s="175">
        <f>NR_to_Cash!C$9</f>
        <v>-54723.468549817509</v>
      </c>
      <c r="M26" s="175">
        <f>NR_to_Cash!D$9</f>
        <v>-177401.26576231886</v>
      </c>
      <c r="N26" s="175">
        <f>NR_to_Cash!E$9</f>
        <v>-150226.47815209487</v>
      </c>
      <c r="O26" s="175">
        <f>NR_to_Cash!F$9</f>
        <v>-172910.78815747867</v>
      </c>
      <c r="Q26" s="1">
        <v>19</v>
      </c>
      <c r="R26" s="176">
        <v>-16803.308727587108</v>
      </c>
      <c r="S26" s="176">
        <v>233966.10662065889</v>
      </c>
      <c r="T26" s="176">
        <v>136253.66140455846</v>
      </c>
      <c r="U26" s="176">
        <v>179632.31728355866</v>
      </c>
      <c r="V26" s="2"/>
      <c r="W26" s="176">
        <v>26647.022424981464</v>
      </c>
      <c r="X26" s="176">
        <v>-21799.989459821722</v>
      </c>
      <c r="Y26" s="176">
        <v>-5727.7628099517897</v>
      </c>
      <c r="Z26" s="176">
        <v>-2410.8704780240078</v>
      </c>
      <c r="AA26" s="2"/>
      <c r="AB26" s="175">
        <v>-54723.468549817509</v>
      </c>
      <c r="AC26" s="175">
        <v>-177401.26576231886</v>
      </c>
      <c r="AD26" s="175">
        <v>-150226.47815209487</v>
      </c>
      <c r="AE26" s="175">
        <v>-172910.78815747867</v>
      </c>
    </row>
    <row r="27" spans="1:31">
      <c r="A27" s="1">
        <v>20</v>
      </c>
      <c r="B27" s="176">
        <f>'T Revenue'!B24-'Year 0'!G$8+'Year 0'!G$122</f>
        <v>-19147.310363422381</v>
      </c>
      <c r="C27" s="176">
        <f>'T Revenue'!C24-'Revenue Requirement'!C$4+'Revenue Requirement'!C$33</f>
        <v>203030.28098534793</v>
      </c>
      <c r="D27" s="176">
        <f>'T Revenue'!D24-'Revenue Requirement'!D$4+'Revenue Requirement'!D$33</f>
        <v>109594.04118539114</v>
      </c>
      <c r="E27" s="176">
        <f>'T Revenue'!E24-'Revenue Requirement'!E$4+'Revenue Requirement'!E$33</f>
        <v>67349.170270075556</v>
      </c>
      <c r="G27" s="179" t="e">
        <f ca="1"/>
        <v>#NAME?</v>
      </c>
      <c r="H27" s="179" t="e">
        <f ca="1"/>
        <v>#NAME?</v>
      </c>
      <c r="I27" s="179" t="e">
        <f ca="1"/>
        <v>#NAME?</v>
      </c>
      <c r="J27" s="179" t="e">
        <f ca="1"/>
        <v>#NAME?</v>
      </c>
      <c r="L27" s="175">
        <f>NR_to_Cash!C$9</f>
        <v>-54723.468549817509</v>
      </c>
      <c r="M27" s="175">
        <f>NR_to_Cash!D$9</f>
        <v>-177401.26576231886</v>
      </c>
      <c r="N27" s="175">
        <f>NR_to_Cash!E$9</f>
        <v>-150226.47815209487</v>
      </c>
      <c r="O27" s="175">
        <f>NR_to_Cash!F$9</f>
        <v>-172910.78815747867</v>
      </c>
      <c r="Q27" s="1">
        <v>20</v>
      </c>
      <c r="R27" s="176">
        <v>-19147.310363422381</v>
      </c>
      <c r="S27" s="176">
        <v>203030.28098534793</v>
      </c>
      <c r="T27" s="176">
        <v>109594.04118539114</v>
      </c>
      <c r="U27" s="176">
        <v>67349.170270075556</v>
      </c>
      <c r="V27" s="2"/>
      <c r="W27" s="176">
        <v>14447.75628025562</v>
      </c>
      <c r="X27" s="176">
        <v>-17280.614718082594</v>
      </c>
      <c r="Y27" s="176">
        <v>-9399.1472582677379</v>
      </c>
      <c r="Z27" s="176">
        <v>-41085.199689984322</v>
      </c>
      <c r="AA27" s="2"/>
      <c r="AB27" s="175">
        <v>-54723.468549817509</v>
      </c>
      <c r="AC27" s="175">
        <v>-177401.26576231886</v>
      </c>
      <c r="AD27" s="175">
        <v>-150226.47815209487</v>
      </c>
      <c r="AE27" s="175">
        <v>-172910.78815747867</v>
      </c>
    </row>
    <row r="28" spans="1:31">
      <c r="A28" s="1">
        <v>21</v>
      </c>
      <c r="B28" s="176">
        <f>'T Revenue'!B25-'Year 0'!G$8+'Year 0'!G$122</f>
        <v>680.36148128868081</v>
      </c>
      <c r="C28" s="176">
        <f>'T Revenue'!C25-'Revenue Requirement'!C$4+'Revenue Requirement'!C$33</f>
        <v>231961.07027372695</v>
      </c>
      <c r="D28" s="176">
        <f>'T Revenue'!D25-'Revenue Requirement'!D$4+'Revenue Requirement'!D$33</f>
        <v>138756.19574181968</v>
      </c>
      <c r="E28" s="176">
        <f>'T Revenue'!E25-'Revenue Requirement'!E$4+'Revenue Requirement'!E$33</f>
        <v>149572.59481719253</v>
      </c>
      <c r="G28" s="179" t="e">
        <f ca="1"/>
        <v>#NAME?</v>
      </c>
      <c r="H28" s="179" t="e">
        <f ca="1"/>
        <v>#NAME?</v>
      </c>
      <c r="I28" s="179" t="e">
        <f ca="1"/>
        <v>#NAME?</v>
      </c>
      <c r="J28" s="179" t="e">
        <f ca="1"/>
        <v>#NAME?</v>
      </c>
      <c r="L28" s="175">
        <f>NR_to_Cash!C$9</f>
        <v>-54723.468549817509</v>
      </c>
      <c r="M28" s="175">
        <f>NR_to_Cash!D$9</f>
        <v>-177401.26576231886</v>
      </c>
      <c r="N28" s="175">
        <f>NR_to_Cash!E$9</f>
        <v>-150226.47815209487</v>
      </c>
      <c r="O28" s="175">
        <f>NR_to_Cash!F$9</f>
        <v>-172910.78815747867</v>
      </c>
      <c r="Q28" s="1">
        <v>21</v>
      </c>
      <c r="R28" s="176">
        <v>680.36148128868081</v>
      </c>
      <c r="S28" s="176">
        <v>231961.07027372695</v>
      </c>
      <c r="T28" s="176">
        <v>138756.19574181968</v>
      </c>
      <c r="U28" s="176">
        <v>149572.59481719253</v>
      </c>
      <c r="V28" s="2"/>
      <c r="W28" s="176">
        <v>15924.638771506958</v>
      </c>
      <c r="X28" s="176">
        <v>-23925.415354340337</v>
      </c>
      <c r="Y28" s="176">
        <v>-21201.963600343559</v>
      </c>
      <c r="Z28" s="176">
        <v>-16949.388186786557</v>
      </c>
      <c r="AA28" s="2"/>
      <c r="AB28" s="175">
        <v>-54723.468549817509</v>
      </c>
      <c r="AC28" s="175">
        <v>-177401.26576231886</v>
      </c>
      <c r="AD28" s="175">
        <v>-150226.47815209487</v>
      </c>
      <c r="AE28" s="175">
        <v>-172910.78815747867</v>
      </c>
    </row>
    <row r="29" spans="1:31">
      <c r="A29" s="1">
        <v>22</v>
      </c>
      <c r="B29" s="176">
        <f>'T Revenue'!B26-'Year 0'!G$8+'Year 0'!G$122</f>
        <v>-7236.9051262533758</v>
      </c>
      <c r="C29" s="176">
        <f>'T Revenue'!C26-'Revenue Requirement'!C$4+'Revenue Requirement'!C$33</f>
        <v>225068.8311575274</v>
      </c>
      <c r="D29" s="176">
        <f>'T Revenue'!D26-'Revenue Requirement'!D$4+'Revenue Requirement'!D$33</f>
        <v>104042.02744787699</v>
      </c>
      <c r="E29" s="176">
        <f>'T Revenue'!E26-'Revenue Requirement'!E$4+'Revenue Requirement'!E$33</f>
        <v>130329.87548208213</v>
      </c>
      <c r="G29" s="179" t="e">
        <f ca="1"/>
        <v>#NAME?</v>
      </c>
      <c r="H29" s="179" t="e">
        <f ca="1"/>
        <v>#NAME?</v>
      </c>
      <c r="I29" s="179" t="e">
        <f ca="1"/>
        <v>#NAME?</v>
      </c>
      <c r="J29" s="179" t="e">
        <f ca="1"/>
        <v>#NAME?</v>
      </c>
      <c r="L29" s="175">
        <f>NR_to_Cash!C$9</f>
        <v>-54723.468549817509</v>
      </c>
      <c r="M29" s="175">
        <f>NR_to_Cash!D$9</f>
        <v>-177401.26576231886</v>
      </c>
      <c r="N29" s="175">
        <f>NR_to_Cash!E$9</f>
        <v>-150226.47815209487</v>
      </c>
      <c r="O29" s="175">
        <f>NR_to_Cash!F$9</f>
        <v>-172910.78815747867</v>
      </c>
      <c r="Q29" s="1">
        <v>22</v>
      </c>
      <c r="R29" s="176">
        <v>-7236.9051262533758</v>
      </c>
      <c r="S29" s="176">
        <v>225068.8311575274</v>
      </c>
      <c r="T29" s="176">
        <v>104042.02744787699</v>
      </c>
      <c r="U29" s="176">
        <v>130329.87548208213</v>
      </c>
      <c r="V29" s="2"/>
      <c r="W29" s="176">
        <v>-19966.336699348409</v>
      </c>
      <c r="X29" s="176">
        <v>-54002.386030685855</v>
      </c>
      <c r="Y29" s="176">
        <v>-28178.437190659344</v>
      </c>
      <c r="Z29" s="176">
        <v>-18149.151143454481</v>
      </c>
      <c r="AA29" s="2"/>
      <c r="AB29" s="175">
        <v>-54723.468549817509</v>
      </c>
      <c r="AC29" s="175">
        <v>-177401.26576231886</v>
      </c>
      <c r="AD29" s="175">
        <v>-150226.47815209487</v>
      </c>
      <c r="AE29" s="175">
        <v>-172910.78815747867</v>
      </c>
    </row>
    <row r="30" spans="1:31">
      <c r="A30" s="1">
        <v>23</v>
      </c>
      <c r="B30" s="176">
        <f>'T Revenue'!B27-'Year 0'!G$8+'Year 0'!G$122</f>
        <v>-7335.2252062933985</v>
      </c>
      <c r="C30" s="176">
        <f>'T Revenue'!C27-'Revenue Requirement'!C$4+'Revenue Requirement'!C$33</f>
        <v>209894.95727791125</v>
      </c>
      <c r="D30" s="176">
        <f>'T Revenue'!D27-'Revenue Requirement'!D$4+'Revenue Requirement'!D$33</f>
        <v>93337.7276939</v>
      </c>
      <c r="E30" s="176">
        <f>'T Revenue'!E27-'Revenue Requirement'!E$4+'Revenue Requirement'!E$33</f>
        <v>95024.300235078903</v>
      </c>
      <c r="G30" s="179" t="e">
        <f ca="1"/>
        <v>#NAME?</v>
      </c>
      <c r="H30" s="179" t="e">
        <f ca="1"/>
        <v>#NAME?</v>
      </c>
      <c r="I30" s="179" t="e">
        <f ca="1"/>
        <v>#NAME?</v>
      </c>
      <c r="J30" s="179" t="e">
        <f ca="1"/>
        <v>#NAME?</v>
      </c>
      <c r="L30" s="175">
        <f>NR_to_Cash!C$9</f>
        <v>-54723.468549817509</v>
      </c>
      <c r="M30" s="175">
        <f>NR_to_Cash!D$9</f>
        <v>-177401.26576231886</v>
      </c>
      <c r="N30" s="175">
        <f>NR_to_Cash!E$9</f>
        <v>-150226.47815209487</v>
      </c>
      <c r="O30" s="175">
        <f>NR_to_Cash!F$9</f>
        <v>-172910.78815747867</v>
      </c>
      <c r="Q30" s="1">
        <v>23</v>
      </c>
      <c r="R30" s="176">
        <v>-7335.2252062933985</v>
      </c>
      <c r="S30" s="176">
        <v>209894.95727791125</v>
      </c>
      <c r="T30" s="176">
        <v>93337.7276939</v>
      </c>
      <c r="U30" s="176">
        <v>95024.300235078903</v>
      </c>
      <c r="V30" s="2"/>
      <c r="W30" s="176">
        <v>-49450.336708783987</v>
      </c>
      <c r="X30" s="176">
        <v>-11878.137816550443</v>
      </c>
      <c r="Y30" s="176">
        <v>-40880.265508529264</v>
      </c>
      <c r="Z30" s="176">
        <v>-16637.790551429382</v>
      </c>
      <c r="AA30" s="2"/>
      <c r="AB30" s="175">
        <v>-54723.468549817509</v>
      </c>
      <c r="AC30" s="175">
        <v>-177401.26576231886</v>
      </c>
      <c r="AD30" s="175">
        <v>-150226.47815209487</v>
      </c>
      <c r="AE30" s="175">
        <v>-172910.78815747867</v>
      </c>
    </row>
    <row r="31" spans="1:31">
      <c r="A31" s="1">
        <v>24</v>
      </c>
      <c r="B31" s="176">
        <f>'T Revenue'!B28-'Year 0'!G$8+'Year 0'!G$122</f>
        <v>44338.11527942447</v>
      </c>
      <c r="C31" s="176">
        <f>'T Revenue'!C28-'Revenue Requirement'!C$4+'Revenue Requirement'!C$33</f>
        <v>225145.73480935162</v>
      </c>
      <c r="D31" s="176">
        <f>'T Revenue'!D28-'Revenue Requirement'!D$4+'Revenue Requirement'!D$33</f>
        <v>167473.95756564732</v>
      </c>
      <c r="E31" s="176">
        <f>'T Revenue'!E28-'Revenue Requirement'!E$4+'Revenue Requirement'!E$33</f>
        <v>123765.56613974855</v>
      </c>
      <c r="G31" s="179" t="e">
        <f ca="1"/>
        <v>#NAME?</v>
      </c>
      <c r="H31" s="179" t="e">
        <f ca="1"/>
        <v>#NAME?</v>
      </c>
      <c r="I31" s="179" t="e">
        <f ca="1"/>
        <v>#NAME?</v>
      </c>
      <c r="J31" s="179" t="e">
        <f ca="1"/>
        <v>#NAME?</v>
      </c>
      <c r="L31" s="175">
        <f>NR_to_Cash!C$9</f>
        <v>-54723.468549817509</v>
      </c>
      <c r="M31" s="175">
        <f>NR_to_Cash!D$9</f>
        <v>-177401.26576231886</v>
      </c>
      <c r="N31" s="175">
        <f>NR_to_Cash!E$9</f>
        <v>-150226.47815209487</v>
      </c>
      <c r="O31" s="175">
        <f>NR_to_Cash!F$9</f>
        <v>-172910.78815747867</v>
      </c>
      <c r="Q31" s="1">
        <v>24</v>
      </c>
      <c r="R31" s="176">
        <v>44338.11527942447</v>
      </c>
      <c r="S31" s="176">
        <v>225145.73480935162</v>
      </c>
      <c r="T31" s="176">
        <v>167473.95756564732</v>
      </c>
      <c r="U31" s="176">
        <v>123765.56613974855</v>
      </c>
      <c r="V31" s="2"/>
      <c r="W31" s="176">
        <v>-14036.583313077455</v>
      </c>
      <c r="X31" s="176">
        <v>-2731.1105711101554</v>
      </c>
      <c r="Y31" s="176">
        <v>314.67415852472186</v>
      </c>
      <c r="Z31" s="176">
        <v>-42207.46193243633</v>
      </c>
      <c r="AA31" s="2"/>
      <c r="AB31" s="175">
        <v>-54723.468549817509</v>
      </c>
      <c r="AC31" s="175">
        <v>-177401.26576231886</v>
      </c>
      <c r="AD31" s="175">
        <v>-150226.47815209487</v>
      </c>
      <c r="AE31" s="175">
        <v>-172910.78815747867</v>
      </c>
    </row>
    <row r="32" spans="1:31">
      <c r="A32" s="1">
        <v>25</v>
      </c>
      <c r="B32" s="176">
        <f>'T Revenue'!B29-'Year 0'!G$8+'Year 0'!G$122</f>
        <v>-2990.196016888367</v>
      </c>
      <c r="C32" s="176">
        <f>'T Revenue'!C29-'Revenue Requirement'!C$4+'Revenue Requirement'!C$33</f>
        <v>279513.46105811419</v>
      </c>
      <c r="D32" s="176">
        <f>'T Revenue'!D29-'Revenue Requirement'!D$4+'Revenue Requirement'!D$33</f>
        <v>178800.70975805889</v>
      </c>
      <c r="E32" s="176">
        <f>'T Revenue'!E29-'Revenue Requirement'!E$4+'Revenue Requirement'!E$33</f>
        <v>155330.73764869617</v>
      </c>
      <c r="G32" s="179" t="e">
        <f ca="1"/>
        <v>#NAME?</v>
      </c>
      <c r="H32" s="179" t="e">
        <f ca="1"/>
        <v>#NAME?</v>
      </c>
      <c r="I32" s="179" t="e">
        <f ca="1"/>
        <v>#NAME?</v>
      </c>
      <c r="J32" s="179" t="e">
        <f ca="1"/>
        <v>#NAME?</v>
      </c>
      <c r="L32" s="175">
        <f>NR_to_Cash!C$9</f>
        <v>-54723.468549817509</v>
      </c>
      <c r="M32" s="175">
        <f>NR_to_Cash!D$9</f>
        <v>-177401.26576231886</v>
      </c>
      <c r="N32" s="175">
        <f>NR_to_Cash!E$9</f>
        <v>-150226.47815209487</v>
      </c>
      <c r="O32" s="175">
        <f>NR_to_Cash!F$9</f>
        <v>-172910.78815747867</v>
      </c>
      <c r="Q32" s="1">
        <v>25</v>
      </c>
      <c r="R32" s="176">
        <v>-2990.196016888367</v>
      </c>
      <c r="S32" s="176">
        <v>279513.46105811419</v>
      </c>
      <c r="T32" s="176">
        <v>178800.70975805889</v>
      </c>
      <c r="U32" s="176">
        <v>155330.73764869617</v>
      </c>
      <c r="V32" s="2"/>
      <c r="W32" s="176">
        <v>-15476.540238497197</v>
      </c>
      <c r="X32" s="176">
        <v>-37942.093396919081</v>
      </c>
      <c r="Y32" s="176">
        <v>-42901.012918268098</v>
      </c>
      <c r="Z32" s="176">
        <v>-19396.427703383844</v>
      </c>
      <c r="AA32" s="2"/>
      <c r="AB32" s="175">
        <v>-54723.468549817509</v>
      </c>
      <c r="AC32" s="175">
        <v>-177401.26576231886</v>
      </c>
      <c r="AD32" s="175">
        <v>-150226.47815209487</v>
      </c>
      <c r="AE32" s="175">
        <v>-172910.78815747867</v>
      </c>
    </row>
    <row r="33" spans="1:31">
      <c r="A33" s="1">
        <v>26</v>
      </c>
      <c r="B33" s="176">
        <f>'T Revenue'!B30-'Year 0'!G$8+'Year 0'!G$122</f>
        <v>8713.4298300363589</v>
      </c>
      <c r="C33" s="176">
        <f>'T Revenue'!C30-'Revenue Requirement'!C$4+'Revenue Requirement'!C$33</f>
        <v>228264.44553574431</v>
      </c>
      <c r="D33" s="176">
        <f>'T Revenue'!D30-'Revenue Requirement'!D$4+'Revenue Requirement'!D$33</f>
        <v>114054.47659023758</v>
      </c>
      <c r="E33" s="176">
        <f>'T Revenue'!E30-'Revenue Requirement'!E$4+'Revenue Requirement'!E$33</f>
        <v>122093.73302672547</v>
      </c>
      <c r="G33" s="179" t="e">
        <f ca="1"/>
        <v>#NAME?</v>
      </c>
      <c r="H33" s="179" t="e">
        <f ca="1"/>
        <v>#NAME?</v>
      </c>
      <c r="I33" s="179" t="e">
        <f ca="1"/>
        <v>#NAME?</v>
      </c>
      <c r="J33" s="179" t="e">
        <f ca="1"/>
        <v>#NAME?</v>
      </c>
      <c r="L33" s="175">
        <f>NR_to_Cash!C$9</f>
        <v>-54723.468549817509</v>
      </c>
      <c r="M33" s="175">
        <f>NR_to_Cash!D$9</f>
        <v>-177401.26576231886</v>
      </c>
      <c r="N33" s="175">
        <f>NR_to_Cash!E$9</f>
        <v>-150226.47815209487</v>
      </c>
      <c r="O33" s="175">
        <f>NR_to_Cash!F$9</f>
        <v>-172910.78815747867</v>
      </c>
      <c r="Q33" s="1">
        <v>26</v>
      </c>
      <c r="R33" s="176">
        <v>8713.4298300363589</v>
      </c>
      <c r="S33" s="176">
        <v>228264.44553574431</v>
      </c>
      <c r="T33" s="176">
        <v>114054.47659023758</v>
      </c>
      <c r="U33" s="176">
        <v>122093.73302672547</v>
      </c>
      <c r="V33" s="2"/>
      <c r="W33" s="176">
        <v>-66437.061317783548</v>
      </c>
      <c r="X33" s="176">
        <v>-27285.316999537405</v>
      </c>
      <c r="Y33" s="176">
        <v>25332.74460365111</v>
      </c>
      <c r="Z33" s="176">
        <v>-926.11049116775393</v>
      </c>
      <c r="AA33" s="2"/>
      <c r="AB33" s="175">
        <v>-54723.468549817509</v>
      </c>
      <c r="AC33" s="175">
        <v>-177401.26576231886</v>
      </c>
      <c r="AD33" s="175">
        <v>-150226.47815209487</v>
      </c>
      <c r="AE33" s="175">
        <v>-172910.78815747867</v>
      </c>
    </row>
    <row r="34" spans="1:31">
      <c r="A34" s="1">
        <v>27</v>
      </c>
      <c r="B34" s="176">
        <f>'T Revenue'!B31-'Year 0'!G$8+'Year 0'!G$122</f>
        <v>-9992.5714999474585</v>
      </c>
      <c r="C34" s="176">
        <f>'T Revenue'!C31-'Revenue Requirement'!C$4+'Revenue Requirement'!C$33</f>
        <v>223224.26315592532</v>
      </c>
      <c r="D34" s="176">
        <f>'T Revenue'!D31-'Revenue Requirement'!D$4+'Revenue Requirement'!D$33</f>
        <v>159494.89776479662</v>
      </c>
      <c r="E34" s="176">
        <f>'T Revenue'!E31-'Revenue Requirement'!E$4+'Revenue Requirement'!E$33</f>
        <v>136374.55612986302</v>
      </c>
      <c r="G34" s="179" t="e">
        <f ca="1"/>
        <v>#NAME?</v>
      </c>
      <c r="H34" s="179" t="e">
        <f ca="1"/>
        <v>#NAME?</v>
      </c>
      <c r="I34" s="179" t="e">
        <f ca="1"/>
        <v>#NAME?</v>
      </c>
      <c r="J34" s="179" t="e">
        <f ca="1"/>
        <v>#NAME?</v>
      </c>
      <c r="L34" s="175">
        <f>NR_to_Cash!C$9</f>
        <v>-54723.468549817509</v>
      </c>
      <c r="M34" s="175">
        <f>NR_to_Cash!D$9</f>
        <v>-177401.26576231886</v>
      </c>
      <c r="N34" s="175">
        <f>NR_to_Cash!E$9</f>
        <v>-150226.47815209487</v>
      </c>
      <c r="O34" s="175">
        <f>NR_to_Cash!F$9</f>
        <v>-172910.78815747867</v>
      </c>
      <c r="Q34" s="1">
        <v>27</v>
      </c>
      <c r="R34" s="176">
        <v>-9992.5714999474585</v>
      </c>
      <c r="S34" s="176">
        <v>223224.26315592532</v>
      </c>
      <c r="T34" s="176">
        <v>159494.89776479662</v>
      </c>
      <c r="U34" s="176">
        <v>136374.55612986302</v>
      </c>
      <c r="V34" s="2"/>
      <c r="W34" s="176">
        <v>-4598.9400090168929</v>
      </c>
      <c r="X34" s="176">
        <v>-43373.859093314735</v>
      </c>
      <c r="Y34" s="176">
        <v>-24709.414594245842</v>
      </c>
      <c r="Z34" s="176">
        <v>-54511.759651429253</v>
      </c>
      <c r="AA34" s="2"/>
      <c r="AB34" s="175">
        <v>-54723.468549817509</v>
      </c>
      <c r="AC34" s="175">
        <v>-177401.26576231886</v>
      </c>
      <c r="AD34" s="175">
        <v>-150226.47815209487</v>
      </c>
      <c r="AE34" s="175">
        <v>-172910.78815747867</v>
      </c>
    </row>
    <row r="35" spans="1:31">
      <c r="A35" s="1">
        <v>28</v>
      </c>
      <c r="B35" s="176">
        <f>'T Revenue'!B32-'Year 0'!G$8+'Year 0'!G$122</f>
        <v>-13926.46094521787</v>
      </c>
      <c r="C35" s="176">
        <f>'T Revenue'!C32-'Revenue Requirement'!C$4+'Revenue Requirement'!C$33</f>
        <v>286548.40959157422</v>
      </c>
      <c r="D35" s="176">
        <f>'T Revenue'!D32-'Revenue Requirement'!D$4+'Revenue Requirement'!D$33</f>
        <v>257677.73269510013</v>
      </c>
      <c r="E35" s="176">
        <f>'T Revenue'!E32-'Revenue Requirement'!E$4+'Revenue Requirement'!E$33</f>
        <v>142801.38274907391</v>
      </c>
      <c r="G35" s="179" t="e">
        <f ca="1"/>
        <v>#NAME?</v>
      </c>
      <c r="H35" s="179" t="e">
        <f ca="1"/>
        <v>#NAME?</v>
      </c>
      <c r="I35" s="179" t="e">
        <f ca="1"/>
        <v>#NAME?</v>
      </c>
      <c r="J35" s="179" t="e">
        <f ca="1"/>
        <v>#NAME?</v>
      </c>
      <c r="L35" s="175">
        <f>NR_to_Cash!C$9</f>
        <v>-54723.468549817509</v>
      </c>
      <c r="M35" s="175">
        <f>NR_to_Cash!D$9</f>
        <v>-177401.26576231886</v>
      </c>
      <c r="N35" s="175">
        <f>NR_to_Cash!E$9</f>
        <v>-150226.47815209487</v>
      </c>
      <c r="O35" s="175">
        <f>NR_to_Cash!F$9</f>
        <v>-172910.78815747867</v>
      </c>
      <c r="Q35" s="1">
        <v>28</v>
      </c>
      <c r="R35" s="176">
        <v>-13926.46094521787</v>
      </c>
      <c r="S35" s="176">
        <v>286548.40959157422</v>
      </c>
      <c r="T35" s="176">
        <v>257677.73269510013</v>
      </c>
      <c r="U35" s="176">
        <v>142801.38274907391</v>
      </c>
      <c r="V35" s="2"/>
      <c r="W35" s="176">
        <v>-41277.617705471697</v>
      </c>
      <c r="X35" s="176">
        <v>-14482.159091853304</v>
      </c>
      <c r="Y35" s="176">
        <v>-6248.5470993071795</v>
      </c>
      <c r="Z35" s="176">
        <v>-13451.894129551714</v>
      </c>
      <c r="AA35" s="2"/>
      <c r="AB35" s="175">
        <v>-54723.468549817509</v>
      </c>
      <c r="AC35" s="175">
        <v>-177401.26576231886</v>
      </c>
      <c r="AD35" s="175">
        <v>-150226.47815209487</v>
      </c>
      <c r="AE35" s="175">
        <v>-172910.78815747867</v>
      </c>
    </row>
    <row r="36" spans="1:31">
      <c r="A36" s="1">
        <v>29</v>
      </c>
      <c r="B36" s="176">
        <f>'T Revenue'!B33-'Year 0'!G$8+'Year 0'!G$122</f>
        <v>-5351.2360959704965</v>
      </c>
      <c r="C36" s="176">
        <f>'T Revenue'!C33-'Revenue Requirement'!C$4+'Revenue Requirement'!C$33</f>
        <v>232787.63075231202</v>
      </c>
      <c r="D36" s="176">
        <f>'T Revenue'!D33-'Revenue Requirement'!D$4+'Revenue Requirement'!D$33</f>
        <v>157025.60966620781</v>
      </c>
      <c r="E36" s="176">
        <f>'T Revenue'!E33-'Revenue Requirement'!E$4+'Revenue Requirement'!E$33</f>
        <v>75404.826663454762</v>
      </c>
      <c r="G36" s="179" t="e">
        <f ca="1"/>
        <v>#NAME?</v>
      </c>
      <c r="H36" s="179" t="e">
        <f ca="1"/>
        <v>#NAME?</v>
      </c>
      <c r="I36" s="179" t="e">
        <f ca="1"/>
        <v>#NAME?</v>
      </c>
      <c r="J36" s="179" t="e">
        <f ca="1"/>
        <v>#NAME?</v>
      </c>
      <c r="L36" s="175">
        <f>NR_to_Cash!C$9</f>
        <v>-54723.468549817509</v>
      </c>
      <c r="M36" s="175">
        <f>NR_to_Cash!D$9</f>
        <v>-177401.26576231886</v>
      </c>
      <c r="N36" s="175">
        <f>NR_to_Cash!E$9</f>
        <v>-150226.47815209487</v>
      </c>
      <c r="O36" s="175">
        <f>NR_to_Cash!F$9</f>
        <v>-172910.78815747867</v>
      </c>
      <c r="Q36" s="1">
        <v>29</v>
      </c>
      <c r="R36" s="176">
        <v>-5351.2360959704965</v>
      </c>
      <c r="S36" s="176">
        <v>232787.63075231202</v>
      </c>
      <c r="T36" s="176">
        <v>157025.60966620781</v>
      </c>
      <c r="U36" s="176">
        <v>75404.826663454762</v>
      </c>
      <c r="V36" s="2"/>
      <c r="W36" s="176">
        <v>-3320.7149448448326</v>
      </c>
      <c r="X36" s="176">
        <v>-37384.42230199324</v>
      </c>
      <c r="Y36" s="176">
        <v>3607.449656420853</v>
      </c>
      <c r="Z36" s="176">
        <v>-7400.6447954196483</v>
      </c>
      <c r="AA36" s="2"/>
      <c r="AB36" s="175">
        <v>-54723.468549817509</v>
      </c>
      <c r="AC36" s="175">
        <v>-177401.26576231886</v>
      </c>
      <c r="AD36" s="175">
        <v>-150226.47815209487</v>
      </c>
      <c r="AE36" s="175">
        <v>-172910.78815747867</v>
      </c>
    </row>
    <row r="37" spans="1:31">
      <c r="A37" s="1">
        <v>30</v>
      </c>
      <c r="B37" s="176">
        <f>'T Revenue'!B34-'Year 0'!G$8+'Year 0'!G$122</f>
        <v>360.27181513141841</v>
      </c>
      <c r="C37" s="176">
        <f>'T Revenue'!C34-'Revenue Requirement'!C$4+'Revenue Requirement'!C$33</f>
        <v>236026.06245084782</v>
      </c>
      <c r="D37" s="176">
        <f>'T Revenue'!D34-'Revenue Requirement'!D$4+'Revenue Requirement'!D$33</f>
        <v>183656.73785048677</v>
      </c>
      <c r="E37" s="176">
        <f>'T Revenue'!E34-'Revenue Requirement'!E$4+'Revenue Requirement'!E$33</f>
        <v>157030.61934127752</v>
      </c>
      <c r="G37" s="179" t="e">
        <f ca="1"/>
        <v>#NAME?</v>
      </c>
      <c r="H37" s="179" t="e">
        <f ca="1"/>
        <v>#NAME?</v>
      </c>
      <c r="I37" s="179" t="e">
        <f ca="1"/>
        <v>#NAME?</v>
      </c>
      <c r="J37" s="179" t="e">
        <f ca="1"/>
        <v>#NAME?</v>
      </c>
      <c r="L37" s="175">
        <f>NR_to_Cash!C$9</f>
        <v>-54723.468549817509</v>
      </c>
      <c r="M37" s="175">
        <f>NR_to_Cash!D$9</f>
        <v>-177401.26576231886</v>
      </c>
      <c r="N37" s="175">
        <f>NR_to_Cash!E$9</f>
        <v>-150226.47815209487</v>
      </c>
      <c r="O37" s="175">
        <f>NR_to_Cash!F$9</f>
        <v>-172910.78815747867</v>
      </c>
      <c r="Q37" s="1">
        <v>30</v>
      </c>
      <c r="R37" s="176">
        <v>360.27181513141841</v>
      </c>
      <c r="S37" s="176">
        <v>236026.06245084782</v>
      </c>
      <c r="T37" s="176">
        <v>183656.73785048677</v>
      </c>
      <c r="U37" s="176">
        <v>157030.61934127752</v>
      </c>
      <c r="V37" s="2"/>
      <c r="W37" s="176">
        <v>-28003.943209768506</v>
      </c>
      <c r="X37" s="176">
        <v>27098.660696100211</v>
      </c>
      <c r="Y37" s="176">
        <v>-9793.4620171920396</v>
      </c>
      <c r="Z37" s="176">
        <v>-40817.586441950407</v>
      </c>
      <c r="AA37" s="2"/>
      <c r="AB37" s="175">
        <v>-54723.468549817509</v>
      </c>
      <c r="AC37" s="175">
        <v>-177401.26576231886</v>
      </c>
      <c r="AD37" s="175">
        <v>-150226.47815209487</v>
      </c>
      <c r="AE37" s="175">
        <v>-172910.78815747867</v>
      </c>
    </row>
    <row r="38" spans="1:31">
      <c r="A38" s="1">
        <v>31</v>
      </c>
      <c r="B38" s="176">
        <f>'T Revenue'!B35-'Year 0'!G$8+'Year 0'!G$122</f>
        <v>-15113.218728111824</v>
      </c>
      <c r="C38" s="176">
        <f>'T Revenue'!C35-'Revenue Requirement'!C$4+'Revenue Requirement'!C$33</f>
        <v>192483.8552261435</v>
      </c>
      <c r="D38" s="176">
        <f>'T Revenue'!D35-'Revenue Requirement'!D$4+'Revenue Requirement'!D$33</f>
        <v>138705.51752249361</v>
      </c>
      <c r="E38" s="176">
        <f>'T Revenue'!E35-'Revenue Requirement'!E$4+'Revenue Requirement'!E$33</f>
        <v>88059.544729563873</v>
      </c>
      <c r="G38" s="179" t="e">
        <f ca="1"/>
        <v>#NAME?</v>
      </c>
      <c r="H38" s="179" t="e">
        <f ca="1"/>
        <v>#NAME?</v>
      </c>
      <c r="I38" s="179" t="e">
        <f ca="1"/>
        <v>#NAME?</v>
      </c>
      <c r="J38" s="179" t="e">
        <f ca="1"/>
        <v>#NAME?</v>
      </c>
      <c r="L38" s="175">
        <f>NR_to_Cash!C$9</f>
        <v>-54723.468549817509</v>
      </c>
      <c r="M38" s="175">
        <f>NR_to_Cash!D$9</f>
        <v>-177401.26576231886</v>
      </c>
      <c r="N38" s="175">
        <f>NR_to_Cash!E$9</f>
        <v>-150226.47815209487</v>
      </c>
      <c r="O38" s="175">
        <f>NR_to_Cash!F$9</f>
        <v>-172910.78815747867</v>
      </c>
      <c r="Q38" s="1">
        <v>31</v>
      </c>
      <c r="R38" s="176">
        <v>-15113.218728111824</v>
      </c>
      <c r="S38" s="176">
        <v>192483.8552261435</v>
      </c>
      <c r="T38" s="176">
        <v>138705.51752249361</v>
      </c>
      <c r="U38" s="176">
        <v>88059.544729563873</v>
      </c>
      <c r="V38" s="2"/>
      <c r="W38" s="176">
        <v>-34816.470512730652</v>
      </c>
      <c r="X38" s="176">
        <v>-23688.762250662316</v>
      </c>
      <c r="Y38" s="176">
        <v>647.20888588996604</v>
      </c>
      <c r="Z38" s="176">
        <v>-5566.3826553313993</v>
      </c>
      <c r="AA38" s="2"/>
      <c r="AB38" s="175">
        <v>-54723.468549817509</v>
      </c>
      <c r="AC38" s="175">
        <v>-177401.26576231886</v>
      </c>
      <c r="AD38" s="175">
        <v>-150226.47815209487</v>
      </c>
      <c r="AE38" s="175">
        <v>-172910.78815747867</v>
      </c>
    </row>
    <row r="39" spans="1:31">
      <c r="A39" s="1">
        <v>32</v>
      </c>
      <c r="B39" s="176">
        <f>'T Revenue'!B36-'Year 0'!G$8+'Year 0'!G$122</f>
        <v>1126.8400595521089</v>
      </c>
      <c r="C39" s="176">
        <f>'T Revenue'!C36-'Revenue Requirement'!C$4+'Revenue Requirement'!C$33</f>
        <v>210912.13801010791</v>
      </c>
      <c r="D39" s="176">
        <f>'T Revenue'!D36-'Revenue Requirement'!D$4+'Revenue Requirement'!D$33</f>
        <v>104915.54985805321</v>
      </c>
      <c r="E39" s="176">
        <f>'T Revenue'!E36-'Revenue Requirement'!E$4+'Revenue Requirement'!E$33</f>
        <v>78425.453732146649</v>
      </c>
      <c r="G39" s="179" t="e">
        <f ca="1"/>
        <v>#NAME?</v>
      </c>
      <c r="H39" s="179" t="e">
        <f ca="1"/>
        <v>#NAME?</v>
      </c>
      <c r="I39" s="179" t="e">
        <f ca="1"/>
        <v>#NAME?</v>
      </c>
      <c r="J39" s="179" t="e">
        <f ca="1"/>
        <v>#NAME?</v>
      </c>
      <c r="L39" s="175">
        <f>NR_to_Cash!C$9</f>
        <v>-54723.468549817509</v>
      </c>
      <c r="M39" s="175">
        <f>NR_to_Cash!D$9</f>
        <v>-177401.26576231886</v>
      </c>
      <c r="N39" s="175">
        <f>NR_to_Cash!E$9</f>
        <v>-150226.47815209487</v>
      </c>
      <c r="O39" s="175">
        <f>NR_to_Cash!F$9</f>
        <v>-172910.78815747867</v>
      </c>
      <c r="Q39" s="1">
        <v>32</v>
      </c>
      <c r="R39" s="176">
        <v>1126.8400595521089</v>
      </c>
      <c r="S39" s="176">
        <v>210912.13801010791</v>
      </c>
      <c r="T39" s="176">
        <v>104915.54985805321</v>
      </c>
      <c r="U39" s="176">
        <v>78425.453732146649</v>
      </c>
      <c r="V39" s="2"/>
      <c r="W39" s="176">
        <v>-11114.017622690531</v>
      </c>
      <c r="X39" s="176">
        <v>-10004.309784606565</v>
      </c>
      <c r="Y39" s="176">
        <v>22124.395939890761</v>
      </c>
      <c r="Z39" s="176">
        <v>-72235.371803318849</v>
      </c>
      <c r="AA39" s="2"/>
      <c r="AB39" s="175">
        <v>-54723.468549817509</v>
      </c>
      <c r="AC39" s="175">
        <v>-177401.26576231886</v>
      </c>
      <c r="AD39" s="175">
        <v>-150226.47815209487</v>
      </c>
      <c r="AE39" s="175">
        <v>-172910.78815747867</v>
      </c>
    </row>
    <row r="40" spans="1:31">
      <c r="A40" s="1">
        <v>33</v>
      </c>
      <c r="B40" s="176">
        <f>'T Revenue'!B37-'Year 0'!G$8+'Year 0'!G$122</f>
        <v>22252.277853365522</v>
      </c>
      <c r="C40" s="176">
        <f>'T Revenue'!C37-'Revenue Requirement'!C$4+'Revenue Requirement'!C$33</f>
        <v>273639.75057534897</v>
      </c>
      <c r="D40" s="176">
        <f>'T Revenue'!D37-'Revenue Requirement'!D$4+'Revenue Requirement'!D$33</f>
        <v>181928.19158077636</v>
      </c>
      <c r="E40" s="176">
        <f>'T Revenue'!E37-'Revenue Requirement'!E$4+'Revenue Requirement'!E$33</f>
        <v>131150.1552350705</v>
      </c>
      <c r="G40" s="179" t="e">
        <f ca="1"/>
        <v>#NAME?</v>
      </c>
      <c r="H40" s="179" t="e">
        <f ca="1"/>
        <v>#NAME?</v>
      </c>
      <c r="I40" s="179" t="e">
        <f ca="1"/>
        <v>#NAME?</v>
      </c>
      <c r="J40" s="179" t="e">
        <f ca="1"/>
        <v>#NAME?</v>
      </c>
      <c r="L40" s="175">
        <f>NR_to_Cash!C$9</f>
        <v>-54723.468549817509</v>
      </c>
      <c r="M40" s="175">
        <f>NR_to_Cash!D$9</f>
        <v>-177401.26576231886</v>
      </c>
      <c r="N40" s="175">
        <f>NR_to_Cash!E$9</f>
        <v>-150226.47815209487</v>
      </c>
      <c r="O40" s="175">
        <f>NR_to_Cash!F$9</f>
        <v>-172910.78815747867</v>
      </c>
      <c r="Q40" s="1">
        <v>33</v>
      </c>
      <c r="R40" s="176">
        <v>22252.277853365522</v>
      </c>
      <c r="S40" s="176">
        <v>273639.75057534897</v>
      </c>
      <c r="T40" s="176">
        <v>181928.19158077636</v>
      </c>
      <c r="U40" s="176">
        <v>131150.1552350705</v>
      </c>
      <c r="V40" s="2"/>
      <c r="W40" s="176">
        <v>14990.867437598528</v>
      </c>
      <c r="X40" s="176">
        <v>18284.880405894481</v>
      </c>
      <c r="Y40" s="176">
        <v>-28751.491255206289</v>
      </c>
      <c r="Z40" s="176">
        <v>-35502.149593990995</v>
      </c>
      <c r="AA40" s="2"/>
      <c r="AB40" s="175">
        <v>-54723.468549817509</v>
      </c>
      <c r="AC40" s="175">
        <v>-177401.26576231886</v>
      </c>
      <c r="AD40" s="175">
        <v>-150226.47815209487</v>
      </c>
      <c r="AE40" s="175">
        <v>-172910.78815747867</v>
      </c>
    </row>
    <row r="41" spans="1:31">
      <c r="A41" s="1">
        <v>34</v>
      </c>
      <c r="B41" s="176">
        <f>'T Revenue'!B38-'Year 0'!G$8+'Year 0'!G$122</f>
        <v>-25797.478372630663</v>
      </c>
      <c r="C41" s="176">
        <f>'T Revenue'!C38-'Revenue Requirement'!C$4+'Revenue Requirement'!C$33</f>
        <v>244062.68447313947</v>
      </c>
      <c r="D41" s="176">
        <f>'T Revenue'!D38-'Revenue Requirement'!D$4+'Revenue Requirement'!D$33</f>
        <v>90856.939084460493</v>
      </c>
      <c r="E41" s="176">
        <f>'T Revenue'!E38-'Revenue Requirement'!E$4+'Revenue Requirement'!E$33</f>
        <v>83842.922267738497</v>
      </c>
      <c r="G41" s="179" t="e">
        <f ca="1"/>
        <v>#NAME?</v>
      </c>
      <c r="H41" s="179" t="e">
        <f ca="1"/>
        <v>#NAME?</v>
      </c>
      <c r="I41" s="179" t="e">
        <f ca="1"/>
        <v>#NAME?</v>
      </c>
      <c r="J41" s="179" t="e">
        <f ca="1"/>
        <v>#NAME?</v>
      </c>
      <c r="L41" s="175">
        <f>NR_to_Cash!C$9</f>
        <v>-54723.468549817509</v>
      </c>
      <c r="M41" s="175">
        <f>NR_to_Cash!D$9</f>
        <v>-177401.26576231886</v>
      </c>
      <c r="N41" s="175">
        <f>NR_to_Cash!E$9</f>
        <v>-150226.47815209487</v>
      </c>
      <c r="O41" s="175">
        <f>NR_to_Cash!F$9</f>
        <v>-172910.78815747867</v>
      </c>
      <c r="Q41" s="1">
        <v>34</v>
      </c>
      <c r="R41" s="176">
        <v>-25797.478372630663</v>
      </c>
      <c r="S41" s="176">
        <v>244062.68447313947</v>
      </c>
      <c r="T41" s="176">
        <v>90856.939084460493</v>
      </c>
      <c r="U41" s="176">
        <v>83842.922267738497</v>
      </c>
      <c r="V41" s="2"/>
      <c r="W41" s="176">
        <v>-512.43088496732526</v>
      </c>
      <c r="X41" s="176">
        <v>8563.7194142427761</v>
      </c>
      <c r="Y41" s="176">
        <v>12589.339738118229</v>
      </c>
      <c r="Z41" s="176">
        <v>-15264.638164212229</v>
      </c>
      <c r="AA41" s="2"/>
      <c r="AB41" s="175">
        <v>-54723.468549817509</v>
      </c>
      <c r="AC41" s="175">
        <v>-177401.26576231886</v>
      </c>
      <c r="AD41" s="175">
        <v>-150226.47815209487</v>
      </c>
      <c r="AE41" s="175">
        <v>-172910.78815747867</v>
      </c>
    </row>
    <row r="42" spans="1:31">
      <c r="A42" s="1">
        <v>35</v>
      </c>
      <c r="B42" s="176">
        <f>'T Revenue'!B39-'Year 0'!G$8+'Year 0'!G$122</f>
        <v>18083.977081476245</v>
      </c>
      <c r="C42" s="176">
        <f>'T Revenue'!C39-'Revenue Requirement'!C$4+'Revenue Requirement'!C$33</f>
        <v>258012.75459686876</v>
      </c>
      <c r="D42" s="176">
        <f>'T Revenue'!D39-'Revenue Requirement'!D$4+'Revenue Requirement'!D$33</f>
        <v>180859.14240344102</v>
      </c>
      <c r="E42" s="176">
        <f>'T Revenue'!E39-'Revenue Requirement'!E$4+'Revenue Requirement'!E$33</f>
        <v>166589.84904165776</v>
      </c>
      <c r="G42" s="179" t="e">
        <f ca="1"/>
        <v>#NAME?</v>
      </c>
      <c r="H42" s="179" t="e">
        <f ca="1"/>
        <v>#NAME?</v>
      </c>
      <c r="I42" s="179" t="e">
        <f ca="1"/>
        <v>#NAME?</v>
      </c>
      <c r="J42" s="179" t="e">
        <f ca="1"/>
        <v>#NAME?</v>
      </c>
      <c r="L42" s="175">
        <f>NR_to_Cash!C$9</f>
        <v>-54723.468549817509</v>
      </c>
      <c r="M42" s="175">
        <f>NR_to_Cash!D$9</f>
        <v>-177401.26576231886</v>
      </c>
      <c r="N42" s="175">
        <f>NR_to_Cash!E$9</f>
        <v>-150226.47815209487</v>
      </c>
      <c r="O42" s="175">
        <f>NR_to_Cash!F$9</f>
        <v>-172910.78815747867</v>
      </c>
      <c r="Q42" s="1">
        <v>35</v>
      </c>
      <c r="R42" s="176">
        <v>18083.977081476245</v>
      </c>
      <c r="S42" s="176">
        <v>258012.75459686876</v>
      </c>
      <c r="T42" s="176">
        <v>180859.14240344102</v>
      </c>
      <c r="U42" s="176">
        <v>166589.84904165776</v>
      </c>
      <c r="V42" s="2"/>
      <c r="W42" s="176">
        <v>-4294.0400668951916</v>
      </c>
      <c r="X42" s="176">
        <v>-36232.418929538224</v>
      </c>
      <c r="Y42" s="176">
        <v>-11916.514984628186</v>
      </c>
      <c r="Z42" s="176">
        <v>6385.9447335761506</v>
      </c>
      <c r="AA42" s="2"/>
      <c r="AB42" s="175">
        <v>-54723.468549817509</v>
      </c>
      <c r="AC42" s="175">
        <v>-177401.26576231886</v>
      </c>
      <c r="AD42" s="175">
        <v>-150226.47815209487</v>
      </c>
      <c r="AE42" s="175">
        <v>-172910.78815747867</v>
      </c>
    </row>
    <row r="43" spans="1:31">
      <c r="A43" s="1">
        <v>36</v>
      </c>
      <c r="B43" s="176">
        <f>'T Revenue'!B40-'Year 0'!G$8+'Year 0'!G$122</f>
        <v>-21570.984776757425</v>
      </c>
      <c r="C43" s="176">
        <f>'T Revenue'!C40-'Revenue Requirement'!C$4+'Revenue Requirement'!C$33</f>
        <v>200806.90903860051</v>
      </c>
      <c r="D43" s="176">
        <f>'T Revenue'!D40-'Revenue Requirement'!D$4+'Revenue Requirement'!D$33</f>
        <v>149488.47308577085</v>
      </c>
      <c r="E43" s="176">
        <f>'T Revenue'!E40-'Revenue Requirement'!E$4+'Revenue Requirement'!E$33</f>
        <v>54419.067471104674</v>
      </c>
      <c r="G43" s="179" t="e">
        <f ca="1"/>
        <v>#NAME?</v>
      </c>
      <c r="H43" s="179" t="e">
        <f ca="1"/>
        <v>#NAME?</v>
      </c>
      <c r="I43" s="179" t="e">
        <f ca="1"/>
        <v>#NAME?</v>
      </c>
      <c r="J43" s="179" t="e">
        <f ca="1"/>
        <v>#NAME?</v>
      </c>
      <c r="L43" s="175">
        <f>NR_to_Cash!C$9</f>
        <v>-54723.468549817509</v>
      </c>
      <c r="M43" s="175">
        <f>NR_to_Cash!D$9</f>
        <v>-177401.26576231886</v>
      </c>
      <c r="N43" s="175">
        <f>NR_to_Cash!E$9</f>
        <v>-150226.47815209487</v>
      </c>
      <c r="O43" s="175">
        <f>NR_to_Cash!F$9</f>
        <v>-172910.78815747867</v>
      </c>
      <c r="Q43" s="1">
        <v>36</v>
      </c>
      <c r="R43" s="176">
        <v>-21570.984776757425</v>
      </c>
      <c r="S43" s="176">
        <v>200806.90903860051</v>
      </c>
      <c r="T43" s="176">
        <v>149488.47308577085</v>
      </c>
      <c r="U43" s="176">
        <v>54419.067471104674</v>
      </c>
      <c r="V43" s="2"/>
      <c r="W43" s="176">
        <v>-43981.155817442923</v>
      </c>
      <c r="X43" s="176">
        <v>15084.570963225793</v>
      </c>
      <c r="Y43" s="176">
        <v>2195.6245567284059</v>
      </c>
      <c r="Z43" s="176">
        <v>-30982.173182636499</v>
      </c>
      <c r="AA43" s="2"/>
      <c r="AB43" s="175">
        <v>-54723.468549817509</v>
      </c>
      <c r="AC43" s="175">
        <v>-177401.26576231886</v>
      </c>
      <c r="AD43" s="175">
        <v>-150226.47815209487</v>
      </c>
      <c r="AE43" s="175">
        <v>-172910.78815747867</v>
      </c>
    </row>
    <row r="44" spans="1:31">
      <c r="A44" s="1">
        <v>37</v>
      </c>
      <c r="B44" s="176">
        <f>'T Revenue'!B41-'Year 0'!G$8+'Year 0'!G$122</f>
        <v>2191.5368950820994</v>
      </c>
      <c r="C44" s="176">
        <f>'T Revenue'!C41-'Revenue Requirement'!C$4+'Revenue Requirement'!C$33</f>
        <v>232235.17338047898</v>
      </c>
      <c r="D44" s="176">
        <f>'T Revenue'!D41-'Revenue Requirement'!D$4+'Revenue Requirement'!D$33</f>
        <v>148427.09476253157</v>
      </c>
      <c r="E44" s="176">
        <f>'T Revenue'!E41-'Revenue Requirement'!E$4+'Revenue Requirement'!E$33</f>
        <v>93242.158137027873</v>
      </c>
      <c r="G44" s="179" t="e">
        <f ca="1"/>
        <v>#NAME?</v>
      </c>
      <c r="H44" s="179" t="e">
        <f ca="1"/>
        <v>#NAME?</v>
      </c>
      <c r="I44" s="179" t="e">
        <f ca="1"/>
        <v>#NAME?</v>
      </c>
      <c r="J44" s="179" t="e">
        <f ca="1"/>
        <v>#NAME?</v>
      </c>
      <c r="L44" s="175">
        <f>NR_to_Cash!C$9</f>
        <v>-54723.468549817509</v>
      </c>
      <c r="M44" s="175">
        <f>NR_to_Cash!D$9</f>
        <v>-177401.26576231886</v>
      </c>
      <c r="N44" s="175">
        <f>NR_to_Cash!E$9</f>
        <v>-150226.47815209487</v>
      </c>
      <c r="O44" s="175">
        <f>NR_to_Cash!F$9</f>
        <v>-172910.78815747867</v>
      </c>
      <c r="Q44" s="1">
        <v>37</v>
      </c>
      <c r="R44" s="176">
        <v>2191.5368950820994</v>
      </c>
      <c r="S44" s="176">
        <v>232235.17338047898</v>
      </c>
      <c r="T44" s="176">
        <v>148427.09476253157</v>
      </c>
      <c r="U44" s="176">
        <v>93242.158137027873</v>
      </c>
      <c r="V44" s="2"/>
      <c r="W44" s="176">
        <v>-40238.064576804172</v>
      </c>
      <c r="X44" s="176">
        <v>-14709.567280781921</v>
      </c>
      <c r="Y44" s="176">
        <v>37943.977444533259</v>
      </c>
      <c r="Z44" s="176">
        <v>33478.026628208347</v>
      </c>
      <c r="AA44" s="2"/>
      <c r="AB44" s="175">
        <v>-54723.468549817509</v>
      </c>
      <c r="AC44" s="175">
        <v>-177401.26576231886</v>
      </c>
      <c r="AD44" s="175">
        <v>-150226.47815209487</v>
      </c>
      <c r="AE44" s="175">
        <v>-172910.78815747867</v>
      </c>
    </row>
    <row r="45" spans="1:31">
      <c r="A45" s="1">
        <v>38</v>
      </c>
      <c r="B45" s="176">
        <f>'T Revenue'!B42-'Year 0'!G$8+'Year 0'!G$122</f>
        <v>-5108.5344594896305</v>
      </c>
      <c r="C45" s="176">
        <f>'T Revenue'!C42-'Revenue Requirement'!C$4+'Revenue Requirement'!C$33</f>
        <v>231120.13881878392</v>
      </c>
      <c r="D45" s="176">
        <f>'T Revenue'!D42-'Revenue Requirement'!D$4+'Revenue Requirement'!D$33</f>
        <v>161270.59145277785</v>
      </c>
      <c r="E45" s="176">
        <f>'T Revenue'!E42-'Revenue Requirement'!E$4+'Revenue Requirement'!E$33</f>
        <v>115547.33377177967</v>
      </c>
      <c r="G45" s="179" t="e">
        <f ca="1"/>
        <v>#NAME?</v>
      </c>
      <c r="H45" s="179" t="e">
        <f ca="1"/>
        <v>#NAME?</v>
      </c>
      <c r="I45" s="179" t="e">
        <f ca="1"/>
        <v>#NAME?</v>
      </c>
      <c r="J45" s="179" t="e">
        <f ca="1"/>
        <v>#NAME?</v>
      </c>
      <c r="L45" s="175">
        <f>NR_to_Cash!C$9</f>
        <v>-54723.468549817509</v>
      </c>
      <c r="M45" s="175">
        <f>NR_to_Cash!D$9</f>
        <v>-177401.26576231886</v>
      </c>
      <c r="N45" s="175">
        <f>NR_to_Cash!E$9</f>
        <v>-150226.47815209487</v>
      </c>
      <c r="O45" s="175">
        <f>NR_to_Cash!F$9</f>
        <v>-172910.78815747867</v>
      </c>
      <c r="Q45" s="1">
        <v>38</v>
      </c>
      <c r="R45" s="176">
        <v>-5108.5344594896305</v>
      </c>
      <c r="S45" s="176">
        <v>231120.13881878392</v>
      </c>
      <c r="T45" s="176">
        <v>161270.59145277785</v>
      </c>
      <c r="U45" s="176">
        <v>115547.33377177967</v>
      </c>
      <c r="V45" s="2"/>
      <c r="W45" s="176">
        <v>-14008.908212883864</v>
      </c>
      <c r="X45" s="176">
        <v>-80606.641225158237</v>
      </c>
      <c r="Y45" s="176">
        <v>-46942.804344723932</v>
      </c>
      <c r="Z45" s="176">
        <v>-32541.259829708142</v>
      </c>
      <c r="AA45" s="2"/>
      <c r="AB45" s="175">
        <v>-54723.468549817509</v>
      </c>
      <c r="AC45" s="175">
        <v>-177401.26576231886</v>
      </c>
      <c r="AD45" s="175">
        <v>-150226.47815209487</v>
      </c>
      <c r="AE45" s="175">
        <v>-172910.78815747867</v>
      </c>
    </row>
    <row r="46" spans="1:31">
      <c r="A46" s="1">
        <v>39</v>
      </c>
      <c r="B46" s="176">
        <f>'T Revenue'!B43-'Year 0'!G$8+'Year 0'!G$122</f>
        <v>-8349.9399234887678</v>
      </c>
      <c r="C46" s="176">
        <f>'T Revenue'!C43-'Revenue Requirement'!C$4+'Revenue Requirement'!C$33</f>
        <v>203572.84061834915</v>
      </c>
      <c r="D46" s="176">
        <f>'T Revenue'!D43-'Revenue Requirement'!D$4+'Revenue Requirement'!D$33</f>
        <v>137168.52298689494</v>
      </c>
      <c r="E46" s="176">
        <f>'T Revenue'!E43-'Revenue Requirement'!E$4+'Revenue Requirement'!E$33</f>
        <v>87112.729737318819</v>
      </c>
      <c r="G46" s="179" t="e">
        <f ca="1"/>
        <v>#NAME?</v>
      </c>
      <c r="H46" s="179" t="e">
        <f ca="1"/>
        <v>#NAME?</v>
      </c>
      <c r="I46" s="179" t="e">
        <f ca="1"/>
        <v>#NAME?</v>
      </c>
      <c r="J46" s="179" t="e">
        <f ca="1"/>
        <v>#NAME?</v>
      </c>
      <c r="L46" s="175">
        <f>NR_to_Cash!C$9</f>
        <v>-54723.468549817509</v>
      </c>
      <c r="M46" s="175">
        <f>NR_to_Cash!D$9</f>
        <v>-177401.26576231886</v>
      </c>
      <c r="N46" s="175">
        <f>NR_to_Cash!E$9</f>
        <v>-150226.47815209487</v>
      </c>
      <c r="O46" s="175">
        <f>NR_to_Cash!F$9</f>
        <v>-172910.78815747867</v>
      </c>
      <c r="Q46" s="1">
        <v>39</v>
      </c>
      <c r="R46" s="176">
        <v>-8349.9399234887678</v>
      </c>
      <c r="S46" s="176">
        <v>203572.84061834915</v>
      </c>
      <c r="T46" s="176">
        <v>137168.52298689494</v>
      </c>
      <c r="U46" s="176">
        <v>87112.729737318819</v>
      </c>
      <c r="V46" s="2"/>
      <c r="W46" s="176">
        <v>8976.4167900354369</v>
      </c>
      <c r="X46" s="176">
        <v>-62292.784563038731</v>
      </c>
      <c r="Y46" s="176">
        <v>-2281.3367572599091</v>
      </c>
      <c r="Z46" s="176">
        <v>-30571.864492639899</v>
      </c>
      <c r="AA46" s="2"/>
      <c r="AB46" s="175">
        <v>-54723.468549817509</v>
      </c>
      <c r="AC46" s="175">
        <v>-177401.26576231886</v>
      </c>
      <c r="AD46" s="175">
        <v>-150226.47815209487</v>
      </c>
      <c r="AE46" s="175">
        <v>-172910.78815747867</v>
      </c>
    </row>
    <row r="47" spans="1:31">
      <c r="A47" s="1">
        <v>40</v>
      </c>
      <c r="B47" s="176">
        <f>'T Revenue'!B44-'Year 0'!G$8+'Year 0'!G$122</f>
        <v>-8492.3543599082623</v>
      </c>
      <c r="C47" s="176">
        <f>'T Revenue'!C44-'Revenue Requirement'!C$4+'Revenue Requirement'!C$33</f>
        <v>193837.59775876952</v>
      </c>
      <c r="D47" s="176">
        <f>'T Revenue'!D44-'Revenue Requirement'!D$4+'Revenue Requirement'!D$33</f>
        <v>151981.64737231564</v>
      </c>
      <c r="E47" s="176">
        <f>'T Revenue'!E44-'Revenue Requirement'!E$4+'Revenue Requirement'!E$33</f>
        <v>97289.490489349235</v>
      </c>
      <c r="G47" s="179" t="e">
        <f ca="1"/>
        <v>#NAME?</v>
      </c>
      <c r="H47" s="179" t="e">
        <f ca="1"/>
        <v>#NAME?</v>
      </c>
      <c r="I47" s="179" t="e">
        <f ca="1"/>
        <v>#NAME?</v>
      </c>
      <c r="J47" s="179" t="e">
        <f ca="1"/>
        <v>#NAME?</v>
      </c>
      <c r="L47" s="175">
        <f>NR_to_Cash!C$9</f>
        <v>-54723.468549817509</v>
      </c>
      <c r="M47" s="175">
        <f>NR_to_Cash!D$9</f>
        <v>-177401.26576231886</v>
      </c>
      <c r="N47" s="175">
        <f>NR_to_Cash!E$9</f>
        <v>-150226.47815209487</v>
      </c>
      <c r="O47" s="175">
        <f>NR_to_Cash!F$9</f>
        <v>-172910.78815747867</v>
      </c>
      <c r="Q47" s="1">
        <v>40</v>
      </c>
      <c r="R47" s="176">
        <v>-8492.3543599082623</v>
      </c>
      <c r="S47" s="176">
        <v>193837.59775876952</v>
      </c>
      <c r="T47" s="176">
        <v>151981.64737231564</v>
      </c>
      <c r="U47" s="176">
        <v>97289.490489349235</v>
      </c>
      <c r="V47" s="2"/>
      <c r="W47" s="176">
        <v>-1609.8917186143808</v>
      </c>
      <c r="X47" s="176">
        <v>-25421.789880691795</v>
      </c>
      <c r="Y47" s="176">
        <v>24678.022786126239</v>
      </c>
      <c r="Z47" s="176">
        <v>-54251.228381042136</v>
      </c>
      <c r="AA47" s="2"/>
      <c r="AB47" s="175">
        <v>-54723.468549817509</v>
      </c>
      <c r="AC47" s="175">
        <v>-177401.26576231886</v>
      </c>
      <c r="AD47" s="175">
        <v>-150226.47815209487</v>
      </c>
      <c r="AE47" s="175">
        <v>-172910.78815747867</v>
      </c>
    </row>
    <row r="48" spans="1:31">
      <c r="A48" s="1">
        <v>41</v>
      </c>
      <c r="B48" s="176">
        <f>'T Revenue'!B45-'Year 0'!G$8+'Year 0'!G$122</f>
        <v>-13538.326681268169</v>
      </c>
      <c r="C48" s="176">
        <f>'T Revenue'!C45-'Revenue Requirement'!C$4+'Revenue Requirement'!C$33</f>
        <v>238707.33419020195</v>
      </c>
      <c r="D48" s="176">
        <f>'T Revenue'!D45-'Revenue Requirement'!D$4+'Revenue Requirement'!D$33</f>
        <v>182741.60571771977</v>
      </c>
      <c r="E48" s="176">
        <f>'T Revenue'!E45-'Revenue Requirement'!E$4+'Revenue Requirement'!E$33</f>
        <v>89088.930974191055</v>
      </c>
      <c r="G48" s="179" t="e">
        <f ca="1"/>
        <v>#NAME?</v>
      </c>
      <c r="H48" s="179" t="e">
        <f ca="1"/>
        <v>#NAME?</v>
      </c>
      <c r="I48" s="179" t="e">
        <f ca="1"/>
        <v>#NAME?</v>
      </c>
      <c r="J48" s="179" t="e">
        <f ca="1"/>
        <v>#NAME?</v>
      </c>
      <c r="L48" s="175">
        <f>NR_to_Cash!C$9</f>
        <v>-54723.468549817509</v>
      </c>
      <c r="M48" s="175">
        <f>NR_to_Cash!D$9</f>
        <v>-177401.26576231886</v>
      </c>
      <c r="N48" s="175">
        <f>NR_to_Cash!E$9</f>
        <v>-150226.47815209487</v>
      </c>
      <c r="O48" s="175">
        <f>NR_to_Cash!F$9</f>
        <v>-172910.78815747867</v>
      </c>
      <c r="Q48" s="1">
        <v>41</v>
      </c>
      <c r="R48" s="176">
        <v>-13538.326681268169</v>
      </c>
      <c r="S48" s="176">
        <v>238707.33419020195</v>
      </c>
      <c r="T48" s="176">
        <v>182741.60571771977</v>
      </c>
      <c r="U48" s="176">
        <v>89088.930974191055</v>
      </c>
      <c r="V48" s="2"/>
      <c r="W48" s="176">
        <v>-36577.444425594062</v>
      </c>
      <c r="X48" s="176">
        <v>-5339.5700697374996</v>
      </c>
      <c r="Y48" s="176">
        <v>-11741.244870470371</v>
      </c>
      <c r="Z48" s="176">
        <v>-7225.2903963176068</v>
      </c>
      <c r="AA48" s="2"/>
      <c r="AB48" s="175">
        <v>-54723.468549817509</v>
      </c>
      <c r="AC48" s="175">
        <v>-177401.26576231886</v>
      </c>
      <c r="AD48" s="175">
        <v>-150226.47815209487</v>
      </c>
      <c r="AE48" s="175">
        <v>-172910.78815747867</v>
      </c>
    </row>
    <row r="49" spans="1:31">
      <c r="A49" s="1">
        <v>42</v>
      </c>
      <c r="B49" s="176">
        <f>'T Revenue'!B46-'Year 0'!G$8+'Year 0'!G$122</f>
        <v>18018.449985830113</v>
      </c>
      <c r="C49" s="176">
        <f>'T Revenue'!C46-'Revenue Requirement'!C$4+'Revenue Requirement'!C$33</f>
        <v>248074.40921687195</v>
      </c>
      <c r="D49" s="176">
        <f>'T Revenue'!D46-'Revenue Requirement'!D$4+'Revenue Requirement'!D$33</f>
        <v>154715.61556891236</v>
      </c>
      <c r="E49" s="176">
        <f>'T Revenue'!E46-'Revenue Requirement'!E$4+'Revenue Requirement'!E$33</f>
        <v>141130.69597177464</v>
      </c>
      <c r="G49" s="179" t="e">
        <f ca="1"/>
        <v>#NAME?</v>
      </c>
      <c r="H49" s="179" t="e">
        <f ca="1"/>
        <v>#NAME?</v>
      </c>
      <c r="I49" s="179" t="e">
        <f ca="1"/>
        <v>#NAME?</v>
      </c>
      <c r="J49" s="179" t="e">
        <f ca="1"/>
        <v>#NAME?</v>
      </c>
      <c r="L49" s="175">
        <f>NR_to_Cash!C$9</f>
        <v>-54723.468549817509</v>
      </c>
      <c r="M49" s="175">
        <f>NR_to_Cash!D$9</f>
        <v>-177401.26576231886</v>
      </c>
      <c r="N49" s="175">
        <f>NR_to_Cash!E$9</f>
        <v>-150226.47815209487</v>
      </c>
      <c r="O49" s="175">
        <f>NR_to_Cash!F$9</f>
        <v>-172910.78815747867</v>
      </c>
      <c r="Q49" s="1">
        <v>42</v>
      </c>
      <c r="R49" s="176">
        <v>18018.449985830113</v>
      </c>
      <c r="S49" s="176">
        <v>248074.40921687195</v>
      </c>
      <c r="T49" s="176">
        <v>154715.61556891236</v>
      </c>
      <c r="U49" s="176">
        <v>141130.69597177464</v>
      </c>
      <c r="V49" s="2"/>
      <c r="W49" s="176">
        <v>5897.8043369337684</v>
      </c>
      <c r="X49" s="176">
        <v>-21004.868671097793</v>
      </c>
      <c r="Y49" s="176">
        <v>-33631.221938721836</v>
      </c>
      <c r="Z49" s="176">
        <v>-666.62723091151565</v>
      </c>
      <c r="AA49" s="2"/>
      <c r="AB49" s="175">
        <v>-54723.468549817509</v>
      </c>
      <c r="AC49" s="175">
        <v>-177401.26576231886</v>
      </c>
      <c r="AD49" s="175">
        <v>-150226.47815209487</v>
      </c>
      <c r="AE49" s="175">
        <v>-172910.78815747867</v>
      </c>
    </row>
    <row r="50" spans="1:31">
      <c r="A50" s="1">
        <v>43</v>
      </c>
      <c r="B50" s="176">
        <f>'T Revenue'!B47-'Year 0'!G$8+'Year 0'!G$122</f>
        <v>-6022.7861863742582</v>
      </c>
      <c r="C50" s="176">
        <f>'T Revenue'!C47-'Revenue Requirement'!C$4+'Revenue Requirement'!C$33</f>
        <v>217091.58178872452</v>
      </c>
      <c r="D50" s="176">
        <f>'T Revenue'!D47-'Revenue Requirement'!D$4+'Revenue Requirement'!D$33</f>
        <v>174401.7296375609</v>
      </c>
      <c r="E50" s="176">
        <f>'T Revenue'!E47-'Revenue Requirement'!E$4+'Revenue Requirement'!E$33</f>
        <v>24288.365955306916</v>
      </c>
      <c r="G50" s="179" t="e">
        <f ca="1"/>
        <v>#NAME?</v>
      </c>
      <c r="H50" s="179" t="e">
        <f ca="1"/>
        <v>#NAME?</v>
      </c>
      <c r="I50" s="179" t="e">
        <f ca="1"/>
        <v>#NAME?</v>
      </c>
      <c r="J50" s="179" t="e">
        <f ca="1"/>
        <v>#NAME?</v>
      </c>
      <c r="L50" s="175">
        <f>NR_to_Cash!C$9</f>
        <v>-54723.468549817509</v>
      </c>
      <c r="M50" s="175">
        <f>NR_to_Cash!D$9</f>
        <v>-177401.26576231886</v>
      </c>
      <c r="N50" s="175">
        <f>NR_to_Cash!E$9</f>
        <v>-150226.47815209487</v>
      </c>
      <c r="O50" s="175">
        <f>NR_to_Cash!F$9</f>
        <v>-172910.78815747867</v>
      </c>
      <c r="Q50" s="1">
        <v>43</v>
      </c>
      <c r="R50" s="176">
        <v>-6022.7861863742582</v>
      </c>
      <c r="S50" s="176">
        <v>217091.58178872452</v>
      </c>
      <c r="T50" s="176">
        <v>174401.7296375609</v>
      </c>
      <c r="U50" s="176">
        <v>24288.365955306916</v>
      </c>
      <c r="V50" s="2"/>
      <c r="W50" s="176">
        <v>-7056.1547153256834</v>
      </c>
      <c r="X50" s="176">
        <v>-6648.3418667130172</v>
      </c>
      <c r="Y50" s="176">
        <v>-26271.745046020485</v>
      </c>
      <c r="Z50" s="176">
        <v>-25806.478672455065</v>
      </c>
      <c r="AA50" s="2"/>
      <c r="AB50" s="175">
        <v>-54723.468549817509</v>
      </c>
      <c r="AC50" s="175">
        <v>-177401.26576231886</v>
      </c>
      <c r="AD50" s="175">
        <v>-150226.47815209487</v>
      </c>
      <c r="AE50" s="175">
        <v>-172910.78815747867</v>
      </c>
    </row>
    <row r="51" spans="1:31">
      <c r="A51" s="1">
        <v>44</v>
      </c>
      <c r="B51" s="176">
        <f>'T Revenue'!B48-'Year 0'!G$8+'Year 0'!G$122</f>
        <v>-20847.903640260221</v>
      </c>
      <c r="C51" s="176">
        <f>'T Revenue'!C48-'Revenue Requirement'!C$4+'Revenue Requirement'!C$33</f>
        <v>195343.63685479341</v>
      </c>
      <c r="D51" s="176">
        <f>'T Revenue'!D48-'Revenue Requirement'!D$4+'Revenue Requirement'!D$33</f>
        <v>164180.83227405604</v>
      </c>
      <c r="E51" s="176">
        <f>'T Revenue'!E48-'Revenue Requirement'!E$4+'Revenue Requirement'!E$33</f>
        <v>92448.470870512305</v>
      </c>
      <c r="G51" s="179" t="e">
        <f ca="1"/>
        <v>#NAME?</v>
      </c>
      <c r="H51" s="179" t="e">
        <f ca="1"/>
        <v>#NAME?</v>
      </c>
      <c r="I51" s="179" t="e">
        <f ca="1"/>
        <v>#NAME?</v>
      </c>
      <c r="J51" s="179" t="e">
        <f ca="1"/>
        <v>#NAME?</v>
      </c>
      <c r="L51" s="175">
        <f>NR_to_Cash!C$9</f>
        <v>-54723.468549817509</v>
      </c>
      <c r="M51" s="175">
        <f>NR_to_Cash!D$9</f>
        <v>-177401.26576231886</v>
      </c>
      <c r="N51" s="175">
        <f>NR_to_Cash!E$9</f>
        <v>-150226.47815209487</v>
      </c>
      <c r="O51" s="175">
        <f>NR_to_Cash!F$9</f>
        <v>-172910.78815747867</v>
      </c>
      <c r="Q51" s="1">
        <v>44</v>
      </c>
      <c r="R51" s="176">
        <v>-20847.903640260221</v>
      </c>
      <c r="S51" s="176">
        <v>195343.63685479341</v>
      </c>
      <c r="T51" s="176">
        <v>164180.83227405604</v>
      </c>
      <c r="U51" s="176">
        <v>92448.470870512305</v>
      </c>
      <c r="V51" s="2"/>
      <c r="W51" s="176">
        <v>-24160.191439191811</v>
      </c>
      <c r="X51" s="176">
        <v>-14346.827220962849</v>
      </c>
      <c r="Y51" s="176">
        <v>-9696.6725093757268</v>
      </c>
      <c r="Z51" s="176">
        <v>-30132.098305159714</v>
      </c>
      <c r="AA51" s="2"/>
      <c r="AB51" s="175">
        <v>-54723.468549817509</v>
      </c>
      <c r="AC51" s="175">
        <v>-177401.26576231886</v>
      </c>
      <c r="AD51" s="175">
        <v>-150226.47815209487</v>
      </c>
      <c r="AE51" s="175">
        <v>-172910.78815747867</v>
      </c>
    </row>
    <row r="52" spans="1:31">
      <c r="A52" s="1">
        <v>45</v>
      </c>
      <c r="B52" s="176">
        <f>'T Revenue'!B49-'Year 0'!G$8+'Year 0'!G$122</f>
        <v>5981.4769157199189</v>
      </c>
      <c r="C52" s="176">
        <f>'T Revenue'!C49-'Revenue Requirement'!C$4+'Revenue Requirement'!C$33</f>
        <v>248398.61854794202</v>
      </c>
      <c r="D52" s="176">
        <f>'T Revenue'!D49-'Revenue Requirement'!D$4+'Revenue Requirement'!D$33</f>
        <v>134168.04212837853</v>
      </c>
      <c r="E52" s="176">
        <f>'T Revenue'!E49-'Revenue Requirement'!E$4+'Revenue Requirement'!E$33</f>
        <v>118453.51804956351</v>
      </c>
      <c r="G52" s="179" t="e">
        <f ca="1"/>
        <v>#NAME?</v>
      </c>
      <c r="H52" s="179" t="e">
        <f ca="1"/>
        <v>#NAME?</v>
      </c>
      <c r="I52" s="179" t="e">
        <f ca="1"/>
        <v>#NAME?</v>
      </c>
      <c r="J52" s="179" t="e">
        <f ca="1"/>
        <v>#NAME?</v>
      </c>
      <c r="L52" s="175">
        <f>NR_to_Cash!C$9</f>
        <v>-54723.468549817509</v>
      </c>
      <c r="M52" s="175">
        <f>NR_to_Cash!D$9</f>
        <v>-177401.26576231886</v>
      </c>
      <c r="N52" s="175">
        <f>NR_to_Cash!E$9</f>
        <v>-150226.47815209487</v>
      </c>
      <c r="O52" s="175">
        <f>NR_to_Cash!F$9</f>
        <v>-172910.78815747867</v>
      </c>
      <c r="Q52" s="1">
        <v>45</v>
      </c>
      <c r="R52" s="176">
        <v>5981.4769157199189</v>
      </c>
      <c r="S52" s="176">
        <v>248398.61854794202</v>
      </c>
      <c r="T52" s="176">
        <v>134168.04212837853</v>
      </c>
      <c r="U52" s="176">
        <v>118453.51804956351</v>
      </c>
      <c r="V52" s="2"/>
      <c r="W52" s="176">
        <v>9546.8177409219788</v>
      </c>
      <c r="X52" s="176">
        <v>-13972.947554009734</v>
      </c>
      <c r="Y52" s="176">
        <v>-13280.206390169449</v>
      </c>
      <c r="Z52" s="176">
        <v>20899.807438456221</v>
      </c>
      <c r="AA52" s="2"/>
      <c r="AB52" s="175">
        <v>-54723.468549817509</v>
      </c>
      <c r="AC52" s="175">
        <v>-177401.26576231886</v>
      </c>
      <c r="AD52" s="175">
        <v>-150226.47815209487</v>
      </c>
      <c r="AE52" s="175">
        <v>-172910.78815747867</v>
      </c>
    </row>
    <row r="53" spans="1:31">
      <c r="A53" s="1">
        <v>46</v>
      </c>
      <c r="B53" s="176">
        <f>'T Revenue'!B50-'Year 0'!G$8+'Year 0'!G$122</f>
        <v>-12890.111592266941</v>
      </c>
      <c r="C53" s="176">
        <f>'T Revenue'!C50-'Revenue Requirement'!C$4+'Revenue Requirement'!C$33</f>
        <v>243334.24320626352</v>
      </c>
      <c r="D53" s="176">
        <f>'T Revenue'!D50-'Revenue Requirement'!D$4+'Revenue Requirement'!D$33</f>
        <v>103640.71799772559</v>
      </c>
      <c r="E53" s="176">
        <f>'T Revenue'!E50-'Revenue Requirement'!E$4+'Revenue Requirement'!E$33</f>
        <v>77228.10799929779</v>
      </c>
      <c r="G53" s="179" t="e">
        <f ca="1"/>
        <v>#NAME?</v>
      </c>
      <c r="H53" s="179" t="e">
        <f ca="1"/>
        <v>#NAME?</v>
      </c>
      <c r="I53" s="179" t="e">
        <f ca="1"/>
        <v>#NAME?</v>
      </c>
      <c r="J53" s="179" t="e">
        <f ca="1"/>
        <v>#NAME?</v>
      </c>
      <c r="L53" s="175">
        <f>NR_to_Cash!C$9</f>
        <v>-54723.468549817509</v>
      </c>
      <c r="M53" s="175">
        <f>NR_to_Cash!D$9</f>
        <v>-177401.26576231886</v>
      </c>
      <c r="N53" s="175">
        <f>NR_to_Cash!E$9</f>
        <v>-150226.47815209487</v>
      </c>
      <c r="O53" s="175">
        <f>NR_to_Cash!F$9</f>
        <v>-172910.78815747867</v>
      </c>
      <c r="Q53" s="1">
        <v>46</v>
      </c>
      <c r="R53" s="176">
        <v>-12890.111592266941</v>
      </c>
      <c r="S53" s="176">
        <v>243334.24320626352</v>
      </c>
      <c r="T53" s="176">
        <v>103640.71799772559</v>
      </c>
      <c r="U53" s="176">
        <v>77228.10799929779</v>
      </c>
      <c r="V53" s="2"/>
      <c r="W53" s="176">
        <v>10727.491510365042</v>
      </c>
      <c r="X53" s="176">
        <v>-16889.88314297772</v>
      </c>
      <c r="Y53" s="176">
        <v>-31032.487268378492</v>
      </c>
      <c r="Z53" s="176">
        <v>-3827.0414084920194</v>
      </c>
      <c r="AA53" s="2"/>
      <c r="AB53" s="175">
        <v>-54723.468549817509</v>
      </c>
      <c r="AC53" s="175">
        <v>-177401.26576231886</v>
      </c>
      <c r="AD53" s="175">
        <v>-150226.47815209487</v>
      </c>
      <c r="AE53" s="175">
        <v>-172910.78815747867</v>
      </c>
    </row>
    <row r="54" spans="1:31">
      <c r="A54" s="1">
        <v>47</v>
      </c>
      <c r="B54" s="176">
        <f>'T Revenue'!B51-'Year 0'!G$8+'Year 0'!G$122</f>
        <v>-7223.8134359021205</v>
      </c>
      <c r="C54" s="176">
        <f>'T Revenue'!C51-'Revenue Requirement'!C$4+'Revenue Requirement'!C$33</f>
        <v>240147.70053349179</v>
      </c>
      <c r="D54" s="176">
        <f>'T Revenue'!D51-'Revenue Requirement'!D$4+'Revenue Requirement'!D$33</f>
        <v>207107.84295867523</v>
      </c>
      <c r="E54" s="176">
        <f>'T Revenue'!E51-'Revenue Requirement'!E$4+'Revenue Requirement'!E$33</f>
        <v>95637.467878276249</v>
      </c>
      <c r="G54" s="179" t="e">
        <f ca="1"/>
        <v>#NAME?</v>
      </c>
      <c r="H54" s="179" t="e">
        <f ca="1"/>
        <v>#NAME?</v>
      </c>
      <c r="I54" s="179" t="e">
        <f ca="1"/>
        <v>#NAME?</v>
      </c>
      <c r="J54" s="179" t="e">
        <f ca="1"/>
        <v>#NAME?</v>
      </c>
      <c r="L54" s="175">
        <f>NR_to_Cash!C$9</f>
        <v>-54723.468549817509</v>
      </c>
      <c r="M54" s="175">
        <f>NR_to_Cash!D$9</f>
        <v>-177401.26576231886</v>
      </c>
      <c r="N54" s="175">
        <f>NR_to_Cash!E$9</f>
        <v>-150226.47815209487</v>
      </c>
      <c r="O54" s="175">
        <f>NR_to_Cash!F$9</f>
        <v>-172910.78815747867</v>
      </c>
      <c r="Q54" s="1">
        <v>47</v>
      </c>
      <c r="R54" s="176">
        <v>-7223.8134359021205</v>
      </c>
      <c r="S54" s="176">
        <v>240147.70053349179</v>
      </c>
      <c r="T54" s="176">
        <v>207107.84295867523</v>
      </c>
      <c r="U54" s="176">
        <v>95637.467878276249</v>
      </c>
      <c r="V54" s="2"/>
      <c r="W54" s="176">
        <v>14680.403708262835</v>
      </c>
      <c r="X54" s="176">
        <v>-18880.238223306835</v>
      </c>
      <c r="Y54" s="176">
        <v>-49009.063660329208</v>
      </c>
      <c r="Z54" s="176">
        <v>-25023.374325778568</v>
      </c>
      <c r="AA54" s="2"/>
      <c r="AB54" s="175">
        <v>-54723.468549817509</v>
      </c>
      <c r="AC54" s="175">
        <v>-177401.26576231886</v>
      </c>
      <c r="AD54" s="175">
        <v>-150226.47815209487</v>
      </c>
      <c r="AE54" s="175">
        <v>-172910.78815747867</v>
      </c>
    </row>
    <row r="55" spans="1:31">
      <c r="A55" s="1">
        <v>48</v>
      </c>
      <c r="B55" s="176">
        <f>'T Revenue'!B52-'Year 0'!G$8+'Year 0'!G$122</f>
        <v>3433.2726999782026</v>
      </c>
      <c r="C55" s="176">
        <f>'T Revenue'!C52-'Revenue Requirement'!C$4+'Revenue Requirement'!C$33</f>
        <v>222238.72116886126</v>
      </c>
      <c r="D55" s="176">
        <f>'T Revenue'!D52-'Revenue Requirement'!D$4+'Revenue Requirement'!D$33</f>
        <v>139756.20580847957</v>
      </c>
      <c r="E55" s="176">
        <f>'T Revenue'!E52-'Revenue Requirement'!E$4+'Revenue Requirement'!E$33</f>
        <v>122251.80849796068</v>
      </c>
      <c r="G55" s="179" t="e">
        <f ca="1"/>
        <v>#NAME?</v>
      </c>
      <c r="H55" s="179" t="e">
        <f ca="1"/>
        <v>#NAME?</v>
      </c>
      <c r="I55" s="179" t="e">
        <f ca="1"/>
        <v>#NAME?</v>
      </c>
      <c r="J55" s="179" t="e">
        <f ca="1"/>
        <v>#NAME?</v>
      </c>
      <c r="L55" s="175">
        <f>NR_to_Cash!C$9</f>
        <v>-54723.468549817509</v>
      </c>
      <c r="M55" s="175">
        <f>NR_to_Cash!D$9</f>
        <v>-177401.26576231886</v>
      </c>
      <c r="N55" s="175">
        <f>NR_to_Cash!E$9</f>
        <v>-150226.47815209487</v>
      </c>
      <c r="O55" s="175">
        <f>NR_to_Cash!F$9</f>
        <v>-172910.78815747867</v>
      </c>
      <c r="Q55" s="1">
        <v>48</v>
      </c>
      <c r="R55" s="176">
        <v>3433.2726999782026</v>
      </c>
      <c r="S55" s="176">
        <v>222238.72116886126</v>
      </c>
      <c r="T55" s="176">
        <v>139756.20580847957</v>
      </c>
      <c r="U55" s="176">
        <v>122251.80849796068</v>
      </c>
      <c r="V55" s="2"/>
      <c r="W55" s="176">
        <v>-68707.046558158007</v>
      </c>
      <c r="X55" s="176">
        <v>-2554.9701982501429</v>
      </c>
      <c r="Y55" s="176">
        <v>-4348.6916981115937</v>
      </c>
      <c r="Z55" s="176">
        <v>-2448.2214699033648</v>
      </c>
      <c r="AA55" s="2"/>
      <c r="AB55" s="175">
        <v>-54723.468549817509</v>
      </c>
      <c r="AC55" s="175">
        <v>-177401.26576231886</v>
      </c>
      <c r="AD55" s="175">
        <v>-150226.47815209487</v>
      </c>
      <c r="AE55" s="175">
        <v>-172910.78815747867</v>
      </c>
    </row>
    <row r="56" spans="1:31">
      <c r="A56" s="1">
        <v>49</v>
      </c>
      <c r="B56" s="176">
        <f>'T Revenue'!B53-'Year 0'!G$8+'Year 0'!G$122</f>
        <v>-2079.7476166477427</v>
      </c>
      <c r="C56" s="176">
        <f>'T Revenue'!C53-'Revenue Requirement'!C$4+'Revenue Requirement'!C$33</f>
        <v>255764.93135157879</v>
      </c>
      <c r="D56" s="176">
        <f>'T Revenue'!D53-'Revenue Requirement'!D$4+'Revenue Requirement'!D$33</f>
        <v>195461.11745745712</v>
      </c>
      <c r="E56" s="176">
        <f>'T Revenue'!E53-'Revenue Requirement'!E$4+'Revenue Requirement'!E$33</f>
        <v>118808.33079074463</v>
      </c>
      <c r="G56" s="179" t="e">
        <f ca="1"/>
        <v>#NAME?</v>
      </c>
      <c r="H56" s="179" t="e">
        <f ca="1"/>
        <v>#NAME?</v>
      </c>
      <c r="I56" s="179" t="e">
        <f ca="1"/>
        <v>#NAME?</v>
      </c>
      <c r="J56" s="179" t="e">
        <f ca="1"/>
        <v>#NAME?</v>
      </c>
      <c r="L56" s="175">
        <f>NR_to_Cash!C$9</f>
        <v>-54723.468549817509</v>
      </c>
      <c r="M56" s="175">
        <f>NR_to_Cash!D$9</f>
        <v>-177401.26576231886</v>
      </c>
      <c r="N56" s="175">
        <f>NR_to_Cash!E$9</f>
        <v>-150226.47815209487</v>
      </c>
      <c r="O56" s="175">
        <f>NR_to_Cash!F$9</f>
        <v>-172910.78815747867</v>
      </c>
      <c r="Q56" s="1">
        <v>49</v>
      </c>
      <c r="R56" s="176">
        <v>-2079.7476166477427</v>
      </c>
      <c r="S56" s="176">
        <v>255764.93135157879</v>
      </c>
      <c r="T56" s="176">
        <v>195461.11745745712</v>
      </c>
      <c r="U56" s="176">
        <v>118808.33079074463</v>
      </c>
      <c r="V56" s="2"/>
      <c r="W56" s="176">
        <v>-15611.968816500972</v>
      </c>
      <c r="X56" s="176">
        <v>-13177.302735350328</v>
      </c>
      <c r="Y56" s="176">
        <v>41133.8906350045</v>
      </c>
      <c r="Z56" s="176">
        <v>-25729.166789071402</v>
      </c>
      <c r="AA56" s="2"/>
      <c r="AB56" s="175">
        <v>-54723.468549817509</v>
      </c>
      <c r="AC56" s="175">
        <v>-177401.26576231886</v>
      </c>
      <c r="AD56" s="175">
        <v>-150226.47815209487</v>
      </c>
      <c r="AE56" s="175">
        <v>-172910.78815747867</v>
      </c>
    </row>
    <row r="57" spans="1:31">
      <c r="A57" s="1">
        <v>50</v>
      </c>
      <c r="B57" s="176">
        <f>'T Revenue'!B54-'Year 0'!G$8+'Year 0'!G$122</f>
        <v>-8515.6805938889738</v>
      </c>
      <c r="C57" s="176">
        <f>'T Revenue'!C54-'Revenue Requirement'!C$4+'Revenue Requirement'!C$33</f>
        <v>234075.97711968096</v>
      </c>
      <c r="D57" s="176">
        <f>'T Revenue'!D54-'Revenue Requirement'!D$4+'Revenue Requirement'!D$33</f>
        <v>96761.640733200591</v>
      </c>
      <c r="E57" s="176">
        <f>'T Revenue'!E54-'Revenue Requirement'!E$4+'Revenue Requirement'!E$33</f>
        <v>138338.16620188486</v>
      </c>
      <c r="G57" s="179" t="e">
        <f ca="1"/>
        <v>#NAME?</v>
      </c>
      <c r="H57" s="179" t="e">
        <f ca="1"/>
        <v>#NAME?</v>
      </c>
      <c r="I57" s="179" t="e">
        <f ca="1"/>
        <v>#NAME?</v>
      </c>
      <c r="J57" s="179" t="e">
        <f ca="1"/>
        <v>#NAME?</v>
      </c>
      <c r="L57" s="175">
        <f>NR_to_Cash!C$9</f>
        <v>-54723.468549817509</v>
      </c>
      <c r="M57" s="175">
        <f>NR_to_Cash!D$9</f>
        <v>-177401.26576231886</v>
      </c>
      <c r="N57" s="175">
        <f>NR_to_Cash!E$9</f>
        <v>-150226.47815209487</v>
      </c>
      <c r="O57" s="175">
        <f>NR_to_Cash!F$9</f>
        <v>-172910.78815747867</v>
      </c>
      <c r="Q57" s="1">
        <v>50</v>
      </c>
      <c r="R57" s="176">
        <v>-8515.6805938889738</v>
      </c>
      <c r="S57" s="176">
        <v>234075.97711968096</v>
      </c>
      <c r="T57" s="176">
        <v>96761.640733200591</v>
      </c>
      <c r="U57" s="176">
        <v>138338.16620188486</v>
      </c>
      <c r="V57" s="2"/>
      <c r="W57" s="176">
        <v>-22448.581764009665</v>
      </c>
      <c r="X57" s="176">
        <v>-27427.599578261143</v>
      </c>
      <c r="Y57" s="176">
        <v>-20803.977770184167</v>
      </c>
      <c r="Z57" s="176">
        <v>2199.0996672161855</v>
      </c>
      <c r="AA57" s="2"/>
      <c r="AB57" s="175">
        <v>-54723.468549817509</v>
      </c>
      <c r="AC57" s="175">
        <v>-177401.26576231886</v>
      </c>
      <c r="AD57" s="175">
        <v>-150226.47815209487</v>
      </c>
      <c r="AE57" s="175">
        <v>-172910.78815747867</v>
      </c>
    </row>
    <row r="58" spans="1:31">
      <c r="A58" s="1">
        <v>51</v>
      </c>
      <c r="B58" s="176">
        <f>'T Revenue'!B55-'Year 0'!G$8+'Year 0'!G$122</f>
        <v>10249.821707366966</v>
      </c>
      <c r="C58" s="176">
        <f>'T Revenue'!C55-'Revenue Requirement'!C$4+'Revenue Requirement'!C$33</f>
        <v>225903.77904098318</v>
      </c>
      <c r="D58" s="176">
        <f>'T Revenue'!D55-'Revenue Requirement'!D$4+'Revenue Requirement'!D$33</f>
        <v>145721.64086375153</v>
      </c>
      <c r="E58" s="176">
        <f>'T Revenue'!E55-'Revenue Requirement'!E$4+'Revenue Requirement'!E$33</f>
        <v>111695.16020916565</v>
      </c>
      <c r="G58" s="179" t="e">
        <f ca="1"/>
        <v>#NAME?</v>
      </c>
      <c r="H58" s="179" t="e">
        <f ca="1"/>
        <v>#NAME?</v>
      </c>
      <c r="I58" s="179" t="e">
        <f ca="1"/>
        <v>#NAME?</v>
      </c>
      <c r="J58" s="179" t="e">
        <f ca="1"/>
        <v>#NAME?</v>
      </c>
      <c r="L58" s="175">
        <f>NR_to_Cash!C$9</f>
        <v>-54723.468549817509</v>
      </c>
      <c r="M58" s="175">
        <f>NR_to_Cash!D$9</f>
        <v>-177401.26576231886</v>
      </c>
      <c r="N58" s="175">
        <f>NR_to_Cash!E$9</f>
        <v>-150226.47815209487</v>
      </c>
      <c r="O58" s="175">
        <f>NR_to_Cash!F$9</f>
        <v>-172910.78815747867</v>
      </c>
      <c r="Q58" s="1">
        <v>51</v>
      </c>
      <c r="R58" s="176">
        <v>10249.821707366966</v>
      </c>
      <c r="S58" s="176">
        <v>225903.77904098318</v>
      </c>
      <c r="T58" s="176">
        <v>145721.64086375153</v>
      </c>
      <c r="U58" s="176">
        <v>111695.16020916565</v>
      </c>
      <c r="V58" s="2"/>
      <c r="W58" s="176">
        <v>-18355.249185952009</v>
      </c>
      <c r="X58" s="176">
        <v>20100.527443729807</v>
      </c>
      <c r="Y58" s="176">
        <v>-17387.826922288397</v>
      </c>
      <c r="Z58" s="176">
        <v>-34435.169503381709</v>
      </c>
      <c r="AA58" s="2"/>
      <c r="AB58" s="175">
        <v>-54723.468549817509</v>
      </c>
      <c r="AC58" s="175">
        <v>-177401.26576231886</v>
      </c>
      <c r="AD58" s="175">
        <v>-150226.47815209487</v>
      </c>
      <c r="AE58" s="175">
        <v>-172910.78815747867</v>
      </c>
    </row>
    <row r="59" spans="1:31">
      <c r="A59" s="1">
        <v>52</v>
      </c>
      <c r="B59" s="176">
        <f>'T Revenue'!B56-'Year 0'!G$8+'Year 0'!G$122</f>
        <v>20086.134413818596</v>
      </c>
      <c r="C59" s="176">
        <f>'T Revenue'!C56-'Revenue Requirement'!C$4+'Revenue Requirement'!C$33</f>
        <v>245529.41500935354</v>
      </c>
      <c r="D59" s="176">
        <f>'T Revenue'!D56-'Revenue Requirement'!D$4+'Revenue Requirement'!D$33</f>
        <v>158434.0232216341</v>
      </c>
      <c r="E59" s="176">
        <f>'T Revenue'!E56-'Revenue Requirement'!E$4+'Revenue Requirement'!E$33</f>
        <v>123126.76686244924</v>
      </c>
      <c r="G59" s="179" t="e">
        <f ca="1"/>
        <v>#NAME?</v>
      </c>
      <c r="H59" s="179" t="e">
        <f ca="1"/>
        <v>#NAME?</v>
      </c>
      <c r="I59" s="179" t="e">
        <f ca="1"/>
        <v>#NAME?</v>
      </c>
      <c r="J59" s="179" t="e">
        <f ca="1"/>
        <v>#NAME?</v>
      </c>
      <c r="L59" s="175">
        <f>NR_to_Cash!C$9</f>
        <v>-54723.468549817509</v>
      </c>
      <c r="M59" s="175">
        <f>NR_to_Cash!D$9</f>
        <v>-177401.26576231886</v>
      </c>
      <c r="N59" s="175">
        <f>NR_to_Cash!E$9</f>
        <v>-150226.47815209487</v>
      </c>
      <c r="O59" s="175">
        <f>NR_to_Cash!F$9</f>
        <v>-172910.78815747867</v>
      </c>
      <c r="Q59" s="1">
        <v>52</v>
      </c>
      <c r="R59" s="176">
        <v>20086.134413818596</v>
      </c>
      <c r="S59" s="176">
        <v>245529.41500935354</v>
      </c>
      <c r="T59" s="176">
        <v>158434.0232216341</v>
      </c>
      <c r="U59" s="176">
        <v>123126.76686244924</v>
      </c>
      <c r="V59" s="2"/>
      <c r="W59" s="176">
        <v>-24374.17518220807</v>
      </c>
      <c r="X59" s="176">
        <v>-26771.412854853785</v>
      </c>
      <c r="Y59" s="176">
        <v>6375.7200420391746</v>
      </c>
      <c r="Z59" s="176">
        <v>-40980.428866512142</v>
      </c>
      <c r="AA59" s="2"/>
      <c r="AB59" s="175">
        <v>-54723.468549817509</v>
      </c>
      <c r="AC59" s="175">
        <v>-177401.26576231886</v>
      </c>
      <c r="AD59" s="175">
        <v>-150226.47815209487</v>
      </c>
      <c r="AE59" s="175">
        <v>-172910.78815747867</v>
      </c>
    </row>
    <row r="60" spans="1:31">
      <c r="A60" s="1">
        <v>53</v>
      </c>
      <c r="B60" s="176">
        <f>'T Revenue'!B57-'Year 0'!G$8+'Year 0'!G$122</f>
        <v>-6719.9709345884621</v>
      </c>
      <c r="C60" s="176">
        <f>'T Revenue'!C57-'Revenue Requirement'!C$4+'Revenue Requirement'!C$33</f>
        <v>261276.44479255332</v>
      </c>
      <c r="D60" s="176">
        <f>'T Revenue'!D57-'Revenue Requirement'!D$4+'Revenue Requirement'!D$33</f>
        <v>96042.173677424667</v>
      </c>
      <c r="E60" s="176">
        <f>'T Revenue'!E57-'Revenue Requirement'!E$4+'Revenue Requirement'!E$33</f>
        <v>116622.65418635681</v>
      </c>
      <c r="G60" s="179" t="e">
        <f ca="1"/>
        <v>#NAME?</v>
      </c>
      <c r="H60" s="179" t="e">
        <f ca="1"/>
        <v>#NAME?</v>
      </c>
      <c r="I60" s="179" t="e">
        <f ca="1"/>
        <v>#NAME?</v>
      </c>
      <c r="J60" s="179" t="e">
        <f ca="1"/>
        <v>#NAME?</v>
      </c>
      <c r="L60" s="175">
        <f>NR_to_Cash!C$9</f>
        <v>-54723.468549817509</v>
      </c>
      <c r="M60" s="175">
        <f>NR_to_Cash!D$9</f>
        <v>-177401.26576231886</v>
      </c>
      <c r="N60" s="175">
        <f>NR_to_Cash!E$9</f>
        <v>-150226.47815209487</v>
      </c>
      <c r="O60" s="175">
        <f>NR_to_Cash!F$9</f>
        <v>-172910.78815747867</v>
      </c>
      <c r="Q60" s="1">
        <v>53</v>
      </c>
      <c r="R60" s="176">
        <v>-6719.9709345884621</v>
      </c>
      <c r="S60" s="176">
        <v>261276.44479255332</v>
      </c>
      <c r="T60" s="176">
        <v>96042.173677424667</v>
      </c>
      <c r="U60" s="176">
        <v>116622.65418635681</v>
      </c>
      <c r="V60" s="2"/>
      <c r="W60" s="176">
        <v>-18080.142268913565</v>
      </c>
      <c r="X60" s="176">
        <v>-32070.752081730403</v>
      </c>
      <c r="Y60" s="176">
        <v>-52185.930193292443</v>
      </c>
      <c r="Z60" s="176">
        <v>33638.296975181671</v>
      </c>
      <c r="AA60" s="2"/>
      <c r="AB60" s="175">
        <v>-54723.468549817509</v>
      </c>
      <c r="AC60" s="175">
        <v>-177401.26576231886</v>
      </c>
      <c r="AD60" s="175">
        <v>-150226.47815209487</v>
      </c>
      <c r="AE60" s="175">
        <v>-172910.78815747867</v>
      </c>
    </row>
    <row r="61" spans="1:31">
      <c r="A61" s="1">
        <v>54</v>
      </c>
      <c r="B61" s="176">
        <f>'T Revenue'!B58-'Year 0'!G$8+'Year 0'!G$122</f>
        <v>5489.9862519437447</v>
      </c>
      <c r="C61" s="176">
        <f>'T Revenue'!C58-'Revenue Requirement'!C$4+'Revenue Requirement'!C$33</f>
        <v>224293.62087519746</v>
      </c>
      <c r="D61" s="176">
        <f>'T Revenue'!D58-'Revenue Requirement'!D$4+'Revenue Requirement'!D$33</f>
        <v>168475.98843224975</v>
      </c>
      <c r="E61" s="176">
        <f>'T Revenue'!E58-'Revenue Requirement'!E$4+'Revenue Requirement'!E$33</f>
        <v>172181.84707057429</v>
      </c>
      <c r="G61" s="179" t="e">
        <f ca="1"/>
        <v>#NAME?</v>
      </c>
      <c r="H61" s="179" t="e">
        <f ca="1"/>
        <v>#NAME?</v>
      </c>
      <c r="I61" s="179" t="e">
        <f ca="1"/>
        <v>#NAME?</v>
      </c>
      <c r="J61" s="179" t="e">
        <f ca="1"/>
        <v>#NAME?</v>
      </c>
      <c r="L61" s="175">
        <f>NR_to_Cash!C$9</f>
        <v>-54723.468549817509</v>
      </c>
      <c r="M61" s="175">
        <f>NR_to_Cash!D$9</f>
        <v>-177401.26576231886</v>
      </c>
      <c r="N61" s="175">
        <f>NR_to_Cash!E$9</f>
        <v>-150226.47815209487</v>
      </c>
      <c r="O61" s="175">
        <f>NR_to_Cash!F$9</f>
        <v>-172910.78815747867</v>
      </c>
      <c r="Q61" s="1">
        <v>54</v>
      </c>
      <c r="R61" s="176">
        <v>5489.9862519437447</v>
      </c>
      <c r="S61" s="176">
        <v>224293.62087519746</v>
      </c>
      <c r="T61" s="176">
        <v>168475.98843224975</v>
      </c>
      <c r="U61" s="176">
        <v>172181.84707057429</v>
      </c>
      <c r="V61" s="2"/>
      <c r="W61" s="176">
        <v>-19804.839544138289</v>
      </c>
      <c r="X61" s="176">
        <v>-22213.835891044233</v>
      </c>
      <c r="Y61" s="176">
        <v>-31351.496584071778</v>
      </c>
      <c r="Z61" s="176">
        <v>-28084.472422245424</v>
      </c>
      <c r="AA61" s="2"/>
      <c r="AB61" s="175">
        <v>-54723.468549817509</v>
      </c>
      <c r="AC61" s="175">
        <v>-177401.26576231886</v>
      </c>
      <c r="AD61" s="175">
        <v>-150226.47815209487</v>
      </c>
      <c r="AE61" s="175">
        <v>-172910.78815747867</v>
      </c>
    </row>
    <row r="62" spans="1:31">
      <c r="A62" s="1">
        <v>55</v>
      </c>
      <c r="B62" s="176">
        <f>'T Revenue'!B59-'Year 0'!G$8+'Year 0'!G$122</f>
        <v>-18582.877847342752</v>
      </c>
      <c r="C62" s="176">
        <f>'T Revenue'!C59-'Revenue Requirement'!C$4+'Revenue Requirement'!C$33</f>
        <v>176536.85100003355</v>
      </c>
      <c r="D62" s="176">
        <f>'T Revenue'!D59-'Revenue Requirement'!D$4+'Revenue Requirement'!D$33</f>
        <v>113609.62526933267</v>
      </c>
      <c r="E62" s="176">
        <f>'T Revenue'!E59-'Revenue Requirement'!E$4+'Revenue Requirement'!E$33</f>
        <v>134970.15552559588</v>
      </c>
      <c r="G62" s="179" t="e">
        <f ca="1"/>
        <v>#NAME?</v>
      </c>
      <c r="H62" s="179" t="e">
        <f ca="1"/>
        <v>#NAME?</v>
      </c>
      <c r="I62" s="179" t="e">
        <f ca="1"/>
        <v>#NAME?</v>
      </c>
      <c r="J62" s="179" t="e">
        <f ca="1"/>
        <v>#NAME?</v>
      </c>
      <c r="L62" s="175">
        <f>NR_to_Cash!C$9</f>
        <v>-54723.468549817509</v>
      </c>
      <c r="M62" s="175">
        <f>NR_to_Cash!D$9</f>
        <v>-177401.26576231886</v>
      </c>
      <c r="N62" s="175">
        <f>NR_to_Cash!E$9</f>
        <v>-150226.47815209487</v>
      </c>
      <c r="O62" s="175">
        <f>NR_to_Cash!F$9</f>
        <v>-172910.78815747867</v>
      </c>
      <c r="Q62" s="1">
        <v>55</v>
      </c>
      <c r="R62" s="176">
        <v>-18582.877847342752</v>
      </c>
      <c r="S62" s="176">
        <v>176536.85100003355</v>
      </c>
      <c r="T62" s="176">
        <v>113609.62526933267</v>
      </c>
      <c r="U62" s="176">
        <v>134970.15552559588</v>
      </c>
      <c r="V62" s="2"/>
      <c r="W62" s="176">
        <v>-59865.275144772022</v>
      </c>
      <c r="X62" s="176">
        <v>-4857.8615678914357</v>
      </c>
      <c r="Y62" s="176">
        <v>-9685.117523356108</v>
      </c>
      <c r="Z62" s="176">
        <v>-29702.288579457207</v>
      </c>
      <c r="AA62" s="2"/>
      <c r="AB62" s="175">
        <v>-54723.468549817509</v>
      </c>
      <c r="AC62" s="175">
        <v>-177401.26576231886</v>
      </c>
      <c r="AD62" s="175">
        <v>-150226.47815209487</v>
      </c>
      <c r="AE62" s="175">
        <v>-172910.78815747867</v>
      </c>
    </row>
    <row r="63" spans="1:31">
      <c r="A63" s="1">
        <v>56</v>
      </c>
      <c r="B63" s="176">
        <f>'T Revenue'!B60-'Year 0'!G$8+'Year 0'!G$122</f>
        <v>-31311.091653517447</v>
      </c>
      <c r="C63" s="176">
        <f>'T Revenue'!C60-'Revenue Requirement'!C$4+'Revenue Requirement'!C$33</f>
        <v>230184.00506426697</v>
      </c>
      <c r="D63" s="176">
        <f>'T Revenue'!D60-'Revenue Requirement'!D$4+'Revenue Requirement'!D$33</f>
        <v>153670.48086822056</v>
      </c>
      <c r="E63" s="176">
        <f>'T Revenue'!E60-'Revenue Requirement'!E$4+'Revenue Requirement'!E$33</f>
        <v>102882.86827083863</v>
      </c>
      <c r="G63" s="179" t="e">
        <f ca="1"/>
        <v>#NAME?</v>
      </c>
      <c r="H63" s="179" t="e">
        <f ca="1"/>
        <v>#NAME?</v>
      </c>
      <c r="I63" s="179" t="e">
        <f ca="1"/>
        <v>#NAME?</v>
      </c>
      <c r="J63" s="179" t="e">
        <f ca="1"/>
        <v>#NAME?</v>
      </c>
      <c r="L63" s="175">
        <f>NR_to_Cash!C$9</f>
        <v>-54723.468549817509</v>
      </c>
      <c r="M63" s="175">
        <f>NR_to_Cash!D$9</f>
        <v>-177401.26576231886</v>
      </c>
      <c r="N63" s="175">
        <f>NR_to_Cash!E$9</f>
        <v>-150226.47815209487</v>
      </c>
      <c r="O63" s="175">
        <f>NR_to_Cash!F$9</f>
        <v>-172910.78815747867</v>
      </c>
      <c r="Q63" s="1">
        <v>56</v>
      </c>
      <c r="R63" s="176">
        <v>-31311.091653517447</v>
      </c>
      <c r="S63" s="176">
        <v>230184.00506426697</v>
      </c>
      <c r="T63" s="176">
        <v>153670.48086822056</v>
      </c>
      <c r="U63" s="176">
        <v>102882.86827083863</v>
      </c>
      <c r="V63" s="2"/>
      <c r="W63" s="176">
        <v>11664.87994779204</v>
      </c>
      <c r="X63" s="176">
        <v>-27478.409540566383</v>
      </c>
      <c r="Y63" s="176">
        <v>-61620.011880194768</v>
      </c>
      <c r="Z63" s="176">
        <v>-34562.688506238163</v>
      </c>
      <c r="AA63" s="2"/>
      <c r="AB63" s="175">
        <v>-54723.468549817509</v>
      </c>
      <c r="AC63" s="175">
        <v>-177401.26576231886</v>
      </c>
      <c r="AD63" s="175">
        <v>-150226.47815209487</v>
      </c>
      <c r="AE63" s="175">
        <v>-172910.78815747867</v>
      </c>
    </row>
    <row r="64" spans="1:31">
      <c r="A64" s="1">
        <v>57</v>
      </c>
      <c r="B64" s="176">
        <f>'T Revenue'!B61-'Year 0'!G$8+'Year 0'!G$122</f>
        <v>-674.28813252365217</v>
      </c>
      <c r="C64" s="176">
        <f>'T Revenue'!C61-'Revenue Requirement'!C$4+'Revenue Requirement'!C$33</f>
        <v>272297.34815249755</v>
      </c>
      <c r="D64" s="176">
        <f>'T Revenue'!D61-'Revenue Requirement'!D$4+'Revenue Requirement'!D$33</f>
        <v>159774.28727390571</v>
      </c>
      <c r="E64" s="176">
        <f>'T Revenue'!E61-'Revenue Requirement'!E$4+'Revenue Requirement'!E$33</f>
        <v>153886.84392978693</v>
      </c>
      <c r="G64" s="179" t="e">
        <f ca="1"/>
        <v>#NAME?</v>
      </c>
      <c r="H64" s="179" t="e">
        <f ca="1"/>
        <v>#NAME?</v>
      </c>
      <c r="I64" s="179" t="e">
        <f ca="1"/>
        <v>#NAME?</v>
      </c>
      <c r="J64" s="179" t="e">
        <f ca="1"/>
        <v>#NAME?</v>
      </c>
      <c r="L64" s="175">
        <f>NR_to_Cash!C$9</f>
        <v>-54723.468549817509</v>
      </c>
      <c r="M64" s="175">
        <f>NR_to_Cash!D$9</f>
        <v>-177401.26576231886</v>
      </c>
      <c r="N64" s="175">
        <f>NR_to_Cash!E$9</f>
        <v>-150226.47815209487</v>
      </c>
      <c r="O64" s="175">
        <f>NR_to_Cash!F$9</f>
        <v>-172910.78815747867</v>
      </c>
      <c r="Q64" s="1">
        <v>57</v>
      </c>
      <c r="R64" s="176">
        <v>-674.28813252365217</v>
      </c>
      <c r="S64" s="176">
        <v>272297.34815249755</v>
      </c>
      <c r="T64" s="176">
        <v>159774.28727390571</v>
      </c>
      <c r="U64" s="176">
        <v>153886.84392978693</v>
      </c>
      <c r="V64" s="2"/>
      <c r="W64" s="176">
        <v>4717.4530846866546</v>
      </c>
      <c r="X64" s="176">
        <v>-19425.473872975446</v>
      </c>
      <c r="Y64" s="176">
        <v>-31007.092198426835</v>
      </c>
      <c r="Z64" s="176">
        <v>-40638.376727130963</v>
      </c>
      <c r="AA64" s="2"/>
      <c r="AB64" s="175">
        <v>-54723.468549817509</v>
      </c>
      <c r="AC64" s="175">
        <v>-177401.26576231886</v>
      </c>
      <c r="AD64" s="175">
        <v>-150226.47815209487</v>
      </c>
      <c r="AE64" s="175">
        <v>-172910.78815747867</v>
      </c>
    </row>
    <row r="65" spans="1:31">
      <c r="A65" s="1">
        <v>58</v>
      </c>
      <c r="B65" s="176">
        <f>'T Revenue'!B62-'Year 0'!G$8+'Year 0'!G$122</f>
        <v>15353.01701211161</v>
      </c>
      <c r="C65" s="176">
        <f>'T Revenue'!C62-'Revenue Requirement'!C$4+'Revenue Requirement'!C$33</f>
        <v>283950.48424330866</v>
      </c>
      <c r="D65" s="176">
        <f>'T Revenue'!D62-'Revenue Requirement'!D$4+'Revenue Requirement'!D$33</f>
        <v>203407.33956135763</v>
      </c>
      <c r="E65" s="176">
        <f>'T Revenue'!E62-'Revenue Requirement'!E$4+'Revenue Requirement'!E$33</f>
        <v>160623.42344378727</v>
      </c>
      <c r="G65" s="179" t="e">
        <f ca="1"/>
        <v>#NAME?</v>
      </c>
      <c r="H65" s="179" t="e">
        <f ca="1"/>
        <v>#NAME?</v>
      </c>
      <c r="I65" s="179" t="e">
        <f ca="1"/>
        <v>#NAME?</v>
      </c>
      <c r="J65" s="179" t="e">
        <f ca="1"/>
        <v>#NAME?</v>
      </c>
      <c r="L65" s="175">
        <f>NR_to_Cash!C$9</f>
        <v>-54723.468549817509</v>
      </c>
      <c r="M65" s="175">
        <f>NR_to_Cash!D$9</f>
        <v>-177401.26576231886</v>
      </c>
      <c r="N65" s="175">
        <f>NR_to_Cash!E$9</f>
        <v>-150226.47815209487</v>
      </c>
      <c r="O65" s="175">
        <f>NR_to_Cash!F$9</f>
        <v>-172910.78815747867</v>
      </c>
      <c r="Q65" s="1">
        <v>58</v>
      </c>
      <c r="R65" s="176">
        <v>15353.01701211161</v>
      </c>
      <c r="S65" s="176">
        <v>283950.48424330866</v>
      </c>
      <c r="T65" s="176">
        <v>203407.33956135763</v>
      </c>
      <c r="U65" s="176">
        <v>160623.42344378727</v>
      </c>
      <c r="V65" s="2"/>
      <c r="W65" s="176">
        <v>-22010.999240654404</v>
      </c>
      <c r="X65" s="176">
        <v>-22120.591756636277</v>
      </c>
      <c r="Y65" s="176">
        <v>-33919.405784555245</v>
      </c>
      <c r="Z65" s="176">
        <v>-10936.02045317553</v>
      </c>
      <c r="AA65" s="2"/>
      <c r="AB65" s="175">
        <v>-54723.468549817509</v>
      </c>
      <c r="AC65" s="175">
        <v>-177401.26576231886</v>
      </c>
      <c r="AD65" s="175">
        <v>-150226.47815209487</v>
      </c>
      <c r="AE65" s="175">
        <v>-172910.78815747867</v>
      </c>
    </row>
    <row r="66" spans="1:31">
      <c r="A66" s="1">
        <v>59</v>
      </c>
      <c r="B66" s="176">
        <f>'T Revenue'!B63-'Year 0'!G$8+'Year 0'!G$122</f>
        <v>13550.937292807503</v>
      </c>
      <c r="C66" s="176">
        <f>'T Revenue'!C63-'Revenue Requirement'!C$4+'Revenue Requirement'!C$33</f>
        <v>238799.91810200503</v>
      </c>
      <c r="D66" s="176">
        <f>'T Revenue'!D63-'Revenue Requirement'!D$4+'Revenue Requirement'!D$33</f>
        <v>157407.9984968279</v>
      </c>
      <c r="E66" s="176">
        <f>'T Revenue'!E63-'Revenue Requirement'!E$4+'Revenue Requirement'!E$33</f>
        <v>80747.647822106956</v>
      </c>
      <c r="G66" s="179" t="e">
        <f ca="1"/>
        <v>#NAME?</v>
      </c>
      <c r="H66" s="179" t="e">
        <f ca="1"/>
        <v>#NAME?</v>
      </c>
      <c r="I66" s="179" t="e">
        <f ca="1"/>
        <v>#NAME?</v>
      </c>
      <c r="J66" s="179" t="e">
        <f ca="1"/>
        <v>#NAME?</v>
      </c>
      <c r="L66" s="175">
        <f>NR_to_Cash!C$9</f>
        <v>-54723.468549817509</v>
      </c>
      <c r="M66" s="175">
        <f>NR_to_Cash!D$9</f>
        <v>-177401.26576231886</v>
      </c>
      <c r="N66" s="175">
        <f>NR_to_Cash!E$9</f>
        <v>-150226.47815209487</v>
      </c>
      <c r="O66" s="175">
        <f>NR_to_Cash!F$9</f>
        <v>-172910.78815747867</v>
      </c>
      <c r="Q66" s="1">
        <v>59</v>
      </c>
      <c r="R66" s="176">
        <v>13550.937292807503</v>
      </c>
      <c r="S66" s="176">
        <v>238799.91810200503</v>
      </c>
      <c r="T66" s="176">
        <v>157407.9984968279</v>
      </c>
      <c r="U66" s="176">
        <v>80747.647822106956</v>
      </c>
      <c r="V66" s="2"/>
      <c r="W66" s="176">
        <v>-17267.027319921996</v>
      </c>
      <c r="X66" s="176">
        <v>-31650.681051575812</v>
      </c>
      <c r="Y66" s="176">
        <v>-29344.633420554688</v>
      </c>
      <c r="Z66" s="176">
        <v>-9673.566770875128</v>
      </c>
      <c r="AA66" s="2"/>
      <c r="AB66" s="175">
        <v>-54723.468549817509</v>
      </c>
      <c r="AC66" s="175">
        <v>-177401.26576231886</v>
      </c>
      <c r="AD66" s="175">
        <v>-150226.47815209487</v>
      </c>
      <c r="AE66" s="175">
        <v>-172910.78815747867</v>
      </c>
    </row>
    <row r="67" spans="1:31">
      <c r="A67" s="1">
        <v>60</v>
      </c>
      <c r="B67" s="176">
        <f>'T Revenue'!B64-'Year 0'!G$8+'Year 0'!G$122</f>
        <v>8325.6092337449081</v>
      </c>
      <c r="C67" s="176">
        <f>'T Revenue'!C64-'Revenue Requirement'!C$4+'Revenue Requirement'!C$33</f>
        <v>198364.28303138632</v>
      </c>
      <c r="D67" s="176">
        <f>'T Revenue'!D64-'Revenue Requirement'!D$4+'Revenue Requirement'!D$33</f>
        <v>161159.5316509963</v>
      </c>
      <c r="E67" s="176">
        <f>'T Revenue'!E64-'Revenue Requirement'!E$4+'Revenue Requirement'!E$33</f>
        <v>89887.960382344667</v>
      </c>
      <c r="G67" s="179" t="e">
        <f ca="1"/>
        <v>#NAME?</v>
      </c>
      <c r="H67" s="179" t="e">
        <f ca="1"/>
        <v>#NAME?</v>
      </c>
      <c r="I67" s="179" t="e">
        <f ca="1"/>
        <v>#NAME?</v>
      </c>
      <c r="J67" s="179" t="e">
        <f ca="1"/>
        <v>#NAME?</v>
      </c>
      <c r="L67" s="175">
        <f>NR_to_Cash!C$9</f>
        <v>-54723.468549817509</v>
      </c>
      <c r="M67" s="175">
        <f>NR_to_Cash!D$9</f>
        <v>-177401.26576231886</v>
      </c>
      <c r="N67" s="175">
        <f>NR_to_Cash!E$9</f>
        <v>-150226.47815209487</v>
      </c>
      <c r="O67" s="175">
        <f>NR_to_Cash!F$9</f>
        <v>-172910.78815747867</v>
      </c>
      <c r="Q67" s="1">
        <v>60</v>
      </c>
      <c r="R67" s="176">
        <v>8325.6092337449081</v>
      </c>
      <c r="S67" s="176">
        <v>198364.28303138632</v>
      </c>
      <c r="T67" s="176">
        <v>161159.5316509963</v>
      </c>
      <c r="U67" s="176">
        <v>89887.960382344667</v>
      </c>
      <c r="V67" s="2"/>
      <c r="W67" s="176">
        <v>-10143.277204371756</v>
      </c>
      <c r="X67" s="176">
        <v>-21536.946988406358</v>
      </c>
      <c r="Y67" s="176">
        <v>-17947.914569255663</v>
      </c>
      <c r="Z67" s="176">
        <v>-12158.516909881728</v>
      </c>
      <c r="AA67" s="2"/>
      <c r="AB67" s="175">
        <v>-54723.468549817509</v>
      </c>
      <c r="AC67" s="175">
        <v>-177401.26576231886</v>
      </c>
      <c r="AD67" s="175">
        <v>-150226.47815209487</v>
      </c>
      <c r="AE67" s="175">
        <v>-172910.78815747867</v>
      </c>
    </row>
    <row r="68" spans="1:31">
      <c r="A68" s="1">
        <v>61</v>
      </c>
      <c r="B68" s="176">
        <f>'T Revenue'!B65-'Year 0'!G$8+'Year 0'!G$122</f>
        <v>27338.261535749305</v>
      </c>
      <c r="C68" s="176">
        <f>'T Revenue'!C65-'Revenue Requirement'!C$4+'Revenue Requirement'!C$33</f>
        <v>218106.76301399688</v>
      </c>
      <c r="D68" s="176">
        <f>'T Revenue'!D65-'Revenue Requirement'!D$4+'Revenue Requirement'!D$33</f>
        <v>178270.11009617592</v>
      </c>
      <c r="E68" s="176">
        <f>'T Revenue'!E65-'Revenue Requirement'!E$4+'Revenue Requirement'!E$33</f>
        <v>150491.56141941436</v>
      </c>
      <c r="G68" s="179" t="e">
        <f ca="1"/>
        <v>#NAME?</v>
      </c>
      <c r="H68" s="179" t="e">
        <f ca="1"/>
        <v>#NAME?</v>
      </c>
      <c r="I68" s="179" t="e">
        <f ca="1"/>
        <v>#NAME?</v>
      </c>
      <c r="J68" s="179" t="e">
        <f ca="1"/>
        <v>#NAME?</v>
      </c>
      <c r="L68" s="175">
        <f>NR_to_Cash!C$9</f>
        <v>-54723.468549817509</v>
      </c>
      <c r="M68" s="175">
        <f>NR_to_Cash!D$9</f>
        <v>-177401.26576231886</v>
      </c>
      <c r="N68" s="175">
        <f>NR_to_Cash!E$9</f>
        <v>-150226.47815209487</v>
      </c>
      <c r="O68" s="175">
        <f>NR_to_Cash!F$9</f>
        <v>-172910.78815747867</v>
      </c>
      <c r="Q68" s="1">
        <v>61</v>
      </c>
      <c r="R68" s="176">
        <v>27338.261535749305</v>
      </c>
      <c r="S68" s="176">
        <v>218106.76301399688</v>
      </c>
      <c r="T68" s="176">
        <v>178270.11009617592</v>
      </c>
      <c r="U68" s="176">
        <v>150491.56141941436</v>
      </c>
      <c r="V68" s="2"/>
      <c r="W68" s="176">
        <v>-11789.212552218698</v>
      </c>
      <c r="X68" s="176">
        <v>-10977.490965467179</v>
      </c>
      <c r="Y68" s="176">
        <v>-23264.059740674682</v>
      </c>
      <c r="Z68" s="176">
        <v>-8731.1314169571269</v>
      </c>
      <c r="AA68" s="2"/>
      <c r="AB68" s="175">
        <v>-54723.468549817509</v>
      </c>
      <c r="AC68" s="175">
        <v>-177401.26576231886</v>
      </c>
      <c r="AD68" s="175">
        <v>-150226.47815209487</v>
      </c>
      <c r="AE68" s="175">
        <v>-172910.78815747867</v>
      </c>
    </row>
    <row r="69" spans="1:31">
      <c r="A69" s="1">
        <v>62</v>
      </c>
      <c r="B69" s="176">
        <f>'T Revenue'!B66-'Year 0'!G$8+'Year 0'!G$122</f>
        <v>-5322.5892142574303</v>
      </c>
      <c r="C69" s="176">
        <f>'T Revenue'!C66-'Revenue Requirement'!C$4+'Revenue Requirement'!C$33</f>
        <v>213514.51630560355</v>
      </c>
      <c r="D69" s="176">
        <f>'T Revenue'!D66-'Revenue Requirement'!D$4+'Revenue Requirement'!D$33</f>
        <v>122093.98193424311</v>
      </c>
      <c r="E69" s="176">
        <f>'T Revenue'!E66-'Revenue Requirement'!E$4+'Revenue Requirement'!E$33</f>
        <v>124910.88322895952</v>
      </c>
      <c r="G69" s="179" t="e">
        <f ca="1"/>
        <v>#NAME?</v>
      </c>
      <c r="H69" s="179" t="e">
        <f ca="1"/>
        <v>#NAME?</v>
      </c>
      <c r="I69" s="179" t="e">
        <f ca="1"/>
        <v>#NAME?</v>
      </c>
      <c r="J69" s="179" t="e">
        <f ca="1"/>
        <v>#NAME?</v>
      </c>
      <c r="L69" s="175">
        <f>NR_to_Cash!C$9</f>
        <v>-54723.468549817509</v>
      </c>
      <c r="M69" s="175">
        <f>NR_to_Cash!D$9</f>
        <v>-177401.26576231886</v>
      </c>
      <c r="N69" s="175">
        <f>NR_to_Cash!E$9</f>
        <v>-150226.47815209487</v>
      </c>
      <c r="O69" s="175">
        <f>NR_to_Cash!F$9</f>
        <v>-172910.78815747867</v>
      </c>
      <c r="Q69" s="1">
        <v>62</v>
      </c>
      <c r="R69" s="176">
        <v>-5322.5892142574303</v>
      </c>
      <c r="S69" s="176">
        <v>213514.51630560355</v>
      </c>
      <c r="T69" s="176">
        <v>122093.98193424311</v>
      </c>
      <c r="U69" s="176">
        <v>124910.88322895952</v>
      </c>
      <c r="V69" s="2"/>
      <c r="W69" s="176">
        <v>-7622.0990687654121</v>
      </c>
      <c r="X69" s="176">
        <v>-37892.442613232415</v>
      </c>
      <c r="Y69" s="176">
        <v>-32095.507634629961</v>
      </c>
      <c r="Z69" s="176">
        <v>36851.147274854127</v>
      </c>
      <c r="AA69" s="2"/>
      <c r="AB69" s="175">
        <v>-54723.468549817509</v>
      </c>
      <c r="AC69" s="175">
        <v>-177401.26576231886</v>
      </c>
      <c r="AD69" s="175">
        <v>-150226.47815209487</v>
      </c>
      <c r="AE69" s="175">
        <v>-172910.78815747867</v>
      </c>
    </row>
    <row r="70" spans="1:31">
      <c r="A70" s="1">
        <v>63</v>
      </c>
      <c r="B70" s="176">
        <f>'T Revenue'!B67-'Year 0'!G$8+'Year 0'!G$122</f>
        <v>4676.2304664500989</v>
      </c>
      <c r="C70" s="176">
        <f>'T Revenue'!C67-'Revenue Requirement'!C$4+'Revenue Requirement'!C$33</f>
        <v>268369.08967828681</v>
      </c>
      <c r="D70" s="176">
        <f>'T Revenue'!D67-'Revenue Requirement'!D$4+'Revenue Requirement'!D$33</f>
        <v>150180.69892315939</v>
      </c>
      <c r="E70" s="176">
        <f>'T Revenue'!E67-'Revenue Requirement'!E$4+'Revenue Requirement'!E$33</f>
        <v>136421.60737739899</v>
      </c>
      <c r="G70" s="179" t="e">
        <f ca="1"/>
        <v>#NAME?</v>
      </c>
      <c r="H70" s="179" t="e">
        <f ca="1"/>
        <v>#NAME?</v>
      </c>
      <c r="I70" s="179" t="e">
        <f ca="1"/>
        <v>#NAME?</v>
      </c>
      <c r="J70" s="179" t="e">
        <f ca="1"/>
        <v>#NAME?</v>
      </c>
      <c r="L70" s="175">
        <f>NR_to_Cash!C$9</f>
        <v>-54723.468549817509</v>
      </c>
      <c r="M70" s="175">
        <f>NR_to_Cash!D$9</f>
        <v>-177401.26576231886</v>
      </c>
      <c r="N70" s="175">
        <f>NR_to_Cash!E$9</f>
        <v>-150226.47815209487</v>
      </c>
      <c r="O70" s="175">
        <f>NR_to_Cash!F$9</f>
        <v>-172910.78815747867</v>
      </c>
      <c r="Q70" s="1">
        <v>63</v>
      </c>
      <c r="R70" s="176">
        <v>4676.2304664500989</v>
      </c>
      <c r="S70" s="176">
        <v>268369.08967828681</v>
      </c>
      <c r="T70" s="176">
        <v>150180.69892315939</v>
      </c>
      <c r="U70" s="176">
        <v>136421.60737739899</v>
      </c>
      <c r="V70" s="2"/>
      <c r="W70" s="176">
        <v>-13939.960478127585</v>
      </c>
      <c r="X70" s="176">
        <v>-44219.943280516658</v>
      </c>
      <c r="Y70" s="176">
        <v>2605.6347278961912</v>
      </c>
      <c r="Z70" s="176">
        <v>-20176.781173829921</v>
      </c>
      <c r="AA70" s="2"/>
      <c r="AB70" s="175">
        <v>-54723.468549817509</v>
      </c>
      <c r="AC70" s="175">
        <v>-177401.26576231886</v>
      </c>
      <c r="AD70" s="175">
        <v>-150226.47815209487</v>
      </c>
      <c r="AE70" s="175">
        <v>-172910.78815747867</v>
      </c>
    </row>
    <row r="71" spans="1:31">
      <c r="A71" s="1">
        <v>64</v>
      </c>
      <c r="B71" s="176">
        <f>'T Revenue'!B68-'Year 0'!G$8+'Year 0'!G$122</f>
        <v>-17452.387854762375</v>
      </c>
      <c r="C71" s="176">
        <f>'T Revenue'!C68-'Revenue Requirement'!C$4+'Revenue Requirement'!C$33</f>
        <v>221358.61954178242</v>
      </c>
      <c r="D71" s="176">
        <f>'T Revenue'!D68-'Revenue Requirement'!D$4+'Revenue Requirement'!D$33</f>
        <v>175125.21917780116</v>
      </c>
      <c r="E71" s="176">
        <f>'T Revenue'!E68-'Revenue Requirement'!E$4+'Revenue Requirement'!E$33</f>
        <v>143233.60023959656</v>
      </c>
      <c r="G71" s="179" t="e">
        <f ca="1"/>
        <v>#NAME?</v>
      </c>
      <c r="H71" s="179" t="e">
        <f ca="1"/>
        <v>#NAME?</v>
      </c>
      <c r="I71" s="179" t="e">
        <f ca="1"/>
        <v>#NAME?</v>
      </c>
      <c r="J71" s="179" t="e">
        <f ca="1"/>
        <v>#NAME?</v>
      </c>
      <c r="L71" s="175">
        <f>NR_to_Cash!C$9</f>
        <v>-54723.468549817509</v>
      </c>
      <c r="M71" s="175">
        <f>NR_to_Cash!D$9</f>
        <v>-177401.26576231886</v>
      </c>
      <c r="N71" s="175">
        <f>NR_to_Cash!E$9</f>
        <v>-150226.47815209487</v>
      </c>
      <c r="O71" s="175">
        <f>NR_to_Cash!F$9</f>
        <v>-172910.78815747867</v>
      </c>
      <c r="Q71" s="1">
        <v>64</v>
      </c>
      <c r="R71" s="176">
        <v>-17452.387854762375</v>
      </c>
      <c r="S71" s="176">
        <v>221358.61954178242</v>
      </c>
      <c r="T71" s="176">
        <v>175125.21917780116</v>
      </c>
      <c r="U71" s="176">
        <v>143233.60023959656</v>
      </c>
      <c r="V71" s="2"/>
      <c r="W71" s="176">
        <v>-5392.5177435559453</v>
      </c>
      <c r="X71" s="176">
        <v>-18042.317138828337</v>
      </c>
      <c r="Y71" s="176">
        <v>-39814.99816838582</v>
      </c>
      <c r="Z71" s="176">
        <v>8547.8653458263725</v>
      </c>
      <c r="AA71" s="2"/>
      <c r="AB71" s="175">
        <v>-54723.468549817509</v>
      </c>
      <c r="AC71" s="175">
        <v>-177401.26576231886</v>
      </c>
      <c r="AD71" s="175">
        <v>-150226.47815209487</v>
      </c>
      <c r="AE71" s="175">
        <v>-172910.78815747867</v>
      </c>
    </row>
    <row r="72" spans="1:31">
      <c r="A72" s="1">
        <v>65</v>
      </c>
      <c r="B72" s="176">
        <f>'T Revenue'!B69-'Year 0'!G$8+'Year 0'!G$122</f>
        <v>4655.059318640735</v>
      </c>
      <c r="C72" s="176">
        <f>'T Revenue'!C69-'Revenue Requirement'!C$4+'Revenue Requirement'!C$33</f>
        <v>247717.50223292364</v>
      </c>
      <c r="D72" s="176">
        <f>'T Revenue'!D69-'Revenue Requirement'!D$4+'Revenue Requirement'!D$33</f>
        <v>174443.50003295159</v>
      </c>
      <c r="E72" s="176">
        <f>'T Revenue'!E69-'Revenue Requirement'!E$4+'Revenue Requirement'!E$33</f>
        <v>95663.669874798972</v>
      </c>
      <c r="G72" s="179" t="e">
        <f ca="1"/>
        <v>#NAME?</v>
      </c>
      <c r="H72" s="179" t="e">
        <f ca="1"/>
        <v>#NAME?</v>
      </c>
      <c r="I72" s="179" t="e">
        <f ca="1"/>
        <v>#NAME?</v>
      </c>
      <c r="J72" s="179" t="e">
        <f ca="1"/>
        <v>#NAME?</v>
      </c>
      <c r="L72" s="175">
        <f>NR_to_Cash!C$9</f>
        <v>-54723.468549817509</v>
      </c>
      <c r="M72" s="175">
        <f>NR_to_Cash!D$9</f>
        <v>-177401.26576231886</v>
      </c>
      <c r="N72" s="175">
        <f>NR_to_Cash!E$9</f>
        <v>-150226.47815209487</v>
      </c>
      <c r="O72" s="175">
        <f>NR_to_Cash!F$9</f>
        <v>-172910.78815747867</v>
      </c>
      <c r="Q72" s="1">
        <v>65</v>
      </c>
      <c r="R72" s="176">
        <v>4655.059318640735</v>
      </c>
      <c r="S72" s="176">
        <v>247717.50223292364</v>
      </c>
      <c r="T72" s="176">
        <v>174443.50003295159</v>
      </c>
      <c r="U72" s="176">
        <v>95663.669874798972</v>
      </c>
      <c r="V72" s="2"/>
      <c r="W72" s="176">
        <v>-30382.009057429736</v>
      </c>
      <c r="X72" s="176">
        <v>-26073.720710685709</v>
      </c>
      <c r="Y72" s="176">
        <v>-6646.1863884194754</v>
      </c>
      <c r="Z72" s="176">
        <v>-9119.2914438820444</v>
      </c>
      <c r="AA72" s="2"/>
      <c r="AB72" s="175">
        <v>-54723.468549817509</v>
      </c>
      <c r="AC72" s="175">
        <v>-177401.26576231886</v>
      </c>
      <c r="AD72" s="175">
        <v>-150226.47815209487</v>
      </c>
      <c r="AE72" s="175">
        <v>-172910.78815747867</v>
      </c>
    </row>
    <row r="73" spans="1:31">
      <c r="A73" s="1">
        <v>66</v>
      </c>
      <c r="B73" s="176">
        <f>'T Revenue'!B70-'Year 0'!G$8+'Year 0'!G$122</f>
        <v>-13046.006650791736</v>
      </c>
      <c r="C73" s="176">
        <f>'T Revenue'!C70-'Revenue Requirement'!C$4+'Revenue Requirement'!C$33</f>
        <v>208464.41082152864</v>
      </c>
      <c r="D73" s="176">
        <f>'T Revenue'!D70-'Revenue Requirement'!D$4+'Revenue Requirement'!D$33</f>
        <v>120455.77649959526</v>
      </c>
      <c r="E73" s="176">
        <f>'T Revenue'!E70-'Revenue Requirement'!E$4+'Revenue Requirement'!E$33</f>
        <v>124526.986485512</v>
      </c>
      <c r="G73" s="179" t="e">
        <f ca="1"/>
        <v>#NAME?</v>
      </c>
      <c r="H73" s="179" t="e">
        <f ca="1"/>
        <v>#NAME?</v>
      </c>
      <c r="I73" s="179" t="e">
        <f ca="1"/>
        <v>#NAME?</v>
      </c>
      <c r="J73" s="179" t="e">
        <f ca="1"/>
        <v>#NAME?</v>
      </c>
      <c r="L73" s="175">
        <f>NR_to_Cash!C$9</f>
        <v>-54723.468549817509</v>
      </c>
      <c r="M73" s="175">
        <f>NR_to_Cash!D$9</f>
        <v>-177401.26576231886</v>
      </c>
      <c r="N73" s="175">
        <f>NR_to_Cash!E$9</f>
        <v>-150226.47815209487</v>
      </c>
      <c r="O73" s="175">
        <f>NR_to_Cash!F$9</f>
        <v>-172910.78815747867</v>
      </c>
      <c r="Q73" s="1">
        <v>66</v>
      </c>
      <c r="R73" s="176">
        <v>-13046.006650791736</v>
      </c>
      <c r="S73" s="176">
        <v>208464.41082152864</v>
      </c>
      <c r="T73" s="176">
        <v>120455.77649959526</v>
      </c>
      <c r="U73" s="176">
        <v>124526.986485512</v>
      </c>
      <c r="V73" s="2"/>
      <c r="W73" s="176">
        <v>-9514.9794642780907</v>
      </c>
      <c r="X73" s="176">
        <v>-47808.245286782039</v>
      </c>
      <c r="Y73" s="176">
        <v>-51749.793009008979</v>
      </c>
      <c r="Z73" s="176">
        <v>3635.7779816186521</v>
      </c>
      <c r="AA73" s="2"/>
      <c r="AB73" s="175">
        <v>-54723.468549817509</v>
      </c>
      <c r="AC73" s="175">
        <v>-177401.26576231886</v>
      </c>
      <c r="AD73" s="175">
        <v>-150226.47815209487</v>
      </c>
      <c r="AE73" s="175">
        <v>-172910.78815747867</v>
      </c>
    </row>
    <row r="74" spans="1:31">
      <c r="A74" s="1">
        <v>67</v>
      </c>
      <c r="B74" s="176">
        <f>'T Revenue'!B71-'Year 0'!G$8+'Year 0'!G$122</f>
        <v>5539.8789415899664</v>
      </c>
      <c r="C74" s="176">
        <f>'T Revenue'!C71-'Revenue Requirement'!C$4+'Revenue Requirement'!C$33</f>
        <v>213086.67812581174</v>
      </c>
      <c r="D74" s="176">
        <f>'T Revenue'!D71-'Revenue Requirement'!D$4+'Revenue Requirement'!D$33</f>
        <v>159146.16956489719</v>
      </c>
      <c r="E74" s="176">
        <f>'T Revenue'!E71-'Revenue Requirement'!E$4+'Revenue Requirement'!E$33</f>
        <v>145699.52733282815</v>
      </c>
      <c r="G74" s="179" t="e">
        <f ca="1"/>
        <v>#NAME?</v>
      </c>
      <c r="H74" s="179" t="e">
        <f ca="1"/>
        <v>#NAME?</v>
      </c>
      <c r="I74" s="179" t="e">
        <f ca="1"/>
        <v>#NAME?</v>
      </c>
      <c r="J74" s="179" t="e">
        <f ca="1"/>
        <v>#NAME?</v>
      </c>
      <c r="L74" s="175">
        <f>NR_to_Cash!C$9</f>
        <v>-54723.468549817509</v>
      </c>
      <c r="M74" s="175">
        <f>NR_to_Cash!D$9</f>
        <v>-177401.26576231886</v>
      </c>
      <c r="N74" s="175">
        <f>NR_to_Cash!E$9</f>
        <v>-150226.47815209487</v>
      </c>
      <c r="O74" s="175">
        <f>NR_to_Cash!F$9</f>
        <v>-172910.78815747867</v>
      </c>
      <c r="Q74" s="1">
        <v>67</v>
      </c>
      <c r="R74" s="176">
        <v>5539.8789415899664</v>
      </c>
      <c r="S74" s="176">
        <v>213086.67812581174</v>
      </c>
      <c r="T74" s="176">
        <v>159146.16956489719</v>
      </c>
      <c r="U74" s="176">
        <v>145699.52733282815</v>
      </c>
      <c r="V74" s="2"/>
      <c r="W74" s="176">
        <v>16532.17613078712</v>
      </c>
      <c r="X74" s="176">
        <v>-23323.753907667706</v>
      </c>
      <c r="Y74" s="176">
        <v>-42125.676841048757</v>
      </c>
      <c r="Z74" s="176">
        <v>-66162.329846679233</v>
      </c>
      <c r="AA74" s="2"/>
      <c r="AB74" s="175">
        <v>-54723.468549817509</v>
      </c>
      <c r="AC74" s="175">
        <v>-177401.26576231886</v>
      </c>
      <c r="AD74" s="175">
        <v>-150226.47815209487</v>
      </c>
      <c r="AE74" s="175">
        <v>-172910.78815747867</v>
      </c>
    </row>
    <row r="75" spans="1:31">
      <c r="A75" s="1">
        <v>68</v>
      </c>
      <c r="B75" s="176">
        <f>'T Revenue'!B72-'Year 0'!G$8+'Year 0'!G$122</f>
        <v>12429.702686551958</v>
      </c>
      <c r="C75" s="176">
        <f>'T Revenue'!C72-'Revenue Requirement'!C$4+'Revenue Requirement'!C$33</f>
        <v>237802.23545631114</v>
      </c>
      <c r="D75" s="176">
        <f>'T Revenue'!D72-'Revenue Requirement'!D$4+'Revenue Requirement'!D$33</f>
        <v>134368.17522083921</v>
      </c>
      <c r="E75" s="176">
        <f>'T Revenue'!E72-'Revenue Requirement'!E$4+'Revenue Requirement'!E$33</f>
        <v>168448.03103127959</v>
      </c>
      <c r="G75" s="179" t="e">
        <f ca="1"/>
        <v>#NAME?</v>
      </c>
      <c r="H75" s="179" t="e">
        <f ca="1"/>
        <v>#NAME?</v>
      </c>
      <c r="I75" s="179" t="e">
        <f ca="1"/>
        <v>#NAME?</v>
      </c>
      <c r="J75" s="179" t="e">
        <f ca="1"/>
        <v>#NAME?</v>
      </c>
      <c r="L75" s="175">
        <f>NR_to_Cash!C$9</f>
        <v>-54723.468549817509</v>
      </c>
      <c r="M75" s="175">
        <f>NR_to_Cash!D$9</f>
        <v>-177401.26576231886</v>
      </c>
      <c r="N75" s="175">
        <f>NR_to_Cash!E$9</f>
        <v>-150226.47815209487</v>
      </c>
      <c r="O75" s="175">
        <f>NR_to_Cash!F$9</f>
        <v>-172910.78815747867</v>
      </c>
      <c r="Q75" s="1">
        <v>68</v>
      </c>
      <c r="R75" s="176">
        <v>12429.702686551958</v>
      </c>
      <c r="S75" s="176">
        <v>237802.23545631114</v>
      </c>
      <c r="T75" s="176">
        <v>134368.17522083921</v>
      </c>
      <c r="U75" s="176">
        <v>168448.03103127959</v>
      </c>
      <c r="V75" s="2"/>
      <c r="W75" s="176">
        <v>-20597.389843655634</v>
      </c>
      <c r="X75" s="176">
        <v>-18438.465138125001</v>
      </c>
      <c r="Y75" s="176">
        <v>8463.8883234076202</v>
      </c>
      <c r="Z75" s="176">
        <v>-5806.5369847239926</v>
      </c>
      <c r="AA75" s="2"/>
      <c r="AB75" s="175">
        <v>-54723.468549817509</v>
      </c>
      <c r="AC75" s="175">
        <v>-177401.26576231886</v>
      </c>
      <c r="AD75" s="175">
        <v>-150226.47815209487</v>
      </c>
      <c r="AE75" s="175">
        <v>-172910.78815747867</v>
      </c>
    </row>
    <row r="76" spans="1:31">
      <c r="A76" s="1">
        <v>69</v>
      </c>
      <c r="B76" s="176">
        <f>'T Revenue'!B73-'Year 0'!G$8+'Year 0'!G$122</f>
        <v>16580.627068911446</v>
      </c>
      <c r="C76" s="176">
        <f>'T Revenue'!C73-'Revenue Requirement'!C$4+'Revenue Requirement'!C$33</f>
        <v>242971.48102515494</v>
      </c>
      <c r="D76" s="176">
        <f>'T Revenue'!D73-'Revenue Requirement'!D$4+'Revenue Requirement'!D$33</f>
        <v>180232.29099645466</v>
      </c>
      <c r="E76" s="176">
        <f>'T Revenue'!E73-'Revenue Requirement'!E$4+'Revenue Requirement'!E$33</f>
        <v>92582.151291214861</v>
      </c>
      <c r="G76" s="179" t="e">
        <f ca="1"/>
        <v>#NAME?</v>
      </c>
      <c r="H76" s="179" t="e">
        <f ca="1"/>
        <v>#NAME?</v>
      </c>
      <c r="I76" s="179" t="e">
        <f ca="1"/>
        <v>#NAME?</v>
      </c>
      <c r="J76" s="179" t="e">
        <f ca="1"/>
        <v>#NAME?</v>
      </c>
      <c r="L76" s="175">
        <f>NR_to_Cash!C$9</f>
        <v>-54723.468549817509</v>
      </c>
      <c r="M76" s="175">
        <f>NR_to_Cash!D$9</f>
        <v>-177401.26576231886</v>
      </c>
      <c r="N76" s="175">
        <f>NR_to_Cash!E$9</f>
        <v>-150226.47815209487</v>
      </c>
      <c r="O76" s="175">
        <f>NR_to_Cash!F$9</f>
        <v>-172910.78815747867</v>
      </c>
      <c r="Q76" s="1">
        <v>69</v>
      </c>
      <c r="R76" s="176">
        <v>16580.627068911446</v>
      </c>
      <c r="S76" s="176">
        <v>242971.48102515494</v>
      </c>
      <c r="T76" s="176">
        <v>180232.29099645466</v>
      </c>
      <c r="U76" s="176">
        <v>92582.151291214861</v>
      </c>
      <c r="V76" s="2"/>
      <c r="W76" s="176">
        <v>7986.9252553581027</v>
      </c>
      <c r="X76" s="176">
        <v>-35290.162507272093</v>
      </c>
      <c r="Y76" s="176">
        <v>-26399.789787928341</v>
      </c>
      <c r="Z76" s="176">
        <v>-6627.5641805168707</v>
      </c>
      <c r="AA76" s="2"/>
      <c r="AB76" s="175">
        <v>-54723.468549817509</v>
      </c>
      <c r="AC76" s="175">
        <v>-177401.26576231886</v>
      </c>
      <c r="AD76" s="175">
        <v>-150226.47815209487</v>
      </c>
      <c r="AE76" s="175">
        <v>-172910.78815747867</v>
      </c>
    </row>
    <row r="77" spans="1:31">
      <c r="A77" s="1">
        <v>70</v>
      </c>
      <c r="B77" s="176">
        <f>'T Revenue'!B74-'Year 0'!G$8+'Year 0'!G$122</f>
        <v>36498.017891975353</v>
      </c>
      <c r="C77" s="176">
        <f>'T Revenue'!C74-'Revenue Requirement'!C$4+'Revenue Requirement'!C$33</f>
        <v>313381.83672607434</v>
      </c>
      <c r="D77" s="176">
        <f>'T Revenue'!D74-'Revenue Requirement'!D$4+'Revenue Requirement'!D$33</f>
        <v>183230.77274718531</v>
      </c>
      <c r="E77" s="176">
        <f>'T Revenue'!E74-'Revenue Requirement'!E$4+'Revenue Requirement'!E$33</f>
        <v>154952.86074341903</v>
      </c>
      <c r="G77" s="179" t="e">
        <f ca="1"/>
        <v>#NAME?</v>
      </c>
      <c r="H77" s="179" t="e">
        <f ca="1"/>
        <v>#NAME?</v>
      </c>
      <c r="I77" s="179" t="e">
        <f ca="1"/>
        <v>#NAME?</v>
      </c>
      <c r="J77" s="179" t="e">
        <f ca="1"/>
        <v>#NAME?</v>
      </c>
      <c r="L77" s="175">
        <f>NR_to_Cash!C$9</f>
        <v>-54723.468549817509</v>
      </c>
      <c r="M77" s="175">
        <f>NR_to_Cash!D$9</f>
        <v>-177401.26576231886</v>
      </c>
      <c r="N77" s="175">
        <f>NR_to_Cash!E$9</f>
        <v>-150226.47815209487</v>
      </c>
      <c r="O77" s="175">
        <f>NR_to_Cash!F$9</f>
        <v>-172910.78815747867</v>
      </c>
      <c r="Q77" s="1">
        <v>70</v>
      </c>
      <c r="R77" s="176">
        <v>36498.017891975353</v>
      </c>
      <c r="S77" s="176">
        <v>313381.83672607434</v>
      </c>
      <c r="T77" s="176">
        <v>183230.77274718531</v>
      </c>
      <c r="U77" s="176">
        <v>154952.86074341903</v>
      </c>
      <c r="V77" s="2"/>
      <c r="W77" s="176">
        <v>-3519.767305174144</v>
      </c>
      <c r="X77" s="176">
        <v>-12508.606336811557</v>
      </c>
      <c r="Y77" s="176">
        <v>-19818.714046234265</v>
      </c>
      <c r="Z77" s="176">
        <v>-17702.688988156151</v>
      </c>
      <c r="AA77" s="2"/>
      <c r="AB77" s="175">
        <v>-54723.468549817509</v>
      </c>
      <c r="AC77" s="175">
        <v>-177401.26576231886</v>
      </c>
      <c r="AD77" s="175">
        <v>-150226.47815209487</v>
      </c>
      <c r="AE77" s="175">
        <v>-172910.78815747867</v>
      </c>
    </row>
    <row r="78" spans="1:31">
      <c r="A78" s="1">
        <v>71</v>
      </c>
      <c r="B78" s="176">
        <f>'T Revenue'!B75-'Year 0'!G$8+'Year 0'!G$122</f>
        <v>5986.5705419790465</v>
      </c>
      <c r="C78" s="176">
        <f>'T Revenue'!C75-'Revenue Requirement'!C$4+'Revenue Requirement'!C$33</f>
        <v>231532.69733446743</v>
      </c>
      <c r="D78" s="176">
        <f>'T Revenue'!D75-'Revenue Requirement'!D$4+'Revenue Requirement'!D$33</f>
        <v>147123.15434667678</v>
      </c>
      <c r="E78" s="176">
        <f>'T Revenue'!E75-'Revenue Requirement'!E$4+'Revenue Requirement'!E$33</f>
        <v>112791.37846155325</v>
      </c>
      <c r="G78" s="179" t="e">
        <f ca="1"/>
        <v>#NAME?</v>
      </c>
      <c r="H78" s="179" t="e">
        <f ca="1"/>
        <v>#NAME?</v>
      </c>
      <c r="I78" s="179" t="e">
        <f ca="1"/>
        <v>#NAME?</v>
      </c>
      <c r="J78" s="179" t="e">
        <f ca="1"/>
        <v>#NAME?</v>
      </c>
      <c r="L78" s="175">
        <f>NR_to_Cash!C$9</f>
        <v>-54723.468549817509</v>
      </c>
      <c r="M78" s="175">
        <f>NR_to_Cash!D$9</f>
        <v>-177401.26576231886</v>
      </c>
      <c r="N78" s="175">
        <f>NR_to_Cash!E$9</f>
        <v>-150226.47815209487</v>
      </c>
      <c r="O78" s="175">
        <f>NR_to_Cash!F$9</f>
        <v>-172910.78815747867</v>
      </c>
      <c r="Q78" s="1">
        <v>71</v>
      </c>
      <c r="R78" s="176">
        <v>5986.5705419790465</v>
      </c>
      <c r="S78" s="176">
        <v>231532.69733446743</v>
      </c>
      <c r="T78" s="176">
        <v>147123.15434667678</v>
      </c>
      <c r="U78" s="176">
        <v>112791.37846155325</v>
      </c>
      <c r="V78" s="2"/>
      <c r="W78" s="176">
        <v>-1172.7283327148762</v>
      </c>
      <c r="X78" s="176">
        <v>-19678.153215117054</v>
      </c>
      <c r="Y78" s="176">
        <v>8168.2506402670406</v>
      </c>
      <c r="Z78" s="176">
        <v>-27038.979916471988</v>
      </c>
      <c r="AA78" s="2"/>
      <c r="AB78" s="175">
        <v>-54723.468549817509</v>
      </c>
      <c r="AC78" s="175">
        <v>-177401.26576231886</v>
      </c>
      <c r="AD78" s="175">
        <v>-150226.47815209487</v>
      </c>
      <c r="AE78" s="175">
        <v>-172910.78815747867</v>
      </c>
    </row>
    <row r="79" spans="1:31">
      <c r="A79" s="1">
        <v>72</v>
      </c>
      <c r="B79" s="176">
        <f>'T Revenue'!B76-'Year 0'!G$8+'Year 0'!G$122</f>
        <v>-2323.7042616161052</v>
      </c>
      <c r="C79" s="176">
        <f>'T Revenue'!C76-'Revenue Requirement'!C$4+'Revenue Requirement'!C$33</f>
        <v>206936.53886280768</v>
      </c>
      <c r="D79" s="176">
        <f>'T Revenue'!D76-'Revenue Requirement'!D$4+'Revenue Requirement'!D$33</f>
        <v>120844.77700238279</v>
      </c>
      <c r="E79" s="176">
        <f>'T Revenue'!E76-'Revenue Requirement'!E$4+'Revenue Requirement'!E$33</f>
        <v>109265.72923831013</v>
      </c>
      <c r="G79" s="179" t="e">
        <f ca="1"/>
        <v>#NAME?</v>
      </c>
      <c r="H79" s="179" t="e">
        <f ca="1"/>
        <v>#NAME?</v>
      </c>
      <c r="I79" s="179" t="e">
        <f ca="1"/>
        <v>#NAME?</v>
      </c>
      <c r="J79" s="179" t="e">
        <f ca="1"/>
        <v>#NAME?</v>
      </c>
      <c r="L79" s="175">
        <f>NR_to_Cash!C$9</f>
        <v>-54723.468549817509</v>
      </c>
      <c r="M79" s="175">
        <f>NR_to_Cash!D$9</f>
        <v>-177401.26576231886</v>
      </c>
      <c r="N79" s="175">
        <f>NR_to_Cash!E$9</f>
        <v>-150226.47815209487</v>
      </c>
      <c r="O79" s="175">
        <f>NR_to_Cash!F$9</f>
        <v>-172910.78815747867</v>
      </c>
      <c r="Q79" s="1">
        <v>72</v>
      </c>
      <c r="R79" s="176">
        <v>-2323.7042616161052</v>
      </c>
      <c r="S79" s="176">
        <v>206936.53886280768</v>
      </c>
      <c r="T79" s="176">
        <v>120844.77700238279</v>
      </c>
      <c r="U79" s="176">
        <v>109265.72923831013</v>
      </c>
      <c r="V79" s="2"/>
      <c r="W79" s="176">
        <v>8153.4903766353382</v>
      </c>
      <c r="X79" s="176">
        <v>-1231.5696469829418</v>
      </c>
      <c r="Y79" s="176">
        <v>-25010.727717643371</v>
      </c>
      <c r="Z79" s="176">
        <v>30268.612980361329</v>
      </c>
      <c r="AA79" s="2"/>
      <c r="AB79" s="175">
        <v>-54723.468549817509</v>
      </c>
      <c r="AC79" s="175">
        <v>-177401.26576231886</v>
      </c>
      <c r="AD79" s="175">
        <v>-150226.47815209487</v>
      </c>
      <c r="AE79" s="175">
        <v>-172910.78815747867</v>
      </c>
    </row>
    <row r="80" spans="1:31">
      <c r="A80" s="1">
        <v>73</v>
      </c>
      <c r="B80" s="176">
        <f>'T Revenue'!B77-'Year 0'!G$8+'Year 0'!G$122</f>
        <v>9001.3198786273133</v>
      </c>
      <c r="C80" s="176">
        <f>'T Revenue'!C77-'Revenue Requirement'!C$4+'Revenue Requirement'!C$33</f>
        <v>281054.18273495184</v>
      </c>
      <c r="D80" s="176">
        <f>'T Revenue'!D77-'Revenue Requirement'!D$4+'Revenue Requirement'!D$33</f>
        <v>228847.7868006411</v>
      </c>
      <c r="E80" s="176">
        <f>'T Revenue'!E77-'Revenue Requirement'!E$4+'Revenue Requirement'!E$33</f>
        <v>187266.69892439595</v>
      </c>
      <c r="G80" s="179" t="e">
        <f ca="1"/>
        <v>#NAME?</v>
      </c>
      <c r="H80" s="179" t="e">
        <f ca="1"/>
        <v>#NAME?</v>
      </c>
      <c r="I80" s="179" t="e">
        <f ca="1"/>
        <v>#NAME?</v>
      </c>
      <c r="J80" s="179" t="e">
        <f ca="1"/>
        <v>#NAME?</v>
      </c>
      <c r="L80" s="175">
        <f>NR_to_Cash!C$9</f>
        <v>-54723.468549817509</v>
      </c>
      <c r="M80" s="175">
        <f>NR_to_Cash!D$9</f>
        <v>-177401.26576231886</v>
      </c>
      <c r="N80" s="175">
        <f>NR_to_Cash!E$9</f>
        <v>-150226.47815209487</v>
      </c>
      <c r="O80" s="175">
        <f>NR_to_Cash!F$9</f>
        <v>-172910.78815747867</v>
      </c>
      <c r="Q80" s="1">
        <v>73</v>
      </c>
      <c r="R80" s="176">
        <v>9001.3198786273133</v>
      </c>
      <c r="S80" s="176">
        <v>281054.18273495184</v>
      </c>
      <c r="T80" s="176">
        <v>228847.7868006411</v>
      </c>
      <c r="U80" s="176">
        <v>187266.69892439595</v>
      </c>
      <c r="V80" s="2"/>
      <c r="W80" s="176">
        <v>15599.188375499449</v>
      </c>
      <c r="X80" s="176">
        <v>-50229.928972850088</v>
      </c>
      <c r="Y80" s="176">
        <v>-62698.274698033463</v>
      </c>
      <c r="Z80" s="176">
        <v>-29988.274789208313</v>
      </c>
      <c r="AA80" s="2"/>
      <c r="AB80" s="175">
        <v>-54723.468549817509</v>
      </c>
      <c r="AC80" s="175">
        <v>-177401.26576231886</v>
      </c>
      <c r="AD80" s="175">
        <v>-150226.47815209487</v>
      </c>
      <c r="AE80" s="175">
        <v>-172910.78815747867</v>
      </c>
    </row>
    <row r="81" spans="1:31">
      <c r="A81" s="1">
        <v>74</v>
      </c>
      <c r="B81" s="176">
        <f>'T Revenue'!B78-'Year 0'!G$8+'Year 0'!G$122</f>
        <v>10136.684772263048</v>
      </c>
      <c r="C81" s="176">
        <f>'T Revenue'!C78-'Revenue Requirement'!C$4+'Revenue Requirement'!C$33</f>
        <v>224967.30863627861</v>
      </c>
      <c r="D81" s="176">
        <f>'T Revenue'!D78-'Revenue Requirement'!D$4+'Revenue Requirement'!D$33</f>
        <v>185935.64510325715</v>
      </c>
      <c r="E81" s="176">
        <f>'T Revenue'!E78-'Revenue Requirement'!E$4+'Revenue Requirement'!E$33</f>
        <v>144396.47836849815</v>
      </c>
      <c r="G81" s="179" t="e">
        <f ca="1"/>
        <v>#NAME?</v>
      </c>
      <c r="H81" s="179" t="e">
        <f ca="1"/>
        <v>#NAME?</v>
      </c>
      <c r="I81" s="179" t="e">
        <f ca="1"/>
        <v>#NAME?</v>
      </c>
      <c r="J81" s="179" t="e">
        <f ca="1"/>
        <v>#NAME?</v>
      </c>
      <c r="L81" s="175">
        <f>NR_to_Cash!C$9</f>
        <v>-54723.468549817509</v>
      </c>
      <c r="M81" s="175">
        <f>NR_to_Cash!D$9</f>
        <v>-177401.26576231886</v>
      </c>
      <c r="N81" s="175">
        <f>NR_to_Cash!E$9</f>
        <v>-150226.47815209487</v>
      </c>
      <c r="O81" s="175">
        <f>NR_to_Cash!F$9</f>
        <v>-172910.78815747867</v>
      </c>
      <c r="Q81" s="1">
        <v>74</v>
      </c>
      <c r="R81" s="176">
        <v>10136.684772263048</v>
      </c>
      <c r="S81" s="176">
        <v>224967.30863627861</v>
      </c>
      <c r="T81" s="176">
        <v>185935.64510325715</v>
      </c>
      <c r="U81" s="176">
        <v>144396.47836849815</v>
      </c>
      <c r="V81" s="2"/>
      <c r="W81" s="176">
        <v>-25954.505679079797</v>
      </c>
      <c r="X81" s="176">
        <v>-11115.663939016405</v>
      </c>
      <c r="Y81" s="176">
        <v>13182.230260459241</v>
      </c>
      <c r="Z81" s="176">
        <v>-6852.9857418255415</v>
      </c>
      <c r="AA81" s="2"/>
      <c r="AB81" s="175">
        <v>-54723.468549817509</v>
      </c>
      <c r="AC81" s="175">
        <v>-177401.26576231886</v>
      </c>
      <c r="AD81" s="175">
        <v>-150226.47815209487</v>
      </c>
      <c r="AE81" s="175">
        <v>-172910.78815747867</v>
      </c>
    </row>
    <row r="82" spans="1:31">
      <c r="A82" s="1">
        <v>75</v>
      </c>
      <c r="B82" s="176">
        <f>'T Revenue'!B79-'Year 0'!G$8+'Year 0'!G$122</f>
        <v>-13386.119976185961</v>
      </c>
      <c r="C82" s="176">
        <f>'T Revenue'!C79-'Revenue Requirement'!C$4+'Revenue Requirement'!C$33</f>
        <v>225408.88656453509</v>
      </c>
      <c r="D82" s="176">
        <f>'T Revenue'!D79-'Revenue Requirement'!D$4+'Revenue Requirement'!D$33</f>
        <v>133825.87292282865</v>
      </c>
      <c r="E82" s="176">
        <f>'T Revenue'!E79-'Revenue Requirement'!E$4+'Revenue Requirement'!E$33</f>
        <v>150120.50069559412</v>
      </c>
      <c r="G82" s="179" t="e">
        <f ca="1"/>
        <v>#NAME?</v>
      </c>
      <c r="H82" s="179" t="e">
        <f ca="1"/>
        <v>#NAME?</v>
      </c>
      <c r="I82" s="179" t="e">
        <f ca="1"/>
        <v>#NAME?</v>
      </c>
      <c r="J82" s="179" t="e">
        <f ca="1"/>
        <v>#NAME?</v>
      </c>
      <c r="L82" s="175">
        <f>NR_to_Cash!C$9</f>
        <v>-54723.468549817509</v>
      </c>
      <c r="M82" s="175">
        <f>NR_to_Cash!D$9</f>
        <v>-177401.26576231886</v>
      </c>
      <c r="N82" s="175">
        <f>NR_to_Cash!E$9</f>
        <v>-150226.47815209487</v>
      </c>
      <c r="O82" s="175">
        <f>NR_to_Cash!F$9</f>
        <v>-172910.78815747867</v>
      </c>
      <c r="Q82" s="1">
        <v>75</v>
      </c>
      <c r="R82" s="176">
        <v>-13386.119976185961</v>
      </c>
      <c r="S82" s="176">
        <v>225408.88656453509</v>
      </c>
      <c r="T82" s="176">
        <v>133825.87292282865</v>
      </c>
      <c r="U82" s="176">
        <v>150120.50069559412</v>
      </c>
      <c r="V82" s="2"/>
      <c r="W82" s="176">
        <v>19550.761797227664</v>
      </c>
      <c r="X82" s="176">
        <v>-22643.646310814191</v>
      </c>
      <c r="Y82" s="176">
        <v>13250.623152378481</v>
      </c>
      <c r="Z82" s="176">
        <v>-13209.84611405083</v>
      </c>
      <c r="AA82" s="2"/>
      <c r="AB82" s="175">
        <v>-54723.468549817509</v>
      </c>
      <c r="AC82" s="175">
        <v>-177401.26576231886</v>
      </c>
      <c r="AD82" s="175">
        <v>-150226.47815209487</v>
      </c>
      <c r="AE82" s="175">
        <v>-172910.78815747867</v>
      </c>
    </row>
    <row r="83" spans="1:31">
      <c r="A83" s="1">
        <v>76</v>
      </c>
      <c r="B83" s="176">
        <f>'T Revenue'!B80-'Year 0'!G$8+'Year 0'!G$122</f>
        <v>6547.3422638329212</v>
      </c>
      <c r="C83" s="176">
        <f>'T Revenue'!C80-'Revenue Requirement'!C$4+'Revenue Requirement'!C$33</f>
        <v>254269.98538572458</v>
      </c>
      <c r="D83" s="176">
        <f>'T Revenue'!D80-'Revenue Requirement'!D$4+'Revenue Requirement'!D$33</f>
        <v>165722.38645984652</v>
      </c>
      <c r="E83" s="176">
        <f>'T Revenue'!E80-'Revenue Requirement'!E$4+'Revenue Requirement'!E$33</f>
        <v>157892.96347002266</v>
      </c>
      <c r="G83" s="179" t="e">
        <f ca="1"/>
        <v>#NAME?</v>
      </c>
      <c r="H83" s="179" t="e">
        <f ca="1"/>
        <v>#NAME?</v>
      </c>
      <c r="I83" s="179" t="e">
        <f ca="1"/>
        <v>#NAME?</v>
      </c>
      <c r="J83" s="179" t="e">
        <f ca="1"/>
        <v>#NAME?</v>
      </c>
      <c r="L83" s="175">
        <f>NR_to_Cash!C$9</f>
        <v>-54723.468549817509</v>
      </c>
      <c r="M83" s="175">
        <f>NR_to_Cash!D$9</f>
        <v>-177401.26576231886</v>
      </c>
      <c r="N83" s="175">
        <f>NR_to_Cash!E$9</f>
        <v>-150226.47815209487</v>
      </c>
      <c r="O83" s="175">
        <f>NR_to_Cash!F$9</f>
        <v>-172910.78815747867</v>
      </c>
      <c r="Q83" s="1">
        <v>76</v>
      </c>
      <c r="R83" s="176">
        <v>6547.3422638329212</v>
      </c>
      <c r="S83" s="176">
        <v>254269.98538572458</v>
      </c>
      <c r="T83" s="176">
        <v>165722.38645984652</v>
      </c>
      <c r="U83" s="176">
        <v>157892.96347002266</v>
      </c>
      <c r="V83" s="2"/>
      <c r="W83" s="176">
        <v>-19124.039071699139</v>
      </c>
      <c r="X83" s="176">
        <v>-16498.860994306393</v>
      </c>
      <c r="Y83" s="176">
        <v>-7472.7609408900607</v>
      </c>
      <c r="Z83" s="176">
        <v>-35253.512753180694</v>
      </c>
      <c r="AA83" s="2"/>
      <c r="AB83" s="175">
        <v>-54723.468549817509</v>
      </c>
      <c r="AC83" s="175">
        <v>-177401.26576231886</v>
      </c>
      <c r="AD83" s="175">
        <v>-150226.47815209487</v>
      </c>
      <c r="AE83" s="175">
        <v>-172910.78815747867</v>
      </c>
    </row>
    <row r="84" spans="1:31">
      <c r="A84" s="1">
        <v>77</v>
      </c>
      <c r="B84" s="176">
        <f>'T Revenue'!B81-'Year 0'!G$8+'Year 0'!G$122</f>
        <v>31754.643981697969</v>
      </c>
      <c r="C84" s="176">
        <f>'T Revenue'!C81-'Revenue Requirement'!C$4+'Revenue Requirement'!C$33</f>
        <v>265958.40603578882</v>
      </c>
      <c r="D84" s="176">
        <f>'T Revenue'!D81-'Revenue Requirement'!D$4+'Revenue Requirement'!D$33</f>
        <v>179986.67154922639</v>
      </c>
      <c r="E84" s="176">
        <f>'T Revenue'!E81-'Revenue Requirement'!E$4+'Revenue Requirement'!E$33</f>
        <v>152725.22003682982</v>
      </c>
      <c r="G84" s="179" t="e">
        <f ca="1"/>
        <v>#NAME?</v>
      </c>
      <c r="H84" s="179" t="e">
        <f ca="1"/>
        <v>#NAME?</v>
      </c>
      <c r="I84" s="179" t="e">
        <f ca="1"/>
        <v>#NAME?</v>
      </c>
      <c r="J84" s="179" t="e">
        <f ca="1"/>
        <v>#NAME?</v>
      </c>
      <c r="L84" s="175">
        <f>NR_to_Cash!C$9</f>
        <v>-54723.468549817509</v>
      </c>
      <c r="M84" s="175">
        <f>NR_to_Cash!D$9</f>
        <v>-177401.26576231886</v>
      </c>
      <c r="N84" s="175">
        <f>NR_to_Cash!E$9</f>
        <v>-150226.47815209487</v>
      </c>
      <c r="O84" s="175">
        <f>NR_to_Cash!F$9</f>
        <v>-172910.78815747867</v>
      </c>
      <c r="Q84" s="1">
        <v>77</v>
      </c>
      <c r="R84" s="176">
        <v>31754.643981697969</v>
      </c>
      <c r="S84" s="176">
        <v>265958.40603578882</v>
      </c>
      <c r="T84" s="176">
        <v>179986.67154922639</v>
      </c>
      <c r="U84" s="176">
        <v>152725.22003682982</v>
      </c>
      <c r="V84" s="2"/>
      <c r="W84" s="176">
        <v>6801.8921374414349</v>
      </c>
      <c r="X84" s="176">
        <v>-24672.708482309012</v>
      </c>
      <c r="Y84" s="176">
        <v>-42150.321949333418</v>
      </c>
      <c r="Z84" s="176">
        <v>456.40375330578536</v>
      </c>
      <c r="AA84" s="2"/>
      <c r="AB84" s="175">
        <v>-54723.468549817509</v>
      </c>
      <c r="AC84" s="175">
        <v>-177401.26576231886</v>
      </c>
      <c r="AD84" s="175">
        <v>-150226.47815209487</v>
      </c>
      <c r="AE84" s="175">
        <v>-172910.78815747867</v>
      </c>
    </row>
    <row r="85" spans="1:31">
      <c r="A85" s="1">
        <v>78</v>
      </c>
      <c r="B85" s="176">
        <f>'T Revenue'!B82-'Year 0'!G$8+'Year 0'!G$122</f>
        <v>-4795.9685367560014</v>
      </c>
      <c r="C85" s="176">
        <f>'T Revenue'!C82-'Revenue Requirement'!C$4+'Revenue Requirement'!C$33</f>
        <v>220949.73555294285</v>
      </c>
      <c r="D85" s="176">
        <f>'T Revenue'!D82-'Revenue Requirement'!D$4+'Revenue Requirement'!D$33</f>
        <v>144998.26371627464</v>
      </c>
      <c r="E85" s="176">
        <f>'T Revenue'!E82-'Revenue Requirement'!E$4+'Revenue Requirement'!E$33</f>
        <v>112086.58482572925</v>
      </c>
      <c r="G85" s="179" t="e">
        <f ca="1"/>
        <v>#NAME?</v>
      </c>
      <c r="H85" s="179" t="e">
        <f ca="1"/>
        <v>#NAME?</v>
      </c>
      <c r="I85" s="179" t="e">
        <f ca="1"/>
        <v>#NAME?</v>
      </c>
      <c r="J85" s="179" t="e">
        <f ca="1"/>
        <v>#NAME?</v>
      </c>
      <c r="L85" s="175">
        <f>NR_to_Cash!C$9</f>
        <v>-54723.468549817509</v>
      </c>
      <c r="M85" s="175">
        <f>NR_to_Cash!D$9</f>
        <v>-177401.26576231886</v>
      </c>
      <c r="N85" s="175">
        <f>NR_to_Cash!E$9</f>
        <v>-150226.47815209487</v>
      </c>
      <c r="O85" s="175">
        <f>NR_to_Cash!F$9</f>
        <v>-172910.78815747867</v>
      </c>
      <c r="Q85" s="1">
        <v>78</v>
      </c>
      <c r="R85" s="176">
        <v>-4795.9685367560014</v>
      </c>
      <c r="S85" s="176">
        <v>220949.73555294285</v>
      </c>
      <c r="T85" s="176">
        <v>144998.26371627464</v>
      </c>
      <c r="U85" s="176">
        <v>112086.58482572925</v>
      </c>
      <c r="V85" s="2"/>
      <c r="W85" s="176">
        <v>-20911.481195070082</v>
      </c>
      <c r="X85" s="176">
        <v>4460.6105585934129</v>
      </c>
      <c r="Y85" s="176">
        <v>-3149.9921209719032</v>
      </c>
      <c r="Z85" s="176">
        <v>-34590.189141441835</v>
      </c>
      <c r="AA85" s="2"/>
      <c r="AB85" s="175">
        <v>-54723.468549817509</v>
      </c>
      <c r="AC85" s="175">
        <v>-177401.26576231886</v>
      </c>
      <c r="AD85" s="175">
        <v>-150226.47815209487</v>
      </c>
      <c r="AE85" s="175">
        <v>-172910.78815747867</v>
      </c>
    </row>
    <row r="86" spans="1:31">
      <c r="A86" s="1">
        <v>79</v>
      </c>
      <c r="B86" s="176">
        <f>'T Revenue'!B83-'Year 0'!G$8+'Year 0'!G$122</f>
        <v>1253.9647615884896</v>
      </c>
      <c r="C86" s="176">
        <f>'T Revenue'!C83-'Revenue Requirement'!C$4+'Revenue Requirement'!C$33</f>
        <v>188740.53597152373</v>
      </c>
      <c r="D86" s="176">
        <f>'T Revenue'!D83-'Revenue Requirement'!D$4+'Revenue Requirement'!D$33</f>
        <v>155146.06604724494</v>
      </c>
      <c r="E86" s="176">
        <f>'T Revenue'!E83-'Revenue Requirement'!E$4+'Revenue Requirement'!E$33</f>
        <v>145768.07080503926</v>
      </c>
      <c r="G86" s="179" t="e">
        <f ca="1"/>
        <v>#NAME?</v>
      </c>
      <c r="H86" s="179" t="e">
        <f ca="1"/>
        <v>#NAME?</v>
      </c>
      <c r="I86" s="179" t="e">
        <f ca="1"/>
        <v>#NAME?</v>
      </c>
      <c r="J86" s="179" t="e">
        <f ca="1"/>
        <v>#NAME?</v>
      </c>
      <c r="L86" s="175">
        <f>NR_to_Cash!C$9</f>
        <v>-54723.468549817509</v>
      </c>
      <c r="M86" s="175">
        <f>NR_to_Cash!D$9</f>
        <v>-177401.26576231886</v>
      </c>
      <c r="N86" s="175">
        <f>NR_to_Cash!E$9</f>
        <v>-150226.47815209487</v>
      </c>
      <c r="O86" s="175">
        <f>NR_to_Cash!F$9</f>
        <v>-172910.78815747867</v>
      </c>
      <c r="Q86" s="1">
        <v>79</v>
      </c>
      <c r="R86" s="176">
        <v>1253.9647615884896</v>
      </c>
      <c r="S86" s="176">
        <v>188740.53597152373</v>
      </c>
      <c r="T86" s="176">
        <v>155146.06604724494</v>
      </c>
      <c r="U86" s="176">
        <v>145768.07080503926</v>
      </c>
      <c r="V86" s="2"/>
      <c r="W86" s="176">
        <v>6767.2560430722078</v>
      </c>
      <c r="X86" s="176">
        <v>3926.4569570661988</v>
      </c>
      <c r="Y86" s="176">
        <v>16759.656700812047</v>
      </c>
      <c r="Z86" s="176">
        <v>-16357.119503623806</v>
      </c>
      <c r="AA86" s="2"/>
      <c r="AB86" s="175">
        <v>-54723.468549817509</v>
      </c>
      <c r="AC86" s="175">
        <v>-177401.26576231886</v>
      </c>
      <c r="AD86" s="175">
        <v>-150226.47815209487</v>
      </c>
      <c r="AE86" s="175">
        <v>-172910.78815747867</v>
      </c>
    </row>
    <row r="87" spans="1:31">
      <c r="A87" s="1">
        <v>80</v>
      </c>
      <c r="B87" s="176">
        <f>'T Revenue'!B84-'Year 0'!G$8+'Year 0'!G$122</f>
        <v>1324.2519174308982</v>
      </c>
      <c r="C87" s="176">
        <f>'T Revenue'!C84-'Revenue Requirement'!C$4+'Revenue Requirement'!C$33</f>
        <v>211684.45665722154</v>
      </c>
      <c r="D87" s="176">
        <f>'T Revenue'!D84-'Revenue Requirement'!D$4+'Revenue Requirement'!D$33</f>
        <v>145762.14118952467</v>
      </c>
      <c r="E87" s="176">
        <f>'T Revenue'!E84-'Revenue Requirement'!E$4+'Revenue Requirement'!E$33</f>
        <v>80989.460951994406</v>
      </c>
      <c r="G87" s="179" t="e">
        <f ca="1"/>
        <v>#NAME?</v>
      </c>
      <c r="H87" s="179" t="e">
        <f ca="1"/>
        <v>#NAME?</v>
      </c>
      <c r="I87" s="179" t="e">
        <f ca="1"/>
        <v>#NAME?</v>
      </c>
      <c r="J87" s="179" t="e">
        <f ca="1"/>
        <v>#NAME?</v>
      </c>
      <c r="L87" s="175">
        <f>NR_to_Cash!C$9</f>
        <v>-54723.468549817509</v>
      </c>
      <c r="M87" s="175">
        <f>NR_to_Cash!D$9</f>
        <v>-177401.26576231886</v>
      </c>
      <c r="N87" s="175">
        <f>NR_to_Cash!E$9</f>
        <v>-150226.47815209487</v>
      </c>
      <c r="O87" s="175">
        <f>NR_to_Cash!F$9</f>
        <v>-172910.78815747867</v>
      </c>
      <c r="Q87" s="1">
        <v>80</v>
      </c>
      <c r="R87" s="176">
        <v>1324.2519174308982</v>
      </c>
      <c r="S87" s="176">
        <v>211684.45665722154</v>
      </c>
      <c r="T87" s="176">
        <v>145762.14118952467</v>
      </c>
      <c r="U87" s="176">
        <v>80989.460951994406</v>
      </c>
      <c r="V87" s="2"/>
      <c r="W87" s="176">
        <v>2704.8276736171683</v>
      </c>
      <c r="X87" s="176">
        <v>-5572.5039891696069</v>
      </c>
      <c r="Y87" s="176">
        <v>-39980.28607881628</v>
      </c>
      <c r="Z87" s="176">
        <v>-8422.7625287410337</v>
      </c>
      <c r="AA87" s="2"/>
      <c r="AB87" s="175">
        <v>-54723.468549817509</v>
      </c>
      <c r="AC87" s="175">
        <v>-177401.26576231886</v>
      </c>
      <c r="AD87" s="175">
        <v>-150226.47815209487</v>
      </c>
      <c r="AE87" s="175">
        <v>-172910.78815747867</v>
      </c>
    </row>
    <row r="88" spans="1:31">
      <c r="A88" s="1">
        <v>81</v>
      </c>
      <c r="B88" s="176">
        <f>'T Revenue'!B85-'Year 0'!G$8+'Year 0'!G$122</f>
        <v>-3087.7718754089437</v>
      </c>
      <c r="C88" s="176">
        <f>'T Revenue'!C85-'Revenue Requirement'!C$4+'Revenue Requirement'!C$33</f>
        <v>249565.1626107248</v>
      </c>
      <c r="D88" s="176">
        <f>'T Revenue'!D85-'Revenue Requirement'!D$4+'Revenue Requirement'!D$33</f>
        <v>106619.57843585592</v>
      </c>
      <c r="E88" s="176">
        <f>'T Revenue'!E85-'Revenue Requirement'!E$4+'Revenue Requirement'!E$33</f>
        <v>123389.01896858797</v>
      </c>
      <c r="G88" s="179" t="e">
        <f ca="1"/>
        <v>#NAME?</v>
      </c>
      <c r="H88" s="179" t="e">
        <f ca="1"/>
        <v>#NAME?</v>
      </c>
      <c r="I88" s="179" t="e">
        <f ca="1"/>
        <v>#NAME?</v>
      </c>
      <c r="J88" s="179" t="e">
        <f ca="1"/>
        <v>#NAME?</v>
      </c>
      <c r="L88" s="175">
        <f>NR_to_Cash!C$9</f>
        <v>-54723.468549817509</v>
      </c>
      <c r="M88" s="175">
        <f>NR_to_Cash!D$9</f>
        <v>-177401.26576231886</v>
      </c>
      <c r="N88" s="175">
        <f>NR_to_Cash!E$9</f>
        <v>-150226.47815209487</v>
      </c>
      <c r="O88" s="175">
        <f>NR_to_Cash!F$9</f>
        <v>-172910.78815747867</v>
      </c>
      <c r="Q88" s="1">
        <v>81</v>
      </c>
      <c r="R88" s="176">
        <v>-3087.7718754089437</v>
      </c>
      <c r="S88" s="176">
        <v>249565.1626107248</v>
      </c>
      <c r="T88" s="176">
        <v>106619.57843585592</v>
      </c>
      <c r="U88" s="176">
        <v>123389.01896858797</v>
      </c>
      <c r="V88" s="2"/>
      <c r="W88" s="176">
        <v>-5041.3813383964589</v>
      </c>
      <c r="X88" s="176">
        <v>11238.250758073991</v>
      </c>
      <c r="Y88" s="176">
        <v>-8649.7198235390242</v>
      </c>
      <c r="Z88" s="176">
        <v>-3856.6182261866052</v>
      </c>
      <c r="AA88" s="2"/>
      <c r="AB88" s="175">
        <v>-54723.468549817509</v>
      </c>
      <c r="AC88" s="175">
        <v>-177401.26576231886</v>
      </c>
      <c r="AD88" s="175">
        <v>-150226.47815209487</v>
      </c>
      <c r="AE88" s="175">
        <v>-172910.78815747867</v>
      </c>
    </row>
    <row r="89" spans="1:31">
      <c r="A89" s="1">
        <v>82</v>
      </c>
      <c r="B89" s="176">
        <f>'T Revenue'!B86-'Year 0'!G$8+'Year 0'!G$122</f>
        <v>7414.6523598108906</v>
      </c>
      <c r="C89" s="176">
        <f>'T Revenue'!C86-'Revenue Requirement'!C$4+'Revenue Requirement'!C$33</f>
        <v>270307.26226725173</v>
      </c>
      <c r="D89" s="176">
        <f>'T Revenue'!D86-'Revenue Requirement'!D$4+'Revenue Requirement'!D$33</f>
        <v>164324.08466058015</v>
      </c>
      <c r="E89" s="176">
        <f>'T Revenue'!E86-'Revenue Requirement'!E$4+'Revenue Requirement'!E$33</f>
        <v>190223.36705263006</v>
      </c>
      <c r="G89" s="179" t="e">
        <f ca="1"/>
        <v>#NAME?</v>
      </c>
      <c r="H89" s="179" t="e">
        <f ca="1"/>
        <v>#NAME?</v>
      </c>
      <c r="I89" s="179" t="e">
        <f ca="1"/>
        <v>#NAME?</v>
      </c>
      <c r="J89" s="179" t="e">
        <f ca="1"/>
        <v>#NAME?</v>
      </c>
      <c r="L89" s="175">
        <f>NR_to_Cash!C$9</f>
        <v>-54723.468549817509</v>
      </c>
      <c r="M89" s="175">
        <f>NR_to_Cash!D$9</f>
        <v>-177401.26576231886</v>
      </c>
      <c r="N89" s="175">
        <f>NR_to_Cash!E$9</f>
        <v>-150226.47815209487</v>
      </c>
      <c r="O89" s="175">
        <f>NR_to_Cash!F$9</f>
        <v>-172910.78815747867</v>
      </c>
      <c r="Q89" s="1">
        <v>82</v>
      </c>
      <c r="R89" s="176">
        <v>7414.6523598108906</v>
      </c>
      <c r="S89" s="176">
        <v>270307.26226725173</v>
      </c>
      <c r="T89" s="176">
        <v>164324.08466058015</v>
      </c>
      <c r="U89" s="176">
        <v>190223.36705263006</v>
      </c>
      <c r="V89" s="2"/>
      <c r="W89" s="176">
        <v>-54265.473166281241</v>
      </c>
      <c r="X89" s="176">
        <v>-12069.597385809757</v>
      </c>
      <c r="Y89" s="176">
        <v>-4233.1513988310471</v>
      </c>
      <c r="Z89" s="176">
        <v>1939.9052848212887</v>
      </c>
      <c r="AA89" s="2"/>
      <c r="AB89" s="175">
        <v>-54723.468549817509</v>
      </c>
      <c r="AC89" s="175">
        <v>-177401.26576231886</v>
      </c>
      <c r="AD89" s="175">
        <v>-150226.47815209487</v>
      </c>
      <c r="AE89" s="175">
        <v>-172910.78815747867</v>
      </c>
    </row>
    <row r="90" spans="1:31">
      <c r="A90" s="1">
        <v>83</v>
      </c>
      <c r="B90" s="176">
        <f>'T Revenue'!B87-'Year 0'!G$8+'Year 0'!G$122</f>
        <v>-19635.415137811797</v>
      </c>
      <c r="C90" s="176">
        <f>'T Revenue'!C87-'Revenue Requirement'!C$4+'Revenue Requirement'!C$33</f>
        <v>217093.48668327159</v>
      </c>
      <c r="D90" s="176">
        <f>'T Revenue'!D87-'Revenue Requirement'!D$4+'Revenue Requirement'!D$33</f>
        <v>144982.11610053061</v>
      </c>
      <c r="E90" s="176">
        <f>'T Revenue'!E87-'Revenue Requirement'!E$4+'Revenue Requirement'!E$33</f>
        <v>174555.55677205115</v>
      </c>
      <c r="G90" s="179" t="e">
        <f ca="1"/>
        <v>#NAME?</v>
      </c>
      <c r="H90" s="179" t="e">
        <f ca="1"/>
        <v>#NAME?</v>
      </c>
      <c r="I90" s="179" t="e">
        <f ca="1"/>
        <v>#NAME?</v>
      </c>
      <c r="J90" s="179" t="e">
        <f ca="1"/>
        <v>#NAME?</v>
      </c>
      <c r="L90" s="175">
        <f>NR_to_Cash!C$9</f>
        <v>-54723.468549817509</v>
      </c>
      <c r="M90" s="175">
        <f>NR_to_Cash!D$9</f>
        <v>-177401.26576231886</v>
      </c>
      <c r="N90" s="175">
        <f>NR_to_Cash!E$9</f>
        <v>-150226.47815209487</v>
      </c>
      <c r="O90" s="175">
        <f>NR_to_Cash!F$9</f>
        <v>-172910.78815747867</v>
      </c>
      <c r="Q90" s="1">
        <v>83</v>
      </c>
      <c r="R90" s="176">
        <v>-19635.415137811797</v>
      </c>
      <c r="S90" s="176">
        <v>217093.48668327159</v>
      </c>
      <c r="T90" s="176">
        <v>144982.11610053061</v>
      </c>
      <c r="U90" s="176">
        <v>174555.55677205115</v>
      </c>
      <c r="V90" s="2"/>
      <c r="W90" s="176">
        <v>-6169.6651565668872</v>
      </c>
      <c r="X90" s="176">
        <v>-42926.397407756187</v>
      </c>
      <c r="Y90" s="176">
        <v>-12380.501757204765</v>
      </c>
      <c r="Z90" s="176">
        <v>-15033.653946257196</v>
      </c>
      <c r="AA90" s="2"/>
      <c r="AB90" s="175">
        <v>-54723.468549817509</v>
      </c>
      <c r="AC90" s="175">
        <v>-177401.26576231886</v>
      </c>
      <c r="AD90" s="175">
        <v>-150226.47815209487</v>
      </c>
      <c r="AE90" s="175">
        <v>-172910.78815747867</v>
      </c>
    </row>
    <row r="91" spans="1:31">
      <c r="A91" s="1">
        <v>84</v>
      </c>
      <c r="B91" s="176">
        <f>'T Revenue'!B88-'Year 0'!G$8+'Year 0'!G$122</f>
        <v>-8623.9393532467075</v>
      </c>
      <c r="C91" s="176">
        <f>'T Revenue'!C88-'Revenue Requirement'!C$4+'Revenue Requirement'!C$33</f>
        <v>230704.9312260861</v>
      </c>
      <c r="D91" s="176">
        <f>'T Revenue'!D88-'Revenue Requirement'!D$4+'Revenue Requirement'!D$33</f>
        <v>149262.70296219597</v>
      </c>
      <c r="E91" s="176">
        <f>'T Revenue'!E88-'Revenue Requirement'!E$4+'Revenue Requirement'!E$33</f>
        <v>159055.09189278609</v>
      </c>
      <c r="G91" s="179" t="e">
        <f ca="1"/>
        <v>#NAME?</v>
      </c>
      <c r="H91" s="179" t="e">
        <f ca="1"/>
        <v>#NAME?</v>
      </c>
      <c r="I91" s="179" t="e">
        <f ca="1"/>
        <v>#NAME?</v>
      </c>
      <c r="J91" s="179" t="e">
        <f ca="1"/>
        <v>#NAME?</v>
      </c>
      <c r="L91" s="175">
        <f>NR_to_Cash!C$9</f>
        <v>-54723.468549817509</v>
      </c>
      <c r="M91" s="175">
        <f>NR_to_Cash!D$9</f>
        <v>-177401.26576231886</v>
      </c>
      <c r="N91" s="175">
        <f>NR_to_Cash!E$9</f>
        <v>-150226.47815209487</v>
      </c>
      <c r="O91" s="175">
        <f>NR_to_Cash!F$9</f>
        <v>-172910.78815747867</v>
      </c>
      <c r="Q91" s="1">
        <v>84</v>
      </c>
      <c r="R91" s="176">
        <v>-8623.9393532467075</v>
      </c>
      <c r="S91" s="176">
        <v>230704.9312260861</v>
      </c>
      <c r="T91" s="176">
        <v>149262.70296219597</v>
      </c>
      <c r="U91" s="176">
        <v>159055.09189278609</v>
      </c>
      <c r="V91" s="2"/>
      <c r="W91" s="176">
        <v>-6529.615102959564</v>
      </c>
      <c r="X91" s="176">
        <v>-10334.25257349899</v>
      </c>
      <c r="Y91" s="176">
        <v>-28034.942238914547</v>
      </c>
      <c r="Z91" s="176">
        <v>-43177.392803465249</v>
      </c>
      <c r="AA91" s="2"/>
      <c r="AB91" s="175">
        <v>-54723.468549817509</v>
      </c>
      <c r="AC91" s="175">
        <v>-177401.26576231886</v>
      </c>
      <c r="AD91" s="175">
        <v>-150226.47815209487</v>
      </c>
      <c r="AE91" s="175">
        <v>-172910.78815747867</v>
      </c>
    </row>
    <row r="92" spans="1:31">
      <c r="A92" s="1">
        <v>85</v>
      </c>
      <c r="B92" s="176">
        <f>'T Revenue'!B89-'Year 0'!G$8+'Year 0'!G$122</f>
        <v>-3197.6186440093443</v>
      </c>
      <c r="C92" s="176">
        <f>'T Revenue'!C89-'Revenue Requirement'!C$4+'Revenue Requirement'!C$33</f>
        <v>274518.48510497948</v>
      </c>
      <c r="D92" s="176">
        <f>'T Revenue'!D89-'Revenue Requirement'!D$4+'Revenue Requirement'!D$33</f>
        <v>153668.49716240214</v>
      </c>
      <c r="E92" s="176">
        <f>'T Revenue'!E89-'Revenue Requirement'!E$4+'Revenue Requirement'!E$33</f>
        <v>99387.973503412213</v>
      </c>
      <c r="G92" s="179" t="e">
        <f ca="1"/>
        <v>#NAME?</v>
      </c>
      <c r="H92" s="179" t="e">
        <f ca="1"/>
        <v>#NAME?</v>
      </c>
      <c r="I92" s="179" t="e">
        <f ca="1"/>
        <v>#NAME?</v>
      </c>
      <c r="J92" s="179" t="e">
        <f ca="1"/>
        <v>#NAME?</v>
      </c>
      <c r="L92" s="175">
        <f>NR_to_Cash!C$9</f>
        <v>-54723.468549817509</v>
      </c>
      <c r="M92" s="175">
        <f>NR_to_Cash!D$9</f>
        <v>-177401.26576231886</v>
      </c>
      <c r="N92" s="175">
        <f>NR_to_Cash!E$9</f>
        <v>-150226.47815209487</v>
      </c>
      <c r="O92" s="175">
        <f>NR_to_Cash!F$9</f>
        <v>-172910.78815747867</v>
      </c>
      <c r="Q92" s="1">
        <v>85</v>
      </c>
      <c r="R92" s="176">
        <v>-3197.6186440093443</v>
      </c>
      <c r="S92" s="176">
        <v>274518.48510497948</v>
      </c>
      <c r="T92" s="176">
        <v>153668.49716240214</v>
      </c>
      <c r="U92" s="176">
        <v>99387.973503412213</v>
      </c>
      <c r="V92" s="2"/>
      <c r="W92" s="176">
        <v>-6342.3574216380948</v>
      </c>
      <c r="X92" s="176">
        <v>7304.2128849660512</v>
      </c>
      <c r="Y92" s="176">
        <v>-53478.66206462495</v>
      </c>
      <c r="Z92" s="176">
        <v>-51589.066325015156</v>
      </c>
      <c r="AA92" s="2"/>
      <c r="AB92" s="175">
        <v>-54723.468549817509</v>
      </c>
      <c r="AC92" s="175">
        <v>-177401.26576231886</v>
      </c>
      <c r="AD92" s="175">
        <v>-150226.47815209487</v>
      </c>
      <c r="AE92" s="175">
        <v>-172910.78815747867</v>
      </c>
    </row>
    <row r="93" spans="1:31">
      <c r="A93" s="1">
        <v>86</v>
      </c>
      <c r="B93" s="176">
        <f>'T Revenue'!B90-'Year 0'!G$8+'Year 0'!G$122</f>
        <v>27139.938831875334</v>
      </c>
      <c r="C93" s="176">
        <f>'T Revenue'!C90-'Revenue Requirement'!C$4+'Revenue Requirement'!C$33</f>
        <v>247896.36542034755</v>
      </c>
      <c r="D93" s="176">
        <f>'T Revenue'!D90-'Revenue Requirement'!D$4+'Revenue Requirement'!D$33</f>
        <v>153820.26552231563</v>
      </c>
      <c r="E93" s="176">
        <f>'T Revenue'!E90-'Revenue Requirement'!E$4+'Revenue Requirement'!E$33</f>
        <v>87159.394053379074</v>
      </c>
      <c r="G93" s="179" t="e">
        <f ca="1"/>
        <v>#NAME?</v>
      </c>
      <c r="H93" s="179" t="e">
        <f ca="1"/>
        <v>#NAME?</v>
      </c>
      <c r="I93" s="179" t="e">
        <f ca="1"/>
        <v>#NAME?</v>
      </c>
      <c r="J93" s="179" t="e">
        <f ca="1"/>
        <v>#NAME?</v>
      </c>
      <c r="L93" s="175">
        <f>NR_to_Cash!C$9</f>
        <v>-54723.468549817509</v>
      </c>
      <c r="M93" s="175">
        <f>NR_to_Cash!D$9</f>
        <v>-177401.26576231886</v>
      </c>
      <c r="N93" s="175">
        <f>NR_to_Cash!E$9</f>
        <v>-150226.47815209487</v>
      </c>
      <c r="O93" s="175">
        <f>NR_to_Cash!F$9</f>
        <v>-172910.78815747867</v>
      </c>
      <c r="Q93" s="1">
        <v>86</v>
      </c>
      <c r="R93" s="176">
        <v>27139.938831875334</v>
      </c>
      <c r="S93" s="176">
        <v>247896.36542034755</v>
      </c>
      <c r="T93" s="176">
        <v>153820.26552231563</v>
      </c>
      <c r="U93" s="176">
        <v>87159.394053379074</v>
      </c>
      <c r="V93" s="2"/>
      <c r="W93" s="176">
        <v>-10662.332982876687</v>
      </c>
      <c r="X93" s="176">
        <v>12278.038881456479</v>
      </c>
      <c r="Y93" s="176">
        <v>-28644.570307398448</v>
      </c>
      <c r="Z93" s="176">
        <v>-26604.595779860159</v>
      </c>
      <c r="AA93" s="2"/>
      <c r="AB93" s="175">
        <v>-54723.468549817509</v>
      </c>
      <c r="AC93" s="175">
        <v>-177401.26576231886</v>
      </c>
      <c r="AD93" s="175">
        <v>-150226.47815209487</v>
      </c>
      <c r="AE93" s="175">
        <v>-172910.78815747867</v>
      </c>
    </row>
    <row r="94" spans="1:31">
      <c r="A94" s="1">
        <v>87</v>
      </c>
      <c r="B94" s="176">
        <f>'T Revenue'!B91-'Year 0'!G$8+'Year 0'!G$122</f>
        <v>22670.811769716907</v>
      </c>
      <c r="C94" s="176">
        <f>'T Revenue'!C91-'Revenue Requirement'!C$4+'Revenue Requirement'!C$33</f>
        <v>247771.26675329381</v>
      </c>
      <c r="D94" s="176">
        <f>'T Revenue'!D91-'Revenue Requirement'!D$4+'Revenue Requirement'!D$33</f>
        <v>164777.50074810022</v>
      </c>
      <c r="E94" s="176">
        <f>'T Revenue'!E91-'Revenue Requirement'!E$4+'Revenue Requirement'!E$33</f>
        <v>195587.50768934097</v>
      </c>
      <c r="G94" s="179" t="e">
        <f ca="1"/>
        <v>#NAME?</v>
      </c>
      <c r="H94" s="179" t="e">
        <f ca="1"/>
        <v>#NAME?</v>
      </c>
      <c r="I94" s="179" t="e">
        <f ca="1"/>
        <v>#NAME?</v>
      </c>
      <c r="J94" s="179" t="e">
        <f ca="1"/>
        <v>#NAME?</v>
      </c>
      <c r="L94" s="175">
        <f>NR_to_Cash!C$9</f>
        <v>-54723.468549817509</v>
      </c>
      <c r="M94" s="175">
        <f>NR_to_Cash!D$9</f>
        <v>-177401.26576231886</v>
      </c>
      <c r="N94" s="175">
        <f>NR_to_Cash!E$9</f>
        <v>-150226.47815209487</v>
      </c>
      <c r="O94" s="175">
        <f>NR_to_Cash!F$9</f>
        <v>-172910.78815747867</v>
      </c>
      <c r="Q94" s="1">
        <v>87</v>
      </c>
      <c r="R94" s="176">
        <v>22670.811769716907</v>
      </c>
      <c r="S94" s="176">
        <v>247771.26675329381</v>
      </c>
      <c r="T94" s="176">
        <v>164777.50074810022</v>
      </c>
      <c r="U94" s="176">
        <v>195587.50768934097</v>
      </c>
      <c r="V94" s="2"/>
      <c r="W94" s="176">
        <v>-12044.768496695091</v>
      </c>
      <c r="X94" s="176">
        <v>-22340.081838220358</v>
      </c>
      <c r="Y94" s="176">
        <v>10793.621571393916</v>
      </c>
      <c r="Z94" s="176">
        <v>-43415.077434614766</v>
      </c>
      <c r="AA94" s="2"/>
      <c r="AB94" s="175">
        <v>-54723.468549817509</v>
      </c>
      <c r="AC94" s="175">
        <v>-177401.26576231886</v>
      </c>
      <c r="AD94" s="175">
        <v>-150226.47815209487</v>
      </c>
      <c r="AE94" s="175">
        <v>-172910.78815747867</v>
      </c>
    </row>
    <row r="95" spans="1:31">
      <c r="A95" s="1">
        <v>88</v>
      </c>
      <c r="B95" s="176">
        <f>'T Revenue'!B92-'Year 0'!G$8+'Year 0'!G$122</f>
        <v>-13695.017480498878</v>
      </c>
      <c r="C95" s="176">
        <f>'T Revenue'!C92-'Revenue Requirement'!C$4+'Revenue Requirement'!C$33</f>
        <v>193687.6832145995</v>
      </c>
      <c r="D95" s="176">
        <f>'T Revenue'!D92-'Revenue Requirement'!D$4+'Revenue Requirement'!D$33</f>
        <v>125585.73009344819</v>
      </c>
      <c r="E95" s="176">
        <f>'T Revenue'!E92-'Revenue Requirement'!E$4+'Revenue Requirement'!E$33</f>
        <v>110996.34505534056</v>
      </c>
      <c r="G95" s="179" t="e">
        <f ca="1"/>
        <v>#NAME?</v>
      </c>
      <c r="H95" s="179" t="e">
        <f ca="1"/>
        <v>#NAME?</v>
      </c>
      <c r="I95" s="179" t="e">
        <f ca="1"/>
        <v>#NAME?</v>
      </c>
      <c r="J95" s="179" t="e">
        <f ca="1"/>
        <v>#NAME?</v>
      </c>
      <c r="L95" s="175">
        <f>NR_to_Cash!C$9</f>
        <v>-54723.468549817509</v>
      </c>
      <c r="M95" s="175">
        <f>NR_to_Cash!D$9</f>
        <v>-177401.26576231886</v>
      </c>
      <c r="N95" s="175">
        <f>NR_to_Cash!E$9</f>
        <v>-150226.47815209487</v>
      </c>
      <c r="O95" s="175">
        <f>NR_to_Cash!F$9</f>
        <v>-172910.78815747867</v>
      </c>
      <c r="Q95" s="1">
        <v>88</v>
      </c>
      <c r="R95" s="176">
        <v>-13695.017480498878</v>
      </c>
      <c r="S95" s="176">
        <v>193687.6832145995</v>
      </c>
      <c r="T95" s="176">
        <v>125585.73009344819</v>
      </c>
      <c r="U95" s="176">
        <v>110996.34505534056</v>
      </c>
      <c r="V95" s="2"/>
      <c r="W95" s="176">
        <v>-1285.7532811169513</v>
      </c>
      <c r="X95" s="176">
        <v>-2230.72648797906</v>
      </c>
      <c r="Y95" s="176">
        <v>-3601.1674736216664</v>
      </c>
      <c r="Z95" s="176">
        <v>-8734.6587342249695</v>
      </c>
      <c r="AA95" s="2"/>
      <c r="AB95" s="175">
        <v>-54723.468549817509</v>
      </c>
      <c r="AC95" s="175">
        <v>-177401.26576231886</v>
      </c>
      <c r="AD95" s="175">
        <v>-150226.47815209487</v>
      </c>
      <c r="AE95" s="175">
        <v>-172910.78815747867</v>
      </c>
    </row>
    <row r="96" spans="1:31">
      <c r="A96" s="1">
        <v>89</v>
      </c>
      <c r="B96" s="176">
        <f>'T Revenue'!B93-'Year 0'!G$8+'Year 0'!G$122</f>
        <v>7722.1444222317077</v>
      </c>
      <c r="C96" s="176">
        <f>'T Revenue'!C93-'Revenue Requirement'!C$4+'Revenue Requirement'!C$33</f>
        <v>218058.65850032656</v>
      </c>
      <c r="D96" s="176">
        <f>'T Revenue'!D93-'Revenue Requirement'!D$4+'Revenue Requirement'!D$33</f>
        <v>107338.95760913077</v>
      </c>
      <c r="E96" s="176">
        <f>'T Revenue'!E93-'Revenue Requirement'!E$4+'Revenue Requirement'!E$33</f>
        <v>118926.12780684349</v>
      </c>
      <c r="G96" s="179" t="e">
        <f ca="1"/>
        <v>#NAME?</v>
      </c>
      <c r="H96" s="179" t="e">
        <f ca="1"/>
        <v>#NAME?</v>
      </c>
      <c r="I96" s="179" t="e">
        <f ca="1"/>
        <v>#NAME?</v>
      </c>
      <c r="J96" s="179" t="e">
        <f ca="1"/>
        <v>#NAME?</v>
      </c>
      <c r="L96" s="175">
        <f>NR_to_Cash!C$9</f>
        <v>-54723.468549817509</v>
      </c>
      <c r="M96" s="175">
        <f>NR_to_Cash!D$9</f>
        <v>-177401.26576231886</v>
      </c>
      <c r="N96" s="175">
        <f>NR_to_Cash!E$9</f>
        <v>-150226.47815209487</v>
      </c>
      <c r="O96" s="175">
        <f>NR_to_Cash!F$9</f>
        <v>-172910.78815747867</v>
      </c>
      <c r="Q96" s="1">
        <v>89</v>
      </c>
      <c r="R96" s="176">
        <v>7722.1444222317077</v>
      </c>
      <c r="S96" s="176">
        <v>218058.65850032656</v>
      </c>
      <c r="T96" s="176">
        <v>107338.95760913077</v>
      </c>
      <c r="U96" s="176">
        <v>118926.12780684349</v>
      </c>
      <c r="V96" s="2"/>
      <c r="W96" s="176">
        <v>-5323.0380550157279</v>
      </c>
      <c r="X96" s="176">
        <v>-12683.907152609201</v>
      </c>
      <c r="Y96" s="176">
        <v>12551.968617246952</v>
      </c>
      <c r="Z96" s="176">
        <v>-37111.763737577712</v>
      </c>
      <c r="AA96" s="2"/>
      <c r="AB96" s="175">
        <v>-54723.468549817509</v>
      </c>
      <c r="AC96" s="175">
        <v>-177401.26576231886</v>
      </c>
      <c r="AD96" s="175">
        <v>-150226.47815209487</v>
      </c>
      <c r="AE96" s="175">
        <v>-172910.78815747867</v>
      </c>
    </row>
    <row r="97" spans="1:31">
      <c r="A97" s="1">
        <v>90</v>
      </c>
      <c r="B97" s="176">
        <f>'T Revenue'!B94-'Year 0'!G$8+'Year 0'!G$122</f>
        <v>-27918.263153051026</v>
      </c>
      <c r="C97" s="176">
        <f>'T Revenue'!C94-'Revenue Requirement'!C$4+'Revenue Requirement'!C$33</f>
        <v>225692.61139594088</v>
      </c>
      <c r="D97" s="176">
        <f>'T Revenue'!D94-'Revenue Requirement'!D$4+'Revenue Requirement'!D$33</f>
        <v>149804.93140205787</v>
      </c>
      <c r="E97" s="176">
        <f>'T Revenue'!E94-'Revenue Requirement'!E$4+'Revenue Requirement'!E$33</f>
        <v>159795.56063333177</v>
      </c>
      <c r="G97" s="179" t="e">
        <f ca="1"/>
        <v>#NAME?</v>
      </c>
      <c r="H97" s="179" t="e">
        <f ca="1"/>
        <v>#NAME?</v>
      </c>
      <c r="I97" s="179" t="e">
        <f ca="1"/>
        <v>#NAME?</v>
      </c>
      <c r="J97" s="179" t="e">
        <f ca="1"/>
        <v>#NAME?</v>
      </c>
      <c r="L97" s="175">
        <f>NR_to_Cash!C$9</f>
        <v>-54723.468549817509</v>
      </c>
      <c r="M97" s="175">
        <f>NR_to_Cash!D$9</f>
        <v>-177401.26576231886</v>
      </c>
      <c r="N97" s="175">
        <f>NR_to_Cash!E$9</f>
        <v>-150226.47815209487</v>
      </c>
      <c r="O97" s="175">
        <f>NR_to_Cash!F$9</f>
        <v>-172910.78815747867</v>
      </c>
      <c r="Q97" s="1">
        <v>90</v>
      </c>
      <c r="R97" s="176">
        <v>-27918.263153051026</v>
      </c>
      <c r="S97" s="176">
        <v>225692.61139594088</v>
      </c>
      <c r="T97" s="176">
        <v>149804.93140205787</v>
      </c>
      <c r="U97" s="176">
        <v>159795.56063333177</v>
      </c>
      <c r="V97" s="2"/>
      <c r="W97" s="176">
        <v>-19105.437215908431</v>
      </c>
      <c r="X97" s="176">
        <v>-37651.076030224096</v>
      </c>
      <c r="Y97" s="176">
        <v>-48442.26997417002</v>
      </c>
      <c r="Z97" s="176">
        <v>-23966.561009509955</v>
      </c>
      <c r="AA97" s="2"/>
      <c r="AB97" s="175">
        <v>-54723.468549817509</v>
      </c>
      <c r="AC97" s="175">
        <v>-177401.26576231886</v>
      </c>
      <c r="AD97" s="175">
        <v>-150226.47815209487</v>
      </c>
      <c r="AE97" s="175">
        <v>-172910.78815747867</v>
      </c>
    </row>
    <row r="98" spans="1:31">
      <c r="A98" s="1">
        <v>91</v>
      </c>
      <c r="B98" s="176">
        <f>'T Revenue'!B95-'Year 0'!G$8+'Year 0'!G$122</f>
        <v>2529.7823308461811</v>
      </c>
      <c r="C98" s="176">
        <f>'T Revenue'!C95-'Revenue Requirement'!C$4+'Revenue Requirement'!C$33</f>
        <v>189552.31513951579</v>
      </c>
      <c r="D98" s="176">
        <f>'T Revenue'!D95-'Revenue Requirement'!D$4+'Revenue Requirement'!D$33</f>
        <v>164536.82041148841</v>
      </c>
      <c r="E98" s="176">
        <f>'T Revenue'!E95-'Revenue Requirement'!E$4+'Revenue Requirement'!E$33</f>
        <v>115452.72205599537</v>
      </c>
      <c r="G98" s="179" t="e">
        <f ca="1"/>
        <v>#NAME?</v>
      </c>
      <c r="H98" s="179" t="e">
        <f ca="1"/>
        <v>#NAME?</v>
      </c>
      <c r="I98" s="179" t="e">
        <f ca="1"/>
        <v>#NAME?</v>
      </c>
      <c r="J98" s="179" t="e">
        <f ca="1"/>
        <v>#NAME?</v>
      </c>
      <c r="L98" s="175">
        <f>NR_to_Cash!C$9</f>
        <v>-54723.468549817509</v>
      </c>
      <c r="M98" s="175">
        <f>NR_to_Cash!D$9</f>
        <v>-177401.26576231886</v>
      </c>
      <c r="N98" s="175">
        <f>NR_to_Cash!E$9</f>
        <v>-150226.47815209487</v>
      </c>
      <c r="O98" s="175">
        <f>NR_to_Cash!F$9</f>
        <v>-172910.78815747867</v>
      </c>
      <c r="Q98" s="1">
        <v>91</v>
      </c>
      <c r="R98" s="176">
        <v>2529.7823308461811</v>
      </c>
      <c r="S98" s="176">
        <v>189552.31513951579</v>
      </c>
      <c r="T98" s="176">
        <v>164536.82041148841</v>
      </c>
      <c r="U98" s="176">
        <v>115452.72205599537</v>
      </c>
      <c r="V98" s="2"/>
      <c r="W98" s="176">
        <v>4241.0519926253473</v>
      </c>
      <c r="X98" s="176">
        <v>-47617.779832212022</v>
      </c>
      <c r="Y98" s="176">
        <v>-2217.6964725211728</v>
      </c>
      <c r="Z98" s="176">
        <v>-6679.0257491201628</v>
      </c>
      <c r="AA98" s="2"/>
      <c r="AB98" s="175">
        <v>-54723.468549817509</v>
      </c>
      <c r="AC98" s="175">
        <v>-177401.26576231886</v>
      </c>
      <c r="AD98" s="175">
        <v>-150226.47815209487</v>
      </c>
      <c r="AE98" s="175">
        <v>-172910.78815747867</v>
      </c>
    </row>
    <row r="99" spans="1:31">
      <c r="A99" s="1">
        <v>92</v>
      </c>
      <c r="B99" s="176">
        <f>'T Revenue'!B96-'Year 0'!G$8+'Year 0'!G$122</f>
        <v>-21154.018373269122</v>
      </c>
      <c r="C99" s="176">
        <f>'T Revenue'!C96-'Revenue Requirement'!C$4+'Revenue Requirement'!C$33</f>
        <v>209864.90818932489</v>
      </c>
      <c r="D99" s="176">
        <f>'T Revenue'!D96-'Revenue Requirement'!D$4+'Revenue Requirement'!D$33</f>
        <v>122462.45231649955</v>
      </c>
      <c r="E99" s="176">
        <f>'T Revenue'!E96-'Revenue Requirement'!E$4+'Revenue Requirement'!E$33</f>
        <v>128144.38282061531</v>
      </c>
      <c r="G99" s="179" t="e">
        <f ca="1"/>
        <v>#NAME?</v>
      </c>
      <c r="H99" s="179" t="e">
        <f ca="1"/>
        <v>#NAME?</v>
      </c>
      <c r="I99" s="179" t="e">
        <f ca="1"/>
        <v>#NAME?</v>
      </c>
      <c r="J99" s="179" t="e">
        <f ca="1"/>
        <v>#NAME?</v>
      </c>
      <c r="L99" s="175">
        <f>NR_to_Cash!C$9</f>
        <v>-54723.468549817509</v>
      </c>
      <c r="M99" s="175">
        <f>NR_to_Cash!D$9</f>
        <v>-177401.26576231886</v>
      </c>
      <c r="N99" s="175">
        <f>NR_to_Cash!E$9</f>
        <v>-150226.47815209487</v>
      </c>
      <c r="O99" s="175">
        <f>NR_to_Cash!F$9</f>
        <v>-172910.78815747867</v>
      </c>
      <c r="Q99" s="1">
        <v>92</v>
      </c>
      <c r="R99" s="176">
        <v>-21154.018373269122</v>
      </c>
      <c r="S99" s="176">
        <v>209864.90818932489</v>
      </c>
      <c r="T99" s="176">
        <v>122462.45231649955</v>
      </c>
      <c r="U99" s="176">
        <v>128144.38282061531</v>
      </c>
      <c r="V99" s="2"/>
      <c r="W99" s="176">
        <v>-17704.066424898221</v>
      </c>
      <c r="X99" s="176">
        <v>-35895.74080058001</v>
      </c>
      <c r="Y99" s="176">
        <v>-890.65948817483149</v>
      </c>
      <c r="Z99" s="176">
        <v>-36306.179797546472</v>
      </c>
      <c r="AA99" s="2"/>
      <c r="AB99" s="175">
        <v>-54723.468549817509</v>
      </c>
      <c r="AC99" s="175">
        <v>-177401.26576231886</v>
      </c>
      <c r="AD99" s="175">
        <v>-150226.47815209487</v>
      </c>
      <c r="AE99" s="175">
        <v>-172910.78815747867</v>
      </c>
    </row>
    <row r="100" spans="1:31">
      <c r="A100" s="1">
        <v>93</v>
      </c>
      <c r="B100" s="176">
        <f>'T Revenue'!B97-'Year 0'!G$8+'Year 0'!G$122</f>
        <v>7011.1715564946644</v>
      </c>
      <c r="C100" s="176">
        <f>'T Revenue'!C97-'Revenue Requirement'!C$4+'Revenue Requirement'!C$33</f>
        <v>197861.29070457234</v>
      </c>
      <c r="D100" s="176">
        <f>'T Revenue'!D97-'Revenue Requirement'!D$4+'Revenue Requirement'!D$33</f>
        <v>161361.29438665835</v>
      </c>
      <c r="E100" s="176">
        <f>'T Revenue'!E97-'Revenue Requirement'!E$4+'Revenue Requirement'!E$33</f>
        <v>91505.070555461803</v>
      </c>
      <c r="G100" s="179" t="e">
        <f ca="1"/>
        <v>#NAME?</v>
      </c>
      <c r="H100" s="179" t="e">
        <f ca="1"/>
        <v>#NAME?</v>
      </c>
      <c r="I100" s="179" t="e">
        <f ca="1"/>
        <v>#NAME?</v>
      </c>
      <c r="J100" s="179" t="e">
        <f ca="1"/>
        <v>#NAME?</v>
      </c>
      <c r="L100" s="175">
        <f>NR_to_Cash!C$9</f>
        <v>-54723.468549817509</v>
      </c>
      <c r="M100" s="175">
        <f>NR_to_Cash!D$9</f>
        <v>-177401.26576231886</v>
      </c>
      <c r="N100" s="175">
        <f>NR_to_Cash!E$9</f>
        <v>-150226.47815209487</v>
      </c>
      <c r="O100" s="175">
        <f>NR_to_Cash!F$9</f>
        <v>-172910.78815747867</v>
      </c>
      <c r="Q100" s="1">
        <v>93</v>
      </c>
      <c r="R100" s="176">
        <v>7011.1715564946644</v>
      </c>
      <c r="S100" s="176">
        <v>197861.29070457234</v>
      </c>
      <c r="T100" s="176">
        <v>161361.29438665835</v>
      </c>
      <c r="U100" s="176">
        <v>91505.070555461803</v>
      </c>
      <c r="V100" s="2"/>
      <c r="W100" s="176">
        <v>-7406.2287309775129</v>
      </c>
      <c r="X100" s="176">
        <v>-25035.872307115933</v>
      </c>
      <c r="Y100" s="176">
        <v>-4545.5461282322649</v>
      </c>
      <c r="Z100" s="176">
        <v>11947.87577678496</v>
      </c>
      <c r="AA100" s="2"/>
      <c r="AB100" s="175">
        <v>-54723.468549817509</v>
      </c>
      <c r="AC100" s="175">
        <v>-177401.26576231886</v>
      </c>
      <c r="AD100" s="175">
        <v>-150226.47815209487</v>
      </c>
      <c r="AE100" s="175">
        <v>-172910.78815747867</v>
      </c>
    </row>
    <row r="101" spans="1:31">
      <c r="A101" s="1">
        <v>94</v>
      </c>
      <c r="B101" s="176">
        <f>'T Revenue'!B98-'Year 0'!G$8+'Year 0'!G$122</f>
        <v>-428.48608222557232</v>
      </c>
      <c r="C101" s="176">
        <f>'T Revenue'!C98-'Revenue Requirement'!C$4+'Revenue Requirement'!C$33</f>
        <v>275521.30781027558</v>
      </c>
      <c r="D101" s="176">
        <f>'T Revenue'!D98-'Revenue Requirement'!D$4+'Revenue Requirement'!D$33</f>
        <v>127879.51549522136</v>
      </c>
      <c r="E101" s="176">
        <f>'T Revenue'!E98-'Revenue Requirement'!E$4+'Revenue Requirement'!E$33</f>
        <v>84860.7533306689</v>
      </c>
      <c r="G101" s="179" t="e">
        <f ca="1"/>
        <v>#NAME?</v>
      </c>
      <c r="H101" s="179" t="e">
        <f ca="1"/>
        <v>#NAME?</v>
      </c>
      <c r="I101" s="179" t="e">
        <f ca="1"/>
        <v>#NAME?</v>
      </c>
      <c r="J101" s="179" t="e">
        <f ca="1"/>
        <v>#NAME?</v>
      </c>
      <c r="L101" s="175">
        <f>NR_to_Cash!C$9</f>
        <v>-54723.468549817509</v>
      </c>
      <c r="M101" s="175">
        <f>NR_to_Cash!D$9</f>
        <v>-177401.26576231886</v>
      </c>
      <c r="N101" s="175">
        <f>NR_to_Cash!E$9</f>
        <v>-150226.47815209487</v>
      </c>
      <c r="O101" s="175">
        <f>NR_to_Cash!F$9</f>
        <v>-172910.78815747867</v>
      </c>
      <c r="Q101" s="1">
        <v>94</v>
      </c>
      <c r="R101" s="176">
        <v>-428.48608222557232</v>
      </c>
      <c r="S101" s="176">
        <v>275521.30781027558</v>
      </c>
      <c r="T101" s="176">
        <v>127879.51549522136</v>
      </c>
      <c r="U101" s="176">
        <v>84860.7533306689</v>
      </c>
      <c r="V101" s="2"/>
      <c r="W101" s="176">
        <v>-2780.2058763745008</v>
      </c>
      <c r="X101" s="176">
        <v>-23976.50213542534</v>
      </c>
      <c r="Y101" s="176">
        <v>-17938.349717880366</v>
      </c>
      <c r="Z101" s="176">
        <v>849.76841528480873</v>
      </c>
      <c r="AA101" s="2"/>
      <c r="AB101" s="175">
        <v>-54723.468549817509</v>
      </c>
      <c r="AC101" s="175">
        <v>-177401.26576231886</v>
      </c>
      <c r="AD101" s="175">
        <v>-150226.47815209487</v>
      </c>
      <c r="AE101" s="175">
        <v>-172910.78815747867</v>
      </c>
    </row>
    <row r="102" spans="1:31">
      <c r="A102" s="1">
        <v>95</v>
      </c>
      <c r="B102" s="176">
        <f>'T Revenue'!B99-'Year 0'!G$8+'Year 0'!G$122</f>
        <v>4016.8415613835678</v>
      </c>
      <c r="C102" s="176">
        <f>'T Revenue'!C99-'Revenue Requirement'!C$4+'Revenue Requirement'!C$33</f>
        <v>247955.7388254595</v>
      </c>
      <c r="D102" s="176">
        <f>'T Revenue'!D99-'Revenue Requirement'!D$4+'Revenue Requirement'!D$33</f>
        <v>129901.12012172863</v>
      </c>
      <c r="E102" s="176">
        <f>'T Revenue'!E99-'Revenue Requirement'!E$4+'Revenue Requirement'!E$33</f>
        <v>114003.66395598487</v>
      </c>
      <c r="G102" s="179" t="e">
        <f ca="1"/>
        <v>#NAME?</v>
      </c>
      <c r="H102" s="179" t="e">
        <f ca="1"/>
        <v>#NAME?</v>
      </c>
      <c r="I102" s="179" t="e">
        <f ca="1"/>
        <v>#NAME?</v>
      </c>
      <c r="J102" s="179" t="e">
        <f ca="1"/>
        <v>#NAME?</v>
      </c>
      <c r="L102" s="175">
        <f>NR_to_Cash!C$9</f>
        <v>-54723.468549817509</v>
      </c>
      <c r="M102" s="175">
        <f>NR_to_Cash!D$9</f>
        <v>-177401.26576231886</v>
      </c>
      <c r="N102" s="175">
        <f>NR_to_Cash!E$9</f>
        <v>-150226.47815209487</v>
      </c>
      <c r="O102" s="175">
        <f>NR_to_Cash!F$9</f>
        <v>-172910.78815747867</v>
      </c>
      <c r="Q102" s="1">
        <v>95</v>
      </c>
      <c r="R102" s="176">
        <v>4016.8415613835678</v>
      </c>
      <c r="S102" s="176">
        <v>247955.7388254595</v>
      </c>
      <c r="T102" s="176">
        <v>129901.12012172863</v>
      </c>
      <c r="U102" s="176">
        <v>114003.66395598487</v>
      </c>
      <c r="V102" s="2"/>
      <c r="W102" s="176">
        <v>-25343.400701088831</v>
      </c>
      <c r="X102" s="176">
        <v>20358.765582725871</v>
      </c>
      <c r="Y102" s="176">
        <v>7039.9680696127471</v>
      </c>
      <c r="Z102" s="176">
        <v>2241.8632083602715</v>
      </c>
      <c r="AA102" s="2"/>
      <c r="AB102" s="175">
        <v>-54723.468549817509</v>
      </c>
      <c r="AC102" s="175">
        <v>-177401.26576231886</v>
      </c>
      <c r="AD102" s="175">
        <v>-150226.47815209487</v>
      </c>
      <c r="AE102" s="175">
        <v>-172910.78815747867</v>
      </c>
    </row>
    <row r="103" spans="1:31">
      <c r="A103" s="1">
        <v>96</v>
      </c>
      <c r="B103" s="176">
        <f>'T Revenue'!B100-'Year 0'!G$8+'Year 0'!G$122</f>
        <v>1810.905917891534</v>
      </c>
      <c r="C103" s="176">
        <f>'T Revenue'!C100-'Revenue Requirement'!C$4+'Revenue Requirement'!C$33</f>
        <v>211667.99667920195</v>
      </c>
      <c r="D103" s="176">
        <f>'T Revenue'!D100-'Revenue Requirement'!D$4+'Revenue Requirement'!D$33</f>
        <v>153197.08111552009</v>
      </c>
      <c r="E103" s="176">
        <f>'T Revenue'!E100-'Revenue Requirement'!E$4+'Revenue Requirement'!E$33</f>
        <v>110865.74563714559</v>
      </c>
      <c r="G103" s="179" t="e">
        <f ca="1"/>
        <v>#NAME?</v>
      </c>
      <c r="H103" s="179" t="e">
        <f ca="1"/>
        <v>#NAME?</v>
      </c>
      <c r="I103" s="179" t="e">
        <f ca="1"/>
        <v>#NAME?</v>
      </c>
      <c r="J103" s="179" t="e">
        <f ca="1"/>
        <v>#NAME?</v>
      </c>
      <c r="L103" s="175">
        <f>NR_to_Cash!C$9</f>
        <v>-54723.468549817509</v>
      </c>
      <c r="M103" s="175">
        <f>NR_to_Cash!D$9</f>
        <v>-177401.26576231886</v>
      </c>
      <c r="N103" s="175">
        <f>NR_to_Cash!E$9</f>
        <v>-150226.47815209487</v>
      </c>
      <c r="O103" s="175">
        <f>NR_to_Cash!F$9</f>
        <v>-172910.78815747867</v>
      </c>
      <c r="Q103" s="1">
        <v>96</v>
      </c>
      <c r="R103" s="176">
        <v>1810.905917891534</v>
      </c>
      <c r="S103" s="176">
        <v>211667.99667920195</v>
      </c>
      <c r="T103" s="176">
        <v>153197.08111552009</v>
      </c>
      <c r="U103" s="176">
        <v>110865.74563714559</v>
      </c>
      <c r="V103" s="2"/>
      <c r="W103" s="176">
        <v>-31150.692864875076</v>
      </c>
      <c r="X103" s="176">
        <v>-15676.016216735356</v>
      </c>
      <c r="Y103" s="176">
        <v>-319.12605763343163</v>
      </c>
      <c r="Z103" s="176">
        <v>-12921.964082281105</v>
      </c>
      <c r="AA103" s="2"/>
      <c r="AB103" s="175">
        <v>-54723.468549817509</v>
      </c>
      <c r="AC103" s="175">
        <v>-177401.26576231886</v>
      </c>
      <c r="AD103" s="175">
        <v>-150226.47815209487</v>
      </c>
      <c r="AE103" s="175">
        <v>-172910.78815747867</v>
      </c>
    </row>
    <row r="104" spans="1:31">
      <c r="A104" s="1">
        <v>97</v>
      </c>
      <c r="B104" s="176">
        <f>'T Revenue'!B101-'Year 0'!G$8+'Year 0'!G$122</f>
        <v>8507.7041345657781</v>
      </c>
      <c r="C104" s="176">
        <f>'T Revenue'!C101-'Revenue Requirement'!C$4+'Revenue Requirement'!C$33</f>
        <v>282790.55234091473</v>
      </c>
      <c r="D104" s="176">
        <f>'T Revenue'!D101-'Revenue Requirement'!D$4+'Revenue Requirement'!D$33</f>
        <v>122190.07006639335</v>
      </c>
      <c r="E104" s="176">
        <f>'T Revenue'!E101-'Revenue Requirement'!E$4+'Revenue Requirement'!E$33</f>
        <v>144866.7514124536</v>
      </c>
      <c r="G104" s="179" t="e">
        <f ca="1"/>
        <v>#NAME?</v>
      </c>
      <c r="H104" s="179" t="e">
        <f ca="1"/>
        <v>#NAME?</v>
      </c>
      <c r="I104" s="179" t="e">
        <f ca="1"/>
        <v>#NAME?</v>
      </c>
      <c r="J104" s="179" t="e">
        <f ca="1"/>
        <v>#NAME?</v>
      </c>
      <c r="L104" s="175">
        <f>NR_to_Cash!C$9</f>
        <v>-54723.468549817509</v>
      </c>
      <c r="M104" s="175">
        <f>NR_to_Cash!D$9</f>
        <v>-177401.26576231886</v>
      </c>
      <c r="N104" s="175">
        <f>NR_to_Cash!E$9</f>
        <v>-150226.47815209487</v>
      </c>
      <c r="O104" s="175">
        <f>NR_to_Cash!F$9</f>
        <v>-172910.78815747867</v>
      </c>
      <c r="Q104" s="1">
        <v>97</v>
      </c>
      <c r="R104" s="176">
        <v>8507.7041345657781</v>
      </c>
      <c r="S104" s="176">
        <v>282790.55234091473</v>
      </c>
      <c r="T104" s="176">
        <v>122190.07006639335</v>
      </c>
      <c r="U104" s="176">
        <v>144866.7514124536</v>
      </c>
      <c r="V104" s="2"/>
      <c r="W104" s="176">
        <v>-40248.699659672799</v>
      </c>
      <c r="X104" s="176">
        <v>-24159.018815030809</v>
      </c>
      <c r="Y104" s="176">
        <v>-3953.0543366789352</v>
      </c>
      <c r="Z104" s="176">
        <v>13902.70886957855</v>
      </c>
      <c r="AA104" s="2"/>
      <c r="AB104" s="175">
        <v>-54723.468549817509</v>
      </c>
      <c r="AC104" s="175">
        <v>-177401.26576231886</v>
      </c>
      <c r="AD104" s="175">
        <v>-150226.47815209487</v>
      </c>
      <c r="AE104" s="175">
        <v>-172910.78815747867</v>
      </c>
    </row>
    <row r="105" spans="1:31">
      <c r="A105" s="1">
        <v>98</v>
      </c>
      <c r="B105" s="176">
        <f>'T Revenue'!B102-'Year 0'!G$8+'Year 0'!G$122</f>
        <v>7.6024029906839132</v>
      </c>
      <c r="C105" s="176">
        <f>'T Revenue'!C102-'Revenue Requirement'!C$4+'Revenue Requirement'!C$33</f>
        <v>256071.59491719119</v>
      </c>
      <c r="D105" s="176">
        <f>'T Revenue'!D102-'Revenue Requirement'!D$4+'Revenue Requirement'!D$33</f>
        <v>212592.16418698966</v>
      </c>
      <c r="E105" s="176">
        <f>'T Revenue'!E102-'Revenue Requirement'!E$4+'Revenue Requirement'!E$33</f>
        <v>117151.10971535975</v>
      </c>
      <c r="G105" s="179" t="e">
        <f ca="1"/>
        <v>#NAME?</v>
      </c>
      <c r="H105" s="179" t="e">
        <f ca="1"/>
        <v>#NAME?</v>
      </c>
      <c r="I105" s="179" t="e">
        <f ca="1"/>
        <v>#NAME?</v>
      </c>
      <c r="J105" s="179" t="e">
        <f ca="1"/>
        <v>#NAME?</v>
      </c>
      <c r="L105" s="175">
        <f>NR_to_Cash!C$9</f>
        <v>-54723.468549817509</v>
      </c>
      <c r="M105" s="175">
        <f>NR_to_Cash!D$9</f>
        <v>-177401.26576231886</v>
      </c>
      <c r="N105" s="175">
        <f>NR_to_Cash!E$9</f>
        <v>-150226.47815209487</v>
      </c>
      <c r="O105" s="175">
        <f>NR_to_Cash!F$9</f>
        <v>-172910.78815747867</v>
      </c>
      <c r="Q105" s="1">
        <v>98</v>
      </c>
      <c r="R105" s="176">
        <v>7.6024029906839132</v>
      </c>
      <c r="S105" s="176">
        <v>256071.59491719119</v>
      </c>
      <c r="T105" s="176">
        <v>212592.16418698966</v>
      </c>
      <c r="U105" s="176">
        <v>117151.10971535975</v>
      </c>
      <c r="V105" s="2"/>
      <c r="W105" s="176">
        <v>-32215.248031114927</v>
      </c>
      <c r="X105" s="176">
        <v>-7035.0409735480789</v>
      </c>
      <c r="Y105" s="176">
        <v>-38579.401751335012</v>
      </c>
      <c r="Z105" s="176">
        <v>-55654.280831138603</v>
      </c>
      <c r="AA105" s="2"/>
      <c r="AB105" s="175">
        <v>-54723.468549817509</v>
      </c>
      <c r="AC105" s="175">
        <v>-177401.26576231886</v>
      </c>
      <c r="AD105" s="175">
        <v>-150226.47815209487</v>
      </c>
      <c r="AE105" s="175">
        <v>-172910.78815747867</v>
      </c>
    </row>
    <row r="106" spans="1:31">
      <c r="A106" s="1">
        <v>99</v>
      </c>
      <c r="B106" s="176">
        <f>'T Revenue'!B103-'Year 0'!G$8+'Year 0'!G$122</f>
        <v>24653.132098143687</v>
      </c>
      <c r="C106" s="176">
        <f>'T Revenue'!C103-'Revenue Requirement'!C$4+'Revenue Requirement'!C$33</f>
        <v>266173.56433035224</v>
      </c>
      <c r="D106" s="176">
        <f>'T Revenue'!D103-'Revenue Requirement'!D$4+'Revenue Requirement'!D$33</f>
        <v>173967.34975548857</v>
      </c>
      <c r="E106" s="176">
        <f>'T Revenue'!E103-'Revenue Requirement'!E$4+'Revenue Requirement'!E$33</f>
        <v>111199.90401493688</v>
      </c>
      <c r="G106" s="179" t="e">
        <f ca="1"/>
        <v>#NAME?</v>
      </c>
      <c r="H106" s="179" t="e">
        <f ca="1"/>
        <v>#NAME?</v>
      </c>
      <c r="I106" s="179" t="e">
        <f ca="1"/>
        <v>#NAME?</v>
      </c>
      <c r="J106" s="179" t="e">
        <f ca="1"/>
        <v>#NAME?</v>
      </c>
      <c r="L106" s="175">
        <f>NR_to_Cash!C$9</f>
        <v>-54723.468549817509</v>
      </c>
      <c r="M106" s="175">
        <f>NR_to_Cash!D$9</f>
        <v>-177401.26576231886</v>
      </c>
      <c r="N106" s="175">
        <f>NR_to_Cash!E$9</f>
        <v>-150226.47815209487</v>
      </c>
      <c r="O106" s="175">
        <f>NR_to_Cash!F$9</f>
        <v>-172910.78815747867</v>
      </c>
      <c r="Q106" s="1">
        <v>99</v>
      </c>
      <c r="R106" s="176">
        <v>24653.132098143687</v>
      </c>
      <c r="S106" s="176">
        <v>266173.56433035224</v>
      </c>
      <c r="T106" s="176">
        <v>173967.34975548857</v>
      </c>
      <c r="U106" s="176">
        <v>111199.90401493688</v>
      </c>
      <c r="V106" s="2"/>
      <c r="W106" s="176">
        <v>-18874.27503920556</v>
      </c>
      <c r="X106" s="176">
        <v>-3111.4777522450313</v>
      </c>
      <c r="Y106" s="176">
        <v>-60446.832229413325</v>
      </c>
      <c r="Z106" s="176">
        <v>-63781.273225302342</v>
      </c>
      <c r="AA106" s="2"/>
      <c r="AB106" s="175">
        <v>-54723.468549817509</v>
      </c>
      <c r="AC106" s="175">
        <v>-177401.26576231886</v>
      </c>
      <c r="AD106" s="175">
        <v>-150226.47815209487</v>
      </c>
      <c r="AE106" s="175">
        <v>-172910.78815747867</v>
      </c>
    </row>
    <row r="107" spans="1:31">
      <c r="A107" s="1">
        <v>100</v>
      </c>
      <c r="B107" s="176">
        <f>'T Revenue'!B104-'Year 0'!G$8+'Year 0'!G$122</f>
        <v>513.13839823659509</v>
      </c>
      <c r="C107" s="176">
        <f>'T Revenue'!C104-'Revenue Requirement'!C$4+'Revenue Requirement'!C$33</f>
        <v>235927.75662766211</v>
      </c>
      <c r="D107" s="176">
        <f>'T Revenue'!D104-'Revenue Requirement'!D$4+'Revenue Requirement'!D$33</f>
        <v>191995.81495588669</v>
      </c>
      <c r="E107" s="176">
        <f>'T Revenue'!E104-'Revenue Requirement'!E$4+'Revenue Requirement'!E$33</f>
        <v>102757.28297741478</v>
      </c>
      <c r="G107" s="179" t="e">
        <f ca="1"/>
        <v>#NAME?</v>
      </c>
      <c r="H107" s="179" t="e">
        <f ca="1"/>
        <v>#NAME?</v>
      </c>
      <c r="I107" s="179" t="e">
        <f ca="1"/>
        <v>#NAME?</v>
      </c>
      <c r="J107" s="179" t="e">
        <f ca="1"/>
        <v>#NAME?</v>
      </c>
      <c r="L107" s="175">
        <f>NR_to_Cash!C$9</f>
        <v>-54723.468549817509</v>
      </c>
      <c r="M107" s="175">
        <f>NR_to_Cash!D$9</f>
        <v>-177401.26576231886</v>
      </c>
      <c r="N107" s="175">
        <f>NR_to_Cash!E$9</f>
        <v>-150226.47815209487</v>
      </c>
      <c r="O107" s="175">
        <f>NR_to_Cash!F$9</f>
        <v>-172910.78815747867</v>
      </c>
      <c r="Q107" s="1">
        <v>100</v>
      </c>
      <c r="R107" s="176">
        <v>513.13839823659509</v>
      </c>
      <c r="S107" s="176">
        <v>235927.75662766211</v>
      </c>
      <c r="T107" s="176">
        <v>191995.81495588669</v>
      </c>
      <c r="U107" s="176">
        <v>102757.28297741478</v>
      </c>
      <c r="V107" s="2"/>
      <c r="W107" s="176">
        <v>-36027.982256545452</v>
      </c>
      <c r="X107" s="176">
        <v>-741.3669479880482</v>
      </c>
      <c r="Y107" s="176">
        <v>1909.5208604282234</v>
      </c>
      <c r="Z107" s="176">
        <v>171.95568394637667</v>
      </c>
      <c r="AA107" s="2"/>
      <c r="AB107" s="175">
        <v>-54723.468549817509</v>
      </c>
      <c r="AC107" s="175">
        <v>-177401.26576231886</v>
      </c>
      <c r="AD107" s="175">
        <v>-150226.47815209487</v>
      </c>
      <c r="AE107" s="175">
        <v>-172910.78815747867</v>
      </c>
    </row>
    <row r="108" spans="1:31">
      <c r="A108" s="1">
        <v>101</v>
      </c>
      <c r="B108" s="176">
        <f>'T Revenue'!B105-'Year 0'!G$8+'Year 0'!G$122</f>
        <v>-918.14426761260256</v>
      </c>
      <c r="C108" s="176">
        <f>'T Revenue'!C105-'Revenue Requirement'!C$4+'Revenue Requirement'!C$33</f>
        <v>265219.00462457025</v>
      </c>
      <c r="D108" s="176">
        <f>'T Revenue'!D105-'Revenue Requirement'!D$4+'Revenue Requirement'!D$33</f>
        <v>169517.63521093107</v>
      </c>
      <c r="E108" s="176">
        <f>'T Revenue'!E105-'Revenue Requirement'!E$4+'Revenue Requirement'!E$33</f>
        <v>113589.05143191642</v>
      </c>
      <c r="G108" s="179" t="e">
        <f ca="1"/>
        <v>#NAME?</v>
      </c>
      <c r="H108" s="179" t="e">
        <f ca="1"/>
        <v>#NAME?</v>
      </c>
      <c r="I108" s="179" t="e">
        <f ca="1"/>
        <v>#NAME?</v>
      </c>
      <c r="J108" s="179" t="e">
        <f ca="1"/>
        <v>#NAME?</v>
      </c>
      <c r="L108" s="175">
        <f>NR_to_Cash!C$9</f>
        <v>-54723.468549817509</v>
      </c>
      <c r="M108" s="175">
        <f>NR_to_Cash!D$9</f>
        <v>-177401.26576231886</v>
      </c>
      <c r="N108" s="175">
        <f>NR_to_Cash!E$9</f>
        <v>-150226.47815209487</v>
      </c>
      <c r="O108" s="175">
        <f>NR_to_Cash!F$9</f>
        <v>-172910.78815747867</v>
      </c>
      <c r="Q108" s="1">
        <v>101</v>
      </c>
      <c r="R108" s="176">
        <v>-918.14426761260256</v>
      </c>
      <c r="S108" s="176">
        <v>265219.00462457025</v>
      </c>
      <c r="T108" s="176">
        <v>169517.63521093107</v>
      </c>
      <c r="U108" s="176">
        <v>113589.05143191642</v>
      </c>
      <c r="V108" s="2"/>
      <c r="W108" s="176">
        <v>27861.451153462054</v>
      </c>
      <c r="X108" s="176">
        <v>-42709.512960494496</v>
      </c>
      <c r="Y108" s="176">
        <v>-28499.573986928212</v>
      </c>
      <c r="Z108" s="176">
        <v>-39301.356375216041</v>
      </c>
      <c r="AA108" s="2"/>
      <c r="AB108" s="175">
        <v>-54723.468549817509</v>
      </c>
      <c r="AC108" s="175">
        <v>-177401.26576231886</v>
      </c>
      <c r="AD108" s="175">
        <v>-150226.47815209487</v>
      </c>
      <c r="AE108" s="175">
        <v>-172910.78815747867</v>
      </c>
    </row>
    <row r="109" spans="1:31">
      <c r="A109" s="1">
        <v>102</v>
      </c>
      <c r="B109" s="176">
        <f>'T Revenue'!B106-'Year 0'!G$8+'Year 0'!G$122</f>
        <v>4700.5885897639673</v>
      </c>
      <c r="C109" s="176">
        <f>'T Revenue'!C106-'Revenue Requirement'!C$4+'Revenue Requirement'!C$33</f>
        <v>224737.97681479203</v>
      </c>
      <c r="D109" s="176">
        <f>'T Revenue'!D106-'Revenue Requirement'!D$4+'Revenue Requirement'!D$33</f>
        <v>161372.8049095578</v>
      </c>
      <c r="E109" s="176">
        <f>'T Revenue'!E106-'Revenue Requirement'!E$4+'Revenue Requirement'!E$33</f>
        <v>100262.31884615519</v>
      </c>
      <c r="G109" s="179" t="e">
        <f ca="1"/>
        <v>#NAME?</v>
      </c>
      <c r="H109" s="179" t="e">
        <f ca="1"/>
        <v>#NAME?</v>
      </c>
      <c r="I109" s="179" t="e">
        <f ca="1"/>
        <v>#NAME?</v>
      </c>
      <c r="J109" s="179" t="e">
        <f ca="1"/>
        <v>#NAME?</v>
      </c>
      <c r="L109" s="175">
        <f>NR_to_Cash!C$9</f>
        <v>-54723.468549817509</v>
      </c>
      <c r="M109" s="175">
        <f>NR_to_Cash!D$9</f>
        <v>-177401.26576231886</v>
      </c>
      <c r="N109" s="175">
        <f>NR_to_Cash!E$9</f>
        <v>-150226.47815209487</v>
      </c>
      <c r="O109" s="175">
        <f>NR_to_Cash!F$9</f>
        <v>-172910.78815747867</v>
      </c>
      <c r="Q109" s="1">
        <v>102</v>
      </c>
      <c r="R109" s="176">
        <v>4700.5885897639673</v>
      </c>
      <c r="S109" s="176">
        <v>224737.97681479203</v>
      </c>
      <c r="T109" s="176">
        <v>161372.8049095578</v>
      </c>
      <c r="U109" s="176">
        <v>100262.31884615519</v>
      </c>
      <c r="V109" s="2"/>
      <c r="W109" s="176">
        <v>-7017.6405272136908</v>
      </c>
      <c r="X109" s="176">
        <v>-51727.147990592755</v>
      </c>
      <c r="Y109" s="176">
        <v>-11013.501035144553</v>
      </c>
      <c r="Z109" s="176">
        <v>-38073.952952428488</v>
      </c>
      <c r="AA109" s="2"/>
      <c r="AB109" s="175">
        <v>-54723.468549817509</v>
      </c>
      <c r="AC109" s="175">
        <v>-177401.26576231886</v>
      </c>
      <c r="AD109" s="175">
        <v>-150226.47815209487</v>
      </c>
      <c r="AE109" s="175">
        <v>-172910.78815747867</v>
      </c>
    </row>
    <row r="110" spans="1:31">
      <c r="A110" s="1">
        <v>103</v>
      </c>
      <c r="B110" s="176">
        <f>'T Revenue'!B107-'Year 0'!G$8+'Year 0'!G$122</f>
        <v>-161.42879839008674</v>
      </c>
      <c r="C110" s="176">
        <f>'T Revenue'!C107-'Revenue Requirement'!C$4+'Revenue Requirement'!C$33</f>
        <v>212089.34727633675</v>
      </c>
      <c r="D110" s="176">
        <f>'T Revenue'!D107-'Revenue Requirement'!D$4+'Revenue Requirement'!D$33</f>
        <v>158335.67473849817</v>
      </c>
      <c r="E110" s="176">
        <f>'T Revenue'!E107-'Revenue Requirement'!E$4+'Revenue Requirement'!E$33</f>
        <v>92868.244926870335</v>
      </c>
      <c r="G110" s="179" t="e">
        <f ca="1"/>
        <v>#NAME?</v>
      </c>
      <c r="H110" s="179" t="e">
        <f ca="1"/>
        <v>#NAME?</v>
      </c>
      <c r="I110" s="179" t="e">
        <f ca="1"/>
        <v>#NAME?</v>
      </c>
      <c r="J110" s="179" t="e">
        <f ca="1"/>
        <v>#NAME?</v>
      </c>
      <c r="L110" s="175">
        <f>NR_to_Cash!C$9</f>
        <v>-54723.468549817509</v>
      </c>
      <c r="M110" s="175">
        <f>NR_to_Cash!D$9</f>
        <v>-177401.26576231886</v>
      </c>
      <c r="N110" s="175">
        <f>NR_to_Cash!E$9</f>
        <v>-150226.47815209487</v>
      </c>
      <c r="O110" s="175">
        <f>NR_to_Cash!F$9</f>
        <v>-172910.78815747867</v>
      </c>
      <c r="Q110" s="1">
        <v>103</v>
      </c>
      <c r="R110" s="176">
        <v>-161.42879839008674</v>
      </c>
      <c r="S110" s="176">
        <v>212089.34727633675</v>
      </c>
      <c r="T110" s="176">
        <v>158335.67473849817</v>
      </c>
      <c r="U110" s="176">
        <v>92868.244926870335</v>
      </c>
      <c r="V110" s="2"/>
      <c r="W110" s="176">
        <v>-16746.26273434842</v>
      </c>
      <c r="X110" s="176">
        <v>-4487.8419309537858</v>
      </c>
      <c r="Y110" s="176">
        <v>-24794.090565432794</v>
      </c>
      <c r="Z110" s="176">
        <v>2210.4783958659973</v>
      </c>
      <c r="AA110" s="2"/>
      <c r="AB110" s="175">
        <v>-54723.468549817509</v>
      </c>
      <c r="AC110" s="175">
        <v>-177401.26576231886</v>
      </c>
      <c r="AD110" s="175">
        <v>-150226.47815209487</v>
      </c>
      <c r="AE110" s="175">
        <v>-172910.78815747867</v>
      </c>
    </row>
    <row r="111" spans="1:31">
      <c r="A111" s="1">
        <v>104</v>
      </c>
      <c r="B111" s="176">
        <f>'T Revenue'!B108-'Year 0'!G$8+'Year 0'!G$122</f>
        <v>2229.5780318190809</v>
      </c>
      <c r="C111" s="176">
        <f>'T Revenue'!C108-'Revenue Requirement'!C$4+'Revenue Requirement'!C$33</f>
        <v>255974.82540010172</v>
      </c>
      <c r="D111" s="176">
        <f>'T Revenue'!D108-'Revenue Requirement'!D$4+'Revenue Requirement'!D$33</f>
        <v>182209.25507992855</v>
      </c>
      <c r="E111" s="176">
        <f>'T Revenue'!E108-'Revenue Requirement'!E$4+'Revenue Requirement'!E$33</f>
        <v>150551.71908511594</v>
      </c>
      <c r="G111" s="179" t="e">
        <f ca="1"/>
        <v>#NAME?</v>
      </c>
      <c r="H111" s="179" t="e">
        <f ca="1"/>
        <v>#NAME?</v>
      </c>
      <c r="I111" s="179" t="e">
        <f ca="1"/>
        <v>#NAME?</v>
      </c>
      <c r="J111" s="179" t="e">
        <f ca="1"/>
        <v>#NAME?</v>
      </c>
      <c r="L111" s="175">
        <f>NR_to_Cash!C$9</f>
        <v>-54723.468549817509</v>
      </c>
      <c r="M111" s="175">
        <f>NR_to_Cash!D$9</f>
        <v>-177401.26576231886</v>
      </c>
      <c r="N111" s="175">
        <f>NR_to_Cash!E$9</f>
        <v>-150226.47815209487</v>
      </c>
      <c r="O111" s="175">
        <f>NR_to_Cash!F$9</f>
        <v>-172910.78815747867</v>
      </c>
      <c r="Q111" s="1">
        <v>104</v>
      </c>
      <c r="R111" s="176">
        <v>2229.5780318190809</v>
      </c>
      <c r="S111" s="176">
        <v>255974.82540010172</v>
      </c>
      <c r="T111" s="176">
        <v>182209.25507992855</v>
      </c>
      <c r="U111" s="176">
        <v>150551.71908511594</v>
      </c>
      <c r="V111" s="2"/>
      <c r="W111" s="176">
        <v>27297.081531021162</v>
      </c>
      <c r="X111" s="176">
        <v>-40523.262937624007</v>
      </c>
      <c r="Y111" s="176">
        <v>-17889.940330666723</v>
      </c>
      <c r="Z111" s="176">
        <v>-35422.945622749161</v>
      </c>
      <c r="AA111" s="2"/>
      <c r="AB111" s="175">
        <v>-54723.468549817509</v>
      </c>
      <c r="AC111" s="175">
        <v>-177401.26576231886</v>
      </c>
      <c r="AD111" s="175">
        <v>-150226.47815209487</v>
      </c>
      <c r="AE111" s="175">
        <v>-172910.78815747867</v>
      </c>
    </row>
    <row r="112" spans="1:31">
      <c r="A112" s="1">
        <v>105</v>
      </c>
      <c r="B112" s="176">
        <f>'T Revenue'!B109-'Year 0'!G$8+'Year 0'!G$122</f>
        <v>4368.9755652626045</v>
      </c>
      <c r="C112" s="176">
        <f>'T Revenue'!C109-'Revenue Requirement'!C$4+'Revenue Requirement'!C$33</f>
        <v>218930.26383028575</v>
      </c>
      <c r="D112" s="176">
        <f>'T Revenue'!D109-'Revenue Requirement'!D$4+'Revenue Requirement'!D$33</f>
        <v>126612.91752070538</v>
      </c>
      <c r="E112" s="176">
        <f>'T Revenue'!E109-'Revenue Requirement'!E$4+'Revenue Requirement'!E$33</f>
        <v>84474.291533894138</v>
      </c>
      <c r="G112" s="179" t="e">
        <f ca="1"/>
        <v>#NAME?</v>
      </c>
      <c r="H112" s="179" t="e">
        <f ca="1"/>
        <v>#NAME?</v>
      </c>
      <c r="I112" s="179" t="e">
        <f ca="1"/>
        <v>#NAME?</v>
      </c>
      <c r="J112" s="179" t="e">
        <f ca="1"/>
        <v>#NAME?</v>
      </c>
      <c r="L112" s="175">
        <f>NR_to_Cash!C$9</f>
        <v>-54723.468549817509</v>
      </c>
      <c r="M112" s="175">
        <f>NR_to_Cash!D$9</f>
        <v>-177401.26576231886</v>
      </c>
      <c r="N112" s="175">
        <f>NR_to_Cash!E$9</f>
        <v>-150226.47815209487</v>
      </c>
      <c r="O112" s="175">
        <f>NR_to_Cash!F$9</f>
        <v>-172910.78815747867</v>
      </c>
      <c r="Q112" s="1">
        <v>105</v>
      </c>
      <c r="R112" s="176">
        <v>4368.9755652626045</v>
      </c>
      <c r="S112" s="176">
        <v>218930.26383028575</v>
      </c>
      <c r="T112" s="176">
        <v>126612.91752070538</v>
      </c>
      <c r="U112" s="176">
        <v>84474.291533894138</v>
      </c>
      <c r="V112" s="2"/>
      <c r="W112" s="176">
        <v>-65310.186753015965</v>
      </c>
      <c r="X112" s="176">
        <v>-5820.5459001951385</v>
      </c>
      <c r="Y112" s="176">
        <v>-9318.3938371185213</v>
      </c>
      <c r="Z112" s="176">
        <v>-31315.151526809437</v>
      </c>
      <c r="AA112" s="2"/>
      <c r="AB112" s="175">
        <v>-54723.468549817509</v>
      </c>
      <c r="AC112" s="175">
        <v>-177401.26576231886</v>
      </c>
      <c r="AD112" s="175">
        <v>-150226.47815209487</v>
      </c>
      <c r="AE112" s="175">
        <v>-172910.78815747867</v>
      </c>
    </row>
    <row r="113" spans="1:31">
      <c r="A113" s="1">
        <v>106</v>
      </c>
      <c r="B113" s="176">
        <f>'T Revenue'!B110-'Year 0'!G$8+'Year 0'!G$122</f>
        <v>8267.6457358545158</v>
      </c>
      <c r="C113" s="176">
        <f>'T Revenue'!C110-'Revenue Requirement'!C$4+'Revenue Requirement'!C$33</f>
        <v>244201.3105557221</v>
      </c>
      <c r="D113" s="176">
        <f>'T Revenue'!D110-'Revenue Requirement'!D$4+'Revenue Requirement'!D$33</f>
        <v>153367.96409681626</v>
      </c>
      <c r="E113" s="176">
        <f>'T Revenue'!E110-'Revenue Requirement'!E$4+'Revenue Requirement'!E$33</f>
        <v>115583.55838186434</v>
      </c>
      <c r="G113" s="179" t="e">
        <f ca="1"/>
        <v>#NAME?</v>
      </c>
      <c r="H113" s="179" t="e">
        <f ca="1"/>
        <v>#NAME?</v>
      </c>
      <c r="I113" s="179" t="e">
        <f ca="1"/>
        <v>#NAME?</v>
      </c>
      <c r="J113" s="179" t="e">
        <f ca="1"/>
        <v>#NAME?</v>
      </c>
      <c r="L113" s="175">
        <f>NR_to_Cash!C$9</f>
        <v>-54723.468549817509</v>
      </c>
      <c r="M113" s="175">
        <f>NR_to_Cash!D$9</f>
        <v>-177401.26576231886</v>
      </c>
      <c r="N113" s="175">
        <f>NR_to_Cash!E$9</f>
        <v>-150226.47815209487</v>
      </c>
      <c r="O113" s="175">
        <f>NR_to_Cash!F$9</f>
        <v>-172910.78815747867</v>
      </c>
      <c r="Q113" s="1">
        <v>106</v>
      </c>
      <c r="R113" s="176">
        <v>8267.6457358545158</v>
      </c>
      <c r="S113" s="176">
        <v>244201.3105557221</v>
      </c>
      <c r="T113" s="176">
        <v>153367.96409681626</v>
      </c>
      <c r="U113" s="176">
        <v>115583.55838186434</v>
      </c>
      <c r="V113" s="2"/>
      <c r="W113" s="176">
        <v>-22429.43282905384</v>
      </c>
      <c r="X113" s="176">
        <v>4368.7345641921274</v>
      </c>
      <c r="Y113" s="176">
        <v>-32961.706960750977</v>
      </c>
      <c r="Z113" s="176">
        <v>-16508.439322742401</v>
      </c>
      <c r="AA113" s="2"/>
      <c r="AB113" s="175">
        <v>-54723.468549817509</v>
      </c>
      <c r="AC113" s="175">
        <v>-177401.26576231886</v>
      </c>
      <c r="AD113" s="175">
        <v>-150226.47815209487</v>
      </c>
      <c r="AE113" s="175">
        <v>-172910.78815747867</v>
      </c>
    </row>
    <row r="114" spans="1:31">
      <c r="A114" s="1">
        <v>107</v>
      </c>
      <c r="B114" s="176">
        <f>'T Revenue'!B111-'Year 0'!G$8+'Year 0'!G$122</f>
        <v>812.71197346248664</v>
      </c>
      <c r="C114" s="176">
        <f>'T Revenue'!C111-'Revenue Requirement'!C$4+'Revenue Requirement'!C$33</f>
        <v>260536.60767296422</v>
      </c>
      <c r="D114" s="176">
        <f>'T Revenue'!D111-'Revenue Requirement'!D$4+'Revenue Requirement'!D$33</f>
        <v>186454.3825939903</v>
      </c>
      <c r="E114" s="176">
        <f>'T Revenue'!E111-'Revenue Requirement'!E$4+'Revenue Requirement'!E$33</f>
        <v>176818.98493154137</v>
      </c>
      <c r="G114" s="179" t="e">
        <f ca="1"/>
        <v>#NAME?</v>
      </c>
      <c r="H114" s="179" t="e">
        <f ca="1"/>
        <v>#NAME?</v>
      </c>
      <c r="I114" s="179" t="e">
        <f ca="1"/>
        <v>#NAME?</v>
      </c>
      <c r="J114" s="179" t="e">
        <f ca="1"/>
        <v>#NAME?</v>
      </c>
      <c r="L114" s="175">
        <f>NR_to_Cash!C$9</f>
        <v>-54723.468549817509</v>
      </c>
      <c r="M114" s="175">
        <f>NR_to_Cash!D$9</f>
        <v>-177401.26576231886</v>
      </c>
      <c r="N114" s="175">
        <f>NR_to_Cash!E$9</f>
        <v>-150226.47815209487</v>
      </c>
      <c r="O114" s="175">
        <f>NR_to_Cash!F$9</f>
        <v>-172910.78815747867</v>
      </c>
      <c r="Q114" s="1">
        <v>107</v>
      </c>
      <c r="R114" s="176">
        <v>812.71197346248664</v>
      </c>
      <c r="S114" s="176">
        <v>260536.60767296422</v>
      </c>
      <c r="T114" s="176">
        <v>186454.3825939903</v>
      </c>
      <c r="U114" s="176">
        <v>176818.98493154137</v>
      </c>
      <c r="V114" s="2"/>
      <c r="W114" s="176">
        <v>-31440.663607478491</v>
      </c>
      <c r="X114" s="176">
        <v>-95.449421791825444</v>
      </c>
      <c r="Y114" s="176">
        <v>-38616.98585499567</v>
      </c>
      <c r="Z114" s="176">
        <v>-15763.37792549748</v>
      </c>
      <c r="AA114" s="2"/>
      <c r="AB114" s="175">
        <v>-54723.468549817509</v>
      </c>
      <c r="AC114" s="175">
        <v>-177401.26576231886</v>
      </c>
      <c r="AD114" s="175">
        <v>-150226.47815209487</v>
      </c>
      <c r="AE114" s="175">
        <v>-172910.78815747867</v>
      </c>
    </row>
    <row r="115" spans="1:31">
      <c r="A115" s="1">
        <v>108</v>
      </c>
      <c r="B115" s="176">
        <f>'T Revenue'!B112-'Year 0'!G$8+'Year 0'!G$122</f>
        <v>1060.8235329000745</v>
      </c>
      <c r="C115" s="176">
        <f>'T Revenue'!C112-'Revenue Requirement'!C$4+'Revenue Requirement'!C$33</f>
        <v>263864.34394271951</v>
      </c>
      <c r="D115" s="176">
        <f>'T Revenue'!D112-'Revenue Requirement'!D$4+'Revenue Requirement'!D$33</f>
        <v>193295.85995373013</v>
      </c>
      <c r="E115" s="176">
        <f>'T Revenue'!E112-'Revenue Requirement'!E$4+'Revenue Requirement'!E$33</f>
        <v>129156.74070411036</v>
      </c>
      <c r="G115" s="179" t="e">
        <f ca="1"/>
        <v>#NAME?</v>
      </c>
      <c r="H115" s="179" t="e">
        <f ca="1"/>
        <v>#NAME?</v>
      </c>
      <c r="I115" s="179" t="e">
        <f ca="1"/>
        <v>#NAME?</v>
      </c>
      <c r="J115" s="179" t="e">
        <f ca="1"/>
        <v>#NAME?</v>
      </c>
      <c r="L115" s="175">
        <f>NR_to_Cash!C$9</f>
        <v>-54723.468549817509</v>
      </c>
      <c r="M115" s="175">
        <f>NR_to_Cash!D$9</f>
        <v>-177401.26576231886</v>
      </c>
      <c r="N115" s="175">
        <f>NR_to_Cash!E$9</f>
        <v>-150226.47815209487</v>
      </c>
      <c r="O115" s="175">
        <f>NR_to_Cash!F$9</f>
        <v>-172910.78815747867</v>
      </c>
      <c r="Q115" s="1">
        <v>108</v>
      </c>
      <c r="R115" s="176">
        <v>1060.8235329000745</v>
      </c>
      <c r="S115" s="176">
        <v>263864.34394271951</v>
      </c>
      <c r="T115" s="176">
        <v>193295.85995373013</v>
      </c>
      <c r="U115" s="176">
        <v>129156.74070411036</v>
      </c>
      <c r="V115" s="2"/>
      <c r="W115" s="176">
        <v>-14879.241863299743</v>
      </c>
      <c r="X115" s="176">
        <v>-45196.366981757339</v>
      </c>
      <c r="Y115" s="176">
        <v>-25211.09626208269</v>
      </c>
      <c r="Z115" s="176">
        <v>-16479.088005252648</v>
      </c>
      <c r="AA115" s="2"/>
      <c r="AB115" s="175">
        <v>-54723.468549817509</v>
      </c>
      <c r="AC115" s="175">
        <v>-177401.26576231886</v>
      </c>
      <c r="AD115" s="175">
        <v>-150226.47815209487</v>
      </c>
      <c r="AE115" s="175">
        <v>-172910.78815747867</v>
      </c>
    </row>
    <row r="116" spans="1:31">
      <c r="A116" s="1">
        <v>109</v>
      </c>
      <c r="B116" s="176">
        <f>'T Revenue'!B113-'Year 0'!G$8+'Year 0'!G$122</f>
        <v>-216.37518659443595</v>
      </c>
      <c r="C116" s="176">
        <f>'T Revenue'!C113-'Revenue Requirement'!C$4+'Revenue Requirement'!C$33</f>
        <v>204572.5001427033</v>
      </c>
      <c r="D116" s="176">
        <f>'T Revenue'!D113-'Revenue Requirement'!D$4+'Revenue Requirement'!D$33</f>
        <v>147243.41802133573</v>
      </c>
      <c r="E116" s="176">
        <f>'T Revenue'!E113-'Revenue Requirement'!E$4+'Revenue Requirement'!E$33</f>
        <v>95161.320415142691</v>
      </c>
      <c r="G116" s="179" t="e">
        <f ca="1"/>
        <v>#NAME?</v>
      </c>
      <c r="H116" s="179" t="e">
        <f ca="1"/>
        <v>#NAME?</v>
      </c>
      <c r="I116" s="179" t="e">
        <f ca="1"/>
        <v>#NAME?</v>
      </c>
      <c r="J116" s="179" t="e">
        <f ca="1"/>
        <v>#NAME?</v>
      </c>
      <c r="L116" s="175">
        <f>NR_to_Cash!C$9</f>
        <v>-54723.468549817509</v>
      </c>
      <c r="M116" s="175">
        <f>NR_to_Cash!D$9</f>
        <v>-177401.26576231886</v>
      </c>
      <c r="N116" s="175">
        <f>NR_to_Cash!E$9</f>
        <v>-150226.47815209487</v>
      </c>
      <c r="O116" s="175">
        <f>NR_to_Cash!F$9</f>
        <v>-172910.78815747867</v>
      </c>
      <c r="Q116" s="1">
        <v>109</v>
      </c>
      <c r="R116" s="176">
        <v>-216.37518659443595</v>
      </c>
      <c r="S116" s="176">
        <v>204572.5001427033</v>
      </c>
      <c r="T116" s="176">
        <v>147243.41802133573</v>
      </c>
      <c r="U116" s="176">
        <v>95161.320415142691</v>
      </c>
      <c r="V116" s="2"/>
      <c r="W116" s="176">
        <v>-13872.372454162687</v>
      </c>
      <c r="X116" s="176">
        <v>-32655.053867407842</v>
      </c>
      <c r="Y116" s="176">
        <v>4342.1755953491665</v>
      </c>
      <c r="Z116" s="176">
        <v>-3885.6146468098741</v>
      </c>
      <c r="AA116" s="2"/>
      <c r="AB116" s="175">
        <v>-54723.468549817509</v>
      </c>
      <c r="AC116" s="175">
        <v>-177401.26576231886</v>
      </c>
      <c r="AD116" s="175">
        <v>-150226.47815209487</v>
      </c>
      <c r="AE116" s="175">
        <v>-172910.78815747867</v>
      </c>
    </row>
    <row r="117" spans="1:31">
      <c r="A117" s="1">
        <v>110</v>
      </c>
      <c r="B117" s="176">
        <f>'T Revenue'!B114-'Year 0'!G$8+'Year 0'!G$122</f>
        <v>-6553.6820964505896</v>
      </c>
      <c r="C117" s="176">
        <f>'T Revenue'!C114-'Revenue Requirement'!C$4+'Revenue Requirement'!C$33</f>
        <v>240407.5300997009</v>
      </c>
      <c r="D117" s="176">
        <f>'T Revenue'!D114-'Revenue Requirement'!D$4+'Revenue Requirement'!D$33</f>
        <v>134090.52080516098</v>
      </c>
      <c r="E117" s="176">
        <f>'T Revenue'!E114-'Revenue Requirement'!E$4+'Revenue Requirement'!E$33</f>
        <v>74996.163954271702</v>
      </c>
      <c r="G117" s="179" t="e">
        <f ca="1"/>
        <v>#NAME?</v>
      </c>
      <c r="H117" s="179" t="e">
        <f ca="1"/>
        <v>#NAME?</v>
      </c>
      <c r="I117" s="179" t="e">
        <f ca="1"/>
        <v>#NAME?</v>
      </c>
      <c r="J117" s="179" t="e">
        <f ca="1"/>
        <v>#NAME?</v>
      </c>
      <c r="L117" s="175">
        <f>NR_to_Cash!C$9</f>
        <v>-54723.468549817509</v>
      </c>
      <c r="M117" s="175">
        <f>NR_to_Cash!D$9</f>
        <v>-177401.26576231886</v>
      </c>
      <c r="N117" s="175">
        <f>NR_to_Cash!E$9</f>
        <v>-150226.47815209487</v>
      </c>
      <c r="O117" s="175">
        <f>NR_to_Cash!F$9</f>
        <v>-172910.78815747867</v>
      </c>
      <c r="Q117" s="1">
        <v>110</v>
      </c>
      <c r="R117" s="176">
        <v>-6553.6820964505896</v>
      </c>
      <c r="S117" s="176">
        <v>240407.5300997009</v>
      </c>
      <c r="T117" s="176">
        <v>134090.52080516098</v>
      </c>
      <c r="U117" s="176">
        <v>74996.163954271702</v>
      </c>
      <c r="V117" s="2"/>
      <c r="W117" s="176">
        <v>28311.592765262816</v>
      </c>
      <c r="X117" s="176">
        <v>-22471.998759517213</v>
      </c>
      <c r="Y117" s="176">
        <v>-37409.047327053268</v>
      </c>
      <c r="Z117" s="176">
        <v>-56491.924084980972</v>
      </c>
      <c r="AA117" s="2"/>
      <c r="AB117" s="175">
        <v>-54723.468549817509</v>
      </c>
      <c r="AC117" s="175">
        <v>-177401.26576231886</v>
      </c>
      <c r="AD117" s="175">
        <v>-150226.47815209487</v>
      </c>
      <c r="AE117" s="175">
        <v>-172910.78815747867</v>
      </c>
    </row>
    <row r="118" spans="1:31">
      <c r="A118" s="1">
        <v>111</v>
      </c>
      <c r="B118" s="176">
        <f>'T Revenue'!B115-'Year 0'!G$8+'Year 0'!G$122</f>
        <v>16184.746922273189</v>
      </c>
      <c r="C118" s="176">
        <f>'T Revenue'!C115-'Revenue Requirement'!C$4+'Revenue Requirement'!C$33</f>
        <v>240479.93981627654</v>
      </c>
      <c r="D118" s="176">
        <f>'T Revenue'!D115-'Revenue Requirement'!D$4+'Revenue Requirement'!D$33</f>
        <v>181779.89452816569</v>
      </c>
      <c r="E118" s="176">
        <f>'T Revenue'!E115-'Revenue Requirement'!E$4+'Revenue Requirement'!E$33</f>
        <v>90203.294654787285</v>
      </c>
      <c r="G118" s="179" t="e">
        <f ca="1"/>
        <v>#NAME?</v>
      </c>
      <c r="H118" s="179" t="e">
        <f ca="1"/>
        <v>#NAME?</v>
      </c>
      <c r="I118" s="179" t="e">
        <f ca="1"/>
        <v>#NAME?</v>
      </c>
      <c r="J118" s="179" t="e">
        <f ca="1"/>
        <v>#NAME?</v>
      </c>
      <c r="L118" s="175">
        <f>NR_to_Cash!C$9</f>
        <v>-54723.468549817509</v>
      </c>
      <c r="M118" s="175">
        <f>NR_to_Cash!D$9</f>
        <v>-177401.26576231886</v>
      </c>
      <c r="N118" s="175">
        <f>NR_to_Cash!E$9</f>
        <v>-150226.47815209487</v>
      </c>
      <c r="O118" s="175">
        <f>NR_to_Cash!F$9</f>
        <v>-172910.78815747867</v>
      </c>
      <c r="Q118" s="1">
        <v>111</v>
      </c>
      <c r="R118" s="176">
        <v>16184.746922273189</v>
      </c>
      <c r="S118" s="176">
        <v>240479.93981627654</v>
      </c>
      <c r="T118" s="176">
        <v>181779.89452816569</v>
      </c>
      <c r="U118" s="176">
        <v>90203.294654787285</v>
      </c>
      <c r="V118" s="2"/>
      <c r="W118" s="176">
        <v>21226.380072804051</v>
      </c>
      <c r="X118" s="176">
        <v>-9025.4132726876996</v>
      </c>
      <c r="Y118" s="176">
        <v>-921.3695267662406</v>
      </c>
      <c r="Z118" s="176">
        <v>-7766.334713792894</v>
      </c>
      <c r="AA118" s="2"/>
      <c r="AB118" s="175">
        <v>-54723.468549817509</v>
      </c>
      <c r="AC118" s="175">
        <v>-177401.26576231886</v>
      </c>
      <c r="AD118" s="175">
        <v>-150226.47815209487</v>
      </c>
      <c r="AE118" s="175">
        <v>-172910.78815747867</v>
      </c>
    </row>
    <row r="119" spans="1:31">
      <c r="A119" s="1">
        <v>112</v>
      </c>
      <c r="B119" s="176">
        <f>'T Revenue'!B116-'Year 0'!G$8+'Year 0'!G$122</f>
        <v>-16723.880755152088</v>
      </c>
      <c r="C119" s="176">
        <f>'T Revenue'!C116-'Revenue Requirement'!C$4+'Revenue Requirement'!C$33</f>
        <v>217475.20399468346</v>
      </c>
      <c r="D119" s="176">
        <f>'T Revenue'!D116-'Revenue Requirement'!D$4+'Revenue Requirement'!D$33</f>
        <v>143290.88411770249</v>
      </c>
      <c r="E119" s="176">
        <f>'T Revenue'!E116-'Revenue Requirement'!E$4+'Revenue Requirement'!E$33</f>
        <v>114826.61697708303</v>
      </c>
      <c r="G119" s="179" t="e">
        <f ca="1"/>
        <v>#NAME?</v>
      </c>
      <c r="H119" s="179" t="e">
        <f ca="1"/>
        <v>#NAME?</v>
      </c>
      <c r="I119" s="179" t="e">
        <f ca="1"/>
        <v>#NAME?</v>
      </c>
      <c r="J119" s="179" t="e">
        <f ca="1"/>
        <v>#NAME?</v>
      </c>
      <c r="L119" s="175">
        <f>NR_to_Cash!C$9</f>
        <v>-54723.468549817509</v>
      </c>
      <c r="M119" s="175">
        <f>NR_to_Cash!D$9</f>
        <v>-177401.26576231886</v>
      </c>
      <c r="N119" s="175">
        <f>NR_to_Cash!E$9</f>
        <v>-150226.47815209487</v>
      </c>
      <c r="O119" s="175">
        <f>NR_to_Cash!F$9</f>
        <v>-172910.78815747867</v>
      </c>
      <c r="Q119" s="1">
        <v>112</v>
      </c>
      <c r="R119" s="176">
        <v>-16723.880755152088</v>
      </c>
      <c r="S119" s="176">
        <v>217475.20399468346</v>
      </c>
      <c r="T119" s="176">
        <v>143290.88411770249</v>
      </c>
      <c r="U119" s="176">
        <v>114826.61697708303</v>
      </c>
      <c r="V119" s="2"/>
      <c r="W119" s="176">
        <v>-4606.8181225855369</v>
      </c>
      <c r="X119" s="176">
        <v>-10855.319888136582</v>
      </c>
      <c r="Y119" s="176">
        <v>-16869.270812904695</v>
      </c>
      <c r="Z119" s="176">
        <v>-5529.540770318592</v>
      </c>
      <c r="AA119" s="2"/>
      <c r="AB119" s="175">
        <v>-54723.468549817509</v>
      </c>
      <c r="AC119" s="175">
        <v>-177401.26576231886</v>
      </c>
      <c r="AD119" s="175">
        <v>-150226.47815209487</v>
      </c>
      <c r="AE119" s="175">
        <v>-172910.78815747867</v>
      </c>
    </row>
    <row r="120" spans="1:31">
      <c r="A120" s="1">
        <v>113</v>
      </c>
      <c r="B120" s="176">
        <f>'T Revenue'!B117-'Year 0'!G$8+'Year 0'!G$122</f>
        <v>25249.967216167832</v>
      </c>
      <c r="C120" s="176">
        <f>'T Revenue'!C117-'Revenue Requirement'!C$4+'Revenue Requirement'!C$33</f>
        <v>234110.08955844678</v>
      </c>
      <c r="D120" s="176">
        <f>'T Revenue'!D117-'Revenue Requirement'!D$4+'Revenue Requirement'!D$33</f>
        <v>127164.16719376785</v>
      </c>
      <c r="E120" s="176">
        <f>'T Revenue'!E117-'Revenue Requirement'!E$4+'Revenue Requirement'!E$33</f>
        <v>55222.033574747853</v>
      </c>
      <c r="G120" s="179" t="e">
        <f ca="1"/>
        <v>#NAME?</v>
      </c>
      <c r="H120" s="179" t="e">
        <f ca="1"/>
        <v>#NAME?</v>
      </c>
      <c r="I120" s="179" t="e">
        <f ca="1"/>
        <v>#NAME?</v>
      </c>
      <c r="J120" s="179" t="e">
        <f ca="1"/>
        <v>#NAME?</v>
      </c>
      <c r="L120" s="175">
        <f>NR_to_Cash!C$9</f>
        <v>-54723.468549817509</v>
      </c>
      <c r="M120" s="175">
        <f>NR_to_Cash!D$9</f>
        <v>-177401.26576231886</v>
      </c>
      <c r="N120" s="175">
        <f>NR_to_Cash!E$9</f>
        <v>-150226.47815209487</v>
      </c>
      <c r="O120" s="175">
        <f>NR_to_Cash!F$9</f>
        <v>-172910.78815747867</v>
      </c>
      <c r="Q120" s="1">
        <v>113</v>
      </c>
      <c r="R120" s="176">
        <v>25249.967216167832</v>
      </c>
      <c r="S120" s="176">
        <v>234110.08955844678</v>
      </c>
      <c r="T120" s="176">
        <v>127164.16719376785</v>
      </c>
      <c r="U120" s="176">
        <v>55222.033574747853</v>
      </c>
      <c r="V120" s="2"/>
      <c r="W120" s="176">
        <v>2089.3047567883041</v>
      </c>
      <c r="X120" s="176">
        <v>7505.899800945539</v>
      </c>
      <c r="Y120" s="176">
        <v>-13593.07806937932</v>
      </c>
      <c r="Z120" s="176">
        <v>-32612.549011644907</v>
      </c>
      <c r="AA120" s="2"/>
      <c r="AB120" s="175">
        <v>-54723.468549817509</v>
      </c>
      <c r="AC120" s="175">
        <v>-177401.26576231886</v>
      </c>
      <c r="AD120" s="175">
        <v>-150226.47815209487</v>
      </c>
      <c r="AE120" s="175">
        <v>-172910.78815747867</v>
      </c>
    </row>
    <row r="121" spans="1:31">
      <c r="A121" s="1">
        <v>114</v>
      </c>
      <c r="B121" s="176">
        <f>'T Revenue'!B118-'Year 0'!G$8+'Year 0'!G$122</f>
        <v>-15196.522538571618</v>
      </c>
      <c r="C121" s="176">
        <f>'T Revenue'!C118-'Revenue Requirement'!C$4+'Revenue Requirement'!C$33</f>
        <v>203951.50159495906</v>
      </c>
      <c r="D121" s="176">
        <f>'T Revenue'!D118-'Revenue Requirement'!D$4+'Revenue Requirement'!D$33</f>
        <v>112251.02255239547</v>
      </c>
      <c r="E121" s="176">
        <f>'T Revenue'!E118-'Revenue Requirement'!E$4+'Revenue Requirement'!E$33</f>
        <v>114442.11143247783</v>
      </c>
      <c r="G121" s="179" t="e">
        <f ca="1"/>
        <v>#NAME?</v>
      </c>
      <c r="H121" s="179" t="e">
        <f ca="1"/>
        <v>#NAME?</v>
      </c>
      <c r="I121" s="179" t="e">
        <f ca="1"/>
        <v>#NAME?</v>
      </c>
      <c r="J121" s="179" t="e">
        <f ca="1"/>
        <v>#NAME?</v>
      </c>
      <c r="L121" s="175">
        <f>NR_to_Cash!C$9</f>
        <v>-54723.468549817509</v>
      </c>
      <c r="M121" s="175">
        <f>NR_to_Cash!D$9</f>
        <v>-177401.26576231886</v>
      </c>
      <c r="N121" s="175">
        <f>NR_to_Cash!E$9</f>
        <v>-150226.47815209487</v>
      </c>
      <c r="O121" s="175">
        <f>NR_to_Cash!F$9</f>
        <v>-172910.78815747867</v>
      </c>
      <c r="Q121" s="1">
        <v>114</v>
      </c>
      <c r="R121" s="176">
        <v>-15196.522538571618</v>
      </c>
      <c r="S121" s="176">
        <v>203951.50159495906</v>
      </c>
      <c r="T121" s="176">
        <v>112251.02255239547</v>
      </c>
      <c r="U121" s="176">
        <v>114442.11143247783</v>
      </c>
      <c r="V121" s="2"/>
      <c r="W121" s="176">
        <v>-25854.606644907501</v>
      </c>
      <c r="X121" s="176">
        <v>-36404.906389734242</v>
      </c>
      <c r="Y121" s="176">
        <v>-24663.857491699979</v>
      </c>
      <c r="Z121" s="176">
        <v>-38313.723024963401</v>
      </c>
      <c r="AA121" s="2"/>
      <c r="AB121" s="175">
        <v>-54723.468549817509</v>
      </c>
      <c r="AC121" s="175">
        <v>-177401.26576231886</v>
      </c>
      <c r="AD121" s="175">
        <v>-150226.47815209487</v>
      </c>
      <c r="AE121" s="175">
        <v>-172910.78815747867</v>
      </c>
    </row>
    <row r="122" spans="1:31">
      <c r="A122" s="1">
        <v>115</v>
      </c>
      <c r="B122" s="176">
        <f>'T Revenue'!B119-'Year 0'!G$8+'Year 0'!G$122</f>
        <v>-1843.1248551921453</v>
      </c>
      <c r="C122" s="176">
        <f>'T Revenue'!C119-'Revenue Requirement'!C$4+'Revenue Requirement'!C$33</f>
        <v>260526.88569867448</v>
      </c>
      <c r="D122" s="176">
        <f>'T Revenue'!D119-'Revenue Requirement'!D$4+'Revenue Requirement'!D$33</f>
        <v>190954.20256766328</v>
      </c>
      <c r="E122" s="176">
        <f>'T Revenue'!E119-'Revenue Requirement'!E$4+'Revenue Requirement'!E$33</f>
        <v>136257.72037761612</v>
      </c>
      <c r="G122" s="179" t="e">
        <f ca="1"/>
        <v>#NAME?</v>
      </c>
      <c r="H122" s="179" t="e">
        <f ca="1"/>
        <v>#NAME?</v>
      </c>
      <c r="I122" s="179" t="e">
        <f ca="1"/>
        <v>#NAME?</v>
      </c>
      <c r="J122" s="179" t="e">
        <f ca="1"/>
        <v>#NAME?</v>
      </c>
      <c r="L122" s="175">
        <f>NR_to_Cash!C$9</f>
        <v>-54723.468549817509</v>
      </c>
      <c r="M122" s="175">
        <f>NR_to_Cash!D$9</f>
        <v>-177401.26576231886</v>
      </c>
      <c r="N122" s="175">
        <f>NR_to_Cash!E$9</f>
        <v>-150226.47815209487</v>
      </c>
      <c r="O122" s="175">
        <f>NR_to_Cash!F$9</f>
        <v>-172910.78815747867</v>
      </c>
      <c r="Q122" s="1">
        <v>115</v>
      </c>
      <c r="R122" s="176">
        <v>-1843.1248551921453</v>
      </c>
      <c r="S122" s="176">
        <v>260526.88569867448</v>
      </c>
      <c r="T122" s="176">
        <v>190954.20256766328</v>
      </c>
      <c r="U122" s="176">
        <v>136257.72037761612</v>
      </c>
      <c r="V122" s="2"/>
      <c r="W122" s="176">
        <v>14412.588068242534</v>
      </c>
      <c r="X122" s="176">
        <v>-17602.953601463698</v>
      </c>
      <c r="Y122" s="176">
        <v>-36555.311378315324</v>
      </c>
      <c r="Z122" s="176">
        <v>-32811.245607183315</v>
      </c>
      <c r="AA122" s="2"/>
      <c r="AB122" s="175">
        <v>-54723.468549817509</v>
      </c>
      <c r="AC122" s="175">
        <v>-177401.26576231886</v>
      </c>
      <c r="AD122" s="175">
        <v>-150226.47815209487</v>
      </c>
      <c r="AE122" s="175">
        <v>-172910.78815747867</v>
      </c>
    </row>
    <row r="123" spans="1:31">
      <c r="A123" s="1">
        <v>116</v>
      </c>
      <c r="B123" s="176">
        <f>'T Revenue'!B120-'Year 0'!G$8+'Year 0'!G$122</f>
        <v>10302.454679716844</v>
      </c>
      <c r="C123" s="176">
        <f>'T Revenue'!C120-'Revenue Requirement'!C$4+'Revenue Requirement'!C$33</f>
        <v>240429.66765958513</v>
      </c>
      <c r="D123" s="176">
        <f>'T Revenue'!D120-'Revenue Requirement'!D$4+'Revenue Requirement'!D$33</f>
        <v>196689.65040212171</v>
      </c>
      <c r="E123" s="176">
        <f>'T Revenue'!E120-'Revenue Requirement'!E$4+'Revenue Requirement'!E$33</f>
        <v>119451.63242480531</v>
      </c>
      <c r="G123" s="179" t="e">
        <f ca="1"/>
        <v>#NAME?</v>
      </c>
      <c r="H123" s="179" t="e">
        <f ca="1"/>
        <v>#NAME?</v>
      </c>
      <c r="I123" s="179" t="e">
        <f ca="1"/>
        <v>#NAME?</v>
      </c>
      <c r="J123" s="179" t="e">
        <f ca="1"/>
        <v>#NAME?</v>
      </c>
      <c r="L123" s="175">
        <f>NR_to_Cash!C$9</f>
        <v>-54723.468549817509</v>
      </c>
      <c r="M123" s="175">
        <f>NR_to_Cash!D$9</f>
        <v>-177401.26576231886</v>
      </c>
      <c r="N123" s="175">
        <f>NR_to_Cash!E$9</f>
        <v>-150226.47815209487</v>
      </c>
      <c r="O123" s="175">
        <f>NR_to_Cash!F$9</f>
        <v>-172910.78815747867</v>
      </c>
      <c r="Q123" s="1">
        <v>116</v>
      </c>
      <c r="R123" s="176">
        <v>10302.454679716844</v>
      </c>
      <c r="S123" s="176">
        <v>240429.66765958513</v>
      </c>
      <c r="T123" s="176">
        <v>196689.65040212171</v>
      </c>
      <c r="U123" s="176">
        <v>119451.63242480531</v>
      </c>
      <c r="V123" s="2"/>
      <c r="W123" s="176">
        <v>4971.3009656493086</v>
      </c>
      <c r="X123" s="176">
        <v>-12389.799807534786</v>
      </c>
      <c r="Y123" s="176">
        <v>-33068.173231469002</v>
      </c>
      <c r="Z123" s="176">
        <v>-42069.779924811795</v>
      </c>
      <c r="AA123" s="2"/>
      <c r="AB123" s="175">
        <v>-54723.468549817509</v>
      </c>
      <c r="AC123" s="175">
        <v>-177401.26576231886</v>
      </c>
      <c r="AD123" s="175">
        <v>-150226.47815209487</v>
      </c>
      <c r="AE123" s="175">
        <v>-172910.78815747867</v>
      </c>
    </row>
    <row r="124" spans="1:31">
      <c r="A124" s="1">
        <v>117</v>
      </c>
      <c r="B124" s="176">
        <f>'T Revenue'!B121-'Year 0'!G$8+'Year 0'!G$122</f>
        <v>-2023.0494319889694</v>
      </c>
      <c r="C124" s="176">
        <f>'T Revenue'!C121-'Revenue Requirement'!C$4+'Revenue Requirement'!C$33</f>
        <v>235445.61914239801</v>
      </c>
      <c r="D124" s="176">
        <f>'T Revenue'!D121-'Revenue Requirement'!D$4+'Revenue Requirement'!D$33</f>
        <v>154962.45035301521</v>
      </c>
      <c r="E124" s="176">
        <f>'T Revenue'!E121-'Revenue Requirement'!E$4+'Revenue Requirement'!E$33</f>
        <v>131641.29595913179</v>
      </c>
      <c r="G124" s="179" t="e">
        <f ca="1"/>
        <v>#NAME?</v>
      </c>
      <c r="H124" s="179" t="e">
        <f ca="1"/>
        <v>#NAME?</v>
      </c>
      <c r="I124" s="179" t="e">
        <f ca="1"/>
        <v>#NAME?</v>
      </c>
      <c r="J124" s="179" t="e">
        <f ca="1"/>
        <v>#NAME?</v>
      </c>
      <c r="L124" s="175">
        <f>NR_to_Cash!C$9</f>
        <v>-54723.468549817509</v>
      </c>
      <c r="M124" s="175">
        <f>NR_to_Cash!D$9</f>
        <v>-177401.26576231886</v>
      </c>
      <c r="N124" s="175">
        <f>NR_to_Cash!E$9</f>
        <v>-150226.47815209487</v>
      </c>
      <c r="O124" s="175">
        <f>NR_to_Cash!F$9</f>
        <v>-172910.78815747867</v>
      </c>
      <c r="Q124" s="1">
        <v>117</v>
      </c>
      <c r="R124" s="176">
        <v>-2023.0494319889694</v>
      </c>
      <c r="S124" s="176">
        <v>235445.61914239801</v>
      </c>
      <c r="T124" s="176">
        <v>154962.45035301521</v>
      </c>
      <c r="U124" s="176">
        <v>131641.29595913179</v>
      </c>
      <c r="V124" s="2"/>
      <c r="W124" s="176">
        <v>-10153.636588255176</v>
      </c>
      <c r="X124" s="176">
        <v>-16540.478297461057</v>
      </c>
      <c r="Y124" s="176">
        <v>-16366.976599521935</v>
      </c>
      <c r="Z124" s="176">
        <v>-13991.545142092276</v>
      </c>
      <c r="AA124" s="2"/>
      <c r="AB124" s="175">
        <v>-54723.468549817509</v>
      </c>
      <c r="AC124" s="175">
        <v>-177401.26576231886</v>
      </c>
      <c r="AD124" s="175">
        <v>-150226.47815209487</v>
      </c>
      <c r="AE124" s="175">
        <v>-172910.78815747867</v>
      </c>
    </row>
    <row r="125" spans="1:31">
      <c r="A125" s="1">
        <v>118</v>
      </c>
      <c r="B125" s="176">
        <f>'T Revenue'!B122-'Year 0'!G$8+'Year 0'!G$122</f>
        <v>1924.1414560382254</v>
      </c>
      <c r="C125" s="176">
        <f>'T Revenue'!C122-'Revenue Requirement'!C$4+'Revenue Requirement'!C$33</f>
        <v>278559.15123133315</v>
      </c>
      <c r="D125" s="176">
        <f>'T Revenue'!D122-'Revenue Requirement'!D$4+'Revenue Requirement'!D$33</f>
        <v>167762.24323403556</v>
      </c>
      <c r="E125" s="176">
        <f>'T Revenue'!E122-'Revenue Requirement'!E$4+'Revenue Requirement'!E$33</f>
        <v>135148.20386060537</v>
      </c>
      <c r="G125" s="179" t="e">
        <f ca="1"/>
        <v>#NAME?</v>
      </c>
      <c r="H125" s="179" t="e">
        <f ca="1"/>
        <v>#NAME?</v>
      </c>
      <c r="I125" s="179" t="e">
        <f ca="1"/>
        <v>#NAME?</v>
      </c>
      <c r="J125" s="179" t="e">
        <f ca="1"/>
        <v>#NAME?</v>
      </c>
      <c r="L125" s="175">
        <f>NR_to_Cash!C$9</f>
        <v>-54723.468549817509</v>
      </c>
      <c r="M125" s="175">
        <f>NR_to_Cash!D$9</f>
        <v>-177401.26576231886</v>
      </c>
      <c r="N125" s="175">
        <f>NR_to_Cash!E$9</f>
        <v>-150226.47815209487</v>
      </c>
      <c r="O125" s="175">
        <f>NR_to_Cash!F$9</f>
        <v>-172910.78815747867</v>
      </c>
      <c r="Q125" s="1">
        <v>118</v>
      </c>
      <c r="R125" s="176">
        <v>1924.1414560382254</v>
      </c>
      <c r="S125" s="176">
        <v>278559.15123133315</v>
      </c>
      <c r="T125" s="176">
        <v>167762.24323403556</v>
      </c>
      <c r="U125" s="176">
        <v>135148.20386060537</v>
      </c>
      <c r="V125" s="2"/>
      <c r="W125" s="176">
        <v>-20020.734888368635</v>
      </c>
      <c r="X125" s="176">
        <v>-12120.420496378792</v>
      </c>
      <c r="Y125" s="176">
        <v>-5976.2136589863803</v>
      </c>
      <c r="Z125" s="176">
        <v>-25074.460008955793</v>
      </c>
      <c r="AA125" s="2"/>
      <c r="AB125" s="175">
        <v>-54723.468549817509</v>
      </c>
      <c r="AC125" s="175">
        <v>-177401.26576231886</v>
      </c>
      <c r="AD125" s="175">
        <v>-150226.47815209487</v>
      </c>
      <c r="AE125" s="175">
        <v>-172910.78815747867</v>
      </c>
    </row>
    <row r="126" spans="1:31">
      <c r="A126" s="1">
        <v>119</v>
      </c>
      <c r="B126" s="176">
        <f>'T Revenue'!B123-'Year 0'!G$8+'Year 0'!G$122</f>
        <v>655.24224195932038</v>
      </c>
      <c r="C126" s="176">
        <f>'T Revenue'!C123-'Revenue Requirement'!C$4+'Revenue Requirement'!C$33</f>
        <v>209688.20031389385</v>
      </c>
      <c r="D126" s="176">
        <f>'T Revenue'!D123-'Revenue Requirement'!D$4+'Revenue Requirement'!D$33</f>
        <v>135101.07821864332</v>
      </c>
      <c r="E126" s="176">
        <f>'T Revenue'!E123-'Revenue Requirement'!E$4+'Revenue Requirement'!E$33</f>
        <v>56661.574028807459</v>
      </c>
      <c r="G126" s="179" t="e">
        <f ca="1"/>
        <v>#NAME?</v>
      </c>
      <c r="H126" s="179" t="e">
        <f ca="1"/>
        <v>#NAME?</v>
      </c>
      <c r="I126" s="179" t="e">
        <f ca="1"/>
        <v>#NAME?</v>
      </c>
      <c r="J126" s="179" t="e">
        <f ca="1"/>
        <v>#NAME?</v>
      </c>
      <c r="L126" s="175">
        <f>NR_to_Cash!C$9</f>
        <v>-54723.468549817509</v>
      </c>
      <c r="M126" s="175">
        <f>NR_to_Cash!D$9</f>
        <v>-177401.26576231886</v>
      </c>
      <c r="N126" s="175">
        <f>NR_to_Cash!E$9</f>
        <v>-150226.47815209487</v>
      </c>
      <c r="O126" s="175">
        <f>NR_to_Cash!F$9</f>
        <v>-172910.78815747867</v>
      </c>
      <c r="Q126" s="1">
        <v>119</v>
      </c>
      <c r="R126" s="176">
        <v>655.24224195932038</v>
      </c>
      <c r="S126" s="176">
        <v>209688.20031389385</v>
      </c>
      <c r="T126" s="176">
        <v>135101.07821864332</v>
      </c>
      <c r="U126" s="176">
        <v>56661.574028807459</v>
      </c>
      <c r="V126" s="2"/>
      <c r="W126" s="176">
        <v>-13916.756503681885</v>
      </c>
      <c r="X126" s="176">
        <v>-10006.304127442185</v>
      </c>
      <c r="Y126" s="176">
        <v>-12493.241635536077</v>
      </c>
      <c r="Z126" s="176">
        <v>-9391.5531729185022</v>
      </c>
      <c r="AA126" s="2"/>
      <c r="AB126" s="175">
        <v>-54723.468549817509</v>
      </c>
      <c r="AC126" s="175">
        <v>-177401.26576231886</v>
      </c>
      <c r="AD126" s="175">
        <v>-150226.47815209487</v>
      </c>
      <c r="AE126" s="175">
        <v>-172910.78815747867</v>
      </c>
    </row>
    <row r="127" spans="1:31">
      <c r="A127" s="1">
        <v>120</v>
      </c>
      <c r="B127" s="176">
        <f>'T Revenue'!B124-'Year 0'!G$8+'Year 0'!G$122</f>
        <v>6421.8360372728202</v>
      </c>
      <c r="C127" s="176">
        <f>'T Revenue'!C124-'Revenue Requirement'!C$4+'Revenue Requirement'!C$33</f>
        <v>296705.86764129391</v>
      </c>
      <c r="D127" s="176">
        <f>'T Revenue'!D124-'Revenue Requirement'!D$4+'Revenue Requirement'!D$33</f>
        <v>193878.29078966333</v>
      </c>
      <c r="E127" s="176">
        <f>'T Revenue'!E124-'Revenue Requirement'!E$4+'Revenue Requirement'!E$33</f>
        <v>147275.33442574344</v>
      </c>
      <c r="G127" s="179" t="e">
        <f ca="1"/>
        <v>#NAME?</v>
      </c>
      <c r="H127" s="179" t="e">
        <f ca="1"/>
        <v>#NAME?</v>
      </c>
      <c r="I127" s="179" t="e">
        <f ca="1"/>
        <v>#NAME?</v>
      </c>
      <c r="J127" s="179" t="e">
        <f ca="1"/>
        <v>#NAME?</v>
      </c>
      <c r="L127" s="175">
        <f>NR_to_Cash!C$9</f>
        <v>-54723.468549817509</v>
      </c>
      <c r="M127" s="175">
        <f>NR_to_Cash!D$9</f>
        <v>-177401.26576231886</v>
      </c>
      <c r="N127" s="175">
        <f>NR_to_Cash!E$9</f>
        <v>-150226.47815209487</v>
      </c>
      <c r="O127" s="175">
        <f>NR_to_Cash!F$9</f>
        <v>-172910.78815747867</v>
      </c>
      <c r="Q127" s="1">
        <v>120</v>
      </c>
      <c r="R127" s="176">
        <v>6421.8360372728202</v>
      </c>
      <c r="S127" s="176">
        <v>296705.86764129391</v>
      </c>
      <c r="T127" s="176">
        <v>193878.29078966333</v>
      </c>
      <c r="U127" s="176">
        <v>147275.33442574344</v>
      </c>
      <c r="V127" s="2"/>
      <c r="W127" s="176">
        <v>-14670.575070384075</v>
      </c>
      <c r="X127" s="176">
        <v>-45332.516908599297</v>
      </c>
      <c r="Y127" s="176">
        <v>-7665.1798660003114</v>
      </c>
      <c r="Z127" s="176">
        <v>-39159.219413989224</v>
      </c>
      <c r="AA127" s="2"/>
      <c r="AB127" s="175">
        <v>-54723.468549817509</v>
      </c>
      <c r="AC127" s="175">
        <v>-177401.26576231886</v>
      </c>
      <c r="AD127" s="175">
        <v>-150226.47815209487</v>
      </c>
      <c r="AE127" s="175">
        <v>-172910.78815747867</v>
      </c>
    </row>
    <row r="128" spans="1:31">
      <c r="A128" s="1">
        <v>121</v>
      </c>
      <c r="B128" s="176">
        <f>'T Revenue'!B125-'Year 0'!G$8+'Year 0'!G$122</f>
        <v>-2554.0082029551268</v>
      </c>
      <c r="C128" s="176">
        <f>'T Revenue'!C125-'Revenue Requirement'!C$4+'Revenue Requirement'!C$33</f>
        <v>229643.06732405582</v>
      </c>
      <c r="D128" s="176">
        <f>'T Revenue'!D125-'Revenue Requirement'!D$4+'Revenue Requirement'!D$33</f>
        <v>114609.75354792736</v>
      </c>
      <c r="E128" s="176">
        <f>'T Revenue'!E125-'Revenue Requirement'!E$4+'Revenue Requirement'!E$33</f>
        <v>100077.31280101649</v>
      </c>
      <c r="G128" s="179" t="e">
        <f ca="1"/>
        <v>#NAME?</v>
      </c>
      <c r="H128" s="179" t="e">
        <f ca="1"/>
        <v>#NAME?</v>
      </c>
      <c r="I128" s="179" t="e">
        <f ca="1"/>
        <v>#NAME?</v>
      </c>
      <c r="J128" s="179" t="e">
        <f ca="1"/>
        <v>#NAME?</v>
      </c>
      <c r="L128" s="175">
        <f>NR_to_Cash!C$9</f>
        <v>-54723.468549817509</v>
      </c>
      <c r="M128" s="175">
        <f>NR_to_Cash!D$9</f>
        <v>-177401.26576231886</v>
      </c>
      <c r="N128" s="175">
        <f>NR_to_Cash!E$9</f>
        <v>-150226.47815209487</v>
      </c>
      <c r="O128" s="175">
        <f>NR_to_Cash!F$9</f>
        <v>-172910.78815747867</v>
      </c>
      <c r="Q128" s="1">
        <v>121</v>
      </c>
      <c r="R128" s="176">
        <v>-2554.0082029551268</v>
      </c>
      <c r="S128" s="176">
        <v>229643.06732405582</v>
      </c>
      <c r="T128" s="176">
        <v>114609.75354792736</v>
      </c>
      <c r="U128" s="176">
        <v>100077.31280101649</v>
      </c>
      <c r="V128" s="2"/>
      <c r="W128" s="176">
        <v>-13284.921469882014</v>
      </c>
      <c r="X128" s="176">
        <v>-8821.108721769182</v>
      </c>
      <c r="Y128" s="176">
        <v>-18411.008546640398</v>
      </c>
      <c r="Z128" s="176">
        <v>-48555.349669927964</v>
      </c>
      <c r="AA128" s="2"/>
      <c r="AB128" s="175">
        <v>-54723.468549817509</v>
      </c>
      <c r="AC128" s="175">
        <v>-177401.26576231886</v>
      </c>
      <c r="AD128" s="175">
        <v>-150226.47815209487</v>
      </c>
      <c r="AE128" s="175">
        <v>-172910.78815747867</v>
      </c>
    </row>
    <row r="129" spans="1:31">
      <c r="A129" s="1">
        <v>122</v>
      </c>
      <c r="B129" s="176">
        <f>'T Revenue'!B126-'Year 0'!G$8+'Year 0'!G$122</f>
        <v>5965.2976600576658</v>
      </c>
      <c r="C129" s="176">
        <f>'T Revenue'!C126-'Revenue Requirement'!C$4+'Revenue Requirement'!C$33</f>
        <v>217893.55990081956</v>
      </c>
      <c r="D129" s="176">
        <f>'T Revenue'!D126-'Revenue Requirement'!D$4+'Revenue Requirement'!D$33</f>
        <v>220434.2583942872</v>
      </c>
      <c r="E129" s="176">
        <f>'T Revenue'!E126-'Revenue Requirement'!E$4+'Revenue Requirement'!E$33</f>
        <v>160217.43095313385</v>
      </c>
      <c r="G129" s="179" t="e">
        <f ca="1"/>
        <v>#NAME?</v>
      </c>
      <c r="H129" s="179" t="e">
        <f ca="1"/>
        <v>#NAME?</v>
      </c>
      <c r="I129" s="179" t="e">
        <f ca="1"/>
        <v>#NAME?</v>
      </c>
      <c r="J129" s="179" t="e">
        <f ca="1"/>
        <v>#NAME?</v>
      </c>
      <c r="L129" s="175">
        <f>NR_to_Cash!C$9</f>
        <v>-54723.468549817509</v>
      </c>
      <c r="M129" s="175">
        <f>NR_to_Cash!D$9</f>
        <v>-177401.26576231886</v>
      </c>
      <c r="N129" s="175">
        <f>NR_to_Cash!E$9</f>
        <v>-150226.47815209487</v>
      </c>
      <c r="O129" s="175">
        <f>NR_to_Cash!F$9</f>
        <v>-172910.78815747867</v>
      </c>
      <c r="Q129" s="1">
        <v>122</v>
      </c>
      <c r="R129" s="176">
        <v>5965.2976600576658</v>
      </c>
      <c r="S129" s="176">
        <v>217893.55990081956</v>
      </c>
      <c r="T129" s="176">
        <v>220434.2583942872</v>
      </c>
      <c r="U129" s="176">
        <v>160217.43095313385</v>
      </c>
      <c r="V129" s="2"/>
      <c r="W129" s="176">
        <v>-28670.422358284937</v>
      </c>
      <c r="X129" s="176">
        <v>3520.4185321854893</v>
      </c>
      <c r="Y129" s="176">
        <v>-19779.08782781288</v>
      </c>
      <c r="Z129" s="176">
        <v>-42637.03208268201</v>
      </c>
      <c r="AA129" s="2"/>
      <c r="AB129" s="175">
        <v>-54723.468549817509</v>
      </c>
      <c r="AC129" s="175">
        <v>-177401.26576231886</v>
      </c>
      <c r="AD129" s="175">
        <v>-150226.47815209487</v>
      </c>
      <c r="AE129" s="175">
        <v>-172910.78815747867</v>
      </c>
    </row>
    <row r="130" spans="1:31">
      <c r="A130" s="1">
        <v>123</v>
      </c>
      <c r="B130" s="176">
        <f>'T Revenue'!B127-'Year 0'!G$8+'Year 0'!G$122</f>
        <v>22043.342812340241</v>
      </c>
      <c r="C130" s="176">
        <f>'T Revenue'!C127-'Revenue Requirement'!C$4+'Revenue Requirement'!C$33</f>
        <v>265932.03484003432</v>
      </c>
      <c r="D130" s="176">
        <f>'T Revenue'!D127-'Revenue Requirement'!D$4+'Revenue Requirement'!D$33</f>
        <v>179564.70665064361</v>
      </c>
      <c r="E130" s="176">
        <f>'T Revenue'!E127-'Revenue Requirement'!E$4+'Revenue Requirement'!E$33</f>
        <v>131395.41079638875</v>
      </c>
      <c r="G130" s="179" t="e">
        <f ca="1"/>
        <v>#NAME?</v>
      </c>
      <c r="H130" s="179" t="e">
        <f ca="1"/>
        <v>#NAME?</v>
      </c>
      <c r="I130" s="179" t="e">
        <f ca="1"/>
        <v>#NAME?</v>
      </c>
      <c r="J130" s="179" t="e">
        <f ca="1"/>
        <v>#NAME?</v>
      </c>
      <c r="L130" s="175">
        <f>NR_to_Cash!C$9</f>
        <v>-54723.468549817509</v>
      </c>
      <c r="M130" s="175">
        <f>NR_to_Cash!D$9</f>
        <v>-177401.26576231886</v>
      </c>
      <c r="N130" s="175">
        <f>NR_to_Cash!E$9</f>
        <v>-150226.47815209487</v>
      </c>
      <c r="O130" s="175">
        <f>NR_to_Cash!F$9</f>
        <v>-172910.78815747867</v>
      </c>
      <c r="Q130" s="1">
        <v>123</v>
      </c>
      <c r="R130" s="176">
        <v>22043.342812340241</v>
      </c>
      <c r="S130" s="176">
        <v>265932.03484003432</v>
      </c>
      <c r="T130" s="176">
        <v>179564.70665064361</v>
      </c>
      <c r="U130" s="176">
        <v>131395.41079638875</v>
      </c>
      <c r="V130" s="2"/>
      <c r="W130" s="176">
        <v>-34738.651791348355</v>
      </c>
      <c r="X130" s="176">
        <v>4861.7519871019758</v>
      </c>
      <c r="Y130" s="176">
        <v>-21715.995876003522</v>
      </c>
      <c r="Z130" s="176">
        <v>-8318.0417580385692</v>
      </c>
      <c r="AA130" s="2"/>
      <c r="AB130" s="175">
        <v>-54723.468549817509</v>
      </c>
      <c r="AC130" s="175">
        <v>-177401.26576231886</v>
      </c>
      <c r="AD130" s="175">
        <v>-150226.47815209487</v>
      </c>
      <c r="AE130" s="175">
        <v>-172910.78815747867</v>
      </c>
    </row>
    <row r="131" spans="1:31">
      <c r="A131" s="1">
        <v>124</v>
      </c>
      <c r="B131" s="176">
        <f>'T Revenue'!B128-'Year 0'!G$8+'Year 0'!G$122</f>
        <v>13997.969096205896</v>
      </c>
      <c r="C131" s="176">
        <f>'T Revenue'!C128-'Revenue Requirement'!C$4+'Revenue Requirement'!C$33</f>
        <v>248327.7433438655</v>
      </c>
      <c r="D131" s="176">
        <f>'T Revenue'!D128-'Revenue Requirement'!D$4+'Revenue Requirement'!D$33</f>
        <v>142233.20947951684</v>
      </c>
      <c r="E131" s="176">
        <f>'T Revenue'!E128-'Revenue Requirement'!E$4+'Revenue Requirement'!E$33</f>
        <v>122774.0725321027</v>
      </c>
      <c r="G131" s="179" t="e">
        <f ca="1"/>
        <v>#NAME?</v>
      </c>
      <c r="H131" s="179" t="e">
        <f ca="1"/>
        <v>#NAME?</v>
      </c>
      <c r="I131" s="179" t="e">
        <f ca="1"/>
        <v>#NAME?</v>
      </c>
      <c r="J131" s="179" t="e">
        <f ca="1"/>
        <v>#NAME?</v>
      </c>
      <c r="L131" s="175">
        <f>NR_to_Cash!C$9</f>
        <v>-54723.468549817509</v>
      </c>
      <c r="M131" s="175">
        <f>NR_to_Cash!D$9</f>
        <v>-177401.26576231886</v>
      </c>
      <c r="N131" s="175">
        <f>NR_to_Cash!E$9</f>
        <v>-150226.47815209487</v>
      </c>
      <c r="O131" s="175">
        <f>NR_to_Cash!F$9</f>
        <v>-172910.78815747867</v>
      </c>
      <c r="Q131" s="1">
        <v>124</v>
      </c>
      <c r="R131" s="176">
        <v>13997.969096205896</v>
      </c>
      <c r="S131" s="176">
        <v>248327.7433438655</v>
      </c>
      <c r="T131" s="176">
        <v>142233.20947951684</v>
      </c>
      <c r="U131" s="176">
        <v>122774.0725321027</v>
      </c>
      <c r="V131" s="2"/>
      <c r="W131" s="176">
        <v>-47548.895276838099</v>
      </c>
      <c r="X131" s="176">
        <v>-41594.464184154989</v>
      </c>
      <c r="Y131" s="176">
        <v>-41322.383351620287</v>
      </c>
      <c r="Z131" s="176">
        <v>-29933.95409814897</v>
      </c>
      <c r="AA131" s="2"/>
      <c r="AB131" s="175">
        <v>-54723.468549817509</v>
      </c>
      <c r="AC131" s="175">
        <v>-177401.26576231886</v>
      </c>
      <c r="AD131" s="175">
        <v>-150226.47815209487</v>
      </c>
      <c r="AE131" s="175">
        <v>-172910.78815747867</v>
      </c>
    </row>
    <row r="132" spans="1:31">
      <c r="A132" s="1">
        <v>125</v>
      </c>
      <c r="B132" s="176">
        <f>'T Revenue'!B129-'Year 0'!G$8+'Year 0'!G$122</f>
        <v>19132.888600109145</v>
      </c>
      <c r="C132" s="176">
        <f>'T Revenue'!C129-'Revenue Requirement'!C$4+'Revenue Requirement'!C$33</f>
        <v>249686.63339674729</v>
      </c>
      <c r="D132" s="176">
        <f>'T Revenue'!D129-'Revenue Requirement'!D$4+'Revenue Requirement'!D$33</f>
        <v>169233.44814244751</v>
      </c>
      <c r="E132" s="176">
        <f>'T Revenue'!E129-'Revenue Requirement'!E$4+'Revenue Requirement'!E$33</f>
        <v>98868.585189029342</v>
      </c>
      <c r="G132" s="179" t="e">
        <f ca="1"/>
        <v>#NAME?</v>
      </c>
      <c r="H132" s="179" t="e">
        <f ca="1"/>
        <v>#NAME?</v>
      </c>
      <c r="I132" s="179" t="e">
        <f ca="1"/>
        <v>#NAME?</v>
      </c>
      <c r="J132" s="179" t="e">
        <f ca="1"/>
        <v>#NAME?</v>
      </c>
      <c r="L132" s="175">
        <f>NR_to_Cash!C$9</f>
        <v>-54723.468549817509</v>
      </c>
      <c r="M132" s="175">
        <f>NR_to_Cash!D$9</f>
        <v>-177401.26576231886</v>
      </c>
      <c r="N132" s="175">
        <f>NR_to_Cash!E$9</f>
        <v>-150226.47815209487</v>
      </c>
      <c r="O132" s="175">
        <f>NR_to_Cash!F$9</f>
        <v>-172910.78815747867</v>
      </c>
      <c r="Q132" s="1">
        <v>125</v>
      </c>
      <c r="R132" s="176">
        <v>19132.888600109145</v>
      </c>
      <c r="S132" s="176">
        <v>249686.63339674729</v>
      </c>
      <c r="T132" s="176">
        <v>169233.44814244751</v>
      </c>
      <c r="U132" s="176">
        <v>98868.585189029342</v>
      </c>
      <c r="V132" s="2"/>
      <c r="W132" s="176">
        <v>-21984.876881403965</v>
      </c>
      <c r="X132" s="176">
        <v>-18461.598781968234</v>
      </c>
      <c r="Y132" s="176">
        <v>16296.604536785511</v>
      </c>
      <c r="Z132" s="176">
        <v>10211.897396302782</v>
      </c>
      <c r="AA132" s="2"/>
      <c r="AB132" s="175">
        <v>-54723.468549817509</v>
      </c>
      <c r="AC132" s="175">
        <v>-177401.26576231886</v>
      </c>
      <c r="AD132" s="175">
        <v>-150226.47815209487</v>
      </c>
      <c r="AE132" s="175">
        <v>-172910.78815747867</v>
      </c>
    </row>
    <row r="133" spans="1:31">
      <c r="A133" s="1">
        <v>126</v>
      </c>
      <c r="B133" s="176">
        <f>'T Revenue'!B130-'Year 0'!G$8+'Year 0'!G$122</f>
        <v>-23570.677156456513</v>
      </c>
      <c r="C133" s="176">
        <f>'T Revenue'!C130-'Revenue Requirement'!C$4+'Revenue Requirement'!C$33</f>
        <v>199312.83257617801</v>
      </c>
      <c r="D133" s="176">
        <f>'T Revenue'!D130-'Revenue Requirement'!D$4+'Revenue Requirement'!D$33</f>
        <v>121985.60498561757</v>
      </c>
      <c r="E133" s="176">
        <f>'T Revenue'!E130-'Revenue Requirement'!E$4+'Revenue Requirement'!E$33</f>
        <v>41477.71792692109</v>
      </c>
      <c r="G133" s="179" t="e">
        <f ca="1"/>
        <v>#NAME?</v>
      </c>
      <c r="H133" s="179" t="e">
        <f ca="1"/>
        <v>#NAME?</v>
      </c>
      <c r="I133" s="179" t="e">
        <f ca="1"/>
        <v>#NAME?</v>
      </c>
      <c r="J133" s="179" t="e">
        <f ca="1"/>
        <v>#NAME?</v>
      </c>
      <c r="L133" s="175">
        <f>NR_to_Cash!C$9</f>
        <v>-54723.468549817509</v>
      </c>
      <c r="M133" s="175">
        <f>NR_to_Cash!D$9</f>
        <v>-177401.26576231886</v>
      </c>
      <c r="N133" s="175">
        <f>NR_to_Cash!E$9</f>
        <v>-150226.47815209487</v>
      </c>
      <c r="O133" s="175">
        <f>NR_to_Cash!F$9</f>
        <v>-172910.78815747867</v>
      </c>
      <c r="Q133" s="1">
        <v>126</v>
      </c>
      <c r="R133" s="176">
        <v>-23570.677156456513</v>
      </c>
      <c r="S133" s="176">
        <v>199312.83257617801</v>
      </c>
      <c r="T133" s="176">
        <v>121985.60498561757</v>
      </c>
      <c r="U133" s="176">
        <v>41477.71792692109</v>
      </c>
      <c r="V133" s="2"/>
      <c r="W133" s="176">
        <v>-2148.7297188919038</v>
      </c>
      <c r="X133" s="176">
        <v>-44553.600877274992</v>
      </c>
      <c r="Y133" s="176">
        <v>-10099.831569628324</v>
      </c>
      <c r="Z133" s="176">
        <v>22795.217535425909</v>
      </c>
      <c r="AA133" s="2"/>
      <c r="AB133" s="175">
        <v>-54723.468549817509</v>
      </c>
      <c r="AC133" s="175">
        <v>-177401.26576231886</v>
      </c>
      <c r="AD133" s="175">
        <v>-150226.47815209487</v>
      </c>
      <c r="AE133" s="175">
        <v>-172910.78815747867</v>
      </c>
    </row>
    <row r="134" spans="1:31">
      <c r="A134" s="1">
        <v>127</v>
      </c>
      <c r="B134" s="176">
        <f>'T Revenue'!B131-'Year 0'!G$8+'Year 0'!G$122</f>
        <v>11318.459230153589</v>
      </c>
      <c r="C134" s="176">
        <f>'T Revenue'!C131-'Revenue Requirement'!C$4+'Revenue Requirement'!C$33</f>
        <v>252171.95526953437</v>
      </c>
      <c r="D134" s="176">
        <f>'T Revenue'!D131-'Revenue Requirement'!D$4+'Revenue Requirement'!D$33</f>
        <v>161613.29258634057</v>
      </c>
      <c r="E134" s="176">
        <f>'T Revenue'!E131-'Revenue Requirement'!E$4+'Revenue Requirement'!E$33</f>
        <v>144668.17262328346</v>
      </c>
      <c r="G134" s="179" t="e">
        <f ca="1"/>
        <v>#NAME?</v>
      </c>
      <c r="H134" s="179" t="e">
        <f ca="1"/>
        <v>#NAME?</v>
      </c>
      <c r="I134" s="179" t="e">
        <f ca="1"/>
        <v>#NAME?</v>
      </c>
      <c r="J134" s="179" t="e">
        <f ca="1"/>
        <v>#NAME?</v>
      </c>
      <c r="L134" s="175">
        <f>NR_to_Cash!C$9</f>
        <v>-54723.468549817509</v>
      </c>
      <c r="M134" s="175">
        <f>NR_to_Cash!D$9</f>
        <v>-177401.26576231886</v>
      </c>
      <c r="N134" s="175">
        <f>NR_to_Cash!E$9</f>
        <v>-150226.47815209487</v>
      </c>
      <c r="O134" s="175">
        <f>NR_to_Cash!F$9</f>
        <v>-172910.78815747867</v>
      </c>
      <c r="Q134" s="1">
        <v>127</v>
      </c>
      <c r="R134" s="176">
        <v>11318.459230153589</v>
      </c>
      <c r="S134" s="176">
        <v>252171.95526953437</v>
      </c>
      <c r="T134" s="176">
        <v>161613.29258634057</v>
      </c>
      <c r="U134" s="176">
        <v>144668.17262328346</v>
      </c>
      <c r="V134" s="2"/>
      <c r="W134" s="176">
        <v>-27278.951923360117</v>
      </c>
      <c r="X134" s="176">
        <v>-24295.714068051893</v>
      </c>
      <c r="Y134" s="176">
        <v>-38380.588066695724</v>
      </c>
      <c r="Z134" s="176">
        <v>-15721.430413727649</v>
      </c>
      <c r="AA134" s="2"/>
      <c r="AB134" s="175">
        <v>-54723.468549817509</v>
      </c>
      <c r="AC134" s="175">
        <v>-177401.26576231886</v>
      </c>
      <c r="AD134" s="175">
        <v>-150226.47815209487</v>
      </c>
      <c r="AE134" s="175">
        <v>-172910.78815747867</v>
      </c>
    </row>
    <row r="135" spans="1:31">
      <c r="A135" s="1">
        <v>128</v>
      </c>
      <c r="B135" s="176">
        <f>'T Revenue'!B132-'Year 0'!G$8+'Year 0'!G$122</f>
        <v>12817.43979020603</v>
      </c>
      <c r="C135" s="176">
        <f>'T Revenue'!C132-'Revenue Requirement'!C$4+'Revenue Requirement'!C$33</f>
        <v>254252.64275459223</v>
      </c>
      <c r="D135" s="176">
        <f>'T Revenue'!D132-'Revenue Requirement'!D$4+'Revenue Requirement'!D$33</f>
        <v>152184.39522553142</v>
      </c>
      <c r="E135" s="176">
        <f>'T Revenue'!E132-'Revenue Requirement'!E$4+'Revenue Requirement'!E$33</f>
        <v>92488.897701992188</v>
      </c>
      <c r="G135" s="179" t="e">
        <f ca="1"/>
        <v>#NAME?</v>
      </c>
      <c r="H135" s="179" t="e">
        <f ca="1"/>
        <v>#NAME?</v>
      </c>
      <c r="I135" s="179" t="e">
        <f ca="1"/>
        <v>#NAME?</v>
      </c>
      <c r="J135" s="179" t="e">
        <f ca="1"/>
        <v>#NAME?</v>
      </c>
      <c r="L135" s="175">
        <f>NR_to_Cash!C$9</f>
        <v>-54723.468549817509</v>
      </c>
      <c r="M135" s="175">
        <f>NR_to_Cash!D$9</f>
        <v>-177401.26576231886</v>
      </c>
      <c r="N135" s="175">
        <f>NR_to_Cash!E$9</f>
        <v>-150226.47815209487</v>
      </c>
      <c r="O135" s="175">
        <f>NR_to_Cash!F$9</f>
        <v>-172910.78815747867</v>
      </c>
      <c r="Q135" s="1">
        <v>128</v>
      </c>
      <c r="R135" s="176">
        <v>12817.43979020603</v>
      </c>
      <c r="S135" s="176">
        <v>254252.64275459223</v>
      </c>
      <c r="T135" s="176">
        <v>152184.39522553142</v>
      </c>
      <c r="U135" s="176">
        <v>92488.897701992188</v>
      </c>
      <c r="V135" s="2"/>
      <c r="W135" s="176">
        <v>27837.561634827754</v>
      </c>
      <c r="X135" s="176">
        <v>6416.0969520159997</v>
      </c>
      <c r="Y135" s="176">
        <v>-31361.348501098109</v>
      </c>
      <c r="Z135" s="176">
        <v>-45796.134495230392</v>
      </c>
      <c r="AA135" s="2"/>
      <c r="AB135" s="175">
        <v>-54723.468549817509</v>
      </c>
      <c r="AC135" s="175">
        <v>-177401.26576231886</v>
      </c>
      <c r="AD135" s="175">
        <v>-150226.47815209487</v>
      </c>
      <c r="AE135" s="175">
        <v>-172910.78815747867</v>
      </c>
    </row>
    <row r="136" spans="1:31">
      <c r="A136" s="1">
        <v>129</v>
      </c>
      <c r="B136" s="176">
        <f>'T Revenue'!B133-'Year 0'!G$8+'Year 0'!G$122</f>
        <v>11095.74233010225</v>
      </c>
      <c r="C136" s="176">
        <f>'T Revenue'!C133-'Revenue Requirement'!C$4+'Revenue Requirement'!C$33</f>
        <v>251293.42346169963</v>
      </c>
      <c r="D136" s="176">
        <f>'T Revenue'!D133-'Revenue Requirement'!D$4+'Revenue Requirement'!D$33</f>
        <v>145836.2953477446</v>
      </c>
      <c r="E136" s="176">
        <f>'T Revenue'!E133-'Revenue Requirement'!E$4+'Revenue Requirement'!E$33</f>
        <v>113653.65231808904</v>
      </c>
      <c r="G136" s="179" t="e">
        <f ca="1"/>
        <v>#NAME?</v>
      </c>
      <c r="H136" s="179" t="e">
        <f ca="1"/>
        <v>#NAME?</v>
      </c>
      <c r="I136" s="179" t="e">
        <f ca="1"/>
        <v>#NAME?</v>
      </c>
      <c r="J136" s="179" t="e">
        <f ca="1"/>
        <v>#NAME?</v>
      </c>
      <c r="L136" s="175">
        <f>NR_to_Cash!C$9</f>
        <v>-54723.468549817509</v>
      </c>
      <c r="M136" s="175">
        <f>NR_to_Cash!D$9</f>
        <v>-177401.26576231886</v>
      </c>
      <c r="N136" s="175">
        <f>NR_to_Cash!E$9</f>
        <v>-150226.47815209487</v>
      </c>
      <c r="O136" s="175">
        <f>NR_to_Cash!F$9</f>
        <v>-172910.78815747867</v>
      </c>
      <c r="Q136" s="1">
        <v>129</v>
      </c>
      <c r="R136" s="176">
        <v>11095.74233010225</v>
      </c>
      <c r="S136" s="176">
        <v>251293.42346169963</v>
      </c>
      <c r="T136" s="176">
        <v>145836.2953477446</v>
      </c>
      <c r="U136" s="176">
        <v>113653.65231808904</v>
      </c>
      <c r="V136" s="2"/>
      <c r="W136" s="176">
        <v>-21417.080273112864</v>
      </c>
      <c r="X136" s="176">
        <v>-24148.325575229013</v>
      </c>
      <c r="Y136" s="176">
        <v>-23835.138602662133</v>
      </c>
      <c r="Z136" s="176">
        <v>31546.803526287898</v>
      </c>
      <c r="AA136" s="2"/>
      <c r="AB136" s="175">
        <v>-54723.468549817509</v>
      </c>
      <c r="AC136" s="175">
        <v>-177401.26576231886</v>
      </c>
      <c r="AD136" s="175">
        <v>-150226.47815209487</v>
      </c>
      <c r="AE136" s="175">
        <v>-172910.78815747867</v>
      </c>
    </row>
    <row r="137" spans="1:31">
      <c r="A137" s="1">
        <v>130</v>
      </c>
      <c r="B137" s="176">
        <f>'T Revenue'!B134-'Year 0'!G$8+'Year 0'!G$122</f>
        <v>-3233.2419090205804</v>
      </c>
      <c r="C137" s="176">
        <f>'T Revenue'!C134-'Revenue Requirement'!C$4+'Revenue Requirement'!C$33</f>
        <v>194553.35628960701</v>
      </c>
      <c r="D137" s="176">
        <f>'T Revenue'!D134-'Revenue Requirement'!D$4+'Revenue Requirement'!D$33</f>
        <v>109454.37803513487</v>
      </c>
      <c r="E137" s="176">
        <f>'T Revenue'!E134-'Revenue Requirement'!E$4+'Revenue Requirement'!E$33</f>
        <v>111726.20631168666</v>
      </c>
      <c r="G137" s="179" t="e">
        <f ca="1"/>
        <v>#NAME?</v>
      </c>
      <c r="H137" s="179" t="e">
        <f ca="1"/>
        <v>#NAME?</v>
      </c>
      <c r="I137" s="179" t="e">
        <f ca="1"/>
        <v>#NAME?</v>
      </c>
      <c r="J137" s="179" t="e">
        <f ca="1"/>
        <v>#NAME?</v>
      </c>
      <c r="L137" s="175">
        <f>NR_to_Cash!C$9</f>
        <v>-54723.468549817509</v>
      </c>
      <c r="M137" s="175">
        <f>NR_to_Cash!D$9</f>
        <v>-177401.26576231886</v>
      </c>
      <c r="N137" s="175">
        <f>NR_to_Cash!E$9</f>
        <v>-150226.47815209487</v>
      </c>
      <c r="O137" s="175">
        <f>NR_to_Cash!F$9</f>
        <v>-172910.78815747867</v>
      </c>
      <c r="Q137" s="1">
        <v>130</v>
      </c>
      <c r="R137" s="176">
        <v>-3233.2419090205804</v>
      </c>
      <c r="S137" s="176">
        <v>194553.35628960701</v>
      </c>
      <c r="T137" s="176">
        <v>109454.37803513487</v>
      </c>
      <c r="U137" s="176">
        <v>111726.20631168666</v>
      </c>
      <c r="V137" s="2"/>
      <c r="W137" s="176">
        <v>-42675.054009639658</v>
      </c>
      <c r="X137" s="176">
        <v>-41464.514119264437</v>
      </c>
      <c r="Y137" s="176">
        <v>-15604.736446142197</v>
      </c>
      <c r="Z137" s="176">
        <v>-41606.231676004827</v>
      </c>
      <c r="AA137" s="2"/>
      <c r="AB137" s="175">
        <v>-54723.468549817509</v>
      </c>
      <c r="AC137" s="175">
        <v>-177401.26576231886</v>
      </c>
      <c r="AD137" s="175">
        <v>-150226.47815209487</v>
      </c>
      <c r="AE137" s="175">
        <v>-172910.78815747867</v>
      </c>
    </row>
    <row r="138" spans="1:31">
      <c r="A138" s="1">
        <v>131</v>
      </c>
      <c r="B138" s="176">
        <f>'T Revenue'!B135-'Year 0'!G$8+'Year 0'!G$122</f>
        <v>-7364.2402156880125</v>
      </c>
      <c r="C138" s="176">
        <f>'T Revenue'!C135-'Revenue Requirement'!C$4+'Revenue Requirement'!C$33</f>
        <v>222227.95331405872</v>
      </c>
      <c r="D138" s="176">
        <f>'T Revenue'!D135-'Revenue Requirement'!D$4+'Revenue Requirement'!D$33</f>
        <v>193987.04984245496</v>
      </c>
      <c r="E138" s="176">
        <f>'T Revenue'!E135-'Revenue Requirement'!E$4+'Revenue Requirement'!E$33</f>
        <v>93472.455674032448</v>
      </c>
      <c r="G138" s="179" t="e">
        <f ca="1"/>
        <v>#NAME?</v>
      </c>
      <c r="H138" s="179" t="e">
        <f ca="1"/>
        <v>#NAME?</v>
      </c>
      <c r="I138" s="179" t="e">
        <f ca="1"/>
        <v>#NAME?</v>
      </c>
      <c r="J138" s="179" t="e">
        <f ca="1"/>
        <v>#NAME?</v>
      </c>
      <c r="L138" s="175">
        <f>NR_to_Cash!C$9</f>
        <v>-54723.468549817509</v>
      </c>
      <c r="M138" s="175">
        <f>NR_to_Cash!D$9</f>
        <v>-177401.26576231886</v>
      </c>
      <c r="N138" s="175">
        <f>NR_to_Cash!E$9</f>
        <v>-150226.47815209487</v>
      </c>
      <c r="O138" s="175">
        <f>NR_to_Cash!F$9</f>
        <v>-172910.78815747867</v>
      </c>
      <c r="Q138" s="1">
        <v>131</v>
      </c>
      <c r="R138" s="176">
        <v>-7364.2402156880125</v>
      </c>
      <c r="S138" s="176">
        <v>222227.95331405872</v>
      </c>
      <c r="T138" s="176">
        <v>193987.04984245496</v>
      </c>
      <c r="U138" s="176">
        <v>93472.455674032448</v>
      </c>
      <c r="V138" s="2"/>
      <c r="W138" s="176">
        <v>20441.333014455275</v>
      </c>
      <c r="X138" s="176">
        <v>-30330.017415049952</v>
      </c>
      <c r="Y138" s="176">
        <v>-8670.6620650971308</v>
      </c>
      <c r="Z138" s="176">
        <v>-42354.850154291373</v>
      </c>
      <c r="AA138" s="2"/>
      <c r="AB138" s="175">
        <v>-54723.468549817509</v>
      </c>
      <c r="AC138" s="175">
        <v>-177401.26576231886</v>
      </c>
      <c r="AD138" s="175">
        <v>-150226.47815209487</v>
      </c>
      <c r="AE138" s="175">
        <v>-172910.78815747867</v>
      </c>
    </row>
    <row r="139" spans="1:31">
      <c r="A139" s="1">
        <v>132</v>
      </c>
      <c r="B139" s="176">
        <f>'T Revenue'!B136-'Year 0'!G$8+'Year 0'!G$122</f>
        <v>25483.690489884466</v>
      </c>
      <c r="C139" s="176">
        <f>'T Revenue'!C136-'Revenue Requirement'!C$4+'Revenue Requirement'!C$33</f>
        <v>242595.99442454334</v>
      </c>
      <c r="D139" s="176">
        <f>'T Revenue'!D136-'Revenue Requirement'!D$4+'Revenue Requirement'!D$33</f>
        <v>206308.60496698297</v>
      </c>
      <c r="E139" s="176">
        <f>'T Revenue'!E136-'Revenue Requirement'!E$4+'Revenue Requirement'!E$33</f>
        <v>132007.76311134896</v>
      </c>
      <c r="G139" s="179" t="e">
        <f ca="1"/>
        <v>#NAME?</v>
      </c>
      <c r="H139" s="179" t="e">
        <f ca="1"/>
        <v>#NAME?</v>
      </c>
      <c r="I139" s="179" t="e">
        <f ca="1"/>
        <v>#NAME?</v>
      </c>
      <c r="J139" s="179" t="e">
        <f ca="1"/>
        <v>#NAME?</v>
      </c>
      <c r="L139" s="175">
        <f>NR_to_Cash!C$9</f>
        <v>-54723.468549817509</v>
      </c>
      <c r="M139" s="175">
        <f>NR_to_Cash!D$9</f>
        <v>-177401.26576231886</v>
      </c>
      <c r="N139" s="175">
        <f>NR_to_Cash!E$9</f>
        <v>-150226.47815209487</v>
      </c>
      <c r="O139" s="175">
        <f>NR_to_Cash!F$9</f>
        <v>-172910.78815747867</v>
      </c>
      <c r="Q139" s="1">
        <v>132</v>
      </c>
      <c r="R139" s="176">
        <v>25483.690489884466</v>
      </c>
      <c r="S139" s="176">
        <v>242595.99442454334</v>
      </c>
      <c r="T139" s="176">
        <v>206308.60496698297</v>
      </c>
      <c r="U139" s="176">
        <v>132007.76311134896</v>
      </c>
      <c r="V139" s="2"/>
      <c r="W139" s="176">
        <v>-26656.279120911378</v>
      </c>
      <c r="X139" s="176">
        <v>-7733.1553930344526</v>
      </c>
      <c r="Y139" s="176">
        <v>-32254.872742484557</v>
      </c>
      <c r="Z139" s="176">
        <v>-42447.283683130518</v>
      </c>
      <c r="AA139" s="2"/>
      <c r="AB139" s="175">
        <v>-54723.468549817509</v>
      </c>
      <c r="AC139" s="175">
        <v>-177401.26576231886</v>
      </c>
      <c r="AD139" s="175">
        <v>-150226.47815209487</v>
      </c>
      <c r="AE139" s="175">
        <v>-172910.78815747867</v>
      </c>
    </row>
    <row r="140" spans="1:31">
      <c r="A140" s="1">
        <v>133</v>
      </c>
      <c r="B140" s="176">
        <f>'T Revenue'!B137-'Year 0'!G$8+'Year 0'!G$122</f>
        <v>-18930.984505730681</v>
      </c>
      <c r="C140" s="176">
        <f>'T Revenue'!C137-'Revenue Requirement'!C$4+'Revenue Requirement'!C$33</f>
        <v>215848.38375219493</v>
      </c>
      <c r="D140" s="176">
        <f>'T Revenue'!D137-'Revenue Requirement'!D$4+'Revenue Requirement'!D$33</f>
        <v>111584.53251102311</v>
      </c>
      <c r="E140" s="176">
        <f>'T Revenue'!E137-'Revenue Requirement'!E$4+'Revenue Requirement'!E$33</f>
        <v>102985.77994420752</v>
      </c>
      <c r="G140" s="179" t="e">
        <f ca="1"/>
        <v>#NAME?</v>
      </c>
      <c r="H140" s="179" t="e">
        <f ca="1"/>
        <v>#NAME?</v>
      </c>
      <c r="I140" s="179" t="e">
        <f ca="1"/>
        <v>#NAME?</v>
      </c>
      <c r="J140" s="179" t="e">
        <f ca="1"/>
        <v>#NAME?</v>
      </c>
      <c r="L140" s="175">
        <f>NR_to_Cash!C$9</f>
        <v>-54723.468549817509</v>
      </c>
      <c r="M140" s="175">
        <f>NR_to_Cash!D$9</f>
        <v>-177401.26576231886</v>
      </c>
      <c r="N140" s="175">
        <f>NR_to_Cash!E$9</f>
        <v>-150226.47815209487</v>
      </c>
      <c r="O140" s="175">
        <f>NR_to_Cash!F$9</f>
        <v>-172910.78815747867</v>
      </c>
      <c r="Q140" s="1">
        <v>133</v>
      </c>
      <c r="R140" s="176">
        <v>-18930.984505730681</v>
      </c>
      <c r="S140" s="176">
        <v>215848.38375219493</v>
      </c>
      <c r="T140" s="176">
        <v>111584.53251102311</v>
      </c>
      <c r="U140" s="176">
        <v>102985.77994420752</v>
      </c>
      <c r="V140" s="2"/>
      <c r="W140" s="176">
        <v>-12685.643395390711</v>
      </c>
      <c r="X140" s="176">
        <v>-63287.144974717638</v>
      </c>
      <c r="Y140" s="176">
        <v>-20949.751652996289</v>
      </c>
      <c r="Z140" s="176">
        <v>-25309.808771317592</v>
      </c>
      <c r="AA140" s="2"/>
      <c r="AB140" s="175">
        <v>-54723.468549817509</v>
      </c>
      <c r="AC140" s="175">
        <v>-177401.26576231886</v>
      </c>
      <c r="AD140" s="175">
        <v>-150226.47815209487</v>
      </c>
      <c r="AE140" s="175">
        <v>-172910.78815747867</v>
      </c>
    </row>
    <row r="141" spans="1:31">
      <c r="A141" s="1">
        <v>134</v>
      </c>
      <c r="B141" s="176">
        <f>'T Revenue'!B138-'Year 0'!G$8+'Year 0'!G$122</f>
        <v>23092.470221835887</v>
      </c>
      <c r="C141" s="176">
        <f>'T Revenue'!C138-'Revenue Requirement'!C$4+'Revenue Requirement'!C$33</f>
        <v>255931.27912432537</v>
      </c>
      <c r="D141" s="176">
        <f>'T Revenue'!D138-'Revenue Requirement'!D$4+'Revenue Requirement'!D$33</f>
        <v>166488.30510852998</v>
      </c>
      <c r="E141" s="176">
        <f>'T Revenue'!E138-'Revenue Requirement'!E$4+'Revenue Requirement'!E$33</f>
        <v>147367.31553373393</v>
      </c>
      <c r="G141" s="179" t="e">
        <f ca="1"/>
        <v>#NAME?</v>
      </c>
      <c r="H141" s="179" t="e">
        <f ca="1"/>
        <v>#NAME?</v>
      </c>
      <c r="I141" s="179" t="e">
        <f ca="1"/>
        <v>#NAME?</v>
      </c>
      <c r="J141" s="179" t="e">
        <f ca="1"/>
        <v>#NAME?</v>
      </c>
      <c r="L141" s="175">
        <f>NR_to_Cash!C$9</f>
        <v>-54723.468549817509</v>
      </c>
      <c r="M141" s="175">
        <f>NR_to_Cash!D$9</f>
        <v>-177401.26576231886</v>
      </c>
      <c r="N141" s="175">
        <f>NR_to_Cash!E$9</f>
        <v>-150226.47815209487</v>
      </c>
      <c r="O141" s="175">
        <f>NR_to_Cash!F$9</f>
        <v>-172910.78815747867</v>
      </c>
      <c r="Q141" s="1">
        <v>134</v>
      </c>
      <c r="R141" s="176">
        <v>23092.470221835887</v>
      </c>
      <c r="S141" s="176">
        <v>255931.27912432537</v>
      </c>
      <c r="T141" s="176">
        <v>166488.30510852998</v>
      </c>
      <c r="U141" s="176">
        <v>147367.31553373393</v>
      </c>
      <c r="V141" s="2"/>
      <c r="W141" s="176">
        <v>-22037.861597291776</v>
      </c>
      <c r="X141" s="176">
        <v>-773.60261571989395</v>
      </c>
      <c r="Y141" s="176">
        <v>-6141.5356212810148</v>
      </c>
      <c r="Z141" s="176">
        <v>-138.9781951867044</v>
      </c>
      <c r="AA141" s="2"/>
      <c r="AB141" s="175">
        <v>-54723.468549817509</v>
      </c>
      <c r="AC141" s="175">
        <v>-177401.26576231886</v>
      </c>
      <c r="AD141" s="175">
        <v>-150226.47815209487</v>
      </c>
      <c r="AE141" s="175">
        <v>-172910.78815747867</v>
      </c>
    </row>
    <row r="142" spans="1:31">
      <c r="A142" s="1">
        <v>135</v>
      </c>
      <c r="B142" s="176">
        <f>'T Revenue'!B139-'Year 0'!G$8+'Year 0'!G$122</f>
        <v>-11920.833031592425</v>
      </c>
      <c r="C142" s="176">
        <f>'T Revenue'!C139-'Revenue Requirement'!C$4+'Revenue Requirement'!C$33</f>
        <v>226515.49547707359</v>
      </c>
      <c r="D142" s="176">
        <f>'T Revenue'!D139-'Revenue Requirement'!D$4+'Revenue Requirement'!D$33</f>
        <v>126967.68090308085</v>
      </c>
      <c r="E142" s="176">
        <f>'T Revenue'!E139-'Revenue Requirement'!E$4+'Revenue Requirement'!E$33</f>
        <v>79375.126438362757</v>
      </c>
      <c r="G142" s="179" t="e">
        <f ca="1"/>
        <v>#NAME?</v>
      </c>
      <c r="H142" s="179" t="e">
        <f ca="1"/>
        <v>#NAME?</v>
      </c>
      <c r="I142" s="179" t="e">
        <f ca="1"/>
        <v>#NAME?</v>
      </c>
      <c r="J142" s="179" t="e">
        <f ca="1"/>
        <v>#NAME?</v>
      </c>
      <c r="L142" s="175">
        <f>NR_to_Cash!C$9</f>
        <v>-54723.468549817509</v>
      </c>
      <c r="M142" s="175">
        <f>NR_to_Cash!D$9</f>
        <v>-177401.26576231886</v>
      </c>
      <c r="N142" s="175">
        <f>NR_to_Cash!E$9</f>
        <v>-150226.47815209487</v>
      </c>
      <c r="O142" s="175">
        <f>NR_to_Cash!F$9</f>
        <v>-172910.78815747867</v>
      </c>
      <c r="Q142" s="1">
        <v>135</v>
      </c>
      <c r="R142" s="176">
        <v>-11920.833031592425</v>
      </c>
      <c r="S142" s="176">
        <v>226515.49547707359</v>
      </c>
      <c r="T142" s="176">
        <v>126967.68090308085</v>
      </c>
      <c r="U142" s="176">
        <v>79375.126438362757</v>
      </c>
      <c r="V142" s="2"/>
      <c r="W142" s="176">
        <v>-34150.810560113634</v>
      </c>
      <c r="X142" s="176">
        <v>-6911.1367125490215</v>
      </c>
      <c r="Y142" s="176">
        <v>8811.8463613945059</v>
      </c>
      <c r="Z142" s="176">
        <v>-1900.6683190842159</v>
      </c>
      <c r="AA142" s="2"/>
      <c r="AB142" s="175">
        <v>-54723.468549817509</v>
      </c>
      <c r="AC142" s="175">
        <v>-177401.26576231886</v>
      </c>
      <c r="AD142" s="175">
        <v>-150226.47815209487</v>
      </c>
      <c r="AE142" s="175">
        <v>-172910.78815747867</v>
      </c>
    </row>
    <row r="143" spans="1:31">
      <c r="A143" s="1">
        <v>136</v>
      </c>
      <c r="B143" s="176">
        <f>'T Revenue'!B140-'Year 0'!G$8+'Year 0'!G$122</f>
        <v>-4942.6269569429569</v>
      </c>
      <c r="C143" s="176">
        <f>'T Revenue'!C140-'Revenue Requirement'!C$4+'Revenue Requirement'!C$33</f>
        <v>200162.39879464963</v>
      </c>
      <c r="D143" s="176">
        <f>'T Revenue'!D140-'Revenue Requirement'!D$4+'Revenue Requirement'!D$33</f>
        <v>194178.21098904987</v>
      </c>
      <c r="E143" s="176">
        <f>'T Revenue'!E140-'Revenue Requirement'!E$4+'Revenue Requirement'!E$33</f>
        <v>54952.129512428073</v>
      </c>
      <c r="G143" s="179" t="e">
        <f ca="1"/>
        <v>#NAME?</v>
      </c>
      <c r="H143" s="179" t="e">
        <f ca="1"/>
        <v>#NAME?</v>
      </c>
      <c r="I143" s="179" t="e">
        <f ca="1"/>
        <v>#NAME?</v>
      </c>
      <c r="J143" s="179" t="e">
        <f ca="1"/>
        <v>#NAME?</v>
      </c>
      <c r="L143" s="175">
        <f>NR_to_Cash!C$9</f>
        <v>-54723.468549817509</v>
      </c>
      <c r="M143" s="175">
        <f>NR_to_Cash!D$9</f>
        <v>-177401.26576231886</v>
      </c>
      <c r="N143" s="175">
        <f>NR_to_Cash!E$9</f>
        <v>-150226.47815209487</v>
      </c>
      <c r="O143" s="175">
        <f>NR_to_Cash!F$9</f>
        <v>-172910.78815747867</v>
      </c>
      <c r="Q143" s="1">
        <v>136</v>
      </c>
      <c r="R143" s="176">
        <v>-4942.6269569429569</v>
      </c>
      <c r="S143" s="176">
        <v>200162.39879464963</v>
      </c>
      <c r="T143" s="176">
        <v>194178.21098904987</v>
      </c>
      <c r="U143" s="176">
        <v>54952.129512428073</v>
      </c>
      <c r="V143" s="2"/>
      <c r="W143" s="176">
        <v>9217.8835889871698</v>
      </c>
      <c r="X143" s="176">
        <v>-5951.0893517381046</v>
      </c>
      <c r="Y143" s="176">
        <v>14237.786390183726</v>
      </c>
      <c r="Z143" s="176">
        <v>6360.7577197686769</v>
      </c>
      <c r="AA143" s="2"/>
      <c r="AB143" s="175">
        <v>-54723.468549817509</v>
      </c>
      <c r="AC143" s="175">
        <v>-177401.26576231886</v>
      </c>
      <c r="AD143" s="175">
        <v>-150226.47815209487</v>
      </c>
      <c r="AE143" s="175">
        <v>-172910.78815747867</v>
      </c>
    </row>
    <row r="144" spans="1:31">
      <c r="A144" s="1">
        <v>137</v>
      </c>
      <c r="B144" s="176">
        <f>'T Revenue'!B141-'Year 0'!G$8+'Year 0'!G$122</f>
        <v>-22894.556419645203</v>
      </c>
      <c r="C144" s="176">
        <f>'T Revenue'!C141-'Revenue Requirement'!C$4+'Revenue Requirement'!C$33</f>
        <v>241198.0693873486</v>
      </c>
      <c r="D144" s="176">
        <f>'T Revenue'!D141-'Revenue Requirement'!D$4+'Revenue Requirement'!D$33</f>
        <v>121232.66925366875</v>
      </c>
      <c r="E144" s="176">
        <f>'T Revenue'!E141-'Revenue Requirement'!E$4+'Revenue Requirement'!E$33</f>
        <v>116833.28977961303</v>
      </c>
      <c r="G144" s="179" t="e">
        <f ca="1"/>
        <v>#NAME?</v>
      </c>
      <c r="H144" s="179" t="e">
        <f ca="1"/>
        <v>#NAME?</v>
      </c>
      <c r="I144" s="179" t="e">
        <f ca="1"/>
        <v>#NAME?</v>
      </c>
      <c r="J144" s="179" t="e">
        <f ca="1"/>
        <v>#NAME?</v>
      </c>
      <c r="L144" s="175">
        <f>NR_to_Cash!C$9</f>
        <v>-54723.468549817509</v>
      </c>
      <c r="M144" s="175">
        <f>NR_to_Cash!D$9</f>
        <v>-177401.26576231886</v>
      </c>
      <c r="N144" s="175">
        <f>NR_to_Cash!E$9</f>
        <v>-150226.47815209487</v>
      </c>
      <c r="O144" s="175">
        <f>NR_to_Cash!F$9</f>
        <v>-172910.78815747867</v>
      </c>
      <c r="Q144" s="1">
        <v>137</v>
      </c>
      <c r="R144" s="176">
        <v>-22894.556419645203</v>
      </c>
      <c r="S144" s="176">
        <v>241198.0693873486</v>
      </c>
      <c r="T144" s="176">
        <v>121232.66925366875</v>
      </c>
      <c r="U144" s="176">
        <v>116833.28977961303</v>
      </c>
      <c r="V144" s="2"/>
      <c r="W144" s="176">
        <v>-25218.95503104548</v>
      </c>
      <c r="X144" s="176">
        <v>-1609.3880451933946</v>
      </c>
      <c r="Y144" s="176">
        <v>-43534.693017731421</v>
      </c>
      <c r="Z144" s="176">
        <v>-2505.0989159559831</v>
      </c>
      <c r="AA144" s="2"/>
      <c r="AB144" s="175">
        <v>-54723.468549817509</v>
      </c>
      <c r="AC144" s="175">
        <v>-177401.26576231886</v>
      </c>
      <c r="AD144" s="175">
        <v>-150226.47815209487</v>
      </c>
      <c r="AE144" s="175">
        <v>-172910.78815747867</v>
      </c>
    </row>
    <row r="145" spans="1:31">
      <c r="A145" s="1">
        <v>138</v>
      </c>
      <c r="B145" s="176">
        <f>'T Revenue'!B142-'Year 0'!G$8+'Year 0'!G$122</f>
        <v>-35686.385470530251</v>
      </c>
      <c r="C145" s="176">
        <f>'T Revenue'!C142-'Revenue Requirement'!C$4+'Revenue Requirement'!C$33</f>
        <v>203412.65659060399</v>
      </c>
      <c r="D145" s="176">
        <f>'T Revenue'!D142-'Revenue Requirement'!D$4+'Revenue Requirement'!D$33</f>
        <v>101216.18393350323</v>
      </c>
      <c r="E145" s="176">
        <f>'T Revenue'!E142-'Revenue Requirement'!E$4+'Revenue Requirement'!E$33</f>
        <v>48414.711868619313</v>
      </c>
      <c r="G145" s="179" t="e">
        <f ca="1"/>
        <v>#NAME?</v>
      </c>
      <c r="H145" s="179" t="e">
        <f ca="1"/>
        <v>#NAME?</v>
      </c>
      <c r="I145" s="179" t="e">
        <f ca="1"/>
        <v>#NAME?</v>
      </c>
      <c r="J145" s="179" t="e">
        <f ca="1"/>
        <v>#NAME?</v>
      </c>
      <c r="L145" s="175">
        <f>NR_to_Cash!C$9</f>
        <v>-54723.468549817509</v>
      </c>
      <c r="M145" s="175">
        <f>NR_to_Cash!D$9</f>
        <v>-177401.26576231886</v>
      </c>
      <c r="N145" s="175">
        <f>NR_to_Cash!E$9</f>
        <v>-150226.47815209487</v>
      </c>
      <c r="O145" s="175">
        <f>NR_to_Cash!F$9</f>
        <v>-172910.78815747867</v>
      </c>
      <c r="Q145" s="1">
        <v>138</v>
      </c>
      <c r="R145" s="176">
        <v>-35686.385470530251</v>
      </c>
      <c r="S145" s="176">
        <v>203412.65659060399</v>
      </c>
      <c r="T145" s="176">
        <v>101216.18393350323</v>
      </c>
      <c r="U145" s="176">
        <v>48414.711868619313</v>
      </c>
      <c r="V145" s="2"/>
      <c r="W145" s="176">
        <v>-22791.988265943364</v>
      </c>
      <c r="X145" s="176">
        <v>-27658.666403911775</v>
      </c>
      <c r="Y145" s="176">
        <v>-23094.190397971077</v>
      </c>
      <c r="Z145" s="176">
        <v>-38020.020505831577</v>
      </c>
      <c r="AA145" s="2"/>
      <c r="AB145" s="175">
        <v>-54723.468549817509</v>
      </c>
      <c r="AC145" s="175">
        <v>-177401.26576231886</v>
      </c>
      <c r="AD145" s="175">
        <v>-150226.47815209487</v>
      </c>
      <c r="AE145" s="175">
        <v>-172910.78815747867</v>
      </c>
    </row>
    <row r="146" spans="1:31">
      <c r="A146" s="1">
        <v>139</v>
      </c>
      <c r="B146" s="176">
        <f>'T Revenue'!B143-'Year 0'!G$8+'Year 0'!G$122</f>
        <v>-3652.1246065062005</v>
      </c>
      <c r="C146" s="176">
        <f>'T Revenue'!C143-'Revenue Requirement'!C$4+'Revenue Requirement'!C$33</f>
        <v>295836.42956251302</v>
      </c>
      <c r="D146" s="176">
        <f>'T Revenue'!D143-'Revenue Requirement'!D$4+'Revenue Requirement'!D$33</f>
        <v>166273.73007124686</v>
      </c>
      <c r="E146" s="176">
        <f>'T Revenue'!E143-'Revenue Requirement'!E$4+'Revenue Requirement'!E$33</f>
        <v>111930.15140314982</v>
      </c>
      <c r="G146" s="179" t="e">
        <f ca="1"/>
        <v>#NAME?</v>
      </c>
      <c r="H146" s="179" t="e">
        <f ca="1"/>
        <v>#NAME?</v>
      </c>
      <c r="I146" s="179" t="e">
        <f ca="1"/>
        <v>#NAME?</v>
      </c>
      <c r="J146" s="179" t="e">
        <f ca="1"/>
        <v>#NAME?</v>
      </c>
      <c r="L146" s="175">
        <f>NR_to_Cash!C$9</f>
        <v>-54723.468549817509</v>
      </c>
      <c r="M146" s="175">
        <f>NR_to_Cash!D$9</f>
        <v>-177401.26576231886</v>
      </c>
      <c r="N146" s="175">
        <f>NR_to_Cash!E$9</f>
        <v>-150226.47815209487</v>
      </c>
      <c r="O146" s="175">
        <f>NR_to_Cash!F$9</f>
        <v>-172910.78815747867</v>
      </c>
      <c r="Q146" s="1">
        <v>139</v>
      </c>
      <c r="R146" s="176">
        <v>-3652.1246065062005</v>
      </c>
      <c r="S146" s="176">
        <v>295836.42956251302</v>
      </c>
      <c r="T146" s="176">
        <v>166273.73007124686</v>
      </c>
      <c r="U146" s="176">
        <v>111930.15140314982</v>
      </c>
      <c r="V146" s="2"/>
      <c r="W146" s="176">
        <v>-13435.113561235368</v>
      </c>
      <c r="X146" s="176">
        <v>-52792.786836889805</v>
      </c>
      <c r="Y146" s="176">
        <v>-31614.715891364263</v>
      </c>
      <c r="Z146" s="176">
        <v>11132.569482441759</v>
      </c>
      <c r="AA146" s="2"/>
      <c r="AB146" s="175">
        <v>-54723.468549817509</v>
      </c>
      <c r="AC146" s="175">
        <v>-177401.26576231886</v>
      </c>
      <c r="AD146" s="175">
        <v>-150226.47815209487</v>
      </c>
      <c r="AE146" s="175">
        <v>-172910.78815747867</v>
      </c>
    </row>
    <row r="147" spans="1:31">
      <c r="A147" s="1">
        <v>140</v>
      </c>
      <c r="B147" s="176">
        <f>'T Revenue'!B144-'Year 0'!G$8+'Year 0'!G$122</f>
        <v>11585.801445924677</v>
      </c>
      <c r="C147" s="176">
        <f>'T Revenue'!C144-'Revenue Requirement'!C$4+'Revenue Requirement'!C$33</f>
        <v>241190.54163479083</v>
      </c>
      <c r="D147" s="176">
        <f>'T Revenue'!D144-'Revenue Requirement'!D$4+'Revenue Requirement'!D$33</f>
        <v>141960.56962950435</v>
      </c>
      <c r="E147" s="176">
        <f>'T Revenue'!E144-'Revenue Requirement'!E$4+'Revenue Requirement'!E$33</f>
        <v>105241.39740657923</v>
      </c>
      <c r="G147" s="179" t="e">
        <f ca="1"/>
        <v>#NAME?</v>
      </c>
      <c r="H147" s="179" t="e">
        <f ca="1"/>
        <v>#NAME?</v>
      </c>
      <c r="I147" s="179" t="e">
        <f ca="1"/>
        <v>#NAME?</v>
      </c>
      <c r="J147" s="179" t="e">
        <f ca="1"/>
        <v>#NAME?</v>
      </c>
      <c r="L147" s="175">
        <f>NR_to_Cash!C$9</f>
        <v>-54723.468549817509</v>
      </c>
      <c r="M147" s="175">
        <f>NR_to_Cash!D$9</f>
        <v>-177401.26576231886</v>
      </c>
      <c r="N147" s="175">
        <f>NR_to_Cash!E$9</f>
        <v>-150226.47815209487</v>
      </c>
      <c r="O147" s="175">
        <f>NR_to_Cash!F$9</f>
        <v>-172910.78815747867</v>
      </c>
      <c r="Q147" s="1">
        <v>140</v>
      </c>
      <c r="R147" s="176">
        <v>11585.801445924677</v>
      </c>
      <c r="S147" s="176">
        <v>241190.54163479083</v>
      </c>
      <c r="T147" s="176">
        <v>141960.56962950435</v>
      </c>
      <c r="U147" s="176">
        <v>105241.39740657923</v>
      </c>
      <c r="V147" s="2"/>
      <c r="W147" s="176">
        <v>-20483.023589585791</v>
      </c>
      <c r="X147" s="176">
        <v>-38210.474121651612</v>
      </c>
      <c r="Y147" s="176">
        <v>-72853.570820881752</v>
      </c>
      <c r="Z147" s="176">
        <v>-34216.645518608857</v>
      </c>
      <c r="AA147" s="2"/>
      <c r="AB147" s="175">
        <v>-54723.468549817509</v>
      </c>
      <c r="AC147" s="175">
        <v>-177401.26576231886</v>
      </c>
      <c r="AD147" s="175">
        <v>-150226.47815209487</v>
      </c>
      <c r="AE147" s="175">
        <v>-172910.78815747867</v>
      </c>
    </row>
    <row r="148" spans="1:31">
      <c r="A148" s="1">
        <v>141</v>
      </c>
      <c r="B148" s="176">
        <f>'T Revenue'!B145-'Year 0'!G$8+'Year 0'!G$122</f>
        <v>-6300.4205650424119</v>
      </c>
      <c r="C148" s="176">
        <f>'T Revenue'!C145-'Revenue Requirement'!C$4+'Revenue Requirement'!C$33</f>
        <v>208261.07897759229</v>
      </c>
      <c r="D148" s="176">
        <f>'T Revenue'!D145-'Revenue Requirement'!D$4+'Revenue Requirement'!D$33</f>
        <v>155066.14588495647</v>
      </c>
      <c r="E148" s="176">
        <f>'T Revenue'!E145-'Revenue Requirement'!E$4+'Revenue Requirement'!E$33</f>
        <v>44824.189274345059</v>
      </c>
      <c r="G148" s="179" t="e">
        <f ca="1"/>
        <v>#NAME?</v>
      </c>
      <c r="H148" s="179" t="e">
        <f ca="1"/>
        <v>#NAME?</v>
      </c>
      <c r="I148" s="179" t="e">
        <f ca="1"/>
        <v>#NAME?</v>
      </c>
      <c r="J148" s="179" t="e">
        <f ca="1"/>
        <v>#NAME?</v>
      </c>
      <c r="L148" s="175">
        <f>NR_to_Cash!C$9</f>
        <v>-54723.468549817509</v>
      </c>
      <c r="M148" s="175">
        <f>NR_to_Cash!D$9</f>
        <v>-177401.26576231886</v>
      </c>
      <c r="N148" s="175">
        <f>NR_to_Cash!E$9</f>
        <v>-150226.47815209487</v>
      </c>
      <c r="O148" s="175">
        <f>NR_to_Cash!F$9</f>
        <v>-172910.78815747867</v>
      </c>
      <c r="Q148" s="1">
        <v>141</v>
      </c>
      <c r="R148" s="176">
        <v>-6300.4205650424119</v>
      </c>
      <c r="S148" s="176">
        <v>208261.07897759229</v>
      </c>
      <c r="T148" s="176">
        <v>155066.14588495647</v>
      </c>
      <c r="U148" s="176">
        <v>44824.189274345059</v>
      </c>
      <c r="V148" s="2"/>
      <c r="W148" s="176">
        <v>1156.595698942896</v>
      </c>
      <c r="X148" s="176">
        <v>-11060.663820981281</v>
      </c>
      <c r="Y148" s="176">
        <v>-9084.6457955646329</v>
      </c>
      <c r="Z148" s="176">
        <v>20180.077858126024</v>
      </c>
      <c r="AA148" s="2"/>
      <c r="AB148" s="175">
        <v>-54723.468549817509</v>
      </c>
      <c r="AC148" s="175">
        <v>-177401.26576231886</v>
      </c>
      <c r="AD148" s="175">
        <v>-150226.47815209487</v>
      </c>
      <c r="AE148" s="175">
        <v>-172910.78815747867</v>
      </c>
    </row>
    <row r="149" spans="1:31">
      <c r="A149" s="1">
        <v>142</v>
      </c>
      <c r="B149" s="176">
        <f>'T Revenue'!B146-'Year 0'!G$8+'Year 0'!G$122</f>
        <v>5104.9025644341018</v>
      </c>
      <c r="C149" s="176">
        <f>'T Revenue'!C146-'Revenue Requirement'!C$4+'Revenue Requirement'!C$33</f>
        <v>253967.80777469021</v>
      </c>
      <c r="D149" s="176">
        <f>'T Revenue'!D146-'Revenue Requirement'!D$4+'Revenue Requirement'!D$33</f>
        <v>198085.38550605904</v>
      </c>
      <c r="E149" s="176">
        <f>'T Revenue'!E146-'Revenue Requirement'!E$4+'Revenue Requirement'!E$33</f>
        <v>142448.28804982407</v>
      </c>
      <c r="G149" s="179" t="e">
        <f ca="1"/>
        <v>#NAME?</v>
      </c>
      <c r="H149" s="179" t="e">
        <f ca="1"/>
        <v>#NAME?</v>
      </c>
      <c r="I149" s="179" t="e">
        <f ca="1"/>
        <v>#NAME?</v>
      </c>
      <c r="J149" s="179" t="e">
        <f ca="1"/>
        <v>#NAME?</v>
      </c>
      <c r="L149" s="175">
        <f>NR_to_Cash!C$9</f>
        <v>-54723.468549817509</v>
      </c>
      <c r="M149" s="175">
        <f>NR_to_Cash!D$9</f>
        <v>-177401.26576231886</v>
      </c>
      <c r="N149" s="175">
        <f>NR_to_Cash!E$9</f>
        <v>-150226.47815209487</v>
      </c>
      <c r="O149" s="175">
        <f>NR_to_Cash!F$9</f>
        <v>-172910.78815747867</v>
      </c>
      <c r="Q149" s="1">
        <v>142</v>
      </c>
      <c r="R149" s="176">
        <v>5104.9025644341018</v>
      </c>
      <c r="S149" s="176">
        <v>253967.80777469021</v>
      </c>
      <c r="T149" s="176">
        <v>198085.38550605904</v>
      </c>
      <c r="U149" s="176">
        <v>142448.28804982407</v>
      </c>
      <c r="V149" s="2"/>
      <c r="W149" s="176">
        <v>-32803.200483559282</v>
      </c>
      <c r="X149" s="176">
        <v>-37956.018250586698</v>
      </c>
      <c r="Y149" s="176">
        <v>2239.7461998250801</v>
      </c>
      <c r="Z149" s="176">
        <v>23617.263245094568</v>
      </c>
      <c r="AA149" s="2"/>
      <c r="AB149" s="175">
        <v>-54723.468549817509</v>
      </c>
      <c r="AC149" s="175">
        <v>-177401.26576231886</v>
      </c>
      <c r="AD149" s="175">
        <v>-150226.47815209487</v>
      </c>
      <c r="AE149" s="175">
        <v>-172910.78815747867</v>
      </c>
    </row>
    <row r="150" spans="1:31">
      <c r="A150" s="1">
        <v>143</v>
      </c>
      <c r="B150" s="176">
        <f>'T Revenue'!B147-'Year 0'!G$8+'Year 0'!G$122</f>
        <v>-10157.535791294416</v>
      </c>
      <c r="C150" s="176">
        <f>'T Revenue'!C147-'Revenue Requirement'!C$4+'Revenue Requirement'!C$33</f>
        <v>246899.89807605627</v>
      </c>
      <c r="D150" s="176">
        <f>'T Revenue'!D147-'Revenue Requirement'!D$4+'Revenue Requirement'!D$33</f>
        <v>112158.52532479097</v>
      </c>
      <c r="E150" s="176">
        <f>'T Revenue'!E147-'Revenue Requirement'!E$4+'Revenue Requirement'!E$33</f>
        <v>39106.364302781643</v>
      </c>
      <c r="G150" s="179" t="e">
        <f ca="1"/>
        <v>#NAME?</v>
      </c>
      <c r="H150" s="179" t="e">
        <f ca="1"/>
        <v>#NAME?</v>
      </c>
      <c r="I150" s="179" t="e">
        <f ca="1"/>
        <v>#NAME?</v>
      </c>
      <c r="J150" s="179" t="e">
        <f ca="1"/>
        <v>#NAME?</v>
      </c>
      <c r="L150" s="175">
        <f>NR_to_Cash!C$9</f>
        <v>-54723.468549817509</v>
      </c>
      <c r="M150" s="175">
        <f>NR_to_Cash!D$9</f>
        <v>-177401.26576231886</v>
      </c>
      <c r="N150" s="175">
        <f>NR_to_Cash!E$9</f>
        <v>-150226.47815209487</v>
      </c>
      <c r="O150" s="175">
        <f>NR_to_Cash!F$9</f>
        <v>-172910.78815747867</v>
      </c>
      <c r="Q150" s="1">
        <v>143</v>
      </c>
      <c r="R150" s="176">
        <v>-10157.535791294416</v>
      </c>
      <c r="S150" s="176">
        <v>246899.89807605627</v>
      </c>
      <c r="T150" s="176">
        <v>112158.52532479097</v>
      </c>
      <c r="U150" s="176">
        <v>39106.364302781643</v>
      </c>
      <c r="V150" s="2"/>
      <c r="W150" s="176">
        <v>-22769.346695922548</v>
      </c>
      <c r="X150" s="176">
        <v>-36868.871428268729</v>
      </c>
      <c r="Y150" s="176">
        <v>-10773.28777097119</v>
      </c>
      <c r="Z150" s="176">
        <v>-40484.379613037221</v>
      </c>
      <c r="AA150" s="2"/>
      <c r="AB150" s="175">
        <v>-54723.468549817509</v>
      </c>
      <c r="AC150" s="175">
        <v>-177401.26576231886</v>
      </c>
      <c r="AD150" s="175">
        <v>-150226.47815209487</v>
      </c>
      <c r="AE150" s="175">
        <v>-172910.78815747867</v>
      </c>
    </row>
    <row r="151" spans="1:31">
      <c r="A151" s="1">
        <v>144</v>
      </c>
      <c r="B151" s="176">
        <f>'T Revenue'!B148-'Year 0'!G$8+'Year 0'!G$122</f>
        <v>10970.225299631944</v>
      </c>
      <c r="C151" s="176">
        <f>'T Revenue'!C148-'Revenue Requirement'!C$4+'Revenue Requirement'!C$33</f>
        <v>271676.28992396058</v>
      </c>
      <c r="D151" s="176">
        <f>'T Revenue'!D148-'Revenue Requirement'!D$4+'Revenue Requirement'!D$33</f>
        <v>198866.73185419966</v>
      </c>
      <c r="E151" s="176">
        <f>'T Revenue'!E148-'Revenue Requirement'!E$4+'Revenue Requirement'!E$33</f>
        <v>149980.24918543617</v>
      </c>
      <c r="G151" s="179" t="e">
        <f ca="1"/>
        <v>#NAME?</v>
      </c>
      <c r="H151" s="179" t="e">
        <f ca="1"/>
        <v>#NAME?</v>
      </c>
      <c r="I151" s="179" t="e">
        <f ca="1"/>
        <v>#NAME?</v>
      </c>
      <c r="J151" s="179" t="e">
        <f ca="1"/>
        <v>#NAME?</v>
      </c>
      <c r="L151" s="175">
        <f>NR_to_Cash!C$9</f>
        <v>-54723.468549817509</v>
      </c>
      <c r="M151" s="175">
        <f>NR_to_Cash!D$9</f>
        <v>-177401.26576231886</v>
      </c>
      <c r="N151" s="175">
        <f>NR_to_Cash!E$9</f>
        <v>-150226.47815209487</v>
      </c>
      <c r="O151" s="175">
        <f>NR_to_Cash!F$9</f>
        <v>-172910.78815747867</v>
      </c>
      <c r="Q151" s="1">
        <v>144</v>
      </c>
      <c r="R151" s="176">
        <v>10970.225299631944</v>
      </c>
      <c r="S151" s="176">
        <v>271676.28992396058</v>
      </c>
      <c r="T151" s="176">
        <v>198866.73185419966</v>
      </c>
      <c r="U151" s="176">
        <v>149980.24918543617</v>
      </c>
      <c r="V151" s="2"/>
      <c r="W151" s="176">
        <v>-22568.364675961086</v>
      </c>
      <c r="X151" s="176">
        <v>-17900.494615902426</v>
      </c>
      <c r="Y151" s="176">
        <v>-21086.32505297754</v>
      </c>
      <c r="Z151" s="176">
        <v>-1005.9023770582862</v>
      </c>
      <c r="AA151" s="2"/>
      <c r="AB151" s="175">
        <v>-54723.468549817509</v>
      </c>
      <c r="AC151" s="175">
        <v>-177401.26576231886</v>
      </c>
      <c r="AD151" s="175">
        <v>-150226.47815209487</v>
      </c>
      <c r="AE151" s="175">
        <v>-172910.78815747867</v>
      </c>
    </row>
    <row r="152" spans="1:31">
      <c r="A152" s="1">
        <v>145</v>
      </c>
      <c r="B152" s="176">
        <f>'T Revenue'!B149-'Year 0'!G$8+'Year 0'!G$122</f>
        <v>21106.726062202593</v>
      </c>
      <c r="C152" s="176">
        <f>'T Revenue'!C149-'Revenue Requirement'!C$4+'Revenue Requirement'!C$33</f>
        <v>264332.21687943861</v>
      </c>
      <c r="D152" s="176">
        <f>'T Revenue'!D149-'Revenue Requirement'!D$4+'Revenue Requirement'!D$33</f>
        <v>178828.83530785353</v>
      </c>
      <c r="E152" s="176">
        <f>'T Revenue'!E149-'Revenue Requirement'!E$4+'Revenue Requirement'!E$33</f>
        <v>157536.82641162514</v>
      </c>
      <c r="G152" s="179" t="e">
        <f ca="1"/>
        <v>#NAME?</v>
      </c>
      <c r="H152" s="179" t="e">
        <f ca="1"/>
        <v>#NAME?</v>
      </c>
      <c r="I152" s="179" t="e">
        <f ca="1"/>
        <v>#NAME?</v>
      </c>
      <c r="J152" s="179" t="e">
        <f ca="1"/>
        <v>#NAME?</v>
      </c>
      <c r="L152" s="175">
        <f>NR_to_Cash!C$9</f>
        <v>-54723.468549817509</v>
      </c>
      <c r="M152" s="175">
        <f>NR_to_Cash!D$9</f>
        <v>-177401.26576231886</v>
      </c>
      <c r="N152" s="175">
        <f>NR_to_Cash!E$9</f>
        <v>-150226.47815209487</v>
      </c>
      <c r="O152" s="175">
        <f>NR_to_Cash!F$9</f>
        <v>-172910.78815747867</v>
      </c>
      <c r="Q152" s="1">
        <v>145</v>
      </c>
      <c r="R152" s="176">
        <v>21106.726062202593</v>
      </c>
      <c r="S152" s="176">
        <v>264332.21687943861</v>
      </c>
      <c r="T152" s="176">
        <v>178828.83530785353</v>
      </c>
      <c r="U152" s="176">
        <v>157536.82641162514</v>
      </c>
      <c r="V152" s="2"/>
      <c r="W152" s="176">
        <v>-31753.680636969511</v>
      </c>
      <c r="X152" s="176">
        <v>-30410.717016704613</v>
      </c>
      <c r="Y152" s="176">
        <v>-68749.889281558339</v>
      </c>
      <c r="Z152" s="176">
        <v>7640.3291685394943</v>
      </c>
      <c r="AA152" s="2"/>
      <c r="AB152" s="175">
        <v>-54723.468549817509</v>
      </c>
      <c r="AC152" s="175">
        <v>-177401.26576231886</v>
      </c>
      <c r="AD152" s="175">
        <v>-150226.47815209487</v>
      </c>
      <c r="AE152" s="175">
        <v>-172910.78815747867</v>
      </c>
    </row>
    <row r="153" spans="1:31">
      <c r="A153" s="1">
        <v>146</v>
      </c>
      <c r="B153" s="176">
        <f>'T Revenue'!B150-'Year 0'!G$8+'Year 0'!G$122</f>
        <v>3729.2421376737766</v>
      </c>
      <c r="C153" s="176">
        <f>'T Revenue'!C150-'Revenue Requirement'!C$4+'Revenue Requirement'!C$33</f>
        <v>229370.6037283449</v>
      </c>
      <c r="D153" s="176">
        <f>'T Revenue'!D150-'Revenue Requirement'!D$4+'Revenue Requirement'!D$33</f>
        <v>134277.03487426834</v>
      </c>
      <c r="E153" s="176">
        <f>'T Revenue'!E150-'Revenue Requirement'!E$4+'Revenue Requirement'!E$33</f>
        <v>115189.48411085014</v>
      </c>
      <c r="G153" s="179" t="e">
        <f ca="1"/>
        <v>#NAME?</v>
      </c>
      <c r="H153" s="179" t="e">
        <f ca="1"/>
        <v>#NAME?</v>
      </c>
      <c r="I153" s="179" t="e">
        <f ca="1"/>
        <v>#NAME?</v>
      </c>
      <c r="J153" s="179" t="e">
        <f ca="1"/>
        <v>#NAME?</v>
      </c>
      <c r="L153" s="175">
        <f>NR_to_Cash!C$9</f>
        <v>-54723.468549817509</v>
      </c>
      <c r="M153" s="175">
        <f>NR_to_Cash!D$9</f>
        <v>-177401.26576231886</v>
      </c>
      <c r="N153" s="175">
        <f>NR_to_Cash!E$9</f>
        <v>-150226.47815209487</v>
      </c>
      <c r="O153" s="175">
        <f>NR_to_Cash!F$9</f>
        <v>-172910.78815747867</v>
      </c>
      <c r="Q153" s="1">
        <v>146</v>
      </c>
      <c r="R153" s="176">
        <v>3729.2421376737766</v>
      </c>
      <c r="S153" s="176">
        <v>229370.6037283449</v>
      </c>
      <c r="T153" s="176">
        <v>134277.03487426834</v>
      </c>
      <c r="U153" s="176">
        <v>115189.48411085014</v>
      </c>
      <c r="V153" s="2"/>
      <c r="W153" s="176">
        <v>-30363.43028577487</v>
      </c>
      <c r="X153" s="176">
        <v>-17935.433135601925</v>
      </c>
      <c r="Y153" s="176">
        <v>-192.35569593287073</v>
      </c>
      <c r="Z153" s="176">
        <v>1801.2398620287422</v>
      </c>
      <c r="AA153" s="2"/>
      <c r="AB153" s="175">
        <v>-54723.468549817509</v>
      </c>
      <c r="AC153" s="175">
        <v>-177401.26576231886</v>
      </c>
      <c r="AD153" s="175">
        <v>-150226.47815209487</v>
      </c>
      <c r="AE153" s="175">
        <v>-172910.78815747867</v>
      </c>
    </row>
    <row r="154" spans="1:31">
      <c r="A154" s="1">
        <v>147</v>
      </c>
      <c r="B154" s="176">
        <f>'T Revenue'!B151-'Year 0'!G$8+'Year 0'!G$122</f>
        <v>26762.082981438376</v>
      </c>
      <c r="C154" s="176">
        <f>'T Revenue'!C151-'Revenue Requirement'!C$4+'Revenue Requirement'!C$33</f>
        <v>232248.06756717688</v>
      </c>
      <c r="D154" s="176">
        <f>'T Revenue'!D151-'Revenue Requirement'!D$4+'Revenue Requirement'!D$33</f>
        <v>180987.40771905659</v>
      </c>
      <c r="E154" s="176">
        <f>'T Revenue'!E151-'Revenue Requirement'!E$4+'Revenue Requirement'!E$33</f>
        <v>114157.20064829476</v>
      </c>
      <c r="G154" s="179" t="e">
        <f ca="1"/>
        <v>#NAME?</v>
      </c>
      <c r="H154" s="179" t="e">
        <f ca="1"/>
        <v>#NAME?</v>
      </c>
      <c r="I154" s="179" t="e">
        <f ca="1"/>
        <v>#NAME?</v>
      </c>
      <c r="J154" s="179" t="e">
        <f ca="1"/>
        <v>#NAME?</v>
      </c>
      <c r="L154" s="175">
        <f>NR_to_Cash!C$9</f>
        <v>-54723.468549817509</v>
      </c>
      <c r="M154" s="175">
        <f>NR_to_Cash!D$9</f>
        <v>-177401.26576231886</v>
      </c>
      <c r="N154" s="175">
        <f>NR_to_Cash!E$9</f>
        <v>-150226.47815209487</v>
      </c>
      <c r="O154" s="175">
        <f>NR_to_Cash!F$9</f>
        <v>-172910.78815747867</v>
      </c>
      <c r="Q154" s="1">
        <v>147</v>
      </c>
      <c r="R154" s="176">
        <v>26762.082981438376</v>
      </c>
      <c r="S154" s="176">
        <v>232248.06756717688</v>
      </c>
      <c r="T154" s="176">
        <v>180987.40771905659</v>
      </c>
      <c r="U154" s="176">
        <v>114157.20064829476</v>
      </c>
      <c r="V154" s="2"/>
      <c r="W154" s="176">
        <v>36683.564227256807</v>
      </c>
      <c r="X154" s="176">
        <v>-23435.463991584256</v>
      </c>
      <c r="Y154" s="176">
        <v>-4341.6709660508204</v>
      </c>
      <c r="Z154" s="176">
        <v>3970.3214396212716</v>
      </c>
      <c r="AA154" s="2"/>
      <c r="AB154" s="175">
        <v>-54723.468549817509</v>
      </c>
      <c r="AC154" s="175">
        <v>-177401.26576231886</v>
      </c>
      <c r="AD154" s="175">
        <v>-150226.47815209487</v>
      </c>
      <c r="AE154" s="175">
        <v>-172910.78815747867</v>
      </c>
    </row>
    <row r="155" spans="1:31">
      <c r="A155" s="1">
        <v>148</v>
      </c>
      <c r="B155" s="176">
        <f>'T Revenue'!B152-'Year 0'!G$8+'Year 0'!G$122</f>
        <v>-448.19289904623292</v>
      </c>
      <c r="C155" s="176">
        <f>'T Revenue'!C152-'Revenue Requirement'!C$4+'Revenue Requirement'!C$33</f>
        <v>232344.27512795967</v>
      </c>
      <c r="D155" s="176">
        <f>'T Revenue'!D152-'Revenue Requirement'!D$4+'Revenue Requirement'!D$33</f>
        <v>163629.25125352642</v>
      </c>
      <c r="E155" s="176">
        <f>'T Revenue'!E152-'Revenue Requirement'!E$4+'Revenue Requirement'!E$33</f>
        <v>55085.511836530874</v>
      </c>
      <c r="G155" s="179" t="e">
        <f ca="1"/>
        <v>#NAME?</v>
      </c>
      <c r="H155" s="179" t="e">
        <f ca="1"/>
        <v>#NAME?</v>
      </c>
      <c r="I155" s="179" t="e">
        <f ca="1"/>
        <v>#NAME?</v>
      </c>
      <c r="J155" s="179" t="e">
        <f ca="1"/>
        <v>#NAME?</v>
      </c>
      <c r="L155" s="175">
        <f>NR_to_Cash!C$9</f>
        <v>-54723.468549817509</v>
      </c>
      <c r="M155" s="175">
        <f>NR_to_Cash!D$9</f>
        <v>-177401.26576231886</v>
      </c>
      <c r="N155" s="175">
        <f>NR_to_Cash!E$9</f>
        <v>-150226.47815209487</v>
      </c>
      <c r="O155" s="175">
        <f>NR_to_Cash!F$9</f>
        <v>-172910.78815747867</v>
      </c>
      <c r="Q155" s="1">
        <v>148</v>
      </c>
      <c r="R155" s="176">
        <v>-448.19289904623292</v>
      </c>
      <c r="S155" s="176">
        <v>232344.27512795967</v>
      </c>
      <c r="T155" s="176">
        <v>163629.25125352642</v>
      </c>
      <c r="U155" s="176">
        <v>55085.511836530874</v>
      </c>
      <c r="V155" s="2"/>
      <c r="W155" s="176">
        <v>28963.811014419189</v>
      </c>
      <c r="X155" s="176">
        <v>-1970.6770366707351</v>
      </c>
      <c r="Y155" s="176">
        <v>-14034.332637034124</v>
      </c>
      <c r="Z155" s="176">
        <v>9678.3646696100477</v>
      </c>
      <c r="AA155" s="2"/>
      <c r="AB155" s="175">
        <v>-54723.468549817509</v>
      </c>
      <c r="AC155" s="175">
        <v>-177401.26576231886</v>
      </c>
      <c r="AD155" s="175">
        <v>-150226.47815209487</v>
      </c>
      <c r="AE155" s="175">
        <v>-172910.78815747867</v>
      </c>
    </row>
    <row r="156" spans="1:31">
      <c r="A156" s="1">
        <v>149</v>
      </c>
      <c r="B156" s="176">
        <f>'T Revenue'!B153-'Year 0'!G$8+'Year 0'!G$122</f>
        <v>-1149.2819691284094</v>
      </c>
      <c r="C156" s="176">
        <f>'T Revenue'!C153-'Revenue Requirement'!C$4+'Revenue Requirement'!C$33</f>
        <v>237834.95244682278</v>
      </c>
      <c r="D156" s="176">
        <f>'T Revenue'!D153-'Revenue Requirement'!D$4+'Revenue Requirement'!D$33</f>
        <v>205398.53287022654</v>
      </c>
      <c r="E156" s="176">
        <f>'T Revenue'!E153-'Revenue Requirement'!E$4+'Revenue Requirement'!E$33</f>
        <v>170930.84017339279</v>
      </c>
      <c r="G156" s="179" t="e">
        <f ca="1"/>
        <v>#NAME?</v>
      </c>
      <c r="H156" s="179" t="e">
        <f ca="1"/>
        <v>#NAME?</v>
      </c>
      <c r="I156" s="179" t="e">
        <f ca="1"/>
        <v>#NAME?</v>
      </c>
      <c r="J156" s="179" t="e">
        <f ca="1"/>
        <v>#NAME?</v>
      </c>
      <c r="L156" s="175">
        <f>NR_to_Cash!C$9</f>
        <v>-54723.468549817509</v>
      </c>
      <c r="M156" s="175">
        <f>NR_to_Cash!D$9</f>
        <v>-177401.26576231886</v>
      </c>
      <c r="N156" s="175">
        <f>NR_to_Cash!E$9</f>
        <v>-150226.47815209487</v>
      </c>
      <c r="O156" s="175">
        <f>NR_to_Cash!F$9</f>
        <v>-172910.78815747867</v>
      </c>
      <c r="Q156" s="1">
        <v>149</v>
      </c>
      <c r="R156" s="176">
        <v>-1149.2819691284094</v>
      </c>
      <c r="S156" s="176">
        <v>237834.95244682278</v>
      </c>
      <c r="T156" s="176">
        <v>205398.53287022654</v>
      </c>
      <c r="U156" s="176">
        <v>170930.84017339279</v>
      </c>
      <c r="V156" s="2"/>
      <c r="W156" s="176">
        <v>2207.8478303431766</v>
      </c>
      <c r="X156" s="176">
        <v>-5161.4934819852933</v>
      </c>
      <c r="Y156" s="176">
        <v>18026.860372552881</v>
      </c>
      <c r="Z156" s="176">
        <v>10220.609981756192</v>
      </c>
      <c r="AA156" s="2"/>
      <c r="AB156" s="175">
        <v>-54723.468549817509</v>
      </c>
      <c r="AC156" s="175">
        <v>-177401.26576231886</v>
      </c>
      <c r="AD156" s="175">
        <v>-150226.47815209487</v>
      </c>
      <c r="AE156" s="175">
        <v>-172910.78815747867</v>
      </c>
    </row>
    <row r="157" spans="1:31">
      <c r="A157" s="1">
        <v>150</v>
      </c>
      <c r="B157" s="176">
        <f>'T Revenue'!B154-'Year 0'!G$8+'Year 0'!G$122</f>
        <v>-5730.6827306498308</v>
      </c>
      <c r="C157" s="176">
        <f>'T Revenue'!C154-'Revenue Requirement'!C$4+'Revenue Requirement'!C$33</f>
        <v>228528.62343237689</v>
      </c>
      <c r="D157" s="176">
        <f>'T Revenue'!D154-'Revenue Requirement'!D$4+'Revenue Requirement'!D$33</f>
        <v>107110.6502936692</v>
      </c>
      <c r="E157" s="176">
        <f>'T Revenue'!E154-'Revenue Requirement'!E$4+'Revenue Requirement'!E$33</f>
        <v>87682.009706743527</v>
      </c>
      <c r="G157" s="179" t="e">
        <f ca="1"/>
        <v>#NAME?</v>
      </c>
      <c r="H157" s="179" t="e">
        <f ca="1"/>
        <v>#NAME?</v>
      </c>
      <c r="I157" s="179" t="e">
        <f ca="1"/>
        <v>#NAME?</v>
      </c>
      <c r="J157" s="179" t="e">
        <f ca="1"/>
        <v>#NAME?</v>
      </c>
      <c r="L157" s="175">
        <f>NR_to_Cash!C$9</f>
        <v>-54723.468549817509</v>
      </c>
      <c r="M157" s="175">
        <f>NR_to_Cash!D$9</f>
        <v>-177401.26576231886</v>
      </c>
      <c r="N157" s="175">
        <f>NR_to_Cash!E$9</f>
        <v>-150226.47815209487</v>
      </c>
      <c r="O157" s="175">
        <f>NR_to_Cash!F$9</f>
        <v>-172910.78815747867</v>
      </c>
      <c r="Q157" s="1">
        <v>150</v>
      </c>
      <c r="R157" s="176">
        <v>-5730.6827306498308</v>
      </c>
      <c r="S157" s="176">
        <v>228528.62343237689</v>
      </c>
      <c r="T157" s="176">
        <v>107110.6502936692</v>
      </c>
      <c r="U157" s="176">
        <v>87682.009706743527</v>
      </c>
      <c r="V157" s="2"/>
      <c r="W157" s="176">
        <v>-22874.192766106338</v>
      </c>
      <c r="X157" s="176">
        <v>-29916.089223388582</v>
      </c>
      <c r="Y157" s="176">
        <v>-66004.280281752348</v>
      </c>
      <c r="Z157" s="176">
        <v>-21540.355309082894</v>
      </c>
      <c r="AA157" s="2"/>
      <c r="AB157" s="175">
        <v>-54723.468549817509</v>
      </c>
      <c r="AC157" s="175">
        <v>-177401.26576231886</v>
      </c>
      <c r="AD157" s="175">
        <v>-150226.47815209487</v>
      </c>
      <c r="AE157" s="175">
        <v>-172910.78815747867</v>
      </c>
    </row>
    <row r="158" spans="1:31">
      <c r="A158" s="1">
        <v>151</v>
      </c>
      <c r="B158" s="176">
        <f>'T Revenue'!B155-'Year 0'!G$8+'Year 0'!G$122</f>
        <v>-28335.023850815604</v>
      </c>
      <c r="C158" s="176">
        <f>'T Revenue'!C155-'Revenue Requirement'!C$4+'Revenue Requirement'!C$33</f>
        <v>188165.24764659652</v>
      </c>
      <c r="D158" s="176">
        <f>'T Revenue'!D155-'Revenue Requirement'!D$4+'Revenue Requirement'!D$33</f>
        <v>115234.49778845976</v>
      </c>
      <c r="E158" s="176">
        <f>'T Revenue'!E155-'Revenue Requirement'!E$4+'Revenue Requirement'!E$33</f>
        <v>103349.18008638429</v>
      </c>
      <c r="G158" s="179" t="e">
        <f ca="1"/>
        <v>#NAME?</v>
      </c>
      <c r="H158" s="179" t="e">
        <f ca="1"/>
        <v>#NAME?</v>
      </c>
      <c r="I158" s="179" t="e">
        <f ca="1"/>
        <v>#NAME?</v>
      </c>
      <c r="J158" s="179" t="e">
        <f ca="1"/>
        <v>#NAME?</v>
      </c>
      <c r="L158" s="175">
        <f>NR_to_Cash!C$9</f>
        <v>-54723.468549817509</v>
      </c>
      <c r="M158" s="175">
        <f>NR_to_Cash!D$9</f>
        <v>-177401.26576231886</v>
      </c>
      <c r="N158" s="175">
        <f>NR_to_Cash!E$9</f>
        <v>-150226.47815209487</v>
      </c>
      <c r="O158" s="175">
        <f>NR_to_Cash!F$9</f>
        <v>-172910.78815747867</v>
      </c>
      <c r="Q158" s="1">
        <v>151</v>
      </c>
      <c r="R158" s="176">
        <v>-28335.023850815604</v>
      </c>
      <c r="S158" s="176">
        <v>188165.24764659652</v>
      </c>
      <c r="T158" s="176">
        <v>115234.49778845976</v>
      </c>
      <c r="U158" s="176">
        <v>103349.18008638429</v>
      </c>
      <c r="V158" s="2"/>
      <c r="W158" s="176">
        <v>-43547.04600329604</v>
      </c>
      <c r="X158" s="176">
        <v>-6242.0151389804669</v>
      </c>
      <c r="Y158" s="176">
        <v>-8745.8059325336944</v>
      </c>
      <c r="Z158" s="176">
        <v>-13979.152859128779</v>
      </c>
      <c r="AA158" s="2"/>
      <c r="AB158" s="175">
        <v>-54723.468549817509</v>
      </c>
      <c r="AC158" s="175">
        <v>-177401.26576231886</v>
      </c>
      <c r="AD158" s="175">
        <v>-150226.47815209487</v>
      </c>
      <c r="AE158" s="175">
        <v>-172910.78815747867</v>
      </c>
    </row>
    <row r="159" spans="1:31">
      <c r="A159" s="1">
        <v>152</v>
      </c>
      <c r="B159" s="176">
        <f>'T Revenue'!B156-'Year 0'!G$8+'Year 0'!G$122</f>
        <v>16241.549642538419</v>
      </c>
      <c r="C159" s="176">
        <f>'T Revenue'!C156-'Revenue Requirement'!C$4+'Revenue Requirement'!C$33</f>
        <v>279883.62515398837</v>
      </c>
      <c r="D159" s="176">
        <f>'T Revenue'!D156-'Revenue Requirement'!D$4+'Revenue Requirement'!D$33</f>
        <v>177017.99372094893</v>
      </c>
      <c r="E159" s="176">
        <f>'T Revenue'!E156-'Revenue Requirement'!E$4+'Revenue Requirement'!E$33</f>
        <v>165985.55377520062</v>
      </c>
      <c r="G159" s="179" t="e">
        <f ca="1"/>
        <v>#NAME?</v>
      </c>
      <c r="H159" s="179" t="e">
        <f ca="1"/>
        <v>#NAME?</v>
      </c>
      <c r="I159" s="179" t="e">
        <f ca="1"/>
        <v>#NAME?</v>
      </c>
      <c r="J159" s="179" t="e">
        <f ca="1"/>
        <v>#NAME?</v>
      </c>
      <c r="L159" s="175">
        <f>NR_to_Cash!C$9</f>
        <v>-54723.468549817509</v>
      </c>
      <c r="M159" s="175">
        <f>NR_to_Cash!D$9</f>
        <v>-177401.26576231886</v>
      </c>
      <c r="N159" s="175">
        <f>NR_to_Cash!E$9</f>
        <v>-150226.47815209487</v>
      </c>
      <c r="O159" s="175">
        <f>NR_to_Cash!F$9</f>
        <v>-172910.78815747867</v>
      </c>
      <c r="Q159" s="1">
        <v>152</v>
      </c>
      <c r="R159" s="176">
        <v>16241.549642538419</v>
      </c>
      <c r="S159" s="176">
        <v>279883.62515398837</v>
      </c>
      <c r="T159" s="176">
        <v>177017.99372094893</v>
      </c>
      <c r="U159" s="176">
        <v>165985.55377520062</v>
      </c>
      <c r="V159" s="2"/>
      <c r="W159" s="176">
        <v>-458.79815410031006</v>
      </c>
      <c r="X159" s="176">
        <v>-13581.352505871793</v>
      </c>
      <c r="Y159" s="176">
        <v>-457.11927231657319</v>
      </c>
      <c r="Z159" s="176">
        <v>-34283.099183688872</v>
      </c>
      <c r="AA159" s="2"/>
      <c r="AB159" s="175">
        <v>-54723.468549817509</v>
      </c>
      <c r="AC159" s="175">
        <v>-177401.26576231886</v>
      </c>
      <c r="AD159" s="175">
        <v>-150226.47815209487</v>
      </c>
      <c r="AE159" s="175">
        <v>-172910.78815747867</v>
      </c>
    </row>
    <row r="160" spans="1:31">
      <c r="A160" s="1">
        <v>153</v>
      </c>
      <c r="B160" s="176">
        <f>'T Revenue'!B157-'Year 0'!G$8+'Year 0'!G$122</f>
        <v>-14667.886488821357</v>
      </c>
      <c r="C160" s="176">
        <f>'T Revenue'!C157-'Revenue Requirement'!C$4+'Revenue Requirement'!C$33</f>
        <v>206345.26795688597</v>
      </c>
      <c r="D160" s="176">
        <f>'T Revenue'!D157-'Revenue Requirement'!D$4+'Revenue Requirement'!D$33</f>
        <v>155782.55377622321</v>
      </c>
      <c r="E160" s="176">
        <f>'T Revenue'!E157-'Revenue Requirement'!E$4+'Revenue Requirement'!E$33</f>
        <v>122809.93606199697</v>
      </c>
      <c r="G160" s="179" t="e">
        <f ca="1"/>
        <v>#NAME?</v>
      </c>
      <c r="H160" s="179" t="e">
        <f ca="1"/>
        <v>#NAME?</v>
      </c>
      <c r="I160" s="179" t="e">
        <f ca="1"/>
        <v>#NAME?</v>
      </c>
      <c r="J160" s="179" t="e">
        <f ca="1"/>
        <v>#NAME?</v>
      </c>
      <c r="L160" s="175">
        <f>NR_to_Cash!C$9</f>
        <v>-54723.468549817509</v>
      </c>
      <c r="M160" s="175">
        <f>NR_to_Cash!D$9</f>
        <v>-177401.26576231886</v>
      </c>
      <c r="N160" s="175">
        <f>NR_to_Cash!E$9</f>
        <v>-150226.47815209487</v>
      </c>
      <c r="O160" s="175">
        <f>NR_to_Cash!F$9</f>
        <v>-172910.78815747867</v>
      </c>
      <c r="Q160" s="1">
        <v>153</v>
      </c>
      <c r="R160" s="176">
        <v>-14667.886488821357</v>
      </c>
      <c r="S160" s="176">
        <v>206345.26795688597</v>
      </c>
      <c r="T160" s="176">
        <v>155782.55377622321</v>
      </c>
      <c r="U160" s="176">
        <v>122809.93606199697</v>
      </c>
      <c r="V160" s="2"/>
      <c r="W160" s="176">
        <v>-15286.863775347825</v>
      </c>
      <c r="X160" s="176">
        <v>6562.6460929613095</v>
      </c>
      <c r="Y160" s="176">
        <v>-26964.330575468019</v>
      </c>
      <c r="Z160" s="176">
        <v>-34901.372599052265</v>
      </c>
      <c r="AA160" s="2"/>
      <c r="AB160" s="175">
        <v>-54723.468549817509</v>
      </c>
      <c r="AC160" s="175">
        <v>-177401.26576231886</v>
      </c>
      <c r="AD160" s="175">
        <v>-150226.47815209487</v>
      </c>
      <c r="AE160" s="175">
        <v>-172910.78815747867</v>
      </c>
    </row>
    <row r="161" spans="1:31">
      <c r="A161" s="1">
        <v>154</v>
      </c>
      <c r="B161" s="176">
        <f>'T Revenue'!B158-'Year 0'!G$8+'Year 0'!G$122</f>
        <v>11338.053256563842</v>
      </c>
      <c r="C161" s="176">
        <f>'T Revenue'!C158-'Revenue Requirement'!C$4+'Revenue Requirement'!C$33</f>
        <v>254672.99735673494</v>
      </c>
      <c r="D161" s="176">
        <f>'T Revenue'!D158-'Revenue Requirement'!D$4+'Revenue Requirement'!D$33</f>
        <v>144154.00860086014</v>
      </c>
      <c r="E161" s="176">
        <f>'T Revenue'!E158-'Revenue Requirement'!E$4+'Revenue Requirement'!E$33</f>
        <v>84665.92267277441</v>
      </c>
      <c r="G161" s="179" t="e">
        <f ca="1"/>
        <v>#NAME?</v>
      </c>
      <c r="H161" s="179" t="e">
        <f ca="1"/>
        <v>#NAME?</v>
      </c>
      <c r="I161" s="179" t="e">
        <f ca="1"/>
        <v>#NAME?</v>
      </c>
      <c r="J161" s="179" t="e">
        <f ca="1"/>
        <v>#NAME?</v>
      </c>
      <c r="L161" s="175">
        <f>NR_to_Cash!C$9</f>
        <v>-54723.468549817509</v>
      </c>
      <c r="M161" s="175">
        <f>NR_to_Cash!D$9</f>
        <v>-177401.26576231886</v>
      </c>
      <c r="N161" s="175">
        <f>NR_to_Cash!E$9</f>
        <v>-150226.47815209487</v>
      </c>
      <c r="O161" s="175">
        <f>NR_to_Cash!F$9</f>
        <v>-172910.78815747867</v>
      </c>
      <c r="Q161" s="1">
        <v>154</v>
      </c>
      <c r="R161" s="176">
        <v>11338.053256563842</v>
      </c>
      <c r="S161" s="176">
        <v>254672.99735673494</v>
      </c>
      <c r="T161" s="176">
        <v>144154.00860086014</v>
      </c>
      <c r="U161" s="176">
        <v>84665.92267277441</v>
      </c>
      <c r="V161" s="2"/>
      <c r="W161" s="176">
        <v>-43783.256396746496</v>
      </c>
      <c r="X161" s="176">
        <v>-28216.370538211195</v>
      </c>
      <c r="Y161" s="176">
        <v>-16309.946250244044</v>
      </c>
      <c r="Z161" s="176">
        <v>-15077.108290986856</v>
      </c>
      <c r="AA161" s="2"/>
      <c r="AB161" s="175">
        <v>-54723.468549817509</v>
      </c>
      <c r="AC161" s="175">
        <v>-177401.26576231886</v>
      </c>
      <c r="AD161" s="175">
        <v>-150226.47815209487</v>
      </c>
      <c r="AE161" s="175">
        <v>-172910.78815747867</v>
      </c>
    </row>
    <row r="162" spans="1:31">
      <c r="A162" s="1">
        <v>155</v>
      </c>
      <c r="B162" s="176">
        <f>'T Revenue'!B159-'Year 0'!G$8+'Year 0'!G$122</f>
        <v>-10547.543705160264</v>
      </c>
      <c r="C162" s="176">
        <f>'T Revenue'!C159-'Revenue Requirement'!C$4+'Revenue Requirement'!C$33</f>
        <v>256983.2555683956</v>
      </c>
      <c r="D162" s="176">
        <f>'T Revenue'!D159-'Revenue Requirement'!D$4+'Revenue Requirement'!D$33</f>
        <v>138730.79011935904</v>
      </c>
      <c r="E162" s="176">
        <f>'T Revenue'!E159-'Revenue Requirement'!E$4+'Revenue Requirement'!E$33</f>
        <v>140245.26156764175</v>
      </c>
      <c r="G162" s="179" t="e">
        <f ca="1"/>
        <v>#NAME?</v>
      </c>
      <c r="H162" s="179" t="e">
        <f ca="1"/>
        <v>#NAME?</v>
      </c>
      <c r="I162" s="179" t="e">
        <f ca="1"/>
        <v>#NAME?</v>
      </c>
      <c r="J162" s="179" t="e">
        <f ca="1"/>
        <v>#NAME?</v>
      </c>
      <c r="L162" s="175">
        <f>NR_to_Cash!C$9</f>
        <v>-54723.468549817509</v>
      </c>
      <c r="M162" s="175">
        <f>NR_to_Cash!D$9</f>
        <v>-177401.26576231886</v>
      </c>
      <c r="N162" s="175">
        <f>NR_to_Cash!E$9</f>
        <v>-150226.47815209487</v>
      </c>
      <c r="O162" s="175">
        <f>NR_to_Cash!F$9</f>
        <v>-172910.78815747867</v>
      </c>
      <c r="Q162" s="1">
        <v>155</v>
      </c>
      <c r="R162" s="176">
        <v>-10547.543705160264</v>
      </c>
      <c r="S162" s="176">
        <v>256983.2555683956</v>
      </c>
      <c r="T162" s="176">
        <v>138730.79011935904</v>
      </c>
      <c r="U162" s="176">
        <v>140245.26156764175</v>
      </c>
      <c r="V162" s="2"/>
      <c r="W162" s="176">
        <v>-35439.384991054772</v>
      </c>
      <c r="X162" s="176">
        <v>-4542.5497385805938</v>
      </c>
      <c r="Y162" s="176">
        <v>-46221.372785308165</v>
      </c>
      <c r="Z162" s="176">
        <v>-79909.944466795772</v>
      </c>
      <c r="AA162" s="2"/>
      <c r="AB162" s="175">
        <v>-54723.468549817509</v>
      </c>
      <c r="AC162" s="175">
        <v>-177401.26576231886</v>
      </c>
      <c r="AD162" s="175">
        <v>-150226.47815209487</v>
      </c>
      <c r="AE162" s="175">
        <v>-172910.78815747867</v>
      </c>
    </row>
    <row r="163" spans="1:31">
      <c r="A163" s="1">
        <v>156</v>
      </c>
      <c r="B163" s="176">
        <f>'T Revenue'!B160-'Year 0'!G$8+'Year 0'!G$122</f>
        <v>-5025.9796551580075</v>
      </c>
      <c r="C163" s="176">
        <f>'T Revenue'!C160-'Revenue Requirement'!C$4+'Revenue Requirement'!C$33</f>
        <v>230491.21887665545</v>
      </c>
      <c r="D163" s="176">
        <f>'T Revenue'!D160-'Revenue Requirement'!D$4+'Revenue Requirement'!D$33</f>
        <v>202646.64239462186</v>
      </c>
      <c r="E163" s="176">
        <f>'T Revenue'!E160-'Revenue Requirement'!E$4+'Revenue Requirement'!E$33</f>
        <v>91937.953303722199</v>
      </c>
      <c r="G163" s="179" t="e">
        <f ca="1"/>
        <v>#NAME?</v>
      </c>
      <c r="H163" s="179" t="e">
        <f ca="1"/>
        <v>#NAME?</v>
      </c>
      <c r="I163" s="179" t="e">
        <f ca="1"/>
        <v>#NAME?</v>
      </c>
      <c r="J163" s="179" t="e">
        <f ca="1"/>
        <v>#NAME?</v>
      </c>
      <c r="L163" s="175">
        <f>NR_to_Cash!C$9</f>
        <v>-54723.468549817509</v>
      </c>
      <c r="M163" s="175">
        <f>NR_to_Cash!D$9</f>
        <v>-177401.26576231886</v>
      </c>
      <c r="N163" s="175">
        <f>NR_to_Cash!E$9</f>
        <v>-150226.47815209487</v>
      </c>
      <c r="O163" s="175">
        <f>NR_to_Cash!F$9</f>
        <v>-172910.78815747867</v>
      </c>
      <c r="Q163" s="1">
        <v>156</v>
      </c>
      <c r="R163" s="176">
        <v>-5025.9796551580075</v>
      </c>
      <c r="S163" s="176">
        <v>230491.21887665545</v>
      </c>
      <c r="T163" s="176">
        <v>202646.64239462186</v>
      </c>
      <c r="U163" s="176">
        <v>91937.953303722199</v>
      </c>
      <c r="V163" s="2"/>
      <c r="W163" s="176">
        <v>-29763.594865457504</v>
      </c>
      <c r="X163" s="176">
        <v>-49144.030281149317</v>
      </c>
      <c r="Y163" s="176">
        <v>-17894.896685741376</v>
      </c>
      <c r="Z163" s="176">
        <v>-10679.142889662413</v>
      </c>
      <c r="AA163" s="2"/>
      <c r="AB163" s="175">
        <v>-54723.468549817509</v>
      </c>
      <c r="AC163" s="175">
        <v>-177401.26576231886</v>
      </c>
      <c r="AD163" s="175">
        <v>-150226.47815209487</v>
      </c>
      <c r="AE163" s="175">
        <v>-172910.78815747867</v>
      </c>
    </row>
    <row r="164" spans="1:31">
      <c r="A164" s="1">
        <v>157</v>
      </c>
      <c r="B164" s="176">
        <f>'T Revenue'!B161-'Year 0'!G$8+'Year 0'!G$122</f>
        <v>-2730.2817956956569</v>
      </c>
      <c r="C164" s="176">
        <f>'T Revenue'!C161-'Revenue Requirement'!C$4+'Revenue Requirement'!C$33</f>
        <v>262172.6214651675</v>
      </c>
      <c r="D164" s="176">
        <f>'T Revenue'!D161-'Revenue Requirement'!D$4+'Revenue Requirement'!D$33</f>
        <v>116419.42024801113</v>
      </c>
      <c r="E164" s="176">
        <f>'T Revenue'!E161-'Revenue Requirement'!E$4+'Revenue Requirement'!E$33</f>
        <v>113877.44965724088</v>
      </c>
      <c r="G164" s="179" t="e">
        <f ca="1"/>
        <v>#NAME?</v>
      </c>
      <c r="H164" s="179" t="e">
        <f ca="1"/>
        <v>#NAME?</v>
      </c>
      <c r="I164" s="179" t="e">
        <f ca="1"/>
        <v>#NAME?</v>
      </c>
      <c r="J164" s="179" t="e">
        <f ca="1"/>
        <v>#NAME?</v>
      </c>
      <c r="L164" s="175">
        <f>NR_to_Cash!C$9</f>
        <v>-54723.468549817509</v>
      </c>
      <c r="M164" s="175">
        <f>NR_to_Cash!D$9</f>
        <v>-177401.26576231886</v>
      </c>
      <c r="N164" s="175">
        <f>NR_to_Cash!E$9</f>
        <v>-150226.47815209487</v>
      </c>
      <c r="O164" s="175">
        <f>NR_to_Cash!F$9</f>
        <v>-172910.78815747867</v>
      </c>
      <c r="Q164" s="1">
        <v>157</v>
      </c>
      <c r="R164" s="176">
        <v>-2730.2817956956569</v>
      </c>
      <c r="S164" s="176">
        <v>262172.6214651675</v>
      </c>
      <c r="T164" s="176">
        <v>116419.42024801113</v>
      </c>
      <c r="U164" s="176">
        <v>113877.44965724088</v>
      </c>
      <c r="V164" s="2"/>
      <c r="W164" s="176">
        <v>19220.710668040789</v>
      </c>
      <c r="X164" s="176">
        <v>-17723.90301273251</v>
      </c>
      <c r="Y164" s="176">
        <v>-5246.8497083426919</v>
      </c>
      <c r="Z164" s="176">
        <v>-30181.585471408442</v>
      </c>
      <c r="AA164" s="2"/>
      <c r="AB164" s="175">
        <v>-54723.468549817509</v>
      </c>
      <c r="AC164" s="175">
        <v>-177401.26576231886</v>
      </c>
      <c r="AD164" s="175">
        <v>-150226.47815209487</v>
      </c>
      <c r="AE164" s="175">
        <v>-172910.78815747867</v>
      </c>
    </row>
    <row r="165" spans="1:31">
      <c r="A165" s="1">
        <v>158</v>
      </c>
      <c r="B165" s="176">
        <f>'T Revenue'!B162-'Year 0'!G$8+'Year 0'!G$122</f>
        <v>14677.081579911057</v>
      </c>
      <c r="C165" s="176">
        <f>'T Revenue'!C162-'Revenue Requirement'!C$4+'Revenue Requirement'!C$33</f>
        <v>256298.35164871439</v>
      </c>
      <c r="D165" s="176">
        <f>'T Revenue'!D162-'Revenue Requirement'!D$4+'Revenue Requirement'!D$33</f>
        <v>153217.34435680392</v>
      </c>
      <c r="E165" s="176">
        <f>'T Revenue'!E162-'Revenue Requirement'!E$4+'Revenue Requirement'!E$33</f>
        <v>72183.980147205759</v>
      </c>
      <c r="G165" s="179" t="e">
        <f ca="1"/>
        <v>#NAME?</v>
      </c>
      <c r="H165" s="179" t="e">
        <f ca="1"/>
        <v>#NAME?</v>
      </c>
      <c r="I165" s="179" t="e">
        <f ca="1"/>
        <v>#NAME?</v>
      </c>
      <c r="J165" s="179" t="e">
        <f ca="1"/>
        <v>#NAME?</v>
      </c>
      <c r="L165" s="175">
        <f>NR_to_Cash!C$9</f>
        <v>-54723.468549817509</v>
      </c>
      <c r="M165" s="175">
        <f>NR_to_Cash!D$9</f>
        <v>-177401.26576231886</v>
      </c>
      <c r="N165" s="175">
        <f>NR_to_Cash!E$9</f>
        <v>-150226.47815209487</v>
      </c>
      <c r="O165" s="175">
        <f>NR_to_Cash!F$9</f>
        <v>-172910.78815747867</v>
      </c>
      <c r="Q165" s="1">
        <v>158</v>
      </c>
      <c r="R165" s="176">
        <v>14677.081579911057</v>
      </c>
      <c r="S165" s="176">
        <v>256298.35164871439</v>
      </c>
      <c r="T165" s="176">
        <v>153217.34435680392</v>
      </c>
      <c r="U165" s="176">
        <v>72183.980147205759</v>
      </c>
      <c r="V165" s="2"/>
      <c r="W165" s="176">
        <v>7400.0870379729895</v>
      </c>
      <c r="X165" s="176">
        <v>-41350.390879087616</v>
      </c>
      <c r="Y165" s="176">
        <v>9403.4885681844316</v>
      </c>
      <c r="Z165" s="176">
        <v>-23378.355365758995</v>
      </c>
      <c r="AA165" s="2"/>
      <c r="AB165" s="175">
        <v>-54723.468549817509</v>
      </c>
      <c r="AC165" s="175">
        <v>-177401.26576231886</v>
      </c>
      <c r="AD165" s="175">
        <v>-150226.47815209487</v>
      </c>
      <c r="AE165" s="175">
        <v>-172910.78815747867</v>
      </c>
    </row>
    <row r="166" spans="1:31">
      <c r="A166" s="1">
        <v>159</v>
      </c>
      <c r="B166" s="176">
        <f>'T Revenue'!B163-'Year 0'!G$8+'Year 0'!G$122</f>
        <v>387.31630061450414</v>
      </c>
      <c r="C166" s="176">
        <f>'T Revenue'!C163-'Revenue Requirement'!C$4+'Revenue Requirement'!C$33</f>
        <v>256020.96685874392</v>
      </c>
      <c r="D166" s="176">
        <f>'T Revenue'!D163-'Revenue Requirement'!D$4+'Revenue Requirement'!D$33</f>
        <v>125484.81338328496</v>
      </c>
      <c r="E166" s="176">
        <f>'T Revenue'!E163-'Revenue Requirement'!E$4+'Revenue Requirement'!E$33</f>
        <v>165613.62631531758</v>
      </c>
      <c r="G166" s="179" t="e">
        <f ca="1"/>
        <v>#NAME?</v>
      </c>
      <c r="H166" s="179" t="e">
        <f ca="1"/>
        <v>#NAME?</v>
      </c>
      <c r="I166" s="179" t="e">
        <f ca="1"/>
        <v>#NAME?</v>
      </c>
      <c r="J166" s="179" t="e">
        <f ca="1"/>
        <v>#NAME?</v>
      </c>
      <c r="L166" s="175">
        <f>NR_to_Cash!C$9</f>
        <v>-54723.468549817509</v>
      </c>
      <c r="M166" s="175">
        <f>NR_to_Cash!D$9</f>
        <v>-177401.26576231886</v>
      </c>
      <c r="N166" s="175">
        <f>NR_to_Cash!E$9</f>
        <v>-150226.47815209487</v>
      </c>
      <c r="O166" s="175">
        <f>NR_to_Cash!F$9</f>
        <v>-172910.78815747867</v>
      </c>
      <c r="Q166" s="1">
        <v>159</v>
      </c>
      <c r="R166" s="176">
        <v>387.31630061450414</v>
      </c>
      <c r="S166" s="176">
        <v>256020.96685874392</v>
      </c>
      <c r="T166" s="176">
        <v>125484.81338328496</v>
      </c>
      <c r="U166" s="176">
        <v>165613.62631531758</v>
      </c>
      <c r="V166" s="2"/>
      <c r="W166" s="176">
        <v>-28734.343082256033</v>
      </c>
      <c r="X166" s="176">
        <v>-45917.768121472327</v>
      </c>
      <c r="Y166" s="176">
        <v>-58835.876134723192</v>
      </c>
      <c r="Z166" s="176">
        <v>-23723.502920062281</v>
      </c>
      <c r="AA166" s="2"/>
      <c r="AB166" s="175">
        <v>-54723.468549817509</v>
      </c>
      <c r="AC166" s="175">
        <v>-177401.26576231886</v>
      </c>
      <c r="AD166" s="175">
        <v>-150226.47815209487</v>
      </c>
      <c r="AE166" s="175">
        <v>-172910.78815747867</v>
      </c>
    </row>
    <row r="167" spans="1:31">
      <c r="A167" s="1">
        <v>160</v>
      </c>
      <c r="B167" s="176">
        <f>'T Revenue'!B164-'Year 0'!G$8+'Year 0'!G$122</f>
        <v>14073.022108681267</v>
      </c>
      <c r="C167" s="176">
        <f>'T Revenue'!C164-'Revenue Requirement'!C$4+'Revenue Requirement'!C$33</f>
        <v>217717.32062649471</v>
      </c>
      <c r="D167" s="176">
        <f>'T Revenue'!D164-'Revenue Requirement'!D$4+'Revenue Requirement'!D$33</f>
        <v>155143.09763615183</v>
      </c>
      <c r="E167" s="176">
        <f>'T Revenue'!E164-'Revenue Requirement'!E$4+'Revenue Requirement'!E$33</f>
        <v>81116.448163924273</v>
      </c>
      <c r="G167" s="179" t="e">
        <f ca="1"/>
        <v>#NAME?</v>
      </c>
      <c r="H167" s="179" t="e">
        <f ca="1"/>
        <v>#NAME?</v>
      </c>
      <c r="I167" s="179" t="e">
        <f ca="1"/>
        <v>#NAME?</v>
      </c>
      <c r="J167" s="179" t="e">
        <f ca="1"/>
        <v>#NAME?</v>
      </c>
      <c r="L167" s="175">
        <f>NR_to_Cash!C$9</f>
        <v>-54723.468549817509</v>
      </c>
      <c r="M167" s="175">
        <f>NR_to_Cash!D$9</f>
        <v>-177401.26576231886</v>
      </c>
      <c r="N167" s="175">
        <f>NR_to_Cash!E$9</f>
        <v>-150226.47815209487</v>
      </c>
      <c r="O167" s="175">
        <f>NR_to_Cash!F$9</f>
        <v>-172910.78815747867</v>
      </c>
      <c r="Q167" s="1">
        <v>160</v>
      </c>
      <c r="R167" s="176">
        <v>14073.022108681267</v>
      </c>
      <c r="S167" s="176">
        <v>217717.32062649471</v>
      </c>
      <c r="T167" s="176">
        <v>155143.09763615183</v>
      </c>
      <c r="U167" s="176">
        <v>81116.448163924273</v>
      </c>
      <c r="V167" s="2"/>
      <c r="W167" s="176">
        <v>28183.424732604064</v>
      </c>
      <c r="X167" s="176">
        <v>-8296.1879286970943</v>
      </c>
      <c r="Y167" s="176">
        <v>-41864.915985822678</v>
      </c>
      <c r="Z167" s="176">
        <v>-31375.62942259945</v>
      </c>
      <c r="AA167" s="2"/>
      <c r="AB167" s="175">
        <v>-54723.468549817509</v>
      </c>
      <c r="AC167" s="175">
        <v>-177401.26576231886</v>
      </c>
      <c r="AD167" s="175">
        <v>-150226.47815209487</v>
      </c>
      <c r="AE167" s="175">
        <v>-172910.78815747867</v>
      </c>
    </row>
    <row r="168" spans="1:31">
      <c r="A168" s="1">
        <v>161</v>
      </c>
      <c r="B168" s="176">
        <f>'T Revenue'!B165-'Year 0'!G$8+'Year 0'!G$122</f>
        <v>16880.492161788512</v>
      </c>
      <c r="C168" s="176">
        <f>'T Revenue'!C165-'Revenue Requirement'!C$4+'Revenue Requirement'!C$33</f>
        <v>221982.26916144323</v>
      </c>
      <c r="D168" s="176">
        <f>'T Revenue'!D165-'Revenue Requirement'!D$4+'Revenue Requirement'!D$33</f>
        <v>117037.49443306099</v>
      </c>
      <c r="E168" s="176">
        <f>'T Revenue'!E165-'Revenue Requirement'!E$4+'Revenue Requirement'!E$33</f>
        <v>154602.09730953188</v>
      </c>
      <c r="G168" s="179" t="e">
        <f ca="1"/>
        <v>#NAME?</v>
      </c>
      <c r="H168" s="179" t="e">
        <f ca="1"/>
        <v>#NAME?</v>
      </c>
      <c r="I168" s="179" t="e">
        <f ca="1"/>
        <v>#NAME?</v>
      </c>
      <c r="J168" s="179" t="e">
        <f ca="1"/>
        <v>#NAME?</v>
      </c>
      <c r="L168" s="175">
        <f>NR_to_Cash!C$9</f>
        <v>-54723.468549817509</v>
      </c>
      <c r="M168" s="175">
        <f>NR_to_Cash!D$9</f>
        <v>-177401.26576231886</v>
      </c>
      <c r="N168" s="175">
        <f>NR_to_Cash!E$9</f>
        <v>-150226.47815209487</v>
      </c>
      <c r="O168" s="175">
        <f>NR_to_Cash!F$9</f>
        <v>-172910.78815747867</v>
      </c>
      <c r="Q168" s="1">
        <v>161</v>
      </c>
      <c r="R168" s="176">
        <v>16880.492161788512</v>
      </c>
      <c r="S168" s="176">
        <v>221982.26916144323</v>
      </c>
      <c r="T168" s="176">
        <v>117037.49443306099</v>
      </c>
      <c r="U168" s="176">
        <v>154602.09730953188</v>
      </c>
      <c r="V168" s="2"/>
      <c r="W168" s="176">
        <v>81.180817693471909</v>
      </c>
      <c r="X168" s="176">
        <v>-29535.566437945236</v>
      </c>
      <c r="Y168" s="176">
        <v>-3048.8880002305377</v>
      </c>
      <c r="Z168" s="176">
        <v>-35554.444403315429</v>
      </c>
      <c r="AA168" s="2"/>
      <c r="AB168" s="175">
        <v>-54723.468549817509</v>
      </c>
      <c r="AC168" s="175">
        <v>-177401.26576231886</v>
      </c>
      <c r="AD168" s="175">
        <v>-150226.47815209487</v>
      </c>
      <c r="AE168" s="175">
        <v>-172910.78815747867</v>
      </c>
    </row>
    <row r="169" spans="1:31">
      <c r="A169" s="1">
        <v>162</v>
      </c>
      <c r="B169" s="176">
        <f>'T Revenue'!B166-'Year 0'!G$8+'Year 0'!G$122</f>
        <v>7301.7386554318946</v>
      </c>
      <c r="C169" s="176">
        <f>'T Revenue'!C166-'Revenue Requirement'!C$4+'Revenue Requirement'!C$33</f>
        <v>273572.46551411599</v>
      </c>
      <c r="D169" s="176">
        <f>'T Revenue'!D166-'Revenue Requirement'!D$4+'Revenue Requirement'!D$33</f>
        <v>215005.9477834946</v>
      </c>
      <c r="E169" s="176">
        <f>'T Revenue'!E166-'Revenue Requirement'!E$4+'Revenue Requirement'!E$33</f>
        <v>144204.90693442058</v>
      </c>
      <c r="G169" s="179" t="e">
        <f ca="1"/>
        <v>#NAME?</v>
      </c>
      <c r="H169" s="179" t="e">
        <f ca="1"/>
        <v>#NAME?</v>
      </c>
      <c r="I169" s="179" t="e">
        <f ca="1"/>
        <v>#NAME?</v>
      </c>
      <c r="J169" s="179" t="e">
        <f ca="1"/>
        <v>#NAME?</v>
      </c>
      <c r="L169" s="175">
        <f>NR_to_Cash!C$9</f>
        <v>-54723.468549817509</v>
      </c>
      <c r="M169" s="175">
        <f>NR_to_Cash!D$9</f>
        <v>-177401.26576231886</v>
      </c>
      <c r="N169" s="175">
        <f>NR_to_Cash!E$9</f>
        <v>-150226.47815209487</v>
      </c>
      <c r="O169" s="175">
        <f>NR_to_Cash!F$9</f>
        <v>-172910.78815747867</v>
      </c>
      <c r="Q169" s="1">
        <v>162</v>
      </c>
      <c r="R169" s="176">
        <v>7301.7386554318946</v>
      </c>
      <c r="S169" s="176">
        <v>273572.46551411599</v>
      </c>
      <c r="T169" s="176">
        <v>215005.9477834946</v>
      </c>
      <c r="U169" s="176">
        <v>144204.90693442058</v>
      </c>
      <c r="V169" s="2"/>
      <c r="W169" s="176">
        <v>-43836.782351325266</v>
      </c>
      <c r="X169" s="176">
        <v>-17302.87886371999</v>
      </c>
      <c r="Y169" s="176">
        <v>-31892.240258027101</v>
      </c>
      <c r="Z169" s="176">
        <v>-14177.419540433213</v>
      </c>
      <c r="AA169" s="2"/>
      <c r="AB169" s="175">
        <v>-54723.468549817509</v>
      </c>
      <c r="AC169" s="175">
        <v>-177401.26576231886</v>
      </c>
      <c r="AD169" s="175">
        <v>-150226.47815209487</v>
      </c>
      <c r="AE169" s="175">
        <v>-172910.78815747867</v>
      </c>
    </row>
    <row r="170" spans="1:31">
      <c r="A170" s="1">
        <v>163</v>
      </c>
      <c r="B170" s="176">
        <f>'T Revenue'!B167-'Year 0'!G$8+'Year 0'!G$122</f>
        <v>18620.236177530605</v>
      </c>
      <c r="C170" s="176">
        <f>'T Revenue'!C167-'Revenue Requirement'!C$4+'Revenue Requirement'!C$33</f>
        <v>256917.95623748959</v>
      </c>
      <c r="D170" s="176">
        <f>'T Revenue'!D167-'Revenue Requirement'!D$4+'Revenue Requirement'!D$33</f>
        <v>181709.92974001495</v>
      </c>
      <c r="E170" s="176">
        <f>'T Revenue'!E167-'Revenue Requirement'!E$4+'Revenue Requirement'!E$33</f>
        <v>127633.90331229707</v>
      </c>
      <c r="G170" s="179" t="e">
        <f ca="1"/>
        <v>#NAME?</v>
      </c>
      <c r="H170" s="179" t="e">
        <f ca="1"/>
        <v>#NAME?</v>
      </c>
      <c r="I170" s="179" t="e">
        <f ca="1"/>
        <v>#NAME?</v>
      </c>
      <c r="J170" s="179" t="e">
        <f ca="1"/>
        <v>#NAME?</v>
      </c>
      <c r="L170" s="175">
        <f>NR_to_Cash!C$9</f>
        <v>-54723.468549817509</v>
      </c>
      <c r="M170" s="175">
        <f>NR_to_Cash!D$9</f>
        <v>-177401.26576231886</v>
      </c>
      <c r="N170" s="175">
        <f>NR_to_Cash!E$9</f>
        <v>-150226.47815209487</v>
      </c>
      <c r="O170" s="175">
        <f>NR_to_Cash!F$9</f>
        <v>-172910.78815747867</v>
      </c>
      <c r="Q170" s="1">
        <v>163</v>
      </c>
      <c r="R170" s="176">
        <v>18620.236177530605</v>
      </c>
      <c r="S170" s="176">
        <v>256917.95623748959</v>
      </c>
      <c r="T170" s="176">
        <v>181709.92974001495</v>
      </c>
      <c r="U170" s="176">
        <v>127633.90331229707</v>
      </c>
      <c r="V170" s="2"/>
      <c r="W170" s="176">
        <v>-23353.733622908127</v>
      </c>
      <c r="X170" s="176">
        <v>-32198.437311508227</v>
      </c>
      <c r="Y170" s="176">
        <v>-17791.528786157025</v>
      </c>
      <c r="Z170" s="176">
        <v>-15852.395530386828</v>
      </c>
      <c r="AA170" s="2"/>
      <c r="AB170" s="175">
        <v>-54723.468549817509</v>
      </c>
      <c r="AC170" s="175">
        <v>-177401.26576231886</v>
      </c>
      <c r="AD170" s="175">
        <v>-150226.47815209487</v>
      </c>
      <c r="AE170" s="175">
        <v>-172910.78815747867</v>
      </c>
    </row>
    <row r="171" spans="1:31">
      <c r="A171" s="1">
        <v>164</v>
      </c>
      <c r="B171" s="176">
        <f>'T Revenue'!B168-'Year 0'!G$8+'Year 0'!G$122</f>
        <v>15890.199233863736</v>
      </c>
      <c r="C171" s="176">
        <f>'T Revenue'!C168-'Revenue Requirement'!C$4+'Revenue Requirement'!C$33</f>
        <v>212803.64405430946</v>
      </c>
      <c r="D171" s="176">
        <f>'T Revenue'!D168-'Revenue Requirement'!D$4+'Revenue Requirement'!D$33</f>
        <v>160968.90136378841</v>
      </c>
      <c r="E171" s="176">
        <f>'T Revenue'!E168-'Revenue Requirement'!E$4+'Revenue Requirement'!E$33</f>
        <v>175037.31725486787</v>
      </c>
      <c r="G171" s="179" t="e">
        <f ca="1"/>
        <v>#NAME?</v>
      </c>
      <c r="H171" s="179" t="e">
        <f ca="1"/>
        <v>#NAME?</v>
      </c>
      <c r="I171" s="179" t="e">
        <f ca="1"/>
        <v>#NAME?</v>
      </c>
      <c r="J171" s="179" t="e">
        <f ca="1"/>
        <v>#NAME?</v>
      </c>
      <c r="L171" s="175">
        <f>NR_to_Cash!C$9</f>
        <v>-54723.468549817509</v>
      </c>
      <c r="M171" s="175">
        <f>NR_to_Cash!D$9</f>
        <v>-177401.26576231886</v>
      </c>
      <c r="N171" s="175">
        <f>NR_to_Cash!E$9</f>
        <v>-150226.47815209487</v>
      </c>
      <c r="O171" s="175">
        <f>NR_to_Cash!F$9</f>
        <v>-172910.78815747867</v>
      </c>
      <c r="Q171" s="1">
        <v>164</v>
      </c>
      <c r="R171" s="176">
        <v>15890.199233863736</v>
      </c>
      <c r="S171" s="176">
        <v>212803.64405430946</v>
      </c>
      <c r="T171" s="176">
        <v>160968.90136378841</v>
      </c>
      <c r="U171" s="176">
        <v>175037.31725486787</v>
      </c>
      <c r="V171" s="2"/>
      <c r="W171" s="176">
        <v>-7082.7638404904865</v>
      </c>
      <c r="X171" s="176">
        <v>-26540.334398531122</v>
      </c>
      <c r="Y171" s="176">
        <v>-12882.362702481681</v>
      </c>
      <c r="Z171" s="176">
        <v>-8920.8098593999166</v>
      </c>
      <c r="AA171" s="2"/>
      <c r="AB171" s="175">
        <v>-54723.468549817509</v>
      </c>
      <c r="AC171" s="175">
        <v>-177401.26576231886</v>
      </c>
      <c r="AD171" s="175">
        <v>-150226.47815209487</v>
      </c>
      <c r="AE171" s="175">
        <v>-172910.78815747867</v>
      </c>
    </row>
    <row r="172" spans="1:31">
      <c r="A172" s="1">
        <v>165</v>
      </c>
      <c r="B172" s="176">
        <f>'T Revenue'!B169-'Year 0'!G$8+'Year 0'!G$122</f>
        <v>9351.3936410383321</v>
      </c>
      <c r="C172" s="176">
        <f>'T Revenue'!C169-'Revenue Requirement'!C$4+'Revenue Requirement'!C$33</f>
        <v>250460.92114434997</v>
      </c>
      <c r="D172" s="176">
        <f>'T Revenue'!D169-'Revenue Requirement'!D$4+'Revenue Requirement'!D$33</f>
        <v>147168.61013510218</v>
      </c>
      <c r="E172" s="176">
        <f>'T Revenue'!E169-'Revenue Requirement'!E$4+'Revenue Requirement'!E$33</f>
        <v>60146.073924274649</v>
      </c>
      <c r="G172" s="179" t="e">
        <f ca="1"/>
        <v>#NAME?</v>
      </c>
      <c r="H172" s="179" t="e">
        <f ca="1"/>
        <v>#NAME?</v>
      </c>
      <c r="I172" s="179" t="e">
        <f ca="1"/>
        <v>#NAME?</v>
      </c>
      <c r="J172" s="179" t="e">
        <f ca="1"/>
        <v>#NAME?</v>
      </c>
      <c r="L172" s="175">
        <f>NR_to_Cash!C$9</f>
        <v>-54723.468549817509</v>
      </c>
      <c r="M172" s="175">
        <f>NR_to_Cash!D$9</f>
        <v>-177401.26576231886</v>
      </c>
      <c r="N172" s="175">
        <f>NR_to_Cash!E$9</f>
        <v>-150226.47815209487</v>
      </c>
      <c r="O172" s="175">
        <f>NR_to_Cash!F$9</f>
        <v>-172910.78815747867</v>
      </c>
      <c r="Q172" s="1">
        <v>165</v>
      </c>
      <c r="R172" s="176">
        <v>9351.3936410383321</v>
      </c>
      <c r="S172" s="176">
        <v>250460.92114434997</v>
      </c>
      <c r="T172" s="176">
        <v>147168.61013510218</v>
      </c>
      <c r="U172" s="176">
        <v>60146.073924274649</v>
      </c>
      <c r="V172" s="2"/>
      <c r="W172" s="176">
        <v>-52216.954156903317</v>
      </c>
      <c r="X172" s="176">
        <v>-2136.2345121949911</v>
      </c>
      <c r="Y172" s="176">
        <v>-20015.127684298204</v>
      </c>
      <c r="Z172" s="176">
        <v>-9941.1482439746615</v>
      </c>
      <c r="AA172" s="2"/>
      <c r="AB172" s="175">
        <v>-54723.468549817509</v>
      </c>
      <c r="AC172" s="175">
        <v>-177401.26576231886</v>
      </c>
      <c r="AD172" s="175">
        <v>-150226.47815209487</v>
      </c>
      <c r="AE172" s="175">
        <v>-172910.78815747867</v>
      </c>
    </row>
    <row r="173" spans="1:31">
      <c r="A173" s="1">
        <v>166</v>
      </c>
      <c r="B173" s="176">
        <f>'T Revenue'!B170-'Year 0'!G$8+'Year 0'!G$122</f>
        <v>23146.928731675725</v>
      </c>
      <c r="C173" s="176">
        <f>'T Revenue'!C170-'Revenue Requirement'!C$4+'Revenue Requirement'!C$33</f>
        <v>255920.38465586351</v>
      </c>
      <c r="D173" s="176">
        <f>'T Revenue'!D170-'Revenue Requirement'!D$4+'Revenue Requirement'!D$33</f>
        <v>173374.8210862542</v>
      </c>
      <c r="E173" s="176">
        <f>'T Revenue'!E170-'Revenue Requirement'!E$4+'Revenue Requirement'!E$33</f>
        <v>94582.050534962211</v>
      </c>
      <c r="G173" s="179" t="e">
        <f ca="1"/>
        <v>#NAME?</v>
      </c>
      <c r="H173" s="179" t="e">
        <f ca="1"/>
        <v>#NAME?</v>
      </c>
      <c r="I173" s="179" t="e">
        <f ca="1"/>
        <v>#NAME?</v>
      </c>
      <c r="J173" s="179" t="e">
        <f ca="1"/>
        <v>#NAME?</v>
      </c>
      <c r="L173" s="175">
        <f>NR_to_Cash!C$9</f>
        <v>-54723.468549817509</v>
      </c>
      <c r="M173" s="175">
        <f>NR_to_Cash!D$9</f>
        <v>-177401.26576231886</v>
      </c>
      <c r="N173" s="175">
        <f>NR_to_Cash!E$9</f>
        <v>-150226.47815209487</v>
      </c>
      <c r="O173" s="175">
        <f>NR_to_Cash!F$9</f>
        <v>-172910.78815747867</v>
      </c>
      <c r="Q173" s="1">
        <v>166</v>
      </c>
      <c r="R173" s="176">
        <v>23146.928731675725</v>
      </c>
      <c r="S173" s="176">
        <v>255920.38465586351</v>
      </c>
      <c r="T173" s="176">
        <v>173374.8210862542</v>
      </c>
      <c r="U173" s="176">
        <v>94582.050534962211</v>
      </c>
      <c r="V173" s="2"/>
      <c r="W173" s="176">
        <v>25312.224926068448</v>
      </c>
      <c r="X173" s="176">
        <v>-4225.9805963549297</v>
      </c>
      <c r="Y173" s="176">
        <v>25719.48539921781</v>
      </c>
      <c r="Z173" s="176">
        <v>24103.084239993012</v>
      </c>
      <c r="AA173" s="2"/>
      <c r="AB173" s="175">
        <v>-54723.468549817509</v>
      </c>
      <c r="AC173" s="175">
        <v>-177401.26576231886</v>
      </c>
      <c r="AD173" s="175">
        <v>-150226.47815209487</v>
      </c>
      <c r="AE173" s="175">
        <v>-172910.78815747867</v>
      </c>
    </row>
    <row r="174" spans="1:31">
      <c r="A174" s="1">
        <v>167</v>
      </c>
      <c r="B174" s="176">
        <f>'T Revenue'!B171-'Year 0'!G$8+'Year 0'!G$122</f>
        <v>19398.59157773084</v>
      </c>
      <c r="C174" s="176">
        <f>'T Revenue'!C171-'Revenue Requirement'!C$4+'Revenue Requirement'!C$33</f>
        <v>215312.02222262509</v>
      </c>
      <c r="D174" s="176">
        <f>'T Revenue'!D171-'Revenue Requirement'!D$4+'Revenue Requirement'!D$33</f>
        <v>157959.55688075535</v>
      </c>
      <c r="E174" s="176">
        <f>'T Revenue'!E171-'Revenue Requirement'!E$4+'Revenue Requirement'!E$33</f>
        <v>106136.06248500617</v>
      </c>
      <c r="G174" s="179" t="e">
        <f ca="1"/>
        <v>#NAME?</v>
      </c>
      <c r="H174" s="179" t="e">
        <f ca="1"/>
        <v>#NAME?</v>
      </c>
      <c r="I174" s="179" t="e">
        <f ca="1"/>
        <v>#NAME?</v>
      </c>
      <c r="J174" s="179" t="e">
        <f ca="1"/>
        <v>#NAME?</v>
      </c>
      <c r="L174" s="175">
        <f>NR_to_Cash!C$9</f>
        <v>-54723.468549817509</v>
      </c>
      <c r="M174" s="175">
        <f>NR_to_Cash!D$9</f>
        <v>-177401.26576231886</v>
      </c>
      <c r="N174" s="175">
        <f>NR_to_Cash!E$9</f>
        <v>-150226.47815209487</v>
      </c>
      <c r="O174" s="175">
        <f>NR_to_Cash!F$9</f>
        <v>-172910.78815747867</v>
      </c>
      <c r="Q174" s="1">
        <v>167</v>
      </c>
      <c r="R174" s="176">
        <v>19398.59157773084</v>
      </c>
      <c r="S174" s="176">
        <v>215312.02222262509</v>
      </c>
      <c r="T174" s="176">
        <v>157959.55688075535</v>
      </c>
      <c r="U174" s="176">
        <v>106136.06248500617</v>
      </c>
      <c r="V174" s="2"/>
      <c r="W174" s="176">
        <v>-38458.464520327165</v>
      </c>
      <c r="X174" s="176">
        <v>-23762.483548371354</v>
      </c>
      <c r="Y174" s="176">
        <v>-35495.983355642762</v>
      </c>
      <c r="Z174" s="176">
        <v>-7294.3236088897102</v>
      </c>
      <c r="AA174" s="2"/>
      <c r="AB174" s="175">
        <v>-54723.468549817509</v>
      </c>
      <c r="AC174" s="175">
        <v>-177401.26576231886</v>
      </c>
      <c r="AD174" s="175">
        <v>-150226.47815209487</v>
      </c>
      <c r="AE174" s="175">
        <v>-172910.78815747867</v>
      </c>
    </row>
    <row r="175" spans="1:31">
      <c r="A175" s="1">
        <v>168</v>
      </c>
      <c r="B175" s="176">
        <f>'T Revenue'!B172-'Year 0'!G$8+'Year 0'!G$122</f>
        <v>20707.545309271896</v>
      </c>
      <c r="C175" s="176">
        <f>'T Revenue'!C172-'Revenue Requirement'!C$4+'Revenue Requirement'!C$33</f>
        <v>212289.4930734185</v>
      </c>
      <c r="D175" s="176">
        <f>'T Revenue'!D172-'Revenue Requirement'!D$4+'Revenue Requirement'!D$33</f>
        <v>132586.78822591784</v>
      </c>
      <c r="E175" s="176">
        <f>'T Revenue'!E172-'Revenue Requirement'!E$4+'Revenue Requirement'!E$33</f>
        <v>129909.53471361008</v>
      </c>
      <c r="G175" s="179" t="e">
        <f ca="1"/>
        <v>#NAME?</v>
      </c>
      <c r="H175" s="179" t="e">
        <f ca="1"/>
        <v>#NAME?</v>
      </c>
      <c r="I175" s="179" t="e">
        <f ca="1"/>
        <v>#NAME?</v>
      </c>
      <c r="J175" s="179" t="e">
        <f ca="1"/>
        <v>#NAME?</v>
      </c>
      <c r="L175" s="175">
        <f>NR_to_Cash!C$9</f>
        <v>-54723.468549817509</v>
      </c>
      <c r="M175" s="175">
        <f>NR_to_Cash!D$9</f>
        <v>-177401.26576231886</v>
      </c>
      <c r="N175" s="175">
        <f>NR_to_Cash!E$9</f>
        <v>-150226.47815209487</v>
      </c>
      <c r="O175" s="175">
        <f>NR_to_Cash!F$9</f>
        <v>-172910.78815747867</v>
      </c>
      <c r="Q175" s="1">
        <v>168</v>
      </c>
      <c r="R175" s="176">
        <v>20707.545309271896</v>
      </c>
      <c r="S175" s="176">
        <v>212289.4930734185</v>
      </c>
      <c r="T175" s="176">
        <v>132586.78822591784</v>
      </c>
      <c r="U175" s="176">
        <v>129909.53471361008</v>
      </c>
      <c r="V175" s="2"/>
      <c r="W175" s="176">
        <v>-3299.2886320705293</v>
      </c>
      <c r="X175" s="176">
        <v>-20482.241932303179</v>
      </c>
      <c r="Y175" s="176">
        <v>-32943.003902322147</v>
      </c>
      <c r="Z175" s="176">
        <v>-32364.642434280599</v>
      </c>
      <c r="AA175" s="2"/>
      <c r="AB175" s="175">
        <v>-54723.468549817509</v>
      </c>
      <c r="AC175" s="175">
        <v>-177401.26576231886</v>
      </c>
      <c r="AD175" s="175">
        <v>-150226.47815209487</v>
      </c>
      <c r="AE175" s="175">
        <v>-172910.78815747867</v>
      </c>
    </row>
    <row r="176" spans="1:31">
      <c r="A176" s="1">
        <v>169</v>
      </c>
      <c r="B176" s="176">
        <f>'T Revenue'!B173-'Year 0'!G$8+'Year 0'!G$122</f>
        <v>2498.0010464221705</v>
      </c>
      <c r="C176" s="176">
        <f>'T Revenue'!C173-'Revenue Requirement'!C$4+'Revenue Requirement'!C$33</f>
        <v>231327.89121782803</v>
      </c>
      <c r="D176" s="176">
        <f>'T Revenue'!D173-'Revenue Requirement'!D$4+'Revenue Requirement'!D$33</f>
        <v>166111.5651153496</v>
      </c>
      <c r="E176" s="176">
        <f>'T Revenue'!E173-'Revenue Requirement'!E$4+'Revenue Requirement'!E$33</f>
        <v>182389.52718192735</v>
      </c>
      <c r="G176" s="179" t="e">
        <f ca="1"/>
        <v>#NAME?</v>
      </c>
      <c r="H176" s="179" t="e">
        <f ca="1"/>
        <v>#NAME?</v>
      </c>
      <c r="I176" s="179" t="e">
        <f ca="1"/>
        <v>#NAME?</v>
      </c>
      <c r="J176" s="179" t="e">
        <f ca="1"/>
        <v>#NAME?</v>
      </c>
      <c r="L176" s="175">
        <f>NR_to_Cash!C$9</f>
        <v>-54723.468549817509</v>
      </c>
      <c r="M176" s="175">
        <f>NR_to_Cash!D$9</f>
        <v>-177401.26576231886</v>
      </c>
      <c r="N176" s="175">
        <f>NR_to_Cash!E$9</f>
        <v>-150226.47815209487</v>
      </c>
      <c r="O176" s="175">
        <f>NR_to_Cash!F$9</f>
        <v>-172910.78815747867</v>
      </c>
      <c r="Q176" s="1">
        <v>169</v>
      </c>
      <c r="R176" s="176">
        <v>2498.0010464221705</v>
      </c>
      <c r="S176" s="176">
        <v>231327.89121782803</v>
      </c>
      <c r="T176" s="176">
        <v>166111.5651153496</v>
      </c>
      <c r="U176" s="176">
        <v>182389.52718192735</v>
      </c>
      <c r="V176" s="2"/>
      <c r="W176" s="176">
        <v>8379.9110305367503</v>
      </c>
      <c r="X176" s="176">
        <v>-21041.463821442099</v>
      </c>
      <c r="Y176" s="176">
        <v>5441.1109976328444</v>
      </c>
      <c r="Z176" s="176">
        <v>-50970.714808207005</v>
      </c>
      <c r="AA176" s="2"/>
      <c r="AB176" s="175">
        <v>-54723.468549817509</v>
      </c>
      <c r="AC176" s="175">
        <v>-177401.26576231886</v>
      </c>
      <c r="AD176" s="175">
        <v>-150226.47815209487</v>
      </c>
      <c r="AE176" s="175">
        <v>-172910.78815747867</v>
      </c>
    </row>
    <row r="177" spans="1:31">
      <c r="A177" s="1">
        <v>170</v>
      </c>
      <c r="B177" s="176">
        <f>'T Revenue'!B174-'Year 0'!G$8+'Year 0'!G$122</f>
        <v>-849.52075318200514</v>
      </c>
      <c r="C177" s="176">
        <f>'T Revenue'!C174-'Revenue Requirement'!C$4+'Revenue Requirement'!C$33</f>
        <v>211747.46870131674</v>
      </c>
      <c r="D177" s="176">
        <f>'T Revenue'!D174-'Revenue Requirement'!D$4+'Revenue Requirement'!D$33</f>
        <v>151062.05457850429</v>
      </c>
      <c r="E177" s="176">
        <f>'T Revenue'!E174-'Revenue Requirement'!E$4+'Revenue Requirement'!E$33</f>
        <v>124586.8765578228</v>
      </c>
      <c r="G177" s="179" t="e">
        <f ca="1"/>
        <v>#NAME?</v>
      </c>
      <c r="H177" s="179" t="e">
        <f ca="1"/>
        <v>#NAME?</v>
      </c>
      <c r="I177" s="179" t="e">
        <f ca="1"/>
        <v>#NAME?</v>
      </c>
      <c r="J177" s="179" t="e">
        <f ca="1"/>
        <v>#NAME?</v>
      </c>
      <c r="L177" s="175">
        <f>NR_to_Cash!C$9</f>
        <v>-54723.468549817509</v>
      </c>
      <c r="M177" s="175">
        <f>NR_to_Cash!D$9</f>
        <v>-177401.26576231886</v>
      </c>
      <c r="N177" s="175">
        <f>NR_to_Cash!E$9</f>
        <v>-150226.47815209487</v>
      </c>
      <c r="O177" s="175">
        <f>NR_to_Cash!F$9</f>
        <v>-172910.78815747867</v>
      </c>
      <c r="Q177" s="1">
        <v>170</v>
      </c>
      <c r="R177" s="176">
        <v>-849.52075318200514</v>
      </c>
      <c r="S177" s="176">
        <v>211747.46870131674</v>
      </c>
      <c r="T177" s="176">
        <v>151062.05457850429</v>
      </c>
      <c r="U177" s="176">
        <v>124586.8765578228</v>
      </c>
      <c r="V177" s="2"/>
      <c r="W177" s="176">
        <v>-15704.987474409631</v>
      </c>
      <c r="X177" s="176">
        <v>-5065.4848195349332</v>
      </c>
      <c r="Y177" s="176">
        <v>-13401.983478825539</v>
      </c>
      <c r="Z177" s="176">
        <v>-2861.1690621471498</v>
      </c>
      <c r="AA177" s="2"/>
      <c r="AB177" s="175">
        <v>-54723.468549817509</v>
      </c>
      <c r="AC177" s="175">
        <v>-177401.26576231886</v>
      </c>
      <c r="AD177" s="175">
        <v>-150226.47815209487</v>
      </c>
      <c r="AE177" s="175">
        <v>-172910.78815747867</v>
      </c>
    </row>
    <row r="178" spans="1:31">
      <c r="A178" s="1">
        <v>171</v>
      </c>
      <c r="B178" s="176">
        <f>'T Revenue'!B175-'Year 0'!G$8+'Year 0'!G$122</f>
        <v>3351.7695528261829</v>
      </c>
      <c r="C178" s="176">
        <f>'T Revenue'!C175-'Revenue Requirement'!C$4+'Revenue Requirement'!C$33</f>
        <v>242603.6857215506</v>
      </c>
      <c r="D178" s="176">
        <f>'T Revenue'!D175-'Revenue Requirement'!D$4+'Revenue Requirement'!D$33</f>
        <v>190363.45679790946</v>
      </c>
      <c r="E178" s="176">
        <f>'T Revenue'!E175-'Revenue Requirement'!E$4+'Revenue Requirement'!E$33</f>
        <v>108795.82609115611</v>
      </c>
      <c r="G178" s="179" t="e">
        <f ca="1"/>
        <v>#NAME?</v>
      </c>
      <c r="H178" s="179" t="e">
        <f ca="1"/>
        <v>#NAME?</v>
      </c>
      <c r="I178" s="179" t="e">
        <f ca="1"/>
        <v>#NAME?</v>
      </c>
      <c r="J178" s="179" t="e">
        <f ca="1"/>
        <v>#NAME?</v>
      </c>
      <c r="L178" s="175">
        <f>NR_to_Cash!C$9</f>
        <v>-54723.468549817509</v>
      </c>
      <c r="M178" s="175">
        <f>NR_to_Cash!D$9</f>
        <v>-177401.26576231886</v>
      </c>
      <c r="N178" s="175">
        <f>NR_to_Cash!E$9</f>
        <v>-150226.47815209487</v>
      </c>
      <c r="O178" s="175">
        <f>NR_to_Cash!F$9</f>
        <v>-172910.78815747867</v>
      </c>
      <c r="Q178" s="1">
        <v>171</v>
      </c>
      <c r="R178" s="176">
        <v>3351.7695528261829</v>
      </c>
      <c r="S178" s="176">
        <v>242603.6857215506</v>
      </c>
      <c r="T178" s="176">
        <v>190363.45679790946</v>
      </c>
      <c r="U178" s="176">
        <v>108795.82609115611</v>
      </c>
      <c r="V178" s="2"/>
      <c r="W178" s="176">
        <v>-7031.1324654363561</v>
      </c>
      <c r="X178" s="176">
        <v>-29366.833818424726</v>
      </c>
      <c r="Y178" s="176">
        <v>-43054.977143333526</v>
      </c>
      <c r="Z178" s="176">
        <v>-23645.536239566514</v>
      </c>
      <c r="AA178" s="2"/>
      <c r="AB178" s="175">
        <v>-54723.468549817509</v>
      </c>
      <c r="AC178" s="175">
        <v>-177401.26576231886</v>
      </c>
      <c r="AD178" s="175">
        <v>-150226.47815209487</v>
      </c>
      <c r="AE178" s="175">
        <v>-172910.78815747867</v>
      </c>
    </row>
    <row r="179" spans="1:31">
      <c r="A179" s="1">
        <v>172</v>
      </c>
      <c r="B179" s="176">
        <f>'T Revenue'!B176-'Year 0'!G$8+'Year 0'!G$122</f>
        <v>5613.5705476196017</v>
      </c>
      <c r="C179" s="176">
        <f>'T Revenue'!C176-'Revenue Requirement'!C$4+'Revenue Requirement'!C$33</f>
        <v>235881.13445350341</v>
      </c>
      <c r="D179" s="176">
        <f>'T Revenue'!D176-'Revenue Requirement'!D$4+'Revenue Requirement'!D$33</f>
        <v>94125.550918311113</v>
      </c>
      <c r="E179" s="176">
        <f>'T Revenue'!E176-'Revenue Requirement'!E$4+'Revenue Requirement'!E$33</f>
        <v>47210.701600594912</v>
      </c>
      <c r="G179" s="179" t="e">
        <f ca="1"/>
        <v>#NAME?</v>
      </c>
      <c r="H179" s="179" t="e">
        <f ca="1"/>
        <v>#NAME?</v>
      </c>
      <c r="I179" s="179" t="e">
        <f ca="1"/>
        <v>#NAME?</v>
      </c>
      <c r="J179" s="179" t="e">
        <f ca="1"/>
        <v>#NAME?</v>
      </c>
      <c r="L179" s="175">
        <f>NR_to_Cash!C$9</f>
        <v>-54723.468549817509</v>
      </c>
      <c r="M179" s="175">
        <f>NR_to_Cash!D$9</f>
        <v>-177401.26576231886</v>
      </c>
      <c r="N179" s="175">
        <f>NR_to_Cash!E$9</f>
        <v>-150226.47815209487</v>
      </c>
      <c r="O179" s="175">
        <f>NR_to_Cash!F$9</f>
        <v>-172910.78815747867</v>
      </c>
      <c r="Q179" s="1">
        <v>172</v>
      </c>
      <c r="R179" s="176">
        <v>5613.5705476196017</v>
      </c>
      <c r="S179" s="176">
        <v>235881.13445350341</v>
      </c>
      <c r="T179" s="176">
        <v>94125.550918311113</v>
      </c>
      <c r="U179" s="176">
        <v>47210.701600594912</v>
      </c>
      <c r="V179" s="2"/>
      <c r="W179" s="176">
        <v>-13339.136190452147</v>
      </c>
      <c r="X179" s="176">
        <v>8637.8528762469068</v>
      </c>
      <c r="Y179" s="176">
        <v>-12553.335850504227</v>
      </c>
      <c r="Z179" s="176">
        <v>4445.9361799156759</v>
      </c>
      <c r="AA179" s="2"/>
      <c r="AB179" s="175">
        <v>-54723.468549817509</v>
      </c>
      <c r="AC179" s="175">
        <v>-177401.26576231886</v>
      </c>
      <c r="AD179" s="175">
        <v>-150226.47815209487</v>
      </c>
      <c r="AE179" s="175">
        <v>-172910.78815747867</v>
      </c>
    </row>
    <row r="180" spans="1:31">
      <c r="A180" s="1">
        <v>173</v>
      </c>
      <c r="B180" s="176">
        <f>'T Revenue'!B177-'Year 0'!G$8+'Year 0'!G$122</f>
        <v>4097.6160561281722</v>
      </c>
      <c r="C180" s="176">
        <f>'T Revenue'!C177-'Revenue Requirement'!C$4+'Revenue Requirement'!C$33</f>
        <v>256137.44770147512</v>
      </c>
      <c r="D180" s="176">
        <f>'T Revenue'!D177-'Revenue Requirement'!D$4+'Revenue Requirement'!D$33</f>
        <v>198754.09128701873</v>
      </c>
      <c r="E180" s="176">
        <f>'T Revenue'!E177-'Revenue Requirement'!E$4+'Revenue Requirement'!E$33</f>
        <v>163298.30255366885</v>
      </c>
      <c r="G180" s="179" t="e">
        <f ca="1"/>
        <v>#NAME?</v>
      </c>
      <c r="H180" s="179" t="e">
        <f ca="1"/>
        <v>#NAME?</v>
      </c>
      <c r="I180" s="179" t="e">
        <f ca="1"/>
        <v>#NAME?</v>
      </c>
      <c r="J180" s="179" t="e">
        <f ca="1"/>
        <v>#NAME?</v>
      </c>
      <c r="L180" s="175">
        <f>NR_to_Cash!C$9</f>
        <v>-54723.468549817509</v>
      </c>
      <c r="M180" s="175">
        <f>NR_to_Cash!D$9</f>
        <v>-177401.26576231886</v>
      </c>
      <c r="N180" s="175">
        <f>NR_to_Cash!E$9</f>
        <v>-150226.47815209487</v>
      </c>
      <c r="O180" s="175">
        <f>NR_to_Cash!F$9</f>
        <v>-172910.78815747867</v>
      </c>
      <c r="Q180" s="1">
        <v>173</v>
      </c>
      <c r="R180" s="176">
        <v>4097.6160561281722</v>
      </c>
      <c r="S180" s="176">
        <v>256137.44770147512</v>
      </c>
      <c r="T180" s="176">
        <v>198754.09128701873</v>
      </c>
      <c r="U180" s="176">
        <v>163298.30255366885</v>
      </c>
      <c r="V180" s="2"/>
      <c r="W180" s="176">
        <v>-1887.2223269341048</v>
      </c>
      <c r="X180" s="176">
        <v>9897.4425141355023</v>
      </c>
      <c r="Y180" s="176">
        <v>22373.586292596068</v>
      </c>
      <c r="Z180" s="176">
        <v>749.66074835858308</v>
      </c>
      <c r="AA180" s="2"/>
      <c r="AB180" s="175">
        <v>-54723.468549817509</v>
      </c>
      <c r="AC180" s="175">
        <v>-177401.26576231886</v>
      </c>
      <c r="AD180" s="175">
        <v>-150226.47815209487</v>
      </c>
      <c r="AE180" s="175">
        <v>-172910.78815747867</v>
      </c>
    </row>
    <row r="181" spans="1:31">
      <c r="A181" s="1">
        <v>174</v>
      </c>
      <c r="B181" s="176">
        <f>'T Revenue'!B178-'Year 0'!G$8+'Year 0'!G$122</f>
        <v>-1704.0510011028964</v>
      </c>
      <c r="C181" s="176">
        <f>'T Revenue'!C178-'Revenue Requirement'!C$4+'Revenue Requirement'!C$33</f>
        <v>206160.97648469405</v>
      </c>
      <c r="D181" s="176">
        <f>'T Revenue'!D178-'Revenue Requirement'!D$4+'Revenue Requirement'!D$33</f>
        <v>163262.24999786704</v>
      </c>
      <c r="E181" s="176">
        <f>'T Revenue'!E178-'Revenue Requirement'!E$4+'Revenue Requirement'!E$33</f>
        <v>101866.64299421734</v>
      </c>
      <c r="G181" s="179" t="e">
        <f ca="1"/>
        <v>#NAME?</v>
      </c>
      <c r="H181" s="179" t="e">
        <f ca="1"/>
        <v>#NAME?</v>
      </c>
      <c r="I181" s="179" t="e">
        <f ca="1"/>
        <v>#NAME?</v>
      </c>
      <c r="J181" s="179" t="e">
        <f ca="1"/>
        <v>#NAME?</v>
      </c>
      <c r="L181" s="175">
        <f>NR_to_Cash!C$9</f>
        <v>-54723.468549817509</v>
      </c>
      <c r="M181" s="175">
        <f>NR_to_Cash!D$9</f>
        <v>-177401.26576231886</v>
      </c>
      <c r="N181" s="175">
        <f>NR_to_Cash!E$9</f>
        <v>-150226.47815209487</v>
      </c>
      <c r="O181" s="175">
        <f>NR_to_Cash!F$9</f>
        <v>-172910.78815747867</v>
      </c>
      <c r="Q181" s="1">
        <v>174</v>
      </c>
      <c r="R181" s="176">
        <v>-1704.0510011028964</v>
      </c>
      <c r="S181" s="176">
        <v>206160.97648469405</v>
      </c>
      <c r="T181" s="176">
        <v>163262.24999786704</v>
      </c>
      <c r="U181" s="176">
        <v>101866.64299421734</v>
      </c>
      <c r="V181" s="2"/>
      <c r="W181" s="176">
        <v>-9044.0721940858057</v>
      </c>
      <c r="X181" s="176">
        <v>-46856.357476785313</v>
      </c>
      <c r="Y181" s="176">
        <v>-20498.921707954025</v>
      </c>
      <c r="Z181" s="176">
        <v>2473.6417995451484</v>
      </c>
      <c r="AA181" s="2"/>
      <c r="AB181" s="175">
        <v>-54723.468549817509</v>
      </c>
      <c r="AC181" s="175">
        <v>-177401.26576231886</v>
      </c>
      <c r="AD181" s="175">
        <v>-150226.47815209487</v>
      </c>
      <c r="AE181" s="175">
        <v>-172910.78815747867</v>
      </c>
    </row>
    <row r="182" spans="1:31">
      <c r="A182" s="1">
        <v>175</v>
      </c>
      <c r="B182" s="176">
        <f>'T Revenue'!B179-'Year 0'!G$8+'Year 0'!G$122</f>
        <v>10370.509798656451</v>
      </c>
      <c r="C182" s="176">
        <f>'T Revenue'!C179-'Revenue Requirement'!C$4+'Revenue Requirement'!C$33</f>
        <v>200028.93500795495</v>
      </c>
      <c r="D182" s="176">
        <f>'T Revenue'!D179-'Revenue Requirement'!D$4+'Revenue Requirement'!D$33</f>
        <v>127272.36223722831</v>
      </c>
      <c r="E182" s="176">
        <f>'T Revenue'!E179-'Revenue Requirement'!E$4+'Revenue Requirement'!E$33</f>
        <v>61903.106072543422</v>
      </c>
      <c r="G182" s="179" t="e">
        <f ca="1"/>
        <v>#NAME?</v>
      </c>
      <c r="H182" s="179" t="e">
        <f ca="1"/>
        <v>#NAME?</v>
      </c>
      <c r="I182" s="179" t="e">
        <f ca="1"/>
        <v>#NAME?</v>
      </c>
      <c r="J182" s="179" t="e">
        <f ca="1"/>
        <v>#NAME?</v>
      </c>
      <c r="L182" s="175">
        <f>NR_to_Cash!C$9</f>
        <v>-54723.468549817509</v>
      </c>
      <c r="M182" s="175">
        <f>NR_to_Cash!D$9</f>
        <v>-177401.26576231886</v>
      </c>
      <c r="N182" s="175">
        <f>NR_to_Cash!E$9</f>
        <v>-150226.47815209487</v>
      </c>
      <c r="O182" s="175">
        <f>NR_to_Cash!F$9</f>
        <v>-172910.78815747867</v>
      </c>
      <c r="Q182" s="1">
        <v>175</v>
      </c>
      <c r="R182" s="176">
        <v>10370.509798656451</v>
      </c>
      <c r="S182" s="176">
        <v>200028.93500795495</v>
      </c>
      <c r="T182" s="176">
        <v>127272.36223722831</v>
      </c>
      <c r="U182" s="176">
        <v>61903.106072543422</v>
      </c>
      <c r="V182" s="2"/>
      <c r="W182" s="176">
        <v>-12212.672863424639</v>
      </c>
      <c r="X182" s="176">
        <v>-21467.786644144217</v>
      </c>
      <c r="Y182" s="176">
        <v>-15280.093167835381</v>
      </c>
      <c r="Z182" s="176">
        <v>-16984.731193789281</v>
      </c>
      <c r="AA182" s="2"/>
      <c r="AB182" s="175">
        <v>-54723.468549817509</v>
      </c>
      <c r="AC182" s="175">
        <v>-177401.26576231886</v>
      </c>
      <c r="AD182" s="175">
        <v>-150226.47815209487</v>
      </c>
      <c r="AE182" s="175">
        <v>-172910.78815747867</v>
      </c>
    </row>
    <row r="183" spans="1:31">
      <c r="A183" s="1">
        <v>176</v>
      </c>
      <c r="B183" s="176">
        <f>'T Revenue'!B180-'Year 0'!G$8+'Year 0'!G$122</f>
        <v>20064.614586351439</v>
      </c>
      <c r="C183" s="176">
        <f>'T Revenue'!C180-'Revenue Requirement'!C$4+'Revenue Requirement'!C$33</f>
        <v>247172.48173411284</v>
      </c>
      <c r="D183" s="176">
        <f>'T Revenue'!D180-'Revenue Requirement'!D$4+'Revenue Requirement'!D$33</f>
        <v>165304.11023169826</v>
      </c>
      <c r="E183" s="176">
        <f>'T Revenue'!E180-'Revenue Requirement'!E$4+'Revenue Requirement'!E$33</f>
        <v>106686.6876797541</v>
      </c>
      <c r="G183" s="179" t="e">
        <f ca="1"/>
        <v>#NAME?</v>
      </c>
      <c r="H183" s="179" t="e">
        <f ca="1"/>
        <v>#NAME?</v>
      </c>
      <c r="I183" s="179" t="e">
        <f ca="1"/>
        <v>#NAME?</v>
      </c>
      <c r="J183" s="179" t="e">
        <f ca="1"/>
        <v>#NAME?</v>
      </c>
      <c r="L183" s="175">
        <f>NR_to_Cash!C$9</f>
        <v>-54723.468549817509</v>
      </c>
      <c r="M183" s="175">
        <f>NR_to_Cash!D$9</f>
        <v>-177401.26576231886</v>
      </c>
      <c r="N183" s="175">
        <f>NR_to_Cash!E$9</f>
        <v>-150226.47815209487</v>
      </c>
      <c r="O183" s="175">
        <f>NR_to_Cash!F$9</f>
        <v>-172910.78815747867</v>
      </c>
      <c r="Q183" s="1">
        <v>176</v>
      </c>
      <c r="R183" s="176">
        <v>20064.614586351439</v>
      </c>
      <c r="S183" s="176">
        <v>247172.48173411284</v>
      </c>
      <c r="T183" s="176">
        <v>165304.11023169826</v>
      </c>
      <c r="U183" s="176">
        <v>106686.6876797541</v>
      </c>
      <c r="V183" s="2"/>
      <c r="W183" s="176">
        <v>-22010.094070922118</v>
      </c>
      <c r="X183" s="176">
        <v>2321.9348920462653</v>
      </c>
      <c r="Y183" s="176">
        <v>-6721.0797087030951</v>
      </c>
      <c r="Z183" s="176">
        <v>-25851.639603927732</v>
      </c>
      <c r="AA183" s="2"/>
      <c r="AB183" s="175">
        <v>-54723.468549817509</v>
      </c>
      <c r="AC183" s="175">
        <v>-177401.26576231886</v>
      </c>
      <c r="AD183" s="175">
        <v>-150226.47815209487</v>
      </c>
      <c r="AE183" s="175">
        <v>-172910.78815747867</v>
      </c>
    </row>
    <row r="184" spans="1:31">
      <c r="A184" s="1">
        <v>177</v>
      </c>
      <c r="B184" s="176">
        <f>'T Revenue'!B181-'Year 0'!G$8+'Year 0'!G$122</f>
        <v>-19186.691164948512</v>
      </c>
      <c r="C184" s="176">
        <f>'T Revenue'!C181-'Revenue Requirement'!C$4+'Revenue Requirement'!C$33</f>
        <v>252687.14488953073</v>
      </c>
      <c r="D184" s="176">
        <f>'T Revenue'!D181-'Revenue Requirement'!D$4+'Revenue Requirement'!D$33</f>
        <v>145832.47032463457</v>
      </c>
      <c r="E184" s="176">
        <f>'T Revenue'!E181-'Revenue Requirement'!E$4+'Revenue Requirement'!E$33</f>
        <v>125247.57702792576</v>
      </c>
      <c r="G184" s="179" t="e">
        <f ca="1"/>
        <v>#NAME?</v>
      </c>
      <c r="H184" s="179" t="e">
        <f ca="1"/>
        <v>#NAME?</v>
      </c>
      <c r="I184" s="179" t="e">
        <f ca="1"/>
        <v>#NAME?</v>
      </c>
      <c r="J184" s="179" t="e">
        <f ca="1"/>
        <v>#NAME?</v>
      </c>
      <c r="L184" s="175">
        <f>NR_to_Cash!C$9</f>
        <v>-54723.468549817509</v>
      </c>
      <c r="M184" s="175">
        <f>NR_to_Cash!D$9</f>
        <v>-177401.26576231886</v>
      </c>
      <c r="N184" s="175">
        <f>NR_to_Cash!E$9</f>
        <v>-150226.47815209487</v>
      </c>
      <c r="O184" s="175">
        <f>NR_to_Cash!F$9</f>
        <v>-172910.78815747867</v>
      </c>
      <c r="Q184" s="1">
        <v>177</v>
      </c>
      <c r="R184" s="176">
        <v>-19186.691164948512</v>
      </c>
      <c r="S184" s="176">
        <v>252687.14488953073</v>
      </c>
      <c r="T184" s="176">
        <v>145832.47032463457</v>
      </c>
      <c r="U184" s="176">
        <v>125247.57702792576</v>
      </c>
      <c r="V184" s="2"/>
      <c r="W184" s="176">
        <v>-5441.0990655168425</v>
      </c>
      <c r="X184" s="176">
        <v>-33633.876675471198</v>
      </c>
      <c r="Y184" s="176">
        <v>-37534.586573424749</v>
      </c>
      <c r="Z184" s="176">
        <v>3313.65236372035</v>
      </c>
      <c r="AA184" s="2"/>
      <c r="AB184" s="175">
        <v>-54723.468549817509</v>
      </c>
      <c r="AC184" s="175">
        <v>-177401.26576231886</v>
      </c>
      <c r="AD184" s="175">
        <v>-150226.47815209487</v>
      </c>
      <c r="AE184" s="175">
        <v>-172910.78815747867</v>
      </c>
    </row>
    <row r="185" spans="1:31">
      <c r="A185" s="1">
        <v>178</v>
      </c>
      <c r="B185" s="176">
        <f>'T Revenue'!B182-'Year 0'!G$8+'Year 0'!G$122</f>
        <v>11839.748870783951</v>
      </c>
      <c r="C185" s="176">
        <f>'T Revenue'!C182-'Revenue Requirement'!C$4+'Revenue Requirement'!C$33</f>
        <v>229579.16024261457</v>
      </c>
      <c r="D185" s="176">
        <f>'T Revenue'!D182-'Revenue Requirement'!D$4+'Revenue Requirement'!D$33</f>
        <v>159941.47534379107</v>
      </c>
      <c r="E185" s="176">
        <f>'T Revenue'!E182-'Revenue Requirement'!E$4+'Revenue Requirement'!E$33</f>
        <v>69027.951444149949</v>
      </c>
      <c r="G185" s="179" t="e">
        <f ca="1"/>
        <v>#NAME?</v>
      </c>
      <c r="H185" s="179" t="e">
        <f ca="1"/>
        <v>#NAME?</v>
      </c>
      <c r="I185" s="179" t="e">
        <f ca="1"/>
        <v>#NAME?</v>
      </c>
      <c r="J185" s="179" t="e">
        <f ca="1"/>
        <v>#NAME?</v>
      </c>
      <c r="L185" s="175">
        <f>NR_to_Cash!C$9</f>
        <v>-54723.468549817509</v>
      </c>
      <c r="M185" s="175">
        <f>NR_to_Cash!D$9</f>
        <v>-177401.26576231886</v>
      </c>
      <c r="N185" s="175">
        <f>NR_to_Cash!E$9</f>
        <v>-150226.47815209487</v>
      </c>
      <c r="O185" s="175">
        <f>NR_to_Cash!F$9</f>
        <v>-172910.78815747867</v>
      </c>
      <c r="Q185" s="1">
        <v>178</v>
      </c>
      <c r="R185" s="176">
        <v>11839.748870783951</v>
      </c>
      <c r="S185" s="176">
        <v>229579.16024261457</v>
      </c>
      <c r="T185" s="176">
        <v>159941.47534379107</v>
      </c>
      <c r="U185" s="176">
        <v>69027.951444149949</v>
      </c>
      <c r="V185" s="2"/>
      <c r="W185" s="176">
        <v>-12276.22303612926</v>
      </c>
      <c r="X185" s="176">
        <v>-37087.194175238023</v>
      </c>
      <c r="Y185" s="176">
        <v>-70732.107519574696</v>
      </c>
      <c r="Z185" s="176">
        <v>-3035.9550112101715</v>
      </c>
      <c r="AA185" s="2"/>
      <c r="AB185" s="175">
        <v>-54723.468549817509</v>
      </c>
      <c r="AC185" s="175">
        <v>-177401.26576231886</v>
      </c>
      <c r="AD185" s="175">
        <v>-150226.47815209487</v>
      </c>
      <c r="AE185" s="175">
        <v>-172910.78815747867</v>
      </c>
    </row>
    <row r="186" spans="1:31">
      <c r="A186" s="1">
        <v>179</v>
      </c>
      <c r="B186" s="176">
        <f>'T Revenue'!B183-'Year 0'!G$8+'Year 0'!G$122</f>
        <v>24084.143534162315</v>
      </c>
      <c r="C186" s="176">
        <f>'T Revenue'!C183-'Revenue Requirement'!C$4+'Revenue Requirement'!C$33</f>
        <v>250159.42222957988</v>
      </c>
      <c r="D186" s="176">
        <f>'T Revenue'!D183-'Revenue Requirement'!D$4+'Revenue Requirement'!D$33</f>
        <v>190363.1253345001</v>
      </c>
      <c r="E186" s="176">
        <f>'T Revenue'!E183-'Revenue Requirement'!E$4+'Revenue Requirement'!E$33</f>
        <v>50034.45848004939</v>
      </c>
      <c r="G186" s="179" t="e">
        <f ca="1"/>
        <v>#NAME?</v>
      </c>
      <c r="H186" s="179" t="e">
        <f ca="1"/>
        <v>#NAME?</v>
      </c>
      <c r="I186" s="179" t="e">
        <f ca="1"/>
        <v>#NAME?</v>
      </c>
      <c r="J186" s="179" t="e">
        <f ca="1"/>
        <v>#NAME?</v>
      </c>
      <c r="L186" s="175">
        <f>NR_to_Cash!C$9</f>
        <v>-54723.468549817509</v>
      </c>
      <c r="M186" s="175">
        <f>NR_to_Cash!D$9</f>
        <v>-177401.26576231886</v>
      </c>
      <c r="N186" s="175">
        <f>NR_to_Cash!E$9</f>
        <v>-150226.47815209487</v>
      </c>
      <c r="O186" s="175">
        <f>NR_to_Cash!F$9</f>
        <v>-172910.78815747867</v>
      </c>
      <c r="Q186" s="1">
        <v>179</v>
      </c>
      <c r="R186" s="176">
        <v>24084.143534162315</v>
      </c>
      <c r="S186" s="176">
        <v>250159.42222957988</v>
      </c>
      <c r="T186" s="176">
        <v>190363.1253345001</v>
      </c>
      <c r="U186" s="176">
        <v>50034.45848004939</v>
      </c>
      <c r="V186" s="2"/>
      <c r="W186" s="176">
        <v>595.10576333210338</v>
      </c>
      <c r="X186" s="176">
        <v>-29686.682486475678</v>
      </c>
      <c r="Y186" s="176">
        <v>-31623.315997857833</v>
      </c>
      <c r="Z186" s="176">
        <v>5624.0030261771753</v>
      </c>
      <c r="AA186" s="2"/>
      <c r="AB186" s="175">
        <v>-54723.468549817509</v>
      </c>
      <c r="AC186" s="175">
        <v>-177401.26576231886</v>
      </c>
      <c r="AD186" s="175">
        <v>-150226.47815209487</v>
      </c>
      <c r="AE186" s="175">
        <v>-172910.78815747867</v>
      </c>
    </row>
    <row r="187" spans="1:31">
      <c r="A187" s="1">
        <v>180</v>
      </c>
      <c r="B187" s="176">
        <f>'T Revenue'!B184-'Year 0'!G$8+'Year 0'!G$122</f>
        <v>2490.4281099406071</v>
      </c>
      <c r="C187" s="176">
        <f>'T Revenue'!C184-'Revenue Requirement'!C$4+'Revenue Requirement'!C$33</f>
        <v>208942.07290316839</v>
      </c>
      <c r="D187" s="176">
        <f>'T Revenue'!D184-'Revenue Requirement'!D$4+'Revenue Requirement'!D$33</f>
        <v>165719.28176592197</v>
      </c>
      <c r="E187" s="176">
        <f>'T Revenue'!E184-'Revenue Requirement'!E$4+'Revenue Requirement'!E$33</f>
        <v>96947.578212039778</v>
      </c>
      <c r="G187" s="179" t="e">
        <f ca="1"/>
        <v>#NAME?</v>
      </c>
      <c r="H187" s="179" t="e">
        <f ca="1"/>
        <v>#NAME?</v>
      </c>
      <c r="I187" s="179" t="e">
        <f ca="1"/>
        <v>#NAME?</v>
      </c>
      <c r="J187" s="179" t="e">
        <f ca="1"/>
        <v>#NAME?</v>
      </c>
      <c r="L187" s="175">
        <f>NR_to_Cash!C$9</f>
        <v>-54723.468549817509</v>
      </c>
      <c r="M187" s="175">
        <f>NR_to_Cash!D$9</f>
        <v>-177401.26576231886</v>
      </c>
      <c r="N187" s="175">
        <f>NR_to_Cash!E$9</f>
        <v>-150226.47815209487</v>
      </c>
      <c r="O187" s="175">
        <f>NR_to_Cash!F$9</f>
        <v>-172910.78815747867</v>
      </c>
      <c r="Q187" s="1">
        <v>180</v>
      </c>
      <c r="R187" s="176">
        <v>2490.4281099406071</v>
      </c>
      <c r="S187" s="176">
        <v>208942.07290316839</v>
      </c>
      <c r="T187" s="176">
        <v>165719.28176592197</v>
      </c>
      <c r="U187" s="176">
        <v>96947.578212039778</v>
      </c>
      <c r="V187" s="2"/>
      <c r="W187" s="176">
        <v>-36065.814126386424</v>
      </c>
      <c r="X187" s="176">
        <v>-2640.5234041616786</v>
      </c>
      <c r="Y187" s="176">
        <v>-33899.086789575173</v>
      </c>
      <c r="Z187" s="176">
        <v>-4727.9506905677263</v>
      </c>
      <c r="AA187" s="2"/>
      <c r="AB187" s="175">
        <v>-54723.468549817509</v>
      </c>
      <c r="AC187" s="175">
        <v>-177401.26576231886</v>
      </c>
      <c r="AD187" s="175">
        <v>-150226.47815209487</v>
      </c>
      <c r="AE187" s="175">
        <v>-172910.78815747867</v>
      </c>
    </row>
    <row r="188" spans="1:31">
      <c r="A188" s="1">
        <v>181</v>
      </c>
      <c r="B188" s="176">
        <f>'T Revenue'!B185-'Year 0'!G$8+'Year 0'!G$122</f>
        <v>11905.958529033</v>
      </c>
      <c r="C188" s="176">
        <f>'T Revenue'!C185-'Revenue Requirement'!C$4+'Revenue Requirement'!C$33</f>
        <v>281728.86030387296</v>
      </c>
      <c r="D188" s="176">
        <f>'T Revenue'!D185-'Revenue Requirement'!D$4+'Revenue Requirement'!D$33</f>
        <v>160955.5522107298</v>
      </c>
      <c r="E188" s="176">
        <f>'T Revenue'!E185-'Revenue Requirement'!E$4+'Revenue Requirement'!E$33</f>
        <v>108280.23030505911</v>
      </c>
      <c r="G188" s="179" t="e">
        <f ca="1"/>
        <v>#NAME?</v>
      </c>
      <c r="H188" s="179" t="e">
        <f ca="1"/>
        <v>#NAME?</v>
      </c>
      <c r="I188" s="179" t="e">
        <f ca="1"/>
        <v>#NAME?</v>
      </c>
      <c r="J188" s="179" t="e">
        <f ca="1"/>
        <v>#NAME?</v>
      </c>
      <c r="L188" s="175">
        <f>NR_to_Cash!C$9</f>
        <v>-54723.468549817509</v>
      </c>
      <c r="M188" s="175">
        <f>NR_to_Cash!D$9</f>
        <v>-177401.26576231886</v>
      </c>
      <c r="N188" s="175">
        <f>NR_to_Cash!E$9</f>
        <v>-150226.47815209487</v>
      </c>
      <c r="O188" s="175">
        <f>NR_to_Cash!F$9</f>
        <v>-172910.78815747867</v>
      </c>
      <c r="Q188" s="1">
        <v>181</v>
      </c>
      <c r="R188" s="176">
        <v>11905.958529033</v>
      </c>
      <c r="S188" s="176">
        <v>281728.86030387296</v>
      </c>
      <c r="T188" s="176">
        <v>160955.5522107298</v>
      </c>
      <c r="U188" s="176">
        <v>108280.23030505911</v>
      </c>
      <c r="V188" s="2"/>
      <c r="W188" s="176">
        <v>-29525.536985368119</v>
      </c>
      <c r="X188" s="176">
        <v>1805.1984060374089</v>
      </c>
      <c r="Y188" s="176">
        <v>-26342.535491365707</v>
      </c>
      <c r="Z188" s="176">
        <v>-21124.484492911026</v>
      </c>
      <c r="AA188" s="2"/>
      <c r="AB188" s="175">
        <v>-54723.468549817509</v>
      </c>
      <c r="AC188" s="175">
        <v>-177401.26576231886</v>
      </c>
      <c r="AD188" s="175">
        <v>-150226.47815209487</v>
      </c>
      <c r="AE188" s="175">
        <v>-172910.78815747867</v>
      </c>
    </row>
    <row r="189" spans="1:31">
      <c r="A189" s="1">
        <v>182</v>
      </c>
      <c r="B189" s="176">
        <f>'T Revenue'!B186-'Year 0'!G$8+'Year 0'!G$122</f>
        <v>-6314.1139952868689</v>
      </c>
      <c r="C189" s="176">
        <f>'T Revenue'!C186-'Revenue Requirement'!C$4+'Revenue Requirement'!C$33</f>
        <v>211485.365163018</v>
      </c>
      <c r="D189" s="176">
        <f>'T Revenue'!D186-'Revenue Requirement'!D$4+'Revenue Requirement'!D$33</f>
        <v>136542.83851976064</v>
      </c>
      <c r="E189" s="176">
        <f>'T Revenue'!E186-'Revenue Requirement'!E$4+'Revenue Requirement'!E$33</f>
        <v>141339.14130831417</v>
      </c>
      <c r="G189" s="179" t="e">
        <f ca="1"/>
        <v>#NAME?</v>
      </c>
      <c r="H189" s="179" t="e">
        <f ca="1"/>
        <v>#NAME?</v>
      </c>
      <c r="I189" s="179" t="e">
        <f ca="1"/>
        <v>#NAME?</v>
      </c>
      <c r="J189" s="179" t="e">
        <f ca="1"/>
        <v>#NAME?</v>
      </c>
      <c r="L189" s="175">
        <f>NR_to_Cash!C$9</f>
        <v>-54723.468549817509</v>
      </c>
      <c r="M189" s="175">
        <f>NR_to_Cash!D$9</f>
        <v>-177401.26576231886</v>
      </c>
      <c r="N189" s="175">
        <f>NR_to_Cash!E$9</f>
        <v>-150226.47815209487</v>
      </c>
      <c r="O189" s="175">
        <f>NR_to_Cash!F$9</f>
        <v>-172910.78815747867</v>
      </c>
      <c r="Q189" s="1">
        <v>182</v>
      </c>
      <c r="R189" s="176">
        <v>-6314.1139952868689</v>
      </c>
      <c r="S189" s="176">
        <v>211485.365163018</v>
      </c>
      <c r="T189" s="176">
        <v>136542.83851976064</v>
      </c>
      <c r="U189" s="176">
        <v>141339.14130831417</v>
      </c>
      <c r="V189" s="2"/>
      <c r="W189" s="176">
        <v>-14246.907230265555</v>
      </c>
      <c r="X189" s="176">
        <v>1332.2165645007044</v>
      </c>
      <c r="Y189" s="176">
        <v>-66173.547022067942</v>
      </c>
      <c r="Z189" s="176">
        <v>25674.435066382401</v>
      </c>
      <c r="AA189" s="2"/>
      <c r="AB189" s="175">
        <v>-54723.468549817509</v>
      </c>
      <c r="AC189" s="175">
        <v>-177401.26576231886</v>
      </c>
      <c r="AD189" s="175">
        <v>-150226.47815209487</v>
      </c>
      <c r="AE189" s="175">
        <v>-172910.78815747867</v>
      </c>
    </row>
    <row r="190" spans="1:31">
      <c r="A190" s="1">
        <v>183</v>
      </c>
      <c r="B190" s="176">
        <f>'T Revenue'!B187-'Year 0'!G$8+'Year 0'!G$122</f>
        <v>-1890.0478993807919</v>
      </c>
      <c r="C190" s="176">
        <f>'T Revenue'!C187-'Revenue Requirement'!C$4+'Revenue Requirement'!C$33</f>
        <v>237325.93798334873</v>
      </c>
      <c r="D190" s="176">
        <f>'T Revenue'!D187-'Revenue Requirement'!D$4+'Revenue Requirement'!D$33</f>
        <v>127195.89346106164</v>
      </c>
      <c r="E190" s="176">
        <f>'T Revenue'!E187-'Revenue Requirement'!E$4+'Revenue Requirement'!E$33</f>
        <v>112887.64652022766</v>
      </c>
      <c r="G190" s="179" t="e">
        <f ca="1"/>
        <v>#NAME?</v>
      </c>
      <c r="H190" s="179" t="e">
        <f ca="1"/>
        <v>#NAME?</v>
      </c>
      <c r="I190" s="179" t="e">
        <f ca="1"/>
        <v>#NAME?</v>
      </c>
      <c r="J190" s="179" t="e">
        <f ca="1"/>
        <v>#NAME?</v>
      </c>
      <c r="L190" s="175">
        <f>NR_to_Cash!C$9</f>
        <v>-54723.468549817509</v>
      </c>
      <c r="M190" s="175">
        <f>NR_to_Cash!D$9</f>
        <v>-177401.26576231886</v>
      </c>
      <c r="N190" s="175">
        <f>NR_to_Cash!E$9</f>
        <v>-150226.47815209487</v>
      </c>
      <c r="O190" s="175">
        <f>NR_to_Cash!F$9</f>
        <v>-172910.78815747867</v>
      </c>
      <c r="Q190" s="1">
        <v>183</v>
      </c>
      <c r="R190" s="176">
        <v>-1890.0478993807919</v>
      </c>
      <c r="S190" s="176">
        <v>237325.93798334873</v>
      </c>
      <c r="T190" s="176">
        <v>127195.89346106164</v>
      </c>
      <c r="U190" s="176">
        <v>112887.64652022766</v>
      </c>
      <c r="V190" s="2"/>
      <c r="W190" s="176">
        <v>-32224.07913579233</v>
      </c>
      <c r="X190" s="176">
        <v>-50129.117114534602</v>
      </c>
      <c r="Y190" s="176">
        <v>-22160.753398573026</v>
      </c>
      <c r="Z190" s="176">
        <v>-6194.2773251289036</v>
      </c>
      <c r="AA190" s="2"/>
      <c r="AB190" s="175">
        <v>-54723.468549817509</v>
      </c>
      <c r="AC190" s="175">
        <v>-177401.26576231886</v>
      </c>
      <c r="AD190" s="175">
        <v>-150226.47815209487</v>
      </c>
      <c r="AE190" s="175">
        <v>-172910.78815747867</v>
      </c>
    </row>
    <row r="191" spans="1:31">
      <c r="A191" s="1">
        <v>184</v>
      </c>
      <c r="B191" s="176">
        <f>'T Revenue'!B188-'Year 0'!G$8+'Year 0'!G$122</f>
        <v>-14171.161731958622</v>
      </c>
      <c r="C191" s="176">
        <f>'T Revenue'!C188-'Revenue Requirement'!C$4+'Revenue Requirement'!C$33</f>
        <v>226140.12039652071</v>
      </c>
      <c r="D191" s="176">
        <f>'T Revenue'!D188-'Revenue Requirement'!D$4+'Revenue Requirement'!D$33</f>
        <v>130851.02539223409</v>
      </c>
      <c r="E191" s="176">
        <f>'T Revenue'!E188-'Revenue Requirement'!E$4+'Revenue Requirement'!E$33</f>
        <v>112808.82692340529</v>
      </c>
      <c r="G191" s="179" t="e">
        <f ca="1"/>
        <v>#NAME?</v>
      </c>
      <c r="H191" s="179" t="e">
        <f ca="1"/>
        <v>#NAME?</v>
      </c>
      <c r="I191" s="179" t="e">
        <f ca="1"/>
        <v>#NAME?</v>
      </c>
      <c r="J191" s="179" t="e">
        <f ca="1"/>
        <v>#NAME?</v>
      </c>
      <c r="L191" s="175">
        <f>NR_to_Cash!C$9</f>
        <v>-54723.468549817509</v>
      </c>
      <c r="M191" s="175">
        <f>NR_to_Cash!D$9</f>
        <v>-177401.26576231886</v>
      </c>
      <c r="N191" s="175">
        <f>NR_to_Cash!E$9</f>
        <v>-150226.47815209487</v>
      </c>
      <c r="O191" s="175">
        <f>NR_to_Cash!F$9</f>
        <v>-172910.78815747867</v>
      </c>
      <c r="Q191" s="1">
        <v>184</v>
      </c>
      <c r="R191" s="176">
        <v>-14171.161731958622</v>
      </c>
      <c r="S191" s="176">
        <v>226140.12039652071</v>
      </c>
      <c r="T191" s="176">
        <v>130851.02539223409</v>
      </c>
      <c r="U191" s="176">
        <v>112808.82692340529</v>
      </c>
      <c r="V191" s="2"/>
      <c r="W191" s="176">
        <v>-47362.941792566213</v>
      </c>
      <c r="X191" s="176">
        <v>-27486.078925537644</v>
      </c>
      <c r="Y191" s="176">
        <v>-11459.749050409999</v>
      </c>
      <c r="Z191" s="176">
        <v>6220.0944625744596</v>
      </c>
      <c r="AA191" s="2"/>
      <c r="AB191" s="175">
        <v>-54723.468549817509</v>
      </c>
      <c r="AC191" s="175">
        <v>-177401.26576231886</v>
      </c>
      <c r="AD191" s="175">
        <v>-150226.47815209487</v>
      </c>
      <c r="AE191" s="175">
        <v>-172910.78815747867</v>
      </c>
    </row>
    <row r="192" spans="1:31">
      <c r="A192" s="1">
        <v>185</v>
      </c>
      <c r="B192" s="176">
        <f>'T Revenue'!B189-'Year 0'!G$8+'Year 0'!G$122</f>
        <v>18656.262333655963</v>
      </c>
      <c r="C192" s="176">
        <f>'T Revenue'!C189-'Revenue Requirement'!C$4+'Revenue Requirement'!C$33</f>
        <v>212015.13674634206</v>
      </c>
      <c r="D192" s="176">
        <f>'T Revenue'!D189-'Revenue Requirement'!D$4+'Revenue Requirement'!D$33</f>
        <v>194187.83203464188</v>
      </c>
      <c r="E192" s="176">
        <f>'T Revenue'!E189-'Revenue Requirement'!E$4+'Revenue Requirement'!E$33</f>
        <v>141965.99198727123</v>
      </c>
      <c r="G192" s="179" t="e">
        <f ca="1"/>
        <v>#NAME?</v>
      </c>
      <c r="H192" s="179" t="e">
        <f ca="1"/>
        <v>#NAME?</v>
      </c>
      <c r="I192" s="179" t="e">
        <f ca="1"/>
        <v>#NAME?</v>
      </c>
      <c r="J192" s="179" t="e">
        <f ca="1"/>
        <v>#NAME?</v>
      </c>
      <c r="L192" s="175">
        <f>NR_to_Cash!C$9</f>
        <v>-54723.468549817509</v>
      </c>
      <c r="M192" s="175">
        <f>NR_to_Cash!D$9</f>
        <v>-177401.26576231886</v>
      </c>
      <c r="N192" s="175">
        <f>NR_to_Cash!E$9</f>
        <v>-150226.47815209487</v>
      </c>
      <c r="O192" s="175">
        <f>NR_to_Cash!F$9</f>
        <v>-172910.78815747867</v>
      </c>
      <c r="Q192" s="1">
        <v>185</v>
      </c>
      <c r="R192" s="176">
        <v>18656.262333655963</v>
      </c>
      <c r="S192" s="176">
        <v>212015.13674634206</v>
      </c>
      <c r="T192" s="176">
        <v>194187.83203464188</v>
      </c>
      <c r="U192" s="176">
        <v>141965.99198727123</v>
      </c>
      <c r="V192" s="2"/>
      <c r="W192" s="176">
        <v>-30251.931335389265</v>
      </c>
      <c r="X192" s="176">
        <v>3602.5802393232007</v>
      </c>
      <c r="Y192" s="176">
        <v>27076.299388087355</v>
      </c>
      <c r="Z192" s="176">
        <v>-29799.335231817327</v>
      </c>
      <c r="AA192" s="2"/>
      <c r="AB192" s="175">
        <v>-54723.468549817509</v>
      </c>
      <c r="AC192" s="175">
        <v>-177401.26576231886</v>
      </c>
      <c r="AD192" s="175">
        <v>-150226.47815209487</v>
      </c>
      <c r="AE192" s="175">
        <v>-172910.78815747867</v>
      </c>
    </row>
    <row r="193" spans="1:31">
      <c r="A193" s="1">
        <v>186</v>
      </c>
      <c r="B193" s="176">
        <f>'T Revenue'!B190-'Year 0'!G$8+'Year 0'!G$122</f>
        <v>20749.843521233881</v>
      </c>
      <c r="C193" s="176">
        <f>'T Revenue'!C190-'Revenue Requirement'!C$4+'Revenue Requirement'!C$33</f>
        <v>299700.30043963366</v>
      </c>
      <c r="D193" s="176">
        <f>'T Revenue'!D190-'Revenue Requirement'!D$4+'Revenue Requirement'!D$33</f>
        <v>203829.92365208571</v>
      </c>
      <c r="E193" s="176">
        <f>'T Revenue'!E190-'Revenue Requirement'!E$4+'Revenue Requirement'!E$33</f>
        <v>157786.02003447711</v>
      </c>
      <c r="G193" s="179" t="e">
        <f ca="1"/>
        <v>#NAME?</v>
      </c>
      <c r="H193" s="179" t="e">
        <f ca="1"/>
        <v>#NAME?</v>
      </c>
      <c r="I193" s="179" t="e">
        <f ca="1"/>
        <v>#NAME?</v>
      </c>
      <c r="J193" s="179" t="e">
        <f ca="1"/>
        <v>#NAME?</v>
      </c>
      <c r="L193" s="175">
        <f>NR_to_Cash!C$9</f>
        <v>-54723.468549817509</v>
      </c>
      <c r="M193" s="175">
        <f>NR_to_Cash!D$9</f>
        <v>-177401.26576231886</v>
      </c>
      <c r="N193" s="175">
        <f>NR_to_Cash!E$9</f>
        <v>-150226.47815209487</v>
      </c>
      <c r="O193" s="175">
        <f>NR_to_Cash!F$9</f>
        <v>-172910.78815747867</v>
      </c>
      <c r="Q193" s="1">
        <v>186</v>
      </c>
      <c r="R193" s="176">
        <v>20749.843521233881</v>
      </c>
      <c r="S193" s="176">
        <v>299700.30043963366</v>
      </c>
      <c r="T193" s="176">
        <v>203829.92365208571</v>
      </c>
      <c r="U193" s="176">
        <v>157786.02003447711</v>
      </c>
      <c r="V193" s="2"/>
      <c r="W193" s="176">
        <v>-14980.837549051037</v>
      </c>
      <c r="X193" s="176">
        <v>-8128.7203813993838</v>
      </c>
      <c r="Y193" s="176">
        <v>-22069.115396209061</v>
      </c>
      <c r="Z193" s="176">
        <v>-21344.020879629068</v>
      </c>
      <c r="AA193" s="2"/>
      <c r="AB193" s="175">
        <v>-54723.468549817509</v>
      </c>
      <c r="AC193" s="175">
        <v>-177401.26576231886</v>
      </c>
      <c r="AD193" s="175">
        <v>-150226.47815209487</v>
      </c>
      <c r="AE193" s="175">
        <v>-172910.78815747867</v>
      </c>
    </row>
    <row r="194" spans="1:31">
      <c r="A194" s="1">
        <v>187</v>
      </c>
      <c r="B194" s="176">
        <f>'T Revenue'!B191-'Year 0'!G$8+'Year 0'!G$122</f>
        <v>-35322.666781548411</v>
      </c>
      <c r="C194" s="176">
        <f>'T Revenue'!C191-'Revenue Requirement'!C$4+'Revenue Requirement'!C$33</f>
        <v>204380.25167100877</v>
      </c>
      <c r="D194" s="176">
        <f>'T Revenue'!D191-'Revenue Requirement'!D$4+'Revenue Requirement'!D$33</f>
        <v>154113.69271682971</v>
      </c>
      <c r="E194" s="176">
        <f>'T Revenue'!E191-'Revenue Requirement'!E$4+'Revenue Requirement'!E$33</f>
        <v>87548.232659619069</v>
      </c>
      <c r="G194" s="179" t="e">
        <f ca="1"/>
        <v>#NAME?</v>
      </c>
      <c r="H194" s="179" t="e">
        <f ca="1"/>
        <v>#NAME?</v>
      </c>
      <c r="I194" s="179" t="e">
        <f ca="1"/>
        <v>#NAME?</v>
      </c>
      <c r="J194" s="179" t="e">
        <f ca="1"/>
        <v>#NAME?</v>
      </c>
      <c r="L194" s="175">
        <f>NR_to_Cash!C$9</f>
        <v>-54723.468549817509</v>
      </c>
      <c r="M194" s="175">
        <f>NR_to_Cash!D$9</f>
        <v>-177401.26576231886</v>
      </c>
      <c r="N194" s="175">
        <f>NR_to_Cash!E$9</f>
        <v>-150226.47815209487</v>
      </c>
      <c r="O194" s="175">
        <f>NR_to_Cash!F$9</f>
        <v>-172910.78815747867</v>
      </c>
      <c r="Q194" s="1">
        <v>187</v>
      </c>
      <c r="R194" s="176">
        <v>-35322.666781548411</v>
      </c>
      <c r="S194" s="176">
        <v>204380.25167100877</v>
      </c>
      <c r="T194" s="176">
        <v>154113.69271682971</v>
      </c>
      <c r="U194" s="176">
        <v>87548.232659619069</v>
      </c>
      <c r="V194" s="2"/>
      <c r="W194" s="176">
        <v>-13032.412456878694</v>
      </c>
      <c r="X194" s="176">
        <v>-21612.428024730412</v>
      </c>
      <c r="Y194" s="176">
        <v>-15904.578483738005</v>
      </c>
      <c r="Z194" s="176">
        <v>32249.919605339412</v>
      </c>
      <c r="AA194" s="2"/>
      <c r="AB194" s="175">
        <v>-54723.468549817509</v>
      </c>
      <c r="AC194" s="175">
        <v>-177401.26576231886</v>
      </c>
      <c r="AD194" s="175">
        <v>-150226.47815209487</v>
      </c>
      <c r="AE194" s="175">
        <v>-172910.78815747867</v>
      </c>
    </row>
    <row r="195" spans="1:31">
      <c r="A195" s="1">
        <v>188</v>
      </c>
      <c r="B195" s="176">
        <f>'T Revenue'!B192-'Year 0'!G$8+'Year 0'!G$122</f>
        <v>23432.865327721462</v>
      </c>
      <c r="C195" s="176">
        <f>'T Revenue'!C192-'Revenue Requirement'!C$4+'Revenue Requirement'!C$33</f>
        <v>259644.68087144126</v>
      </c>
      <c r="D195" s="176">
        <f>'T Revenue'!D192-'Revenue Requirement'!D$4+'Revenue Requirement'!D$33</f>
        <v>190034.53578217537</v>
      </c>
      <c r="E195" s="176">
        <f>'T Revenue'!E192-'Revenue Requirement'!E$4+'Revenue Requirement'!E$33</f>
        <v>125749.67110831523</v>
      </c>
      <c r="G195" s="179" t="e">
        <f ca="1"/>
        <v>#NAME?</v>
      </c>
      <c r="H195" s="179" t="e">
        <f ca="1"/>
        <v>#NAME?</v>
      </c>
      <c r="I195" s="179" t="e">
        <f ca="1"/>
        <v>#NAME?</v>
      </c>
      <c r="J195" s="179" t="e">
        <f ca="1"/>
        <v>#NAME?</v>
      </c>
      <c r="L195" s="175">
        <f>NR_to_Cash!C$9</f>
        <v>-54723.468549817509</v>
      </c>
      <c r="M195" s="175">
        <f>NR_to_Cash!D$9</f>
        <v>-177401.26576231886</v>
      </c>
      <c r="N195" s="175">
        <f>NR_to_Cash!E$9</f>
        <v>-150226.47815209487</v>
      </c>
      <c r="O195" s="175">
        <f>NR_to_Cash!F$9</f>
        <v>-172910.78815747867</v>
      </c>
      <c r="Q195" s="1">
        <v>188</v>
      </c>
      <c r="R195" s="176">
        <v>23432.865327721462</v>
      </c>
      <c r="S195" s="176">
        <v>259644.68087144126</v>
      </c>
      <c r="T195" s="176">
        <v>190034.53578217537</v>
      </c>
      <c r="U195" s="176">
        <v>125749.67110831523</v>
      </c>
      <c r="V195" s="2"/>
      <c r="W195" s="176">
        <v>-44752.978016782203</v>
      </c>
      <c r="X195" s="176">
        <v>20480.948458097409</v>
      </c>
      <c r="Y195" s="176">
        <v>-34913.657206888078</v>
      </c>
      <c r="Z195" s="176">
        <v>10232.530200130306</v>
      </c>
      <c r="AA195" s="2"/>
      <c r="AB195" s="175">
        <v>-54723.468549817509</v>
      </c>
      <c r="AC195" s="175">
        <v>-177401.26576231886</v>
      </c>
      <c r="AD195" s="175">
        <v>-150226.47815209487</v>
      </c>
      <c r="AE195" s="175">
        <v>-172910.78815747867</v>
      </c>
    </row>
    <row r="196" spans="1:31">
      <c r="A196" s="1">
        <v>189</v>
      </c>
      <c r="B196" s="176">
        <f>'T Revenue'!B193-'Year 0'!G$8+'Year 0'!G$122</f>
        <v>-7919.4143512756564</v>
      </c>
      <c r="C196" s="176">
        <f>'T Revenue'!C193-'Revenue Requirement'!C$4+'Revenue Requirement'!C$33</f>
        <v>223783.89366489137</v>
      </c>
      <c r="D196" s="176">
        <f>'T Revenue'!D193-'Revenue Requirement'!D$4+'Revenue Requirement'!D$33</f>
        <v>157051.89848617255</v>
      </c>
      <c r="E196" s="176">
        <f>'T Revenue'!E193-'Revenue Requirement'!E$4+'Revenue Requirement'!E$33</f>
        <v>48125.488907339284</v>
      </c>
      <c r="G196" s="179" t="e">
        <f ca="1"/>
        <v>#NAME?</v>
      </c>
      <c r="H196" s="179" t="e">
        <f ca="1"/>
        <v>#NAME?</v>
      </c>
      <c r="I196" s="179" t="e">
        <f ca="1"/>
        <v>#NAME?</v>
      </c>
      <c r="J196" s="179" t="e">
        <f ca="1"/>
        <v>#NAME?</v>
      </c>
      <c r="L196" s="175">
        <f>NR_to_Cash!C$9</f>
        <v>-54723.468549817509</v>
      </c>
      <c r="M196" s="175">
        <f>NR_to_Cash!D$9</f>
        <v>-177401.26576231886</v>
      </c>
      <c r="N196" s="175">
        <f>NR_to_Cash!E$9</f>
        <v>-150226.47815209487</v>
      </c>
      <c r="O196" s="175">
        <f>NR_to_Cash!F$9</f>
        <v>-172910.78815747867</v>
      </c>
      <c r="Q196" s="1">
        <v>189</v>
      </c>
      <c r="R196" s="176">
        <v>-7919.4143512756564</v>
      </c>
      <c r="S196" s="176">
        <v>223783.89366489137</v>
      </c>
      <c r="T196" s="176">
        <v>157051.89848617255</v>
      </c>
      <c r="U196" s="176">
        <v>48125.488907339284</v>
      </c>
      <c r="V196" s="2"/>
      <c r="W196" s="176">
        <v>-46589.683382271789</v>
      </c>
      <c r="X196" s="176">
        <v>-19132.951667111367</v>
      </c>
      <c r="Y196" s="176">
        <v>-22468.515251633478</v>
      </c>
      <c r="Z196" s="176">
        <v>-41812.637109864969</v>
      </c>
      <c r="AA196" s="2"/>
      <c r="AB196" s="175">
        <v>-54723.468549817509</v>
      </c>
      <c r="AC196" s="175">
        <v>-177401.26576231886</v>
      </c>
      <c r="AD196" s="175">
        <v>-150226.47815209487</v>
      </c>
      <c r="AE196" s="175">
        <v>-172910.78815747867</v>
      </c>
    </row>
    <row r="197" spans="1:31">
      <c r="A197" s="1">
        <v>190</v>
      </c>
      <c r="B197" s="176">
        <f>'T Revenue'!B194-'Year 0'!G$8+'Year 0'!G$122</f>
        <v>-8918.9565155529417</v>
      </c>
      <c r="C197" s="176">
        <f>'T Revenue'!C194-'Revenue Requirement'!C$4+'Revenue Requirement'!C$33</f>
        <v>219955.35943778395</v>
      </c>
      <c r="D197" s="176">
        <f>'T Revenue'!D194-'Revenue Requirement'!D$4+'Revenue Requirement'!D$33</f>
        <v>151375.83075563377</v>
      </c>
      <c r="E197" s="176">
        <f>'T Revenue'!E194-'Revenue Requirement'!E$4+'Revenue Requirement'!E$33</f>
        <v>134161.26883630198</v>
      </c>
      <c r="G197" s="179" t="e">
        <f ca="1"/>
        <v>#NAME?</v>
      </c>
      <c r="H197" s="179" t="e">
        <f ca="1"/>
        <v>#NAME?</v>
      </c>
      <c r="I197" s="179" t="e">
        <f ca="1"/>
        <v>#NAME?</v>
      </c>
      <c r="J197" s="179" t="e">
        <f ca="1"/>
        <v>#NAME?</v>
      </c>
      <c r="L197" s="175">
        <f>NR_to_Cash!C$9</f>
        <v>-54723.468549817509</v>
      </c>
      <c r="M197" s="175">
        <f>NR_to_Cash!D$9</f>
        <v>-177401.26576231886</v>
      </c>
      <c r="N197" s="175">
        <f>NR_to_Cash!E$9</f>
        <v>-150226.47815209487</v>
      </c>
      <c r="O197" s="175">
        <f>NR_to_Cash!F$9</f>
        <v>-172910.78815747867</v>
      </c>
      <c r="Q197" s="1">
        <v>190</v>
      </c>
      <c r="R197" s="176">
        <v>-8918.9565155529417</v>
      </c>
      <c r="S197" s="176">
        <v>219955.35943778395</v>
      </c>
      <c r="T197" s="176">
        <v>151375.83075563377</v>
      </c>
      <c r="U197" s="176">
        <v>134161.26883630198</v>
      </c>
      <c r="V197" s="2"/>
      <c r="W197" s="176">
        <v>-596.04076596396044</v>
      </c>
      <c r="X197" s="176">
        <v>-7079.3991588626523</v>
      </c>
      <c r="Y197" s="176">
        <v>-66630.827048557345</v>
      </c>
      <c r="Z197" s="176">
        <v>-41196.301835667808</v>
      </c>
      <c r="AA197" s="2"/>
      <c r="AB197" s="175">
        <v>-54723.468549817509</v>
      </c>
      <c r="AC197" s="175">
        <v>-177401.26576231886</v>
      </c>
      <c r="AD197" s="175">
        <v>-150226.47815209487</v>
      </c>
      <c r="AE197" s="175">
        <v>-172910.78815747867</v>
      </c>
    </row>
    <row r="198" spans="1:31">
      <c r="A198" s="1">
        <v>191</v>
      </c>
      <c r="B198" s="176">
        <f>'T Revenue'!B195-'Year 0'!G$8+'Year 0'!G$122</f>
        <v>248.2745615276508</v>
      </c>
      <c r="C198" s="176">
        <f>'T Revenue'!C195-'Revenue Requirement'!C$4+'Revenue Requirement'!C$33</f>
        <v>238370.25415033172</v>
      </c>
      <c r="D198" s="176">
        <f>'T Revenue'!D195-'Revenue Requirement'!D$4+'Revenue Requirement'!D$33</f>
        <v>189342.47234418034</v>
      </c>
      <c r="E198" s="176">
        <f>'T Revenue'!E195-'Revenue Requirement'!E$4+'Revenue Requirement'!E$33</f>
        <v>138687.01737187547</v>
      </c>
      <c r="G198" s="179" t="e">
        <f ca="1"/>
        <v>#NAME?</v>
      </c>
      <c r="H198" s="179" t="e">
        <f ca="1"/>
        <v>#NAME?</v>
      </c>
      <c r="I198" s="179" t="e">
        <f ca="1"/>
        <v>#NAME?</v>
      </c>
      <c r="J198" s="179" t="e">
        <f ca="1"/>
        <v>#NAME?</v>
      </c>
      <c r="L198" s="175">
        <f>NR_to_Cash!C$9</f>
        <v>-54723.468549817509</v>
      </c>
      <c r="M198" s="175">
        <f>NR_to_Cash!D$9</f>
        <v>-177401.26576231886</v>
      </c>
      <c r="N198" s="175">
        <f>NR_to_Cash!E$9</f>
        <v>-150226.47815209487</v>
      </c>
      <c r="O198" s="175">
        <f>NR_to_Cash!F$9</f>
        <v>-172910.78815747867</v>
      </c>
      <c r="Q198" s="1">
        <v>191</v>
      </c>
      <c r="R198" s="176">
        <v>248.2745615276508</v>
      </c>
      <c r="S198" s="176">
        <v>238370.25415033172</v>
      </c>
      <c r="T198" s="176">
        <v>189342.47234418034</v>
      </c>
      <c r="U198" s="176">
        <v>138687.01737187547</v>
      </c>
      <c r="V198" s="2"/>
      <c r="W198" s="176">
        <v>-14191.800267055747</v>
      </c>
      <c r="X198" s="176">
        <v>-42021.276943495031</v>
      </c>
      <c r="Y198" s="176">
        <v>-7665.7921985462308</v>
      </c>
      <c r="Z198" s="176">
        <v>-30948.641796376789</v>
      </c>
      <c r="AA198" s="2"/>
      <c r="AB198" s="175">
        <v>-54723.468549817509</v>
      </c>
      <c r="AC198" s="175">
        <v>-177401.26576231886</v>
      </c>
      <c r="AD198" s="175">
        <v>-150226.47815209487</v>
      </c>
      <c r="AE198" s="175">
        <v>-172910.78815747867</v>
      </c>
    </row>
    <row r="199" spans="1:31">
      <c r="A199" s="1">
        <v>192</v>
      </c>
      <c r="B199" s="176">
        <f>'T Revenue'!B196-'Year 0'!G$8+'Year 0'!G$122</f>
        <v>-7817.3951829320285</v>
      </c>
      <c r="C199" s="176">
        <f>'T Revenue'!C196-'Revenue Requirement'!C$4+'Revenue Requirement'!C$33</f>
        <v>252877.59928228334</v>
      </c>
      <c r="D199" s="176">
        <f>'T Revenue'!D196-'Revenue Requirement'!D$4+'Revenue Requirement'!D$33</f>
        <v>200092.46705399756</v>
      </c>
      <c r="E199" s="176">
        <f>'T Revenue'!E196-'Revenue Requirement'!E$4+'Revenue Requirement'!E$33</f>
        <v>152080.05966096418</v>
      </c>
      <c r="G199" s="179" t="e">
        <f ca="1"/>
        <v>#NAME?</v>
      </c>
      <c r="H199" s="179" t="e">
        <f ca="1"/>
        <v>#NAME?</v>
      </c>
      <c r="I199" s="179" t="e">
        <f ca="1"/>
        <v>#NAME?</v>
      </c>
      <c r="J199" s="179" t="e">
        <f ca="1"/>
        <v>#NAME?</v>
      </c>
      <c r="L199" s="175">
        <f>NR_to_Cash!C$9</f>
        <v>-54723.468549817509</v>
      </c>
      <c r="M199" s="175">
        <f>NR_to_Cash!D$9</f>
        <v>-177401.26576231886</v>
      </c>
      <c r="N199" s="175">
        <f>NR_to_Cash!E$9</f>
        <v>-150226.47815209487</v>
      </c>
      <c r="O199" s="175">
        <f>NR_to_Cash!F$9</f>
        <v>-172910.78815747867</v>
      </c>
      <c r="Q199" s="1">
        <v>192</v>
      </c>
      <c r="R199" s="176">
        <v>-7817.3951829320285</v>
      </c>
      <c r="S199" s="176">
        <v>252877.59928228334</v>
      </c>
      <c r="T199" s="176">
        <v>200092.46705399756</v>
      </c>
      <c r="U199" s="176">
        <v>152080.05966096418</v>
      </c>
      <c r="V199" s="2"/>
      <c r="W199" s="176">
        <v>-6503.3664295739727</v>
      </c>
      <c r="X199" s="176">
        <v>-8867.9399617044255</v>
      </c>
      <c r="Y199" s="176">
        <v>-31278.215053362073</v>
      </c>
      <c r="Z199" s="176">
        <v>-29591.208009453956</v>
      </c>
      <c r="AA199" s="2"/>
      <c r="AB199" s="175">
        <v>-54723.468549817509</v>
      </c>
      <c r="AC199" s="175">
        <v>-177401.26576231886</v>
      </c>
      <c r="AD199" s="175">
        <v>-150226.47815209487</v>
      </c>
      <c r="AE199" s="175">
        <v>-172910.78815747867</v>
      </c>
    </row>
    <row r="200" spans="1:31">
      <c r="A200" s="1">
        <v>193</v>
      </c>
      <c r="B200" s="176">
        <f>'T Revenue'!B197-'Year 0'!G$8+'Year 0'!G$122</f>
        <v>6899.1297299300786</v>
      </c>
      <c r="C200" s="176">
        <f>'T Revenue'!C197-'Revenue Requirement'!C$4+'Revenue Requirement'!C$33</f>
        <v>207704.12314328202</v>
      </c>
      <c r="D200" s="176">
        <f>'T Revenue'!D197-'Revenue Requirement'!D$4+'Revenue Requirement'!D$33</f>
        <v>143947.52489420655</v>
      </c>
      <c r="E200" s="176">
        <f>'T Revenue'!E197-'Revenue Requirement'!E$4+'Revenue Requirement'!E$33</f>
        <v>112916.82349597686</v>
      </c>
      <c r="G200" s="179" t="e">
        <f ca="1"/>
        <v>#NAME?</v>
      </c>
      <c r="H200" s="179" t="e">
        <f ca="1"/>
        <v>#NAME?</v>
      </c>
      <c r="I200" s="179" t="e">
        <f ca="1"/>
        <v>#NAME?</v>
      </c>
      <c r="J200" s="179" t="e">
        <f ca="1"/>
        <v>#NAME?</v>
      </c>
      <c r="L200" s="175">
        <f>NR_to_Cash!C$9</f>
        <v>-54723.468549817509</v>
      </c>
      <c r="M200" s="175">
        <f>NR_to_Cash!D$9</f>
        <v>-177401.26576231886</v>
      </c>
      <c r="N200" s="175">
        <f>NR_to_Cash!E$9</f>
        <v>-150226.47815209487</v>
      </c>
      <c r="O200" s="175">
        <f>NR_to_Cash!F$9</f>
        <v>-172910.78815747867</v>
      </c>
      <c r="Q200" s="1">
        <v>193</v>
      </c>
      <c r="R200" s="176">
        <v>6899.1297299300786</v>
      </c>
      <c r="S200" s="176">
        <v>207704.12314328202</v>
      </c>
      <c r="T200" s="176">
        <v>143947.52489420655</v>
      </c>
      <c r="U200" s="176">
        <v>112916.82349597686</v>
      </c>
      <c r="V200" s="2"/>
      <c r="W200" s="176">
        <v>31902.682916882914</v>
      </c>
      <c r="X200" s="176">
        <v>-14686.658013841137</v>
      </c>
      <c r="Y200" s="176">
        <v>-22633.861639816314</v>
      </c>
      <c r="Z200" s="176">
        <v>-10658.650114413118</v>
      </c>
      <c r="AA200" s="2"/>
      <c r="AB200" s="175">
        <v>-54723.468549817509</v>
      </c>
      <c r="AC200" s="175">
        <v>-177401.26576231886</v>
      </c>
      <c r="AD200" s="175">
        <v>-150226.47815209487</v>
      </c>
      <c r="AE200" s="175">
        <v>-172910.78815747867</v>
      </c>
    </row>
    <row r="201" spans="1:31">
      <c r="A201" s="1">
        <v>194</v>
      </c>
      <c r="B201" s="176">
        <f>'T Revenue'!B198-'Year 0'!G$8+'Year 0'!G$122</f>
        <v>1582.6485645484645</v>
      </c>
      <c r="C201" s="176">
        <f>'T Revenue'!C198-'Revenue Requirement'!C$4+'Revenue Requirement'!C$33</f>
        <v>220705.40775007266</v>
      </c>
      <c r="D201" s="176">
        <f>'T Revenue'!D198-'Revenue Requirement'!D$4+'Revenue Requirement'!D$33</f>
        <v>131114.86379551003</v>
      </c>
      <c r="E201" s="176">
        <f>'T Revenue'!E198-'Revenue Requirement'!E$4+'Revenue Requirement'!E$33</f>
        <v>109238.7297075293</v>
      </c>
      <c r="G201" s="179" t="e">
        <f ca="1"/>
        <v>#NAME?</v>
      </c>
      <c r="H201" s="179" t="e">
        <f ca="1"/>
        <v>#NAME?</v>
      </c>
      <c r="I201" s="179" t="e">
        <f ca="1"/>
        <v>#NAME?</v>
      </c>
      <c r="J201" s="179" t="e">
        <f ca="1"/>
        <v>#NAME?</v>
      </c>
      <c r="L201" s="175">
        <f>NR_to_Cash!C$9</f>
        <v>-54723.468549817509</v>
      </c>
      <c r="M201" s="175">
        <f>NR_to_Cash!D$9</f>
        <v>-177401.26576231886</v>
      </c>
      <c r="N201" s="175">
        <f>NR_to_Cash!E$9</f>
        <v>-150226.47815209487</v>
      </c>
      <c r="O201" s="175">
        <f>NR_to_Cash!F$9</f>
        <v>-172910.78815747867</v>
      </c>
      <c r="Q201" s="1">
        <v>194</v>
      </c>
      <c r="R201" s="176">
        <v>1582.6485645484645</v>
      </c>
      <c r="S201" s="176">
        <v>220705.40775007266</v>
      </c>
      <c r="T201" s="176">
        <v>131114.86379551003</v>
      </c>
      <c r="U201" s="176">
        <v>109238.7297075293</v>
      </c>
      <c r="V201" s="2"/>
      <c r="W201" s="176">
        <v>-15278.555038071703</v>
      </c>
      <c r="X201" s="176">
        <v>-6609.892390294699</v>
      </c>
      <c r="Y201" s="176">
        <v>-52207.972385888454</v>
      </c>
      <c r="Z201" s="176">
        <v>-20550.9012224623</v>
      </c>
      <c r="AA201" s="2"/>
      <c r="AB201" s="175">
        <v>-54723.468549817509</v>
      </c>
      <c r="AC201" s="175">
        <v>-177401.26576231886</v>
      </c>
      <c r="AD201" s="175">
        <v>-150226.47815209487</v>
      </c>
      <c r="AE201" s="175">
        <v>-172910.78815747867</v>
      </c>
    </row>
    <row r="202" spans="1:31">
      <c r="A202" s="1">
        <v>195</v>
      </c>
      <c r="B202" s="176">
        <f>'T Revenue'!B199-'Year 0'!G$8+'Year 0'!G$122</f>
        <v>-2961.1679828700144</v>
      </c>
      <c r="C202" s="176">
        <f>'T Revenue'!C199-'Revenue Requirement'!C$4+'Revenue Requirement'!C$33</f>
        <v>200968.60339479474</v>
      </c>
      <c r="D202" s="176">
        <f>'T Revenue'!D199-'Revenue Requirement'!D$4+'Revenue Requirement'!D$33</f>
        <v>188212.99454749166</v>
      </c>
      <c r="E202" s="176">
        <f>'T Revenue'!E199-'Revenue Requirement'!E$4+'Revenue Requirement'!E$33</f>
        <v>151662.19886286207</v>
      </c>
      <c r="G202" s="179" t="e">
        <f ca="1"/>
        <v>#NAME?</v>
      </c>
      <c r="H202" s="179" t="e">
        <f ca="1"/>
        <v>#NAME?</v>
      </c>
      <c r="I202" s="179" t="e">
        <f ca="1"/>
        <v>#NAME?</v>
      </c>
      <c r="J202" s="179" t="e">
        <f ca="1"/>
        <v>#NAME?</v>
      </c>
      <c r="L202" s="175">
        <f>NR_to_Cash!C$9</f>
        <v>-54723.468549817509</v>
      </c>
      <c r="M202" s="175">
        <f>NR_to_Cash!D$9</f>
        <v>-177401.26576231886</v>
      </c>
      <c r="N202" s="175">
        <f>NR_to_Cash!E$9</f>
        <v>-150226.47815209487</v>
      </c>
      <c r="O202" s="175">
        <f>NR_to_Cash!F$9</f>
        <v>-172910.78815747867</v>
      </c>
      <c r="Q202" s="1">
        <v>195</v>
      </c>
      <c r="R202" s="176">
        <v>-2961.1679828700144</v>
      </c>
      <c r="S202" s="176">
        <v>200968.60339479474</v>
      </c>
      <c r="T202" s="176">
        <v>188212.99454749166</v>
      </c>
      <c r="U202" s="176">
        <v>151662.19886286207</v>
      </c>
      <c r="V202" s="2"/>
      <c r="W202" s="176">
        <v>-12367.996329593705</v>
      </c>
      <c r="X202" s="176">
        <v>-30038.908139229519</v>
      </c>
      <c r="Y202" s="176">
        <v>-30934.39340861165</v>
      </c>
      <c r="Z202" s="176">
        <v>-8794.0736375590786</v>
      </c>
      <c r="AA202" s="2"/>
      <c r="AB202" s="175">
        <v>-54723.468549817509</v>
      </c>
      <c r="AC202" s="175">
        <v>-177401.26576231886</v>
      </c>
      <c r="AD202" s="175">
        <v>-150226.47815209487</v>
      </c>
      <c r="AE202" s="175">
        <v>-172910.78815747867</v>
      </c>
    </row>
    <row r="203" spans="1:31">
      <c r="A203" s="1">
        <v>196</v>
      </c>
      <c r="B203" s="176">
        <f>'T Revenue'!B200-'Year 0'!G$8+'Year 0'!G$122</f>
        <v>-3897.0396685455926</v>
      </c>
      <c r="C203" s="176">
        <f>'T Revenue'!C200-'Revenue Requirement'!C$4+'Revenue Requirement'!C$33</f>
        <v>206032.50784236682</v>
      </c>
      <c r="D203" s="176">
        <f>'T Revenue'!D200-'Revenue Requirement'!D$4+'Revenue Requirement'!D$33</f>
        <v>103936.32816709881</v>
      </c>
      <c r="E203" s="176">
        <f>'T Revenue'!E200-'Revenue Requirement'!E$4+'Revenue Requirement'!E$33</f>
        <v>97191.964563983493</v>
      </c>
      <c r="G203" s="179" t="e">
        <f ca="1"/>
        <v>#NAME?</v>
      </c>
      <c r="H203" s="179" t="e">
        <f ca="1"/>
        <v>#NAME?</v>
      </c>
      <c r="I203" s="179" t="e">
        <f ca="1"/>
        <v>#NAME?</v>
      </c>
      <c r="J203" s="179" t="e">
        <f ca="1"/>
        <v>#NAME?</v>
      </c>
      <c r="L203" s="175">
        <f>NR_to_Cash!C$9</f>
        <v>-54723.468549817509</v>
      </c>
      <c r="M203" s="175">
        <f>NR_to_Cash!D$9</f>
        <v>-177401.26576231886</v>
      </c>
      <c r="N203" s="175">
        <f>NR_to_Cash!E$9</f>
        <v>-150226.47815209487</v>
      </c>
      <c r="O203" s="175">
        <f>NR_to_Cash!F$9</f>
        <v>-172910.78815747867</v>
      </c>
      <c r="Q203" s="1">
        <v>196</v>
      </c>
      <c r="R203" s="176">
        <v>-3897.0396685455926</v>
      </c>
      <c r="S203" s="176">
        <v>206032.50784236682</v>
      </c>
      <c r="T203" s="176">
        <v>103936.32816709881</v>
      </c>
      <c r="U203" s="176">
        <v>97191.964563983493</v>
      </c>
      <c r="V203" s="2"/>
      <c r="W203" s="176">
        <v>2302.1240158071741</v>
      </c>
      <c r="X203" s="176">
        <v>-15822.240634350805</v>
      </c>
      <c r="Y203" s="176">
        <v>-50741.361066360492</v>
      </c>
      <c r="Z203" s="176">
        <v>-9277.4445797046646</v>
      </c>
      <c r="AA203" s="2"/>
      <c r="AB203" s="175">
        <v>-54723.468549817509</v>
      </c>
      <c r="AC203" s="175">
        <v>-177401.26576231886</v>
      </c>
      <c r="AD203" s="175">
        <v>-150226.47815209487</v>
      </c>
      <c r="AE203" s="175">
        <v>-172910.78815747867</v>
      </c>
    </row>
    <row r="204" spans="1:31">
      <c r="A204" s="1">
        <v>197</v>
      </c>
      <c r="B204" s="176">
        <f>'T Revenue'!B201-'Year 0'!G$8+'Year 0'!G$122</f>
        <v>-8034.3526523478795</v>
      </c>
      <c r="C204" s="176">
        <f>'T Revenue'!C201-'Revenue Requirement'!C$4+'Revenue Requirement'!C$33</f>
        <v>200340.13895634934</v>
      </c>
      <c r="D204" s="176">
        <f>'T Revenue'!D201-'Revenue Requirement'!D$4+'Revenue Requirement'!D$33</f>
        <v>135971.19753185404</v>
      </c>
      <c r="E204" s="176">
        <f>'T Revenue'!E201-'Revenue Requirement'!E$4+'Revenue Requirement'!E$33</f>
        <v>72227.325568732107</v>
      </c>
      <c r="G204" s="179" t="e">
        <f ca="1"/>
        <v>#NAME?</v>
      </c>
      <c r="H204" s="179" t="e">
        <f ca="1"/>
        <v>#NAME?</v>
      </c>
      <c r="I204" s="179" t="e">
        <f ca="1"/>
        <v>#NAME?</v>
      </c>
      <c r="J204" s="179" t="e">
        <f ca="1"/>
        <v>#NAME?</v>
      </c>
      <c r="L204" s="175">
        <f>NR_to_Cash!C$9</f>
        <v>-54723.468549817509</v>
      </c>
      <c r="M204" s="175">
        <f>NR_to_Cash!D$9</f>
        <v>-177401.26576231886</v>
      </c>
      <c r="N204" s="175">
        <f>NR_to_Cash!E$9</f>
        <v>-150226.47815209487</v>
      </c>
      <c r="O204" s="175">
        <f>NR_to_Cash!F$9</f>
        <v>-172910.78815747867</v>
      </c>
      <c r="Q204" s="1">
        <v>197</v>
      </c>
      <c r="R204" s="176">
        <v>-8034.3526523478795</v>
      </c>
      <c r="S204" s="176">
        <v>200340.13895634934</v>
      </c>
      <c r="T204" s="176">
        <v>135971.19753185404</v>
      </c>
      <c r="U204" s="176">
        <v>72227.325568732107</v>
      </c>
      <c r="V204" s="2"/>
      <c r="W204" s="176">
        <v>-16711.310244384455</v>
      </c>
      <c r="X204" s="176">
        <v>2174.3979342163075</v>
      </c>
      <c r="Y204" s="176">
        <v>-12747.679183610948</v>
      </c>
      <c r="Z204" s="176">
        <v>-14030.875840885798</v>
      </c>
      <c r="AA204" s="2"/>
      <c r="AB204" s="175">
        <v>-54723.468549817509</v>
      </c>
      <c r="AC204" s="175">
        <v>-177401.26576231886</v>
      </c>
      <c r="AD204" s="175">
        <v>-150226.47815209487</v>
      </c>
      <c r="AE204" s="175">
        <v>-172910.78815747867</v>
      </c>
    </row>
    <row r="205" spans="1:31">
      <c r="A205" s="1">
        <v>198</v>
      </c>
      <c r="B205" s="176">
        <f>'T Revenue'!B202-'Year 0'!G$8+'Year 0'!G$122</f>
        <v>26398.257916008355</v>
      </c>
      <c r="C205" s="176">
        <f>'T Revenue'!C202-'Revenue Requirement'!C$4+'Revenue Requirement'!C$33</f>
        <v>223334.54777738685</v>
      </c>
      <c r="D205" s="176">
        <f>'T Revenue'!D202-'Revenue Requirement'!D$4+'Revenue Requirement'!D$33</f>
        <v>165832.57483890932</v>
      </c>
      <c r="E205" s="176">
        <f>'T Revenue'!E202-'Revenue Requirement'!E$4+'Revenue Requirement'!E$33</f>
        <v>94094.173719611019</v>
      </c>
      <c r="G205" s="179" t="e">
        <f ca="1"/>
        <v>#NAME?</v>
      </c>
      <c r="H205" s="179" t="e">
        <f ca="1"/>
        <v>#NAME?</v>
      </c>
      <c r="I205" s="179" t="e">
        <f ca="1"/>
        <v>#NAME?</v>
      </c>
      <c r="J205" s="179" t="e">
        <f ca="1"/>
        <v>#NAME?</v>
      </c>
      <c r="L205" s="175">
        <f>NR_to_Cash!C$9</f>
        <v>-54723.468549817509</v>
      </c>
      <c r="M205" s="175">
        <f>NR_to_Cash!D$9</f>
        <v>-177401.26576231886</v>
      </c>
      <c r="N205" s="175">
        <f>NR_to_Cash!E$9</f>
        <v>-150226.47815209487</v>
      </c>
      <c r="O205" s="175">
        <f>NR_to_Cash!F$9</f>
        <v>-172910.78815747867</v>
      </c>
      <c r="Q205" s="1">
        <v>198</v>
      </c>
      <c r="R205" s="176">
        <v>26398.257916008355</v>
      </c>
      <c r="S205" s="176">
        <v>223334.54777738685</v>
      </c>
      <c r="T205" s="176">
        <v>165832.57483890932</v>
      </c>
      <c r="U205" s="176">
        <v>94094.173719611019</v>
      </c>
      <c r="V205" s="2"/>
      <c r="W205" s="176">
        <v>-24041.25455769815</v>
      </c>
      <c r="X205" s="176">
        <v>1701.8488171570934</v>
      </c>
      <c r="Y205" s="176">
        <v>-1683.7098217741586</v>
      </c>
      <c r="Z205" s="176">
        <v>-14048.747530267807</v>
      </c>
      <c r="AA205" s="2"/>
      <c r="AB205" s="175">
        <v>-54723.468549817509</v>
      </c>
      <c r="AC205" s="175">
        <v>-177401.26576231886</v>
      </c>
      <c r="AD205" s="175">
        <v>-150226.47815209487</v>
      </c>
      <c r="AE205" s="175">
        <v>-172910.78815747867</v>
      </c>
    </row>
    <row r="206" spans="1:31">
      <c r="A206" s="1">
        <v>199</v>
      </c>
      <c r="B206" s="176">
        <f>'T Revenue'!B203-'Year 0'!G$8+'Year 0'!G$122</f>
        <v>3248.684256054461</v>
      </c>
      <c r="C206" s="176">
        <f>'T Revenue'!C203-'Revenue Requirement'!C$4+'Revenue Requirement'!C$33</f>
        <v>240006.18549245992</v>
      </c>
      <c r="D206" s="176">
        <f>'T Revenue'!D203-'Revenue Requirement'!D$4+'Revenue Requirement'!D$33</f>
        <v>137572.86202861159</v>
      </c>
      <c r="E206" s="176">
        <f>'T Revenue'!E203-'Revenue Requirement'!E$4+'Revenue Requirement'!E$33</f>
        <v>162036.06725916965</v>
      </c>
      <c r="G206" s="179" t="e">
        <f ca="1"/>
        <v>#NAME?</v>
      </c>
      <c r="H206" s="179" t="e">
        <f ca="1"/>
        <v>#NAME?</v>
      </c>
      <c r="I206" s="179" t="e">
        <f ca="1"/>
        <v>#NAME?</v>
      </c>
      <c r="J206" s="179" t="e">
        <f ca="1"/>
        <v>#NAME?</v>
      </c>
      <c r="L206" s="175">
        <f>NR_to_Cash!C$9</f>
        <v>-54723.468549817509</v>
      </c>
      <c r="M206" s="175">
        <f>NR_to_Cash!D$9</f>
        <v>-177401.26576231886</v>
      </c>
      <c r="N206" s="175">
        <f>NR_to_Cash!E$9</f>
        <v>-150226.47815209487</v>
      </c>
      <c r="O206" s="175">
        <f>NR_to_Cash!F$9</f>
        <v>-172910.78815747867</v>
      </c>
      <c r="Q206" s="1">
        <v>199</v>
      </c>
      <c r="R206" s="176">
        <v>3248.684256054461</v>
      </c>
      <c r="S206" s="176">
        <v>240006.18549245992</v>
      </c>
      <c r="T206" s="176">
        <v>137572.86202861159</v>
      </c>
      <c r="U206" s="176">
        <v>162036.06725916965</v>
      </c>
      <c r="V206" s="2"/>
      <c r="W206" s="176">
        <v>8110.1970680991653</v>
      </c>
      <c r="X206" s="176">
        <v>-2822.3150751565117</v>
      </c>
      <c r="Y206" s="176">
        <v>-31226.064658907009</v>
      </c>
      <c r="Z206" s="176">
        <v>-33524.072735905647</v>
      </c>
      <c r="AA206" s="2"/>
      <c r="AB206" s="175">
        <v>-54723.468549817509</v>
      </c>
      <c r="AC206" s="175">
        <v>-177401.26576231886</v>
      </c>
      <c r="AD206" s="175">
        <v>-150226.47815209487</v>
      </c>
      <c r="AE206" s="175">
        <v>-172910.78815747867</v>
      </c>
    </row>
    <row r="207" spans="1:31">
      <c r="A207" s="1">
        <v>200</v>
      </c>
      <c r="B207" s="176">
        <f>'T Revenue'!B204-'Year 0'!G$8+'Year 0'!G$122</f>
        <v>4492.2770251999609</v>
      </c>
      <c r="C207" s="176">
        <f>'T Revenue'!C204-'Revenue Requirement'!C$4+'Revenue Requirement'!C$33</f>
        <v>217090.16048623552</v>
      </c>
      <c r="D207" s="176">
        <f>'T Revenue'!D204-'Revenue Requirement'!D$4+'Revenue Requirement'!D$33</f>
        <v>182449.19004778704</v>
      </c>
      <c r="E207" s="176">
        <f>'T Revenue'!E204-'Revenue Requirement'!E$4+'Revenue Requirement'!E$33</f>
        <v>144254.45852987678</v>
      </c>
      <c r="G207" s="179" t="e">
        <f ca="1"/>
        <v>#NAME?</v>
      </c>
      <c r="H207" s="179" t="e">
        <f ca="1"/>
        <v>#NAME?</v>
      </c>
      <c r="I207" s="179" t="e">
        <f ca="1"/>
        <v>#NAME?</v>
      </c>
      <c r="J207" s="179" t="e">
        <f ca="1"/>
        <v>#NAME?</v>
      </c>
      <c r="L207" s="175">
        <f>NR_to_Cash!C$9</f>
        <v>-54723.468549817509</v>
      </c>
      <c r="M207" s="175">
        <f>NR_to_Cash!D$9</f>
        <v>-177401.26576231886</v>
      </c>
      <c r="N207" s="175">
        <f>NR_to_Cash!E$9</f>
        <v>-150226.47815209487</v>
      </c>
      <c r="O207" s="175">
        <f>NR_to_Cash!F$9</f>
        <v>-172910.78815747867</v>
      </c>
      <c r="Q207" s="1">
        <v>200</v>
      </c>
      <c r="R207" s="176">
        <v>4492.2770251999609</v>
      </c>
      <c r="S207" s="176">
        <v>217090.16048623552</v>
      </c>
      <c r="T207" s="176">
        <v>182449.19004778704</v>
      </c>
      <c r="U207" s="176">
        <v>144254.45852987678</v>
      </c>
      <c r="V207" s="2"/>
      <c r="W207" s="176">
        <v>-30093.417095431359</v>
      </c>
      <c r="X207" s="176">
        <v>14793.292934339494</v>
      </c>
      <c r="Y207" s="176">
        <v>3459.2291006601881</v>
      </c>
      <c r="Z207" s="176">
        <v>-37415.057910986012</v>
      </c>
      <c r="AA207" s="2"/>
      <c r="AB207" s="175">
        <v>-54723.468549817509</v>
      </c>
      <c r="AC207" s="175">
        <v>-177401.26576231886</v>
      </c>
      <c r="AD207" s="175">
        <v>-150226.47815209487</v>
      </c>
      <c r="AE207" s="175">
        <v>-172910.78815747867</v>
      </c>
    </row>
    <row r="208" spans="1:31">
      <c r="A208" s="1">
        <v>201</v>
      </c>
      <c r="B208" s="176">
        <f>'T Revenue'!B205-'Year 0'!G$8+'Year 0'!G$122</f>
        <v>-10915.402183512226</v>
      </c>
      <c r="C208" s="176">
        <f>'T Revenue'!C205-'Revenue Requirement'!C$4+'Revenue Requirement'!C$33</f>
        <v>220397.4247692998</v>
      </c>
      <c r="D208" s="176">
        <f>'T Revenue'!D205-'Revenue Requirement'!D$4+'Revenue Requirement'!D$33</f>
        <v>159254.78588307742</v>
      </c>
      <c r="E208" s="176">
        <f>'T Revenue'!E205-'Revenue Requirement'!E$4+'Revenue Requirement'!E$33</f>
        <v>77787.069495753152</v>
      </c>
      <c r="G208" s="179" t="e">
        <f ca="1"/>
        <v>#NAME?</v>
      </c>
      <c r="H208" s="179" t="e">
        <f ca="1"/>
        <v>#NAME?</v>
      </c>
      <c r="I208" s="179" t="e">
        <f ca="1"/>
        <v>#NAME?</v>
      </c>
      <c r="J208" s="179" t="e">
        <f ca="1"/>
        <v>#NAME?</v>
      </c>
      <c r="L208" s="175">
        <f>NR_to_Cash!C$9</f>
        <v>-54723.468549817509</v>
      </c>
      <c r="M208" s="175">
        <f>NR_to_Cash!D$9</f>
        <v>-177401.26576231886</v>
      </c>
      <c r="N208" s="175">
        <f>NR_to_Cash!E$9</f>
        <v>-150226.47815209487</v>
      </c>
      <c r="O208" s="175">
        <f>NR_to_Cash!F$9</f>
        <v>-172910.78815747867</v>
      </c>
      <c r="Q208" s="1">
        <v>201</v>
      </c>
      <c r="R208" s="176">
        <v>-10915.402183512226</v>
      </c>
      <c r="S208" s="176">
        <v>220397.4247692998</v>
      </c>
      <c r="T208" s="176">
        <v>159254.78588307742</v>
      </c>
      <c r="U208" s="176">
        <v>77787.069495753152</v>
      </c>
      <c r="V208" s="2"/>
      <c r="W208" s="176">
        <v>31460.864904780639</v>
      </c>
      <c r="X208" s="176">
        <v>-12974.326009344077</v>
      </c>
      <c r="Y208" s="176">
        <v>12934.314550305018</v>
      </c>
      <c r="Z208" s="176">
        <v>-16553.94026886858</v>
      </c>
      <c r="AA208" s="2"/>
      <c r="AB208" s="175">
        <v>-54723.468549817509</v>
      </c>
      <c r="AC208" s="175">
        <v>-177401.26576231886</v>
      </c>
      <c r="AD208" s="175">
        <v>-150226.47815209487</v>
      </c>
      <c r="AE208" s="175">
        <v>-172910.78815747867</v>
      </c>
    </row>
    <row r="209" spans="1:31">
      <c r="A209" s="1">
        <v>202</v>
      </c>
      <c r="B209" s="176">
        <f>'T Revenue'!B206-'Year 0'!G$8+'Year 0'!G$122</f>
        <v>2749.22976388596</v>
      </c>
      <c r="C209" s="176">
        <f>'T Revenue'!C206-'Revenue Requirement'!C$4+'Revenue Requirement'!C$33</f>
        <v>228167.31936046947</v>
      </c>
      <c r="D209" s="176">
        <f>'T Revenue'!D206-'Revenue Requirement'!D$4+'Revenue Requirement'!D$33</f>
        <v>145828.84075538791</v>
      </c>
      <c r="E209" s="176">
        <f>'T Revenue'!E206-'Revenue Requirement'!E$4+'Revenue Requirement'!E$33</f>
        <v>133413.50808122661</v>
      </c>
      <c r="G209" s="179" t="e">
        <f ca="1"/>
        <v>#NAME?</v>
      </c>
      <c r="H209" s="179" t="e">
        <f ca="1"/>
        <v>#NAME?</v>
      </c>
      <c r="I209" s="179" t="e">
        <f ca="1"/>
        <v>#NAME?</v>
      </c>
      <c r="J209" s="179" t="e">
        <f ca="1"/>
        <v>#NAME?</v>
      </c>
      <c r="L209" s="175">
        <f>NR_to_Cash!C$9</f>
        <v>-54723.468549817509</v>
      </c>
      <c r="M209" s="175">
        <f>NR_to_Cash!D$9</f>
        <v>-177401.26576231886</v>
      </c>
      <c r="N209" s="175">
        <f>NR_to_Cash!E$9</f>
        <v>-150226.47815209487</v>
      </c>
      <c r="O209" s="175">
        <f>NR_to_Cash!F$9</f>
        <v>-172910.78815747867</v>
      </c>
      <c r="Q209" s="1">
        <v>202</v>
      </c>
      <c r="R209" s="176">
        <v>2749.22976388596</v>
      </c>
      <c r="S209" s="176">
        <v>228167.31936046947</v>
      </c>
      <c r="T209" s="176">
        <v>145828.84075538791</v>
      </c>
      <c r="U209" s="176">
        <v>133413.50808122661</v>
      </c>
      <c r="V209" s="2"/>
      <c r="W209" s="176">
        <v>-16222.491455572657</v>
      </c>
      <c r="X209" s="176">
        <v>3183.6138757639565</v>
      </c>
      <c r="Y209" s="176">
        <v>-42698.169483832316</v>
      </c>
      <c r="Z209" s="176">
        <v>-33199.777057514992</v>
      </c>
      <c r="AA209" s="2"/>
      <c r="AB209" s="175">
        <v>-54723.468549817509</v>
      </c>
      <c r="AC209" s="175">
        <v>-177401.26576231886</v>
      </c>
      <c r="AD209" s="175">
        <v>-150226.47815209487</v>
      </c>
      <c r="AE209" s="175">
        <v>-172910.78815747867</v>
      </c>
    </row>
    <row r="210" spans="1:31">
      <c r="A210" s="1">
        <v>203</v>
      </c>
      <c r="B210" s="176">
        <f>'T Revenue'!B207-'Year 0'!G$8+'Year 0'!G$122</f>
        <v>2637.8186073035467</v>
      </c>
      <c r="C210" s="176">
        <f>'T Revenue'!C207-'Revenue Requirement'!C$4+'Revenue Requirement'!C$33</f>
        <v>273639.67854235112</v>
      </c>
      <c r="D210" s="176">
        <f>'T Revenue'!D207-'Revenue Requirement'!D$4+'Revenue Requirement'!D$33</f>
        <v>122622.84949910501</v>
      </c>
      <c r="E210" s="176">
        <f>'T Revenue'!E207-'Revenue Requirement'!E$4+'Revenue Requirement'!E$33</f>
        <v>113133.61868124176</v>
      </c>
      <c r="G210" s="179" t="e">
        <f ca="1"/>
        <v>#NAME?</v>
      </c>
      <c r="H210" s="179" t="e">
        <f ca="1"/>
        <v>#NAME?</v>
      </c>
      <c r="I210" s="179" t="e">
        <f ca="1"/>
        <v>#NAME?</v>
      </c>
      <c r="J210" s="179" t="e">
        <f ca="1"/>
        <v>#NAME?</v>
      </c>
      <c r="L210" s="175">
        <f>NR_to_Cash!C$9</f>
        <v>-54723.468549817509</v>
      </c>
      <c r="M210" s="175">
        <f>NR_to_Cash!D$9</f>
        <v>-177401.26576231886</v>
      </c>
      <c r="N210" s="175">
        <f>NR_to_Cash!E$9</f>
        <v>-150226.47815209487</v>
      </c>
      <c r="O210" s="175">
        <f>NR_to_Cash!F$9</f>
        <v>-172910.78815747867</v>
      </c>
      <c r="Q210" s="1">
        <v>203</v>
      </c>
      <c r="R210" s="176">
        <v>2637.8186073035467</v>
      </c>
      <c r="S210" s="176">
        <v>273639.67854235112</v>
      </c>
      <c r="T210" s="176">
        <v>122622.84949910501</v>
      </c>
      <c r="U210" s="176">
        <v>113133.61868124176</v>
      </c>
      <c r="V210" s="2"/>
      <c r="W210" s="176">
        <v>6289.3882529963739</v>
      </c>
      <c r="X210" s="176">
        <v>-27371.610722164391</v>
      </c>
      <c r="Y210" s="176">
        <v>-13816.0936170856</v>
      </c>
      <c r="Z210" s="176">
        <v>253.62327844207175</v>
      </c>
      <c r="AA210" s="2"/>
      <c r="AB210" s="175">
        <v>-54723.468549817509</v>
      </c>
      <c r="AC210" s="175">
        <v>-177401.26576231886</v>
      </c>
      <c r="AD210" s="175">
        <v>-150226.47815209487</v>
      </c>
      <c r="AE210" s="175">
        <v>-172910.78815747867</v>
      </c>
    </row>
    <row r="211" spans="1:31">
      <c r="A211" s="1">
        <v>204</v>
      </c>
      <c r="B211" s="176">
        <f>'T Revenue'!B208-'Year 0'!G$8+'Year 0'!G$122</f>
        <v>-11259.978021328337</v>
      </c>
      <c r="C211" s="176">
        <f>'T Revenue'!C208-'Revenue Requirement'!C$4+'Revenue Requirement'!C$33</f>
        <v>241308.2984764718</v>
      </c>
      <c r="D211" s="176">
        <f>'T Revenue'!D208-'Revenue Requirement'!D$4+'Revenue Requirement'!D$33</f>
        <v>127633.34993602312</v>
      </c>
      <c r="E211" s="176">
        <f>'T Revenue'!E208-'Revenue Requirement'!E$4+'Revenue Requirement'!E$33</f>
        <v>102027.1338015683</v>
      </c>
      <c r="G211" s="179" t="e">
        <f ca="1"/>
        <v>#NAME?</v>
      </c>
      <c r="H211" s="179" t="e">
        <f ca="1"/>
        <v>#NAME?</v>
      </c>
      <c r="I211" s="179" t="e">
        <f ca="1"/>
        <v>#NAME?</v>
      </c>
      <c r="J211" s="179" t="e">
        <f ca="1"/>
        <v>#NAME?</v>
      </c>
      <c r="L211" s="175">
        <f>NR_to_Cash!C$9</f>
        <v>-54723.468549817509</v>
      </c>
      <c r="M211" s="175">
        <f>NR_to_Cash!D$9</f>
        <v>-177401.26576231886</v>
      </c>
      <c r="N211" s="175">
        <f>NR_to_Cash!E$9</f>
        <v>-150226.47815209487</v>
      </c>
      <c r="O211" s="175">
        <f>NR_to_Cash!F$9</f>
        <v>-172910.78815747867</v>
      </c>
      <c r="Q211" s="1">
        <v>204</v>
      </c>
      <c r="R211" s="176">
        <v>-11259.978021328337</v>
      </c>
      <c r="S211" s="176">
        <v>241308.2984764718</v>
      </c>
      <c r="T211" s="176">
        <v>127633.34993602312</v>
      </c>
      <c r="U211" s="176">
        <v>102027.1338015683</v>
      </c>
      <c r="V211" s="2"/>
      <c r="W211" s="176">
        <v>-20321.082958707702</v>
      </c>
      <c r="X211" s="176">
        <v>-42537.10570869199</v>
      </c>
      <c r="Y211" s="176">
        <v>-39603.463908413425</v>
      </c>
      <c r="Z211" s="176">
        <v>22357.816779067274</v>
      </c>
      <c r="AA211" s="2"/>
      <c r="AB211" s="175">
        <v>-54723.468549817509</v>
      </c>
      <c r="AC211" s="175">
        <v>-177401.26576231886</v>
      </c>
      <c r="AD211" s="175">
        <v>-150226.47815209487</v>
      </c>
      <c r="AE211" s="175">
        <v>-172910.78815747867</v>
      </c>
    </row>
    <row r="212" spans="1:31">
      <c r="A212" s="1">
        <v>205</v>
      </c>
      <c r="B212" s="176">
        <f>'T Revenue'!B209-'Year 0'!G$8+'Year 0'!G$122</f>
        <v>-2279.9396554077975</v>
      </c>
      <c r="C212" s="176">
        <f>'T Revenue'!C209-'Revenue Requirement'!C$4+'Revenue Requirement'!C$33</f>
        <v>271225.47919365298</v>
      </c>
      <c r="D212" s="176">
        <f>'T Revenue'!D209-'Revenue Requirement'!D$4+'Revenue Requirement'!D$33</f>
        <v>164666.86756118247</v>
      </c>
      <c r="E212" s="176">
        <f>'T Revenue'!E209-'Revenue Requirement'!E$4+'Revenue Requirement'!E$33</f>
        <v>154241.59124585637</v>
      </c>
      <c r="G212" s="179" t="e">
        <f ca="1"/>
        <v>#NAME?</v>
      </c>
      <c r="H212" s="179" t="e">
        <f ca="1"/>
        <v>#NAME?</v>
      </c>
      <c r="I212" s="179" t="e">
        <f ca="1"/>
        <v>#NAME?</v>
      </c>
      <c r="J212" s="179" t="e">
        <f ca="1"/>
        <v>#NAME?</v>
      </c>
      <c r="L212" s="175">
        <f>NR_to_Cash!C$9</f>
        <v>-54723.468549817509</v>
      </c>
      <c r="M212" s="175">
        <f>NR_to_Cash!D$9</f>
        <v>-177401.26576231886</v>
      </c>
      <c r="N212" s="175">
        <f>NR_to_Cash!E$9</f>
        <v>-150226.47815209487</v>
      </c>
      <c r="O212" s="175">
        <f>NR_to_Cash!F$9</f>
        <v>-172910.78815747867</v>
      </c>
      <c r="Q212" s="1">
        <v>205</v>
      </c>
      <c r="R212" s="176">
        <v>-2279.9396554077975</v>
      </c>
      <c r="S212" s="176">
        <v>271225.47919365298</v>
      </c>
      <c r="T212" s="176">
        <v>164666.86756118247</v>
      </c>
      <c r="U212" s="176">
        <v>154241.59124585637</v>
      </c>
      <c r="V212" s="2"/>
      <c r="W212" s="176">
        <v>-54663.447582592489</v>
      </c>
      <c r="X212" s="176">
        <v>3994.6761727905832</v>
      </c>
      <c r="Y212" s="176">
        <v>8740.4772282626946</v>
      </c>
      <c r="Z212" s="176">
        <v>603.71867777872831</v>
      </c>
      <c r="AA212" s="2"/>
      <c r="AB212" s="175">
        <v>-54723.468549817509</v>
      </c>
      <c r="AC212" s="175">
        <v>-177401.26576231886</v>
      </c>
      <c r="AD212" s="175">
        <v>-150226.47815209487</v>
      </c>
      <c r="AE212" s="175">
        <v>-172910.78815747867</v>
      </c>
    </row>
    <row r="213" spans="1:31">
      <c r="A213" s="1">
        <v>206</v>
      </c>
      <c r="B213" s="176">
        <f>'T Revenue'!B210-'Year 0'!G$8+'Year 0'!G$122</f>
        <v>11774.316779399291</v>
      </c>
      <c r="C213" s="176">
        <f>'T Revenue'!C210-'Revenue Requirement'!C$4+'Revenue Requirement'!C$33</f>
        <v>242657.79015002097</v>
      </c>
      <c r="D213" s="176">
        <f>'T Revenue'!D210-'Revenue Requirement'!D$4+'Revenue Requirement'!D$33</f>
        <v>143573.81124607637</v>
      </c>
      <c r="E213" s="176">
        <f>'T Revenue'!E210-'Revenue Requirement'!E$4+'Revenue Requirement'!E$33</f>
        <v>87113.0715856608</v>
      </c>
      <c r="G213" s="179" t="e">
        <f ca="1"/>
        <v>#NAME?</v>
      </c>
      <c r="H213" s="179" t="e">
        <f ca="1"/>
        <v>#NAME?</v>
      </c>
      <c r="I213" s="179" t="e">
        <f ca="1"/>
        <v>#NAME?</v>
      </c>
      <c r="J213" s="179" t="e">
        <f ca="1"/>
        <v>#NAME?</v>
      </c>
      <c r="L213" s="175">
        <f>NR_to_Cash!C$9</f>
        <v>-54723.468549817509</v>
      </c>
      <c r="M213" s="175">
        <f>NR_to_Cash!D$9</f>
        <v>-177401.26576231886</v>
      </c>
      <c r="N213" s="175">
        <f>NR_to_Cash!E$9</f>
        <v>-150226.47815209487</v>
      </c>
      <c r="O213" s="175">
        <f>NR_to_Cash!F$9</f>
        <v>-172910.78815747867</v>
      </c>
      <c r="Q213" s="1">
        <v>206</v>
      </c>
      <c r="R213" s="176">
        <v>11774.316779399291</v>
      </c>
      <c r="S213" s="176">
        <v>242657.79015002097</v>
      </c>
      <c r="T213" s="176">
        <v>143573.81124607637</v>
      </c>
      <c r="U213" s="176">
        <v>87113.0715856608</v>
      </c>
      <c r="V213" s="2"/>
      <c r="W213" s="176">
        <v>11788.884265253204</v>
      </c>
      <c r="X213" s="176">
        <v>-28152.425812153611</v>
      </c>
      <c r="Y213" s="176">
        <v>-56333.740066611208</v>
      </c>
      <c r="Z213" s="176">
        <v>-30077.524429878918</v>
      </c>
      <c r="AA213" s="2"/>
      <c r="AB213" s="175">
        <v>-54723.468549817509</v>
      </c>
      <c r="AC213" s="175">
        <v>-177401.26576231886</v>
      </c>
      <c r="AD213" s="175">
        <v>-150226.47815209487</v>
      </c>
      <c r="AE213" s="175">
        <v>-172910.78815747867</v>
      </c>
    </row>
    <row r="214" spans="1:31">
      <c r="A214" s="1">
        <v>207</v>
      </c>
      <c r="B214" s="176">
        <f>'T Revenue'!B211-'Year 0'!G$8+'Year 0'!G$122</f>
        <v>-7062.2244968656451</v>
      </c>
      <c r="C214" s="176">
        <f>'T Revenue'!C211-'Revenue Requirement'!C$4+'Revenue Requirement'!C$33</f>
        <v>201546.25450600684</v>
      </c>
      <c r="D214" s="176">
        <f>'T Revenue'!D211-'Revenue Requirement'!D$4+'Revenue Requirement'!D$33</f>
        <v>133081.1600081441</v>
      </c>
      <c r="E214" s="176">
        <f>'T Revenue'!E211-'Revenue Requirement'!E$4+'Revenue Requirement'!E$33</f>
        <v>118461.45737982402</v>
      </c>
      <c r="G214" s="179" t="e">
        <f ca="1"/>
        <v>#NAME?</v>
      </c>
      <c r="H214" s="179" t="e">
        <f ca="1"/>
        <v>#NAME?</v>
      </c>
      <c r="I214" s="179" t="e">
        <f ca="1"/>
        <v>#NAME?</v>
      </c>
      <c r="J214" s="179" t="e">
        <f ca="1"/>
        <v>#NAME?</v>
      </c>
      <c r="L214" s="175">
        <f>NR_to_Cash!C$9</f>
        <v>-54723.468549817509</v>
      </c>
      <c r="M214" s="175">
        <f>NR_to_Cash!D$9</f>
        <v>-177401.26576231886</v>
      </c>
      <c r="N214" s="175">
        <f>NR_to_Cash!E$9</f>
        <v>-150226.47815209487</v>
      </c>
      <c r="O214" s="175">
        <f>NR_to_Cash!F$9</f>
        <v>-172910.78815747867</v>
      </c>
      <c r="Q214" s="1">
        <v>207</v>
      </c>
      <c r="R214" s="176">
        <v>-7062.2244968656451</v>
      </c>
      <c r="S214" s="176">
        <v>201546.25450600684</v>
      </c>
      <c r="T214" s="176">
        <v>133081.1600081441</v>
      </c>
      <c r="U214" s="176">
        <v>118461.45737982402</v>
      </c>
      <c r="V214" s="2"/>
      <c r="W214" s="176">
        <v>32390.696577724186</v>
      </c>
      <c r="X214" s="176">
        <v>-12039.488364051096</v>
      </c>
      <c r="Y214" s="176">
        <v>-12157.059478254523</v>
      </c>
      <c r="Z214" s="176">
        <v>17656.958043825347</v>
      </c>
      <c r="AA214" s="2"/>
      <c r="AB214" s="175">
        <v>-54723.468549817509</v>
      </c>
      <c r="AC214" s="175">
        <v>-177401.26576231886</v>
      </c>
      <c r="AD214" s="175">
        <v>-150226.47815209487</v>
      </c>
      <c r="AE214" s="175">
        <v>-172910.78815747867</v>
      </c>
    </row>
    <row r="215" spans="1:31">
      <c r="A215" s="1">
        <v>208</v>
      </c>
      <c r="B215" s="176">
        <f>'T Revenue'!B212-'Year 0'!G$8+'Year 0'!G$122</f>
        <v>13959.299589608563</v>
      </c>
      <c r="C215" s="176">
        <f>'T Revenue'!C212-'Revenue Requirement'!C$4+'Revenue Requirement'!C$33</f>
        <v>228353.12195407739</v>
      </c>
      <c r="D215" s="176">
        <f>'T Revenue'!D212-'Revenue Requirement'!D$4+'Revenue Requirement'!D$33</f>
        <v>179135.70273008081</v>
      </c>
      <c r="E215" s="176">
        <f>'T Revenue'!E212-'Revenue Requirement'!E$4+'Revenue Requirement'!E$33</f>
        <v>113168.48466936126</v>
      </c>
      <c r="G215" s="179" t="e">
        <f ca="1"/>
        <v>#NAME?</v>
      </c>
      <c r="H215" s="179" t="e">
        <f ca="1"/>
        <v>#NAME?</v>
      </c>
      <c r="I215" s="179" t="e">
        <f ca="1"/>
        <v>#NAME?</v>
      </c>
      <c r="J215" s="179" t="e">
        <f ca="1"/>
        <v>#NAME?</v>
      </c>
      <c r="L215" s="175">
        <f>NR_to_Cash!C$9</f>
        <v>-54723.468549817509</v>
      </c>
      <c r="M215" s="175">
        <f>NR_to_Cash!D$9</f>
        <v>-177401.26576231886</v>
      </c>
      <c r="N215" s="175">
        <f>NR_to_Cash!E$9</f>
        <v>-150226.47815209487</v>
      </c>
      <c r="O215" s="175">
        <f>NR_to_Cash!F$9</f>
        <v>-172910.78815747867</v>
      </c>
      <c r="Q215" s="1">
        <v>208</v>
      </c>
      <c r="R215" s="176">
        <v>13959.299589608563</v>
      </c>
      <c r="S215" s="176">
        <v>228353.12195407739</v>
      </c>
      <c r="T215" s="176">
        <v>179135.70273008081</v>
      </c>
      <c r="U215" s="176">
        <v>113168.48466936126</v>
      </c>
      <c r="V215" s="2"/>
      <c r="W215" s="176">
        <v>31005.881835483131</v>
      </c>
      <c r="X215" s="176">
        <v>-22503.317328799982</v>
      </c>
      <c r="Y215" s="176">
        <v>20493.056371709099</v>
      </c>
      <c r="Z215" s="176">
        <v>-8444.599411261268</v>
      </c>
      <c r="AA215" s="2"/>
      <c r="AB215" s="175">
        <v>-54723.468549817509</v>
      </c>
      <c r="AC215" s="175">
        <v>-177401.26576231886</v>
      </c>
      <c r="AD215" s="175">
        <v>-150226.47815209487</v>
      </c>
      <c r="AE215" s="175">
        <v>-172910.78815747867</v>
      </c>
    </row>
    <row r="216" spans="1:31">
      <c r="A216" s="1">
        <v>209</v>
      </c>
      <c r="B216" s="176">
        <f>'T Revenue'!B213-'Year 0'!G$8+'Year 0'!G$122</f>
        <v>18250.122621548595</v>
      </c>
      <c r="C216" s="176">
        <f>'T Revenue'!C213-'Revenue Requirement'!C$4+'Revenue Requirement'!C$33</f>
        <v>233819.91645626794</v>
      </c>
      <c r="D216" s="176">
        <f>'T Revenue'!D213-'Revenue Requirement'!D$4+'Revenue Requirement'!D$33</f>
        <v>120555.82745311642</v>
      </c>
      <c r="E216" s="176">
        <f>'T Revenue'!E213-'Revenue Requirement'!E$4+'Revenue Requirement'!E$33</f>
        <v>69721.09756250144</v>
      </c>
      <c r="G216" s="179" t="e">
        <f ca="1"/>
        <v>#NAME?</v>
      </c>
      <c r="H216" s="179" t="e">
        <f ca="1"/>
        <v>#NAME?</v>
      </c>
      <c r="I216" s="179" t="e">
        <f ca="1"/>
        <v>#NAME?</v>
      </c>
      <c r="J216" s="179" t="e">
        <f ca="1"/>
        <v>#NAME?</v>
      </c>
      <c r="L216" s="175">
        <f>NR_to_Cash!C$9</f>
        <v>-54723.468549817509</v>
      </c>
      <c r="M216" s="175">
        <f>NR_to_Cash!D$9</f>
        <v>-177401.26576231886</v>
      </c>
      <c r="N216" s="175">
        <f>NR_to_Cash!E$9</f>
        <v>-150226.47815209487</v>
      </c>
      <c r="O216" s="175">
        <f>NR_to_Cash!F$9</f>
        <v>-172910.78815747867</v>
      </c>
      <c r="Q216" s="1">
        <v>209</v>
      </c>
      <c r="R216" s="176">
        <v>18250.122621548595</v>
      </c>
      <c r="S216" s="176">
        <v>233819.91645626794</v>
      </c>
      <c r="T216" s="176">
        <v>120555.82745311642</v>
      </c>
      <c r="U216" s="176">
        <v>69721.09756250144</v>
      </c>
      <c r="V216" s="2"/>
      <c r="W216" s="176">
        <v>-12538.731568409596</v>
      </c>
      <c r="X216" s="176">
        <v>-11866.593172798632</v>
      </c>
      <c r="Y216" s="176">
        <v>-23311.745032583829</v>
      </c>
      <c r="Z216" s="176">
        <v>-38914.068030075403</v>
      </c>
      <c r="AA216" s="2"/>
      <c r="AB216" s="175">
        <v>-54723.468549817509</v>
      </c>
      <c r="AC216" s="175">
        <v>-177401.26576231886</v>
      </c>
      <c r="AD216" s="175">
        <v>-150226.47815209487</v>
      </c>
      <c r="AE216" s="175">
        <v>-172910.78815747867</v>
      </c>
    </row>
    <row r="217" spans="1:31">
      <c r="A217" s="1">
        <v>210</v>
      </c>
      <c r="B217" s="176">
        <f>'T Revenue'!B214-'Year 0'!G$8+'Year 0'!G$122</f>
        <v>-2593.9100110116415</v>
      </c>
      <c r="C217" s="176">
        <f>'T Revenue'!C214-'Revenue Requirement'!C$4+'Revenue Requirement'!C$33</f>
        <v>238496.44694537041</v>
      </c>
      <c r="D217" s="176">
        <f>'T Revenue'!D214-'Revenue Requirement'!D$4+'Revenue Requirement'!D$33</f>
        <v>110655.9548509256</v>
      </c>
      <c r="E217" s="176">
        <f>'T Revenue'!E214-'Revenue Requirement'!E$4+'Revenue Requirement'!E$33</f>
        <v>82402.126802797196</v>
      </c>
      <c r="G217" s="179" t="e">
        <f ca="1"/>
        <v>#NAME?</v>
      </c>
      <c r="H217" s="179" t="e">
        <f ca="1"/>
        <v>#NAME?</v>
      </c>
      <c r="I217" s="179" t="e">
        <f ca="1"/>
        <v>#NAME?</v>
      </c>
      <c r="J217" s="179" t="e">
        <f ca="1"/>
        <v>#NAME?</v>
      </c>
      <c r="L217" s="175">
        <f>NR_to_Cash!C$9</f>
        <v>-54723.468549817509</v>
      </c>
      <c r="M217" s="175">
        <f>NR_to_Cash!D$9</f>
        <v>-177401.26576231886</v>
      </c>
      <c r="N217" s="175">
        <f>NR_to_Cash!E$9</f>
        <v>-150226.47815209487</v>
      </c>
      <c r="O217" s="175">
        <f>NR_to_Cash!F$9</f>
        <v>-172910.78815747867</v>
      </c>
      <c r="Q217" s="1">
        <v>210</v>
      </c>
      <c r="R217" s="176">
        <v>-2593.9100110116415</v>
      </c>
      <c r="S217" s="176">
        <v>238496.44694537041</v>
      </c>
      <c r="T217" s="176">
        <v>110655.9548509256</v>
      </c>
      <c r="U217" s="176">
        <v>82402.126802797196</v>
      </c>
      <c r="V217" s="2"/>
      <c r="W217" s="176">
        <v>7029.7837552475976</v>
      </c>
      <c r="X217" s="176">
        <v>-30479.759190907702</v>
      </c>
      <c r="Y217" s="176">
        <v>20449.749208749272</v>
      </c>
      <c r="Z217" s="176">
        <v>18330.743887951598</v>
      </c>
      <c r="AA217" s="2"/>
      <c r="AB217" s="175">
        <v>-54723.468549817509</v>
      </c>
      <c r="AC217" s="175">
        <v>-177401.26576231886</v>
      </c>
      <c r="AD217" s="175">
        <v>-150226.47815209487</v>
      </c>
      <c r="AE217" s="175">
        <v>-172910.78815747867</v>
      </c>
    </row>
    <row r="218" spans="1:31">
      <c r="A218" s="1">
        <v>211</v>
      </c>
      <c r="B218" s="176">
        <f>'T Revenue'!B215-'Year 0'!G$8+'Year 0'!G$122</f>
        <v>-9311.1103610955179</v>
      </c>
      <c r="C218" s="176">
        <f>'T Revenue'!C215-'Revenue Requirement'!C$4+'Revenue Requirement'!C$33</f>
        <v>232416.79518877319</v>
      </c>
      <c r="D218" s="176">
        <f>'T Revenue'!D215-'Revenue Requirement'!D$4+'Revenue Requirement'!D$33</f>
        <v>158422.83508740785</v>
      </c>
      <c r="E218" s="176">
        <f>'T Revenue'!E215-'Revenue Requirement'!E$4+'Revenue Requirement'!E$33</f>
        <v>90057.900860910537</v>
      </c>
      <c r="G218" s="179" t="e">
        <f ca="1"/>
        <v>#NAME?</v>
      </c>
      <c r="H218" s="179" t="e">
        <f ca="1"/>
        <v>#NAME?</v>
      </c>
      <c r="I218" s="179" t="e">
        <f ca="1"/>
        <v>#NAME?</v>
      </c>
      <c r="J218" s="179" t="e">
        <f ca="1"/>
        <v>#NAME?</v>
      </c>
      <c r="L218" s="175">
        <f>NR_to_Cash!C$9</f>
        <v>-54723.468549817509</v>
      </c>
      <c r="M218" s="175">
        <f>NR_to_Cash!D$9</f>
        <v>-177401.26576231886</v>
      </c>
      <c r="N218" s="175">
        <f>NR_to_Cash!E$9</f>
        <v>-150226.47815209487</v>
      </c>
      <c r="O218" s="175">
        <f>NR_to_Cash!F$9</f>
        <v>-172910.78815747867</v>
      </c>
      <c r="Q218" s="1">
        <v>211</v>
      </c>
      <c r="R218" s="176">
        <v>-9311.1103610955179</v>
      </c>
      <c r="S218" s="176">
        <v>232416.79518877319</v>
      </c>
      <c r="T218" s="176">
        <v>158422.83508740785</v>
      </c>
      <c r="U218" s="176">
        <v>90057.900860910537</v>
      </c>
      <c r="V218" s="2"/>
      <c r="W218" s="176">
        <v>4452.7626849514199</v>
      </c>
      <c r="X218" s="176">
        <v>-29321.18397245137</v>
      </c>
      <c r="Y218" s="176">
        <v>13597.734542458085</v>
      </c>
      <c r="Z218" s="176">
        <v>-7256.6699541714042</v>
      </c>
      <c r="AA218" s="2"/>
      <c r="AB218" s="175">
        <v>-54723.468549817509</v>
      </c>
      <c r="AC218" s="175">
        <v>-177401.26576231886</v>
      </c>
      <c r="AD218" s="175">
        <v>-150226.47815209487</v>
      </c>
      <c r="AE218" s="175">
        <v>-172910.78815747867</v>
      </c>
    </row>
    <row r="219" spans="1:31">
      <c r="A219" s="1">
        <v>212</v>
      </c>
      <c r="B219" s="176">
        <f>'T Revenue'!B216-'Year 0'!G$8+'Year 0'!G$122</f>
        <v>3672.506367813563</v>
      </c>
      <c r="C219" s="176">
        <f>'T Revenue'!C216-'Revenue Requirement'!C$4+'Revenue Requirement'!C$33</f>
        <v>243758.54683825071</v>
      </c>
      <c r="D219" s="176">
        <f>'T Revenue'!D216-'Revenue Requirement'!D$4+'Revenue Requirement'!D$33</f>
        <v>209992.86023857794</v>
      </c>
      <c r="E219" s="176">
        <f>'T Revenue'!E216-'Revenue Requirement'!E$4+'Revenue Requirement'!E$33</f>
        <v>142589.74461298366</v>
      </c>
      <c r="G219" s="179" t="e">
        <f ca="1"/>
        <v>#NAME?</v>
      </c>
      <c r="H219" s="179" t="e">
        <f ca="1"/>
        <v>#NAME?</v>
      </c>
      <c r="I219" s="179" t="e">
        <f ca="1"/>
        <v>#NAME?</v>
      </c>
      <c r="J219" s="179" t="e">
        <f ca="1"/>
        <v>#NAME?</v>
      </c>
      <c r="L219" s="175">
        <f>NR_to_Cash!C$9</f>
        <v>-54723.468549817509</v>
      </c>
      <c r="M219" s="175">
        <f>NR_to_Cash!D$9</f>
        <v>-177401.26576231886</v>
      </c>
      <c r="N219" s="175">
        <f>NR_to_Cash!E$9</f>
        <v>-150226.47815209487</v>
      </c>
      <c r="O219" s="175">
        <f>NR_to_Cash!F$9</f>
        <v>-172910.78815747867</v>
      </c>
      <c r="Q219" s="1">
        <v>212</v>
      </c>
      <c r="R219" s="176">
        <v>3672.506367813563</v>
      </c>
      <c r="S219" s="176">
        <v>243758.54683825071</v>
      </c>
      <c r="T219" s="176">
        <v>209992.86023857794</v>
      </c>
      <c r="U219" s="176">
        <v>142589.74461298366</v>
      </c>
      <c r="V219" s="2"/>
      <c r="W219" s="176">
        <v>-28740.970847379533</v>
      </c>
      <c r="X219" s="176">
        <v>-24956.440001174109</v>
      </c>
      <c r="Y219" s="176">
        <v>-366.26331104408018</v>
      </c>
      <c r="Z219" s="176">
        <v>7918.1130373510532</v>
      </c>
      <c r="AA219" s="2"/>
      <c r="AB219" s="175">
        <v>-54723.468549817509</v>
      </c>
      <c r="AC219" s="175">
        <v>-177401.26576231886</v>
      </c>
      <c r="AD219" s="175">
        <v>-150226.47815209487</v>
      </c>
      <c r="AE219" s="175">
        <v>-172910.78815747867</v>
      </c>
    </row>
    <row r="220" spans="1:31">
      <c r="A220" s="1">
        <v>213</v>
      </c>
      <c r="B220" s="176">
        <f>'T Revenue'!B217-'Year 0'!G$8+'Year 0'!G$122</f>
        <v>-1750.3987780669704</v>
      </c>
      <c r="C220" s="176">
        <f>'T Revenue'!C217-'Revenue Requirement'!C$4+'Revenue Requirement'!C$33</f>
        <v>225325.30036425265</v>
      </c>
      <c r="D220" s="176">
        <f>'T Revenue'!D217-'Revenue Requirement'!D$4+'Revenue Requirement'!D$33</f>
        <v>150156.68596768891</v>
      </c>
      <c r="E220" s="176">
        <f>'T Revenue'!E217-'Revenue Requirement'!E$4+'Revenue Requirement'!E$33</f>
        <v>96427.343260239577</v>
      </c>
      <c r="G220" s="179" t="e">
        <f ca="1"/>
        <v>#NAME?</v>
      </c>
      <c r="H220" s="179" t="e">
        <f ca="1"/>
        <v>#NAME?</v>
      </c>
      <c r="I220" s="179" t="e">
        <f ca="1"/>
        <v>#NAME?</v>
      </c>
      <c r="J220" s="179" t="e">
        <f ca="1"/>
        <v>#NAME?</v>
      </c>
      <c r="L220" s="175">
        <f>NR_to_Cash!C$9</f>
        <v>-54723.468549817509</v>
      </c>
      <c r="M220" s="175">
        <f>NR_to_Cash!D$9</f>
        <v>-177401.26576231886</v>
      </c>
      <c r="N220" s="175">
        <f>NR_to_Cash!E$9</f>
        <v>-150226.47815209487</v>
      </c>
      <c r="O220" s="175">
        <f>NR_to_Cash!F$9</f>
        <v>-172910.78815747867</v>
      </c>
      <c r="Q220" s="1">
        <v>213</v>
      </c>
      <c r="R220" s="176">
        <v>-1750.3987780669704</v>
      </c>
      <c r="S220" s="176">
        <v>225325.30036425265</v>
      </c>
      <c r="T220" s="176">
        <v>150156.68596768891</v>
      </c>
      <c r="U220" s="176">
        <v>96427.343260239577</v>
      </c>
      <c r="V220" s="2"/>
      <c r="W220" s="176">
        <v>20403.381444293074</v>
      </c>
      <c r="X220" s="176">
        <v>1088.5995508134365</v>
      </c>
      <c r="Y220" s="176">
        <v>-39501.567009022227</v>
      </c>
      <c r="Z220" s="176">
        <v>-19871.531498391647</v>
      </c>
      <c r="AA220" s="2"/>
      <c r="AB220" s="175">
        <v>-54723.468549817509</v>
      </c>
      <c r="AC220" s="175">
        <v>-177401.26576231886</v>
      </c>
      <c r="AD220" s="175">
        <v>-150226.47815209487</v>
      </c>
      <c r="AE220" s="175">
        <v>-172910.78815747867</v>
      </c>
    </row>
    <row r="221" spans="1:31">
      <c r="A221" s="1">
        <v>214</v>
      </c>
      <c r="B221" s="176">
        <f>'T Revenue'!B218-'Year 0'!G$8+'Year 0'!G$122</f>
        <v>-3607.7601070466917</v>
      </c>
      <c r="C221" s="176">
        <f>'T Revenue'!C218-'Revenue Requirement'!C$4+'Revenue Requirement'!C$33</f>
        <v>201815.37919773418</v>
      </c>
      <c r="D221" s="176">
        <f>'T Revenue'!D218-'Revenue Requirement'!D$4+'Revenue Requirement'!D$33</f>
        <v>144776.0280864893</v>
      </c>
      <c r="E221" s="176">
        <f>'T Revenue'!E218-'Revenue Requirement'!E$4+'Revenue Requirement'!E$33</f>
        <v>124015.9214004213</v>
      </c>
      <c r="G221" s="179" t="e">
        <f ca="1"/>
        <v>#NAME?</v>
      </c>
      <c r="H221" s="179" t="e">
        <f ca="1"/>
        <v>#NAME?</v>
      </c>
      <c r="I221" s="179" t="e">
        <f ca="1"/>
        <v>#NAME?</v>
      </c>
      <c r="J221" s="179" t="e">
        <f ca="1"/>
        <v>#NAME?</v>
      </c>
      <c r="L221" s="175">
        <f>NR_to_Cash!C$9</f>
        <v>-54723.468549817509</v>
      </c>
      <c r="M221" s="175">
        <f>NR_to_Cash!D$9</f>
        <v>-177401.26576231886</v>
      </c>
      <c r="N221" s="175">
        <f>NR_to_Cash!E$9</f>
        <v>-150226.47815209487</v>
      </c>
      <c r="O221" s="175">
        <f>NR_to_Cash!F$9</f>
        <v>-172910.78815747867</v>
      </c>
      <c r="Q221" s="1">
        <v>214</v>
      </c>
      <c r="R221" s="176">
        <v>-3607.7601070466917</v>
      </c>
      <c r="S221" s="176">
        <v>201815.37919773418</v>
      </c>
      <c r="T221" s="176">
        <v>144776.0280864893</v>
      </c>
      <c r="U221" s="176">
        <v>124015.9214004213</v>
      </c>
      <c r="V221" s="2"/>
      <c r="W221" s="176">
        <v>-21016.21134478203</v>
      </c>
      <c r="X221" s="176">
        <v>-12112.90663607372</v>
      </c>
      <c r="Y221" s="176">
        <v>-17671.230538811535</v>
      </c>
      <c r="Z221" s="176">
        <v>-16048.776457037544</v>
      </c>
      <c r="AA221" s="2"/>
      <c r="AB221" s="175">
        <v>-54723.468549817509</v>
      </c>
      <c r="AC221" s="175">
        <v>-177401.26576231886</v>
      </c>
      <c r="AD221" s="175">
        <v>-150226.47815209487</v>
      </c>
      <c r="AE221" s="175">
        <v>-172910.78815747867</v>
      </c>
    </row>
    <row r="222" spans="1:31">
      <c r="A222" s="1">
        <v>215</v>
      </c>
      <c r="B222" s="176">
        <f>'T Revenue'!B219-'Year 0'!G$8+'Year 0'!G$122</f>
        <v>5758.5463820877485</v>
      </c>
      <c r="C222" s="176">
        <f>'T Revenue'!C219-'Revenue Requirement'!C$4+'Revenue Requirement'!C$33</f>
        <v>226352.29051995371</v>
      </c>
      <c r="D222" s="176">
        <f>'T Revenue'!D219-'Revenue Requirement'!D$4+'Revenue Requirement'!D$33</f>
        <v>137647.37908842252</v>
      </c>
      <c r="E222" s="176">
        <f>'T Revenue'!E219-'Revenue Requirement'!E$4+'Revenue Requirement'!E$33</f>
        <v>112633.55273747863</v>
      </c>
      <c r="G222" s="179" t="e">
        <f ca="1"/>
        <v>#NAME?</v>
      </c>
      <c r="H222" s="179" t="e">
        <f ca="1"/>
        <v>#NAME?</v>
      </c>
      <c r="I222" s="179" t="e">
        <f ca="1"/>
        <v>#NAME?</v>
      </c>
      <c r="J222" s="179" t="e">
        <f ca="1"/>
        <v>#NAME?</v>
      </c>
      <c r="L222" s="175">
        <f>NR_to_Cash!C$9</f>
        <v>-54723.468549817509</v>
      </c>
      <c r="M222" s="175">
        <f>NR_to_Cash!D$9</f>
        <v>-177401.26576231886</v>
      </c>
      <c r="N222" s="175">
        <f>NR_to_Cash!E$9</f>
        <v>-150226.47815209487</v>
      </c>
      <c r="O222" s="175">
        <f>NR_to_Cash!F$9</f>
        <v>-172910.78815747867</v>
      </c>
      <c r="Q222" s="1">
        <v>215</v>
      </c>
      <c r="R222" s="176">
        <v>5758.5463820877485</v>
      </c>
      <c r="S222" s="176">
        <v>226352.29051995371</v>
      </c>
      <c r="T222" s="176">
        <v>137647.37908842252</v>
      </c>
      <c r="U222" s="176">
        <v>112633.55273747863</v>
      </c>
      <c r="V222" s="2"/>
      <c r="W222" s="176">
        <v>9067.0790245485259</v>
      </c>
      <c r="X222" s="176">
        <v>-29409.230434925063</v>
      </c>
      <c r="Y222" s="176">
        <v>-18288.368046193849</v>
      </c>
      <c r="Z222" s="176">
        <v>11798.881998245837</v>
      </c>
      <c r="AA222" s="2"/>
      <c r="AB222" s="175">
        <v>-54723.468549817509</v>
      </c>
      <c r="AC222" s="175">
        <v>-177401.26576231886</v>
      </c>
      <c r="AD222" s="175">
        <v>-150226.47815209487</v>
      </c>
      <c r="AE222" s="175">
        <v>-172910.78815747867</v>
      </c>
    </row>
    <row r="223" spans="1:31">
      <c r="A223" s="1">
        <v>216</v>
      </c>
      <c r="B223" s="176">
        <f>'T Revenue'!B220-'Year 0'!G$8+'Year 0'!G$122</f>
        <v>34506.390793226659</v>
      </c>
      <c r="C223" s="176">
        <f>'T Revenue'!C220-'Revenue Requirement'!C$4+'Revenue Requirement'!C$33</f>
        <v>221871.94252925809</v>
      </c>
      <c r="D223" s="176">
        <f>'T Revenue'!D220-'Revenue Requirement'!D$4+'Revenue Requirement'!D$33</f>
        <v>176681.0354883119</v>
      </c>
      <c r="E223" s="176">
        <f>'T Revenue'!E220-'Revenue Requirement'!E$4+'Revenue Requirement'!E$33</f>
        <v>142222.28553167544</v>
      </c>
      <c r="G223" s="179" t="e">
        <f ca="1"/>
        <v>#NAME?</v>
      </c>
      <c r="H223" s="179" t="e">
        <f ca="1"/>
        <v>#NAME?</v>
      </c>
      <c r="I223" s="179" t="e">
        <f ca="1"/>
        <v>#NAME?</v>
      </c>
      <c r="J223" s="179" t="e">
        <f ca="1"/>
        <v>#NAME?</v>
      </c>
      <c r="L223" s="175">
        <f>NR_to_Cash!C$9</f>
        <v>-54723.468549817509</v>
      </c>
      <c r="M223" s="175">
        <f>NR_to_Cash!D$9</f>
        <v>-177401.26576231886</v>
      </c>
      <c r="N223" s="175">
        <f>NR_to_Cash!E$9</f>
        <v>-150226.47815209487</v>
      </c>
      <c r="O223" s="175">
        <f>NR_to_Cash!F$9</f>
        <v>-172910.78815747867</v>
      </c>
      <c r="Q223" s="1">
        <v>216</v>
      </c>
      <c r="R223" s="176">
        <v>34506.390793226659</v>
      </c>
      <c r="S223" s="176">
        <v>221871.94252925809</v>
      </c>
      <c r="T223" s="176">
        <v>176681.0354883119</v>
      </c>
      <c r="U223" s="176">
        <v>142222.28553167544</v>
      </c>
      <c r="V223" s="2"/>
      <c r="W223" s="176">
        <v>4170.820629025111</v>
      </c>
      <c r="X223" s="176">
        <v>-30141.525111806812</v>
      </c>
      <c r="Y223" s="176">
        <v>-29239.523358276114</v>
      </c>
      <c r="Z223" s="176">
        <v>-50391.097647495801</v>
      </c>
      <c r="AA223" s="2"/>
      <c r="AB223" s="175">
        <v>-54723.468549817509</v>
      </c>
      <c r="AC223" s="175">
        <v>-177401.26576231886</v>
      </c>
      <c r="AD223" s="175">
        <v>-150226.47815209487</v>
      </c>
      <c r="AE223" s="175">
        <v>-172910.78815747867</v>
      </c>
    </row>
    <row r="224" spans="1:31">
      <c r="A224" s="1">
        <v>217</v>
      </c>
      <c r="B224" s="176">
        <f>'T Revenue'!B221-'Year 0'!G$8+'Year 0'!G$122</f>
        <v>11626.012980507221</v>
      </c>
      <c r="C224" s="176">
        <f>'T Revenue'!C221-'Revenue Requirement'!C$4+'Revenue Requirement'!C$33</f>
        <v>250142.89017160493</v>
      </c>
      <c r="D224" s="176">
        <f>'T Revenue'!D221-'Revenue Requirement'!D$4+'Revenue Requirement'!D$33</f>
        <v>180305.40766016836</v>
      </c>
      <c r="E224" s="176">
        <f>'T Revenue'!E221-'Revenue Requirement'!E$4+'Revenue Requirement'!E$33</f>
        <v>158285.60129883117</v>
      </c>
      <c r="G224" s="179" t="e">
        <f ca="1"/>
        <v>#NAME?</v>
      </c>
      <c r="H224" s="179" t="e">
        <f ca="1"/>
        <v>#NAME?</v>
      </c>
      <c r="I224" s="179" t="e">
        <f ca="1"/>
        <v>#NAME?</v>
      </c>
      <c r="J224" s="179" t="e">
        <f ca="1"/>
        <v>#NAME?</v>
      </c>
      <c r="L224" s="175">
        <f>NR_to_Cash!C$9</f>
        <v>-54723.468549817509</v>
      </c>
      <c r="M224" s="175">
        <f>NR_to_Cash!D$9</f>
        <v>-177401.26576231886</v>
      </c>
      <c r="N224" s="175">
        <f>NR_to_Cash!E$9</f>
        <v>-150226.47815209487</v>
      </c>
      <c r="O224" s="175">
        <f>NR_to_Cash!F$9</f>
        <v>-172910.78815747867</v>
      </c>
      <c r="Q224" s="1">
        <v>217</v>
      </c>
      <c r="R224" s="176">
        <v>11626.012980507221</v>
      </c>
      <c r="S224" s="176">
        <v>250142.89017160493</v>
      </c>
      <c r="T224" s="176">
        <v>180305.40766016836</v>
      </c>
      <c r="U224" s="176">
        <v>158285.60129883117</v>
      </c>
      <c r="V224" s="2"/>
      <c r="W224" s="176">
        <v>-29815.402146324981</v>
      </c>
      <c r="X224" s="176">
        <v>-30842.563731462229</v>
      </c>
      <c r="Y224" s="176">
        <v>22166.554574273759</v>
      </c>
      <c r="Z224" s="176">
        <v>8287.0098338807002</v>
      </c>
      <c r="AA224" s="2"/>
      <c r="AB224" s="175">
        <v>-54723.468549817509</v>
      </c>
      <c r="AC224" s="175">
        <v>-177401.26576231886</v>
      </c>
      <c r="AD224" s="175">
        <v>-150226.47815209487</v>
      </c>
      <c r="AE224" s="175">
        <v>-172910.78815747867</v>
      </c>
    </row>
    <row r="225" spans="1:31">
      <c r="A225" s="1">
        <v>218</v>
      </c>
      <c r="B225" s="176">
        <f>'T Revenue'!B222-'Year 0'!G$8+'Year 0'!G$122</f>
        <v>-596.82343412842602</v>
      </c>
      <c r="C225" s="176">
        <f>'T Revenue'!C222-'Revenue Requirement'!C$4+'Revenue Requirement'!C$33</f>
        <v>242305.42640295345</v>
      </c>
      <c r="D225" s="176">
        <f>'T Revenue'!D222-'Revenue Requirement'!D$4+'Revenue Requirement'!D$33</f>
        <v>151623.1615880793</v>
      </c>
      <c r="E225" s="176">
        <f>'T Revenue'!E222-'Revenue Requirement'!E$4+'Revenue Requirement'!E$33</f>
        <v>112130.18818647391</v>
      </c>
      <c r="G225" s="179" t="e">
        <f ca="1"/>
        <v>#NAME?</v>
      </c>
      <c r="H225" s="179" t="e">
        <f ca="1"/>
        <v>#NAME?</v>
      </c>
      <c r="I225" s="179" t="e">
        <f ca="1"/>
        <v>#NAME?</v>
      </c>
      <c r="J225" s="179" t="e">
        <f ca="1"/>
        <v>#NAME?</v>
      </c>
      <c r="L225" s="175">
        <f>NR_to_Cash!C$9</f>
        <v>-54723.468549817509</v>
      </c>
      <c r="M225" s="175">
        <f>NR_to_Cash!D$9</f>
        <v>-177401.26576231886</v>
      </c>
      <c r="N225" s="175">
        <f>NR_to_Cash!E$9</f>
        <v>-150226.47815209487</v>
      </c>
      <c r="O225" s="175">
        <f>NR_to_Cash!F$9</f>
        <v>-172910.78815747867</v>
      </c>
      <c r="Q225" s="1">
        <v>218</v>
      </c>
      <c r="R225" s="176">
        <v>-596.82343412842602</v>
      </c>
      <c r="S225" s="176">
        <v>242305.42640295345</v>
      </c>
      <c r="T225" s="176">
        <v>151623.1615880793</v>
      </c>
      <c r="U225" s="176">
        <v>112130.18818647391</v>
      </c>
      <c r="V225" s="2"/>
      <c r="W225" s="176">
        <v>-23185.929302097065</v>
      </c>
      <c r="X225" s="176">
        <v>8827.5399572448805</v>
      </c>
      <c r="Y225" s="176">
        <v>-31544.204873572802</v>
      </c>
      <c r="Z225" s="176">
        <v>-41097.968453382608</v>
      </c>
      <c r="AA225" s="2"/>
      <c r="AB225" s="175">
        <v>-54723.468549817509</v>
      </c>
      <c r="AC225" s="175">
        <v>-177401.26576231886</v>
      </c>
      <c r="AD225" s="175">
        <v>-150226.47815209487</v>
      </c>
      <c r="AE225" s="175">
        <v>-172910.78815747867</v>
      </c>
    </row>
    <row r="226" spans="1:31">
      <c r="A226" s="1">
        <v>219</v>
      </c>
      <c r="B226" s="176">
        <f>'T Revenue'!B223-'Year 0'!G$8+'Year 0'!G$122</f>
        <v>-16118.824842106318</v>
      </c>
      <c r="C226" s="176">
        <f>'T Revenue'!C223-'Revenue Requirement'!C$4+'Revenue Requirement'!C$33</f>
        <v>206665.94653699221</v>
      </c>
      <c r="D226" s="176">
        <f>'T Revenue'!D223-'Revenue Requirement'!D$4+'Revenue Requirement'!D$33</f>
        <v>130251.1981383434</v>
      </c>
      <c r="E226" s="176">
        <f>'T Revenue'!E223-'Revenue Requirement'!E$4+'Revenue Requirement'!E$33</f>
        <v>115865.538609165</v>
      </c>
      <c r="G226" s="179" t="e">
        <f ca="1"/>
        <v>#NAME?</v>
      </c>
      <c r="H226" s="179" t="e">
        <f ca="1"/>
        <v>#NAME?</v>
      </c>
      <c r="I226" s="179" t="e">
        <f ca="1"/>
        <v>#NAME?</v>
      </c>
      <c r="J226" s="179" t="e">
        <f ca="1"/>
        <v>#NAME?</v>
      </c>
      <c r="L226" s="175">
        <f>NR_to_Cash!C$9</f>
        <v>-54723.468549817509</v>
      </c>
      <c r="M226" s="175">
        <f>NR_to_Cash!D$9</f>
        <v>-177401.26576231886</v>
      </c>
      <c r="N226" s="175">
        <f>NR_to_Cash!E$9</f>
        <v>-150226.47815209487</v>
      </c>
      <c r="O226" s="175">
        <f>NR_to_Cash!F$9</f>
        <v>-172910.78815747867</v>
      </c>
      <c r="Q226" s="1">
        <v>219</v>
      </c>
      <c r="R226" s="176">
        <v>-16118.824842106318</v>
      </c>
      <c r="S226" s="176">
        <v>206665.94653699221</v>
      </c>
      <c r="T226" s="176">
        <v>130251.1981383434</v>
      </c>
      <c r="U226" s="176">
        <v>115865.538609165</v>
      </c>
      <c r="V226" s="2"/>
      <c r="W226" s="176">
        <v>-54521.835853952682</v>
      </c>
      <c r="X226" s="176">
        <v>-34615.940102122957</v>
      </c>
      <c r="Y226" s="176">
        <v>-45067.318667201325</v>
      </c>
      <c r="Z226" s="176">
        <v>-16455.661239370704</v>
      </c>
      <c r="AA226" s="2"/>
      <c r="AB226" s="175">
        <v>-54723.468549817509</v>
      </c>
      <c r="AC226" s="175">
        <v>-177401.26576231886</v>
      </c>
      <c r="AD226" s="175">
        <v>-150226.47815209487</v>
      </c>
      <c r="AE226" s="175">
        <v>-172910.78815747867</v>
      </c>
    </row>
    <row r="227" spans="1:31">
      <c r="A227" s="1">
        <v>220</v>
      </c>
      <c r="B227" s="176">
        <f>'T Revenue'!B224-'Year 0'!G$8+'Year 0'!G$122</f>
        <v>3339.2739537791349</v>
      </c>
      <c r="C227" s="176">
        <f>'T Revenue'!C224-'Revenue Requirement'!C$4+'Revenue Requirement'!C$33</f>
        <v>215745.67535872804</v>
      </c>
      <c r="D227" s="176">
        <f>'T Revenue'!D224-'Revenue Requirement'!D$4+'Revenue Requirement'!D$33</f>
        <v>176588.09046704415</v>
      </c>
      <c r="E227" s="176">
        <f>'T Revenue'!E224-'Revenue Requirement'!E$4+'Revenue Requirement'!E$33</f>
        <v>70467.057298126863</v>
      </c>
      <c r="G227" s="179" t="e">
        <f ca="1"/>
        <v>#NAME?</v>
      </c>
      <c r="H227" s="179" t="e">
        <f ca="1"/>
        <v>#NAME?</v>
      </c>
      <c r="I227" s="179" t="e">
        <f ca="1"/>
        <v>#NAME?</v>
      </c>
      <c r="J227" s="179" t="e">
        <f ca="1"/>
        <v>#NAME?</v>
      </c>
      <c r="L227" s="175">
        <f>NR_to_Cash!C$9</f>
        <v>-54723.468549817509</v>
      </c>
      <c r="M227" s="175">
        <f>NR_to_Cash!D$9</f>
        <v>-177401.26576231886</v>
      </c>
      <c r="N227" s="175">
        <f>NR_to_Cash!E$9</f>
        <v>-150226.47815209487</v>
      </c>
      <c r="O227" s="175">
        <f>NR_to_Cash!F$9</f>
        <v>-172910.78815747867</v>
      </c>
      <c r="Q227" s="1">
        <v>220</v>
      </c>
      <c r="R227" s="176">
        <v>3339.2739537791349</v>
      </c>
      <c r="S227" s="176">
        <v>215745.67535872804</v>
      </c>
      <c r="T227" s="176">
        <v>176588.09046704415</v>
      </c>
      <c r="U227" s="176">
        <v>70467.057298126863</v>
      </c>
      <c r="V227" s="2"/>
      <c r="W227" s="176">
        <v>-22519.529506727355</v>
      </c>
      <c r="X227" s="176">
        <v>-16385.033687123796</v>
      </c>
      <c r="Y227" s="176">
        <v>-74397.525142023573</v>
      </c>
      <c r="Z227" s="176">
        <v>-14918.882537374971</v>
      </c>
      <c r="AA227" s="2"/>
      <c r="AB227" s="175">
        <v>-54723.468549817509</v>
      </c>
      <c r="AC227" s="175">
        <v>-177401.26576231886</v>
      </c>
      <c r="AD227" s="175">
        <v>-150226.47815209487</v>
      </c>
      <c r="AE227" s="175">
        <v>-172910.78815747867</v>
      </c>
    </row>
    <row r="228" spans="1:31">
      <c r="A228" s="1">
        <v>221</v>
      </c>
      <c r="B228" s="176">
        <f>'T Revenue'!B225-'Year 0'!G$8+'Year 0'!G$122</f>
        <v>16913.889030023711</v>
      </c>
      <c r="C228" s="176">
        <f>'T Revenue'!C225-'Revenue Requirement'!C$4+'Revenue Requirement'!C$33</f>
        <v>204159.59891371592</v>
      </c>
      <c r="D228" s="176">
        <f>'T Revenue'!D225-'Revenue Requirement'!D$4+'Revenue Requirement'!D$33</f>
        <v>166423.58287247387</v>
      </c>
      <c r="E228" s="176">
        <f>'T Revenue'!E225-'Revenue Requirement'!E$4+'Revenue Requirement'!E$33</f>
        <v>140043.55439861165</v>
      </c>
      <c r="G228" s="179" t="e">
        <f ca="1"/>
        <v>#NAME?</v>
      </c>
      <c r="H228" s="179" t="e">
        <f ca="1"/>
        <v>#NAME?</v>
      </c>
      <c r="I228" s="179" t="e">
        <f ca="1"/>
        <v>#NAME?</v>
      </c>
      <c r="J228" s="179" t="e">
        <f ca="1"/>
        <v>#NAME?</v>
      </c>
      <c r="L228" s="175">
        <f>NR_to_Cash!C$9</f>
        <v>-54723.468549817509</v>
      </c>
      <c r="M228" s="175">
        <f>NR_to_Cash!D$9</f>
        <v>-177401.26576231886</v>
      </c>
      <c r="N228" s="175">
        <f>NR_to_Cash!E$9</f>
        <v>-150226.47815209487</v>
      </c>
      <c r="O228" s="175">
        <f>NR_to_Cash!F$9</f>
        <v>-172910.78815747867</v>
      </c>
      <c r="Q228" s="1">
        <v>221</v>
      </c>
      <c r="R228" s="176">
        <v>16913.889030023711</v>
      </c>
      <c r="S228" s="176">
        <v>204159.59891371592</v>
      </c>
      <c r="T228" s="176">
        <v>166423.58287247387</v>
      </c>
      <c r="U228" s="176">
        <v>140043.55439861165</v>
      </c>
      <c r="V228" s="2"/>
      <c r="W228" s="176">
        <v>-9394.8611518561374</v>
      </c>
      <c r="X228" s="176">
        <v>-11497.443716372829</v>
      </c>
      <c r="Y228" s="176">
        <v>6452.0008007427678</v>
      </c>
      <c r="Z228" s="176">
        <v>-9677.1795498640276</v>
      </c>
      <c r="AA228" s="2"/>
      <c r="AB228" s="175">
        <v>-54723.468549817509</v>
      </c>
      <c r="AC228" s="175">
        <v>-177401.26576231886</v>
      </c>
      <c r="AD228" s="175">
        <v>-150226.47815209487</v>
      </c>
      <c r="AE228" s="175">
        <v>-172910.78815747867</v>
      </c>
    </row>
    <row r="229" spans="1:31">
      <c r="A229" s="1">
        <v>222</v>
      </c>
      <c r="B229" s="176">
        <f>'T Revenue'!B226-'Year 0'!G$8+'Year 0'!G$122</f>
        <v>-14525.233404169092</v>
      </c>
      <c r="C229" s="176">
        <f>'T Revenue'!C226-'Revenue Requirement'!C$4+'Revenue Requirement'!C$33</f>
        <v>210395.56545561645</v>
      </c>
      <c r="D229" s="176">
        <f>'T Revenue'!D226-'Revenue Requirement'!D$4+'Revenue Requirement'!D$33</f>
        <v>121863.39213555586</v>
      </c>
      <c r="E229" s="176">
        <f>'T Revenue'!E226-'Revenue Requirement'!E$4+'Revenue Requirement'!E$33</f>
        <v>70736.774610208347</v>
      </c>
      <c r="G229" s="179" t="e">
        <f ca="1"/>
        <v>#NAME?</v>
      </c>
      <c r="H229" s="179" t="e">
        <f ca="1"/>
        <v>#NAME?</v>
      </c>
      <c r="I229" s="179" t="e">
        <f ca="1"/>
        <v>#NAME?</v>
      </c>
      <c r="J229" s="179" t="e">
        <f ca="1"/>
        <v>#NAME?</v>
      </c>
      <c r="L229" s="175">
        <f>NR_to_Cash!C$9</f>
        <v>-54723.468549817509</v>
      </c>
      <c r="M229" s="175">
        <f>NR_to_Cash!D$9</f>
        <v>-177401.26576231886</v>
      </c>
      <c r="N229" s="175">
        <f>NR_to_Cash!E$9</f>
        <v>-150226.47815209487</v>
      </c>
      <c r="O229" s="175">
        <f>NR_to_Cash!F$9</f>
        <v>-172910.78815747867</v>
      </c>
      <c r="Q229" s="1">
        <v>222</v>
      </c>
      <c r="R229" s="176">
        <v>-14525.233404169092</v>
      </c>
      <c r="S229" s="176">
        <v>210395.56545561645</v>
      </c>
      <c r="T229" s="176">
        <v>121863.39213555586</v>
      </c>
      <c r="U229" s="176">
        <v>70736.774610208347</v>
      </c>
      <c r="V229" s="2"/>
      <c r="W229" s="176">
        <v>-47093.410359375761</v>
      </c>
      <c r="X229" s="176">
        <v>8018.0371651356108</v>
      </c>
      <c r="Y229" s="176">
        <v>-32499.360579478089</v>
      </c>
      <c r="Z229" s="176">
        <v>-982.13264935207553</v>
      </c>
      <c r="AA229" s="2"/>
      <c r="AB229" s="175">
        <v>-54723.468549817509</v>
      </c>
      <c r="AC229" s="175">
        <v>-177401.26576231886</v>
      </c>
      <c r="AD229" s="175">
        <v>-150226.47815209487</v>
      </c>
      <c r="AE229" s="175">
        <v>-172910.78815747867</v>
      </c>
    </row>
    <row r="230" spans="1:31">
      <c r="A230" s="1">
        <v>223</v>
      </c>
      <c r="B230" s="176">
        <f>'T Revenue'!B227-'Year 0'!G$8+'Year 0'!G$122</f>
        <v>-18358.28593263845</v>
      </c>
      <c r="C230" s="176">
        <f>'T Revenue'!C227-'Revenue Requirement'!C$4+'Revenue Requirement'!C$33</f>
        <v>230753.79255559947</v>
      </c>
      <c r="D230" s="176">
        <f>'T Revenue'!D227-'Revenue Requirement'!D$4+'Revenue Requirement'!D$33</f>
        <v>149307.21198850335</v>
      </c>
      <c r="E230" s="176">
        <f>'T Revenue'!E227-'Revenue Requirement'!E$4+'Revenue Requirement'!E$33</f>
        <v>128076.8201617843</v>
      </c>
      <c r="G230" s="179" t="e">
        <f ca="1"/>
        <v>#NAME?</v>
      </c>
      <c r="H230" s="179" t="e">
        <f ca="1"/>
        <v>#NAME?</v>
      </c>
      <c r="I230" s="179" t="e">
        <f ca="1"/>
        <v>#NAME?</v>
      </c>
      <c r="J230" s="179" t="e">
        <f ca="1"/>
        <v>#NAME?</v>
      </c>
      <c r="L230" s="175">
        <f>NR_to_Cash!C$9</f>
        <v>-54723.468549817509</v>
      </c>
      <c r="M230" s="175">
        <f>NR_to_Cash!D$9</f>
        <v>-177401.26576231886</v>
      </c>
      <c r="N230" s="175">
        <f>NR_to_Cash!E$9</f>
        <v>-150226.47815209487</v>
      </c>
      <c r="O230" s="175">
        <f>NR_to_Cash!F$9</f>
        <v>-172910.78815747867</v>
      </c>
      <c r="Q230" s="1">
        <v>223</v>
      </c>
      <c r="R230" s="176">
        <v>-18358.28593263845</v>
      </c>
      <c r="S230" s="176">
        <v>230753.79255559947</v>
      </c>
      <c r="T230" s="176">
        <v>149307.21198850335</v>
      </c>
      <c r="U230" s="176">
        <v>128076.8201617843</v>
      </c>
      <c r="V230" s="2"/>
      <c r="W230" s="176">
        <v>-17222.952655634959</v>
      </c>
      <c r="X230" s="176">
        <v>-25302.181240161648</v>
      </c>
      <c r="Y230" s="176">
        <v>31482.098487553652</v>
      </c>
      <c r="Z230" s="176">
        <v>1979.4168013865128</v>
      </c>
      <c r="AA230" s="2"/>
      <c r="AB230" s="175">
        <v>-54723.468549817509</v>
      </c>
      <c r="AC230" s="175">
        <v>-177401.26576231886</v>
      </c>
      <c r="AD230" s="175">
        <v>-150226.47815209487</v>
      </c>
      <c r="AE230" s="175">
        <v>-172910.78815747867</v>
      </c>
    </row>
    <row r="231" spans="1:31">
      <c r="A231" s="1">
        <v>224</v>
      </c>
      <c r="B231" s="176">
        <f>'T Revenue'!B228-'Year 0'!G$8+'Year 0'!G$122</f>
        <v>-4706.7583697231021</v>
      </c>
      <c r="C231" s="176">
        <f>'T Revenue'!C228-'Revenue Requirement'!C$4+'Revenue Requirement'!C$33</f>
        <v>200882.96482233191</v>
      </c>
      <c r="D231" s="176">
        <f>'T Revenue'!D228-'Revenue Requirement'!D$4+'Revenue Requirement'!D$33</f>
        <v>129275.78305048542</v>
      </c>
      <c r="E231" s="176">
        <f>'T Revenue'!E228-'Revenue Requirement'!E$4+'Revenue Requirement'!E$33</f>
        <v>74338.539292413509</v>
      </c>
      <c r="G231" s="179" t="e">
        <f ca="1"/>
        <v>#NAME?</v>
      </c>
      <c r="H231" s="179" t="e">
        <f ca="1"/>
        <v>#NAME?</v>
      </c>
      <c r="I231" s="179" t="e">
        <f ca="1"/>
        <v>#NAME?</v>
      </c>
      <c r="J231" s="179" t="e">
        <f ca="1"/>
        <v>#NAME?</v>
      </c>
      <c r="L231" s="175">
        <f>NR_to_Cash!C$9</f>
        <v>-54723.468549817509</v>
      </c>
      <c r="M231" s="175">
        <f>NR_to_Cash!D$9</f>
        <v>-177401.26576231886</v>
      </c>
      <c r="N231" s="175">
        <f>NR_to_Cash!E$9</f>
        <v>-150226.47815209487</v>
      </c>
      <c r="O231" s="175">
        <f>NR_to_Cash!F$9</f>
        <v>-172910.78815747867</v>
      </c>
      <c r="Q231" s="1">
        <v>224</v>
      </c>
      <c r="R231" s="176">
        <v>-4706.7583697231021</v>
      </c>
      <c r="S231" s="176">
        <v>200882.96482233191</v>
      </c>
      <c r="T231" s="176">
        <v>129275.78305048542</v>
      </c>
      <c r="U231" s="176">
        <v>74338.539292413509</v>
      </c>
      <c r="V231" s="2"/>
      <c r="W231" s="176">
        <v>1119.2517003072426</v>
      </c>
      <c r="X231" s="176">
        <v>7407.0258045657538</v>
      </c>
      <c r="Y231" s="176">
        <v>-12992.281271017389</v>
      </c>
      <c r="Z231" s="176">
        <v>-2691.6872997488827</v>
      </c>
      <c r="AA231" s="2"/>
      <c r="AB231" s="175">
        <v>-54723.468549817509</v>
      </c>
      <c r="AC231" s="175">
        <v>-177401.26576231886</v>
      </c>
      <c r="AD231" s="175">
        <v>-150226.47815209487</v>
      </c>
      <c r="AE231" s="175">
        <v>-172910.78815747867</v>
      </c>
    </row>
    <row r="232" spans="1:31">
      <c r="A232" s="1">
        <v>225</v>
      </c>
      <c r="B232" s="176">
        <f>'T Revenue'!B229-'Year 0'!G$8+'Year 0'!G$122</f>
        <v>22276.322326884372</v>
      </c>
      <c r="C232" s="176">
        <f>'T Revenue'!C229-'Revenue Requirement'!C$4+'Revenue Requirement'!C$33</f>
        <v>247387.8264517053</v>
      </c>
      <c r="D232" s="176">
        <f>'T Revenue'!D229-'Revenue Requirement'!D$4+'Revenue Requirement'!D$33</f>
        <v>203043.54355482524</v>
      </c>
      <c r="E232" s="176">
        <f>'T Revenue'!E229-'Revenue Requirement'!E$4+'Revenue Requirement'!E$33</f>
        <v>90170.376756004523</v>
      </c>
      <c r="G232" s="179" t="e">
        <f ca="1"/>
        <v>#NAME?</v>
      </c>
      <c r="H232" s="179" t="e">
        <f ca="1"/>
        <v>#NAME?</v>
      </c>
      <c r="I232" s="179" t="e">
        <f ca="1"/>
        <v>#NAME?</v>
      </c>
      <c r="J232" s="179" t="e">
        <f ca="1"/>
        <v>#NAME?</v>
      </c>
      <c r="L232" s="175">
        <f>NR_to_Cash!C$9</f>
        <v>-54723.468549817509</v>
      </c>
      <c r="M232" s="175">
        <f>NR_to_Cash!D$9</f>
        <v>-177401.26576231886</v>
      </c>
      <c r="N232" s="175">
        <f>NR_to_Cash!E$9</f>
        <v>-150226.47815209487</v>
      </c>
      <c r="O232" s="175">
        <f>NR_to_Cash!F$9</f>
        <v>-172910.78815747867</v>
      </c>
      <c r="Q232" s="1">
        <v>225</v>
      </c>
      <c r="R232" s="176">
        <v>22276.322326884372</v>
      </c>
      <c r="S232" s="176">
        <v>247387.8264517053</v>
      </c>
      <c r="T232" s="176">
        <v>203043.54355482524</v>
      </c>
      <c r="U232" s="176">
        <v>90170.376756004523</v>
      </c>
      <c r="V232" s="2"/>
      <c r="W232" s="176">
        <v>-15046.964525711024</v>
      </c>
      <c r="X232" s="176">
        <v>-16019.845362100052</v>
      </c>
      <c r="Y232" s="176">
        <v>-12090.815693769138</v>
      </c>
      <c r="Z232" s="176">
        <v>-30785.937470718287</v>
      </c>
      <c r="AA232" s="2"/>
      <c r="AB232" s="175">
        <v>-54723.468549817509</v>
      </c>
      <c r="AC232" s="175">
        <v>-177401.26576231886</v>
      </c>
      <c r="AD232" s="175">
        <v>-150226.47815209487</v>
      </c>
      <c r="AE232" s="175">
        <v>-172910.78815747867</v>
      </c>
    </row>
    <row r="233" spans="1:31">
      <c r="A233" s="1">
        <v>226</v>
      </c>
      <c r="B233" s="176">
        <f>'T Revenue'!B230-'Year 0'!G$8+'Year 0'!G$122</f>
        <v>2093.6481674446259</v>
      </c>
      <c r="C233" s="176">
        <f>'T Revenue'!C230-'Revenue Requirement'!C$4+'Revenue Requirement'!C$33</f>
        <v>199747.07236676686</v>
      </c>
      <c r="D233" s="176">
        <f>'T Revenue'!D230-'Revenue Requirement'!D$4+'Revenue Requirement'!D$33</f>
        <v>144258.16270731087</v>
      </c>
      <c r="E233" s="176">
        <f>'T Revenue'!E230-'Revenue Requirement'!E$4+'Revenue Requirement'!E$33</f>
        <v>76315.315893296152</v>
      </c>
      <c r="G233" s="179" t="e">
        <f ca="1"/>
        <v>#NAME?</v>
      </c>
      <c r="H233" s="179" t="e">
        <f ca="1"/>
        <v>#NAME?</v>
      </c>
      <c r="I233" s="179" t="e">
        <f ca="1"/>
        <v>#NAME?</v>
      </c>
      <c r="J233" s="179" t="e">
        <f ca="1"/>
        <v>#NAME?</v>
      </c>
      <c r="L233" s="175">
        <f>NR_to_Cash!C$9</f>
        <v>-54723.468549817509</v>
      </c>
      <c r="M233" s="175">
        <f>NR_to_Cash!D$9</f>
        <v>-177401.26576231886</v>
      </c>
      <c r="N233" s="175">
        <f>NR_to_Cash!E$9</f>
        <v>-150226.47815209487</v>
      </c>
      <c r="O233" s="175">
        <f>NR_to_Cash!F$9</f>
        <v>-172910.78815747867</v>
      </c>
      <c r="Q233" s="1">
        <v>226</v>
      </c>
      <c r="R233" s="176">
        <v>2093.6481674446259</v>
      </c>
      <c r="S233" s="176">
        <v>199747.07236676686</v>
      </c>
      <c r="T233" s="176">
        <v>144258.16270731087</v>
      </c>
      <c r="U233" s="176">
        <v>76315.315893296152</v>
      </c>
      <c r="V233" s="2"/>
      <c r="W233" s="176">
        <v>-21173.850591757218</v>
      </c>
      <c r="X233" s="176">
        <v>-26907.278936199145</v>
      </c>
      <c r="Y233" s="176">
        <v>-11897.152924469439</v>
      </c>
      <c r="Z233" s="176">
        <v>-35751.146647045389</v>
      </c>
      <c r="AA233" s="2"/>
      <c r="AB233" s="175">
        <v>-54723.468549817509</v>
      </c>
      <c r="AC233" s="175">
        <v>-177401.26576231886</v>
      </c>
      <c r="AD233" s="175">
        <v>-150226.47815209487</v>
      </c>
      <c r="AE233" s="175">
        <v>-172910.78815747867</v>
      </c>
    </row>
    <row r="234" spans="1:31">
      <c r="A234" s="1">
        <v>227</v>
      </c>
      <c r="B234" s="176">
        <f>'T Revenue'!B231-'Year 0'!G$8+'Year 0'!G$122</f>
        <v>393.97341276542284</v>
      </c>
      <c r="C234" s="176">
        <f>'T Revenue'!C231-'Revenue Requirement'!C$4+'Revenue Requirement'!C$33</f>
        <v>202038.82294049603</v>
      </c>
      <c r="D234" s="176">
        <f>'T Revenue'!D231-'Revenue Requirement'!D$4+'Revenue Requirement'!D$33</f>
        <v>146182.34380834922</v>
      </c>
      <c r="E234" s="176">
        <f>'T Revenue'!E231-'Revenue Requirement'!E$4+'Revenue Requirement'!E$33</f>
        <v>124502.7610305408</v>
      </c>
      <c r="G234" s="179" t="e">
        <f ca="1"/>
        <v>#NAME?</v>
      </c>
      <c r="H234" s="179" t="e">
        <f ca="1"/>
        <v>#NAME?</v>
      </c>
      <c r="I234" s="179" t="e">
        <f ca="1"/>
        <v>#NAME?</v>
      </c>
      <c r="J234" s="179" t="e">
        <f ca="1"/>
        <v>#NAME?</v>
      </c>
      <c r="L234" s="175">
        <f>NR_to_Cash!C$9</f>
        <v>-54723.468549817509</v>
      </c>
      <c r="M234" s="175">
        <f>NR_to_Cash!D$9</f>
        <v>-177401.26576231886</v>
      </c>
      <c r="N234" s="175">
        <f>NR_to_Cash!E$9</f>
        <v>-150226.47815209487</v>
      </c>
      <c r="O234" s="175">
        <f>NR_to_Cash!F$9</f>
        <v>-172910.78815747867</v>
      </c>
      <c r="Q234" s="1">
        <v>227</v>
      </c>
      <c r="R234" s="176">
        <v>393.97341276542284</v>
      </c>
      <c r="S234" s="176">
        <v>202038.82294049603</v>
      </c>
      <c r="T234" s="176">
        <v>146182.34380834922</v>
      </c>
      <c r="U234" s="176">
        <v>124502.7610305408</v>
      </c>
      <c r="V234" s="2"/>
      <c r="W234" s="176">
        <v>16137.392872836208</v>
      </c>
      <c r="X234" s="176">
        <v>-907.43285574670881</v>
      </c>
      <c r="Y234" s="176">
        <v>-8404.4508573263884</v>
      </c>
      <c r="Z234" s="176">
        <v>8518.0729308098089</v>
      </c>
      <c r="AA234" s="2"/>
      <c r="AB234" s="175">
        <v>-54723.468549817509</v>
      </c>
      <c r="AC234" s="175">
        <v>-177401.26576231886</v>
      </c>
      <c r="AD234" s="175">
        <v>-150226.47815209487</v>
      </c>
      <c r="AE234" s="175">
        <v>-172910.78815747867</v>
      </c>
    </row>
    <row r="235" spans="1:31">
      <c r="A235" s="1">
        <v>228</v>
      </c>
      <c r="B235" s="176">
        <f>'T Revenue'!B232-'Year 0'!G$8+'Year 0'!G$122</f>
        <v>-8274.9003126826137</v>
      </c>
      <c r="C235" s="176">
        <f>'T Revenue'!C232-'Revenue Requirement'!C$4+'Revenue Requirement'!C$33</f>
        <v>200197.36306646047</v>
      </c>
      <c r="D235" s="176">
        <f>'T Revenue'!D232-'Revenue Requirement'!D$4+'Revenue Requirement'!D$33</f>
        <v>103692.16535092285</v>
      </c>
      <c r="E235" s="176">
        <f>'T Revenue'!E232-'Revenue Requirement'!E$4+'Revenue Requirement'!E$33</f>
        <v>116078.78937227745</v>
      </c>
      <c r="G235" s="179" t="e">
        <f ca="1"/>
        <v>#NAME?</v>
      </c>
      <c r="H235" s="179" t="e">
        <f ca="1"/>
        <v>#NAME?</v>
      </c>
      <c r="I235" s="179" t="e">
        <f ca="1"/>
        <v>#NAME?</v>
      </c>
      <c r="J235" s="179" t="e">
        <f ca="1"/>
        <v>#NAME?</v>
      </c>
      <c r="L235" s="175">
        <f>NR_to_Cash!C$9</f>
        <v>-54723.468549817509</v>
      </c>
      <c r="M235" s="175">
        <f>NR_to_Cash!D$9</f>
        <v>-177401.26576231886</v>
      </c>
      <c r="N235" s="175">
        <f>NR_to_Cash!E$9</f>
        <v>-150226.47815209487</v>
      </c>
      <c r="O235" s="175">
        <f>NR_to_Cash!F$9</f>
        <v>-172910.78815747867</v>
      </c>
      <c r="Q235" s="1">
        <v>228</v>
      </c>
      <c r="R235" s="176">
        <v>-8274.9003126826137</v>
      </c>
      <c r="S235" s="176">
        <v>200197.36306646047</v>
      </c>
      <c r="T235" s="176">
        <v>103692.16535092285</v>
      </c>
      <c r="U235" s="176">
        <v>116078.78937227745</v>
      </c>
      <c r="V235" s="2"/>
      <c r="W235" s="176">
        <v>-3898.2390474546701</v>
      </c>
      <c r="X235" s="176">
        <v>11898.147312521935</v>
      </c>
      <c r="Y235" s="176">
        <v>37149.069129702402</v>
      </c>
      <c r="Z235" s="176">
        <v>-44582.403209839948</v>
      </c>
      <c r="AA235" s="2"/>
      <c r="AB235" s="175">
        <v>-54723.468549817509</v>
      </c>
      <c r="AC235" s="175">
        <v>-177401.26576231886</v>
      </c>
      <c r="AD235" s="175">
        <v>-150226.47815209487</v>
      </c>
      <c r="AE235" s="175">
        <v>-172910.78815747867</v>
      </c>
    </row>
    <row r="236" spans="1:31">
      <c r="A236" s="1">
        <v>229</v>
      </c>
      <c r="B236" s="176">
        <f>'T Revenue'!B233-'Year 0'!G$8+'Year 0'!G$122</f>
        <v>-4190.8656548934523</v>
      </c>
      <c r="C236" s="176">
        <f>'T Revenue'!C233-'Revenue Requirement'!C$4+'Revenue Requirement'!C$33</f>
        <v>287816.96560760471</v>
      </c>
      <c r="D236" s="176">
        <f>'T Revenue'!D233-'Revenue Requirement'!D$4+'Revenue Requirement'!D$33</f>
        <v>141673.93601864669</v>
      </c>
      <c r="E236" s="176">
        <f>'T Revenue'!E233-'Revenue Requirement'!E$4+'Revenue Requirement'!E$33</f>
        <v>121771.24582879036</v>
      </c>
      <c r="G236" s="179" t="e">
        <f ca="1"/>
        <v>#NAME?</v>
      </c>
      <c r="H236" s="179" t="e">
        <f ca="1"/>
        <v>#NAME?</v>
      </c>
      <c r="I236" s="179" t="e">
        <f ca="1"/>
        <v>#NAME?</v>
      </c>
      <c r="J236" s="179" t="e">
        <f ca="1"/>
        <v>#NAME?</v>
      </c>
      <c r="L236" s="175">
        <f>NR_to_Cash!C$9</f>
        <v>-54723.468549817509</v>
      </c>
      <c r="M236" s="175">
        <f>NR_to_Cash!D$9</f>
        <v>-177401.26576231886</v>
      </c>
      <c r="N236" s="175">
        <f>NR_to_Cash!E$9</f>
        <v>-150226.47815209487</v>
      </c>
      <c r="O236" s="175">
        <f>NR_to_Cash!F$9</f>
        <v>-172910.78815747867</v>
      </c>
      <c r="Q236" s="1">
        <v>229</v>
      </c>
      <c r="R236" s="176">
        <v>-4190.8656548934523</v>
      </c>
      <c r="S236" s="176">
        <v>287816.96560760471</v>
      </c>
      <c r="T236" s="176">
        <v>141673.93601864669</v>
      </c>
      <c r="U236" s="176">
        <v>121771.24582879036</v>
      </c>
      <c r="V236" s="2"/>
      <c r="W236" s="176">
        <v>-36836.496955146897</v>
      </c>
      <c r="X236" s="176">
        <v>-12002.895819649566</v>
      </c>
      <c r="Y236" s="176">
        <v>-50097.737672714284</v>
      </c>
      <c r="Z236" s="176">
        <v>-35703.452910104766</v>
      </c>
      <c r="AA236" s="2"/>
      <c r="AB236" s="175">
        <v>-54723.468549817509</v>
      </c>
      <c r="AC236" s="175">
        <v>-177401.26576231886</v>
      </c>
      <c r="AD236" s="175">
        <v>-150226.47815209487</v>
      </c>
      <c r="AE236" s="175">
        <v>-172910.78815747867</v>
      </c>
    </row>
    <row r="237" spans="1:31">
      <c r="A237" s="1">
        <v>230</v>
      </c>
      <c r="B237" s="176">
        <f>'T Revenue'!B234-'Year 0'!G$8+'Year 0'!G$122</f>
        <v>897.03403114317916</v>
      </c>
      <c r="C237" s="176">
        <f>'T Revenue'!C234-'Revenue Requirement'!C$4+'Revenue Requirement'!C$33</f>
        <v>206633.16633661394</v>
      </c>
      <c r="D237" s="176">
        <f>'T Revenue'!D234-'Revenue Requirement'!D$4+'Revenue Requirement'!D$33</f>
        <v>152498.04396359017</v>
      </c>
      <c r="E237" s="176">
        <f>'T Revenue'!E234-'Revenue Requirement'!E$4+'Revenue Requirement'!E$33</f>
        <v>102841.89234647085</v>
      </c>
      <c r="G237" s="179" t="e">
        <f ca="1"/>
        <v>#NAME?</v>
      </c>
      <c r="H237" s="179" t="e">
        <f ca="1"/>
        <v>#NAME?</v>
      </c>
      <c r="I237" s="179" t="e">
        <f ca="1"/>
        <v>#NAME?</v>
      </c>
      <c r="J237" s="179" t="e">
        <f ca="1"/>
        <v>#NAME?</v>
      </c>
      <c r="L237" s="175">
        <f>NR_to_Cash!C$9</f>
        <v>-54723.468549817509</v>
      </c>
      <c r="M237" s="175">
        <f>NR_to_Cash!D$9</f>
        <v>-177401.26576231886</v>
      </c>
      <c r="N237" s="175">
        <f>NR_to_Cash!E$9</f>
        <v>-150226.47815209487</v>
      </c>
      <c r="O237" s="175">
        <f>NR_to_Cash!F$9</f>
        <v>-172910.78815747867</v>
      </c>
      <c r="Q237" s="1">
        <v>230</v>
      </c>
      <c r="R237" s="176">
        <v>897.03403114317916</v>
      </c>
      <c r="S237" s="176">
        <v>206633.16633661394</v>
      </c>
      <c r="T237" s="176">
        <v>152498.04396359017</v>
      </c>
      <c r="U237" s="176">
        <v>102841.89234647085</v>
      </c>
      <c r="V237" s="2"/>
      <c r="W237" s="176">
        <v>-21389.273880138877</v>
      </c>
      <c r="X237" s="176">
        <v>-23316.143642979907</v>
      </c>
      <c r="Y237" s="176">
        <v>-19960.262176847551</v>
      </c>
      <c r="Z237" s="176">
        <v>-54723.892074010568</v>
      </c>
      <c r="AA237" s="2"/>
      <c r="AB237" s="175">
        <v>-54723.468549817509</v>
      </c>
      <c r="AC237" s="175">
        <v>-177401.26576231886</v>
      </c>
      <c r="AD237" s="175">
        <v>-150226.47815209487</v>
      </c>
      <c r="AE237" s="175">
        <v>-172910.78815747867</v>
      </c>
    </row>
    <row r="238" spans="1:31">
      <c r="A238" s="1">
        <v>231</v>
      </c>
      <c r="B238" s="176">
        <f>'T Revenue'!B235-'Year 0'!G$8+'Year 0'!G$122</f>
        <v>2901.3345150356181</v>
      </c>
      <c r="C238" s="176">
        <f>'T Revenue'!C235-'Revenue Requirement'!C$4+'Revenue Requirement'!C$33</f>
        <v>257626.81770720473</v>
      </c>
      <c r="D238" s="176">
        <f>'T Revenue'!D235-'Revenue Requirement'!D$4+'Revenue Requirement'!D$33</f>
        <v>222294.97929794993</v>
      </c>
      <c r="E238" s="176">
        <f>'T Revenue'!E235-'Revenue Requirement'!E$4+'Revenue Requirement'!E$33</f>
        <v>135010.45006274874</v>
      </c>
      <c r="G238" s="179" t="e">
        <f ca="1"/>
        <v>#NAME?</v>
      </c>
      <c r="H238" s="179" t="e">
        <f ca="1"/>
        <v>#NAME?</v>
      </c>
      <c r="I238" s="179" t="e">
        <f ca="1"/>
        <v>#NAME?</v>
      </c>
      <c r="J238" s="179" t="e">
        <f ca="1"/>
        <v>#NAME?</v>
      </c>
      <c r="L238" s="175">
        <f>NR_to_Cash!C$9</f>
        <v>-54723.468549817509</v>
      </c>
      <c r="M238" s="175">
        <f>NR_to_Cash!D$9</f>
        <v>-177401.26576231886</v>
      </c>
      <c r="N238" s="175">
        <f>NR_to_Cash!E$9</f>
        <v>-150226.47815209487</v>
      </c>
      <c r="O238" s="175">
        <f>NR_to_Cash!F$9</f>
        <v>-172910.78815747867</v>
      </c>
      <c r="Q238" s="1">
        <v>231</v>
      </c>
      <c r="R238" s="176">
        <v>2901.3345150356181</v>
      </c>
      <c r="S238" s="176">
        <v>257626.81770720473</v>
      </c>
      <c r="T238" s="176">
        <v>222294.97929794993</v>
      </c>
      <c r="U238" s="176">
        <v>135010.45006274874</v>
      </c>
      <c r="V238" s="2"/>
      <c r="W238" s="176">
        <v>-290.60063824860845</v>
      </c>
      <c r="X238" s="176">
        <v>-34053.164471768308</v>
      </c>
      <c r="Y238" s="176">
        <v>-34917.948493825272</v>
      </c>
      <c r="Z238" s="176">
        <v>-14828.690194997238</v>
      </c>
      <c r="AA238" s="2"/>
      <c r="AB238" s="175">
        <v>-54723.468549817509</v>
      </c>
      <c r="AC238" s="175">
        <v>-177401.26576231886</v>
      </c>
      <c r="AD238" s="175">
        <v>-150226.47815209487</v>
      </c>
      <c r="AE238" s="175">
        <v>-172910.78815747867</v>
      </c>
    </row>
    <row r="239" spans="1:31">
      <c r="A239" s="1">
        <v>232</v>
      </c>
      <c r="B239" s="176">
        <f>'T Revenue'!B236-'Year 0'!G$8+'Year 0'!G$122</f>
        <v>7048.8917064901907</v>
      </c>
      <c r="C239" s="176">
        <f>'T Revenue'!C236-'Revenue Requirement'!C$4+'Revenue Requirement'!C$33</f>
        <v>236192.85140130273</v>
      </c>
      <c r="D239" s="176">
        <f>'T Revenue'!D236-'Revenue Requirement'!D$4+'Revenue Requirement'!D$33</f>
        <v>153098.24805989652</v>
      </c>
      <c r="E239" s="176">
        <f>'T Revenue'!E236-'Revenue Requirement'!E$4+'Revenue Requirement'!E$33</f>
        <v>123951.48462057533</v>
      </c>
      <c r="G239" s="179" t="e">
        <f ca="1"/>
        <v>#NAME?</v>
      </c>
      <c r="H239" s="179" t="e">
        <f ca="1"/>
        <v>#NAME?</v>
      </c>
      <c r="I239" s="179" t="e">
        <f ca="1"/>
        <v>#NAME?</v>
      </c>
      <c r="J239" s="179" t="e">
        <f ca="1"/>
        <v>#NAME?</v>
      </c>
      <c r="L239" s="175">
        <f>NR_to_Cash!C$9</f>
        <v>-54723.468549817509</v>
      </c>
      <c r="M239" s="175">
        <f>NR_to_Cash!D$9</f>
        <v>-177401.26576231886</v>
      </c>
      <c r="N239" s="175">
        <f>NR_to_Cash!E$9</f>
        <v>-150226.47815209487</v>
      </c>
      <c r="O239" s="175">
        <f>NR_to_Cash!F$9</f>
        <v>-172910.78815747867</v>
      </c>
      <c r="Q239" s="1">
        <v>232</v>
      </c>
      <c r="R239" s="176">
        <v>7048.8917064901907</v>
      </c>
      <c r="S239" s="176">
        <v>236192.85140130273</v>
      </c>
      <c r="T239" s="176">
        <v>153098.24805989652</v>
      </c>
      <c r="U239" s="176">
        <v>123951.48462057533</v>
      </c>
      <c r="V239" s="2"/>
      <c r="W239" s="176">
        <v>-4695.6748945800355</v>
      </c>
      <c r="X239" s="176">
        <v>-2822.5035577167291</v>
      </c>
      <c r="Y239" s="176">
        <v>8469.1125304892194</v>
      </c>
      <c r="Z239" s="176">
        <v>-49535.381023490336</v>
      </c>
      <c r="AA239" s="2"/>
      <c r="AB239" s="175">
        <v>-54723.468549817509</v>
      </c>
      <c r="AC239" s="175">
        <v>-177401.26576231886</v>
      </c>
      <c r="AD239" s="175">
        <v>-150226.47815209487</v>
      </c>
      <c r="AE239" s="175">
        <v>-172910.78815747867</v>
      </c>
    </row>
    <row r="240" spans="1:31">
      <c r="A240" s="1">
        <v>233</v>
      </c>
      <c r="B240" s="176">
        <f>'T Revenue'!B237-'Year 0'!G$8+'Year 0'!G$122</f>
        <v>32167.120215131668</v>
      </c>
      <c r="C240" s="176">
        <f>'T Revenue'!C237-'Revenue Requirement'!C$4+'Revenue Requirement'!C$33</f>
        <v>224313.56630931166</v>
      </c>
      <c r="D240" s="176">
        <f>'T Revenue'!D237-'Revenue Requirement'!D$4+'Revenue Requirement'!D$33</f>
        <v>118990.6083438464</v>
      </c>
      <c r="E240" s="176">
        <f>'T Revenue'!E237-'Revenue Requirement'!E$4+'Revenue Requirement'!E$33</f>
        <v>126549.83993483824</v>
      </c>
      <c r="G240" s="179" t="e">
        <f ca="1"/>
        <v>#NAME?</v>
      </c>
      <c r="H240" s="179" t="e">
        <f ca="1"/>
        <v>#NAME?</v>
      </c>
      <c r="I240" s="179" t="e">
        <f ca="1"/>
        <v>#NAME?</v>
      </c>
      <c r="J240" s="179" t="e">
        <f ca="1"/>
        <v>#NAME?</v>
      </c>
      <c r="L240" s="175">
        <f>NR_to_Cash!C$9</f>
        <v>-54723.468549817509</v>
      </c>
      <c r="M240" s="175">
        <f>NR_to_Cash!D$9</f>
        <v>-177401.26576231886</v>
      </c>
      <c r="N240" s="175">
        <f>NR_to_Cash!E$9</f>
        <v>-150226.47815209487</v>
      </c>
      <c r="O240" s="175">
        <f>NR_to_Cash!F$9</f>
        <v>-172910.78815747867</v>
      </c>
      <c r="Q240" s="1">
        <v>233</v>
      </c>
      <c r="R240" s="176">
        <v>32167.120215131668</v>
      </c>
      <c r="S240" s="176">
        <v>224313.56630931166</v>
      </c>
      <c r="T240" s="176">
        <v>118990.6083438464</v>
      </c>
      <c r="U240" s="176">
        <v>126549.83993483824</v>
      </c>
      <c r="V240" s="2"/>
      <c r="W240" s="176">
        <v>6913.335579075967</v>
      </c>
      <c r="X240" s="176">
        <v>-40867.518871553475</v>
      </c>
      <c r="Y240" s="176">
        <v>-11862.786006480921</v>
      </c>
      <c r="Z240" s="176">
        <v>-1826.7771067097783</v>
      </c>
      <c r="AA240" s="2"/>
      <c r="AB240" s="175">
        <v>-54723.468549817509</v>
      </c>
      <c r="AC240" s="175">
        <v>-177401.26576231886</v>
      </c>
      <c r="AD240" s="175">
        <v>-150226.47815209487</v>
      </c>
      <c r="AE240" s="175">
        <v>-172910.78815747867</v>
      </c>
    </row>
    <row r="241" spans="1:31">
      <c r="A241" s="1">
        <v>234</v>
      </c>
      <c r="B241" s="176">
        <f>'T Revenue'!B238-'Year 0'!G$8+'Year 0'!G$122</f>
        <v>713.59350789873861</v>
      </c>
      <c r="C241" s="176">
        <f>'T Revenue'!C238-'Revenue Requirement'!C$4+'Revenue Requirement'!C$33</f>
        <v>246017.03147304035</v>
      </c>
      <c r="D241" s="176">
        <f>'T Revenue'!D238-'Revenue Requirement'!D$4+'Revenue Requirement'!D$33</f>
        <v>129890.82154267305</v>
      </c>
      <c r="E241" s="176">
        <f>'T Revenue'!E238-'Revenue Requirement'!E$4+'Revenue Requirement'!E$33</f>
        <v>134527.04457544838</v>
      </c>
      <c r="G241" s="179" t="e">
        <f ca="1"/>
        <v>#NAME?</v>
      </c>
      <c r="H241" s="179" t="e">
        <f ca="1"/>
        <v>#NAME?</v>
      </c>
      <c r="I241" s="179" t="e">
        <f ca="1"/>
        <v>#NAME?</v>
      </c>
      <c r="J241" s="179" t="e">
        <f ca="1"/>
        <v>#NAME?</v>
      </c>
      <c r="L241" s="175">
        <f>NR_to_Cash!C$9</f>
        <v>-54723.468549817509</v>
      </c>
      <c r="M241" s="175">
        <f>NR_to_Cash!D$9</f>
        <v>-177401.26576231886</v>
      </c>
      <c r="N241" s="175">
        <f>NR_to_Cash!E$9</f>
        <v>-150226.47815209487</v>
      </c>
      <c r="O241" s="175">
        <f>NR_to_Cash!F$9</f>
        <v>-172910.78815747867</v>
      </c>
      <c r="Q241" s="1">
        <v>234</v>
      </c>
      <c r="R241" s="176">
        <v>713.59350789873861</v>
      </c>
      <c r="S241" s="176">
        <v>246017.03147304035</v>
      </c>
      <c r="T241" s="176">
        <v>129890.82154267305</v>
      </c>
      <c r="U241" s="176">
        <v>134527.04457544838</v>
      </c>
      <c r="V241" s="2"/>
      <c r="W241" s="176">
        <v>-13562.274681569193</v>
      </c>
      <c r="X241" s="176">
        <v>-30420.098916433286</v>
      </c>
      <c r="Y241" s="176">
        <v>-18900.954655247508</v>
      </c>
      <c r="Z241" s="176">
        <v>-11665.07029971201</v>
      </c>
      <c r="AA241" s="2"/>
      <c r="AB241" s="175">
        <v>-54723.468549817509</v>
      </c>
      <c r="AC241" s="175">
        <v>-177401.26576231886</v>
      </c>
      <c r="AD241" s="175">
        <v>-150226.47815209487</v>
      </c>
      <c r="AE241" s="175">
        <v>-172910.78815747867</v>
      </c>
    </row>
    <row r="242" spans="1:31">
      <c r="A242" s="1">
        <v>235</v>
      </c>
      <c r="B242" s="176">
        <f>'T Revenue'!B239-'Year 0'!G$8+'Year 0'!G$122</f>
        <v>-24712.036201720126</v>
      </c>
      <c r="C242" s="176">
        <f>'T Revenue'!C239-'Revenue Requirement'!C$4+'Revenue Requirement'!C$33</f>
        <v>183021.96609758027</v>
      </c>
      <c r="D242" s="176">
        <f>'T Revenue'!D239-'Revenue Requirement'!D$4+'Revenue Requirement'!D$33</f>
        <v>129612.59486185689</v>
      </c>
      <c r="E242" s="176">
        <f>'T Revenue'!E239-'Revenue Requirement'!E$4+'Revenue Requirement'!E$33</f>
        <v>115166.2151665804</v>
      </c>
      <c r="G242" s="179" t="e">
        <f ca="1"/>
        <v>#NAME?</v>
      </c>
      <c r="H242" s="179" t="e">
        <f ca="1"/>
        <v>#NAME?</v>
      </c>
      <c r="I242" s="179" t="e">
        <f ca="1"/>
        <v>#NAME?</v>
      </c>
      <c r="J242" s="179" t="e">
        <f ca="1"/>
        <v>#NAME?</v>
      </c>
      <c r="L242" s="175">
        <f>NR_to_Cash!C$9</f>
        <v>-54723.468549817509</v>
      </c>
      <c r="M242" s="175">
        <f>NR_to_Cash!D$9</f>
        <v>-177401.26576231886</v>
      </c>
      <c r="N242" s="175">
        <f>NR_to_Cash!E$9</f>
        <v>-150226.47815209487</v>
      </c>
      <c r="O242" s="175">
        <f>NR_to_Cash!F$9</f>
        <v>-172910.78815747867</v>
      </c>
      <c r="Q242" s="1">
        <v>235</v>
      </c>
      <c r="R242" s="176">
        <v>-24712.036201720126</v>
      </c>
      <c r="S242" s="176">
        <v>183021.96609758027</v>
      </c>
      <c r="T242" s="176">
        <v>129612.59486185689</v>
      </c>
      <c r="U242" s="176">
        <v>115166.2151665804</v>
      </c>
      <c r="V242" s="2"/>
      <c r="W242" s="176">
        <v>-36033.745637346758</v>
      </c>
      <c r="X242" s="176">
        <v>-21202.866560985101</v>
      </c>
      <c r="Y242" s="176">
        <v>-13164.764402189292</v>
      </c>
      <c r="Z242" s="176">
        <v>4727.55106301466</v>
      </c>
      <c r="AA242" s="2"/>
      <c r="AB242" s="175">
        <v>-54723.468549817509</v>
      </c>
      <c r="AC242" s="175">
        <v>-177401.26576231886</v>
      </c>
      <c r="AD242" s="175">
        <v>-150226.47815209487</v>
      </c>
      <c r="AE242" s="175">
        <v>-172910.78815747867</v>
      </c>
    </row>
    <row r="243" spans="1:31">
      <c r="A243" s="1">
        <v>236</v>
      </c>
      <c r="B243" s="176">
        <f>'T Revenue'!B240-'Year 0'!G$8+'Year 0'!G$122</f>
        <v>-16277.051247738069</v>
      </c>
      <c r="C243" s="176">
        <f>'T Revenue'!C240-'Revenue Requirement'!C$4+'Revenue Requirement'!C$33</f>
        <v>259942.82867713645</v>
      </c>
      <c r="D243" s="176">
        <f>'T Revenue'!D240-'Revenue Requirement'!D$4+'Revenue Requirement'!D$33</f>
        <v>194324.02252126345</v>
      </c>
      <c r="E243" s="176">
        <f>'T Revenue'!E240-'Revenue Requirement'!E$4+'Revenue Requirement'!E$33</f>
        <v>103586.63292738446</v>
      </c>
      <c r="G243" s="179" t="e">
        <f ca="1"/>
        <v>#NAME?</v>
      </c>
      <c r="H243" s="179" t="e">
        <f ca="1"/>
        <v>#NAME?</v>
      </c>
      <c r="I243" s="179" t="e">
        <f ca="1"/>
        <v>#NAME?</v>
      </c>
      <c r="J243" s="179" t="e">
        <f ca="1"/>
        <v>#NAME?</v>
      </c>
      <c r="L243" s="175">
        <f>NR_to_Cash!C$9</f>
        <v>-54723.468549817509</v>
      </c>
      <c r="M243" s="175">
        <f>NR_to_Cash!D$9</f>
        <v>-177401.26576231886</v>
      </c>
      <c r="N243" s="175">
        <f>NR_to_Cash!E$9</f>
        <v>-150226.47815209487</v>
      </c>
      <c r="O243" s="175">
        <f>NR_to_Cash!F$9</f>
        <v>-172910.78815747867</v>
      </c>
      <c r="Q243" s="1">
        <v>236</v>
      </c>
      <c r="R243" s="176">
        <v>-16277.051247738069</v>
      </c>
      <c r="S243" s="176">
        <v>259942.82867713645</v>
      </c>
      <c r="T243" s="176">
        <v>194324.02252126345</v>
      </c>
      <c r="U243" s="176">
        <v>103586.63292738446</v>
      </c>
      <c r="V243" s="2"/>
      <c r="W243" s="176">
        <v>-5750.4005671516061</v>
      </c>
      <c r="X243" s="176">
        <v>5121.3910972836893</v>
      </c>
      <c r="Y243" s="176">
        <v>-14296.814439055743</v>
      </c>
      <c r="Z243" s="176">
        <v>-2558.1113060265779</v>
      </c>
      <c r="AA243" s="2"/>
      <c r="AB243" s="175">
        <v>-54723.468549817509</v>
      </c>
      <c r="AC243" s="175">
        <v>-177401.26576231886</v>
      </c>
      <c r="AD243" s="175">
        <v>-150226.47815209487</v>
      </c>
      <c r="AE243" s="175">
        <v>-172910.78815747867</v>
      </c>
    </row>
    <row r="244" spans="1:31">
      <c r="A244" s="1">
        <v>237</v>
      </c>
      <c r="B244" s="176">
        <f>'T Revenue'!B241-'Year 0'!G$8+'Year 0'!G$122</f>
        <v>31099.053606611677</v>
      </c>
      <c r="C244" s="176">
        <f>'T Revenue'!C241-'Revenue Requirement'!C$4+'Revenue Requirement'!C$33</f>
        <v>275282.8877829155</v>
      </c>
      <c r="D244" s="176">
        <f>'T Revenue'!D241-'Revenue Requirement'!D$4+'Revenue Requirement'!D$33</f>
        <v>209219.95255494048</v>
      </c>
      <c r="E244" s="176">
        <f>'T Revenue'!E241-'Revenue Requirement'!E$4+'Revenue Requirement'!E$33</f>
        <v>160767.78847873863</v>
      </c>
      <c r="G244" s="179" t="e">
        <f ca="1"/>
        <v>#NAME?</v>
      </c>
      <c r="H244" s="179" t="e">
        <f ca="1"/>
        <v>#NAME?</v>
      </c>
      <c r="I244" s="179" t="e">
        <f ca="1"/>
        <v>#NAME?</v>
      </c>
      <c r="J244" s="179" t="e">
        <f ca="1"/>
        <v>#NAME?</v>
      </c>
      <c r="L244" s="175">
        <f>NR_to_Cash!C$9</f>
        <v>-54723.468549817509</v>
      </c>
      <c r="M244" s="175">
        <f>NR_to_Cash!D$9</f>
        <v>-177401.26576231886</v>
      </c>
      <c r="N244" s="175">
        <f>NR_to_Cash!E$9</f>
        <v>-150226.47815209487</v>
      </c>
      <c r="O244" s="175">
        <f>NR_to_Cash!F$9</f>
        <v>-172910.78815747867</v>
      </c>
      <c r="Q244" s="1">
        <v>237</v>
      </c>
      <c r="R244" s="176">
        <v>31099.053606611677</v>
      </c>
      <c r="S244" s="176">
        <v>275282.8877829155</v>
      </c>
      <c r="T244" s="176">
        <v>209219.95255494048</v>
      </c>
      <c r="U244" s="176">
        <v>160767.78847873863</v>
      </c>
      <c r="V244" s="2"/>
      <c r="W244" s="176">
        <v>-21614.631988057168</v>
      </c>
      <c r="X244" s="176">
        <v>-6798.7198327989317</v>
      </c>
      <c r="Y244" s="176">
        <v>-8705.4568726706784</v>
      </c>
      <c r="Z244" s="176">
        <v>-8128.669936390128</v>
      </c>
      <c r="AA244" s="2"/>
      <c r="AB244" s="175">
        <v>-54723.468549817509</v>
      </c>
      <c r="AC244" s="175">
        <v>-177401.26576231886</v>
      </c>
      <c r="AD244" s="175">
        <v>-150226.47815209487</v>
      </c>
      <c r="AE244" s="175">
        <v>-172910.78815747867</v>
      </c>
    </row>
    <row r="245" spans="1:31">
      <c r="A245" s="1">
        <v>238</v>
      </c>
      <c r="B245" s="176">
        <f>'T Revenue'!B242-'Year 0'!G$8+'Year 0'!G$122</f>
        <v>-32907.918630457716</v>
      </c>
      <c r="C245" s="176">
        <f>'T Revenue'!C242-'Revenue Requirement'!C$4+'Revenue Requirement'!C$33</f>
        <v>167846.17873334629</v>
      </c>
      <c r="D245" s="176">
        <f>'T Revenue'!D242-'Revenue Requirement'!D$4+'Revenue Requirement'!D$33</f>
        <v>132584.13639551494</v>
      </c>
      <c r="E245" s="176">
        <f>'T Revenue'!E242-'Revenue Requirement'!E$4+'Revenue Requirement'!E$33</f>
        <v>128547.43264890742</v>
      </c>
      <c r="G245" s="179" t="e">
        <f ca="1"/>
        <v>#NAME?</v>
      </c>
      <c r="H245" s="179" t="e">
        <f ca="1"/>
        <v>#NAME?</v>
      </c>
      <c r="I245" s="179" t="e">
        <f ca="1"/>
        <v>#NAME?</v>
      </c>
      <c r="J245" s="179" t="e">
        <f ca="1"/>
        <v>#NAME?</v>
      </c>
      <c r="L245" s="175">
        <f>NR_to_Cash!C$9</f>
        <v>-54723.468549817509</v>
      </c>
      <c r="M245" s="175">
        <f>NR_to_Cash!D$9</f>
        <v>-177401.26576231886</v>
      </c>
      <c r="N245" s="175">
        <f>NR_to_Cash!E$9</f>
        <v>-150226.47815209487</v>
      </c>
      <c r="O245" s="175">
        <f>NR_to_Cash!F$9</f>
        <v>-172910.78815747867</v>
      </c>
      <c r="Q245" s="1">
        <v>238</v>
      </c>
      <c r="R245" s="176">
        <v>-32907.918630457716</v>
      </c>
      <c r="S245" s="176">
        <v>167846.17873334629</v>
      </c>
      <c r="T245" s="176">
        <v>132584.13639551494</v>
      </c>
      <c r="U245" s="176">
        <v>128547.43264890742</v>
      </c>
      <c r="V245" s="2"/>
      <c r="W245" s="176">
        <v>-14876.490435428452</v>
      </c>
      <c r="X245" s="176">
        <v>-18100.244024651591</v>
      </c>
      <c r="Y245" s="176">
        <v>17150.691375670955</v>
      </c>
      <c r="Z245" s="176">
        <v>-48661.096142062452</v>
      </c>
      <c r="AA245" s="2"/>
      <c r="AB245" s="175">
        <v>-54723.468549817509</v>
      </c>
      <c r="AC245" s="175">
        <v>-177401.26576231886</v>
      </c>
      <c r="AD245" s="175">
        <v>-150226.47815209487</v>
      </c>
      <c r="AE245" s="175">
        <v>-172910.78815747867</v>
      </c>
    </row>
    <row r="246" spans="1:31">
      <c r="A246" s="1">
        <v>239</v>
      </c>
      <c r="B246" s="176">
        <f>'T Revenue'!B243-'Year 0'!G$8+'Year 0'!G$122</f>
        <v>16703.651905126404</v>
      </c>
      <c r="C246" s="176">
        <f>'T Revenue'!C243-'Revenue Requirement'!C$4+'Revenue Requirement'!C$33</f>
        <v>257909.29295335244</v>
      </c>
      <c r="D246" s="176">
        <f>'T Revenue'!D243-'Revenue Requirement'!D$4+'Revenue Requirement'!D$33</f>
        <v>178011.89162870543</v>
      </c>
      <c r="E246" s="176">
        <f>'T Revenue'!E243-'Revenue Requirement'!E$4+'Revenue Requirement'!E$33</f>
        <v>129726.24454237078</v>
      </c>
      <c r="G246" s="179" t="e">
        <f ca="1"/>
        <v>#NAME?</v>
      </c>
      <c r="H246" s="179" t="e">
        <f ca="1"/>
        <v>#NAME?</v>
      </c>
      <c r="I246" s="179" t="e">
        <f ca="1"/>
        <v>#NAME?</v>
      </c>
      <c r="J246" s="179" t="e">
        <f ca="1"/>
        <v>#NAME?</v>
      </c>
      <c r="L246" s="175">
        <f>NR_to_Cash!C$9</f>
        <v>-54723.468549817509</v>
      </c>
      <c r="M246" s="175">
        <f>NR_to_Cash!D$9</f>
        <v>-177401.26576231886</v>
      </c>
      <c r="N246" s="175">
        <f>NR_to_Cash!E$9</f>
        <v>-150226.47815209487</v>
      </c>
      <c r="O246" s="175">
        <f>NR_to_Cash!F$9</f>
        <v>-172910.78815747867</v>
      </c>
      <c r="Q246" s="1">
        <v>239</v>
      </c>
      <c r="R246" s="176">
        <v>16703.651905126404</v>
      </c>
      <c r="S246" s="176">
        <v>257909.29295335244</v>
      </c>
      <c r="T246" s="176">
        <v>178011.89162870543</v>
      </c>
      <c r="U246" s="176">
        <v>129726.24454237078</v>
      </c>
      <c r="V246" s="2"/>
      <c r="W246" s="176">
        <v>4439.8696312903194</v>
      </c>
      <c r="X246" s="176">
        <v>-42126.722355533624</v>
      </c>
      <c r="Y246" s="176">
        <v>-57813.090301299701</v>
      </c>
      <c r="Z246" s="176">
        <v>-21833.1651551174</v>
      </c>
      <c r="AA246" s="2"/>
      <c r="AB246" s="175">
        <v>-54723.468549817509</v>
      </c>
      <c r="AC246" s="175">
        <v>-177401.26576231886</v>
      </c>
      <c r="AD246" s="175">
        <v>-150226.47815209487</v>
      </c>
      <c r="AE246" s="175">
        <v>-172910.78815747867</v>
      </c>
    </row>
    <row r="247" spans="1:31">
      <c r="A247" s="1">
        <v>240</v>
      </c>
      <c r="B247" s="176">
        <f>'T Revenue'!B244-'Year 0'!G$8+'Year 0'!G$122</f>
        <v>14927.53587312717</v>
      </c>
      <c r="C247" s="176">
        <f>'T Revenue'!C244-'Revenue Requirement'!C$4+'Revenue Requirement'!C$33</f>
        <v>232303.37178035337</v>
      </c>
      <c r="D247" s="176">
        <f>'T Revenue'!D244-'Revenue Requirement'!D$4+'Revenue Requirement'!D$33</f>
        <v>142089.01043120236</v>
      </c>
      <c r="E247" s="176">
        <f>'T Revenue'!E244-'Revenue Requirement'!E$4+'Revenue Requirement'!E$33</f>
        <v>99194.197121840902</v>
      </c>
      <c r="G247" s="179" t="e">
        <f ca="1"/>
        <v>#NAME?</v>
      </c>
      <c r="H247" s="179" t="e">
        <f ca="1"/>
        <v>#NAME?</v>
      </c>
      <c r="I247" s="179" t="e">
        <f ca="1"/>
        <v>#NAME?</v>
      </c>
      <c r="J247" s="179" t="e">
        <f ca="1"/>
        <v>#NAME?</v>
      </c>
      <c r="L247" s="175">
        <f>NR_to_Cash!C$9</f>
        <v>-54723.468549817509</v>
      </c>
      <c r="M247" s="175">
        <f>NR_to_Cash!D$9</f>
        <v>-177401.26576231886</v>
      </c>
      <c r="N247" s="175">
        <f>NR_to_Cash!E$9</f>
        <v>-150226.47815209487</v>
      </c>
      <c r="O247" s="175">
        <f>NR_to_Cash!F$9</f>
        <v>-172910.78815747867</v>
      </c>
      <c r="Q247" s="1">
        <v>240</v>
      </c>
      <c r="R247" s="176">
        <v>14927.53587312717</v>
      </c>
      <c r="S247" s="176">
        <v>232303.37178035337</v>
      </c>
      <c r="T247" s="176">
        <v>142089.01043120236</v>
      </c>
      <c r="U247" s="176">
        <v>99194.197121840902</v>
      </c>
      <c r="V247" s="2"/>
      <c r="W247" s="176">
        <v>-19713.32939175074</v>
      </c>
      <c r="X247" s="176">
        <v>-1917.0784343157429</v>
      </c>
      <c r="Y247" s="176">
        <v>-2320.984255854506</v>
      </c>
      <c r="Z247" s="176">
        <v>-23145.742571507115</v>
      </c>
      <c r="AA247" s="2"/>
      <c r="AB247" s="175">
        <v>-54723.468549817509</v>
      </c>
      <c r="AC247" s="175">
        <v>-177401.26576231886</v>
      </c>
      <c r="AD247" s="175">
        <v>-150226.47815209487</v>
      </c>
      <c r="AE247" s="175">
        <v>-172910.78815747867</v>
      </c>
    </row>
    <row r="248" spans="1:31">
      <c r="A248" s="1">
        <v>241</v>
      </c>
      <c r="B248" s="176">
        <f>'T Revenue'!B245-'Year 0'!G$8+'Year 0'!G$122</f>
        <v>-32456.644590959186</v>
      </c>
      <c r="C248" s="176">
        <f>'T Revenue'!C245-'Revenue Requirement'!C$4+'Revenue Requirement'!C$33</f>
        <v>204400.32320803893</v>
      </c>
      <c r="D248" s="176">
        <f>'T Revenue'!D245-'Revenue Requirement'!D$4+'Revenue Requirement'!D$33</f>
        <v>151387.75171477115</v>
      </c>
      <c r="E248" s="176">
        <f>'T Revenue'!E245-'Revenue Requirement'!E$4+'Revenue Requirement'!E$33</f>
        <v>116053.63364823605</v>
      </c>
      <c r="G248" s="179" t="e">
        <f ca="1"/>
        <v>#NAME?</v>
      </c>
      <c r="H248" s="179" t="e">
        <f ca="1"/>
        <v>#NAME?</v>
      </c>
      <c r="I248" s="179" t="e">
        <f ca="1"/>
        <v>#NAME?</v>
      </c>
      <c r="J248" s="179" t="e">
        <f ca="1"/>
        <v>#NAME?</v>
      </c>
      <c r="L248" s="175">
        <f>NR_to_Cash!C$9</f>
        <v>-54723.468549817509</v>
      </c>
      <c r="M248" s="175">
        <f>NR_to_Cash!D$9</f>
        <v>-177401.26576231886</v>
      </c>
      <c r="N248" s="175">
        <f>NR_to_Cash!E$9</f>
        <v>-150226.47815209487</v>
      </c>
      <c r="O248" s="175">
        <f>NR_to_Cash!F$9</f>
        <v>-172910.78815747867</v>
      </c>
      <c r="Q248" s="1">
        <v>241</v>
      </c>
      <c r="R248" s="176">
        <v>-32456.644590959186</v>
      </c>
      <c r="S248" s="176">
        <v>204400.32320803893</v>
      </c>
      <c r="T248" s="176">
        <v>151387.75171477115</v>
      </c>
      <c r="U248" s="176">
        <v>116053.63364823605</v>
      </c>
      <c r="V248" s="2"/>
      <c r="W248" s="176">
        <v>-11761.849101237254</v>
      </c>
      <c r="X248" s="176">
        <v>-5918.9562668243889</v>
      </c>
      <c r="Y248" s="176">
        <v>-36481.395051931264</v>
      </c>
      <c r="Z248" s="176">
        <v>-22133.970758383861</v>
      </c>
      <c r="AA248" s="2"/>
      <c r="AB248" s="175">
        <v>-54723.468549817509</v>
      </c>
      <c r="AC248" s="175">
        <v>-177401.26576231886</v>
      </c>
      <c r="AD248" s="175">
        <v>-150226.47815209487</v>
      </c>
      <c r="AE248" s="175">
        <v>-172910.78815747867</v>
      </c>
    </row>
    <row r="249" spans="1:31">
      <c r="A249" s="1">
        <v>242</v>
      </c>
      <c r="B249" s="176">
        <f>'T Revenue'!B246-'Year 0'!G$8+'Year 0'!G$122</f>
        <v>13437.00365322479</v>
      </c>
      <c r="C249" s="176">
        <f>'T Revenue'!C246-'Revenue Requirement'!C$4+'Revenue Requirement'!C$33</f>
        <v>268911.78735596128</v>
      </c>
      <c r="D249" s="176">
        <f>'T Revenue'!D246-'Revenue Requirement'!D$4+'Revenue Requirement'!D$33</f>
        <v>166847.48611845844</v>
      </c>
      <c r="E249" s="176">
        <f>'T Revenue'!E246-'Revenue Requirement'!E$4+'Revenue Requirement'!E$33</f>
        <v>122072.89286756422</v>
      </c>
      <c r="G249" s="179" t="e">
        <f ca="1"/>
        <v>#NAME?</v>
      </c>
      <c r="H249" s="179" t="e">
        <f ca="1"/>
        <v>#NAME?</v>
      </c>
      <c r="I249" s="179" t="e">
        <f ca="1"/>
        <v>#NAME?</v>
      </c>
      <c r="J249" s="179" t="e">
        <f ca="1"/>
        <v>#NAME?</v>
      </c>
      <c r="L249" s="175">
        <f>NR_to_Cash!C$9</f>
        <v>-54723.468549817509</v>
      </c>
      <c r="M249" s="175">
        <f>NR_to_Cash!D$9</f>
        <v>-177401.26576231886</v>
      </c>
      <c r="N249" s="175">
        <f>NR_to_Cash!E$9</f>
        <v>-150226.47815209487</v>
      </c>
      <c r="O249" s="175">
        <f>NR_to_Cash!F$9</f>
        <v>-172910.78815747867</v>
      </c>
      <c r="Q249" s="1">
        <v>242</v>
      </c>
      <c r="R249" s="176">
        <v>13437.00365322479</v>
      </c>
      <c r="S249" s="176">
        <v>268911.78735596128</v>
      </c>
      <c r="T249" s="176">
        <v>166847.48611845844</v>
      </c>
      <c r="U249" s="176">
        <v>122072.89286756422</v>
      </c>
      <c r="V249" s="2"/>
      <c r="W249" s="176">
        <v>-38156.310171991121</v>
      </c>
      <c r="X249" s="176">
        <v>-27385.967634066939</v>
      </c>
      <c r="Y249" s="176">
        <v>2383.9110312080011</v>
      </c>
      <c r="Z249" s="176">
        <v>-50455.20924120117</v>
      </c>
      <c r="AA249" s="2"/>
      <c r="AB249" s="175">
        <v>-54723.468549817509</v>
      </c>
      <c r="AC249" s="175">
        <v>-177401.26576231886</v>
      </c>
      <c r="AD249" s="175">
        <v>-150226.47815209487</v>
      </c>
      <c r="AE249" s="175">
        <v>-172910.78815747867</v>
      </c>
    </row>
    <row r="250" spans="1:31">
      <c r="A250" s="1">
        <v>243</v>
      </c>
      <c r="B250" s="176">
        <f>'T Revenue'!B247-'Year 0'!G$8+'Year 0'!G$122</f>
        <v>-11486.646628114861</v>
      </c>
      <c r="C250" s="176">
        <f>'T Revenue'!C247-'Revenue Requirement'!C$4+'Revenue Requirement'!C$33</f>
        <v>189289.35196706769</v>
      </c>
      <c r="D250" s="176">
        <f>'T Revenue'!D247-'Revenue Requirement'!D$4+'Revenue Requirement'!D$33</f>
        <v>135479.49660971272</v>
      </c>
      <c r="E250" s="176">
        <f>'T Revenue'!E247-'Revenue Requirement'!E$4+'Revenue Requirement'!E$33</f>
        <v>75930.096699304879</v>
      </c>
      <c r="G250" s="179" t="e">
        <f ca="1"/>
        <v>#NAME?</v>
      </c>
      <c r="H250" s="179" t="e">
        <f ca="1"/>
        <v>#NAME?</v>
      </c>
      <c r="I250" s="179" t="e">
        <f ca="1"/>
        <v>#NAME?</v>
      </c>
      <c r="J250" s="179" t="e">
        <f ca="1"/>
        <v>#NAME?</v>
      </c>
      <c r="L250" s="175">
        <f>NR_to_Cash!C$9</f>
        <v>-54723.468549817509</v>
      </c>
      <c r="M250" s="175">
        <f>NR_to_Cash!D$9</f>
        <v>-177401.26576231886</v>
      </c>
      <c r="N250" s="175">
        <f>NR_to_Cash!E$9</f>
        <v>-150226.47815209487</v>
      </c>
      <c r="O250" s="175">
        <f>NR_to_Cash!F$9</f>
        <v>-172910.78815747867</v>
      </c>
      <c r="Q250" s="1">
        <v>243</v>
      </c>
      <c r="R250" s="176">
        <v>-11486.646628114861</v>
      </c>
      <c r="S250" s="176">
        <v>189289.35196706769</v>
      </c>
      <c r="T250" s="176">
        <v>135479.49660971272</v>
      </c>
      <c r="U250" s="176">
        <v>75930.096699304879</v>
      </c>
      <c r="V250" s="2"/>
      <c r="W250" s="176">
        <v>4780.5693162376992</v>
      </c>
      <c r="X250" s="176">
        <v>14593.672995564993</v>
      </c>
      <c r="Y250" s="176">
        <v>3889.4377152021043</v>
      </c>
      <c r="Z250" s="176">
        <v>-39945.953983227257</v>
      </c>
      <c r="AA250" s="2"/>
      <c r="AB250" s="175">
        <v>-54723.468549817509</v>
      </c>
      <c r="AC250" s="175">
        <v>-177401.26576231886</v>
      </c>
      <c r="AD250" s="175">
        <v>-150226.47815209487</v>
      </c>
      <c r="AE250" s="175">
        <v>-172910.78815747867</v>
      </c>
    </row>
    <row r="251" spans="1:31">
      <c r="A251" s="1">
        <v>244</v>
      </c>
      <c r="B251" s="176">
        <f>'T Revenue'!B248-'Year 0'!G$8+'Year 0'!G$122</f>
        <v>571.44029368064366</v>
      </c>
      <c r="C251" s="176">
        <f>'T Revenue'!C248-'Revenue Requirement'!C$4+'Revenue Requirement'!C$33</f>
        <v>207283.22825449309</v>
      </c>
      <c r="D251" s="176">
        <f>'T Revenue'!D248-'Revenue Requirement'!D$4+'Revenue Requirement'!D$33</f>
        <v>137802.21493794024</v>
      </c>
      <c r="E251" s="176">
        <f>'T Revenue'!E248-'Revenue Requirement'!E$4+'Revenue Requirement'!E$33</f>
        <v>51018.92549490626</v>
      </c>
      <c r="G251" s="179" t="e">
        <f ca="1"/>
        <v>#NAME?</v>
      </c>
      <c r="H251" s="179" t="e">
        <f ca="1"/>
        <v>#NAME?</v>
      </c>
      <c r="I251" s="179" t="e">
        <f ca="1"/>
        <v>#NAME?</v>
      </c>
      <c r="J251" s="179" t="e">
        <f ca="1"/>
        <v>#NAME?</v>
      </c>
      <c r="L251" s="175">
        <f>NR_to_Cash!C$9</f>
        <v>-54723.468549817509</v>
      </c>
      <c r="M251" s="175">
        <f>NR_to_Cash!D$9</f>
        <v>-177401.26576231886</v>
      </c>
      <c r="N251" s="175">
        <f>NR_to_Cash!E$9</f>
        <v>-150226.47815209487</v>
      </c>
      <c r="O251" s="175">
        <f>NR_to_Cash!F$9</f>
        <v>-172910.78815747867</v>
      </c>
      <c r="Q251" s="1">
        <v>244</v>
      </c>
      <c r="R251" s="176">
        <v>571.44029368064366</v>
      </c>
      <c r="S251" s="176">
        <v>207283.22825449309</v>
      </c>
      <c r="T251" s="176">
        <v>137802.21493794024</v>
      </c>
      <c r="U251" s="176">
        <v>51018.92549490626</v>
      </c>
      <c r="V251" s="2"/>
      <c r="W251" s="176">
        <v>-5314.8281307659345</v>
      </c>
      <c r="X251" s="176">
        <v>5575.6115631377324</v>
      </c>
      <c r="Y251" s="176">
        <v>-49200.906652293168</v>
      </c>
      <c r="Z251" s="176">
        <v>-37985.718586432515</v>
      </c>
      <c r="AA251" s="2"/>
      <c r="AB251" s="175">
        <v>-54723.468549817509</v>
      </c>
      <c r="AC251" s="175">
        <v>-177401.26576231886</v>
      </c>
      <c r="AD251" s="175">
        <v>-150226.47815209487</v>
      </c>
      <c r="AE251" s="175">
        <v>-172910.78815747867</v>
      </c>
    </row>
    <row r="252" spans="1:31">
      <c r="A252" s="1">
        <v>245</v>
      </c>
      <c r="B252" s="176">
        <f>'T Revenue'!B249-'Year 0'!G$8+'Year 0'!G$122</f>
        <v>7921.0778880314901</v>
      </c>
      <c r="C252" s="176">
        <f>'T Revenue'!C249-'Revenue Requirement'!C$4+'Revenue Requirement'!C$33</f>
        <v>214862.07658290188</v>
      </c>
      <c r="D252" s="176">
        <f>'T Revenue'!D249-'Revenue Requirement'!D$4+'Revenue Requirement'!D$33</f>
        <v>131148.40721954126</v>
      </c>
      <c r="E252" s="176">
        <f>'T Revenue'!E249-'Revenue Requirement'!E$4+'Revenue Requirement'!E$33</f>
        <v>126391.69541075546</v>
      </c>
      <c r="G252" s="179" t="e">
        <f ca="1"/>
        <v>#NAME?</v>
      </c>
      <c r="H252" s="179" t="e">
        <f ca="1"/>
        <v>#NAME?</v>
      </c>
      <c r="I252" s="179" t="e">
        <f ca="1"/>
        <v>#NAME?</v>
      </c>
      <c r="J252" s="179" t="e">
        <f ca="1"/>
        <v>#NAME?</v>
      </c>
      <c r="L252" s="175">
        <f>NR_to_Cash!C$9</f>
        <v>-54723.468549817509</v>
      </c>
      <c r="M252" s="175">
        <f>NR_to_Cash!D$9</f>
        <v>-177401.26576231886</v>
      </c>
      <c r="N252" s="175">
        <f>NR_to_Cash!E$9</f>
        <v>-150226.47815209487</v>
      </c>
      <c r="O252" s="175">
        <f>NR_to_Cash!F$9</f>
        <v>-172910.78815747867</v>
      </c>
      <c r="Q252" s="1">
        <v>245</v>
      </c>
      <c r="R252" s="176">
        <v>7921.0778880314901</v>
      </c>
      <c r="S252" s="176">
        <v>214862.07658290188</v>
      </c>
      <c r="T252" s="176">
        <v>131148.40721954126</v>
      </c>
      <c r="U252" s="176">
        <v>126391.69541075546</v>
      </c>
      <c r="V252" s="2"/>
      <c r="W252" s="176">
        <v>27839.536793143721</v>
      </c>
      <c r="X252" s="176">
        <v>-11505.071693215752</v>
      </c>
      <c r="Y252" s="176">
        <v>17224.991355467821</v>
      </c>
      <c r="Z252" s="176">
        <v>-1148.080462929327</v>
      </c>
      <c r="AA252" s="2"/>
      <c r="AB252" s="175">
        <v>-54723.468549817509</v>
      </c>
      <c r="AC252" s="175">
        <v>-177401.26576231886</v>
      </c>
      <c r="AD252" s="175">
        <v>-150226.47815209487</v>
      </c>
      <c r="AE252" s="175">
        <v>-172910.78815747867</v>
      </c>
    </row>
    <row r="253" spans="1:31">
      <c r="A253" s="1">
        <v>246</v>
      </c>
      <c r="B253" s="176">
        <f>'T Revenue'!B250-'Year 0'!G$8+'Year 0'!G$122</f>
        <v>-22521.754721052479</v>
      </c>
      <c r="C253" s="176">
        <f>'T Revenue'!C250-'Revenue Requirement'!C$4+'Revenue Requirement'!C$33</f>
        <v>265215.59497183934</v>
      </c>
      <c r="D253" s="176">
        <f>'T Revenue'!D250-'Revenue Requirement'!D$4+'Revenue Requirement'!D$33</f>
        <v>164108.12748574628</v>
      </c>
      <c r="E253" s="176">
        <f>'T Revenue'!E250-'Revenue Requirement'!E$4+'Revenue Requirement'!E$33</f>
        <v>98118.820902034175</v>
      </c>
      <c r="G253" s="179" t="e">
        <f ca="1"/>
        <v>#NAME?</v>
      </c>
      <c r="H253" s="179" t="e">
        <f ca="1"/>
        <v>#NAME?</v>
      </c>
      <c r="I253" s="179" t="e">
        <f ca="1"/>
        <v>#NAME?</v>
      </c>
      <c r="J253" s="179" t="e">
        <f ca="1"/>
        <v>#NAME?</v>
      </c>
      <c r="L253" s="175">
        <f>NR_to_Cash!C$9</f>
        <v>-54723.468549817509</v>
      </c>
      <c r="M253" s="175">
        <f>NR_to_Cash!D$9</f>
        <v>-177401.26576231886</v>
      </c>
      <c r="N253" s="175">
        <f>NR_to_Cash!E$9</f>
        <v>-150226.47815209487</v>
      </c>
      <c r="O253" s="175">
        <f>NR_to_Cash!F$9</f>
        <v>-172910.78815747867</v>
      </c>
      <c r="Q253" s="1">
        <v>246</v>
      </c>
      <c r="R253" s="176">
        <v>-22521.754721052479</v>
      </c>
      <c r="S253" s="176">
        <v>265215.59497183934</v>
      </c>
      <c r="T253" s="176">
        <v>164108.12748574628</v>
      </c>
      <c r="U253" s="176">
        <v>98118.820902034175</v>
      </c>
      <c r="V253" s="2"/>
      <c r="W253" s="176">
        <v>7537.3568594512763</v>
      </c>
      <c r="X253" s="176">
        <v>6683.2695100053679</v>
      </c>
      <c r="Y253" s="176">
        <v>-9746.165016654646</v>
      </c>
      <c r="Z253" s="176">
        <v>17185.112989214947</v>
      </c>
      <c r="AA253" s="2"/>
      <c r="AB253" s="175">
        <v>-54723.468549817509</v>
      </c>
      <c r="AC253" s="175">
        <v>-177401.26576231886</v>
      </c>
      <c r="AD253" s="175">
        <v>-150226.47815209487</v>
      </c>
      <c r="AE253" s="175">
        <v>-172910.78815747867</v>
      </c>
    </row>
    <row r="254" spans="1:31">
      <c r="A254" s="1">
        <v>247</v>
      </c>
      <c r="B254" s="176">
        <f>'T Revenue'!B251-'Year 0'!G$8+'Year 0'!G$122</f>
        <v>-20469.886602697195</v>
      </c>
      <c r="C254" s="176">
        <f>'T Revenue'!C251-'Revenue Requirement'!C$4+'Revenue Requirement'!C$33</f>
        <v>217126.11654777033</v>
      </c>
      <c r="D254" s="176">
        <f>'T Revenue'!D251-'Revenue Requirement'!D$4+'Revenue Requirement'!D$33</f>
        <v>130709.26286034565</v>
      </c>
      <c r="E254" s="176">
        <f>'T Revenue'!E251-'Revenue Requirement'!E$4+'Revenue Requirement'!E$33</f>
        <v>153902.48504604469</v>
      </c>
      <c r="G254" s="179" t="e">
        <f ca="1"/>
        <v>#NAME?</v>
      </c>
      <c r="H254" s="179" t="e">
        <f ca="1"/>
        <v>#NAME?</v>
      </c>
      <c r="I254" s="179" t="e">
        <f ca="1"/>
        <v>#NAME?</v>
      </c>
      <c r="J254" s="179" t="e">
        <f ca="1"/>
        <v>#NAME?</v>
      </c>
      <c r="L254" s="175">
        <f>NR_to_Cash!C$9</f>
        <v>-54723.468549817509</v>
      </c>
      <c r="M254" s="175">
        <f>NR_to_Cash!D$9</f>
        <v>-177401.26576231886</v>
      </c>
      <c r="N254" s="175">
        <f>NR_to_Cash!E$9</f>
        <v>-150226.47815209487</v>
      </c>
      <c r="O254" s="175">
        <f>NR_to_Cash!F$9</f>
        <v>-172910.78815747867</v>
      </c>
      <c r="Q254" s="1">
        <v>247</v>
      </c>
      <c r="R254" s="176">
        <v>-20469.886602697195</v>
      </c>
      <c r="S254" s="176">
        <v>217126.11654777033</v>
      </c>
      <c r="T254" s="176">
        <v>130709.26286034565</v>
      </c>
      <c r="U254" s="176">
        <v>153902.48504604469</v>
      </c>
      <c r="V254" s="2"/>
      <c r="W254" s="176">
        <v>-14620.056232539937</v>
      </c>
      <c r="X254" s="176">
        <v>-57294.622903082985</v>
      </c>
      <c r="Y254" s="176">
        <v>-7950.0066109485924</v>
      </c>
      <c r="Z254" s="176">
        <v>-6988.4583422606811</v>
      </c>
      <c r="AA254" s="2"/>
      <c r="AB254" s="175">
        <v>-54723.468549817509</v>
      </c>
      <c r="AC254" s="175">
        <v>-177401.26576231886</v>
      </c>
      <c r="AD254" s="175">
        <v>-150226.47815209487</v>
      </c>
      <c r="AE254" s="175">
        <v>-172910.78815747867</v>
      </c>
    </row>
    <row r="255" spans="1:31">
      <c r="A255" s="1">
        <v>248</v>
      </c>
      <c r="B255" s="176">
        <f>'T Revenue'!B252-'Year 0'!G$8+'Year 0'!G$122</f>
        <v>166.4229384297505</v>
      </c>
      <c r="C255" s="176">
        <f>'T Revenue'!C252-'Revenue Requirement'!C$4+'Revenue Requirement'!C$33</f>
        <v>257001.10024337494</v>
      </c>
      <c r="D255" s="176">
        <f>'T Revenue'!D252-'Revenue Requirement'!D$4+'Revenue Requirement'!D$33</f>
        <v>164699.85920834495</v>
      </c>
      <c r="E255" s="176">
        <f>'T Revenue'!E252-'Revenue Requirement'!E$4+'Revenue Requirement'!E$33</f>
        <v>87505.609630672261</v>
      </c>
      <c r="G255" s="179" t="e">
        <f ca="1"/>
        <v>#NAME?</v>
      </c>
      <c r="H255" s="179" t="e">
        <f ca="1"/>
        <v>#NAME?</v>
      </c>
      <c r="I255" s="179" t="e">
        <f ca="1"/>
        <v>#NAME?</v>
      </c>
      <c r="J255" s="179" t="e">
        <f ca="1"/>
        <v>#NAME?</v>
      </c>
      <c r="L255" s="175">
        <f>NR_to_Cash!C$9</f>
        <v>-54723.468549817509</v>
      </c>
      <c r="M255" s="175">
        <f>NR_to_Cash!D$9</f>
        <v>-177401.26576231886</v>
      </c>
      <c r="N255" s="175">
        <f>NR_to_Cash!E$9</f>
        <v>-150226.47815209487</v>
      </c>
      <c r="O255" s="175">
        <f>NR_to_Cash!F$9</f>
        <v>-172910.78815747867</v>
      </c>
      <c r="Q255" s="1">
        <v>248</v>
      </c>
      <c r="R255" s="176">
        <v>166.4229384297505</v>
      </c>
      <c r="S255" s="176">
        <v>257001.10024337494</v>
      </c>
      <c r="T255" s="176">
        <v>164699.85920834495</v>
      </c>
      <c r="U255" s="176">
        <v>87505.609630672261</v>
      </c>
      <c r="V255" s="2"/>
      <c r="W255" s="176">
        <v>-49944.796112994314</v>
      </c>
      <c r="X255" s="176">
        <v>-15810.489910722012</v>
      </c>
      <c r="Y255" s="176">
        <v>-13641.635183634469</v>
      </c>
      <c r="Z255" s="176">
        <v>-45900.114366446389</v>
      </c>
      <c r="AA255" s="2"/>
      <c r="AB255" s="175">
        <v>-54723.468549817509</v>
      </c>
      <c r="AC255" s="175">
        <v>-177401.26576231886</v>
      </c>
      <c r="AD255" s="175">
        <v>-150226.47815209487</v>
      </c>
      <c r="AE255" s="175">
        <v>-172910.78815747867</v>
      </c>
    </row>
    <row r="256" spans="1:31">
      <c r="A256" s="1">
        <v>249</v>
      </c>
      <c r="B256" s="176">
        <f>'T Revenue'!B253-'Year 0'!G$8+'Year 0'!G$122</f>
        <v>8960.5873436648399</v>
      </c>
      <c r="C256" s="176">
        <f>'T Revenue'!C253-'Revenue Requirement'!C$4+'Revenue Requirement'!C$33</f>
        <v>191919.22760140407</v>
      </c>
      <c r="D256" s="176">
        <f>'T Revenue'!D253-'Revenue Requirement'!D$4+'Revenue Requirement'!D$33</f>
        <v>135654.80423996318</v>
      </c>
      <c r="E256" s="176">
        <f>'T Revenue'!E253-'Revenue Requirement'!E$4+'Revenue Requirement'!E$33</f>
        <v>154751.59879070963</v>
      </c>
      <c r="G256" s="179" t="e">
        <f ca="1"/>
        <v>#NAME?</v>
      </c>
      <c r="H256" s="179" t="e">
        <f ca="1"/>
        <v>#NAME?</v>
      </c>
      <c r="I256" s="179" t="e">
        <f ca="1"/>
        <v>#NAME?</v>
      </c>
      <c r="J256" s="179" t="e">
        <f ca="1"/>
        <v>#NAME?</v>
      </c>
      <c r="L256" s="175">
        <f>NR_to_Cash!C$9</f>
        <v>-54723.468549817509</v>
      </c>
      <c r="M256" s="175">
        <f>NR_to_Cash!D$9</f>
        <v>-177401.26576231886</v>
      </c>
      <c r="N256" s="175">
        <f>NR_to_Cash!E$9</f>
        <v>-150226.47815209487</v>
      </c>
      <c r="O256" s="175">
        <f>NR_to_Cash!F$9</f>
        <v>-172910.78815747867</v>
      </c>
      <c r="Q256" s="1">
        <v>249</v>
      </c>
      <c r="R256" s="176">
        <v>8960.5873436648399</v>
      </c>
      <c r="S256" s="176">
        <v>191919.22760140407</v>
      </c>
      <c r="T256" s="176">
        <v>135654.80423996318</v>
      </c>
      <c r="U256" s="176">
        <v>154751.59879070963</v>
      </c>
      <c r="V256" s="2"/>
      <c r="W256" s="176">
        <v>-14858.470928066061</v>
      </c>
      <c r="X256" s="176">
        <v>11925.722238443326</v>
      </c>
      <c r="Y256" s="176">
        <v>7732.5350130682345</v>
      </c>
      <c r="Z256" s="176">
        <v>-32926.523200808559</v>
      </c>
      <c r="AA256" s="2"/>
      <c r="AB256" s="175">
        <v>-54723.468549817509</v>
      </c>
      <c r="AC256" s="175">
        <v>-177401.26576231886</v>
      </c>
      <c r="AD256" s="175">
        <v>-150226.47815209487</v>
      </c>
      <c r="AE256" s="175">
        <v>-172910.78815747867</v>
      </c>
    </row>
    <row r="257" spans="1:31">
      <c r="A257" s="1">
        <v>250</v>
      </c>
      <c r="B257" s="176">
        <f>'T Revenue'!B254-'Year 0'!G$8+'Year 0'!G$122</f>
        <v>-5130.855167964939</v>
      </c>
      <c r="C257" s="176">
        <f>'T Revenue'!C254-'Revenue Requirement'!C$4+'Revenue Requirement'!C$33</f>
        <v>245624.95669481414</v>
      </c>
      <c r="D257" s="176">
        <f>'T Revenue'!D254-'Revenue Requirement'!D$4+'Revenue Requirement'!D$33</f>
        <v>132336.58189585409</v>
      </c>
      <c r="E257" s="176">
        <f>'T Revenue'!E254-'Revenue Requirement'!E$4+'Revenue Requirement'!E$33</f>
        <v>77789.260021485155</v>
      </c>
      <c r="G257" s="179" t="e">
        <f ca="1"/>
        <v>#NAME?</v>
      </c>
      <c r="H257" s="179" t="e">
        <f ca="1"/>
        <v>#NAME?</v>
      </c>
      <c r="I257" s="179" t="e">
        <f ca="1"/>
        <v>#NAME?</v>
      </c>
      <c r="J257" s="179" t="e">
        <f ca="1"/>
        <v>#NAME?</v>
      </c>
      <c r="L257" s="175">
        <f>NR_to_Cash!C$9</f>
        <v>-54723.468549817509</v>
      </c>
      <c r="M257" s="175">
        <f>NR_to_Cash!D$9</f>
        <v>-177401.26576231886</v>
      </c>
      <c r="N257" s="175">
        <f>NR_to_Cash!E$9</f>
        <v>-150226.47815209487</v>
      </c>
      <c r="O257" s="175">
        <f>NR_to_Cash!F$9</f>
        <v>-172910.78815747867</v>
      </c>
      <c r="Q257" s="1">
        <v>250</v>
      </c>
      <c r="R257" s="176">
        <v>-5130.855167964939</v>
      </c>
      <c r="S257" s="176">
        <v>245624.95669481414</v>
      </c>
      <c r="T257" s="176">
        <v>132336.58189585409</v>
      </c>
      <c r="U257" s="176">
        <v>77789.260021485155</v>
      </c>
      <c r="V257" s="2"/>
      <c r="W257" s="176">
        <v>-39028.27662164811</v>
      </c>
      <c r="X257" s="176">
        <v>-21287.471032603411</v>
      </c>
      <c r="Y257" s="176">
        <v>-14089.373641277198</v>
      </c>
      <c r="Z257" s="176">
        <v>-12484.417975330725</v>
      </c>
      <c r="AA257" s="2"/>
      <c r="AB257" s="175">
        <v>-54723.468549817509</v>
      </c>
      <c r="AC257" s="175">
        <v>-177401.26576231886</v>
      </c>
      <c r="AD257" s="175">
        <v>-150226.47815209487</v>
      </c>
      <c r="AE257" s="175">
        <v>-172910.78815747867</v>
      </c>
    </row>
    <row r="258" spans="1:31">
      <c r="A258" s="1">
        <v>251</v>
      </c>
      <c r="B258" s="176">
        <f>'T Revenue'!B255-'Year 0'!G$8+'Year 0'!G$122</f>
        <v>10292.957528562285</v>
      </c>
      <c r="C258" s="176">
        <f>'T Revenue'!C255-'Revenue Requirement'!C$4+'Revenue Requirement'!C$33</f>
        <v>250272.18000388611</v>
      </c>
      <c r="D258" s="176">
        <f>'T Revenue'!D255-'Revenue Requirement'!D$4+'Revenue Requirement'!D$33</f>
        <v>208479.06932622637</v>
      </c>
      <c r="E258" s="176">
        <f>'T Revenue'!E255-'Revenue Requirement'!E$4+'Revenue Requirement'!E$33</f>
        <v>153746.74265643931</v>
      </c>
      <c r="G258" s="179" t="e">
        <f ca="1"/>
        <v>#NAME?</v>
      </c>
      <c r="H258" s="179" t="e">
        <f ca="1"/>
        <v>#NAME?</v>
      </c>
      <c r="I258" s="179" t="e">
        <f ca="1"/>
        <v>#NAME?</v>
      </c>
      <c r="J258" s="179" t="e">
        <f ca="1"/>
        <v>#NAME?</v>
      </c>
      <c r="L258" s="175">
        <f>NR_to_Cash!C$9</f>
        <v>-54723.468549817509</v>
      </c>
      <c r="M258" s="175">
        <f>NR_to_Cash!D$9</f>
        <v>-177401.26576231886</v>
      </c>
      <c r="N258" s="175">
        <f>NR_to_Cash!E$9</f>
        <v>-150226.47815209487</v>
      </c>
      <c r="O258" s="175">
        <f>NR_to_Cash!F$9</f>
        <v>-172910.78815747867</v>
      </c>
      <c r="Q258" s="1">
        <v>251</v>
      </c>
      <c r="R258" s="176">
        <v>10292.957528562285</v>
      </c>
      <c r="S258" s="176">
        <v>250272.18000388611</v>
      </c>
      <c r="T258" s="176">
        <v>208479.06932622637</v>
      </c>
      <c r="U258" s="176">
        <v>153746.74265643931</v>
      </c>
      <c r="V258" s="2"/>
      <c r="W258" s="176">
        <v>-33557.041882933583</v>
      </c>
      <c r="X258" s="176">
        <v>-342.06373083358631</v>
      </c>
      <c r="Y258" s="176">
        <v>6688.1382760773413</v>
      </c>
      <c r="Z258" s="176">
        <v>20534.039014457725</v>
      </c>
      <c r="AA258" s="2"/>
      <c r="AB258" s="175">
        <v>-54723.468549817509</v>
      </c>
      <c r="AC258" s="175">
        <v>-177401.26576231886</v>
      </c>
      <c r="AD258" s="175">
        <v>-150226.47815209487</v>
      </c>
      <c r="AE258" s="175">
        <v>-172910.78815747867</v>
      </c>
    </row>
    <row r="259" spans="1:31">
      <c r="A259" s="1">
        <v>252</v>
      </c>
      <c r="B259" s="176">
        <f>'T Revenue'!B256-'Year 0'!G$8+'Year 0'!G$122</f>
        <v>22370.788872970734</v>
      </c>
      <c r="C259" s="176">
        <f>'T Revenue'!C256-'Revenue Requirement'!C$4+'Revenue Requirement'!C$33</f>
        <v>250080.48653347627</v>
      </c>
      <c r="D259" s="176">
        <f>'T Revenue'!D256-'Revenue Requirement'!D$4+'Revenue Requirement'!D$33</f>
        <v>204121.32175182668</v>
      </c>
      <c r="E259" s="176">
        <f>'T Revenue'!E256-'Revenue Requirement'!E$4+'Revenue Requirement'!E$33</f>
        <v>76542.384918799391</v>
      </c>
      <c r="G259" s="179" t="e">
        <f ca="1"/>
        <v>#NAME?</v>
      </c>
      <c r="H259" s="179" t="e">
        <f ca="1"/>
        <v>#NAME?</v>
      </c>
      <c r="I259" s="179" t="e">
        <f ca="1"/>
        <v>#NAME?</v>
      </c>
      <c r="J259" s="179" t="e">
        <f ca="1"/>
        <v>#NAME?</v>
      </c>
      <c r="L259" s="175">
        <f>NR_to_Cash!C$9</f>
        <v>-54723.468549817509</v>
      </c>
      <c r="M259" s="175">
        <f>NR_to_Cash!D$9</f>
        <v>-177401.26576231886</v>
      </c>
      <c r="N259" s="175">
        <f>NR_to_Cash!E$9</f>
        <v>-150226.47815209487</v>
      </c>
      <c r="O259" s="175">
        <f>NR_to_Cash!F$9</f>
        <v>-172910.78815747867</v>
      </c>
      <c r="Q259" s="1">
        <v>252</v>
      </c>
      <c r="R259" s="176">
        <v>22370.788872970734</v>
      </c>
      <c r="S259" s="176">
        <v>250080.48653347627</v>
      </c>
      <c r="T259" s="176">
        <v>204121.32175182668</v>
      </c>
      <c r="U259" s="176">
        <v>76542.384918799391</v>
      </c>
      <c r="V259" s="2"/>
      <c r="W259" s="176">
        <v>-20188.895126966177</v>
      </c>
      <c r="X259" s="176">
        <v>-21169.960219946923</v>
      </c>
      <c r="Y259" s="176">
        <v>-19238.258230474312</v>
      </c>
      <c r="Z259" s="176">
        <v>-45622.345092874486</v>
      </c>
      <c r="AA259" s="2"/>
      <c r="AB259" s="175">
        <v>-54723.468549817509</v>
      </c>
      <c r="AC259" s="175">
        <v>-177401.26576231886</v>
      </c>
      <c r="AD259" s="175">
        <v>-150226.47815209487</v>
      </c>
      <c r="AE259" s="175">
        <v>-172910.78815747867</v>
      </c>
    </row>
    <row r="260" spans="1:31">
      <c r="A260" s="1">
        <v>253</v>
      </c>
      <c r="B260" s="176">
        <f>'T Revenue'!B257-'Year 0'!G$8+'Year 0'!G$122</f>
        <v>-6069.9819380224217</v>
      </c>
      <c r="C260" s="176">
        <f>'T Revenue'!C257-'Revenue Requirement'!C$4+'Revenue Requirement'!C$33</f>
        <v>264392.4364902901</v>
      </c>
      <c r="D260" s="176">
        <f>'T Revenue'!D257-'Revenue Requirement'!D$4+'Revenue Requirement'!D$33</f>
        <v>185975.55572532979</v>
      </c>
      <c r="E260" s="176">
        <f>'T Revenue'!E257-'Revenue Requirement'!E$4+'Revenue Requirement'!E$33</f>
        <v>144488.0709337357</v>
      </c>
      <c r="G260" s="179" t="e">
        <f ca="1"/>
        <v>#NAME?</v>
      </c>
      <c r="H260" s="179" t="e">
        <f ca="1"/>
        <v>#NAME?</v>
      </c>
      <c r="I260" s="179" t="e">
        <f ca="1"/>
        <v>#NAME?</v>
      </c>
      <c r="J260" s="179" t="e">
        <f ca="1"/>
        <v>#NAME?</v>
      </c>
      <c r="L260" s="175">
        <f>NR_to_Cash!C$9</f>
        <v>-54723.468549817509</v>
      </c>
      <c r="M260" s="175">
        <f>NR_to_Cash!D$9</f>
        <v>-177401.26576231886</v>
      </c>
      <c r="N260" s="175">
        <f>NR_to_Cash!E$9</f>
        <v>-150226.47815209487</v>
      </c>
      <c r="O260" s="175">
        <f>NR_to_Cash!F$9</f>
        <v>-172910.78815747867</v>
      </c>
      <c r="Q260" s="1">
        <v>253</v>
      </c>
      <c r="R260" s="176">
        <v>-6069.9819380224217</v>
      </c>
      <c r="S260" s="176">
        <v>264392.4364902901</v>
      </c>
      <c r="T260" s="176">
        <v>185975.55572532979</v>
      </c>
      <c r="U260" s="176">
        <v>144488.0709337357</v>
      </c>
      <c r="V260" s="2"/>
      <c r="W260" s="176">
        <v>-16754.565387817333</v>
      </c>
      <c r="X260" s="176">
        <v>-8837.5238289011177</v>
      </c>
      <c r="Y260" s="176">
        <v>-4241.2684688873123</v>
      </c>
      <c r="Z260" s="176">
        <v>-22974.374479324091</v>
      </c>
      <c r="AA260" s="2"/>
      <c r="AB260" s="175">
        <v>-54723.468549817509</v>
      </c>
      <c r="AC260" s="175">
        <v>-177401.26576231886</v>
      </c>
      <c r="AD260" s="175">
        <v>-150226.47815209487</v>
      </c>
      <c r="AE260" s="175">
        <v>-172910.78815747867</v>
      </c>
    </row>
    <row r="261" spans="1:31">
      <c r="A261" s="1">
        <v>254</v>
      </c>
      <c r="B261" s="176">
        <f>'T Revenue'!B258-'Year 0'!G$8+'Year 0'!G$122</f>
        <v>3829.568691656692</v>
      </c>
      <c r="C261" s="176">
        <f>'T Revenue'!C258-'Revenue Requirement'!C$4+'Revenue Requirement'!C$33</f>
        <v>212113.40154628269</v>
      </c>
      <c r="D261" s="176">
        <f>'T Revenue'!D258-'Revenue Requirement'!D$4+'Revenue Requirement'!D$33</f>
        <v>159428.6264969008</v>
      </c>
      <c r="E261" s="176">
        <f>'T Revenue'!E258-'Revenue Requirement'!E$4+'Revenue Requirement'!E$33</f>
        <v>104360.55972622382</v>
      </c>
      <c r="G261" s="179" t="e">
        <f ca="1"/>
        <v>#NAME?</v>
      </c>
      <c r="H261" s="179" t="e">
        <f ca="1"/>
        <v>#NAME?</v>
      </c>
      <c r="I261" s="179" t="e">
        <f ca="1"/>
        <v>#NAME?</v>
      </c>
      <c r="J261" s="179" t="e">
        <f ca="1"/>
        <v>#NAME?</v>
      </c>
      <c r="L261" s="175">
        <f>NR_to_Cash!C$9</f>
        <v>-54723.468549817509</v>
      </c>
      <c r="M261" s="175">
        <f>NR_to_Cash!D$9</f>
        <v>-177401.26576231886</v>
      </c>
      <c r="N261" s="175">
        <f>NR_to_Cash!E$9</f>
        <v>-150226.47815209487</v>
      </c>
      <c r="O261" s="175">
        <f>NR_to_Cash!F$9</f>
        <v>-172910.78815747867</v>
      </c>
      <c r="Q261" s="1">
        <v>254</v>
      </c>
      <c r="R261" s="176">
        <v>3829.568691656692</v>
      </c>
      <c r="S261" s="176">
        <v>212113.40154628269</v>
      </c>
      <c r="T261" s="176">
        <v>159428.6264969008</v>
      </c>
      <c r="U261" s="176">
        <v>104360.55972622382</v>
      </c>
      <c r="V261" s="2"/>
      <c r="W261" s="176">
        <v>-21690.736397874658</v>
      </c>
      <c r="X261" s="176">
        <v>3586.2163525251672</v>
      </c>
      <c r="Y261" s="176">
        <v>-52167.379807749065</v>
      </c>
      <c r="Z261" s="176">
        <v>-52956.319030990591</v>
      </c>
      <c r="AA261" s="2"/>
      <c r="AB261" s="175">
        <v>-54723.468549817509</v>
      </c>
      <c r="AC261" s="175">
        <v>-177401.26576231886</v>
      </c>
      <c r="AD261" s="175">
        <v>-150226.47815209487</v>
      </c>
      <c r="AE261" s="175">
        <v>-172910.78815747867</v>
      </c>
    </row>
    <row r="262" spans="1:31">
      <c r="A262" s="1">
        <v>255</v>
      </c>
      <c r="B262" s="176">
        <f>'T Revenue'!B259-'Year 0'!G$8+'Year 0'!G$122</f>
        <v>15236.700927369064</v>
      </c>
      <c r="C262" s="176">
        <f>'T Revenue'!C259-'Revenue Requirement'!C$4+'Revenue Requirement'!C$33</f>
        <v>259279.71818042803</v>
      </c>
      <c r="D262" s="176">
        <f>'T Revenue'!D259-'Revenue Requirement'!D$4+'Revenue Requirement'!D$33</f>
        <v>156994.55583169335</v>
      </c>
      <c r="E262" s="176">
        <f>'T Revenue'!E259-'Revenue Requirement'!E$4+'Revenue Requirement'!E$33</f>
        <v>158846.26528513851</v>
      </c>
      <c r="G262" s="179" t="e">
        <f ca="1"/>
        <v>#NAME?</v>
      </c>
      <c r="H262" s="179" t="e">
        <f ca="1"/>
        <v>#NAME?</v>
      </c>
      <c r="I262" s="179" t="e">
        <f ca="1"/>
        <v>#NAME?</v>
      </c>
      <c r="J262" s="179" t="e">
        <f ca="1"/>
        <v>#NAME?</v>
      </c>
      <c r="L262" s="175">
        <f>NR_to_Cash!C$9</f>
        <v>-54723.468549817509</v>
      </c>
      <c r="M262" s="175">
        <f>NR_to_Cash!D$9</f>
        <v>-177401.26576231886</v>
      </c>
      <c r="N262" s="175">
        <f>NR_to_Cash!E$9</f>
        <v>-150226.47815209487</v>
      </c>
      <c r="O262" s="175">
        <f>NR_to_Cash!F$9</f>
        <v>-172910.78815747867</v>
      </c>
      <c r="Q262" s="1">
        <v>255</v>
      </c>
      <c r="R262" s="176">
        <v>15236.700927369064</v>
      </c>
      <c r="S262" s="176">
        <v>259279.71818042803</v>
      </c>
      <c r="T262" s="176">
        <v>156994.55583169335</v>
      </c>
      <c r="U262" s="176">
        <v>158846.26528513851</v>
      </c>
      <c r="V262" s="2"/>
      <c r="W262" s="176">
        <v>-64278.394484340912</v>
      </c>
      <c r="X262" s="176">
        <v>-4914.4546747573186</v>
      </c>
      <c r="Y262" s="176">
        <v>-41353.876277041156</v>
      </c>
      <c r="Z262" s="176">
        <v>-32734.321947023505</v>
      </c>
      <c r="AA262" s="2"/>
      <c r="AB262" s="175">
        <v>-54723.468549817509</v>
      </c>
      <c r="AC262" s="175">
        <v>-177401.26576231886</v>
      </c>
      <c r="AD262" s="175">
        <v>-150226.47815209487</v>
      </c>
      <c r="AE262" s="175">
        <v>-172910.78815747867</v>
      </c>
    </row>
    <row r="263" spans="1:31">
      <c r="A263" s="1">
        <v>256</v>
      </c>
      <c r="B263" s="176">
        <f>'T Revenue'!B260-'Year 0'!G$8+'Year 0'!G$122</f>
        <v>17660.470660532592</v>
      </c>
      <c r="C263" s="176">
        <f>'T Revenue'!C260-'Revenue Requirement'!C$4+'Revenue Requirement'!C$33</f>
        <v>257352.37750364654</v>
      </c>
      <c r="D263" s="176">
        <f>'T Revenue'!D260-'Revenue Requirement'!D$4+'Revenue Requirement'!D$33</f>
        <v>133162.37993937265</v>
      </c>
      <c r="E263" s="176">
        <f>'T Revenue'!E260-'Revenue Requirement'!E$4+'Revenue Requirement'!E$33</f>
        <v>64378.317295733141</v>
      </c>
      <c r="G263" s="179" t="e">
        <f ca="1"/>
        <v>#NAME?</v>
      </c>
      <c r="H263" s="179" t="e">
        <f ca="1"/>
        <v>#NAME?</v>
      </c>
      <c r="I263" s="179" t="e">
        <f ca="1"/>
        <v>#NAME?</v>
      </c>
      <c r="J263" s="179" t="e">
        <f ca="1"/>
        <v>#NAME?</v>
      </c>
      <c r="L263" s="175">
        <f>NR_to_Cash!C$9</f>
        <v>-54723.468549817509</v>
      </c>
      <c r="M263" s="175">
        <f>NR_to_Cash!D$9</f>
        <v>-177401.26576231886</v>
      </c>
      <c r="N263" s="175">
        <f>NR_to_Cash!E$9</f>
        <v>-150226.47815209487</v>
      </c>
      <c r="O263" s="175">
        <f>NR_to_Cash!F$9</f>
        <v>-172910.78815747867</v>
      </c>
      <c r="Q263" s="1">
        <v>256</v>
      </c>
      <c r="R263" s="176">
        <v>17660.470660532592</v>
      </c>
      <c r="S263" s="176">
        <v>257352.37750364654</v>
      </c>
      <c r="T263" s="176">
        <v>133162.37993937265</v>
      </c>
      <c r="U263" s="176">
        <v>64378.317295733141</v>
      </c>
      <c r="V263" s="2"/>
      <c r="W263" s="176">
        <v>-32767.63356073061</v>
      </c>
      <c r="X263" s="176">
        <v>-34084.263426324818</v>
      </c>
      <c r="Y263" s="176">
        <v>-21251.454964871751</v>
      </c>
      <c r="Z263" s="176">
        <v>27155.41952990531</v>
      </c>
      <c r="AA263" s="2"/>
      <c r="AB263" s="175">
        <v>-54723.468549817509</v>
      </c>
      <c r="AC263" s="175">
        <v>-177401.26576231886</v>
      </c>
      <c r="AD263" s="175">
        <v>-150226.47815209487</v>
      </c>
      <c r="AE263" s="175">
        <v>-172910.78815747867</v>
      </c>
    </row>
    <row r="264" spans="1:31">
      <c r="A264" s="1">
        <v>257</v>
      </c>
      <c r="B264" s="176">
        <f>'T Revenue'!B261-'Year 0'!G$8+'Year 0'!G$122</f>
        <v>1008.0016144029796</v>
      </c>
      <c r="C264" s="176">
        <f>'T Revenue'!C261-'Revenue Requirement'!C$4+'Revenue Requirement'!C$33</f>
        <v>203514.18074188358</v>
      </c>
      <c r="D264" s="176">
        <f>'T Revenue'!D261-'Revenue Requirement'!D$4+'Revenue Requirement'!D$33</f>
        <v>126150.02587737748</v>
      </c>
      <c r="E264" s="176">
        <f>'T Revenue'!E261-'Revenue Requirement'!E$4+'Revenue Requirement'!E$33</f>
        <v>56526.366026276257</v>
      </c>
      <c r="G264" s="179" t="e">
        <f ca="1"/>
        <v>#NAME?</v>
      </c>
      <c r="H264" s="179" t="e">
        <f ca="1"/>
        <v>#NAME?</v>
      </c>
      <c r="I264" s="179" t="e">
        <f ca="1"/>
        <v>#NAME?</v>
      </c>
      <c r="J264" s="179" t="e">
        <f ca="1"/>
        <v>#NAME?</v>
      </c>
      <c r="L264" s="175">
        <f>NR_to_Cash!C$9</f>
        <v>-54723.468549817509</v>
      </c>
      <c r="M264" s="175">
        <f>NR_to_Cash!D$9</f>
        <v>-177401.26576231886</v>
      </c>
      <c r="N264" s="175">
        <f>NR_to_Cash!E$9</f>
        <v>-150226.47815209487</v>
      </c>
      <c r="O264" s="175">
        <f>NR_to_Cash!F$9</f>
        <v>-172910.78815747867</v>
      </c>
      <c r="Q264" s="1">
        <v>257</v>
      </c>
      <c r="R264" s="176">
        <v>1008.0016144029796</v>
      </c>
      <c r="S264" s="176">
        <v>203514.18074188358</v>
      </c>
      <c r="T264" s="176">
        <v>126150.02587737748</v>
      </c>
      <c r="U264" s="176">
        <v>56526.366026276257</v>
      </c>
      <c r="V264" s="2"/>
      <c r="W264" s="176">
        <v>-14947.500243856921</v>
      </c>
      <c r="X264" s="176">
        <v>-28997.161833447637</v>
      </c>
      <c r="Y264" s="176">
        <v>-34335.333127338206</v>
      </c>
      <c r="Z264" s="176">
        <v>-30697.78864177363</v>
      </c>
      <c r="AA264" s="2"/>
      <c r="AB264" s="175">
        <v>-54723.468549817509</v>
      </c>
      <c r="AC264" s="175">
        <v>-177401.26576231886</v>
      </c>
      <c r="AD264" s="175">
        <v>-150226.47815209487</v>
      </c>
      <c r="AE264" s="175">
        <v>-172910.78815747867</v>
      </c>
    </row>
    <row r="265" spans="1:31">
      <c r="A265" s="1">
        <v>258</v>
      </c>
      <c r="B265" s="176">
        <f>'T Revenue'!B262-'Year 0'!G$8+'Year 0'!G$122</f>
        <v>8658.9704794923309</v>
      </c>
      <c r="C265" s="176">
        <f>'T Revenue'!C262-'Revenue Requirement'!C$4+'Revenue Requirement'!C$33</f>
        <v>256244.90389611945</v>
      </c>
      <c r="D265" s="176">
        <f>'T Revenue'!D262-'Revenue Requirement'!D$4+'Revenue Requirement'!D$33</f>
        <v>176439.27313751169</v>
      </c>
      <c r="E265" s="176">
        <f>'T Revenue'!E262-'Revenue Requirement'!E$4+'Revenue Requirement'!E$33</f>
        <v>122761.13687085221</v>
      </c>
      <c r="G265" s="179" t="e">
        <f ca="1"/>
        <v>#NAME?</v>
      </c>
      <c r="H265" s="179" t="e">
        <f ca="1"/>
        <v>#NAME?</v>
      </c>
      <c r="I265" s="179" t="e">
        <f ca="1"/>
        <v>#NAME?</v>
      </c>
      <c r="J265" s="179" t="e">
        <f ca="1"/>
        <v>#NAME?</v>
      </c>
      <c r="L265" s="175">
        <f>NR_to_Cash!C$9</f>
        <v>-54723.468549817509</v>
      </c>
      <c r="M265" s="175">
        <f>NR_to_Cash!D$9</f>
        <v>-177401.26576231886</v>
      </c>
      <c r="N265" s="175">
        <f>NR_to_Cash!E$9</f>
        <v>-150226.47815209487</v>
      </c>
      <c r="O265" s="175">
        <f>NR_to_Cash!F$9</f>
        <v>-172910.78815747867</v>
      </c>
      <c r="Q265" s="1">
        <v>258</v>
      </c>
      <c r="R265" s="176">
        <v>8658.9704794923309</v>
      </c>
      <c r="S265" s="176">
        <v>256244.90389611945</v>
      </c>
      <c r="T265" s="176">
        <v>176439.27313751169</v>
      </c>
      <c r="U265" s="176">
        <v>122761.13687085221</v>
      </c>
      <c r="V265" s="2"/>
      <c r="W265" s="176">
        <v>-21345.24589749251</v>
      </c>
      <c r="X265" s="176">
        <v>-21619.62643017387</v>
      </c>
      <c r="Y265" s="176">
        <v>-19411.432637781603</v>
      </c>
      <c r="Z265" s="176">
        <v>-40228.020002515754</v>
      </c>
      <c r="AA265" s="2"/>
      <c r="AB265" s="175">
        <v>-54723.468549817509</v>
      </c>
      <c r="AC265" s="175">
        <v>-177401.26576231886</v>
      </c>
      <c r="AD265" s="175">
        <v>-150226.47815209487</v>
      </c>
      <c r="AE265" s="175">
        <v>-172910.78815747867</v>
      </c>
    </row>
    <row r="266" spans="1:31">
      <c r="A266" s="1">
        <v>259</v>
      </c>
      <c r="B266" s="176">
        <f>'T Revenue'!B263-'Year 0'!G$8+'Year 0'!G$122</f>
        <v>16583.096299771918</v>
      </c>
      <c r="C266" s="176">
        <f>'T Revenue'!C263-'Revenue Requirement'!C$4+'Revenue Requirement'!C$33</f>
        <v>218968.40612974437</v>
      </c>
      <c r="D266" s="176">
        <f>'T Revenue'!D263-'Revenue Requirement'!D$4+'Revenue Requirement'!D$33</f>
        <v>132683.42021741858</v>
      </c>
      <c r="E266" s="176">
        <f>'T Revenue'!E263-'Revenue Requirement'!E$4+'Revenue Requirement'!E$33</f>
        <v>96152.343273446662</v>
      </c>
      <c r="G266" s="179" t="e">
        <f ca="1"/>
        <v>#NAME?</v>
      </c>
      <c r="H266" s="179" t="e">
        <f ca="1"/>
        <v>#NAME?</v>
      </c>
      <c r="I266" s="179" t="e">
        <f ca="1"/>
        <v>#NAME?</v>
      </c>
      <c r="J266" s="179" t="e">
        <f ca="1"/>
        <v>#NAME?</v>
      </c>
      <c r="L266" s="175">
        <f>NR_to_Cash!C$9</f>
        <v>-54723.468549817509</v>
      </c>
      <c r="M266" s="175">
        <f>NR_to_Cash!D$9</f>
        <v>-177401.26576231886</v>
      </c>
      <c r="N266" s="175">
        <f>NR_to_Cash!E$9</f>
        <v>-150226.47815209487</v>
      </c>
      <c r="O266" s="175">
        <f>NR_to_Cash!F$9</f>
        <v>-172910.78815747867</v>
      </c>
      <c r="Q266" s="1">
        <v>259</v>
      </c>
      <c r="R266" s="176">
        <v>16583.096299771918</v>
      </c>
      <c r="S266" s="176">
        <v>218968.40612974437</v>
      </c>
      <c r="T266" s="176">
        <v>132683.42021741858</v>
      </c>
      <c r="U266" s="176">
        <v>96152.343273446662</v>
      </c>
      <c r="V266" s="2"/>
      <c r="W266" s="176">
        <v>-21569.400407413719</v>
      </c>
      <c r="X266" s="176">
        <v>-31788.493260189658</v>
      </c>
      <c r="Y266" s="176">
        <v>-15225.077357189264</v>
      </c>
      <c r="Z266" s="176">
        <v>-31874.409710549284</v>
      </c>
      <c r="AA266" s="2"/>
      <c r="AB266" s="175">
        <v>-54723.468549817509</v>
      </c>
      <c r="AC266" s="175">
        <v>-177401.26576231886</v>
      </c>
      <c r="AD266" s="175">
        <v>-150226.47815209487</v>
      </c>
      <c r="AE266" s="175">
        <v>-172910.78815747867</v>
      </c>
    </row>
    <row r="267" spans="1:31">
      <c r="A267" s="1">
        <v>260</v>
      </c>
      <c r="B267" s="176">
        <f>'T Revenue'!B264-'Year 0'!G$8+'Year 0'!G$122</f>
        <v>-13165.430924964836</v>
      </c>
      <c r="C267" s="176">
        <f>'T Revenue'!C264-'Revenue Requirement'!C$4+'Revenue Requirement'!C$33</f>
        <v>203240.25340888021</v>
      </c>
      <c r="D267" s="176">
        <f>'T Revenue'!D264-'Revenue Requirement'!D$4+'Revenue Requirement'!D$33</f>
        <v>152561.85803164472</v>
      </c>
      <c r="E267" s="176">
        <f>'T Revenue'!E264-'Revenue Requirement'!E$4+'Revenue Requirement'!E$33</f>
        <v>48338.497835087823</v>
      </c>
      <c r="G267" s="179" t="e">
        <f ca="1"/>
        <v>#NAME?</v>
      </c>
      <c r="H267" s="179" t="e">
        <f ca="1"/>
        <v>#NAME?</v>
      </c>
      <c r="I267" s="179" t="e">
        <f ca="1"/>
        <v>#NAME?</v>
      </c>
      <c r="J267" s="179" t="e">
        <f ca="1"/>
        <v>#NAME?</v>
      </c>
      <c r="L267" s="175">
        <f>NR_to_Cash!C$9</f>
        <v>-54723.468549817509</v>
      </c>
      <c r="M267" s="175">
        <f>NR_to_Cash!D$9</f>
        <v>-177401.26576231886</v>
      </c>
      <c r="N267" s="175">
        <f>NR_to_Cash!E$9</f>
        <v>-150226.47815209487</v>
      </c>
      <c r="O267" s="175">
        <f>NR_to_Cash!F$9</f>
        <v>-172910.78815747867</v>
      </c>
      <c r="Q267" s="1">
        <v>260</v>
      </c>
      <c r="R267" s="176">
        <v>-13165.430924964836</v>
      </c>
      <c r="S267" s="176">
        <v>203240.25340888021</v>
      </c>
      <c r="T267" s="176">
        <v>152561.85803164472</v>
      </c>
      <c r="U267" s="176">
        <v>48338.497835087823</v>
      </c>
      <c r="V267" s="2"/>
      <c r="W267" s="176">
        <v>-6828.9279382277746</v>
      </c>
      <c r="X267" s="176">
        <v>6160.0740647739731</v>
      </c>
      <c r="Y267" s="176">
        <v>-19897.456876578974</v>
      </c>
      <c r="Z267" s="176">
        <v>-13896.044747563777</v>
      </c>
      <c r="AA267" s="2"/>
      <c r="AB267" s="175">
        <v>-54723.468549817509</v>
      </c>
      <c r="AC267" s="175">
        <v>-177401.26576231886</v>
      </c>
      <c r="AD267" s="175">
        <v>-150226.47815209487</v>
      </c>
      <c r="AE267" s="175">
        <v>-172910.78815747867</v>
      </c>
    </row>
    <row r="268" spans="1:31">
      <c r="A268" s="1">
        <v>261</v>
      </c>
      <c r="B268" s="176">
        <f>'T Revenue'!B265-'Year 0'!G$8+'Year 0'!G$122</f>
        <v>-19062.497563055716</v>
      </c>
      <c r="C268" s="176">
        <f>'T Revenue'!C265-'Revenue Requirement'!C$4+'Revenue Requirement'!C$33</f>
        <v>212733.47268975619</v>
      </c>
      <c r="D268" s="176">
        <f>'T Revenue'!D265-'Revenue Requirement'!D$4+'Revenue Requirement'!D$33</f>
        <v>135938.94283941225</v>
      </c>
      <c r="E268" s="176">
        <f>'T Revenue'!E265-'Revenue Requirement'!E$4+'Revenue Requirement'!E$33</f>
        <v>80332.434301150497</v>
      </c>
      <c r="G268" s="179" t="e">
        <f ca="1"/>
        <v>#NAME?</v>
      </c>
      <c r="H268" s="179" t="e">
        <f ca="1"/>
        <v>#NAME?</v>
      </c>
      <c r="I268" s="179" t="e">
        <f ca="1"/>
        <v>#NAME?</v>
      </c>
      <c r="J268" s="179" t="e">
        <f ca="1"/>
        <v>#NAME?</v>
      </c>
      <c r="L268" s="175">
        <f>NR_to_Cash!C$9</f>
        <v>-54723.468549817509</v>
      </c>
      <c r="M268" s="175">
        <f>NR_to_Cash!D$9</f>
        <v>-177401.26576231886</v>
      </c>
      <c r="N268" s="175">
        <f>NR_to_Cash!E$9</f>
        <v>-150226.47815209487</v>
      </c>
      <c r="O268" s="175">
        <f>NR_to_Cash!F$9</f>
        <v>-172910.78815747867</v>
      </c>
      <c r="Q268" s="1">
        <v>261</v>
      </c>
      <c r="R268" s="176">
        <v>-19062.497563055716</v>
      </c>
      <c r="S268" s="176">
        <v>212733.47268975619</v>
      </c>
      <c r="T268" s="176">
        <v>135938.94283941225</v>
      </c>
      <c r="U268" s="176">
        <v>80332.434301150497</v>
      </c>
      <c r="V268" s="2"/>
      <c r="W268" s="176">
        <v>-43026.659369401517</v>
      </c>
      <c r="X268" s="176">
        <v>-9604.2528514901642</v>
      </c>
      <c r="Y268" s="176">
        <v>-14382.309269916499</v>
      </c>
      <c r="Z268" s="176">
        <v>-3472.3527036479209</v>
      </c>
      <c r="AA268" s="2"/>
      <c r="AB268" s="175">
        <v>-54723.468549817509</v>
      </c>
      <c r="AC268" s="175">
        <v>-177401.26576231886</v>
      </c>
      <c r="AD268" s="175">
        <v>-150226.47815209487</v>
      </c>
      <c r="AE268" s="175">
        <v>-172910.78815747867</v>
      </c>
    </row>
    <row r="269" spans="1:31">
      <c r="A269" s="1">
        <v>262</v>
      </c>
      <c r="B269" s="176">
        <f>'T Revenue'!B266-'Year 0'!G$8+'Year 0'!G$122</f>
        <v>5535.9657446446363</v>
      </c>
      <c r="C269" s="176">
        <f>'T Revenue'!C266-'Revenue Requirement'!C$4+'Revenue Requirement'!C$33</f>
        <v>236664.75985513488</v>
      </c>
      <c r="D269" s="176">
        <f>'T Revenue'!D266-'Revenue Requirement'!D$4+'Revenue Requirement'!D$33</f>
        <v>188766.71015982958</v>
      </c>
      <c r="E269" s="176">
        <f>'T Revenue'!E266-'Revenue Requirement'!E$4+'Revenue Requirement'!E$33</f>
        <v>91890.875775549561</v>
      </c>
      <c r="G269" s="179" t="e">
        <f ca="1"/>
        <v>#NAME?</v>
      </c>
      <c r="H269" s="179" t="e">
        <f ca="1"/>
        <v>#NAME?</v>
      </c>
      <c r="I269" s="179" t="e">
        <f ca="1"/>
        <v>#NAME?</v>
      </c>
      <c r="J269" s="179" t="e">
        <f ca="1"/>
        <v>#NAME?</v>
      </c>
      <c r="L269" s="175">
        <f>NR_to_Cash!C$9</f>
        <v>-54723.468549817509</v>
      </c>
      <c r="M269" s="175">
        <f>NR_to_Cash!D$9</f>
        <v>-177401.26576231886</v>
      </c>
      <c r="N269" s="175">
        <f>NR_to_Cash!E$9</f>
        <v>-150226.47815209487</v>
      </c>
      <c r="O269" s="175">
        <f>NR_to_Cash!F$9</f>
        <v>-172910.78815747867</v>
      </c>
      <c r="Q269" s="1">
        <v>262</v>
      </c>
      <c r="R269" s="176">
        <v>5535.9657446446363</v>
      </c>
      <c r="S269" s="176">
        <v>236664.75985513488</v>
      </c>
      <c r="T269" s="176">
        <v>188766.71015982958</v>
      </c>
      <c r="U269" s="176">
        <v>91890.875775549561</v>
      </c>
      <c r="V269" s="2"/>
      <c r="W269" s="176">
        <v>-53831.274677778478</v>
      </c>
      <c r="X269" s="176">
        <v>-64788.153916264186</v>
      </c>
      <c r="Y269" s="176">
        <v>17637.630045003956</v>
      </c>
      <c r="Z269" s="176">
        <v>-7991.6238922500052</v>
      </c>
      <c r="AA269" s="2"/>
      <c r="AB269" s="175">
        <v>-54723.468549817509</v>
      </c>
      <c r="AC269" s="175">
        <v>-177401.26576231886</v>
      </c>
      <c r="AD269" s="175">
        <v>-150226.47815209487</v>
      </c>
      <c r="AE269" s="175">
        <v>-172910.78815747867</v>
      </c>
    </row>
    <row r="270" spans="1:31">
      <c r="A270" s="1">
        <v>263</v>
      </c>
      <c r="B270" s="176">
        <f>'T Revenue'!B267-'Year 0'!G$8+'Year 0'!G$122</f>
        <v>12905.689844707493</v>
      </c>
      <c r="C270" s="176">
        <f>'T Revenue'!C267-'Revenue Requirement'!C$4+'Revenue Requirement'!C$33</f>
        <v>187645.71882918919</v>
      </c>
      <c r="D270" s="176">
        <f>'T Revenue'!D267-'Revenue Requirement'!D$4+'Revenue Requirement'!D$33</f>
        <v>122558.1915518078</v>
      </c>
      <c r="E270" s="176">
        <f>'T Revenue'!E267-'Revenue Requirement'!E$4+'Revenue Requirement'!E$33</f>
        <v>120425.02852214966</v>
      </c>
      <c r="G270" s="179" t="e">
        <f ca="1"/>
        <v>#NAME?</v>
      </c>
      <c r="H270" s="179" t="e">
        <f ca="1"/>
        <v>#NAME?</v>
      </c>
      <c r="I270" s="179" t="e">
        <f ca="1"/>
        <v>#NAME?</v>
      </c>
      <c r="J270" s="179" t="e">
        <f ca="1"/>
        <v>#NAME?</v>
      </c>
      <c r="L270" s="175">
        <f>NR_to_Cash!C$9</f>
        <v>-54723.468549817509</v>
      </c>
      <c r="M270" s="175">
        <f>NR_to_Cash!D$9</f>
        <v>-177401.26576231886</v>
      </c>
      <c r="N270" s="175">
        <f>NR_to_Cash!E$9</f>
        <v>-150226.47815209487</v>
      </c>
      <c r="O270" s="175">
        <f>NR_to_Cash!F$9</f>
        <v>-172910.78815747867</v>
      </c>
      <c r="Q270" s="1">
        <v>263</v>
      </c>
      <c r="R270" s="176">
        <v>12905.689844707493</v>
      </c>
      <c r="S270" s="176">
        <v>187645.71882918919</v>
      </c>
      <c r="T270" s="176">
        <v>122558.1915518078</v>
      </c>
      <c r="U270" s="176">
        <v>120425.02852214966</v>
      </c>
      <c r="V270" s="2"/>
      <c r="W270" s="176">
        <v>-1283.8291649471503</v>
      </c>
      <c r="X270" s="176">
        <v>10704.339824382216</v>
      </c>
      <c r="Y270" s="176">
        <v>-38399.873521475354</v>
      </c>
      <c r="Z270" s="176">
        <v>-2811.3747387677431</v>
      </c>
      <c r="AA270" s="2"/>
      <c r="AB270" s="175">
        <v>-54723.468549817509</v>
      </c>
      <c r="AC270" s="175">
        <v>-177401.26576231886</v>
      </c>
      <c r="AD270" s="175">
        <v>-150226.47815209487</v>
      </c>
      <c r="AE270" s="175">
        <v>-172910.78815747867</v>
      </c>
    </row>
    <row r="271" spans="1:31">
      <c r="A271" s="1">
        <v>264</v>
      </c>
      <c r="B271" s="176">
        <f>'T Revenue'!B268-'Year 0'!G$8+'Year 0'!G$122</f>
        <v>11268.857043517055</v>
      </c>
      <c r="C271" s="176">
        <f>'T Revenue'!C268-'Revenue Requirement'!C$4+'Revenue Requirement'!C$33</f>
        <v>253323.54061219352</v>
      </c>
      <c r="D271" s="176">
        <f>'T Revenue'!D268-'Revenue Requirement'!D$4+'Revenue Requirement'!D$33</f>
        <v>127454.63494560728</v>
      </c>
      <c r="E271" s="176">
        <f>'T Revenue'!E268-'Revenue Requirement'!E$4+'Revenue Requirement'!E$33</f>
        <v>91466.884408852551</v>
      </c>
      <c r="G271" s="179" t="e">
        <f ca="1"/>
        <v>#NAME?</v>
      </c>
      <c r="H271" s="179" t="e">
        <f ca="1"/>
        <v>#NAME?</v>
      </c>
      <c r="I271" s="179" t="e">
        <f ca="1"/>
        <v>#NAME?</v>
      </c>
      <c r="J271" s="179" t="e">
        <f ca="1"/>
        <v>#NAME?</v>
      </c>
      <c r="L271" s="175">
        <f>NR_to_Cash!C$9</f>
        <v>-54723.468549817509</v>
      </c>
      <c r="M271" s="175">
        <f>NR_to_Cash!D$9</f>
        <v>-177401.26576231886</v>
      </c>
      <c r="N271" s="175">
        <f>NR_to_Cash!E$9</f>
        <v>-150226.47815209487</v>
      </c>
      <c r="O271" s="175">
        <f>NR_to_Cash!F$9</f>
        <v>-172910.78815747867</v>
      </c>
      <c r="Q271" s="1">
        <v>264</v>
      </c>
      <c r="R271" s="176">
        <v>11268.857043517055</v>
      </c>
      <c r="S271" s="176">
        <v>253323.54061219352</v>
      </c>
      <c r="T271" s="176">
        <v>127454.63494560728</v>
      </c>
      <c r="U271" s="176">
        <v>91466.884408852551</v>
      </c>
      <c r="V271" s="2"/>
      <c r="W271" s="176">
        <v>-8041.2349941543071</v>
      </c>
      <c r="X271" s="176">
        <v>-8485.7539466978051</v>
      </c>
      <c r="Y271" s="176">
        <v>-44029.112661113497</v>
      </c>
      <c r="Z271" s="176">
        <v>14847.169258854818</v>
      </c>
      <c r="AA271" s="2"/>
      <c r="AB271" s="175">
        <v>-54723.468549817509</v>
      </c>
      <c r="AC271" s="175">
        <v>-177401.26576231886</v>
      </c>
      <c r="AD271" s="175">
        <v>-150226.47815209487</v>
      </c>
      <c r="AE271" s="175">
        <v>-172910.78815747867</v>
      </c>
    </row>
    <row r="272" spans="1:31">
      <c r="A272" s="1">
        <v>265</v>
      </c>
      <c r="B272" s="176">
        <f>'T Revenue'!B269-'Year 0'!G$8+'Year 0'!G$122</f>
        <v>-3980.9125861194916</v>
      </c>
      <c r="C272" s="176">
        <f>'T Revenue'!C269-'Revenue Requirement'!C$4+'Revenue Requirement'!C$33</f>
        <v>228802.38098763535</v>
      </c>
      <c r="D272" s="176">
        <f>'T Revenue'!D269-'Revenue Requirement'!D$4+'Revenue Requirement'!D$33</f>
        <v>156299.92414335418</v>
      </c>
      <c r="E272" s="176">
        <f>'T Revenue'!E269-'Revenue Requirement'!E$4+'Revenue Requirement'!E$33</f>
        <v>110095.72434299137</v>
      </c>
      <c r="G272" s="179" t="e">
        <f ca="1"/>
        <v>#NAME?</v>
      </c>
      <c r="H272" s="179" t="e">
        <f ca="1"/>
        <v>#NAME?</v>
      </c>
      <c r="I272" s="179" t="e">
        <f ca="1"/>
        <v>#NAME?</v>
      </c>
      <c r="J272" s="179" t="e">
        <f ca="1"/>
        <v>#NAME?</v>
      </c>
      <c r="L272" s="175">
        <f>NR_to_Cash!C$9</f>
        <v>-54723.468549817509</v>
      </c>
      <c r="M272" s="175">
        <f>NR_to_Cash!D$9</f>
        <v>-177401.26576231886</v>
      </c>
      <c r="N272" s="175">
        <f>NR_to_Cash!E$9</f>
        <v>-150226.47815209487</v>
      </c>
      <c r="O272" s="175">
        <f>NR_to_Cash!F$9</f>
        <v>-172910.78815747867</v>
      </c>
      <c r="Q272" s="1">
        <v>265</v>
      </c>
      <c r="R272" s="176">
        <v>-3980.9125861194916</v>
      </c>
      <c r="S272" s="176">
        <v>228802.38098763535</v>
      </c>
      <c r="T272" s="176">
        <v>156299.92414335418</v>
      </c>
      <c r="U272" s="176">
        <v>110095.72434299137</v>
      </c>
      <c r="V272" s="2"/>
      <c r="W272" s="176">
        <v>-11637.471170682809</v>
      </c>
      <c r="X272" s="176">
        <v>-48719.402352654375</v>
      </c>
      <c r="Y272" s="176">
        <v>-2921.5760422046296</v>
      </c>
      <c r="Z272" s="176">
        <v>-20475.608496550936</v>
      </c>
      <c r="AA272" s="2"/>
      <c r="AB272" s="175">
        <v>-54723.468549817509</v>
      </c>
      <c r="AC272" s="175">
        <v>-177401.26576231886</v>
      </c>
      <c r="AD272" s="175">
        <v>-150226.47815209487</v>
      </c>
      <c r="AE272" s="175">
        <v>-172910.78815747867</v>
      </c>
    </row>
    <row r="273" spans="1:31">
      <c r="A273" s="1">
        <v>266</v>
      </c>
      <c r="B273" s="176">
        <f>'T Revenue'!B270-'Year 0'!G$8+'Year 0'!G$122</f>
        <v>358.05528480908833</v>
      </c>
      <c r="C273" s="176">
        <f>'T Revenue'!C270-'Revenue Requirement'!C$4+'Revenue Requirement'!C$33</f>
        <v>256732.95062730112</v>
      </c>
      <c r="D273" s="176">
        <f>'T Revenue'!D270-'Revenue Requirement'!D$4+'Revenue Requirement'!D$33</f>
        <v>146717.6564558309</v>
      </c>
      <c r="E273" s="176">
        <f>'T Revenue'!E270-'Revenue Requirement'!E$4+'Revenue Requirement'!E$33</f>
        <v>134246.53916697646</v>
      </c>
      <c r="G273" s="179" t="e">
        <f ca="1"/>
        <v>#NAME?</v>
      </c>
      <c r="H273" s="179" t="e">
        <f ca="1"/>
        <v>#NAME?</v>
      </c>
      <c r="I273" s="179" t="e">
        <f ca="1"/>
        <v>#NAME?</v>
      </c>
      <c r="J273" s="179" t="e">
        <f ca="1"/>
        <v>#NAME?</v>
      </c>
      <c r="L273" s="175">
        <f>NR_to_Cash!C$9</f>
        <v>-54723.468549817509</v>
      </c>
      <c r="M273" s="175">
        <f>NR_to_Cash!D$9</f>
        <v>-177401.26576231886</v>
      </c>
      <c r="N273" s="175">
        <f>NR_to_Cash!E$9</f>
        <v>-150226.47815209487</v>
      </c>
      <c r="O273" s="175">
        <f>NR_to_Cash!F$9</f>
        <v>-172910.78815747867</v>
      </c>
      <c r="Q273" s="1">
        <v>266</v>
      </c>
      <c r="R273" s="176">
        <v>358.05528480908833</v>
      </c>
      <c r="S273" s="176">
        <v>256732.95062730112</v>
      </c>
      <c r="T273" s="176">
        <v>146717.6564558309</v>
      </c>
      <c r="U273" s="176">
        <v>134246.53916697646</v>
      </c>
      <c r="V273" s="2"/>
      <c r="W273" s="176">
        <v>6936.1873794023413</v>
      </c>
      <c r="X273" s="176">
        <v>-10074.904974644305</v>
      </c>
      <c r="Y273" s="176">
        <v>-21641.982351412531</v>
      </c>
      <c r="Z273" s="176">
        <v>-28118.37293494842</v>
      </c>
      <c r="AA273" s="2"/>
      <c r="AB273" s="175">
        <v>-54723.468549817509</v>
      </c>
      <c r="AC273" s="175">
        <v>-177401.26576231886</v>
      </c>
      <c r="AD273" s="175">
        <v>-150226.47815209487</v>
      </c>
      <c r="AE273" s="175">
        <v>-172910.78815747867</v>
      </c>
    </row>
    <row r="274" spans="1:31">
      <c r="A274" s="1">
        <v>267</v>
      </c>
      <c r="B274" s="176">
        <f>'T Revenue'!B271-'Year 0'!G$8+'Year 0'!G$122</f>
        <v>-8242.6049502429087</v>
      </c>
      <c r="C274" s="176">
        <f>'T Revenue'!C271-'Revenue Requirement'!C$4+'Revenue Requirement'!C$33</f>
        <v>264352.18292058399</v>
      </c>
      <c r="D274" s="176">
        <f>'T Revenue'!D271-'Revenue Requirement'!D$4+'Revenue Requirement'!D$33</f>
        <v>184094.98778147041</v>
      </c>
      <c r="E274" s="176">
        <f>'T Revenue'!E271-'Revenue Requirement'!E$4+'Revenue Requirement'!E$33</f>
        <v>74206.550589943305</v>
      </c>
      <c r="G274" s="179" t="e">
        <f ca="1"/>
        <v>#NAME?</v>
      </c>
      <c r="H274" s="179" t="e">
        <f ca="1"/>
        <v>#NAME?</v>
      </c>
      <c r="I274" s="179" t="e">
        <f ca="1"/>
        <v>#NAME?</v>
      </c>
      <c r="J274" s="179" t="e">
        <f ca="1"/>
        <v>#NAME?</v>
      </c>
      <c r="L274" s="175">
        <f>NR_to_Cash!C$9</f>
        <v>-54723.468549817509</v>
      </c>
      <c r="M274" s="175">
        <f>NR_to_Cash!D$9</f>
        <v>-177401.26576231886</v>
      </c>
      <c r="N274" s="175">
        <f>NR_to_Cash!E$9</f>
        <v>-150226.47815209487</v>
      </c>
      <c r="O274" s="175">
        <f>NR_to_Cash!F$9</f>
        <v>-172910.78815747867</v>
      </c>
      <c r="Q274" s="1">
        <v>267</v>
      </c>
      <c r="R274" s="176">
        <v>-8242.6049502429087</v>
      </c>
      <c r="S274" s="176">
        <v>264352.18292058399</v>
      </c>
      <c r="T274" s="176">
        <v>184094.98778147041</v>
      </c>
      <c r="U274" s="176">
        <v>74206.550589943305</v>
      </c>
      <c r="V274" s="2"/>
      <c r="W274" s="176">
        <v>-9405.8208385067992</v>
      </c>
      <c r="X274" s="176">
        <v>-19378.075034715701</v>
      </c>
      <c r="Y274" s="176">
        <v>-40090.873500544811</v>
      </c>
      <c r="Z274" s="176">
        <v>-43243.089121433673</v>
      </c>
      <c r="AA274" s="2"/>
      <c r="AB274" s="175">
        <v>-54723.468549817509</v>
      </c>
      <c r="AC274" s="175">
        <v>-177401.26576231886</v>
      </c>
      <c r="AD274" s="175">
        <v>-150226.47815209487</v>
      </c>
      <c r="AE274" s="175">
        <v>-172910.78815747867</v>
      </c>
    </row>
    <row r="275" spans="1:31">
      <c r="A275" s="1">
        <v>268</v>
      </c>
      <c r="B275" s="176">
        <f>'T Revenue'!B272-'Year 0'!G$8+'Year 0'!G$122</f>
        <v>9397.7149675115943</v>
      </c>
      <c r="C275" s="176">
        <f>'T Revenue'!C272-'Revenue Requirement'!C$4+'Revenue Requirement'!C$33</f>
        <v>240080.10149961826</v>
      </c>
      <c r="D275" s="176">
        <f>'T Revenue'!D272-'Revenue Requirement'!D$4+'Revenue Requirement'!D$33</f>
        <v>142480.67033048742</v>
      </c>
      <c r="E275" s="176">
        <f>'T Revenue'!E272-'Revenue Requirement'!E$4+'Revenue Requirement'!E$33</f>
        <v>96905.604329192545</v>
      </c>
      <c r="G275" s="179" t="e">
        <f ca="1"/>
        <v>#NAME?</v>
      </c>
      <c r="H275" s="179" t="e">
        <f ca="1"/>
        <v>#NAME?</v>
      </c>
      <c r="I275" s="179" t="e">
        <f ca="1"/>
        <v>#NAME?</v>
      </c>
      <c r="J275" s="179" t="e">
        <f ca="1"/>
        <v>#NAME?</v>
      </c>
      <c r="L275" s="175">
        <f>NR_to_Cash!C$9</f>
        <v>-54723.468549817509</v>
      </c>
      <c r="M275" s="175">
        <f>NR_to_Cash!D$9</f>
        <v>-177401.26576231886</v>
      </c>
      <c r="N275" s="175">
        <f>NR_to_Cash!E$9</f>
        <v>-150226.47815209487</v>
      </c>
      <c r="O275" s="175">
        <f>NR_to_Cash!F$9</f>
        <v>-172910.78815747867</v>
      </c>
      <c r="Q275" s="1">
        <v>268</v>
      </c>
      <c r="R275" s="176">
        <v>9397.7149675115943</v>
      </c>
      <c r="S275" s="176">
        <v>240080.10149961826</v>
      </c>
      <c r="T275" s="176">
        <v>142480.67033048742</v>
      </c>
      <c r="U275" s="176">
        <v>96905.604329192545</v>
      </c>
      <c r="V275" s="2"/>
      <c r="W275" s="176">
        <v>2942.4427876996342</v>
      </c>
      <c r="X275" s="176">
        <v>-12316.460855574114</v>
      </c>
      <c r="Y275" s="176">
        <v>-4519.3362902174704</v>
      </c>
      <c r="Z275" s="176">
        <v>-38189.200727545889</v>
      </c>
      <c r="AA275" s="2"/>
      <c r="AB275" s="175">
        <v>-54723.468549817509</v>
      </c>
      <c r="AC275" s="175">
        <v>-177401.26576231886</v>
      </c>
      <c r="AD275" s="175">
        <v>-150226.47815209487</v>
      </c>
      <c r="AE275" s="175">
        <v>-172910.78815747867</v>
      </c>
    </row>
    <row r="276" spans="1:31">
      <c r="A276" s="1">
        <v>269</v>
      </c>
      <c r="B276" s="176">
        <f>'T Revenue'!B273-'Year 0'!G$8+'Year 0'!G$122</f>
        <v>4712.8250401727855</v>
      </c>
      <c r="C276" s="176">
        <f>'T Revenue'!C273-'Revenue Requirement'!C$4+'Revenue Requirement'!C$33</f>
        <v>280424.27788501</v>
      </c>
      <c r="D276" s="176">
        <f>'T Revenue'!D273-'Revenue Requirement'!D$4+'Revenue Requirement'!D$33</f>
        <v>141331.6301378971</v>
      </c>
      <c r="E276" s="176">
        <f>'T Revenue'!E273-'Revenue Requirement'!E$4+'Revenue Requirement'!E$33</f>
        <v>107425.8277325083</v>
      </c>
      <c r="G276" s="179" t="e">
        <f ca="1"/>
        <v>#NAME?</v>
      </c>
      <c r="H276" s="179" t="e">
        <f ca="1"/>
        <v>#NAME?</v>
      </c>
      <c r="I276" s="179" t="e">
        <f ca="1"/>
        <v>#NAME?</v>
      </c>
      <c r="J276" s="179" t="e">
        <f ca="1"/>
        <v>#NAME?</v>
      </c>
      <c r="L276" s="175">
        <f>NR_to_Cash!C$9</f>
        <v>-54723.468549817509</v>
      </c>
      <c r="M276" s="175">
        <f>NR_to_Cash!D$9</f>
        <v>-177401.26576231886</v>
      </c>
      <c r="N276" s="175">
        <f>NR_to_Cash!E$9</f>
        <v>-150226.47815209487</v>
      </c>
      <c r="O276" s="175">
        <f>NR_to_Cash!F$9</f>
        <v>-172910.78815747867</v>
      </c>
      <c r="Q276" s="1">
        <v>269</v>
      </c>
      <c r="R276" s="176">
        <v>4712.8250401727855</v>
      </c>
      <c r="S276" s="176">
        <v>280424.27788501</v>
      </c>
      <c r="T276" s="176">
        <v>141331.6301378971</v>
      </c>
      <c r="U276" s="176">
        <v>107425.8277325083</v>
      </c>
      <c r="V276" s="2"/>
      <c r="W276" s="176">
        <v>-26001.759241864085</v>
      </c>
      <c r="X276" s="176">
        <v>-19877.120036492823</v>
      </c>
      <c r="Y276" s="176">
        <v>-726.45405561081134</v>
      </c>
      <c r="Z276" s="176">
        <v>-22262.782795103965</v>
      </c>
      <c r="AA276" s="2"/>
      <c r="AB276" s="175">
        <v>-54723.468549817509</v>
      </c>
      <c r="AC276" s="175">
        <v>-177401.26576231886</v>
      </c>
      <c r="AD276" s="175">
        <v>-150226.47815209487</v>
      </c>
      <c r="AE276" s="175">
        <v>-172910.78815747867</v>
      </c>
    </row>
    <row r="277" spans="1:31">
      <c r="A277" s="1">
        <v>270</v>
      </c>
      <c r="B277" s="176">
        <f>'T Revenue'!B274-'Year 0'!G$8+'Year 0'!G$122</f>
        <v>-1357.0073451143689</v>
      </c>
      <c r="C277" s="176">
        <f>'T Revenue'!C274-'Revenue Requirement'!C$4+'Revenue Requirement'!C$33</f>
        <v>234061.59777330444</v>
      </c>
      <c r="D277" s="176">
        <f>'T Revenue'!D274-'Revenue Requirement'!D$4+'Revenue Requirement'!D$33</f>
        <v>102132.77497044788</v>
      </c>
      <c r="E277" s="176">
        <f>'T Revenue'!E274-'Revenue Requirement'!E$4+'Revenue Requirement'!E$33</f>
        <v>111736.49270968256</v>
      </c>
      <c r="G277" s="179" t="e">
        <f ca="1"/>
        <v>#NAME?</v>
      </c>
      <c r="H277" s="179" t="e">
        <f ca="1"/>
        <v>#NAME?</v>
      </c>
      <c r="I277" s="179" t="e">
        <f ca="1"/>
        <v>#NAME?</v>
      </c>
      <c r="J277" s="179" t="e">
        <f ca="1"/>
        <v>#NAME?</v>
      </c>
      <c r="L277" s="175">
        <f>NR_to_Cash!C$9</f>
        <v>-54723.468549817509</v>
      </c>
      <c r="M277" s="175">
        <f>NR_to_Cash!D$9</f>
        <v>-177401.26576231886</v>
      </c>
      <c r="N277" s="175">
        <f>NR_to_Cash!E$9</f>
        <v>-150226.47815209487</v>
      </c>
      <c r="O277" s="175">
        <f>NR_to_Cash!F$9</f>
        <v>-172910.78815747867</v>
      </c>
      <c r="Q277" s="1">
        <v>270</v>
      </c>
      <c r="R277" s="176">
        <v>-1357.0073451143689</v>
      </c>
      <c r="S277" s="176">
        <v>234061.59777330444</v>
      </c>
      <c r="T277" s="176">
        <v>102132.77497044788</v>
      </c>
      <c r="U277" s="176">
        <v>111736.49270968256</v>
      </c>
      <c r="V277" s="2"/>
      <c r="W277" s="176">
        <v>-18395.038700053468</v>
      </c>
      <c r="X277" s="176">
        <v>-24364.347861059709</v>
      </c>
      <c r="Y277" s="176">
        <v>-45351.216693662573</v>
      </c>
      <c r="Z277" s="176">
        <v>-2122.2381594516337</v>
      </c>
      <c r="AA277" s="2"/>
      <c r="AB277" s="175">
        <v>-54723.468549817509</v>
      </c>
      <c r="AC277" s="175">
        <v>-177401.26576231886</v>
      </c>
      <c r="AD277" s="175">
        <v>-150226.47815209487</v>
      </c>
      <c r="AE277" s="175">
        <v>-172910.78815747867</v>
      </c>
    </row>
    <row r="278" spans="1:31">
      <c r="A278" s="1">
        <v>271</v>
      </c>
      <c r="B278" s="176">
        <f>'T Revenue'!B275-'Year 0'!G$8+'Year 0'!G$122</f>
        <v>-11567.515714462148</v>
      </c>
      <c r="C278" s="176">
        <f>'T Revenue'!C275-'Revenue Requirement'!C$4+'Revenue Requirement'!C$33</f>
        <v>211973.69295056537</v>
      </c>
      <c r="D278" s="176">
        <f>'T Revenue'!D275-'Revenue Requirement'!D$4+'Revenue Requirement'!D$33</f>
        <v>108207.79479569336</v>
      </c>
      <c r="E278" s="176">
        <f>'T Revenue'!E275-'Revenue Requirement'!E$4+'Revenue Requirement'!E$33</f>
        <v>86058.806449849857</v>
      </c>
      <c r="G278" s="179" t="e">
        <f ca="1"/>
        <v>#NAME?</v>
      </c>
      <c r="H278" s="179" t="e">
        <f ca="1"/>
        <v>#NAME?</v>
      </c>
      <c r="I278" s="179" t="e">
        <f ca="1"/>
        <v>#NAME?</v>
      </c>
      <c r="J278" s="179" t="e">
        <f ca="1"/>
        <v>#NAME?</v>
      </c>
      <c r="L278" s="175">
        <f>NR_to_Cash!C$9</f>
        <v>-54723.468549817509</v>
      </c>
      <c r="M278" s="175">
        <f>NR_to_Cash!D$9</f>
        <v>-177401.26576231886</v>
      </c>
      <c r="N278" s="175">
        <f>NR_to_Cash!E$9</f>
        <v>-150226.47815209487</v>
      </c>
      <c r="O278" s="175">
        <f>NR_to_Cash!F$9</f>
        <v>-172910.78815747867</v>
      </c>
      <c r="Q278" s="1">
        <v>271</v>
      </c>
      <c r="R278" s="176">
        <v>-11567.515714462148</v>
      </c>
      <c r="S278" s="176">
        <v>211973.69295056537</v>
      </c>
      <c r="T278" s="176">
        <v>108207.79479569336</v>
      </c>
      <c r="U278" s="176">
        <v>86058.806449849857</v>
      </c>
      <c r="V278" s="2"/>
      <c r="W278" s="176">
        <v>-45484.358882170753</v>
      </c>
      <c r="X278" s="176">
        <v>21620.0590880909</v>
      </c>
      <c r="Y278" s="176">
        <v>-64570.818299181992</v>
      </c>
      <c r="Z278" s="176">
        <v>-63414.699893284123</v>
      </c>
      <c r="AA278" s="2"/>
      <c r="AB278" s="175">
        <v>-54723.468549817509</v>
      </c>
      <c r="AC278" s="175">
        <v>-177401.26576231886</v>
      </c>
      <c r="AD278" s="175">
        <v>-150226.47815209487</v>
      </c>
      <c r="AE278" s="175">
        <v>-172910.78815747867</v>
      </c>
    </row>
    <row r="279" spans="1:31">
      <c r="A279" s="1">
        <v>272</v>
      </c>
      <c r="B279" s="176">
        <f>'T Revenue'!B276-'Year 0'!G$8+'Year 0'!G$122</f>
        <v>12306.945854913909</v>
      </c>
      <c r="C279" s="176">
        <f>'T Revenue'!C276-'Revenue Requirement'!C$4+'Revenue Requirement'!C$33</f>
        <v>230004.62287653866</v>
      </c>
      <c r="D279" s="176">
        <f>'T Revenue'!D276-'Revenue Requirement'!D$4+'Revenue Requirement'!D$33</f>
        <v>147592.79155596183</v>
      </c>
      <c r="E279" s="176">
        <f>'T Revenue'!E276-'Revenue Requirement'!E$4+'Revenue Requirement'!E$33</f>
        <v>80214.776695956709</v>
      </c>
      <c r="G279" s="179" t="e">
        <f ca="1"/>
        <v>#NAME?</v>
      </c>
      <c r="H279" s="179" t="e">
        <f ca="1"/>
        <v>#NAME?</v>
      </c>
      <c r="I279" s="179" t="e">
        <f ca="1"/>
        <v>#NAME?</v>
      </c>
      <c r="J279" s="179" t="e">
        <f ca="1"/>
        <v>#NAME?</v>
      </c>
      <c r="L279" s="175">
        <f>NR_to_Cash!C$9</f>
        <v>-54723.468549817509</v>
      </c>
      <c r="M279" s="175">
        <f>NR_to_Cash!D$9</f>
        <v>-177401.26576231886</v>
      </c>
      <c r="N279" s="175">
        <f>NR_to_Cash!E$9</f>
        <v>-150226.47815209487</v>
      </c>
      <c r="O279" s="175">
        <f>NR_to_Cash!F$9</f>
        <v>-172910.78815747867</v>
      </c>
      <c r="Q279" s="1">
        <v>272</v>
      </c>
      <c r="R279" s="176">
        <v>12306.945854913909</v>
      </c>
      <c r="S279" s="176">
        <v>230004.62287653866</v>
      </c>
      <c r="T279" s="176">
        <v>147592.79155596183</v>
      </c>
      <c r="U279" s="176">
        <v>80214.776695956709</v>
      </c>
      <c r="V279" s="2"/>
      <c r="W279" s="176">
        <v>-24397.065172828618</v>
      </c>
      <c r="X279" s="176">
        <v>-25266.149538729107</v>
      </c>
      <c r="Y279" s="176">
        <v>-31130.706124116434</v>
      </c>
      <c r="Z279" s="176">
        <v>-50462.385281827766</v>
      </c>
      <c r="AA279" s="2"/>
      <c r="AB279" s="175">
        <v>-54723.468549817509</v>
      </c>
      <c r="AC279" s="175">
        <v>-177401.26576231886</v>
      </c>
      <c r="AD279" s="175">
        <v>-150226.47815209487</v>
      </c>
      <c r="AE279" s="175">
        <v>-172910.78815747867</v>
      </c>
    </row>
    <row r="280" spans="1:31">
      <c r="A280" s="1">
        <v>273</v>
      </c>
      <c r="B280" s="176">
        <f>'T Revenue'!B277-'Year 0'!G$8+'Year 0'!G$122</f>
        <v>995.0581202940084</v>
      </c>
      <c r="C280" s="176">
        <f>'T Revenue'!C277-'Revenue Requirement'!C$4+'Revenue Requirement'!C$33</f>
        <v>220414.3347994634</v>
      </c>
      <c r="D280" s="176">
        <f>'T Revenue'!D277-'Revenue Requirement'!D$4+'Revenue Requirement'!D$33</f>
        <v>150818.41278273286</v>
      </c>
      <c r="E280" s="176">
        <f>'T Revenue'!E277-'Revenue Requirement'!E$4+'Revenue Requirement'!E$33</f>
        <v>105121.35300951195</v>
      </c>
      <c r="G280" s="179" t="e">
        <f ca="1"/>
        <v>#NAME?</v>
      </c>
      <c r="H280" s="179" t="e">
        <f ca="1"/>
        <v>#NAME?</v>
      </c>
      <c r="I280" s="179" t="e">
        <f ca="1"/>
        <v>#NAME?</v>
      </c>
      <c r="J280" s="179" t="e">
        <f ca="1"/>
        <v>#NAME?</v>
      </c>
      <c r="L280" s="175">
        <f>NR_to_Cash!C$9</f>
        <v>-54723.468549817509</v>
      </c>
      <c r="M280" s="175">
        <f>NR_to_Cash!D$9</f>
        <v>-177401.26576231886</v>
      </c>
      <c r="N280" s="175">
        <f>NR_to_Cash!E$9</f>
        <v>-150226.47815209487</v>
      </c>
      <c r="O280" s="175">
        <f>NR_to_Cash!F$9</f>
        <v>-172910.78815747867</v>
      </c>
      <c r="Q280" s="1">
        <v>273</v>
      </c>
      <c r="R280" s="176">
        <v>995.0581202940084</v>
      </c>
      <c r="S280" s="176">
        <v>220414.3347994634</v>
      </c>
      <c r="T280" s="176">
        <v>150818.41278273286</v>
      </c>
      <c r="U280" s="176">
        <v>105121.35300951195</v>
      </c>
      <c r="V280" s="2"/>
      <c r="W280" s="176">
        <v>18274.574778153561</v>
      </c>
      <c r="X280" s="176">
        <v>-11862.939843587112</v>
      </c>
      <c r="Y280" s="176">
        <v>-30710.539172202349</v>
      </c>
      <c r="Z280" s="176">
        <v>4725.4932456975803</v>
      </c>
      <c r="AA280" s="2"/>
      <c r="AB280" s="175">
        <v>-54723.468549817509</v>
      </c>
      <c r="AC280" s="175">
        <v>-177401.26576231886</v>
      </c>
      <c r="AD280" s="175">
        <v>-150226.47815209487</v>
      </c>
      <c r="AE280" s="175">
        <v>-172910.78815747867</v>
      </c>
    </row>
    <row r="281" spans="1:31">
      <c r="A281" s="1">
        <v>274</v>
      </c>
      <c r="B281" s="176">
        <f>'T Revenue'!B278-'Year 0'!G$8+'Year 0'!G$122</f>
        <v>-7349.9684574562125</v>
      </c>
      <c r="C281" s="176">
        <f>'T Revenue'!C278-'Revenue Requirement'!C$4+'Revenue Requirement'!C$33</f>
        <v>247632.78856124007</v>
      </c>
      <c r="D281" s="176">
        <f>'T Revenue'!D278-'Revenue Requirement'!D$4+'Revenue Requirement'!D$33</f>
        <v>170300.32091004006</v>
      </c>
      <c r="E281" s="176">
        <f>'T Revenue'!E278-'Revenue Requirement'!E$4+'Revenue Requirement'!E$33</f>
        <v>108327.81126445113</v>
      </c>
      <c r="G281" s="179" t="e">
        <f ca="1"/>
        <v>#NAME?</v>
      </c>
      <c r="H281" s="179" t="e">
        <f ca="1"/>
        <v>#NAME?</v>
      </c>
      <c r="I281" s="179" t="e">
        <f ca="1"/>
        <v>#NAME?</v>
      </c>
      <c r="J281" s="179" t="e">
        <f ca="1"/>
        <v>#NAME?</v>
      </c>
      <c r="L281" s="175">
        <f>NR_to_Cash!C$9</f>
        <v>-54723.468549817509</v>
      </c>
      <c r="M281" s="175">
        <f>NR_to_Cash!D$9</f>
        <v>-177401.26576231886</v>
      </c>
      <c r="N281" s="175">
        <f>NR_to_Cash!E$9</f>
        <v>-150226.47815209487</v>
      </c>
      <c r="O281" s="175">
        <f>NR_to_Cash!F$9</f>
        <v>-172910.78815747867</v>
      </c>
      <c r="Q281" s="1">
        <v>274</v>
      </c>
      <c r="R281" s="176">
        <v>-7349.9684574562125</v>
      </c>
      <c r="S281" s="176">
        <v>247632.78856124007</v>
      </c>
      <c r="T281" s="176">
        <v>170300.32091004006</v>
      </c>
      <c r="U281" s="176">
        <v>108327.81126445113</v>
      </c>
      <c r="V281" s="2"/>
      <c r="W281" s="176">
        <v>12376.376865535625</v>
      </c>
      <c r="X281" s="176">
        <v>4478.4427218576893</v>
      </c>
      <c r="Y281" s="176">
        <v>-14897.38297040714</v>
      </c>
      <c r="Z281" s="176">
        <v>-41066.190280778101</v>
      </c>
      <c r="AA281" s="2"/>
      <c r="AB281" s="175">
        <v>-54723.468549817509</v>
      </c>
      <c r="AC281" s="175">
        <v>-177401.26576231886</v>
      </c>
      <c r="AD281" s="175">
        <v>-150226.47815209487</v>
      </c>
      <c r="AE281" s="175">
        <v>-172910.78815747867</v>
      </c>
    </row>
    <row r="282" spans="1:31">
      <c r="A282" s="1">
        <v>275</v>
      </c>
      <c r="B282" s="176">
        <f>'T Revenue'!B279-'Year 0'!G$8+'Year 0'!G$122</f>
        <v>-14485.816704269964</v>
      </c>
      <c r="C282" s="176">
        <f>'T Revenue'!C279-'Revenue Requirement'!C$4+'Revenue Requirement'!C$33</f>
        <v>209201.48019442894</v>
      </c>
      <c r="D282" s="176">
        <f>'T Revenue'!D279-'Revenue Requirement'!D$4+'Revenue Requirement'!D$33</f>
        <v>136888.74605319719</v>
      </c>
      <c r="E282" s="176">
        <f>'T Revenue'!E279-'Revenue Requirement'!E$4+'Revenue Requirement'!E$33</f>
        <v>104425.64378870488</v>
      </c>
      <c r="G282" s="179" t="e">
        <f ca="1"/>
        <v>#NAME?</v>
      </c>
      <c r="H282" s="179" t="e">
        <f ca="1"/>
        <v>#NAME?</v>
      </c>
      <c r="I282" s="179" t="e">
        <f ca="1"/>
        <v>#NAME?</v>
      </c>
      <c r="J282" s="179" t="e">
        <f ca="1"/>
        <v>#NAME?</v>
      </c>
      <c r="L282" s="175">
        <f>NR_to_Cash!C$9</f>
        <v>-54723.468549817509</v>
      </c>
      <c r="M282" s="175">
        <f>NR_to_Cash!D$9</f>
        <v>-177401.26576231886</v>
      </c>
      <c r="N282" s="175">
        <f>NR_to_Cash!E$9</f>
        <v>-150226.47815209487</v>
      </c>
      <c r="O282" s="175">
        <f>NR_to_Cash!F$9</f>
        <v>-172910.78815747867</v>
      </c>
      <c r="Q282" s="1">
        <v>275</v>
      </c>
      <c r="R282" s="176">
        <v>-14485.816704269964</v>
      </c>
      <c r="S282" s="176">
        <v>209201.48019442894</v>
      </c>
      <c r="T282" s="176">
        <v>136888.74605319719</v>
      </c>
      <c r="U282" s="176">
        <v>104425.64378870488</v>
      </c>
      <c r="V282" s="2"/>
      <c r="W282" s="176">
        <v>44918.216974641313</v>
      </c>
      <c r="X282" s="176">
        <v>-28244.973516568309</v>
      </c>
      <c r="Y282" s="176">
        <v>-9241.1712320556398</v>
      </c>
      <c r="Z282" s="176">
        <v>-37613.141374248778</v>
      </c>
      <c r="AA282" s="2"/>
      <c r="AB282" s="175">
        <v>-54723.468549817509</v>
      </c>
      <c r="AC282" s="175">
        <v>-177401.26576231886</v>
      </c>
      <c r="AD282" s="175">
        <v>-150226.47815209487</v>
      </c>
      <c r="AE282" s="175">
        <v>-172910.78815747867</v>
      </c>
    </row>
    <row r="283" spans="1:31">
      <c r="A283" s="1">
        <v>276</v>
      </c>
      <c r="B283" s="176">
        <f>'T Revenue'!B280-'Year 0'!G$8+'Year 0'!G$122</f>
        <v>-9750.6952158997301</v>
      </c>
      <c r="C283" s="176">
        <f>'T Revenue'!C280-'Revenue Requirement'!C$4+'Revenue Requirement'!C$33</f>
        <v>220847.42043861188</v>
      </c>
      <c r="D283" s="176">
        <f>'T Revenue'!D280-'Revenue Requirement'!D$4+'Revenue Requirement'!D$33</f>
        <v>123554.27374344878</v>
      </c>
      <c r="E283" s="176">
        <f>'T Revenue'!E280-'Revenue Requirement'!E$4+'Revenue Requirement'!E$33</f>
        <v>96735.204170190031</v>
      </c>
      <c r="G283" s="179" t="e">
        <f ca="1"/>
        <v>#NAME?</v>
      </c>
      <c r="H283" s="179" t="e">
        <f ca="1"/>
        <v>#NAME?</v>
      </c>
      <c r="I283" s="179" t="e">
        <f ca="1"/>
        <v>#NAME?</v>
      </c>
      <c r="J283" s="179" t="e">
        <f ca="1"/>
        <v>#NAME?</v>
      </c>
      <c r="L283" s="175">
        <f>NR_to_Cash!C$9</f>
        <v>-54723.468549817509</v>
      </c>
      <c r="M283" s="175">
        <f>NR_to_Cash!D$9</f>
        <v>-177401.26576231886</v>
      </c>
      <c r="N283" s="175">
        <f>NR_to_Cash!E$9</f>
        <v>-150226.47815209487</v>
      </c>
      <c r="O283" s="175">
        <f>NR_to_Cash!F$9</f>
        <v>-172910.78815747867</v>
      </c>
      <c r="Q283" s="1">
        <v>276</v>
      </c>
      <c r="R283" s="176">
        <v>-9750.6952158997301</v>
      </c>
      <c r="S283" s="176">
        <v>220847.42043861188</v>
      </c>
      <c r="T283" s="176">
        <v>123554.27374344878</v>
      </c>
      <c r="U283" s="176">
        <v>96735.204170190031</v>
      </c>
      <c r="V283" s="2"/>
      <c r="W283" s="176">
        <v>-41491.103011881933</v>
      </c>
      <c r="X283" s="176">
        <v>10685.220400354592</v>
      </c>
      <c r="Y283" s="176">
        <v>3499.8457091005985</v>
      </c>
      <c r="Z283" s="176">
        <v>-41257.159573593875</v>
      </c>
      <c r="AA283" s="2"/>
      <c r="AB283" s="175">
        <v>-54723.468549817509</v>
      </c>
      <c r="AC283" s="175">
        <v>-177401.26576231886</v>
      </c>
      <c r="AD283" s="175">
        <v>-150226.47815209487</v>
      </c>
      <c r="AE283" s="175">
        <v>-172910.78815747867</v>
      </c>
    </row>
    <row r="284" spans="1:31">
      <c r="A284" s="1">
        <v>277</v>
      </c>
      <c r="B284" s="176">
        <f>'T Revenue'!B281-'Year 0'!G$8+'Year 0'!G$122</f>
        <v>-18382.207962710178</v>
      </c>
      <c r="C284" s="176">
        <f>'T Revenue'!C281-'Revenue Requirement'!C$4+'Revenue Requirement'!C$33</f>
        <v>241364.85866005789</v>
      </c>
      <c r="D284" s="176">
        <f>'T Revenue'!D281-'Revenue Requirement'!D$4+'Revenue Requirement'!D$33</f>
        <v>128772.76951067382</v>
      </c>
      <c r="E284" s="176">
        <f>'T Revenue'!E281-'Revenue Requirement'!E$4+'Revenue Requirement'!E$33</f>
        <v>86887.391872682609</v>
      </c>
      <c r="G284" s="179" t="e">
        <f ca="1"/>
        <v>#NAME?</v>
      </c>
      <c r="H284" s="179" t="e">
        <f ca="1"/>
        <v>#NAME?</v>
      </c>
      <c r="I284" s="179" t="e">
        <f ca="1"/>
        <v>#NAME?</v>
      </c>
      <c r="J284" s="179" t="e">
        <f ca="1"/>
        <v>#NAME?</v>
      </c>
      <c r="L284" s="175">
        <f>NR_to_Cash!C$9</f>
        <v>-54723.468549817509</v>
      </c>
      <c r="M284" s="175">
        <f>NR_to_Cash!D$9</f>
        <v>-177401.26576231886</v>
      </c>
      <c r="N284" s="175">
        <f>NR_to_Cash!E$9</f>
        <v>-150226.47815209487</v>
      </c>
      <c r="O284" s="175">
        <f>NR_to_Cash!F$9</f>
        <v>-172910.78815747867</v>
      </c>
      <c r="Q284" s="1">
        <v>277</v>
      </c>
      <c r="R284" s="176">
        <v>-18382.207962710178</v>
      </c>
      <c r="S284" s="176">
        <v>241364.85866005789</v>
      </c>
      <c r="T284" s="176">
        <v>128772.76951067382</v>
      </c>
      <c r="U284" s="176">
        <v>86887.391872682609</v>
      </c>
      <c r="V284" s="2"/>
      <c r="W284" s="176">
        <v>-43681.090825909516</v>
      </c>
      <c r="X284" s="176">
        <v>-16127.607510247268</v>
      </c>
      <c r="Y284" s="176">
        <v>-42620.624257191783</v>
      </c>
      <c r="Z284" s="176">
        <v>-42841.436319912318</v>
      </c>
      <c r="AA284" s="2"/>
      <c r="AB284" s="175">
        <v>-54723.468549817509</v>
      </c>
      <c r="AC284" s="175">
        <v>-177401.26576231886</v>
      </c>
      <c r="AD284" s="175">
        <v>-150226.47815209487</v>
      </c>
      <c r="AE284" s="175">
        <v>-172910.78815747867</v>
      </c>
    </row>
    <row r="285" spans="1:31">
      <c r="A285" s="1">
        <v>278</v>
      </c>
      <c r="B285" s="176">
        <f>'T Revenue'!B282-'Year 0'!G$8+'Year 0'!G$122</f>
        <v>19068.617634735769</v>
      </c>
      <c r="C285" s="176">
        <f>'T Revenue'!C282-'Revenue Requirement'!C$4+'Revenue Requirement'!C$33</f>
        <v>221076.13374608941</v>
      </c>
      <c r="D285" s="176">
        <f>'T Revenue'!D282-'Revenue Requirement'!D$4+'Revenue Requirement'!D$33</f>
        <v>185190.37890502624</v>
      </c>
      <c r="E285" s="176">
        <f>'T Revenue'!E282-'Revenue Requirement'!E$4+'Revenue Requirement'!E$33</f>
        <v>96842.739417032106</v>
      </c>
      <c r="G285" s="179" t="e">
        <f ca="1"/>
        <v>#NAME?</v>
      </c>
      <c r="H285" s="179" t="e">
        <f ca="1"/>
        <v>#NAME?</v>
      </c>
      <c r="I285" s="179" t="e">
        <f ca="1"/>
        <v>#NAME?</v>
      </c>
      <c r="J285" s="179" t="e">
        <f ca="1"/>
        <v>#NAME?</v>
      </c>
      <c r="L285" s="175">
        <f>NR_to_Cash!C$9</f>
        <v>-54723.468549817509</v>
      </c>
      <c r="M285" s="175">
        <f>NR_to_Cash!D$9</f>
        <v>-177401.26576231886</v>
      </c>
      <c r="N285" s="175">
        <f>NR_to_Cash!E$9</f>
        <v>-150226.47815209487</v>
      </c>
      <c r="O285" s="175">
        <f>NR_to_Cash!F$9</f>
        <v>-172910.78815747867</v>
      </c>
      <c r="Q285" s="1">
        <v>278</v>
      </c>
      <c r="R285" s="176">
        <v>19068.617634735769</v>
      </c>
      <c r="S285" s="176">
        <v>221076.13374608941</v>
      </c>
      <c r="T285" s="176">
        <v>185190.37890502624</v>
      </c>
      <c r="U285" s="176">
        <v>96842.739417032106</v>
      </c>
      <c r="V285" s="2"/>
      <c r="W285" s="176">
        <v>-28074.59848076012</v>
      </c>
      <c r="X285" s="176">
        <v>4891.5537366457283</v>
      </c>
      <c r="Y285" s="176">
        <v>801.75985573627986</v>
      </c>
      <c r="Z285" s="176">
        <v>-11598.060769540723</v>
      </c>
      <c r="AA285" s="2"/>
      <c r="AB285" s="175">
        <v>-54723.468549817509</v>
      </c>
      <c r="AC285" s="175">
        <v>-177401.26576231886</v>
      </c>
      <c r="AD285" s="175">
        <v>-150226.47815209487</v>
      </c>
      <c r="AE285" s="175">
        <v>-172910.78815747867</v>
      </c>
    </row>
    <row r="286" spans="1:31">
      <c r="A286" s="1">
        <v>279</v>
      </c>
      <c r="B286" s="176">
        <f>'T Revenue'!B283-'Year 0'!G$8+'Year 0'!G$122</f>
        <v>14221.675001518568</v>
      </c>
      <c r="C286" s="176">
        <f>'T Revenue'!C283-'Revenue Requirement'!C$4+'Revenue Requirement'!C$33</f>
        <v>247952.27426303225</v>
      </c>
      <c r="D286" s="176">
        <f>'T Revenue'!D283-'Revenue Requirement'!D$4+'Revenue Requirement'!D$33</f>
        <v>145892.3613249932</v>
      </c>
      <c r="E286" s="176">
        <f>'T Revenue'!E283-'Revenue Requirement'!E$4+'Revenue Requirement'!E$33</f>
        <v>147788.93355669058</v>
      </c>
      <c r="G286" s="179" t="e">
        <f ca="1"/>
        <v>#NAME?</v>
      </c>
      <c r="H286" s="179" t="e">
        <f ca="1"/>
        <v>#NAME?</v>
      </c>
      <c r="I286" s="179" t="e">
        <f ca="1"/>
        <v>#NAME?</v>
      </c>
      <c r="J286" s="179" t="e">
        <f ca="1"/>
        <v>#NAME?</v>
      </c>
      <c r="L286" s="175">
        <f>NR_to_Cash!C$9</f>
        <v>-54723.468549817509</v>
      </c>
      <c r="M286" s="175">
        <f>NR_to_Cash!D$9</f>
        <v>-177401.26576231886</v>
      </c>
      <c r="N286" s="175">
        <f>NR_to_Cash!E$9</f>
        <v>-150226.47815209487</v>
      </c>
      <c r="O286" s="175">
        <f>NR_to_Cash!F$9</f>
        <v>-172910.78815747867</v>
      </c>
      <c r="Q286" s="1">
        <v>279</v>
      </c>
      <c r="R286" s="176">
        <v>14221.675001518568</v>
      </c>
      <c r="S286" s="176">
        <v>247952.27426303225</v>
      </c>
      <c r="T286" s="176">
        <v>145892.3613249932</v>
      </c>
      <c r="U286" s="176">
        <v>147788.93355669058</v>
      </c>
      <c r="V286" s="2"/>
      <c r="W286" s="176">
        <v>-4101.1236078522634</v>
      </c>
      <c r="X286" s="176">
        <v>-1160.7426889548078</v>
      </c>
      <c r="Y286" s="176">
        <v>-27504.847302873619</v>
      </c>
      <c r="Z286" s="176">
        <v>-55844.278811026597</v>
      </c>
      <c r="AA286" s="2"/>
      <c r="AB286" s="175">
        <v>-54723.468549817509</v>
      </c>
      <c r="AC286" s="175">
        <v>-177401.26576231886</v>
      </c>
      <c r="AD286" s="175">
        <v>-150226.47815209487</v>
      </c>
      <c r="AE286" s="175">
        <v>-172910.78815747867</v>
      </c>
    </row>
    <row r="287" spans="1:31">
      <c r="A287" s="1">
        <v>280</v>
      </c>
      <c r="B287" s="176">
        <f>'T Revenue'!B284-'Year 0'!G$8+'Year 0'!G$122</f>
        <v>-1746.0850201190915</v>
      </c>
      <c r="C287" s="176">
        <f>'T Revenue'!C284-'Revenue Requirement'!C$4+'Revenue Requirement'!C$33</f>
        <v>230230.33170408616</v>
      </c>
      <c r="D287" s="176">
        <f>'T Revenue'!D284-'Revenue Requirement'!D$4+'Revenue Requirement'!D$33</f>
        <v>135464.82622274663</v>
      </c>
      <c r="E287" s="176">
        <f>'T Revenue'!E284-'Revenue Requirement'!E$4+'Revenue Requirement'!E$33</f>
        <v>109557.34965181048</v>
      </c>
      <c r="G287" s="179" t="e">
        <f ca="1"/>
        <v>#NAME?</v>
      </c>
      <c r="H287" s="179" t="e">
        <f ca="1"/>
        <v>#NAME?</v>
      </c>
      <c r="I287" s="179" t="e">
        <f ca="1"/>
        <v>#NAME?</v>
      </c>
      <c r="J287" s="179" t="e">
        <f ca="1"/>
        <v>#NAME?</v>
      </c>
      <c r="L287" s="175">
        <f>NR_to_Cash!C$9</f>
        <v>-54723.468549817509</v>
      </c>
      <c r="M287" s="175">
        <f>NR_to_Cash!D$9</f>
        <v>-177401.26576231886</v>
      </c>
      <c r="N287" s="175">
        <f>NR_to_Cash!E$9</f>
        <v>-150226.47815209487</v>
      </c>
      <c r="O287" s="175">
        <f>NR_to_Cash!F$9</f>
        <v>-172910.78815747867</v>
      </c>
      <c r="Q287" s="1">
        <v>280</v>
      </c>
      <c r="R287" s="176">
        <v>-1746.0850201190915</v>
      </c>
      <c r="S287" s="176">
        <v>230230.33170408616</v>
      </c>
      <c r="T287" s="176">
        <v>135464.82622274663</v>
      </c>
      <c r="U287" s="176">
        <v>109557.34965181048</v>
      </c>
      <c r="V287" s="2"/>
      <c r="W287" s="176">
        <v>-2917.6553702863166</v>
      </c>
      <c r="X287" s="176">
        <v>-8512.714142925106</v>
      </c>
      <c r="Y287" s="176">
        <v>-39300.78115017293</v>
      </c>
      <c r="Z287" s="176">
        <v>-18346.847996714758</v>
      </c>
      <c r="AA287" s="2"/>
      <c r="AB287" s="175">
        <v>-54723.468549817509</v>
      </c>
      <c r="AC287" s="175">
        <v>-177401.26576231886</v>
      </c>
      <c r="AD287" s="175">
        <v>-150226.47815209487</v>
      </c>
      <c r="AE287" s="175">
        <v>-172910.78815747867</v>
      </c>
    </row>
    <row r="288" spans="1:31">
      <c r="A288" s="1">
        <v>281</v>
      </c>
      <c r="B288" s="176">
        <f>'T Revenue'!B285-'Year 0'!G$8+'Year 0'!G$122</f>
        <v>-3206.9720891523175</v>
      </c>
      <c r="C288" s="176">
        <f>'T Revenue'!C285-'Revenue Requirement'!C$4+'Revenue Requirement'!C$33</f>
        <v>196781.91480604676</v>
      </c>
      <c r="D288" s="176">
        <f>'T Revenue'!D285-'Revenue Requirement'!D$4+'Revenue Requirement'!D$33</f>
        <v>156380.37161049386</v>
      </c>
      <c r="E288" s="176">
        <f>'T Revenue'!E285-'Revenue Requirement'!E$4+'Revenue Requirement'!E$33</f>
        <v>124286.57510521985</v>
      </c>
      <c r="G288" s="179" t="e">
        <f ca="1"/>
        <v>#NAME?</v>
      </c>
      <c r="H288" s="179" t="e">
        <f ca="1"/>
        <v>#NAME?</v>
      </c>
      <c r="I288" s="179" t="e">
        <f ca="1"/>
        <v>#NAME?</v>
      </c>
      <c r="J288" s="179" t="e">
        <f ca="1"/>
        <v>#NAME?</v>
      </c>
      <c r="L288" s="175">
        <f>NR_to_Cash!C$9</f>
        <v>-54723.468549817509</v>
      </c>
      <c r="M288" s="175">
        <f>NR_to_Cash!D$9</f>
        <v>-177401.26576231886</v>
      </c>
      <c r="N288" s="175">
        <f>NR_to_Cash!E$9</f>
        <v>-150226.47815209487</v>
      </c>
      <c r="O288" s="175">
        <f>NR_to_Cash!F$9</f>
        <v>-172910.78815747867</v>
      </c>
      <c r="Q288" s="1">
        <v>281</v>
      </c>
      <c r="R288" s="176">
        <v>-3206.9720891523175</v>
      </c>
      <c r="S288" s="176">
        <v>196781.91480604676</v>
      </c>
      <c r="T288" s="176">
        <v>156380.37161049386</v>
      </c>
      <c r="U288" s="176">
        <v>124286.57510521985</v>
      </c>
      <c r="V288" s="2"/>
      <c r="W288" s="176">
        <v>-619.95435862557497</v>
      </c>
      <c r="X288" s="176">
        <v>-27132.204617200186</v>
      </c>
      <c r="Y288" s="176">
        <v>10563.718313298421</v>
      </c>
      <c r="Z288" s="176">
        <v>-35302.796869283542</v>
      </c>
      <c r="AA288" s="2"/>
      <c r="AB288" s="175">
        <v>-54723.468549817509</v>
      </c>
      <c r="AC288" s="175">
        <v>-177401.26576231886</v>
      </c>
      <c r="AD288" s="175">
        <v>-150226.47815209487</v>
      </c>
      <c r="AE288" s="175">
        <v>-172910.78815747867</v>
      </c>
    </row>
    <row r="289" spans="1:31">
      <c r="A289" s="1">
        <v>282</v>
      </c>
      <c r="B289" s="176">
        <f>'T Revenue'!B286-'Year 0'!G$8+'Year 0'!G$122</f>
        <v>-15536.457626525545</v>
      </c>
      <c r="C289" s="176">
        <f>'T Revenue'!C286-'Revenue Requirement'!C$4+'Revenue Requirement'!C$33</f>
        <v>221845.7508100241</v>
      </c>
      <c r="D289" s="176">
        <f>'T Revenue'!D286-'Revenue Requirement'!D$4+'Revenue Requirement'!D$33</f>
        <v>90141.183177983155</v>
      </c>
      <c r="E289" s="176">
        <f>'T Revenue'!E286-'Revenue Requirement'!E$4+'Revenue Requirement'!E$33</f>
        <v>103940.41794283106</v>
      </c>
      <c r="G289" s="179" t="e">
        <f ca="1"/>
        <v>#NAME?</v>
      </c>
      <c r="H289" s="179" t="e">
        <f ca="1"/>
        <v>#NAME?</v>
      </c>
      <c r="I289" s="179" t="e">
        <f ca="1"/>
        <v>#NAME?</v>
      </c>
      <c r="J289" s="179" t="e">
        <f ca="1"/>
        <v>#NAME?</v>
      </c>
      <c r="L289" s="175">
        <f>NR_to_Cash!C$9</f>
        <v>-54723.468549817509</v>
      </c>
      <c r="M289" s="175">
        <f>NR_to_Cash!D$9</f>
        <v>-177401.26576231886</v>
      </c>
      <c r="N289" s="175">
        <f>NR_to_Cash!E$9</f>
        <v>-150226.47815209487</v>
      </c>
      <c r="O289" s="175">
        <f>NR_to_Cash!F$9</f>
        <v>-172910.78815747867</v>
      </c>
      <c r="Q289" s="1">
        <v>282</v>
      </c>
      <c r="R289" s="176">
        <v>-15536.457626525545</v>
      </c>
      <c r="S289" s="176">
        <v>221845.7508100241</v>
      </c>
      <c r="T289" s="176">
        <v>90141.183177983155</v>
      </c>
      <c r="U289" s="176">
        <v>103940.41794283106</v>
      </c>
      <c r="V289" s="2"/>
      <c r="W289" s="176">
        <v>-14438.807487762533</v>
      </c>
      <c r="X289" s="176">
        <v>-27051.551016225247</v>
      </c>
      <c r="Y289" s="176">
        <v>-3619.4189579570666</v>
      </c>
      <c r="Z289" s="176">
        <v>-11606.83545270958</v>
      </c>
      <c r="AA289" s="2"/>
      <c r="AB289" s="175">
        <v>-54723.468549817509</v>
      </c>
      <c r="AC289" s="175">
        <v>-177401.26576231886</v>
      </c>
      <c r="AD289" s="175">
        <v>-150226.47815209487</v>
      </c>
      <c r="AE289" s="175">
        <v>-172910.78815747867</v>
      </c>
    </row>
    <row r="290" spans="1:31">
      <c r="A290" s="1">
        <v>283</v>
      </c>
      <c r="B290" s="176">
        <f>'T Revenue'!B287-'Year 0'!G$8+'Year 0'!G$122</f>
        <v>8778.3228871505708</v>
      </c>
      <c r="C290" s="176">
        <f>'T Revenue'!C287-'Revenue Requirement'!C$4+'Revenue Requirement'!C$33</f>
        <v>260655.74170030956</v>
      </c>
      <c r="D290" s="176">
        <f>'T Revenue'!D287-'Revenue Requirement'!D$4+'Revenue Requirement'!D$33</f>
        <v>218638.17814274831</v>
      </c>
      <c r="E290" s="176">
        <f>'T Revenue'!E287-'Revenue Requirement'!E$4+'Revenue Requirement'!E$33</f>
        <v>160034.04304222483</v>
      </c>
      <c r="G290" s="179" t="e">
        <f ca="1"/>
        <v>#NAME?</v>
      </c>
      <c r="H290" s="179" t="e">
        <f ca="1"/>
        <v>#NAME?</v>
      </c>
      <c r="I290" s="179" t="e">
        <f ca="1"/>
        <v>#NAME?</v>
      </c>
      <c r="J290" s="179" t="e">
        <f ca="1"/>
        <v>#NAME?</v>
      </c>
      <c r="L290" s="175">
        <f>NR_to_Cash!C$9</f>
        <v>-54723.468549817509</v>
      </c>
      <c r="M290" s="175">
        <f>NR_to_Cash!D$9</f>
        <v>-177401.26576231886</v>
      </c>
      <c r="N290" s="175">
        <f>NR_to_Cash!E$9</f>
        <v>-150226.47815209487</v>
      </c>
      <c r="O290" s="175">
        <f>NR_to_Cash!F$9</f>
        <v>-172910.78815747867</v>
      </c>
      <c r="Q290" s="1">
        <v>283</v>
      </c>
      <c r="R290" s="176">
        <v>8778.3228871505708</v>
      </c>
      <c r="S290" s="176">
        <v>260655.74170030956</v>
      </c>
      <c r="T290" s="176">
        <v>218638.17814274831</v>
      </c>
      <c r="U290" s="176">
        <v>160034.04304222483</v>
      </c>
      <c r="V290" s="2"/>
      <c r="W290" s="176">
        <v>-14840.969330561464</v>
      </c>
      <c r="X290" s="176">
        <v>-29089.970570030622</v>
      </c>
      <c r="Y290" s="176">
        <v>-58610.686581782531</v>
      </c>
      <c r="Z290" s="176">
        <v>-15761.814723766176</v>
      </c>
      <c r="AA290" s="2"/>
      <c r="AB290" s="175">
        <v>-54723.468549817509</v>
      </c>
      <c r="AC290" s="175">
        <v>-177401.26576231886</v>
      </c>
      <c r="AD290" s="175">
        <v>-150226.47815209487</v>
      </c>
      <c r="AE290" s="175">
        <v>-172910.78815747867</v>
      </c>
    </row>
    <row r="291" spans="1:31">
      <c r="A291" s="1">
        <v>284</v>
      </c>
      <c r="B291" s="176">
        <f>'T Revenue'!B288-'Year 0'!G$8+'Year 0'!G$122</f>
        <v>-21638.841861897381</v>
      </c>
      <c r="C291" s="176">
        <f>'T Revenue'!C288-'Revenue Requirement'!C$4+'Revenue Requirement'!C$33</f>
        <v>229022.20644159871</v>
      </c>
      <c r="D291" s="176">
        <f>'T Revenue'!D288-'Revenue Requirement'!D$4+'Revenue Requirement'!D$33</f>
        <v>135866.9115375462</v>
      </c>
      <c r="E291" s="176">
        <f>'T Revenue'!E288-'Revenue Requirement'!E$4+'Revenue Requirement'!E$33</f>
        <v>78505.618203009246</v>
      </c>
      <c r="G291" s="179" t="e">
        <f ca="1"/>
        <v>#NAME?</v>
      </c>
      <c r="H291" s="179" t="e">
        <f ca="1"/>
        <v>#NAME?</v>
      </c>
      <c r="I291" s="179" t="e">
        <f ca="1"/>
        <v>#NAME?</v>
      </c>
      <c r="J291" s="179" t="e">
        <f ca="1"/>
        <v>#NAME?</v>
      </c>
      <c r="L291" s="175">
        <f>NR_to_Cash!C$9</f>
        <v>-54723.468549817509</v>
      </c>
      <c r="M291" s="175">
        <f>NR_to_Cash!D$9</f>
        <v>-177401.26576231886</v>
      </c>
      <c r="N291" s="175">
        <f>NR_to_Cash!E$9</f>
        <v>-150226.47815209487</v>
      </c>
      <c r="O291" s="175">
        <f>NR_to_Cash!F$9</f>
        <v>-172910.78815747867</v>
      </c>
      <c r="Q291" s="1">
        <v>284</v>
      </c>
      <c r="R291" s="176">
        <v>-21638.841861897381</v>
      </c>
      <c r="S291" s="176">
        <v>229022.20644159871</v>
      </c>
      <c r="T291" s="176">
        <v>135866.9115375462</v>
      </c>
      <c r="U291" s="176">
        <v>78505.618203009246</v>
      </c>
      <c r="V291" s="2"/>
      <c r="W291" s="176">
        <v>749.45527841488365</v>
      </c>
      <c r="X291" s="176">
        <v>-20069.809928292176</v>
      </c>
      <c r="Y291" s="176">
        <v>4391.8444660429377</v>
      </c>
      <c r="Z291" s="176">
        <v>7781.8276972805616</v>
      </c>
      <c r="AA291" s="2"/>
      <c r="AB291" s="175">
        <v>-54723.468549817509</v>
      </c>
      <c r="AC291" s="175">
        <v>-177401.26576231886</v>
      </c>
      <c r="AD291" s="175">
        <v>-150226.47815209487</v>
      </c>
      <c r="AE291" s="175">
        <v>-172910.78815747867</v>
      </c>
    </row>
    <row r="292" spans="1:31">
      <c r="A292" s="1">
        <v>285</v>
      </c>
      <c r="B292" s="176">
        <f>'T Revenue'!B289-'Year 0'!G$8+'Year 0'!G$122</f>
        <v>591.46236087940633</v>
      </c>
      <c r="C292" s="176">
        <f>'T Revenue'!C289-'Revenue Requirement'!C$4+'Revenue Requirement'!C$33</f>
        <v>231098.51028814889</v>
      </c>
      <c r="D292" s="176">
        <f>'T Revenue'!D289-'Revenue Requirement'!D$4+'Revenue Requirement'!D$33</f>
        <v>137452.04502816894</v>
      </c>
      <c r="E292" s="176">
        <f>'T Revenue'!E289-'Revenue Requirement'!E$4+'Revenue Requirement'!E$33</f>
        <v>130099.12319353293</v>
      </c>
      <c r="G292" s="179" t="e">
        <f ca="1"/>
        <v>#NAME?</v>
      </c>
      <c r="H292" s="179" t="e">
        <f ca="1"/>
        <v>#NAME?</v>
      </c>
      <c r="I292" s="179" t="e">
        <f ca="1"/>
        <v>#NAME?</v>
      </c>
      <c r="J292" s="179" t="e">
        <f ca="1"/>
        <v>#NAME?</v>
      </c>
      <c r="L292" s="175">
        <f>NR_to_Cash!C$9</f>
        <v>-54723.468549817509</v>
      </c>
      <c r="M292" s="175">
        <f>NR_to_Cash!D$9</f>
        <v>-177401.26576231886</v>
      </c>
      <c r="N292" s="175">
        <f>NR_to_Cash!E$9</f>
        <v>-150226.47815209487</v>
      </c>
      <c r="O292" s="175">
        <f>NR_to_Cash!F$9</f>
        <v>-172910.78815747867</v>
      </c>
      <c r="Q292" s="1">
        <v>285</v>
      </c>
      <c r="R292" s="176">
        <v>591.46236087940633</v>
      </c>
      <c r="S292" s="176">
        <v>231098.51028814889</v>
      </c>
      <c r="T292" s="176">
        <v>137452.04502816894</v>
      </c>
      <c r="U292" s="176">
        <v>130099.12319353293</v>
      </c>
      <c r="V292" s="2"/>
      <c r="W292" s="176">
        <v>21164.766153838485</v>
      </c>
      <c r="X292" s="176">
        <v>-54020.46322003752</v>
      </c>
      <c r="Y292" s="176">
        <v>-54143.574639491504</v>
      </c>
      <c r="Z292" s="176">
        <v>9334.5563369852025</v>
      </c>
      <c r="AA292" s="2"/>
      <c r="AB292" s="175">
        <v>-54723.468549817509</v>
      </c>
      <c r="AC292" s="175">
        <v>-177401.26576231886</v>
      </c>
      <c r="AD292" s="175">
        <v>-150226.47815209487</v>
      </c>
      <c r="AE292" s="175">
        <v>-172910.78815747867</v>
      </c>
    </row>
    <row r="293" spans="1:31">
      <c r="A293" s="1">
        <v>286</v>
      </c>
      <c r="B293" s="176">
        <f>'T Revenue'!B290-'Year 0'!G$8+'Year 0'!G$122</f>
        <v>-11433.926885848399</v>
      </c>
      <c r="C293" s="176">
        <f>'T Revenue'!C290-'Revenue Requirement'!C$4+'Revenue Requirement'!C$33</f>
        <v>261502.62479996355</v>
      </c>
      <c r="D293" s="176">
        <f>'T Revenue'!D290-'Revenue Requirement'!D$4+'Revenue Requirement'!D$33</f>
        <v>156362.4742552177</v>
      </c>
      <c r="E293" s="176">
        <f>'T Revenue'!E290-'Revenue Requirement'!E$4+'Revenue Requirement'!E$33</f>
        <v>105955.63643191801</v>
      </c>
      <c r="G293" s="179" t="e">
        <f ca="1"/>
        <v>#NAME?</v>
      </c>
      <c r="H293" s="179" t="e">
        <f ca="1"/>
        <v>#NAME?</v>
      </c>
      <c r="I293" s="179" t="e">
        <f ca="1"/>
        <v>#NAME?</v>
      </c>
      <c r="J293" s="179" t="e">
        <f ca="1"/>
        <v>#NAME?</v>
      </c>
      <c r="L293" s="175">
        <f>NR_to_Cash!C$9</f>
        <v>-54723.468549817509</v>
      </c>
      <c r="M293" s="175">
        <f>NR_to_Cash!D$9</f>
        <v>-177401.26576231886</v>
      </c>
      <c r="N293" s="175">
        <f>NR_to_Cash!E$9</f>
        <v>-150226.47815209487</v>
      </c>
      <c r="O293" s="175">
        <f>NR_to_Cash!F$9</f>
        <v>-172910.78815747867</v>
      </c>
      <c r="Q293" s="1">
        <v>286</v>
      </c>
      <c r="R293" s="176">
        <v>-11433.926885848399</v>
      </c>
      <c r="S293" s="176">
        <v>261502.62479996355</v>
      </c>
      <c r="T293" s="176">
        <v>156362.4742552177</v>
      </c>
      <c r="U293" s="176">
        <v>105955.63643191801</v>
      </c>
      <c r="V293" s="2"/>
      <c r="W293" s="176">
        <v>12435.569501481019</v>
      </c>
      <c r="X293" s="176">
        <v>-17760.822179968702</v>
      </c>
      <c r="Y293" s="176">
        <v>23012.72102247132</v>
      </c>
      <c r="Z293" s="176">
        <v>-50147.811014429666</v>
      </c>
      <c r="AA293" s="2"/>
      <c r="AB293" s="175">
        <v>-54723.468549817509</v>
      </c>
      <c r="AC293" s="175">
        <v>-177401.26576231886</v>
      </c>
      <c r="AD293" s="175">
        <v>-150226.47815209487</v>
      </c>
      <c r="AE293" s="175">
        <v>-172910.78815747867</v>
      </c>
    </row>
    <row r="294" spans="1:31">
      <c r="A294" s="1">
        <v>287</v>
      </c>
      <c r="B294" s="176">
        <f>'T Revenue'!B291-'Year 0'!G$8+'Year 0'!G$122</f>
        <v>5649.3050508955494</v>
      </c>
      <c r="C294" s="176">
        <f>'T Revenue'!C291-'Revenue Requirement'!C$4+'Revenue Requirement'!C$33</f>
        <v>264440.12733240984</v>
      </c>
      <c r="D294" s="176">
        <f>'T Revenue'!D291-'Revenue Requirement'!D$4+'Revenue Requirement'!D$33</f>
        <v>185000.97818836896</v>
      </c>
      <c r="E294" s="176">
        <f>'T Revenue'!E291-'Revenue Requirement'!E$4+'Revenue Requirement'!E$33</f>
        <v>75857.326345750596</v>
      </c>
      <c r="G294" s="179" t="e">
        <f ca="1"/>
        <v>#NAME?</v>
      </c>
      <c r="H294" s="179" t="e">
        <f ca="1"/>
        <v>#NAME?</v>
      </c>
      <c r="I294" s="179" t="e">
        <f ca="1"/>
        <v>#NAME?</v>
      </c>
      <c r="J294" s="179" t="e">
        <f ca="1"/>
        <v>#NAME?</v>
      </c>
      <c r="L294" s="175">
        <f>NR_to_Cash!C$9</f>
        <v>-54723.468549817509</v>
      </c>
      <c r="M294" s="175">
        <f>NR_to_Cash!D$9</f>
        <v>-177401.26576231886</v>
      </c>
      <c r="N294" s="175">
        <f>NR_to_Cash!E$9</f>
        <v>-150226.47815209487</v>
      </c>
      <c r="O294" s="175">
        <f>NR_to_Cash!F$9</f>
        <v>-172910.78815747867</v>
      </c>
      <c r="Q294" s="1">
        <v>287</v>
      </c>
      <c r="R294" s="176">
        <v>5649.3050508955494</v>
      </c>
      <c r="S294" s="176">
        <v>264440.12733240984</v>
      </c>
      <c r="T294" s="176">
        <v>185000.97818836896</v>
      </c>
      <c r="U294" s="176">
        <v>75857.326345750596</v>
      </c>
      <c r="V294" s="2"/>
      <c r="W294" s="176">
        <v>-1793.3704412524821</v>
      </c>
      <c r="X294" s="176">
        <v>-36284.069806522923</v>
      </c>
      <c r="Y294" s="176">
        <v>-827.66004857118241</v>
      </c>
      <c r="Z294" s="176">
        <v>-5695.3348073579837</v>
      </c>
      <c r="AA294" s="2"/>
      <c r="AB294" s="175">
        <v>-54723.468549817509</v>
      </c>
      <c r="AC294" s="175">
        <v>-177401.26576231886</v>
      </c>
      <c r="AD294" s="175">
        <v>-150226.47815209487</v>
      </c>
      <c r="AE294" s="175">
        <v>-172910.78815747867</v>
      </c>
    </row>
    <row r="295" spans="1:31">
      <c r="A295" s="1">
        <v>288</v>
      </c>
      <c r="B295" s="176">
        <f>'T Revenue'!B292-'Year 0'!G$8+'Year 0'!G$122</f>
        <v>-9804.0089663062245</v>
      </c>
      <c r="C295" s="176">
        <f>'T Revenue'!C292-'Revenue Requirement'!C$4+'Revenue Requirement'!C$33</f>
        <v>252236.8485102246</v>
      </c>
      <c r="D295" s="176">
        <f>'T Revenue'!D292-'Revenue Requirement'!D$4+'Revenue Requirement'!D$33</f>
        <v>171375.71954804473</v>
      </c>
      <c r="E295" s="176">
        <f>'T Revenue'!E292-'Revenue Requirement'!E$4+'Revenue Requirement'!E$33</f>
        <v>122901.54586144746</v>
      </c>
      <c r="G295" s="179" t="e">
        <f ca="1"/>
        <v>#NAME?</v>
      </c>
      <c r="H295" s="179" t="e">
        <f ca="1"/>
        <v>#NAME?</v>
      </c>
      <c r="I295" s="179" t="e">
        <f ca="1"/>
        <v>#NAME?</v>
      </c>
      <c r="J295" s="179" t="e">
        <f ca="1"/>
        <v>#NAME?</v>
      </c>
      <c r="L295" s="175">
        <f>NR_to_Cash!C$9</f>
        <v>-54723.468549817509</v>
      </c>
      <c r="M295" s="175">
        <f>NR_to_Cash!D$9</f>
        <v>-177401.26576231886</v>
      </c>
      <c r="N295" s="175">
        <f>NR_to_Cash!E$9</f>
        <v>-150226.47815209487</v>
      </c>
      <c r="O295" s="175">
        <f>NR_to_Cash!F$9</f>
        <v>-172910.78815747867</v>
      </c>
      <c r="Q295" s="1">
        <v>288</v>
      </c>
      <c r="R295" s="176">
        <v>-9804.0089663062245</v>
      </c>
      <c r="S295" s="176">
        <v>252236.8485102246</v>
      </c>
      <c r="T295" s="176">
        <v>171375.71954804473</v>
      </c>
      <c r="U295" s="176">
        <v>122901.54586144746</v>
      </c>
      <c r="V295" s="2"/>
      <c r="W295" s="176">
        <v>23277.913378822966</v>
      </c>
      <c r="X295" s="176">
        <v>-38057.733329922892</v>
      </c>
      <c r="Y295" s="176">
        <v>13468.527722180355</v>
      </c>
      <c r="Z295" s="176">
        <v>-2330.0646900157444</v>
      </c>
      <c r="AA295" s="2"/>
      <c r="AB295" s="175">
        <v>-54723.468549817509</v>
      </c>
      <c r="AC295" s="175">
        <v>-177401.26576231886</v>
      </c>
      <c r="AD295" s="175">
        <v>-150226.47815209487</v>
      </c>
      <c r="AE295" s="175">
        <v>-172910.78815747867</v>
      </c>
    </row>
    <row r="296" spans="1:31">
      <c r="A296" s="1">
        <v>289</v>
      </c>
      <c r="B296" s="176">
        <f>'T Revenue'!B293-'Year 0'!G$8+'Year 0'!G$122</f>
        <v>6492.6217481868807</v>
      </c>
      <c r="C296" s="176">
        <f>'T Revenue'!C293-'Revenue Requirement'!C$4+'Revenue Requirement'!C$33</f>
        <v>215482.69061793946</v>
      </c>
      <c r="D296" s="176">
        <f>'T Revenue'!D293-'Revenue Requirement'!D$4+'Revenue Requirement'!D$33</f>
        <v>148608.30225727707</v>
      </c>
      <c r="E296" s="176">
        <f>'T Revenue'!E293-'Revenue Requirement'!E$4+'Revenue Requirement'!E$33</f>
        <v>105310.01822716836</v>
      </c>
      <c r="G296" s="179" t="e">
        <f ca="1"/>
        <v>#NAME?</v>
      </c>
      <c r="H296" s="179" t="e">
        <f ca="1"/>
        <v>#NAME?</v>
      </c>
      <c r="I296" s="179" t="e">
        <f ca="1"/>
        <v>#NAME?</v>
      </c>
      <c r="J296" s="179" t="e">
        <f ca="1"/>
        <v>#NAME?</v>
      </c>
      <c r="L296" s="175">
        <f>NR_to_Cash!C$9</f>
        <v>-54723.468549817509</v>
      </c>
      <c r="M296" s="175">
        <f>NR_to_Cash!D$9</f>
        <v>-177401.26576231886</v>
      </c>
      <c r="N296" s="175">
        <f>NR_to_Cash!E$9</f>
        <v>-150226.47815209487</v>
      </c>
      <c r="O296" s="175">
        <f>NR_to_Cash!F$9</f>
        <v>-172910.78815747867</v>
      </c>
      <c r="Q296" s="1">
        <v>289</v>
      </c>
      <c r="R296" s="176">
        <v>6492.6217481868807</v>
      </c>
      <c r="S296" s="176">
        <v>215482.69061793946</v>
      </c>
      <c r="T296" s="176">
        <v>148608.30225727707</v>
      </c>
      <c r="U296" s="176">
        <v>105310.01822716836</v>
      </c>
      <c r="V296" s="2"/>
      <c r="W296" s="176">
        <v>-35426.618193615694</v>
      </c>
      <c r="X296" s="176">
        <v>-9648.380558262812</v>
      </c>
      <c r="Y296" s="176">
        <v>-41820.126811038703</v>
      </c>
      <c r="Z296" s="176">
        <v>4301.6716164420359</v>
      </c>
      <c r="AA296" s="2"/>
      <c r="AB296" s="175">
        <v>-54723.468549817509</v>
      </c>
      <c r="AC296" s="175">
        <v>-177401.26576231886</v>
      </c>
      <c r="AD296" s="175">
        <v>-150226.47815209487</v>
      </c>
      <c r="AE296" s="175">
        <v>-172910.78815747867</v>
      </c>
    </row>
    <row r="297" spans="1:31">
      <c r="A297" s="1">
        <v>290</v>
      </c>
      <c r="B297" s="176">
        <f>'T Revenue'!B294-'Year 0'!G$8+'Year 0'!G$122</f>
        <v>644.86574179236777</v>
      </c>
      <c r="C297" s="176">
        <f>'T Revenue'!C294-'Revenue Requirement'!C$4+'Revenue Requirement'!C$33</f>
        <v>227543.21692323475</v>
      </c>
      <c r="D297" s="176">
        <f>'T Revenue'!D294-'Revenue Requirement'!D$4+'Revenue Requirement'!D$33</f>
        <v>125242.80371581088</v>
      </c>
      <c r="E297" s="176">
        <f>'T Revenue'!E294-'Revenue Requirement'!E$4+'Revenue Requirement'!E$33</f>
        <v>64206.024298986653</v>
      </c>
      <c r="G297" s="179" t="e">
        <f ca="1"/>
        <v>#NAME?</v>
      </c>
      <c r="H297" s="179" t="e">
        <f ca="1"/>
        <v>#NAME?</v>
      </c>
      <c r="I297" s="179" t="e">
        <f ca="1"/>
        <v>#NAME?</v>
      </c>
      <c r="J297" s="179" t="e">
        <f ca="1"/>
        <v>#NAME?</v>
      </c>
      <c r="L297" s="175">
        <f>NR_to_Cash!C$9</f>
        <v>-54723.468549817509</v>
      </c>
      <c r="M297" s="175">
        <f>NR_to_Cash!D$9</f>
        <v>-177401.26576231886</v>
      </c>
      <c r="N297" s="175">
        <f>NR_to_Cash!E$9</f>
        <v>-150226.47815209487</v>
      </c>
      <c r="O297" s="175">
        <f>NR_to_Cash!F$9</f>
        <v>-172910.78815747867</v>
      </c>
      <c r="Q297" s="1">
        <v>290</v>
      </c>
      <c r="R297" s="176">
        <v>644.86574179236777</v>
      </c>
      <c r="S297" s="176">
        <v>227543.21692323475</v>
      </c>
      <c r="T297" s="176">
        <v>125242.80371581088</v>
      </c>
      <c r="U297" s="176">
        <v>64206.024298986653</v>
      </c>
      <c r="V297" s="2"/>
      <c r="W297" s="176">
        <v>-16562.801618695143</v>
      </c>
      <c r="X297" s="176">
        <v>-17852.497423465829</v>
      </c>
      <c r="Y297" s="176">
        <v>-13628.380294783739</v>
      </c>
      <c r="Z297" s="176">
        <v>16195.006129682297</v>
      </c>
      <c r="AA297" s="2"/>
      <c r="AB297" s="175">
        <v>-54723.468549817509</v>
      </c>
      <c r="AC297" s="175">
        <v>-177401.26576231886</v>
      </c>
      <c r="AD297" s="175">
        <v>-150226.47815209487</v>
      </c>
      <c r="AE297" s="175">
        <v>-172910.78815747867</v>
      </c>
    </row>
    <row r="298" spans="1:31">
      <c r="A298" s="1">
        <v>291</v>
      </c>
      <c r="B298" s="176">
        <f>'T Revenue'!B295-'Year 0'!G$8+'Year 0'!G$122</f>
        <v>1803.7660541029181</v>
      </c>
      <c r="C298" s="176">
        <f>'T Revenue'!C295-'Revenue Requirement'!C$4+'Revenue Requirement'!C$33</f>
        <v>272907.11277327896</v>
      </c>
      <c r="D298" s="176">
        <f>'T Revenue'!D295-'Revenue Requirement'!D$4+'Revenue Requirement'!D$33</f>
        <v>210461.05258589401</v>
      </c>
      <c r="E298" s="176">
        <f>'T Revenue'!E295-'Revenue Requirement'!E$4+'Revenue Requirement'!E$33</f>
        <v>192432.6426044323</v>
      </c>
      <c r="G298" s="179" t="e">
        <f ca="1"/>
        <v>#NAME?</v>
      </c>
      <c r="H298" s="179" t="e">
        <f ca="1"/>
        <v>#NAME?</v>
      </c>
      <c r="I298" s="179" t="e">
        <f ca="1"/>
        <v>#NAME?</v>
      </c>
      <c r="J298" s="179" t="e">
        <f ca="1"/>
        <v>#NAME?</v>
      </c>
      <c r="L298" s="175">
        <f>NR_to_Cash!C$9</f>
        <v>-54723.468549817509</v>
      </c>
      <c r="M298" s="175">
        <f>NR_to_Cash!D$9</f>
        <v>-177401.26576231886</v>
      </c>
      <c r="N298" s="175">
        <f>NR_to_Cash!E$9</f>
        <v>-150226.47815209487</v>
      </c>
      <c r="O298" s="175">
        <f>NR_to_Cash!F$9</f>
        <v>-172910.78815747867</v>
      </c>
      <c r="Q298" s="1">
        <v>291</v>
      </c>
      <c r="R298" s="176">
        <v>1803.7660541029181</v>
      </c>
      <c r="S298" s="176">
        <v>272907.11277327896</v>
      </c>
      <c r="T298" s="176">
        <v>210461.05258589401</v>
      </c>
      <c r="U298" s="176">
        <v>192432.6426044323</v>
      </c>
      <c r="V298" s="2"/>
      <c r="W298" s="176">
        <v>-30106.69200447551</v>
      </c>
      <c r="X298" s="176">
        <v>-22656.703703235369</v>
      </c>
      <c r="Y298" s="176">
        <v>1048.1433584748302</v>
      </c>
      <c r="Z298" s="176">
        <v>-19848.178930242779</v>
      </c>
      <c r="AA298" s="2"/>
      <c r="AB298" s="175">
        <v>-54723.468549817509</v>
      </c>
      <c r="AC298" s="175">
        <v>-177401.26576231886</v>
      </c>
      <c r="AD298" s="175">
        <v>-150226.47815209487</v>
      </c>
      <c r="AE298" s="175">
        <v>-172910.78815747867</v>
      </c>
    </row>
    <row r="299" spans="1:31">
      <c r="A299" s="1">
        <v>292</v>
      </c>
      <c r="B299" s="176">
        <f>'T Revenue'!B296-'Year 0'!G$8+'Year 0'!G$122</f>
        <v>7059.502343498636</v>
      </c>
      <c r="C299" s="176">
        <f>'T Revenue'!C296-'Revenue Requirement'!C$4+'Revenue Requirement'!C$33</f>
        <v>276149.83445884637</v>
      </c>
      <c r="D299" s="176">
        <f>'T Revenue'!D296-'Revenue Requirement'!D$4+'Revenue Requirement'!D$33</f>
        <v>116177.29876487702</v>
      </c>
      <c r="E299" s="176">
        <f>'T Revenue'!E296-'Revenue Requirement'!E$4+'Revenue Requirement'!E$33</f>
        <v>72803.573228645138</v>
      </c>
      <c r="G299" s="179" t="e">
        <f ca="1"/>
        <v>#NAME?</v>
      </c>
      <c r="H299" s="179" t="e">
        <f ca="1"/>
        <v>#NAME?</v>
      </c>
      <c r="I299" s="179" t="e">
        <f ca="1"/>
        <v>#NAME?</v>
      </c>
      <c r="J299" s="179" t="e">
        <f ca="1"/>
        <v>#NAME?</v>
      </c>
      <c r="L299" s="175">
        <f>NR_to_Cash!C$9</f>
        <v>-54723.468549817509</v>
      </c>
      <c r="M299" s="175">
        <f>NR_to_Cash!D$9</f>
        <v>-177401.26576231886</v>
      </c>
      <c r="N299" s="175">
        <f>NR_to_Cash!E$9</f>
        <v>-150226.47815209487</v>
      </c>
      <c r="O299" s="175">
        <f>NR_to_Cash!F$9</f>
        <v>-172910.78815747867</v>
      </c>
      <c r="Q299" s="1">
        <v>292</v>
      </c>
      <c r="R299" s="176">
        <v>7059.502343498636</v>
      </c>
      <c r="S299" s="176">
        <v>276149.83445884637</v>
      </c>
      <c r="T299" s="176">
        <v>116177.29876487702</v>
      </c>
      <c r="U299" s="176">
        <v>72803.573228645138</v>
      </c>
      <c r="V299" s="2"/>
      <c r="W299" s="176">
        <v>-16652.029149975628</v>
      </c>
      <c r="X299" s="176">
        <v>-19213.245529029518</v>
      </c>
      <c r="Y299" s="176">
        <v>-23407.407841860084</v>
      </c>
      <c r="Z299" s="176">
        <v>-2981.9561242556665</v>
      </c>
      <c r="AA299" s="2"/>
      <c r="AB299" s="175">
        <v>-54723.468549817509</v>
      </c>
      <c r="AC299" s="175">
        <v>-177401.26576231886</v>
      </c>
      <c r="AD299" s="175">
        <v>-150226.47815209487</v>
      </c>
      <c r="AE299" s="175">
        <v>-172910.78815747867</v>
      </c>
    </row>
    <row r="300" spans="1:31">
      <c r="A300" s="1">
        <v>293</v>
      </c>
      <c r="B300" s="176">
        <f>'T Revenue'!B297-'Year 0'!G$8+'Year 0'!G$122</f>
        <v>3499.607220500242</v>
      </c>
      <c r="C300" s="176">
        <f>'T Revenue'!C297-'Revenue Requirement'!C$4+'Revenue Requirement'!C$33</f>
        <v>237213.57709250296</v>
      </c>
      <c r="D300" s="176">
        <f>'T Revenue'!D297-'Revenue Requirement'!D$4+'Revenue Requirement'!D$33</f>
        <v>145001.22378435452</v>
      </c>
      <c r="E300" s="176">
        <f>'T Revenue'!E297-'Revenue Requirement'!E$4+'Revenue Requirement'!E$33</f>
        <v>101855.94426038652</v>
      </c>
      <c r="G300" s="179" t="e">
        <f ca="1"/>
        <v>#NAME?</v>
      </c>
      <c r="H300" s="179" t="e">
        <f ca="1"/>
        <v>#NAME?</v>
      </c>
      <c r="I300" s="179" t="e">
        <f ca="1"/>
        <v>#NAME?</v>
      </c>
      <c r="J300" s="179" t="e">
        <f ca="1"/>
        <v>#NAME?</v>
      </c>
      <c r="L300" s="175">
        <f>NR_to_Cash!C$9</f>
        <v>-54723.468549817509</v>
      </c>
      <c r="M300" s="175">
        <f>NR_to_Cash!D$9</f>
        <v>-177401.26576231886</v>
      </c>
      <c r="N300" s="175">
        <f>NR_to_Cash!E$9</f>
        <v>-150226.47815209487</v>
      </c>
      <c r="O300" s="175">
        <f>NR_to_Cash!F$9</f>
        <v>-172910.78815747867</v>
      </c>
      <c r="Q300" s="1">
        <v>293</v>
      </c>
      <c r="R300" s="176">
        <v>3499.607220500242</v>
      </c>
      <c r="S300" s="176">
        <v>237213.57709250296</v>
      </c>
      <c r="T300" s="176">
        <v>145001.22378435452</v>
      </c>
      <c r="U300" s="176">
        <v>101855.94426038652</v>
      </c>
      <c r="V300" s="2"/>
      <c r="W300" s="176">
        <v>-35002.244810850243</v>
      </c>
      <c r="X300" s="176">
        <v>-295.64854850131087</v>
      </c>
      <c r="Y300" s="176">
        <v>-1622.2094662794843</v>
      </c>
      <c r="Z300" s="176">
        <v>4209.7586180255748</v>
      </c>
      <c r="AA300" s="2"/>
      <c r="AB300" s="175">
        <v>-54723.468549817509</v>
      </c>
      <c r="AC300" s="175">
        <v>-177401.26576231886</v>
      </c>
      <c r="AD300" s="175">
        <v>-150226.47815209487</v>
      </c>
      <c r="AE300" s="175">
        <v>-172910.78815747867</v>
      </c>
    </row>
    <row r="301" spans="1:31">
      <c r="A301" s="1">
        <v>294</v>
      </c>
      <c r="B301" s="176">
        <f>'T Revenue'!B298-'Year 0'!G$8+'Year 0'!G$122</f>
        <v>11888.691353754606</v>
      </c>
      <c r="C301" s="176">
        <f>'T Revenue'!C298-'Revenue Requirement'!C$4+'Revenue Requirement'!C$33</f>
        <v>280648.63581375359</v>
      </c>
      <c r="D301" s="176">
        <f>'T Revenue'!D298-'Revenue Requirement'!D$4+'Revenue Requirement'!D$33</f>
        <v>228188.45790337934</v>
      </c>
      <c r="E301" s="176">
        <f>'T Revenue'!E298-'Revenue Requirement'!E$4+'Revenue Requirement'!E$33</f>
        <v>155538.52066885214</v>
      </c>
      <c r="G301" s="179" t="e">
        <f ca="1"/>
        <v>#NAME?</v>
      </c>
      <c r="H301" s="179" t="e">
        <f ca="1"/>
        <v>#NAME?</v>
      </c>
      <c r="I301" s="179" t="e">
        <f ca="1"/>
        <v>#NAME?</v>
      </c>
      <c r="J301" s="179" t="e">
        <f ca="1"/>
        <v>#NAME?</v>
      </c>
      <c r="L301" s="175">
        <f>NR_to_Cash!C$9</f>
        <v>-54723.468549817509</v>
      </c>
      <c r="M301" s="175">
        <f>NR_to_Cash!D$9</f>
        <v>-177401.26576231886</v>
      </c>
      <c r="N301" s="175">
        <f>NR_to_Cash!E$9</f>
        <v>-150226.47815209487</v>
      </c>
      <c r="O301" s="175">
        <f>NR_to_Cash!F$9</f>
        <v>-172910.78815747867</v>
      </c>
      <c r="Q301" s="1">
        <v>294</v>
      </c>
      <c r="R301" s="176">
        <v>11888.691353754606</v>
      </c>
      <c r="S301" s="176">
        <v>280648.63581375359</v>
      </c>
      <c r="T301" s="176">
        <v>228188.45790337934</v>
      </c>
      <c r="U301" s="176">
        <v>155538.52066885214</v>
      </c>
      <c r="V301" s="2"/>
      <c r="W301" s="176">
        <v>-4915.86193177721</v>
      </c>
      <c r="X301" s="176">
        <v>-19188.917083630105</v>
      </c>
      <c r="Y301" s="176">
        <v>-22213.965660009533</v>
      </c>
      <c r="Z301" s="176">
        <v>-10688.25841615838</v>
      </c>
      <c r="AA301" s="2"/>
      <c r="AB301" s="175">
        <v>-54723.468549817509</v>
      </c>
      <c r="AC301" s="175">
        <v>-177401.26576231886</v>
      </c>
      <c r="AD301" s="175">
        <v>-150226.47815209487</v>
      </c>
      <c r="AE301" s="175">
        <v>-172910.78815747867</v>
      </c>
    </row>
    <row r="302" spans="1:31">
      <c r="A302" s="1">
        <v>295</v>
      </c>
      <c r="B302" s="176">
        <f>'T Revenue'!B299-'Year 0'!G$8+'Year 0'!G$122</f>
        <v>-1541.3313890800346</v>
      </c>
      <c r="C302" s="176">
        <f>'T Revenue'!C299-'Revenue Requirement'!C$4+'Revenue Requirement'!C$33</f>
        <v>255158.96499561402</v>
      </c>
      <c r="D302" s="176">
        <f>'T Revenue'!D299-'Revenue Requirement'!D$4+'Revenue Requirement'!D$33</f>
        <v>109203.21826868644</v>
      </c>
      <c r="E302" s="176">
        <f>'T Revenue'!E299-'Revenue Requirement'!E$4+'Revenue Requirement'!E$33</f>
        <v>104630.09940668498</v>
      </c>
      <c r="G302" s="179" t="e">
        <f ca="1"/>
        <v>#NAME?</v>
      </c>
      <c r="H302" s="179" t="e">
        <f ca="1"/>
        <v>#NAME?</v>
      </c>
      <c r="I302" s="179" t="e">
        <f ca="1"/>
        <v>#NAME?</v>
      </c>
      <c r="J302" s="179" t="e">
        <f ca="1"/>
        <v>#NAME?</v>
      </c>
      <c r="L302" s="175">
        <f>NR_to_Cash!C$9</f>
        <v>-54723.468549817509</v>
      </c>
      <c r="M302" s="175">
        <f>NR_to_Cash!D$9</f>
        <v>-177401.26576231886</v>
      </c>
      <c r="N302" s="175">
        <f>NR_to_Cash!E$9</f>
        <v>-150226.47815209487</v>
      </c>
      <c r="O302" s="175">
        <f>NR_to_Cash!F$9</f>
        <v>-172910.78815747867</v>
      </c>
      <c r="Q302" s="1">
        <v>295</v>
      </c>
      <c r="R302" s="176">
        <v>-1541.3313890800346</v>
      </c>
      <c r="S302" s="176">
        <v>255158.96499561402</v>
      </c>
      <c r="T302" s="176">
        <v>109203.21826868644</v>
      </c>
      <c r="U302" s="176">
        <v>104630.09940668498</v>
      </c>
      <c r="V302" s="2"/>
      <c r="W302" s="176">
        <v>-28476.009188259253</v>
      </c>
      <c r="X302" s="176">
        <v>-52957.424434655812</v>
      </c>
      <c r="Y302" s="176">
        <v>-33973.534585991642</v>
      </c>
      <c r="Z302" s="176">
        <v>-23033.839996886207</v>
      </c>
      <c r="AA302" s="2"/>
      <c r="AB302" s="175">
        <v>-54723.468549817509</v>
      </c>
      <c r="AC302" s="175">
        <v>-177401.26576231886</v>
      </c>
      <c r="AD302" s="175">
        <v>-150226.47815209487</v>
      </c>
      <c r="AE302" s="175">
        <v>-172910.78815747867</v>
      </c>
    </row>
    <row r="303" spans="1:31">
      <c r="A303" s="1">
        <v>296</v>
      </c>
      <c r="B303" s="176">
        <f>'T Revenue'!B300-'Year 0'!G$8+'Year 0'!G$122</f>
        <v>-3508.7043648588005</v>
      </c>
      <c r="C303" s="176">
        <f>'T Revenue'!C300-'Revenue Requirement'!C$4+'Revenue Requirement'!C$33</f>
        <v>263890.31698257965</v>
      </c>
      <c r="D303" s="176">
        <f>'T Revenue'!D300-'Revenue Requirement'!D$4+'Revenue Requirement'!D$33</f>
        <v>211927.97436009417</v>
      </c>
      <c r="E303" s="176">
        <f>'T Revenue'!E300-'Revenue Requirement'!E$4+'Revenue Requirement'!E$33</f>
        <v>126392.10465883533</v>
      </c>
      <c r="G303" s="179" t="e">
        <f ca="1"/>
        <v>#NAME?</v>
      </c>
      <c r="H303" s="179" t="e">
        <f ca="1"/>
        <v>#NAME?</v>
      </c>
      <c r="I303" s="179" t="e">
        <f ca="1"/>
        <v>#NAME?</v>
      </c>
      <c r="J303" s="179" t="e">
        <f ca="1"/>
        <v>#NAME?</v>
      </c>
      <c r="L303" s="175">
        <f>NR_to_Cash!C$9</f>
        <v>-54723.468549817509</v>
      </c>
      <c r="M303" s="175">
        <f>NR_to_Cash!D$9</f>
        <v>-177401.26576231886</v>
      </c>
      <c r="N303" s="175">
        <f>NR_to_Cash!E$9</f>
        <v>-150226.47815209487</v>
      </c>
      <c r="O303" s="175">
        <f>NR_to_Cash!F$9</f>
        <v>-172910.78815747867</v>
      </c>
      <c r="Q303" s="1">
        <v>296</v>
      </c>
      <c r="R303" s="176">
        <v>-3508.7043648588005</v>
      </c>
      <c r="S303" s="176">
        <v>263890.31698257965</v>
      </c>
      <c r="T303" s="176">
        <v>211927.97436009417</v>
      </c>
      <c r="U303" s="176">
        <v>126392.10465883533</v>
      </c>
      <c r="V303" s="2"/>
      <c r="W303" s="176">
        <v>-49216.18413338589</v>
      </c>
      <c r="X303" s="176">
        <v>11788.418645134661</v>
      </c>
      <c r="Y303" s="176">
        <v>-12685.85902636894</v>
      </c>
      <c r="Z303" s="176">
        <v>-52603.821477351245</v>
      </c>
      <c r="AA303" s="2"/>
      <c r="AB303" s="175">
        <v>-54723.468549817509</v>
      </c>
      <c r="AC303" s="175">
        <v>-177401.26576231886</v>
      </c>
      <c r="AD303" s="175">
        <v>-150226.47815209487</v>
      </c>
      <c r="AE303" s="175">
        <v>-172910.78815747867</v>
      </c>
    </row>
    <row r="304" spans="1:31">
      <c r="A304" s="1">
        <v>297</v>
      </c>
      <c r="B304" s="176">
        <f>'T Revenue'!B301-'Year 0'!G$8+'Year 0'!G$122</f>
        <v>2926.9259882844053</v>
      </c>
      <c r="C304" s="176">
        <f>'T Revenue'!C301-'Revenue Requirement'!C$4+'Revenue Requirement'!C$33</f>
        <v>285365.72869398934</v>
      </c>
      <c r="D304" s="176">
        <f>'T Revenue'!D301-'Revenue Requirement'!D$4+'Revenue Requirement'!D$33</f>
        <v>150357.18390180985</v>
      </c>
      <c r="E304" s="176">
        <f>'T Revenue'!E301-'Revenue Requirement'!E$4+'Revenue Requirement'!E$33</f>
        <v>75140.471040553646</v>
      </c>
      <c r="G304" s="179" t="e">
        <f ca="1"/>
        <v>#NAME?</v>
      </c>
      <c r="H304" s="179" t="e">
        <f ca="1"/>
        <v>#NAME?</v>
      </c>
      <c r="I304" s="179" t="e">
        <f ca="1"/>
        <v>#NAME?</v>
      </c>
      <c r="J304" s="179" t="e">
        <f ca="1"/>
        <v>#NAME?</v>
      </c>
      <c r="L304" s="175">
        <f>NR_to_Cash!C$9</f>
        <v>-54723.468549817509</v>
      </c>
      <c r="M304" s="175">
        <f>NR_to_Cash!D$9</f>
        <v>-177401.26576231886</v>
      </c>
      <c r="N304" s="175">
        <f>NR_to_Cash!E$9</f>
        <v>-150226.47815209487</v>
      </c>
      <c r="O304" s="175">
        <f>NR_to_Cash!F$9</f>
        <v>-172910.78815747867</v>
      </c>
      <c r="Q304" s="1">
        <v>297</v>
      </c>
      <c r="R304" s="176">
        <v>2926.9259882844053</v>
      </c>
      <c r="S304" s="176">
        <v>285365.72869398934</v>
      </c>
      <c r="T304" s="176">
        <v>150357.18390180985</v>
      </c>
      <c r="U304" s="176">
        <v>75140.471040553646</v>
      </c>
      <c r="V304" s="2"/>
      <c r="W304" s="176">
        <v>-24152.178165789926</v>
      </c>
      <c r="X304" s="176">
        <v>10317.238993928069</v>
      </c>
      <c r="Y304" s="176">
        <v>-321.49866956076585</v>
      </c>
      <c r="Z304" s="176">
        <v>3659.2330140490085</v>
      </c>
      <c r="AA304" s="2"/>
      <c r="AB304" s="175">
        <v>-54723.468549817509</v>
      </c>
      <c r="AC304" s="175">
        <v>-177401.26576231886</v>
      </c>
      <c r="AD304" s="175">
        <v>-150226.47815209487</v>
      </c>
      <c r="AE304" s="175">
        <v>-172910.78815747867</v>
      </c>
    </row>
    <row r="305" spans="1:31">
      <c r="A305" s="1">
        <v>298</v>
      </c>
      <c r="B305" s="176">
        <f>'T Revenue'!B302-'Year 0'!G$8+'Year 0'!G$122</f>
        <v>24516.060865428764</v>
      </c>
      <c r="C305" s="176">
        <f>'T Revenue'!C302-'Revenue Requirement'!C$4+'Revenue Requirement'!C$33</f>
        <v>217804.56995202461</v>
      </c>
      <c r="D305" s="176">
        <f>'T Revenue'!D302-'Revenue Requirement'!D$4+'Revenue Requirement'!D$33</f>
        <v>181925.62975075003</v>
      </c>
      <c r="E305" s="176">
        <f>'T Revenue'!E302-'Revenue Requirement'!E$4+'Revenue Requirement'!E$33</f>
        <v>135928.45873979363</v>
      </c>
      <c r="G305" s="179" t="e">
        <f ca="1"/>
        <v>#NAME?</v>
      </c>
      <c r="H305" s="179" t="e">
        <f ca="1"/>
        <v>#NAME?</v>
      </c>
      <c r="I305" s="179" t="e">
        <f ca="1"/>
        <v>#NAME?</v>
      </c>
      <c r="J305" s="179" t="e">
        <f ca="1"/>
        <v>#NAME?</v>
      </c>
      <c r="L305" s="175">
        <f>NR_to_Cash!C$9</f>
        <v>-54723.468549817509</v>
      </c>
      <c r="M305" s="175">
        <f>NR_to_Cash!D$9</f>
        <v>-177401.26576231886</v>
      </c>
      <c r="N305" s="175">
        <f>NR_to_Cash!E$9</f>
        <v>-150226.47815209487</v>
      </c>
      <c r="O305" s="175">
        <f>NR_to_Cash!F$9</f>
        <v>-172910.78815747867</v>
      </c>
      <c r="Q305" s="1">
        <v>298</v>
      </c>
      <c r="R305" s="176">
        <v>24516.060865428764</v>
      </c>
      <c r="S305" s="176">
        <v>217804.56995202461</v>
      </c>
      <c r="T305" s="176">
        <v>181925.62975075003</v>
      </c>
      <c r="U305" s="176">
        <v>135928.45873979363</v>
      </c>
      <c r="V305" s="2"/>
      <c r="W305" s="176">
        <v>-22217.309837689972</v>
      </c>
      <c r="X305" s="176">
        <v>-17555.16178929829</v>
      </c>
      <c r="Y305" s="176">
        <v>-5455.8123495543841</v>
      </c>
      <c r="Z305" s="176">
        <v>-46276.197304313304</v>
      </c>
      <c r="AA305" s="2"/>
      <c r="AB305" s="175">
        <v>-54723.468549817509</v>
      </c>
      <c r="AC305" s="175">
        <v>-177401.26576231886</v>
      </c>
      <c r="AD305" s="175">
        <v>-150226.47815209487</v>
      </c>
      <c r="AE305" s="175">
        <v>-172910.78815747867</v>
      </c>
    </row>
    <row r="306" spans="1:31">
      <c r="A306" s="1">
        <v>299</v>
      </c>
      <c r="B306" s="176">
        <f>'T Revenue'!B303-'Year 0'!G$8+'Year 0'!G$122</f>
        <v>20165.975471762009</v>
      </c>
      <c r="C306" s="176">
        <f>'T Revenue'!C303-'Revenue Requirement'!C$4+'Revenue Requirement'!C$33</f>
        <v>245136.41980120214</v>
      </c>
      <c r="D306" s="176">
        <f>'T Revenue'!D303-'Revenue Requirement'!D$4+'Revenue Requirement'!D$33</f>
        <v>195161.31723925285</v>
      </c>
      <c r="E306" s="176">
        <f>'T Revenue'!E303-'Revenue Requirement'!E$4+'Revenue Requirement'!E$33</f>
        <v>128782.70306170825</v>
      </c>
      <c r="G306" s="179" t="e">
        <f ca="1"/>
        <v>#NAME?</v>
      </c>
      <c r="H306" s="179" t="e">
        <f ca="1"/>
        <v>#NAME?</v>
      </c>
      <c r="I306" s="179" t="e">
        <f ca="1"/>
        <v>#NAME?</v>
      </c>
      <c r="J306" s="179" t="e">
        <f ca="1"/>
        <v>#NAME?</v>
      </c>
      <c r="L306" s="175">
        <f>NR_to_Cash!C$9</f>
        <v>-54723.468549817509</v>
      </c>
      <c r="M306" s="175">
        <f>NR_to_Cash!D$9</f>
        <v>-177401.26576231886</v>
      </c>
      <c r="N306" s="175">
        <f>NR_to_Cash!E$9</f>
        <v>-150226.47815209487</v>
      </c>
      <c r="O306" s="175">
        <f>NR_to_Cash!F$9</f>
        <v>-172910.78815747867</v>
      </c>
      <c r="Q306" s="1">
        <v>299</v>
      </c>
      <c r="R306" s="176">
        <v>20165.975471762009</v>
      </c>
      <c r="S306" s="176">
        <v>245136.41980120214</v>
      </c>
      <c r="T306" s="176">
        <v>195161.31723925285</v>
      </c>
      <c r="U306" s="176">
        <v>128782.70306170825</v>
      </c>
      <c r="V306" s="2"/>
      <c r="W306" s="176">
        <v>-33068.113467862946</v>
      </c>
      <c r="X306" s="176">
        <v>-9408.0198357475456</v>
      </c>
      <c r="Y306" s="176">
        <v>-41205.522367264144</v>
      </c>
      <c r="Z306" s="176">
        <v>-14017.030286008958</v>
      </c>
      <c r="AA306" s="2"/>
      <c r="AB306" s="175">
        <v>-54723.468549817509</v>
      </c>
      <c r="AC306" s="175">
        <v>-177401.26576231886</v>
      </c>
      <c r="AD306" s="175">
        <v>-150226.47815209487</v>
      </c>
      <c r="AE306" s="175">
        <v>-172910.78815747867</v>
      </c>
    </row>
    <row r="307" spans="1:31">
      <c r="A307" s="1">
        <v>300</v>
      </c>
      <c r="B307" s="176">
        <f>'T Revenue'!B304-'Year 0'!G$8+'Year 0'!G$122</f>
        <v>-21578.018387490418</v>
      </c>
      <c r="C307" s="176">
        <f>'T Revenue'!C304-'Revenue Requirement'!C$4+'Revenue Requirement'!C$33</f>
        <v>244842.02807764127</v>
      </c>
      <c r="D307" s="176">
        <f>'T Revenue'!D304-'Revenue Requirement'!D$4+'Revenue Requirement'!D$33</f>
        <v>131010.00258314004</v>
      </c>
      <c r="E307" s="176">
        <f>'T Revenue'!E304-'Revenue Requirement'!E$4+'Revenue Requirement'!E$33</f>
        <v>72247.200602935394</v>
      </c>
      <c r="G307" s="179" t="e">
        <f ca="1"/>
        <v>#NAME?</v>
      </c>
      <c r="H307" s="179" t="e">
        <f ca="1"/>
        <v>#NAME?</v>
      </c>
      <c r="I307" s="179" t="e">
        <f ca="1"/>
        <v>#NAME?</v>
      </c>
      <c r="J307" s="179" t="e">
        <f ca="1"/>
        <v>#NAME?</v>
      </c>
      <c r="L307" s="175">
        <f>NR_to_Cash!C$9</f>
        <v>-54723.468549817509</v>
      </c>
      <c r="M307" s="175">
        <f>NR_to_Cash!D$9</f>
        <v>-177401.26576231886</v>
      </c>
      <c r="N307" s="175">
        <f>NR_to_Cash!E$9</f>
        <v>-150226.47815209487</v>
      </c>
      <c r="O307" s="175">
        <f>NR_to_Cash!F$9</f>
        <v>-172910.78815747867</v>
      </c>
      <c r="Q307" s="1">
        <v>300</v>
      </c>
      <c r="R307" s="176">
        <v>-21578.018387490418</v>
      </c>
      <c r="S307" s="176">
        <v>244842.02807764127</v>
      </c>
      <c r="T307" s="176">
        <v>131010.00258314004</v>
      </c>
      <c r="U307" s="176">
        <v>72247.200602935394</v>
      </c>
      <c r="V307" s="2"/>
      <c r="W307" s="176">
        <v>-10463.495471566217</v>
      </c>
      <c r="X307" s="176">
        <v>-8171.523708940018</v>
      </c>
      <c r="Y307" s="176">
        <v>-25911.422561612912</v>
      </c>
      <c r="Z307" s="176">
        <v>-24785.495139850304</v>
      </c>
      <c r="AA307" s="2"/>
      <c r="AB307" s="175">
        <v>-54723.468549817509</v>
      </c>
      <c r="AC307" s="175">
        <v>-177401.26576231886</v>
      </c>
      <c r="AD307" s="175">
        <v>-150226.47815209487</v>
      </c>
      <c r="AE307" s="175">
        <v>-172910.78815747867</v>
      </c>
    </row>
    <row r="308" spans="1:31">
      <c r="A308" s="1">
        <v>301</v>
      </c>
      <c r="B308" s="176">
        <f>'T Revenue'!B305-'Year 0'!G$8+'Year 0'!G$122</f>
        <v>-11221.499493921408</v>
      </c>
      <c r="C308" s="176">
        <f>'T Revenue'!C305-'Revenue Requirement'!C$4+'Revenue Requirement'!C$33</f>
        <v>219394.70341333491</v>
      </c>
      <c r="D308" s="176">
        <f>'T Revenue'!D305-'Revenue Requirement'!D$4+'Revenue Requirement'!D$33</f>
        <v>151978.81021466432</v>
      </c>
      <c r="E308" s="176">
        <f>'T Revenue'!E305-'Revenue Requirement'!E$4+'Revenue Requirement'!E$33</f>
        <v>139026.14122295054</v>
      </c>
      <c r="G308" s="179" t="e">
        <f ca="1"/>
        <v>#NAME?</v>
      </c>
      <c r="H308" s="179" t="e">
        <f ca="1"/>
        <v>#NAME?</v>
      </c>
      <c r="I308" s="179" t="e">
        <f ca="1"/>
        <v>#NAME?</v>
      </c>
      <c r="J308" s="179" t="e">
        <f ca="1"/>
        <v>#NAME?</v>
      </c>
      <c r="L308" s="175">
        <f>NR_to_Cash!C$9</f>
        <v>-54723.468549817509</v>
      </c>
      <c r="M308" s="175">
        <f>NR_to_Cash!D$9</f>
        <v>-177401.26576231886</v>
      </c>
      <c r="N308" s="175">
        <f>NR_to_Cash!E$9</f>
        <v>-150226.47815209487</v>
      </c>
      <c r="O308" s="175">
        <f>NR_to_Cash!F$9</f>
        <v>-172910.78815747867</v>
      </c>
      <c r="Q308" s="1">
        <v>301</v>
      </c>
      <c r="R308" s="176">
        <v>-11221.499493921408</v>
      </c>
      <c r="S308" s="176">
        <v>219394.70341333491</v>
      </c>
      <c r="T308" s="176">
        <v>151978.81021466432</v>
      </c>
      <c r="U308" s="176">
        <v>139026.14122295054</v>
      </c>
      <c r="V308" s="2"/>
      <c r="W308" s="176">
        <v>-14663.342405816191</v>
      </c>
      <c r="X308" s="176">
        <v>-13711.926660738653</v>
      </c>
      <c r="Y308" s="176">
        <v>-3620.8442793819122</v>
      </c>
      <c r="Z308" s="176">
        <v>-1354.1435407556128</v>
      </c>
      <c r="AA308" s="2"/>
      <c r="AB308" s="175">
        <v>-54723.468549817509</v>
      </c>
      <c r="AC308" s="175">
        <v>-177401.26576231886</v>
      </c>
      <c r="AD308" s="175">
        <v>-150226.47815209487</v>
      </c>
      <c r="AE308" s="175">
        <v>-172910.78815747867</v>
      </c>
    </row>
    <row r="309" spans="1:31">
      <c r="A309" s="1">
        <v>302</v>
      </c>
      <c r="B309" s="176">
        <f>'T Revenue'!B306-'Year 0'!G$8+'Year 0'!G$122</f>
        <v>-4749.3682698942721</v>
      </c>
      <c r="C309" s="176">
        <f>'T Revenue'!C306-'Revenue Requirement'!C$4+'Revenue Requirement'!C$33</f>
        <v>233809.54496206506</v>
      </c>
      <c r="D309" s="176">
        <f>'T Revenue'!D306-'Revenue Requirement'!D$4+'Revenue Requirement'!D$33</f>
        <v>146741.11993799522</v>
      </c>
      <c r="E309" s="176">
        <f>'T Revenue'!E306-'Revenue Requirement'!E$4+'Revenue Requirement'!E$33</f>
        <v>120729.38300384115</v>
      </c>
      <c r="G309" s="179" t="e">
        <f ca="1"/>
        <v>#NAME?</v>
      </c>
      <c r="H309" s="179" t="e">
        <f ca="1"/>
        <v>#NAME?</v>
      </c>
      <c r="I309" s="179" t="e">
        <f ca="1"/>
        <v>#NAME?</v>
      </c>
      <c r="J309" s="179" t="e">
        <f ca="1"/>
        <v>#NAME?</v>
      </c>
      <c r="L309" s="175">
        <f>NR_to_Cash!C$9</f>
        <v>-54723.468549817509</v>
      </c>
      <c r="M309" s="175">
        <f>NR_to_Cash!D$9</f>
        <v>-177401.26576231886</v>
      </c>
      <c r="N309" s="175">
        <f>NR_to_Cash!E$9</f>
        <v>-150226.47815209487</v>
      </c>
      <c r="O309" s="175">
        <f>NR_to_Cash!F$9</f>
        <v>-172910.78815747867</v>
      </c>
      <c r="Q309" s="1">
        <v>302</v>
      </c>
      <c r="R309" s="176">
        <v>-4749.3682698942721</v>
      </c>
      <c r="S309" s="176">
        <v>233809.54496206506</v>
      </c>
      <c r="T309" s="176">
        <v>146741.11993799522</v>
      </c>
      <c r="U309" s="176">
        <v>120729.38300384115</v>
      </c>
      <c r="V309" s="2"/>
      <c r="W309" s="176">
        <v>574.2566065430874</v>
      </c>
      <c r="X309" s="176">
        <v>-10884.416335625574</v>
      </c>
      <c r="Y309" s="176">
        <v>-22569.21638778504</v>
      </c>
      <c r="Z309" s="176">
        <v>-14957.911399745848</v>
      </c>
      <c r="AA309" s="2"/>
      <c r="AB309" s="175">
        <v>-54723.468549817509</v>
      </c>
      <c r="AC309" s="175">
        <v>-177401.26576231886</v>
      </c>
      <c r="AD309" s="175">
        <v>-150226.47815209487</v>
      </c>
      <c r="AE309" s="175">
        <v>-172910.78815747867</v>
      </c>
    </row>
    <row r="310" spans="1:31">
      <c r="A310" s="1">
        <v>303</v>
      </c>
      <c r="B310" s="176">
        <f>'T Revenue'!B307-'Year 0'!G$8+'Year 0'!G$122</f>
        <v>1160.3203011378646</v>
      </c>
      <c r="C310" s="176">
        <f>'T Revenue'!C307-'Revenue Requirement'!C$4+'Revenue Requirement'!C$33</f>
        <v>211163.07566156844</v>
      </c>
      <c r="D310" s="176">
        <f>'T Revenue'!D307-'Revenue Requirement'!D$4+'Revenue Requirement'!D$33</f>
        <v>144404.14560153498</v>
      </c>
      <c r="E310" s="176">
        <f>'T Revenue'!E307-'Revenue Requirement'!E$4+'Revenue Requirement'!E$33</f>
        <v>111903.16307831951</v>
      </c>
      <c r="G310" s="179" t="e">
        <f ca="1"/>
        <v>#NAME?</v>
      </c>
      <c r="H310" s="179" t="e">
        <f ca="1"/>
        <v>#NAME?</v>
      </c>
      <c r="I310" s="179" t="e">
        <f ca="1"/>
        <v>#NAME?</v>
      </c>
      <c r="J310" s="179" t="e">
        <f ca="1"/>
        <v>#NAME?</v>
      </c>
      <c r="L310" s="175">
        <f>NR_to_Cash!C$9</f>
        <v>-54723.468549817509</v>
      </c>
      <c r="M310" s="175">
        <f>NR_to_Cash!D$9</f>
        <v>-177401.26576231886</v>
      </c>
      <c r="N310" s="175">
        <f>NR_to_Cash!E$9</f>
        <v>-150226.47815209487</v>
      </c>
      <c r="O310" s="175">
        <f>NR_to_Cash!F$9</f>
        <v>-172910.78815747867</v>
      </c>
      <c r="Q310" s="1">
        <v>303</v>
      </c>
      <c r="R310" s="176">
        <v>1160.3203011378646</v>
      </c>
      <c r="S310" s="176">
        <v>211163.07566156844</v>
      </c>
      <c r="T310" s="176">
        <v>144404.14560153498</v>
      </c>
      <c r="U310" s="176">
        <v>111903.16307831951</v>
      </c>
      <c r="V310" s="2"/>
      <c r="W310" s="176">
        <v>-36281.004846199183</v>
      </c>
      <c r="X310" s="176">
        <v>-16445.104963704711</v>
      </c>
      <c r="Y310" s="176">
        <v>-32407.535231577232</v>
      </c>
      <c r="Z310" s="176">
        <v>-4274.7877045320347</v>
      </c>
      <c r="AA310" s="2"/>
      <c r="AB310" s="175">
        <v>-54723.468549817509</v>
      </c>
      <c r="AC310" s="175">
        <v>-177401.26576231886</v>
      </c>
      <c r="AD310" s="175">
        <v>-150226.47815209487</v>
      </c>
      <c r="AE310" s="175">
        <v>-172910.78815747867</v>
      </c>
    </row>
    <row r="311" spans="1:31">
      <c r="A311" s="1">
        <v>304</v>
      </c>
      <c r="B311" s="176">
        <f>'T Revenue'!B308-'Year 0'!G$8+'Year 0'!G$122</f>
        <v>2270.8986683860421</v>
      </c>
      <c r="C311" s="176">
        <f>'T Revenue'!C308-'Revenue Requirement'!C$4+'Revenue Requirement'!C$33</f>
        <v>242487.30212205416</v>
      </c>
      <c r="D311" s="176">
        <f>'T Revenue'!D308-'Revenue Requirement'!D$4+'Revenue Requirement'!D$33</f>
        <v>197989.93524435582</v>
      </c>
      <c r="E311" s="176">
        <f>'T Revenue'!E308-'Revenue Requirement'!E$4+'Revenue Requirement'!E$33</f>
        <v>155526.58013021969</v>
      </c>
      <c r="G311" s="179" t="e">
        <f ca="1"/>
        <v>#NAME?</v>
      </c>
      <c r="H311" s="179" t="e">
        <f ca="1"/>
        <v>#NAME?</v>
      </c>
      <c r="I311" s="179" t="e">
        <f ca="1"/>
        <v>#NAME?</v>
      </c>
      <c r="J311" s="179" t="e">
        <f ca="1"/>
        <v>#NAME?</v>
      </c>
      <c r="L311" s="175">
        <f>NR_to_Cash!C$9</f>
        <v>-54723.468549817509</v>
      </c>
      <c r="M311" s="175">
        <f>NR_to_Cash!D$9</f>
        <v>-177401.26576231886</v>
      </c>
      <c r="N311" s="175">
        <f>NR_to_Cash!E$9</f>
        <v>-150226.47815209487</v>
      </c>
      <c r="O311" s="175">
        <f>NR_to_Cash!F$9</f>
        <v>-172910.78815747867</v>
      </c>
      <c r="Q311" s="1">
        <v>304</v>
      </c>
      <c r="R311" s="176">
        <v>2270.8986683860421</v>
      </c>
      <c r="S311" s="176">
        <v>242487.30212205416</v>
      </c>
      <c r="T311" s="176">
        <v>197989.93524435582</v>
      </c>
      <c r="U311" s="176">
        <v>155526.58013021969</v>
      </c>
      <c r="V311" s="2"/>
      <c r="W311" s="176">
        <v>7996.4004628467374</v>
      </c>
      <c r="X311" s="176">
        <v>-42342.631916425191</v>
      </c>
      <c r="Y311" s="176">
        <v>30377.703961614985</v>
      </c>
      <c r="Z311" s="176">
        <v>-22793.713548455853</v>
      </c>
      <c r="AA311" s="2"/>
      <c r="AB311" s="175">
        <v>-54723.468549817509</v>
      </c>
      <c r="AC311" s="175">
        <v>-177401.26576231886</v>
      </c>
      <c r="AD311" s="175">
        <v>-150226.47815209487</v>
      </c>
      <c r="AE311" s="175">
        <v>-172910.78815747867</v>
      </c>
    </row>
    <row r="312" spans="1:31">
      <c r="A312" s="1">
        <v>305</v>
      </c>
      <c r="B312" s="176">
        <f>'T Revenue'!B309-'Year 0'!G$8+'Year 0'!G$122</f>
        <v>960.8619716395624</v>
      </c>
      <c r="C312" s="176">
        <f>'T Revenue'!C309-'Revenue Requirement'!C$4+'Revenue Requirement'!C$33</f>
        <v>254449.73813050194</v>
      </c>
      <c r="D312" s="176">
        <f>'T Revenue'!D309-'Revenue Requirement'!D$4+'Revenue Requirement'!D$33</f>
        <v>108319.50303614233</v>
      </c>
      <c r="E312" s="176">
        <f>'T Revenue'!E309-'Revenue Requirement'!E$4+'Revenue Requirement'!E$33</f>
        <v>96291.417338173836</v>
      </c>
      <c r="G312" s="179" t="e">
        <f ca="1"/>
        <v>#NAME?</v>
      </c>
      <c r="H312" s="179" t="e">
        <f ca="1"/>
        <v>#NAME?</v>
      </c>
      <c r="I312" s="179" t="e">
        <f ca="1"/>
        <v>#NAME?</v>
      </c>
      <c r="J312" s="179" t="e">
        <f ca="1"/>
        <v>#NAME?</v>
      </c>
      <c r="L312" s="175">
        <f>NR_to_Cash!C$9</f>
        <v>-54723.468549817509</v>
      </c>
      <c r="M312" s="175">
        <f>NR_to_Cash!D$9</f>
        <v>-177401.26576231886</v>
      </c>
      <c r="N312" s="175">
        <f>NR_to_Cash!E$9</f>
        <v>-150226.47815209487</v>
      </c>
      <c r="O312" s="175">
        <f>NR_to_Cash!F$9</f>
        <v>-172910.78815747867</v>
      </c>
      <c r="Q312" s="1">
        <v>305</v>
      </c>
      <c r="R312" s="176">
        <v>960.8619716395624</v>
      </c>
      <c r="S312" s="176">
        <v>254449.73813050194</v>
      </c>
      <c r="T312" s="176">
        <v>108319.50303614233</v>
      </c>
      <c r="U312" s="176">
        <v>96291.417338173836</v>
      </c>
      <c r="V312" s="2"/>
      <c r="W312" s="176">
        <v>-35749.425397661282</v>
      </c>
      <c r="X312" s="176">
        <v>11198.85006793146</v>
      </c>
      <c r="Y312" s="176">
        <v>13006.371744918404</v>
      </c>
      <c r="Z312" s="176">
        <v>3336.3212889793795</v>
      </c>
      <c r="AA312" s="2"/>
      <c r="AB312" s="175">
        <v>-54723.468549817509</v>
      </c>
      <c r="AC312" s="175">
        <v>-177401.26576231886</v>
      </c>
      <c r="AD312" s="175">
        <v>-150226.47815209487</v>
      </c>
      <c r="AE312" s="175">
        <v>-172910.78815747867</v>
      </c>
    </row>
    <row r="313" spans="1:31">
      <c r="A313" s="1">
        <v>306</v>
      </c>
      <c r="B313" s="176">
        <f>'T Revenue'!B310-'Year 0'!G$8+'Year 0'!G$122</f>
        <v>-705.24719505081885</v>
      </c>
      <c r="C313" s="176">
        <f>'T Revenue'!C310-'Revenue Requirement'!C$4+'Revenue Requirement'!C$33</f>
        <v>260943.19133216608</v>
      </c>
      <c r="D313" s="176">
        <f>'T Revenue'!D310-'Revenue Requirement'!D$4+'Revenue Requirement'!D$33</f>
        <v>168500.87283094716</v>
      </c>
      <c r="E313" s="176">
        <f>'T Revenue'!E310-'Revenue Requirement'!E$4+'Revenue Requirement'!E$33</f>
        <v>184453.89437246788</v>
      </c>
      <c r="G313" s="179" t="e">
        <f ca="1"/>
        <v>#NAME?</v>
      </c>
      <c r="H313" s="179" t="e">
        <f ca="1"/>
        <v>#NAME?</v>
      </c>
      <c r="I313" s="179" t="e">
        <f ca="1"/>
        <v>#NAME?</v>
      </c>
      <c r="J313" s="179" t="e">
        <f ca="1"/>
        <v>#NAME?</v>
      </c>
      <c r="L313" s="175">
        <f>NR_to_Cash!C$9</f>
        <v>-54723.468549817509</v>
      </c>
      <c r="M313" s="175">
        <f>NR_to_Cash!D$9</f>
        <v>-177401.26576231886</v>
      </c>
      <c r="N313" s="175">
        <f>NR_to_Cash!E$9</f>
        <v>-150226.47815209487</v>
      </c>
      <c r="O313" s="175">
        <f>NR_to_Cash!F$9</f>
        <v>-172910.78815747867</v>
      </c>
      <c r="Q313" s="1">
        <v>306</v>
      </c>
      <c r="R313" s="176">
        <v>-705.24719505081885</v>
      </c>
      <c r="S313" s="176">
        <v>260943.19133216608</v>
      </c>
      <c r="T313" s="176">
        <v>168500.87283094716</v>
      </c>
      <c r="U313" s="176">
        <v>184453.89437246788</v>
      </c>
      <c r="V313" s="2"/>
      <c r="W313" s="176">
        <v>-2855.4522547962843</v>
      </c>
      <c r="X313" s="176">
        <v>8450.3447299215477</v>
      </c>
      <c r="Y313" s="176">
        <v>-7708.7149765079375</v>
      </c>
      <c r="Z313" s="176">
        <v>10285.433452926343</v>
      </c>
      <c r="AA313" s="2"/>
      <c r="AB313" s="175">
        <v>-54723.468549817509</v>
      </c>
      <c r="AC313" s="175">
        <v>-177401.26576231886</v>
      </c>
      <c r="AD313" s="175">
        <v>-150226.47815209487</v>
      </c>
      <c r="AE313" s="175">
        <v>-172910.78815747867</v>
      </c>
    </row>
    <row r="314" spans="1:31">
      <c r="A314" s="1">
        <v>307</v>
      </c>
      <c r="B314" s="176">
        <f>'T Revenue'!B311-'Year 0'!G$8+'Year 0'!G$122</f>
        <v>-9264.7988499500789</v>
      </c>
      <c r="C314" s="176">
        <f>'T Revenue'!C311-'Revenue Requirement'!C$4+'Revenue Requirement'!C$33</f>
        <v>206423.91387313069</v>
      </c>
      <c r="D314" s="176">
        <f>'T Revenue'!D311-'Revenue Requirement'!D$4+'Revenue Requirement'!D$33</f>
        <v>130739.71465764777</v>
      </c>
      <c r="E314" s="176">
        <f>'T Revenue'!E311-'Revenue Requirement'!E$4+'Revenue Requirement'!E$33</f>
        <v>80678.157352944603</v>
      </c>
      <c r="G314" s="179" t="e">
        <f ca="1"/>
        <v>#NAME?</v>
      </c>
      <c r="H314" s="179" t="e">
        <f ca="1"/>
        <v>#NAME?</v>
      </c>
      <c r="I314" s="179" t="e">
        <f ca="1"/>
        <v>#NAME?</v>
      </c>
      <c r="J314" s="179" t="e">
        <f ca="1"/>
        <v>#NAME?</v>
      </c>
      <c r="L314" s="175">
        <f>NR_to_Cash!C$9</f>
        <v>-54723.468549817509</v>
      </c>
      <c r="M314" s="175">
        <f>NR_to_Cash!D$9</f>
        <v>-177401.26576231886</v>
      </c>
      <c r="N314" s="175">
        <f>NR_to_Cash!E$9</f>
        <v>-150226.47815209487</v>
      </c>
      <c r="O314" s="175">
        <f>NR_to_Cash!F$9</f>
        <v>-172910.78815747867</v>
      </c>
      <c r="Q314" s="1">
        <v>307</v>
      </c>
      <c r="R314" s="176">
        <v>-9264.7988499500789</v>
      </c>
      <c r="S314" s="176">
        <v>206423.91387313069</v>
      </c>
      <c r="T314" s="176">
        <v>130739.71465764777</v>
      </c>
      <c r="U314" s="176">
        <v>80678.157352944603</v>
      </c>
      <c r="V314" s="2"/>
      <c r="W314" s="176">
        <v>-32603.125030638766</v>
      </c>
      <c r="X314" s="176">
        <v>-15595.306153829442</v>
      </c>
      <c r="Y314" s="176">
        <v>-57124.050572731299</v>
      </c>
      <c r="Z314" s="176">
        <v>-6001.8469698277768</v>
      </c>
      <c r="AA314" s="2"/>
      <c r="AB314" s="175">
        <v>-54723.468549817509</v>
      </c>
      <c r="AC314" s="175">
        <v>-177401.26576231886</v>
      </c>
      <c r="AD314" s="175">
        <v>-150226.47815209487</v>
      </c>
      <c r="AE314" s="175">
        <v>-172910.78815747867</v>
      </c>
    </row>
    <row r="315" spans="1:31">
      <c r="A315" s="1">
        <v>308</v>
      </c>
      <c r="B315" s="176">
        <f>'T Revenue'!B312-'Year 0'!G$8+'Year 0'!G$122</f>
        <v>-21217.98415338737</v>
      </c>
      <c r="C315" s="176">
        <f>'T Revenue'!C312-'Revenue Requirement'!C$4+'Revenue Requirement'!C$33</f>
        <v>221708.77120479476</v>
      </c>
      <c r="D315" s="176">
        <f>'T Revenue'!D312-'Revenue Requirement'!D$4+'Revenue Requirement'!D$33</f>
        <v>107175.94738847832</v>
      </c>
      <c r="E315" s="176">
        <f>'T Revenue'!E312-'Revenue Requirement'!E$4+'Revenue Requirement'!E$33</f>
        <v>117137.70662755147</v>
      </c>
      <c r="G315" s="179" t="e">
        <f ca="1"/>
        <v>#NAME?</v>
      </c>
      <c r="H315" s="179" t="e">
        <f ca="1"/>
        <v>#NAME?</v>
      </c>
      <c r="I315" s="179" t="e">
        <f ca="1"/>
        <v>#NAME?</v>
      </c>
      <c r="J315" s="179" t="e">
        <f ca="1"/>
        <v>#NAME?</v>
      </c>
      <c r="L315" s="175">
        <f>NR_to_Cash!C$9</f>
        <v>-54723.468549817509</v>
      </c>
      <c r="M315" s="175">
        <f>NR_to_Cash!D$9</f>
        <v>-177401.26576231886</v>
      </c>
      <c r="N315" s="175">
        <f>NR_to_Cash!E$9</f>
        <v>-150226.47815209487</v>
      </c>
      <c r="O315" s="175">
        <f>NR_to_Cash!F$9</f>
        <v>-172910.78815747867</v>
      </c>
      <c r="Q315" s="1">
        <v>308</v>
      </c>
      <c r="R315" s="176">
        <v>-21217.98415338737</v>
      </c>
      <c r="S315" s="176">
        <v>221708.77120479476</v>
      </c>
      <c r="T315" s="176">
        <v>107175.94738847832</v>
      </c>
      <c r="U315" s="176">
        <v>117137.70662755147</v>
      </c>
      <c r="V315" s="2"/>
      <c r="W315" s="176">
        <v>-21138.5456039696</v>
      </c>
      <c r="X315" s="176">
        <v>-24189.807408895809</v>
      </c>
      <c r="Y315" s="176">
        <v>-35005.515107652172</v>
      </c>
      <c r="Z315" s="176">
        <v>4050.6127640171908</v>
      </c>
      <c r="AA315" s="2"/>
      <c r="AB315" s="175">
        <v>-54723.468549817509</v>
      </c>
      <c r="AC315" s="175">
        <v>-177401.26576231886</v>
      </c>
      <c r="AD315" s="175">
        <v>-150226.47815209487</v>
      </c>
      <c r="AE315" s="175">
        <v>-172910.78815747867</v>
      </c>
    </row>
    <row r="316" spans="1:31">
      <c r="A316" s="1">
        <v>309</v>
      </c>
      <c r="B316" s="176">
        <f>'T Revenue'!B313-'Year 0'!G$8+'Year 0'!G$122</f>
        <v>4359.3220093161799</v>
      </c>
      <c r="C316" s="176">
        <f>'T Revenue'!C313-'Revenue Requirement'!C$4+'Revenue Requirement'!C$33</f>
        <v>212997.08402672852</v>
      </c>
      <c r="D316" s="176">
        <f>'T Revenue'!D313-'Revenue Requirement'!D$4+'Revenue Requirement'!D$33</f>
        <v>159294.74890399678</v>
      </c>
      <c r="E316" s="176">
        <f>'T Revenue'!E313-'Revenue Requirement'!E$4+'Revenue Requirement'!E$33</f>
        <v>96256.225355039351</v>
      </c>
      <c r="G316" s="179" t="e">
        <f ca="1"/>
        <v>#NAME?</v>
      </c>
      <c r="H316" s="179" t="e">
        <f ca="1"/>
        <v>#NAME?</v>
      </c>
      <c r="I316" s="179" t="e">
        <f ca="1"/>
        <v>#NAME?</v>
      </c>
      <c r="J316" s="179" t="e">
        <f ca="1"/>
        <v>#NAME?</v>
      </c>
      <c r="L316" s="175">
        <f>NR_to_Cash!C$9</f>
        <v>-54723.468549817509</v>
      </c>
      <c r="M316" s="175">
        <f>NR_to_Cash!D$9</f>
        <v>-177401.26576231886</v>
      </c>
      <c r="N316" s="175">
        <f>NR_to_Cash!E$9</f>
        <v>-150226.47815209487</v>
      </c>
      <c r="O316" s="175">
        <f>NR_to_Cash!F$9</f>
        <v>-172910.78815747867</v>
      </c>
      <c r="Q316" s="1">
        <v>309</v>
      </c>
      <c r="R316" s="176">
        <v>4359.3220093161799</v>
      </c>
      <c r="S316" s="176">
        <v>212997.08402672852</v>
      </c>
      <c r="T316" s="176">
        <v>159294.74890399678</v>
      </c>
      <c r="U316" s="176">
        <v>96256.225355039351</v>
      </c>
      <c r="V316" s="2"/>
      <c r="W316" s="176">
        <v>-37577.437755846535</v>
      </c>
      <c r="X316" s="176">
        <v>-11904.184515485074</v>
      </c>
      <c r="Y316" s="176">
        <v>-48962.369222260546</v>
      </c>
      <c r="Z316" s="176">
        <v>-47036.752980466234</v>
      </c>
      <c r="AA316" s="2"/>
      <c r="AB316" s="175">
        <v>-54723.468549817509</v>
      </c>
      <c r="AC316" s="175">
        <v>-177401.26576231886</v>
      </c>
      <c r="AD316" s="175">
        <v>-150226.47815209487</v>
      </c>
      <c r="AE316" s="175">
        <v>-172910.78815747867</v>
      </c>
    </row>
    <row r="317" spans="1:31">
      <c r="A317" s="1">
        <v>310</v>
      </c>
      <c r="B317" s="176">
        <f>'T Revenue'!B314-'Year 0'!G$8+'Year 0'!G$122</f>
        <v>46923.63924391591</v>
      </c>
      <c r="C317" s="176">
        <f>'T Revenue'!C314-'Revenue Requirement'!C$4+'Revenue Requirement'!C$33</f>
        <v>275374.76705218223</v>
      </c>
      <c r="D317" s="176">
        <f>'T Revenue'!D314-'Revenue Requirement'!D$4+'Revenue Requirement'!D$33</f>
        <v>169775.21757024806</v>
      </c>
      <c r="E317" s="176">
        <f>'T Revenue'!E314-'Revenue Requirement'!E$4+'Revenue Requirement'!E$33</f>
        <v>87088.661936293356</v>
      </c>
      <c r="G317" s="179" t="e">
        <f ca="1"/>
        <v>#NAME?</v>
      </c>
      <c r="H317" s="179" t="e">
        <f ca="1"/>
        <v>#NAME?</v>
      </c>
      <c r="I317" s="179" t="e">
        <f ca="1"/>
        <v>#NAME?</v>
      </c>
      <c r="J317" s="179" t="e">
        <f ca="1"/>
        <v>#NAME?</v>
      </c>
      <c r="L317" s="175">
        <f>NR_to_Cash!C$9</f>
        <v>-54723.468549817509</v>
      </c>
      <c r="M317" s="175">
        <f>NR_to_Cash!D$9</f>
        <v>-177401.26576231886</v>
      </c>
      <c r="N317" s="175">
        <f>NR_to_Cash!E$9</f>
        <v>-150226.47815209487</v>
      </c>
      <c r="O317" s="175">
        <f>NR_to_Cash!F$9</f>
        <v>-172910.78815747867</v>
      </c>
      <c r="Q317" s="1">
        <v>310</v>
      </c>
      <c r="R317" s="176">
        <v>46923.63924391591</v>
      </c>
      <c r="S317" s="176">
        <v>275374.76705218223</v>
      </c>
      <c r="T317" s="176">
        <v>169775.21757024806</v>
      </c>
      <c r="U317" s="176">
        <v>87088.661936293356</v>
      </c>
      <c r="V317" s="2"/>
      <c r="W317" s="176">
        <v>-22315.509874279378</v>
      </c>
      <c r="X317" s="176">
        <v>11559.232191982912</v>
      </c>
      <c r="Y317" s="176">
        <v>-77047.516619652044</v>
      </c>
      <c r="Z317" s="176">
        <v>-36024.411255517742</v>
      </c>
      <c r="AA317" s="2"/>
      <c r="AB317" s="175">
        <v>-54723.468549817509</v>
      </c>
      <c r="AC317" s="175">
        <v>-177401.26576231886</v>
      </c>
      <c r="AD317" s="175">
        <v>-150226.47815209487</v>
      </c>
      <c r="AE317" s="175">
        <v>-172910.78815747867</v>
      </c>
    </row>
    <row r="318" spans="1:31">
      <c r="A318" s="1">
        <v>311</v>
      </c>
      <c r="B318" s="176">
        <f>'T Revenue'!B315-'Year 0'!G$8+'Year 0'!G$122</f>
        <v>5785.4014338450506</v>
      </c>
      <c r="C318" s="176">
        <f>'T Revenue'!C315-'Revenue Requirement'!C$4+'Revenue Requirement'!C$33</f>
        <v>249445.69045952708</v>
      </c>
      <c r="D318" s="176">
        <f>'T Revenue'!D315-'Revenue Requirement'!D$4+'Revenue Requirement'!D$33</f>
        <v>156536.44731321861</v>
      </c>
      <c r="E318" s="176">
        <f>'T Revenue'!E315-'Revenue Requirement'!E$4+'Revenue Requirement'!E$33</f>
        <v>94288.52663754602</v>
      </c>
      <c r="G318" s="179" t="e">
        <f ca="1"/>
        <v>#NAME?</v>
      </c>
      <c r="H318" s="179" t="e">
        <f ca="1"/>
        <v>#NAME?</v>
      </c>
      <c r="I318" s="179" t="e">
        <f ca="1"/>
        <v>#NAME?</v>
      </c>
      <c r="J318" s="179" t="e">
        <f ca="1"/>
        <v>#NAME?</v>
      </c>
      <c r="L318" s="175">
        <f>NR_to_Cash!C$9</f>
        <v>-54723.468549817509</v>
      </c>
      <c r="M318" s="175">
        <f>NR_to_Cash!D$9</f>
        <v>-177401.26576231886</v>
      </c>
      <c r="N318" s="175">
        <f>NR_to_Cash!E$9</f>
        <v>-150226.47815209487</v>
      </c>
      <c r="O318" s="175">
        <f>NR_to_Cash!F$9</f>
        <v>-172910.78815747867</v>
      </c>
      <c r="Q318" s="1">
        <v>311</v>
      </c>
      <c r="R318" s="176">
        <v>5785.4014338450506</v>
      </c>
      <c r="S318" s="176">
        <v>249445.69045952708</v>
      </c>
      <c r="T318" s="176">
        <v>156536.44731321861</v>
      </c>
      <c r="U318" s="176">
        <v>94288.52663754602</v>
      </c>
      <c r="V318" s="2"/>
      <c r="W318" s="176">
        <v>18146.397200312233</v>
      </c>
      <c r="X318" s="176">
        <v>-19164.442162404303</v>
      </c>
      <c r="Y318" s="176">
        <v>-22910.209102216177</v>
      </c>
      <c r="Z318" s="176">
        <v>-37907.979408822954</v>
      </c>
      <c r="AA318" s="2"/>
      <c r="AB318" s="175">
        <v>-54723.468549817509</v>
      </c>
      <c r="AC318" s="175">
        <v>-177401.26576231886</v>
      </c>
      <c r="AD318" s="175">
        <v>-150226.47815209487</v>
      </c>
      <c r="AE318" s="175">
        <v>-172910.78815747867</v>
      </c>
    </row>
    <row r="319" spans="1:31">
      <c r="A319" s="1">
        <v>312</v>
      </c>
      <c r="B319" s="176">
        <f>'T Revenue'!B316-'Year 0'!G$8+'Year 0'!G$122</f>
        <v>11031.745373397134</v>
      </c>
      <c r="C319" s="176">
        <f>'T Revenue'!C316-'Revenue Requirement'!C$4+'Revenue Requirement'!C$33</f>
        <v>234542.5462898626</v>
      </c>
      <c r="D319" s="176">
        <f>'T Revenue'!D316-'Revenue Requirement'!D$4+'Revenue Requirement'!D$33</f>
        <v>160533.05689290422</v>
      </c>
      <c r="E319" s="176">
        <f>'T Revenue'!E316-'Revenue Requirement'!E$4+'Revenue Requirement'!E$33</f>
        <v>150419.99579998502</v>
      </c>
      <c r="G319" s="179" t="e">
        <f ca="1"/>
        <v>#NAME?</v>
      </c>
      <c r="H319" s="179" t="e">
        <f ca="1"/>
        <v>#NAME?</v>
      </c>
      <c r="I319" s="179" t="e">
        <f ca="1"/>
        <v>#NAME?</v>
      </c>
      <c r="J319" s="179" t="e">
        <f ca="1"/>
        <v>#NAME?</v>
      </c>
      <c r="L319" s="175">
        <f>NR_to_Cash!C$9</f>
        <v>-54723.468549817509</v>
      </c>
      <c r="M319" s="175">
        <f>NR_to_Cash!D$9</f>
        <v>-177401.26576231886</v>
      </c>
      <c r="N319" s="175">
        <f>NR_to_Cash!E$9</f>
        <v>-150226.47815209487</v>
      </c>
      <c r="O319" s="175">
        <f>NR_to_Cash!F$9</f>
        <v>-172910.78815747867</v>
      </c>
      <c r="Q319" s="1">
        <v>312</v>
      </c>
      <c r="R319" s="176">
        <v>11031.745373397134</v>
      </c>
      <c r="S319" s="176">
        <v>234542.5462898626</v>
      </c>
      <c r="T319" s="176">
        <v>160533.05689290422</v>
      </c>
      <c r="U319" s="176">
        <v>150419.99579998502</v>
      </c>
      <c r="V319" s="2"/>
      <c r="W319" s="176">
        <v>-11993.469114706502</v>
      </c>
      <c r="X319" s="176">
        <v>1826.9770116761792</v>
      </c>
      <c r="Y319" s="176">
        <v>-33303.061710690847</v>
      </c>
      <c r="Z319" s="176">
        <v>-24881.870657814667</v>
      </c>
      <c r="AA319" s="2"/>
      <c r="AB319" s="175">
        <v>-54723.468549817509</v>
      </c>
      <c r="AC319" s="175">
        <v>-177401.26576231886</v>
      </c>
      <c r="AD319" s="175">
        <v>-150226.47815209487</v>
      </c>
      <c r="AE319" s="175">
        <v>-172910.78815747867</v>
      </c>
    </row>
    <row r="320" spans="1:31">
      <c r="A320" s="1">
        <v>313</v>
      </c>
      <c r="B320" s="176">
        <f>'T Revenue'!B317-'Year 0'!G$8+'Year 0'!G$122</f>
        <v>-12461.474354238249</v>
      </c>
      <c r="C320" s="176">
        <f>'T Revenue'!C317-'Revenue Requirement'!C$4+'Revenue Requirement'!C$33</f>
        <v>233508.78995814594</v>
      </c>
      <c r="D320" s="176">
        <f>'T Revenue'!D317-'Revenue Requirement'!D$4+'Revenue Requirement'!D$33</f>
        <v>139318.71291755117</v>
      </c>
      <c r="E320" s="176">
        <f>'T Revenue'!E317-'Revenue Requirement'!E$4+'Revenue Requirement'!E$33</f>
        <v>84781.982988239964</v>
      </c>
      <c r="G320" s="179" t="e">
        <f ca="1"/>
        <v>#NAME?</v>
      </c>
      <c r="H320" s="179" t="e">
        <f ca="1"/>
        <v>#NAME?</v>
      </c>
      <c r="I320" s="179" t="e">
        <f ca="1"/>
        <v>#NAME?</v>
      </c>
      <c r="J320" s="179" t="e">
        <f ca="1"/>
        <v>#NAME?</v>
      </c>
      <c r="L320" s="175">
        <f>NR_to_Cash!C$9</f>
        <v>-54723.468549817509</v>
      </c>
      <c r="M320" s="175">
        <f>NR_to_Cash!D$9</f>
        <v>-177401.26576231886</v>
      </c>
      <c r="N320" s="175">
        <f>NR_to_Cash!E$9</f>
        <v>-150226.47815209487</v>
      </c>
      <c r="O320" s="175">
        <f>NR_to_Cash!F$9</f>
        <v>-172910.78815747867</v>
      </c>
      <c r="Q320" s="1">
        <v>313</v>
      </c>
      <c r="R320" s="176">
        <v>-12461.474354238249</v>
      </c>
      <c r="S320" s="176">
        <v>233508.78995814594</v>
      </c>
      <c r="T320" s="176">
        <v>139318.71291755117</v>
      </c>
      <c r="U320" s="176">
        <v>84781.982988239964</v>
      </c>
      <c r="V320" s="2"/>
      <c r="W320" s="176">
        <v>3942.8523843998555</v>
      </c>
      <c r="X320" s="176">
        <v>20097.615527114132</v>
      </c>
      <c r="Y320" s="176">
        <v>-41715.095231881598</v>
      </c>
      <c r="Z320" s="176">
        <v>28381.351141156862</v>
      </c>
      <c r="AA320" s="2"/>
      <c r="AB320" s="175">
        <v>-54723.468549817509</v>
      </c>
      <c r="AC320" s="175">
        <v>-177401.26576231886</v>
      </c>
      <c r="AD320" s="175">
        <v>-150226.47815209487</v>
      </c>
      <c r="AE320" s="175">
        <v>-172910.78815747867</v>
      </c>
    </row>
    <row r="321" spans="1:31">
      <c r="A321" s="1">
        <v>314</v>
      </c>
      <c r="B321" s="176">
        <f>'T Revenue'!B318-'Year 0'!G$8+'Year 0'!G$122</f>
        <v>5302.2641446935013</v>
      </c>
      <c r="C321" s="176">
        <f>'T Revenue'!C318-'Revenue Requirement'!C$4+'Revenue Requirement'!C$33</f>
        <v>275229.90217684233</v>
      </c>
      <c r="D321" s="176">
        <f>'T Revenue'!D318-'Revenue Requirement'!D$4+'Revenue Requirement'!D$33</f>
        <v>194301.2641805727</v>
      </c>
      <c r="E321" s="176">
        <f>'T Revenue'!E318-'Revenue Requirement'!E$4+'Revenue Requirement'!E$33</f>
        <v>122681.93706680881</v>
      </c>
      <c r="G321" s="179" t="e">
        <f ca="1"/>
        <v>#NAME?</v>
      </c>
      <c r="H321" s="179" t="e">
        <f ca="1"/>
        <v>#NAME?</v>
      </c>
      <c r="I321" s="179" t="e">
        <f ca="1"/>
        <v>#NAME?</v>
      </c>
      <c r="J321" s="179" t="e">
        <f ca="1"/>
        <v>#NAME?</v>
      </c>
      <c r="L321" s="175">
        <f>NR_to_Cash!C$9</f>
        <v>-54723.468549817509</v>
      </c>
      <c r="M321" s="175">
        <f>NR_to_Cash!D$9</f>
        <v>-177401.26576231886</v>
      </c>
      <c r="N321" s="175">
        <f>NR_to_Cash!E$9</f>
        <v>-150226.47815209487</v>
      </c>
      <c r="O321" s="175">
        <f>NR_to_Cash!F$9</f>
        <v>-172910.78815747867</v>
      </c>
      <c r="Q321" s="1">
        <v>314</v>
      </c>
      <c r="R321" s="176">
        <v>5302.2641446935013</v>
      </c>
      <c r="S321" s="176">
        <v>275229.90217684233</v>
      </c>
      <c r="T321" s="176">
        <v>194301.2641805727</v>
      </c>
      <c r="U321" s="176">
        <v>122681.93706680881</v>
      </c>
      <c r="V321" s="2"/>
      <c r="W321" s="176">
        <v>-26919.183044995065</v>
      </c>
      <c r="X321" s="176">
        <v>-7109.986148400465</v>
      </c>
      <c r="Y321" s="176">
        <v>-3638.0426131621934</v>
      </c>
      <c r="Z321" s="176">
        <v>-25549.887345605996</v>
      </c>
      <c r="AA321" s="2"/>
      <c r="AB321" s="175">
        <v>-54723.468549817509</v>
      </c>
      <c r="AC321" s="175">
        <v>-177401.26576231886</v>
      </c>
      <c r="AD321" s="175">
        <v>-150226.47815209487</v>
      </c>
      <c r="AE321" s="175">
        <v>-172910.78815747867</v>
      </c>
    </row>
    <row r="322" spans="1:31">
      <c r="A322" s="1">
        <v>315</v>
      </c>
      <c r="B322" s="176">
        <f>'T Revenue'!B319-'Year 0'!G$8+'Year 0'!G$122</f>
        <v>-7519.0018094184343</v>
      </c>
      <c r="C322" s="176">
        <f>'T Revenue'!C319-'Revenue Requirement'!C$4+'Revenue Requirement'!C$33</f>
        <v>218513.47476415616</v>
      </c>
      <c r="D322" s="176">
        <f>'T Revenue'!D319-'Revenue Requirement'!D$4+'Revenue Requirement'!D$33</f>
        <v>91158.58487581322</v>
      </c>
      <c r="E322" s="176">
        <f>'T Revenue'!E319-'Revenue Requirement'!E$4+'Revenue Requirement'!E$33</f>
        <v>45771.167404385051</v>
      </c>
      <c r="G322" s="179" t="e">
        <f ca="1"/>
        <v>#NAME?</v>
      </c>
      <c r="H322" s="179" t="e">
        <f ca="1"/>
        <v>#NAME?</v>
      </c>
      <c r="I322" s="179" t="e">
        <f ca="1"/>
        <v>#NAME?</v>
      </c>
      <c r="J322" s="179" t="e">
        <f ca="1"/>
        <v>#NAME?</v>
      </c>
      <c r="L322" s="175">
        <f>NR_to_Cash!C$9</f>
        <v>-54723.468549817509</v>
      </c>
      <c r="M322" s="175">
        <f>NR_to_Cash!D$9</f>
        <v>-177401.26576231886</v>
      </c>
      <c r="N322" s="175">
        <f>NR_to_Cash!E$9</f>
        <v>-150226.47815209487</v>
      </c>
      <c r="O322" s="175">
        <f>NR_to_Cash!F$9</f>
        <v>-172910.78815747867</v>
      </c>
      <c r="Q322" s="1">
        <v>315</v>
      </c>
      <c r="R322" s="176">
        <v>-7519.0018094184343</v>
      </c>
      <c r="S322" s="176">
        <v>218513.47476415616</v>
      </c>
      <c r="T322" s="176">
        <v>91158.58487581322</v>
      </c>
      <c r="U322" s="176">
        <v>45771.167404385051</v>
      </c>
      <c r="V322" s="2"/>
      <c r="W322" s="176">
        <v>-1025.9365102638258</v>
      </c>
      <c r="X322" s="176">
        <v>-13159.587326997193</v>
      </c>
      <c r="Y322" s="176">
        <v>-42904.950684700161</v>
      </c>
      <c r="Z322" s="176">
        <v>-5355.3272060309537</v>
      </c>
      <c r="AA322" s="2"/>
      <c r="AB322" s="175">
        <v>-54723.468549817509</v>
      </c>
      <c r="AC322" s="175">
        <v>-177401.26576231886</v>
      </c>
      <c r="AD322" s="175">
        <v>-150226.47815209487</v>
      </c>
      <c r="AE322" s="175">
        <v>-172910.78815747867</v>
      </c>
    </row>
    <row r="323" spans="1:31">
      <c r="A323" s="1">
        <v>316</v>
      </c>
      <c r="B323" s="176">
        <f>'T Revenue'!B320-'Year 0'!G$8+'Year 0'!G$122</f>
        <v>24528.734545575688</v>
      </c>
      <c r="C323" s="176">
        <f>'T Revenue'!C320-'Revenue Requirement'!C$4+'Revenue Requirement'!C$33</f>
        <v>205905.37333162082</v>
      </c>
      <c r="D323" s="176">
        <f>'T Revenue'!D320-'Revenue Requirement'!D$4+'Revenue Requirement'!D$33</f>
        <v>168188.38247128529</v>
      </c>
      <c r="E323" s="176">
        <f>'T Revenue'!E320-'Revenue Requirement'!E$4+'Revenue Requirement'!E$33</f>
        <v>55956.788781989599</v>
      </c>
      <c r="G323" s="179" t="e">
        <f ca="1"/>
        <v>#NAME?</v>
      </c>
      <c r="H323" s="179" t="e">
        <f ca="1"/>
        <v>#NAME?</v>
      </c>
      <c r="I323" s="179" t="e">
        <f ca="1"/>
        <v>#NAME?</v>
      </c>
      <c r="J323" s="179" t="e">
        <f ca="1"/>
        <v>#NAME?</v>
      </c>
      <c r="L323" s="175">
        <f>NR_to_Cash!C$9</f>
        <v>-54723.468549817509</v>
      </c>
      <c r="M323" s="175">
        <f>NR_to_Cash!D$9</f>
        <v>-177401.26576231886</v>
      </c>
      <c r="N323" s="175">
        <f>NR_to_Cash!E$9</f>
        <v>-150226.47815209487</v>
      </c>
      <c r="O323" s="175">
        <f>NR_to_Cash!F$9</f>
        <v>-172910.78815747867</v>
      </c>
      <c r="Q323" s="1">
        <v>316</v>
      </c>
      <c r="R323" s="176">
        <v>24528.734545575688</v>
      </c>
      <c r="S323" s="176">
        <v>205905.37333162082</v>
      </c>
      <c r="T323" s="176">
        <v>168188.38247128529</v>
      </c>
      <c r="U323" s="176">
        <v>55956.788781989599</v>
      </c>
      <c r="V323" s="2"/>
      <c r="W323" s="176">
        <v>-43922.598953286069</v>
      </c>
      <c r="X323" s="176">
        <v>-9772.9995405240916</v>
      </c>
      <c r="Y323" s="176">
        <v>-9283.4512444823049</v>
      </c>
      <c r="Z323" s="176">
        <v>-29825.496792824008</v>
      </c>
      <c r="AA323" s="2"/>
      <c r="AB323" s="175">
        <v>-54723.468549817509</v>
      </c>
      <c r="AC323" s="175">
        <v>-177401.26576231886</v>
      </c>
      <c r="AD323" s="175">
        <v>-150226.47815209487</v>
      </c>
      <c r="AE323" s="175">
        <v>-172910.78815747867</v>
      </c>
    </row>
    <row r="324" spans="1:31">
      <c r="A324" s="1">
        <v>317</v>
      </c>
      <c r="B324" s="176">
        <f>'T Revenue'!B321-'Year 0'!G$8+'Year 0'!G$122</f>
        <v>14677.020342278993</v>
      </c>
      <c r="C324" s="176">
        <f>'T Revenue'!C321-'Revenue Requirement'!C$4+'Revenue Requirement'!C$33</f>
        <v>241575.08740226529</v>
      </c>
      <c r="D324" s="176">
        <f>'T Revenue'!D321-'Revenue Requirement'!D$4+'Revenue Requirement'!D$33</f>
        <v>155729.30793567863</v>
      </c>
      <c r="E324" s="176">
        <f>'T Revenue'!E321-'Revenue Requirement'!E$4+'Revenue Requirement'!E$33</f>
        <v>94902.434587336145</v>
      </c>
      <c r="G324" s="179" t="e">
        <f ca="1"/>
        <v>#NAME?</v>
      </c>
      <c r="H324" s="179" t="e">
        <f ca="1"/>
        <v>#NAME?</v>
      </c>
      <c r="I324" s="179" t="e">
        <f ca="1"/>
        <v>#NAME?</v>
      </c>
      <c r="J324" s="179" t="e">
        <f ca="1"/>
        <v>#NAME?</v>
      </c>
      <c r="L324" s="175">
        <f>NR_to_Cash!C$9</f>
        <v>-54723.468549817509</v>
      </c>
      <c r="M324" s="175">
        <f>NR_to_Cash!D$9</f>
        <v>-177401.26576231886</v>
      </c>
      <c r="N324" s="175">
        <f>NR_to_Cash!E$9</f>
        <v>-150226.47815209487</v>
      </c>
      <c r="O324" s="175">
        <f>NR_to_Cash!F$9</f>
        <v>-172910.78815747867</v>
      </c>
      <c r="Q324" s="1">
        <v>317</v>
      </c>
      <c r="R324" s="176">
        <v>14677.020342278993</v>
      </c>
      <c r="S324" s="176">
        <v>241575.08740226529</v>
      </c>
      <c r="T324" s="176">
        <v>155729.30793567863</v>
      </c>
      <c r="U324" s="176">
        <v>94902.434587336145</v>
      </c>
      <c r="V324" s="2"/>
      <c r="W324" s="176">
        <v>-41902.06740599859</v>
      </c>
      <c r="X324" s="176">
        <v>-15446.232809250942</v>
      </c>
      <c r="Y324" s="176">
        <v>-29690.266853007022</v>
      </c>
      <c r="Z324" s="176">
        <v>-9750.4775989684276</v>
      </c>
      <c r="AA324" s="2"/>
      <c r="AB324" s="175">
        <v>-54723.468549817509</v>
      </c>
      <c r="AC324" s="175">
        <v>-177401.26576231886</v>
      </c>
      <c r="AD324" s="175">
        <v>-150226.47815209487</v>
      </c>
      <c r="AE324" s="175">
        <v>-172910.78815747867</v>
      </c>
    </row>
    <row r="325" spans="1:31">
      <c r="A325" s="1">
        <v>318</v>
      </c>
      <c r="B325" s="176">
        <f>'T Revenue'!B322-'Year 0'!G$8+'Year 0'!G$122</f>
        <v>7672.3958903839812</v>
      </c>
      <c r="C325" s="176">
        <f>'T Revenue'!C322-'Revenue Requirement'!C$4+'Revenue Requirement'!C$33</f>
        <v>261262.87070517987</v>
      </c>
      <c r="D325" s="176">
        <f>'T Revenue'!D322-'Revenue Requirement'!D$4+'Revenue Requirement'!D$33</f>
        <v>146223.08884312771</v>
      </c>
      <c r="E325" s="176">
        <f>'T Revenue'!E322-'Revenue Requirement'!E$4+'Revenue Requirement'!E$33</f>
        <v>87517.948009370128</v>
      </c>
      <c r="G325" s="179" t="e">
        <f ca="1"/>
        <v>#NAME?</v>
      </c>
      <c r="H325" s="179" t="e">
        <f ca="1"/>
        <v>#NAME?</v>
      </c>
      <c r="I325" s="179" t="e">
        <f ca="1"/>
        <v>#NAME?</v>
      </c>
      <c r="J325" s="179" t="e">
        <f ca="1"/>
        <v>#NAME?</v>
      </c>
      <c r="L325" s="175">
        <f>NR_to_Cash!C$9</f>
        <v>-54723.468549817509</v>
      </c>
      <c r="M325" s="175">
        <f>NR_to_Cash!D$9</f>
        <v>-177401.26576231886</v>
      </c>
      <c r="N325" s="175">
        <f>NR_to_Cash!E$9</f>
        <v>-150226.47815209487</v>
      </c>
      <c r="O325" s="175">
        <f>NR_to_Cash!F$9</f>
        <v>-172910.78815747867</v>
      </c>
      <c r="Q325" s="1">
        <v>318</v>
      </c>
      <c r="R325" s="176">
        <v>7672.3958903839812</v>
      </c>
      <c r="S325" s="176">
        <v>261262.87070517987</v>
      </c>
      <c r="T325" s="176">
        <v>146223.08884312771</v>
      </c>
      <c r="U325" s="176">
        <v>87517.948009370128</v>
      </c>
      <c r="V325" s="2"/>
      <c r="W325" s="176">
        <v>-30506.015717133065</v>
      </c>
      <c r="X325" s="176">
        <v>-11547.4220908524</v>
      </c>
      <c r="Y325" s="176">
        <v>-22612.559901388595</v>
      </c>
      <c r="Z325" s="176">
        <v>-19719.025289778598</v>
      </c>
      <c r="AA325" s="2"/>
      <c r="AB325" s="175">
        <v>-54723.468549817509</v>
      </c>
      <c r="AC325" s="175">
        <v>-177401.26576231886</v>
      </c>
      <c r="AD325" s="175">
        <v>-150226.47815209487</v>
      </c>
      <c r="AE325" s="175">
        <v>-172910.78815747867</v>
      </c>
    </row>
    <row r="326" spans="1:31">
      <c r="A326" s="1">
        <v>319</v>
      </c>
      <c r="B326" s="176">
        <f>'T Revenue'!B323-'Year 0'!G$8+'Year 0'!G$122</f>
        <v>-2277.0113856920507</v>
      </c>
      <c r="C326" s="176">
        <f>'T Revenue'!C323-'Revenue Requirement'!C$4+'Revenue Requirement'!C$33</f>
        <v>230604.49972425611</v>
      </c>
      <c r="D326" s="176">
        <f>'T Revenue'!D323-'Revenue Requirement'!D$4+'Revenue Requirement'!D$33</f>
        <v>185766.83954189625</v>
      </c>
      <c r="E326" s="176">
        <f>'T Revenue'!E323-'Revenue Requirement'!E$4+'Revenue Requirement'!E$33</f>
        <v>131250.63648707606</v>
      </c>
      <c r="G326" s="179" t="e">
        <f ca="1"/>
        <v>#NAME?</v>
      </c>
      <c r="H326" s="179" t="e">
        <f ca="1"/>
        <v>#NAME?</v>
      </c>
      <c r="I326" s="179" t="e">
        <f ca="1"/>
        <v>#NAME?</v>
      </c>
      <c r="J326" s="179" t="e">
        <f ca="1"/>
        <v>#NAME?</v>
      </c>
      <c r="L326" s="175">
        <f>NR_to_Cash!C$9</f>
        <v>-54723.468549817509</v>
      </c>
      <c r="M326" s="175">
        <f>NR_to_Cash!D$9</f>
        <v>-177401.26576231886</v>
      </c>
      <c r="N326" s="175">
        <f>NR_to_Cash!E$9</f>
        <v>-150226.47815209487</v>
      </c>
      <c r="O326" s="175">
        <f>NR_to_Cash!F$9</f>
        <v>-172910.78815747867</v>
      </c>
      <c r="Q326" s="1">
        <v>319</v>
      </c>
      <c r="R326" s="176">
        <v>-2277.0113856920507</v>
      </c>
      <c r="S326" s="176">
        <v>230604.49972425611</v>
      </c>
      <c r="T326" s="176">
        <v>185766.83954189625</v>
      </c>
      <c r="U326" s="176">
        <v>131250.63648707606</v>
      </c>
      <c r="V326" s="2"/>
      <c r="W326" s="176">
        <v>7557.5536864930764</v>
      </c>
      <c r="X326" s="176">
        <v>-20497.948731585639</v>
      </c>
      <c r="Y326" s="176">
        <v>13459.032945878338</v>
      </c>
      <c r="Z326" s="176">
        <v>-3667.2149809640832</v>
      </c>
      <c r="AA326" s="2"/>
      <c r="AB326" s="175">
        <v>-54723.468549817509</v>
      </c>
      <c r="AC326" s="175">
        <v>-177401.26576231886</v>
      </c>
      <c r="AD326" s="175">
        <v>-150226.47815209487</v>
      </c>
      <c r="AE326" s="175">
        <v>-172910.78815747867</v>
      </c>
    </row>
    <row r="327" spans="1:31">
      <c r="A327" s="1">
        <v>320</v>
      </c>
      <c r="B327" s="176">
        <f>'T Revenue'!B324-'Year 0'!G$8+'Year 0'!G$122</f>
        <v>-14325.563525677891</v>
      </c>
      <c r="C327" s="176">
        <f>'T Revenue'!C324-'Revenue Requirement'!C$4+'Revenue Requirement'!C$33</f>
        <v>244968.71079365211</v>
      </c>
      <c r="D327" s="176">
        <f>'T Revenue'!D324-'Revenue Requirement'!D$4+'Revenue Requirement'!D$33</f>
        <v>121732.73971466487</v>
      </c>
      <c r="E327" s="176">
        <f>'T Revenue'!E324-'Revenue Requirement'!E$4+'Revenue Requirement'!E$33</f>
        <v>162980.12908261828</v>
      </c>
      <c r="G327" s="179" t="e">
        <f ca="1"/>
        <v>#NAME?</v>
      </c>
      <c r="H327" s="179" t="e">
        <f ca="1"/>
        <v>#NAME?</v>
      </c>
      <c r="I327" s="179" t="e">
        <f ca="1"/>
        <v>#NAME?</v>
      </c>
      <c r="J327" s="179" t="e">
        <f ca="1"/>
        <v>#NAME?</v>
      </c>
      <c r="L327" s="175">
        <f>NR_to_Cash!C$9</f>
        <v>-54723.468549817509</v>
      </c>
      <c r="M327" s="175">
        <f>NR_to_Cash!D$9</f>
        <v>-177401.26576231886</v>
      </c>
      <c r="N327" s="175">
        <f>NR_to_Cash!E$9</f>
        <v>-150226.47815209487</v>
      </c>
      <c r="O327" s="175">
        <f>NR_to_Cash!F$9</f>
        <v>-172910.78815747867</v>
      </c>
      <c r="Q327" s="1">
        <v>320</v>
      </c>
      <c r="R327" s="176">
        <v>-14325.563525677891</v>
      </c>
      <c r="S327" s="176">
        <v>244968.71079365211</v>
      </c>
      <c r="T327" s="176">
        <v>121732.73971466487</v>
      </c>
      <c r="U327" s="176">
        <v>162980.12908261828</v>
      </c>
      <c r="V327" s="2"/>
      <c r="W327" s="176">
        <v>4147.8550902532879</v>
      </c>
      <c r="X327" s="176">
        <v>-37152.964751943247</v>
      </c>
      <c r="Y327" s="176">
        <v>-21853.575827726861</v>
      </c>
      <c r="Z327" s="176">
        <v>-13907.99328158237</v>
      </c>
      <c r="AA327" s="2"/>
      <c r="AB327" s="175">
        <v>-54723.468549817509</v>
      </c>
      <c r="AC327" s="175">
        <v>-177401.26576231886</v>
      </c>
      <c r="AD327" s="175">
        <v>-150226.47815209487</v>
      </c>
      <c r="AE327" s="175">
        <v>-172910.78815747867</v>
      </c>
    </row>
    <row r="328" spans="1:31">
      <c r="A328" s="1">
        <v>321</v>
      </c>
      <c r="B328" s="176">
        <f>'T Revenue'!B325-'Year 0'!G$8+'Year 0'!G$122</f>
        <v>11644.634555479279</v>
      </c>
      <c r="C328" s="176">
        <f>'T Revenue'!C325-'Revenue Requirement'!C$4+'Revenue Requirement'!C$33</f>
        <v>265427.95458719833</v>
      </c>
      <c r="D328" s="176">
        <f>'T Revenue'!D325-'Revenue Requirement'!D$4+'Revenue Requirement'!D$33</f>
        <v>202680.34347533667</v>
      </c>
      <c r="E328" s="176">
        <f>'T Revenue'!E325-'Revenue Requirement'!E$4+'Revenue Requirement'!E$33</f>
        <v>167526.21486514411</v>
      </c>
      <c r="G328" s="179" t="e">
        <f ca="1"/>
        <v>#NAME?</v>
      </c>
      <c r="H328" s="179" t="e">
        <f ca="1"/>
        <v>#NAME?</v>
      </c>
      <c r="I328" s="179" t="e">
        <f ca="1"/>
        <v>#NAME?</v>
      </c>
      <c r="J328" s="179" t="e">
        <f ca="1"/>
        <v>#NAME?</v>
      </c>
      <c r="L328" s="175">
        <f>NR_to_Cash!C$9</f>
        <v>-54723.468549817509</v>
      </c>
      <c r="M328" s="175">
        <f>NR_to_Cash!D$9</f>
        <v>-177401.26576231886</v>
      </c>
      <c r="N328" s="175">
        <f>NR_to_Cash!E$9</f>
        <v>-150226.47815209487</v>
      </c>
      <c r="O328" s="175">
        <f>NR_to_Cash!F$9</f>
        <v>-172910.78815747867</v>
      </c>
      <c r="Q328" s="1">
        <v>321</v>
      </c>
      <c r="R328" s="176">
        <v>11644.634555479279</v>
      </c>
      <c r="S328" s="176">
        <v>265427.95458719833</v>
      </c>
      <c r="T328" s="176">
        <v>202680.34347533667</v>
      </c>
      <c r="U328" s="176">
        <v>167526.21486514411</v>
      </c>
      <c r="V328" s="2"/>
      <c r="W328" s="176">
        <v>10522.91309374175</v>
      </c>
      <c r="X328" s="176">
        <v>731.19466501055285</v>
      </c>
      <c r="Y328" s="176">
        <v>-31941.845261523267</v>
      </c>
      <c r="Z328" s="176">
        <v>-28778.212619858095</v>
      </c>
      <c r="AA328" s="2"/>
      <c r="AB328" s="175">
        <v>-54723.468549817509</v>
      </c>
      <c r="AC328" s="175">
        <v>-177401.26576231886</v>
      </c>
      <c r="AD328" s="175">
        <v>-150226.47815209487</v>
      </c>
      <c r="AE328" s="175">
        <v>-172910.78815747867</v>
      </c>
    </row>
    <row r="329" spans="1:31">
      <c r="A329" s="1">
        <v>322</v>
      </c>
      <c r="B329" s="176">
        <f>'T Revenue'!B326-'Year 0'!G$8+'Year 0'!G$122</f>
        <v>17.201496193883941</v>
      </c>
      <c r="C329" s="176">
        <f>'T Revenue'!C326-'Revenue Requirement'!C$4+'Revenue Requirement'!C$33</f>
        <v>272356.28939343081</v>
      </c>
      <c r="D329" s="176">
        <f>'T Revenue'!D326-'Revenue Requirement'!D$4+'Revenue Requirement'!D$33</f>
        <v>165330.33335122303</v>
      </c>
      <c r="E329" s="176">
        <f>'T Revenue'!E326-'Revenue Requirement'!E$4+'Revenue Requirement'!E$33</f>
        <v>118526.25641686283</v>
      </c>
      <c r="G329" s="179" t="e">
        <f ca="1"/>
        <v>#NAME?</v>
      </c>
      <c r="H329" s="179" t="e">
        <f ca="1"/>
        <v>#NAME?</v>
      </c>
      <c r="I329" s="179" t="e">
        <f ca="1"/>
        <v>#NAME?</v>
      </c>
      <c r="J329" s="179" t="e">
        <f ca="1"/>
        <v>#NAME?</v>
      </c>
      <c r="L329" s="175">
        <f>NR_to_Cash!C$9</f>
        <v>-54723.468549817509</v>
      </c>
      <c r="M329" s="175">
        <f>NR_to_Cash!D$9</f>
        <v>-177401.26576231886</v>
      </c>
      <c r="N329" s="175">
        <f>NR_to_Cash!E$9</f>
        <v>-150226.47815209487</v>
      </c>
      <c r="O329" s="175">
        <f>NR_to_Cash!F$9</f>
        <v>-172910.78815747867</v>
      </c>
      <c r="Q329" s="1">
        <v>322</v>
      </c>
      <c r="R329" s="176">
        <v>17.201496193883941</v>
      </c>
      <c r="S329" s="176">
        <v>272356.28939343081</v>
      </c>
      <c r="T329" s="176">
        <v>165330.33335122303</v>
      </c>
      <c r="U329" s="176">
        <v>118526.25641686283</v>
      </c>
      <c r="V329" s="2"/>
      <c r="W329" s="176">
        <v>-25369.56198371097</v>
      </c>
      <c r="X329" s="176">
        <v>-14345.434392109048</v>
      </c>
      <c r="Y329" s="176">
        <v>18059.412284577265</v>
      </c>
      <c r="Z329" s="176">
        <v>-11099.998945673928</v>
      </c>
      <c r="AA329" s="2"/>
      <c r="AB329" s="175">
        <v>-54723.468549817509</v>
      </c>
      <c r="AC329" s="175">
        <v>-177401.26576231886</v>
      </c>
      <c r="AD329" s="175">
        <v>-150226.47815209487</v>
      </c>
      <c r="AE329" s="175">
        <v>-172910.78815747867</v>
      </c>
    </row>
    <row r="330" spans="1:31">
      <c r="A330" s="1">
        <v>323</v>
      </c>
      <c r="B330" s="176">
        <f>'T Revenue'!B327-'Year 0'!G$8+'Year 0'!G$122</f>
        <v>-7913.9643600780983</v>
      </c>
      <c r="C330" s="176">
        <f>'T Revenue'!C327-'Revenue Requirement'!C$4+'Revenue Requirement'!C$33</f>
        <v>247802.10902334074</v>
      </c>
      <c r="D330" s="176">
        <f>'T Revenue'!D327-'Revenue Requirement'!D$4+'Revenue Requirement'!D$33</f>
        <v>93202.886080460856</v>
      </c>
      <c r="E330" s="176">
        <f>'T Revenue'!E327-'Revenue Requirement'!E$4+'Revenue Requirement'!E$33</f>
        <v>132736.58724096511</v>
      </c>
      <c r="G330" s="179" t="e">
        <f ca="1"/>
        <v>#NAME?</v>
      </c>
      <c r="H330" s="179" t="e">
        <f ca="1"/>
        <v>#NAME?</v>
      </c>
      <c r="I330" s="179" t="e">
        <f ca="1"/>
        <v>#NAME?</v>
      </c>
      <c r="J330" s="179" t="e">
        <f ca="1"/>
        <v>#NAME?</v>
      </c>
      <c r="L330" s="175">
        <f>NR_to_Cash!C$9</f>
        <v>-54723.468549817509</v>
      </c>
      <c r="M330" s="175">
        <f>NR_to_Cash!D$9</f>
        <v>-177401.26576231886</v>
      </c>
      <c r="N330" s="175">
        <f>NR_to_Cash!E$9</f>
        <v>-150226.47815209487</v>
      </c>
      <c r="O330" s="175">
        <f>NR_to_Cash!F$9</f>
        <v>-172910.78815747867</v>
      </c>
      <c r="Q330" s="1">
        <v>323</v>
      </c>
      <c r="R330" s="176">
        <v>-7913.9643600780983</v>
      </c>
      <c r="S330" s="176">
        <v>247802.10902334074</v>
      </c>
      <c r="T330" s="176">
        <v>93202.886080460856</v>
      </c>
      <c r="U330" s="176">
        <v>132736.58724096511</v>
      </c>
      <c r="V330" s="2"/>
      <c r="W330" s="176">
        <v>5454.7696564224316</v>
      </c>
      <c r="X330" s="176">
        <v>-41692.45720916451</v>
      </c>
      <c r="Y330" s="176">
        <v>-33566.424786495278</v>
      </c>
      <c r="Z330" s="176">
        <v>-37601.022619194584</v>
      </c>
      <c r="AA330" s="2"/>
      <c r="AB330" s="175">
        <v>-54723.468549817509</v>
      </c>
      <c r="AC330" s="175">
        <v>-177401.26576231886</v>
      </c>
      <c r="AD330" s="175">
        <v>-150226.47815209487</v>
      </c>
      <c r="AE330" s="175">
        <v>-172910.78815747867</v>
      </c>
    </row>
    <row r="331" spans="1:31">
      <c r="A331" s="1">
        <v>324</v>
      </c>
      <c r="B331" s="176">
        <f>'T Revenue'!B328-'Year 0'!G$8+'Year 0'!G$122</f>
        <v>-11004.048210182693</v>
      </c>
      <c r="C331" s="176">
        <f>'T Revenue'!C328-'Revenue Requirement'!C$4+'Revenue Requirement'!C$33</f>
        <v>218638.24599376158</v>
      </c>
      <c r="D331" s="176">
        <f>'T Revenue'!D328-'Revenue Requirement'!D$4+'Revenue Requirement'!D$33</f>
        <v>156510.64489900018</v>
      </c>
      <c r="E331" s="176">
        <f>'T Revenue'!E328-'Revenue Requirement'!E$4+'Revenue Requirement'!E$33</f>
        <v>89190.465692899656</v>
      </c>
      <c r="G331" s="179" t="e">
        <f ca="1"/>
        <v>#NAME?</v>
      </c>
      <c r="H331" s="179" t="e">
        <f ca="1"/>
        <v>#NAME?</v>
      </c>
      <c r="I331" s="179" t="e">
        <f ca="1"/>
        <v>#NAME?</v>
      </c>
      <c r="J331" s="179" t="e">
        <f ca="1"/>
        <v>#NAME?</v>
      </c>
      <c r="L331" s="175">
        <f>NR_to_Cash!C$9</f>
        <v>-54723.468549817509</v>
      </c>
      <c r="M331" s="175">
        <f>NR_to_Cash!D$9</f>
        <v>-177401.26576231886</v>
      </c>
      <c r="N331" s="175">
        <f>NR_to_Cash!E$9</f>
        <v>-150226.47815209487</v>
      </c>
      <c r="O331" s="175">
        <f>NR_to_Cash!F$9</f>
        <v>-172910.78815747867</v>
      </c>
      <c r="Q331" s="1">
        <v>324</v>
      </c>
      <c r="R331" s="176">
        <v>-11004.048210182693</v>
      </c>
      <c r="S331" s="176">
        <v>218638.24599376158</v>
      </c>
      <c r="T331" s="176">
        <v>156510.64489900018</v>
      </c>
      <c r="U331" s="176">
        <v>89190.465692899656</v>
      </c>
      <c r="V331" s="2"/>
      <c r="W331" s="176">
        <v>-19078.134717729175</v>
      </c>
      <c r="X331" s="176">
        <v>-53557.36668387102</v>
      </c>
      <c r="Y331" s="176">
        <v>-4844.7072894200683</v>
      </c>
      <c r="Z331" s="176">
        <v>-7142.7424677589443</v>
      </c>
      <c r="AA331" s="2"/>
      <c r="AB331" s="175">
        <v>-54723.468549817509</v>
      </c>
      <c r="AC331" s="175">
        <v>-177401.26576231886</v>
      </c>
      <c r="AD331" s="175">
        <v>-150226.47815209487</v>
      </c>
      <c r="AE331" s="175">
        <v>-172910.78815747867</v>
      </c>
    </row>
    <row r="332" spans="1:31">
      <c r="A332" s="1">
        <v>325</v>
      </c>
      <c r="B332" s="176">
        <f>'T Revenue'!B329-'Year 0'!G$8+'Year 0'!G$122</f>
        <v>26133.944039940601</v>
      </c>
      <c r="C332" s="176">
        <f>'T Revenue'!C329-'Revenue Requirement'!C$4+'Revenue Requirement'!C$33</f>
        <v>272759.75011078082</v>
      </c>
      <c r="D332" s="176">
        <f>'T Revenue'!D329-'Revenue Requirement'!D$4+'Revenue Requirement'!D$33</f>
        <v>152107.01617735345</v>
      </c>
      <c r="E332" s="176">
        <f>'T Revenue'!E329-'Revenue Requirement'!E$4+'Revenue Requirement'!E$33</f>
        <v>204189.4860847434</v>
      </c>
      <c r="G332" s="179" t="e">
        <f ca="1"/>
        <v>#NAME?</v>
      </c>
      <c r="H332" s="179" t="e">
        <f ca="1"/>
        <v>#NAME?</v>
      </c>
      <c r="I332" s="179" t="e">
        <f ca="1"/>
        <v>#NAME?</v>
      </c>
      <c r="J332" s="179" t="e">
        <f ca="1"/>
        <v>#NAME?</v>
      </c>
      <c r="L332" s="175">
        <f>NR_to_Cash!C$9</f>
        <v>-54723.468549817509</v>
      </c>
      <c r="M332" s="175">
        <f>NR_to_Cash!D$9</f>
        <v>-177401.26576231886</v>
      </c>
      <c r="N332" s="175">
        <f>NR_to_Cash!E$9</f>
        <v>-150226.47815209487</v>
      </c>
      <c r="O332" s="175">
        <f>NR_to_Cash!F$9</f>
        <v>-172910.78815747867</v>
      </c>
      <c r="Q332" s="1">
        <v>325</v>
      </c>
      <c r="R332" s="176">
        <v>26133.944039940601</v>
      </c>
      <c r="S332" s="176">
        <v>272759.75011078082</v>
      </c>
      <c r="T332" s="176">
        <v>152107.01617735345</v>
      </c>
      <c r="U332" s="176">
        <v>204189.4860847434</v>
      </c>
      <c r="V332" s="2"/>
      <c r="W332" s="176">
        <v>-20090.879878901062</v>
      </c>
      <c r="X332" s="176">
        <v>-34582.163315802114</v>
      </c>
      <c r="Y332" s="176">
        <v>-36924.119927618653</v>
      </c>
      <c r="Z332" s="176">
        <v>-39382.222245507641</v>
      </c>
      <c r="AA332" s="2"/>
      <c r="AB332" s="175">
        <v>-54723.468549817509</v>
      </c>
      <c r="AC332" s="175">
        <v>-177401.26576231886</v>
      </c>
      <c r="AD332" s="175">
        <v>-150226.47815209487</v>
      </c>
      <c r="AE332" s="175">
        <v>-172910.78815747867</v>
      </c>
    </row>
    <row r="333" spans="1:31">
      <c r="A333" s="1">
        <v>326</v>
      </c>
      <c r="B333" s="176">
        <f>'T Revenue'!B330-'Year 0'!G$8+'Year 0'!G$122</f>
        <v>-392.57804401544854</v>
      </c>
      <c r="C333" s="176">
        <f>'T Revenue'!C330-'Revenue Requirement'!C$4+'Revenue Requirement'!C$33</f>
        <v>235326.87012443668</v>
      </c>
      <c r="D333" s="176">
        <f>'T Revenue'!D330-'Revenue Requirement'!D$4+'Revenue Requirement'!D$33</f>
        <v>143184.25400726334</v>
      </c>
      <c r="E333" s="176">
        <f>'T Revenue'!E330-'Revenue Requirement'!E$4+'Revenue Requirement'!E$33</f>
        <v>86677.429263419705</v>
      </c>
      <c r="G333" s="179" t="e">
        <f ca="1"/>
        <v>#NAME?</v>
      </c>
      <c r="H333" s="179" t="e">
        <f ca="1"/>
        <v>#NAME?</v>
      </c>
      <c r="I333" s="179" t="e">
        <f ca="1"/>
        <v>#NAME?</v>
      </c>
      <c r="J333" s="179" t="e">
        <f ca="1"/>
        <v>#NAME?</v>
      </c>
      <c r="L333" s="175">
        <f>NR_to_Cash!C$9</f>
        <v>-54723.468549817509</v>
      </c>
      <c r="M333" s="175">
        <f>NR_to_Cash!D$9</f>
        <v>-177401.26576231886</v>
      </c>
      <c r="N333" s="175">
        <f>NR_to_Cash!E$9</f>
        <v>-150226.47815209487</v>
      </c>
      <c r="O333" s="175">
        <f>NR_to_Cash!F$9</f>
        <v>-172910.78815747867</v>
      </c>
      <c r="Q333" s="1">
        <v>326</v>
      </c>
      <c r="R333" s="176">
        <v>-392.57804401544854</v>
      </c>
      <c r="S333" s="176">
        <v>235326.87012443668</v>
      </c>
      <c r="T333" s="176">
        <v>143184.25400726334</v>
      </c>
      <c r="U333" s="176">
        <v>86677.429263419705</v>
      </c>
      <c r="V333" s="2"/>
      <c r="W333" s="176">
        <v>-21206.474824443343</v>
      </c>
      <c r="X333" s="176">
        <v>-27000.3964911371</v>
      </c>
      <c r="Y333" s="176">
        <v>-32946.92504780856</v>
      </c>
      <c r="Z333" s="176">
        <v>-63424.338043981465</v>
      </c>
      <c r="AA333" s="2"/>
      <c r="AB333" s="175">
        <v>-54723.468549817509</v>
      </c>
      <c r="AC333" s="175">
        <v>-177401.26576231886</v>
      </c>
      <c r="AD333" s="175">
        <v>-150226.47815209487</v>
      </c>
      <c r="AE333" s="175">
        <v>-172910.78815747867</v>
      </c>
    </row>
    <row r="334" spans="1:31">
      <c r="A334" s="1">
        <v>327</v>
      </c>
      <c r="B334" s="176">
        <f>'T Revenue'!B331-'Year 0'!G$8+'Year 0'!G$122</f>
        <v>820.01459369203076</v>
      </c>
      <c r="C334" s="176">
        <f>'T Revenue'!C331-'Revenue Requirement'!C$4+'Revenue Requirement'!C$33</f>
        <v>253947.78886084119</v>
      </c>
      <c r="D334" s="176">
        <f>'T Revenue'!D331-'Revenue Requirement'!D$4+'Revenue Requirement'!D$33</f>
        <v>149524.96083619539</v>
      </c>
      <c r="E334" s="176">
        <f>'T Revenue'!E331-'Revenue Requirement'!E$4+'Revenue Requirement'!E$33</f>
        <v>97367.098976364126</v>
      </c>
      <c r="G334" s="179" t="e">
        <f ca="1"/>
        <v>#NAME?</v>
      </c>
      <c r="H334" s="179" t="e">
        <f ca="1"/>
        <v>#NAME?</v>
      </c>
      <c r="I334" s="179" t="e">
        <f ca="1"/>
        <v>#NAME?</v>
      </c>
      <c r="J334" s="179" t="e">
        <f ca="1"/>
        <v>#NAME?</v>
      </c>
      <c r="L334" s="175">
        <f>NR_to_Cash!C$9</f>
        <v>-54723.468549817509</v>
      </c>
      <c r="M334" s="175">
        <f>NR_to_Cash!D$9</f>
        <v>-177401.26576231886</v>
      </c>
      <c r="N334" s="175">
        <f>NR_to_Cash!E$9</f>
        <v>-150226.47815209487</v>
      </c>
      <c r="O334" s="175">
        <f>NR_to_Cash!F$9</f>
        <v>-172910.78815747867</v>
      </c>
      <c r="Q334" s="1">
        <v>327</v>
      </c>
      <c r="R334" s="176">
        <v>820.01459369203076</v>
      </c>
      <c r="S334" s="176">
        <v>253947.78886084119</v>
      </c>
      <c r="T334" s="176">
        <v>149524.96083619539</v>
      </c>
      <c r="U334" s="176">
        <v>97367.098976364126</v>
      </c>
      <c r="V334" s="2"/>
      <c r="W334" s="176">
        <v>-859.05658012861386</v>
      </c>
      <c r="X334" s="176">
        <v>4707.5153423976153</v>
      </c>
      <c r="Y334" s="176">
        <v>21983.527500813128</v>
      </c>
      <c r="Z334" s="176">
        <v>-9112.980978387408</v>
      </c>
      <c r="AA334" s="2"/>
      <c r="AB334" s="175">
        <v>-54723.468549817509</v>
      </c>
      <c r="AC334" s="175">
        <v>-177401.26576231886</v>
      </c>
      <c r="AD334" s="175">
        <v>-150226.47815209487</v>
      </c>
      <c r="AE334" s="175">
        <v>-172910.78815747867</v>
      </c>
    </row>
    <row r="335" spans="1:31">
      <c r="A335" s="1">
        <v>328</v>
      </c>
      <c r="B335" s="176">
        <f>'T Revenue'!B332-'Year 0'!G$8+'Year 0'!G$122</f>
        <v>13141.00620104</v>
      </c>
      <c r="C335" s="176">
        <f>'T Revenue'!C332-'Revenue Requirement'!C$4+'Revenue Requirement'!C$33</f>
        <v>257147.54399174917</v>
      </c>
      <c r="D335" s="176">
        <f>'T Revenue'!D332-'Revenue Requirement'!D$4+'Revenue Requirement'!D$33</f>
        <v>155721.91940636188</v>
      </c>
      <c r="E335" s="176">
        <f>'T Revenue'!E332-'Revenue Requirement'!E$4+'Revenue Requirement'!E$33</f>
        <v>69043.930565166986</v>
      </c>
      <c r="G335" s="179" t="e">
        <f ca="1"/>
        <v>#NAME?</v>
      </c>
      <c r="H335" s="179" t="e">
        <f ca="1"/>
        <v>#NAME?</v>
      </c>
      <c r="I335" s="179" t="e">
        <f ca="1"/>
        <v>#NAME?</v>
      </c>
      <c r="J335" s="179" t="e">
        <f ca="1"/>
        <v>#NAME?</v>
      </c>
      <c r="L335" s="175">
        <f>NR_to_Cash!C$9</f>
        <v>-54723.468549817509</v>
      </c>
      <c r="M335" s="175">
        <f>NR_to_Cash!D$9</f>
        <v>-177401.26576231886</v>
      </c>
      <c r="N335" s="175">
        <f>NR_to_Cash!E$9</f>
        <v>-150226.47815209487</v>
      </c>
      <c r="O335" s="175">
        <f>NR_to_Cash!F$9</f>
        <v>-172910.78815747867</v>
      </c>
      <c r="Q335" s="1">
        <v>328</v>
      </c>
      <c r="R335" s="176">
        <v>13141.00620104</v>
      </c>
      <c r="S335" s="176">
        <v>257147.54399174917</v>
      </c>
      <c r="T335" s="176">
        <v>155721.91940636188</v>
      </c>
      <c r="U335" s="176">
        <v>69043.930565166986</v>
      </c>
      <c r="V335" s="2"/>
      <c r="W335" s="176">
        <v>18875.641651816433</v>
      </c>
      <c r="X335" s="176">
        <v>-26465.676479627611</v>
      </c>
      <c r="Y335" s="176">
        <v>-40955.256919955602</v>
      </c>
      <c r="Z335" s="176">
        <v>21552.192218890181</v>
      </c>
      <c r="AA335" s="2"/>
      <c r="AB335" s="175">
        <v>-54723.468549817509</v>
      </c>
      <c r="AC335" s="175">
        <v>-177401.26576231886</v>
      </c>
      <c r="AD335" s="175">
        <v>-150226.47815209487</v>
      </c>
      <c r="AE335" s="175">
        <v>-172910.78815747867</v>
      </c>
    </row>
    <row r="336" spans="1:31">
      <c r="A336" s="1">
        <v>329</v>
      </c>
      <c r="B336" s="176">
        <f>'T Revenue'!B333-'Year 0'!G$8+'Year 0'!G$122</f>
        <v>6861.2524987831712</v>
      </c>
      <c r="C336" s="176">
        <f>'T Revenue'!C333-'Revenue Requirement'!C$4+'Revenue Requirement'!C$33</f>
        <v>246663.08143361029</v>
      </c>
      <c r="D336" s="176">
        <f>'T Revenue'!D333-'Revenue Requirement'!D$4+'Revenue Requirement'!D$33</f>
        <v>132874.23950743675</v>
      </c>
      <c r="E336" s="176">
        <f>'T Revenue'!E333-'Revenue Requirement'!E$4+'Revenue Requirement'!E$33</f>
        <v>120198.32056751195</v>
      </c>
      <c r="G336" s="179" t="e">
        <f ca="1"/>
        <v>#NAME?</v>
      </c>
      <c r="H336" s="179" t="e">
        <f ca="1"/>
        <v>#NAME?</v>
      </c>
      <c r="I336" s="179" t="e">
        <f ca="1"/>
        <v>#NAME?</v>
      </c>
      <c r="J336" s="179" t="e">
        <f ca="1"/>
        <v>#NAME?</v>
      </c>
      <c r="L336" s="175">
        <f>NR_to_Cash!C$9</f>
        <v>-54723.468549817509</v>
      </c>
      <c r="M336" s="175">
        <f>NR_to_Cash!D$9</f>
        <v>-177401.26576231886</v>
      </c>
      <c r="N336" s="175">
        <f>NR_to_Cash!E$9</f>
        <v>-150226.47815209487</v>
      </c>
      <c r="O336" s="175">
        <f>NR_to_Cash!F$9</f>
        <v>-172910.78815747867</v>
      </c>
      <c r="Q336" s="1">
        <v>329</v>
      </c>
      <c r="R336" s="176">
        <v>6861.2524987831712</v>
      </c>
      <c r="S336" s="176">
        <v>246663.08143361029</v>
      </c>
      <c r="T336" s="176">
        <v>132874.23950743675</v>
      </c>
      <c r="U336" s="176">
        <v>120198.32056751195</v>
      </c>
      <c r="V336" s="2"/>
      <c r="W336" s="176">
        <v>-28409.122209877241</v>
      </c>
      <c r="X336" s="176">
        <v>18349.593501779484</v>
      </c>
      <c r="Y336" s="176">
        <v>3384.2984420405701</v>
      </c>
      <c r="Z336" s="176">
        <v>9914.7457557343878</v>
      </c>
      <c r="AA336" s="2"/>
      <c r="AB336" s="175">
        <v>-54723.468549817509</v>
      </c>
      <c r="AC336" s="175">
        <v>-177401.26576231886</v>
      </c>
      <c r="AD336" s="175">
        <v>-150226.47815209487</v>
      </c>
      <c r="AE336" s="175">
        <v>-172910.78815747867</v>
      </c>
    </row>
    <row r="337" spans="1:31">
      <c r="A337" s="1">
        <v>330</v>
      </c>
      <c r="B337" s="176">
        <f>'T Revenue'!B334-'Year 0'!G$8+'Year 0'!G$122</f>
        <v>-1184.0355870064814</v>
      </c>
      <c r="C337" s="176">
        <f>'T Revenue'!C334-'Revenue Requirement'!C$4+'Revenue Requirement'!C$33</f>
        <v>220524.08760672458</v>
      </c>
      <c r="D337" s="176">
        <f>'T Revenue'!D334-'Revenue Requirement'!D$4+'Revenue Requirement'!D$33</f>
        <v>130942.99403610663</v>
      </c>
      <c r="E337" s="176">
        <f>'T Revenue'!E334-'Revenue Requirement'!E$4+'Revenue Requirement'!E$33</f>
        <v>86908.886623609113</v>
      </c>
      <c r="G337" s="179" t="e">
        <f ca="1"/>
        <v>#NAME?</v>
      </c>
      <c r="H337" s="179" t="e">
        <f ca="1"/>
        <v>#NAME?</v>
      </c>
      <c r="I337" s="179" t="e">
        <f ca="1"/>
        <v>#NAME?</v>
      </c>
      <c r="J337" s="179" t="e">
        <f ca="1"/>
        <v>#NAME?</v>
      </c>
      <c r="L337" s="175">
        <f>NR_to_Cash!C$9</f>
        <v>-54723.468549817509</v>
      </c>
      <c r="M337" s="175">
        <f>NR_to_Cash!D$9</f>
        <v>-177401.26576231886</v>
      </c>
      <c r="N337" s="175">
        <f>NR_to_Cash!E$9</f>
        <v>-150226.47815209487</v>
      </c>
      <c r="O337" s="175">
        <f>NR_to_Cash!F$9</f>
        <v>-172910.78815747867</v>
      </c>
      <c r="Q337" s="1">
        <v>330</v>
      </c>
      <c r="R337" s="176">
        <v>-1184.0355870064814</v>
      </c>
      <c r="S337" s="176">
        <v>220524.08760672458</v>
      </c>
      <c r="T337" s="176">
        <v>130942.99403610663</v>
      </c>
      <c r="U337" s="176">
        <v>86908.886623609113</v>
      </c>
      <c r="V337" s="2"/>
      <c r="W337" s="176">
        <v>9901.1837738293689</v>
      </c>
      <c r="X337" s="176">
        <v>-20573.520575060043</v>
      </c>
      <c r="Y337" s="176">
        <v>-27393.470121484948</v>
      </c>
      <c r="Z337" s="176">
        <v>-71644.613550881855</v>
      </c>
      <c r="AA337" s="2"/>
      <c r="AB337" s="175">
        <v>-54723.468549817509</v>
      </c>
      <c r="AC337" s="175">
        <v>-177401.26576231886</v>
      </c>
      <c r="AD337" s="175">
        <v>-150226.47815209487</v>
      </c>
      <c r="AE337" s="175">
        <v>-172910.78815747867</v>
      </c>
    </row>
    <row r="338" spans="1:31">
      <c r="A338" s="1">
        <v>331</v>
      </c>
      <c r="B338" s="176">
        <f>'T Revenue'!B335-'Year 0'!G$8+'Year 0'!G$122</f>
        <v>-29813.397014888236</v>
      </c>
      <c r="C338" s="176">
        <f>'T Revenue'!C335-'Revenue Requirement'!C$4+'Revenue Requirement'!C$33</f>
        <v>242314.12563491915</v>
      </c>
      <c r="D338" s="176">
        <f>'T Revenue'!D335-'Revenue Requirement'!D$4+'Revenue Requirement'!D$33</f>
        <v>121707.51711283554</v>
      </c>
      <c r="E338" s="176">
        <f>'T Revenue'!E335-'Revenue Requirement'!E$4+'Revenue Requirement'!E$33</f>
        <v>106845.74422401772</v>
      </c>
      <c r="G338" s="179" t="e">
        <f ca="1"/>
        <v>#NAME?</v>
      </c>
      <c r="H338" s="179" t="e">
        <f ca="1"/>
        <v>#NAME?</v>
      </c>
      <c r="I338" s="179" t="e">
        <f ca="1"/>
        <v>#NAME?</v>
      </c>
      <c r="J338" s="179" t="e">
        <f ca="1"/>
        <v>#NAME?</v>
      </c>
      <c r="L338" s="175">
        <f>NR_to_Cash!C$9</f>
        <v>-54723.468549817509</v>
      </c>
      <c r="M338" s="175">
        <f>NR_to_Cash!D$9</f>
        <v>-177401.26576231886</v>
      </c>
      <c r="N338" s="175">
        <f>NR_to_Cash!E$9</f>
        <v>-150226.47815209487</v>
      </c>
      <c r="O338" s="175">
        <f>NR_to_Cash!F$9</f>
        <v>-172910.78815747867</v>
      </c>
      <c r="Q338" s="1">
        <v>331</v>
      </c>
      <c r="R338" s="176">
        <v>-29813.397014888236</v>
      </c>
      <c r="S338" s="176">
        <v>242314.12563491915</v>
      </c>
      <c r="T338" s="176">
        <v>121707.51711283554</v>
      </c>
      <c r="U338" s="176">
        <v>106845.74422401772</v>
      </c>
      <c r="V338" s="2"/>
      <c r="W338" s="176">
        <v>-33963.483598123887</v>
      </c>
      <c r="X338" s="176">
        <v>-1278.7757435424719</v>
      </c>
      <c r="Y338" s="176">
        <v>-6900.9538312070072</v>
      </c>
      <c r="Z338" s="176">
        <v>-10926.922408797545</v>
      </c>
      <c r="AA338" s="2"/>
      <c r="AB338" s="175">
        <v>-54723.468549817509</v>
      </c>
      <c r="AC338" s="175">
        <v>-177401.26576231886</v>
      </c>
      <c r="AD338" s="175">
        <v>-150226.47815209487</v>
      </c>
      <c r="AE338" s="175">
        <v>-172910.78815747867</v>
      </c>
    </row>
    <row r="339" spans="1:31">
      <c r="A339" s="1">
        <v>332</v>
      </c>
      <c r="B339" s="176">
        <f>'T Revenue'!B336-'Year 0'!G$8+'Year 0'!G$122</f>
        <v>12687.207193495007</v>
      </c>
      <c r="C339" s="176">
        <f>'T Revenue'!C336-'Revenue Requirement'!C$4+'Revenue Requirement'!C$33</f>
        <v>270544.55254608719</v>
      </c>
      <c r="D339" s="176">
        <f>'T Revenue'!D336-'Revenue Requirement'!D$4+'Revenue Requirement'!D$33</f>
        <v>144555.86967244907</v>
      </c>
      <c r="E339" s="176">
        <f>'T Revenue'!E336-'Revenue Requirement'!E$4+'Revenue Requirement'!E$33</f>
        <v>115314.20973064238</v>
      </c>
      <c r="G339" s="179" t="e">
        <f ca="1"/>
        <v>#NAME?</v>
      </c>
      <c r="H339" s="179" t="e">
        <f ca="1"/>
        <v>#NAME?</v>
      </c>
      <c r="I339" s="179" t="e">
        <f ca="1"/>
        <v>#NAME?</v>
      </c>
      <c r="J339" s="179" t="e">
        <f ca="1"/>
        <v>#NAME?</v>
      </c>
      <c r="L339" s="175">
        <f>NR_to_Cash!C$9</f>
        <v>-54723.468549817509</v>
      </c>
      <c r="M339" s="175">
        <f>NR_to_Cash!D$9</f>
        <v>-177401.26576231886</v>
      </c>
      <c r="N339" s="175">
        <f>NR_to_Cash!E$9</f>
        <v>-150226.47815209487</v>
      </c>
      <c r="O339" s="175">
        <f>NR_to_Cash!F$9</f>
        <v>-172910.78815747867</v>
      </c>
      <c r="Q339" s="1">
        <v>332</v>
      </c>
      <c r="R339" s="176">
        <v>12687.207193495007</v>
      </c>
      <c r="S339" s="176">
        <v>270544.55254608719</v>
      </c>
      <c r="T339" s="176">
        <v>144555.86967244907</v>
      </c>
      <c r="U339" s="176">
        <v>115314.20973064238</v>
      </c>
      <c r="V339" s="2"/>
      <c r="W339" s="176">
        <v>-28027.338139615022</v>
      </c>
      <c r="X339" s="176">
        <v>-31186.947900187923</v>
      </c>
      <c r="Y339" s="176">
        <v>-11772.494133492</v>
      </c>
      <c r="Z339" s="176">
        <v>-16668.387935909675</v>
      </c>
      <c r="AA339" s="2"/>
      <c r="AB339" s="175">
        <v>-54723.468549817509</v>
      </c>
      <c r="AC339" s="175">
        <v>-177401.26576231886</v>
      </c>
      <c r="AD339" s="175">
        <v>-150226.47815209487</v>
      </c>
      <c r="AE339" s="175">
        <v>-172910.78815747867</v>
      </c>
    </row>
    <row r="340" spans="1:31">
      <c r="A340" s="1">
        <v>333</v>
      </c>
      <c r="B340" s="176">
        <f>'T Revenue'!B337-'Year 0'!G$8+'Year 0'!G$122</f>
        <v>7575.2964605938178</v>
      </c>
      <c r="C340" s="176">
        <f>'T Revenue'!C337-'Revenue Requirement'!C$4+'Revenue Requirement'!C$33</f>
        <v>234487.91727219615</v>
      </c>
      <c r="D340" s="176">
        <f>'T Revenue'!D337-'Revenue Requirement'!D$4+'Revenue Requirement'!D$33</f>
        <v>156147.95076425676</v>
      </c>
      <c r="E340" s="176">
        <f>'T Revenue'!E337-'Revenue Requirement'!E$4+'Revenue Requirement'!E$33</f>
        <v>79715.626581382239</v>
      </c>
      <c r="G340" s="179" t="e">
        <f ca="1"/>
        <v>#NAME?</v>
      </c>
      <c r="H340" s="179" t="e">
        <f ca="1"/>
        <v>#NAME?</v>
      </c>
      <c r="I340" s="179" t="e">
        <f ca="1"/>
        <v>#NAME?</v>
      </c>
      <c r="J340" s="179" t="e">
        <f ca="1"/>
        <v>#NAME?</v>
      </c>
      <c r="L340" s="175">
        <f>NR_to_Cash!C$9</f>
        <v>-54723.468549817509</v>
      </c>
      <c r="M340" s="175">
        <f>NR_to_Cash!D$9</f>
        <v>-177401.26576231886</v>
      </c>
      <c r="N340" s="175">
        <f>NR_to_Cash!E$9</f>
        <v>-150226.47815209487</v>
      </c>
      <c r="O340" s="175">
        <f>NR_to_Cash!F$9</f>
        <v>-172910.78815747867</v>
      </c>
      <c r="Q340" s="1">
        <v>333</v>
      </c>
      <c r="R340" s="176">
        <v>7575.2964605938178</v>
      </c>
      <c r="S340" s="176">
        <v>234487.91727219615</v>
      </c>
      <c r="T340" s="176">
        <v>156147.95076425676</v>
      </c>
      <c r="U340" s="176">
        <v>79715.626581382239</v>
      </c>
      <c r="V340" s="2"/>
      <c r="W340" s="176">
        <v>-11457.345197724644</v>
      </c>
      <c r="X340" s="176">
        <v>-799.3470271776896</v>
      </c>
      <c r="Y340" s="176">
        <v>-33856.368609367171</v>
      </c>
      <c r="Z340" s="176">
        <v>25291.545885391999</v>
      </c>
      <c r="AA340" s="2"/>
      <c r="AB340" s="175">
        <v>-54723.468549817509</v>
      </c>
      <c r="AC340" s="175">
        <v>-177401.26576231886</v>
      </c>
      <c r="AD340" s="175">
        <v>-150226.47815209487</v>
      </c>
      <c r="AE340" s="175">
        <v>-172910.78815747867</v>
      </c>
    </row>
    <row r="341" spans="1:31">
      <c r="A341" s="1">
        <v>334</v>
      </c>
      <c r="B341" s="176">
        <f>'T Revenue'!B338-'Year 0'!G$8+'Year 0'!G$122</f>
        <v>11680.864600704517</v>
      </c>
      <c r="C341" s="176">
        <f>'T Revenue'!C338-'Revenue Requirement'!C$4+'Revenue Requirement'!C$33</f>
        <v>284342.62613767083</v>
      </c>
      <c r="D341" s="176">
        <f>'T Revenue'!D338-'Revenue Requirement'!D$4+'Revenue Requirement'!D$33</f>
        <v>189858.49471309758</v>
      </c>
      <c r="E341" s="176">
        <f>'T Revenue'!E338-'Revenue Requirement'!E$4+'Revenue Requirement'!E$33</f>
        <v>110779.73189788708</v>
      </c>
      <c r="G341" s="179" t="e">
        <f ca="1"/>
        <v>#NAME?</v>
      </c>
      <c r="H341" s="179" t="e">
        <f ca="1"/>
        <v>#NAME?</v>
      </c>
      <c r="I341" s="179" t="e">
        <f ca="1"/>
        <v>#NAME?</v>
      </c>
      <c r="J341" s="179" t="e">
        <f ca="1"/>
        <v>#NAME?</v>
      </c>
      <c r="L341" s="175">
        <f>NR_to_Cash!C$9</f>
        <v>-54723.468549817509</v>
      </c>
      <c r="M341" s="175">
        <f>NR_to_Cash!D$9</f>
        <v>-177401.26576231886</v>
      </c>
      <c r="N341" s="175">
        <f>NR_to_Cash!E$9</f>
        <v>-150226.47815209487</v>
      </c>
      <c r="O341" s="175">
        <f>NR_to_Cash!F$9</f>
        <v>-172910.78815747867</v>
      </c>
      <c r="Q341" s="1">
        <v>334</v>
      </c>
      <c r="R341" s="176">
        <v>11680.864600704517</v>
      </c>
      <c r="S341" s="176">
        <v>284342.62613767083</v>
      </c>
      <c r="T341" s="176">
        <v>189858.49471309758</v>
      </c>
      <c r="U341" s="176">
        <v>110779.73189788708</v>
      </c>
      <c r="V341" s="2"/>
      <c r="W341" s="176">
        <v>-1047.415799238137</v>
      </c>
      <c r="X341" s="176">
        <v>-30465.936359707499</v>
      </c>
      <c r="Y341" s="176">
        <v>3319.3775232159533</v>
      </c>
      <c r="Z341" s="176">
        <v>-47376.474160795566</v>
      </c>
      <c r="AA341" s="2"/>
      <c r="AB341" s="175">
        <v>-54723.468549817509</v>
      </c>
      <c r="AC341" s="175">
        <v>-177401.26576231886</v>
      </c>
      <c r="AD341" s="175">
        <v>-150226.47815209487</v>
      </c>
      <c r="AE341" s="175">
        <v>-172910.78815747867</v>
      </c>
    </row>
    <row r="342" spans="1:31">
      <c r="A342" s="1">
        <v>335</v>
      </c>
      <c r="B342" s="176">
        <f>'T Revenue'!B339-'Year 0'!G$8+'Year 0'!G$122</f>
        <v>-5072.1309304311872</v>
      </c>
      <c r="C342" s="176">
        <f>'T Revenue'!C339-'Revenue Requirement'!C$4+'Revenue Requirement'!C$33</f>
        <v>217384.4085301084</v>
      </c>
      <c r="D342" s="176">
        <f>'T Revenue'!D339-'Revenue Requirement'!D$4+'Revenue Requirement'!D$33</f>
        <v>141845.06481286394</v>
      </c>
      <c r="E342" s="176">
        <f>'T Revenue'!E339-'Revenue Requirement'!E$4+'Revenue Requirement'!E$33</f>
        <v>54320.665456565563</v>
      </c>
      <c r="G342" s="179" t="e">
        <f ca="1"/>
        <v>#NAME?</v>
      </c>
      <c r="H342" s="179" t="e">
        <f ca="1"/>
        <v>#NAME?</v>
      </c>
      <c r="I342" s="179" t="e">
        <f ca="1"/>
        <v>#NAME?</v>
      </c>
      <c r="J342" s="179" t="e">
        <f ca="1"/>
        <v>#NAME?</v>
      </c>
      <c r="L342" s="175">
        <f>NR_to_Cash!C$9</f>
        <v>-54723.468549817509</v>
      </c>
      <c r="M342" s="175">
        <f>NR_to_Cash!D$9</f>
        <v>-177401.26576231886</v>
      </c>
      <c r="N342" s="175">
        <f>NR_to_Cash!E$9</f>
        <v>-150226.47815209487</v>
      </c>
      <c r="O342" s="175">
        <f>NR_to_Cash!F$9</f>
        <v>-172910.78815747867</v>
      </c>
      <c r="Q342" s="1">
        <v>335</v>
      </c>
      <c r="R342" s="176">
        <v>-5072.1309304311872</v>
      </c>
      <c r="S342" s="176">
        <v>217384.4085301084</v>
      </c>
      <c r="T342" s="176">
        <v>141845.06481286394</v>
      </c>
      <c r="U342" s="176">
        <v>54320.665456565563</v>
      </c>
      <c r="V342" s="2"/>
      <c r="W342" s="176">
        <v>-59225.323623827775</v>
      </c>
      <c r="X342" s="176">
        <v>-18424.264820582466</v>
      </c>
      <c r="Y342" s="176">
        <v>-25913.055077017751</v>
      </c>
      <c r="Z342" s="176">
        <v>-49763.566959843505</v>
      </c>
      <c r="AA342" s="2"/>
      <c r="AB342" s="175">
        <v>-54723.468549817509</v>
      </c>
      <c r="AC342" s="175">
        <v>-177401.26576231886</v>
      </c>
      <c r="AD342" s="175">
        <v>-150226.47815209487</v>
      </c>
      <c r="AE342" s="175">
        <v>-172910.78815747867</v>
      </c>
    </row>
    <row r="343" spans="1:31">
      <c r="A343" s="1">
        <v>336</v>
      </c>
      <c r="B343" s="176">
        <f>'T Revenue'!B340-'Year 0'!G$8+'Year 0'!G$122</f>
        <v>4590.8763578429352</v>
      </c>
      <c r="C343" s="176">
        <f>'T Revenue'!C340-'Revenue Requirement'!C$4+'Revenue Requirement'!C$33</f>
        <v>244801.41479836032</v>
      </c>
      <c r="D343" s="176">
        <f>'T Revenue'!D340-'Revenue Requirement'!D$4+'Revenue Requirement'!D$33</f>
        <v>175200.88441658649</v>
      </c>
      <c r="E343" s="176">
        <f>'T Revenue'!E340-'Revenue Requirement'!E$4+'Revenue Requirement'!E$33</f>
        <v>131817.68225859595</v>
      </c>
      <c r="G343" s="179" t="e">
        <f ca="1"/>
        <v>#NAME?</v>
      </c>
      <c r="H343" s="179" t="e">
        <f ca="1"/>
        <v>#NAME?</v>
      </c>
      <c r="I343" s="179" t="e">
        <f ca="1"/>
        <v>#NAME?</v>
      </c>
      <c r="J343" s="179" t="e">
        <f ca="1"/>
        <v>#NAME?</v>
      </c>
      <c r="L343" s="175">
        <f>NR_to_Cash!C$9</f>
        <v>-54723.468549817509</v>
      </c>
      <c r="M343" s="175">
        <f>NR_to_Cash!D$9</f>
        <v>-177401.26576231886</v>
      </c>
      <c r="N343" s="175">
        <f>NR_to_Cash!E$9</f>
        <v>-150226.47815209487</v>
      </c>
      <c r="O343" s="175">
        <f>NR_to_Cash!F$9</f>
        <v>-172910.78815747867</v>
      </c>
      <c r="Q343" s="1">
        <v>336</v>
      </c>
      <c r="R343" s="176">
        <v>4590.8763578429352</v>
      </c>
      <c r="S343" s="176">
        <v>244801.41479836032</v>
      </c>
      <c r="T343" s="176">
        <v>175200.88441658649</v>
      </c>
      <c r="U343" s="176">
        <v>131817.68225859595</v>
      </c>
      <c r="V343" s="2"/>
      <c r="W343" s="176">
        <v>-38827.803207575111</v>
      </c>
      <c r="X343" s="176">
        <v>-49093.571027041879</v>
      </c>
      <c r="Y343" s="176">
        <v>-45929.568282496417</v>
      </c>
      <c r="Z343" s="176">
        <v>-13465.743722632993</v>
      </c>
      <c r="AA343" s="2"/>
      <c r="AB343" s="175">
        <v>-54723.468549817509</v>
      </c>
      <c r="AC343" s="175">
        <v>-177401.26576231886</v>
      </c>
      <c r="AD343" s="175">
        <v>-150226.47815209487</v>
      </c>
      <c r="AE343" s="175">
        <v>-172910.78815747867</v>
      </c>
    </row>
    <row r="344" spans="1:31">
      <c r="A344" s="1">
        <v>337</v>
      </c>
      <c r="B344" s="176">
        <f>'T Revenue'!B341-'Year 0'!G$8+'Year 0'!G$122</f>
        <v>21380.190129735507</v>
      </c>
      <c r="C344" s="176">
        <f>'T Revenue'!C341-'Revenue Requirement'!C$4+'Revenue Requirement'!C$33</f>
        <v>265581.318345926</v>
      </c>
      <c r="D344" s="176">
        <f>'T Revenue'!D341-'Revenue Requirement'!D$4+'Revenue Requirement'!D$33</f>
        <v>218435.89732323843</v>
      </c>
      <c r="E344" s="176">
        <f>'T Revenue'!E341-'Revenue Requirement'!E$4+'Revenue Requirement'!E$33</f>
        <v>219027.69864638918</v>
      </c>
      <c r="G344" s="179" t="e">
        <f ca="1"/>
        <v>#NAME?</v>
      </c>
      <c r="H344" s="179" t="e">
        <f ca="1"/>
        <v>#NAME?</v>
      </c>
      <c r="I344" s="179" t="e">
        <f ca="1"/>
        <v>#NAME?</v>
      </c>
      <c r="J344" s="179" t="e">
        <f ca="1"/>
        <v>#NAME?</v>
      </c>
      <c r="L344" s="175">
        <f>NR_to_Cash!C$9</f>
        <v>-54723.468549817509</v>
      </c>
      <c r="M344" s="175">
        <f>NR_to_Cash!D$9</f>
        <v>-177401.26576231886</v>
      </c>
      <c r="N344" s="175">
        <f>NR_to_Cash!E$9</f>
        <v>-150226.47815209487</v>
      </c>
      <c r="O344" s="175">
        <f>NR_to_Cash!F$9</f>
        <v>-172910.78815747867</v>
      </c>
      <c r="Q344" s="1">
        <v>337</v>
      </c>
      <c r="R344" s="176">
        <v>21380.190129735507</v>
      </c>
      <c r="S344" s="176">
        <v>265581.318345926</v>
      </c>
      <c r="T344" s="176">
        <v>218435.89732323843</v>
      </c>
      <c r="U344" s="176">
        <v>219027.69864638918</v>
      </c>
      <c r="V344" s="2"/>
      <c r="W344" s="176">
        <v>-6799.1370601661038</v>
      </c>
      <c r="X344" s="176">
        <v>2052.4747759609018</v>
      </c>
      <c r="Y344" s="176">
        <v>-41817.957194976741</v>
      </c>
      <c r="Z344" s="176">
        <v>-36038.44897229434</v>
      </c>
      <c r="AA344" s="2"/>
      <c r="AB344" s="175">
        <v>-54723.468549817509</v>
      </c>
      <c r="AC344" s="175">
        <v>-177401.26576231886</v>
      </c>
      <c r="AD344" s="175">
        <v>-150226.47815209487</v>
      </c>
      <c r="AE344" s="175">
        <v>-172910.78815747867</v>
      </c>
    </row>
    <row r="345" spans="1:31">
      <c r="A345" s="1">
        <v>338</v>
      </c>
      <c r="B345" s="176">
        <f>'T Revenue'!B342-'Year 0'!G$8+'Year 0'!G$122</f>
        <v>-6662.0022555445321</v>
      </c>
      <c r="C345" s="176">
        <f>'T Revenue'!C342-'Revenue Requirement'!C$4+'Revenue Requirement'!C$33</f>
        <v>239992.47018205305</v>
      </c>
      <c r="D345" s="176">
        <f>'T Revenue'!D342-'Revenue Requirement'!D$4+'Revenue Requirement'!D$33</f>
        <v>124613.15178651595</v>
      </c>
      <c r="E345" s="176">
        <f>'T Revenue'!E342-'Revenue Requirement'!E$4+'Revenue Requirement'!E$33</f>
        <v>69065.281073003309</v>
      </c>
      <c r="G345" s="179" t="e">
        <f ca="1"/>
        <v>#NAME?</v>
      </c>
      <c r="H345" s="179" t="e">
        <f ca="1"/>
        <v>#NAME?</v>
      </c>
      <c r="I345" s="179" t="e">
        <f ca="1"/>
        <v>#NAME?</v>
      </c>
      <c r="J345" s="179" t="e">
        <f ca="1"/>
        <v>#NAME?</v>
      </c>
      <c r="L345" s="175">
        <f>NR_to_Cash!C$9</f>
        <v>-54723.468549817509</v>
      </c>
      <c r="M345" s="175">
        <f>NR_to_Cash!D$9</f>
        <v>-177401.26576231886</v>
      </c>
      <c r="N345" s="175">
        <f>NR_to_Cash!E$9</f>
        <v>-150226.47815209487</v>
      </c>
      <c r="O345" s="175">
        <f>NR_to_Cash!F$9</f>
        <v>-172910.78815747867</v>
      </c>
      <c r="Q345" s="1">
        <v>338</v>
      </c>
      <c r="R345" s="176">
        <v>-6662.0022555445321</v>
      </c>
      <c r="S345" s="176">
        <v>239992.47018205305</v>
      </c>
      <c r="T345" s="176">
        <v>124613.15178651595</v>
      </c>
      <c r="U345" s="176">
        <v>69065.281073003309</v>
      </c>
      <c r="V345" s="2"/>
      <c r="W345" s="176">
        <v>-24799.125858657761</v>
      </c>
      <c r="X345" s="176">
        <v>-39030.084261566168</v>
      </c>
      <c r="Y345" s="176">
        <v>-43399.72273709299</v>
      </c>
      <c r="Z345" s="176">
        <v>-15830.409367014654</v>
      </c>
      <c r="AA345" s="2"/>
      <c r="AB345" s="175">
        <v>-54723.468549817509</v>
      </c>
      <c r="AC345" s="175">
        <v>-177401.26576231886</v>
      </c>
      <c r="AD345" s="175">
        <v>-150226.47815209487</v>
      </c>
      <c r="AE345" s="175">
        <v>-172910.78815747867</v>
      </c>
    </row>
    <row r="346" spans="1:31">
      <c r="A346" s="1">
        <v>339</v>
      </c>
      <c r="B346" s="176">
        <f>'T Revenue'!B343-'Year 0'!G$8+'Year 0'!G$122</f>
        <v>-13330.74182947143</v>
      </c>
      <c r="C346" s="176">
        <f>'T Revenue'!C343-'Revenue Requirement'!C$4+'Revenue Requirement'!C$33</f>
        <v>275663.23878871766</v>
      </c>
      <c r="D346" s="176">
        <f>'T Revenue'!D343-'Revenue Requirement'!D$4+'Revenue Requirement'!D$33</f>
        <v>170416.29115502792</v>
      </c>
      <c r="E346" s="176">
        <f>'T Revenue'!E343-'Revenue Requirement'!E$4+'Revenue Requirement'!E$33</f>
        <v>130870.25709916092</v>
      </c>
      <c r="G346" s="179" t="e">
        <f ca="1"/>
        <v>#NAME?</v>
      </c>
      <c r="H346" s="179" t="e">
        <f ca="1"/>
        <v>#NAME?</v>
      </c>
      <c r="I346" s="179" t="e">
        <f ca="1"/>
        <v>#NAME?</v>
      </c>
      <c r="J346" s="179" t="e">
        <f ca="1"/>
        <v>#NAME?</v>
      </c>
      <c r="L346" s="175">
        <f>NR_to_Cash!C$9</f>
        <v>-54723.468549817509</v>
      </c>
      <c r="M346" s="175">
        <f>NR_to_Cash!D$9</f>
        <v>-177401.26576231886</v>
      </c>
      <c r="N346" s="175">
        <f>NR_to_Cash!E$9</f>
        <v>-150226.47815209487</v>
      </c>
      <c r="O346" s="175">
        <f>NR_to_Cash!F$9</f>
        <v>-172910.78815747867</v>
      </c>
      <c r="Q346" s="1">
        <v>339</v>
      </c>
      <c r="R346" s="176">
        <v>-13330.74182947143</v>
      </c>
      <c r="S346" s="176">
        <v>275663.23878871766</v>
      </c>
      <c r="T346" s="176">
        <v>170416.29115502792</v>
      </c>
      <c r="U346" s="176">
        <v>130870.25709916092</v>
      </c>
      <c r="V346" s="2"/>
      <c r="W346" s="176">
        <v>4979.2613375990186</v>
      </c>
      <c r="X346" s="176">
        <v>-19674.145950077567</v>
      </c>
      <c r="Y346" s="176">
        <v>-2324.3387964165304</v>
      </c>
      <c r="Z346" s="176">
        <v>-38860.44431331614</v>
      </c>
      <c r="AA346" s="2"/>
      <c r="AB346" s="175">
        <v>-54723.468549817509</v>
      </c>
      <c r="AC346" s="175">
        <v>-177401.26576231886</v>
      </c>
      <c r="AD346" s="175">
        <v>-150226.47815209487</v>
      </c>
      <c r="AE346" s="175">
        <v>-172910.78815747867</v>
      </c>
    </row>
    <row r="347" spans="1:31">
      <c r="A347" s="1">
        <v>340</v>
      </c>
      <c r="B347" s="176">
        <f>'T Revenue'!B344-'Year 0'!G$8+'Year 0'!G$122</f>
        <v>10460.541377781192</v>
      </c>
      <c r="C347" s="176">
        <f>'T Revenue'!C344-'Revenue Requirement'!C$4+'Revenue Requirement'!C$33</f>
        <v>257077.93747916468</v>
      </c>
      <c r="D347" s="176">
        <f>'T Revenue'!D344-'Revenue Requirement'!D$4+'Revenue Requirement'!D$33</f>
        <v>153000.80734045547</v>
      </c>
      <c r="E347" s="176">
        <f>'T Revenue'!E344-'Revenue Requirement'!E$4+'Revenue Requirement'!E$33</f>
        <v>129910.59119113884</v>
      </c>
      <c r="G347" s="179" t="e">
        <f ca="1"/>
        <v>#NAME?</v>
      </c>
      <c r="H347" s="179" t="e">
        <f ca="1"/>
        <v>#NAME?</v>
      </c>
      <c r="I347" s="179" t="e">
        <f ca="1"/>
        <v>#NAME?</v>
      </c>
      <c r="J347" s="179" t="e">
        <f ca="1"/>
        <v>#NAME?</v>
      </c>
      <c r="L347" s="175">
        <f>NR_to_Cash!C$9</f>
        <v>-54723.468549817509</v>
      </c>
      <c r="M347" s="175">
        <f>NR_to_Cash!D$9</f>
        <v>-177401.26576231886</v>
      </c>
      <c r="N347" s="175">
        <f>NR_to_Cash!E$9</f>
        <v>-150226.47815209487</v>
      </c>
      <c r="O347" s="175">
        <f>NR_to_Cash!F$9</f>
        <v>-172910.78815747867</v>
      </c>
      <c r="Q347" s="1">
        <v>340</v>
      </c>
      <c r="R347" s="176">
        <v>10460.541377781192</v>
      </c>
      <c r="S347" s="176">
        <v>257077.93747916468</v>
      </c>
      <c r="T347" s="176">
        <v>153000.80734045547</v>
      </c>
      <c r="U347" s="176">
        <v>129910.59119113884</v>
      </c>
      <c r="V347" s="2"/>
      <c r="W347" s="176">
        <v>-8078.382735627587</v>
      </c>
      <c r="X347" s="176">
        <v>-7001.6216502881143</v>
      </c>
      <c r="Y347" s="176">
        <v>-26996.758277766174</v>
      </c>
      <c r="Z347" s="176">
        <v>891.59795463318005</v>
      </c>
      <c r="AA347" s="2"/>
      <c r="AB347" s="175">
        <v>-54723.468549817509</v>
      </c>
      <c r="AC347" s="175">
        <v>-177401.26576231886</v>
      </c>
      <c r="AD347" s="175">
        <v>-150226.47815209487</v>
      </c>
      <c r="AE347" s="175">
        <v>-172910.78815747867</v>
      </c>
    </row>
    <row r="348" spans="1:31">
      <c r="A348" s="1">
        <v>341</v>
      </c>
      <c r="B348" s="176">
        <f>'T Revenue'!B345-'Year 0'!G$8+'Year 0'!G$122</f>
        <v>-5034.4920768172015</v>
      </c>
      <c r="C348" s="176">
        <f>'T Revenue'!C345-'Revenue Requirement'!C$4+'Revenue Requirement'!C$33</f>
        <v>219498.20824274444</v>
      </c>
      <c r="D348" s="176">
        <f>'T Revenue'!D345-'Revenue Requirement'!D$4+'Revenue Requirement'!D$33</f>
        <v>156984.2578844435</v>
      </c>
      <c r="E348" s="176">
        <f>'T Revenue'!E345-'Revenue Requirement'!E$4+'Revenue Requirement'!E$33</f>
        <v>104470.92012840114</v>
      </c>
      <c r="G348" s="179" t="e">
        <f ca="1"/>
        <v>#NAME?</v>
      </c>
      <c r="H348" s="179" t="e">
        <f ca="1"/>
        <v>#NAME?</v>
      </c>
      <c r="I348" s="179" t="e">
        <f ca="1"/>
        <v>#NAME?</v>
      </c>
      <c r="J348" s="179" t="e">
        <f ca="1"/>
        <v>#NAME?</v>
      </c>
      <c r="L348" s="175">
        <f>NR_to_Cash!C$9</f>
        <v>-54723.468549817509</v>
      </c>
      <c r="M348" s="175">
        <f>NR_to_Cash!D$9</f>
        <v>-177401.26576231886</v>
      </c>
      <c r="N348" s="175">
        <f>NR_to_Cash!E$9</f>
        <v>-150226.47815209487</v>
      </c>
      <c r="O348" s="175">
        <f>NR_to_Cash!F$9</f>
        <v>-172910.78815747867</v>
      </c>
      <c r="Q348" s="1">
        <v>341</v>
      </c>
      <c r="R348" s="176">
        <v>-5034.4920768172015</v>
      </c>
      <c r="S348" s="176">
        <v>219498.20824274444</v>
      </c>
      <c r="T348" s="176">
        <v>156984.2578844435</v>
      </c>
      <c r="U348" s="176">
        <v>104470.92012840114</v>
      </c>
      <c r="V348" s="2"/>
      <c r="W348" s="176">
        <v>-34440.826034502243</v>
      </c>
      <c r="X348" s="176">
        <v>16879.531005606754</v>
      </c>
      <c r="Y348" s="176">
        <v>-857.91006105742417</v>
      </c>
      <c r="Z348" s="176">
        <v>-33324.565955978353</v>
      </c>
      <c r="AA348" s="2"/>
      <c r="AB348" s="175">
        <v>-54723.468549817509</v>
      </c>
      <c r="AC348" s="175">
        <v>-177401.26576231886</v>
      </c>
      <c r="AD348" s="175">
        <v>-150226.47815209487</v>
      </c>
      <c r="AE348" s="175">
        <v>-172910.78815747867</v>
      </c>
    </row>
    <row r="349" spans="1:31">
      <c r="A349" s="1">
        <v>342</v>
      </c>
      <c r="B349" s="176">
        <f>'T Revenue'!B346-'Year 0'!G$8+'Year 0'!G$122</f>
        <v>-15307.09436390968</v>
      </c>
      <c r="C349" s="176">
        <f>'T Revenue'!C346-'Revenue Requirement'!C$4+'Revenue Requirement'!C$33</f>
        <v>242404.45105698961</v>
      </c>
      <c r="D349" s="176">
        <f>'T Revenue'!D346-'Revenue Requirement'!D$4+'Revenue Requirement'!D$33</f>
        <v>163872.5708837253</v>
      </c>
      <c r="E349" s="176">
        <f>'T Revenue'!E346-'Revenue Requirement'!E$4+'Revenue Requirement'!E$33</f>
        <v>87453.274119856302</v>
      </c>
      <c r="G349" s="179" t="e">
        <f ca="1"/>
        <v>#NAME?</v>
      </c>
      <c r="H349" s="179" t="e">
        <f ca="1"/>
        <v>#NAME?</v>
      </c>
      <c r="I349" s="179" t="e">
        <f ca="1"/>
        <v>#NAME?</v>
      </c>
      <c r="J349" s="179" t="e">
        <f ca="1"/>
        <v>#NAME?</v>
      </c>
      <c r="L349" s="175">
        <f>NR_to_Cash!C$9</f>
        <v>-54723.468549817509</v>
      </c>
      <c r="M349" s="175">
        <f>NR_to_Cash!D$9</f>
        <v>-177401.26576231886</v>
      </c>
      <c r="N349" s="175">
        <f>NR_to_Cash!E$9</f>
        <v>-150226.47815209487</v>
      </c>
      <c r="O349" s="175">
        <f>NR_to_Cash!F$9</f>
        <v>-172910.78815747867</v>
      </c>
      <c r="Q349" s="1">
        <v>342</v>
      </c>
      <c r="R349" s="176">
        <v>-15307.09436390968</v>
      </c>
      <c r="S349" s="176">
        <v>242404.45105698961</v>
      </c>
      <c r="T349" s="176">
        <v>163872.5708837253</v>
      </c>
      <c r="U349" s="176">
        <v>87453.274119856302</v>
      </c>
      <c r="V349" s="2"/>
      <c r="W349" s="176">
        <v>-29961.746312082047</v>
      </c>
      <c r="X349" s="176">
        <v>-7415.914301024517</v>
      </c>
      <c r="Y349" s="176">
        <v>-19846.060036373092</v>
      </c>
      <c r="Z349" s="176">
        <v>-23610.566570602125</v>
      </c>
      <c r="AA349" s="2"/>
      <c r="AB349" s="175">
        <v>-54723.468549817509</v>
      </c>
      <c r="AC349" s="175">
        <v>-177401.26576231886</v>
      </c>
      <c r="AD349" s="175">
        <v>-150226.47815209487</v>
      </c>
      <c r="AE349" s="175">
        <v>-172910.78815747867</v>
      </c>
    </row>
    <row r="350" spans="1:31">
      <c r="A350" s="1">
        <v>343</v>
      </c>
      <c r="B350" s="176">
        <f>'T Revenue'!B347-'Year 0'!G$8+'Year 0'!G$122</f>
        <v>-15985.1853149503</v>
      </c>
      <c r="C350" s="176">
        <f>'T Revenue'!C347-'Revenue Requirement'!C$4+'Revenue Requirement'!C$33</f>
        <v>223670.73857919197</v>
      </c>
      <c r="D350" s="176">
        <f>'T Revenue'!D347-'Revenue Requirement'!D$4+'Revenue Requirement'!D$33</f>
        <v>140197.65380587918</v>
      </c>
      <c r="E350" s="176">
        <f>'T Revenue'!E347-'Revenue Requirement'!E$4+'Revenue Requirement'!E$33</f>
        <v>114651.08948682342</v>
      </c>
      <c r="G350" s="179" t="e">
        <f ca="1"/>
        <v>#NAME?</v>
      </c>
      <c r="H350" s="179" t="e">
        <f ca="1"/>
        <v>#NAME?</v>
      </c>
      <c r="I350" s="179" t="e">
        <f ca="1"/>
        <v>#NAME?</v>
      </c>
      <c r="J350" s="179" t="e">
        <f ca="1"/>
        <v>#NAME?</v>
      </c>
      <c r="L350" s="175">
        <f>NR_to_Cash!C$9</f>
        <v>-54723.468549817509</v>
      </c>
      <c r="M350" s="175">
        <f>NR_to_Cash!D$9</f>
        <v>-177401.26576231886</v>
      </c>
      <c r="N350" s="175">
        <f>NR_to_Cash!E$9</f>
        <v>-150226.47815209487</v>
      </c>
      <c r="O350" s="175">
        <f>NR_to_Cash!F$9</f>
        <v>-172910.78815747867</v>
      </c>
      <c r="Q350" s="1">
        <v>343</v>
      </c>
      <c r="R350" s="176">
        <v>-15985.1853149503</v>
      </c>
      <c r="S350" s="176">
        <v>223670.73857919197</v>
      </c>
      <c r="T350" s="176">
        <v>140197.65380587918</v>
      </c>
      <c r="U350" s="176">
        <v>114651.08948682342</v>
      </c>
      <c r="V350" s="2"/>
      <c r="W350" s="176">
        <v>-32375.995671269018</v>
      </c>
      <c r="X350" s="176">
        <v>-32718.671258095419</v>
      </c>
      <c r="Y350" s="176">
        <v>-999.49370639631525</v>
      </c>
      <c r="Z350" s="176">
        <v>7969.2425233791582</v>
      </c>
      <c r="AA350" s="2"/>
      <c r="AB350" s="175">
        <v>-54723.468549817509</v>
      </c>
      <c r="AC350" s="175">
        <v>-177401.26576231886</v>
      </c>
      <c r="AD350" s="175">
        <v>-150226.47815209487</v>
      </c>
      <c r="AE350" s="175">
        <v>-172910.78815747867</v>
      </c>
    </row>
    <row r="351" spans="1:31">
      <c r="A351" s="1">
        <v>344</v>
      </c>
      <c r="B351" s="176">
        <f>'T Revenue'!B348-'Year 0'!G$8+'Year 0'!G$122</f>
        <v>17003.837273518788</v>
      </c>
      <c r="C351" s="176">
        <f>'T Revenue'!C348-'Revenue Requirement'!C$4+'Revenue Requirement'!C$33</f>
        <v>253518.63242031238</v>
      </c>
      <c r="D351" s="176">
        <f>'T Revenue'!D348-'Revenue Requirement'!D$4+'Revenue Requirement'!D$33</f>
        <v>159702.43173084664</v>
      </c>
      <c r="E351" s="176">
        <f>'T Revenue'!E348-'Revenue Requirement'!E$4+'Revenue Requirement'!E$33</f>
        <v>170132.1040407496</v>
      </c>
      <c r="G351" s="179" t="e">
        <f ca="1"/>
        <v>#NAME?</v>
      </c>
      <c r="H351" s="179" t="e">
        <f ca="1"/>
        <v>#NAME?</v>
      </c>
      <c r="I351" s="179" t="e">
        <f ca="1"/>
        <v>#NAME?</v>
      </c>
      <c r="J351" s="179" t="e">
        <f ca="1"/>
        <v>#NAME?</v>
      </c>
      <c r="L351" s="175">
        <f>NR_to_Cash!C$9</f>
        <v>-54723.468549817509</v>
      </c>
      <c r="M351" s="175">
        <f>NR_to_Cash!D$9</f>
        <v>-177401.26576231886</v>
      </c>
      <c r="N351" s="175">
        <f>NR_to_Cash!E$9</f>
        <v>-150226.47815209487</v>
      </c>
      <c r="O351" s="175">
        <f>NR_to_Cash!F$9</f>
        <v>-172910.78815747867</v>
      </c>
      <c r="Q351" s="1">
        <v>344</v>
      </c>
      <c r="R351" s="176">
        <v>17003.837273518788</v>
      </c>
      <c r="S351" s="176">
        <v>253518.63242031238</v>
      </c>
      <c r="T351" s="176">
        <v>159702.43173084664</v>
      </c>
      <c r="U351" s="176">
        <v>170132.1040407496</v>
      </c>
      <c r="V351" s="2"/>
      <c r="W351" s="176">
        <v>-20123.14506742754</v>
      </c>
      <c r="X351" s="176">
        <v>1891.4632911682129</v>
      </c>
      <c r="Y351" s="176">
        <v>-9803.4458965254016</v>
      </c>
      <c r="Z351" s="176">
        <v>-16041.251245716121</v>
      </c>
      <c r="AA351" s="2"/>
      <c r="AB351" s="175">
        <v>-54723.468549817509</v>
      </c>
      <c r="AC351" s="175">
        <v>-177401.26576231886</v>
      </c>
      <c r="AD351" s="175">
        <v>-150226.47815209487</v>
      </c>
      <c r="AE351" s="175">
        <v>-172910.78815747867</v>
      </c>
    </row>
    <row r="352" spans="1:31">
      <c r="A352" s="1">
        <v>345</v>
      </c>
      <c r="B352" s="176">
        <f>'T Revenue'!B349-'Year 0'!G$8+'Year 0'!G$122</f>
        <v>6649.3099625261966</v>
      </c>
      <c r="C352" s="176">
        <f>'T Revenue'!C349-'Revenue Requirement'!C$4+'Revenue Requirement'!C$33</f>
        <v>242613.18447135668</v>
      </c>
      <c r="D352" s="176">
        <f>'T Revenue'!D349-'Revenue Requirement'!D$4+'Revenue Requirement'!D$33</f>
        <v>168947.14246535394</v>
      </c>
      <c r="E352" s="176">
        <f>'T Revenue'!E349-'Revenue Requirement'!E$4+'Revenue Requirement'!E$33</f>
        <v>140945.96004593372</v>
      </c>
      <c r="G352" s="179" t="e">
        <f ca="1"/>
        <v>#NAME?</v>
      </c>
      <c r="H352" s="179" t="e">
        <f ca="1"/>
        <v>#NAME?</v>
      </c>
      <c r="I352" s="179" t="e">
        <f ca="1"/>
        <v>#NAME?</v>
      </c>
      <c r="J352" s="179" t="e">
        <f ca="1"/>
        <v>#NAME?</v>
      </c>
      <c r="L352" s="175">
        <f>NR_to_Cash!C$9</f>
        <v>-54723.468549817509</v>
      </c>
      <c r="M352" s="175">
        <f>NR_to_Cash!D$9</f>
        <v>-177401.26576231886</v>
      </c>
      <c r="N352" s="175">
        <f>NR_to_Cash!E$9</f>
        <v>-150226.47815209487</v>
      </c>
      <c r="O352" s="175">
        <f>NR_to_Cash!F$9</f>
        <v>-172910.78815747867</v>
      </c>
      <c r="Q352" s="1">
        <v>345</v>
      </c>
      <c r="R352" s="176">
        <v>6649.3099625261966</v>
      </c>
      <c r="S352" s="176">
        <v>242613.18447135668</v>
      </c>
      <c r="T352" s="176">
        <v>168947.14246535394</v>
      </c>
      <c r="U352" s="176">
        <v>140945.96004593372</v>
      </c>
      <c r="V352" s="2"/>
      <c r="W352" s="176">
        <v>-7082.8062755096471</v>
      </c>
      <c r="X352" s="176">
        <v>-38589.343321484048</v>
      </c>
      <c r="Y352" s="176">
        <v>-12231.498000069056</v>
      </c>
      <c r="Z352" s="176">
        <v>-17872.392530782381</v>
      </c>
      <c r="AA352" s="2"/>
      <c r="AB352" s="175">
        <v>-54723.468549817509</v>
      </c>
      <c r="AC352" s="175">
        <v>-177401.26576231886</v>
      </c>
      <c r="AD352" s="175">
        <v>-150226.47815209487</v>
      </c>
      <c r="AE352" s="175">
        <v>-172910.78815747867</v>
      </c>
    </row>
    <row r="353" spans="1:31">
      <c r="A353" s="1">
        <v>346</v>
      </c>
      <c r="B353" s="176">
        <f>'T Revenue'!B350-'Year 0'!G$8+'Year 0'!G$122</f>
        <v>17557.21803717548</v>
      </c>
      <c r="C353" s="176">
        <f>'T Revenue'!C350-'Revenue Requirement'!C$4+'Revenue Requirement'!C$33</f>
        <v>215986.39696531976</v>
      </c>
      <c r="D353" s="176">
        <f>'T Revenue'!D350-'Revenue Requirement'!D$4+'Revenue Requirement'!D$33</f>
        <v>183012.30467695836</v>
      </c>
      <c r="E353" s="176">
        <f>'T Revenue'!E350-'Revenue Requirement'!E$4+'Revenue Requirement'!E$33</f>
        <v>132416.93222492025</v>
      </c>
      <c r="G353" s="179" t="e">
        <f ca="1"/>
        <v>#NAME?</v>
      </c>
      <c r="H353" s="179" t="e">
        <f ca="1"/>
        <v>#NAME?</v>
      </c>
      <c r="I353" s="179" t="e">
        <f ca="1"/>
        <v>#NAME?</v>
      </c>
      <c r="J353" s="179" t="e">
        <f ca="1"/>
        <v>#NAME?</v>
      </c>
      <c r="L353" s="175">
        <f>NR_to_Cash!C$9</f>
        <v>-54723.468549817509</v>
      </c>
      <c r="M353" s="175">
        <f>NR_to_Cash!D$9</f>
        <v>-177401.26576231886</v>
      </c>
      <c r="N353" s="175">
        <f>NR_to_Cash!E$9</f>
        <v>-150226.47815209487</v>
      </c>
      <c r="O353" s="175">
        <f>NR_to_Cash!F$9</f>
        <v>-172910.78815747867</v>
      </c>
      <c r="Q353" s="1">
        <v>346</v>
      </c>
      <c r="R353" s="176">
        <v>17557.21803717548</v>
      </c>
      <c r="S353" s="176">
        <v>215986.39696531976</v>
      </c>
      <c r="T353" s="176">
        <v>183012.30467695836</v>
      </c>
      <c r="U353" s="176">
        <v>132416.93222492025</v>
      </c>
      <c r="V353" s="2"/>
      <c r="W353" s="176">
        <v>17043.372481249389</v>
      </c>
      <c r="X353" s="176">
        <v>-14881.830124004744</v>
      </c>
      <c r="Y353" s="176">
        <v>-36105.095107749803</v>
      </c>
      <c r="Z353" s="176">
        <v>-6453.3313344845083</v>
      </c>
      <c r="AA353" s="2"/>
      <c r="AB353" s="175">
        <v>-54723.468549817509</v>
      </c>
      <c r="AC353" s="175">
        <v>-177401.26576231886</v>
      </c>
      <c r="AD353" s="175">
        <v>-150226.47815209487</v>
      </c>
      <c r="AE353" s="175">
        <v>-172910.78815747867</v>
      </c>
    </row>
    <row r="354" spans="1:31">
      <c r="A354" s="1">
        <v>347</v>
      </c>
      <c r="B354" s="176">
        <f>'T Revenue'!B351-'Year 0'!G$8+'Year 0'!G$122</f>
        <v>18454.097234156216</v>
      </c>
      <c r="C354" s="176">
        <f>'T Revenue'!C351-'Revenue Requirement'!C$4+'Revenue Requirement'!C$33</f>
        <v>207084.82143777749</v>
      </c>
      <c r="D354" s="176">
        <f>'T Revenue'!D351-'Revenue Requirement'!D$4+'Revenue Requirement'!D$33</f>
        <v>176547.48639535299</v>
      </c>
      <c r="E354" s="176">
        <f>'T Revenue'!E351-'Revenue Requirement'!E$4+'Revenue Requirement'!E$33</f>
        <v>92783.208483356284</v>
      </c>
      <c r="G354" s="179" t="e">
        <f ca="1"/>
        <v>#NAME?</v>
      </c>
      <c r="H354" s="179" t="e">
        <f ca="1"/>
        <v>#NAME?</v>
      </c>
      <c r="I354" s="179" t="e">
        <f ca="1"/>
        <v>#NAME?</v>
      </c>
      <c r="J354" s="179" t="e">
        <f ca="1"/>
        <v>#NAME?</v>
      </c>
      <c r="L354" s="175">
        <f>NR_to_Cash!C$9</f>
        <v>-54723.468549817509</v>
      </c>
      <c r="M354" s="175">
        <f>NR_to_Cash!D$9</f>
        <v>-177401.26576231886</v>
      </c>
      <c r="N354" s="175">
        <f>NR_to_Cash!E$9</f>
        <v>-150226.47815209487</v>
      </c>
      <c r="O354" s="175">
        <f>NR_to_Cash!F$9</f>
        <v>-172910.78815747867</v>
      </c>
      <c r="Q354" s="1">
        <v>347</v>
      </c>
      <c r="R354" s="176">
        <v>18454.097234156216</v>
      </c>
      <c r="S354" s="176">
        <v>207084.82143777749</v>
      </c>
      <c r="T354" s="176">
        <v>176547.48639535299</v>
      </c>
      <c r="U354" s="176">
        <v>92783.208483356284</v>
      </c>
      <c r="V354" s="2"/>
      <c r="W354" s="176">
        <v>-41045.374291716609</v>
      </c>
      <c r="X354" s="176">
        <v>-23957.461960125715</v>
      </c>
      <c r="Y354" s="176">
        <v>-31984.157474531559</v>
      </c>
      <c r="Z354" s="176">
        <v>-16118.125555811683</v>
      </c>
      <c r="AA354" s="2"/>
      <c r="AB354" s="175">
        <v>-54723.468549817509</v>
      </c>
      <c r="AC354" s="175">
        <v>-177401.26576231886</v>
      </c>
      <c r="AD354" s="175">
        <v>-150226.47815209487</v>
      </c>
      <c r="AE354" s="175">
        <v>-172910.78815747867</v>
      </c>
    </row>
    <row r="355" spans="1:31">
      <c r="A355" s="1">
        <v>348</v>
      </c>
      <c r="B355" s="176">
        <f>'T Revenue'!B352-'Year 0'!G$8+'Year 0'!G$122</f>
        <v>3320.9054179261439</v>
      </c>
      <c r="C355" s="176">
        <f>'T Revenue'!C352-'Revenue Requirement'!C$4+'Revenue Requirement'!C$33</f>
        <v>215672.44060104131</v>
      </c>
      <c r="D355" s="176">
        <f>'T Revenue'!D352-'Revenue Requirement'!D$4+'Revenue Requirement'!D$33</f>
        <v>141702.8170053924</v>
      </c>
      <c r="E355" s="176">
        <f>'T Revenue'!E352-'Revenue Requirement'!E$4+'Revenue Requirement'!E$33</f>
        <v>112015.34074775316</v>
      </c>
      <c r="G355" s="179" t="e">
        <f ca="1"/>
        <v>#NAME?</v>
      </c>
      <c r="H355" s="179" t="e">
        <f ca="1"/>
        <v>#NAME?</v>
      </c>
      <c r="I355" s="179" t="e">
        <f ca="1"/>
        <v>#NAME?</v>
      </c>
      <c r="J355" s="179" t="e">
        <f ca="1"/>
        <v>#NAME?</v>
      </c>
      <c r="L355" s="175">
        <f>NR_to_Cash!C$9</f>
        <v>-54723.468549817509</v>
      </c>
      <c r="M355" s="175">
        <f>NR_to_Cash!D$9</f>
        <v>-177401.26576231886</v>
      </c>
      <c r="N355" s="175">
        <f>NR_to_Cash!E$9</f>
        <v>-150226.47815209487</v>
      </c>
      <c r="O355" s="175">
        <f>NR_to_Cash!F$9</f>
        <v>-172910.78815747867</v>
      </c>
      <c r="Q355" s="1">
        <v>348</v>
      </c>
      <c r="R355" s="176">
        <v>3320.9054179261439</v>
      </c>
      <c r="S355" s="176">
        <v>215672.44060104131</v>
      </c>
      <c r="T355" s="176">
        <v>141702.8170053924</v>
      </c>
      <c r="U355" s="176">
        <v>112015.34074775316</v>
      </c>
      <c r="V355" s="2"/>
      <c r="W355" s="176">
        <v>-142.03542958665639</v>
      </c>
      <c r="X355" s="176">
        <v>-15429.662125210278</v>
      </c>
      <c r="Y355" s="176">
        <v>-30062.097991369432</v>
      </c>
      <c r="Z355" s="176">
        <v>-32257.876396731706</v>
      </c>
      <c r="AA355" s="2"/>
      <c r="AB355" s="175">
        <v>-54723.468549817509</v>
      </c>
      <c r="AC355" s="175">
        <v>-177401.26576231886</v>
      </c>
      <c r="AD355" s="175">
        <v>-150226.47815209487</v>
      </c>
      <c r="AE355" s="175">
        <v>-172910.78815747867</v>
      </c>
    </row>
    <row r="356" spans="1:31">
      <c r="A356" s="1">
        <v>349</v>
      </c>
      <c r="B356" s="176">
        <f>'T Revenue'!B353-'Year 0'!G$8+'Year 0'!G$122</f>
        <v>-40.526241705287248</v>
      </c>
      <c r="C356" s="176">
        <f>'T Revenue'!C353-'Revenue Requirement'!C$4+'Revenue Requirement'!C$33</f>
        <v>202611.90020382195</v>
      </c>
      <c r="D356" s="176">
        <f>'T Revenue'!D353-'Revenue Requirement'!D$4+'Revenue Requirement'!D$33</f>
        <v>96018.79612138751</v>
      </c>
      <c r="E356" s="176">
        <f>'T Revenue'!E353-'Revenue Requirement'!E$4+'Revenue Requirement'!E$33</f>
        <v>21229.763039609883</v>
      </c>
      <c r="G356" s="179" t="e">
        <f ca="1"/>
        <v>#NAME?</v>
      </c>
      <c r="H356" s="179" t="e">
        <f ca="1"/>
        <v>#NAME?</v>
      </c>
      <c r="I356" s="179" t="e">
        <f ca="1"/>
        <v>#NAME?</v>
      </c>
      <c r="J356" s="179" t="e">
        <f ca="1"/>
        <v>#NAME?</v>
      </c>
      <c r="L356" s="175">
        <f>NR_to_Cash!C$9</f>
        <v>-54723.468549817509</v>
      </c>
      <c r="M356" s="175">
        <f>NR_to_Cash!D$9</f>
        <v>-177401.26576231886</v>
      </c>
      <c r="N356" s="175">
        <f>NR_to_Cash!E$9</f>
        <v>-150226.47815209487</v>
      </c>
      <c r="O356" s="175">
        <f>NR_to_Cash!F$9</f>
        <v>-172910.78815747867</v>
      </c>
      <c r="Q356" s="1">
        <v>349</v>
      </c>
      <c r="R356" s="176">
        <v>-40.526241705287248</v>
      </c>
      <c r="S356" s="176">
        <v>202611.90020382195</v>
      </c>
      <c r="T356" s="176">
        <v>96018.79612138751</v>
      </c>
      <c r="U356" s="176">
        <v>21229.763039609883</v>
      </c>
      <c r="V356" s="2"/>
      <c r="W356" s="176">
        <v>-23764.197406032006</v>
      </c>
      <c r="X356" s="176">
        <v>-11443.859826929169</v>
      </c>
      <c r="Y356" s="176">
        <v>4016.4769309260882</v>
      </c>
      <c r="Z356" s="176">
        <v>-11862.659893207019</v>
      </c>
      <c r="AA356" s="2"/>
      <c r="AB356" s="175">
        <v>-54723.468549817509</v>
      </c>
      <c r="AC356" s="175">
        <v>-177401.26576231886</v>
      </c>
      <c r="AD356" s="175">
        <v>-150226.47815209487</v>
      </c>
      <c r="AE356" s="175">
        <v>-172910.78815747867</v>
      </c>
    </row>
    <row r="357" spans="1:31">
      <c r="A357" s="1">
        <v>350</v>
      </c>
      <c r="B357" s="176">
        <f>'T Revenue'!B354-'Year 0'!G$8+'Year 0'!G$122</f>
        <v>8562.9926107004285</v>
      </c>
      <c r="C357" s="176">
        <f>'T Revenue'!C354-'Revenue Requirement'!C$4+'Revenue Requirement'!C$33</f>
        <v>216914.16046869033</v>
      </c>
      <c r="D357" s="176">
        <f>'T Revenue'!D354-'Revenue Requirement'!D$4+'Revenue Requirement'!D$33</f>
        <v>161758.57803493249</v>
      </c>
      <c r="E357" s="176">
        <f>'T Revenue'!E354-'Revenue Requirement'!E$4+'Revenue Requirement'!E$33</f>
        <v>73469.915525756544</v>
      </c>
      <c r="G357" s="179" t="e">
        <f ca="1"/>
        <v>#NAME?</v>
      </c>
      <c r="H357" s="179" t="e">
        <f ca="1"/>
        <v>#NAME?</v>
      </c>
      <c r="I357" s="179" t="e">
        <f ca="1"/>
        <v>#NAME?</v>
      </c>
      <c r="J357" s="179" t="e">
        <f ca="1"/>
        <v>#NAME?</v>
      </c>
      <c r="L357" s="175">
        <f>NR_to_Cash!C$9</f>
        <v>-54723.468549817509</v>
      </c>
      <c r="M357" s="175">
        <f>NR_to_Cash!D$9</f>
        <v>-177401.26576231886</v>
      </c>
      <c r="N357" s="175">
        <f>NR_to_Cash!E$9</f>
        <v>-150226.47815209487</v>
      </c>
      <c r="O357" s="175">
        <f>NR_to_Cash!F$9</f>
        <v>-172910.78815747867</v>
      </c>
      <c r="Q357" s="1">
        <v>350</v>
      </c>
      <c r="R357" s="176">
        <v>8562.9926107004285</v>
      </c>
      <c r="S357" s="176">
        <v>216914.16046869033</v>
      </c>
      <c r="T357" s="176">
        <v>161758.57803493249</v>
      </c>
      <c r="U357" s="176">
        <v>73469.915525756544</v>
      </c>
      <c r="V357" s="2"/>
      <c r="W357" s="176">
        <v>-24053.908594053704</v>
      </c>
      <c r="X357" s="176">
        <v>-33842.639215589035</v>
      </c>
      <c r="Y357" s="176">
        <v>28349.600810139906</v>
      </c>
      <c r="Z357" s="176">
        <v>29075.49195033568</v>
      </c>
      <c r="AA357" s="2"/>
      <c r="AB357" s="175">
        <v>-54723.468549817509</v>
      </c>
      <c r="AC357" s="175">
        <v>-177401.26576231886</v>
      </c>
      <c r="AD357" s="175">
        <v>-150226.47815209487</v>
      </c>
      <c r="AE357" s="175">
        <v>-172910.78815747867</v>
      </c>
    </row>
    <row r="358" spans="1:31">
      <c r="A358" s="1">
        <v>351</v>
      </c>
      <c r="B358" s="176">
        <f>'T Revenue'!B355-'Year 0'!G$8+'Year 0'!G$122</f>
        <v>-15630.830975077581</v>
      </c>
      <c r="C358" s="176">
        <f>'T Revenue'!C355-'Revenue Requirement'!C$4+'Revenue Requirement'!C$33</f>
        <v>169532.31194413593</v>
      </c>
      <c r="D358" s="176">
        <f>'T Revenue'!D355-'Revenue Requirement'!D$4+'Revenue Requirement'!D$33</f>
        <v>132787.67620348022</v>
      </c>
      <c r="E358" s="176">
        <f>'T Revenue'!E355-'Revenue Requirement'!E$4+'Revenue Requirement'!E$33</f>
        <v>70482.318924883846</v>
      </c>
      <c r="G358" s="179" t="e">
        <f ca="1"/>
        <v>#NAME?</v>
      </c>
      <c r="H358" s="179" t="e">
        <f ca="1"/>
        <v>#NAME?</v>
      </c>
      <c r="I358" s="179" t="e">
        <f ca="1"/>
        <v>#NAME?</v>
      </c>
      <c r="J358" s="179" t="e">
        <f ca="1"/>
        <v>#NAME?</v>
      </c>
      <c r="L358" s="175">
        <f>NR_to_Cash!C$9</f>
        <v>-54723.468549817509</v>
      </c>
      <c r="M358" s="175">
        <f>NR_to_Cash!D$9</f>
        <v>-177401.26576231886</v>
      </c>
      <c r="N358" s="175">
        <f>NR_to_Cash!E$9</f>
        <v>-150226.47815209487</v>
      </c>
      <c r="O358" s="175">
        <f>NR_to_Cash!F$9</f>
        <v>-172910.78815747867</v>
      </c>
      <c r="Q358" s="1">
        <v>351</v>
      </c>
      <c r="R358" s="176">
        <v>-15630.830975077581</v>
      </c>
      <c r="S358" s="176">
        <v>169532.31194413593</v>
      </c>
      <c r="T358" s="176">
        <v>132787.67620348022</v>
      </c>
      <c r="U358" s="176">
        <v>70482.318924883846</v>
      </c>
      <c r="V358" s="2"/>
      <c r="W358" s="176">
        <v>-51857.807343894616</v>
      </c>
      <c r="X358" s="176">
        <v>-27727.156177468132</v>
      </c>
      <c r="Y358" s="176">
        <v>-15530.472459275508</v>
      </c>
      <c r="Z358" s="176">
        <v>-10611.485656129895</v>
      </c>
      <c r="AA358" s="2"/>
      <c r="AB358" s="175">
        <v>-54723.468549817509</v>
      </c>
      <c r="AC358" s="175">
        <v>-177401.26576231886</v>
      </c>
      <c r="AD358" s="175">
        <v>-150226.47815209487</v>
      </c>
      <c r="AE358" s="175">
        <v>-172910.78815747867</v>
      </c>
    </row>
    <row r="359" spans="1:31">
      <c r="A359" s="1">
        <v>352</v>
      </c>
      <c r="B359" s="176">
        <f>'T Revenue'!B356-'Year 0'!G$8+'Year 0'!G$122</f>
        <v>-11972.700938911876</v>
      </c>
      <c r="C359" s="176">
        <f>'T Revenue'!C356-'Revenue Requirement'!C$4+'Revenue Requirement'!C$33</f>
        <v>207607.1327460364</v>
      </c>
      <c r="D359" s="176">
        <f>'T Revenue'!D356-'Revenue Requirement'!D$4+'Revenue Requirement'!D$33</f>
        <v>140788.39681916498</v>
      </c>
      <c r="E359" s="176">
        <f>'T Revenue'!E356-'Revenue Requirement'!E$4+'Revenue Requirement'!E$33</f>
        <v>119229.49410658469</v>
      </c>
      <c r="G359" s="179" t="e">
        <f ca="1"/>
        <v>#NAME?</v>
      </c>
      <c r="H359" s="179" t="e">
        <f ca="1"/>
        <v>#NAME?</v>
      </c>
      <c r="I359" s="179" t="e">
        <f ca="1"/>
        <v>#NAME?</v>
      </c>
      <c r="J359" s="179" t="e">
        <f ca="1"/>
        <v>#NAME?</v>
      </c>
      <c r="L359" s="175">
        <f>NR_to_Cash!C$9</f>
        <v>-54723.468549817509</v>
      </c>
      <c r="M359" s="175">
        <f>NR_to_Cash!D$9</f>
        <v>-177401.26576231886</v>
      </c>
      <c r="N359" s="175">
        <f>NR_to_Cash!E$9</f>
        <v>-150226.47815209487</v>
      </c>
      <c r="O359" s="175">
        <f>NR_to_Cash!F$9</f>
        <v>-172910.78815747867</v>
      </c>
      <c r="Q359" s="1">
        <v>352</v>
      </c>
      <c r="R359" s="176">
        <v>-11972.700938911876</v>
      </c>
      <c r="S359" s="176">
        <v>207607.1327460364</v>
      </c>
      <c r="T359" s="176">
        <v>140788.39681916498</v>
      </c>
      <c r="U359" s="176">
        <v>119229.49410658469</v>
      </c>
      <c r="V359" s="2"/>
      <c r="W359" s="176">
        <v>-54166.070120002143</v>
      </c>
      <c r="X359" s="176">
        <v>-11497.326881156536</v>
      </c>
      <c r="Y359" s="176">
        <v>2137.3007854130119</v>
      </c>
      <c r="Z359" s="176">
        <v>-60206.043353344547</v>
      </c>
      <c r="AA359" s="2"/>
      <c r="AB359" s="175">
        <v>-54723.468549817509</v>
      </c>
      <c r="AC359" s="175">
        <v>-177401.26576231886</v>
      </c>
      <c r="AD359" s="175">
        <v>-150226.47815209487</v>
      </c>
      <c r="AE359" s="175">
        <v>-172910.78815747867</v>
      </c>
    </row>
    <row r="360" spans="1:31">
      <c r="A360" s="1">
        <v>353</v>
      </c>
      <c r="B360" s="176">
        <f>'T Revenue'!B357-'Year 0'!G$8+'Year 0'!G$122</f>
        <v>9665.0771109310444</v>
      </c>
      <c r="C360" s="176">
        <f>'T Revenue'!C357-'Revenue Requirement'!C$4+'Revenue Requirement'!C$33</f>
        <v>227670.72785156779</v>
      </c>
      <c r="D360" s="176">
        <f>'T Revenue'!D357-'Revenue Requirement'!D$4+'Revenue Requirement'!D$33</f>
        <v>187812.77269331808</v>
      </c>
      <c r="E360" s="176">
        <f>'T Revenue'!E357-'Revenue Requirement'!E$4+'Revenue Requirement'!E$33</f>
        <v>135611.97933372785</v>
      </c>
      <c r="G360" s="179" t="e">
        <f ca="1"/>
        <v>#NAME?</v>
      </c>
      <c r="H360" s="179" t="e">
        <f ca="1"/>
        <v>#NAME?</v>
      </c>
      <c r="I360" s="179" t="e">
        <f ca="1"/>
        <v>#NAME?</v>
      </c>
      <c r="J360" s="179" t="e">
        <f ca="1"/>
        <v>#NAME?</v>
      </c>
      <c r="L360" s="175">
        <f>NR_to_Cash!C$9</f>
        <v>-54723.468549817509</v>
      </c>
      <c r="M360" s="175">
        <f>NR_to_Cash!D$9</f>
        <v>-177401.26576231886</v>
      </c>
      <c r="N360" s="175">
        <f>NR_to_Cash!E$9</f>
        <v>-150226.47815209487</v>
      </c>
      <c r="O360" s="175">
        <f>NR_to_Cash!F$9</f>
        <v>-172910.78815747867</v>
      </c>
      <c r="Q360" s="1">
        <v>353</v>
      </c>
      <c r="R360" s="176">
        <v>9665.0771109310444</v>
      </c>
      <c r="S360" s="176">
        <v>227670.72785156779</v>
      </c>
      <c r="T360" s="176">
        <v>187812.77269331808</v>
      </c>
      <c r="U360" s="176">
        <v>135611.97933372785</v>
      </c>
      <c r="V360" s="2"/>
      <c r="W360" s="176">
        <v>-18429.796229230473</v>
      </c>
      <c r="X360" s="176">
        <v>-4628.3653863060754</v>
      </c>
      <c r="Y360" s="176">
        <v>13235.884213975398</v>
      </c>
      <c r="Z360" s="176">
        <v>4623.9811536222696</v>
      </c>
      <c r="AA360" s="2"/>
      <c r="AB360" s="175">
        <v>-54723.468549817509</v>
      </c>
      <c r="AC360" s="175">
        <v>-177401.26576231886</v>
      </c>
      <c r="AD360" s="175">
        <v>-150226.47815209487</v>
      </c>
      <c r="AE360" s="175">
        <v>-172910.78815747867</v>
      </c>
    </row>
    <row r="361" spans="1:31">
      <c r="A361" s="1">
        <v>354</v>
      </c>
      <c r="B361" s="176">
        <f>'T Revenue'!B358-'Year 0'!G$8+'Year 0'!G$122</f>
        <v>-3817.7673365739174</v>
      </c>
      <c r="C361" s="176">
        <f>'T Revenue'!C358-'Revenue Requirement'!C$4+'Revenue Requirement'!C$33</f>
        <v>259214.08149057138</v>
      </c>
      <c r="D361" s="176">
        <f>'T Revenue'!D358-'Revenue Requirement'!D$4+'Revenue Requirement'!D$33</f>
        <v>165533.49552270211</v>
      </c>
      <c r="E361" s="176">
        <f>'T Revenue'!E358-'Revenue Requirement'!E$4+'Revenue Requirement'!E$33</f>
        <v>176004.41737190005</v>
      </c>
      <c r="G361" s="179" t="e">
        <f ca="1"/>
        <v>#NAME?</v>
      </c>
      <c r="H361" s="179" t="e">
        <f ca="1"/>
        <v>#NAME?</v>
      </c>
      <c r="I361" s="179" t="e">
        <f ca="1"/>
        <v>#NAME?</v>
      </c>
      <c r="J361" s="179" t="e">
        <f ca="1"/>
        <v>#NAME?</v>
      </c>
      <c r="L361" s="175">
        <f>NR_to_Cash!C$9</f>
        <v>-54723.468549817509</v>
      </c>
      <c r="M361" s="175">
        <f>NR_to_Cash!D$9</f>
        <v>-177401.26576231886</v>
      </c>
      <c r="N361" s="175">
        <f>NR_to_Cash!E$9</f>
        <v>-150226.47815209487</v>
      </c>
      <c r="O361" s="175">
        <f>NR_to_Cash!F$9</f>
        <v>-172910.78815747867</v>
      </c>
      <c r="Q361" s="1">
        <v>354</v>
      </c>
      <c r="R361" s="176">
        <v>-3817.7673365739174</v>
      </c>
      <c r="S361" s="176">
        <v>259214.08149057138</v>
      </c>
      <c r="T361" s="176">
        <v>165533.49552270211</v>
      </c>
      <c r="U361" s="176">
        <v>176004.41737190005</v>
      </c>
      <c r="V361" s="2"/>
      <c r="W361" s="176">
        <v>-60617.116157234181</v>
      </c>
      <c r="X361" s="176">
        <v>10790.689360939665</v>
      </c>
      <c r="Y361" s="176">
        <v>-24308.233187046135</v>
      </c>
      <c r="Z361" s="176">
        <v>-13449.48529376043</v>
      </c>
      <c r="AA361" s="2"/>
      <c r="AB361" s="175">
        <v>-54723.468549817509</v>
      </c>
      <c r="AC361" s="175">
        <v>-177401.26576231886</v>
      </c>
      <c r="AD361" s="175">
        <v>-150226.47815209487</v>
      </c>
      <c r="AE361" s="175">
        <v>-172910.78815747867</v>
      </c>
    </row>
    <row r="362" spans="1:31">
      <c r="A362" s="1">
        <v>355</v>
      </c>
      <c r="B362" s="176">
        <f>'T Revenue'!B359-'Year 0'!G$8+'Year 0'!G$122</f>
        <v>-15851.315804812126</v>
      </c>
      <c r="C362" s="176">
        <f>'T Revenue'!C359-'Revenue Requirement'!C$4+'Revenue Requirement'!C$33</f>
        <v>215190.21369172889</v>
      </c>
      <c r="D362" s="176">
        <f>'T Revenue'!D359-'Revenue Requirement'!D$4+'Revenue Requirement'!D$33</f>
        <v>167096.42748817382</v>
      </c>
      <c r="E362" s="176">
        <f>'T Revenue'!E359-'Revenue Requirement'!E$4+'Revenue Requirement'!E$33</f>
        <v>85477.015831722412</v>
      </c>
      <c r="G362" s="179" t="e">
        <f ca="1"/>
        <v>#NAME?</v>
      </c>
      <c r="H362" s="179" t="e">
        <f ca="1"/>
        <v>#NAME?</v>
      </c>
      <c r="I362" s="179" t="e">
        <f ca="1"/>
        <v>#NAME?</v>
      </c>
      <c r="J362" s="179" t="e">
        <f ca="1"/>
        <v>#NAME?</v>
      </c>
      <c r="L362" s="175">
        <f>NR_to_Cash!C$9</f>
        <v>-54723.468549817509</v>
      </c>
      <c r="M362" s="175">
        <f>NR_to_Cash!D$9</f>
        <v>-177401.26576231886</v>
      </c>
      <c r="N362" s="175">
        <f>NR_to_Cash!E$9</f>
        <v>-150226.47815209487</v>
      </c>
      <c r="O362" s="175">
        <f>NR_to_Cash!F$9</f>
        <v>-172910.78815747867</v>
      </c>
      <c r="Q362" s="1">
        <v>355</v>
      </c>
      <c r="R362" s="176">
        <v>-15851.315804812126</v>
      </c>
      <c r="S362" s="176">
        <v>215190.21369172889</v>
      </c>
      <c r="T362" s="176">
        <v>167096.42748817382</v>
      </c>
      <c r="U362" s="176">
        <v>85477.015831722412</v>
      </c>
      <c r="V362" s="2"/>
      <c r="W362" s="176">
        <v>28070.550764796906</v>
      </c>
      <c r="X362" s="176">
        <v>-9048.1788110143971</v>
      </c>
      <c r="Y362" s="176">
        <v>-15044.2719926883</v>
      </c>
      <c r="Z362" s="176">
        <v>-19434.858593355166</v>
      </c>
      <c r="AA362" s="2"/>
      <c r="AB362" s="175">
        <v>-54723.468549817509</v>
      </c>
      <c r="AC362" s="175">
        <v>-177401.26576231886</v>
      </c>
      <c r="AD362" s="175">
        <v>-150226.47815209487</v>
      </c>
      <c r="AE362" s="175">
        <v>-172910.78815747867</v>
      </c>
    </row>
    <row r="363" spans="1:31">
      <c r="A363" s="1">
        <v>356</v>
      </c>
      <c r="B363" s="176">
        <f>'T Revenue'!B360-'Year 0'!G$8+'Year 0'!G$122</f>
        <v>-12381.270700638648</v>
      </c>
      <c r="C363" s="176">
        <f>'T Revenue'!C360-'Revenue Requirement'!C$4+'Revenue Requirement'!C$33</f>
        <v>212710.5453694358</v>
      </c>
      <c r="D363" s="176">
        <f>'T Revenue'!D360-'Revenue Requirement'!D$4+'Revenue Requirement'!D$33</f>
        <v>146085.91045851121</v>
      </c>
      <c r="E363" s="176">
        <f>'T Revenue'!E360-'Revenue Requirement'!E$4+'Revenue Requirement'!E$33</f>
        <v>110773.27592350985</v>
      </c>
      <c r="G363" s="179" t="e">
        <f ca="1"/>
        <v>#NAME?</v>
      </c>
      <c r="H363" s="179" t="e">
        <f ca="1"/>
        <v>#NAME?</v>
      </c>
      <c r="I363" s="179" t="e">
        <f ca="1"/>
        <v>#NAME?</v>
      </c>
      <c r="J363" s="179" t="e">
        <f ca="1"/>
        <v>#NAME?</v>
      </c>
      <c r="L363" s="175">
        <f>NR_to_Cash!C$9</f>
        <v>-54723.468549817509</v>
      </c>
      <c r="M363" s="175">
        <f>NR_to_Cash!D$9</f>
        <v>-177401.26576231886</v>
      </c>
      <c r="N363" s="175">
        <f>NR_to_Cash!E$9</f>
        <v>-150226.47815209487</v>
      </c>
      <c r="O363" s="175">
        <f>NR_to_Cash!F$9</f>
        <v>-172910.78815747867</v>
      </c>
      <c r="Q363" s="1">
        <v>356</v>
      </c>
      <c r="R363" s="176">
        <v>-12381.270700638648</v>
      </c>
      <c r="S363" s="176">
        <v>212710.5453694358</v>
      </c>
      <c r="T363" s="176">
        <v>146085.91045851121</v>
      </c>
      <c r="U363" s="176">
        <v>110773.27592350985</v>
      </c>
      <c r="V363" s="2"/>
      <c r="W363" s="176">
        <v>-27592.548500839388</v>
      </c>
      <c r="X363" s="176">
        <v>-1394.710675557144</v>
      </c>
      <c r="Y363" s="176">
        <v>-3789.5666486194823</v>
      </c>
      <c r="Z363" s="176">
        <v>-25862.130336123053</v>
      </c>
      <c r="AA363" s="2"/>
      <c r="AB363" s="175">
        <v>-54723.468549817509</v>
      </c>
      <c r="AC363" s="175">
        <v>-177401.26576231886</v>
      </c>
      <c r="AD363" s="175">
        <v>-150226.47815209487</v>
      </c>
      <c r="AE363" s="175">
        <v>-172910.78815747867</v>
      </c>
    </row>
    <row r="364" spans="1:31">
      <c r="A364" s="1">
        <v>357</v>
      </c>
      <c r="B364" s="176">
        <f>'T Revenue'!B361-'Year 0'!G$8+'Year 0'!G$122</f>
        <v>-13693.036405462073</v>
      </c>
      <c r="C364" s="176">
        <f>'T Revenue'!C361-'Revenue Requirement'!C$4+'Revenue Requirement'!C$33</f>
        <v>238836.89889274165</v>
      </c>
      <c r="D364" s="176">
        <f>'T Revenue'!D361-'Revenue Requirement'!D$4+'Revenue Requirement'!D$33</f>
        <v>158138.94302142621</v>
      </c>
      <c r="E364" s="176">
        <f>'T Revenue'!E361-'Revenue Requirement'!E$4+'Revenue Requirement'!E$33</f>
        <v>101518.03123696777</v>
      </c>
      <c r="G364" s="179" t="e">
        <f ca="1"/>
        <v>#NAME?</v>
      </c>
      <c r="H364" s="179" t="e">
        <f ca="1"/>
        <v>#NAME?</v>
      </c>
      <c r="I364" s="179" t="e">
        <f ca="1"/>
        <v>#NAME?</v>
      </c>
      <c r="J364" s="179" t="e">
        <f ca="1"/>
        <v>#NAME?</v>
      </c>
      <c r="L364" s="175">
        <f>NR_to_Cash!C$9</f>
        <v>-54723.468549817509</v>
      </c>
      <c r="M364" s="175">
        <f>NR_to_Cash!D$9</f>
        <v>-177401.26576231886</v>
      </c>
      <c r="N364" s="175">
        <f>NR_to_Cash!E$9</f>
        <v>-150226.47815209487</v>
      </c>
      <c r="O364" s="175">
        <f>NR_to_Cash!F$9</f>
        <v>-172910.78815747867</v>
      </c>
      <c r="Q364" s="1">
        <v>357</v>
      </c>
      <c r="R364" s="176">
        <v>-13693.036405462073</v>
      </c>
      <c r="S364" s="176">
        <v>238836.89889274165</v>
      </c>
      <c r="T364" s="176">
        <v>158138.94302142621</v>
      </c>
      <c r="U364" s="176">
        <v>101518.03123696777</v>
      </c>
      <c r="V364" s="2"/>
      <c r="W364" s="176">
        <v>-8916.744499863591</v>
      </c>
      <c r="X364" s="176">
        <v>-30094.745392578421</v>
      </c>
      <c r="Y364" s="176">
        <v>6939.9559540480841</v>
      </c>
      <c r="Z364" s="176">
        <v>-1313.2904945071787</v>
      </c>
      <c r="AA364" s="2"/>
      <c r="AB364" s="175">
        <v>-54723.468549817509</v>
      </c>
      <c r="AC364" s="175">
        <v>-177401.26576231886</v>
      </c>
      <c r="AD364" s="175">
        <v>-150226.47815209487</v>
      </c>
      <c r="AE364" s="175">
        <v>-172910.78815747867</v>
      </c>
    </row>
    <row r="365" spans="1:31">
      <c r="A365" s="1">
        <v>358</v>
      </c>
      <c r="B365" s="176">
        <f>'T Revenue'!B362-'Year 0'!G$8+'Year 0'!G$122</f>
        <v>-2863.5047936385963</v>
      </c>
      <c r="C365" s="176">
        <f>'T Revenue'!C362-'Revenue Requirement'!C$4+'Revenue Requirement'!C$33</f>
        <v>225736.97943628626</v>
      </c>
      <c r="D365" s="176">
        <f>'T Revenue'!D362-'Revenue Requirement'!D$4+'Revenue Requirement'!D$33</f>
        <v>191418.67017933307</v>
      </c>
      <c r="E365" s="176">
        <f>'T Revenue'!E362-'Revenue Requirement'!E$4+'Revenue Requirement'!E$33</f>
        <v>122860.60130290524</v>
      </c>
      <c r="G365" s="179" t="e">
        <f ca="1"/>
        <v>#NAME?</v>
      </c>
      <c r="H365" s="179" t="e">
        <f ca="1"/>
        <v>#NAME?</v>
      </c>
      <c r="I365" s="179" t="e">
        <f ca="1"/>
        <v>#NAME?</v>
      </c>
      <c r="J365" s="179" t="e">
        <f ca="1"/>
        <v>#NAME?</v>
      </c>
      <c r="L365" s="175">
        <f>NR_to_Cash!C$9</f>
        <v>-54723.468549817509</v>
      </c>
      <c r="M365" s="175">
        <f>NR_to_Cash!D$9</f>
        <v>-177401.26576231886</v>
      </c>
      <c r="N365" s="175">
        <f>NR_to_Cash!E$9</f>
        <v>-150226.47815209487</v>
      </c>
      <c r="O365" s="175">
        <f>NR_to_Cash!F$9</f>
        <v>-172910.78815747867</v>
      </c>
      <c r="Q365" s="1">
        <v>358</v>
      </c>
      <c r="R365" s="176">
        <v>-2863.5047936385963</v>
      </c>
      <c r="S365" s="176">
        <v>225736.97943628626</v>
      </c>
      <c r="T365" s="176">
        <v>191418.67017933307</v>
      </c>
      <c r="U365" s="176">
        <v>122860.60130290524</v>
      </c>
      <c r="V365" s="2"/>
      <c r="W365" s="176">
        <v>8343.9600795588922</v>
      </c>
      <c r="X365" s="176">
        <v>-2382.3991844377015</v>
      </c>
      <c r="Y365" s="176">
        <v>-54733.628211219329</v>
      </c>
      <c r="Z365" s="176">
        <v>-23035.431691626552</v>
      </c>
      <c r="AA365" s="2"/>
      <c r="AB365" s="175">
        <v>-54723.468549817509</v>
      </c>
      <c r="AC365" s="175">
        <v>-177401.26576231886</v>
      </c>
      <c r="AD365" s="175">
        <v>-150226.47815209487</v>
      </c>
      <c r="AE365" s="175">
        <v>-172910.78815747867</v>
      </c>
    </row>
    <row r="366" spans="1:31">
      <c r="A366" s="1">
        <v>359</v>
      </c>
      <c r="B366" s="176">
        <f>'T Revenue'!B363-'Year 0'!G$8+'Year 0'!G$122</f>
        <v>1699.5186201971956</v>
      </c>
      <c r="C366" s="176">
        <f>'T Revenue'!C363-'Revenue Requirement'!C$4+'Revenue Requirement'!C$33</f>
        <v>211095.87970591988</v>
      </c>
      <c r="D366" s="176">
        <f>'T Revenue'!D363-'Revenue Requirement'!D$4+'Revenue Requirement'!D$33</f>
        <v>184912.22032994125</v>
      </c>
      <c r="E366" s="176">
        <f>'T Revenue'!E363-'Revenue Requirement'!E$4+'Revenue Requirement'!E$33</f>
        <v>154073.20171723864</v>
      </c>
      <c r="G366" s="179" t="e">
        <f ca="1"/>
        <v>#NAME?</v>
      </c>
      <c r="H366" s="179" t="e">
        <f ca="1"/>
        <v>#NAME?</v>
      </c>
      <c r="I366" s="179" t="e">
        <f ca="1"/>
        <v>#NAME?</v>
      </c>
      <c r="J366" s="179" t="e">
        <f ca="1"/>
        <v>#NAME?</v>
      </c>
      <c r="L366" s="175">
        <f>NR_to_Cash!C$9</f>
        <v>-54723.468549817509</v>
      </c>
      <c r="M366" s="175">
        <f>NR_to_Cash!D$9</f>
        <v>-177401.26576231886</v>
      </c>
      <c r="N366" s="175">
        <f>NR_to_Cash!E$9</f>
        <v>-150226.47815209487</v>
      </c>
      <c r="O366" s="175">
        <f>NR_to_Cash!F$9</f>
        <v>-172910.78815747867</v>
      </c>
      <c r="Q366" s="1">
        <v>359</v>
      </c>
      <c r="R366" s="176">
        <v>1699.5186201971956</v>
      </c>
      <c r="S366" s="176">
        <v>211095.87970591988</v>
      </c>
      <c r="T366" s="176">
        <v>184912.22032994125</v>
      </c>
      <c r="U366" s="176">
        <v>154073.20171723864</v>
      </c>
      <c r="V366" s="2"/>
      <c r="W366" s="176">
        <v>18745.83856130403</v>
      </c>
      <c r="X366" s="176">
        <v>-4929.6135735420976</v>
      </c>
      <c r="Y366" s="176">
        <v>-16464.455436423887</v>
      </c>
      <c r="Z366" s="176">
        <v>-44744.19346354017</v>
      </c>
      <c r="AA366" s="2"/>
      <c r="AB366" s="175">
        <v>-54723.468549817509</v>
      </c>
      <c r="AC366" s="175">
        <v>-177401.26576231886</v>
      </c>
      <c r="AD366" s="175">
        <v>-150226.47815209487</v>
      </c>
      <c r="AE366" s="175">
        <v>-172910.78815747867</v>
      </c>
    </row>
    <row r="367" spans="1:31">
      <c r="A367" s="1">
        <v>360</v>
      </c>
      <c r="B367" s="176">
        <f>'T Revenue'!B364-'Year 0'!G$8+'Year 0'!G$122</f>
        <v>-10285.4524343987</v>
      </c>
      <c r="C367" s="176">
        <f>'T Revenue'!C364-'Revenue Requirement'!C$4+'Revenue Requirement'!C$33</f>
        <v>231743.67880323878</v>
      </c>
      <c r="D367" s="176">
        <f>'T Revenue'!D364-'Revenue Requirement'!D$4+'Revenue Requirement'!D$33</f>
        <v>153479.38927739556</v>
      </c>
      <c r="E367" s="176">
        <f>'T Revenue'!E364-'Revenue Requirement'!E$4+'Revenue Requirement'!E$33</f>
        <v>111849.27561471588</v>
      </c>
      <c r="G367" s="179" t="e">
        <f ca="1"/>
        <v>#NAME?</v>
      </c>
      <c r="H367" s="179" t="e">
        <f ca="1"/>
        <v>#NAME?</v>
      </c>
      <c r="I367" s="179" t="e">
        <f ca="1"/>
        <v>#NAME?</v>
      </c>
      <c r="J367" s="179" t="e">
        <f ca="1"/>
        <v>#NAME?</v>
      </c>
      <c r="L367" s="175">
        <f>NR_to_Cash!C$9</f>
        <v>-54723.468549817509</v>
      </c>
      <c r="M367" s="175">
        <f>NR_to_Cash!D$9</f>
        <v>-177401.26576231886</v>
      </c>
      <c r="N367" s="175">
        <f>NR_to_Cash!E$9</f>
        <v>-150226.47815209487</v>
      </c>
      <c r="O367" s="175">
        <f>NR_to_Cash!F$9</f>
        <v>-172910.78815747867</v>
      </c>
      <c r="Q367" s="1">
        <v>360</v>
      </c>
      <c r="R367" s="176">
        <v>-10285.4524343987</v>
      </c>
      <c r="S367" s="176">
        <v>231743.67880323878</v>
      </c>
      <c r="T367" s="176">
        <v>153479.38927739556</v>
      </c>
      <c r="U367" s="176">
        <v>111849.27561471588</v>
      </c>
      <c r="V367" s="2"/>
      <c r="W367" s="176">
        <v>6878.346699600108</v>
      </c>
      <c r="X367" s="176">
        <v>3398.7785925331991</v>
      </c>
      <c r="Y367" s="176">
        <v>-26335.647210632684</v>
      </c>
      <c r="Z367" s="176">
        <v>-1207.7734448891133</v>
      </c>
      <c r="AA367" s="2"/>
      <c r="AB367" s="175">
        <v>-54723.468549817509</v>
      </c>
      <c r="AC367" s="175">
        <v>-177401.26576231886</v>
      </c>
      <c r="AD367" s="175">
        <v>-150226.47815209487</v>
      </c>
      <c r="AE367" s="175">
        <v>-172910.78815747867</v>
      </c>
    </row>
    <row r="368" spans="1:31">
      <c r="A368" s="1">
        <v>361</v>
      </c>
      <c r="B368" s="176">
        <f>'T Revenue'!B365-'Year 0'!G$8+'Year 0'!G$122</f>
        <v>9846.3466056911275</v>
      </c>
      <c r="C368" s="176">
        <f>'T Revenue'!C365-'Revenue Requirement'!C$4+'Revenue Requirement'!C$33</f>
        <v>226514.95753141213</v>
      </c>
      <c r="D368" s="176">
        <f>'T Revenue'!D365-'Revenue Requirement'!D$4+'Revenue Requirement'!D$33</f>
        <v>161635.62474943232</v>
      </c>
      <c r="E368" s="176">
        <f>'T Revenue'!E365-'Revenue Requirement'!E$4+'Revenue Requirement'!E$33</f>
        <v>51688.154509081971</v>
      </c>
      <c r="G368" s="179" t="e">
        <f ca="1"/>
        <v>#NAME?</v>
      </c>
      <c r="H368" s="179" t="e">
        <f ca="1"/>
        <v>#NAME?</v>
      </c>
      <c r="I368" s="179" t="e">
        <f ca="1"/>
        <v>#NAME?</v>
      </c>
      <c r="J368" s="179" t="e">
        <f ca="1"/>
        <v>#NAME?</v>
      </c>
      <c r="L368" s="175">
        <f>NR_to_Cash!C$9</f>
        <v>-54723.468549817509</v>
      </c>
      <c r="M368" s="175">
        <f>NR_to_Cash!D$9</f>
        <v>-177401.26576231886</v>
      </c>
      <c r="N368" s="175">
        <f>NR_to_Cash!E$9</f>
        <v>-150226.47815209487</v>
      </c>
      <c r="O368" s="175">
        <f>NR_to_Cash!F$9</f>
        <v>-172910.78815747867</v>
      </c>
      <c r="Q368" s="1">
        <v>361</v>
      </c>
      <c r="R368" s="176">
        <v>9846.3466056911275</v>
      </c>
      <c r="S368" s="176">
        <v>226514.95753141213</v>
      </c>
      <c r="T368" s="176">
        <v>161635.62474943232</v>
      </c>
      <c r="U368" s="176">
        <v>51688.154509081971</v>
      </c>
      <c r="V368" s="2"/>
      <c r="W368" s="176">
        <v>-39869.654636569321</v>
      </c>
      <c r="X368" s="176">
        <v>-25746.698531599948</v>
      </c>
      <c r="Y368" s="176">
        <v>-22011.457843370968</v>
      </c>
      <c r="Z368" s="176">
        <v>306.60675880126655</v>
      </c>
      <c r="AA368" s="2"/>
      <c r="AB368" s="175">
        <v>-54723.468549817509</v>
      </c>
      <c r="AC368" s="175">
        <v>-177401.26576231886</v>
      </c>
      <c r="AD368" s="175">
        <v>-150226.47815209487</v>
      </c>
      <c r="AE368" s="175">
        <v>-172910.78815747867</v>
      </c>
    </row>
    <row r="369" spans="1:31">
      <c r="A369" s="1">
        <v>362</v>
      </c>
      <c r="B369" s="176">
        <f>'T Revenue'!B366-'Year 0'!G$8+'Year 0'!G$122</f>
        <v>12579.709466148866</v>
      </c>
      <c r="C369" s="176">
        <f>'T Revenue'!C366-'Revenue Requirement'!C$4+'Revenue Requirement'!C$33</f>
        <v>240264.85899244412</v>
      </c>
      <c r="D369" s="176">
        <f>'T Revenue'!D366-'Revenue Requirement'!D$4+'Revenue Requirement'!D$33</f>
        <v>146151.58735475922</v>
      </c>
      <c r="E369" s="176">
        <f>'T Revenue'!E366-'Revenue Requirement'!E$4+'Revenue Requirement'!E$33</f>
        <v>74844.635137124453</v>
      </c>
      <c r="G369" s="179" t="e">
        <f ca="1"/>
        <v>#NAME?</v>
      </c>
      <c r="H369" s="179" t="e">
        <f ca="1"/>
        <v>#NAME?</v>
      </c>
      <c r="I369" s="179" t="e">
        <f ca="1"/>
        <v>#NAME?</v>
      </c>
      <c r="J369" s="179" t="e">
        <f ca="1"/>
        <v>#NAME?</v>
      </c>
      <c r="L369" s="175">
        <f>NR_to_Cash!C$9</f>
        <v>-54723.468549817509</v>
      </c>
      <c r="M369" s="175">
        <f>NR_to_Cash!D$9</f>
        <v>-177401.26576231886</v>
      </c>
      <c r="N369" s="175">
        <f>NR_to_Cash!E$9</f>
        <v>-150226.47815209487</v>
      </c>
      <c r="O369" s="175">
        <f>NR_to_Cash!F$9</f>
        <v>-172910.78815747867</v>
      </c>
      <c r="Q369" s="1">
        <v>362</v>
      </c>
      <c r="R369" s="176">
        <v>12579.709466148866</v>
      </c>
      <c r="S369" s="176">
        <v>240264.85899244412</v>
      </c>
      <c r="T369" s="176">
        <v>146151.58735475922</v>
      </c>
      <c r="U369" s="176">
        <v>74844.635137124453</v>
      </c>
      <c r="V369" s="2"/>
      <c r="W369" s="176">
        <v>-47099.388113344787</v>
      </c>
      <c r="X369" s="176">
        <v>-2370.3152942294255</v>
      </c>
      <c r="Y369" s="176">
        <v>-14787.099159272853</v>
      </c>
      <c r="Z369" s="176">
        <v>-41533.412134166108</v>
      </c>
      <c r="AA369" s="2"/>
      <c r="AB369" s="175">
        <v>-54723.468549817509</v>
      </c>
      <c r="AC369" s="175">
        <v>-177401.26576231886</v>
      </c>
      <c r="AD369" s="175">
        <v>-150226.47815209487</v>
      </c>
      <c r="AE369" s="175">
        <v>-172910.78815747867</v>
      </c>
    </row>
    <row r="370" spans="1:31">
      <c r="A370" s="1">
        <v>363</v>
      </c>
      <c r="B370" s="176">
        <f>'T Revenue'!B367-'Year 0'!G$8+'Year 0'!G$122</f>
        <v>-6959.0622377130203</v>
      </c>
      <c r="C370" s="176">
        <f>'T Revenue'!C367-'Revenue Requirement'!C$4+'Revenue Requirement'!C$33</f>
        <v>247357.61313179601</v>
      </c>
      <c r="D370" s="176">
        <f>'T Revenue'!D367-'Revenue Requirement'!D$4+'Revenue Requirement'!D$33</f>
        <v>189217.59458874655</v>
      </c>
      <c r="E370" s="176">
        <f>'T Revenue'!E367-'Revenue Requirement'!E$4+'Revenue Requirement'!E$33</f>
        <v>123188.48998210346</v>
      </c>
      <c r="G370" s="179" t="e">
        <f ca="1"/>
        <v>#NAME?</v>
      </c>
      <c r="H370" s="179" t="e">
        <f ca="1"/>
        <v>#NAME?</v>
      </c>
      <c r="I370" s="179" t="e">
        <f ca="1"/>
        <v>#NAME?</v>
      </c>
      <c r="J370" s="179" t="e">
        <f ca="1"/>
        <v>#NAME?</v>
      </c>
      <c r="L370" s="175">
        <f>NR_to_Cash!C$9</f>
        <v>-54723.468549817509</v>
      </c>
      <c r="M370" s="175">
        <f>NR_to_Cash!D$9</f>
        <v>-177401.26576231886</v>
      </c>
      <c r="N370" s="175">
        <f>NR_to_Cash!E$9</f>
        <v>-150226.47815209487</v>
      </c>
      <c r="O370" s="175">
        <f>NR_to_Cash!F$9</f>
        <v>-172910.78815747867</v>
      </c>
      <c r="Q370" s="1">
        <v>363</v>
      </c>
      <c r="R370" s="176">
        <v>-6959.0622377130203</v>
      </c>
      <c r="S370" s="176">
        <v>247357.61313179601</v>
      </c>
      <c r="T370" s="176">
        <v>189217.59458874655</v>
      </c>
      <c r="U370" s="176">
        <v>123188.48998210346</v>
      </c>
      <c r="V370" s="2"/>
      <c r="W370" s="176">
        <v>-23905.992914561066</v>
      </c>
      <c r="X370" s="176">
        <v>14159.904728048248</v>
      </c>
      <c r="Y370" s="176">
        <v>-28977.075021262281</v>
      </c>
      <c r="Z370" s="176">
        <v>1458.0136864378583</v>
      </c>
      <c r="AA370" s="2"/>
      <c r="AB370" s="175">
        <v>-54723.468549817509</v>
      </c>
      <c r="AC370" s="175">
        <v>-177401.26576231886</v>
      </c>
      <c r="AD370" s="175">
        <v>-150226.47815209487</v>
      </c>
      <c r="AE370" s="175">
        <v>-172910.78815747867</v>
      </c>
    </row>
    <row r="371" spans="1:31">
      <c r="A371" s="1">
        <v>364</v>
      </c>
      <c r="B371" s="176">
        <f>'T Revenue'!B368-'Year 0'!G$8+'Year 0'!G$122</f>
        <v>-7180.928823789116</v>
      </c>
      <c r="C371" s="176">
        <f>'T Revenue'!C368-'Revenue Requirement'!C$4+'Revenue Requirement'!C$33</f>
        <v>258455.37068842631</v>
      </c>
      <c r="D371" s="176">
        <f>'T Revenue'!D368-'Revenue Requirement'!D$4+'Revenue Requirement'!D$33</f>
        <v>161193.10844920343</v>
      </c>
      <c r="E371" s="176">
        <f>'T Revenue'!E368-'Revenue Requirement'!E$4+'Revenue Requirement'!E$33</f>
        <v>101772.19232568122</v>
      </c>
      <c r="G371" s="179" t="e">
        <f ca="1"/>
        <v>#NAME?</v>
      </c>
      <c r="H371" s="179" t="e">
        <f ca="1"/>
        <v>#NAME?</v>
      </c>
      <c r="I371" s="179" t="e">
        <f ca="1"/>
        <v>#NAME?</v>
      </c>
      <c r="J371" s="179" t="e">
        <f ca="1"/>
        <v>#NAME?</v>
      </c>
      <c r="L371" s="175">
        <f>NR_to_Cash!C$9</f>
        <v>-54723.468549817509</v>
      </c>
      <c r="M371" s="175">
        <f>NR_to_Cash!D$9</f>
        <v>-177401.26576231886</v>
      </c>
      <c r="N371" s="175">
        <f>NR_to_Cash!E$9</f>
        <v>-150226.47815209487</v>
      </c>
      <c r="O371" s="175">
        <f>NR_to_Cash!F$9</f>
        <v>-172910.78815747867</v>
      </c>
      <c r="Q371" s="1">
        <v>364</v>
      </c>
      <c r="R371" s="176">
        <v>-7180.928823789116</v>
      </c>
      <c r="S371" s="176">
        <v>258455.37068842631</v>
      </c>
      <c r="T371" s="176">
        <v>161193.10844920343</v>
      </c>
      <c r="U371" s="176">
        <v>101772.19232568122</v>
      </c>
      <c r="V371" s="2"/>
      <c r="W371" s="176">
        <v>-6427.6927309255116</v>
      </c>
      <c r="X371" s="176">
        <v>5904.1646777489223</v>
      </c>
      <c r="Y371" s="176">
        <v>-24563.50802051858</v>
      </c>
      <c r="Z371" s="176">
        <v>7891.0907314009964</v>
      </c>
      <c r="AA371" s="2"/>
      <c r="AB371" s="175">
        <v>-54723.468549817509</v>
      </c>
      <c r="AC371" s="175">
        <v>-177401.26576231886</v>
      </c>
      <c r="AD371" s="175">
        <v>-150226.47815209487</v>
      </c>
      <c r="AE371" s="175">
        <v>-172910.78815747867</v>
      </c>
    </row>
    <row r="372" spans="1:31">
      <c r="A372" s="1">
        <v>365</v>
      </c>
      <c r="B372" s="176">
        <f>'T Revenue'!B369-'Year 0'!G$8+'Year 0'!G$122</f>
        <v>11237.275030815974</v>
      </c>
      <c r="C372" s="176">
        <f>'T Revenue'!C369-'Revenue Requirement'!C$4+'Revenue Requirement'!C$33</f>
        <v>211555.74735076516</v>
      </c>
      <c r="D372" s="176">
        <f>'T Revenue'!D369-'Revenue Requirement'!D$4+'Revenue Requirement'!D$33</f>
        <v>144217.5230780046</v>
      </c>
      <c r="E372" s="176">
        <f>'T Revenue'!E369-'Revenue Requirement'!E$4+'Revenue Requirement'!E$33</f>
        <v>78580.16053155344</v>
      </c>
      <c r="G372" s="179" t="e">
        <f ca="1"/>
        <v>#NAME?</v>
      </c>
      <c r="H372" s="179" t="e">
        <f ca="1"/>
        <v>#NAME?</v>
      </c>
      <c r="I372" s="179" t="e">
        <f ca="1"/>
        <v>#NAME?</v>
      </c>
      <c r="J372" s="179" t="e">
        <f ca="1"/>
        <v>#NAME?</v>
      </c>
      <c r="L372" s="175">
        <f>NR_to_Cash!C$9</f>
        <v>-54723.468549817509</v>
      </c>
      <c r="M372" s="175">
        <f>NR_to_Cash!D$9</f>
        <v>-177401.26576231886</v>
      </c>
      <c r="N372" s="175">
        <f>NR_to_Cash!E$9</f>
        <v>-150226.47815209487</v>
      </c>
      <c r="O372" s="175">
        <f>NR_to_Cash!F$9</f>
        <v>-172910.78815747867</v>
      </c>
      <c r="Q372" s="1">
        <v>365</v>
      </c>
      <c r="R372" s="176">
        <v>11237.275030815974</v>
      </c>
      <c r="S372" s="176">
        <v>211555.74735076516</v>
      </c>
      <c r="T372" s="176">
        <v>144217.5230780046</v>
      </c>
      <c r="U372" s="176">
        <v>78580.16053155344</v>
      </c>
      <c r="V372" s="2"/>
      <c r="W372" s="176">
        <v>-846.36452282604296</v>
      </c>
      <c r="X372" s="176">
        <v>4027.936605439987</v>
      </c>
      <c r="Y372" s="176">
        <v>13594.044328312157</v>
      </c>
      <c r="Z372" s="176">
        <v>-2164.4909807401709</v>
      </c>
      <c r="AA372" s="2"/>
      <c r="AB372" s="175">
        <v>-54723.468549817509</v>
      </c>
      <c r="AC372" s="175">
        <v>-177401.26576231886</v>
      </c>
      <c r="AD372" s="175">
        <v>-150226.47815209487</v>
      </c>
      <c r="AE372" s="175">
        <v>-172910.78815747867</v>
      </c>
    </row>
    <row r="373" spans="1:31">
      <c r="A373" s="1">
        <v>366</v>
      </c>
      <c r="B373" s="176">
        <f>'T Revenue'!B370-'Year 0'!G$8+'Year 0'!G$122</f>
        <v>2328.6504035168327</v>
      </c>
      <c r="C373" s="176">
        <f>'T Revenue'!C370-'Revenue Requirement'!C$4+'Revenue Requirement'!C$33</f>
        <v>239193.09264528891</v>
      </c>
      <c r="D373" s="176">
        <f>'T Revenue'!D370-'Revenue Requirement'!D$4+'Revenue Requirement'!D$33</f>
        <v>177470.39606007817</v>
      </c>
      <c r="E373" s="176">
        <f>'T Revenue'!E370-'Revenue Requirement'!E$4+'Revenue Requirement'!E$33</f>
        <v>98081.997843209188</v>
      </c>
      <c r="G373" s="179" t="e">
        <f ca="1"/>
        <v>#NAME?</v>
      </c>
      <c r="H373" s="179" t="e">
        <f ca="1"/>
        <v>#NAME?</v>
      </c>
      <c r="I373" s="179" t="e">
        <f ca="1"/>
        <v>#NAME?</v>
      </c>
      <c r="J373" s="179" t="e">
        <f ca="1"/>
        <v>#NAME?</v>
      </c>
      <c r="L373" s="175">
        <f>NR_to_Cash!C$9</f>
        <v>-54723.468549817509</v>
      </c>
      <c r="M373" s="175">
        <f>NR_to_Cash!D$9</f>
        <v>-177401.26576231886</v>
      </c>
      <c r="N373" s="175">
        <f>NR_to_Cash!E$9</f>
        <v>-150226.47815209487</v>
      </c>
      <c r="O373" s="175">
        <f>NR_to_Cash!F$9</f>
        <v>-172910.78815747867</v>
      </c>
      <c r="Q373" s="1">
        <v>366</v>
      </c>
      <c r="R373" s="176">
        <v>2328.6504035168327</v>
      </c>
      <c r="S373" s="176">
        <v>239193.09264528891</v>
      </c>
      <c r="T373" s="176">
        <v>177470.39606007817</v>
      </c>
      <c r="U373" s="176">
        <v>98081.997843209188</v>
      </c>
      <c r="V373" s="2"/>
      <c r="W373" s="176">
        <v>-38251.715766502195</v>
      </c>
      <c r="X373" s="176">
        <v>-10289.126916056266</v>
      </c>
      <c r="Y373" s="176">
        <v>-22141.612843856215</v>
      </c>
      <c r="Z373" s="176">
        <v>-21476.699507179204</v>
      </c>
      <c r="AA373" s="2"/>
      <c r="AB373" s="175">
        <v>-54723.468549817509</v>
      </c>
      <c r="AC373" s="175">
        <v>-177401.26576231886</v>
      </c>
      <c r="AD373" s="175">
        <v>-150226.47815209487</v>
      </c>
      <c r="AE373" s="175">
        <v>-172910.78815747867</v>
      </c>
    </row>
    <row r="374" spans="1:31">
      <c r="A374" s="1">
        <v>367</v>
      </c>
      <c r="B374" s="176">
        <f>'T Revenue'!B371-'Year 0'!G$8+'Year 0'!G$122</f>
        <v>-17987.383328207303</v>
      </c>
      <c r="C374" s="176">
        <f>'T Revenue'!C371-'Revenue Requirement'!C$4+'Revenue Requirement'!C$33</f>
        <v>196414.68734195759</v>
      </c>
      <c r="D374" s="176">
        <f>'T Revenue'!D371-'Revenue Requirement'!D$4+'Revenue Requirement'!D$33</f>
        <v>154115.89973545726</v>
      </c>
      <c r="E374" s="176">
        <f>'T Revenue'!E371-'Revenue Requirement'!E$4+'Revenue Requirement'!E$33</f>
        <v>114008.59741340927</v>
      </c>
      <c r="G374" s="179" t="e">
        <f ca="1"/>
        <v>#NAME?</v>
      </c>
      <c r="H374" s="179" t="e">
        <f ca="1"/>
        <v>#NAME?</v>
      </c>
      <c r="I374" s="179" t="e">
        <f ca="1"/>
        <v>#NAME?</v>
      </c>
      <c r="J374" s="179" t="e">
        <f ca="1"/>
        <v>#NAME?</v>
      </c>
      <c r="L374" s="175">
        <f>NR_to_Cash!C$9</f>
        <v>-54723.468549817509</v>
      </c>
      <c r="M374" s="175">
        <f>NR_to_Cash!D$9</f>
        <v>-177401.26576231886</v>
      </c>
      <c r="N374" s="175">
        <f>NR_to_Cash!E$9</f>
        <v>-150226.47815209487</v>
      </c>
      <c r="O374" s="175">
        <f>NR_to_Cash!F$9</f>
        <v>-172910.78815747867</v>
      </c>
      <c r="Q374" s="1">
        <v>367</v>
      </c>
      <c r="R374" s="176">
        <v>-17987.383328207303</v>
      </c>
      <c r="S374" s="176">
        <v>196414.68734195759</v>
      </c>
      <c r="T374" s="176">
        <v>154115.89973545726</v>
      </c>
      <c r="U374" s="176">
        <v>114008.59741340927</v>
      </c>
      <c r="V374" s="2"/>
      <c r="W374" s="176">
        <v>-14538.317665845738</v>
      </c>
      <c r="X374" s="176">
        <v>-13025.172420282848</v>
      </c>
      <c r="Y374" s="176">
        <v>-33651.556665138109</v>
      </c>
      <c r="Z374" s="176">
        <v>-2177.8136236662976</v>
      </c>
      <c r="AA374" s="2"/>
      <c r="AB374" s="175">
        <v>-54723.468549817509</v>
      </c>
      <c r="AC374" s="175">
        <v>-177401.26576231886</v>
      </c>
      <c r="AD374" s="175">
        <v>-150226.47815209487</v>
      </c>
      <c r="AE374" s="175">
        <v>-172910.78815747867</v>
      </c>
    </row>
    <row r="375" spans="1:31">
      <c r="A375" s="1">
        <v>368</v>
      </c>
      <c r="B375" s="176">
        <f>'T Revenue'!B372-'Year 0'!G$8+'Year 0'!G$122</f>
        <v>-6815.6941140969284</v>
      </c>
      <c r="C375" s="176">
        <f>'T Revenue'!C372-'Revenue Requirement'!C$4+'Revenue Requirement'!C$33</f>
        <v>213917.72729043756</v>
      </c>
      <c r="D375" s="176">
        <f>'T Revenue'!D372-'Revenue Requirement'!D$4+'Revenue Requirement'!D$33</f>
        <v>191549.69830298168</v>
      </c>
      <c r="E375" s="176">
        <f>'T Revenue'!E372-'Revenue Requirement'!E$4+'Revenue Requirement'!E$33</f>
        <v>156266.46181880147</v>
      </c>
      <c r="G375" s="179" t="e">
        <f ca="1"/>
        <v>#NAME?</v>
      </c>
      <c r="H375" s="179" t="e">
        <f ca="1"/>
        <v>#NAME?</v>
      </c>
      <c r="I375" s="179" t="e">
        <f ca="1"/>
        <v>#NAME?</v>
      </c>
      <c r="J375" s="179" t="e">
        <f ca="1"/>
        <v>#NAME?</v>
      </c>
      <c r="L375" s="175">
        <f>NR_to_Cash!C$9</f>
        <v>-54723.468549817509</v>
      </c>
      <c r="M375" s="175">
        <f>NR_to_Cash!D$9</f>
        <v>-177401.26576231886</v>
      </c>
      <c r="N375" s="175">
        <f>NR_to_Cash!E$9</f>
        <v>-150226.47815209487</v>
      </c>
      <c r="O375" s="175">
        <f>NR_to_Cash!F$9</f>
        <v>-172910.78815747867</v>
      </c>
      <c r="Q375" s="1">
        <v>368</v>
      </c>
      <c r="R375" s="176">
        <v>-6815.6941140969284</v>
      </c>
      <c r="S375" s="176">
        <v>213917.72729043756</v>
      </c>
      <c r="T375" s="176">
        <v>191549.69830298168</v>
      </c>
      <c r="U375" s="176">
        <v>156266.46181880147</v>
      </c>
      <c r="V375" s="2"/>
      <c r="W375" s="176">
        <v>4404.2035085974494</v>
      </c>
      <c r="X375" s="176">
        <v>-27633.732206025859</v>
      </c>
      <c r="Y375" s="176">
        <v>9962.9100563430693</v>
      </c>
      <c r="Z375" s="176">
        <v>-89797.480992001249</v>
      </c>
      <c r="AA375" s="2"/>
      <c r="AB375" s="175">
        <v>-54723.468549817509</v>
      </c>
      <c r="AC375" s="175">
        <v>-177401.26576231886</v>
      </c>
      <c r="AD375" s="175">
        <v>-150226.47815209487</v>
      </c>
      <c r="AE375" s="175">
        <v>-172910.78815747867</v>
      </c>
    </row>
    <row r="376" spans="1:31">
      <c r="A376" s="1">
        <v>369</v>
      </c>
      <c r="B376" s="176">
        <f>'T Revenue'!B373-'Year 0'!G$8+'Year 0'!G$122</f>
        <v>9703.6429367032833</v>
      </c>
      <c r="C376" s="176">
        <f>'T Revenue'!C373-'Revenue Requirement'!C$4+'Revenue Requirement'!C$33</f>
        <v>256212.01575150597</v>
      </c>
      <c r="D376" s="176">
        <f>'T Revenue'!D373-'Revenue Requirement'!D$4+'Revenue Requirement'!D$33</f>
        <v>191463.64254015591</v>
      </c>
      <c r="E376" s="176">
        <f>'T Revenue'!E373-'Revenue Requirement'!E$4+'Revenue Requirement'!E$33</f>
        <v>139739.97768092388</v>
      </c>
      <c r="G376" s="179" t="e">
        <f ca="1"/>
        <v>#NAME?</v>
      </c>
      <c r="H376" s="179" t="e">
        <f ca="1"/>
        <v>#NAME?</v>
      </c>
      <c r="I376" s="179" t="e">
        <f ca="1"/>
        <v>#NAME?</v>
      </c>
      <c r="J376" s="179" t="e">
        <f ca="1"/>
        <v>#NAME?</v>
      </c>
      <c r="L376" s="175">
        <f>NR_to_Cash!C$9</f>
        <v>-54723.468549817509</v>
      </c>
      <c r="M376" s="175">
        <f>NR_to_Cash!D$9</f>
        <v>-177401.26576231886</v>
      </c>
      <c r="N376" s="175">
        <f>NR_to_Cash!E$9</f>
        <v>-150226.47815209487</v>
      </c>
      <c r="O376" s="175">
        <f>NR_to_Cash!F$9</f>
        <v>-172910.78815747867</v>
      </c>
      <c r="Q376" s="1">
        <v>369</v>
      </c>
      <c r="R376" s="176">
        <v>9703.6429367032833</v>
      </c>
      <c r="S376" s="176">
        <v>256212.01575150597</v>
      </c>
      <c r="T376" s="176">
        <v>191463.64254015591</v>
      </c>
      <c r="U376" s="176">
        <v>139739.97768092388</v>
      </c>
      <c r="V376" s="2"/>
      <c r="W376" s="176">
        <v>8133.8977055333089</v>
      </c>
      <c r="X376" s="176">
        <v>-21340.717676971108</v>
      </c>
      <c r="Y376" s="176">
        <v>-37096.325290299254</v>
      </c>
      <c r="Z376" s="176">
        <v>-41307.476550596766</v>
      </c>
      <c r="AA376" s="2"/>
      <c r="AB376" s="175">
        <v>-54723.468549817509</v>
      </c>
      <c r="AC376" s="175">
        <v>-177401.26576231886</v>
      </c>
      <c r="AD376" s="175">
        <v>-150226.47815209487</v>
      </c>
      <c r="AE376" s="175">
        <v>-172910.78815747867</v>
      </c>
    </row>
    <row r="377" spans="1:31">
      <c r="A377" s="1">
        <v>370</v>
      </c>
      <c r="B377" s="176">
        <f>'T Revenue'!B374-'Year 0'!G$8+'Year 0'!G$122</f>
        <v>-23467.363495432306</v>
      </c>
      <c r="C377" s="176">
        <f>'T Revenue'!C374-'Revenue Requirement'!C$4+'Revenue Requirement'!C$33</f>
        <v>205646.13762426563</v>
      </c>
      <c r="D377" s="176">
        <f>'T Revenue'!D374-'Revenue Requirement'!D$4+'Revenue Requirement'!D$33</f>
        <v>138202.20999218267</v>
      </c>
      <c r="E377" s="176">
        <f>'T Revenue'!E374-'Revenue Requirement'!E$4+'Revenue Requirement'!E$33</f>
        <v>65243.401003461331</v>
      </c>
      <c r="G377" s="179" t="e">
        <f ca="1"/>
        <v>#NAME?</v>
      </c>
      <c r="H377" s="179" t="e">
        <f ca="1"/>
        <v>#NAME?</v>
      </c>
      <c r="I377" s="179" t="e">
        <f ca="1"/>
        <v>#NAME?</v>
      </c>
      <c r="J377" s="179" t="e">
        <f ca="1"/>
        <v>#NAME?</v>
      </c>
      <c r="L377" s="175">
        <f>NR_to_Cash!C$9</f>
        <v>-54723.468549817509</v>
      </c>
      <c r="M377" s="175">
        <f>NR_to_Cash!D$9</f>
        <v>-177401.26576231886</v>
      </c>
      <c r="N377" s="175">
        <f>NR_to_Cash!E$9</f>
        <v>-150226.47815209487</v>
      </c>
      <c r="O377" s="175">
        <f>NR_to_Cash!F$9</f>
        <v>-172910.78815747867</v>
      </c>
      <c r="Q377" s="1">
        <v>370</v>
      </c>
      <c r="R377" s="176">
        <v>-23467.363495432306</v>
      </c>
      <c r="S377" s="176">
        <v>205646.13762426563</v>
      </c>
      <c r="T377" s="176">
        <v>138202.20999218267</v>
      </c>
      <c r="U377" s="176">
        <v>65243.401003461331</v>
      </c>
      <c r="V377" s="2"/>
      <c r="W377" s="176">
        <v>-6155.0757344361627</v>
      </c>
      <c r="X377" s="176">
        <v>-7809.5679399594665</v>
      </c>
      <c r="Y377" s="176">
        <v>-13467.492802933557</v>
      </c>
      <c r="Z377" s="176">
        <v>-26233.232015690301</v>
      </c>
      <c r="AA377" s="2"/>
      <c r="AB377" s="175">
        <v>-54723.468549817509</v>
      </c>
      <c r="AC377" s="175">
        <v>-177401.26576231886</v>
      </c>
      <c r="AD377" s="175">
        <v>-150226.47815209487</v>
      </c>
      <c r="AE377" s="175">
        <v>-172910.78815747867</v>
      </c>
    </row>
    <row r="378" spans="1:31">
      <c r="A378" s="1">
        <v>371</v>
      </c>
      <c r="B378" s="176">
        <f>'T Revenue'!B375-'Year 0'!G$8+'Year 0'!G$122</f>
        <v>22335.288516342174</v>
      </c>
      <c r="C378" s="176">
        <f>'T Revenue'!C375-'Revenue Requirement'!C$4+'Revenue Requirement'!C$33</f>
        <v>267680.71956805</v>
      </c>
      <c r="D378" s="176">
        <f>'T Revenue'!D375-'Revenue Requirement'!D$4+'Revenue Requirement'!D$33</f>
        <v>137422.71706679976</v>
      </c>
      <c r="E378" s="176">
        <f>'T Revenue'!E375-'Revenue Requirement'!E$4+'Revenue Requirement'!E$33</f>
        <v>175506.80971252033</v>
      </c>
      <c r="G378" s="179" t="e">
        <f ca="1"/>
        <v>#NAME?</v>
      </c>
      <c r="H378" s="179" t="e">
        <f ca="1"/>
        <v>#NAME?</v>
      </c>
      <c r="I378" s="179" t="e">
        <f ca="1"/>
        <v>#NAME?</v>
      </c>
      <c r="J378" s="179" t="e">
        <f ca="1"/>
        <v>#NAME?</v>
      </c>
      <c r="L378" s="175">
        <f>NR_to_Cash!C$9</f>
        <v>-54723.468549817509</v>
      </c>
      <c r="M378" s="175">
        <f>NR_to_Cash!D$9</f>
        <v>-177401.26576231886</v>
      </c>
      <c r="N378" s="175">
        <f>NR_to_Cash!E$9</f>
        <v>-150226.47815209487</v>
      </c>
      <c r="O378" s="175">
        <f>NR_to_Cash!F$9</f>
        <v>-172910.78815747867</v>
      </c>
      <c r="Q378" s="1">
        <v>371</v>
      </c>
      <c r="R378" s="176">
        <v>22335.288516342174</v>
      </c>
      <c r="S378" s="176">
        <v>267680.71956805</v>
      </c>
      <c r="T378" s="176">
        <v>137422.71706679976</v>
      </c>
      <c r="U378" s="176">
        <v>175506.80971252033</v>
      </c>
      <c r="V378" s="2"/>
      <c r="W378" s="176">
        <v>-26686.413446215214</v>
      </c>
      <c r="X378" s="176">
        <v>-19285.430167961866</v>
      </c>
      <c r="Y378" s="176">
        <v>-6189.3044307446107</v>
      </c>
      <c r="Z378" s="176">
        <v>-68341.3562836973</v>
      </c>
      <c r="AA378" s="2"/>
      <c r="AB378" s="175">
        <v>-54723.468549817509</v>
      </c>
      <c r="AC378" s="175">
        <v>-177401.26576231886</v>
      </c>
      <c r="AD378" s="175">
        <v>-150226.47815209487</v>
      </c>
      <c r="AE378" s="175">
        <v>-172910.78815747867</v>
      </c>
    </row>
    <row r="379" spans="1:31">
      <c r="A379" s="1">
        <v>372</v>
      </c>
      <c r="B379" s="176">
        <f>'T Revenue'!B376-'Year 0'!G$8+'Year 0'!G$122</f>
        <v>-5299.3936169217341</v>
      </c>
      <c r="C379" s="176">
        <f>'T Revenue'!C376-'Revenue Requirement'!C$4+'Revenue Requirement'!C$33</f>
        <v>232681.89939142927</v>
      </c>
      <c r="D379" s="176">
        <f>'T Revenue'!D376-'Revenue Requirement'!D$4+'Revenue Requirement'!D$33</f>
        <v>180307.98698914377</v>
      </c>
      <c r="E379" s="176">
        <f>'T Revenue'!E376-'Revenue Requirement'!E$4+'Revenue Requirement'!E$33</f>
        <v>127014.11079532187</v>
      </c>
      <c r="G379" s="179" t="e">
        <f ca="1"/>
        <v>#NAME?</v>
      </c>
      <c r="H379" s="179" t="e">
        <f ca="1"/>
        <v>#NAME?</v>
      </c>
      <c r="I379" s="179" t="e">
        <f ca="1"/>
        <v>#NAME?</v>
      </c>
      <c r="J379" s="179" t="e">
        <f ca="1"/>
        <v>#NAME?</v>
      </c>
      <c r="L379" s="175">
        <f>NR_to_Cash!C$9</f>
        <v>-54723.468549817509</v>
      </c>
      <c r="M379" s="175">
        <f>NR_to_Cash!D$9</f>
        <v>-177401.26576231886</v>
      </c>
      <c r="N379" s="175">
        <f>NR_to_Cash!E$9</f>
        <v>-150226.47815209487</v>
      </c>
      <c r="O379" s="175">
        <f>NR_to_Cash!F$9</f>
        <v>-172910.78815747867</v>
      </c>
      <c r="Q379" s="1">
        <v>372</v>
      </c>
      <c r="R379" s="176">
        <v>-5299.3936169217341</v>
      </c>
      <c r="S379" s="176">
        <v>232681.89939142927</v>
      </c>
      <c r="T379" s="176">
        <v>180307.98698914377</v>
      </c>
      <c r="U379" s="176">
        <v>127014.11079532187</v>
      </c>
      <c r="V379" s="2"/>
      <c r="W379" s="176">
        <v>6974.6217658559326</v>
      </c>
      <c r="X379" s="176">
        <v>-7618.0483711040579</v>
      </c>
      <c r="Y379" s="176">
        <v>-27695.190921447473</v>
      </c>
      <c r="Z379" s="176">
        <v>-3754.0179642084986</v>
      </c>
      <c r="AA379" s="2"/>
      <c r="AB379" s="175">
        <v>-54723.468549817509</v>
      </c>
      <c r="AC379" s="175">
        <v>-177401.26576231886</v>
      </c>
      <c r="AD379" s="175">
        <v>-150226.47815209487</v>
      </c>
      <c r="AE379" s="175">
        <v>-172910.78815747867</v>
      </c>
    </row>
    <row r="380" spans="1:31">
      <c r="A380" s="1">
        <v>373</v>
      </c>
      <c r="B380" s="176">
        <f>'T Revenue'!B377-'Year 0'!G$8+'Year 0'!G$122</f>
        <v>-4778.6556186433882</v>
      </c>
      <c r="C380" s="176">
        <f>'T Revenue'!C377-'Revenue Requirement'!C$4+'Revenue Requirement'!C$33</f>
        <v>226690.63391320407</v>
      </c>
      <c r="D380" s="176">
        <f>'T Revenue'!D377-'Revenue Requirement'!D$4+'Revenue Requirement'!D$33</f>
        <v>139283.01271450403</v>
      </c>
      <c r="E380" s="176">
        <f>'T Revenue'!E377-'Revenue Requirement'!E$4+'Revenue Requirement'!E$33</f>
        <v>123995.33291795128</v>
      </c>
      <c r="G380" s="179" t="e">
        <f ca="1"/>
        <v>#NAME?</v>
      </c>
      <c r="H380" s="179" t="e">
        <f ca="1"/>
        <v>#NAME?</v>
      </c>
      <c r="I380" s="179" t="e">
        <f ca="1"/>
        <v>#NAME?</v>
      </c>
      <c r="J380" s="179" t="e">
        <f ca="1"/>
        <v>#NAME?</v>
      </c>
      <c r="L380" s="175">
        <f>NR_to_Cash!C$9</f>
        <v>-54723.468549817509</v>
      </c>
      <c r="M380" s="175">
        <f>NR_to_Cash!D$9</f>
        <v>-177401.26576231886</v>
      </c>
      <c r="N380" s="175">
        <f>NR_to_Cash!E$9</f>
        <v>-150226.47815209487</v>
      </c>
      <c r="O380" s="175">
        <f>NR_to_Cash!F$9</f>
        <v>-172910.78815747867</v>
      </c>
      <c r="Q380" s="1">
        <v>373</v>
      </c>
      <c r="R380" s="176">
        <v>-4778.6556186433882</v>
      </c>
      <c r="S380" s="176">
        <v>226690.63391320407</v>
      </c>
      <c r="T380" s="176">
        <v>139283.01271450403</v>
      </c>
      <c r="U380" s="176">
        <v>123995.33291795128</v>
      </c>
      <c r="V380" s="2"/>
      <c r="W380" s="176">
        <v>-29230.890149795916</v>
      </c>
      <c r="X380" s="176">
        <v>-24227.978461349849</v>
      </c>
      <c r="Y380" s="176">
        <v>-29316.928751684725</v>
      </c>
      <c r="Z380" s="176">
        <v>-37346.743638108717</v>
      </c>
      <c r="AA380" s="2"/>
      <c r="AB380" s="175">
        <v>-54723.468549817509</v>
      </c>
      <c r="AC380" s="175">
        <v>-177401.26576231886</v>
      </c>
      <c r="AD380" s="175">
        <v>-150226.47815209487</v>
      </c>
      <c r="AE380" s="175">
        <v>-172910.78815747867</v>
      </c>
    </row>
    <row r="381" spans="1:31">
      <c r="A381" s="1">
        <v>374</v>
      </c>
      <c r="B381" s="176">
        <f>'T Revenue'!B378-'Year 0'!G$8+'Year 0'!G$122</f>
        <v>-26559.396150365006</v>
      </c>
      <c r="C381" s="176">
        <f>'T Revenue'!C378-'Revenue Requirement'!C$4+'Revenue Requirement'!C$33</f>
        <v>237367.3212271824</v>
      </c>
      <c r="D381" s="176">
        <f>'T Revenue'!D378-'Revenue Requirement'!D$4+'Revenue Requirement'!D$33</f>
        <v>129709.87258686102</v>
      </c>
      <c r="E381" s="176">
        <f>'T Revenue'!E378-'Revenue Requirement'!E$4+'Revenue Requirement'!E$33</f>
        <v>84829.978197545977</v>
      </c>
      <c r="G381" s="179" t="e">
        <f ca="1"/>
        <v>#NAME?</v>
      </c>
      <c r="H381" s="179" t="e">
        <f ca="1"/>
        <v>#NAME?</v>
      </c>
      <c r="I381" s="179" t="e">
        <f ca="1"/>
        <v>#NAME?</v>
      </c>
      <c r="J381" s="179" t="e">
        <f ca="1"/>
        <v>#NAME?</v>
      </c>
      <c r="L381" s="175">
        <f>NR_to_Cash!C$9</f>
        <v>-54723.468549817509</v>
      </c>
      <c r="M381" s="175">
        <f>NR_to_Cash!D$9</f>
        <v>-177401.26576231886</v>
      </c>
      <c r="N381" s="175">
        <f>NR_to_Cash!E$9</f>
        <v>-150226.47815209487</v>
      </c>
      <c r="O381" s="175">
        <f>NR_to_Cash!F$9</f>
        <v>-172910.78815747867</v>
      </c>
      <c r="Q381" s="1">
        <v>374</v>
      </c>
      <c r="R381" s="176">
        <v>-26559.396150365006</v>
      </c>
      <c r="S381" s="176">
        <v>237367.3212271824</v>
      </c>
      <c r="T381" s="176">
        <v>129709.87258686102</v>
      </c>
      <c r="U381" s="176">
        <v>84829.978197545977</v>
      </c>
      <c r="V381" s="2"/>
      <c r="W381" s="176">
        <v>-5463.6163825723343</v>
      </c>
      <c r="X381" s="176">
        <v>-13869.535396694439</v>
      </c>
      <c r="Y381" s="176">
        <v>-36453.688340121415</v>
      </c>
      <c r="Z381" s="176">
        <v>-29070.922365780454</v>
      </c>
      <c r="AA381" s="2"/>
      <c r="AB381" s="175">
        <v>-54723.468549817509</v>
      </c>
      <c r="AC381" s="175">
        <v>-177401.26576231886</v>
      </c>
      <c r="AD381" s="175">
        <v>-150226.47815209487</v>
      </c>
      <c r="AE381" s="175">
        <v>-172910.78815747867</v>
      </c>
    </row>
    <row r="382" spans="1:31">
      <c r="A382" s="1">
        <v>375</v>
      </c>
      <c r="B382" s="176">
        <f>'T Revenue'!B379-'Year 0'!G$8+'Year 0'!G$122</f>
        <v>-3619.482107167365</v>
      </c>
      <c r="C382" s="176">
        <f>'T Revenue'!C379-'Revenue Requirement'!C$4+'Revenue Requirement'!C$33</f>
        <v>265302.04428885528</v>
      </c>
      <c r="D382" s="176">
        <f>'T Revenue'!D379-'Revenue Requirement'!D$4+'Revenue Requirement'!D$33</f>
        <v>194243.73607778247</v>
      </c>
      <c r="E382" s="176">
        <f>'T Revenue'!E379-'Revenue Requirement'!E$4+'Revenue Requirement'!E$33</f>
        <v>129809.88392976904</v>
      </c>
      <c r="G382" s="179" t="e">
        <f ca="1"/>
        <v>#NAME?</v>
      </c>
      <c r="H382" s="179" t="e">
        <f ca="1"/>
        <v>#NAME?</v>
      </c>
      <c r="I382" s="179" t="e">
        <f ca="1"/>
        <v>#NAME?</v>
      </c>
      <c r="J382" s="179" t="e">
        <f ca="1"/>
        <v>#NAME?</v>
      </c>
      <c r="L382" s="175">
        <f>NR_to_Cash!C$9</f>
        <v>-54723.468549817509</v>
      </c>
      <c r="M382" s="175">
        <f>NR_to_Cash!D$9</f>
        <v>-177401.26576231886</v>
      </c>
      <c r="N382" s="175">
        <f>NR_to_Cash!E$9</f>
        <v>-150226.47815209487</v>
      </c>
      <c r="O382" s="175">
        <f>NR_to_Cash!F$9</f>
        <v>-172910.78815747867</v>
      </c>
      <c r="Q382" s="1">
        <v>375</v>
      </c>
      <c r="R382" s="176">
        <v>-3619.482107167365</v>
      </c>
      <c r="S382" s="176">
        <v>265302.04428885528</v>
      </c>
      <c r="T382" s="176">
        <v>194243.73607778247</v>
      </c>
      <c r="U382" s="176">
        <v>129809.88392976904</v>
      </c>
      <c r="V382" s="2"/>
      <c r="W382" s="176">
        <v>-9554.3141803547041</v>
      </c>
      <c r="X382" s="176">
        <v>-15242.727729733568</v>
      </c>
      <c r="Y382" s="176">
        <v>-41693.868423416745</v>
      </c>
      <c r="Z382" s="176">
        <v>9067.1550685286056</v>
      </c>
      <c r="AA382" s="2"/>
      <c r="AB382" s="175">
        <v>-54723.468549817509</v>
      </c>
      <c r="AC382" s="175">
        <v>-177401.26576231886</v>
      </c>
      <c r="AD382" s="175">
        <v>-150226.47815209487</v>
      </c>
      <c r="AE382" s="175">
        <v>-172910.78815747867</v>
      </c>
    </row>
    <row r="383" spans="1:31">
      <c r="A383" s="1">
        <v>376</v>
      </c>
      <c r="B383" s="176">
        <f>'T Revenue'!B380-'Year 0'!G$8+'Year 0'!G$122</f>
        <v>20439.093958444661</v>
      </c>
      <c r="C383" s="176">
        <f>'T Revenue'!C380-'Revenue Requirement'!C$4+'Revenue Requirement'!C$33</f>
        <v>236481.30440215929</v>
      </c>
      <c r="D383" s="176">
        <f>'T Revenue'!D380-'Revenue Requirement'!D$4+'Revenue Requirement'!D$33</f>
        <v>201961.98834927613</v>
      </c>
      <c r="E383" s="176">
        <f>'T Revenue'!E380-'Revenue Requirement'!E$4+'Revenue Requirement'!E$33</f>
        <v>182154.32850945042</v>
      </c>
      <c r="G383" s="179" t="e">
        <f ca="1"/>
        <v>#NAME?</v>
      </c>
      <c r="H383" s="179" t="e">
        <f ca="1"/>
        <v>#NAME?</v>
      </c>
      <c r="I383" s="179" t="e">
        <f ca="1"/>
        <v>#NAME?</v>
      </c>
      <c r="J383" s="179" t="e">
        <f ca="1"/>
        <v>#NAME?</v>
      </c>
      <c r="L383" s="175">
        <f>NR_to_Cash!C$9</f>
        <v>-54723.468549817509</v>
      </c>
      <c r="M383" s="175">
        <f>NR_to_Cash!D$9</f>
        <v>-177401.26576231886</v>
      </c>
      <c r="N383" s="175">
        <f>NR_to_Cash!E$9</f>
        <v>-150226.47815209487</v>
      </c>
      <c r="O383" s="175">
        <f>NR_to_Cash!F$9</f>
        <v>-172910.78815747867</v>
      </c>
      <c r="Q383" s="1">
        <v>376</v>
      </c>
      <c r="R383" s="176">
        <v>20439.093958444661</v>
      </c>
      <c r="S383" s="176">
        <v>236481.30440215929</v>
      </c>
      <c r="T383" s="176">
        <v>201961.98834927613</v>
      </c>
      <c r="U383" s="176">
        <v>182154.32850945042</v>
      </c>
      <c r="V383" s="2"/>
      <c r="W383" s="176">
        <v>-4094.319656994543</v>
      </c>
      <c r="X383" s="176">
        <v>-12341.662223516498</v>
      </c>
      <c r="Y383" s="176">
        <v>-17775.30602794094</v>
      </c>
      <c r="Z383" s="176">
        <v>-5596.2322825917508</v>
      </c>
      <c r="AA383" s="2"/>
      <c r="AB383" s="175">
        <v>-54723.468549817509</v>
      </c>
      <c r="AC383" s="175">
        <v>-177401.26576231886</v>
      </c>
      <c r="AD383" s="175">
        <v>-150226.47815209487</v>
      </c>
      <c r="AE383" s="175">
        <v>-172910.78815747867</v>
      </c>
    </row>
    <row r="384" spans="1:31">
      <c r="A384" s="1">
        <v>377</v>
      </c>
      <c r="B384" s="176">
        <f>'T Revenue'!B381-'Year 0'!G$8+'Year 0'!G$122</f>
        <v>-9278.9418013382237</v>
      </c>
      <c r="C384" s="176">
        <f>'T Revenue'!C381-'Revenue Requirement'!C$4+'Revenue Requirement'!C$33</f>
        <v>262721.85058891913</v>
      </c>
      <c r="D384" s="176">
        <f>'T Revenue'!D381-'Revenue Requirement'!D$4+'Revenue Requirement'!D$33</f>
        <v>180155.05935184611</v>
      </c>
      <c r="E384" s="176">
        <f>'T Revenue'!E381-'Revenue Requirement'!E$4+'Revenue Requirement'!E$33</f>
        <v>177822.4394336266</v>
      </c>
      <c r="G384" s="179" t="e">
        <f ca="1"/>
        <v>#NAME?</v>
      </c>
      <c r="H384" s="179" t="e">
        <f ca="1"/>
        <v>#NAME?</v>
      </c>
      <c r="I384" s="179" t="e">
        <f ca="1"/>
        <v>#NAME?</v>
      </c>
      <c r="J384" s="179" t="e">
        <f ca="1"/>
        <v>#NAME?</v>
      </c>
      <c r="L384" s="175">
        <f>NR_to_Cash!C$9</f>
        <v>-54723.468549817509</v>
      </c>
      <c r="M384" s="175">
        <f>NR_to_Cash!D$9</f>
        <v>-177401.26576231886</v>
      </c>
      <c r="N384" s="175">
        <f>NR_to_Cash!E$9</f>
        <v>-150226.47815209487</v>
      </c>
      <c r="O384" s="175">
        <f>NR_to_Cash!F$9</f>
        <v>-172910.78815747867</v>
      </c>
      <c r="Q384" s="1">
        <v>377</v>
      </c>
      <c r="R384" s="176">
        <v>-9278.9418013382237</v>
      </c>
      <c r="S384" s="176">
        <v>262721.85058891913</v>
      </c>
      <c r="T384" s="176">
        <v>180155.05935184611</v>
      </c>
      <c r="U384" s="176">
        <v>177822.4394336266</v>
      </c>
      <c r="V384" s="2"/>
      <c r="W384" s="176">
        <v>-6947.4885603169678</v>
      </c>
      <c r="X384" s="176">
        <v>-6725.6359390472062</v>
      </c>
      <c r="Y384" s="176">
        <v>-8261.0174345485866</v>
      </c>
      <c r="Z384" s="176">
        <v>-52156.291604518658</v>
      </c>
      <c r="AA384" s="2"/>
      <c r="AB384" s="175">
        <v>-54723.468549817509</v>
      </c>
      <c r="AC384" s="175">
        <v>-177401.26576231886</v>
      </c>
      <c r="AD384" s="175">
        <v>-150226.47815209487</v>
      </c>
      <c r="AE384" s="175">
        <v>-172910.78815747867</v>
      </c>
    </row>
    <row r="385" spans="1:31">
      <c r="A385" s="1">
        <v>378</v>
      </c>
      <c r="B385" s="176">
        <f>'T Revenue'!B382-'Year 0'!G$8+'Year 0'!G$122</f>
        <v>4972.7638252614997</v>
      </c>
      <c r="C385" s="176">
        <f>'T Revenue'!C382-'Revenue Requirement'!C$4+'Revenue Requirement'!C$33</f>
        <v>241862.71949190972</v>
      </c>
      <c r="D385" s="176">
        <f>'T Revenue'!D382-'Revenue Requirement'!D$4+'Revenue Requirement'!D$33</f>
        <v>156178.71139310068</v>
      </c>
      <c r="E385" s="176">
        <f>'T Revenue'!E382-'Revenue Requirement'!E$4+'Revenue Requirement'!E$33</f>
        <v>124444.98266227497</v>
      </c>
      <c r="G385" s="179" t="e">
        <f ca="1"/>
        <v>#NAME?</v>
      </c>
      <c r="H385" s="179" t="e">
        <f ca="1"/>
        <v>#NAME?</v>
      </c>
      <c r="I385" s="179" t="e">
        <f ca="1"/>
        <v>#NAME?</v>
      </c>
      <c r="J385" s="179" t="e">
        <f ca="1"/>
        <v>#NAME?</v>
      </c>
      <c r="L385" s="175">
        <f>NR_to_Cash!C$9</f>
        <v>-54723.468549817509</v>
      </c>
      <c r="M385" s="175">
        <f>NR_to_Cash!D$9</f>
        <v>-177401.26576231886</v>
      </c>
      <c r="N385" s="175">
        <f>NR_to_Cash!E$9</f>
        <v>-150226.47815209487</v>
      </c>
      <c r="O385" s="175">
        <f>NR_to_Cash!F$9</f>
        <v>-172910.78815747867</v>
      </c>
      <c r="Q385" s="1">
        <v>378</v>
      </c>
      <c r="R385" s="176">
        <v>4972.7638252614997</v>
      </c>
      <c r="S385" s="176">
        <v>241862.71949190972</v>
      </c>
      <c r="T385" s="176">
        <v>156178.71139310068</v>
      </c>
      <c r="U385" s="176">
        <v>124444.98266227497</v>
      </c>
      <c r="V385" s="2"/>
      <c r="W385" s="176">
        <v>-58449.256013332051</v>
      </c>
      <c r="X385" s="176">
        <v>-29816.210252108518</v>
      </c>
      <c r="Y385" s="176">
        <v>2515.6562817434315</v>
      </c>
      <c r="Z385" s="176">
        <v>27941.800653015496</v>
      </c>
      <c r="AA385" s="2"/>
      <c r="AB385" s="175">
        <v>-54723.468549817509</v>
      </c>
      <c r="AC385" s="175">
        <v>-177401.26576231886</v>
      </c>
      <c r="AD385" s="175">
        <v>-150226.47815209487</v>
      </c>
      <c r="AE385" s="175">
        <v>-172910.78815747867</v>
      </c>
    </row>
    <row r="386" spans="1:31">
      <c r="A386" s="1">
        <v>379</v>
      </c>
      <c r="B386" s="176">
        <f>'T Revenue'!B383-'Year 0'!G$8+'Year 0'!G$122</f>
        <v>-4604.004030105425</v>
      </c>
      <c r="C386" s="176">
        <f>'T Revenue'!C383-'Revenue Requirement'!C$4+'Revenue Requirement'!C$33</f>
        <v>214634.04897780903</v>
      </c>
      <c r="D386" s="176">
        <f>'T Revenue'!D383-'Revenue Requirement'!D$4+'Revenue Requirement'!D$33</f>
        <v>120446.99702945258</v>
      </c>
      <c r="E386" s="176">
        <f>'T Revenue'!E383-'Revenue Requirement'!E$4+'Revenue Requirement'!E$33</f>
        <v>71027.855012485525</v>
      </c>
      <c r="G386" s="179" t="e">
        <f ca="1"/>
        <v>#NAME?</v>
      </c>
      <c r="H386" s="179" t="e">
        <f ca="1"/>
        <v>#NAME?</v>
      </c>
      <c r="I386" s="179" t="e">
        <f ca="1"/>
        <v>#NAME?</v>
      </c>
      <c r="J386" s="179" t="e">
        <f ca="1"/>
        <v>#NAME?</v>
      </c>
      <c r="L386" s="175">
        <f>NR_to_Cash!C$9</f>
        <v>-54723.468549817509</v>
      </c>
      <c r="M386" s="175">
        <f>NR_to_Cash!D$9</f>
        <v>-177401.26576231886</v>
      </c>
      <c r="N386" s="175">
        <f>NR_to_Cash!E$9</f>
        <v>-150226.47815209487</v>
      </c>
      <c r="O386" s="175">
        <f>NR_to_Cash!F$9</f>
        <v>-172910.78815747867</v>
      </c>
      <c r="Q386" s="1">
        <v>379</v>
      </c>
      <c r="R386" s="176">
        <v>-4604.004030105425</v>
      </c>
      <c r="S386" s="176">
        <v>214634.04897780903</v>
      </c>
      <c r="T386" s="176">
        <v>120446.99702945258</v>
      </c>
      <c r="U386" s="176">
        <v>71027.855012485525</v>
      </c>
      <c r="V386" s="2"/>
      <c r="W386" s="176">
        <v>-11097.004163320293</v>
      </c>
      <c r="X386" s="176">
        <v>-14135.367251761723</v>
      </c>
      <c r="Y386" s="176">
        <v>-39158.872768265661</v>
      </c>
      <c r="Z386" s="176">
        <v>-36354.482609869214</v>
      </c>
      <c r="AA386" s="2"/>
      <c r="AB386" s="175">
        <v>-54723.468549817509</v>
      </c>
      <c r="AC386" s="175">
        <v>-177401.26576231886</v>
      </c>
      <c r="AD386" s="175">
        <v>-150226.47815209487</v>
      </c>
      <c r="AE386" s="175">
        <v>-172910.78815747867</v>
      </c>
    </row>
    <row r="387" spans="1:31">
      <c r="A387" s="1">
        <v>380</v>
      </c>
      <c r="B387" s="176">
        <f>'T Revenue'!B384-'Year 0'!G$8+'Year 0'!G$122</f>
        <v>-6964.1883160010912</v>
      </c>
      <c r="C387" s="176">
        <f>'T Revenue'!C384-'Revenue Requirement'!C$4+'Revenue Requirement'!C$33</f>
        <v>236829.12499009026</v>
      </c>
      <c r="D387" s="176">
        <f>'T Revenue'!D384-'Revenue Requirement'!D$4+'Revenue Requirement'!D$33</f>
        <v>144453.51154586975</v>
      </c>
      <c r="E387" s="176">
        <f>'T Revenue'!E384-'Revenue Requirement'!E$4+'Revenue Requirement'!E$33</f>
        <v>133666.555983664</v>
      </c>
      <c r="G387" s="179" t="e">
        <f ca="1"/>
        <v>#NAME?</v>
      </c>
      <c r="H387" s="179" t="e">
        <f ca="1"/>
        <v>#NAME?</v>
      </c>
      <c r="I387" s="179" t="e">
        <f ca="1"/>
        <v>#NAME?</v>
      </c>
      <c r="J387" s="179" t="e">
        <f ca="1"/>
        <v>#NAME?</v>
      </c>
      <c r="L387" s="175">
        <f>NR_to_Cash!C$9</f>
        <v>-54723.468549817509</v>
      </c>
      <c r="M387" s="175">
        <f>NR_to_Cash!D$9</f>
        <v>-177401.26576231886</v>
      </c>
      <c r="N387" s="175">
        <f>NR_to_Cash!E$9</f>
        <v>-150226.47815209487</v>
      </c>
      <c r="O387" s="175">
        <f>NR_to_Cash!F$9</f>
        <v>-172910.78815747867</v>
      </c>
      <c r="Q387" s="1">
        <v>380</v>
      </c>
      <c r="R387" s="176">
        <v>-6964.1883160010912</v>
      </c>
      <c r="S387" s="176">
        <v>236829.12499009026</v>
      </c>
      <c r="T387" s="176">
        <v>144453.51154586975</v>
      </c>
      <c r="U387" s="176">
        <v>133666.555983664</v>
      </c>
      <c r="V387" s="2"/>
      <c r="W387" s="176">
        <v>-19766.401972404681</v>
      </c>
      <c r="X387" s="176">
        <v>-35171.157845776761</v>
      </c>
      <c r="Y387" s="176">
        <v>-9275.0530994664878</v>
      </c>
      <c r="Z387" s="176">
        <v>-5988.6832972315606</v>
      </c>
      <c r="AA387" s="2"/>
      <c r="AB387" s="175">
        <v>-54723.468549817509</v>
      </c>
      <c r="AC387" s="175">
        <v>-177401.26576231886</v>
      </c>
      <c r="AD387" s="175">
        <v>-150226.47815209487</v>
      </c>
      <c r="AE387" s="175">
        <v>-172910.78815747867</v>
      </c>
    </row>
    <row r="388" spans="1:31">
      <c r="A388" s="1">
        <v>381</v>
      </c>
      <c r="B388" s="176">
        <f>'T Revenue'!B385-'Year 0'!G$8+'Year 0'!G$122</f>
        <v>8680.3493198561482</v>
      </c>
      <c r="C388" s="176">
        <f>'T Revenue'!C385-'Revenue Requirement'!C$4+'Revenue Requirement'!C$33</f>
        <v>248167.34157960396</v>
      </c>
      <c r="D388" s="176">
        <f>'T Revenue'!D385-'Revenue Requirement'!D$4+'Revenue Requirement'!D$33</f>
        <v>139519.82355680689</v>
      </c>
      <c r="E388" s="176">
        <f>'T Revenue'!E385-'Revenue Requirement'!E$4+'Revenue Requirement'!E$33</f>
        <v>107963.9782202791</v>
      </c>
      <c r="G388" s="179" t="e">
        <f ca="1"/>
        <v>#NAME?</v>
      </c>
      <c r="H388" s="179" t="e">
        <f ca="1"/>
        <v>#NAME?</v>
      </c>
      <c r="I388" s="179" t="e">
        <f ca="1"/>
        <v>#NAME?</v>
      </c>
      <c r="J388" s="179" t="e">
        <f ca="1"/>
        <v>#NAME?</v>
      </c>
      <c r="L388" s="175">
        <f>NR_to_Cash!C$9</f>
        <v>-54723.468549817509</v>
      </c>
      <c r="M388" s="175">
        <f>NR_to_Cash!D$9</f>
        <v>-177401.26576231886</v>
      </c>
      <c r="N388" s="175">
        <f>NR_to_Cash!E$9</f>
        <v>-150226.47815209487</v>
      </c>
      <c r="O388" s="175">
        <f>NR_to_Cash!F$9</f>
        <v>-172910.78815747867</v>
      </c>
      <c r="Q388" s="1">
        <v>381</v>
      </c>
      <c r="R388" s="176">
        <v>8680.3493198561482</v>
      </c>
      <c r="S388" s="176">
        <v>248167.34157960396</v>
      </c>
      <c r="T388" s="176">
        <v>139519.82355680689</v>
      </c>
      <c r="U388" s="176">
        <v>107963.9782202791</v>
      </c>
      <c r="V388" s="2"/>
      <c r="W388" s="176">
        <v>6519.9811743649188</v>
      </c>
      <c r="X388" s="176">
        <v>-31577.604607762536</v>
      </c>
      <c r="Y388" s="176">
        <v>-19974.967964725569</v>
      </c>
      <c r="Z388" s="176">
        <v>-67306.751284191618</v>
      </c>
      <c r="AA388" s="2"/>
      <c r="AB388" s="175">
        <v>-54723.468549817509</v>
      </c>
      <c r="AC388" s="175">
        <v>-177401.26576231886</v>
      </c>
      <c r="AD388" s="175">
        <v>-150226.47815209487</v>
      </c>
      <c r="AE388" s="175">
        <v>-172910.78815747867</v>
      </c>
    </row>
    <row r="389" spans="1:31">
      <c r="A389" s="1">
        <v>382</v>
      </c>
      <c r="B389" s="176">
        <f>'T Revenue'!B386-'Year 0'!G$8+'Year 0'!G$122</f>
        <v>16823.293582444778</v>
      </c>
      <c r="C389" s="176">
        <f>'T Revenue'!C386-'Revenue Requirement'!C$4+'Revenue Requirement'!C$33</f>
        <v>230185.05536535941</v>
      </c>
      <c r="D389" s="176">
        <f>'T Revenue'!D386-'Revenue Requirement'!D$4+'Revenue Requirement'!D$33</f>
        <v>166123.27474639448</v>
      </c>
      <c r="E389" s="176">
        <f>'T Revenue'!E386-'Revenue Requirement'!E$4+'Revenue Requirement'!E$33</f>
        <v>138559.30944589153</v>
      </c>
      <c r="G389" s="179" t="e">
        <f ca="1"/>
        <v>#NAME?</v>
      </c>
      <c r="H389" s="179" t="e">
        <f ca="1"/>
        <v>#NAME?</v>
      </c>
      <c r="I389" s="179" t="e">
        <f ca="1"/>
        <v>#NAME?</v>
      </c>
      <c r="J389" s="179" t="e">
        <f ca="1"/>
        <v>#NAME?</v>
      </c>
      <c r="L389" s="175">
        <f>NR_to_Cash!C$9</f>
        <v>-54723.468549817509</v>
      </c>
      <c r="M389" s="175">
        <f>NR_to_Cash!D$9</f>
        <v>-177401.26576231886</v>
      </c>
      <c r="N389" s="175">
        <f>NR_to_Cash!E$9</f>
        <v>-150226.47815209487</v>
      </c>
      <c r="O389" s="175">
        <f>NR_to_Cash!F$9</f>
        <v>-172910.78815747867</v>
      </c>
      <c r="Q389" s="1">
        <v>382</v>
      </c>
      <c r="R389" s="176">
        <v>16823.293582444778</v>
      </c>
      <c r="S389" s="176">
        <v>230185.05536535941</v>
      </c>
      <c r="T389" s="176">
        <v>166123.27474639448</v>
      </c>
      <c r="U389" s="176">
        <v>138559.30944589153</v>
      </c>
      <c r="V389" s="2"/>
      <c r="W389" s="176">
        <v>-23775.512531242683</v>
      </c>
      <c r="X389" s="176">
        <v>-19104.734178587096</v>
      </c>
      <c r="Y389" s="176">
        <v>10849.782470588339</v>
      </c>
      <c r="Z389" s="176">
        <v>-9932.6267239789013</v>
      </c>
      <c r="AA389" s="2"/>
      <c r="AB389" s="175">
        <v>-54723.468549817509</v>
      </c>
      <c r="AC389" s="175">
        <v>-177401.26576231886</v>
      </c>
      <c r="AD389" s="175">
        <v>-150226.47815209487</v>
      </c>
      <c r="AE389" s="175">
        <v>-172910.78815747867</v>
      </c>
    </row>
    <row r="390" spans="1:31">
      <c r="A390" s="1">
        <v>383</v>
      </c>
      <c r="B390" s="176">
        <f>'T Revenue'!B387-'Year 0'!G$8+'Year 0'!G$122</f>
        <v>-70.314022823236883</v>
      </c>
      <c r="C390" s="176">
        <f>'T Revenue'!C387-'Revenue Requirement'!C$4+'Revenue Requirement'!C$33</f>
        <v>255186.34285837691</v>
      </c>
      <c r="D390" s="176">
        <f>'T Revenue'!D387-'Revenue Requirement'!D$4+'Revenue Requirement'!D$33</f>
        <v>163746.75335583906</v>
      </c>
      <c r="E390" s="176">
        <f>'T Revenue'!E387-'Revenue Requirement'!E$4+'Revenue Requirement'!E$33</f>
        <v>161509.09432974714</v>
      </c>
      <c r="G390" s="179" t="e">
        <f ca="1"/>
        <v>#NAME?</v>
      </c>
      <c r="H390" s="179" t="e">
        <f ca="1"/>
        <v>#NAME?</v>
      </c>
      <c r="I390" s="179" t="e">
        <f ca="1"/>
        <v>#NAME?</v>
      </c>
      <c r="J390" s="179" t="e">
        <f ca="1"/>
        <v>#NAME?</v>
      </c>
      <c r="L390" s="175">
        <f>NR_to_Cash!C$9</f>
        <v>-54723.468549817509</v>
      </c>
      <c r="M390" s="175">
        <f>NR_to_Cash!D$9</f>
        <v>-177401.26576231886</v>
      </c>
      <c r="N390" s="175">
        <f>NR_to_Cash!E$9</f>
        <v>-150226.47815209487</v>
      </c>
      <c r="O390" s="175">
        <f>NR_to_Cash!F$9</f>
        <v>-172910.78815747867</v>
      </c>
      <c r="Q390" s="1">
        <v>383</v>
      </c>
      <c r="R390" s="176">
        <v>-70.314022823236883</v>
      </c>
      <c r="S390" s="176">
        <v>255186.34285837691</v>
      </c>
      <c r="T390" s="176">
        <v>163746.75335583906</v>
      </c>
      <c r="U390" s="176">
        <v>161509.09432974714</v>
      </c>
      <c r="V390" s="2"/>
      <c r="W390" s="176">
        <v>-31651.04749298573</v>
      </c>
      <c r="X390" s="176">
        <v>2982.2657218980603</v>
      </c>
      <c r="Y390" s="176">
        <v>-5982.6428626554552</v>
      </c>
      <c r="Z390" s="176">
        <v>13453.133409090573</v>
      </c>
      <c r="AA390" s="2"/>
      <c r="AB390" s="175">
        <v>-54723.468549817509</v>
      </c>
      <c r="AC390" s="175">
        <v>-177401.26576231886</v>
      </c>
      <c r="AD390" s="175">
        <v>-150226.47815209487</v>
      </c>
      <c r="AE390" s="175">
        <v>-172910.78815747867</v>
      </c>
    </row>
    <row r="391" spans="1:31">
      <c r="A391" s="1">
        <v>384</v>
      </c>
      <c r="B391" s="176">
        <f>'T Revenue'!B388-'Year 0'!G$8+'Year 0'!G$122</f>
        <v>29097.286877637962</v>
      </c>
      <c r="C391" s="176">
        <f>'T Revenue'!C388-'Revenue Requirement'!C$4+'Revenue Requirement'!C$33</f>
        <v>254965.06449937634</v>
      </c>
      <c r="D391" s="176">
        <f>'T Revenue'!D388-'Revenue Requirement'!D$4+'Revenue Requirement'!D$33</f>
        <v>168871.82263155072</v>
      </c>
      <c r="E391" s="176">
        <f>'T Revenue'!E388-'Revenue Requirement'!E$4+'Revenue Requirement'!E$33</f>
        <v>142601.55472431192</v>
      </c>
      <c r="G391" s="179" t="e">
        <f ca="1"/>
        <v>#NAME?</v>
      </c>
      <c r="H391" s="179" t="e">
        <f ca="1"/>
        <v>#NAME?</v>
      </c>
      <c r="I391" s="179" t="e">
        <f ca="1"/>
        <v>#NAME?</v>
      </c>
      <c r="J391" s="179" t="e">
        <f ca="1"/>
        <v>#NAME?</v>
      </c>
      <c r="L391" s="175">
        <f>NR_to_Cash!C$9</f>
        <v>-54723.468549817509</v>
      </c>
      <c r="M391" s="175">
        <f>NR_to_Cash!D$9</f>
        <v>-177401.26576231886</v>
      </c>
      <c r="N391" s="175">
        <f>NR_to_Cash!E$9</f>
        <v>-150226.47815209487</v>
      </c>
      <c r="O391" s="175">
        <f>NR_to_Cash!F$9</f>
        <v>-172910.78815747867</v>
      </c>
      <c r="Q391" s="1">
        <v>384</v>
      </c>
      <c r="R391" s="176">
        <v>29097.286877637962</v>
      </c>
      <c r="S391" s="176">
        <v>254965.06449937634</v>
      </c>
      <c r="T391" s="176">
        <v>168871.82263155072</v>
      </c>
      <c r="U391" s="176">
        <v>142601.55472431192</v>
      </c>
      <c r="V391" s="2"/>
      <c r="W391" s="176">
        <v>-7290.6340778893791</v>
      </c>
      <c r="X391" s="176">
        <v>-1280.0760120565537</v>
      </c>
      <c r="Y391" s="176">
        <v>-26712.815512368223</v>
      </c>
      <c r="Z391" s="176">
        <v>5653.1984115387313</v>
      </c>
      <c r="AA391" s="2"/>
      <c r="AB391" s="175">
        <v>-54723.468549817509</v>
      </c>
      <c r="AC391" s="175">
        <v>-177401.26576231886</v>
      </c>
      <c r="AD391" s="175">
        <v>-150226.47815209487</v>
      </c>
      <c r="AE391" s="175">
        <v>-172910.78815747867</v>
      </c>
    </row>
    <row r="392" spans="1:31">
      <c r="A392" s="1">
        <v>385</v>
      </c>
      <c r="B392" s="176">
        <f>'T Revenue'!B389-'Year 0'!G$8+'Year 0'!G$122</f>
        <v>-4442.1758199466858</v>
      </c>
      <c r="C392" s="176">
        <f>'T Revenue'!C389-'Revenue Requirement'!C$4+'Revenue Requirement'!C$33</f>
        <v>239003.76985857147</v>
      </c>
      <c r="D392" s="176">
        <f>'T Revenue'!D389-'Revenue Requirement'!D$4+'Revenue Requirement'!D$33</f>
        <v>154198.49111284129</v>
      </c>
      <c r="E392" s="176">
        <f>'T Revenue'!E389-'Revenue Requirement'!E$4+'Revenue Requirement'!E$33</f>
        <v>75712.87644230132</v>
      </c>
      <c r="G392" s="179" t="e">
        <f ca="1"/>
        <v>#NAME?</v>
      </c>
      <c r="H392" s="179" t="e">
        <f ca="1"/>
        <v>#NAME?</v>
      </c>
      <c r="I392" s="179" t="e">
        <f ca="1"/>
        <v>#NAME?</v>
      </c>
      <c r="J392" s="179" t="e">
        <f ca="1"/>
        <v>#NAME?</v>
      </c>
      <c r="L392" s="175">
        <f>NR_to_Cash!C$9</f>
        <v>-54723.468549817509</v>
      </c>
      <c r="M392" s="175">
        <f>NR_to_Cash!D$9</f>
        <v>-177401.26576231886</v>
      </c>
      <c r="N392" s="175">
        <f>NR_to_Cash!E$9</f>
        <v>-150226.47815209487</v>
      </c>
      <c r="O392" s="175">
        <f>NR_to_Cash!F$9</f>
        <v>-172910.78815747867</v>
      </c>
      <c r="Q392" s="1">
        <v>385</v>
      </c>
      <c r="R392" s="176">
        <v>-4442.1758199466858</v>
      </c>
      <c r="S392" s="176">
        <v>239003.76985857147</v>
      </c>
      <c r="T392" s="176">
        <v>154198.49111284129</v>
      </c>
      <c r="U392" s="176">
        <v>75712.87644230132</v>
      </c>
      <c r="V392" s="2"/>
      <c r="W392" s="176">
        <v>3928.5903163076146</v>
      </c>
      <c r="X392" s="176">
        <v>-48432.463233915158</v>
      </c>
      <c r="Y392" s="176">
        <v>20342.057789922226</v>
      </c>
      <c r="Z392" s="176">
        <v>-3837.477679632837</v>
      </c>
      <c r="AA392" s="2"/>
      <c r="AB392" s="175">
        <v>-54723.468549817509</v>
      </c>
      <c r="AC392" s="175">
        <v>-177401.26576231886</v>
      </c>
      <c r="AD392" s="175">
        <v>-150226.47815209487</v>
      </c>
      <c r="AE392" s="175">
        <v>-172910.78815747867</v>
      </c>
    </row>
    <row r="393" spans="1:31">
      <c r="A393" s="1">
        <v>386</v>
      </c>
      <c r="B393" s="176">
        <f>'T Revenue'!B390-'Year 0'!G$8+'Year 0'!G$122</f>
        <v>2704.4073990797624</v>
      </c>
      <c r="C393" s="176">
        <f>'T Revenue'!C390-'Revenue Requirement'!C$4+'Revenue Requirement'!C$33</f>
        <v>186782.21710127778</v>
      </c>
      <c r="D393" s="176">
        <f>'T Revenue'!D390-'Revenue Requirement'!D$4+'Revenue Requirement'!D$33</f>
        <v>156569.07872575033</v>
      </c>
      <c r="E393" s="176">
        <f>'T Revenue'!E390-'Revenue Requirement'!E$4+'Revenue Requirement'!E$33</f>
        <v>92068.779008257901</v>
      </c>
      <c r="G393" s="179" t="e">
        <f ca="1"/>
        <v>#NAME?</v>
      </c>
      <c r="H393" s="179" t="e">
        <f ca="1"/>
        <v>#NAME?</v>
      </c>
      <c r="I393" s="179" t="e">
        <f ca="1"/>
        <v>#NAME?</v>
      </c>
      <c r="J393" s="179" t="e">
        <f ca="1"/>
        <v>#NAME?</v>
      </c>
      <c r="L393" s="175">
        <f>NR_to_Cash!C$9</f>
        <v>-54723.468549817509</v>
      </c>
      <c r="M393" s="175">
        <f>NR_to_Cash!D$9</f>
        <v>-177401.26576231886</v>
      </c>
      <c r="N393" s="175">
        <f>NR_to_Cash!E$9</f>
        <v>-150226.47815209487</v>
      </c>
      <c r="O393" s="175">
        <f>NR_to_Cash!F$9</f>
        <v>-172910.78815747867</v>
      </c>
      <c r="Q393" s="1">
        <v>386</v>
      </c>
      <c r="R393" s="176">
        <v>2704.4073990797624</v>
      </c>
      <c r="S393" s="176">
        <v>186782.21710127778</v>
      </c>
      <c r="T393" s="176">
        <v>156569.07872575033</v>
      </c>
      <c r="U393" s="176">
        <v>92068.779008257901</v>
      </c>
      <c r="V393" s="2"/>
      <c r="W393" s="176">
        <v>-24495.242336662253</v>
      </c>
      <c r="X393" s="176">
        <v>-39871.533832109766</v>
      </c>
      <c r="Y393" s="176">
        <v>-5193.4415728491731</v>
      </c>
      <c r="Z393" s="176">
        <v>-47079.001680969493</v>
      </c>
      <c r="AA393" s="2"/>
      <c r="AB393" s="175">
        <v>-54723.468549817509</v>
      </c>
      <c r="AC393" s="175">
        <v>-177401.26576231886</v>
      </c>
      <c r="AD393" s="175">
        <v>-150226.47815209487</v>
      </c>
      <c r="AE393" s="175">
        <v>-172910.78815747867</v>
      </c>
    </row>
    <row r="394" spans="1:31">
      <c r="A394" s="1">
        <v>387</v>
      </c>
      <c r="B394" s="176">
        <f>'T Revenue'!B391-'Year 0'!G$8+'Year 0'!G$122</f>
        <v>-1449.6487029111013</v>
      </c>
      <c r="C394" s="176">
        <f>'T Revenue'!C391-'Revenue Requirement'!C$4+'Revenue Requirement'!C$33</f>
        <v>216528.54726429796</v>
      </c>
      <c r="D394" s="176">
        <f>'T Revenue'!D391-'Revenue Requirement'!D$4+'Revenue Requirement'!D$33</f>
        <v>146220.01819769549</v>
      </c>
      <c r="E394" s="176">
        <f>'T Revenue'!E391-'Revenue Requirement'!E$4+'Revenue Requirement'!E$33</f>
        <v>99288.427194504533</v>
      </c>
      <c r="G394" s="179" t="e">
        <f ca="1"/>
        <v>#NAME?</v>
      </c>
      <c r="H394" s="179" t="e">
        <f ca="1"/>
        <v>#NAME?</v>
      </c>
      <c r="I394" s="179" t="e">
        <f ca="1"/>
        <v>#NAME?</v>
      </c>
      <c r="J394" s="179" t="e">
        <f ca="1"/>
        <v>#NAME?</v>
      </c>
      <c r="L394" s="175">
        <f>NR_to_Cash!C$9</f>
        <v>-54723.468549817509</v>
      </c>
      <c r="M394" s="175">
        <f>NR_to_Cash!D$9</f>
        <v>-177401.26576231886</v>
      </c>
      <c r="N394" s="175">
        <f>NR_to_Cash!E$9</f>
        <v>-150226.47815209487</v>
      </c>
      <c r="O394" s="175">
        <f>NR_to_Cash!F$9</f>
        <v>-172910.78815747867</v>
      </c>
      <c r="Q394" s="1">
        <v>387</v>
      </c>
      <c r="R394" s="176">
        <v>-1449.6487029111013</v>
      </c>
      <c r="S394" s="176">
        <v>216528.54726429796</v>
      </c>
      <c r="T394" s="176">
        <v>146220.01819769549</v>
      </c>
      <c r="U394" s="176">
        <v>99288.427194504533</v>
      </c>
      <c r="V394" s="2"/>
      <c r="W394" s="176">
        <v>-6873.3291054102592</v>
      </c>
      <c r="X394" s="176">
        <v>-32751.076535349712</v>
      </c>
      <c r="Y394" s="176">
        <v>-38355.37041642447</v>
      </c>
      <c r="Z394" s="176">
        <v>-21546.212174746208</v>
      </c>
      <c r="AA394" s="2"/>
      <c r="AB394" s="175">
        <v>-54723.468549817509</v>
      </c>
      <c r="AC394" s="175">
        <v>-177401.26576231886</v>
      </c>
      <c r="AD394" s="175">
        <v>-150226.47815209487</v>
      </c>
      <c r="AE394" s="175">
        <v>-172910.78815747867</v>
      </c>
    </row>
    <row r="395" spans="1:31">
      <c r="A395" s="1">
        <v>388</v>
      </c>
      <c r="B395" s="176">
        <f>'T Revenue'!B392-'Year 0'!G$8+'Year 0'!G$122</f>
        <v>-7086.884121437557</v>
      </c>
      <c r="C395" s="176">
        <f>'T Revenue'!C392-'Revenue Requirement'!C$4+'Revenue Requirement'!C$33</f>
        <v>245280.23681110796</v>
      </c>
      <c r="D395" s="176">
        <f>'T Revenue'!D392-'Revenue Requirement'!D$4+'Revenue Requirement'!D$33</f>
        <v>147325.19585254462</v>
      </c>
      <c r="E395" s="176">
        <f>'T Revenue'!E392-'Revenue Requirement'!E$4+'Revenue Requirement'!E$33</f>
        <v>86186.819473503856</v>
      </c>
      <c r="G395" s="179" t="e">
        <f ca="1"/>
        <v>#NAME?</v>
      </c>
      <c r="H395" s="179" t="e">
        <f ca="1"/>
        <v>#NAME?</v>
      </c>
      <c r="I395" s="179" t="e">
        <f ca="1"/>
        <v>#NAME?</v>
      </c>
      <c r="J395" s="179" t="e">
        <f ca="1"/>
        <v>#NAME?</v>
      </c>
      <c r="L395" s="175">
        <f>NR_to_Cash!C$9</f>
        <v>-54723.468549817509</v>
      </c>
      <c r="M395" s="175">
        <f>NR_to_Cash!D$9</f>
        <v>-177401.26576231886</v>
      </c>
      <c r="N395" s="175">
        <f>NR_to_Cash!E$9</f>
        <v>-150226.47815209487</v>
      </c>
      <c r="O395" s="175">
        <f>NR_to_Cash!F$9</f>
        <v>-172910.78815747867</v>
      </c>
      <c r="Q395" s="1">
        <v>388</v>
      </c>
      <c r="R395" s="176">
        <v>-7086.884121437557</v>
      </c>
      <c r="S395" s="176">
        <v>245280.23681110796</v>
      </c>
      <c r="T395" s="176">
        <v>147325.19585254462</v>
      </c>
      <c r="U395" s="176">
        <v>86186.819473503856</v>
      </c>
      <c r="V395" s="2"/>
      <c r="W395" s="176">
        <v>5916.9335932629183</v>
      </c>
      <c r="X395" s="176">
        <v>-20007.223223282723</v>
      </c>
      <c r="Y395" s="176">
        <v>-52114.081988406135</v>
      </c>
      <c r="Z395" s="176">
        <v>-34486.882191268262</v>
      </c>
      <c r="AA395" s="2"/>
      <c r="AB395" s="175">
        <v>-54723.468549817509</v>
      </c>
      <c r="AC395" s="175">
        <v>-177401.26576231886</v>
      </c>
      <c r="AD395" s="175">
        <v>-150226.47815209487</v>
      </c>
      <c r="AE395" s="175">
        <v>-172910.78815747867</v>
      </c>
    </row>
    <row r="396" spans="1:31">
      <c r="A396" s="1">
        <v>389</v>
      </c>
      <c r="B396" s="176">
        <f>'T Revenue'!B393-'Year 0'!G$8+'Year 0'!G$122</f>
        <v>23316.783165392932</v>
      </c>
      <c r="C396" s="176">
        <f>'T Revenue'!C393-'Revenue Requirement'!C$4+'Revenue Requirement'!C$33</f>
        <v>245686.91788092372</v>
      </c>
      <c r="D396" s="176">
        <f>'T Revenue'!D393-'Revenue Requirement'!D$4+'Revenue Requirement'!D$33</f>
        <v>158780.96138015739</v>
      </c>
      <c r="E396" s="176">
        <f>'T Revenue'!E393-'Revenue Requirement'!E$4+'Revenue Requirement'!E$33</f>
        <v>136323.20291782543</v>
      </c>
      <c r="G396" s="179" t="e">
        <f ca="1"/>
        <v>#NAME?</v>
      </c>
      <c r="H396" s="179" t="e">
        <f ca="1"/>
        <v>#NAME?</v>
      </c>
      <c r="I396" s="179" t="e">
        <f ca="1"/>
        <v>#NAME?</v>
      </c>
      <c r="J396" s="179" t="e">
        <f ca="1"/>
        <v>#NAME?</v>
      </c>
      <c r="L396" s="175">
        <f>NR_to_Cash!C$9</f>
        <v>-54723.468549817509</v>
      </c>
      <c r="M396" s="175">
        <f>NR_to_Cash!D$9</f>
        <v>-177401.26576231886</v>
      </c>
      <c r="N396" s="175">
        <f>NR_to_Cash!E$9</f>
        <v>-150226.47815209487</v>
      </c>
      <c r="O396" s="175">
        <f>NR_to_Cash!F$9</f>
        <v>-172910.78815747867</v>
      </c>
      <c r="Q396" s="1">
        <v>389</v>
      </c>
      <c r="R396" s="176">
        <v>23316.783165392932</v>
      </c>
      <c r="S396" s="176">
        <v>245686.91788092372</v>
      </c>
      <c r="T396" s="176">
        <v>158780.96138015739</v>
      </c>
      <c r="U396" s="176">
        <v>136323.20291782543</v>
      </c>
      <c r="V396" s="2"/>
      <c r="W396" s="176">
        <v>15666.884808224044</v>
      </c>
      <c r="X396" s="176">
        <v>-35900.313712095376</v>
      </c>
      <c r="Y396" s="176">
        <v>1397.5207183184102</v>
      </c>
      <c r="Z396" s="176">
        <v>-16166.070258487947</v>
      </c>
      <c r="AA396" s="2"/>
      <c r="AB396" s="175">
        <v>-54723.468549817509</v>
      </c>
      <c r="AC396" s="175">
        <v>-177401.26576231886</v>
      </c>
      <c r="AD396" s="175">
        <v>-150226.47815209487</v>
      </c>
      <c r="AE396" s="175">
        <v>-172910.78815747867</v>
      </c>
    </row>
    <row r="397" spans="1:31">
      <c r="A397" s="1">
        <v>390</v>
      </c>
      <c r="B397" s="176">
        <f>'T Revenue'!B394-'Year 0'!G$8+'Year 0'!G$122</f>
        <v>-3508.2671724862885</v>
      </c>
      <c r="C397" s="176">
        <f>'T Revenue'!C394-'Revenue Requirement'!C$4+'Revenue Requirement'!C$33</f>
        <v>244540.1445784946</v>
      </c>
      <c r="D397" s="176">
        <f>'T Revenue'!D394-'Revenue Requirement'!D$4+'Revenue Requirement'!D$33</f>
        <v>135740.64376045321</v>
      </c>
      <c r="E397" s="176">
        <f>'T Revenue'!E394-'Revenue Requirement'!E$4+'Revenue Requirement'!E$33</f>
        <v>174271.35537835932</v>
      </c>
      <c r="G397" s="179" t="e">
        <f ca="1"/>
        <v>#NAME?</v>
      </c>
      <c r="H397" s="179" t="e">
        <f ca="1"/>
        <v>#NAME?</v>
      </c>
      <c r="I397" s="179" t="e">
        <f ca="1"/>
        <v>#NAME?</v>
      </c>
      <c r="J397" s="179" t="e">
        <f ca="1"/>
        <v>#NAME?</v>
      </c>
      <c r="L397" s="175">
        <f>NR_to_Cash!C$9</f>
        <v>-54723.468549817509</v>
      </c>
      <c r="M397" s="175">
        <f>NR_to_Cash!D$9</f>
        <v>-177401.26576231886</v>
      </c>
      <c r="N397" s="175">
        <f>NR_to_Cash!E$9</f>
        <v>-150226.47815209487</v>
      </c>
      <c r="O397" s="175">
        <f>NR_to_Cash!F$9</f>
        <v>-172910.78815747867</v>
      </c>
      <c r="Q397" s="1">
        <v>390</v>
      </c>
      <c r="R397" s="176">
        <v>-3508.2671724862885</v>
      </c>
      <c r="S397" s="176">
        <v>244540.1445784946</v>
      </c>
      <c r="T397" s="176">
        <v>135740.64376045321</v>
      </c>
      <c r="U397" s="176">
        <v>174271.35537835932</v>
      </c>
      <c r="V397" s="2"/>
      <c r="W397" s="176">
        <v>8108.9232826785883</v>
      </c>
      <c r="X397" s="176">
        <v>29111.673662620364</v>
      </c>
      <c r="Y397" s="176">
        <v>-48235.177570264321</v>
      </c>
      <c r="Z397" s="176">
        <v>-17683.360865307273</v>
      </c>
      <c r="AA397" s="2"/>
      <c r="AB397" s="175">
        <v>-54723.468549817509</v>
      </c>
      <c r="AC397" s="175">
        <v>-177401.26576231886</v>
      </c>
      <c r="AD397" s="175">
        <v>-150226.47815209487</v>
      </c>
      <c r="AE397" s="175">
        <v>-172910.78815747867</v>
      </c>
    </row>
    <row r="398" spans="1:31">
      <c r="A398" s="1">
        <v>391</v>
      </c>
      <c r="B398" s="176">
        <f>'T Revenue'!B395-'Year 0'!G$8+'Year 0'!G$122</f>
        <v>11976.159127697349</v>
      </c>
      <c r="C398" s="176">
        <f>'T Revenue'!C395-'Revenue Requirement'!C$4+'Revenue Requirement'!C$33</f>
        <v>210697.31829018728</v>
      </c>
      <c r="D398" s="176">
        <f>'T Revenue'!D395-'Revenue Requirement'!D$4+'Revenue Requirement'!D$33</f>
        <v>149680.2404663309</v>
      </c>
      <c r="E398" s="176">
        <f>'T Revenue'!E395-'Revenue Requirement'!E$4+'Revenue Requirement'!E$33</f>
        <v>136320.11491673277</v>
      </c>
      <c r="G398" s="179" t="e">
        <f ca="1"/>
        <v>#NAME?</v>
      </c>
      <c r="H398" s="179" t="e">
        <f ca="1"/>
        <v>#NAME?</v>
      </c>
      <c r="I398" s="179" t="e">
        <f ca="1"/>
        <v>#NAME?</v>
      </c>
      <c r="J398" s="179" t="e">
        <f ca="1"/>
        <v>#NAME?</v>
      </c>
      <c r="L398" s="175">
        <f>NR_to_Cash!C$9</f>
        <v>-54723.468549817509</v>
      </c>
      <c r="M398" s="175">
        <f>NR_to_Cash!D$9</f>
        <v>-177401.26576231886</v>
      </c>
      <c r="N398" s="175">
        <f>NR_to_Cash!E$9</f>
        <v>-150226.47815209487</v>
      </c>
      <c r="O398" s="175">
        <f>NR_to_Cash!F$9</f>
        <v>-172910.78815747867</v>
      </c>
      <c r="Q398" s="1">
        <v>391</v>
      </c>
      <c r="R398" s="176">
        <v>11976.159127697349</v>
      </c>
      <c r="S398" s="176">
        <v>210697.31829018728</v>
      </c>
      <c r="T398" s="176">
        <v>149680.2404663309</v>
      </c>
      <c r="U398" s="176">
        <v>136320.11491673277</v>
      </c>
      <c r="V398" s="2"/>
      <c r="W398" s="176">
        <v>6930.8809726447798</v>
      </c>
      <c r="X398" s="176">
        <v>-28472.72855090443</v>
      </c>
      <c r="Y398" s="176">
        <v>-30115.219640721567</v>
      </c>
      <c r="Z398" s="176">
        <v>-23268.216347808251</v>
      </c>
      <c r="AA398" s="2"/>
      <c r="AB398" s="175">
        <v>-54723.468549817509</v>
      </c>
      <c r="AC398" s="175">
        <v>-177401.26576231886</v>
      </c>
      <c r="AD398" s="175">
        <v>-150226.47815209487</v>
      </c>
      <c r="AE398" s="175">
        <v>-172910.78815747867</v>
      </c>
    </row>
    <row r="399" spans="1:31">
      <c r="A399" s="1">
        <v>392</v>
      </c>
      <c r="B399" s="176">
        <f>'T Revenue'!B396-'Year 0'!G$8+'Year 0'!G$122</f>
        <v>-3151.5953798755072</v>
      </c>
      <c r="C399" s="176">
        <f>'T Revenue'!C396-'Revenue Requirement'!C$4+'Revenue Requirement'!C$33</f>
        <v>217319.90541228675</v>
      </c>
      <c r="D399" s="176">
        <f>'T Revenue'!D396-'Revenue Requirement'!D$4+'Revenue Requirement'!D$33</f>
        <v>152575.41037725843</v>
      </c>
      <c r="E399" s="176">
        <f>'T Revenue'!E396-'Revenue Requirement'!E$4+'Revenue Requirement'!E$33</f>
        <v>135821.29635618511</v>
      </c>
      <c r="G399" s="179" t="e">
        <f ca="1"/>
        <v>#NAME?</v>
      </c>
      <c r="H399" s="179" t="e">
        <f ca="1"/>
        <v>#NAME?</v>
      </c>
      <c r="I399" s="179" t="e">
        <f ca="1"/>
        <v>#NAME?</v>
      </c>
      <c r="J399" s="179" t="e">
        <f ca="1"/>
        <v>#NAME?</v>
      </c>
      <c r="L399" s="175">
        <f>NR_to_Cash!C$9</f>
        <v>-54723.468549817509</v>
      </c>
      <c r="M399" s="175">
        <f>NR_to_Cash!D$9</f>
        <v>-177401.26576231886</v>
      </c>
      <c r="N399" s="175">
        <f>NR_to_Cash!E$9</f>
        <v>-150226.47815209487</v>
      </c>
      <c r="O399" s="175">
        <f>NR_to_Cash!F$9</f>
        <v>-172910.78815747867</v>
      </c>
      <c r="Q399" s="1">
        <v>392</v>
      </c>
      <c r="R399" s="176">
        <v>-3151.5953798755072</v>
      </c>
      <c r="S399" s="176">
        <v>217319.90541228675</v>
      </c>
      <c r="T399" s="176">
        <v>152575.41037725843</v>
      </c>
      <c r="U399" s="176">
        <v>135821.29635618511</v>
      </c>
      <c r="V399" s="2"/>
      <c r="W399" s="176">
        <v>3646.1963154767873</v>
      </c>
      <c r="X399" s="176">
        <v>-1081.9584969696589</v>
      </c>
      <c r="Y399" s="176">
        <v>-42070.838734930148</v>
      </c>
      <c r="Z399" s="176">
        <v>18299.825091587147</v>
      </c>
      <c r="AA399" s="2"/>
      <c r="AB399" s="175">
        <v>-54723.468549817509</v>
      </c>
      <c r="AC399" s="175">
        <v>-177401.26576231886</v>
      </c>
      <c r="AD399" s="175">
        <v>-150226.47815209487</v>
      </c>
      <c r="AE399" s="175">
        <v>-172910.78815747867</v>
      </c>
    </row>
    <row r="400" spans="1:31">
      <c r="A400" s="1">
        <v>393</v>
      </c>
      <c r="B400" s="176">
        <f>'T Revenue'!B397-'Year 0'!G$8+'Year 0'!G$122</f>
        <v>-4.5813928099814802</v>
      </c>
      <c r="C400" s="176">
        <f>'T Revenue'!C397-'Revenue Requirement'!C$4+'Revenue Requirement'!C$33</f>
        <v>244038.95019470272</v>
      </c>
      <c r="D400" s="176">
        <f>'T Revenue'!D397-'Revenue Requirement'!D$4+'Revenue Requirement'!D$33</f>
        <v>192925.06363007473</v>
      </c>
      <c r="E400" s="176">
        <f>'T Revenue'!E397-'Revenue Requirement'!E$4+'Revenue Requirement'!E$33</f>
        <v>109926.3042768219</v>
      </c>
      <c r="G400" s="179" t="e">
        <f ca="1"/>
        <v>#NAME?</v>
      </c>
      <c r="H400" s="179" t="e">
        <f ca="1"/>
        <v>#NAME?</v>
      </c>
      <c r="I400" s="179" t="e">
        <f ca="1"/>
        <v>#NAME?</v>
      </c>
      <c r="J400" s="179" t="e">
        <f ca="1"/>
        <v>#NAME?</v>
      </c>
      <c r="L400" s="175">
        <f>NR_to_Cash!C$9</f>
        <v>-54723.468549817509</v>
      </c>
      <c r="M400" s="175">
        <f>NR_to_Cash!D$9</f>
        <v>-177401.26576231886</v>
      </c>
      <c r="N400" s="175">
        <f>NR_to_Cash!E$9</f>
        <v>-150226.47815209487</v>
      </c>
      <c r="O400" s="175">
        <f>NR_to_Cash!F$9</f>
        <v>-172910.78815747867</v>
      </c>
      <c r="Q400" s="1">
        <v>393</v>
      </c>
      <c r="R400" s="176">
        <v>-4.5813928099814802</v>
      </c>
      <c r="S400" s="176">
        <v>244038.95019470272</v>
      </c>
      <c r="T400" s="176">
        <v>192925.06363007473</v>
      </c>
      <c r="U400" s="176">
        <v>109926.3042768219</v>
      </c>
      <c r="V400" s="2"/>
      <c r="W400" s="176">
        <v>8766.3784603057429</v>
      </c>
      <c r="X400" s="176">
        <v>-10457.256249272265</v>
      </c>
      <c r="Y400" s="176">
        <v>-29064.808580289595</v>
      </c>
      <c r="Z400" s="176">
        <v>2475.6225289290305</v>
      </c>
      <c r="AA400" s="2"/>
      <c r="AB400" s="175">
        <v>-54723.468549817509</v>
      </c>
      <c r="AC400" s="175">
        <v>-177401.26576231886</v>
      </c>
      <c r="AD400" s="175">
        <v>-150226.47815209487</v>
      </c>
      <c r="AE400" s="175">
        <v>-172910.78815747867</v>
      </c>
    </row>
    <row r="401" spans="1:31">
      <c r="A401" s="1">
        <v>394</v>
      </c>
      <c r="B401" s="176">
        <f>'T Revenue'!B398-'Year 0'!G$8+'Year 0'!G$122</f>
        <v>-1114.1968296179548</v>
      </c>
      <c r="C401" s="176">
        <f>'T Revenue'!C398-'Revenue Requirement'!C$4+'Revenue Requirement'!C$33</f>
        <v>227651.87322915299</v>
      </c>
      <c r="D401" s="176">
        <f>'T Revenue'!D398-'Revenue Requirement'!D$4+'Revenue Requirement'!D$33</f>
        <v>147068.56610399159</v>
      </c>
      <c r="E401" s="176">
        <f>'T Revenue'!E398-'Revenue Requirement'!E$4+'Revenue Requirement'!E$33</f>
        <v>81657.291261869948</v>
      </c>
      <c r="G401" s="179" t="e">
        <f ca="1"/>
        <v>#NAME?</v>
      </c>
      <c r="H401" s="179" t="e">
        <f ca="1"/>
        <v>#NAME?</v>
      </c>
      <c r="I401" s="179" t="e">
        <f ca="1"/>
        <v>#NAME?</v>
      </c>
      <c r="J401" s="179" t="e">
        <f ca="1"/>
        <v>#NAME?</v>
      </c>
      <c r="L401" s="175">
        <f>NR_to_Cash!C$9</f>
        <v>-54723.468549817509</v>
      </c>
      <c r="M401" s="175">
        <f>NR_to_Cash!D$9</f>
        <v>-177401.26576231886</v>
      </c>
      <c r="N401" s="175">
        <f>NR_to_Cash!E$9</f>
        <v>-150226.47815209487</v>
      </c>
      <c r="O401" s="175">
        <f>NR_to_Cash!F$9</f>
        <v>-172910.78815747867</v>
      </c>
      <c r="Q401" s="1">
        <v>394</v>
      </c>
      <c r="R401" s="176">
        <v>-1114.1968296179548</v>
      </c>
      <c r="S401" s="176">
        <v>227651.87322915299</v>
      </c>
      <c r="T401" s="176">
        <v>147068.56610399159</v>
      </c>
      <c r="U401" s="176">
        <v>81657.291261869948</v>
      </c>
      <c r="V401" s="2"/>
      <c r="W401" s="176">
        <v>21692.538671931019</v>
      </c>
      <c r="X401" s="176">
        <v>-9475.397765976144</v>
      </c>
      <c r="Y401" s="176">
        <v>-16075.062631683657</v>
      </c>
      <c r="Z401" s="176">
        <v>-47879.88872496807</v>
      </c>
      <c r="AA401" s="2"/>
      <c r="AB401" s="175">
        <v>-54723.468549817509</v>
      </c>
      <c r="AC401" s="175">
        <v>-177401.26576231886</v>
      </c>
      <c r="AD401" s="175">
        <v>-150226.47815209487</v>
      </c>
      <c r="AE401" s="175">
        <v>-172910.78815747867</v>
      </c>
    </row>
    <row r="402" spans="1:31">
      <c r="A402" s="1">
        <v>395</v>
      </c>
      <c r="B402" s="176">
        <f>'T Revenue'!B399-'Year 0'!G$8+'Year 0'!G$122</f>
        <v>11741.273769338382</v>
      </c>
      <c r="C402" s="176">
        <f>'T Revenue'!C399-'Revenue Requirement'!C$4+'Revenue Requirement'!C$33</f>
        <v>239954.80171240238</v>
      </c>
      <c r="D402" s="176">
        <f>'T Revenue'!D399-'Revenue Requirement'!D$4+'Revenue Requirement'!D$33</f>
        <v>164961.05994885461</v>
      </c>
      <c r="E402" s="176">
        <f>'T Revenue'!E399-'Revenue Requirement'!E$4+'Revenue Requirement'!E$33</f>
        <v>97789.163903006585</v>
      </c>
      <c r="G402" s="179" t="e">
        <f ca="1"/>
        <v>#NAME?</v>
      </c>
      <c r="H402" s="179" t="e">
        <f ca="1"/>
        <v>#NAME?</v>
      </c>
      <c r="I402" s="179" t="e">
        <f ca="1"/>
        <v>#NAME?</v>
      </c>
      <c r="J402" s="179" t="e">
        <f ca="1"/>
        <v>#NAME?</v>
      </c>
      <c r="L402" s="175">
        <f>NR_to_Cash!C$9</f>
        <v>-54723.468549817509</v>
      </c>
      <c r="M402" s="175">
        <f>NR_to_Cash!D$9</f>
        <v>-177401.26576231886</v>
      </c>
      <c r="N402" s="175">
        <f>NR_to_Cash!E$9</f>
        <v>-150226.47815209487</v>
      </c>
      <c r="O402" s="175">
        <f>NR_to_Cash!F$9</f>
        <v>-172910.78815747867</v>
      </c>
      <c r="Q402" s="1">
        <v>395</v>
      </c>
      <c r="R402" s="176">
        <v>11741.273769338382</v>
      </c>
      <c r="S402" s="176">
        <v>239954.80171240238</v>
      </c>
      <c r="T402" s="176">
        <v>164961.05994885461</v>
      </c>
      <c r="U402" s="176">
        <v>97789.163903006585</v>
      </c>
      <c r="V402" s="2"/>
      <c r="W402" s="176">
        <v>-34805.948871905683</v>
      </c>
      <c r="X402" s="176">
        <v>-41025.334375412436</v>
      </c>
      <c r="Y402" s="176">
        <v>-15337.010435249656</v>
      </c>
      <c r="Z402" s="176">
        <v>-28750.704006537097</v>
      </c>
      <c r="AA402" s="2"/>
      <c r="AB402" s="175">
        <v>-54723.468549817509</v>
      </c>
      <c r="AC402" s="175">
        <v>-177401.26576231886</v>
      </c>
      <c r="AD402" s="175">
        <v>-150226.47815209487</v>
      </c>
      <c r="AE402" s="175">
        <v>-172910.78815747867</v>
      </c>
    </row>
    <row r="403" spans="1:31">
      <c r="A403" s="1">
        <v>396</v>
      </c>
      <c r="B403" s="176">
        <f>'T Revenue'!B400-'Year 0'!G$8+'Year 0'!G$122</f>
        <v>17813.547239016043</v>
      </c>
      <c r="C403" s="176">
        <f>'T Revenue'!C400-'Revenue Requirement'!C$4+'Revenue Requirement'!C$33</f>
        <v>210948.21159695159</v>
      </c>
      <c r="D403" s="176">
        <f>'T Revenue'!D400-'Revenue Requirement'!D$4+'Revenue Requirement'!D$33</f>
        <v>172172.86969937012</v>
      </c>
      <c r="E403" s="176">
        <f>'T Revenue'!E400-'Revenue Requirement'!E$4+'Revenue Requirement'!E$33</f>
        <v>80854.532454506727</v>
      </c>
      <c r="G403" s="179" t="e">
        <f ca="1"/>
        <v>#NAME?</v>
      </c>
      <c r="H403" s="179" t="e">
        <f ca="1"/>
        <v>#NAME?</v>
      </c>
      <c r="I403" s="179" t="e">
        <f ca="1"/>
        <v>#NAME?</v>
      </c>
      <c r="J403" s="179" t="e">
        <f ca="1"/>
        <v>#NAME?</v>
      </c>
      <c r="L403" s="175">
        <f>NR_to_Cash!C$9</f>
        <v>-54723.468549817509</v>
      </c>
      <c r="M403" s="175">
        <f>NR_to_Cash!D$9</f>
        <v>-177401.26576231886</v>
      </c>
      <c r="N403" s="175">
        <f>NR_to_Cash!E$9</f>
        <v>-150226.47815209487</v>
      </c>
      <c r="O403" s="175">
        <f>NR_to_Cash!F$9</f>
        <v>-172910.78815747867</v>
      </c>
      <c r="Q403" s="1">
        <v>396</v>
      </c>
      <c r="R403" s="176">
        <v>17813.547239016043</v>
      </c>
      <c r="S403" s="176">
        <v>210948.21159695159</v>
      </c>
      <c r="T403" s="176">
        <v>172172.86969937012</v>
      </c>
      <c r="U403" s="176">
        <v>80854.532454506727</v>
      </c>
      <c r="V403" s="2"/>
      <c r="W403" s="176">
        <v>-45427.00849807309</v>
      </c>
      <c r="X403" s="176">
        <v>-16287.271300949156</v>
      </c>
      <c r="Y403" s="176">
        <v>7016.2660064469092</v>
      </c>
      <c r="Z403" s="176">
        <v>-30830.290955894627</v>
      </c>
      <c r="AA403" s="2"/>
      <c r="AB403" s="175">
        <v>-54723.468549817509</v>
      </c>
      <c r="AC403" s="175">
        <v>-177401.26576231886</v>
      </c>
      <c r="AD403" s="175">
        <v>-150226.47815209487</v>
      </c>
      <c r="AE403" s="175">
        <v>-172910.78815747867</v>
      </c>
    </row>
    <row r="404" spans="1:31">
      <c r="A404" s="1">
        <v>397</v>
      </c>
      <c r="B404" s="176">
        <f>'T Revenue'!B401-'Year 0'!G$8+'Year 0'!G$122</f>
        <v>11001.908645373071</v>
      </c>
      <c r="C404" s="176">
        <f>'T Revenue'!C401-'Revenue Requirement'!C$4+'Revenue Requirement'!C$33</f>
        <v>263395.53948139679</v>
      </c>
      <c r="D404" s="176">
        <f>'T Revenue'!D401-'Revenue Requirement'!D$4+'Revenue Requirement'!D$33</f>
        <v>131497.82635991299</v>
      </c>
      <c r="E404" s="176">
        <f>'T Revenue'!E401-'Revenue Requirement'!E$4+'Revenue Requirement'!E$33</f>
        <v>120322.62128610141</v>
      </c>
      <c r="G404" s="179" t="e">
        <f ca="1"/>
        <v>#NAME?</v>
      </c>
      <c r="H404" s="179" t="e">
        <f ca="1"/>
        <v>#NAME?</v>
      </c>
      <c r="I404" s="179" t="e">
        <f ca="1"/>
        <v>#NAME?</v>
      </c>
      <c r="J404" s="179" t="e">
        <f ca="1"/>
        <v>#NAME?</v>
      </c>
      <c r="L404" s="175">
        <f>NR_to_Cash!C$9</f>
        <v>-54723.468549817509</v>
      </c>
      <c r="M404" s="175">
        <f>NR_to_Cash!D$9</f>
        <v>-177401.26576231886</v>
      </c>
      <c r="N404" s="175">
        <f>NR_to_Cash!E$9</f>
        <v>-150226.47815209487</v>
      </c>
      <c r="O404" s="175">
        <f>NR_to_Cash!F$9</f>
        <v>-172910.78815747867</v>
      </c>
      <c r="Q404" s="1">
        <v>397</v>
      </c>
      <c r="R404" s="176">
        <v>11001.908645373071</v>
      </c>
      <c r="S404" s="176">
        <v>263395.53948139679</v>
      </c>
      <c r="T404" s="176">
        <v>131497.82635991299</v>
      </c>
      <c r="U404" s="176">
        <v>120322.62128610141</v>
      </c>
      <c r="V404" s="2"/>
      <c r="W404" s="176">
        <v>22933.158971496741</v>
      </c>
      <c r="X404" s="176">
        <v>15774.900619074469</v>
      </c>
      <c r="Y404" s="176">
        <v>30286.284250020981</v>
      </c>
      <c r="Z404" s="176">
        <v>-17375.835058864672</v>
      </c>
      <c r="AA404" s="2"/>
      <c r="AB404" s="175">
        <v>-54723.468549817509</v>
      </c>
      <c r="AC404" s="175">
        <v>-177401.26576231886</v>
      </c>
      <c r="AD404" s="175">
        <v>-150226.47815209487</v>
      </c>
      <c r="AE404" s="175">
        <v>-172910.78815747867</v>
      </c>
    </row>
    <row r="405" spans="1:31">
      <c r="A405" s="1">
        <v>398</v>
      </c>
      <c r="B405" s="176">
        <f>'T Revenue'!B402-'Year 0'!G$8+'Year 0'!G$122</f>
        <v>29629.339435808593</v>
      </c>
      <c r="C405" s="176">
        <f>'T Revenue'!C402-'Revenue Requirement'!C$4+'Revenue Requirement'!C$33</f>
        <v>263086.78688025591</v>
      </c>
      <c r="D405" s="176">
        <f>'T Revenue'!D402-'Revenue Requirement'!D$4+'Revenue Requirement'!D$33</f>
        <v>199618.78397179628</v>
      </c>
      <c r="E405" s="176">
        <f>'T Revenue'!E402-'Revenue Requirement'!E$4+'Revenue Requirement'!E$33</f>
        <v>120891.5322181948</v>
      </c>
      <c r="G405" s="179" t="e">
        <f ca="1"/>
        <v>#NAME?</v>
      </c>
      <c r="H405" s="179" t="e">
        <f ca="1"/>
        <v>#NAME?</v>
      </c>
      <c r="I405" s="179" t="e">
        <f ca="1"/>
        <v>#NAME?</v>
      </c>
      <c r="J405" s="179" t="e">
        <f ca="1"/>
        <v>#NAME?</v>
      </c>
      <c r="L405" s="175">
        <f>NR_to_Cash!C$9</f>
        <v>-54723.468549817509</v>
      </c>
      <c r="M405" s="175">
        <f>NR_to_Cash!D$9</f>
        <v>-177401.26576231886</v>
      </c>
      <c r="N405" s="175">
        <f>NR_to_Cash!E$9</f>
        <v>-150226.47815209487</v>
      </c>
      <c r="O405" s="175">
        <f>NR_to_Cash!F$9</f>
        <v>-172910.78815747867</v>
      </c>
      <c r="Q405" s="1">
        <v>398</v>
      </c>
      <c r="R405" s="176">
        <v>29629.339435808593</v>
      </c>
      <c r="S405" s="176">
        <v>263086.78688025591</v>
      </c>
      <c r="T405" s="176">
        <v>199618.78397179628</v>
      </c>
      <c r="U405" s="176">
        <v>120891.5322181948</v>
      </c>
      <c r="V405" s="2"/>
      <c r="W405" s="176">
        <v>-65178.163124653045</v>
      </c>
      <c r="X405" s="176">
        <v>-52742.95196240861</v>
      </c>
      <c r="Y405" s="176">
        <v>3697.0670487897005</v>
      </c>
      <c r="Z405" s="176">
        <v>-28678.370015369495</v>
      </c>
      <c r="AA405" s="2"/>
      <c r="AB405" s="175">
        <v>-54723.468549817509</v>
      </c>
      <c r="AC405" s="175">
        <v>-177401.26576231886</v>
      </c>
      <c r="AD405" s="175">
        <v>-150226.47815209487</v>
      </c>
      <c r="AE405" s="175">
        <v>-172910.78815747867</v>
      </c>
    </row>
    <row r="406" spans="1:31">
      <c r="A406" s="1">
        <v>399</v>
      </c>
      <c r="B406" s="176">
        <f>'T Revenue'!B403-'Year 0'!G$8+'Year 0'!G$122</f>
        <v>18505.396858650493</v>
      </c>
      <c r="C406" s="176">
        <f>'T Revenue'!C403-'Revenue Requirement'!C$4+'Revenue Requirement'!C$33</f>
        <v>253386.02091460442</v>
      </c>
      <c r="D406" s="176">
        <f>'T Revenue'!D403-'Revenue Requirement'!D$4+'Revenue Requirement'!D$33</f>
        <v>161181.11414243211</v>
      </c>
      <c r="E406" s="176">
        <f>'T Revenue'!E403-'Revenue Requirement'!E$4+'Revenue Requirement'!E$33</f>
        <v>132671.16676840372</v>
      </c>
      <c r="G406" s="179" t="e">
        <f ca="1"/>
        <v>#NAME?</v>
      </c>
      <c r="H406" s="179" t="e">
        <f ca="1"/>
        <v>#NAME?</v>
      </c>
      <c r="I406" s="179" t="e">
        <f ca="1"/>
        <v>#NAME?</v>
      </c>
      <c r="J406" s="179" t="e">
        <f ca="1"/>
        <v>#NAME?</v>
      </c>
      <c r="L406" s="175">
        <f>NR_to_Cash!C$9</f>
        <v>-54723.468549817509</v>
      </c>
      <c r="M406" s="175">
        <f>NR_to_Cash!D$9</f>
        <v>-177401.26576231886</v>
      </c>
      <c r="N406" s="175">
        <f>NR_to_Cash!E$9</f>
        <v>-150226.47815209487</v>
      </c>
      <c r="O406" s="175">
        <f>NR_to_Cash!F$9</f>
        <v>-172910.78815747867</v>
      </c>
      <c r="Q406" s="1">
        <v>399</v>
      </c>
      <c r="R406" s="176">
        <v>18505.396858650493</v>
      </c>
      <c r="S406" s="176">
        <v>253386.02091460442</v>
      </c>
      <c r="T406" s="176">
        <v>161181.11414243211</v>
      </c>
      <c r="U406" s="176">
        <v>132671.16676840372</v>
      </c>
      <c r="V406" s="2"/>
      <c r="W406" s="176">
        <v>-28153.488766604802</v>
      </c>
      <c r="X406" s="176">
        <v>-11325.387044425122</v>
      </c>
      <c r="Y406" s="176">
        <v>246.27027267916128</v>
      </c>
      <c r="Z406" s="176">
        <v>1067.8681704038754</v>
      </c>
      <c r="AA406" s="2"/>
      <c r="AB406" s="175">
        <v>-54723.468549817509</v>
      </c>
      <c r="AC406" s="175">
        <v>-177401.26576231886</v>
      </c>
      <c r="AD406" s="175">
        <v>-150226.47815209487</v>
      </c>
      <c r="AE406" s="175">
        <v>-172910.78815747867</v>
      </c>
    </row>
    <row r="407" spans="1:31">
      <c r="A407" s="1">
        <v>400</v>
      </c>
      <c r="B407" s="176">
        <f>'T Revenue'!B404-'Year 0'!G$8+'Year 0'!G$122</f>
        <v>30083.471858941717</v>
      </c>
      <c r="C407" s="176">
        <f>'T Revenue'!C404-'Revenue Requirement'!C$4+'Revenue Requirement'!C$33</f>
        <v>238481.64165875758</v>
      </c>
      <c r="D407" s="176">
        <f>'T Revenue'!D404-'Revenue Requirement'!D$4+'Revenue Requirement'!D$33</f>
        <v>141239.18395093316</v>
      </c>
      <c r="E407" s="176">
        <f>'T Revenue'!E404-'Revenue Requirement'!E$4+'Revenue Requirement'!E$33</f>
        <v>131777.37926904811</v>
      </c>
      <c r="G407" s="179" t="e">
        <f ca="1"/>
        <v>#NAME?</v>
      </c>
      <c r="H407" s="179" t="e">
        <f ca="1"/>
        <v>#NAME?</v>
      </c>
      <c r="I407" s="179" t="e">
        <f ca="1"/>
        <v>#NAME?</v>
      </c>
      <c r="J407" s="179" t="e">
        <f ca="1"/>
        <v>#NAME?</v>
      </c>
      <c r="L407" s="175">
        <f>NR_to_Cash!C$9</f>
        <v>-54723.468549817509</v>
      </c>
      <c r="M407" s="175">
        <f>NR_to_Cash!D$9</f>
        <v>-177401.26576231886</v>
      </c>
      <c r="N407" s="175">
        <f>NR_to_Cash!E$9</f>
        <v>-150226.47815209487</v>
      </c>
      <c r="O407" s="175">
        <f>NR_to_Cash!F$9</f>
        <v>-172910.78815747867</v>
      </c>
      <c r="Q407" s="1">
        <v>400</v>
      </c>
      <c r="R407" s="176">
        <v>30083.471858941717</v>
      </c>
      <c r="S407" s="176">
        <v>238481.64165875758</v>
      </c>
      <c r="T407" s="176">
        <v>141239.18395093316</v>
      </c>
      <c r="U407" s="176">
        <v>131777.37926904811</v>
      </c>
      <c r="V407" s="2"/>
      <c r="W407" s="176">
        <v>-737.62368904671166</v>
      </c>
      <c r="X407" s="176">
        <v>-14447.828645826783</v>
      </c>
      <c r="Y407" s="176">
        <v>10279.391446612775</v>
      </c>
      <c r="Z407" s="176">
        <v>20158.605843153782</v>
      </c>
      <c r="AA407" s="2"/>
      <c r="AB407" s="175">
        <v>-54723.468549817509</v>
      </c>
      <c r="AC407" s="175">
        <v>-177401.26576231886</v>
      </c>
      <c r="AD407" s="175">
        <v>-150226.47815209487</v>
      </c>
      <c r="AE407" s="175">
        <v>-172910.78815747867</v>
      </c>
    </row>
    <row r="408" spans="1:31">
      <c r="A408" s="1">
        <v>401</v>
      </c>
      <c r="B408" s="176">
        <f>'T Revenue'!B405-'Year 0'!G$8+'Year 0'!G$122</f>
        <v>8766.4440588697325</v>
      </c>
      <c r="C408" s="176">
        <f>'T Revenue'!C405-'Revenue Requirement'!C$4+'Revenue Requirement'!C$33</f>
        <v>290121.99045521999</v>
      </c>
      <c r="D408" s="176">
        <f>'T Revenue'!D405-'Revenue Requirement'!D$4+'Revenue Requirement'!D$33</f>
        <v>160304.20519663393</v>
      </c>
      <c r="E408" s="176">
        <f>'T Revenue'!E405-'Revenue Requirement'!E$4+'Revenue Requirement'!E$33</f>
        <v>110909.81284966622</v>
      </c>
      <c r="G408" s="179" t="e">
        <f ca="1"/>
        <v>#NAME?</v>
      </c>
      <c r="H408" s="179" t="e">
        <f ca="1"/>
        <v>#NAME?</v>
      </c>
      <c r="I408" s="179" t="e">
        <f ca="1"/>
        <v>#NAME?</v>
      </c>
      <c r="J408" s="179" t="e">
        <f ca="1"/>
        <v>#NAME?</v>
      </c>
      <c r="L408" s="175">
        <f>NR_to_Cash!C$9</f>
        <v>-54723.468549817509</v>
      </c>
      <c r="M408" s="175">
        <f>NR_to_Cash!D$9</f>
        <v>-177401.26576231886</v>
      </c>
      <c r="N408" s="175">
        <f>NR_to_Cash!E$9</f>
        <v>-150226.47815209487</v>
      </c>
      <c r="O408" s="175">
        <f>NR_to_Cash!F$9</f>
        <v>-172910.78815747867</v>
      </c>
      <c r="Q408" s="1">
        <v>401</v>
      </c>
      <c r="R408" s="176">
        <v>8766.4440588697325</v>
      </c>
      <c r="S408" s="176">
        <v>290121.99045521999</v>
      </c>
      <c r="T408" s="176">
        <v>160304.20519663393</v>
      </c>
      <c r="U408" s="176">
        <v>110909.81284966622</v>
      </c>
      <c r="V408" s="2"/>
      <c r="W408" s="176">
        <v>-8705.445452487329</v>
      </c>
      <c r="X408" s="176">
        <v>-29256.715139865875</v>
      </c>
      <c r="Y408" s="176">
        <v>-3641.2555590386037</v>
      </c>
      <c r="Z408" s="176">
        <v>-11483.326659882674</v>
      </c>
      <c r="AA408" s="2"/>
      <c r="AB408" s="175">
        <v>-54723.468549817509</v>
      </c>
      <c r="AC408" s="175">
        <v>-177401.26576231886</v>
      </c>
      <c r="AD408" s="175">
        <v>-150226.47815209487</v>
      </c>
      <c r="AE408" s="175">
        <v>-172910.78815747867</v>
      </c>
    </row>
    <row r="409" spans="1:31">
      <c r="A409" s="1">
        <v>402</v>
      </c>
      <c r="B409" s="176">
        <f>'T Revenue'!B406-'Year 0'!G$8+'Year 0'!G$122</f>
        <v>1596.4647225243971</v>
      </c>
      <c r="C409" s="176">
        <f>'T Revenue'!C406-'Revenue Requirement'!C$4+'Revenue Requirement'!C$33</f>
        <v>275652.08484553406</v>
      </c>
      <c r="D409" s="176">
        <f>'T Revenue'!D406-'Revenue Requirement'!D$4+'Revenue Requirement'!D$33</f>
        <v>201162.79531355062</v>
      </c>
      <c r="E409" s="176">
        <f>'T Revenue'!E406-'Revenue Requirement'!E$4+'Revenue Requirement'!E$33</f>
        <v>137173.10260604485</v>
      </c>
      <c r="G409" s="179" t="e">
        <f ca="1"/>
        <v>#NAME?</v>
      </c>
      <c r="H409" s="179" t="e">
        <f ca="1"/>
        <v>#NAME?</v>
      </c>
      <c r="I409" s="179" t="e">
        <f ca="1"/>
        <v>#NAME?</v>
      </c>
      <c r="J409" s="179" t="e">
        <f ca="1"/>
        <v>#NAME?</v>
      </c>
      <c r="L409" s="175">
        <f>NR_to_Cash!C$9</f>
        <v>-54723.468549817509</v>
      </c>
      <c r="M409" s="175">
        <f>NR_to_Cash!D$9</f>
        <v>-177401.26576231886</v>
      </c>
      <c r="N409" s="175">
        <f>NR_to_Cash!E$9</f>
        <v>-150226.47815209487</v>
      </c>
      <c r="O409" s="175">
        <f>NR_to_Cash!F$9</f>
        <v>-172910.78815747867</v>
      </c>
      <c r="Q409" s="1">
        <v>402</v>
      </c>
      <c r="R409" s="176">
        <v>1596.4647225243971</v>
      </c>
      <c r="S409" s="176">
        <v>275652.08484553406</v>
      </c>
      <c r="T409" s="176">
        <v>201162.79531355062</v>
      </c>
      <c r="U409" s="176">
        <v>137173.10260604485</v>
      </c>
      <c r="V409" s="2"/>
      <c r="W409" s="176">
        <v>-16773.509718293091</v>
      </c>
      <c r="X409" s="176">
        <v>-42109.597529855557</v>
      </c>
      <c r="Y409" s="176">
        <v>-14704.674949191278</v>
      </c>
      <c r="Z409" s="176">
        <v>10374.620582593605</v>
      </c>
      <c r="AA409" s="2"/>
      <c r="AB409" s="175">
        <v>-54723.468549817509</v>
      </c>
      <c r="AC409" s="175">
        <v>-177401.26576231886</v>
      </c>
      <c r="AD409" s="175">
        <v>-150226.47815209487</v>
      </c>
      <c r="AE409" s="175">
        <v>-172910.78815747867</v>
      </c>
    </row>
    <row r="410" spans="1:31">
      <c r="A410" s="1">
        <v>403</v>
      </c>
      <c r="B410" s="176">
        <f>'T Revenue'!B407-'Year 0'!G$8+'Year 0'!G$122</f>
        <v>15835.847026498755</v>
      </c>
      <c r="C410" s="176">
        <f>'T Revenue'!C407-'Revenue Requirement'!C$4+'Revenue Requirement'!C$33</f>
        <v>232181.64400663716</v>
      </c>
      <c r="D410" s="176">
        <f>'T Revenue'!D407-'Revenue Requirement'!D$4+'Revenue Requirement'!D$33</f>
        <v>170002.28619720531</v>
      </c>
      <c r="E410" s="176">
        <f>'T Revenue'!E407-'Revenue Requirement'!E$4+'Revenue Requirement'!E$33</f>
        <v>125570.68214322138</v>
      </c>
      <c r="G410" s="179" t="e">
        <f ca="1"/>
        <v>#NAME?</v>
      </c>
      <c r="H410" s="179" t="e">
        <f ca="1"/>
        <v>#NAME?</v>
      </c>
      <c r="I410" s="179" t="e">
        <f ca="1"/>
        <v>#NAME?</v>
      </c>
      <c r="J410" s="179" t="e">
        <f ca="1"/>
        <v>#NAME?</v>
      </c>
      <c r="L410" s="175">
        <f>NR_to_Cash!C$9</f>
        <v>-54723.468549817509</v>
      </c>
      <c r="M410" s="175">
        <f>NR_to_Cash!D$9</f>
        <v>-177401.26576231886</v>
      </c>
      <c r="N410" s="175">
        <f>NR_to_Cash!E$9</f>
        <v>-150226.47815209487</v>
      </c>
      <c r="O410" s="175">
        <f>NR_to_Cash!F$9</f>
        <v>-172910.78815747867</v>
      </c>
      <c r="Q410" s="1">
        <v>403</v>
      </c>
      <c r="R410" s="176">
        <v>15835.847026498755</v>
      </c>
      <c r="S410" s="176">
        <v>232181.64400663716</v>
      </c>
      <c r="T410" s="176">
        <v>170002.28619720531</v>
      </c>
      <c r="U410" s="176">
        <v>125570.68214322138</v>
      </c>
      <c r="V410" s="2"/>
      <c r="W410" s="176">
        <v>17506.033604284865</v>
      </c>
      <c r="X410" s="176">
        <v>-48375.973029561806</v>
      </c>
      <c r="Y410" s="176">
        <v>-8308.9256651576143</v>
      </c>
      <c r="Z410" s="176">
        <v>-27490.868875346147</v>
      </c>
      <c r="AA410" s="2"/>
      <c r="AB410" s="175">
        <v>-54723.468549817509</v>
      </c>
      <c r="AC410" s="175">
        <v>-177401.26576231886</v>
      </c>
      <c r="AD410" s="175">
        <v>-150226.47815209487</v>
      </c>
      <c r="AE410" s="175">
        <v>-172910.78815747867</v>
      </c>
    </row>
    <row r="411" spans="1:31">
      <c r="A411" s="1">
        <v>404</v>
      </c>
      <c r="B411" s="176">
        <f>'T Revenue'!B408-'Year 0'!G$8+'Year 0'!G$122</f>
        <v>826.2035404520575</v>
      </c>
      <c r="C411" s="176">
        <f>'T Revenue'!C408-'Revenue Requirement'!C$4+'Revenue Requirement'!C$33</f>
        <v>174828.0083235635</v>
      </c>
      <c r="D411" s="176">
        <f>'T Revenue'!D408-'Revenue Requirement'!D$4+'Revenue Requirement'!D$33</f>
        <v>112916.1188529334</v>
      </c>
      <c r="E411" s="176">
        <f>'T Revenue'!E408-'Revenue Requirement'!E$4+'Revenue Requirement'!E$33</f>
        <v>36253.208723020274</v>
      </c>
      <c r="G411" s="179" t="e">
        <f ca="1"/>
        <v>#NAME?</v>
      </c>
      <c r="H411" s="179" t="e">
        <f ca="1"/>
        <v>#NAME?</v>
      </c>
      <c r="I411" s="179" t="e">
        <f ca="1"/>
        <v>#NAME?</v>
      </c>
      <c r="J411" s="179" t="e">
        <f ca="1"/>
        <v>#NAME?</v>
      </c>
      <c r="L411" s="175">
        <f>NR_to_Cash!C$9</f>
        <v>-54723.468549817509</v>
      </c>
      <c r="M411" s="175">
        <f>NR_to_Cash!D$9</f>
        <v>-177401.26576231886</v>
      </c>
      <c r="N411" s="175">
        <f>NR_to_Cash!E$9</f>
        <v>-150226.47815209487</v>
      </c>
      <c r="O411" s="175">
        <f>NR_to_Cash!F$9</f>
        <v>-172910.78815747867</v>
      </c>
      <c r="Q411" s="1">
        <v>404</v>
      </c>
      <c r="R411" s="176">
        <v>826.2035404520575</v>
      </c>
      <c r="S411" s="176">
        <v>174828.0083235635</v>
      </c>
      <c r="T411" s="176">
        <v>112916.1188529334</v>
      </c>
      <c r="U411" s="176">
        <v>36253.208723020274</v>
      </c>
      <c r="V411" s="2"/>
      <c r="W411" s="176">
        <v>-7371.6647887559375</v>
      </c>
      <c r="X411" s="176">
        <v>-3380.8747987397946</v>
      </c>
      <c r="Y411" s="176">
        <v>19994.251695383806</v>
      </c>
      <c r="Z411" s="176">
        <v>-11755.881674767938</v>
      </c>
      <c r="AA411" s="2"/>
      <c r="AB411" s="175">
        <v>-54723.468549817509</v>
      </c>
      <c r="AC411" s="175">
        <v>-177401.26576231886</v>
      </c>
      <c r="AD411" s="175">
        <v>-150226.47815209487</v>
      </c>
      <c r="AE411" s="175">
        <v>-172910.78815747867</v>
      </c>
    </row>
    <row r="412" spans="1:31">
      <c r="A412" s="1">
        <v>405</v>
      </c>
      <c r="B412" s="176">
        <f>'T Revenue'!B409-'Year 0'!G$8+'Year 0'!G$122</f>
        <v>-12847.273674084572</v>
      </c>
      <c r="C412" s="176">
        <f>'T Revenue'!C409-'Revenue Requirement'!C$4+'Revenue Requirement'!C$33</f>
        <v>234755.92899861163</v>
      </c>
      <c r="D412" s="176">
        <f>'T Revenue'!D409-'Revenue Requirement'!D$4+'Revenue Requirement'!D$33</f>
        <v>163512.6133763995</v>
      </c>
      <c r="E412" s="176">
        <f>'T Revenue'!E409-'Revenue Requirement'!E$4+'Revenue Requirement'!E$33</f>
        <v>77578.23390942812</v>
      </c>
      <c r="G412" s="179" t="e">
        <f ca="1"/>
        <v>#NAME?</v>
      </c>
      <c r="H412" s="179" t="e">
        <f ca="1"/>
        <v>#NAME?</v>
      </c>
      <c r="I412" s="179" t="e">
        <f ca="1"/>
        <v>#NAME?</v>
      </c>
      <c r="J412" s="179" t="e">
        <f ca="1"/>
        <v>#NAME?</v>
      </c>
      <c r="L412" s="175">
        <f>NR_to_Cash!C$9</f>
        <v>-54723.468549817509</v>
      </c>
      <c r="M412" s="175">
        <f>NR_to_Cash!D$9</f>
        <v>-177401.26576231886</v>
      </c>
      <c r="N412" s="175">
        <f>NR_to_Cash!E$9</f>
        <v>-150226.47815209487</v>
      </c>
      <c r="O412" s="175">
        <f>NR_to_Cash!F$9</f>
        <v>-172910.78815747867</v>
      </c>
      <c r="Q412" s="1">
        <v>405</v>
      </c>
      <c r="R412" s="176">
        <v>-12847.273674084572</v>
      </c>
      <c r="S412" s="176">
        <v>234755.92899861163</v>
      </c>
      <c r="T412" s="176">
        <v>163512.6133763995</v>
      </c>
      <c r="U412" s="176">
        <v>77578.23390942812</v>
      </c>
      <c r="V412" s="2"/>
      <c r="W412" s="176">
        <v>-14965.12507174036</v>
      </c>
      <c r="X412" s="176">
        <v>-475.12947703478858</v>
      </c>
      <c r="Y412" s="176">
        <v>462.72354896389879</v>
      </c>
      <c r="Z412" s="176">
        <v>-2320.0588086687494</v>
      </c>
      <c r="AA412" s="2"/>
      <c r="AB412" s="175">
        <v>-54723.468549817509</v>
      </c>
      <c r="AC412" s="175">
        <v>-177401.26576231886</v>
      </c>
      <c r="AD412" s="175">
        <v>-150226.47815209487</v>
      </c>
      <c r="AE412" s="175">
        <v>-172910.78815747867</v>
      </c>
    </row>
    <row r="413" spans="1:31">
      <c r="A413" s="1">
        <v>406</v>
      </c>
      <c r="B413" s="176">
        <f>'T Revenue'!B410-'Year 0'!G$8+'Year 0'!G$122</f>
        <v>9564.6140598182101</v>
      </c>
      <c r="C413" s="176">
        <f>'T Revenue'!C410-'Revenue Requirement'!C$4+'Revenue Requirement'!C$33</f>
        <v>239955.6856844076</v>
      </c>
      <c r="D413" s="176">
        <f>'T Revenue'!D410-'Revenue Requirement'!D$4+'Revenue Requirement'!D$33</f>
        <v>169486.17751110508</v>
      </c>
      <c r="E413" s="176">
        <f>'T Revenue'!E410-'Revenue Requirement'!E$4+'Revenue Requirement'!E$33</f>
        <v>147963.33417944354</v>
      </c>
      <c r="G413" s="179" t="e">
        <f ca="1"/>
        <v>#NAME?</v>
      </c>
      <c r="H413" s="179" t="e">
        <f ca="1"/>
        <v>#NAME?</v>
      </c>
      <c r="I413" s="179" t="e">
        <f ca="1"/>
        <v>#NAME?</v>
      </c>
      <c r="J413" s="179" t="e">
        <f ca="1"/>
        <v>#NAME?</v>
      </c>
      <c r="L413" s="175">
        <f>NR_to_Cash!C$9</f>
        <v>-54723.468549817509</v>
      </c>
      <c r="M413" s="175">
        <f>NR_to_Cash!D$9</f>
        <v>-177401.26576231886</v>
      </c>
      <c r="N413" s="175">
        <f>NR_to_Cash!E$9</f>
        <v>-150226.47815209487</v>
      </c>
      <c r="O413" s="175">
        <f>NR_to_Cash!F$9</f>
        <v>-172910.78815747867</v>
      </c>
      <c r="Q413" s="1">
        <v>406</v>
      </c>
      <c r="R413" s="176">
        <v>9564.6140598182101</v>
      </c>
      <c r="S413" s="176">
        <v>239955.6856844076</v>
      </c>
      <c r="T413" s="176">
        <v>169486.17751110508</v>
      </c>
      <c r="U413" s="176">
        <v>147963.33417944354</v>
      </c>
      <c r="V413" s="2"/>
      <c r="W413" s="176">
        <v>-31578.010921073612</v>
      </c>
      <c r="X413" s="176">
        <v>-15386.80461111851</v>
      </c>
      <c r="Y413" s="176">
        <v>-23103.303152057109</v>
      </c>
      <c r="Z413" s="176">
        <v>9993.9924040213227</v>
      </c>
      <c r="AA413" s="2"/>
      <c r="AB413" s="175">
        <v>-54723.468549817509</v>
      </c>
      <c r="AC413" s="175">
        <v>-177401.26576231886</v>
      </c>
      <c r="AD413" s="175">
        <v>-150226.47815209487</v>
      </c>
      <c r="AE413" s="175">
        <v>-172910.78815747867</v>
      </c>
    </row>
    <row r="414" spans="1:31">
      <c r="A414" s="1">
        <v>407</v>
      </c>
      <c r="B414" s="176">
        <f>'T Revenue'!B411-'Year 0'!G$8+'Year 0'!G$122</f>
        <v>-1018.9056660262868</v>
      </c>
      <c r="C414" s="176">
        <f>'T Revenue'!C411-'Revenue Requirement'!C$4+'Revenue Requirement'!C$33</f>
        <v>241743.66824229155</v>
      </c>
      <c r="D414" s="176">
        <f>'T Revenue'!D411-'Revenue Requirement'!D$4+'Revenue Requirement'!D$33</f>
        <v>112470.9276181506</v>
      </c>
      <c r="E414" s="176">
        <f>'T Revenue'!E411-'Revenue Requirement'!E$4+'Revenue Requirement'!E$33</f>
        <v>122974.1330990179</v>
      </c>
      <c r="G414" s="179" t="e">
        <f ca="1"/>
        <v>#NAME?</v>
      </c>
      <c r="H414" s="179" t="e">
        <f ca="1"/>
        <v>#NAME?</v>
      </c>
      <c r="I414" s="179" t="e">
        <f ca="1"/>
        <v>#NAME?</v>
      </c>
      <c r="J414" s="179" t="e">
        <f ca="1"/>
        <v>#NAME?</v>
      </c>
      <c r="L414" s="175">
        <f>NR_to_Cash!C$9</f>
        <v>-54723.468549817509</v>
      </c>
      <c r="M414" s="175">
        <f>NR_to_Cash!D$9</f>
        <v>-177401.26576231886</v>
      </c>
      <c r="N414" s="175">
        <f>NR_to_Cash!E$9</f>
        <v>-150226.47815209487</v>
      </c>
      <c r="O414" s="175">
        <f>NR_to_Cash!F$9</f>
        <v>-172910.78815747867</v>
      </c>
      <c r="Q414" s="1">
        <v>407</v>
      </c>
      <c r="R414" s="176">
        <v>-1018.9056660262868</v>
      </c>
      <c r="S414" s="176">
        <v>241743.66824229155</v>
      </c>
      <c r="T414" s="176">
        <v>112470.9276181506</v>
      </c>
      <c r="U414" s="176">
        <v>122974.1330990179</v>
      </c>
      <c r="V414" s="2"/>
      <c r="W414" s="176">
        <v>-9205.5949541659793</v>
      </c>
      <c r="X414" s="176">
        <v>763.46930249314755</v>
      </c>
      <c r="Y414" s="176">
        <v>-24923.650273724692</v>
      </c>
      <c r="Z414" s="176">
        <v>-19554.437440725742</v>
      </c>
      <c r="AA414" s="2"/>
      <c r="AB414" s="175">
        <v>-54723.468549817509</v>
      </c>
      <c r="AC414" s="175">
        <v>-177401.26576231886</v>
      </c>
      <c r="AD414" s="175">
        <v>-150226.47815209487</v>
      </c>
      <c r="AE414" s="175">
        <v>-172910.78815747867</v>
      </c>
    </row>
    <row r="415" spans="1:31">
      <c r="A415" s="1">
        <v>408</v>
      </c>
      <c r="B415" s="176">
        <f>'T Revenue'!B412-'Year 0'!G$8+'Year 0'!G$122</f>
        <v>6819.426788821118</v>
      </c>
      <c r="C415" s="176">
        <f>'T Revenue'!C412-'Revenue Requirement'!C$4+'Revenue Requirement'!C$33</f>
        <v>216930.97990131797</v>
      </c>
      <c r="D415" s="176">
        <f>'T Revenue'!D412-'Revenue Requirement'!D$4+'Revenue Requirement'!D$33</f>
        <v>133308.48638066929</v>
      </c>
      <c r="E415" s="176">
        <f>'T Revenue'!E412-'Revenue Requirement'!E$4+'Revenue Requirement'!E$33</f>
        <v>116454.12526125857</v>
      </c>
      <c r="G415" s="179" t="e">
        <f ca="1"/>
        <v>#NAME?</v>
      </c>
      <c r="H415" s="179" t="e">
        <f ca="1"/>
        <v>#NAME?</v>
      </c>
      <c r="I415" s="179" t="e">
        <f ca="1"/>
        <v>#NAME?</v>
      </c>
      <c r="J415" s="179" t="e">
        <f ca="1"/>
        <v>#NAME?</v>
      </c>
      <c r="L415" s="175">
        <f>NR_to_Cash!C$9</f>
        <v>-54723.468549817509</v>
      </c>
      <c r="M415" s="175">
        <f>NR_to_Cash!D$9</f>
        <v>-177401.26576231886</v>
      </c>
      <c r="N415" s="175">
        <f>NR_to_Cash!E$9</f>
        <v>-150226.47815209487</v>
      </c>
      <c r="O415" s="175">
        <f>NR_to_Cash!F$9</f>
        <v>-172910.78815747867</v>
      </c>
      <c r="Q415" s="1">
        <v>408</v>
      </c>
      <c r="R415" s="176">
        <v>6819.426788821118</v>
      </c>
      <c r="S415" s="176">
        <v>216930.97990131797</v>
      </c>
      <c r="T415" s="176">
        <v>133308.48638066929</v>
      </c>
      <c r="U415" s="176">
        <v>116454.12526125857</v>
      </c>
      <c r="V415" s="2"/>
      <c r="W415" s="176">
        <v>-58933.967459433246</v>
      </c>
      <c r="X415" s="176">
        <v>-12091.492352399742</v>
      </c>
      <c r="Y415" s="176">
        <v>-13860.245984703302</v>
      </c>
      <c r="Z415" s="176">
        <v>-53618.690862576477</v>
      </c>
      <c r="AA415" s="2"/>
      <c r="AB415" s="175">
        <v>-54723.468549817509</v>
      </c>
      <c r="AC415" s="175">
        <v>-177401.26576231886</v>
      </c>
      <c r="AD415" s="175">
        <v>-150226.47815209487</v>
      </c>
      <c r="AE415" s="175">
        <v>-172910.78815747867</v>
      </c>
    </row>
    <row r="416" spans="1:31">
      <c r="A416" s="1">
        <v>409</v>
      </c>
      <c r="B416" s="176">
        <f>'T Revenue'!B413-'Year 0'!G$8+'Year 0'!G$122</f>
        <v>-25615.275731554255</v>
      </c>
      <c r="C416" s="176">
        <f>'T Revenue'!C413-'Revenue Requirement'!C$4+'Revenue Requirement'!C$33</f>
        <v>156590.58002934325</v>
      </c>
      <c r="D416" s="176">
        <f>'T Revenue'!D413-'Revenue Requirement'!D$4+'Revenue Requirement'!D$33</f>
        <v>105218.43279947643</v>
      </c>
      <c r="E416" s="176">
        <f>'T Revenue'!E413-'Revenue Requirement'!E$4+'Revenue Requirement'!E$33</f>
        <v>16116.602767561795</v>
      </c>
      <c r="G416" s="179" t="e">
        <f ca="1"/>
        <v>#NAME?</v>
      </c>
      <c r="H416" s="179" t="e">
        <f ca="1"/>
        <v>#NAME?</v>
      </c>
      <c r="I416" s="179" t="e">
        <f ca="1"/>
        <v>#NAME?</v>
      </c>
      <c r="J416" s="179" t="e">
        <f ca="1"/>
        <v>#NAME?</v>
      </c>
      <c r="L416" s="175">
        <f>NR_to_Cash!C$9</f>
        <v>-54723.468549817509</v>
      </c>
      <c r="M416" s="175">
        <f>NR_to_Cash!D$9</f>
        <v>-177401.26576231886</v>
      </c>
      <c r="N416" s="175">
        <f>NR_to_Cash!E$9</f>
        <v>-150226.47815209487</v>
      </c>
      <c r="O416" s="175">
        <f>NR_to_Cash!F$9</f>
        <v>-172910.78815747867</v>
      </c>
      <c r="Q416" s="1">
        <v>409</v>
      </c>
      <c r="R416" s="176">
        <v>-25615.275731554255</v>
      </c>
      <c r="S416" s="176">
        <v>156590.58002934325</v>
      </c>
      <c r="T416" s="176">
        <v>105218.43279947643</v>
      </c>
      <c r="U416" s="176">
        <v>16116.602767561795</v>
      </c>
      <c r="V416" s="2"/>
      <c r="W416" s="176">
        <v>-37112.726823150879</v>
      </c>
      <c r="X416" s="176">
        <v>-16139.140497068642</v>
      </c>
      <c r="Y416" s="176">
        <v>-23638.61357879336</v>
      </c>
      <c r="Z416" s="176">
        <v>3597.5319691237528</v>
      </c>
      <c r="AA416" s="2"/>
      <c r="AB416" s="175">
        <v>-54723.468549817509</v>
      </c>
      <c r="AC416" s="175">
        <v>-177401.26576231886</v>
      </c>
      <c r="AD416" s="175">
        <v>-150226.47815209487</v>
      </c>
      <c r="AE416" s="175">
        <v>-172910.78815747867</v>
      </c>
    </row>
    <row r="417" spans="1:31">
      <c r="A417" s="1">
        <v>410</v>
      </c>
      <c r="B417" s="176">
        <f>'T Revenue'!B414-'Year 0'!G$8+'Year 0'!G$122</f>
        <v>-5351.5362452166155</v>
      </c>
      <c r="C417" s="176">
        <f>'T Revenue'!C414-'Revenue Requirement'!C$4+'Revenue Requirement'!C$33</f>
        <v>268636.26103229402</v>
      </c>
      <c r="D417" s="176">
        <f>'T Revenue'!D414-'Revenue Requirement'!D$4+'Revenue Requirement'!D$33</f>
        <v>164089.18516593915</v>
      </c>
      <c r="E417" s="176">
        <f>'T Revenue'!E414-'Revenue Requirement'!E$4+'Revenue Requirement'!E$33</f>
        <v>98325.847925311653</v>
      </c>
      <c r="G417" s="179" t="e">
        <f ca="1"/>
        <v>#NAME?</v>
      </c>
      <c r="H417" s="179" t="e">
        <f ca="1"/>
        <v>#NAME?</v>
      </c>
      <c r="I417" s="179" t="e">
        <f ca="1"/>
        <v>#NAME?</v>
      </c>
      <c r="J417" s="179" t="e">
        <f ca="1"/>
        <v>#NAME?</v>
      </c>
      <c r="L417" s="175">
        <f>NR_to_Cash!C$9</f>
        <v>-54723.468549817509</v>
      </c>
      <c r="M417" s="175">
        <f>NR_to_Cash!D$9</f>
        <v>-177401.26576231886</v>
      </c>
      <c r="N417" s="175">
        <f>NR_to_Cash!E$9</f>
        <v>-150226.47815209487</v>
      </c>
      <c r="O417" s="175">
        <f>NR_to_Cash!F$9</f>
        <v>-172910.78815747867</v>
      </c>
      <c r="Q417" s="1">
        <v>410</v>
      </c>
      <c r="R417" s="176">
        <v>-5351.5362452166155</v>
      </c>
      <c r="S417" s="176">
        <v>268636.26103229402</v>
      </c>
      <c r="T417" s="176">
        <v>164089.18516593915</v>
      </c>
      <c r="U417" s="176">
        <v>98325.847925311653</v>
      </c>
      <c r="V417" s="2"/>
      <c r="W417" s="176">
        <v>-27113.70344701258</v>
      </c>
      <c r="X417" s="176">
        <v>-37244.191659630509</v>
      </c>
      <c r="Y417" s="176">
        <v>-19220.189292980125</v>
      </c>
      <c r="Z417" s="176">
        <v>5459.201594724087</v>
      </c>
      <c r="AA417" s="2"/>
      <c r="AB417" s="175">
        <v>-54723.468549817509</v>
      </c>
      <c r="AC417" s="175">
        <v>-177401.26576231886</v>
      </c>
      <c r="AD417" s="175">
        <v>-150226.47815209487</v>
      </c>
      <c r="AE417" s="175">
        <v>-172910.78815747867</v>
      </c>
    </row>
    <row r="418" spans="1:31">
      <c r="A418" s="1">
        <v>411</v>
      </c>
      <c r="B418" s="176">
        <f>'T Revenue'!B415-'Year 0'!G$8+'Year 0'!G$122</f>
        <v>-12900.395974028623</v>
      </c>
      <c r="C418" s="176">
        <f>'T Revenue'!C415-'Revenue Requirement'!C$4+'Revenue Requirement'!C$33</f>
        <v>191925.59630893497</v>
      </c>
      <c r="D418" s="176">
        <f>'T Revenue'!D415-'Revenue Requirement'!D$4+'Revenue Requirement'!D$33</f>
        <v>161579.1345860674</v>
      </c>
      <c r="E418" s="176">
        <f>'T Revenue'!E415-'Revenue Requirement'!E$4+'Revenue Requirement'!E$33</f>
        <v>100144.01477854862</v>
      </c>
      <c r="G418" s="179" t="e">
        <f ca="1"/>
        <v>#NAME?</v>
      </c>
      <c r="H418" s="179" t="e">
        <f ca="1"/>
        <v>#NAME?</v>
      </c>
      <c r="I418" s="179" t="e">
        <f ca="1"/>
        <v>#NAME?</v>
      </c>
      <c r="J418" s="179" t="e">
        <f ca="1"/>
        <v>#NAME?</v>
      </c>
      <c r="L418" s="175">
        <f>NR_to_Cash!C$9</f>
        <v>-54723.468549817509</v>
      </c>
      <c r="M418" s="175">
        <f>NR_to_Cash!D$9</f>
        <v>-177401.26576231886</v>
      </c>
      <c r="N418" s="175">
        <f>NR_to_Cash!E$9</f>
        <v>-150226.47815209487</v>
      </c>
      <c r="O418" s="175">
        <f>NR_to_Cash!F$9</f>
        <v>-172910.78815747867</v>
      </c>
      <c r="Q418" s="1">
        <v>411</v>
      </c>
      <c r="R418" s="176">
        <v>-12900.395974028623</v>
      </c>
      <c r="S418" s="176">
        <v>191925.59630893497</v>
      </c>
      <c r="T418" s="176">
        <v>161579.1345860674</v>
      </c>
      <c r="U418" s="176">
        <v>100144.01477854862</v>
      </c>
      <c r="V418" s="2"/>
      <c r="W418" s="176">
        <v>-70222.999255792005</v>
      </c>
      <c r="X418" s="176">
        <v>11875.348516071448</v>
      </c>
      <c r="Y418" s="176">
        <v>10310.949252749793</v>
      </c>
      <c r="Z418" s="176">
        <v>-9287.1357533163391</v>
      </c>
      <c r="AA418" s="2"/>
      <c r="AB418" s="175">
        <v>-54723.468549817509</v>
      </c>
      <c r="AC418" s="175">
        <v>-177401.26576231886</v>
      </c>
      <c r="AD418" s="175">
        <v>-150226.47815209487</v>
      </c>
      <c r="AE418" s="175">
        <v>-172910.78815747867</v>
      </c>
    </row>
    <row r="419" spans="1:31">
      <c r="A419" s="1">
        <v>412</v>
      </c>
      <c r="B419" s="176">
        <f>'T Revenue'!B416-'Year 0'!G$8+'Year 0'!G$122</f>
        <v>-1321.7990669638384</v>
      </c>
      <c r="C419" s="176">
        <f>'T Revenue'!C416-'Revenue Requirement'!C$4+'Revenue Requirement'!C$33</f>
        <v>254672.66478271899</v>
      </c>
      <c r="D419" s="176">
        <f>'T Revenue'!D416-'Revenue Requirement'!D$4+'Revenue Requirement'!D$33</f>
        <v>190661.64371341979</v>
      </c>
      <c r="E419" s="176">
        <f>'T Revenue'!E416-'Revenue Requirement'!E$4+'Revenue Requirement'!E$33</f>
        <v>70642.188357732492</v>
      </c>
      <c r="G419" s="179" t="e">
        <f ca="1"/>
        <v>#NAME?</v>
      </c>
      <c r="H419" s="179" t="e">
        <f ca="1"/>
        <v>#NAME?</v>
      </c>
      <c r="I419" s="179" t="e">
        <f ca="1"/>
        <v>#NAME?</v>
      </c>
      <c r="J419" s="179" t="e">
        <f ca="1"/>
        <v>#NAME?</v>
      </c>
      <c r="L419" s="175">
        <f>NR_to_Cash!C$9</f>
        <v>-54723.468549817509</v>
      </c>
      <c r="M419" s="175">
        <f>NR_to_Cash!D$9</f>
        <v>-177401.26576231886</v>
      </c>
      <c r="N419" s="175">
        <f>NR_to_Cash!E$9</f>
        <v>-150226.47815209487</v>
      </c>
      <c r="O419" s="175">
        <f>NR_to_Cash!F$9</f>
        <v>-172910.78815747867</v>
      </c>
      <c r="Q419" s="1">
        <v>412</v>
      </c>
      <c r="R419" s="176">
        <v>-1321.7990669638384</v>
      </c>
      <c r="S419" s="176">
        <v>254672.66478271899</v>
      </c>
      <c r="T419" s="176">
        <v>190661.64371341979</v>
      </c>
      <c r="U419" s="176">
        <v>70642.188357732492</v>
      </c>
      <c r="V419" s="2"/>
      <c r="W419" s="176">
        <v>1751.8284338257508</v>
      </c>
      <c r="X419" s="176">
        <v>-24240.980303640245</v>
      </c>
      <c r="Y419" s="176">
        <v>12650.384043817176</v>
      </c>
      <c r="Z419" s="176">
        <v>30522.646799382987</v>
      </c>
      <c r="AA419" s="2"/>
      <c r="AB419" s="175">
        <v>-54723.468549817509</v>
      </c>
      <c r="AC419" s="175">
        <v>-177401.26576231886</v>
      </c>
      <c r="AD419" s="175">
        <v>-150226.47815209487</v>
      </c>
      <c r="AE419" s="175">
        <v>-172910.78815747867</v>
      </c>
    </row>
    <row r="420" spans="1:31">
      <c r="A420" s="1">
        <v>413</v>
      </c>
      <c r="B420" s="176">
        <f>'T Revenue'!B417-'Year 0'!G$8+'Year 0'!G$122</f>
        <v>-3307.7380081966985</v>
      </c>
      <c r="C420" s="176">
        <f>'T Revenue'!C417-'Revenue Requirement'!C$4+'Revenue Requirement'!C$33</f>
        <v>235445.33911904367</v>
      </c>
      <c r="D420" s="176">
        <f>'T Revenue'!D417-'Revenue Requirement'!D$4+'Revenue Requirement'!D$33</f>
        <v>146769.25995254959</v>
      </c>
      <c r="E420" s="176">
        <f>'T Revenue'!E417-'Revenue Requirement'!E$4+'Revenue Requirement'!E$33</f>
        <v>127088.53773004259</v>
      </c>
      <c r="G420" s="179" t="e">
        <f ca="1"/>
        <v>#NAME?</v>
      </c>
      <c r="H420" s="179" t="e">
        <f ca="1"/>
        <v>#NAME?</v>
      </c>
      <c r="I420" s="179" t="e">
        <f ca="1"/>
        <v>#NAME?</v>
      </c>
      <c r="J420" s="179" t="e">
        <f ca="1"/>
        <v>#NAME?</v>
      </c>
      <c r="L420" s="175">
        <f>NR_to_Cash!C$9</f>
        <v>-54723.468549817509</v>
      </c>
      <c r="M420" s="175">
        <f>NR_to_Cash!D$9</f>
        <v>-177401.26576231886</v>
      </c>
      <c r="N420" s="175">
        <f>NR_to_Cash!E$9</f>
        <v>-150226.47815209487</v>
      </c>
      <c r="O420" s="175">
        <f>NR_to_Cash!F$9</f>
        <v>-172910.78815747867</v>
      </c>
      <c r="Q420" s="1">
        <v>413</v>
      </c>
      <c r="R420" s="176">
        <v>-3307.7380081966985</v>
      </c>
      <c r="S420" s="176">
        <v>235445.33911904367</v>
      </c>
      <c r="T420" s="176">
        <v>146769.25995254959</v>
      </c>
      <c r="U420" s="176">
        <v>127088.53773004259</v>
      </c>
      <c r="V420" s="2"/>
      <c r="W420" s="176">
        <v>-7505.0977963918122</v>
      </c>
      <c r="X420" s="176">
        <v>11545.666025930084</v>
      </c>
      <c r="Y420" s="176">
        <v>-15435.772830526344</v>
      </c>
      <c r="Z420" s="176">
        <v>-14496.734899988165</v>
      </c>
      <c r="AA420" s="2"/>
      <c r="AB420" s="175">
        <v>-54723.468549817509</v>
      </c>
      <c r="AC420" s="175">
        <v>-177401.26576231886</v>
      </c>
      <c r="AD420" s="175">
        <v>-150226.47815209487</v>
      </c>
      <c r="AE420" s="175">
        <v>-172910.78815747867</v>
      </c>
    </row>
    <row r="421" spans="1:31">
      <c r="A421" s="1">
        <v>414</v>
      </c>
      <c r="B421" s="176">
        <f>'T Revenue'!B418-'Year 0'!G$8+'Year 0'!G$122</f>
        <v>20036.636810950236</v>
      </c>
      <c r="C421" s="176">
        <f>'T Revenue'!C418-'Revenue Requirement'!C$4+'Revenue Requirement'!C$33</f>
        <v>231382.73075050139</v>
      </c>
      <c r="D421" s="176">
        <f>'T Revenue'!D418-'Revenue Requirement'!D$4+'Revenue Requirement'!D$33</f>
        <v>156854.36973847146</v>
      </c>
      <c r="E421" s="176">
        <f>'T Revenue'!E418-'Revenue Requirement'!E$4+'Revenue Requirement'!E$33</f>
        <v>97951.855487699155</v>
      </c>
      <c r="G421" s="179" t="e">
        <f ca="1"/>
        <v>#NAME?</v>
      </c>
      <c r="H421" s="179" t="e">
        <f ca="1"/>
        <v>#NAME?</v>
      </c>
      <c r="I421" s="179" t="e">
        <f ca="1"/>
        <v>#NAME?</v>
      </c>
      <c r="J421" s="179" t="e">
        <f ca="1"/>
        <v>#NAME?</v>
      </c>
      <c r="L421" s="175">
        <f>NR_to_Cash!C$9</f>
        <v>-54723.468549817509</v>
      </c>
      <c r="M421" s="175">
        <f>NR_to_Cash!D$9</f>
        <v>-177401.26576231886</v>
      </c>
      <c r="N421" s="175">
        <f>NR_to_Cash!E$9</f>
        <v>-150226.47815209487</v>
      </c>
      <c r="O421" s="175">
        <f>NR_to_Cash!F$9</f>
        <v>-172910.78815747867</v>
      </c>
      <c r="Q421" s="1">
        <v>414</v>
      </c>
      <c r="R421" s="176">
        <v>20036.636810950236</v>
      </c>
      <c r="S421" s="176">
        <v>231382.73075050139</v>
      </c>
      <c r="T421" s="176">
        <v>156854.36973847146</v>
      </c>
      <c r="U421" s="176">
        <v>97951.855487699155</v>
      </c>
      <c r="V421" s="2"/>
      <c r="W421" s="176">
        <v>-19343.806667038822</v>
      </c>
      <c r="X421" s="176">
        <v>7967.4471001040656</v>
      </c>
      <c r="Y421" s="176">
        <v>-24049.162011384033</v>
      </c>
      <c r="Z421" s="176">
        <v>18290.687868306413</v>
      </c>
      <c r="AA421" s="2"/>
      <c r="AB421" s="175">
        <v>-54723.468549817509</v>
      </c>
      <c r="AC421" s="175">
        <v>-177401.26576231886</v>
      </c>
      <c r="AD421" s="175">
        <v>-150226.47815209487</v>
      </c>
      <c r="AE421" s="175">
        <v>-172910.78815747867</v>
      </c>
    </row>
    <row r="422" spans="1:31">
      <c r="A422" s="1">
        <v>415</v>
      </c>
      <c r="B422" s="176">
        <f>'T Revenue'!B419-'Year 0'!G$8+'Year 0'!G$122</f>
        <v>2907.5912461674307</v>
      </c>
      <c r="C422" s="176">
        <f>'T Revenue'!C419-'Revenue Requirement'!C$4+'Revenue Requirement'!C$33</f>
        <v>211580.66285862983</v>
      </c>
      <c r="D422" s="176">
        <f>'T Revenue'!D419-'Revenue Requirement'!D$4+'Revenue Requirement'!D$33</f>
        <v>126932.12813642295</v>
      </c>
      <c r="E422" s="176">
        <f>'T Revenue'!E419-'Revenue Requirement'!E$4+'Revenue Requirement'!E$33</f>
        <v>115232.56365409424</v>
      </c>
      <c r="G422" s="179" t="e">
        <f ca="1"/>
        <v>#NAME?</v>
      </c>
      <c r="H422" s="179" t="e">
        <f ca="1"/>
        <v>#NAME?</v>
      </c>
      <c r="I422" s="179" t="e">
        <f ca="1"/>
        <v>#NAME?</v>
      </c>
      <c r="J422" s="179" t="e">
        <f ca="1"/>
        <v>#NAME?</v>
      </c>
      <c r="L422" s="175">
        <f>NR_to_Cash!C$9</f>
        <v>-54723.468549817509</v>
      </c>
      <c r="M422" s="175">
        <f>NR_to_Cash!D$9</f>
        <v>-177401.26576231886</v>
      </c>
      <c r="N422" s="175">
        <f>NR_to_Cash!E$9</f>
        <v>-150226.47815209487</v>
      </c>
      <c r="O422" s="175">
        <f>NR_to_Cash!F$9</f>
        <v>-172910.78815747867</v>
      </c>
      <c r="Q422" s="1">
        <v>415</v>
      </c>
      <c r="R422" s="176">
        <v>2907.5912461674307</v>
      </c>
      <c r="S422" s="176">
        <v>211580.66285862983</v>
      </c>
      <c r="T422" s="176">
        <v>126932.12813642295</v>
      </c>
      <c r="U422" s="176">
        <v>115232.56365409424</v>
      </c>
      <c r="V422" s="2"/>
      <c r="W422" s="176">
        <v>-14699.593416784541</v>
      </c>
      <c r="X422" s="176">
        <v>-44053.692872495158</v>
      </c>
      <c r="Y422" s="176">
        <v>-38984.074765295954</v>
      </c>
      <c r="Z422" s="176">
        <v>-27441.546299197944</v>
      </c>
      <c r="AA422" s="2"/>
      <c r="AB422" s="175">
        <v>-54723.468549817509</v>
      </c>
      <c r="AC422" s="175">
        <v>-177401.26576231886</v>
      </c>
      <c r="AD422" s="175">
        <v>-150226.47815209487</v>
      </c>
      <c r="AE422" s="175">
        <v>-172910.78815747867</v>
      </c>
    </row>
    <row r="423" spans="1:31">
      <c r="A423" s="1">
        <v>416</v>
      </c>
      <c r="B423" s="176">
        <f>'T Revenue'!B420-'Year 0'!G$8+'Year 0'!G$122</f>
        <v>-28264.097702722531</v>
      </c>
      <c r="C423" s="176">
        <f>'T Revenue'!C420-'Revenue Requirement'!C$4+'Revenue Requirement'!C$33</f>
        <v>203819.01101554744</v>
      </c>
      <c r="D423" s="176">
        <f>'T Revenue'!D420-'Revenue Requirement'!D$4+'Revenue Requirement'!D$33</f>
        <v>82075.504001194378</v>
      </c>
      <c r="E423" s="176">
        <f>'T Revenue'!E420-'Revenue Requirement'!E$4+'Revenue Requirement'!E$33</f>
        <v>115160.3359297365</v>
      </c>
      <c r="G423" s="179" t="e">
        <f ca="1"/>
        <v>#NAME?</v>
      </c>
      <c r="H423" s="179" t="e">
        <f ca="1"/>
        <v>#NAME?</v>
      </c>
      <c r="I423" s="179" t="e">
        <f ca="1"/>
        <v>#NAME?</v>
      </c>
      <c r="J423" s="179" t="e">
        <f ca="1"/>
        <v>#NAME?</v>
      </c>
      <c r="L423" s="175">
        <f>NR_to_Cash!C$9</f>
        <v>-54723.468549817509</v>
      </c>
      <c r="M423" s="175">
        <f>NR_to_Cash!D$9</f>
        <v>-177401.26576231886</v>
      </c>
      <c r="N423" s="175">
        <f>NR_to_Cash!E$9</f>
        <v>-150226.47815209487</v>
      </c>
      <c r="O423" s="175">
        <f>NR_to_Cash!F$9</f>
        <v>-172910.78815747867</v>
      </c>
      <c r="Q423" s="1">
        <v>416</v>
      </c>
      <c r="R423" s="176">
        <v>-28264.097702722531</v>
      </c>
      <c r="S423" s="176">
        <v>203819.01101554744</v>
      </c>
      <c r="T423" s="176">
        <v>82075.504001194378</v>
      </c>
      <c r="U423" s="176">
        <v>115160.3359297365</v>
      </c>
      <c r="V423" s="2"/>
      <c r="W423" s="176">
        <v>3714.6274501996813</v>
      </c>
      <c r="X423" s="176">
        <v>-4639.7921895741019</v>
      </c>
      <c r="Y423" s="176">
        <v>-39831.867591413669</v>
      </c>
      <c r="Z423" s="176">
        <v>-2893.9729509793688</v>
      </c>
      <c r="AA423" s="2"/>
      <c r="AB423" s="175">
        <v>-54723.468549817509</v>
      </c>
      <c r="AC423" s="175">
        <v>-177401.26576231886</v>
      </c>
      <c r="AD423" s="175">
        <v>-150226.47815209487</v>
      </c>
      <c r="AE423" s="175">
        <v>-172910.78815747867</v>
      </c>
    </row>
    <row r="424" spans="1:31">
      <c r="A424" s="1">
        <v>417</v>
      </c>
      <c r="B424" s="176">
        <f>'T Revenue'!B421-'Year 0'!G$8+'Year 0'!G$122</f>
        <v>-14297.068642767612</v>
      </c>
      <c r="C424" s="176">
        <f>'T Revenue'!C421-'Revenue Requirement'!C$4+'Revenue Requirement'!C$33</f>
        <v>242440.76046734955</v>
      </c>
      <c r="D424" s="176">
        <f>'T Revenue'!D421-'Revenue Requirement'!D$4+'Revenue Requirement'!D$33</f>
        <v>139595.03067834931</v>
      </c>
      <c r="E424" s="176">
        <f>'T Revenue'!E421-'Revenue Requirement'!E$4+'Revenue Requirement'!E$33</f>
        <v>94172.213929318823</v>
      </c>
      <c r="G424" s="179" t="e">
        <f ca="1"/>
        <v>#NAME?</v>
      </c>
      <c r="H424" s="179" t="e">
        <f ca="1"/>
        <v>#NAME?</v>
      </c>
      <c r="I424" s="179" t="e">
        <f ca="1"/>
        <v>#NAME?</v>
      </c>
      <c r="J424" s="179" t="e">
        <f ca="1"/>
        <v>#NAME?</v>
      </c>
      <c r="L424" s="175">
        <f>NR_to_Cash!C$9</f>
        <v>-54723.468549817509</v>
      </c>
      <c r="M424" s="175">
        <f>NR_to_Cash!D$9</f>
        <v>-177401.26576231886</v>
      </c>
      <c r="N424" s="175">
        <f>NR_to_Cash!E$9</f>
        <v>-150226.47815209487</v>
      </c>
      <c r="O424" s="175">
        <f>NR_to_Cash!F$9</f>
        <v>-172910.78815747867</v>
      </c>
      <c r="Q424" s="1">
        <v>417</v>
      </c>
      <c r="R424" s="176">
        <v>-14297.068642767612</v>
      </c>
      <c r="S424" s="176">
        <v>242440.76046734955</v>
      </c>
      <c r="T424" s="176">
        <v>139595.03067834931</v>
      </c>
      <c r="U424" s="176">
        <v>94172.213929318823</v>
      </c>
      <c r="V424" s="2"/>
      <c r="W424" s="176">
        <v>-25547.791406158241</v>
      </c>
      <c r="X424" s="176">
        <v>-7309.3135677331593</v>
      </c>
      <c r="Y424" s="176">
        <v>7286.4257433840539</v>
      </c>
      <c r="Z424" s="176">
        <v>-37986.216180464486</v>
      </c>
      <c r="AA424" s="2"/>
      <c r="AB424" s="175">
        <v>-54723.468549817509</v>
      </c>
      <c r="AC424" s="175">
        <v>-177401.26576231886</v>
      </c>
      <c r="AD424" s="175">
        <v>-150226.47815209487</v>
      </c>
      <c r="AE424" s="175">
        <v>-172910.78815747867</v>
      </c>
    </row>
    <row r="425" spans="1:31">
      <c r="A425" s="1">
        <v>418</v>
      </c>
      <c r="B425" s="176">
        <f>'T Revenue'!B422-'Year 0'!G$8+'Year 0'!G$122</f>
        <v>5646.0461323584896</v>
      </c>
      <c r="C425" s="176">
        <f>'T Revenue'!C422-'Revenue Requirement'!C$4+'Revenue Requirement'!C$33</f>
        <v>217602.84407320013</v>
      </c>
      <c r="D425" s="176">
        <f>'T Revenue'!D422-'Revenue Requirement'!D$4+'Revenue Requirement'!D$33</f>
        <v>170837.79999296716</v>
      </c>
      <c r="E425" s="176">
        <f>'T Revenue'!E422-'Revenue Requirement'!E$4+'Revenue Requirement'!E$33</f>
        <v>89311.850691504776</v>
      </c>
      <c r="G425" s="179" t="e">
        <f ca="1"/>
        <v>#NAME?</v>
      </c>
      <c r="H425" s="179" t="e">
        <f ca="1"/>
        <v>#NAME?</v>
      </c>
      <c r="I425" s="179" t="e">
        <f ca="1"/>
        <v>#NAME?</v>
      </c>
      <c r="J425" s="179" t="e">
        <f ca="1"/>
        <v>#NAME?</v>
      </c>
      <c r="L425" s="175">
        <f>NR_to_Cash!C$9</f>
        <v>-54723.468549817509</v>
      </c>
      <c r="M425" s="175">
        <f>NR_to_Cash!D$9</f>
        <v>-177401.26576231886</v>
      </c>
      <c r="N425" s="175">
        <f>NR_to_Cash!E$9</f>
        <v>-150226.47815209487</v>
      </c>
      <c r="O425" s="175">
        <f>NR_to_Cash!F$9</f>
        <v>-172910.78815747867</v>
      </c>
      <c r="Q425" s="1">
        <v>418</v>
      </c>
      <c r="R425" s="176">
        <v>5646.0461323584896</v>
      </c>
      <c r="S425" s="176">
        <v>217602.84407320013</v>
      </c>
      <c r="T425" s="176">
        <v>170837.79999296716</v>
      </c>
      <c r="U425" s="176">
        <v>89311.850691504776</v>
      </c>
      <c r="V425" s="2"/>
      <c r="W425" s="176">
        <v>-32584.580223507946</v>
      </c>
      <c r="X425" s="176">
        <v>-186.86549076996744</v>
      </c>
      <c r="Y425" s="176">
        <v>24244.515125493286</v>
      </c>
      <c r="Z425" s="176">
        <v>-73335.571881446289</v>
      </c>
      <c r="AA425" s="2"/>
      <c r="AB425" s="175">
        <v>-54723.468549817509</v>
      </c>
      <c r="AC425" s="175">
        <v>-177401.26576231886</v>
      </c>
      <c r="AD425" s="175">
        <v>-150226.47815209487</v>
      </c>
      <c r="AE425" s="175">
        <v>-172910.78815747867</v>
      </c>
    </row>
    <row r="426" spans="1:31">
      <c r="A426" s="1">
        <v>419</v>
      </c>
      <c r="B426" s="176">
        <f>'T Revenue'!B423-'Year 0'!G$8+'Year 0'!G$122</f>
        <v>9656.8323162214365</v>
      </c>
      <c r="C426" s="176">
        <f>'T Revenue'!C423-'Revenue Requirement'!C$4+'Revenue Requirement'!C$33</f>
        <v>267498.28155382909</v>
      </c>
      <c r="D426" s="176">
        <f>'T Revenue'!D423-'Revenue Requirement'!D$4+'Revenue Requirement'!D$33</f>
        <v>174161.16881649545</v>
      </c>
      <c r="E426" s="176">
        <f>'T Revenue'!E423-'Revenue Requirement'!E$4+'Revenue Requirement'!E$33</f>
        <v>152103.35851608054</v>
      </c>
      <c r="G426" s="179" t="e">
        <f ca="1"/>
        <v>#NAME?</v>
      </c>
      <c r="H426" s="179" t="e">
        <f ca="1"/>
        <v>#NAME?</v>
      </c>
      <c r="I426" s="179" t="e">
        <f ca="1"/>
        <v>#NAME?</v>
      </c>
      <c r="J426" s="179" t="e">
        <f ca="1"/>
        <v>#NAME?</v>
      </c>
      <c r="L426" s="175">
        <f>NR_to_Cash!C$9</f>
        <v>-54723.468549817509</v>
      </c>
      <c r="M426" s="175">
        <f>NR_to_Cash!D$9</f>
        <v>-177401.26576231886</v>
      </c>
      <c r="N426" s="175">
        <f>NR_to_Cash!E$9</f>
        <v>-150226.47815209487</v>
      </c>
      <c r="O426" s="175">
        <f>NR_to_Cash!F$9</f>
        <v>-172910.78815747867</v>
      </c>
      <c r="Q426" s="1">
        <v>419</v>
      </c>
      <c r="R426" s="176">
        <v>9656.8323162214365</v>
      </c>
      <c r="S426" s="176">
        <v>267498.28155382909</v>
      </c>
      <c r="T426" s="176">
        <v>174161.16881649545</v>
      </c>
      <c r="U426" s="176">
        <v>152103.35851608054</v>
      </c>
      <c r="V426" s="2"/>
      <c r="W426" s="176">
        <v>5446.6219859867124</v>
      </c>
      <c r="X426" s="176">
        <v>719.56270619528368</v>
      </c>
      <c r="Y426" s="176">
        <v>-12775.348207796458</v>
      </c>
      <c r="Z426" s="176">
        <v>-19924.020466529997</v>
      </c>
      <c r="AA426" s="2"/>
      <c r="AB426" s="175">
        <v>-54723.468549817509</v>
      </c>
      <c r="AC426" s="175">
        <v>-177401.26576231886</v>
      </c>
      <c r="AD426" s="175">
        <v>-150226.47815209487</v>
      </c>
      <c r="AE426" s="175">
        <v>-172910.78815747867</v>
      </c>
    </row>
    <row r="427" spans="1:31">
      <c r="A427" s="1">
        <v>420</v>
      </c>
      <c r="B427" s="176">
        <f>'T Revenue'!B424-'Year 0'!G$8+'Year 0'!G$122</f>
        <v>19314.922108416213</v>
      </c>
      <c r="C427" s="176">
        <f>'T Revenue'!C424-'Revenue Requirement'!C$4+'Revenue Requirement'!C$33</f>
        <v>275002.01181400684</v>
      </c>
      <c r="D427" s="176">
        <f>'T Revenue'!D424-'Revenue Requirement'!D$4+'Revenue Requirement'!D$33</f>
        <v>225347.42308888957</v>
      </c>
      <c r="E427" s="176">
        <f>'T Revenue'!E424-'Revenue Requirement'!E$4+'Revenue Requirement'!E$33</f>
        <v>167024.84951593145</v>
      </c>
      <c r="G427" s="179" t="e">
        <f ca="1"/>
        <v>#NAME?</v>
      </c>
      <c r="H427" s="179" t="e">
        <f ca="1"/>
        <v>#NAME?</v>
      </c>
      <c r="I427" s="179" t="e">
        <f ca="1"/>
        <v>#NAME?</v>
      </c>
      <c r="J427" s="179" t="e">
        <f ca="1"/>
        <v>#NAME?</v>
      </c>
      <c r="L427" s="175">
        <f>NR_to_Cash!C$9</f>
        <v>-54723.468549817509</v>
      </c>
      <c r="M427" s="175">
        <f>NR_to_Cash!D$9</f>
        <v>-177401.26576231886</v>
      </c>
      <c r="N427" s="175">
        <f>NR_to_Cash!E$9</f>
        <v>-150226.47815209487</v>
      </c>
      <c r="O427" s="175">
        <f>NR_to_Cash!F$9</f>
        <v>-172910.78815747867</v>
      </c>
      <c r="Q427" s="1">
        <v>420</v>
      </c>
      <c r="R427" s="176">
        <v>19314.922108416213</v>
      </c>
      <c r="S427" s="176">
        <v>275002.01181400684</v>
      </c>
      <c r="T427" s="176">
        <v>225347.42308888957</v>
      </c>
      <c r="U427" s="176">
        <v>167024.84951593145</v>
      </c>
      <c r="V427" s="2"/>
      <c r="W427" s="176">
        <v>-6956.4071888587205</v>
      </c>
      <c r="X427" s="176">
        <v>-12009.393242325867</v>
      </c>
      <c r="Y427" s="176">
        <v>3422.7840587198734</v>
      </c>
      <c r="Z427" s="176">
        <v>-6743.7465754766017</v>
      </c>
      <c r="AA427" s="2"/>
      <c r="AB427" s="175">
        <v>-54723.468549817509</v>
      </c>
      <c r="AC427" s="175">
        <v>-177401.26576231886</v>
      </c>
      <c r="AD427" s="175">
        <v>-150226.47815209487</v>
      </c>
      <c r="AE427" s="175">
        <v>-172910.78815747867</v>
      </c>
    </row>
    <row r="428" spans="1:31">
      <c r="A428" s="1">
        <v>421</v>
      </c>
      <c r="B428" s="176">
        <f>'T Revenue'!B425-'Year 0'!G$8+'Year 0'!G$122</f>
        <v>8086.4409745184239</v>
      </c>
      <c r="C428" s="176">
        <f>'T Revenue'!C425-'Revenue Requirement'!C$4+'Revenue Requirement'!C$33</f>
        <v>241927.72860327712</v>
      </c>
      <c r="D428" s="176">
        <f>'T Revenue'!D425-'Revenue Requirement'!D$4+'Revenue Requirement'!D$33</f>
        <v>132830.98723774636</v>
      </c>
      <c r="E428" s="176">
        <f>'T Revenue'!E425-'Revenue Requirement'!E$4+'Revenue Requirement'!E$33</f>
        <v>154867.02879617573</v>
      </c>
      <c r="G428" s="179" t="e">
        <f ca="1"/>
        <v>#NAME?</v>
      </c>
      <c r="H428" s="179" t="e">
        <f ca="1"/>
        <v>#NAME?</v>
      </c>
      <c r="I428" s="179" t="e">
        <f ca="1"/>
        <v>#NAME?</v>
      </c>
      <c r="J428" s="179" t="e">
        <f ca="1"/>
        <v>#NAME?</v>
      </c>
      <c r="L428" s="175">
        <f>NR_to_Cash!C$9</f>
        <v>-54723.468549817509</v>
      </c>
      <c r="M428" s="175">
        <f>NR_to_Cash!D$9</f>
        <v>-177401.26576231886</v>
      </c>
      <c r="N428" s="175">
        <f>NR_to_Cash!E$9</f>
        <v>-150226.47815209487</v>
      </c>
      <c r="O428" s="175">
        <f>NR_to_Cash!F$9</f>
        <v>-172910.78815747867</v>
      </c>
      <c r="Q428" s="1">
        <v>421</v>
      </c>
      <c r="R428" s="176">
        <v>8086.4409745184239</v>
      </c>
      <c r="S428" s="176">
        <v>241927.72860327712</v>
      </c>
      <c r="T428" s="176">
        <v>132830.98723774636</v>
      </c>
      <c r="U428" s="176">
        <v>154867.02879617573</v>
      </c>
      <c r="V428" s="2"/>
      <c r="W428" s="176">
        <v>-47320.577824254171</v>
      </c>
      <c r="X428" s="176">
        <v>-21669.207042674301</v>
      </c>
      <c r="Y428" s="176">
        <v>-4078.753405111609</v>
      </c>
      <c r="Z428" s="176">
        <v>-30686.237498991657</v>
      </c>
      <c r="AA428" s="2"/>
      <c r="AB428" s="175">
        <v>-54723.468549817509</v>
      </c>
      <c r="AC428" s="175">
        <v>-177401.26576231886</v>
      </c>
      <c r="AD428" s="175">
        <v>-150226.47815209487</v>
      </c>
      <c r="AE428" s="175">
        <v>-172910.78815747867</v>
      </c>
    </row>
    <row r="429" spans="1:31">
      <c r="A429" s="1">
        <v>422</v>
      </c>
      <c r="B429" s="176">
        <f>'T Revenue'!B426-'Year 0'!G$8+'Year 0'!G$122</f>
        <v>12078.436803197721</v>
      </c>
      <c r="C429" s="176">
        <f>'T Revenue'!C426-'Revenue Requirement'!C$4+'Revenue Requirement'!C$33</f>
        <v>292130.77196852327</v>
      </c>
      <c r="D429" s="176">
        <f>'T Revenue'!D426-'Revenue Requirement'!D$4+'Revenue Requirement'!D$33</f>
        <v>153340.52787933918</v>
      </c>
      <c r="E429" s="176">
        <f>'T Revenue'!E426-'Revenue Requirement'!E$4+'Revenue Requirement'!E$33</f>
        <v>56568.015606484143</v>
      </c>
      <c r="G429" s="179" t="e">
        <f ca="1"/>
        <v>#NAME?</v>
      </c>
      <c r="H429" s="179" t="e">
        <f ca="1"/>
        <v>#NAME?</v>
      </c>
      <c r="I429" s="179" t="e">
        <f ca="1"/>
        <v>#NAME?</v>
      </c>
      <c r="J429" s="179" t="e">
        <f ca="1"/>
        <v>#NAME?</v>
      </c>
      <c r="L429" s="175">
        <f>NR_to_Cash!C$9</f>
        <v>-54723.468549817509</v>
      </c>
      <c r="M429" s="175">
        <f>NR_to_Cash!D$9</f>
        <v>-177401.26576231886</v>
      </c>
      <c r="N429" s="175">
        <f>NR_to_Cash!E$9</f>
        <v>-150226.47815209487</v>
      </c>
      <c r="O429" s="175">
        <f>NR_to_Cash!F$9</f>
        <v>-172910.78815747867</v>
      </c>
      <c r="Q429" s="1">
        <v>422</v>
      </c>
      <c r="R429" s="176">
        <v>12078.436803197721</v>
      </c>
      <c r="S429" s="176">
        <v>292130.77196852327</v>
      </c>
      <c r="T429" s="176">
        <v>153340.52787933918</v>
      </c>
      <c r="U429" s="176">
        <v>56568.015606484143</v>
      </c>
      <c r="V429" s="2"/>
      <c r="W429" s="176">
        <v>-18094.182365572313</v>
      </c>
      <c r="X429" s="176">
        <v>9322.9850197569467</v>
      </c>
      <c r="Y429" s="176">
        <v>21069.151441787602</v>
      </c>
      <c r="Z429" s="176">
        <v>8922.1613137701061</v>
      </c>
      <c r="AA429" s="2"/>
      <c r="AB429" s="175">
        <v>-54723.468549817509</v>
      </c>
      <c r="AC429" s="175">
        <v>-177401.26576231886</v>
      </c>
      <c r="AD429" s="175">
        <v>-150226.47815209487</v>
      </c>
      <c r="AE429" s="175">
        <v>-172910.78815747867</v>
      </c>
    </row>
    <row r="430" spans="1:31">
      <c r="A430" s="1">
        <v>423</v>
      </c>
      <c r="B430" s="176">
        <f>'T Revenue'!B427-'Year 0'!G$8+'Year 0'!G$122</f>
        <v>29049.248190992279</v>
      </c>
      <c r="C430" s="176">
        <f>'T Revenue'!C427-'Revenue Requirement'!C$4+'Revenue Requirement'!C$33</f>
        <v>249727.00264087948</v>
      </c>
      <c r="D430" s="176">
        <f>'T Revenue'!D427-'Revenue Requirement'!D$4+'Revenue Requirement'!D$33</f>
        <v>189330.08662371011</v>
      </c>
      <c r="E430" s="176">
        <f>'T Revenue'!E427-'Revenue Requirement'!E$4+'Revenue Requirement'!E$33</f>
        <v>130197.66515943734</v>
      </c>
      <c r="G430" s="179" t="e">
        <f ca="1"/>
        <v>#NAME?</v>
      </c>
      <c r="H430" s="179" t="e">
        <f ca="1"/>
        <v>#NAME?</v>
      </c>
      <c r="I430" s="179" t="e">
        <f ca="1"/>
        <v>#NAME?</v>
      </c>
      <c r="J430" s="179" t="e">
        <f ca="1"/>
        <v>#NAME?</v>
      </c>
      <c r="L430" s="175">
        <f>NR_to_Cash!C$9</f>
        <v>-54723.468549817509</v>
      </c>
      <c r="M430" s="175">
        <f>NR_to_Cash!D$9</f>
        <v>-177401.26576231886</v>
      </c>
      <c r="N430" s="175">
        <f>NR_to_Cash!E$9</f>
        <v>-150226.47815209487</v>
      </c>
      <c r="O430" s="175">
        <f>NR_to_Cash!F$9</f>
        <v>-172910.78815747867</v>
      </c>
      <c r="Q430" s="1">
        <v>423</v>
      </c>
      <c r="R430" s="176">
        <v>29049.248190992279</v>
      </c>
      <c r="S430" s="176">
        <v>249727.00264087948</v>
      </c>
      <c r="T430" s="176">
        <v>189330.08662371011</v>
      </c>
      <c r="U430" s="176">
        <v>130197.66515943734</v>
      </c>
      <c r="V430" s="2"/>
      <c r="W430" s="176">
        <v>-25632.956543219741</v>
      </c>
      <c r="X430" s="176">
        <v>-18302.896707286593</v>
      </c>
      <c r="Y430" s="176">
        <v>-33735.171665357193</v>
      </c>
      <c r="Z430" s="176">
        <v>-48193.369310135022</v>
      </c>
      <c r="AA430" s="2"/>
      <c r="AB430" s="175">
        <v>-54723.468549817509</v>
      </c>
      <c r="AC430" s="175">
        <v>-177401.26576231886</v>
      </c>
      <c r="AD430" s="175">
        <v>-150226.47815209487</v>
      </c>
      <c r="AE430" s="175">
        <v>-172910.78815747867</v>
      </c>
    </row>
    <row r="431" spans="1:31">
      <c r="A431" s="1">
        <v>424</v>
      </c>
      <c r="B431" s="176">
        <f>'T Revenue'!B428-'Year 0'!G$8+'Year 0'!G$122</f>
        <v>-24615.856607240625</v>
      </c>
      <c r="C431" s="176">
        <f>'T Revenue'!C428-'Revenue Requirement'!C$4+'Revenue Requirement'!C$33</f>
        <v>218824.17667814181</v>
      </c>
      <c r="D431" s="176">
        <f>'T Revenue'!D428-'Revenue Requirement'!D$4+'Revenue Requirement'!D$33</f>
        <v>118928.93237524922</v>
      </c>
      <c r="E431" s="176">
        <f>'T Revenue'!E428-'Revenue Requirement'!E$4+'Revenue Requirement'!E$33</f>
        <v>114733.07970792241</v>
      </c>
      <c r="G431" s="179" t="e">
        <f ca="1"/>
        <v>#NAME?</v>
      </c>
      <c r="H431" s="179" t="e">
        <f ca="1"/>
        <v>#NAME?</v>
      </c>
      <c r="I431" s="179" t="e">
        <f ca="1"/>
        <v>#NAME?</v>
      </c>
      <c r="J431" s="179" t="e">
        <f ca="1"/>
        <v>#NAME?</v>
      </c>
      <c r="L431" s="175">
        <f>NR_to_Cash!C$9</f>
        <v>-54723.468549817509</v>
      </c>
      <c r="M431" s="175">
        <f>NR_to_Cash!D$9</f>
        <v>-177401.26576231886</v>
      </c>
      <c r="N431" s="175">
        <f>NR_to_Cash!E$9</f>
        <v>-150226.47815209487</v>
      </c>
      <c r="O431" s="175">
        <f>NR_to_Cash!F$9</f>
        <v>-172910.78815747867</v>
      </c>
      <c r="Q431" s="1">
        <v>424</v>
      </c>
      <c r="R431" s="176">
        <v>-24615.856607240625</v>
      </c>
      <c r="S431" s="176">
        <v>218824.17667814181</v>
      </c>
      <c r="T431" s="176">
        <v>118928.93237524922</v>
      </c>
      <c r="U431" s="176">
        <v>114733.07970792241</v>
      </c>
      <c r="V431" s="2"/>
      <c r="W431" s="176">
        <v>-4195.0989274859894</v>
      </c>
      <c r="X431" s="176">
        <v>-11044.2586843709</v>
      </c>
      <c r="Y431" s="176">
        <v>3502.5336841689423</v>
      </c>
      <c r="Z431" s="176">
        <v>-39226.254874888575</v>
      </c>
      <c r="AA431" s="2"/>
      <c r="AB431" s="175">
        <v>-54723.468549817509</v>
      </c>
      <c r="AC431" s="175">
        <v>-177401.26576231886</v>
      </c>
      <c r="AD431" s="175">
        <v>-150226.47815209487</v>
      </c>
      <c r="AE431" s="175">
        <v>-172910.78815747867</v>
      </c>
    </row>
    <row r="432" spans="1:31">
      <c r="A432" s="1">
        <v>425</v>
      </c>
      <c r="B432" s="176">
        <f>'T Revenue'!B429-'Year 0'!G$8+'Year 0'!G$122</f>
        <v>6824.087698942516</v>
      </c>
      <c r="C432" s="176">
        <f>'T Revenue'!C429-'Revenue Requirement'!C$4+'Revenue Requirement'!C$33</f>
        <v>212653.75911125075</v>
      </c>
      <c r="D432" s="176">
        <f>'T Revenue'!D429-'Revenue Requirement'!D$4+'Revenue Requirement'!D$33</f>
        <v>152185.62370425789</v>
      </c>
      <c r="E432" s="176">
        <f>'T Revenue'!E429-'Revenue Requirement'!E$4+'Revenue Requirement'!E$33</f>
        <v>86579.704013579525</v>
      </c>
      <c r="G432" s="179" t="e">
        <f ca="1"/>
        <v>#NAME?</v>
      </c>
      <c r="H432" s="179" t="e">
        <f ca="1"/>
        <v>#NAME?</v>
      </c>
      <c r="I432" s="179" t="e">
        <f ca="1"/>
        <v>#NAME?</v>
      </c>
      <c r="J432" s="179" t="e">
        <f ca="1"/>
        <v>#NAME?</v>
      </c>
      <c r="L432" s="175">
        <f>NR_to_Cash!C$9</f>
        <v>-54723.468549817509</v>
      </c>
      <c r="M432" s="175">
        <f>NR_to_Cash!D$9</f>
        <v>-177401.26576231886</v>
      </c>
      <c r="N432" s="175">
        <f>NR_to_Cash!E$9</f>
        <v>-150226.47815209487</v>
      </c>
      <c r="O432" s="175">
        <f>NR_to_Cash!F$9</f>
        <v>-172910.78815747867</v>
      </c>
      <c r="Q432" s="1">
        <v>425</v>
      </c>
      <c r="R432" s="176">
        <v>6824.087698942516</v>
      </c>
      <c r="S432" s="176">
        <v>212653.75911125075</v>
      </c>
      <c r="T432" s="176">
        <v>152185.62370425789</v>
      </c>
      <c r="U432" s="176">
        <v>86579.704013579525</v>
      </c>
      <c r="V432" s="2"/>
      <c r="W432" s="176">
        <v>-18963.060807074071</v>
      </c>
      <c r="X432" s="176">
        <v>-54990.520921718096</v>
      </c>
      <c r="Y432" s="176">
        <v>-18747.663894941797</v>
      </c>
      <c r="Z432" s="176">
        <v>19.638591291382909</v>
      </c>
      <c r="AA432" s="2"/>
      <c r="AB432" s="175">
        <v>-54723.468549817509</v>
      </c>
      <c r="AC432" s="175">
        <v>-177401.26576231886</v>
      </c>
      <c r="AD432" s="175">
        <v>-150226.47815209487</v>
      </c>
      <c r="AE432" s="175">
        <v>-172910.78815747867</v>
      </c>
    </row>
    <row r="433" spans="1:31">
      <c r="A433" s="1">
        <v>426</v>
      </c>
      <c r="B433" s="176">
        <f>'T Revenue'!B430-'Year 0'!G$8+'Year 0'!G$122</f>
        <v>-9393.2710281889886</v>
      </c>
      <c r="C433" s="176">
        <f>'T Revenue'!C430-'Revenue Requirement'!C$4+'Revenue Requirement'!C$33</f>
        <v>239739.22222364321</v>
      </c>
      <c r="D433" s="176">
        <f>'T Revenue'!D430-'Revenue Requirement'!D$4+'Revenue Requirement'!D$33</f>
        <v>134206.93323351303</v>
      </c>
      <c r="E433" s="176">
        <f>'T Revenue'!E430-'Revenue Requirement'!E$4+'Revenue Requirement'!E$33</f>
        <v>71090.395236997632</v>
      </c>
      <c r="G433" s="179" t="e">
        <f ca="1"/>
        <v>#NAME?</v>
      </c>
      <c r="H433" s="179" t="e">
        <f ca="1"/>
        <v>#NAME?</v>
      </c>
      <c r="I433" s="179" t="e">
        <f ca="1"/>
        <v>#NAME?</v>
      </c>
      <c r="J433" s="179" t="e">
        <f ca="1"/>
        <v>#NAME?</v>
      </c>
      <c r="L433" s="175">
        <f>NR_to_Cash!C$9</f>
        <v>-54723.468549817509</v>
      </c>
      <c r="M433" s="175">
        <f>NR_to_Cash!D$9</f>
        <v>-177401.26576231886</v>
      </c>
      <c r="N433" s="175">
        <f>NR_to_Cash!E$9</f>
        <v>-150226.47815209487</v>
      </c>
      <c r="O433" s="175">
        <f>NR_to_Cash!F$9</f>
        <v>-172910.78815747867</v>
      </c>
      <c r="Q433" s="1">
        <v>426</v>
      </c>
      <c r="R433" s="176">
        <v>-9393.2710281889886</v>
      </c>
      <c r="S433" s="176">
        <v>239739.22222364321</v>
      </c>
      <c r="T433" s="176">
        <v>134206.93323351303</v>
      </c>
      <c r="U433" s="176">
        <v>71090.395236997632</v>
      </c>
      <c r="V433" s="2"/>
      <c r="W433" s="176">
        <v>-4057.9344017916592</v>
      </c>
      <c r="X433" s="176">
        <v>-25409.87507568486</v>
      </c>
      <c r="Y433" s="176">
        <v>-248.74035373236984</v>
      </c>
      <c r="Z433" s="176">
        <v>645.44722174317576</v>
      </c>
      <c r="AA433" s="2"/>
      <c r="AB433" s="175">
        <v>-54723.468549817509</v>
      </c>
      <c r="AC433" s="175">
        <v>-177401.26576231886</v>
      </c>
      <c r="AD433" s="175">
        <v>-150226.47815209487</v>
      </c>
      <c r="AE433" s="175">
        <v>-172910.78815747867</v>
      </c>
    </row>
    <row r="434" spans="1:31">
      <c r="A434" s="1">
        <v>427</v>
      </c>
      <c r="B434" s="176">
        <f>'T Revenue'!B431-'Year 0'!G$8+'Year 0'!G$122</f>
        <v>5144.757799945306</v>
      </c>
      <c r="C434" s="176">
        <f>'T Revenue'!C431-'Revenue Requirement'!C$4+'Revenue Requirement'!C$33</f>
        <v>222201.84011870134</v>
      </c>
      <c r="D434" s="176">
        <f>'T Revenue'!D431-'Revenue Requirement'!D$4+'Revenue Requirement'!D$33</f>
        <v>156784.43471694388</v>
      </c>
      <c r="E434" s="176">
        <f>'T Revenue'!E431-'Revenue Requirement'!E$4+'Revenue Requirement'!E$33</f>
        <v>89489.018520824146</v>
      </c>
      <c r="G434" s="179" t="e">
        <f ca="1"/>
        <v>#NAME?</v>
      </c>
      <c r="H434" s="179" t="e">
        <f ca="1"/>
        <v>#NAME?</v>
      </c>
      <c r="I434" s="179" t="e">
        <f ca="1"/>
        <v>#NAME?</v>
      </c>
      <c r="J434" s="179" t="e">
        <f ca="1"/>
        <v>#NAME?</v>
      </c>
      <c r="L434" s="175">
        <f>NR_to_Cash!C$9</f>
        <v>-54723.468549817509</v>
      </c>
      <c r="M434" s="175">
        <f>NR_to_Cash!D$9</f>
        <v>-177401.26576231886</v>
      </c>
      <c r="N434" s="175">
        <f>NR_to_Cash!E$9</f>
        <v>-150226.47815209487</v>
      </c>
      <c r="O434" s="175">
        <f>NR_to_Cash!F$9</f>
        <v>-172910.78815747867</v>
      </c>
      <c r="Q434" s="1">
        <v>427</v>
      </c>
      <c r="R434" s="176">
        <v>5144.757799945306</v>
      </c>
      <c r="S434" s="176">
        <v>222201.84011870134</v>
      </c>
      <c r="T434" s="176">
        <v>156784.43471694388</v>
      </c>
      <c r="U434" s="176">
        <v>89489.018520824146</v>
      </c>
      <c r="V434" s="2"/>
      <c r="W434" s="176">
        <v>-23763.206237068051</v>
      </c>
      <c r="X434" s="176">
        <v>13262.55148659274</v>
      </c>
      <c r="Y434" s="176">
        <v>-15612.944307752885</v>
      </c>
      <c r="Z434" s="176">
        <v>-10078.417981051141</v>
      </c>
      <c r="AA434" s="2"/>
      <c r="AB434" s="175">
        <v>-54723.468549817509</v>
      </c>
      <c r="AC434" s="175">
        <v>-177401.26576231886</v>
      </c>
      <c r="AD434" s="175">
        <v>-150226.47815209487</v>
      </c>
      <c r="AE434" s="175">
        <v>-172910.78815747867</v>
      </c>
    </row>
    <row r="435" spans="1:31">
      <c r="A435" s="1">
        <v>428</v>
      </c>
      <c r="B435" s="176">
        <f>'T Revenue'!B432-'Year 0'!G$8+'Year 0'!G$122</f>
        <v>1846.4664580537938</v>
      </c>
      <c r="C435" s="176">
        <f>'T Revenue'!C432-'Revenue Requirement'!C$4+'Revenue Requirement'!C$33</f>
        <v>210096.93433207623</v>
      </c>
      <c r="D435" s="176">
        <f>'T Revenue'!D432-'Revenue Requirement'!D$4+'Revenue Requirement'!D$33</f>
        <v>154545.80490748072</v>
      </c>
      <c r="E435" s="176">
        <f>'T Revenue'!E432-'Revenue Requirement'!E$4+'Revenue Requirement'!E$33</f>
        <v>103758.9727023493</v>
      </c>
      <c r="G435" s="179" t="e">
        <f ca="1"/>
        <v>#NAME?</v>
      </c>
      <c r="H435" s="179" t="e">
        <f ca="1"/>
        <v>#NAME?</v>
      </c>
      <c r="I435" s="179" t="e">
        <f ca="1"/>
        <v>#NAME?</v>
      </c>
      <c r="J435" s="179" t="e">
        <f ca="1"/>
        <v>#NAME?</v>
      </c>
      <c r="L435" s="175">
        <f>NR_to_Cash!C$9</f>
        <v>-54723.468549817509</v>
      </c>
      <c r="M435" s="175">
        <f>NR_to_Cash!D$9</f>
        <v>-177401.26576231886</v>
      </c>
      <c r="N435" s="175">
        <f>NR_to_Cash!E$9</f>
        <v>-150226.47815209487</v>
      </c>
      <c r="O435" s="175">
        <f>NR_to_Cash!F$9</f>
        <v>-172910.78815747867</v>
      </c>
      <c r="Q435" s="1">
        <v>428</v>
      </c>
      <c r="R435" s="176">
        <v>1846.4664580537938</v>
      </c>
      <c r="S435" s="176">
        <v>210096.93433207623</v>
      </c>
      <c r="T435" s="176">
        <v>154545.80490748072</v>
      </c>
      <c r="U435" s="176">
        <v>103758.9727023493</v>
      </c>
      <c r="V435" s="2"/>
      <c r="W435" s="176">
        <v>4949.3773153939983</v>
      </c>
      <c r="X435" s="176">
        <v>-17795.350297863828</v>
      </c>
      <c r="Y435" s="176">
        <v>4323.5329712636303</v>
      </c>
      <c r="Z435" s="176">
        <v>-20750.696742278757</v>
      </c>
      <c r="AA435" s="2"/>
      <c r="AB435" s="175">
        <v>-54723.468549817509</v>
      </c>
      <c r="AC435" s="175">
        <v>-177401.26576231886</v>
      </c>
      <c r="AD435" s="175">
        <v>-150226.47815209487</v>
      </c>
      <c r="AE435" s="175">
        <v>-172910.78815747867</v>
      </c>
    </row>
    <row r="436" spans="1:31">
      <c r="A436" s="1">
        <v>429</v>
      </c>
      <c r="B436" s="176">
        <f>'T Revenue'!B433-'Year 0'!G$8+'Year 0'!G$122</f>
        <v>-82.521063182037324</v>
      </c>
      <c r="C436" s="176">
        <f>'T Revenue'!C433-'Revenue Requirement'!C$4+'Revenue Requirement'!C$33</f>
        <v>244830.92150021205</v>
      </c>
      <c r="D436" s="176">
        <f>'T Revenue'!D433-'Revenue Requirement'!D$4+'Revenue Requirement'!D$33</f>
        <v>134430.08419287275</v>
      </c>
      <c r="E436" s="176">
        <f>'T Revenue'!E433-'Revenue Requirement'!E$4+'Revenue Requirement'!E$33</f>
        <v>100159.43277032371</v>
      </c>
      <c r="G436" s="179" t="e">
        <f ca="1"/>
        <v>#NAME?</v>
      </c>
      <c r="H436" s="179" t="e">
        <f ca="1"/>
        <v>#NAME?</v>
      </c>
      <c r="I436" s="179" t="e">
        <f ca="1"/>
        <v>#NAME?</v>
      </c>
      <c r="J436" s="179" t="e">
        <f ca="1"/>
        <v>#NAME?</v>
      </c>
      <c r="L436" s="175">
        <f>NR_to_Cash!C$9</f>
        <v>-54723.468549817509</v>
      </c>
      <c r="M436" s="175">
        <f>NR_to_Cash!D$9</f>
        <v>-177401.26576231886</v>
      </c>
      <c r="N436" s="175">
        <f>NR_to_Cash!E$9</f>
        <v>-150226.47815209487</v>
      </c>
      <c r="O436" s="175">
        <f>NR_to_Cash!F$9</f>
        <v>-172910.78815747867</v>
      </c>
      <c r="Q436" s="1">
        <v>429</v>
      </c>
      <c r="R436" s="176">
        <v>-82.521063182037324</v>
      </c>
      <c r="S436" s="176">
        <v>244830.92150021205</v>
      </c>
      <c r="T436" s="176">
        <v>134430.08419287275</v>
      </c>
      <c r="U436" s="176">
        <v>100159.43277032371</v>
      </c>
      <c r="V436" s="2"/>
      <c r="W436" s="176">
        <v>-3050.6994351266185</v>
      </c>
      <c r="X436" s="176">
        <v>-9299.6968498497736</v>
      </c>
      <c r="Y436" s="176">
        <v>-62024.653198614949</v>
      </c>
      <c r="Z436" s="176">
        <v>-28157.522773158969</v>
      </c>
      <c r="AA436" s="2"/>
      <c r="AB436" s="175">
        <v>-54723.468549817509</v>
      </c>
      <c r="AC436" s="175">
        <v>-177401.26576231886</v>
      </c>
      <c r="AD436" s="175">
        <v>-150226.47815209487</v>
      </c>
      <c r="AE436" s="175">
        <v>-172910.78815747867</v>
      </c>
    </row>
    <row r="437" spans="1:31">
      <c r="A437" s="1">
        <v>430</v>
      </c>
      <c r="B437" s="176">
        <f>'T Revenue'!B434-'Year 0'!G$8+'Year 0'!G$122</f>
        <v>712.4724053198006</v>
      </c>
      <c r="C437" s="176">
        <f>'T Revenue'!C434-'Revenue Requirement'!C$4+'Revenue Requirement'!C$33</f>
        <v>268401.94342411822</v>
      </c>
      <c r="D437" s="176">
        <f>'T Revenue'!D434-'Revenue Requirement'!D$4+'Revenue Requirement'!D$33</f>
        <v>167680.42344394373</v>
      </c>
      <c r="E437" s="176">
        <f>'T Revenue'!E434-'Revenue Requirement'!E$4+'Revenue Requirement'!E$33</f>
        <v>107842.97926554689</v>
      </c>
      <c r="G437" s="179" t="e">
        <f ca="1"/>
        <v>#NAME?</v>
      </c>
      <c r="H437" s="179" t="e">
        <f ca="1"/>
        <v>#NAME?</v>
      </c>
      <c r="I437" s="179" t="e">
        <f ca="1"/>
        <v>#NAME?</v>
      </c>
      <c r="J437" s="179" t="e">
        <f ca="1"/>
        <v>#NAME?</v>
      </c>
      <c r="L437" s="175">
        <f>NR_to_Cash!C$9</f>
        <v>-54723.468549817509</v>
      </c>
      <c r="M437" s="175">
        <f>NR_to_Cash!D$9</f>
        <v>-177401.26576231886</v>
      </c>
      <c r="N437" s="175">
        <f>NR_to_Cash!E$9</f>
        <v>-150226.47815209487</v>
      </c>
      <c r="O437" s="175">
        <f>NR_to_Cash!F$9</f>
        <v>-172910.78815747867</v>
      </c>
      <c r="Q437" s="1">
        <v>430</v>
      </c>
      <c r="R437" s="176">
        <v>712.4724053198006</v>
      </c>
      <c r="S437" s="176">
        <v>268401.94342411822</v>
      </c>
      <c r="T437" s="176">
        <v>167680.42344394373</v>
      </c>
      <c r="U437" s="176">
        <v>107842.97926554689</v>
      </c>
      <c r="V437" s="2"/>
      <c r="W437" s="176">
        <v>-5572.7764731873758</v>
      </c>
      <c r="X437" s="176">
        <v>-52808.781542906538</v>
      </c>
      <c r="Y437" s="176">
        <v>-4307.4760454061907</v>
      </c>
      <c r="Z437" s="176">
        <v>-29450.359977948712</v>
      </c>
      <c r="AA437" s="2"/>
      <c r="AB437" s="175">
        <v>-54723.468549817509</v>
      </c>
      <c r="AC437" s="175">
        <v>-177401.26576231886</v>
      </c>
      <c r="AD437" s="175">
        <v>-150226.47815209487</v>
      </c>
      <c r="AE437" s="175">
        <v>-172910.78815747867</v>
      </c>
    </row>
    <row r="438" spans="1:31">
      <c r="A438" s="1">
        <v>431</v>
      </c>
      <c r="B438" s="176">
        <f>'T Revenue'!B435-'Year 0'!G$8+'Year 0'!G$122</f>
        <v>-7923.1667805330362</v>
      </c>
      <c r="C438" s="176">
        <f>'T Revenue'!C435-'Revenue Requirement'!C$4+'Revenue Requirement'!C$33</f>
        <v>218385.12704140367</v>
      </c>
      <c r="D438" s="176">
        <f>'T Revenue'!D435-'Revenue Requirement'!D$4+'Revenue Requirement'!D$33</f>
        <v>94775.172888063593</v>
      </c>
      <c r="E438" s="176">
        <f>'T Revenue'!E435-'Revenue Requirement'!E$4+'Revenue Requirement'!E$33</f>
        <v>79707.422027981607</v>
      </c>
      <c r="G438" s="179" t="e">
        <f ca="1"/>
        <v>#NAME?</v>
      </c>
      <c r="H438" s="179" t="e">
        <f ca="1"/>
        <v>#NAME?</v>
      </c>
      <c r="I438" s="179" t="e">
        <f ca="1"/>
        <v>#NAME?</v>
      </c>
      <c r="J438" s="179" t="e">
        <f ca="1"/>
        <v>#NAME?</v>
      </c>
      <c r="L438" s="175">
        <f>NR_to_Cash!C$9</f>
        <v>-54723.468549817509</v>
      </c>
      <c r="M438" s="175">
        <f>NR_to_Cash!D$9</f>
        <v>-177401.26576231886</v>
      </c>
      <c r="N438" s="175">
        <f>NR_to_Cash!E$9</f>
        <v>-150226.47815209487</v>
      </c>
      <c r="O438" s="175">
        <f>NR_to_Cash!F$9</f>
        <v>-172910.78815747867</v>
      </c>
      <c r="Q438" s="1">
        <v>431</v>
      </c>
      <c r="R438" s="176">
        <v>-7923.1667805330362</v>
      </c>
      <c r="S438" s="176">
        <v>218385.12704140367</v>
      </c>
      <c r="T438" s="176">
        <v>94775.172888063593</v>
      </c>
      <c r="U438" s="176">
        <v>79707.422027981607</v>
      </c>
      <c r="V438" s="2"/>
      <c r="W438" s="176">
        <v>2428.5358297524508</v>
      </c>
      <c r="X438" s="176">
        <v>863.41730664903298</v>
      </c>
      <c r="Y438" s="176">
        <v>-13339.334090733901</v>
      </c>
      <c r="Z438" s="176">
        <v>-20725.066889894195</v>
      </c>
      <c r="AA438" s="2"/>
      <c r="AB438" s="175">
        <v>-54723.468549817509</v>
      </c>
      <c r="AC438" s="175">
        <v>-177401.26576231886</v>
      </c>
      <c r="AD438" s="175">
        <v>-150226.47815209487</v>
      </c>
      <c r="AE438" s="175">
        <v>-172910.78815747867</v>
      </c>
    </row>
    <row r="439" spans="1:31">
      <c r="A439" s="1">
        <v>432</v>
      </c>
      <c r="B439" s="176">
        <f>'T Revenue'!B436-'Year 0'!G$8+'Year 0'!G$122</f>
        <v>2141.1630896306597</v>
      </c>
      <c r="C439" s="176">
        <f>'T Revenue'!C436-'Revenue Requirement'!C$4+'Revenue Requirement'!C$33</f>
        <v>228272.4776933745</v>
      </c>
      <c r="D439" s="176">
        <f>'T Revenue'!D436-'Revenue Requirement'!D$4+'Revenue Requirement'!D$33</f>
        <v>119629.46576955635</v>
      </c>
      <c r="E439" s="176">
        <f>'T Revenue'!E436-'Revenue Requirement'!E$4+'Revenue Requirement'!E$33</f>
        <v>149062.10914367554</v>
      </c>
      <c r="G439" s="179" t="e">
        <f ca="1"/>
        <v>#NAME?</v>
      </c>
      <c r="H439" s="179" t="e">
        <f ca="1"/>
        <v>#NAME?</v>
      </c>
      <c r="I439" s="179" t="e">
        <f ca="1"/>
        <v>#NAME?</v>
      </c>
      <c r="J439" s="179" t="e">
        <f ca="1"/>
        <v>#NAME?</v>
      </c>
      <c r="L439" s="175">
        <f>NR_to_Cash!C$9</f>
        <v>-54723.468549817509</v>
      </c>
      <c r="M439" s="175">
        <f>NR_to_Cash!D$9</f>
        <v>-177401.26576231886</v>
      </c>
      <c r="N439" s="175">
        <f>NR_to_Cash!E$9</f>
        <v>-150226.47815209487</v>
      </c>
      <c r="O439" s="175">
        <f>NR_to_Cash!F$9</f>
        <v>-172910.78815747867</v>
      </c>
      <c r="Q439" s="1">
        <v>432</v>
      </c>
      <c r="R439" s="176">
        <v>2141.1630896306597</v>
      </c>
      <c r="S439" s="176">
        <v>228272.4776933745</v>
      </c>
      <c r="T439" s="176">
        <v>119629.46576955635</v>
      </c>
      <c r="U439" s="176">
        <v>149062.10914367554</v>
      </c>
      <c r="V439" s="2"/>
      <c r="W439" s="176">
        <v>-7708.8237192473607</v>
      </c>
      <c r="X439" s="176">
        <v>-34228.622115438804</v>
      </c>
      <c r="Y439" s="176">
        <v>-18377.162890410284</v>
      </c>
      <c r="Z439" s="176">
        <v>-1915.69283469324</v>
      </c>
      <c r="AA439" s="2"/>
      <c r="AB439" s="175">
        <v>-54723.468549817509</v>
      </c>
      <c r="AC439" s="175">
        <v>-177401.26576231886</v>
      </c>
      <c r="AD439" s="175">
        <v>-150226.47815209487</v>
      </c>
      <c r="AE439" s="175">
        <v>-172910.78815747867</v>
      </c>
    </row>
    <row r="440" spans="1:31">
      <c r="A440" s="1">
        <v>433</v>
      </c>
      <c r="B440" s="176">
        <f>'T Revenue'!B437-'Year 0'!G$8+'Year 0'!G$122</f>
        <v>23311.52926790365</v>
      </c>
      <c r="C440" s="176">
        <f>'T Revenue'!C437-'Revenue Requirement'!C$4+'Revenue Requirement'!C$33</f>
        <v>258461.71716621029</v>
      </c>
      <c r="D440" s="176">
        <f>'T Revenue'!D437-'Revenue Requirement'!D$4+'Revenue Requirement'!D$33</f>
        <v>176986.67991131218</v>
      </c>
      <c r="E440" s="176">
        <f>'T Revenue'!E437-'Revenue Requirement'!E$4+'Revenue Requirement'!E$33</f>
        <v>178783.28519122163</v>
      </c>
      <c r="G440" s="179" t="e">
        <f ca="1"/>
        <v>#NAME?</v>
      </c>
      <c r="H440" s="179" t="e">
        <f ca="1"/>
        <v>#NAME?</v>
      </c>
      <c r="I440" s="179" t="e">
        <f ca="1"/>
        <v>#NAME?</v>
      </c>
      <c r="J440" s="179" t="e">
        <f ca="1"/>
        <v>#NAME?</v>
      </c>
      <c r="L440" s="175">
        <f>NR_to_Cash!C$9</f>
        <v>-54723.468549817509</v>
      </c>
      <c r="M440" s="175">
        <f>NR_to_Cash!D$9</f>
        <v>-177401.26576231886</v>
      </c>
      <c r="N440" s="175">
        <f>NR_to_Cash!E$9</f>
        <v>-150226.47815209487</v>
      </c>
      <c r="O440" s="175">
        <f>NR_to_Cash!F$9</f>
        <v>-172910.78815747867</v>
      </c>
      <c r="Q440" s="1">
        <v>433</v>
      </c>
      <c r="R440" s="176">
        <v>23311.52926790365</v>
      </c>
      <c r="S440" s="176">
        <v>258461.71716621029</v>
      </c>
      <c r="T440" s="176">
        <v>176986.67991131218</v>
      </c>
      <c r="U440" s="176">
        <v>178783.28519122163</v>
      </c>
      <c r="V440" s="2"/>
      <c r="W440" s="176">
        <v>-61094.540497204987</v>
      </c>
      <c r="X440" s="176">
        <v>-56474.158041942632</v>
      </c>
      <c r="Y440" s="176">
        <v>-29130.936019718181</v>
      </c>
      <c r="Z440" s="176">
        <v>8223.15739956568</v>
      </c>
      <c r="AA440" s="2"/>
      <c r="AB440" s="175">
        <v>-54723.468549817509</v>
      </c>
      <c r="AC440" s="175">
        <v>-177401.26576231886</v>
      </c>
      <c r="AD440" s="175">
        <v>-150226.47815209487</v>
      </c>
      <c r="AE440" s="175">
        <v>-172910.78815747867</v>
      </c>
    </row>
    <row r="441" spans="1:31">
      <c r="A441" s="1">
        <v>434</v>
      </c>
      <c r="B441" s="176">
        <f>'T Revenue'!B438-'Year 0'!G$8+'Year 0'!G$122</f>
        <v>7967.6634507586714</v>
      </c>
      <c r="C441" s="176">
        <f>'T Revenue'!C438-'Revenue Requirement'!C$4+'Revenue Requirement'!C$33</f>
        <v>248465.56649825396</v>
      </c>
      <c r="D441" s="176">
        <f>'T Revenue'!D438-'Revenue Requirement'!D$4+'Revenue Requirement'!D$33</f>
        <v>159016.63472825265</v>
      </c>
      <c r="E441" s="176">
        <f>'T Revenue'!E438-'Revenue Requirement'!E$4+'Revenue Requirement'!E$33</f>
        <v>124319.24557386315</v>
      </c>
      <c r="G441" s="179" t="e">
        <f ca="1"/>
        <v>#NAME?</v>
      </c>
      <c r="H441" s="179" t="e">
        <f ca="1"/>
        <v>#NAME?</v>
      </c>
      <c r="I441" s="179" t="e">
        <f ca="1"/>
        <v>#NAME?</v>
      </c>
      <c r="J441" s="179" t="e">
        <f ca="1"/>
        <v>#NAME?</v>
      </c>
      <c r="L441" s="175">
        <f>NR_to_Cash!C$9</f>
        <v>-54723.468549817509</v>
      </c>
      <c r="M441" s="175">
        <f>NR_to_Cash!D$9</f>
        <v>-177401.26576231886</v>
      </c>
      <c r="N441" s="175">
        <f>NR_to_Cash!E$9</f>
        <v>-150226.47815209487</v>
      </c>
      <c r="O441" s="175">
        <f>NR_to_Cash!F$9</f>
        <v>-172910.78815747867</v>
      </c>
      <c r="Q441" s="1">
        <v>434</v>
      </c>
      <c r="R441" s="176">
        <v>7967.6634507586714</v>
      </c>
      <c r="S441" s="176">
        <v>248465.56649825396</v>
      </c>
      <c r="T441" s="176">
        <v>159016.63472825265</v>
      </c>
      <c r="U441" s="176">
        <v>124319.24557386315</v>
      </c>
      <c r="V441" s="2"/>
      <c r="W441" s="176">
        <v>-18687.867417965899</v>
      </c>
      <c r="X441" s="176">
        <v>28448.292727179127</v>
      </c>
      <c r="Y441" s="176">
        <v>-2374.3283150373027</v>
      </c>
      <c r="Z441" s="176">
        <v>24616.776165630668</v>
      </c>
      <c r="AA441" s="2"/>
      <c r="AB441" s="175">
        <v>-54723.468549817509</v>
      </c>
      <c r="AC441" s="175">
        <v>-177401.26576231886</v>
      </c>
      <c r="AD441" s="175">
        <v>-150226.47815209487</v>
      </c>
      <c r="AE441" s="175">
        <v>-172910.78815747867</v>
      </c>
    </row>
    <row r="442" spans="1:31">
      <c r="A442" s="1">
        <v>435</v>
      </c>
      <c r="B442" s="176">
        <f>'T Revenue'!B439-'Year 0'!G$8+'Year 0'!G$122</f>
        <v>1987.9666985846125</v>
      </c>
      <c r="C442" s="176">
        <f>'T Revenue'!C439-'Revenue Requirement'!C$4+'Revenue Requirement'!C$33</f>
        <v>217091.05508186482</v>
      </c>
      <c r="D442" s="176">
        <f>'T Revenue'!D439-'Revenue Requirement'!D$4+'Revenue Requirement'!D$33</f>
        <v>168563.85357578215</v>
      </c>
      <c r="E442" s="176">
        <f>'T Revenue'!E439-'Revenue Requirement'!E$4+'Revenue Requirement'!E$33</f>
        <v>194949.68510186905</v>
      </c>
      <c r="G442" s="179" t="e">
        <f ca="1"/>
        <v>#NAME?</v>
      </c>
      <c r="H442" s="179" t="e">
        <f ca="1"/>
        <v>#NAME?</v>
      </c>
      <c r="I442" s="179" t="e">
        <f ca="1"/>
        <v>#NAME?</v>
      </c>
      <c r="J442" s="179" t="e">
        <f ca="1"/>
        <v>#NAME?</v>
      </c>
      <c r="L442" s="175">
        <f>NR_to_Cash!C$9</f>
        <v>-54723.468549817509</v>
      </c>
      <c r="M442" s="175">
        <f>NR_to_Cash!D$9</f>
        <v>-177401.26576231886</v>
      </c>
      <c r="N442" s="175">
        <f>NR_to_Cash!E$9</f>
        <v>-150226.47815209487</v>
      </c>
      <c r="O442" s="175">
        <f>NR_to_Cash!F$9</f>
        <v>-172910.78815747867</v>
      </c>
      <c r="Q442" s="1">
        <v>435</v>
      </c>
      <c r="R442" s="176">
        <v>1987.9666985846125</v>
      </c>
      <c r="S442" s="176">
        <v>217091.05508186482</v>
      </c>
      <c r="T442" s="176">
        <v>168563.85357578215</v>
      </c>
      <c r="U442" s="176">
        <v>194949.68510186905</v>
      </c>
      <c r="V442" s="2"/>
      <c r="W442" s="176">
        <v>5745.1679151859134</v>
      </c>
      <c r="X442" s="176">
        <v>-56516.237572475802</v>
      </c>
      <c r="Y442" s="176">
        <v>-19288.077623349149</v>
      </c>
      <c r="Z442" s="176">
        <v>8590.4081264082342</v>
      </c>
      <c r="AA442" s="2"/>
      <c r="AB442" s="175">
        <v>-54723.468549817509</v>
      </c>
      <c r="AC442" s="175">
        <v>-177401.26576231886</v>
      </c>
      <c r="AD442" s="175">
        <v>-150226.47815209487</v>
      </c>
      <c r="AE442" s="175">
        <v>-172910.78815747867</v>
      </c>
    </row>
    <row r="443" spans="1:31">
      <c r="A443" s="1">
        <v>436</v>
      </c>
      <c r="B443" s="176">
        <f>'T Revenue'!B440-'Year 0'!G$8+'Year 0'!G$122</f>
        <v>12019.181041917531</v>
      </c>
      <c r="C443" s="176">
        <f>'T Revenue'!C440-'Revenue Requirement'!C$4+'Revenue Requirement'!C$33</f>
        <v>244528.98429564456</v>
      </c>
      <c r="D443" s="176">
        <f>'T Revenue'!D440-'Revenue Requirement'!D$4+'Revenue Requirement'!D$33</f>
        <v>156329.55736895255</v>
      </c>
      <c r="E443" s="176">
        <f>'T Revenue'!E440-'Revenue Requirement'!E$4+'Revenue Requirement'!E$33</f>
        <v>108223.5741760924</v>
      </c>
      <c r="G443" s="179" t="e">
        <f ca="1"/>
        <v>#NAME?</v>
      </c>
      <c r="H443" s="179" t="e">
        <f ca="1"/>
        <v>#NAME?</v>
      </c>
      <c r="I443" s="179" t="e">
        <f ca="1"/>
        <v>#NAME?</v>
      </c>
      <c r="J443" s="179" t="e">
        <f ca="1"/>
        <v>#NAME?</v>
      </c>
      <c r="L443" s="175">
        <f>NR_to_Cash!C$9</f>
        <v>-54723.468549817509</v>
      </c>
      <c r="M443" s="175">
        <f>NR_to_Cash!D$9</f>
        <v>-177401.26576231886</v>
      </c>
      <c r="N443" s="175">
        <f>NR_to_Cash!E$9</f>
        <v>-150226.47815209487</v>
      </c>
      <c r="O443" s="175">
        <f>NR_to_Cash!F$9</f>
        <v>-172910.78815747867</v>
      </c>
      <c r="Q443" s="1">
        <v>436</v>
      </c>
      <c r="R443" s="176">
        <v>12019.181041917531</v>
      </c>
      <c r="S443" s="176">
        <v>244528.98429564456</v>
      </c>
      <c r="T443" s="176">
        <v>156329.55736895255</v>
      </c>
      <c r="U443" s="176">
        <v>108223.5741760924</v>
      </c>
      <c r="V443" s="2"/>
      <c r="W443" s="176">
        <v>-39199.580898733693</v>
      </c>
      <c r="X443" s="176">
        <v>-19074.574817164103</v>
      </c>
      <c r="Y443" s="176">
        <v>-16439.041947362712</v>
      </c>
      <c r="Z443" s="176">
        <v>3591.7399446850177</v>
      </c>
      <c r="AA443" s="2"/>
      <c r="AB443" s="175">
        <v>-54723.468549817509</v>
      </c>
      <c r="AC443" s="175">
        <v>-177401.26576231886</v>
      </c>
      <c r="AD443" s="175">
        <v>-150226.47815209487</v>
      </c>
      <c r="AE443" s="175">
        <v>-172910.78815747867</v>
      </c>
    </row>
    <row r="444" spans="1:31">
      <c r="A444" s="1">
        <v>437</v>
      </c>
      <c r="B444" s="176">
        <f>'T Revenue'!B441-'Year 0'!G$8+'Year 0'!G$122</f>
        <v>7842.5133860453498</v>
      </c>
      <c r="C444" s="176">
        <f>'T Revenue'!C441-'Revenue Requirement'!C$4+'Revenue Requirement'!C$33</f>
        <v>236336.36222711043</v>
      </c>
      <c r="D444" s="176">
        <f>'T Revenue'!D441-'Revenue Requirement'!D$4+'Revenue Requirement'!D$33</f>
        <v>176613.62308368599</v>
      </c>
      <c r="E444" s="176">
        <f>'T Revenue'!E441-'Revenue Requirement'!E$4+'Revenue Requirement'!E$33</f>
        <v>158304.36649505235</v>
      </c>
      <c r="G444" s="179" t="e">
        <f ca="1"/>
        <v>#NAME?</v>
      </c>
      <c r="H444" s="179" t="e">
        <f ca="1"/>
        <v>#NAME?</v>
      </c>
      <c r="I444" s="179" t="e">
        <f ca="1"/>
        <v>#NAME?</v>
      </c>
      <c r="J444" s="179" t="e">
        <f ca="1"/>
        <v>#NAME?</v>
      </c>
      <c r="L444" s="175">
        <f>NR_to_Cash!C$9</f>
        <v>-54723.468549817509</v>
      </c>
      <c r="M444" s="175">
        <f>NR_to_Cash!D$9</f>
        <v>-177401.26576231886</v>
      </c>
      <c r="N444" s="175">
        <f>NR_to_Cash!E$9</f>
        <v>-150226.47815209487</v>
      </c>
      <c r="O444" s="175">
        <f>NR_to_Cash!F$9</f>
        <v>-172910.78815747867</v>
      </c>
      <c r="Q444" s="1">
        <v>437</v>
      </c>
      <c r="R444" s="176">
        <v>7842.5133860453498</v>
      </c>
      <c r="S444" s="176">
        <v>236336.36222711043</v>
      </c>
      <c r="T444" s="176">
        <v>176613.62308368599</v>
      </c>
      <c r="U444" s="176">
        <v>158304.36649505235</v>
      </c>
      <c r="V444" s="2"/>
      <c r="W444" s="176">
        <v>-13334.639136330108</v>
      </c>
      <c r="X444" s="176">
        <v>-14339.409821425099</v>
      </c>
      <c r="Y444" s="176">
        <v>-20069.349476242671</v>
      </c>
      <c r="Z444" s="176">
        <v>18291.820479001384</v>
      </c>
      <c r="AA444" s="2"/>
      <c r="AB444" s="175">
        <v>-54723.468549817509</v>
      </c>
      <c r="AC444" s="175">
        <v>-177401.26576231886</v>
      </c>
      <c r="AD444" s="175">
        <v>-150226.47815209487</v>
      </c>
      <c r="AE444" s="175">
        <v>-172910.78815747867</v>
      </c>
    </row>
    <row r="445" spans="1:31">
      <c r="A445" s="1">
        <v>438</v>
      </c>
      <c r="B445" s="176">
        <f>'T Revenue'!B442-'Year 0'!G$8+'Year 0'!G$122</f>
        <v>-28855.448042138247</v>
      </c>
      <c r="C445" s="176">
        <f>'T Revenue'!C442-'Revenue Requirement'!C$4+'Revenue Requirement'!C$33</f>
        <v>236388.59184717736</v>
      </c>
      <c r="D445" s="176">
        <f>'T Revenue'!D442-'Revenue Requirement'!D$4+'Revenue Requirement'!D$33</f>
        <v>134808.52978818165</v>
      </c>
      <c r="E445" s="176">
        <f>'T Revenue'!E442-'Revenue Requirement'!E$4+'Revenue Requirement'!E$33</f>
        <v>81559.649090105435</v>
      </c>
      <c r="G445" s="179" t="e">
        <f ca="1"/>
        <v>#NAME?</v>
      </c>
      <c r="H445" s="179" t="e">
        <f ca="1"/>
        <v>#NAME?</v>
      </c>
      <c r="I445" s="179" t="e">
        <f ca="1"/>
        <v>#NAME?</v>
      </c>
      <c r="J445" s="179" t="e">
        <f ca="1"/>
        <v>#NAME?</v>
      </c>
      <c r="L445" s="175">
        <f>NR_to_Cash!C$9</f>
        <v>-54723.468549817509</v>
      </c>
      <c r="M445" s="175">
        <f>NR_to_Cash!D$9</f>
        <v>-177401.26576231886</v>
      </c>
      <c r="N445" s="175">
        <f>NR_to_Cash!E$9</f>
        <v>-150226.47815209487</v>
      </c>
      <c r="O445" s="175">
        <f>NR_to_Cash!F$9</f>
        <v>-172910.78815747867</v>
      </c>
      <c r="Q445" s="1">
        <v>438</v>
      </c>
      <c r="R445" s="176">
        <v>-28855.448042138247</v>
      </c>
      <c r="S445" s="176">
        <v>236388.59184717736</v>
      </c>
      <c r="T445" s="176">
        <v>134808.52978818165</v>
      </c>
      <c r="U445" s="176">
        <v>81559.649090105435</v>
      </c>
      <c r="V445" s="2"/>
      <c r="W445" s="176">
        <v>-31746.210827936768</v>
      </c>
      <c r="X445" s="176">
        <v>-32070.262546510901</v>
      </c>
      <c r="Y445" s="176">
        <v>-25940.04579494684</v>
      </c>
      <c r="Z445" s="176">
        <v>-8795.9142907406203</v>
      </c>
      <c r="AA445" s="2"/>
      <c r="AB445" s="175">
        <v>-54723.468549817509</v>
      </c>
      <c r="AC445" s="175">
        <v>-177401.26576231886</v>
      </c>
      <c r="AD445" s="175">
        <v>-150226.47815209487</v>
      </c>
      <c r="AE445" s="175">
        <v>-172910.78815747867</v>
      </c>
    </row>
    <row r="446" spans="1:31">
      <c r="A446" s="1">
        <v>439</v>
      </c>
      <c r="B446" s="176">
        <f>'T Revenue'!B443-'Year 0'!G$8+'Year 0'!G$122</f>
        <v>15891.232055228902</v>
      </c>
      <c r="C446" s="176">
        <f>'T Revenue'!C443-'Revenue Requirement'!C$4+'Revenue Requirement'!C$33</f>
        <v>236404.05318828509</v>
      </c>
      <c r="D446" s="176">
        <f>'T Revenue'!D443-'Revenue Requirement'!D$4+'Revenue Requirement'!D$33</f>
        <v>135536.87184597296</v>
      </c>
      <c r="E446" s="176">
        <f>'T Revenue'!E443-'Revenue Requirement'!E$4+'Revenue Requirement'!E$33</f>
        <v>108036.57295728894</v>
      </c>
      <c r="G446" s="179" t="e">
        <f ca="1"/>
        <v>#NAME?</v>
      </c>
      <c r="H446" s="179" t="e">
        <f ca="1"/>
        <v>#NAME?</v>
      </c>
      <c r="I446" s="179" t="e">
        <f ca="1"/>
        <v>#NAME?</v>
      </c>
      <c r="J446" s="179" t="e">
        <f ca="1"/>
        <v>#NAME?</v>
      </c>
      <c r="L446" s="175">
        <f>NR_to_Cash!C$9</f>
        <v>-54723.468549817509</v>
      </c>
      <c r="M446" s="175">
        <f>NR_to_Cash!D$9</f>
        <v>-177401.26576231886</v>
      </c>
      <c r="N446" s="175">
        <f>NR_to_Cash!E$9</f>
        <v>-150226.47815209487</v>
      </c>
      <c r="O446" s="175">
        <f>NR_to_Cash!F$9</f>
        <v>-172910.78815747867</v>
      </c>
      <c r="Q446" s="1">
        <v>439</v>
      </c>
      <c r="R446" s="176">
        <v>15891.232055228902</v>
      </c>
      <c r="S446" s="176">
        <v>236404.05318828509</v>
      </c>
      <c r="T446" s="176">
        <v>135536.87184597296</v>
      </c>
      <c r="U446" s="176">
        <v>108036.57295728894</v>
      </c>
      <c r="V446" s="2"/>
      <c r="W446" s="176">
        <v>-27059.815280137002</v>
      </c>
      <c r="X446" s="176">
        <v>-23821.063023317838</v>
      </c>
      <c r="Y446" s="176">
        <v>-11253.887194068404</v>
      </c>
      <c r="Z446" s="176">
        <v>-61332.311055455124</v>
      </c>
      <c r="AA446" s="2"/>
      <c r="AB446" s="175">
        <v>-54723.468549817509</v>
      </c>
      <c r="AC446" s="175">
        <v>-177401.26576231886</v>
      </c>
      <c r="AD446" s="175">
        <v>-150226.47815209487</v>
      </c>
      <c r="AE446" s="175">
        <v>-172910.78815747867</v>
      </c>
    </row>
    <row r="447" spans="1:31">
      <c r="A447" s="1">
        <v>440</v>
      </c>
      <c r="B447" s="176">
        <f>'T Revenue'!B444-'Year 0'!G$8+'Year 0'!G$122</f>
        <v>3355.3371159096714</v>
      </c>
      <c r="C447" s="176">
        <f>'T Revenue'!C444-'Revenue Requirement'!C$4+'Revenue Requirement'!C$33</f>
        <v>238577.57244273229</v>
      </c>
      <c r="D447" s="176">
        <f>'T Revenue'!D444-'Revenue Requirement'!D$4+'Revenue Requirement'!D$33</f>
        <v>183920.1055080283</v>
      </c>
      <c r="E447" s="176">
        <f>'T Revenue'!E444-'Revenue Requirement'!E$4+'Revenue Requirement'!E$33</f>
        <v>94852.144563370151</v>
      </c>
      <c r="G447" s="179" t="e">
        <f ca="1"/>
        <v>#NAME?</v>
      </c>
      <c r="H447" s="179" t="e">
        <f ca="1"/>
        <v>#NAME?</v>
      </c>
      <c r="I447" s="179" t="e">
        <f ca="1"/>
        <v>#NAME?</v>
      </c>
      <c r="J447" s="179" t="e">
        <f ca="1"/>
        <v>#NAME?</v>
      </c>
      <c r="L447" s="175">
        <f>NR_to_Cash!C$9</f>
        <v>-54723.468549817509</v>
      </c>
      <c r="M447" s="175">
        <f>NR_to_Cash!D$9</f>
        <v>-177401.26576231886</v>
      </c>
      <c r="N447" s="175">
        <f>NR_to_Cash!E$9</f>
        <v>-150226.47815209487</v>
      </c>
      <c r="O447" s="175">
        <f>NR_to_Cash!F$9</f>
        <v>-172910.78815747867</v>
      </c>
      <c r="Q447" s="1">
        <v>440</v>
      </c>
      <c r="R447" s="176">
        <v>3355.3371159096714</v>
      </c>
      <c r="S447" s="176">
        <v>238577.57244273229</v>
      </c>
      <c r="T447" s="176">
        <v>183920.1055080283</v>
      </c>
      <c r="U447" s="176">
        <v>94852.144563370151</v>
      </c>
      <c r="V447" s="2"/>
      <c r="W447" s="176">
        <v>-13776.309781111544</v>
      </c>
      <c r="X447" s="176">
        <v>-32523.421187288594</v>
      </c>
      <c r="Y447" s="176">
        <v>-28426.616267908597</v>
      </c>
      <c r="Z447" s="176">
        <v>-90464.26926988503</v>
      </c>
      <c r="AA447" s="2"/>
      <c r="AB447" s="175">
        <v>-54723.468549817509</v>
      </c>
      <c r="AC447" s="175">
        <v>-177401.26576231886</v>
      </c>
      <c r="AD447" s="175">
        <v>-150226.47815209487</v>
      </c>
      <c r="AE447" s="175">
        <v>-172910.78815747867</v>
      </c>
    </row>
    <row r="448" spans="1:31">
      <c r="A448" s="1">
        <v>441</v>
      </c>
      <c r="B448" s="176">
        <f>'T Revenue'!B445-'Year 0'!G$8+'Year 0'!G$122</f>
        <v>-16019.827380183619</v>
      </c>
      <c r="C448" s="176">
        <f>'T Revenue'!C445-'Revenue Requirement'!C$4+'Revenue Requirement'!C$33</f>
        <v>223941.68284738786</v>
      </c>
      <c r="D448" s="176">
        <f>'T Revenue'!D445-'Revenue Requirement'!D$4+'Revenue Requirement'!D$33</f>
        <v>137926.650112401</v>
      </c>
      <c r="E448" s="176">
        <f>'T Revenue'!E445-'Revenue Requirement'!E$4+'Revenue Requirement'!E$33</f>
        <v>65686.921748738736</v>
      </c>
      <c r="G448" s="179" t="e">
        <f ca="1"/>
        <v>#NAME?</v>
      </c>
      <c r="H448" s="179" t="e">
        <f ca="1"/>
        <v>#NAME?</v>
      </c>
      <c r="I448" s="179" t="e">
        <f ca="1"/>
        <v>#NAME?</v>
      </c>
      <c r="J448" s="179" t="e">
        <f ca="1"/>
        <v>#NAME?</v>
      </c>
      <c r="L448" s="175">
        <f>NR_to_Cash!C$9</f>
        <v>-54723.468549817509</v>
      </c>
      <c r="M448" s="175">
        <f>NR_to_Cash!D$9</f>
        <v>-177401.26576231886</v>
      </c>
      <c r="N448" s="175">
        <f>NR_to_Cash!E$9</f>
        <v>-150226.47815209487</v>
      </c>
      <c r="O448" s="175">
        <f>NR_to_Cash!F$9</f>
        <v>-172910.78815747867</v>
      </c>
      <c r="Q448" s="1">
        <v>441</v>
      </c>
      <c r="R448" s="176">
        <v>-16019.827380183619</v>
      </c>
      <c r="S448" s="176">
        <v>223941.68284738786</v>
      </c>
      <c r="T448" s="176">
        <v>137926.650112401</v>
      </c>
      <c r="U448" s="176">
        <v>65686.921748738736</v>
      </c>
      <c r="V448" s="2"/>
      <c r="W448" s="176">
        <v>-46186.980194200529</v>
      </c>
      <c r="X448" s="176">
        <v>-12190.043200513115</v>
      </c>
      <c r="Y448" s="176">
        <v>-1714.0029477118514</v>
      </c>
      <c r="Z448" s="176">
        <v>-51359.101840686519</v>
      </c>
      <c r="AA448" s="2"/>
      <c r="AB448" s="175">
        <v>-54723.468549817509</v>
      </c>
      <c r="AC448" s="175">
        <v>-177401.26576231886</v>
      </c>
      <c r="AD448" s="175">
        <v>-150226.47815209487</v>
      </c>
      <c r="AE448" s="175">
        <v>-172910.78815747867</v>
      </c>
    </row>
    <row r="449" spans="1:31">
      <c r="A449" s="1">
        <v>442</v>
      </c>
      <c r="B449" s="176">
        <f>'T Revenue'!B446-'Year 0'!G$8+'Year 0'!G$122</f>
        <v>17715.91861323663</v>
      </c>
      <c r="C449" s="176">
        <f>'T Revenue'!C446-'Revenue Requirement'!C$4+'Revenue Requirement'!C$33</f>
        <v>244666.58338166657</v>
      </c>
      <c r="D449" s="176">
        <f>'T Revenue'!D446-'Revenue Requirement'!D$4+'Revenue Requirement'!D$33</f>
        <v>203378.59967808239</v>
      </c>
      <c r="E449" s="176">
        <f>'T Revenue'!E446-'Revenue Requirement'!E$4+'Revenue Requirement'!E$33</f>
        <v>170332.33974531037</v>
      </c>
      <c r="G449" s="179" t="e">
        <f ca="1"/>
        <v>#NAME?</v>
      </c>
      <c r="H449" s="179" t="e">
        <f ca="1"/>
        <v>#NAME?</v>
      </c>
      <c r="I449" s="179" t="e">
        <f ca="1"/>
        <v>#NAME?</v>
      </c>
      <c r="J449" s="179" t="e">
        <f ca="1"/>
        <v>#NAME?</v>
      </c>
      <c r="L449" s="175">
        <f>NR_to_Cash!C$9</f>
        <v>-54723.468549817509</v>
      </c>
      <c r="M449" s="175">
        <f>NR_to_Cash!D$9</f>
        <v>-177401.26576231886</v>
      </c>
      <c r="N449" s="175">
        <f>NR_to_Cash!E$9</f>
        <v>-150226.47815209487</v>
      </c>
      <c r="O449" s="175">
        <f>NR_to_Cash!F$9</f>
        <v>-172910.78815747867</v>
      </c>
      <c r="Q449" s="1">
        <v>442</v>
      </c>
      <c r="R449" s="176">
        <v>17715.91861323663</v>
      </c>
      <c r="S449" s="176">
        <v>244666.58338166657</v>
      </c>
      <c r="T449" s="176">
        <v>203378.59967808239</v>
      </c>
      <c r="U449" s="176">
        <v>170332.33974531037</v>
      </c>
      <c r="V449" s="2"/>
      <c r="W449" s="176">
        <v>-38294.958742296905</v>
      </c>
      <c r="X449" s="176">
        <v>13055.091004680144</v>
      </c>
      <c r="Y449" s="176">
        <v>-27625.963773408905</v>
      </c>
      <c r="Z449" s="176">
        <v>-29466.212689729407</v>
      </c>
      <c r="AA449" s="2"/>
      <c r="AB449" s="175">
        <v>-54723.468549817509</v>
      </c>
      <c r="AC449" s="175">
        <v>-177401.26576231886</v>
      </c>
      <c r="AD449" s="175">
        <v>-150226.47815209487</v>
      </c>
      <c r="AE449" s="175">
        <v>-172910.78815747867</v>
      </c>
    </row>
    <row r="450" spans="1:31">
      <c r="A450" s="1">
        <v>443</v>
      </c>
      <c r="B450" s="176">
        <f>'T Revenue'!B447-'Year 0'!G$8+'Year 0'!G$122</f>
        <v>-28684.924371190835</v>
      </c>
      <c r="C450" s="176">
        <f>'T Revenue'!C447-'Revenue Requirement'!C$4+'Revenue Requirement'!C$33</f>
        <v>184307.44564520102</v>
      </c>
      <c r="D450" s="176">
        <f>'T Revenue'!D447-'Revenue Requirement'!D$4+'Revenue Requirement'!D$33</f>
        <v>89148.72209666227</v>
      </c>
      <c r="E450" s="176">
        <f>'T Revenue'!E447-'Revenue Requirement'!E$4+'Revenue Requirement'!E$33</f>
        <v>-2037.9826828576624</v>
      </c>
      <c r="G450" s="179" t="e">
        <f ca="1"/>
        <v>#NAME?</v>
      </c>
      <c r="H450" s="179" t="e">
        <f ca="1"/>
        <v>#NAME?</v>
      </c>
      <c r="I450" s="179" t="e">
        <f ca="1"/>
        <v>#NAME?</v>
      </c>
      <c r="J450" s="179" t="e">
        <f ca="1"/>
        <v>#NAME?</v>
      </c>
      <c r="L450" s="175">
        <f>NR_to_Cash!C$9</f>
        <v>-54723.468549817509</v>
      </c>
      <c r="M450" s="175">
        <f>NR_to_Cash!D$9</f>
        <v>-177401.26576231886</v>
      </c>
      <c r="N450" s="175">
        <f>NR_to_Cash!E$9</f>
        <v>-150226.47815209487</v>
      </c>
      <c r="O450" s="175">
        <f>NR_to_Cash!F$9</f>
        <v>-172910.78815747867</v>
      </c>
      <c r="Q450" s="1">
        <v>443</v>
      </c>
      <c r="R450" s="176">
        <v>-28684.924371190835</v>
      </c>
      <c r="S450" s="176">
        <v>184307.44564520102</v>
      </c>
      <c r="T450" s="176">
        <v>89148.72209666227</v>
      </c>
      <c r="U450" s="176">
        <v>-2037.9826828576624</v>
      </c>
      <c r="V450" s="2"/>
      <c r="W450" s="176">
        <v>-55382.232270119013</v>
      </c>
      <c r="X450" s="176">
        <v>-55937.271008755779</v>
      </c>
      <c r="Y450" s="176">
        <v>-83346.205482521327</v>
      </c>
      <c r="Z450" s="176">
        <v>-50022.638450111263</v>
      </c>
      <c r="AA450" s="2"/>
      <c r="AB450" s="175">
        <v>-54723.468549817509</v>
      </c>
      <c r="AC450" s="175">
        <v>-177401.26576231886</v>
      </c>
      <c r="AD450" s="175">
        <v>-150226.47815209487</v>
      </c>
      <c r="AE450" s="175">
        <v>-172910.78815747867</v>
      </c>
    </row>
    <row r="451" spans="1:31">
      <c r="A451" s="1">
        <v>444</v>
      </c>
      <c r="B451" s="176">
        <f>'T Revenue'!B448-'Year 0'!G$8+'Year 0'!G$122</f>
        <v>-17509.283810081426</v>
      </c>
      <c r="C451" s="176">
        <f>'T Revenue'!C448-'Revenue Requirement'!C$4+'Revenue Requirement'!C$33</f>
        <v>205514.39983299724</v>
      </c>
      <c r="D451" s="176">
        <f>'T Revenue'!D448-'Revenue Requirement'!D$4+'Revenue Requirement'!D$33</f>
        <v>134243.91676746449</v>
      </c>
      <c r="E451" s="176">
        <f>'T Revenue'!E448-'Revenue Requirement'!E$4+'Revenue Requirement'!E$33</f>
        <v>138388.01444511977</v>
      </c>
      <c r="G451" s="179" t="e">
        <f ca="1"/>
        <v>#NAME?</v>
      </c>
      <c r="H451" s="179" t="e">
        <f ca="1"/>
        <v>#NAME?</v>
      </c>
      <c r="I451" s="179" t="e">
        <f ca="1"/>
        <v>#NAME?</v>
      </c>
      <c r="J451" s="179" t="e">
        <f ca="1"/>
        <v>#NAME?</v>
      </c>
      <c r="L451" s="175">
        <f>NR_to_Cash!C$9</f>
        <v>-54723.468549817509</v>
      </c>
      <c r="M451" s="175">
        <f>NR_to_Cash!D$9</f>
        <v>-177401.26576231886</v>
      </c>
      <c r="N451" s="175">
        <f>NR_to_Cash!E$9</f>
        <v>-150226.47815209487</v>
      </c>
      <c r="O451" s="175">
        <f>NR_to_Cash!F$9</f>
        <v>-172910.78815747867</v>
      </c>
      <c r="Q451" s="1">
        <v>444</v>
      </c>
      <c r="R451" s="176">
        <v>-17509.283810081426</v>
      </c>
      <c r="S451" s="176">
        <v>205514.39983299724</v>
      </c>
      <c r="T451" s="176">
        <v>134243.91676746449</v>
      </c>
      <c r="U451" s="176">
        <v>138388.01444511977</v>
      </c>
      <c r="V451" s="2"/>
      <c r="W451" s="176">
        <v>-6010.2960799664725</v>
      </c>
      <c r="X451" s="176">
        <v>-32470.166209403425</v>
      </c>
      <c r="Y451" s="176">
        <v>6423.4828521769959</v>
      </c>
      <c r="Z451" s="176">
        <v>-38218.708321861457</v>
      </c>
      <c r="AA451" s="2"/>
      <c r="AB451" s="175">
        <v>-54723.468549817509</v>
      </c>
      <c r="AC451" s="175">
        <v>-177401.26576231886</v>
      </c>
      <c r="AD451" s="175">
        <v>-150226.47815209487</v>
      </c>
      <c r="AE451" s="175">
        <v>-172910.78815747867</v>
      </c>
    </row>
    <row r="452" spans="1:31">
      <c r="A452" s="1">
        <v>445</v>
      </c>
      <c r="B452" s="176">
        <f>'T Revenue'!B449-'Year 0'!G$8+'Year 0'!G$122</f>
        <v>-5820.9867605348118</v>
      </c>
      <c r="C452" s="176">
        <f>'T Revenue'!C449-'Revenue Requirement'!C$4+'Revenue Requirement'!C$33</f>
        <v>234308.73160984693</v>
      </c>
      <c r="D452" s="176">
        <f>'T Revenue'!D449-'Revenue Requirement'!D$4+'Revenue Requirement'!D$33</f>
        <v>169041.43554629735</v>
      </c>
      <c r="E452" s="176">
        <f>'T Revenue'!E449-'Revenue Requirement'!E$4+'Revenue Requirement'!E$33</f>
        <v>103599.15490020975</v>
      </c>
      <c r="G452" s="179" t="e">
        <f ca="1"/>
        <v>#NAME?</v>
      </c>
      <c r="H452" s="179" t="e">
        <f ca="1"/>
        <v>#NAME?</v>
      </c>
      <c r="I452" s="179" t="e">
        <f ca="1"/>
        <v>#NAME?</v>
      </c>
      <c r="J452" s="179" t="e">
        <f ca="1"/>
        <v>#NAME?</v>
      </c>
      <c r="L452" s="175">
        <f>NR_to_Cash!C$9</f>
        <v>-54723.468549817509</v>
      </c>
      <c r="M452" s="175">
        <f>NR_to_Cash!D$9</f>
        <v>-177401.26576231886</v>
      </c>
      <c r="N452" s="175">
        <f>NR_to_Cash!E$9</f>
        <v>-150226.47815209487</v>
      </c>
      <c r="O452" s="175">
        <f>NR_to_Cash!F$9</f>
        <v>-172910.78815747867</v>
      </c>
      <c r="Q452" s="1">
        <v>445</v>
      </c>
      <c r="R452" s="176">
        <v>-5820.9867605348118</v>
      </c>
      <c r="S452" s="176">
        <v>234308.73160984693</v>
      </c>
      <c r="T452" s="176">
        <v>169041.43554629735</v>
      </c>
      <c r="U452" s="176">
        <v>103599.15490020975</v>
      </c>
      <c r="V452" s="2"/>
      <c r="W452" s="176">
        <v>-22637.55015938601</v>
      </c>
      <c r="X452" s="176">
        <v>-31773.554308624472</v>
      </c>
      <c r="Y452" s="176">
        <v>-19713.035708569689</v>
      </c>
      <c r="Z452" s="176">
        <v>-21606.456654703245</v>
      </c>
      <c r="AA452" s="2"/>
      <c r="AB452" s="175">
        <v>-54723.468549817509</v>
      </c>
      <c r="AC452" s="175">
        <v>-177401.26576231886</v>
      </c>
      <c r="AD452" s="175">
        <v>-150226.47815209487</v>
      </c>
      <c r="AE452" s="175">
        <v>-172910.78815747867</v>
      </c>
    </row>
    <row r="453" spans="1:31">
      <c r="A453" s="1">
        <v>446</v>
      </c>
      <c r="B453" s="176">
        <f>'T Revenue'!B450-'Year 0'!G$8+'Year 0'!G$122</f>
        <v>-7906.6191465384327</v>
      </c>
      <c r="C453" s="176">
        <f>'T Revenue'!C450-'Revenue Requirement'!C$4+'Revenue Requirement'!C$33</f>
        <v>198137.87232668931</v>
      </c>
      <c r="D453" s="176">
        <f>'T Revenue'!D450-'Revenue Requirement'!D$4+'Revenue Requirement'!D$33</f>
        <v>101841.52462878823</v>
      </c>
      <c r="E453" s="176">
        <f>'T Revenue'!E450-'Revenue Requirement'!E$4+'Revenue Requirement'!E$33</f>
        <v>70965.881744791055</v>
      </c>
      <c r="G453" s="179" t="e">
        <f ca="1"/>
        <v>#NAME?</v>
      </c>
      <c r="H453" s="179" t="e">
        <f ca="1"/>
        <v>#NAME?</v>
      </c>
      <c r="I453" s="179" t="e">
        <f ca="1"/>
        <v>#NAME?</v>
      </c>
      <c r="J453" s="179" t="e">
        <f ca="1"/>
        <v>#NAME?</v>
      </c>
      <c r="L453" s="175">
        <f>NR_to_Cash!C$9</f>
        <v>-54723.468549817509</v>
      </c>
      <c r="M453" s="175">
        <f>NR_to_Cash!D$9</f>
        <v>-177401.26576231886</v>
      </c>
      <c r="N453" s="175">
        <f>NR_to_Cash!E$9</f>
        <v>-150226.47815209487</v>
      </c>
      <c r="O453" s="175">
        <f>NR_to_Cash!F$9</f>
        <v>-172910.78815747867</v>
      </c>
      <c r="Q453" s="1">
        <v>446</v>
      </c>
      <c r="R453" s="176">
        <v>-7906.6191465384327</v>
      </c>
      <c r="S453" s="176">
        <v>198137.87232668931</v>
      </c>
      <c r="T453" s="176">
        <v>101841.52462878823</v>
      </c>
      <c r="U453" s="176">
        <v>70965.881744791055</v>
      </c>
      <c r="V453" s="2"/>
      <c r="W453" s="176">
        <v>-24178.745179608464</v>
      </c>
      <c r="X453" s="176">
        <v>-2857.6137993459124</v>
      </c>
      <c r="Y453" s="176">
        <v>-21901.793127000332</v>
      </c>
      <c r="Z453" s="176">
        <v>-21402.414363499265</v>
      </c>
      <c r="AA453" s="2"/>
      <c r="AB453" s="175">
        <v>-54723.468549817509</v>
      </c>
      <c r="AC453" s="175">
        <v>-177401.26576231886</v>
      </c>
      <c r="AD453" s="175">
        <v>-150226.47815209487</v>
      </c>
      <c r="AE453" s="175">
        <v>-172910.78815747867</v>
      </c>
    </row>
    <row r="454" spans="1:31">
      <c r="A454" s="1">
        <v>447</v>
      </c>
      <c r="B454" s="176">
        <f>'T Revenue'!B451-'Year 0'!G$8+'Year 0'!G$122</f>
        <v>-2940.1391482646577</v>
      </c>
      <c r="C454" s="176">
        <f>'T Revenue'!C451-'Revenue Requirement'!C$4+'Revenue Requirement'!C$33</f>
        <v>245631.1203093573</v>
      </c>
      <c r="D454" s="176">
        <f>'T Revenue'!D451-'Revenue Requirement'!D$4+'Revenue Requirement'!D$33</f>
        <v>149890.02861499623</v>
      </c>
      <c r="E454" s="176">
        <f>'T Revenue'!E451-'Revenue Requirement'!E$4+'Revenue Requirement'!E$33</f>
        <v>73541.428796368418</v>
      </c>
      <c r="G454" s="179" t="e">
        <f ca="1"/>
        <v>#NAME?</v>
      </c>
      <c r="H454" s="179" t="e">
        <f ca="1"/>
        <v>#NAME?</v>
      </c>
      <c r="I454" s="179" t="e">
        <f ca="1"/>
        <v>#NAME?</v>
      </c>
      <c r="J454" s="179" t="e">
        <f ca="1"/>
        <v>#NAME?</v>
      </c>
      <c r="L454" s="175">
        <f>NR_to_Cash!C$9</f>
        <v>-54723.468549817509</v>
      </c>
      <c r="M454" s="175">
        <f>NR_to_Cash!D$9</f>
        <v>-177401.26576231886</v>
      </c>
      <c r="N454" s="175">
        <f>NR_to_Cash!E$9</f>
        <v>-150226.47815209487</v>
      </c>
      <c r="O454" s="175">
        <f>NR_to_Cash!F$9</f>
        <v>-172910.78815747867</v>
      </c>
      <c r="Q454" s="1">
        <v>447</v>
      </c>
      <c r="R454" s="176">
        <v>-2940.1391482646577</v>
      </c>
      <c r="S454" s="176">
        <v>245631.1203093573</v>
      </c>
      <c r="T454" s="176">
        <v>149890.02861499623</v>
      </c>
      <c r="U454" s="176">
        <v>73541.428796368418</v>
      </c>
      <c r="V454" s="2"/>
      <c r="W454" s="176">
        <v>4309.4499126210576</v>
      </c>
      <c r="X454" s="176">
        <v>-29005.051682984922</v>
      </c>
      <c r="Y454" s="176">
        <v>-8998.2202462460846</v>
      </c>
      <c r="Z454" s="176">
        <v>3465.3534292336553</v>
      </c>
      <c r="AA454" s="2"/>
      <c r="AB454" s="175">
        <v>-54723.468549817509</v>
      </c>
      <c r="AC454" s="175">
        <v>-177401.26576231886</v>
      </c>
      <c r="AD454" s="175">
        <v>-150226.47815209487</v>
      </c>
      <c r="AE454" s="175">
        <v>-172910.78815747867</v>
      </c>
    </row>
    <row r="455" spans="1:31">
      <c r="A455" s="1">
        <v>448</v>
      </c>
      <c r="B455" s="176">
        <f>'T Revenue'!B452-'Year 0'!G$8+'Year 0'!G$122</f>
        <v>-5188.7612884296104</v>
      </c>
      <c r="C455" s="176">
        <f>'T Revenue'!C452-'Revenue Requirement'!C$4+'Revenue Requirement'!C$33</f>
        <v>274756.6778855389</v>
      </c>
      <c r="D455" s="176">
        <f>'T Revenue'!D452-'Revenue Requirement'!D$4+'Revenue Requirement'!D$33</f>
        <v>197590.43610151787</v>
      </c>
      <c r="E455" s="176">
        <f>'T Revenue'!E452-'Revenue Requirement'!E$4+'Revenue Requirement'!E$33</f>
        <v>95406.89020500239</v>
      </c>
      <c r="G455" s="179" t="e">
        <f ca="1"/>
        <v>#NAME?</v>
      </c>
      <c r="H455" s="179" t="e">
        <f ca="1"/>
        <v>#NAME?</v>
      </c>
      <c r="I455" s="179" t="e">
        <f ca="1"/>
        <v>#NAME?</v>
      </c>
      <c r="J455" s="179" t="e">
        <f ca="1"/>
        <v>#NAME?</v>
      </c>
      <c r="L455" s="175">
        <f>NR_to_Cash!C$9</f>
        <v>-54723.468549817509</v>
      </c>
      <c r="M455" s="175">
        <f>NR_to_Cash!D$9</f>
        <v>-177401.26576231886</v>
      </c>
      <c r="N455" s="175">
        <f>NR_to_Cash!E$9</f>
        <v>-150226.47815209487</v>
      </c>
      <c r="O455" s="175">
        <f>NR_to_Cash!F$9</f>
        <v>-172910.78815747867</v>
      </c>
      <c r="Q455" s="1">
        <v>448</v>
      </c>
      <c r="R455" s="176">
        <v>-5188.7612884296104</v>
      </c>
      <c r="S455" s="176">
        <v>274756.6778855389</v>
      </c>
      <c r="T455" s="176">
        <v>197590.43610151787</v>
      </c>
      <c r="U455" s="176">
        <v>95406.89020500239</v>
      </c>
      <c r="V455" s="2"/>
      <c r="W455" s="176">
        <v>24053.181195460609</v>
      </c>
      <c r="X455" s="176">
        <v>-17805.201201081043</v>
      </c>
      <c r="Y455" s="176">
        <v>-8776.4156366863754</v>
      </c>
      <c r="Z455" s="176">
        <v>42291.085515076527</v>
      </c>
      <c r="AA455" s="2"/>
      <c r="AB455" s="175">
        <v>-54723.468549817509</v>
      </c>
      <c r="AC455" s="175">
        <v>-177401.26576231886</v>
      </c>
      <c r="AD455" s="175">
        <v>-150226.47815209487</v>
      </c>
      <c r="AE455" s="175">
        <v>-172910.78815747867</v>
      </c>
    </row>
    <row r="456" spans="1:31">
      <c r="A456" s="1">
        <v>449</v>
      </c>
      <c r="B456" s="176">
        <f>'T Revenue'!B453-'Year 0'!G$8+'Year 0'!G$122</f>
        <v>-6677.6122034429573</v>
      </c>
      <c r="C456" s="176">
        <f>'T Revenue'!C453-'Revenue Requirement'!C$4+'Revenue Requirement'!C$33</f>
        <v>224750.72522968077</v>
      </c>
      <c r="D456" s="176">
        <f>'T Revenue'!D453-'Revenue Requirement'!D$4+'Revenue Requirement'!D$33</f>
        <v>112209.1445710056</v>
      </c>
      <c r="E456" s="176">
        <f>'T Revenue'!E453-'Revenue Requirement'!E$4+'Revenue Requirement'!E$33</f>
        <v>91211.206341451732</v>
      </c>
      <c r="G456" s="179" t="e">
        <f ca="1"/>
        <v>#NAME?</v>
      </c>
      <c r="H456" s="179" t="e">
        <f ca="1"/>
        <v>#NAME?</v>
      </c>
      <c r="I456" s="179" t="e">
        <f ca="1"/>
        <v>#NAME?</v>
      </c>
      <c r="J456" s="179" t="e">
        <f ca="1"/>
        <v>#NAME?</v>
      </c>
      <c r="L456" s="175">
        <f>NR_to_Cash!C$9</f>
        <v>-54723.468549817509</v>
      </c>
      <c r="M456" s="175">
        <f>NR_to_Cash!D$9</f>
        <v>-177401.26576231886</v>
      </c>
      <c r="N456" s="175">
        <f>NR_to_Cash!E$9</f>
        <v>-150226.47815209487</v>
      </c>
      <c r="O456" s="175">
        <f>NR_to_Cash!F$9</f>
        <v>-172910.78815747867</v>
      </c>
      <c r="Q456" s="1">
        <v>449</v>
      </c>
      <c r="R456" s="176">
        <v>-6677.6122034429573</v>
      </c>
      <c r="S456" s="176">
        <v>224750.72522968077</v>
      </c>
      <c r="T456" s="176">
        <v>112209.1445710056</v>
      </c>
      <c r="U456" s="176">
        <v>91211.206341451732</v>
      </c>
      <c r="V456" s="2"/>
      <c r="W456" s="176">
        <v>-38682.656638500514</v>
      </c>
      <c r="X456" s="176">
        <v>4201.4779625737574</v>
      </c>
      <c r="Y456" s="176">
        <v>-33558.999088176526</v>
      </c>
      <c r="Z456" s="176">
        <v>-17437.125143762212</v>
      </c>
      <c r="AA456" s="2"/>
      <c r="AB456" s="175">
        <v>-54723.468549817509</v>
      </c>
      <c r="AC456" s="175">
        <v>-177401.26576231886</v>
      </c>
      <c r="AD456" s="175">
        <v>-150226.47815209487</v>
      </c>
      <c r="AE456" s="175">
        <v>-172910.78815747867</v>
      </c>
    </row>
    <row r="457" spans="1:31">
      <c r="A457" s="1">
        <v>450</v>
      </c>
      <c r="B457" s="176">
        <f>'T Revenue'!B454-'Year 0'!G$8+'Year 0'!G$122</f>
        <v>19877.344534895848</v>
      </c>
      <c r="C457" s="176">
        <f>'T Revenue'!C454-'Revenue Requirement'!C$4+'Revenue Requirement'!C$33</f>
        <v>241438.39439851232</v>
      </c>
      <c r="D457" s="176">
        <f>'T Revenue'!D454-'Revenue Requirement'!D$4+'Revenue Requirement'!D$33</f>
        <v>189916.65571385832</v>
      </c>
      <c r="E457" s="176">
        <f>'T Revenue'!E454-'Revenue Requirement'!E$4+'Revenue Requirement'!E$33</f>
        <v>170082.42118493398</v>
      </c>
      <c r="G457" s="179" t="e">
        <f ca="1"/>
        <v>#NAME?</v>
      </c>
      <c r="H457" s="179" t="e">
        <f ca="1"/>
        <v>#NAME?</v>
      </c>
      <c r="I457" s="179" t="e">
        <f ca="1"/>
        <v>#NAME?</v>
      </c>
      <c r="J457" s="179" t="e">
        <f ca="1"/>
        <v>#NAME?</v>
      </c>
      <c r="L457" s="175">
        <f>NR_to_Cash!C$9</f>
        <v>-54723.468549817509</v>
      </c>
      <c r="M457" s="175">
        <f>NR_to_Cash!D$9</f>
        <v>-177401.26576231886</v>
      </c>
      <c r="N457" s="175">
        <f>NR_to_Cash!E$9</f>
        <v>-150226.47815209487</v>
      </c>
      <c r="O457" s="175">
        <f>NR_to_Cash!F$9</f>
        <v>-172910.78815747867</v>
      </c>
      <c r="Q457" s="1">
        <v>450</v>
      </c>
      <c r="R457" s="176">
        <v>19877.344534895848</v>
      </c>
      <c r="S457" s="176">
        <v>241438.39439851232</v>
      </c>
      <c r="T457" s="176">
        <v>189916.65571385832</v>
      </c>
      <c r="U457" s="176">
        <v>170082.42118493398</v>
      </c>
      <c r="V457" s="2"/>
      <c r="W457" s="176">
        <v>-10668.673873858876</v>
      </c>
      <c r="X457" s="176">
        <v>11271.766438657651</v>
      </c>
      <c r="Y457" s="176">
        <v>11385.054413161241</v>
      </c>
      <c r="Z457" s="176">
        <v>-25998.928391667316</v>
      </c>
      <c r="AA457" s="2"/>
      <c r="AB457" s="175">
        <v>-54723.468549817509</v>
      </c>
      <c r="AC457" s="175">
        <v>-177401.26576231886</v>
      </c>
      <c r="AD457" s="175">
        <v>-150226.47815209487</v>
      </c>
      <c r="AE457" s="175">
        <v>-172910.78815747867</v>
      </c>
    </row>
    <row r="458" spans="1:31">
      <c r="A458" s="1">
        <v>451</v>
      </c>
      <c r="B458" s="176">
        <f>'T Revenue'!B455-'Year 0'!G$8+'Year 0'!G$122</f>
        <v>21800.061833218904</v>
      </c>
      <c r="C458" s="176">
        <f>'T Revenue'!C455-'Revenue Requirement'!C$4+'Revenue Requirement'!C$33</f>
        <v>222623.7478079102</v>
      </c>
      <c r="D458" s="176">
        <f>'T Revenue'!D455-'Revenue Requirement'!D$4+'Revenue Requirement'!D$33</f>
        <v>138500.75213043066</v>
      </c>
      <c r="E458" s="176">
        <f>'T Revenue'!E455-'Revenue Requirement'!E$4+'Revenue Requirement'!E$33</f>
        <v>89045.386569202645</v>
      </c>
      <c r="G458" s="179" t="e">
        <f ca="1"/>
        <v>#NAME?</v>
      </c>
      <c r="H458" s="179" t="e">
        <f ca="1"/>
        <v>#NAME?</v>
      </c>
      <c r="I458" s="179" t="e">
        <f ca="1"/>
        <v>#NAME?</v>
      </c>
      <c r="J458" s="179" t="e">
        <f ca="1"/>
        <v>#NAME?</v>
      </c>
      <c r="L458" s="175">
        <f>NR_to_Cash!C$9</f>
        <v>-54723.468549817509</v>
      </c>
      <c r="M458" s="175">
        <f>NR_to_Cash!D$9</f>
        <v>-177401.26576231886</v>
      </c>
      <c r="N458" s="175">
        <f>NR_to_Cash!E$9</f>
        <v>-150226.47815209487</v>
      </c>
      <c r="O458" s="175">
        <f>NR_to_Cash!F$9</f>
        <v>-172910.78815747867</v>
      </c>
      <c r="Q458" s="1">
        <v>451</v>
      </c>
      <c r="R458" s="176">
        <v>21800.061833218904</v>
      </c>
      <c r="S458" s="176">
        <v>222623.7478079102</v>
      </c>
      <c r="T458" s="176">
        <v>138500.75213043066</v>
      </c>
      <c r="U458" s="176">
        <v>89045.386569202645</v>
      </c>
      <c r="V458" s="2"/>
      <c r="W458" s="176">
        <v>3953.8927389973542</v>
      </c>
      <c r="X458" s="176">
        <v>-30029.954389821738</v>
      </c>
      <c r="Y458" s="176">
        <v>-36801.547243362525</v>
      </c>
      <c r="Z458" s="176">
        <v>-38246.061073222896</v>
      </c>
      <c r="AA458" s="2"/>
      <c r="AB458" s="175">
        <v>-54723.468549817509</v>
      </c>
      <c r="AC458" s="175">
        <v>-177401.26576231886</v>
      </c>
      <c r="AD458" s="175">
        <v>-150226.47815209487</v>
      </c>
      <c r="AE458" s="175">
        <v>-172910.78815747867</v>
      </c>
    </row>
    <row r="459" spans="1:31">
      <c r="A459" s="1">
        <v>452</v>
      </c>
      <c r="B459" s="176">
        <f>'T Revenue'!B456-'Year 0'!G$8+'Year 0'!G$122</f>
        <v>-14097.712276280159</v>
      </c>
      <c r="C459" s="176">
        <f>'T Revenue'!C456-'Revenue Requirement'!C$4+'Revenue Requirement'!C$33</f>
        <v>219425.22266877745</v>
      </c>
      <c r="D459" s="176">
        <f>'T Revenue'!D456-'Revenue Requirement'!D$4+'Revenue Requirement'!D$33</f>
        <v>132224.53855579207</v>
      </c>
      <c r="E459" s="176">
        <f>'T Revenue'!E456-'Revenue Requirement'!E$4+'Revenue Requirement'!E$33</f>
        <v>113903.56962261954</v>
      </c>
      <c r="G459" s="179" t="e">
        <f ca="1"/>
        <v>#NAME?</v>
      </c>
      <c r="H459" s="179" t="e">
        <f ca="1"/>
        <v>#NAME?</v>
      </c>
      <c r="I459" s="179" t="e">
        <f ca="1"/>
        <v>#NAME?</v>
      </c>
      <c r="J459" s="179" t="e">
        <f ca="1"/>
        <v>#NAME?</v>
      </c>
      <c r="L459" s="175">
        <f>NR_to_Cash!C$9</f>
        <v>-54723.468549817509</v>
      </c>
      <c r="M459" s="175">
        <f>NR_to_Cash!D$9</f>
        <v>-177401.26576231886</v>
      </c>
      <c r="N459" s="175">
        <f>NR_to_Cash!E$9</f>
        <v>-150226.47815209487</v>
      </c>
      <c r="O459" s="175">
        <f>NR_to_Cash!F$9</f>
        <v>-172910.78815747867</v>
      </c>
      <c r="Q459" s="1">
        <v>452</v>
      </c>
      <c r="R459" s="176">
        <v>-14097.712276280159</v>
      </c>
      <c r="S459" s="176">
        <v>219425.22266877745</v>
      </c>
      <c r="T459" s="176">
        <v>132224.53855579207</v>
      </c>
      <c r="U459" s="176">
        <v>113903.56962261954</v>
      </c>
      <c r="V459" s="2"/>
      <c r="W459" s="176">
        <v>9392.1062759312335</v>
      </c>
      <c r="X459" s="176">
        <v>-21935.500916208141</v>
      </c>
      <c r="Y459" s="176">
        <v>-32292.219440607354</v>
      </c>
      <c r="Z459" s="176">
        <v>-31440.599065642105</v>
      </c>
      <c r="AA459" s="2"/>
      <c r="AB459" s="175">
        <v>-54723.468549817509</v>
      </c>
      <c r="AC459" s="175">
        <v>-177401.26576231886</v>
      </c>
      <c r="AD459" s="175">
        <v>-150226.47815209487</v>
      </c>
      <c r="AE459" s="175">
        <v>-172910.78815747867</v>
      </c>
    </row>
    <row r="460" spans="1:31">
      <c r="A460" s="1">
        <v>453</v>
      </c>
      <c r="B460" s="176">
        <f>'T Revenue'!B457-'Year 0'!G$8+'Year 0'!G$122</f>
        <v>-1235.4933541628998</v>
      </c>
      <c r="C460" s="176">
        <f>'T Revenue'!C457-'Revenue Requirement'!C$4+'Revenue Requirement'!C$33</f>
        <v>239319.85515587917</v>
      </c>
      <c r="D460" s="176">
        <f>'T Revenue'!D457-'Revenue Requirement'!D$4+'Revenue Requirement'!D$33</f>
        <v>134987.10186811234</v>
      </c>
      <c r="E460" s="176">
        <f>'T Revenue'!E457-'Revenue Requirement'!E$4+'Revenue Requirement'!E$33</f>
        <v>67519.247915850719</v>
      </c>
      <c r="G460" s="179" t="e">
        <f ca="1"/>
        <v>#NAME?</v>
      </c>
      <c r="H460" s="179" t="e">
        <f ca="1"/>
        <v>#NAME?</v>
      </c>
      <c r="I460" s="179" t="e">
        <f ca="1"/>
        <v>#NAME?</v>
      </c>
      <c r="J460" s="179" t="e">
        <f ca="1"/>
        <v>#NAME?</v>
      </c>
      <c r="L460" s="175">
        <f>NR_to_Cash!C$9</f>
        <v>-54723.468549817509</v>
      </c>
      <c r="M460" s="175">
        <f>NR_to_Cash!D$9</f>
        <v>-177401.26576231886</v>
      </c>
      <c r="N460" s="175">
        <f>NR_to_Cash!E$9</f>
        <v>-150226.47815209487</v>
      </c>
      <c r="O460" s="175">
        <f>NR_to_Cash!F$9</f>
        <v>-172910.78815747867</v>
      </c>
      <c r="Q460" s="1">
        <v>453</v>
      </c>
      <c r="R460" s="176">
        <v>-1235.4933541628998</v>
      </c>
      <c r="S460" s="176">
        <v>239319.85515587917</v>
      </c>
      <c r="T460" s="176">
        <v>134987.10186811234</v>
      </c>
      <c r="U460" s="176">
        <v>67519.247915850719</v>
      </c>
      <c r="V460" s="2"/>
      <c r="W460" s="176">
        <v>17282.309139863239</v>
      </c>
      <c r="X460" s="176">
        <v>-29305.571395468665</v>
      </c>
      <c r="Y460" s="176">
        <v>-9548.801967485575</v>
      </c>
      <c r="Z460" s="176">
        <v>-20232.820641735336</v>
      </c>
      <c r="AA460" s="2"/>
      <c r="AB460" s="175">
        <v>-54723.468549817509</v>
      </c>
      <c r="AC460" s="175">
        <v>-177401.26576231886</v>
      </c>
      <c r="AD460" s="175">
        <v>-150226.47815209487</v>
      </c>
      <c r="AE460" s="175">
        <v>-172910.78815747867</v>
      </c>
    </row>
    <row r="461" spans="1:31">
      <c r="A461" s="1">
        <v>454</v>
      </c>
      <c r="B461" s="176">
        <f>'T Revenue'!B458-'Year 0'!G$8+'Year 0'!G$122</f>
        <v>-15281.202720092377</v>
      </c>
      <c r="C461" s="176">
        <f>'T Revenue'!C458-'Revenue Requirement'!C$4+'Revenue Requirement'!C$33</f>
        <v>248862.79774515075</v>
      </c>
      <c r="D461" s="176">
        <f>'T Revenue'!D458-'Revenue Requirement'!D$4+'Revenue Requirement'!D$33</f>
        <v>173251.41531008668</v>
      </c>
      <c r="E461" s="176">
        <f>'T Revenue'!E458-'Revenue Requirement'!E$4+'Revenue Requirement'!E$33</f>
        <v>82972.676637322642</v>
      </c>
      <c r="G461" s="179" t="e">
        <f ca="1"/>
        <v>#NAME?</v>
      </c>
      <c r="H461" s="179" t="e">
        <f ca="1"/>
        <v>#NAME?</v>
      </c>
      <c r="I461" s="179" t="e">
        <f ca="1"/>
        <v>#NAME?</v>
      </c>
      <c r="J461" s="179" t="e">
        <f ca="1"/>
        <v>#NAME?</v>
      </c>
      <c r="L461" s="175">
        <f>NR_to_Cash!C$9</f>
        <v>-54723.468549817509</v>
      </c>
      <c r="M461" s="175">
        <f>NR_to_Cash!D$9</f>
        <v>-177401.26576231886</v>
      </c>
      <c r="N461" s="175">
        <f>NR_to_Cash!E$9</f>
        <v>-150226.47815209487</v>
      </c>
      <c r="O461" s="175">
        <f>NR_to_Cash!F$9</f>
        <v>-172910.78815747867</v>
      </c>
      <c r="Q461" s="1">
        <v>454</v>
      </c>
      <c r="R461" s="176">
        <v>-15281.202720092377</v>
      </c>
      <c r="S461" s="176">
        <v>248862.79774515075</v>
      </c>
      <c r="T461" s="176">
        <v>173251.41531008668</v>
      </c>
      <c r="U461" s="176">
        <v>82972.676637322642</v>
      </c>
      <c r="V461" s="2"/>
      <c r="W461" s="176">
        <v>13816.533828123705</v>
      </c>
      <c r="X461" s="176">
        <v>-14585.65734667494</v>
      </c>
      <c r="Y461" s="176">
        <v>-26824.248854189645</v>
      </c>
      <c r="Z461" s="176">
        <v>-40532.252664554166</v>
      </c>
      <c r="AA461" s="2"/>
      <c r="AB461" s="175">
        <v>-54723.468549817509</v>
      </c>
      <c r="AC461" s="175">
        <v>-177401.26576231886</v>
      </c>
      <c r="AD461" s="175">
        <v>-150226.47815209487</v>
      </c>
      <c r="AE461" s="175">
        <v>-172910.78815747867</v>
      </c>
    </row>
    <row r="462" spans="1:31">
      <c r="A462" s="1">
        <v>455</v>
      </c>
      <c r="B462" s="176">
        <f>'T Revenue'!B459-'Year 0'!G$8+'Year 0'!G$122</f>
        <v>448.72894980432466</v>
      </c>
      <c r="C462" s="176">
        <f>'T Revenue'!C459-'Revenue Requirement'!C$4+'Revenue Requirement'!C$33</f>
        <v>259661.12610725337</v>
      </c>
      <c r="D462" s="176">
        <f>'T Revenue'!D459-'Revenue Requirement'!D$4+'Revenue Requirement'!D$33</f>
        <v>119627.70470423298</v>
      </c>
      <c r="E462" s="176">
        <f>'T Revenue'!E459-'Revenue Requirement'!E$4+'Revenue Requirement'!E$33</f>
        <v>156680.26735014166</v>
      </c>
      <c r="G462" s="179" t="e">
        <f ca="1"/>
        <v>#NAME?</v>
      </c>
      <c r="H462" s="179" t="e">
        <f ca="1"/>
        <v>#NAME?</v>
      </c>
      <c r="I462" s="179" t="e">
        <f ca="1"/>
        <v>#NAME?</v>
      </c>
      <c r="J462" s="179" t="e">
        <f ca="1"/>
        <v>#NAME?</v>
      </c>
      <c r="L462" s="175">
        <f>NR_to_Cash!C$9</f>
        <v>-54723.468549817509</v>
      </c>
      <c r="M462" s="175">
        <f>NR_to_Cash!D$9</f>
        <v>-177401.26576231886</v>
      </c>
      <c r="N462" s="175">
        <f>NR_to_Cash!E$9</f>
        <v>-150226.47815209487</v>
      </c>
      <c r="O462" s="175">
        <f>NR_to_Cash!F$9</f>
        <v>-172910.78815747867</v>
      </c>
      <c r="Q462" s="1">
        <v>455</v>
      </c>
      <c r="R462" s="176">
        <v>448.72894980432466</v>
      </c>
      <c r="S462" s="176">
        <v>259661.12610725337</v>
      </c>
      <c r="T462" s="176">
        <v>119627.70470423298</v>
      </c>
      <c r="U462" s="176">
        <v>156680.26735014166</v>
      </c>
      <c r="V462" s="2"/>
      <c r="W462" s="176">
        <v>-27383.451448788051</v>
      </c>
      <c r="X462" s="176">
        <v>5644.4422152971383</v>
      </c>
      <c r="Y462" s="176">
        <v>-4224.8015009365045</v>
      </c>
      <c r="Z462" s="176">
        <v>15691.74113222165</v>
      </c>
      <c r="AA462" s="2"/>
      <c r="AB462" s="175">
        <v>-54723.468549817509</v>
      </c>
      <c r="AC462" s="175">
        <v>-177401.26576231886</v>
      </c>
      <c r="AD462" s="175">
        <v>-150226.47815209487</v>
      </c>
      <c r="AE462" s="175">
        <v>-172910.78815747867</v>
      </c>
    </row>
    <row r="463" spans="1:31">
      <c r="A463" s="1">
        <v>456</v>
      </c>
      <c r="B463" s="176">
        <f>'T Revenue'!B460-'Year 0'!G$8+'Year 0'!G$122</f>
        <v>-34030.17239585286</v>
      </c>
      <c r="C463" s="176">
        <f>'T Revenue'!C460-'Revenue Requirement'!C$4+'Revenue Requirement'!C$33</f>
        <v>194354.46136876638</v>
      </c>
      <c r="D463" s="176">
        <f>'T Revenue'!D460-'Revenue Requirement'!D$4+'Revenue Requirement'!D$33</f>
        <v>103417.62302676309</v>
      </c>
      <c r="E463" s="176">
        <f>'T Revenue'!E460-'Revenue Requirement'!E$4+'Revenue Requirement'!E$33</f>
        <v>107998.61910721776</v>
      </c>
      <c r="G463" s="179" t="e">
        <f ca="1"/>
        <v>#NAME?</v>
      </c>
      <c r="H463" s="179" t="e">
        <f ca="1"/>
        <v>#NAME?</v>
      </c>
      <c r="I463" s="179" t="e">
        <f ca="1"/>
        <v>#NAME?</v>
      </c>
      <c r="J463" s="179" t="e">
        <f ca="1"/>
        <v>#NAME?</v>
      </c>
      <c r="L463" s="175">
        <f>NR_to_Cash!C$9</f>
        <v>-54723.468549817509</v>
      </c>
      <c r="M463" s="175">
        <f>NR_to_Cash!D$9</f>
        <v>-177401.26576231886</v>
      </c>
      <c r="N463" s="175">
        <f>NR_to_Cash!E$9</f>
        <v>-150226.47815209487</v>
      </c>
      <c r="O463" s="175">
        <f>NR_to_Cash!F$9</f>
        <v>-172910.78815747867</v>
      </c>
      <c r="Q463" s="1">
        <v>456</v>
      </c>
      <c r="R463" s="176">
        <v>-34030.17239585286</v>
      </c>
      <c r="S463" s="176">
        <v>194354.46136876638</v>
      </c>
      <c r="T463" s="176">
        <v>103417.62302676309</v>
      </c>
      <c r="U463" s="176">
        <v>107998.61910721776</v>
      </c>
      <c r="V463" s="2"/>
      <c r="W463" s="176">
        <v>15469.478287922335</v>
      </c>
      <c r="X463" s="176">
        <v>2648.0150827439502</v>
      </c>
      <c r="Y463" s="176">
        <v>-18398.31241311552</v>
      </c>
      <c r="Z463" s="176">
        <v>3208.099205260165</v>
      </c>
      <c r="AA463" s="2"/>
      <c r="AB463" s="175">
        <v>-54723.468549817509</v>
      </c>
      <c r="AC463" s="175">
        <v>-177401.26576231886</v>
      </c>
      <c r="AD463" s="175">
        <v>-150226.47815209487</v>
      </c>
      <c r="AE463" s="175">
        <v>-172910.78815747867</v>
      </c>
    </row>
    <row r="464" spans="1:31">
      <c r="A464" s="1">
        <v>457</v>
      </c>
      <c r="B464" s="176">
        <f>'T Revenue'!B461-'Year 0'!G$8+'Year 0'!G$122</f>
        <v>7616.3669848733116</v>
      </c>
      <c r="C464" s="176">
        <f>'T Revenue'!C461-'Revenue Requirement'!C$4+'Revenue Requirement'!C$33</f>
        <v>232005.47387323203</v>
      </c>
      <c r="D464" s="176">
        <f>'T Revenue'!D461-'Revenue Requirement'!D$4+'Revenue Requirement'!D$33</f>
        <v>154636.19129255274</v>
      </c>
      <c r="E464" s="176">
        <f>'T Revenue'!E461-'Revenue Requirement'!E$4+'Revenue Requirement'!E$33</f>
        <v>145984.31145589356</v>
      </c>
      <c r="G464" s="179" t="e">
        <f ca="1"/>
        <v>#NAME?</v>
      </c>
      <c r="H464" s="179" t="e">
        <f ca="1"/>
        <v>#NAME?</v>
      </c>
      <c r="I464" s="179" t="e">
        <f ca="1"/>
        <v>#NAME?</v>
      </c>
      <c r="J464" s="179" t="e">
        <f ca="1"/>
        <v>#NAME?</v>
      </c>
      <c r="L464" s="175">
        <f>NR_to_Cash!C$9</f>
        <v>-54723.468549817509</v>
      </c>
      <c r="M464" s="175">
        <f>NR_to_Cash!D$9</f>
        <v>-177401.26576231886</v>
      </c>
      <c r="N464" s="175">
        <f>NR_to_Cash!E$9</f>
        <v>-150226.47815209487</v>
      </c>
      <c r="O464" s="175">
        <f>NR_to_Cash!F$9</f>
        <v>-172910.78815747867</v>
      </c>
      <c r="Q464" s="1">
        <v>457</v>
      </c>
      <c r="R464" s="176">
        <v>7616.3669848733116</v>
      </c>
      <c r="S464" s="176">
        <v>232005.47387323203</v>
      </c>
      <c r="T464" s="176">
        <v>154636.19129255274</v>
      </c>
      <c r="U464" s="176">
        <v>145984.31145589356</v>
      </c>
      <c r="V464" s="2"/>
      <c r="W464" s="176">
        <v>-38509.749002380995</v>
      </c>
      <c r="X464" s="176">
        <v>-11351.938155577984</v>
      </c>
      <c r="Y464" s="176">
        <v>-24189.159544932656</v>
      </c>
      <c r="Z464" s="176">
        <v>-37216.836862007156</v>
      </c>
      <c r="AA464" s="2"/>
      <c r="AB464" s="175">
        <v>-54723.468549817509</v>
      </c>
      <c r="AC464" s="175">
        <v>-177401.26576231886</v>
      </c>
      <c r="AD464" s="175">
        <v>-150226.47815209487</v>
      </c>
      <c r="AE464" s="175">
        <v>-172910.78815747867</v>
      </c>
    </row>
    <row r="465" spans="1:31">
      <c r="A465" s="1">
        <v>458</v>
      </c>
      <c r="B465" s="176">
        <f>'T Revenue'!B462-'Year 0'!G$8+'Year 0'!G$122</f>
        <v>-15963.904266621917</v>
      </c>
      <c r="C465" s="176">
        <f>'T Revenue'!C462-'Revenue Requirement'!C$4+'Revenue Requirement'!C$33</f>
        <v>228638.93191343336</v>
      </c>
      <c r="D465" s="176">
        <f>'T Revenue'!D462-'Revenue Requirement'!D$4+'Revenue Requirement'!D$33</f>
        <v>179952.97238592478</v>
      </c>
      <c r="E465" s="176">
        <f>'T Revenue'!E462-'Revenue Requirement'!E$4+'Revenue Requirement'!E$33</f>
        <v>102799.8141582266</v>
      </c>
      <c r="G465" s="179" t="e">
        <f ca="1"/>
        <v>#NAME?</v>
      </c>
      <c r="H465" s="179" t="e">
        <f ca="1"/>
        <v>#NAME?</v>
      </c>
      <c r="I465" s="179" t="e">
        <f ca="1"/>
        <v>#NAME?</v>
      </c>
      <c r="J465" s="179" t="e">
        <f ca="1"/>
        <v>#NAME?</v>
      </c>
      <c r="L465" s="175">
        <f>NR_to_Cash!C$9</f>
        <v>-54723.468549817509</v>
      </c>
      <c r="M465" s="175">
        <f>NR_to_Cash!D$9</f>
        <v>-177401.26576231886</v>
      </c>
      <c r="N465" s="175">
        <f>NR_to_Cash!E$9</f>
        <v>-150226.47815209487</v>
      </c>
      <c r="O465" s="175">
        <f>NR_to_Cash!F$9</f>
        <v>-172910.78815747867</v>
      </c>
      <c r="Q465" s="1">
        <v>458</v>
      </c>
      <c r="R465" s="176">
        <v>-15963.904266621917</v>
      </c>
      <c r="S465" s="176">
        <v>228638.93191343336</v>
      </c>
      <c r="T465" s="176">
        <v>179952.97238592478</v>
      </c>
      <c r="U465" s="176">
        <v>102799.8141582266</v>
      </c>
      <c r="V465" s="2"/>
      <c r="W465" s="176">
        <v>-41004.357310713734</v>
      </c>
      <c r="X465" s="176">
        <v>-47973.75382150826</v>
      </c>
      <c r="Y465" s="176">
        <v>-12466.542266239179</v>
      </c>
      <c r="Z465" s="176">
        <v>-17224.134288162226</v>
      </c>
      <c r="AA465" s="2"/>
      <c r="AB465" s="175">
        <v>-54723.468549817509</v>
      </c>
      <c r="AC465" s="175">
        <v>-177401.26576231886</v>
      </c>
      <c r="AD465" s="175">
        <v>-150226.47815209487</v>
      </c>
      <c r="AE465" s="175">
        <v>-172910.78815747867</v>
      </c>
    </row>
    <row r="466" spans="1:31">
      <c r="A466" s="1">
        <v>459</v>
      </c>
      <c r="B466" s="176">
        <f>'T Revenue'!B463-'Year 0'!G$8+'Year 0'!G$122</f>
        <v>3919.642427686369</v>
      </c>
      <c r="C466" s="176">
        <f>'T Revenue'!C463-'Revenue Requirement'!C$4+'Revenue Requirement'!C$33</f>
        <v>216505.36659378628</v>
      </c>
      <c r="D466" s="176">
        <f>'T Revenue'!D463-'Revenue Requirement'!D$4+'Revenue Requirement'!D$33</f>
        <v>128774.70816570823</v>
      </c>
      <c r="E466" s="176">
        <f>'T Revenue'!E463-'Revenue Requirement'!E$4+'Revenue Requirement'!E$33</f>
        <v>99962.225985099562</v>
      </c>
      <c r="G466" s="179" t="e">
        <f ca="1"/>
        <v>#NAME?</v>
      </c>
      <c r="H466" s="179" t="e">
        <f ca="1"/>
        <v>#NAME?</v>
      </c>
      <c r="I466" s="179" t="e">
        <f ca="1"/>
        <v>#NAME?</v>
      </c>
      <c r="J466" s="179" t="e">
        <f ca="1"/>
        <v>#NAME?</v>
      </c>
      <c r="L466" s="175">
        <f>NR_to_Cash!C$9</f>
        <v>-54723.468549817509</v>
      </c>
      <c r="M466" s="175">
        <f>NR_to_Cash!D$9</f>
        <v>-177401.26576231886</v>
      </c>
      <c r="N466" s="175">
        <f>NR_to_Cash!E$9</f>
        <v>-150226.47815209487</v>
      </c>
      <c r="O466" s="175">
        <f>NR_to_Cash!F$9</f>
        <v>-172910.78815747867</v>
      </c>
      <c r="Q466" s="1">
        <v>459</v>
      </c>
      <c r="R466" s="176">
        <v>3919.642427686369</v>
      </c>
      <c r="S466" s="176">
        <v>216505.36659378628</v>
      </c>
      <c r="T466" s="176">
        <v>128774.70816570823</v>
      </c>
      <c r="U466" s="176">
        <v>99962.225985099562</v>
      </c>
      <c r="V466" s="2"/>
      <c r="W466" s="176">
        <v>-34923.382057883078</v>
      </c>
      <c r="X466" s="176">
        <v>14541.387881406816</v>
      </c>
      <c r="Y466" s="176">
        <v>-9039.3712775607128</v>
      </c>
      <c r="Z466" s="176">
        <v>-5010.6916896207258</v>
      </c>
      <c r="AA466" s="2"/>
      <c r="AB466" s="175">
        <v>-54723.468549817509</v>
      </c>
      <c r="AC466" s="175">
        <v>-177401.26576231886</v>
      </c>
      <c r="AD466" s="175">
        <v>-150226.47815209487</v>
      </c>
      <c r="AE466" s="175">
        <v>-172910.78815747867</v>
      </c>
    </row>
    <row r="467" spans="1:31">
      <c r="A467" s="1">
        <v>460</v>
      </c>
      <c r="B467" s="176">
        <f>'T Revenue'!B464-'Year 0'!G$8+'Year 0'!G$122</f>
        <v>-1253.9229225330055</v>
      </c>
      <c r="C467" s="176">
        <f>'T Revenue'!C464-'Revenue Requirement'!C$4+'Revenue Requirement'!C$33</f>
        <v>233761.66081250529</v>
      </c>
      <c r="D467" s="176">
        <f>'T Revenue'!D464-'Revenue Requirement'!D$4+'Revenue Requirement'!D$33</f>
        <v>189847.27976130857</v>
      </c>
      <c r="E467" s="176">
        <f>'T Revenue'!E464-'Revenue Requirement'!E$4+'Revenue Requirement'!E$33</f>
        <v>144512.60942756454</v>
      </c>
      <c r="G467" s="179" t="e">
        <f ca="1"/>
        <v>#NAME?</v>
      </c>
      <c r="H467" s="179" t="e">
        <f ca="1"/>
        <v>#NAME?</v>
      </c>
      <c r="I467" s="179" t="e">
        <f ca="1"/>
        <v>#NAME?</v>
      </c>
      <c r="J467" s="179" t="e">
        <f ca="1"/>
        <v>#NAME?</v>
      </c>
      <c r="L467" s="175">
        <f>NR_to_Cash!C$9</f>
        <v>-54723.468549817509</v>
      </c>
      <c r="M467" s="175">
        <f>NR_to_Cash!D$9</f>
        <v>-177401.26576231886</v>
      </c>
      <c r="N467" s="175">
        <f>NR_to_Cash!E$9</f>
        <v>-150226.47815209487</v>
      </c>
      <c r="O467" s="175">
        <f>NR_to_Cash!F$9</f>
        <v>-172910.78815747867</v>
      </c>
      <c r="Q467" s="1">
        <v>460</v>
      </c>
      <c r="R467" s="176">
        <v>-1253.9229225330055</v>
      </c>
      <c r="S467" s="176">
        <v>233761.66081250529</v>
      </c>
      <c r="T467" s="176">
        <v>189847.27976130857</v>
      </c>
      <c r="U467" s="176">
        <v>144512.60942756454</v>
      </c>
      <c r="V467" s="2"/>
      <c r="W467" s="176">
        <v>-38302.44615589804</v>
      </c>
      <c r="X467" s="176">
        <v>-13921.711106783245</v>
      </c>
      <c r="Y467" s="176">
        <v>-43884.171481574653</v>
      </c>
      <c r="Z467" s="176">
        <v>-24146.473667225102</v>
      </c>
      <c r="AA467" s="2"/>
      <c r="AB467" s="175">
        <v>-54723.468549817509</v>
      </c>
      <c r="AC467" s="175">
        <v>-177401.26576231886</v>
      </c>
      <c r="AD467" s="175">
        <v>-150226.47815209487</v>
      </c>
      <c r="AE467" s="175">
        <v>-172910.78815747867</v>
      </c>
    </row>
    <row r="468" spans="1:31">
      <c r="A468" s="1">
        <v>461</v>
      </c>
      <c r="B468" s="176">
        <f>'T Revenue'!B465-'Year 0'!G$8+'Year 0'!G$122</f>
        <v>5256.1129809226841</v>
      </c>
      <c r="C468" s="176">
        <f>'T Revenue'!C465-'Revenue Requirement'!C$4+'Revenue Requirement'!C$33</f>
        <v>229020.61528647062</v>
      </c>
      <c r="D468" s="176">
        <f>'T Revenue'!D465-'Revenue Requirement'!D$4+'Revenue Requirement'!D$33</f>
        <v>140316.32057336089</v>
      </c>
      <c r="E468" s="176">
        <f>'T Revenue'!E465-'Revenue Requirement'!E$4+'Revenue Requirement'!E$33</f>
        <v>134265.5349385147</v>
      </c>
      <c r="G468" s="179" t="e">
        <f ca="1"/>
        <v>#NAME?</v>
      </c>
      <c r="H468" s="179" t="e">
        <f ca="1"/>
        <v>#NAME?</v>
      </c>
      <c r="I468" s="179" t="e">
        <f ca="1"/>
        <v>#NAME?</v>
      </c>
      <c r="J468" s="179" t="e">
        <f ca="1"/>
        <v>#NAME?</v>
      </c>
      <c r="L468" s="175">
        <f>NR_to_Cash!C$9</f>
        <v>-54723.468549817509</v>
      </c>
      <c r="M468" s="175">
        <f>NR_to_Cash!D$9</f>
        <v>-177401.26576231886</v>
      </c>
      <c r="N468" s="175">
        <f>NR_to_Cash!E$9</f>
        <v>-150226.47815209487</v>
      </c>
      <c r="O468" s="175">
        <f>NR_to_Cash!F$9</f>
        <v>-172910.78815747867</v>
      </c>
      <c r="Q468" s="1">
        <v>461</v>
      </c>
      <c r="R468" s="176">
        <v>5256.1129809226841</v>
      </c>
      <c r="S468" s="176">
        <v>229020.61528647062</v>
      </c>
      <c r="T468" s="176">
        <v>140316.32057336089</v>
      </c>
      <c r="U468" s="176">
        <v>134265.5349385147</v>
      </c>
      <c r="V468" s="2"/>
      <c r="W468" s="176">
        <v>-6480.9533169125207</v>
      </c>
      <c r="X468" s="176">
        <v>965.07972907158546</v>
      </c>
      <c r="Y468" s="176">
        <v>28211.49297858635</v>
      </c>
      <c r="Z468" s="176">
        <v>-10414.418456323911</v>
      </c>
      <c r="AA468" s="2"/>
      <c r="AB468" s="175">
        <v>-54723.468549817509</v>
      </c>
      <c r="AC468" s="175">
        <v>-177401.26576231886</v>
      </c>
      <c r="AD468" s="175">
        <v>-150226.47815209487</v>
      </c>
      <c r="AE468" s="175">
        <v>-172910.78815747867</v>
      </c>
    </row>
    <row r="469" spans="1:31">
      <c r="A469" s="1">
        <v>462</v>
      </c>
      <c r="B469" s="176">
        <f>'T Revenue'!B466-'Year 0'!G$8+'Year 0'!G$122</f>
        <v>-19219.608290988719</v>
      </c>
      <c r="C469" s="176">
        <f>'T Revenue'!C466-'Revenue Requirement'!C$4+'Revenue Requirement'!C$33</f>
        <v>231576.89280811558</v>
      </c>
      <c r="D469" s="176">
        <f>'T Revenue'!D466-'Revenue Requirement'!D$4+'Revenue Requirement'!D$33</f>
        <v>164907.59864466172</v>
      </c>
      <c r="E469" s="176">
        <f>'T Revenue'!E466-'Revenue Requirement'!E$4+'Revenue Requirement'!E$33</f>
        <v>132478.31280688383</v>
      </c>
      <c r="G469" s="179" t="e">
        <f ca="1"/>
        <v>#NAME?</v>
      </c>
      <c r="H469" s="179" t="e">
        <f ca="1"/>
        <v>#NAME?</v>
      </c>
      <c r="I469" s="179" t="e">
        <f ca="1"/>
        <v>#NAME?</v>
      </c>
      <c r="J469" s="179" t="e">
        <f ca="1"/>
        <v>#NAME?</v>
      </c>
      <c r="L469" s="175">
        <f>NR_to_Cash!C$9</f>
        <v>-54723.468549817509</v>
      </c>
      <c r="M469" s="175">
        <f>NR_to_Cash!D$9</f>
        <v>-177401.26576231886</v>
      </c>
      <c r="N469" s="175">
        <f>NR_to_Cash!E$9</f>
        <v>-150226.47815209487</v>
      </c>
      <c r="O469" s="175">
        <f>NR_to_Cash!F$9</f>
        <v>-172910.78815747867</v>
      </c>
      <c r="Q469" s="1">
        <v>462</v>
      </c>
      <c r="R469" s="176">
        <v>-19219.608290988719</v>
      </c>
      <c r="S469" s="176">
        <v>231576.89280811558</v>
      </c>
      <c r="T469" s="176">
        <v>164907.59864466172</v>
      </c>
      <c r="U469" s="176">
        <v>132478.31280688383</v>
      </c>
      <c r="V469" s="2"/>
      <c r="W469" s="176">
        <v>3565.3384486124851</v>
      </c>
      <c r="X469" s="176">
        <v>11264.112013697624</v>
      </c>
      <c r="Y469" s="176">
        <v>-13047.446206254186</v>
      </c>
      <c r="Z469" s="176">
        <v>725.09127383143641</v>
      </c>
      <c r="AA469" s="2"/>
      <c r="AB469" s="175">
        <v>-54723.468549817509</v>
      </c>
      <c r="AC469" s="175">
        <v>-177401.26576231886</v>
      </c>
      <c r="AD469" s="175">
        <v>-150226.47815209487</v>
      </c>
      <c r="AE469" s="175">
        <v>-172910.78815747867</v>
      </c>
    </row>
    <row r="470" spans="1:31">
      <c r="A470" s="1">
        <v>463</v>
      </c>
      <c r="B470" s="176">
        <f>'T Revenue'!B467-'Year 0'!G$8+'Year 0'!G$122</f>
        <v>-19846.138744596159</v>
      </c>
      <c r="C470" s="176">
        <f>'T Revenue'!C467-'Revenue Requirement'!C$4+'Revenue Requirement'!C$33</f>
        <v>182797.83007850498</v>
      </c>
      <c r="D470" s="176">
        <f>'T Revenue'!D467-'Revenue Requirement'!D$4+'Revenue Requirement'!D$33</f>
        <v>93507.686661146116</v>
      </c>
      <c r="E470" s="176">
        <f>'T Revenue'!E467-'Revenue Requirement'!E$4+'Revenue Requirement'!E$33</f>
        <v>26299.281225056155</v>
      </c>
      <c r="G470" s="179" t="e">
        <f ca="1"/>
        <v>#NAME?</v>
      </c>
      <c r="H470" s="179" t="e">
        <f ca="1"/>
        <v>#NAME?</v>
      </c>
      <c r="I470" s="179" t="e">
        <f ca="1"/>
        <v>#NAME?</v>
      </c>
      <c r="J470" s="179" t="e">
        <f ca="1"/>
        <v>#NAME?</v>
      </c>
      <c r="L470" s="175">
        <f>NR_to_Cash!C$9</f>
        <v>-54723.468549817509</v>
      </c>
      <c r="M470" s="175">
        <f>NR_to_Cash!D$9</f>
        <v>-177401.26576231886</v>
      </c>
      <c r="N470" s="175">
        <f>NR_to_Cash!E$9</f>
        <v>-150226.47815209487</v>
      </c>
      <c r="O470" s="175">
        <f>NR_to_Cash!F$9</f>
        <v>-172910.78815747867</v>
      </c>
      <c r="Q470" s="1">
        <v>463</v>
      </c>
      <c r="R470" s="176">
        <v>-19846.138744596159</v>
      </c>
      <c r="S470" s="176">
        <v>182797.83007850498</v>
      </c>
      <c r="T470" s="176">
        <v>93507.686661146116</v>
      </c>
      <c r="U470" s="176">
        <v>26299.281225056155</v>
      </c>
      <c r="V470" s="2"/>
      <c r="W470" s="176">
        <v>-41459.186502394266</v>
      </c>
      <c r="X470" s="176">
        <v>-14028.730856741546</v>
      </c>
      <c r="Y470" s="176">
        <v>-30360.2345560994</v>
      </c>
      <c r="Z470" s="176">
        <v>20804.093489047606</v>
      </c>
      <c r="AA470" s="2"/>
      <c r="AB470" s="175">
        <v>-54723.468549817509</v>
      </c>
      <c r="AC470" s="175">
        <v>-177401.26576231886</v>
      </c>
      <c r="AD470" s="175">
        <v>-150226.47815209487</v>
      </c>
      <c r="AE470" s="175">
        <v>-172910.78815747867</v>
      </c>
    </row>
    <row r="471" spans="1:31">
      <c r="A471" s="1">
        <v>464</v>
      </c>
      <c r="B471" s="176">
        <f>'T Revenue'!B468-'Year 0'!G$8+'Year 0'!G$122</f>
        <v>-1805.4210337076802</v>
      </c>
      <c r="C471" s="176">
        <f>'T Revenue'!C468-'Revenue Requirement'!C$4+'Revenue Requirement'!C$33</f>
        <v>232897.47348594712</v>
      </c>
      <c r="D471" s="176">
        <f>'T Revenue'!D468-'Revenue Requirement'!D$4+'Revenue Requirement'!D$33</f>
        <v>152126.53752689925</v>
      </c>
      <c r="E471" s="176">
        <f>'T Revenue'!E468-'Revenue Requirement'!E$4+'Revenue Requirement'!E$33</f>
        <v>47040.961064102128</v>
      </c>
      <c r="G471" s="179" t="e">
        <f ca="1"/>
        <v>#NAME?</v>
      </c>
      <c r="H471" s="179" t="e">
        <f ca="1"/>
        <v>#NAME?</v>
      </c>
      <c r="I471" s="179" t="e">
        <f ca="1"/>
        <v>#NAME?</v>
      </c>
      <c r="J471" s="179" t="e">
        <f ca="1"/>
        <v>#NAME?</v>
      </c>
      <c r="L471" s="175">
        <f>NR_to_Cash!C$9</f>
        <v>-54723.468549817509</v>
      </c>
      <c r="M471" s="175">
        <f>NR_to_Cash!D$9</f>
        <v>-177401.26576231886</v>
      </c>
      <c r="N471" s="175">
        <f>NR_to_Cash!E$9</f>
        <v>-150226.47815209487</v>
      </c>
      <c r="O471" s="175">
        <f>NR_to_Cash!F$9</f>
        <v>-172910.78815747867</v>
      </c>
      <c r="Q471" s="1">
        <v>464</v>
      </c>
      <c r="R471" s="176">
        <v>-1805.4210337076802</v>
      </c>
      <c r="S471" s="176">
        <v>232897.47348594712</v>
      </c>
      <c r="T471" s="176">
        <v>152126.53752689925</v>
      </c>
      <c r="U471" s="176">
        <v>47040.961064102128</v>
      </c>
      <c r="V471" s="2"/>
      <c r="W471" s="176">
        <v>-12926.450638236944</v>
      </c>
      <c r="X471" s="176">
        <v>6862.3192913732491</v>
      </c>
      <c r="Y471" s="176">
        <v>17187.943153267028</v>
      </c>
      <c r="Z471" s="176">
        <v>-4245.1793867850211</v>
      </c>
      <c r="AA471" s="2"/>
      <c r="AB471" s="175">
        <v>-54723.468549817509</v>
      </c>
      <c r="AC471" s="175">
        <v>-177401.26576231886</v>
      </c>
      <c r="AD471" s="175">
        <v>-150226.47815209487</v>
      </c>
      <c r="AE471" s="175">
        <v>-172910.78815747867</v>
      </c>
    </row>
    <row r="472" spans="1:31">
      <c r="A472" s="1">
        <v>465</v>
      </c>
      <c r="B472" s="176">
        <f>'T Revenue'!B469-'Year 0'!G$8+'Year 0'!G$122</f>
        <v>-17449.819338790141</v>
      </c>
      <c r="C472" s="176">
        <f>'T Revenue'!C469-'Revenue Requirement'!C$4+'Revenue Requirement'!C$33</f>
        <v>228931.58814897295</v>
      </c>
      <c r="D472" s="176">
        <f>'T Revenue'!D469-'Revenue Requirement'!D$4+'Revenue Requirement'!D$33</f>
        <v>144606.3283399092</v>
      </c>
      <c r="E472" s="176">
        <f>'T Revenue'!E469-'Revenue Requirement'!E$4+'Revenue Requirement'!E$33</f>
        <v>112663.7233797207</v>
      </c>
      <c r="G472" s="179" t="e">
        <f ca="1"/>
        <v>#NAME?</v>
      </c>
      <c r="H472" s="179" t="e">
        <f ca="1"/>
        <v>#NAME?</v>
      </c>
      <c r="I472" s="179" t="e">
        <f ca="1"/>
        <v>#NAME?</v>
      </c>
      <c r="J472" s="179" t="e">
        <f ca="1"/>
        <v>#NAME?</v>
      </c>
      <c r="L472" s="175">
        <f>NR_to_Cash!C$9</f>
        <v>-54723.468549817509</v>
      </c>
      <c r="M472" s="175">
        <f>NR_to_Cash!D$9</f>
        <v>-177401.26576231886</v>
      </c>
      <c r="N472" s="175">
        <f>NR_to_Cash!E$9</f>
        <v>-150226.47815209487</v>
      </c>
      <c r="O472" s="175">
        <f>NR_to_Cash!F$9</f>
        <v>-172910.78815747867</v>
      </c>
      <c r="Q472" s="1">
        <v>465</v>
      </c>
      <c r="R472" s="176">
        <v>-17449.819338790141</v>
      </c>
      <c r="S472" s="176">
        <v>228931.58814897295</v>
      </c>
      <c r="T472" s="176">
        <v>144606.3283399092</v>
      </c>
      <c r="U472" s="176">
        <v>112663.7233797207</v>
      </c>
      <c r="V472" s="2"/>
      <c r="W472" s="176">
        <v>-9947.09191224596</v>
      </c>
      <c r="X472" s="176">
        <v>-32780.667737462791</v>
      </c>
      <c r="Y472" s="176">
        <v>-38721.94778167177</v>
      </c>
      <c r="Z472" s="176">
        <v>14179.923722202424</v>
      </c>
      <c r="AA472" s="2"/>
      <c r="AB472" s="175">
        <v>-54723.468549817509</v>
      </c>
      <c r="AC472" s="175">
        <v>-177401.26576231886</v>
      </c>
      <c r="AD472" s="175">
        <v>-150226.47815209487</v>
      </c>
      <c r="AE472" s="175">
        <v>-172910.78815747867</v>
      </c>
    </row>
    <row r="473" spans="1:31">
      <c r="A473" s="1">
        <v>466</v>
      </c>
      <c r="B473" s="176">
        <f>'T Revenue'!B470-'Year 0'!G$8+'Year 0'!G$122</f>
        <v>-23721.683536032215</v>
      </c>
      <c r="C473" s="176">
        <f>'T Revenue'!C470-'Revenue Requirement'!C$4+'Revenue Requirement'!C$33</f>
        <v>185134.04239302734</v>
      </c>
      <c r="D473" s="176">
        <f>'T Revenue'!D470-'Revenue Requirement'!D$4+'Revenue Requirement'!D$33</f>
        <v>114244.28402663791</v>
      </c>
      <c r="E473" s="176">
        <f>'T Revenue'!E470-'Revenue Requirement'!E$4+'Revenue Requirement'!E$33</f>
        <v>48474.923785228515</v>
      </c>
      <c r="G473" s="179" t="e">
        <f ca="1"/>
        <v>#NAME?</v>
      </c>
      <c r="H473" s="179" t="e">
        <f ca="1"/>
        <v>#NAME?</v>
      </c>
      <c r="I473" s="179" t="e">
        <f ca="1"/>
        <v>#NAME?</v>
      </c>
      <c r="J473" s="179" t="e">
        <f ca="1"/>
        <v>#NAME?</v>
      </c>
      <c r="L473" s="175">
        <f>NR_to_Cash!C$9</f>
        <v>-54723.468549817509</v>
      </c>
      <c r="M473" s="175">
        <f>NR_to_Cash!D$9</f>
        <v>-177401.26576231886</v>
      </c>
      <c r="N473" s="175">
        <f>NR_to_Cash!E$9</f>
        <v>-150226.47815209487</v>
      </c>
      <c r="O473" s="175">
        <f>NR_to_Cash!F$9</f>
        <v>-172910.78815747867</v>
      </c>
      <c r="Q473" s="1">
        <v>466</v>
      </c>
      <c r="R473" s="176">
        <v>-23721.683536032215</v>
      </c>
      <c r="S473" s="176">
        <v>185134.04239302734</v>
      </c>
      <c r="T473" s="176">
        <v>114244.28402663791</v>
      </c>
      <c r="U473" s="176">
        <v>48474.923785228515</v>
      </c>
      <c r="V473" s="2"/>
      <c r="W473" s="176">
        <v>-28646.478479652316</v>
      </c>
      <c r="X473" s="176">
        <v>-5786.3383551507723</v>
      </c>
      <c r="Y473" s="176">
        <v>-15329.596278730547</v>
      </c>
      <c r="Z473" s="176">
        <v>-31880.65630681091</v>
      </c>
      <c r="AA473" s="2"/>
      <c r="AB473" s="175">
        <v>-54723.468549817509</v>
      </c>
      <c r="AC473" s="175">
        <v>-177401.26576231886</v>
      </c>
      <c r="AD473" s="175">
        <v>-150226.47815209487</v>
      </c>
      <c r="AE473" s="175">
        <v>-172910.78815747867</v>
      </c>
    </row>
    <row r="474" spans="1:31">
      <c r="A474" s="1">
        <v>467</v>
      </c>
      <c r="B474" s="176">
        <f>'T Revenue'!B471-'Year 0'!G$8+'Year 0'!G$122</f>
        <v>-22109.812258186052</v>
      </c>
      <c r="C474" s="176">
        <f>'T Revenue'!C471-'Revenue Requirement'!C$4+'Revenue Requirement'!C$33</f>
        <v>171930.8666142826</v>
      </c>
      <c r="D474" s="176">
        <f>'T Revenue'!D471-'Revenue Requirement'!D$4+'Revenue Requirement'!D$33</f>
        <v>133578.83038156247</v>
      </c>
      <c r="E474" s="176">
        <f>'T Revenue'!E471-'Revenue Requirement'!E$4+'Revenue Requirement'!E$33</f>
        <v>117180.7669862723</v>
      </c>
      <c r="G474" s="179" t="e">
        <f ca="1"/>
        <v>#NAME?</v>
      </c>
      <c r="H474" s="179" t="e">
        <f ca="1"/>
        <v>#NAME?</v>
      </c>
      <c r="I474" s="179" t="e">
        <f ca="1"/>
        <v>#NAME?</v>
      </c>
      <c r="J474" s="179" t="e">
        <f ca="1"/>
        <v>#NAME?</v>
      </c>
      <c r="L474" s="175">
        <f>NR_to_Cash!C$9</f>
        <v>-54723.468549817509</v>
      </c>
      <c r="M474" s="175">
        <f>NR_to_Cash!D$9</f>
        <v>-177401.26576231886</v>
      </c>
      <c r="N474" s="175">
        <f>NR_to_Cash!E$9</f>
        <v>-150226.47815209487</v>
      </c>
      <c r="O474" s="175">
        <f>NR_to_Cash!F$9</f>
        <v>-172910.78815747867</v>
      </c>
      <c r="Q474" s="1">
        <v>467</v>
      </c>
      <c r="R474" s="176">
        <v>-22109.812258186052</v>
      </c>
      <c r="S474" s="176">
        <v>171930.8666142826</v>
      </c>
      <c r="T474" s="176">
        <v>133578.83038156247</v>
      </c>
      <c r="U474" s="176">
        <v>117180.7669862723</v>
      </c>
      <c r="V474" s="2"/>
      <c r="W474" s="176">
        <v>-55655.017929153866</v>
      </c>
      <c r="X474" s="176">
        <v>27573.011263420107</v>
      </c>
      <c r="Y474" s="176">
        <v>-11736.821431914577</v>
      </c>
      <c r="Z474" s="176">
        <v>-15755.560719832079</v>
      </c>
      <c r="AA474" s="2"/>
      <c r="AB474" s="175">
        <v>-54723.468549817509</v>
      </c>
      <c r="AC474" s="175">
        <v>-177401.26576231886</v>
      </c>
      <c r="AD474" s="175">
        <v>-150226.47815209487</v>
      </c>
      <c r="AE474" s="175">
        <v>-172910.78815747867</v>
      </c>
    </row>
    <row r="475" spans="1:31">
      <c r="A475" s="1">
        <v>468</v>
      </c>
      <c r="B475" s="176">
        <f>'T Revenue'!B472-'Year 0'!G$8+'Year 0'!G$122</f>
        <v>-28608.027610804187</v>
      </c>
      <c r="C475" s="176">
        <f>'T Revenue'!C472-'Revenue Requirement'!C$4+'Revenue Requirement'!C$33</f>
        <v>265013.32388405828</v>
      </c>
      <c r="D475" s="176">
        <f>'T Revenue'!D472-'Revenue Requirement'!D$4+'Revenue Requirement'!D$33</f>
        <v>149096.61402403563</v>
      </c>
      <c r="E475" s="176">
        <f>'T Revenue'!E472-'Revenue Requirement'!E$4+'Revenue Requirement'!E$33</f>
        <v>95443.843794588698</v>
      </c>
      <c r="G475" s="179" t="e">
        <f ca="1"/>
        <v>#NAME?</v>
      </c>
      <c r="H475" s="179" t="e">
        <f ca="1"/>
        <v>#NAME?</v>
      </c>
      <c r="I475" s="179" t="e">
        <f ca="1"/>
        <v>#NAME?</v>
      </c>
      <c r="J475" s="179" t="e">
        <f ca="1"/>
        <v>#NAME?</v>
      </c>
      <c r="L475" s="175">
        <f>NR_to_Cash!C$9</f>
        <v>-54723.468549817509</v>
      </c>
      <c r="M475" s="175">
        <f>NR_to_Cash!D$9</f>
        <v>-177401.26576231886</v>
      </c>
      <c r="N475" s="175">
        <f>NR_to_Cash!E$9</f>
        <v>-150226.47815209487</v>
      </c>
      <c r="O475" s="175">
        <f>NR_to_Cash!F$9</f>
        <v>-172910.78815747867</v>
      </c>
      <c r="Q475" s="1">
        <v>468</v>
      </c>
      <c r="R475" s="176">
        <v>-28608.027610804187</v>
      </c>
      <c r="S475" s="176">
        <v>265013.32388405828</v>
      </c>
      <c r="T475" s="176">
        <v>149096.61402403563</v>
      </c>
      <c r="U475" s="176">
        <v>95443.843794588698</v>
      </c>
      <c r="V475" s="2"/>
      <c r="W475" s="176">
        <v>-5272.8866030909121</v>
      </c>
      <c r="X475" s="176">
        <v>-25627.832209604559</v>
      </c>
      <c r="Y475" s="176">
        <v>-23125.826240629191</v>
      </c>
      <c r="Z475" s="176">
        <v>-11704.696330436505</v>
      </c>
      <c r="AA475" s="2"/>
      <c r="AB475" s="175">
        <v>-54723.468549817509</v>
      </c>
      <c r="AC475" s="175">
        <v>-177401.26576231886</v>
      </c>
      <c r="AD475" s="175">
        <v>-150226.47815209487</v>
      </c>
      <c r="AE475" s="175">
        <v>-172910.78815747867</v>
      </c>
    </row>
    <row r="476" spans="1:31">
      <c r="A476" s="1">
        <v>469</v>
      </c>
      <c r="B476" s="176">
        <f>'T Revenue'!B473-'Year 0'!G$8+'Year 0'!G$122</f>
        <v>1470.9134218161926</v>
      </c>
      <c r="C476" s="176">
        <f>'T Revenue'!C473-'Revenue Requirement'!C$4+'Revenue Requirement'!C$33</f>
        <v>201741.27733720606</v>
      </c>
      <c r="D476" s="176">
        <f>'T Revenue'!D473-'Revenue Requirement'!D$4+'Revenue Requirement'!D$33</f>
        <v>156423.80619476014</v>
      </c>
      <c r="E476" s="176">
        <f>'T Revenue'!E473-'Revenue Requirement'!E$4+'Revenue Requirement'!E$33</f>
        <v>95324.960300676757</v>
      </c>
      <c r="G476" s="179" t="e">
        <f ca="1"/>
        <v>#NAME?</v>
      </c>
      <c r="H476" s="179" t="e">
        <f ca="1"/>
        <v>#NAME?</v>
      </c>
      <c r="I476" s="179" t="e">
        <f ca="1"/>
        <v>#NAME?</v>
      </c>
      <c r="J476" s="179" t="e">
        <f ca="1"/>
        <v>#NAME?</v>
      </c>
      <c r="L476" s="175">
        <f>NR_to_Cash!C$9</f>
        <v>-54723.468549817509</v>
      </c>
      <c r="M476" s="175">
        <f>NR_to_Cash!D$9</f>
        <v>-177401.26576231886</v>
      </c>
      <c r="N476" s="175">
        <f>NR_to_Cash!E$9</f>
        <v>-150226.47815209487</v>
      </c>
      <c r="O476" s="175">
        <f>NR_to_Cash!F$9</f>
        <v>-172910.78815747867</v>
      </c>
      <c r="Q476" s="1">
        <v>469</v>
      </c>
      <c r="R476" s="176">
        <v>1470.9134218161926</v>
      </c>
      <c r="S476" s="176">
        <v>201741.27733720606</v>
      </c>
      <c r="T476" s="176">
        <v>156423.80619476014</v>
      </c>
      <c r="U476" s="176">
        <v>95324.960300676757</v>
      </c>
      <c r="V476" s="2"/>
      <c r="W476" s="176">
        <v>16986.117864244035</v>
      </c>
      <c r="X476" s="176">
        <v>-19929.186488442123</v>
      </c>
      <c r="Y476" s="176">
        <v>-3396.6235903855413</v>
      </c>
      <c r="Z476" s="176">
        <v>-26793.860905594192</v>
      </c>
      <c r="AA476" s="2"/>
      <c r="AB476" s="175">
        <v>-54723.468549817509</v>
      </c>
      <c r="AC476" s="175">
        <v>-177401.26576231886</v>
      </c>
      <c r="AD476" s="175">
        <v>-150226.47815209487</v>
      </c>
      <c r="AE476" s="175">
        <v>-172910.78815747867</v>
      </c>
    </row>
    <row r="477" spans="1:31">
      <c r="A477" s="1">
        <v>470</v>
      </c>
      <c r="B477" s="176">
        <f>'T Revenue'!B474-'Year 0'!G$8+'Year 0'!G$122</f>
        <v>-21637.380491033429</v>
      </c>
      <c r="C477" s="176">
        <f>'T Revenue'!C474-'Revenue Requirement'!C$4+'Revenue Requirement'!C$33</f>
        <v>212163.14257420436</v>
      </c>
      <c r="D477" s="176">
        <f>'T Revenue'!D474-'Revenue Requirement'!D$4+'Revenue Requirement'!D$33</f>
        <v>95339.505513351411</v>
      </c>
      <c r="E477" s="176">
        <f>'T Revenue'!E474-'Revenue Requirement'!E$4+'Revenue Requirement'!E$33</f>
        <v>88563.049723762088</v>
      </c>
      <c r="G477" s="179" t="e">
        <f ca="1"/>
        <v>#NAME?</v>
      </c>
      <c r="H477" s="179" t="e">
        <f ca="1"/>
        <v>#NAME?</v>
      </c>
      <c r="I477" s="179" t="e">
        <f ca="1"/>
        <v>#NAME?</v>
      </c>
      <c r="J477" s="179" t="e">
        <f ca="1"/>
        <v>#NAME?</v>
      </c>
      <c r="L477" s="175">
        <f>NR_to_Cash!C$9</f>
        <v>-54723.468549817509</v>
      </c>
      <c r="M477" s="175">
        <f>NR_to_Cash!D$9</f>
        <v>-177401.26576231886</v>
      </c>
      <c r="N477" s="175">
        <f>NR_to_Cash!E$9</f>
        <v>-150226.47815209487</v>
      </c>
      <c r="O477" s="175">
        <f>NR_to_Cash!F$9</f>
        <v>-172910.78815747867</v>
      </c>
      <c r="Q477" s="1">
        <v>470</v>
      </c>
      <c r="R477" s="176">
        <v>-21637.380491033429</v>
      </c>
      <c r="S477" s="176">
        <v>212163.14257420436</v>
      </c>
      <c r="T477" s="176">
        <v>95339.505513351411</v>
      </c>
      <c r="U477" s="176">
        <v>88563.049723762088</v>
      </c>
      <c r="V477" s="2"/>
      <c r="W477" s="176">
        <v>-7070.500273608719</v>
      </c>
      <c r="X477" s="176">
        <v>-4567.9852762343362</v>
      </c>
      <c r="Y477" s="176">
        <v>9452.6850000531413</v>
      </c>
      <c r="Z477" s="176">
        <v>-40214.535627010278</v>
      </c>
      <c r="AA477" s="2"/>
      <c r="AB477" s="175">
        <v>-54723.468549817509</v>
      </c>
      <c r="AC477" s="175">
        <v>-177401.26576231886</v>
      </c>
      <c r="AD477" s="175">
        <v>-150226.47815209487</v>
      </c>
      <c r="AE477" s="175">
        <v>-172910.78815747867</v>
      </c>
    </row>
    <row r="478" spans="1:31">
      <c r="A478" s="1">
        <v>471</v>
      </c>
      <c r="B478" s="176">
        <f>'T Revenue'!B475-'Year 0'!G$8+'Year 0'!G$122</f>
        <v>-7967.9023303128779</v>
      </c>
      <c r="C478" s="176">
        <f>'T Revenue'!C475-'Revenue Requirement'!C$4+'Revenue Requirement'!C$33</f>
        <v>235121.99625645159</v>
      </c>
      <c r="D478" s="176">
        <f>'T Revenue'!D475-'Revenue Requirement'!D$4+'Revenue Requirement'!D$33</f>
        <v>128838.62176663778</v>
      </c>
      <c r="E478" s="176">
        <f>'T Revenue'!E475-'Revenue Requirement'!E$4+'Revenue Requirement'!E$33</f>
        <v>88814.723449015059</v>
      </c>
      <c r="G478" s="179" t="e">
        <f ca="1"/>
        <v>#NAME?</v>
      </c>
      <c r="H478" s="179" t="e">
        <f ca="1"/>
        <v>#NAME?</v>
      </c>
      <c r="I478" s="179" t="e">
        <f ca="1"/>
        <v>#NAME?</v>
      </c>
      <c r="J478" s="179" t="e">
        <f ca="1"/>
        <v>#NAME?</v>
      </c>
      <c r="L478" s="175">
        <f>NR_to_Cash!C$9</f>
        <v>-54723.468549817509</v>
      </c>
      <c r="M478" s="175">
        <f>NR_to_Cash!D$9</f>
        <v>-177401.26576231886</v>
      </c>
      <c r="N478" s="175">
        <f>NR_to_Cash!E$9</f>
        <v>-150226.47815209487</v>
      </c>
      <c r="O478" s="175">
        <f>NR_to_Cash!F$9</f>
        <v>-172910.78815747867</v>
      </c>
      <c r="Q478" s="1">
        <v>471</v>
      </c>
      <c r="R478" s="176">
        <v>-7967.9023303128779</v>
      </c>
      <c r="S478" s="176">
        <v>235121.99625645159</v>
      </c>
      <c r="T478" s="176">
        <v>128838.62176663778</v>
      </c>
      <c r="U478" s="176">
        <v>88814.723449015059</v>
      </c>
      <c r="V478" s="2"/>
      <c r="W478" s="176">
        <v>-19517.852352254908</v>
      </c>
      <c r="X478" s="176">
        <v>13784.403428065591</v>
      </c>
      <c r="Y478" s="176">
        <v>-33335.514179450925</v>
      </c>
      <c r="Z478" s="176">
        <v>-34234.373585287249</v>
      </c>
      <c r="AA478" s="2"/>
      <c r="AB478" s="175">
        <v>-54723.468549817509</v>
      </c>
      <c r="AC478" s="175">
        <v>-177401.26576231886</v>
      </c>
      <c r="AD478" s="175">
        <v>-150226.47815209487</v>
      </c>
      <c r="AE478" s="175">
        <v>-172910.78815747867</v>
      </c>
    </row>
    <row r="479" spans="1:31">
      <c r="A479" s="1">
        <v>472</v>
      </c>
      <c r="B479" s="176">
        <f>'T Revenue'!B476-'Year 0'!G$8+'Year 0'!G$122</f>
        <v>10597.476789167384</v>
      </c>
      <c r="C479" s="176">
        <f>'T Revenue'!C476-'Revenue Requirement'!C$4+'Revenue Requirement'!C$33</f>
        <v>228512.2190465997</v>
      </c>
      <c r="D479" s="176">
        <f>'T Revenue'!D476-'Revenue Requirement'!D$4+'Revenue Requirement'!D$33</f>
        <v>174994.77860203246</v>
      </c>
      <c r="E479" s="176">
        <f>'T Revenue'!E476-'Revenue Requirement'!E$4+'Revenue Requirement'!E$33</f>
        <v>114640.58771413215</v>
      </c>
      <c r="G479" s="179" t="e">
        <f ca="1"/>
        <v>#NAME?</v>
      </c>
      <c r="H479" s="179" t="e">
        <f ca="1"/>
        <v>#NAME?</v>
      </c>
      <c r="I479" s="179" t="e">
        <f ca="1"/>
        <v>#NAME?</v>
      </c>
      <c r="J479" s="179" t="e">
        <f ca="1"/>
        <v>#NAME?</v>
      </c>
      <c r="L479" s="175">
        <f>NR_to_Cash!C$9</f>
        <v>-54723.468549817509</v>
      </c>
      <c r="M479" s="175">
        <f>NR_to_Cash!D$9</f>
        <v>-177401.26576231886</v>
      </c>
      <c r="N479" s="175">
        <f>NR_to_Cash!E$9</f>
        <v>-150226.47815209487</v>
      </c>
      <c r="O479" s="175">
        <f>NR_to_Cash!F$9</f>
        <v>-172910.78815747867</v>
      </c>
      <c r="Q479" s="1">
        <v>472</v>
      </c>
      <c r="R479" s="176">
        <v>10597.476789167384</v>
      </c>
      <c r="S479" s="176">
        <v>228512.2190465997</v>
      </c>
      <c r="T479" s="176">
        <v>174994.77860203246</v>
      </c>
      <c r="U479" s="176">
        <v>114640.58771413215</v>
      </c>
      <c r="V479" s="2"/>
      <c r="W479" s="176">
        <v>-54484.652826645761</v>
      </c>
      <c r="X479" s="176">
        <v>-41458.660207843175</v>
      </c>
      <c r="Y479" s="176">
        <v>-9315.2961133867502</v>
      </c>
      <c r="Z479" s="176">
        <v>5948.6809566067532</v>
      </c>
      <c r="AA479" s="2"/>
      <c r="AB479" s="175">
        <v>-54723.468549817509</v>
      </c>
      <c r="AC479" s="175">
        <v>-177401.26576231886</v>
      </c>
      <c r="AD479" s="175">
        <v>-150226.47815209487</v>
      </c>
      <c r="AE479" s="175">
        <v>-172910.78815747867</v>
      </c>
    </row>
    <row r="480" spans="1:31">
      <c r="A480" s="1">
        <v>473</v>
      </c>
      <c r="B480" s="176">
        <f>'T Revenue'!B477-'Year 0'!G$8+'Year 0'!G$122</f>
        <v>-15798.945670813322</v>
      </c>
      <c r="C480" s="176">
        <f>'T Revenue'!C477-'Revenue Requirement'!C$4+'Revenue Requirement'!C$33</f>
        <v>245288.52564120828</v>
      </c>
      <c r="D480" s="176">
        <f>'T Revenue'!D477-'Revenue Requirement'!D$4+'Revenue Requirement'!D$33</f>
        <v>179416.98163217655</v>
      </c>
      <c r="E480" s="176">
        <f>'T Revenue'!E477-'Revenue Requirement'!E$4+'Revenue Requirement'!E$33</f>
        <v>117850.45989310718</v>
      </c>
      <c r="G480" s="179" t="e">
        <f ca="1"/>
        <v>#NAME?</v>
      </c>
      <c r="H480" s="179" t="e">
        <f ca="1"/>
        <v>#NAME?</v>
      </c>
      <c r="I480" s="179" t="e">
        <f ca="1"/>
        <v>#NAME?</v>
      </c>
      <c r="J480" s="179" t="e">
        <f ca="1"/>
        <v>#NAME?</v>
      </c>
      <c r="L480" s="175">
        <f>NR_to_Cash!C$9</f>
        <v>-54723.468549817509</v>
      </c>
      <c r="M480" s="175">
        <f>NR_to_Cash!D$9</f>
        <v>-177401.26576231886</v>
      </c>
      <c r="N480" s="175">
        <f>NR_to_Cash!E$9</f>
        <v>-150226.47815209487</v>
      </c>
      <c r="O480" s="175">
        <f>NR_to_Cash!F$9</f>
        <v>-172910.78815747867</v>
      </c>
      <c r="Q480" s="1">
        <v>473</v>
      </c>
      <c r="R480" s="176">
        <v>-15798.945670813322</v>
      </c>
      <c r="S480" s="176">
        <v>245288.52564120828</v>
      </c>
      <c r="T480" s="176">
        <v>179416.98163217655</v>
      </c>
      <c r="U480" s="176">
        <v>117850.45989310718</v>
      </c>
      <c r="V480" s="2"/>
      <c r="W480" s="176">
        <v>-2046.4763549051713</v>
      </c>
      <c r="X480" s="176">
        <v>-13383.608678740449</v>
      </c>
      <c r="Y480" s="176">
        <v>-16275.578885437455</v>
      </c>
      <c r="Z480" s="176">
        <v>3693.9078848171048</v>
      </c>
      <c r="AA480" s="2"/>
      <c r="AB480" s="175">
        <v>-54723.468549817509</v>
      </c>
      <c r="AC480" s="175">
        <v>-177401.26576231886</v>
      </c>
      <c r="AD480" s="175">
        <v>-150226.47815209487</v>
      </c>
      <c r="AE480" s="175">
        <v>-172910.78815747867</v>
      </c>
    </row>
    <row r="481" spans="1:31">
      <c r="A481" s="1">
        <v>474</v>
      </c>
      <c r="B481" s="176">
        <f>'T Revenue'!B478-'Year 0'!G$8+'Year 0'!G$122</f>
        <v>7624.2921651809011</v>
      </c>
      <c r="C481" s="176">
        <f>'T Revenue'!C478-'Revenue Requirement'!C$4+'Revenue Requirement'!C$33</f>
        <v>287710.0203436634</v>
      </c>
      <c r="D481" s="176">
        <f>'T Revenue'!D478-'Revenue Requirement'!D$4+'Revenue Requirement'!D$33</f>
        <v>184128.1864773368</v>
      </c>
      <c r="E481" s="176">
        <f>'T Revenue'!E478-'Revenue Requirement'!E$4+'Revenue Requirement'!E$33</f>
        <v>157498.78536039544</v>
      </c>
      <c r="G481" s="179" t="e">
        <f ca="1"/>
        <v>#NAME?</v>
      </c>
      <c r="H481" s="179" t="e">
        <f ca="1"/>
        <v>#NAME?</v>
      </c>
      <c r="I481" s="179" t="e">
        <f ca="1"/>
        <v>#NAME?</v>
      </c>
      <c r="J481" s="179" t="e">
        <f ca="1"/>
        <v>#NAME?</v>
      </c>
      <c r="L481" s="175">
        <f>NR_to_Cash!C$9</f>
        <v>-54723.468549817509</v>
      </c>
      <c r="M481" s="175">
        <f>NR_to_Cash!D$9</f>
        <v>-177401.26576231886</v>
      </c>
      <c r="N481" s="175">
        <f>NR_to_Cash!E$9</f>
        <v>-150226.47815209487</v>
      </c>
      <c r="O481" s="175">
        <f>NR_to_Cash!F$9</f>
        <v>-172910.78815747867</v>
      </c>
      <c r="Q481" s="1">
        <v>474</v>
      </c>
      <c r="R481" s="176">
        <v>7624.2921651809011</v>
      </c>
      <c r="S481" s="176">
        <v>287710.0203436634</v>
      </c>
      <c r="T481" s="176">
        <v>184128.1864773368</v>
      </c>
      <c r="U481" s="176">
        <v>157498.78536039544</v>
      </c>
      <c r="V481" s="2"/>
      <c r="W481" s="176">
        <v>-37694.619621137273</v>
      </c>
      <c r="X481" s="176">
        <v>-37724.956292376854</v>
      </c>
      <c r="Y481" s="176">
        <v>-39570.629123969469</v>
      </c>
      <c r="Z481" s="176">
        <v>-23493.865592126269</v>
      </c>
      <c r="AA481" s="2"/>
      <c r="AB481" s="175">
        <v>-54723.468549817509</v>
      </c>
      <c r="AC481" s="175">
        <v>-177401.26576231886</v>
      </c>
      <c r="AD481" s="175">
        <v>-150226.47815209487</v>
      </c>
      <c r="AE481" s="175">
        <v>-172910.78815747867</v>
      </c>
    </row>
    <row r="482" spans="1:31">
      <c r="A482" s="1">
        <v>475</v>
      </c>
      <c r="B482" s="176">
        <f>'T Revenue'!B479-'Year 0'!G$8+'Year 0'!G$122</f>
        <v>987.92536695837043</v>
      </c>
      <c r="C482" s="176">
        <f>'T Revenue'!C479-'Revenue Requirement'!C$4+'Revenue Requirement'!C$33</f>
        <v>250384.23360456526</v>
      </c>
      <c r="D482" s="176">
        <f>'T Revenue'!D479-'Revenue Requirement'!D$4+'Revenue Requirement'!D$33</f>
        <v>126433.84517101338</v>
      </c>
      <c r="E482" s="176">
        <f>'T Revenue'!E479-'Revenue Requirement'!E$4+'Revenue Requirement'!E$33</f>
        <v>103703.70411159424</v>
      </c>
      <c r="G482" s="179" t="e">
        <f ca="1"/>
        <v>#NAME?</v>
      </c>
      <c r="H482" s="179" t="e">
        <f ca="1"/>
        <v>#NAME?</v>
      </c>
      <c r="I482" s="179" t="e">
        <f ca="1"/>
        <v>#NAME?</v>
      </c>
      <c r="J482" s="179" t="e">
        <f ca="1"/>
        <v>#NAME?</v>
      </c>
      <c r="L482" s="175">
        <f>NR_to_Cash!C$9</f>
        <v>-54723.468549817509</v>
      </c>
      <c r="M482" s="175">
        <f>NR_to_Cash!D$9</f>
        <v>-177401.26576231886</v>
      </c>
      <c r="N482" s="175">
        <f>NR_to_Cash!E$9</f>
        <v>-150226.47815209487</v>
      </c>
      <c r="O482" s="175">
        <f>NR_to_Cash!F$9</f>
        <v>-172910.78815747867</v>
      </c>
      <c r="Q482" s="1">
        <v>475</v>
      </c>
      <c r="R482" s="176">
        <v>987.92536695837043</v>
      </c>
      <c r="S482" s="176">
        <v>250384.23360456526</v>
      </c>
      <c r="T482" s="176">
        <v>126433.84517101338</v>
      </c>
      <c r="U482" s="176">
        <v>103703.70411159424</v>
      </c>
      <c r="V482" s="2"/>
      <c r="W482" s="176">
        <v>-35907.450845369371</v>
      </c>
      <c r="X482" s="176">
        <v>17538.663791296771</v>
      </c>
      <c r="Y482" s="176">
        <v>1981.7672871083487</v>
      </c>
      <c r="Z482" s="176">
        <v>18643.113256324315</v>
      </c>
      <c r="AA482" s="2"/>
      <c r="AB482" s="175">
        <v>-54723.468549817509</v>
      </c>
      <c r="AC482" s="175">
        <v>-177401.26576231886</v>
      </c>
      <c r="AD482" s="175">
        <v>-150226.47815209487</v>
      </c>
      <c r="AE482" s="175">
        <v>-172910.78815747867</v>
      </c>
    </row>
    <row r="483" spans="1:31">
      <c r="A483" s="1">
        <v>476</v>
      </c>
      <c r="B483" s="176">
        <f>'T Revenue'!B480-'Year 0'!G$8+'Year 0'!G$122</f>
        <v>5013.6477012492251</v>
      </c>
      <c r="C483" s="176">
        <f>'T Revenue'!C480-'Revenue Requirement'!C$4+'Revenue Requirement'!C$33</f>
        <v>254988.21921003773</v>
      </c>
      <c r="D483" s="176">
        <f>'T Revenue'!D480-'Revenue Requirement'!D$4+'Revenue Requirement'!D$33</f>
        <v>189912.88248173427</v>
      </c>
      <c r="E483" s="176">
        <f>'T Revenue'!E480-'Revenue Requirement'!E$4+'Revenue Requirement'!E$33</f>
        <v>94820.38589563081</v>
      </c>
      <c r="G483" s="179" t="e">
        <f ca="1"/>
        <v>#NAME?</v>
      </c>
      <c r="H483" s="179" t="e">
        <f ca="1"/>
        <v>#NAME?</v>
      </c>
      <c r="I483" s="179" t="e">
        <f ca="1"/>
        <v>#NAME?</v>
      </c>
      <c r="J483" s="179" t="e">
        <f ca="1"/>
        <v>#NAME?</v>
      </c>
      <c r="L483" s="175">
        <f>NR_to_Cash!C$9</f>
        <v>-54723.468549817509</v>
      </c>
      <c r="M483" s="175">
        <f>NR_to_Cash!D$9</f>
        <v>-177401.26576231886</v>
      </c>
      <c r="N483" s="175">
        <f>NR_to_Cash!E$9</f>
        <v>-150226.47815209487</v>
      </c>
      <c r="O483" s="175">
        <f>NR_to_Cash!F$9</f>
        <v>-172910.78815747867</v>
      </c>
      <c r="Q483" s="1">
        <v>476</v>
      </c>
      <c r="R483" s="176">
        <v>5013.6477012492251</v>
      </c>
      <c r="S483" s="176">
        <v>254988.21921003773</v>
      </c>
      <c r="T483" s="176">
        <v>189912.88248173427</v>
      </c>
      <c r="U483" s="176">
        <v>94820.38589563081</v>
      </c>
      <c r="V483" s="2"/>
      <c r="W483" s="176">
        <v>-30246.212391552632</v>
      </c>
      <c r="X483" s="176">
        <v>-8472.181312793633</v>
      </c>
      <c r="Y483" s="176">
        <v>10790.4040183709</v>
      </c>
      <c r="Z483" s="176">
        <v>13920.640873915982</v>
      </c>
      <c r="AA483" s="2"/>
      <c r="AB483" s="175">
        <v>-54723.468549817509</v>
      </c>
      <c r="AC483" s="175">
        <v>-177401.26576231886</v>
      </c>
      <c r="AD483" s="175">
        <v>-150226.47815209487</v>
      </c>
      <c r="AE483" s="175">
        <v>-172910.78815747867</v>
      </c>
    </row>
    <row r="484" spans="1:31">
      <c r="A484" s="1">
        <v>477</v>
      </c>
      <c r="B484" s="176">
        <f>'T Revenue'!B481-'Year 0'!G$8+'Year 0'!G$122</f>
        <v>-1594.0513052025344</v>
      </c>
      <c r="C484" s="176">
        <f>'T Revenue'!C481-'Revenue Requirement'!C$4+'Revenue Requirement'!C$33</f>
        <v>257153.49052893929</v>
      </c>
      <c r="D484" s="176">
        <f>'T Revenue'!D481-'Revenue Requirement'!D$4+'Revenue Requirement'!D$33</f>
        <v>167007.73070454504</v>
      </c>
      <c r="E484" s="176">
        <f>'T Revenue'!E481-'Revenue Requirement'!E$4+'Revenue Requirement'!E$33</f>
        <v>74182.050896832021</v>
      </c>
      <c r="G484" s="179" t="e">
        <f ca="1"/>
        <v>#NAME?</v>
      </c>
      <c r="H484" s="179" t="e">
        <f ca="1"/>
        <v>#NAME?</v>
      </c>
      <c r="I484" s="179" t="e">
        <f ca="1"/>
        <v>#NAME?</v>
      </c>
      <c r="J484" s="179" t="e">
        <f ca="1"/>
        <v>#NAME?</v>
      </c>
      <c r="L484" s="175">
        <f>NR_to_Cash!C$9</f>
        <v>-54723.468549817509</v>
      </c>
      <c r="M484" s="175">
        <f>NR_to_Cash!D$9</f>
        <v>-177401.26576231886</v>
      </c>
      <c r="N484" s="175">
        <f>NR_to_Cash!E$9</f>
        <v>-150226.47815209487</v>
      </c>
      <c r="O484" s="175">
        <f>NR_to_Cash!F$9</f>
        <v>-172910.78815747867</v>
      </c>
      <c r="Q484" s="1">
        <v>477</v>
      </c>
      <c r="R484" s="176">
        <v>-1594.0513052025344</v>
      </c>
      <c r="S484" s="176">
        <v>257153.49052893929</v>
      </c>
      <c r="T484" s="176">
        <v>167007.73070454504</v>
      </c>
      <c r="U484" s="176">
        <v>74182.050896832021</v>
      </c>
      <c r="V484" s="2"/>
      <c r="W484" s="176">
        <v>-61078.220896563143</v>
      </c>
      <c r="X484" s="176">
        <v>-13791.077724559698</v>
      </c>
      <c r="Y484" s="176">
        <v>2488.5640951204114</v>
      </c>
      <c r="Z484" s="176">
        <v>-73580.095183717553</v>
      </c>
      <c r="AA484" s="2"/>
      <c r="AB484" s="175">
        <v>-54723.468549817509</v>
      </c>
      <c r="AC484" s="175">
        <v>-177401.26576231886</v>
      </c>
      <c r="AD484" s="175">
        <v>-150226.47815209487</v>
      </c>
      <c r="AE484" s="175">
        <v>-172910.78815747867</v>
      </c>
    </row>
    <row r="485" spans="1:31">
      <c r="A485" s="1">
        <v>478</v>
      </c>
      <c r="B485" s="176">
        <f>'T Revenue'!B482-'Year 0'!G$8+'Year 0'!G$122</f>
        <v>-10765.591326599009</v>
      </c>
      <c r="C485" s="176">
        <f>'T Revenue'!C482-'Revenue Requirement'!C$4+'Revenue Requirement'!C$33</f>
        <v>222880.63967237645</v>
      </c>
      <c r="D485" s="176">
        <f>'T Revenue'!D482-'Revenue Requirement'!D$4+'Revenue Requirement'!D$33</f>
        <v>138044.0250174047</v>
      </c>
      <c r="E485" s="176">
        <f>'T Revenue'!E482-'Revenue Requirement'!E$4+'Revenue Requirement'!E$33</f>
        <v>122239.20755794318</v>
      </c>
      <c r="G485" s="179" t="e">
        <f ca="1"/>
        <v>#NAME?</v>
      </c>
      <c r="H485" s="179" t="e">
        <f ca="1"/>
        <v>#NAME?</v>
      </c>
      <c r="I485" s="179" t="e">
        <f ca="1"/>
        <v>#NAME?</v>
      </c>
      <c r="J485" s="179" t="e">
        <f ca="1"/>
        <v>#NAME?</v>
      </c>
      <c r="L485" s="175">
        <f>NR_to_Cash!C$9</f>
        <v>-54723.468549817509</v>
      </c>
      <c r="M485" s="175">
        <f>NR_to_Cash!D$9</f>
        <v>-177401.26576231886</v>
      </c>
      <c r="N485" s="175">
        <f>NR_to_Cash!E$9</f>
        <v>-150226.47815209487</v>
      </c>
      <c r="O485" s="175">
        <f>NR_to_Cash!F$9</f>
        <v>-172910.78815747867</v>
      </c>
      <c r="Q485" s="1">
        <v>478</v>
      </c>
      <c r="R485" s="176">
        <v>-10765.591326599009</v>
      </c>
      <c r="S485" s="176">
        <v>222880.63967237645</v>
      </c>
      <c r="T485" s="176">
        <v>138044.0250174047</v>
      </c>
      <c r="U485" s="176">
        <v>122239.20755794318</v>
      </c>
      <c r="V485" s="2"/>
      <c r="W485" s="176">
        <v>-19026.100534096942</v>
      </c>
      <c r="X485" s="176">
        <v>-20236.245330794016</v>
      </c>
      <c r="Y485" s="176">
        <v>-22926.447119501885</v>
      </c>
      <c r="Z485" s="176">
        <v>-25820.696724337991</v>
      </c>
      <c r="AA485" s="2"/>
      <c r="AB485" s="175">
        <v>-54723.468549817509</v>
      </c>
      <c r="AC485" s="175">
        <v>-177401.26576231886</v>
      </c>
      <c r="AD485" s="175">
        <v>-150226.47815209487</v>
      </c>
      <c r="AE485" s="175">
        <v>-172910.78815747867</v>
      </c>
    </row>
    <row r="486" spans="1:31">
      <c r="A486" s="1">
        <v>479</v>
      </c>
      <c r="B486" s="176">
        <f>'T Revenue'!B483-'Year 0'!G$8+'Year 0'!G$122</f>
        <v>7997.149364534067</v>
      </c>
      <c r="C486" s="176">
        <f>'T Revenue'!C483-'Revenue Requirement'!C$4+'Revenue Requirement'!C$33</f>
        <v>221592.19219892845</v>
      </c>
      <c r="D486" s="176">
        <f>'T Revenue'!D483-'Revenue Requirement'!D$4+'Revenue Requirement'!D$33</f>
        <v>108587.99381930637</v>
      </c>
      <c r="E486" s="176">
        <f>'T Revenue'!E483-'Revenue Requirement'!E$4+'Revenue Requirement'!E$33</f>
        <v>117794.68954914855</v>
      </c>
      <c r="G486" s="179" t="e">
        <f ca="1"/>
        <v>#NAME?</v>
      </c>
      <c r="H486" s="179" t="e">
        <f ca="1"/>
        <v>#NAME?</v>
      </c>
      <c r="I486" s="179" t="e">
        <f ca="1"/>
        <v>#NAME?</v>
      </c>
      <c r="J486" s="179" t="e">
        <f ca="1"/>
        <v>#NAME?</v>
      </c>
      <c r="L486" s="175">
        <f>NR_to_Cash!C$9</f>
        <v>-54723.468549817509</v>
      </c>
      <c r="M486" s="175">
        <f>NR_to_Cash!D$9</f>
        <v>-177401.26576231886</v>
      </c>
      <c r="N486" s="175">
        <f>NR_to_Cash!E$9</f>
        <v>-150226.47815209487</v>
      </c>
      <c r="O486" s="175">
        <f>NR_to_Cash!F$9</f>
        <v>-172910.78815747867</v>
      </c>
      <c r="Q486" s="1">
        <v>479</v>
      </c>
      <c r="R486" s="176">
        <v>7997.149364534067</v>
      </c>
      <c r="S486" s="176">
        <v>221592.19219892845</v>
      </c>
      <c r="T486" s="176">
        <v>108587.99381930637</v>
      </c>
      <c r="U486" s="176">
        <v>117794.68954914855</v>
      </c>
      <c r="V486" s="2"/>
      <c r="W486" s="176">
        <v>-28717.507906324114</v>
      </c>
      <c r="X486" s="176">
        <v>-23112.524612437701</v>
      </c>
      <c r="Y486" s="176">
        <v>-27496.292231894331</v>
      </c>
      <c r="Z486" s="176">
        <v>16758.657091339352</v>
      </c>
      <c r="AA486" s="2"/>
      <c r="AB486" s="175">
        <v>-54723.468549817509</v>
      </c>
      <c r="AC486" s="175">
        <v>-177401.26576231886</v>
      </c>
      <c r="AD486" s="175">
        <v>-150226.47815209487</v>
      </c>
      <c r="AE486" s="175">
        <v>-172910.78815747867</v>
      </c>
    </row>
    <row r="487" spans="1:31">
      <c r="A487" s="1">
        <v>480</v>
      </c>
      <c r="B487" s="176">
        <f>'T Revenue'!B484-'Year 0'!G$8+'Year 0'!G$122</f>
        <v>-14082.090115281288</v>
      </c>
      <c r="C487" s="176">
        <f>'T Revenue'!C484-'Revenue Requirement'!C$4+'Revenue Requirement'!C$33</f>
        <v>236498.31161793484</v>
      </c>
      <c r="D487" s="176">
        <f>'T Revenue'!D484-'Revenue Requirement'!D$4+'Revenue Requirement'!D$33</f>
        <v>111738.34348859289</v>
      </c>
      <c r="E487" s="176">
        <f>'T Revenue'!E484-'Revenue Requirement'!E$4+'Revenue Requirement'!E$33</f>
        <v>71554.005291086389</v>
      </c>
      <c r="G487" s="179" t="e">
        <f ca="1"/>
        <v>#NAME?</v>
      </c>
      <c r="H487" s="179" t="e">
        <f ca="1"/>
        <v>#NAME?</v>
      </c>
      <c r="I487" s="179" t="e">
        <f ca="1"/>
        <v>#NAME?</v>
      </c>
      <c r="J487" s="179" t="e">
        <f ca="1"/>
        <v>#NAME?</v>
      </c>
      <c r="L487" s="175">
        <f>NR_to_Cash!C$9</f>
        <v>-54723.468549817509</v>
      </c>
      <c r="M487" s="175">
        <f>NR_to_Cash!D$9</f>
        <v>-177401.26576231886</v>
      </c>
      <c r="N487" s="175">
        <f>NR_to_Cash!E$9</f>
        <v>-150226.47815209487</v>
      </c>
      <c r="O487" s="175">
        <f>NR_to_Cash!F$9</f>
        <v>-172910.78815747867</v>
      </c>
      <c r="Q487" s="1">
        <v>480</v>
      </c>
      <c r="R487" s="176">
        <v>-14082.090115281288</v>
      </c>
      <c r="S487" s="176">
        <v>236498.31161793484</v>
      </c>
      <c r="T487" s="176">
        <v>111738.34348859289</v>
      </c>
      <c r="U487" s="176">
        <v>71554.005291086389</v>
      </c>
      <c r="V487" s="2"/>
      <c r="W487" s="176">
        <v>29632.486798503669</v>
      </c>
      <c r="X487" s="176">
        <v>-2362.3847151352093</v>
      </c>
      <c r="Y487" s="176">
        <v>-27610.011610734975</v>
      </c>
      <c r="Z487" s="176">
        <v>-7063.7373222627211</v>
      </c>
      <c r="AA487" s="2"/>
      <c r="AB487" s="175">
        <v>-54723.468549817509</v>
      </c>
      <c r="AC487" s="175">
        <v>-177401.26576231886</v>
      </c>
      <c r="AD487" s="175">
        <v>-150226.47815209487</v>
      </c>
      <c r="AE487" s="175">
        <v>-172910.78815747867</v>
      </c>
    </row>
    <row r="488" spans="1:31">
      <c r="A488" s="1">
        <v>481</v>
      </c>
      <c r="B488" s="176">
        <f>'T Revenue'!B485-'Year 0'!G$8+'Year 0'!G$122</f>
        <v>-484.1650312806014</v>
      </c>
      <c r="C488" s="176">
        <f>'T Revenue'!C485-'Revenue Requirement'!C$4+'Revenue Requirement'!C$33</f>
        <v>284113.52594384225</v>
      </c>
      <c r="D488" s="176">
        <f>'T Revenue'!D485-'Revenue Requirement'!D$4+'Revenue Requirement'!D$33</f>
        <v>179209.86537097604</v>
      </c>
      <c r="E488" s="176">
        <f>'T Revenue'!E485-'Revenue Requirement'!E$4+'Revenue Requirement'!E$33</f>
        <v>84663.750561644323</v>
      </c>
      <c r="G488" s="179" t="e">
        <f ca="1"/>
        <v>#NAME?</v>
      </c>
      <c r="H488" s="179" t="e">
        <f ca="1"/>
        <v>#NAME?</v>
      </c>
      <c r="I488" s="179" t="e">
        <f ca="1"/>
        <v>#NAME?</v>
      </c>
      <c r="J488" s="179" t="e">
        <f ca="1"/>
        <v>#NAME?</v>
      </c>
      <c r="L488" s="175">
        <f>NR_to_Cash!C$9</f>
        <v>-54723.468549817509</v>
      </c>
      <c r="M488" s="175">
        <f>NR_to_Cash!D$9</f>
        <v>-177401.26576231886</v>
      </c>
      <c r="N488" s="175">
        <f>NR_to_Cash!E$9</f>
        <v>-150226.47815209487</v>
      </c>
      <c r="O488" s="175">
        <f>NR_to_Cash!F$9</f>
        <v>-172910.78815747867</v>
      </c>
      <c r="Q488" s="1">
        <v>481</v>
      </c>
      <c r="R488" s="176">
        <v>-484.1650312806014</v>
      </c>
      <c r="S488" s="176">
        <v>284113.52594384225</v>
      </c>
      <c r="T488" s="176">
        <v>179209.86537097604</v>
      </c>
      <c r="U488" s="176">
        <v>84663.750561644323</v>
      </c>
      <c r="V488" s="2"/>
      <c r="W488" s="176">
        <v>-27728.644945243839</v>
      </c>
      <c r="X488" s="176">
        <v>-18716.450297638075</v>
      </c>
      <c r="Y488" s="176">
        <v>26556.60297431238</v>
      </c>
      <c r="Z488" s="176">
        <v>2579.6719663608819</v>
      </c>
      <c r="AA488" s="2"/>
      <c r="AB488" s="175">
        <v>-54723.468549817509</v>
      </c>
      <c r="AC488" s="175">
        <v>-177401.26576231886</v>
      </c>
      <c r="AD488" s="175">
        <v>-150226.47815209487</v>
      </c>
      <c r="AE488" s="175">
        <v>-172910.78815747867</v>
      </c>
    </row>
    <row r="489" spans="1:31">
      <c r="A489" s="1">
        <v>482</v>
      </c>
      <c r="B489" s="176">
        <f>'T Revenue'!B486-'Year 0'!G$8+'Year 0'!G$122</f>
        <v>12802.558905315585</v>
      </c>
      <c r="C489" s="176">
        <f>'T Revenue'!C486-'Revenue Requirement'!C$4+'Revenue Requirement'!C$33</f>
        <v>251964.71486512292</v>
      </c>
      <c r="D489" s="176">
        <f>'T Revenue'!D486-'Revenue Requirement'!D$4+'Revenue Requirement'!D$33</f>
        <v>118402.01713664806</v>
      </c>
      <c r="E489" s="176">
        <f>'T Revenue'!E486-'Revenue Requirement'!E$4+'Revenue Requirement'!E$33</f>
        <v>138477.4527646387</v>
      </c>
      <c r="G489" s="179" t="e">
        <f ca="1"/>
        <v>#NAME?</v>
      </c>
      <c r="H489" s="179" t="e">
        <f ca="1"/>
        <v>#NAME?</v>
      </c>
      <c r="I489" s="179" t="e">
        <f ca="1"/>
        <v>#NAME?</v>
      </c>
      <c r="J489" s="179" t="e">
        <f ca="1"/>
        <v>#NAME?</v>
      </c>
      <c r="L489" s="175">
        <f>NR_to_Cash!C$9</f>
        <v>-54723.468549817509</v>
      </c>
      <c r="M489" s="175">
        <f>NR_to_Cash!D$9</f>
        <v>-177401.26576231886</v>
      </c>
      <c r="N489" s="175">
        <f>NR_to_Cash!E$9</f>
        <v>-150226.47815209487</v>
      </c>
      <c r="O489" s="175">
        <f>NR_to_Cash!F$9</f>
        <v>-172910.78815747867</v>
      </c>
      <c r="Q489" s="1">
        <v>482</v>
      </c>
      <c r="R489" s="176">
        <v>12802.558905315585</v>
      </c>
      <c r="S489" s="176">
        <v>251964.71486512292</v>
      </c>
      <c r="T489" s="176">
        <v>118402.01713664806</v>
      </c>
      <c r="U489" s="176">
        <v>138477.4527646387</v>
      </c>
      <c r="V489" s="2"/>
      <c r="W489" s="176">
        <v>-4187.6386043051025</v>
      </c>
      <c r="X489" s="176">
        <v>-20241.811133367475</v>
      </c>
      <c r="Y489" s="176">
        <v>7140.9564865033608</v>
      </c>
      <c r="Z489" s="176">
        <v>-15924.876420873217</v>
      </c>
      <c r="AA489" s="2"/>
      <c r="AB489" s="175">
        <v>-54723.468549817509</v>
      </c>
      <c r="AC489" s="175">
        <v>-177401.26576231886</v>
      </c>
      <c r="AD489" s="175">
        <v>-150226.47815209487</v>
      </c>
      <c r="AE489" s="175">
        <v>-172910.78815747867</v>
      </c>
    </row>
    <row r="490" spans="1:31">
      <c r="A490" s="1">
        <v>483</v>
      </c>
      <c r="B490" s="176">
        <f>'T Revenue'!B487-'Year 0'!G$8+'Year 0'!G$122</f>
        <v>-14786.943106881576</v>
      </c>
      <c r="C490" s="176">
        <f>'T Revenue'!C487-'Revenue Requirement'!C$4+'Revenue Requirement'!C$33</f>
        <v>284263.27097076084</v>
      </c>
      <c r="D490" s="176">
        <f>'T Revenue'!D487-'Revenue Requirement'!D$4+'Revenue Requirement'!D$33</f>
        <v>172626.26522549731</v>
      </c>
      <c r="E490" s="176">
        <f>'T Revenue'!E487-'Revenue Requirement'!E$4+'Revenue Requirement'!E$33</f>
        <v>67666.021942052757</v>
      </c>
      <c r="G490" s="179" t="e">
        <f ca="1"/>
        <v>#NAME?</v>
      </c>
      <c r="H490" s="179" t="e">
        <f ca="1"/>
        <v>#NAME?</v>
      </c>
      <c r="I490" s="179" t="e">
        <f ca="1"/>
        <v>#NAME?</v>
      </c>
      <c r="J490" s="179" t="e">
        <f ca="1"/>
        <v>#NAME?</v>
      </c>
      <c r="L490" s="175">
        <f>NR_to_Cash!C$9</f>
        <v>-54723.468549817509</v>
      </c>
      <c r="M490" s="175">
        <f>NR_to_Cash!D$9</f>
        <v>-177401.26576231886</v>
      </c>
      <c r="N490" s="175">
        <f>NR_to_Cash!E$9</f>
        <v>-150226.47815209487</v>
      </c>
      <c r="O490" s="175">
        <f>NR_to_Cash!F$9</f>
        <v>-172910.78815747867</v>
      </c>
      <c r="Q490" s="1">
        <v>483</v>
      </c>
      <c r="R490" s="176">
        <v>-14786.943106881576</v>
      </c>
      <c r="S490" s="176">
        <v>284263.27097076084</v>
      </c>
      <c r="T490" s="176">
        <v>172626.26522549731</v>
      </c>
      <c r="U490" s="176">
        <v>67666.021942052757</v>
      </c>
      <c r="V490" s="2"/>
      <c r="W490" s="176">
        <v>-13222.761968233041</v>
      </c>
      <c r="X490" s="176">
        <v>-35822.655679764226</v>
      </c>
      <c r="Y490" s="176">
        <v>-45751.200128754834</v>
      </c>
      <c r="Z490" s="176">
        <v>-18614.760585052893</v>
      </c>
      <c r="AA490" s="2"/>
      <c r="AB490" s="175">
        <v>-54723.468549817509</v>
      </c>
      <c r="AC490" s="175">
        <v>-177401.26576231886</v>
      </c>
      <c r="AD490" s="175">
        <v>-150226.47815209487</v>
      </c>
      <c r="AE490" s="175">
        <v>-172910.78815747867</v>
      </c>
    </row>
    <row r="491" spans="1:31">
      <c r="A491" s="1">
        <v>484</v>
      </c>
      <c r="B491" s="176">
        <f>'T Revenue'!B488-'Year 0'!G$8+'Year 0'!G$122</f>
        <v>-13419.797394723399</v>
      </c>
      <c r="C491" s="176">
        <f>'T Revenue'!C488-'Revenue Requirement'!C$4+'Revenue Requirement'!C$33</f>
        <v>226250.14722772292</v>
      </c>
      <c r="D491" s="176">
        <f>'T Revenue'!D488-'Revenue Requirement'!D$4+'Revenue Requirement'!D$33</f>
        <v>127510.78395971796</v>
      </c>
      <c r="E491" s="176">
        <f>'T Revenue'!E488-'Revenue Requirement'!E$4+'Revenue Requirement'!E$33</f>
        <v>132276.09419420967</v>
      </c>
      <c r="G491" s="179" t="e">
        <f ca="1"/>
        <v>#NAME?</v>
      </c>
      <c r="H491" s="179" t="e">
        <f ca="1"/>
        <v>#NAME?</v>
      </c>
      <c r="I491" s="179" t="e">
        <f ca="1"/>
        <v>#NAME?</v>
      </c>
      <c r="J491" s="179" t="e">
        <f ca="1"/>
        <v>#NAME?</v>
      </c>
      <c r="L491" s="175">
        <f>NR_to_Cash!C$9</f>
        <v>-54723.468549817509</v>
      </c>
      <c r="M491" s="175">
        <f>NR_to_Cash!D$9</f>
        <v>-177401.26576231886</v>
      </c>
      <c r="N491" s="175">
        <f>NR_to_Cash!E$9</f>
        <v>-150226.47815209487</v>
      </c>
      <c r="O491" s="175">
        <f>NR_to_Cash!F$9</f>
        <v>-172910.78815747867</v>
      </c>
      <c r="Q491" s="1">
        <v>484</v>
      </c>
      <c r="R491" s="176">
        <v>-13419.797394723399</v>
      </c>
      <c r="S491" s="176">
        <v>226250.14722772292</v>
      </c>
      <c r="T491" s="176">
        <v>127510.78395971796</v>
      </c>
      <c r="U491" s="176">
        <v>132276.09419420967</v>
      </c>
      <c r="V491" s="2"/>
      <c r="W491" s="176">
        <v>-32057.495836162008</v>
      </c>
      <c r="X491" s="176">
        <v>-10384.816598220496</v>
      </c>
      <c r="Y491" s="176">
        <v>-4925.4886699733324</v>
      </c>
      <c r="Z491" s="176">
        <v>-25379.113278393401</v>
      </c>
      <c r="AA491" s="2"/>
      <c r="AB491" s="175">
        <v>-54723.468549817509</v>
      </c>
      <c r="AC491" s="175">
        <v>-177401.26576231886</v>
      </c>
      <c r="AD491" s="175">
        <v>-150226.47815209487</v>
      </c>
      <c r="AE491" s="175">
        <v>-172910.78815747867</v>
      </c>
    </row>
    <row r="492" spans="1:31">
      <c r="A492" s="1">
        <v>485</v>
      </c>
      <c r="B492" s="176">
        <f>'T Revenue'!B489-'Year 0'!G$8+'Year 0'!G$122</f>
        <v>-7789.1772727046628</v>
      </c>
      <c r="C492" s="176">
        <f>'T Revenue'!C489-'Revenue Requirement'!C$4+'Revenue Requirement'!C$33</f>
        <v>250522.70014112839</v>
      </c>
      <c r="D492" s="176">
        <f>'T Revenue'!D489-'Revenue Requirement'!D$4+'Revenue Requirement'!D$33</f>
        <v>173327.78138616332</v>
      </c>
      <c r="E492" s="176">
        <f>'T Revenue'!E489-'Revenue Requirement'!E$4+'Revenue Requirement'!E$33</f>
        <v>109558.63849235303</v>
      </c>
      <c r="G492" s="179" t="e">
        <f ca="1"/>
        <v>#NAME?</v>
      </c>
      <c r="H492" s="179" t="e">
        <f ca="1"/>
        <v>#NAME?</v>
      </c>
      <c r="I492" s="179" t="e">
        <f ca="1"/>
        <v>#NAME?</v>
      </c>
      <c r="J492" s="179" t="e">
        <f ca="1"/>
        <v>#NAME?</v>
      </c>
      <c r="L492" s="175">
        <f>NR_to_Cash!C$9</f>
        <v>-54723.468549817509</v>
      </c>
      <c r="M492" s="175">
        <f>NR_to_Cash!D$9</f>
        <v>-177401.26576231886</v>
      </c>
      <c r="N492" s="175">
        <f>NR_to_Cash!E$9</f>
        <v>-150226.47815209487</v>
      </c>
      <c r="O492" s="175">
        <f>NR_to_Cash!F$9</f>
        <v>-172910.78815747867</v>
      </c>
      <c r="Q492" s="1">
        <v>485</v>
      </c>
      <c r="R492" s="176">
        <v>-7789.1772727046628</v>
      </c>
      <c r="S492" s="176">
        <v>250522.70014112839</v>
      </c>
      <c r="T492" s="176">
        <v>173327.78138616332</v>
      </c>
      <c r="U492" s="176">
        <v>109558.63849235303</v>
      </c>
      <c r="V492" s="2"/>
      <c r="W492" s="176">
        <v>-12667.445915634627</v>
      </c>
      <c r="X492" s="176">
        <v>11436.899496910861</v>
      </c>
      <c r="Y492" s="176">
        <v>-30531.002440692391</v>
      </c>
      <c r="Z492" s="176">
        <v>7534.013333043782</v>
      </c>
      <c r="AA492" s="2"/>
      <c r="AB492" s="175">
        <v>-54723.468549817509</v>
      </c>
      <c r="AC492" s="175">
        <v>-177401.26576231886</v>
      </c>
      <c r="AD492" s="175">
        <v>-150226.47815209487</v>
      </c>
      <c r="AE492" s="175">
        <v>-172910.78815747867</v>
      </c>
    </row>
    <row r="493" spans="1:31">
      <c r="A493" s="1">
        <v>486</v>
      </c>
      <c r="B493" s="176">
        <f>'T Revenue'!B490-'Year 0'!G$8+'Year 0'!G$122</f>
        <v>-15505.310526798712</v>
      </c>
      <c r="C493" s="176">
        <f>'T Revenue'!C490-'Revenue Requirement'!C$4+'Revenue Requirement'!C$33</f>
        <v>222622.61443778407</v>
      </c>
      <c r="D493" s="176">
        <f>'T Revenue'!D490-'Revenue Requirement'!D$4+'Revenue Requirement'!D$33</f>
        <v>169285.06182377925</v>
      </c>
      <c r="E493" s="176">
        <f>'T Revenue'!E490-'Revenue Requirement'!E$4+'Revenue Requirement'!E$33</f>
        <v>178869.34718748718</v>
      </c>
      <c r="G493" s="179" t="e">
        <f ca="1"/>
        <v>#NAME?</v>
      </c>
      <c r="H493" s="179" t="e">
        <f ca="1"/>
        <v>#NAME?</v>
      </c>
      <c r="I493" s="179" t="e">
        <f ca="1"/>
        <v>#NAME?</v>
      </c>
      <c r="J493" s="179" t="e">
        <f ca="1"/>
        <v>#NAME?</v>
      </c>
      <c r="L493" s="175">
        <f>NR_to_Cash!C$9</f>
        <v>-54723.468549817509</v>
      </c>
      <c r="M493" s="175">
        <f>NR_to_Cash!D$9</f>
        <v>-177401.26576231886</v>
      </c>
      <c r="N493" s="175">
        <f>NR_to_Cash!E$9</f>
        <v>-150226.47815209487</v>
      </c>
      <c r="O493" s="175">
        <f>NR_to_Cash!F$9</f>
        <v>-172910.78815747867</v>
      </c>
      <c r="Q493" s="1">
        <v>486</v>
      </c>
      <c r="R493" s="176">
        <v>-15505.310526798712</v>
      </c>
      <c r="S493" s="176">
        <v>222622.61443778407</v>
      </c>
      <c r="T493" s="176">
        <v>169285.06182377925</v>
      </c>
      <c r="U493" s="176">
        <v>178869.34718748718</v>
      </c>
      <c r="V493" s="2"/>
      <c r="W493" s="176">
        <v>-5882.2848373062443</v>
      </c>
      <c r="X493" s="176">
        <v>23150.544946565526</v>
      </c>
      <c r="Y493" s="176">
        <v>14615.20202138857</v>
      </c>
      <c r="Z493" s="176">
        <v>-2867.4041384018492</v>
      </c>
      <c r="AA493" s="2"/>
      <c r="AB493" s="175">
        <v>-54723.468549817509</v>
      </c>
      <c r="AC493" s="175">
        <v>-177401.26576231886</v>
      </c>
      <c r="AD493" s="175">
        <v>-150226.47815209487</v>
      </c>
      <c r="AE493" s="175">
        <v>-172910.78815747867</v>
      </c>
    </row>
    <row r="494" spans="1:31">
      <c r="A494" s="1">
        <v>487</v>
      </c>
      <c r="B494" s="176">
        <f>'T Revenue'!B491-'Year 0'!G$8+'Year 0'!G$122</f>
        <v>1041.9942516291048</v>
      </c>
      <c r="C494" s="176">
        <f>'T Revenue'!C491-'Revenue Requirement'!C$4+'Revenue Requirement'!C$33</f>
        <v>217517.90561729041</v>
      </c>
      <c r="D494" s="176">
        <f>'T Revenue'!D491-'Revenue Requirement'!D$4+'Revenue Requirement'!D$33</f>
        <v>159462.99209121452</v>
      </c>
      <c r="E494" s="176">
        <f>'T Revenue'!E491-'Revenue Requirement'!E$4+'Revenue Requirement'!E$33</f>
        <v>72683.358133181464</v>
      </c>
      <c r="G494" s="179" t="e">
        <f ca="1"/>
        <v>#NAME?</v>
      </c>
      <c r="H494" s="179" t="e">
        <f ca="1"/>
        <v>#NAME?</v>
      </c>
      <c r="I494" s="179" t="e">
        <f ca="1"/>
        <v>#NAME?</v>
      </c>
      <c r="J494" s="179" t="e">
        <f ca="1"/>
        <v>#NAME?</v>
      </c>
      <c r="L494" s="175">
        <f>NR_to_Cash!C$9</f>
        <v>-54723.468549817509</v>
      </c>
      <c r="M494" s="175">
        <f>NR_to_Cash!D$9</f>
        <v>-177401.26576231886</v>
      </c>
      <c r="N494" s="175">
        <f>NR_to_Cash!E$9</f>
        <v>-150226.47815209487</v>
      </c>
      <c r="O494" s="175">
        <f>NR_to_Cash!F$9</f>
        <v>-172910.78815747867</v>
      </c>
      <c r="Q494" s="1">
        <v>487</v>
      </c>
      <c r="R494" s="176">
        <v>1041.9942516291048</v>
      </c>
      <c r="S494" s="176">
        <v>217517.90561729041</v>
      </c>
      <c r="T494" s="176">
        <v>159462.99209121452</v>
      </c>
      <c r="U494" s="176">
        <v>72683.358133181464</v>
      </c>
      <c r="V494" s="2"/>
      <c r="W494" s="176">
        <v>-21576.137608136632</v>
      </c>
      <c r="X494" s="176">
        <v>-15913.859210153809</v>
      </c>
      <c r="Y494" s="176">
        <v>-26999.705056613544</v>
      </c>
      <c r="Z494" s="176">
        <v>-42251.971183615271</v>
      </c>
      <c r="AA494" s="2"/>
      <c r="AB494" s="175">
        <v>-54723.468549817509</v>
      </c>
      <c r="AC494" s="175">
        <v>-177401.26576231886</v>
      </c>
      <c r="AD494" s="175">
        <v>-150226.47815209487</v>
      </c>
      <c r="AE494" s="175">
        <v>-172910.78815747867</v>
      </c>
    </row>
    <row r="495" spans="1:31">
      <c r="A495" s="1">
        <v>488</v>
      </c>
      <c r="B495" s="176">
        <f>'T Revenue'!B492-'Year 0'!G$8+'Year 0'!G$122</f>
        <v>10346.381957525387</v>
      </c>
      <c r="C495" s="176">
        <f>'T Revenue'!C492-'Revenue Requirement'!C$4+'Revenue Requirement'!C$33</f>
        <v>250275.250843785</v>
      </c>
      <c r="D495" s="176">
        <f>'T Revenue'!D492-'Revenue Requirement'!D$4+'Revenue Requirement'!D$33</f>
        <v>140854.71003156039</v>
      </c>
      <c r="E495" s="176">
        <f>'T Revenue'!E492-'Revenue Requirement'!E$4+'Revenue Requirement'!E$33</f>
        <v>95029.394160273485</v>
      </c>
      <c r="G495" s="179" t="e">
        <f ca="1"/>
        <v>#NAME?</v>
      </c>
      <c r="H495" s="179" t="e">
        <f ca="1"/>
        <v>#NAME?</v>
      </c>
      <c r="I495" s="179" t="e">
        <f ca="1"/>
        <v>#NAME?</v>
      </c>
      <c r="J495" s="179" t="e">
        <f ca="1"/>
        <v>#NAME?</v>
      </c>
      <c r="L495" s="175">
        <f>NR_to_Cash!C$9</f>
        <v>-54723.468549817509</v>
      </c>
      <c r="M495" s="175">
        <f>NR_to_Cash!D$9</f>
        <v>-177401.26576231886</v>
      </c>
      <c r="N495" s="175">
        <f>NR_to_Cash!E$9</f>
        <v>-150226.47815209487</v>
      </c>
      <c r="O495" s="175">
        <f>NR_to_Cash!F$9</f>
        <v>-172910.78815747867</v>
      </c>
      <c r="Q495" s="1">
        <v>488</v>
      </c>
      <c r="R495" s="176">
        <v>10346.381957525387</v>
      </c>
      <c r="S495" s="176">
        <v>250275.250843785</v>
      </c>
      <c r="T495" s="176">
        <v>140854.71003156039</v>
      </c>
      <c r="U495" s="176">
        <v>95029.394160273485</v>
      </c>
      <c r="V495" s="2"/>
      <c r="W495" s="176">
        <v>-11994.849125560489</v>
      </c>
      <c r="X495" s="176">
        <v>-10451.064723880729</v>
      </c>
      <c r="Y495" s="176">
        <v>-14600.53307820484</v>
      </c>
      <c r="Z495" s="176">
        <v>-8712.3033598072361</v>
      </c>
      <c r="AA495" s="2"/>
      <c r="AB495" s="175">
        <v>-54723.468549817509</v>
      </c>
      <c r="AC495" s="175">
        <v>-177401.26576231886</v>
      </c>
      <c r="AD495" s="175">
        <v>-150226.47815209487</v>
      </c>
      <c r="AE495" s="175">
        <v>-172910.78815747867</v>
      </c>
    </row>
    <row r="496" spans="1:31">
      <c r="A496" s="1">
        <v>489</v>
      </c>
      <c r="B496" s="176">
        <f>'T Revenue'!B493-'Year 0'!G$8+'Year 0'!G$122</f>
        <v>665.82931174826808</v>
      </c>
      <c r="C496" s="176">
        <f>'T Revenue'!C493-'Revenue Requirement'!C$4+'Revenue Requirement'!C$33</f>
        <v>214350.99217140232</v>
      </c>
      <c r="D496" s="176">
        <f>'T Revenue'!D493-'Revenue Requirement'!D$4+'Revenue Requirement'!D$33</f>
        <v>141560.26011007046</v>
      </c>
      <c r="E496" s="176">
        <f>'T Revenue'!E493-'Revenue Requirement'!E$4+'Revenue Requirement'!E$33</f>
        <v>82138.380089530721</v>
      </c>
      <c r="G496" s="179" t="e">
        <f ca="1"/>
        <v>#NAME?</v>
      </c>
      <c r="H496" s="179" t="e">
        <f ca="1"/>
        <v>#NAME?</v>
      </c>
      <c r="I496" s="179" t="e">
        <f ca="1"/>
        <v>#NAME?</v>
      </c>
      <c r="J496" s="179" t="e">
        <f ca="1"/>
        <v>#NAME?</v>
      </c>
      <c r="L496" s="175">
        <f>NR_to_Cash!C$9</f>
        <v>-54723.468549817509</v>
      </c>
      <c r="M496" s="175">
        <f>NR_to_Cash!D$9</f>
        <v>-177401.26576231886</v>
      </c>
      <c r="N496" s="175">
        <f>NR_to_Cash!E$9</f>
        <v>-150226.47815209487</v>
      </c>
      <c r="O496" s="175">
        <f>NR_to_Cash!F$9</f>
        <v>-172910.78815747867</v>
      </c>
      <c r="Q496" s="1">
        <v>489</v>
      </c>
      <c r="R496" s="176">
        <v>665.82931174826808</v>
      </c>
      <c r="S496" s="176">
        <v>214350.99217140232</v>
      </c>
      <c r="T496" s="176">
        <v>141560.26011007046</v>
      </c>
      <c r="U496" s="176">
        <v>82138.380089530721</v>
      </c>
      <c r="V496" s="2"/>
      <c r="W496" s="176">
        <v>-38829.469573964016</v>
      </c>
      <c r="X496" s="176">
        <v>-12928.945293063065</v>
      </c>
      <c r="Y496" s="176">
        <v>13367.817184461514</v>
      </c>
      <c r="Z496" s="176">
        <v>20904.914915809641</v>
      </c>
      <c r="AA496" s="2"/>
      <c r="AB496" s="175">
        <v>-54723.468549817509</v>
      </c>
      <c r="AC496" s="175">
        <v>-177401.26576231886</v>
      </c>
      <c r="AD496" s="175">
        <v>-150226.47815209487</v>
      </c>
      <c r="AE496" s="175">
        <v>-172910.78815747867</v>
      </c>
    </row>
    <row r="497" spans="1:31">
      <c r="A497" s="1">
        <v>490</v>
      </c>
      <c r="B497" s="176">
        <f>'T Revenue'!B494-'Year 0'!G$8+'Year 0'!G$122</f>
        <v>-13648.321091723163</v>
      </c>
      <c r="C497" s="176">
        <f>'T Revenue'!C494-'Revenue Requirement'!C$4+'Revenue Requirement'!C$33</f>
        <v>230919.64073366113</v>
      </c>
      <c r="D497" s="176">
        <f>'T Revenue'!D494-'Revenue Requirement'!D$4+'Revenue Requirement'!D$33</f>
        <v>116295.43846885767</v>
      </c>
      <c r="E497" s="176">
        <f>'T Revenue'!E494-'Revenue Requirement'!E$4+'Revenue Requirement'!E$33</f>
        <v>116878.9256558863</v>
      </c>
      <c r="G497" s="179" t="e">
        <f ca="1"/>
        <v>#NAME?</v>
      </c>
      <c r="H497" s="179" t="e">
        <f ca="1"/>
        <v>#NAME?</v>
      </c>
      <c r="I497" s="179" t="e">
        <f ca="1"/>
        <v>#NAME?</v>
      </c>
      <c r="J497" s="179" t="e">
        <f ca="1"/>
        <v>#NAME?</v>
      </c>
      <c r="L497" s="175">
        <f>NR_to_Cash!C$9</f>
        <v>-54723.468549817509</v>
      </c>
      <c r="M497" s="175">
        <f>NR_to_Cash!D$9</f>
        <v>-177401.26576231886</v>
      </c>
      <c r="N497" s="175">
        <f>NR_to_Cash!E$9</f>
        <v>-150226.47815209487</v>
      </c>
      <c r="O497" s="175">
        <f>NR_to_Cash!F$9</f>
        <v>-172910.78815747867</v>
      </c>
      <c r="Q497" s="1">
        <v>490</v>
      </c>
      <c r="R497" s="176">
        <v>-13648.321091723163</v>
      </c>
      <c r="S497" s="176">
        <v>230919.64073366113</v>
      </c>
      <c r="T497" s="176">
        <v>116295.43846885767</v>
      </c>
      <c r="U497" s="176">
        <v>116878.9256558863</v>
      </c>
      <c r="V497" s="2"/>
      <c r="W497" s="176">
        <v>7266.0442855673609</v>
      </c>
      <c r="X497" s="176">
        <v>-27307.586430707714</v>
      </c>
      <c r="Y497" s="176">
        <v>-72859.006177615607</v>
      </c>
      <c r="Z497" s="176">
        <v>-16773.733439902309</v>
      </c>
      <c r="AA497" s="2"/>
      <c r="AB497" s="175">
        <v>-54723.468549817509</v>
      </c>
      <c r="AC497" s="175">
        <v>-177401.26576231886</v>
      </c>
      <c r="AD497" s="175">
        <v>-150226.47815209487</v>
      </c>
      <c r="AE497" s="175">
        <v>-172910.78815747867</v>
      </c>
    </row>
    <row r="498" spans="1:31">
      <c r="A498" s="1">
        <v>491</v>
      </c>
      <c r="B498" s="176">
        <f>'T Revenue'!B495-'Year 0'!G$8+'Year 0'!G$122</f>
        <v>-14965.187573402654</v>
      </c>
      <c r="C498" s="176">
        <f>'T Revenue'!C495-'Revenue Requirement'!C$4+'Revenue Requirement'!C$33</f>
        <v>245279.33067731024</v>
      </c>
      <c r="D498" s="176">
        <f>'T Revenue'!D495-'Revenue Requirement'!D$4+'Revenue Requirement'!D$33</f>
        <v>183286.56970634661</v>
      </c>
      <c r="E498" s="176">
        <f>'T Revenue'!E495-'Revenue Requirement'!E$4+'Revenue Requirement'!E$33</f>
        <v>110913.67240612046</v>
      </c>
      <c r="G498" s="179" t="e">
        <f ca="1"/>
        <v>#NAME?</v>
      </c>
      <c r="H498" s="179" t="e">
        <f ca="1"/>
        <v>#NAME?</v>
      </c>
      <c r="I498" s="179" t="e">
        <f ca="1"/>
        <v>#NAME?</v>
      </c>
      <c r="J498" s="179" t="e">
        <f ca="1"/>
        <v>#NAME?</v>
      </c>
      <c r="L498" s="175">
        <f>NR_to_Cash!C$9</f>
        <v>-54723.468549817509</v>
      </c>
      <c r="M498" s="175">
        <f>NR_to_Cash!D$9</f>
        <v>-177401.26576231886</v>
      </c>
      <c r="N498" s="175">
        <f>NR_to_Cash!E$9</f>
        <v>-150226.47815209487</v>
      </c>
      <c r="O498" s="175">
        <f>NR_to_Cash!F$9</f>
        <v>-172910.78815747867</v>
      </c>
      <c r="Q498" s="1">
        <v>491</v>
      </c>
      <c r="R498" s="176">
        <v>-14965.187573402654</v>
      </c>
      <c r="S498" s="176">
        <v>245279.33067731024</v>
      </c>
      <c r="T498" s="176">
        <v>183286.56970634661</v>
      </c>
      <c r="U498" s="176">
        <v>110913.67240612046</v>
      </c>
      <c r="V498" s="2"/>
      <c r="W498" s="176">
        <v>-37925.553289793083</v>
      </c>
      <c r="X498" s="176">
        <v>-41888.309797982685</v>
      </c>
      <c r="Y498" s="176">
        <v>-11272.104189818725</v>
      </c>
      <c r="Z498" s="176">
        <v>-3266.762450452894</v>
      </c>
      <c r="AA498" s="2"/>
      <c r="AB498" s="175">
        <v>-54723.468549817509</v>
      </c>
      <c r="AC498" s="175">
        <v>-177401.26576231886</v>
      </c>
      <c r="AD498" s="175">
        <v>-150226.47815209487</v>
      </c>
      <c r="AE498" s="175">
        <v>-172910.78815747867</v>
      </c>
    </row>
    <row r="499" spans="1:31">
      <c r="A499" s="1">
        <v>492</v>
      </c>
      <c r="B499" s="176">
        <f>'T Revenue'!B496-'Year 0'!G$8+'Year 0'!G$122</f>
        <v>28863.579805948306</v>
      </c>
      <c r="C499" s="176">
        <f>'T Revenue'!C496-'Revenue Requirement'!C$4+'Revenue Requirement'!C$33</f>
        <v>224132.5692017246</v>
      </c>
      <c r="D499" s="176">
        <f>'T Revenue'!D496-'Revenue Requirement'!D$4+'Revenue Requirement'!D$33</f>
        <v>143335.49909089482</v>
      </c>
      <c r="E499" s="176">
        <f>'T Revenue'!E496-'Revenue Requirement'!E$4+'Revenue Requirement'!E$33</f>
        <v>74265.516811164096</v>
      </c>
      <c r="G499" s="179" t="e">
        <f ca="1"/>
        <v>#NAME?</v>
      </c>
      <c r="H499" s="179" t="e">
        <f ca="1"/>
        <v>#NAME?</v>
      </c>
      <c r="I499" s="179" t="e">
        <f ca="1"/>
        <v>#NAME?</v>
      </c>
      <c r="J499" s="179" t="e">
        <f ca="1"/>
        <v>#NAME?</v>
      </c>
      <c r="L499" s="175">
        <f>NR_to_Cash!C$9</f>
        <v>-54723.468549817509</v>
      </c>
      <c r="M499" s="175">
        <f>NR_to_Cash!D$9</f>
        <v>-177401.26576231886</v>
      </c>
      <c r="N499" s="175">
        <f>NR_to_Cash!E$9</f>
        <v>-150226.47815209487</v>
      </c>
      <c r="O499" s="175">
        <f>NR_to_Cash!F$9</f>
        <v>-172910.78815747867</v>
      </c>
      <c r="Q499" s="1">
        <v>492</v>
      </c>
      <c r="R499" s="176">
        <v>28863.579805948306</v>
      </c>
      <c r="S499" s="176">
        <v>224132.5692017246</v>
      </c>
      <c r="T499" s="176">
        <v>143335.49909089482</v>
      </c>
      <c r="U499" s="176">
        <v>74265.516811164096</v>
      </c>
      <c r="V499" s="2"/>
      <c r="W499" s="176">
        <v>2486.2818649766268</v>
      </c>
      <c r="X499" s="176">
        <v>-4376.3805735392962</v>
      </c>
      <c r="Y499" s="176">
        <v>6180.3626579749398</v>
      </c>
      <c r="Z499" s="176">
        <v>-11298.937640754506</v>
      </c>
      <c r="AA499" s="2"/>
      <c r="AB499" s="175">
        <v>-54723.468549817509</v>
      </c>
      <c r="AC499" s="175">
        <v>-177401.26576231886</v>
      </c>
      <c r="AD499" s="175">
        <v>-150226.47815209487</v>
      </c>
      <c r="AE499" s="175">
        <v>-172910.78815747867</v>
      </c>
    </row>
    <row r="500" spans="1:31">
      <c r="A500" s="1">
        <v>493</v>
      </c>
      <c r="B500" s="176">
        <f>'T Revenue'!B497-'Year 0'!G$8+'Year 0'!G$122</f>
        <v>19919.09768531681</v>
      </c>
      <c r="C500" s="176">
        <f>'T Revenue'!C497-'Revenue Requirement'!C$4+'Revenue Requirement'!C$33</f>
        <v>276518.84585067793</v>
      </c>
      <c r="D500" s="176">
        <f>'T Revenue'!D497-'Revenue Requirement'!D$4+'Revenue Requirement'!D$33</f>
        <v>207761.35487737576</v>
      </c>
      <c r="E500" s="176">
        <f>'T Revenue'!E497-'Revenue Requirement'!E$4+'Revenue Requirement'!E$33</f>
        <v>123319.81498060469</v>
      </c>
      <c r="G500" s="179" t="e">
        <f ca="1"/>
        <v>#NAME?</v>
      </c>
      <c r="H500" s="179" t="e">
        <f ca="1"/>
        <v>#NAME?</v>
      </c>
      <c r="I500" s="179" t="e">
        <f ca="1"/>
        <v>#NAME?</v>
      </c>
      <c r="J500" s="179" t="e">
        <f ca="1"/>
        <v>#NAME?</v>
      </c>
      <c r="L500" s="175">
        <f>NR_to_Cash!C$9</f>
        <v>-54723.468549817509</v>
      </c>
      <c r="M500" s="175">
        <f>NR_to_Cash!D$9</f>
        <v>-177401.26576231886</v>
      </c>
      <c r="N500" s="175">
        <f>NR_to_Cash!E$9</f>
        <v>-150226.47815209487</v>
      </c>
      <c r="O500" s="175">
        <f>NR_to_Cash!F$9</f>
        <v>-172910.78815747867</v>
      </c>
      <c r="Q500" s="1">
        <v>493</v>
      </c>
      <c r="R500" s="176">
        <v>19919.09768531681</v>
      </c>
      <c r="S500" s="176">
        <v>276518.84585067793</v>
      </c>
      <c r="T500" s="176">
        <v>207761.35487737576</v>
      </c>
      <c r="U500" s="176">
        <v>123319.81498060469</v>
      </c>
      <c r="V500" s="2"/>
      <c r="W500" s="176">
        <v>-32077.597640570137</v>
      </c>
      <c r="X500" s="176">
        <v>-33559.213970897719</v>
      </c>
      <c r="Y500" s="176">
        <v>-26800.442061606795</v>
      </c>
      <c r="Z500" s="176">
        <v>-13840.48625613749</v>
      </c>
      <c r="AA500" s="2"/>
      <c r="AB500" s="175">
        <v>-54723.468549817509</v>
      </c>
      <c r="AC500" s="175">
        <v>-177401.26576231886</v>
      </c>
      <c r="AD500" s="175">
        <v>-150226.47815209487</v>
      </c>
      <c r="AE500" s="175">
        <v>-172910.78815747867</v>
      </c>
    </row>
    <row r="501" spans="1:31">
      <c r="A501" s="1">
        <v>494</v>
      </c>
      <c r="B501" s="176">
        <f>'T Revenue'!B498-'Year 0'!G$8+'Year 0'!G$122</f>
        <v>6106.2106066441629</v>
      </c>
      <c r="C501" s="176">
        <f>'T Revenue'!C498-'Revenue Requirement'!C$4+'Revenue Requirement'!C$33</f>
        <v>236054.39795657503</v>
      </c>
      <c r="D501" s="176">
        <f>'T Revenue'!D498-'Revenue Requirement'!D$4+'Revenue Requirement'!D$33</f>
        <v>186868.04392033978</v>
      </c>
      <c r="E501" s="176">
        <f>'T Revenue'!E498-'Revenue Requirement'!E$4+'Revenue Requirement'!E$33</f>
        <v>96270.2508774905</v>
      </c>
      <c r="G501" s="179" t="e">
        <f ca="1"/>
        <v>#NAME?</v>
      </c>
      <c r="H501" s="179" t="e">
        <f ca="1"/>
        <v>#NAME?</v>
      </c>
      <c r="I501" s="179" t="e">
        <f ca="1"/>
        <v>#NAME?</v>
      </c>
      <c r="J501" s="179" t="e">
        <f ca="1"/>
        <v>#NAME?</v>
      </c>
      <c r="L501" s="175">
        <f>NR_to_Cash!C$9</f>
        <v>-54723.468549817509</v>
      </c>
      <c r="M501" s="175">
        <f>NR_to_Cash!D$9</f>
        <v>-177401.26576231886</v>
      </c>
      <c r="N501" s="175">
        <f>NR_to_Cash!E$9</f>
        <v>-150226.47815209487</v>
      </c>
      <c r="O501" s="175">
        <f>NR_to_Cash!F$9</f>
        <v>-172910.78815747867</v>
      </c>
      <c r="Q501" s="1">
        <v>494</v>
      </c>
      <c r="R501" s="176">
        <v>6106.2106066441629</v>
      </c>
      <c r="S501" s="176">
        <v>236054.39795657503</v>
      </c>
      <c r="T501" s="176">
        <v>186868.04392033978</v>
      </c>
      <c r="U501" s="176">
        <v>96270.2508774905</v>
      </c>
      <c r="V501" s="2"/>
      <c r="W501" s="176">
        <v>-5519.4287751290249</v>
      </c>
      <c r="X501" s="176">
        <v>-16909.76087351446</v>
      </c>
      <c r="Y501" s="176">
        <v>8234.7879755285103</v>
      </c>
      <c r="Z501" s="176">
        <v>-4318.078455066774</v>
      </c>
      <c r="AA501" s="2"/>
      <c r="AB501" s="175">
        <v>-54723.468549817509</v>
      </c>
      <c r="AC501" s="175">
        <v>-177401.26576231886</v>
      </c>
      <c r="AD501" s="175">
        <v>-150226.47815209487</v>
      </c>
      <c r="AE501" s="175">
        <v>-172910.78815747867</v>
      </c>
    </row>
    <row r="502" spans="1:31">
      <c r="A502" s="1">
        <v>495</v>
      </c>
      <c r="B502" s="176">
        <f>'T Revenue'!B499-'Year 0'!G$8+'Year 0'!G$122</f>
        <v>17633.962420141092</v>
      </c>
      <c r="C502" s="176">
        <f>'T Revenue'!C499-'Revenue Requirement'!C$4+'Revenue Requirement'!C$33</f>
        <v>237997.60621424345</v>
      </c>
      <c r="D502" s="176">
        <f>'T Revenue'!D499-'Revenue Requirement'!D$4+'Revenue Requirement'!D$33</f>
        <v>145019.33261498576</v>
      </c>
      <c r="E502" s="176">
        <f>'T Revenue'!E499-'Revenue Requirement'!E$4+'Revenue Requirement'!E$33</f>
        <v>113950.64770192793</v>
      </c>
      <c r="G502" s="179" t="e">
        <f ca="1"/>
        <v>#NAME?</v>
      </c>
      <c r="H502" s="179" t="e">
        <f ca="1"/>
        <v>#NAME?</v>
      </c>
      <c r="I502" s="179" t="e">
        <f ca="1"/>
        <v>#NAME?</v>
      </c>
      <c r="J502" s="179" t="e">
        <f ca="1"/>
        <v>#NAME?</v>
      </c>
      <c r="L502" s="175">
        <f>NR_to_Cash!C$9</f>
        <v>-54723.468549817509</v>
      </c>
      <c r="M502" s="175">
        <f>NR_to_Cash!D$9</f>
        <v>-177401.26576231886</v>
      </c>
      <c r="N502" s="175">
        <f>NR_to_Cash!E$9</f>
        <v>-150226.47815209487</v>
      </c>
      <c r="O502" s="175">
        <f>NR_to_Cash!F$9</f>
        <v>-172910.78815747867</v>
      </c>
      <c r="Q502" s="1">
        <v>495</v>
      </c>
      <c r="R502" s="176">
        <v>17633.962420141092</v>
      </c>
      <c r="S502" s="176">
        <v>237997.60621424345</v>
      </c>
      <c r="T502" s="176">
        <v>145019.33261498576</v>
      </c>
      <c r="U502" s="176">
        <v>113950.64770192793</v>
      </c>
      <c r="V502" s="2"/>
      <c r="W502" s="176">
        <v>-29350.761399045703</v>
      </c>
      <c r="X502" s="176">
        <v>4.0502003354486078</v>
      </c>
      <c r="Y502" s="176">
        <v>-34757.357557422947</v>
      </c>
      <c r="Z502" s="176">
        <v>1906.9713674553204</v>
      </c>
      <c r="AA502" s="2"/>
      <c r="AB502" s="175">
        <v>-54723.468549817509</v>
      </c>
      <c r="AC502" s="175">
        <v>-177401.26576231886</v>
      </c>
      <c r="AD502" s="175">
        <v>-150226.47815209487</v>
      </c>
      <c r="AE502" s="175">
        <v>-172910.78815747867</v>
      </c>
    </row>
    <row r="503" spans="1:31">
      <c r="A503" s="1">
        <v>496</v>
      </c>
      <c r="B503" s="176">
        <f>'T Revenue'!B500-'Year 0'!G$8+'Year 0'!G$122</f>
        <v>-3990.8302431746852</v>
      </c>
      <c r="C503" s="176">
        <f>'T Revenue'!C500-'Revenue Requirement'!C$4+'Revenue Requirement'!C$33</f>
        <v>236447.91381870513</v>
      </c>
      <c r="D503" s="176">
        <f>'T Revenue'!D500-'Revenue Requirement'!D$4+'Revenue Requirement'!D$33</f>
        <v>183349.94215653883</v>
      </c>
      <c r="E503" s="176">
        <f>'T Revenue'!E500-'Revenue Requirement'!E$4+'Revenue Requirement'!E$33</f>
        <v>100341.33309599501</v>
      </c>
      <c r="G503" s="179" t="e">
        <f ca="1"/>
        <v>#NAME?</v>
      </c>
      <c r="H503" s="179" t="e">
        <f ca="1"/>
        <v>#NAME?</v>
      </c>
      <c r="I503" s="179" t="e">
        <f ca="1"/>
        <v>#NAME?</v>
      </c>
      <c r="J503" s="179" t="e">
        <f ca="1"/>
        <v>#NAME?</v>
      </c>
      <c r="L503" s="175">
        <f>NR_to_Cash!C$9</f>
        <v>-54723.468549817509</v>
      </c>
      <c r="M503" s="175">
        <f>NR_to_Cash!D$9</f>
        <v>-177401.26576231886</v>
      </c>
      <c r="N503" s="175">
        <f>NR_to_Cash!E$9</f>
        <v>-150226.47815209487</v>
      </c>
      <c r="O503" s="175">
        <f>NR_to_Cash!F$9</f>
        <v>-172910.78815747867</v>
      </c>
      <c r="Q503" s="1">
        <v>496</v>
      </c>
      <c r="R503" s="176">
        <v>-3990.8302431746852</v>
      </c>
      <c r="S503" s="176">
        <v>236447.91381870513</v>
      </c>
      <c r="T503" s="176">
        <v>183349.94215653883</v>
      </c>
      <c r="U503" s="176">
        <v>100341.33309599501</v>
      </c>
      <c r="V503" s="2"/>
      <c r="W503" s="176">
        <v>-52357.750661127851</v>
      </c>
      <c r="X503" s="176">
        <v>751.51010944019072</v>
      </c>
      <c r="Y503" s="176">
        <v>5242.4183318491559</v>
      </c>
      <c r="Z503" s="176">
        <v>5473.0255872283597</v>
      </c>
      <c r="AA503" s="2"/>
      <c r="AB503" s="175">
        <v>-54723.468549817509</v>
      </c>
      <c r="AC503" s="175">
        <v>-177401.26576231886</v>
      </c>
      <c r="AD503" s="175">
        <v>-150226.47815209487</v>
      </c>
      <c r="AE503" s="175">
        <v>-172910.78815747867</v>
      </c>
    </row>
    <row r="504" spans="1:31">
      <c r="A504" s="1">
        <v>497</v>
      </c>
      <c r="B504" s="176">
        <f>'T Revenue'!B501-'Year 0'!G$8+'Year 0'!G$122</f>
        <v>-1297.8688902722206</v>
      </c>
      <c r="C504" s="176">
        <f>'T Revenue'!C501-'Revenue Requirement'!C$4+'Revenue Requirement'!C$33</f>
        <v>256905.18294511898</v>
      </c>
      <c r="D504" s="176">
        <f>'T Revenue'!D501-'Revenue Requirement'!D$4+'Revenue Requirement'!D$33</f>
        <v>149581.07739455835</v>
      </c>
      <c r="E504" s="176">
        <f>'T Revenue'!E501-'Revenue Requirement'!E$4+'Revenue Requirement'!E$33</f>
        <v>142212.79223188385</v>
      </c>
      <c r="G504" s="179" t="e">
        <f ca="1"/>
        <v>#NAME?</v>
      </c>
      <c r="H504" s="179" t="e">
        <f ca="1"/>
        <v>#NAME?</v>
      </c>
      <c r="I504" s="179" t="e">
        <f ca="1"/>
        <v>#NAME?</v>
      </c>
      <c r="J504" s="179" t="e">
        <f ca="1"/>
        <v>#NAME?</v>
      </c>
      <c r="L504" s="175">
        <f>NR_to_Cash!C$9</f>
        <v>-54723.468549817509</v>
      </c>
      <c r="M504" s="175">
        <f>NR_to_Cash!D$9</f>
        <v>-177401.26576231886</v>
      </c>
      <c r="N504" s="175">
        <f>NR_to_Cash!E$9</f>
        <v>-150226.47815209487</v>
      </c>
      <c r="O504" s="175">
        <f>NR_to_Cash!F$9</f>
        <v>-172910.78815747867</v>
      </c>
      <c r="Q504" s="1">
        <v>497</v>
      </c>
      <c r="R504" s="176">
        <v>-1297.8688902722206</v>
      </c>
      <c r="S504" s="176">
        <v>256905.18294511898</v>
      </c>
      <c r="T504" s="176">
        <v>149581.07739455835</v>
      </c>
      <c r="U504" s="176">
        <v>142212.79223188385</v>
      </c>
      <c r="V504" s="2"/>
      <c r="W504" s="176">
        <v>-51231.068931204733</v>
      </c>
      <c r="X504" s="176">
        <v>-38307.293096940732</v>
      </c>
      <c r="Y504" s="176">
        <v>-23038.982788205147</v>
      </c>
      <c r="Z504" s="176">
        <v>-30545.55817763391</v>
      </c>
      <c r="AA504" s="2"/>
      <c r="AB504" s="175">
        <v>-54723.468549817509</v>
      </c>
      <c r="AC504" s="175">
        <v>-177401.26576231886</v>
      </c>
      <c r="AD504" s="175">
        <v>-150226.47815209487</v>
      </c>
      <c r="AE504" s="175">
        <v>-172910.78815747867</v>
      </c>
    </row>
    <row r="505" spans="1:31">
      <c r="A505" s="1">
        <v>498</v>
      </c>
      <c r="B505" s="176">
        <f>'T Revenue'!B502-'Year 0'!G$8+'Year 0'!G$122</f>
        <v>5753.856755081797</v>
      </c>
      <c r="C505" s="176">
        <f>'T Revenue'!C502-'Revenue Requirement'!C$4+'Revenue Requirement'!C$33</f>
        <v>261169.15226482227</v>
      </c>
      <c r="D505" s="176">
        <f>'T Revenue'!D502-'Revenue Requirement'!D$4+'Revenue Requirement'!D$33</f>
        <v>214329.03921319055</v>
      </c>
      <c r="E505" s="176">
        <f>'T Revenue'!E502-'Revenue Requirement'!E$4+'Revenue Requirement'!E$33</f>
        <v>151673.98235058738</v>
      </c>
      <c r="G505" s="179" t="e">
        <f ca="1"/>
        <v>#NAME?</v>
      </c>
      <c r="H505" s="179" t="e">
        <f ca="1"/>
        <v>#NAME?</v>
      </c>
      <c r="I505" s="179" t="e">
        <f ca="1"/>
        <v>#NAME?</v>
      </c>
      <c r="J505" s="179" t="e">
        <f ca="1"/>
        <v>#NAME?</v>
      </c>
      <c r="L505" s="175">
        <f>NR_to_Cash!C$9</f>
        <v>-54723.468549817509</v>
      </c>
      <c r="M505" s="175">
        <f>NR_to_Cash!D$9</f>
        <v>-177401.26576231886</v>
      </c>
      <c r="N505" s="175">
        <f>NR_to_Cash!E$9</f>
        <v>-150226.47815209487</v>
      </c>
      <c r="O505" s="175">
        <f>NR_to_Cash!F$9</f>
        <v>-172910.78815747867</v>
      </c>
      <c r="Q505" s="1">
        <v>498</v>
      </c>
      <c r="R505" s="176">
        <v>5753.856755081797</v>
      </c>
      <c r="S505" s="176">
        <v>261169.15226482227</v>
      </c>
      <c r="T505" s="176">
        <v>214329.03921319055</v>
      </c>
      <c r="U505" s="176">
        <v>151673.98235058738</v>
      </c>
      <c r="V505" s="2"/>
      <c r="W505" s="176">
        <v>-38986.818703618832</v>
      </c>
      <c r="X505" s="176">
        <v>-2393.1323845675215</v>
      </c>
      <c r="Y505" s="176">
        <v>-39192.110591666074</v>
      </c>
      <c r="Z505" s="176">
        <v>-27619.174572204472</v>
      </c>
      <c r="AA505" s="2"/>
      <c r="AB505" s="175">
        <v>-54723.468549817509</v>
      </c>
      <c r="AC505" s="175">
        <v>-177401.26576231886</v>
      </c>
      <c r="AD505" s="175">
        <v>-150226.47815209487</v>
      </c>
      <c r="AE505" s="175">
        <v>-172910.78815747867</v>
      </c>
    </row>
    <row r="506" spans="1:31">
      <c r="A506" s="1">
        <v>499</v>
      </c>
      <c r="B506" s="176">
        <f>'T Revenue'!B503-'Year 0'!G$8+'Year 0'!G$122</f>
        <v>10663.167065570829</v>
      </c>
      <c r="C506" s="176">
        <f>'T Revenue'!C503-'Revenue Requirement'!C$4+'Revenue Requirement'!C$33</f>
        <v>238558.64245480741</v>
      </c>
      <c r="D506" s="176">
        <f>'T Revenue'!D503-'Revenue Requirement'!D$4+'Revenue Requirement'!D$33</f>
        <v>146122.57432534732</v>
      </c>
      <c r="E506" s="176">
        <f>'T Revenue'!E503-'Revenue Requirement'!E$4+'Revenue Requirement'!E$33</f>
        <v>98113.408013431123</v>
      </c>
      <c r="G506" s="179" t="e">
        <f ca="1"/>
        <v>#NAME?</v>
      </c>
      <c r="H506" s="179" t="e">
        <f ca="1"/>
        <v>#NAME?</v>
      </c>
      <c r="I506" s="179" t="e">
        <f ca="1"/>
        <v>#NAME?</v>
      </c>
      <c r="J506" s="179" t="e">
        <f ca="1"/>
        <v>#NAME?</v>
      </c>
      <c r="L506" s="175">
        <f>NR_to_Cash!C$9</f>
        <v>-54723.468549817509</v>
      </c>
      <c r="M506" s="175">
        <f>NR_to_Cash!D$9</f>
        <v>-177401.26576231886</v>
      </c>
      <c r="N506" s="175">
        <f>NR_to_Cash!E$9</f>
        <v>-150226.47815209487</v>
      </c>
      <c r="O506" s="175">
        <f>NR_to_Cash!F$9</f>
        <v>-172910.78815747867</v>
      </c>
      <c r="Q506" s="1">
        <v>499</v>
      </c>
      <c r="R506" s="176">
        <v>10663.167065570829</v>
      </c>
      <c r="S506" s="176">
        <v>238558.64245480741</v>
      </c>
      <c r="T506" s="176">
        <v>146122.57432534732</v>
      </c>
      <c r="U506" s="176">
        <v>98113.408013431123</v>
      </c>
      <c r="V506" s="2"/>
      <c r="W506" s="176">
        <v>-17639.151888201479</v>
      </c>
      <c r="X506" s="176">
        <v>-20436.592120117508</v>
      </c>
      <c r="Y506" s="176">
        <v>6578.7705737941433</v>
      </c>
      <c r="Z506" s="176">
        <v>2844.9688893759158</v>
      </c>
      <c r="AA506" s="2"/>
      <c r="AB506" s="175">
        <v>-54723.468549817509</v>
      </c>
      <c r="AC506" s="175">
        <v>-177401.26576231886</v>
      </c>
      <c r="AD506" s="175">
        <v>-150226.47815209487</v>
      </c>
      <c r="AE506" s="175">
        <v>-172910.78815747867</v>
      </c>
    </row>
    <row r="507" spans="1:31">
      <c r="A507" s="1">
        <v>500</v>
      </c>
      <c r="B507" s="176">
        <f>'T Revenue'!B504-'Year 0'!G$8+'Year 0'!G$122</f>
        <v>14627.036367445718</v>
      </c>
      <c r="C507" s="176">
        <f>'T Revenue'!C504-'Revenue Requirement'!C$4+'Revenue Requirement'!C$33</f>
        <v>243073.98134873831</v>
      </c>
      <c r="D507" s="176">
        <f>'T Revenue'!D504-'Revenue Requirement'!D$4+'Revenue Requirement'!D$33</f>
        <v>134432.65237766388</v>
      </c>
      <c r="E507" s="176">
        <f>'T Revenue'!E504-'Revenue Requirement'!E$4+'Revenue Requirement'!E$33</f>
        <v>120972.503205491</v>
      </c>
      <c r="G507" s="179" t="e">
        <f ca="1"/>
        <v>#NAME?</v>
      </c>
      <c r="H507" s="179" t="e">
        <f ca="1"/>
        <v>#NAME?</v>
      </c>
      <c r="I507" s="179" t="e">
        <f ca="1"/>
        <v>#NAME?</v>
      </c>
      <c r="J507" s="179" t="e">
        <f ca="1"/>
        <v>#NAME?</v>
      </c>
      <c r="L507" s="175">
        <f>NR_to_Cash!C$9</f>
        <v>-54723.468549817509</v>
      </c>
      <c r="M507" s="175">
        <f>NR_to_Cash!D$9</f>
        <v>-177401.26576231886</v>
      </c>
      <c r="N507" s="175">
        <f>NR_to_Cash!E$9</f>
        <v>-150226.47815209487</v>
      </c>
      <c r="O507" s="175">
        <f>NR_to_Cash!F$9</f>
        <v>-172910.78815747867</v>
      </c>
      <c r="Q507" s="1">
        <v>500</v>
      </c>
      <c r="R507" s="176">
        <v>14627.036367445718</v>
      </c>
      <c r="S507" s="176">
        <v>243073.98134873831</v>
      </c>
      <c r="T507" s="176">
        <v>134432.65237766388</v>
      </c>
      <c r="U507" s="176">
        <v>120972.503205491</v>
      </c>
      <c r="V507" s="2"/>
      <c r="W507" s="176">
        <v>-33331.003906988422</v>
      </c>
      <c r="X507" s="176">
        <v>-5349.1044860514812</v>
      </c>
      <c r="Y507" s="176">
        <v>-2333.226042063674</v>
      </c>
      <c r="Z507" s="176">
        <v>-14145.781366463518</v>
      </c>
      <c r="AA507" s="2"/>
      <c r="AB507" s="175">
        <v>-54723.468549817509</v>
      </c>
      <c r="AC507" s="175">
        <v>-177401.26576231886</v>
      </c>
      <c r="AD507" s="175">
        <v>-150226.47815209487</v>
      </c>
      <c r="AE507" s="175">
        <v>-172910.78815747867</v>
      </c>
    </row>
    <row r="508" spans="1:31">
      <c r="A508" s="1">
        <v>501</v>
      </c>
      <c r="B508" s="176">
        <f>'T Revenue'!B505-'Year 0'!G$8+'Year 0'!G$122</f>
        <v>8569.8355447640643</v>
      </c>
      <c r="C508" s="176">
        <f>'T Revenue'!C505-'Revenue Requirement'!C$4+'Revenue Requirement'!C$33</f>
        <v>271789.10282043251</v>
      </c>
      <c r="D508" s="176">
        <f>'T Revenue'!D505-'Revenue Requirement'!D$4+'Revenue Requirement'!D$33</f>
        <v>156096.36257653846</v>
      </c>
      <c r="E508" s="176">
        <f>'T Revenue'!E505-'Revenue Requirement'!E$4+'Revenue Requirement'!E$33</f>
        <v>142568.01653532824</v>
      </c>
      <c r="G508" s="179" t="e">
        <f ca="1"/>
        <v>#NAME?</v>
      </c>
      <c r="H508" s="179" t="e">
        <f ca="1"/>
        <v>#NAME?</v>
      </c>
      <c r="I508" s="179" t="e">
        <f ca="1"/>
        <v>#NAME?</v>
      </c>
      <c r="J508" s="179" t="e">
        <f ca="1"/>
        <v>#NAME?</v>
      </c>
      <c r="L508" s="175">
        <f>NR_to_Cash!C$9</f>
        <v>-54723.468549817509</v>
      </c>
      <c r="M508" s="175">
        <f>NR_to_Cash!D$9</f>
        <v>-177401.26576231886</v>
      </c>
      <c r="N508" s="175">
        <f>NR_to_Cash!E$9</f>
        <v>-150226.47815209487</v>
      </c>
      <c r="O508" s="175">
        <f>NR_to_Cash!F$9</f>
        <v>-172910.78815747867</v>
      </c>
      <c r="Q508" s="1">
        <v>501</v>
      </c>
      <c r="R508" s="176">
        <v>8569.8355447640643</v>
      </c>
      <c r="S508" s="176">
        <v>271789.10282043251</v>
      </c>
      <c r="T508" s="176">
        <v>156096.36257653846</v>
      </c>
      <c r="U508" s="176">
        <v>142568.01653532824</v>
      </c>
      <c r="V508" s="2"/>
      <c r="W508" s="176">
        <v>-25651.424235117389</v>
      </c>
      <c r="X508" s="176">
        <v>2347.3222822616808</v>
      </c>
      <c r="Y508" s="176">
        <v>-16029.751626166282</v>
      </c>
      <c r="Z508" s="176">
        <v>-30840.616935452446</v>
      </c>
      <c r="AA508" s="2"/>
      <c r="AB508" s="175">
        <v>-54723.468549817509</v>
      </c>
      <c r="AC508" s="175">
        <v>-177401.26576231886</v>
      </c>
      <c r="AD508" s="175">
        <v>-150226.47815209487</v>
      </c>
      <c r="AE508" s="175">
        <v>-172910.78815747867</v>
      </c>
    </row>
    <row r="509" spans="1:31">
      <c r="A509" s="1">
        <v>502</v>
      </c>
      <c r="B509" s="176">
        <f>'T Revenue'!B506-'Year 0'!G$8+'Year 0'!G$122</f>
        <v>-17727.616604252951</v>
      </c>
      <c r="C509" s="176">
        <f>'T Revenue'!C506-'Revenue Requirement'!C$4+'Revenue Requirement'!C$33</f>
        <v>270775.28988915985</v>
      </c>
      <c r="D509" s="176">
        <f>'T Revenue'!D506-'Revenue Requirement'!D$4+'Revenue Requirement'!D$33</f>
        <v>167612.41378764156</v>
      </c>
      <c r="E509" s="176">
        <f>'T Revenue'!E506-'Revenue Requirement'!E$4+'Revenue Requirement'!E$33</f>
        <v>98554.714873896912</v>
      </c>
      <c r="G509" s="179" t="e">
        <f ca="1"/>
        <v>#NAME?</v>
      </c>
      <c r="H509" s="179" t="e">
        <f ca="1"/>
        <v>#NAME?</v>
      </c>
      <c r="I509" s="179" t="e">
        <f ca="1"/>
        <v>#NAME?</v>
      </c>
      <c r="J509" s="179" t="e">
        <f ca="1"/>
        <v>#NAME?</v>
      </c>
      <c r="L509" s="175">
        <f>NR_to_Cash!C$9</f>
        <v>-54723.468549817509</v>
      </c>
      <c r="M509" s="175">
        <f>NR_to_Cash!D$9</f>
        <v>-177401.26576231886</v>
      </c>
      <c r="N509" s="175">
        <f>NR_to_Cash!E$9</f>
        <v>-150226.47815209487</v>
      </c>
      <c r="O509" s="175">
        <f>NR_to_Cash!F$9</f>
        <v>-172910.78815747867</v>
      </c>
      <c r="Q509" s="1">
        <v>502</v>
      </c>
      <c r="R509" s="176">
        <v>-17727.616604252951</v>
      </c>
      <c r="S509" s="176">
        <v>270775.28988915985</v>
      </c>
      <c r="T509" s="176">
        <v>167612.41378764156</v>
      </c>
      <c r="U509" s="176">
        <v>98554.714873896912</v>
      </c>
      <c r="V509" s="2"/>
      <c r="W509" s="176">
        <v>-10543.365386909107</v>
      </c>
      <c r="X509" s="176">
        <v>-2382.8415916017257</v>
      </c>
      <c r="Y509" s="176">
        <v>-40434.820867505623</v>
      </c>
      <c r="Z509" s="176">
        <v>-32489.095987136709</v>
      </c>
      <c r="AA509" s="2"/>
      <c r="AB509" s="175">
        <v>-54723.468549817509</v>
      </c>
      <c r="AC509" s="175">
        <v>-177401.26576231886</v>
      </c>
      <c r="AD509" s="175">
        <v>-150226.47815209487</v>
      </c>
      <c r="AE509" s="175">
        <v>-172910.78815747867</v>
      </c>
    </row>
    <row r="510" spans="1:31">
      <c r="A510" s="1">
        <v>503</v>
      </c>
      <c r="B510" s="176">
        <f>'T Revenue'!B507-'Year 0'!G$8+'Year 0'!G$122</f>
        <v>-22485.344193044119</v>
      </c>
      <c r="C510" s="176">
        <f>'T Revenue'!C507-'Revenue Requirement'!C$4+'Revenue Requirement'!C$33</f>
        <v>193412.04948648321</v>
      </c>
      <c r="D510" s="176">
        <f>'T Revenue'!D507-'Revenue Requirement'!D$4+'Revenue Requirement'!D$33</f>
        <v>134336.54060760164</v>
      </c>
      <c r="E510" s="176">
        <f>'T Revenue'!E507-'Revenue Requirement'!E$4+'Revenue Requirement'!E$33</f>
        <v>94104.121787812561</v>
      </c>
      <c r="G510" s="179" t="e">
        <f ca="1"/>
        <v>#NAME?</v>
      </c>
      <c r="H510" s="179" t="e">
        <f ca="1"/>
        <v>#NAME?</v>
      </c>
      <c r="I510" s="179" t="e">
        <f ca="1"/>
        <v>#NAME?</v>
      </c>
      <c r="J510" s="179" t="e">
        <f ca="1"/>
        <v>#NAME?</v>
      </c>
      <c r="L510" s="175">
        <f>NR_to_Cash!C$9</f>
        <v>-54723.468549817509</v>
      </c>
      <c r="M510" s="175">
        <f>NR_to_Cash!D$9</f>
        <v>-177401.26576231886</v>
      </c>
      <c r="N510" s="175">
        <f>NR_to_Cash!E$9</f>
        <v>-150226.47815209487</v>
      </c>
      <c r="O510" s="175">
        <f>NR_to_Cash!F$9</f>
        <v>-172910.78815747867</v>
      </c>
      <c r="Q510" s="1">
        <v>503</v>
      </c>
      <c r="R510" s="176">
        <v>-22485.344193044119</v>
      </c>
      <c r="S510" s="176">
        <v>193412.04948648321</v>
      </c>
      <c r="T510" s="176">
        <v>134336.54060760164</v>
      </c>
      <c r="U510" s="176">
        <v>94104.121787812561</v>
      </c>
      <c r="V510" s="2"/>
      <c r="W510" s="176">
        <v>-5582.6850060246652</v>
      </c>
      <c r="X510" s="176">
        <v>-26525.964642243925</v>
      </c>
      <c r="Y510" s="176">
        <v>-48751.34737385367</v>
      </c>
      <c r="Z510" s="176">
        <v>-2964.6342095804866</v>
      </c>
      <c r="AA510" s="2"/>
      <c r="AB510" s="175">
        <v>-54723.468549817509</v>
      </c>
      <c r="AC510" s="175">
        <v>-177401.26576231886</v>
      </c>
      <c r="AD510" s="175">
        <v>-150226.47815209487</v>
      </c>
      <c r="AE510" s="175">
        <v>-172910.78815747867</v>
      </c>
    </row>
    <row r="511" spans="1:31">
      <c r="A511" s="1">
        <v>504</v>
      </c>
      <c r="B511" s="176">
        <f>'T Revenue'!B508-'Year 0'!G$8+'Year 0'!G$122</f>
        <v>896.98820402799174</v>
      </c>
      <c r="C511" s="176">
        <f>'T Revenue'!C508-'Revenue Requirement'!C$4+'Revenue Requirement'!C$33</f>
        <v>275061.54641610896</v>
      </c>
      <c r="D511" s="176">
        <f>'T Revenue'!D508-'Revenue Requirement'!D$4+'Revenue Requirement'!D$33</f>
        <v>206589.09374134173</v>
      </c>
      <c r="E511" s="176">
        <f>'T Revenue'!E508-'Revenue Requirement'!E$4+'Revenue Requirement'!E$33</f>
        <v>135129.78707764042</v>
      </c>
      <c r="G511" s="179" t="e">
        <f ca="1"/>
        <v>#NAME?</v>
      </c>
      <c r="H511" s="179" t="e">
        <f ca="1"/>
        <v>#NAME?</v>
      </c>
      <c r="I511" s="179" t="e">
        <f ca="1"/>
        <v>#NAME?</v>
      </c>
      <c r="J511" s="179" t="e">
        <f ca="1"/>
        <v>#NAME?</v>
      </c>
      <c r="L511" s="175">
        <f>NR_to_Cash!C$9</f>
        <v>-54723.468549817509</v>
      </c>
      <c r="M511" s="175">
        <f>NR_to_Cash!D$9</f>
        <v>-177401.26576231886</v>
      </c>
      <c r="N511" s="175">
        <f>NR_to_Cash!E$9</f>
        <v>-150226.47815209487</v>
      </c>
      <c r="O511" s="175">
        <f>NR_to_Cash!F$9</f>
        <v>-172910.78815747867</v>
      </c>
      <c r="Q511" s="1">
        <v>504</v>
      </c>
      <c r="R511" s="176">
        <v>896.98820402799174</v>
      </c>
      <c r="S511" s="176">
        <v>275061.54641610896</v>
      </c>
      <c r="T511" s="176">
        <v>206589.09374134173</v>
      </c>
      <c r="U511" s="176">
        <v>135129.78707764042</v>
      </c>
      <c r="V511" s="2"/>
      <c r="W511" s="176">
        <v>-67488.565670981538</v>
      </c>
      <c r="X511" s="176">
        <v>-12394.496593941702</v>
      </c>
      <c r="Y511" s="176">
        <v>-42494.13261549524</v>
      </c>
      <c r="Z511" s="176">
        <v>-47396.513925300678</v>
      </c>
      <c r="AA511" s="2"/>
      <c r="AB511" s="175">
        <v>-54723.468549817509</v>
      </c>
      <c r="AC511" s="175">
        <v>-177401.26576231886</v>
      </c>
      <c r="AD511" s="175">
        <v>-150226.47815209487</v>
      </c>
      <c r="AE511" s="175">
        <v>-172910.78815747867</v>
      </c>
    </row>
    <row r="512" spans="1:31">
      <c r="A512" s="1">
        <v>505</v>
      </c>
      <c r="B512" s="176">
        <f>'T Revenue'!B509-'Year 0'!G$8+'Year 0'!G$122</f>
        <v>3138.6607676348649</v>
      </c>
      <c r="C512" s="176">
        <f>'T Revenue'!C509-'Revenue Requirement'!C$4+'Revenue Requirement'!C$33</f>
        <v>227423.20759550342</v>
      </c>
      <c r="D512" s="176">
        <f>'T Revenue'!D509-'Revenue Requirement'!D$4+'Revenue Requirement'!D$33</f>
        <v>167146.32032214548</v>
      </c>
      <c r="E512" s="176">
        <f>'T Revenue'!E509-'Revenue Requirement'!E$4+'Revenue Requirement'!E$33</f>
        <v>88309.888443807373</v>
      </c>
      <c r="G512" s="179" t="e">
        <f ca="1"/>
        <v>#NAME?</v>
      </c>
      <c r="H512" s="179" t="e">
        <f ca="1"/>
        <v>#NAME?</v>
      </c>
      <c r="I512" s="179" t="e">
        <f ca="1"/>
        <v>#NAME?</v>
      </c>
      <c r="J512" s="179" t="e">
        <f ca="1"/>
        <v>#NAME?</v>
      </c>
      <c r="L512" s="175">
        <f>NR_to_Cash!C$9</f>
        <v>-54723.468549817509</v>
      </c>
      <c r="M512" s="175">
        <f>NR_to_Cash!D$9</f>
        <v>-177401.26576231886</v>
      </c>
      <c r="N512" s="175">
        <f>NR_to_Cash!E$9</f>
        <v>-150226.47815209487</v>
      </c>
      <c r="O512" s="175">
        <f>NR_to_Cash!F$9</f>
        <v>-172910.78815747867</v>
      </c>
      <c r="Q512" s="1">
        <v>505</v>
      </c>
      <c r="R512" s="176">
        <v>3138.6607676348649</v>
      </c>
      <c r="S512" s="176">
        <v>227423.20759550342</v>
      </c>
      <c r="T512" s="176">
        <v>167146.32032214548</v>
      </c>
      <c r="U512" s="176">
        <v>88309.888443807373</v>
      </c>
      <c r="V512" s="2"/>
      <c r="W512" s="176">
        <v>-42206.345633257646</v>
      </c>
      <c r="X512" s="176">
        <v>11208.973854761571</v>
      </c>
      <c r="Y512" s="176">
        <v>17739.428808470024</v>
      </c>
      <c r="Z512" s="176">
        <v>-10883.319011714077</v>
      </c>
      <c r="AA512" s="2"/>
      <c r="AB512" s="175">
        <v>-54723.468549817509</v>
      </c>
      <c r="AC512" s="175">
        <v>-177401.26576231886</v>
      </c>
      <c r="AD512" s="175">
        <v>-150226.47815209487</v>
      </c>
      <c r="AE512" s="175">
        <v>-172910.78815747867</v>
      </c>
    </row>
    <row r="513" spans="1:31">
      <c r="A513" s="1">
        <v>506</v>
      </c>
      <c r="B513" s="176">
        <f>'T Revenue'!B510-'Year 0'!G$8+'Year 0'!G$122</f>
        <v>-21185.388498943532</v>
      </c>
      <c r="C513" s="176">
        <f>'T Revenue'!C510-'Revenue Requirement'!C$4+'Revenue Requirement'!C$33</f>
        <v>203102.11921835737</v>
      </c>
      <c r="D513" s="176">
        <f>'T Revenue'!D510-'Revenue Requirement'!D$4+'Revenue Requirement'!D$33</f>
        <v>126894.28973414283</v>
      </c>
      <c r="E513" s="176">
        <f>'T Revenue'!E510-'Revenue Requirement'!E$4+'Revenue Requirement'!E$33</f>
        <v>86476.17664976581</v>
      </c>
      <c r="G513" s="179" t="e">
        <f ca="1"/>
        <v>#NAME?</v>
      </c>
      <c r="H513" s="179" t="e">
        <f ca="1"/>
        <v>#NAME?</v>
      </c>
      <c r="I513" s="179" t="e">
        <f ca="1"/>
        <v>#NAME?</v>
      </c>
      <c r="J513" s="179" t="e">
        <f ca="1"/>
        <v>#NAME?</v>
      </c>
      <c r="L513" s="175">
        <f>NR_to_Cash!C$9</f>
        <v>-54723.468549817509</v>
      </c>
      <c r="M513" s="175">
        <f>NR_to_Cash!D$9</f>
        <v>-177401.26576231886</v>
      </c>
      <c r="N513" s="175">
        <f>NR_to_Cash!E$9</f>
        <v>-150226.47815209487</v>
      </c>
      <c r="O513" s="175">
        <f>NR_to_Cash!F$9</f>
        <v>-172910.78815747867</v>
      </c>
      <c r="Q513" s="1">
        <v>506</v>
      </c>
      <c r="R513" s="176">
        <v>-21185.388498943532</v>
      </c>
      <c r="S513" s="176">
        <v>203102.11921835737</v>
      </c>
      <c r="T513" s="176">
        <v>126894.28973414283</v>
      </c>
      <c r="U513" s="176">
        <v>86476.17664976581</v>
      </c>
      <c r="V513" s="2"/>
      <c r="W513" s="176">
        <v>-16036.734627879341</v>
      </c>
      <c r="X513" s="176">
        <v>5143.502549297642</v>
      </c>
      <c r="Y513" s="176">
        <v>-22437.366583846277</v>
      </c>
      <c r="Z513" s="176">
        <v>-17305.311748207547</v>
      </c>
      <c r="AA513" s="2"/>
      <c r="AB513" s="175">
        <v>-54723.468549817509</v>
      </c>
      <c r="AC513" s="175">
        <v>-177401.26576231886</v>
      </c>
      <c r="AD513" s="175">
        <v>-150226.47815209487</v>
      </c>
      <c r="AE513" s="175">
        <v>-172910.78815747867</v>
      </c>
    </row>
    <row r="514" spans="1:31">
      <c r="A514" s="1">
        <v>507</v>
      </c>
      <c r="B514" s="176">
        <f>'T Revenue'!B511-'Year 0'!G$8+'Year 0'!G$122</f>
        <v>-16365.988109231694</v>
      </c>
      <c r="C514" s="176">
        <f>'T Revenue'!C511-'Revenue Requirement'!C$4+'Revenue Requirement'!C$33</f>
        <v>233263.86753222812</v>
      </c>
      <c r="D514" s="176">
        <f>'T Revenue'!D511-'Revenue Requirement'!D$4+'Revenue Requirement'!D$33</f>
        <v>135233.03048446937</v>
      </c>
      <c r="E514" s="176">
        <f>'T Revenue'!E511-'Revenue Requirement'!E$4+'Revenue Requirement'!E$33</f>
        <v>97771.122796443058</v>
      </c>
      <c r="G514" s="179" t="e">
        <f ca="1"/>
        <v>#NAME?</v>
      </c>
      <c r="H514" s="179" t="e">
        <f ca="1"/>
        <v>#NAME?</v>
      </c>
      <c r="I514" s="179" t="e">
        <f ca="1"/>
        <v>#NAME?</v>
      </c>
      <c r="J514" s="179" t="e">
        <f ca="1"/>
        <v>#NAME?</v>
      </c>
      <c r="L514" s="175">
        <f>NR_to_Cash!C$9</f>
        <v>-54723.468549817509</v>
      </c>
      <c r="M514" s="175">
        <f>NR_to_Cash!D$9</f>
        <v>-177401.26576231886</v>
      </c>
      <c r="N514" s="175">
        <f>NR_to_Cash!E$9</f>
        <v>-150226.47815209487</v>
      </c>
      <c r="O514" s="175">
        <f>NR_to_Cash!F$9</f>
        <v>-172910.78815747867</v>
      </c>
      <c r="Q514" s="1">
        <v>507</v>
      </c>
      <c r="R514" s="176">
        <v>-16365.988109231694</v>
      </c>
      <c r="S514" s="176">
        <v>233263.86753222812</v>
      </c>
      <c r="T514" s="176">
        <v>135233.03048446937</v>
      </c>
      <c r="U514" s="176">
        <v>97771.122796443058</v>
      </c>
      <c r="V514" s="2"/>
      <c r="W514" s="176">
        <v>-81300.780619162135</v>
      </c>
      <c r="X514" s="176">
        <v>-28064.896183724515</v>
      </c>
      <c r="Y514" s="176">
        <v>-31507.362702229526</v>
      </c>
      <c r="Z514" s="176">
        <v>-30690.054653593805</v>
      </c>
      <c r="AA514" s="2"/>
      <c r="AB514" s="175">
        <v>-54723.468549817509</v>
      </c>
      <c r="AC514" s="175">
        <v>-177401.26576231886</v>
      </c>
      <c r="AD514" s="175">
        <v>-150226.47815209487</v>
      </c>
      <c r="AE514" s="175">
        <v>-172910.78815747867</v>
      </c>
    </row>
    <row r="515" spans="1:31">
      <c r="A515" s="1">
        <v>508</v>
      </c>
      <c r="B515" s="176">
        <f>'T Revenue'!B512-'Year 0'!G$8+'Year 0'!G$122</f>
        <v>-5470.1283139672596</v>
      </c>
      <c r="C515" s="176">
        <f>'T Revenue'!C512-'Revenue Requirement'!C$4+'Revenue Requirement'!C$33</f>
        <v>180535.4152782124</v>
      </c>
      <c r="D515" s="176">
        <f>'T Revenue'!D512-'Revenue Requirement'!D$4+'Revenue Requirement'!D$33</f>
        <v>149387.51093299058</v>
      </c>
      <c r="E515" s="176">
        <f>'T Revenue'!E512-'Revenue Requirement'!E$4+'Revenue Requirement'!E$33</f>
        <v>86524.684317743639</v>
      </c>
      <c r="G515" s="179" t="e">
        <f ca="1"/>
        <v>#NAME?</v>
      </c>
      <c r="H515" s="179" t="e">
        <f ca="1"/>
        <v>#NAME?</v>
      </c>
      <c r="I515" s="179" t="e">
        <f ca="1"/>
        <v>#NAME?</v>
      </c>
      <c r="J515" s="179" t="e">
        <f ca="1"/>
        <v>#NAME?</v>
      </c>
      <c r="L515" s="175">
        <f>NR_to_Cash!C$9</f>
        <v>-54723.468549817509</v>
      </c>
      <c r="M515" s="175">
        <f>NR_to_Cash!D$9</f>
        <v>-177401.26576231886</v>
      </c>
      <c r="N515" s="175">
        <f>NR_to_Cash!E$9</f>
        <v>-150226.47815209487</v>
      </c>
      <c r="O515" s="175">
        <f>NR_to_Cash!F$9</f>
        <v>-172910.78815747867</v>
      </c>
      <c r="Q515" s="1">
        <v>508</v>
      </c>
      <c r="R515" s="176">
        <v>-5470.1283139672596</v>
      </c>
      <c r="S515" s="176">
        <v>180535.4152782124</v>
      </c>
      <c r="T515" s="176">
        <v>149387.51093299058</v>
      </c>
      <c r="U515" s="176">
        <v>86524.684317743639</v>
      </c>
      <c r="V515" s="2"/>
      <c r="W515" s="176">
        <v>-10369.730627741665</v>
      </c>
      <c r="X515" s="176">
        <v>-12623.873531820485</v>
      </c>
      <c r="Y515" s="176">
        <v>10587.335797187174</v>
      </c>
      <c r="Z515" s="176">
        <v>31660.041649096645</v>
      </c>
      <c r="AA515" s="2"/>
      <c r="AB515" s="175">
        <v>-54723.468549817509</v>
      </c>
      <c r="AC515" s="175">
        <v>-177401.26576231886</v>
      </c>
      <c r="AD515" s="175">
        <v>-150226.47815209487</v>
      </c>
      <c r="AE515" s="175">
        <v>-172910.78815747867</v>
      </c>
    </row>
    <row r="516" spans="1:31">
      <c r="A516" s="1">
        <v>509</v>
      </c>
      <c r="B516" s="176">
        <f>'T Revenue'!B513-'Year 0'!G$8+'Year 0'!G$122</f>
        <v>18405.59941437724</v>
      </c>
      <c r="C516" s="176">
        <f>'T Revenue'!C513-'Revenue Requirement'!C$4+'Revenue Requirement'!C$33</f>
        <v>217817.45380632952</v>
      </c>
      <c r="D516" s="176">
        <f>'T Revenue'!D513-'Revenue Requirement'!D$4+'Revenue Requirement'!D$33</f>
        <v>142780.30593639938</v>
      </c>
      <c r="E516" s="176">
        <f>'T Revenue'!E513-'Revenue Requirement'!E$4+'Revenue Requirement'!E$33</f>
        <v>101980.80172496475</v>
      </c>
      <c r="G516" s="179" t="e">
        <f ca="1"/>
        <v>#NAME?</v>
      </c>
      <c r="H516" s="179" t="e">
        <f ca="1"/>
        <v>#NAME?</v>
      </c>
      <c r="I516" s="179" t="e">
        <f ca="1"/>
        <v>#NAME?</v>
      </c>
      <c r="J516" s="179" t="e">
        <f ca="1"/>
        <v>#NAME?</v>
      </c>
      <c r="L516" s="175">
        <f>NR_to_Cash!C$9</f>
        <v>-54723.468549817509</v>
      </c>
      <c r="M516" s="175">
        <f>NR_to_Cash!D$9</f>
        <v>-177401.26576231886</v>
      </c>
      <c r="N516" s="175">
        <f>NR_to_Cash!E$9</f>
        <v>-150226.47815209487</v>
      </c>
      <c r="O516" s="175">
        <f>NR_to_Cash!F$9</f>
        <v>-172910.78815747867</v>
      </c>
      <c r="Q516" s="1">
        <v>509</v>
      </c>
      <c r="R516" s="176">
        <v>18405.59941437724</v>
      </c>
      <c r="S516" s="176">
        <v>217817.45380632952</v>
      </c>
      <c r="T516" s="176">
        <v>142780.30593639938</v>
      </c>
      <c r="U516" s="176">
        <v>101980.80172496475</v>
      </c>
      <c r="V516" s="2"/>
      <c r="W516" s="176">
        <v>-14308.991086458671</v>
      </c>
      <c r="X516" s="176">
        <v>-41958.058086686535</v>
      </c>
      <c r="Y516" s="176">
        <v>25071.208045142004</v>
      </c>
      <c r="Z516" s="176">
        <v>-3616.3493718961254</v>
      </c>
      <c r="AA516" s="2"/>
      <c r="AB516" s="175">
        <v>-54723.468549817509</v>
      </c>
      <c r="AC516" s="175">
        <v>-177401.26576231886</v>
      </c>
      <c r="AD516" s="175">
        <v>-150226.47815209487</v>
      </c>
      <c r="AE516" s="175">
        <v>-172910.78815747867</v>
      </c>
    </row>
    <row r="517" spans="1:31">
      <c r="A517" s="1">
        <v>510</v>
      </c>
      <c r="B517" s="176">
        <f>'T Revenue'!B514-'Year 0'!G$8+'Year 0'!G$122</f>
        <v>-5954.793302785838</v>
      </c>
      <c r="C517" s="176">
        <f>'T Revenue'!C514-'Revenue Requirement'!C$4+'Revenue Requirement'!C$33</f>
        <v>253909.28977386164</v>
      </c>
      <c r="D517" s="176">
        <f>'T Revenue'!D514-'Revenue Requirement'!D$4+'Revenue Requirement'!D$33</f>
        <v>156118.00498763821</v>
      </c>
      <c r="E517" s="176">
        <f>'T Revenue'!E514-'Revenue Requirement'!E$4+'Revenue Requirement'!E$33</f>
        <v>71711.078206662321</v>
      </c>
      <c r="G517" s="179" t="e">
        <f ca="1"/>
        <v>#NAME?</v>
      </c>
      <c r="H517" s="179" t="e">
        <f ca="1"/>
        <v>#NAME?</v>
      </c>
      <c r="I517" s="179" t="e">
        <f ca="1"/>
        <v>#NAME?</v>
      </c>
      <c r="J517" s="179" t="e">
        <f ca="1"/>
        <v>#NAME?</v>
      </c>
      <c r="L517" s="175">
        <f>NR_to_Cash!C$9</f>
        <v>-54723.468549817509</v>
      </c>
      <c r="M517" s="175">
        <f>NR_to_Cash!D$9</f>
        <v>-177401.26576231886</v>
      </c>
      <c r="N517" s="175">
        <f>NR_to_Cash!E$9</f>
        <v>-150226.47815209487</v>
      </c>
      <c r="O517" s="175">
        <f>NR_to_Cash!F$9</f>
        <v>-172910.78815747867</v>
      </c>
      <c r="Q517" s="1">
        <v>510</v>
      </c>
      <c r="R517" s="176">
        <v>-5954.793302785838</v>
      </c>
      <c r="S517" s="176">
        <v>253909.28977386164</v>
      </c>
      <c r="T517" s="176">
        <v>156118.00498763821</v>
      </c>
      <c r="U517" s="176">
        <v>71711.078206662321</v>
      </c>
      <c r="V517" s="2"/>
      <c r="W517" s="176">
        <v>-22855.946608387982</v>
      </c>
      <c r="X517" s="176">
        <v>-17050.4755759947</v>
      </c>
      <c r="Y517" s="176">
        <v>-833.05377222248353</v>
      </c>
      <c r="Z517" s="176">
        <v>-22579.360868962249</v>
      </c>
      <c r="AA517" s="2"/>
      <c r="AB517" s="175">
        <v>-54723.468549817509</v>
      </c>
      <c r="AC517" s="175">
        <v>-177401.26576231886</v>
      </c>
      <c r="AD517" s="175">
        <v>-150226.47815209487</v>
      </c>
      <c r="AE517" s="175">
        <v>-172910.78815747867</v>
      </c>
    </row>
    <row r="518" spans="1:31">
      <c r="A518" s="1">
        <v>511</v>
      </c>
      <c r="B518" s="176">
        <f>'T Revenue'!B515-'Year 0'!G$8+'Year 0'!G$122</f>
        <v>5535.2771921025123</v>
      </c>
      <c r="C518" s="176">
        <f>'T Revenue'!C515-'Revenue Requirement'!C$4+'Revenue Requirement'!C$33</f>
        <v>239612.48684493685</v>
      </c>
      <c r="D518" s="176">
        <f>'T Revenue'!D515-'Revenue Requirement'!D$4+'Revenue Requirement'!D$33</f>
        <v>157706.32071886794</v>
      </c>
      <c r="E518" s="176">
        <f>'T Revenue'!E515-'Revenue Requirement'!E$4+'Revenue Requirement'!E$33</f>
        <v>112269.27905539493</v>
      </c>
      <c r="G518" s="179" t="e">
        <f ca="1"/>
        <v>#NAME?</v>
      </c>
      <c r="H518" s="179" t="e">
        <f ca="1"/>
        <v>#NAME?</v>
      </c>
      <c r="I518" s="179" t="e">
        <f ca="1"/>
        <v>#NAME?</v>
      </c>
      <c r="J518" s="179" t="e">
        <f ca="1"/>
        <v>#NAME?</v>
      </c>
      <c r="L518" s="175">
        <f>NR_to_Cash!C$9</f>
        <v>-54723.468549817509</v>
      </c>
      <c r="M518" s="175">
        <f>NR_to_Cash!D$9</f>
        <v>-177401.26576231886</v>
      </c>
      <c r="N518" s="175">
        <f>NR_to_Cash!E$9</f>
        <v>-150226.47815209487</v>
      </c>
      <c r="O518" s="175">
        <f>NR_to_Cash!F$9</f>
        <v>-172910.78815747867</v>
      </c>
      <c r="Q518" s="1">
        <v>511</v>
      </c>
      <c r="R518" s="176">
        <v>5535.2771921025123</v>
      </c>
      <c r="S518" s="176">
        <v>239612.48684493685</v>
      </c>
      <c r="T518" s="176">
        <v>157706.32071886794</v>
      </c>
      <c r="U518" s="176">
        <v>112269.27905539493</v>
      </c>
      <c r="V518" s="2"/>
      <c r="W518" s="176">
        <v>-20919.040846290882</v>
      </c>
      <c r="X518" s="176">
        <v>-17658.073102805065</v>
      </c>
      <c r="Y518" s="176">
        <v>188.50280159409158</v>
      </c>
      <c r="Z518" s="176">
        <v>-17884.887360064313</v>
      </c>
      <c r="AA518" s="2"/>
      <c r="AB518" s="175">
        <v>-54723.468549817509</v>
      </c>
      <c r="AC518" s="175">
        <v>-177401.26576231886</v>
      </c>
      <c r="AD518" s="175">
        <v>-150226.47815209487</v>
      </c>
      <c r="AE518" s="175">
        <v>-172910.78815747867</v>
      </c>
    </row>
    <row r="519" spans="1:31">
      <c r="A519" s="1">
        <v>512</v>
      </c>
      <c r="B519" s="176">
        <f>'T Revenue'!B516-'Year 0'!G$8+'Year 0'!G$122</f>
        <v>4532.5792739614844</v>
      </c>
      <c r="C519" s="176">
        <f>'T Revenue'!C516-'Revenue Requirement'!C$4+'Revenue Requirement'!C$33</f>
        <v>197405.44244704093</v>
      </c>
      <c r="D519" s="176">
        <f>'T Revenue'!D516-'Revenue Requirement'!D$4+'Revenue Requirement'!D$33</f>
        <v>121060.09826801158</v>
      </c>
      <c r="E519" s="176">
        <f>'T Revenue'!E516-'Revenue Requirement'!E$4+'Revenue Requirement'!E$33</f>
        <v>83705.3792960071</v>
      </c>
      <c r="G519" s="179" t="e">
        <f ca="1"/>
        <v>#NAME?</v>
      </c>
      <c r="H519" s="179" t="e">
        <f ca="1"/>
        <v>#NAME?</v>
      </c>
      <c r="I519" s="179" t="e">
        <f ca="1"/>
        <v>#NAME?</v>
      </c>
      <c r="J519" s="179" t="e">
        <f ca="1"/>
        <v>#NAME?</v>
      </c>
      <c r="L519" s="175">
        <f>NR_to_Cash!C$9</f>
        <v>-54723.468549817509</v>
      </c>
      <c r="M519" s="175">
        <f>NR_to_Cash!D$9</f>
        <v>-177401.26576231886</v>
      </c>
      <c r="N519" s="175">
        <f>NR_to_Cash!E$9</f>
        <v>-150226.47815209487</v>
      </c>
      <c r="O519" s="175">
        <f>NR_to_Cash!F$9</f>
        <v>-172910.78815747867</v>
      </c>
      <c r="Q519" s="1">
        <v>512</v>
      </c>
      <c r="R519" s="176">
        <v>4532.5792739614844</v>
      </c>
      <c r="S519" s="176">
        <v>197405.44244704093</v>
      </c>
      <c r="T519" s="176">
        <v>121060.09826801158</v>
      </c>
      <c r="U519" s="176">
        <v>83705.3792960071</v>
      </c>
      <c r="V519" s="2"/>
      <c r="W519" s="176">
        <v>-21917.066212840611</v>
      </c>
      <c r="X519" s="176">
        <v>-4197.8190306439064</v>
      </c>
      <c r="Y519" s="176">
        <v>-36166.592849621782</v>
      </c>
      <c r="Z519" s="176">
        <v>26241.370701481588</v>
      </c>
      <c r="AA519" s="2"/>
      <c r="AB519" s="175">
        <v>-54723.468549817509</v>
      </c>
      <c r="AC519" s="175">
        <v>-177401.26576231886</v>
      </c>
      <c r="AD519" s="175">
        <v>-150226.47815209487</v>
      </c>
      <c r="AE519" s="175">
        <v>-172910.78815747867</v>
      </c>
    </row>
    <row r="520" spans="1:31">
      <c r="A520" s="1">
        <v>513</v>
      </c>
      <c r="B520" s="176">
        <f>'T Revenue'!B517-'Year 0'!G$8+'Year 0'!G$122</f>
        <v>7046.476542284945</v>
      </c>
      <c r="C520" s="176">
        <f>'T Revenue'!C517-'Revenue Requirement'!C$4+'Revenue Requirement'!C$33</f>
        <v>222029.38384337584</v>
      </c>
      <c r="D520" s="176">
        <f>'T Revenue'!D517-'Revenue Requirement'!D$4+'Revenue Requirement'!D$33</f>
        <v>172764.675770442</v>
      </c>
      <c r="E520" s="176">
        <f>'T Revenue'!E517-'Revenue Requirement'!E$4+'Revenue Requirement'!E$33</f>
        <v>129076.5317880013</v>
      </c>
      <c r="G520" s="179" t="e">
        <f ca="1"/>
        <v>#NAME?</v>
      </c>
      <c r="H520" s="179" t="e">
        <f ca="1"/>
        <v>#NAME?</v>
      </c>
      <c r="I520" s="179" t="e">
        <f ca="1"/>
        <v>#NAME?</v>
      </c>
      <c r="J520" s="179" t="e">
        <f ca="1"/>
        <v>#NAME?</v>
      </c>
      <c r="L520" s="175">
        <f>NR_to_Cash!C$9</f>
        <v>-54723.468549817509</v>
      </c>
      <c r="M520" s="175">
        <f>NR_to_Cash!D$9</f>
        <v>-177401.26576231886</v>
      </c>
      <c r="N520" s="175">
        <f>NR_to_Cash!E$9</f>
        <v>-150226.47815209487</v>
      </c>
      <c r="O520" s="175">
        <f>NR_to_Cash!F$9</f>
        <v>-172910.78815747867</v>
      </c>
      <c r="Q520" s="1">
        <v>513</v>
      </c>
      <c r="R520" s="176">
        <v>7046.476542284945</v>
      </c>
      <c r="S520" s="176">
        <v>222029.38384337584</v>
      </c>
      <c r="T520" s="176">
        <v>172764.675770442</v>
      </c>
      <c r="U520" s="176">
        <v>129076.5317880013</v>
      </c>
      <c r="V520" s="2"/>
      <c r="W520" s="176">
        <v>4029.2322966519278</v>
      </c>
      <c r="X520" s="176">
        <v>-45449.35145708872</v>
      </c>
      <c r="Y520" s="176">
        <v>-29479.271820301656</v>
      </c>
      <c r="Z520" s="176">
        <v>-36950.451250224607</v>
      </c>
      <c r="AA520" s="2"/>
      <c r="AB520" s="175">
        <v>-54723.468549817509</v>
      </c>
      <c r="AC520" s="175">
        <v>-177401.26576231886</v>
      </c>
      <c r="AD520" s="175">
        <v>-150226.47815209487</v>
      </c>
      <c r="AE520" s="175">
        <v>-172910.78815747867</v>
      </c>
    </row>
    <row r="521" spans="1:31">
      <c r="A521" s="1">
        <v>514</v>
      </c>
      <c r="B521" s="176">
        <f>'T Revenue'!B518-'Year 0'!G$8+'Year 0'!G$122</f>
        <v>-9309.5612802437972</v>
      </c>
      <c r="C521" s="176">
        <f>'T Revenue'!C518-'Revenue Requirement'!C$4+'Revenue Requirement'!C$33</f>
        <v>262864.51105899829</v>
      </c>
      <c r="D521" s="176">
        <f>'T Revenue'!D518-'Revenue Requirement'!D$4+'Revenue Requirement'!D$33</f>
        <v>129718.90407918557</v>
      </c>
      <c r="E521" s="176">
        <f>'T Revenue'!E518-'Revenue Requirement'!E$4+'Revenue Requirement'!E$33</f>
        <v>165285.78512884723</v>
      </c>
      <c r="G521" s="179" t="e">
        <f ca="1"/>
        <v>#NAME?</v>
      </c>
      <c r="H521" s="179" t="e">
        <f ca="1"/>
        <v>#NAME?</v>
      </c>
      <c r="I521" s="179" t="e">
        <f ca="1"/>
        <v>#NAME?</v>
      </c>
      <c r="J521" s="179" t="e">
        <f ca="1"/>
        <v>#NAME?</v>
      </c>
      <c r="L521" s="175">
        <f>NR_to_Cash!C$9</f>
        <v>-54723.468549817509</v>
      </c>
      <c r="M521" s="175">
        <f>NR_to_Cash!D$9</f>
        <v>-177401.26576231886</v>
      </c>
      <c r="N521" s="175">
        <f>NR_to_Cash!E$9</f>
        <v>-150226.47815209487</v>
      </c>
      <c r="O521" s="175">
        <f>NR_to_Cash!F$9</f>
        <v>-172910.78815747867</v>
      </c>
      <c r="Q521" s="1">
        <v>514</v>
      </c>
      <c r="R521" s="176">
        <v>-9309.5612802437972</v>
      </c>
      <c r="S521" s="176">
        <v>262864.51105899829</v>
      </c>
      <c r="T521" s="176">
        <v>129718.90407918557</v>
      </c>
      <c r="U521" s="176">
        <v>165285.78512884723</v>
      </c>
      <c r="V521" s="2"/>
      <c r="W521" s="176">
        <v>-42706.143401760957</v>
      </c>
      <c r="X521" s="176">
        <v>-4331.236309600994</v>
      </c>
      <c r="Y521" s="176">
        <v>50146.814296585741</v>
      </c>
      <c r="Z521" s="176">
        <v>-30819.394648831803</v>
      </c>
      <c r="AA521" s="2"/>
      <c r="AB521" s="175">
        <v>-54723.468549817509</v>
      </c>
      <c r="AC521" s="175">
        <v>-177401.26576231886</v>
      </c>
      <c r="AD521" s="175">
        <v>-150226.47815209487</v>
      </c>
      <c r="AE521" s="175">
        <v>-172910.78815747867</v>
      </c>
    </row>
    <row r="522" spans="1:31">
      <c r="A522" s="1">
        <v>515</v>
      </c>
      <c r="B522" s="176">
        <f>'T Revenue'!B519-'Year 0'!G$8+'Year 0'!G$122</f>
        <v>-10534.941424536519</v>
      </c>
      <c r="C522" s="176">
        <f>'T Revenue'!C519-'Revenue Requirement'!C$4+'Revenue Requirement'!C$33</f>
        <v>213967.41602414101</v>
      </c>
      <c r="D522" s="176">
        <f>'T Revenue'!D519-'Revenue Requirement'!D$4+'Revenue Requirement'!D$33</f>
        <v>164328.23660234967</v>
      </c>
      <c r="E522" s="176">
        <f>'T Revenue'!E519-'Revenue Requirement'!E$4+'Revenue Requirement'!E$33</f>
        <v>98815.498883609893</v>
      </c>
      <c r="G522" s="179" t="e">
        <f ca="1"/>
        <v>#NAME?</v>
      </c>
      <c r="H522" s="179" t="e">
        <f ca="1"/>
        <v>#NAME?</v>
      </c>
      <c r="I522" s="179" t="e">
        <f ca="1"/>
        <v>#NAME?</v>
      </c>
      <c r="J522" s="179" t="e">
        <f ca="1"/>
        <v>#NAME?</v>
      </c>
      <c r="L522" s="175">
        <f>NR_to_Cash!C$9</f>
        <v>-54723.468549817509</v>
      </c>
      <c r="M522" s="175">
        <f>NR_to_Cash!D$9</f>
        <v>-177401.26576231886</v>
      </c>
      <c r="N522" s="175">
        <f>NR_to_Cash!E$9</f>
        <v>-150226.47815209487</v>
      </c>
      <c r="O522" s="175">
        <f>NR_to_Cash!F$9</f>
        <v>-172910.78815747867</v>
      </c>
      <c r="Q522" s="1">
        <v>515</v>
      </c>
      <c r="R522" s="176">
        <v>-10534.941424536519</v>
      </c>
      <c r="S522" s="176">
        <v>213967.41602414101</v>
      </c>
      <c r="T522" s="176">
        <v>164328.23660234967</v>
      </c>
      <c r="U522" s="176">
        <v>98815.498883609893</v>
      </c>
      <c r="V522" s="2"/>
      <c r="W522" s="176">
        <v>6984.7001414783299</v>
      </c>
      <c r="X522" s="176">
        <v>-56417.872416461818</v>
      </c>
      <c r="Y522" s="176">
        <v>-29300.442580379779</v>
      </c>
      <c r="Z522" s="176">
        <v>14042.260892867111</v>
      </c>
      <c r="AA522" s="2"/>
      <c r="AB522" s="175">
        <v>-54723.468549817509</v>
      </c>
      <c r="AC522" s="175">
        <v>-177401.26576231886</v>
      </c>
      <c r="AD522" s="175">
        <v>-150226.47815209487</v>
      </c>
      <c r="AE522" s="175">
        <v>-172910.78815747867</v>
      </c>
    </row>
    <row r="523" spans="1:31">
      <c r="A523" s="1">
        <v>516</v>
      </c>
      <c r="B523" s="176">
        <f>'T Revenue'!B520-'Year 0'!G$8+'Year 0'!G$122</f>
        <v>2497.5427956981584</v>
      </c>
      <c r="C523" s="176">
        <f>'T Revenue'!C520-'Revenue Requirement'!C$4+'Revenue Requirement'!C$33</f>
        <v>260691.37423581327</v>
      </c>
      <c r="D523" s="176">
        <f>'T Revenue'!D520-'Revenue Requirement'!D$4+'Revenue Requirement'!D$33</f>
        <v>200531.24045255827</v>
      </c>
      <c r="E523" s="176">
        <f>'T Revenue'!E520-'Revenue Requirement'!E$4+'Revenue Requirement'!E$33</f>
        <v>176481.51244931226</v>
      </c>
      <c r="G523" s="179" t="e">
        <f ca="1"/>
        <v>#NAME?</v>
      </c>
      <c r="H523" s="179" t="e">
        <f ca="1"/>
        <v>#NAME?</v>
      </c>
      <c r="I523" s="179" t="e">
        <f ca="1"/>
        <v>#NAME?</v>
      </c>
      <c r="J523" s="179" t="e">
        <f ca="1"/>
        <v>#NAME?</v>
      </c>
      <c r="L523" s="175">
        <f>NR_to_Cash!C$9</f>
        <v>-54723.468549817509</v>
      </c>
      <c r="M523" s="175">
        <f>NR_to_Cash!D$9</f>
        <v>-177401.26576231886</v>
      </c>
      <c r="N523" s="175">
        <f>NR_to_Cash!E$9</f>
        <v>-150226.47815209487</v>
      </c>
      <c r="O523" s="175">
        <f>NR_to_Cash!F$9</f>
        <v>-172910.78815747867</v>
      </c>
      <c r="Q523" s="1">
        <v>516</v>
      </c>
      <c r="R523" s="176">
        <v>2497.5427956981584</v>
      </c>
      <c r="S523" s="176">
        <v>260691.37423581327</v>
      </c>
      <c r="T523" s="176">
        <v>200531.24045255827</v>
      </c>
      <c r="U523" s="176">
        <v>176481.51244931226</v>
      </c>
      <c r="V523" s="2"/>
      <c r="W523" s="176">
        <v>-40811.076123319566</v>
      </c>
      <c r="X523" s="176">
        <v>-46339.815324126277</v>
      </c>
      <c r="Y523" s="176">
        <v>-35709.765468170401</v>
      </c>
      <c r="Z523" s="176">
        <v>-33089.495052671293</v>
      </c>
      <c r="AA523" s="2"/>
      <c r="AB523" s="175">
        <v>-54723.468549817509</v>
      </c>
      <c r="AC523" s="175">
        <v>-177401.26576231886</v>
      </c>
      <c r="AD523" s="175">
        <v>-150226.47815209487</v>
      </c>
      <c r="AE523" s="175">
        <v>-172910.78815747867</v>
      </c>
    </row>
    <row r="524" spans="1:31">
      <c r="A524" s="1">
        <v>517</v>
      </c>
      <c r="B524" s="176">
        <f>'T Revenue'!B521-'Year 0'!G$8+'Year 0'!G$122</f>
        <v>-4689.0225693907123</v>
      </c>
      <c r="C524" s="176">
        <f>'T Revenue'!C521-'Revenue Requirement'!C$4+'Revenue Requirement'!C$33</f>
        <v>183955.81889024307</v>
      </c>
      <c r="D524" s="176">
        <f>'T Revenue'!D521-'Revenue Requirement'!D$4+'Revenue Requirement'!D$33</f>
        <v>141101.16249624733</v>
      </c>
      <c r="E524" s="176">
        <f>'T Revenue'!E521-'Revenue Requirement'!E$4+'Revenue Requirement'!E$33</f>
        <v>126196.01066593709</v>
      </c>
      <c r="G524" s="179" t="e">
        <f ca="1"/>
        <v>#NAME?</v>
      </c>
      <c r="H524" s="179" t="e">
        <f ca="1"/>
        <v>#NAME?</v>
      </c>
      <c r="I524" s="179" t="e">
        <f ca="1"/>
        <v>#NAME?</v>
      </c>
      <c r="J524" s="179" t="e">
        <f ca="1"/>
        <v>#NAME?</v>
      </c>
      <c r="L524" s="175">
        <f>NR_to_Cash!C$9</f>
        <v>-54723.468549817509</v>
      </c>
      <c r="M524" s="175">
        <f>NR_to_Cash!D$9</f>
        <v>-177401.26576231886</v>
      </c>
      <c r="N524" s="175">
        <f>NR_to_Cash!E$9</f>
        <v>-150226.47815209487</v>
      </c>
      <c r="O524" s="175">
        <f>NR_to_Cash!F$9</f>
        <v>-172910.78815747867</v>
      </c>
      <c r="Q524" s="1">
        <v>517</v>
      </c>
      <c r="R524" s="176">
        <v>-4689.0225693907123</v>
      </c>
      <c r="S524" s="176">
        <v>183955.81889024307</v>
      </c>
      <c r="T524" s="176">
        <v>141101.16249624733</v>
      </c>
      <c r="U524" s="176">
        <v>126196.01066593709</v>
      </c>
      <c r="V524" s="2"/>
      <c r="W524" s="176">
        <v>-5458.712726681144</v>
      </c>
      <c r="X524" s="176">
        <v>-26055.111093929503</v>
      </c>
      <c r="Y524" s="176">
        <v>-5196.4127667401917</v>
      </c>
      <c r="Z524" s="176">
        <v>-17008.323451142525</v>
      </c>
      <c r="AA524" s="2"/>
      <c r="AB524" s="175">
        <v>-54723.468549817509</v>
      </c>
      <c r="AC524" s="175">
        <v>-177401.26576231886</v>
      </c>
      <c r="AD524" s="175">
        <v>-150226.47815209487</v>
      </c>
      <c r="AE524" s="175">
        <v>-172910.78815747867</v>
      </c>
    </row>
    <row r="525" spans="1:31">
      <c r="A525" s="1">
        <v>518</v>
      </c>
      <c r="B525" s="176">
        <f>'T Revenue'!B522-'Year 0'!G$8+'Year 0'!G$122</f>
        <v>7016.3813336389139</v>
      </c>
      <c r="C525" s="176">
        <f>'T Revenue'!C522-'Revenue Requirement'!C$4+'Revenue Requirement'!C$33</f>
        <v>216801.54559584125</v>
      </c>
      <c r="D525" s="176">
        <f>'T Revenue'!D522-'Revenue Requirement'!D$4+'Revenue Requirement'!D$33</f>
        <v>158241.42413725564</v>
      </c>
      <c r="E525" s="176">
        <f>'T Revenue'!E522-'Revenue Requirement'!E$4+'Revenue Requirement'!E$33</f>
        <v>120318.53639797145</v>
      </c>
      <c r="G525" s="179" t="e">
        <f ca="1"/>
        <v>#NAME?</v>
      </c>
      <c r="H525" s="179" t="e">
        <f ca="1"/>
        <v>#NAME?</v>
      </c>
      <c r="I525" s="179" t="e">
        <f ca="1"/>
        <v>#NAME?</v>
      </c>
      <c r="J525" s="179" t="e">
        <f ca="1"/>
        <v>#NAME?</v>
      </c>
      <c r="L525" s="175">
        <f>NR_to_Cash!C$9</f>
        <v>-54723.468549817509</v>
      </c>
      <c r="M525" s="175">
        <f>NR_to_Cash!D$9</f>
        <v>-177401.26576231886</v>
      </c>
      <c r="N525" s="175">
        <f>NR_to_Cash!E$9</f>
        <v>-150226.47815209487</v>
      </c>
      <c r="O525" s="175">
        <f>NR_to_Cash!F$9</f>
        <v>-172910.78815747867</v>
      </c>
      <c r="Q525" s="1">
        <v>518</v>
      </c>
      <c r="R525" s="176">
        <v>7016.3813336389139</v>
      </c>
      <c r="S525" s="176">
        <v>216801.54559584125</v>
      </c>
      <c r="T525" s="176">
        <v>158241.42413725564</v>
      </c>
      <c r="U525" s="176">
        <v>120318.53639797145</v>
      </c>
      <c r="V525" s="2"/>
      <c r="W525" s="176">
        <v>-78.286666432046331</v>
      </c>
      <c r="X525" s="176">
        <v>-27537.057815628359</v>
      </c>
      <c r="Y525" s="176">
        <v>26708.426539439475</v>
      </c>
      <c r="Z525" s="176">
        <v>-31753.284919499652</v>
      </c>
      <c r="AA525" s="2"/>
      <c r="AB525" s="175">
        <v>-54723.468549817509</v>
      </c>
      <c r="AC525" s="175">
        <v>-177401.26576231886</v>
      </c>
      <c r="AD525" s="175">
        <v>-150226.47815209487</v>
      </c>
      <c r="AE525" s="175">
        <v>-172910.78815747867</v>
      </c>
    </row>
    <row r="526" spans="1:31">
      <c r="A526" s="1">
        <v>519</v>
      </c>
      <c r="B526" s="176">
        <f>'T Revenue'!B523-'Year 0'!G$8+'Year 0'!G$122</f>
        <v>-19821.719314151444</v>
      </c>
      <c r="C526" s="176">
        <f>'T Revenue'!C523-'Revenue Requirement'!C$4+'Revenue Requirement'!C$33</f>
        <v>199652.98527050717</v>
      </c>
      <c r="D526" s="176">
        <f>'T Revenue'!D523-'Revenue Requirement'!D$4+'Revenue Requirement'!D$33</f>
        <v>163373.1194253685</v>
      </c>
      <c r="E526" s="176">
        <f>'T Revenue'!E523-'Revenue Requirement'!E$4+'Revenue Requirement'!E$33</f>
        <v>83647.25452165748</v>
      </c>
      <c r="G526" s="179" t="e">
        <f ca="1"/>
        <v>#NAME?</v>
      </c>
      <c r="H526" s="179" t="e">
        <f ca="1"/>
        <v>#NAME?</v>
      </c>
      <c r="I526" s="179" t="e">
        <f ca="1"/>
        <v>#NAME?</v>
      </c>
      <c r="J526" s="179" t="e">
        <f ca="1"/>
        <v>#NAME?</v>
      </c>
      <c r="L526" s="175">
        <f>NR_to_Cash!C$9</f>
        <v>-54723.468549817509</v>
      </c>
      <c r="M526" s="175">
        <f>NR_to_Cash!D$9</f>
        <v>-177401.26576231886</v>
      </c>
      <c r="N526" s="175">
        <f>NR_to_Cash!E$9</f>
        <v>-150226.47815209487</v>
      </c>
      <c r="O526" s="175">
        <f>NR_to_Cash!F$9</f>
        <v>-172910.78815747867</v>
      </c>
      <c r="Q526" s="1">
        <v>519</v>
      </c>
      <c r="R526" s="176">
        <v>-19821.719314151444</v>
      </c>
      <c r="S526" s="176">
        <v>199652.98527050717</v>
      </c>
      <c r="T526" s="176">
        <v>163373.1194253685</v>
      </c>
      <c r="U526" s="176">
        <v>83647.25452165748</v>
      </c>
      <c r="V526" s="2"/>
      <c r="W526" s="176">
        <v>-55901.041932092397</v>
      </c>
      <c r="X526" s="176">
        <v>-25709.906821073499</v>
      </c>
      <c r="Y526" s="176">
        <v>-7307.0869461931288</v>
      </c>
      <c r="Z526" s="176">
        <v>-21345.270612151362</v>
      </c>
      <c r="AA526" s="2"/>
      <c r="AB526" s="175">
        <v>-54723.468549817509</v>
      </c>
      <c r="AC526" s="175">
        <v>-177401.26576231886</v>
      </c>
      <c r="AD526" s="175">
        <v>-150226.47815209487</v>
      </c>
      <c r="AE526" s="175">
        <v>-172910.78815747867</v>
      </c>
    </row>
    <row r="527" spans="1:31">
      <c r="A527" s="1">
        <v>520</v>
      </c>
      <c r="B527" s="176">
        <f>'T Revenue'!B524-'Year 0'!G$8+'Year 0'!G$122</f>
        <v>-341.44569683377631</v>
      </c>
      <c r="C527" s="176">
        <f>'T Revenue'!C524-'Revenue Requirement'!C$4+'Revenue Requirement'!C$33</f>
        <v>238044.60105201928</v>
      </c>
      <c r="D527" s="176">
        <f>'T Revenue'!D524-'Revenue Requirement'!D$4+'Revenue Requirement'!D$33</f>
        <v>189297.34154225001</v>
      </c>
      <c r="E527" s="176">
        <f>'T Revenue'!E524-'Revenue Requirement'!E$4+'Revenue Requirement'!E$33</f>
        <v>133770.30634657922</v>
      </c>
      <c r="G527" s="179" t="e">
        <f ca="1"/>
        <v>#NAME?</v>
      </c>
      <c r="H527" s="179" t="e">
        <f ca="1"/>
        <v>#NAME?</v>
      </c>
      <c r="I527" s="179" t="e">
        <f ca="1"/>
        <v>#NAME?</v>
      </c>
      <c r="J527" s="179" t="e">
        <f ca="1"/>
        <v>#NAME?</v>
      </c>
      <c r="L527" s="175">
        <f>NR_to_Cash!C$9</f>
        <v>-54723.468549817509</v>
      </c>
      <c r="M527" s="175">
        <f>NR_to_Cash!D$9</f>
        <v>-177401.26576231886</v>
      </c>
      <c r="N527" s="175">
        <f>NR_to_Cash!E$9</f>
        <v>-150226.47815209487</v>
      </c>
      <c r="O527" s="175">
        <f>NR_to_Cash!F$9</f>
        <v>-172910.78815747867</v>
      </c>
      <c r="Q527" s="1">
        <v>520</v>
      </c>
      <c r="R527" s="176">
        <v>-341.44569683377631</v>
      </c>
      <c r="S527" s="176">
        <v>238044.60105201928</v>
      </c>
      <c r="T527" s="176">
        <v>189297.34154225001</v>
      </c>
      <c r="U527" s="176">
        <v>133770.30634657922</v>
      </c>
      <c r="V527" s="2"/>
      <c r="W527" s="176">
        <v>-6865.1775373078417</v>
      </c>
      <c r="X527" s="176">
        <v>-21367.037905490492</v>
      </c>
      <c r="Y527" s="176">
        <v>-8413.6484961155802</v>
      </c>
      <c r="Z527" s="176">
        <v>-5153.6387532595545</v>
      </c>
      <c r="AA527" s="2"/>
      <c r="AB527" s="175">
        <v>-54723.468549817509</v>
      </c>
      <c r="AC527" s="175">
        <v>-177401.26576231886</v>
      </c>
      <c r="AD527" s="175">
        <v>-150226.47815209487</v>
      </c>
      <c r="AE527" s="175">
        <v>-172910.78815747867</v>
      </c>
    </row>
    <row r="528" spans="1:31">
      <c r="A528" s="1">
        <v>521</v>
      </c>
      <c r="B528" s="176">
        <f>'T Revenue'!B525-'Year 0'!G$8+'Year 0'!G$122</f>
        <v>-4548.1853680305649</v>
      </c>
      <c r="C528" s="176">
        <f>'T Revenue'!C525-'Revenue Requirement'!C$4+'Revenue Requirement'!C$33</f>
        <v>272501.30353577784</v>
      </c>
      <c r="D528" s="176">
        <f>'T Revenue'!D525-'Revenue Requirement'!D$4+'Revenue Requirement'!D$33</f>
        <v>133490.92528106296</v>
      </c>
      <c r="E528" s="176">
        <f>'T Revenue'!E525-'Revenue Requirement'!E$4+'Revenue Requirement'!E$33</f>
        <v>69797.469778525177</v>
      </c>
      <c r="G528" s="179" t="e">
        <f ca="1"/>
        <v>#NAME?</v>
      </c>
      <c r="H528" s="179" t="e">
        <f ca="1"/>
        <v>#NAME?</v>
      </c>
      <c r="I528" s="179" t="e">
        <f ca="1"/>
        <v>#NAME?</v>
      </c>
      <c r="J528" s="179" t="e">
        <f ca="1"/>
        <v>#NAME?</v>
      </c>
      <c r="L528" s="175">
        <f>NR_to_Cash!C$9</f>
        <v>-54723.468549817509</v>
      </c>
      <c r="M528" s="175">
        <f>NR_to_Cash!D$9</f>
        <v>-177401.26576231886</v>
      </c>
      <c r="N528" s="175">
        <f>NR_to_Cash!E$9</f>
        <v>-150226.47815209487</v>
      </c>
      <c r="O528" s="175">
        <f>NR_to_Cash!F$9</f>
        <v>-172910.78815747867</v>
      </c>
      <c r="Q528" s="1">
        <v>521</v>
      </c>
      <c r="R528" s="176">
        <v>-4548.1853680305649</v>
      </c>
      <c r="S528" s="176">
        <v>272501.30353577784</v>
      </c>
      <c r="T528" s="176">
        <v>133490.92528106296</v>
      </c>
      <c r="U528" s="176">
        <v>69797.469778525177</v>
      </c>
      <c r="V528" s="2"/>
      <c r="W528" s="176">
        <v>-30164.81755377166</v>
      </c>
      <c r="X528" s="176">
        <v>13372.306196759921</v>
      </c>
      <c r="Y528" s="176">
        <v>-7357.5975840485189</v>
      </c>
      <c r="Z528" s="176">
        <v>-16309.222837517271</v>
      </c>
      <c r="AA528" s="2"/>
      <c r="AB528" s="175">
        <v>-54723.468549817509</v>
      </c>
      <c r="AC528" s="175">
        <v>-177401.26576231886</v>
      </c>
      <c r="AD528" s="175">
        <v>-150226.47815209487</v>
      </c>
      <c r="AE528" s="175">
        <v>-172910.78815747867</v>
      </c>
    </row>
    <row r="529" spans="1:31">
      <c r="A529" s="1">
        <v>522</v>
      </c>
      <c r="B529" s="176">
        <f>'T Revenue'!B526-'Year 0'!G$8+'Year 0'!G$122</f>
        <v>-9689.4626983716153</v>
      </c>
      <c r="C529" s="176">
        <f>'T Revenue'!C526-'Revenue Requirement'!C$4+'Revenue Requirement'!C$33</f>
        <v>244659.9133383655</v>
      </c>
      <c r="D529" s="176">
        <f>'T Revenue'!D526-'Revenue Requirement'!D$4+'Revenue Requirement'!D$33</f>
        <v>152126.59747486934</v>
      </c>
      <c r="E529" s="176">
        <f>'T Revenue'!E526-'Revenue Requirement'!E$4+'Revenue Requirement'!E$33</f>
        <v>142076.94620761229</v>
      </c>
      <c r="G529" s="179" t="e">
        <f ca="1"/>
        <v>#NAME?</v>
      </c>
      <c r="H529" s="179" t="e">
        <f ca="1"/>
        <v>#NAME?</v>
      </c>
      <c r="I529" s="179" t="e">
        <f ca="1"/>
        <v>#NAME?</v>
      </c>
      <c r="J529" s="179" t="e">
        <f ca="1"/>
        <v>#NAME?</v>
      </c>
      <c r="L529" s="175">
        <f>NR_to_Cash!C$9</f>
        <v>-54723.468549817509</v>
      </c>
      <c r="M529" s="175">
        <f>NR_to_Cash!D$9</f>
        <v>-177401.26576231886</v>
      </c>
      <c r="N529" s="175">
        <f>NR_to_Cash!E$9</f>
        <v>-150226.47815209487</v>
      </c>
      <c r="O529" s="175">
        <f>NR_to_Cash!F$9</f>
        <v>-172910.78815747867</v>
      </c>
      <c r="Q529" s="1">
        <v>522</v>
      </c>
      <c r="R529" s="176">
        <v>-9689.4626983716153</v>
      </c>
      <c r="S529" s="176">
        <v>244659.9133383655</v>
      </c>
      <c r="T529" s="176">
        <v>152126.59747486934</v>
      </c>
      <c r="U529" s="176">
        <v>142076.94620761229</v>
      </c>
      <c r="V529" s="2"/>
      <c r="W529" s="176">
        <v>-60267.572781548952</v>
      </c>
      <c r="X529" s="176">
        <v>7300.8801525994204</v>
      </c>
      <c r="Y529" s="176">
        <v>-43244.519326004665</v>
      </c>
      <c r="Z529" s="176">
        <v>-46268.054645457771</v>
      </c>
      <c r="AA529" s="2"/>
      <c r="AB529" s="175">
        <v>-54723.468549817509</v>
      </c>
      <c r="AC529" s="175">
        <v>-177401.26576231886</v>
      </c>
      <c r="AD529" s="175">
        <v>-150226.47815209487</v>
      </c>
      <c r="AE529" s="175">
        <v>-172910.78815747867</v>
      </c>
    </row>
    <row r="530" spans="1:31">
      <c r="A530" s="1">
        <v>523</v>
      </c>
      <c r="B530" s="176">
        <f>'T Revenue'!B527-'Year 0'!G$8+'Year 0'!G$122</f>
        <v>-14358.226677352563</v>
      </c>
      <c r="C530" s="176">
        <f>'T Revenue'!C527-'Revenue Requirement'!C$4+'Revenue Requirement'!C$33</f>
        <v>238131.11690021609</v>
      </c>
      <c r="D530" s="176">
        <f>'T Revenue'!D527-'Revenue Requirement'!D$4+'Revenue Requirement'!D$33</f>
        <v>147631.52227818733</v>
      </c>
      <c r="E530" s="176">
        <f>'T Revenue'!E527-'Revenue Requirement'!E$4+'Revenue Requirement'!E$33</f>
        <v>116645.20647479687</v>
      </c>
      <c r="G530" s="179" t="e">
        <f ca="1"/>
        <v>#NAME?</v>
      </c>
      <c r="H530" s="179" t="e">
        <f ca="1"/>
        <v>#NAME?</v>
      </c>
      <c r="I530" s="179" t="e">
        <f ca="1"/>
        <v>#NAME?</v>
      </c>
      <c r="J530" s="179" t="e">
        <f ca="1"/>
        <v>#NAME?</v>
      </c>
      <c r="L530" s="175">
        <f>NR_to_Cash!C$9</f>
        <v>-54723.468549817509</v>
      </c>
      <c r="M530" s="175">
        <f>NR_to_Cash!D$9</f>
        <v>-177401.26576231886</v>
      </c>
      <c r="N530" s="175">
        <f>NR_to_Cash!E$9</f>
        <v>-150226.47815209487</v>
      </c>
      <c r="O530" s="175">
        <f>NR_to_Cash!F$9</f>
        <v>-172910.78815747867</v>
      </c>
      <c r="Q530" s="1">
        <v>523</v>
      </c>
      <c r="R530" s="176">
        <v>-14358.226677352563</v>
      </c>
      <c r="S530" s="176">
        <v>238131.11690021609</v>
      </c>
      <c r="T530" s="176">
        <v>147631.52227818733</v>
      </c>
      <c r="U530" s="176">
        <v>116645.20647479687</v>
      </c>
      <c r="V530" s="2"/>
      <c r="W530" s="176">
        <v>-53118.64034109097</v>
      </c>
      <c r="X530" s="176">
        <v>-29580.911849781638</v>
      </c>
      <c r="Y530" s="176">
        <v>-57395.644140077988</v>
      </c>
      <c r="Z530" s="176">
        <v>10323.917824119795</v>
      </c>
      <c r="AA530" s="2"/>
      <c r="AB530" s="175">
        <v>-54723.468549817509</v>
      </c>
      <c r="AC530" s="175">
        <v>-177401.26576231886</v>
      </c>
      <c r="AD530" s="175">
        <v>-150226.47815209487</v>
      </c>
      <c r="AE530" s="175">
        <v>-172910.78815747867</v>
      </c>
    </row>
    <row r="531" spans="1:31">
      <c r="A531" s="1">
        <v>524</v>
      </c>
      <c r="B531" s="176">
        <f>'T Revenue'!B528-'Year 0'!G$8+'Year 0'!G$122</f>
        <v>14561.716243941104</v>
      </c>
      <c r="C531" s="176">
        <f>'T Revenue'!C528-'Revenue Requirement'!C$4+'Revenue Requirement'!C$33</f>
        <v>215903.2544794702</v>
      </c>
      <c r="D531" s="176">
        <f>'T Revenue'!D528-'Revenue Requirement'!D$4+'Revenue Requirement'!D$33</f>
        <v>201939.09842652199</v>
      </c>
      <c r="E531" s="176">
        <f>'T Revenue'!E528-'Revenue Requirement'!E$4+'Revenue Requirement'!E$33</f>
        <v>160409.28435583506</v>
      </c>
      <c r="G531" s="179" t="e">
        <f ca="1"/>
        <v>#NAME?</v>
      </c>
      <c r="H531" s="179" t="e">
        <f ca="1"/>
        <v>#NAME?</v>
      </c>
      <c r="I531" s="179" t="e">
        <f ca="1"/>
        <v>#NAME?</v>
      </c>
      <c r="J531" s="179" t="e">
        <f ca="1"/>
        <v>#NAME?</v>
      </c>
      <c r="L531" s="175">
        <f>NR_to_Cash!C$9</f>
        <v>-54723.468549817509</v>
      </c>
      <c r="M531" s="175">
        <f>NR_to_Cash!D$9</f>
        <v>-177401.26576231886</v>
      </c>
      <c r="N531" s="175">
        <f>NR_to_Cash!E$9</f>
        <v>-150226.47815209487</v>
      </c>
      <c r="O531" s="175">
        <f>NR_to_Cash!F$9</f>
        <v>-172910.78815747867</v>
      </c>
      <c r="Q531" s="1">
        <v>524</v>
      </c>
      <c r="R531" s="176">
        <v>14561.716243941104</v>
      </c>
      <c r="S531" s="176">
        <v>215903.2544794702</v>
      </c>
      <c r="T531" s="176">
        <v>201939.09842652199</v>
      </c>
      <c r="U531" s="176">
        <v>160409.28435583506</v>
      </c>
      <c r="V531" s="2"/>
      <c r="W531" s="176">
        <v>-3069.2241421014769</v>
      </c>
      <c r="X531" s="176">
        <v>-5847.0722189375665</v>
      </c>
      <c r="Y531" s="176">
        <v>-19759.474524298683</v>
      </c>
      <c r="Z531" s="176">
        <v>-50114.300197451608</v>
      </c>
      <c r="AA531" s="2"/>
      <c r="AB531" s="175">
        <v>-54723.468549817509</v>
      </c>
      <c r="AC531" s="175">
        <v>-177401.26576231886</v>
      </c>
      <c r="AD531" s="175">
        <v>-150226.47815209487</v>
      </c>
      <c r="AE531" s="175">
        <v>-172910.78815747867</v>
      </c>
    </row>
    <row r="532" spans="1:31">
      <c r="A532" s="1">
        <v>525</v>
      </c>
      <c r="B532" s="176">
        <f>'T Revenue'!B529-'Year 0'!G$8+'Year 0'!G$122</f>
        <v>5504.9832932432182</v>
      </c>
      <c r="C532" s="176">
        <f>'T Revenue'!C529-'Revenue Requirement'!C$4+'Revenue Requirement'!C$33</f>
        <v>223534.93627191265</v>
      </c>
      <c r="D532" s="176">
        <f>'T Revenue'!D529-'Revenue Requirement'!D$4+'Revenue Requirement'!D$33</f>
        <v>176075.05758934212</v>
      </c>
      <c r="E532" s="176">
        <f>'T Revenue'!E529-'Revenue Requirement'!E$4+'Revenue Requirement'!E$33</f>
        <v>139239.31008657604</v>
      </c>
      <c r="G532" s="179" t="e">
        <f ca="1"/>
        <v>#NAME?</v>
      </c>
      <c r="H532" s="179" t="e">
        <f ca="1"/>
        <v>#NAME?</v>
      </c>
      <c r="I532" s="179" t="e">
        <f ca="1"/>
        <v>#NAME?</v>
      </c>
      <c r="J532" s="179" t="e">
        <f ca="1"/>
        <v>#NAME?</v>
      </c>
      <c r="L532" s="175">
        <f>NR_to_Cash!C$9</f>
        <v>-54723.468549817509</v>
      </c>
      <c r="M532" s="175">
        <f>NR_to_Cash!D$9</f>
        <v>-177401.26576231886</v>
      </c>
      <c r="N532" s="175">
        <f>NR_to_Cash!E$9</f>
        <v>-150226.47815209487</v>
      </c>
      <c r="O532" s="175">
        <f>NR_to_Cash!F$9</f>
        <v>-172910.78815747867</v>
      </c>
      <c r="Q532" s="1">
        <v>525</v>
      </c>
      <c r="R532" s="176">
        <v>5504.9832932432182</v>
      </c>
      <c r="S532" s="176">
        <v>223534.93627191265</v>
      </c>
      <c r="T532" s="176">
        <v>176075.05758934212</v>
      </c>
      <c r="U532" s="176">
        <v>139239.31008657604</v>
      </c>
      <c r="V532" s="2"/>
      <c r="W532" s="176">
        <v>-8818.8264958192594</v>
      </c>
      <c r="X532" s="176">
        <v>-23282.966722119367</v>
      </c>
      <c r="Y532" s="176">
        <v>-37169.123142400989</v>
      </c>
      <c r="Z532" s="176">
        <v>-4642.5682599570137</v>
      </c>
      <c r="AA532" s="2"/>
      <c r="AB532" s="175">
        <v>-54723.468549817509</v>
      </c>
      <c r="AC532" s="175">
        <v>-177401.26576231886</v>
      </c>
      <c r="AD532" s="175">
        <v>-150226.47815209487</v>
      </c>
      <c r="AE532" s="175">
        <v>-172910.78815747867</v>
      </c>
    </row>
    <row r="533" spans="1:31">
      <c r="A533" s="1">
        <v>526</v>
      </c>
      <c r="B533" s="176">
        <f>'T Revenue'!B530-'Year 0'!G$8+'Year 0'!G$122</f>
        <v>6570.151071699569</v>
      </c>
      <c r="C533" s="176">
        <f>'T Revenue'!C530-'Revenue Requirement'!C$4+'Revenue Requirement'!C$33</f>
        <v>235777.25743530924</v>
      </c>
      <c r="D533" s="176">
        <f>'T Revenue'!D530-'Revenue Requirement'!D$4+'Revenue Requirement'!D$33</f>
        <v>130011.21444182354</v>
      </c>
      <c r="E533" s="176">
        <f>'T Revenue'!E530-'Revenue Requirement'!E$4+'Revenue Requirement'!E$33</f>
        <v>112784.10626056977</v>
      </c>
      <c r="G533" s="179" t="e">
        <f ca="1"/>
        <v>#NAME?</v>
      </c>
      <c r="H533" s="179" t="e">
        <f ca="1"/>
        <v>#NAME?</v>
      </c>
      <c r="I533" s="179" t="e">
        <f ca="1"/>
        <v>#NAME?</v>
      </c>
      <c r="J533" s="179" t="e">
        <f ca="1"/>
        <v>#NAME?</v>
      </c>
      <c r="L533" s="175">
        <f>NR_to_Cash!C$9</f>
        <v>-54723.468549817509</v>
      </c>
      <c r="M533" s="175">
        <f>NR_to_Cash!D$9</f>
        <v>-177401.26576231886</v>
      </c>
      <c r="N533" s="175">
        <f>NR_to_Cash!E$9</f>
        <v>-150226.47815209487</v>
      </c>
      <c r="O533" s="175">
        <f>NR_to_Cash!F$9</f>
        <v>-172910.78815747867</v>
      </c>
      <c r="Q533" s="1">
        <v>526</v>
      </c>
      <c r="R533" s="176">
        <v>6570.151071699569</v>
      </c>
      <c r="S533" s="176">
        <v>235777.25743530924</v>
      </c>
      <c r="T533" s="176">
        <v>130011.21444182354</v>
      </c>
      <c r="U533" s="176">
        <v>112784.10626056977</v>
      </c>
      <c r="V533" s="2"/>
      <c r="W533" s="176">
        <v>-27239.819572659675</v>
      </c>
      <c r="X533" s="176">
        <v>-10450.437064266531</v>
      </c>
      <c r="Y533" s="176">
        <v>-39638.746961737983</v>
      </c>
      <c r="Z533" s="176">
        <v>-76971.636698564282</v>
      </c>
      <c r="AA533" s="2"/>
      <c r="AB533" s="175">
        <v>-54723.468549817509</v>
      </c>
      <c r="AC533" s="175">
        <v>-177401.26576231886</v>
      </c>
      <c r="AD533" s="175">
        <v>-150226.47815209487</v>
      </c>
      <c r="AE533" s="175">
        <v>-172910.78815747867</v>
      </c>
    </row>
    <row r="534" spans="1:31">
      <c r="A534" s="1">
        <v>527</v>
      </c>
      <c r="B534" s="176">
        <f>'T Revenue'!B531-'Year 0'!G$8+'Year 0'!G$122</f>
        <v>-2713.6650847096462</v>
      </c>
      <c r="C534" s="176">
        <f>'T Revenue'!C531-'Revenue Requirement'!C$4+'Revenue Requirement'!C$33</f>
        <v>242503.69581760862</v>
      </c>
      <c r="D534" s="176">
        <f>'T Revenue'!D531-'Revenue Requirement'!D$4+'Revenue Requirement'!D$33</f>
        <v>143947.0263720972</v>
      </c>
      <c r="E534" s="176">
        <f>'T Revenue'!E531-'Revenue Requirement'!E$4+'Revenue Requirement'!E$33</f>
        <v>158049.33348759427</v>
      </c>
      <c r="G534" s="179" t="e">
        <f ca="1"/>
        <v>#NAME?</v>
      </c>
      <c r="H534" s="179" t="e">
        <f ca="1"/>
        <v>#NAME?</v>
      </c>
      <c r="I534" s="179" t="e">
        <f ca="1"/>
        <v>#NAME?</v>
      </c>
      <c r="J534" s="179" t="e">
        <f ca="1"/>
        <v>#NAME?</v>
      </c>
      <c r="L534" s="175">
        <f>NR_to_Cash!C$9</f>
        <v>-54723.468549817509</v>
      </c>
      <c r="M534" s="175">
        <f>NR_to_Cash!D$9</f>
        <v>-177401.26576231886</v>
      </c>
      <c r="N534" s="175">
        <f>NR_to_Cash!E$9</f>
        <v>-150226.47815209487</v>
      </c>
      <c r="O534" s="175">
        <f>NR_to_Cash!F$9</f>
        <v>-172910.78815747867</v>
      </c>
      <c r="Q534" s="1">
        <v>527</v>
      </c>
      <c r="R534" s="176">
        <v>-2713.6650847096462</v>
      </c>
      <c r="S534" s="176">
        <v>242503.69581760862</v>
      </c>
      <c r="T534" s="176">
        <v>143947.0263720972</v>
      </c>
      <c r="U534" s="176">
        <v>158049.33348759427</v>
      </c>
      <c r="V534" s="2"/>
      <c r="W534" s="176">
        <v>-15921.159649551846</v>
      </c>
      <c r="X534" s="176">
        <v>-10842.859052780783</v>
      </c>
      <c r="Y534" s="176">
        <v>-25214.528443621704</v>
      </c>
      <c r="Z534" s="176">
        <v>-6574.8158712191507</v>
      </c>
      <c r="AA534" s="2"/>
      <c r="AB534" s="175">
        <v>-54723.468549817509</v>
      </c>
      <c r="AC534" s="175">
        <v>-177401.26576231886</v>
      </c>
      <c r="AD534" s="175">
        <v>-150226.47815209487</v>
      </c>
      <c r="AE534" s="175">
        <v>-172910.78815747867</v>
      </c>
    </row>
    <row r="535" spans="1:31">
      <c r="A535" s="1">
        <v>528</v>
      </c>
      <c r="B535" s="176">
        <f>'T Revenue'!B532-'Year 0'!G$8+'Year 0'!G$122</f>
        <v>-15714.794622322312</v>
      </c>
      <c r="C535" s="176">
        <f>'T Revenue'!C532-'Revenue Requirement'!C$4+'Revenue Requirement'!C$33</f>
        <v>202933.35397415608</v>
      </c>
      <c r="D535" s="176">
        <f>'T Revenue'!D532-'Revenue Requirement'!D$4+'Revenue Requirement'!D$33</f>
        <v>147946.60867089033</v>
      </c>
      <c r="E535" s="176">
        <f>'T Revenue'!E532-'Revenue Requirement'!E$4+'Revenue Requirement'!E$33</f>
        <v>83529.569610601291</v>
      </c>
      <c r="G535" s="179" t="e">
        <f ca="1"/>
        <v>#NAME?</v>
      </c>
      <c r="H535" s="179" t="e">
        <f ca="1"/>
        <v>#NAME?</v>
      </c>
      <c r="I535" s="179" t="e">
        <f ca="1"/>
        <v>#NAME?</v>
      </c>
      <c r="J535" s="179" t="e">
        <f ca="1"/>
        <v>#NAME?</v>
      </c>
      <c r="L535" s="175">
        <f>NR_to_Cash!C$9</f>
        <v>-54723.468549817509</v>
      </c>
      <c r="M535" s="175">
        <f>NR_to_Cash!D$9</f>
        <v>-177401.26576231886</v>
      </c>
      <c r="N535" s="175">
        <f>NR_to_Cash!E$9</f>
        <v>-150226.47815209487</v>
      </c>
      <c r="O535" s="175">
        <f>NR_to_Cash!F$9</f>
        <v>-172910.78815747867</v>
      </c>
      <c r="Q535" s="1">
        <v>528</v>
      </c>
      <c r="R535" s="176">
        <v>-15714.794622322312</v>
      </c>
      <c r="S535" s="176">
        <v>202933.35397415608</v>
      </c>
      <c r="T535" s="176">
        <v>147946.60867089033</v>
      </c>
      <c r="U535" s="176">
        <v>83529.569610601291</v>
      </c>
      <c r="V535" s="2"/>
      <c r="W535" s="176">
        <v>-864.76439249922987</v>
      </c>
      <c r="X535" s="176">
        <v>-10040.370898833731</v>
      </c>
      <c r="Y535" s="176">
        <v>-18023.299371291185</v>
      </c>
      <c r="Z535" s="176">
        <v>-42527.41232667258</v>
      </c>
      <c r="AA535" s="2"/>
      <c r="AB535" s="175">
        <v>-54723.468549817509</v>
      </c>
      <c r="AC535" s="175">
        <v>-177401.26576231886</v>
      </c>
      <c r="AD535" s="175">
        <v>-150226.47815209487</v>
      </c>
      <c r="AE535" s="175">
        <v>-172910.78815747867</v>
      </c>
    </row>
    <row r="536" spans="1:31">
      <c r="A536" s="1">
        <v>529</v>
      </c>
      <c r="B536" s="176">
        <f>'T Revenue'!B533-'Year 0'!G$8+'Year 0'!G$122</f>
        <v>8225.7816533287987</v>
      </c>
      <c r="C536" s="176">
        <f>'T Revenue'!C533-'Revenue Requirement'!C$4+'Revenue Requirement'!C$33</f>
        <v>249167.77682994492</v>
      </c>
      <c r="D536" s="176">
        <f>'T Revenue'!D533-'Revenue Requirement'!D$4+'Revenue Requirement'!D$33</f>
        <v>179825.69643091783</v>
      </c>
      <c r="E536" s="176">
        <f>'T Revenue'!E533-'Revenue Requirement'!E$4+'Revenue Requirement'!E$33</f>
        <v>118839.23373061535</v>
      </c>
      <c r="G536" s="179" t="e">
        <f ca="1"/>
        <v>#NAME?</v>
      </c>
      <c r="H536" s="179" t="e">
        <f ca="1"/>
        <v>#NAME?</v>
      </c>
      <c r="I536" s="179" t="e">
        <f ca="1"/>
        <v>#NAME?</v>
      </c>
      <c r="J536" s="179" t="e">
        <f ca="1"/>
        <v>#NAME?</v>
      </c>
      <c r="L536" s="175">
        <f>NR_to_Cash!C$9</f>
        <v>-54723.468549817509</v>
      </c>
      <c r="M536" s="175">
        <f>NR_to_Cash!D$9</f>
        <v>-177401.26576231886</v>
      </c>
      <c r="N536" s="175">
        <f>NR_to_Cash!E$9</f>
        <v>-150226.47815209487</v>
      </c>
      <c r="O536" s="175">
        <f>NR_to_Cash!F$9</f>
        <v>-172910.78815747867</v>
      </c>
      <c r="Q536" s="1">
        <v>529</v>
      </c>
      <c r="R536" s="176">
        <v>8225.7816533287987</v>
      </c>
      <c r="S536" s="176">
        <v>249167.77682994492</v>
      </c>
      <c r="T536" s="176">
        <v>179825.69643091783</v>
      </c>
      <c r="U536" s="176">
        <v>118839.23373061535</v>
      </c>
      <c r="V536" s="2"/>
      <c r="W536" s="176">
        <v>-11514.228155249963</v>
      </c>
      <c r="X536" s="176">
        <v>-18952.866291559068</v>
      </c>
      <c r="Y536" s="176">
        <v>17488.968330309726</v>
      </c>
      <c r="Z536" s="176">
        <v>-19239.566898301011</v>
      </c>
      <c r="AA536" s="2"/>
      <c r="AB536" s="175">
        <v>-54723.468549817509</v>
      </c>
      <c r="AC536" s="175">
        <v>-177401.26576231886</v>
      </c>
      <c r="AD536" s="175">
        <v>-150226.47815209487</v>
      </c>
      <c r="AE536" s="175">
        <v>-172910.78815747867</v>
      </c>
    </row>
    <row r="537" spans="1:31">
      <c r="A537" s="1">
        <v>530</v>
      </c>
      <c r="B537" s="176">
        <f>'T Revenue'!B534-'Year 0'!G$8+'Year 0'!G$122</f>
        <v>5537.9213079665788</v>
      </c>
      <c r="C537" s="176">
        <f>'T Revenue'!C534-'Revenue Requirement'!C$4+'Revenue Requirement'!C$33</f>
        <v>273810.26729999157</v>
      </c>
      <c r="D537" s="176">
        <f>'T Revenue'!D534-'Revenue Requirement'!D$4+'Revenue Requirement'!D$33</f>
        <v>167721.73639074597</v>
      </c>
      <c r="E537" s="176">
        <f>'T Revenue'!E534-'Revenue Requirement'!E$4+'Revenue Requirement'!E$33</f>
        <v>91689.386054017348</v>
      </c>
      <c r="G537" s="179" t="e">
        <f ca="1"/>
        <v>#NAME?</v>
      </c>
      <c r="H537" s="179" t="e">
        <f ca="1"/>
        <v>#NAME?</v>
      </c>
      <c r="I537" s="179" t="e">
        <f ca="1"/>
        <v>#NAME?</v>
      </c>
      <c r="J537" s="179" t="e">
        <f ca="1"/>
        <v>#NAME?</v>
      </c>
      <c r="L537" s="175">
        <f>NR_to_Cash!C$9</f>
        <v>-54723.468549817509</v>
      </c>
      <c r="M537" s="175">
        <f>NR_to_Cash!D$9</f>
        <v>-177401.26576231886</v>
      </c>
      <c r="N537" s="175">
        <f>NR_to_Cash!E$9</f>
        <v>-150226.47815209487</v>
      </c>
      <c r="O537" s="175">
        <f>NR_to_Cash!F$9</f>
        <v>-172910.78815747867</v>
      </c>
      <c r="Q537" s="1">
        <v>530</v>
      </c>
      <c r="R537" s="176">
        <v>5537.9213079665788</v>
      </c>
      <c r="S537" s="176">
        <v>273810.26729999157</v>
      </c>
      <c r="T537" s="176">
        <v>167721.73639074597</v>
      </c>
      <c r="U537" s="176">
        <v>91689.386054017348</v>
      </c>
      <c r="V537" s="2"/>
      <c r="W537" s="176">
        <v>-16733.237182618701</v>
      </c>
      <c r="X537" s="176">
        <v>-25131.558539041551</v>
      </c>
      <c r="Y537" s="176">
        <v>-93.090998920146376</v>
      </c>
      <c r="Z537" s="176">
        <v>-23614.470061504282</v>
      </c>
      <c r="AA537" s="2"/>
      <c r="AB537" s="175">
        <v>-54723.468549817509</v>
      </c>
      <c r="AC537" s="175">
        <v>-177401.26576231886</v>
      </c>
      <c r="AD537" s="175">
        <v>-150226.47815209487</v>
      </c>
      <c r="AE537" s="175">
        <v>-172910.78815747867</v>
      </c>
    </row>
    <row r="538" spans="1:31">
      <c r="A538" s="1">
        <v>531</v>
      </c>
      <c r="B538" s="176">
        <f>'T Revenue'!B535-'Year 0'!G$8+'Year 0'!G$122</f>
        <v>-24363.903270274401</v>
      </c>
      <c r="C538" s="176">
        <f>'T Revenue'!C535-'Revenue Requirement'!C$4+'Revenue Requirement'!C$33</f>
        <v>195887.18915834627</v>
      </c>
      <c r="D538" s="176">
        <f>'T Revenue'!D535-'Revenue Requirement'!D$4+'Revenue Requirement'!D$33</f>
        <v>117090.54262133664</v>
      </c>
      <c r="E538" s="176">
        <f>'T Revenue'!E535-'Revenue Requirement'!E$4+'Revenue Requirement'!E$33</f>
        <v>96086.275853646221</v>
      </c>
      <c r="G538" s="179" t="e">
        <f ca="1"/>
        <v>#NAME?</v>
      </c>
      <c r="H538" s="179" t="e">
        <f ca="1"/>
        <v>#NAME?</v>
      </c>
      <c r="I538" s="179" t="e">
        <f ca="1"/>
        <v>#NAME?</v>
      </c>
      <c r="J538" s="179" t="e">
        <f ca="1"/>
        <v>#NAME?</v>
      </c>
      <c r="L538" s="175">
        <f>NR_to_Cash!C$9</f>
        <v>-54723.468549817509</v>
      </c>
      <c r="M538" s="175">
        <f>NR_to_Cash!D$9</f>
        <v>-177401.26576231886</v>
      </c>
      <c r="N538" s="175">
        <f>NR_to_Cash!E$9</f>
        <v>-150226.47815209487</v>
      </c>
      <c r="O538" s="175">
        <f>NR_to_Cash!F$9</f>
        <v>-172910.78815747867</v>
      </c>
      <c r="Q538" s="1">
        <v>531</v>
      </c>
      <c r="R538" s="176">
        <v>-24363.903270274401</v>
      </c>
      <c r="S538" s="176">
        <v>195887.18915834627</v>
      </c>
      <c r="T538" s="176">
        <v>117090.54262133664</v>
      </c>
      <c r="U538" s="176">
        <v>96086.275853646221</v>
      </c>
      <c r="V538" s="2"/>
      <c r="W538" s="176">
        <v>-42773.34381435113</v>
      </c>
      <c r="X538" s="176">
        <v>-20237.38531960221</v>
      </c>
      <c r="Y538" s="176">
        <v>-45492.464542389149</v>
      </c>
      <c r="Z538" s="176">
        <v>-43104.581030075671</v>
      </c>
      <c r="AA538" s="2"/>
      <c r="AB538" s="175">
        <v>-54723.468549817509</v>
      </c>
      <c r="AC538" s="175">
        <v>-177401.26576231886</v>
      </c>
      <c r="AD538" s="175">
        <v>-150226.47815209487</v>
      </c>
      <c r="AE538" s="175">
        <v>-172910.78815747867</v>
      </c>
    </row>
    <row r="539" spans="1:31">
      <c r="A539" s="1">
        <v>532</v>
      </c>
      <c r="B539" s="176">
        <f>'T Revenue'!B536-'Year 0'!G$8+'Year 0'!G$122</f>
        <v>-19167.27398421918</v>
      </c>
      <c r="C539" s="176">
        <f>'T Revenue'!C536-'Revenue Requirement'!C$4+'Revenue Requirement'!C$33</f>
        <v>205339.23370558117</v>
      </c>
      <c r="D539" s="176">
        <f>'T Revenue'!D536-'Revenue Requirement'!D$4+'Revenue Requirement'!D$33</f>
        <v>108329.82413299056</v>
      </c>
      <c r="E539" s="176">
        <f>'T Revenue'!E536-'Revenue Requirement'!E$4+'Revenue Requirement'!E$33</f>
        <v>116800.26777962781</v>
      </c>
      <c r="G539" s="179" t="e">
        <f ca="1"/>
        <v>#NAME?</v>
      </c>
      <c r="H539" s="179" t="e">
        <f ca="1"/>
        <v>#NAME?</v>
      </c>
      <c r="I539" s="179" t="e">
        <f ca="1"/>
        <v>#NAME?</v>
      </c>
      <c r="J539" s="179" t="e">
        <f ca="1"/>
        <v>#NAME?</v>
      </c>
      <c r="L539" s="175">
        <f>NR_to_Cash!C$9</f>
        <v>-54723.468549817509</v>
      </c>
      <c r="M539" s="175">
        <f>NR_to_Cash!D$9</f>
        <v>-177401.26576231886</v>
      </c>
      <c r="N539" s="175">
        <f>NR_to_Cash!E$9</f>
        <v>-150226.47815209487</v>
      </c>
      <c r="O539" s="175">
        <f>NR_to_Cash!F$9</f>
        <v>-172910.78815747867</v>
      </c>
      <c r="Q539" s="1">
        <v>532</v>
      </c>
      <c r="R539" s="176">
        <v>-19167.27398421918</v>
      </c>
      <c r="S539" s="176">
        <v>205339.23370558117</v>
      </c>
      <c r="T539" s="176">
        <v>108329.82413299056</v>
      </c>
      <c r="U539" s="176">
        <v>116800.26777962781</v>
      </c>
      <c r="V539" s="2"/>
      <c r="W539" s="176">
        <v>-26174.519129767781</v>
      </c>
      <c r="X539" s="176">
        <v>-3432.9998838105239</v>
      </c>
      <c r="Y539" s="176">
        <v>14193.991361141438</v>
      </c>
      <c r="Z539" s="176">
        <v>11343.372025543824</v>
      </c>
      <c r="AA539" s="2"/>
      <c r="AB539" s="175">
        <v>-54723.468549817509</v>
      </c>
      <c r="AC539" s="175">
        <v>-177401.26576231886</v>
      </c>
      <c r="AD539" s="175">
        <v>-150226.47815209487</v>
      </c>
      <c r="AE539" s="175">
        <v>-172910.78815747867</v>
      </c>
    </row>
    <row r="540" spans="1:31">
      <c r="A540" s="1">
        <v>533</v>
      </c>
      <c r="B540" s="176">
        <f>'T Revenue'!B537-'Year 0'!G$8+'Year 0'!G$122</f>
        <v>-671.11357454629615</v>
      </c>
      <c r="C540" s="176">
        <f>'T Revenue'!C537-'Revenue Requirement'!C$4+'Revenue Requirement'!C$33</f>
        <v>307782.50300778169</v>
      </c>
      <c r="D540" s="176">
        <f>'T Revenue'!D537-'Revenue Requirement'!D$4+'Revenue Requirement'!D$33</f>
        <v>166756.30853197398</v>
      </c>
      <c r="E540" s="176">
        <f>'T Revenue'!E537-'Revenue Requirement'!E$4+'Revenue Requirement'!E$33</f>
        <v>121844.11935349018</v>
      </c>
      <c r="G540" s="179" t="e">
        <f ca="1"/>
        <v>#NAME?</v>
      </c>
      <c r="H540" s="179" t="e">
        <f ca="1"/>
        <v>#NAME?</v>
      </c>
      <c r="I540" s="179" t="e">
        <f ca="1"/>
        <v>#NAME?</v>
      </c>
      <c r="J540" s="179" t="e">
        <f ca="1"/>
        <v>#NAME?</v>
      </c>
      <c r="L540" s="175">
        <f>NR_to_Cash!C$9</f>
        <v>-54723.468549817509</v>
      </c>
      <c r="M540" s="175">
        <f>NR_to_Cash!D$9</f>
        <v>-177401.26576231886</v>
      </c>
      <c r="N540" s="175">
        <f>NR_to_Cash!E$9</f>
        <v>-150226.47815209487</v>
      </c>
      <c r="O540" s="175">
        <f>NR_to_Cash!F$9</f>
        <v>-172910.78815747867</v>
      </c>
      <c r="Q540" s="1">
        <v>533</v>
      </c>
      <c r="R540" s="176">
        <v>-671.11357454629615</v>
      </c>
      <c r="S540" s="176">
        <v>307782.50300778169</v>
      </c>
      <c r="T540" s="176">
        <v>166756.30853197398</v>
      </c>
      <c r="U540" s="176">
        <v>121844.11935349018</v>
      </c>
      <c r="V540" s="2"/>
      <c r="W540" s="176">
        <v>-37231.289416647865</v>
      </c>
      <c r="X540" s="176">
        <v>-4024.6969353551976</v>
      </c>
      <c r="Y540" s="176">
        <v>-20510.339538300876</v>
      </c>
      <c r="Z540" s="176">
        <v>-37562.279354422819</v>
      </c>
      <c r="AA540" s="2"/>
      <c r="AB540" s="175">
        <v>-54723.468549817509</v>
      </c>
      <c r="AC540" s="175">
        <v>-177401.26576231886</v>
      </c>
      <c r="AD540" s="175">
        <v>-150226.47815209487</v>
      </c>
      <c r="AE540" s="175">
        <v>-172910.78815747867</v>
      </c>
    </row>
    <row r="541" spans="1:31">
      <c r="A541" s="1">
        <v>534</v>
      </c>
      <c r="B541" s="176">
        <f>'T Revenue'!B538-'Year 0'!G$8+'Year 0'!G$122</f>
        <v>-2594.5498000339139</v>
      </c>
      <c r="C541" s="176">
        <f>'T Revenue'!C538-'Revenue Requirement'!C$4+'Revenue Requirement'!C$33</f>
        <v>217910.94445009134</v>
      </c>
      <c r="D541" s="176">
        <f>'T Revenue'!D538-'Revenue Requirement'!D$4+'Revenue Requirement'!D$33</f>
        <v>174553.5874156889</v>
      </c>
      <c r="E541" s="176">
        <f>'T Revenue'!E538-'Revenue Requirement'!E$4+'Revenue Requirement'!E$33</f>
        <v>119087.61273100763</v>
      </c>
      <c r="G541" s="179" t="e">
        <f ca="1"/>
        <v>#NAME?</v>
      </c>
      <c r="H541" s="179" t="e">
        <f ca="1"/>
        <v>#NAME?</v>
      </c>
      <c r="I541" s="179" t="e">
        <f ca="1"/>
        <v>#NAME?</v>
      </c>
      <c r="J541" s="179" t="e">
        <f ca="1"/>
        <v>#NAME?</v>
      </c>
      <c r="L541" s="175">
        <f>NR_to_Cash!C$9</f>
        <v>-54723.468549817509</v>
      </c>
      <c r="M541" s="175">
        <f>NR_to_Cash!D$9</f>
        <v>-177401.26576231886</v>
      </c>
      <c r="N541" s="175">
        <f>NR_to_Cash!E$9</f>
        <v>-150226.47815209487</v>
      </c>
      <c r="O541" s="175">
        <f>NR_to_Cash!F$9</f>
        <v>-172910.78815747867</v>
      </c>
      <c r="Q541" s="1">
        <v>534</v>
      </c>
      <c r="R541" s="176">
        <v>-2594.5498000339139</v>
      </c>
      <c r="S541" s="176">
        <v>217910.94445009134</v>
      </c>
      <c r="T541" s="176">
        <v>174553.5874156889</v>
      </c>
      <c r="U541" s="176">
        <v>119087.61273100763</v>
      </c>
      <c r="V541" s="2"/>
      <c r="W541" s="176">
        <v>-45279.449728183448</v>
      </c>
      <c r="X541" s="176">
        <v>13557.644275349798</v>
      </c>
      <c r="Y541" s="176">
        <v>8820.3470923325513</v>
      </c>
      <c r="Z541" s="176">
        <v>-41301.924685477978</v>
      </c>
      <c r="AA541" s="2"/>
      <c r="AB541" s="175">
        <v>-54723.468549817509</v>
      </c>
      <c r="AC541" s="175">
        <v>-177401.26576231886</v>
      </c>
      <c r="AD541" s="175">
        <v>-150226.47815209487</v>
      </c>
      <c r="AE541" s="175">
        <v>-172910.78815747867</v>
      </c>
    </row>
    <row r="542" spans="1:31">
      <c r="A542" s="1">
        <v>535</v>
      </c>
      <c r="B542" s="176">
        <f>'T Revenue'!B539-'Year 0'!G$8+'Year 0'!G$122</f>
        <v>13413.2268619393</v>
      </c>
      <c r="C542" s="176">
        <f>'T Revenue'!C539-'Revenue Requirement'!C$4+'Revenue Requirement'!C$33</f>
        <v>270412.2999990324</v>
      </c>
      <c r="D542" s="176">
        <f>'T Revenue'!D539-'Revenue Requirement'!D$4+'Revenue Requirement'!D$33</f>
        <v>152183.08783188835</v>
      </c>
      <c r="E542" s="176">
        <f>'T Revenue'!E539-'Revenue Requirement'!E$4+'Revenue Requirement'!E$33</f>
        <v>133437.28533002245</v>
      </c>
      <c r="G542" s="179" t="e">
        <f ca="1"/>
        <v>#NAME?</v>
      </c>
      <c r="H542" s="179" t="e">
        <f ca="1"/>
        <v>#NAME?</v>
      </c>
      <c r="I542" s="179" t="e">
        <f ca="1"/>
        <v>#NAME?</v>
      </c>
      <c r="J542" s="179" t="e">
        <f ca="1"/>
        <v>#NAME?</v>
      </c>
      <c r="L542" s="175">
        <f>NR_to_Cash!C$9</f>
        <v>-54723.468549817509</v>
      </c>
      <c r="M542" s="175">
        <f>NR_to_Cash!D$9</f>
        <v>-177401.26576231886</v>
      </c>
      <c r="N542" s="175">
        <f>NR_to_Cash!E$9</f>
        <v>-150226.47815209487</v>
      </c>
      <c r="O542" s="175">
        <f>NR_to_Cash!F$9</f>
        <v>-172910.78815747867</v>
      </c>
      <c r="Q542" s="1">
        <v>535</v>
      </c>
      <c r="R542" s="176">
        <v>13413.2268619393</v>
      </c>
      <c r="S542" s="176">
        <v>270412.2999990324</v>
      </c>
      <c r="T542" s="176">
        <v>152183.08783188835</v>
      </c>
      <c r="U542" s="176">
        <v>133437.28533002245</v>
      </c>
      <c r="V542" s="2"/>
      <c r="W542" s="176">
        <v>8788.3592119987588</v>
      </c>
      <c r="X542" s="176">
        <v>-9416.783664412098</v>
      </c>
      <c r="Y542" s="176">
        <v>-30236.294874022249</v>
      </c>
      <c r="Z542" s="176">
        <v>-37448.692123587243</v>
      </c>
      <c r="AA542" s="2"/>
      <c r="AB542" s="175">
        <v>-54723.468549817509</v>
      </c>
      <c r="AC542" s="175">
        <v>-177401.26576231886</v>
      </c>
      <c r="AD542" s="175">
        <v>-150226.47815209487</v>
      </c>
      <c r="AE542" s="175">
        <v>-172910.78815747867</v>
      </c>
    </row>
    <row r="543" spans="1:31">
      <c r="A543" s="1">
        <v>536</v>
      </c>
      <c r="B543" s="176">
        <f>'T Revenue'!B540-'Year 0'!G$8+'Year 0'!G$122</f>
        <v>-18066.20853391476</v>
      </c>
      <c r="C543" s="176">
        <f>'T Revenue'!C540-'Revenue Requirement'!C$4+'Revenue Requirement'!C$33</f>
        <v>213949.38057064521</v>
      </c>
      <c r="D543" s="176">
        <f>'T Revenue'!D540-'Revenue Requirement'!D$4+'Revenue Requirement'!D$33</f>
        <v>165893.07044731895</v>
      </c>
      <c r="E543" s="176">
        <f>'T Revenue'!E540-'Revenue Requirement'!E$4+'Revenue Requirement'!E$33</f>
        <v>98016.324008252239</v>
      </c>
      <c r="G543" s="179" t="e">
        <f ca="1"/>
        <v>#NAME?</v>
      </c>
      <c r="H543" s="179" t="e">
        <f ca="1"/>
        <v>#NAME?</v>
      </c>
      <c r="I543" s="179" t="e">
        <f ca="1"/>
        <v>#NAME?</v>
      </c>
      <c r="J543" s="179" t="e">
        <f ca="1"/>
        <v>#NAME?</v>
      </c>
      <c r="L543" s="175">
        <f>NR_to_Cash!C$9</f>
        <v>-54723.468549817509</v>
      </c>
      <c r="M543" s="175">
        <f>NR_to_Cash!D$9</f>
        <v>-177401.26576231886</v>
      </c>
      <c r="N543" s="175">
        <f>NR_to_Cash!E$9</f>
        <v>-150226.47815209487</v>
      </c>
      <c r="O543" s="175">
        <f>NR_to_Cash!F$9</f>
        <v>-172910.78815747867</v>
      </c>
      <c r="Q543" s="1">
        <v>536</v>
      </c>
      <c r="R543" s="176">
        <v>-18066.20853391476</v>
      </c>
      <c r="S543" s="176">
        <v>213949.38057064521</v>
      </c>
      <c r="T543" s="176">
        <v>165893.07044731895</v>
      </c>
      <c r="U543" s="176">
        <v>98016.324008252239</v>
      </c>
      <c r="V543" s="2"/>
      <c r="W543" s="176">
        <v>-21066.747773720417</v>
      </c>
      <c r="X543" s="176">
        <v>11152.015210136306</v>
      </c>
      <c r="Y543" s="176">
        <v>-21522.830562426243</v>
      </c>
      <c r="Z543" s="176">
        <v>-5099.8359745412599</v>
      </c>
      <c r="AA543" s="2"/>
      <c r="AB543" s="175">
        <v>-54723.468549817509</v>
      </c>
      <c r="AC543" s="175">
        <v>-177401.26576231886</v>
      </c>
      <c r="AD543" s="175">
        <v>-150226.47815209487</v>
      </c>
      <c r="AE543" s="175">
        <v>-172910.78815747867</v>
      </c>
    </row>
    <row r="544" spans="1:31">
      <c r="A544" s="1">
        <v>537</v>
      </c>
      <c r="B544" s="176">
        <f>'T Revenue'!B541-'Year 0'!G$8+'Year 0'!G$122</f>
        <v>-13159.808809730224</v>
      </c>
      <c r="C544" s="176">
        <f>'T Revenue'!C541-'Revenue Requirement'!C$4+'Revenue Requirement'!C$33</f>
        <v>232218.02923871158</v>
      </c>
      <c r="D544" s="176">
        <f>'T Revenue'!D541-'Revenue Requirement'!D$4+'Revenue Requirement'!D$33</f>
        <v>134493.20909916703</v>
      </c>
      <c r="E544" s="176">
        <f>'T Revenue'!E541-'Revenue Requirement'!E$4+'Revenue Requirement'!E$33</f>
        <v>89717.78900201153</v>
      </c>
      <c r="G544" s="179" t="e">
        <f ca="1"/>
        <v>#NAME?</v>
      </c>
      <c r="H544" s="179" t="e">
        <f ca="1"/>
        <v>#NAME?</v>
      </c>
      <c r="I544" s="179" t="e">
        <f ca="1"/>
        <v>#NAME?</v>
      </c>
      <c r="J544" s="179" t="e">
        <f ca="1"/>
        <v>#NAME?</v>
      </c>
      <c r="L544" s="175">
        <f>NR_to_Cash!C$9</f>
        <v>-54723.468549817509</v>
      </c>
      <c r="M544" s="175">
        <f>NR_to_Cash!D$9</f>
        <v>-177401.26576231886</v>
      </c>
      <c r="N544" s="175">
        <f>NR_to_Cash!E$9</f>
        <v>-150226.47815209487</v>
      </c>
      <c r="O544" s="175">
        <f>NR_to_Cash!F$9</f>
        <v>-172910.78815747867</v>
      </c>
      <c r="Q544" s="1">
        <v>537</v>
      </c>
      <c r="R544" s="176">
        <v>-13159.808809730224</v>
      </c>
      <c r="S544" s="176">
        <v>232218.02923871158</v>
      </c>
      <c r="T544" s="176">
        <v>134493.20909916703</v>
      </c>
      <c r="U544" s="176">
        <v>89717.78900201153</v>
      </c>
      <c r="V544" s="2"/>
      <c r="W544" s="176">
        <v>-39882.055678877514</v>
      </c>
      <c r="X544" s="176">
        <v>1073.7697064264212</v>
      </c>
      <c r="Y544" s="176">
        <v>-39747.863699392183</v>
      </c>
      <c r="Z544" s="176">
        <v>-33065.952454510843</v>
      </c>
      <c r="AA544" s="2"/>
      <c r="AB544" s="175">
        <v>-54723.468549817509</v>
      </c>
      <c r="AC544" s="175">
        <v>-177401.26576231886</v>
      </c>
      <c r="AD544" s="175">
        <v>-150226.47815209487</v>
      </c>
      <c r="AE544" s="175">
        <v>-172910.78815747867</v>
      </c>
    </row>
    <row r="545" spans="1:31">
      <c r="A545" s="1">
        <v>538</v>
      </c>
      <c r="B545" s="176">
        <f>'T Revenue'!B542-'Year 0'!G$8+'Year 0'!G$122</f>
        <v>-2788.9443231699988</v>
      </c>
      <c r="C545" s="176">
        <f>'T Revenue'!C542-'Revenue Requirement'!C$4+'Revenue Requirement'!C$33</f>
        <v>253920.81872954196</v>
      </c>
      <c r="D545" s="176">
        <f>'T Revenue'!D542-'Revenue Requirement'!D$4+'Revenue Requirement'!D$33</f>
        <v>172311.88298167079</v>
      </c>
      <c r="E545" s="176">
        <f>'T Revenue'!E542-'Revenue Requirement'!E$4+'Revenue Requirement'!E$33</f>
        <v>118517.1215868101</v>
      </c>
      <c r="G545" s="179" t="e">
        <f ca="1"/>
        <v>#NAME?</v>
      </c>
      <c r="H545" s="179" t="e">
        <f ca="1"/>
        <v>#NAME?</v>
      </c>
      <c r="I545" s="179" t="e">
        <f ca="1"/>
        <v>#NAME?</v>
      </c>
      <c r="J545" s="179" t="e">
        <f ca="1"/>
        <v>#NAME?</v>
      </c>
      <c r="L545" s="175">
        <f>NR_to_Cash!C$9</f>
        <v>-54723.468549817509</v>
      </c>
      <c r="M545" s="175">
        <f>NR_to_Cash!D$9</f>
        <v>-177401.26576231886</v>
      </c>
      <c r="N545" s="175">
        <f>NR_to_Cash!E$9</f>
        <v>-150226.47815209487</v>
      </c>
      <c r="O545" s="175">
        <f>NR_to_Cash!F$9</f>
        <v>-172910.78815747867</v>
      </c>
      <c r="Q545" s="1">
        <v>538</v>
      </c>
      <c r="R545" s="176">
        <v>-2788.9443231699988</v>
      </c>
      <c r="S545" s="176">
        <v>253920.81872954196</v>
      </c>
      <c r="T545" s="176">
        <v>172311.88298167079</v>
      </c>
      <c r="U545" s="176">
        <v>118517.1215868101</v>
      </c>
      <c r="V545" s="2"/>
      <c r="W545" s="176">
        <v>-16956.918486410636</v>
      </c>
      <c r="X545" s="176">
        <v>-29795.18530429434</v>
      </c>
      <c r="Y545" s="176">
        <v>10159.997417254141</v>
      </c>
      <c r="Z545" s="176">
        <v>-12616.139924478717</v>
      </c>
      <c r="AA545" s="2"/>
      <c r="AB545" s="175">
        <v>-54723.468549817509</v>
      </c>
      <c r="AC545" s="175">
        <v>-177401.26576231886</v>
      </c>
      <c r="AD545" s="175">
        <v>-150226.47815209487</v>
      </c>
      <c r="AE545" s="175">
        <v>-172910.78815747867</v>
      </c>
    </row>
    <row r="546" spans="1:31">
      <c r="A546" s="1">
        <v>539</v>
      </c>
      <c r="B546" s="176">
        <f>'T Revenue'!B543-'Year 0'!G$8+'Year 0'!G$122</f>
        <v>-35435.640490162652</v>
      </c>
      <c r="C546" s="176">
        <f>'T Revenue'!C543-'Revenue Requirement'!C$4+'Revenue Requirement'!C$33</f>
        <v>212548.53922069585</v>
      </c>
      <c r="D546" s="176">
        <f>'T Revenue'!D543-'Revenue Requirement'!D$4+'Revenue Requirement'!D$33</f>
        <v>113485.58390275086</v>
      </c>
      <c r="E546" s="176">
        <f>'T Revenue'!E543-'Revenue Requirement'!E$4+'Revenue Requirement'!E$33</f>
        <v>137481.80580183747</v>
      </c>
      <c r="G546" s="179" t="e">
        <f ca="1"/>
        <v>#NAME?</v>
      </c>
      <c r="H546" s="179" t="e">
        <f ca="1"/>
        <v>#NAME?</v>
      </c>
      <c r="I546" s="179" t="e">
        <f ca="1"/>
        <v>#NAME?</v>
      </c>
      <c r="J546" s="179" t="e">
        <f ca="1"/>
        <v>#NAME?</v>
      </c>
      <c r="L546" s="175">
        <f>NR_to_Cash!C$9</f>
        <v>-54723.468549817509</v>
      </c>
      <c r="M546" s="175">
        <f>NR_to_Cash!D$9</f>
        <v>-177401.26576231886</v>
      </c>
      <c r="N546" s="175">
        <f>NR_to_Cash!E$9</f>
        <v>-150226.47815209487</v>
      </c>
      <c r="O546" s="175">
        <f>NR_to_Cash!F$9</f>
        <v>-172910.78815747867</v>
      </c>
      <c r="Q546" s="1">
        <v>539</v>
      </c>
      <c r="R546" s="176">
        <v>-35435.640490162652</v>
      </c>
      <c r="S546" s="176">
        <v>212548.53922069585</v>
      </c>
      <c r="T546" s="176">
        <v>113485.58390275086</v>
      </c>
      <c r="U546" s="176">
        <v>137481.80580183747</v>
      </c>
      <c r="V546" s="2"/>
      <c r="W546" s="176">
        <v>-46575.037775158882</v>
      </c>
      <c r="X546" s="176">
        <v>-32226.812152332859</v>
      </c>
      <c r="Y546" s="176">
        <v>-278.20686506433412</v>
      </c>
      <c r="Z546" s="176">
        <v>-31850.754059587372</v>
      </c>
      <c r="AA546" s="2"/>
      <c r="AB546" s="175">
        <v>-54723.468549817509</v>
      </c>
      <c r="AC546" s="175">
        <v>-177401.26576231886</v>
      </c>
      <c r="AD546" s="175">
        <v>-150226.47815209487</v>
      </c>
      <c r="AE546" s="175">
        <v>-172910.78815747867</v>
      </c>
    </row>
    <row r="547" spans="1:31">
      <c r="A547" s="1">
        <v>540</v>
      </c>
      <c r="B547" s="176">
        <f>'T Revenue'!B544-'Year 0'!G$8+'Year 0'!G$122</f>
        <v>12257.882213381585</v>
      </c>
      <c r="C547" s="176">
        <f>'T Revenue'!C544-'Revenue Requirement'!C$4+'Revenue Requirement'!C$33</f>
        <v>257253.05485608964</v>
      </c>
      <c r="D547" s="176">
        <f>'T Revenue'!D544-'Revenue Requirement'!D$4+'Revenue Requirement'!D$33</f>
        <v>117966.19108525454</v>
      </c>
      <c r="E547" s="176">
        <f>'T Revenue'!E544-'Revenue Requirement'!E$4+'Revenue Requirement'!E$33</f>
        <v>81220.925456820754</v>
      </c>
      <c r="G547" s="179" t="e">
        <f ca="1"/>
        <v>#NAME?</v>
      </c>
      <c r="H547" s="179" t="e">
        <f ca="1"/>
        <v>#NAME?</v>
      </c>
      <c r="I547" s="179" t="e">
        <f ca="1"/>
        <v>#NAME?</v>
      </c>
      <c r="J547" s="179" t="e">
        <f ca="1"/>
        <v>#NAME?</v>
      </c>
      <c r="L547" s="175">
        <f>NR_to_Cash!C$9</f>
        <v>-54723.468549817509</v>
      </c>
      <c r="M547" s="175">
        <f>NR_to_Cash!D$9</f>
        <v>-177401.26576231886</v>
      </c>
      <c r="N547" s="175">
        <f>NR_to_Cash!E$9</f>
        <v>-150226.47815209487</v>
      </c>
      <c r="O547" s="175">
        <f>NR_to_Cash!F$9</f>
        <v>-172910.78815747867</v>
      </c>
      <c r="Q547" s="1">
        <v>540</v>
      </c>
      <c r="R547" s="176">
        <v>12257.882213381585</v>
      </c>
      <c r="S547" s="176">
        <v>257253.05485608964</v>
      </c>
      <c r="T547" s="176">
        <v>117966.19108525454</v>
      </c>
      <c r="U547" s="176">
        <v>81220.925456820754</v>
      </c>
      <c r="V547" s="2"/>
      <c r="W547" s="176">
        <v>-2204.4195713277441</v>
      </c>
      <c r="X547" s="176">
        <v>-11183.073142944369</v>
      </c>
      <c r="Y547" s="176">
        <v>-29610.264615809312</v>
      </c>
      <c r="Z547" s="176">
        <v>29594.023537144298</v>
      </c>
      <c r="AA547" s="2"/>
      <c r="AB547" s="175">
        <v>-54723.468549817509</v>
      </c>
      <c r="AC547" s="175">
        <v>-177401.26576231886</v>
      </c>
      <c r="AD547" s="175">
        <v>-150226.47815209487</v>
      </c>
      <c r="AE547" s="175">
        <v>-172910.78815747867</v>
      </c>
    </row>
    <row r="548" spans="1:31">
      <c r="A548" s="1">
        <v>541</v>
      </c>
      <c r="B548" s="176">
        <f>'T Revenue'!B545-'Year 0'!G$8+'Year 0'!G$122</f>
        <v>-7492.5277968649752</v>
      </c>
      <c r="C548" s="176">
        <f>'T Revenue'!C545-'Revenue Requirement'!C$4+'Revenue Requirement'!C$33</f>
        <v>225257.77736981749</v>
      </c>
      <c r="D548" s="176">
        <f>'T Revenue'!D545-'Revenue Requirement'!D$4+'Revenue Requirement'!D$33</f>
        <v>134015.22575113783</v>
      </c>
      <c r="E548" s="176">
        <f>'T Revenue'!E545-'Revenue Requirement'!E$4+'Revenue Requirement'!E$33</f>
        <v>94492.561292343773</v>
      </c>
      <c r="G548" s="179" t="e">
        <f ca="1"/>
        <v>#NAME?</v>
      </c>
      <c r="H548" s="179" t="e">
        <f ca="1"/>
        <v>#NAME?</v>
      </c>
      <c r="I548" s="179" t="e">
        <f ca="1"/>
        <v>#NAME?</v>
      </c>
      <c r="J548" s="179" t="e">
        <f ca="1"/>
        <v>#NAME?</v>
      </c>
      <c r="L548" s="175">
        <f>NR_to_Cash!C$9</f>
        <v>-54723.468549817509</v>
      </c>
      <c r="M548" s="175">
        <f>NR_to_Cash!D$9</f>
        <v>-177401.26576231886</v>
      </c>
      <c r="N548" s="175">
        <f>NR_to_Cash!E$9</f>
        <v>-150226.47815209487</v>
      </c>
      <c r="O548" s="175">
        <f>NR_to_Cash!F$9</f>
        <v>-172910.78815747867</v>
      </c>
      <c r="Q548" s="1">
        <v>541</v>
      </c>
      <c r="R548" s="176">
        <v>-7492.5277968649752</v>
      </c>
      <c r="S548" s="176">
        <v>225257.77736981749</v>
      </c>
      <c r="T548" s="176">
        <v>134015.22575113783</v>
      </c>
      <c r="U548" s="176">
        <v>94492.561292343773</v>
      </c>
      <c r="V548" s="2"/>
      <c r="W548" s="176">
        <v>-2310.1246411887696</v>
      </c>
      <c r="X548" s="176">
        <v>-29795.867040609242</v>
      </c>
      <c r="Y548" s="176">
        <v>-8131.8999010608532</v>
      </c>
      <c r="Z548" s="176">
        <v>-57244.756842705654</v>
      </c>
      <c r="AA548" s="2"/>
      <c r="AB548" s="175">
        <v>-54723.468549817509</v>
      </c>
      <c r="AC548" s="175">
        <v>-177401.26576231886</v>
      </c>
      <c r="AD548" s="175">
        <v>-150226.47815209487</v>
      </c>
      <c r="AE548" s="175">
        <v>-172910.78815747867</v>
      </c>
    </row>
    <row r="549" spans="1:31">
      <c r="A549" s="1">
        <v>542</v>
      </c>
      <c r="B549" s="176">
        <f>'T Revenue'!B546-'Year 0'!G$8+'Year 0'!G$122</f>
        <v>2417.7460911520757</v>
      </c>
      <c r="C549" s="176">
        <f>'T Revenue'!C546-'Revenue Requirement'!C$4+'Revenue Requirement'!C$33</f>
        <v>227685.83574715373</v>
      </c>
      <c r="D549" s="176">
        <f>'T Revenue'!D546-'Revenue Requirement'!D$4+'Revenue Requirement'!D$33</f>
        <v>153748.73627555533</v>
      </c>
      <c r="E549" s="176">
        <f>'T Revenue'!E546-'Revenue Requirement'!E$4+'Revenue Requirement'!E$33</f>
        <v>134915.14691215521</v>
      </c>
      <c r="G549" s="179" t="e">
        <f ca="1"/>
        <v>#NAME?</v>
      </c>
      <c r="H549" s="179" t="e">
        <f ca="1"/>
        <v>#NAME?</v>
      </c>
      <c r="I549" s="179" t="e">
        <f ca="1"/>
        <v>#NAME?</v>
      </c>
      <c r="J549" s="179" t="e">
        <f ca="1"/>
        <v>#NAME?</v>
      </c>
      <c r="L549" s="175">
        <f>NR_to_Cash!C$9</f>
        <v>-54723.468549817509</v>
      </c>
      <c r="M549" s="175">
        <f>NR_to_Cash!D$9</f>
        <v>-177401.26576231886</v>
      </c>
      <c r="N549" s="175">
        <f>NR_to_Cash!E$9</f>
        <v>-150226.47815209487</v>
      </c>
      <c r="O549" s="175">
        <f>NR_to_Cash!F$9</f>
        <v>-172910.78815747867</v>
      </c>
      <c r="Q549" s="1">
        <v>542</v>
      </c>
      <c r="R549" s="176">
        <v>2417.7460911520757</v>
      </c>
      <c r="S549" s="176">
        <v>227685.83574715373</v>
      </c>
      <c r="T549" s="176">
        <v>153748.73627555533</v>
      </c>
      <c r="U549" s="176">
        <v>134915.14691215521</v>
      </c>
      <c r="V549" s="2"/>
      <c r="W549" s="176">
        <v>6024.4887042011833</v>
      </c>
      <c r="X549" s="176">
        <v>1009.7277775355615</v>
      </c>
      <c r="Y549" s="176">
        <v>8340.1641214962583</v>
      </c>
      <c r="Z549" s="176">
        <v>-12069.942626795499</v>
      </c>
      <c r="AA549" s="2"/>
      <c r="AB549" s="175">
        <v>-54723.468549817509</v>
      </c>
      <c r="AC549" s="175">
        <v>-177401.26576231886</v>
      </c>
      <c r="AD549" s="175">
        <v>-150226.47815209487</v>
      </c>
      <c r="AE549" s="175">
        <v>-172910.78815747867</v>
      </c>
    </row>
    <row r="550" spans="1:31">
      <c r="A550" s="1">
        <v>543</v>
      </c>
      <c r="B550" s="176">
        <f>'T Revenue'!B547-'Year 0'!G$8+'Year 0'!G$122</f>
        <v>-9330.6864091975149</v>
      </c>
      <c r="C550" s="176">
        <f>'T Revenue'!C547-'Revenue Requirement'!C$4+'Revenue Requirement'!C$33</f>
        <v>212761.3878928246</v>
      </c>
      <c r="D550" s="176">
        <f>'T Revenue'!D547-'Revenue Requirement'!D$4+'Revenue Requirement'!D$33</f>
        <v>200861.78654911416</v>
      </c>
      <c r="E550" s="176">
        <f>'T Revenue'!E547-'Revenue Requirement'!E$4+'Revenue Requirement'!E$33</f>
        <v>62012.171715261182</v>
      </c>
      <c r="G550" s="179" t="e">
        <f ca="1"/>
        <v>#NAME?</v>
      </c>
      <c r="H550" s="179" t="e">
        <f ca="1"/>
        <v>#NAME?</v>
      </c>
      <c r="I550" s="179" t="e">
        <f ca="1"/>
        <v>#NAME?</v>
      </c>
      <c r="J550" s="179" t="e">
        <f ca="1"/>
        <v>#NAME?</v>
      </c>
      <c r="L550" s="175">
        <f>NR_to_Cash!C$9</f>
        <v>-54723.468549817509</v>
      </c>
      <c r="M550" s="175">
        <f>NR_to_Cash!D$9</f>
        <v>-177401.26576231886</v>
      </c>
      <c r="N550" s="175">
        <f>NR_to_Cash!E$9</f>
        <v>-150226.47815209487</v>
      </c>
      <c r="O550" s="175">
        <f>NR_to_Cash!F$9</f>
        <v>-172910.78815747867</v>
      </c>
      <c r="Q550" s="1">
        <v>543</v>
      </c>
      <c r="R550" s="176">
        <v>-9330.6864091975149</v>
      </c>
      <c r="S550" s="176">
        <v>212761.3878928246</v>
      </c>
      <c r="T550" s="176">
        <v>200861.78654911416</v>
      </c>
      <c r="U550" s="176">
        <v>62012.171715261182</v>
      </c>
      <c r="V550" s="2"/>
      <c r="W550" s="176">
        <v>-41548.69952244591</v>
      </c>
      <c r="X550" s="176">
        <v>-13558.56251138635</v>
      </c>
      <c r="Y550" s="176">
        <v>-8292.7907324184198</v>
      </c>
      <c r="Z550" s="176">
        <v>-22916.212063826621</v>
      </c>
      <c r="AA550" s="2"/>
      <c r="AB550" s="175">
        <v>-54723.468549817509</v>
      </c>
      <c r="AC550" s="175">
        <v>-177401.26576231886</v>
      </c>
      <c r="AD550" s="175">
        <v>-150226.47815209487</v>
      </c>
      <c r="AE550" s="175">
        <v>-172910.78815747867</v>
      </c>
    </row>
    <row r="551" spans="1:31">
      <c r="A551" s="1">
        <v>544</v>
      </c>
      <c r="B551" s="176">
        <f>'T Revenue'!B548-'Year 0'!G$8+'Year 0'!G$122</f>
        <v>-28516.975774940336</v>
      </c>
      <c r="C551" s="176">
        <f>'T Revenue'!C548-'Revenue Requirement'!C$4+'Revenue Requirement'!C$33</f>
        <v>179728.81083347066</v>
      </c>
      <c r="D551" s="176">
        <f>'T Revenue'!D548-'Revenue Requirement'!D$4+'Revenue Requirement'!D$33</f>
        <v>128659.93973022327</v>
      </c>
      <c r="E551" s="176">
        <f>'T Revenue'!E548-'Revenue Requirement'!E$4+'Revenue Requirement'!E$33</f>
        <v>113024.919677848</v>
      </c>
      <c r="G551" s="179" t="e">
        <f ca="1"/>
        <v>#NAME?</v>
      </c>
      <c r="H551" s="179" t="e">
        <f ca="1"/>
        <v>#NAME?</v>
      </c>
      <c r="I551" s="179" t="e">
        <f ca="1"/>
        <v>#NAME?</v>
      </c>
      <c r="J551" s="179" t="e">
        <f ca="1"/>
        <v>#NAME?</v>
      </c>
      <c r="L551" s="175">
        <f>NR_to_Cash!C$9</f>
        <v>-54723.468549817509</v>
      </c>
      <c r="M551" s="175">
        <f>NR_to_Cash!D$9</f>
        <v>-177401.26576231886</v>
      </c>
      <c r="N551" s="175">
        <f>NR_to_Cash!E$9</f>
        <v>-150226.47815209487</v>
      </c>
      <c r="O551" s="175">
        <f>NR_to_Cash!F$9</f>
        <v>-172910.78815747867</v>
      </c>
      <c r="Q551" s="1">
        <v>544</v>
      </c>
      <c r="R551" s="176">
        <v>-28516.975774940336</v>
      </c>
      <c r="S551" s="176">
        <v>179728.81083347066</v>
      </c>
      <c r="T551" s="176">
        <v>128659.93973022327</v>
      </c>
      <c r="U551" s="176">
        <v>113024.919677848</v>
      </c>
      <c r="V551" s="2"/>
      <c r="W551" s="176">
        <v>-34667.269332049415</v>
      </c>
      <c r="X551" s="176">
        <v>17085.693133632885</v>
      </c>
      <c r="Y551" s="176">
        <v>-11610.28905817098</v>
      </c>
      <c r="Z551" s="176">
        <v>13147.883797486546</v>
      </c>
      <c r="AA551" s="2"/>
      <c r="AB551" s="175">
        <v>-54723.468549817509</v>
      </c>
      <c r="AC551" s="175">
        <v>-177401.26576231886</v>
      </c>
      <c r="AD551" s="175">
        <v>-150226.47815209487</v>
      </c>
      <c r="AE551" s="175">
        <v>-172910.78815747867</v>
      </c>
    </row>
    <row r="552" spans="1:31">
      <c r="A552" s="1">
        <v>545</v>
      </c>
      <c r="B552" s="176">
        <f>'T Revenue'!B549-'Year 0'!G$8+'Year 0'!G$122</f>
        <v>11223.923098735046</v>
      </c>
      <c r="C552" s="176">
        <f>'T Revenue'!C549-'Revenue Requirement'!C$4+'Revenue Requirement'!C$33</f>
        <v>240111.18575862213</v>
      </c>
      <c r="D552" s="176">
        <f>'T Revenue'!D549-'Revenue Requirement'!D$4+'Revenue Requirement'!D$33</f>
        <v>139195.0998649986</v>
      </c>
      <c r="E552" s="176">
        <f>'T Revenue'!E549-'Revenue Requirement'!E$4+'Revenue Requirement'!E$33</f>
        <v>86759.786224647658</v>
      </c>
      <c r="G552" s="179" t="e">
        <f ca="1"/>
        <v>#NAME?</v>
      </c>
      <c r="H552" s="179" t="e">
        <f ca="1"/>
        <v>#NAME?</v>
      </c>
      <c r="I552" s="179" t="e">
        <f ca="1"/>
        <v>#NAME?</v>
      </c>
      <c r="J552" s="179" t="e">
        <f ca="1"/>
        <v>#NAME?</v>
      </c>
      <c r="L552" s="175">
        <f>NR_to_Cash!C$9</f>
        <v>-54723.468549817509</v>
      </c>
      <c r="M552" s="175">
        <f>NR_to_Cash!D$9</f>
        <v>-177401.26576231886</v>
      </c>
      <c r="N552" s="175">
        <f>NR_to_Cash!E$9</f>
        <v>-150226.47815209487</v>
      </c>
      <c r="O552" s="175">
        <f>NR_to_Cash!F$9</f>
        <v>-172910.78815747867</v>
      </c>
      <c r="Q552" s="1">
        <v>545</v>
      </c>
      <c r="R552" s="176">
        <v>11223.923098735046</v>
      </c>
      <c r="S552" s="176">
        <v>240111.18575862213</v>
      </c>
      <c r="T552" s="176">
        <v>139195.0998649986</v>
      </c>
      <c r="U552" s="176">
        <v>86759.786224647658</v>
      </c>
      <c r="V552" s="2"/>
      <c r="W552" s="176">
        <v>-48810.880010186345</v>
      </c>
      <c r="X552" s="176">
        <v>-2642.3414792153053</v>
      </c>
      <c r="Y552" s="176">
        <v>-25970.663017739076</v>
      </c>
      <c r="Z552" s="176">
        <v>-5486.3723531819414</v>
      </c>
      <c r="AA552" s="2"/>
      <c r="AB552" s="175">
        <v>-54723.468549817509</v>
      </c>
      <c r="AC552" s="175">
        <v>-177401.26576231886</v>
      </c>
      <c r="AD552" s="175">
        <v>-150226.47815209487</v>
      </c>
      <c r="AE552" s="175">
        <v>-172910.78815747867</v>
      </c>
    </row>
    <row r="553" spans="1:31">
      <c r="A553" s="1">
        <v>546</v>
      </c>
      <c r="B553" s="176">
        <f>'T Revenue'!B550-'Year 0'!G$8+'Year 0'!G$122</f>
        <v>-10279.020841670921</v>
      </c>
      <c r="C553" s="176">
        <f>'T Revenue'!C550-'Revenue Requirement'!C$4+'Revenue Requirement'!C$33</f>
        <v>219240.68268756685</v>
      </c>
      <c r="D553" s="176">
        <f>'T Revenue'!D550-'Revenue Requirement'!D$4+'Revenue Requirement'!D$33</f>
        <v>111206.29415765638</v>
      </c>
      <c r="E553" s="176">
        <f>'T Revenue'!E550-'Revenue Requirement'!E$4+'Revenue Requirement'!E$33</f>
        <v>74375.596059242263</v>
      </c>
      <c r="G553" s="179" t="e">
        <f ca="1"/>
        <v>#NAME?</v>
      </c>
      <c r="H553" s="179" t="e">
        <f ca="1"/>
        <v>#NAME?</v>
      </c>
      <c r="I553" s="179" t="e">
        <f ca="1"/>
        <v>#NAME?</v>
      </c>
      <c r="J553" s="179" t="e">
        <f ca="1"/>
        <v>#NAME?</v>
      </c>
      <c r="L553" s="175">
        <f>NR_to_Cash!C$9</f>
        <v>-54723.468549817509</v>
      </c>
      <c r="M553" s="175">
        <f>NR_to_Cash!D$9</f>
        <v>-177401.26576231886</v>
      </c>
      <c r="N553" s="175">
        <f>NR_to_Cash!E$9</f>
        <v>-150226.47815209487</v>
      </c>
      <c r="O553" s="175">
        <f>NR_to_Cash!F$9</f>
        <v>-172910.78815747867</v>
      </c>
      <c r="Q553" s="1">
        <v>546</v>
      </c>
      <c r="R553" s="176">
        <v>-10279.020841670921</v>
      </c>
      <c r="S553" s="176">
        <v>219240.68268756685</v>
      </c>
      <c r="T553" s="176">
        <v>111206.29415765638</v>
      </c>
      <c r="U553" s="176">
        <v>74375.596059242263</v>
      </c>
      <c r="V553" s="2"/>
      <c r="W553" s="176">
        <v>-11578.686056887149</v>
      </c>
      <c r="X553" s="176">
        <v>-2112.0803368391935</v>
      </c>
      <c r="Y553" s="176">
        <v>-11129.442138832761</v>
      </c>
      <c r="Z553" s="176">
        <v>25783.06932812673</v>
      </c>
      <c r="AA553" s="2"/>
      <c r="AB553" s="175">
        <v>-54723.468549817509</v>
      </c>
      <c r="AC553" s="175">
        <v>-177401.26576231886</v>
      </c>
      <c r="AD553" s="175">
        <v>-150226.47815209487</v>
      </c>
      <c r="AE553" s="175">
        <v>-172910.78815747867</v>
      </c>
    </row>
    <row r="554" spans="1:31">
      <c r="A554" s="1">
        <v>547</v>
      </c>
      <c r="B554" s="176">
        <f>'T Revenue'!B551-'Year 0'!G$8+'Year 0'!G$122</f>
        <v>-3660.3743432604242</v>
      </c>
      <c r="C554" s="176">
        <f>'T Revenue'!C551-'Revenue Requirement'!C$4+'Revenue Requirement'!C$33</f>
        <v>202825.10341369035</v>
      </c>
      <c r="D554" s="176">
        <f>'T Revenue'!D551-'Revenue Requirement'!D$4+'Revenue Requirement'!D$33</f>
        <v>116951.33756567468</v>
      </c>
      <c r="E554" s="176">
        <f>'T Revenue'!E551-'Revenue Requirement'!E$4+'Revenue Requirement'!E$33</f>
        <v>73464.219388098456</v>
      </c>
      <c r="G554" s="179" t="e">
        <f ca="1"/>
        <v>#NAME?</v>
      </c>
      <c r="H554" s="179" t="e">
        <f ca="1"/>
        <v>#NAME?</v>
      </c>
      <c r="I554" s="179" t="e">
        <f ca="1"/>
        <v>#NAME?</v>
      </c>
      <c r="J554" s="179" t="e">
        <f ca="1"/>
        <v>#NAME?</v>
      </c>
      <c r="L554" s="175">
        <f>NR_to_Cash!C$9</f>
        <v>-54723.468549817509</v>
      </c>
      <c r="M554" s="175">
        <f>NR_to_Cash!D$9</f>
        <v>-177401.26576231886</v>
      </c>
      <c r="N554" s="175">
        <f>NR_to_Cash!E$9</f>
        <v>-150226.47815209487</v>
      </c>
      <c r="O554" s="175">
        <f>NR_to_Cash!F$9</f>
        <v>-172910.78815747867</v>
      </c>
      <c r="Q554" s="1">
        <v>547</v>
      </c>
      <c r="R554" s="176">
        <v>-3660.3743432604242</v>
      </c>
      <c r="S554" s="176">
        <v>202825.10341369035</v>
      </c>
      <c r="T554" s="176">
        <v>116951.33756567468</v>
      </c>
      <c r="U554" s="176">
        <v>73464.219388098456</v>
      </c>
      <c r="V554" s="2"/>
      <c r="W554" s="176">
        <v>-5053.6138945909915</v>
      </c>
      <c r="X554" s="176">
        <v>-6045.3104720679112</v>
      </c>
      <c r="Y554" s="176">
        <v>-1600.1686431742273</v>
      </c>
      <c r="Z554" s="176">
        <v>-5886.2418294174131</v>
      </c>
      <c r="AA554" s="2"/>
      <c r="AB554" s="175">
        <v>-54723.468549817509</v>
      </c>
      <c r="AC554" s="175">
        <v>-177401.26576231886</v>
      </c>
      <c r="AD554" s="175">
        <v>-150226.47815209487</v>
      </c>
      <c r="AE554" s="175">
        <v>-172910.78815747867</v>
      </c>
    </row>
    <row r="555" spans="1:31">
      <c r="A555" s="1">
        <v>548</v>
      </c>
      <c r="B555" s="176">
        <f>'T Revenue'!B552-'Year 0'!G$8+'Year 0'!G$122</f>
        <v>-1583.3119470488746</v>
      </c>
      <c r="C555" s="176">
        <f>'T Revenue'!C552-'Revenue Requirement'!C$4+'Revenue Requirement'!C$33</f>
        <v>258951.55944424518</v>
      </c>
      <c r="D555" s="176">
        <f>'T Revenue'!D552-'Revenue Requirement'!D$4+'Revenue Requirement'!D$33</f>
        <v>143351.01091068005</v>
      </c>
      <c r="E555" s="176">
        <f>'T Revenue'!E552-'Revenue Requirement'!E$4+'Revenue Requirement'!E$33</f>
        <v>104749.20730627188</v>
      </c>
      <c r="G555" s="179" t="e">
        <f ca="1"/>
        <v>#NAME?</v>
      </c>
      <c r="H555" s="179" t="e">
        <f ca="1"/>
        <v>#NAME?</v>
      </c>
      <c r="I555" s="179" t="e">
        <f ca="1"/>
        <v>#NAME?</v>
      </c>
      <c r="J555" s="179" t="e">
        <f ca="1"/>
        <v>#NAME?</v>
      </c>
      <c r="L555" s="175">
        <f>NR_to_Cash!C$9</f>
        <v>-54723.468549817509</v>
      </c>
      <c r="M555" s="175">
        <f>NR_to_Cash!D$9</f>
        <v>-177401.26576231886</v>
      </c>
      <c r="N555" s="175">
        <f>NR_to_Cash!E$9</f>
        <v>-150226.47815209487</v>
      </c>
      <c r="O555" s="175">
        <f>NR_to_Cash!F$9</f>
        <v>-172910.78815747867</v>
      </c>
      <c r="Q555" s="1">
        <v>548</v>
      </c>
      <c r="R555" s="176">
        <v>-1583.3119470488746</v>
      </c>
      <c r="S555" s="176">
        <v>258951.55944424518</v>
      </c>
      <c r="T555" s="176">
        <v>143351.01091068005</v>
      </c>
      <c r="U555" s="176">
        <v>104749.20730627188</v>
      </c>
      <c r="V555" s="2"/>
      <c r="W555" s="176">
        <v>11170.391603315948</v>
      </c>
      <c r="X555" s="176">
        <v>-12079.922311514383</v>
      </c>
      <c r="Y555" s="176">
        <v>14300.788610743359</v>
      </c>
      <c r="Z555" s="176">
        <v>-63037.224835904548</v>
      </c>
      <c r="AA555" s="2"/>
      <c r="AB555" s="175">
        <v>-54723.468549817509</v>
      </c>
      <c r="AC555" s="175">
        <v>-177401.26576231886</v>
      </c>
      <c r="AD555" s="175">
        <v>-150226.47815209487</v>
      </c>
      <c r="AE555" s="175">
        <v>-172910.78815747867</v>
      </c>
    </row>
    <row r="556" spans="1:31">
      <c r="A556" s="1">
        <v>549</v>
      </c>
      <c r="B556" s="176">
        <f>'T Revenue'!B553-'Year 0'!G$8+'Year 0'!G$122</f>
        <v>2953.3937579263002</v>
      </c>
      <c r="C556" s="176">
        <f>'T Revenue'!C553-'Revenue Requirement'!C$4+'Revenue Requirement'!C$33</f>
        <v>256390.00153351738</v>
      </c>
      <c r="D556" s="176">
        <f>'T Revenue'!D553-'Revenue Requirement'!D$4+'Revenue Requirement'!D$33</f>
        <v>137014.40622645523</v>
      </c>
      <c r="E556" s="176">
        <f>'T Revenue'!E553-'Revenue Requirement'!E$4+'Revenue Requirement'!E$33</f>
        <v>99640.721281484934</v>
      </c>
      <c r="G556" s="179" t="e">
        <f ca="1"/>
        <v>#NAME?</v>
      </c>
      <c r="H556" s="179" t="e">
        <f ca="1"/>
        <v>#NAME?</v>
      </c>
      <c r="I556" s="179" t="e">
        <f ca="1"/>
        <v>#NAME?</v>
      </c>
      <c r="J556" s="179" t="e">
        <f ca="1"/>
        <v>#NAME?</v>
      </c>
      <c r="L556" s="175">
        <f>NR_to_Cash!C$9</f>
        <v>-54723.468549817509</v>
      </c>
      <c r="M556" s="175">
        <f>NR_to_Cash!D$9</f>
        <v>-177401.26576231886</v>
      </c>
      <c r="N556" s="175">
        <f>NR_to_Cash!E$9</f>
        <v>-150226.47815209487</v>
      </c>
      <c r="O556" s="175">
        <f>NR_to_Cash!F$9</f>
        <v>-172910.78815747867</v>
      </c>
      <c r="Q556" s="1">
        <v>549</v>
      </c>
      <c r="R556" s="176">
        <v>2953.3937579263002</v>
      </c>
      <c r="S556" s="176">
        <v>256390.00153351738</v>
      </c>
      <c r="T556" s="176">
        <v>137014.40622645523</v>
      </c>
      <c r="U556" s="176">
        <v>99640.721281484934</v>
      </c>
      <c r="V556" s="2"/>
      <c r="W556" s="176">
        <v>-38550.102285009576</v>
      </c>
      <c r="X556" s="176">
        <v>-17731.271577386884</v>
      </c>
      <c r="Y556" s="176">
        <v>-22318.701202789554</v>
      </c>
      <c r="Z556" s="176">
        <v>7732.58528363402</v>
      </c>
      <c r="AA556" s="2"/>
      <c r="AB556" s="175">
        <v>-54723.468549817509</v>
      </c>
      <c r="AC556" s="175">
        <v>-177401.26576231886</v>
      </c>
      <c r="AD556" s="175">
        <v>-150226.47815209487</v>
      </c>
      <c r="AE556" s="175">
        <v>-172910.78815747867</v>
      </c>
    </row>
    <row r="557" spans="1:31">
      <c r="A557" s="1">
        <v>550</v>
      </c>
      <c r="B557" s="176">
        <f>'T Revenue'!B554-'Year 0'!G$8+'Year 0'!G$122</f>
        <v>2112.3263873571996</v>
      </c>
      <c r="C557" s="176">
        <f>'T Revenue'!C554-'Revenue Requirement'!C$4+'Revenue Requirement'!C$33</f>
        <v>257524.79416131997</v>
      </c>
      <c r="D557" s="176">
        <f>'T Revenue'!D554-'Revenue Requirement'!D$4+'Revenue Requirement'!D$33</f>
        <v>173516.22586836852</v>
      </c>
      <c r="E557" s="176">
        <f>'T Revenue'!E554-'Revenue Requirement'!E$4+'Revenue Requirement'!E$33</f>
        <v>131509.87290790235</v>
      </c>
      <c r="G557" s="179" t="e">
        <f ca="1"/>
        <v>#NAME?</v>
      </c>
      <c r="H557" s="179" t="e">
        <f ca="1"/>
        <v>#NAME?</v>
      </c>
      <c r="I557" s="179" t="e">
        <f ca="1"/>
        <v>#NAME?</v>
      </c>
      <c r="J557" s="179" t="e">
        <f ca="1"/>
        <v>#NAME?</v>
      </c>
      <c r="L557" s="175">
        <f>NR_to_Cash!C$9</f>
        <v>-54723.468549817509</v>
      </c>
      <c r="M557" s="175">
        <f>NR_to_Cash!D$9</f>
        <v>-177401.26576231886</v>
      </c>
      <c r="N557" s="175">
        <f>NR_to_Cash!E$9</f>
        <v>-150226.47815209487</v>
      </c>
      <c r="O557" s="175">
        <f>NR_to_Cash!F$9</f>
        <v>-172910.78815747867</v>
      </c>
      <c r="Q557" s="1">
        <v>550</v>
      </c>
      <c r="R557" s="176">
        <v>2112.3263873571996</v>
      </c>
      <c r="S557" s="176">
        <v>257524.79416131997</v>
      </c>
      <c r="T557" s="176">
        <v>173516.22586836852</v>
      </c>
      <c r="U557" s="176">
        <v>131509.87290790235</v>
      </c>
      <c r="V557" s="2"/>
      <c r="W557" s="176">
        <v>-8469.4331294707954</v>
      </c>
      <c r="X557" s="176">
        <v>-40446.582989329472</v>
      </c>
      <c r="Y557" s="176">
        <v>-46714.857337327208</v>
      </c>
      <c r="Z557" s="176">
        <v>-36251.716948891291</v>
      </c>
      <c r="AA557" s="2"/>
      <c r="AB557" s="175">
        <v>-54723.468549817509</v>
      </c>
      <c r="AC557" s="175">
        <v>-177401.26576231886</v>
      </c>
      <c r="AD557" s="175">
        <v>-150226.47815209487</v>
      </c>
      <c r="AE557" s="175">
        <v>-172910.78815747867</v>
      </c>
    </row>
    <row r="558" spans="1:31">
      <c r="A558" s="1">
        <v>551</v>
      </c>
      <c r="B558" s="176">
        <f>'T Revenue'!B555-'Year 0'!G$8+'Year 0'!G$122</f>
        <v>-8515.8062010754365</v>
      </c>
      <c r="C558" s="176">
        <f>'T Revenue'!C555-'Revenue Requirement'!C$4+'Revenue Requirement'!C$33</f>
        <v>209316.60010576434</v>
      </c>
      <c r="D558" s="176">
        <f>'T Revenue'!D555-'Revenue Requirement'!D$4+'Revenue Requirement'!D$33</f>
        <v>151798.00275371526</v>
      </c>
      <c r="E558" s="176">
        <f>'T Revenue'!E555-'Revenue Requirement'!E$4+'Revenue Requirement'!E$33</f>
        <v>104992.77171492996</v>
      </c>
      <c r="G558" s="179" t="e">
        <f ca="1"/>
        <v>#NAME?</v>
      </c>
      <c r="H558" s="179" t="e">
        <f ca="1"/>
        <v>#NAME?</v>
      </c>
      <c r="I558" s="179" t="e">
        <f ca="1"/>
        <v>#NAME?</v>
      </c>
      <c r="J558" s="179" t="e">
        <f ca="1"/>
        <v>#NAME?</v>
      </c>
      <c r="L558" s="175">
        <f>NR_to_Cash!C$9</f>
        <v>-54723.468549817509</v>
      </c>
      <c r="M558" s="175">
        <f>NR_to_Cash!D$9</f>
        <v>-177401.26576231886</v>
      </c>
      <c r="N558" s="175">
        <f>NR_to_Cash!E$9</f>
        <v>-150226.47815209487</v>
      </c>
      <c r="O558" s="175">
        <f>NR_to_Cash!F$9</f>
        <v>-172910.78815747867</v>
      </c>
      <c r="Q558" s="1">
        <v>551</v>
      </c>
      <c r="R558" s="176">
        <v>-8515.8062010754365</v>
      </c>
      <c r="S558" s="176">
        <v>209316.60010576434</v>
      </c>
      <c r="T558" s="176">
        <v>151798.00275371526</v>
      </c>
      <c r="U558" s="176">
        <v>104992.77171492996</v>
      </c>
      <c r="V558" s="2"/>
      <c r="W558" s="176">
        <v>-23102.366525457706</v>
      </c>
      <c r="X558" s="176">
        <v>-6623.0980718696956</v>
      </c>
      <c r="Y558" s="176">
        <v>-46049.566544908332</v>
      </c>
      <c r="Z558" s="176">
        <v>-3773.5263090548106</v>
      </c>
      <c r="AA558" s="2"/>
      <c r="AB558" s="175">
        <v>-54723.468549817509</v>
      </c>
      <c r="AC558" s="175">
        <v>-177401.26576231886</v>
      </c>
      <c r="AD558" s="175">
        <v>-150226.47815209487</v>
      </c>
      <c r="AE558" s="175">
        <v>-172910.78815747867</v>
      </c>
    </row>
    <row r="559" spans="1:31">
      <c r="A559" s="1">
        <v>552</v>
      </c>
      <c r="B559" s="176">
        <f>'T Revenue'!B556-'Year 0'!G$8+'Year 0'!G$122</f>
        <v>-775.14479464478791</v>
      </c>
      <c r="C559" s="176">
        <f>'T Revenue'!C556-'Revenue Requirement'!C$4+'Revenue Requirement'!C$33</f>
        <v>225195.26364218676</v>
      </c>
      <c r="D559" s="176">
        <f>'T Revenue'!D556-'Revenue Requirement'!D$4+'Revenue Requirement'!D$33</f>
        <v>151116.0585272077</v>
      </c>
      <c r="E559" s="176">
        <f>'T Revenue'!E556-'Revenue Requirement'!E$4+'Revenue Requirement'!E$33</f>
        <v>146398.85582253034</v>
      </c>
      <c r="G559" s="179" t="e">
        <f ca="1"/>
        <v>#NAME?</v>
      </c>
      <c r="H559" s="179" t="e">
        <f ca="1"/>
        <v>#NAME?</v>
      </c>
      <c r="I559" s="179" t="e">
        <f ca="1"/>
        <v>#NAME?</v>
      </c>
      <c r="J559" s="179" t="e">
        <f ca="1"/>
        <v>#NAME?</v>
      </c>
      <c r="L559" s="175">
        <f>NR_to_Cash!C$9</f>
        <v>-54723.468549817509</v>
      </c>
      <c r="M559" s="175">
        <f>NR_to_Cash!D$9</f>
        <v>-177401.26576231886</v>
      </c>
      <c r="N559" s="175">
        <f>NR_to_Cash!E$9</f>
        <v>-150226.47815209487</v>
      </c>
      <c r="O559" s="175">
        <f>NR_to_Cash!F$9</f>
        <v>-172910.78815747867</v>
      </c>
      <c r="Q559" s="1">
        <v>552</v>
      </c>
      <c r="R559" s="176">
        <v>-775.14479464478791</v>
      </c>
      <c r="S559" s="176">
        <v>225195.26364218676</v>
      </c>
      <c r="T559" s="176">
        <v>151116.0585272077</v>
      </c>
      <c r="U559" s="176">
        <v>146398.85582253034</v>
      </c>
      <c r="V559" s="2"/>
      <c r="W559" s="176">
        <v>-31575.280606255867</v>
      </c>
      <c r="X559" s="176">
        <v>-33917.150874770014</v>
      </c>
      <c r="Y559" s="176">
        <v>-10770.608130601468</v>
      </c>
      <c r="Z559" s="176">
        <v>-2778.4455197006464</v>
      </c>
      <c r="AA559" s="2"/>
      <c r="AB559" s="175">
        <v>-54723.468549817509</v>
      </c>
      <c r="AC559" s="175">
        <v>-177401.26576231886</v>
      </c>
      <c r="AD559" s="175">
        <v>-150226.47815209487</v>
      </c>
      <c r="AE559" s="175">
        <v>-172910.78815747867</v>
      </c>
    </row>
    <row r="560" spans="1:31">
      <c r="A560" s="1">
        <v>553</v>
      </c>
      <c r="B560" s="176">
        <f>'T Revenue'!B557-'Year 0'!G$8+'Year 0'!G$122</f>
        <v>-12200.996933470946</v>
      </c>
      <c r="C560" s="176">
        <f>'T Revenue'!C557-'Revenue Requirement'!C$4+'Revenue Requirement'!C$33</f>
        <v>185639.40295925993</v>
      </c>
      <c r="D560" s="176">
        <f>'T Revenue'!D557-'Revenue Requirement'!D$4+'Revenue Requirement'!D$33</f>
        <v>132636.56327461847</v>
      </c>
      <c r="E560" s="176">
        <f>'T Revenue'!E557-'Revenue Requirement'!E$4+'Revenue Requirement'!E$33</f>
        <v>41981.07238213229</v>
      </c>
      <c r="G560" s="179" t="e">
        <f ca="1"/>
        <v>#NAME?</v>
      </c>
      <c r="H560" s="179" t="e">
        <f ca="1"/>
        <v>#NAME?</v>
      </c>
      <c r="I560" s="179" t="e">
        <f ca="1"/>
        <v>#NAME?</v>
      </c>
      <c r="J560" s="179" t="e">
        <f ca="1"/>
        <v>#NAME?</v>
      </c>
      <c r="L560" s="175">
        <f>NR_to_Cash!C$9</f>
        <v>-54723.468549817509</v>
      </c>
      <c r="M560" s="175">
        <f>NR_to_Cash!D$9</f>
        <v>-177401.26576231886</v>
      </c>
      <c r="N560" s="175">
        <f>NR_to_Cash!E$9</f>
        <v>-150226.47815209487</v>
      </c>
      <c r="O560" s="175">
        <f>NR_to_Cash!F$9</f>
        <v>-172910.78815747867</v>
      </c>
      <c r="Q560" s="1">
        <v>553</v>
      </c>
      <c r="R560" s="176">
        <v>-12200.996933470946</v>
      </c>
      <c r="S560" s="176">
        <v>185639.40295925993</v>
      </c>
      <c r="T560" s="176">
        <v>132636.56327461847</v>
      </c>
      <c r="U560" s="176">
        <v>41981.07238213229</v>
      </c>
      <c r="V560" s="2"/>
      <c r="W560" s="176">
        <v>-16928.534464276745</v>
      </c>
      <c r="X560" s="176">
        <v>-7315.8714369717054</v>
      </c>
      <c r="Y560" s="176">
        <v>-31814.915047700517</v>
      </c>
      <c r="Z560" s="176">
        <v>7255.4239468828309</v>
      </c>
      <c r="AA560" s="2"/>
      <c r="AB560" s="175">
        <v>-54723.468549817509</v>
      </c>
      <c r="AC560" s="175">
        <v>-177401.26576231886</v>
      </c>
      <c r="AD560" s="175">
        <v>-150226.47815209487</v>
      </c>
      <c r="AE560" s="175">
        <v>-172910.78815747867</v>
      </c>
    </row>
    <row r="561" spans="1:31">
      <c r="A561" s="1">
        <v>554</v>
      </c>
      <c r="B561" s="176">
        <f>'T Revenue'!B558-'Year 0'!G$8+'Year 0'!G$122</f>
        <v>3665.721322079422</v>
      </c>
      <c r="C561" s="176">
        <f>'T Revenue'!C558-'Revenue Requirement'!C$4+'Revenue Requirement'!C$33</f>
        <v>254186.42183037754</v>
      </c>
      <c r="D561" s="176">
        <f>'T Revenue'!D558-'Revenue Requirement'!D$4+'Revenue Requirement'!D$33</f>
        <v>173418.44621572294</v>
      </c>
      <c r="E561" s="176">
        <f>'T Revenue'!E558-'Revenue Requirement'!E$4+'Revenue Requirement'!E$33</f>
        <v>147614.40968383639</v>
      </c>
      <c r="G561" s="179" t="e">
        <f ca="1"/>
        <v>#NAME?</v>
      </c>
      <c r="H561" s="179" t="e">
        <f ca="1"/>
        <v>#NAME?</v>
      </c>
      <c r="I561" s="179" t="e">
        <f ca="1"/>
        <v>#NAME?</v>
      </c>
      <c r="J561" s="179" t="e">
        <f ca="1"/>
        <v>#NAME?</v>
      </c>
      <c r="L561" s="175">
        <f>NR_to_Cash!C$9</f>
        <v>-54723.468549817509</v>
      </c>
      <c r="M561" s="175">
        <f>NR_to_Cash!D$9</f>
        <v>-177401.26576231886</v>
      </c>
      <c r="N561" s="175">
        <f>NR_to_Cash!E$9</f>
        <v>-150226.47815209487</v>
      </c>
      <c r="O561" s="175">
        <f>NR_to_Cash!F$9</f>
        <v>-172910.78815747867</v>
      </c>
      <c r="Q561" s="1">
        <v>554</v>
      </c>
      <c r="R561" s="176">
        <v>3665.721322079422</v>
      </c>
      <c r="S561" s="176">
        <v>254186.42183037754</v>
      </c>
      <c r="T561" s="176">
        <v>173418.44621572294</v>
      </c>
      <c r="U561" s="176">
        <v>147614.40968383639</v>
      </c>
      <c r="V561" s="2"/>
      <c r="W561" s="176">
        <v>-29106.856803000323</v>
      </c>
      <c r="X561" s="176">
        <v>23281.979701618198</v>
      </c>
      <c r="Y561" s="176">
        <v>-6865.9594598524272</v>
      </c>
      <c r="Z561" s="176">
        <v>-51054.886260184692</v>
      </c>
      <c r="AA561" s="2"/>
      <c r="AB561" s="175">
        <v>-54723.468549817509</v>
      </c>
      <c r="AC561" s="175">
        <v>-177401.26576231886</v>
      </c>
      <c r="AD561" s="175">
        <v>-150226.47815209487</v>
      </c>
      <c r="AE561" s="175">
        <v>-172910.78815747867</v>
      </c>
    </row>
    <row r="562" spans="1:31">
      <c r="A562" s="1">
        <v>555</v>
      </c>
      <c r="B562" s="176">
        <f>'T Revenue'!B559-'Year 0'!G$8+'Year 0'!G$122</f>
        <v>32046.607168816961</v>
      </c>
      <c r="C562" s="176">
        <f>'T Revenue'!C559-'Revenue Requirement'!C$4+'Revenue Requirement'!C$33</f>
        <v>233367.44704183959</v>
      </c>
      <c r="D562" s="176">
        <f>'T Revenue'!D559-'Revenue Requirement'!D$4+'Revenue Requirement'!D$33</f>
        <v>198694.36127929715</v>
      </c>
      <c r="E562" s="176">
        <f>'T Revenue'!E559-'Revenue Requirement'!E$4+'Revenue Requirement'!E$33</f>
        <v>133855.11450724676</v>
      </c>
      <c r="G562" s="179" t="e">
        <f ca="1"/>
        <v>#NAME?</v>
      </c>
      <c r="H562" s="179" t="e">
        <f ca="1"/>
        <v>#NAME?</v>
      </c>
      <c r="I562" s="179" t="e">
        <f ca="1"/>
        <v>#NAME?</v>
      </c>
      <c r="J562" s="179" t="e">
        <f ca="1"/>
        <v>#NAME?</v>
      </c>
      <c r="L562" s="175">
        <f>NR_to_Cash!C$9</f>
        <v>-54723.468549817509</v>
      </c>
      <c r="M562" s="175">
        <f>NR_to_Cash!D$9</f>
        <v>-177401.26576231886</v>
      </c>
      <c r="N562" s="175">
        <f>NR_to_Cash!E$9</f>
        <v>-150226.47815209487</v>
      </c>
      <c r="O562" s="175">
        <f>NR_to_Cash!F$9</f>
        <v>-172910.78815747867</v>
      </c>
      <c r="Q562" s="1">
        <v>555</v>
      </c>
      <c r="R562" s="176">
        <v>32046.607168816961</v>
      </c>
      <c r="S562" s="176">
        <v>233367.44704183959</v>
      </c>
      <c r="T562" s="176">
        <v>198694.36127929715</v>
      </c>
      <c r="U562" s="176">
        <v>133855.11450724676</v>
      </c>
      <c r="V562" s="2"/>
      <c r="W562" s="176">
        <v>-7040.3484440444736</v>
      </c>
      <c r="X562" s="176">
        <v>-9033.0317041475791</v>
      </c>
      <c r="Y562" s="176">
        <v>-3326.6016883959528</v>
      </c>
      <c r="Z562" s="176">
        <v>-38495.830068205716</v>
      </c>
      <c r="AA562" s="2"/>
      <c r="AB562" s="175">
        <v>-54723.468549817509</v>
      </c>
      <c r="AC562" s="175">
        <v>-177401.26576231886</v>
      </c>
      <c r="AD562" s="175">
        <v>-150226.47815209487</v>
      </c>
      <c r="AE562" s="175">
        <v>-172910.78815747867</v>
      </c>
    </row>
    <row r="563" spans="1:31">
      <c r="A563" s="1">
        <v>556</v>
      </c>
      <c r="B563" s="176">
        <f>'T Revenue'!B560-'Year 0'!G$8+'Year 0'!G$122</f>
        <v>2632.4560755693819</v>
      </c>
      <c r="C563" s="176">
        <f>'T Revenue'!C560-'Revenue Requirement'!C$4+'Revenue Requirement'!C$33</f>
        <v>239815.90216511581</v>
      </c>
      <c r="D563" s="176">
        <f>'T Revenue'!D560-'Revenue Requirement'!D$4+'Revenue Requirement'!D$33</f>
        <v>184904.23337232554</v>
      </c>
      <c r="E563" s="176">
        <f>'T Revenue'!E560-'Revenue Requirement'!E$4+'Revenue Requirement'!E$33</f>
        <v>174492.64648531564</v>
      </c>
      <c r="G563" s="179" t="e">
        <f ca="1"/>
        <v>#NAME?</v>
      </c>
      <c r="H563" s="179" t="e">
        <f ca="1"/>
        <v>#NAME?</v>
      </c>
      <c r="I563" s="179" t="e">
        <f ca="1"/>
        <v>#NAME?</v>
      </c>
      <c r="J563" s="179" t="e">
        <f ca="1"/>
        <v>#NAME?</v>
      </c>
      <c r="L563" s="175">
        <f>NR_to_Cash!C$9</f>
        <v>-54723.468549817509</v>
      </c>
      <c r="M563" s="175">
        <f>NR_to_Cash!D$9</f>
        <v>-177401.26576231886</v>
      </c>
      <c r="N563" s="175">
        <f>NR_to_Cash!E$9</f>
        <v>-150226.47815209487</v>
      </c>
      <c r="O563" s="175">
        <f>NR_to_Cash!F$9</f>
        <v>-172910.78815747867</v>
      </c>
      <c r="Q563" s="1">
        <v>556</v>
      </c>
      <c r="R563" s="176">
        <v>2632.4560755693819</v>
      </c>
      <c r="S563" s="176">
        <v>239815.90216511581</v>
      </c>
      <c r="T563" s="176">
        <v>184904.23337232554</v>
      </c>
      <c r="U563" s="176">
        <v>174492.64648531564</v>
      </c>
      <c r="V563" s="2"/>
      <c r="W563" s="176">
        <v>-21472.509286168963</v>
      </c>
      <c r="X563" s="176">
        <v>4953.5081457972992</v>
      </c>
      <c r="Y563" s="176">
        <v>12427.894383528503</v>
      </c>
      <c r="Z563" s="176">
        <v>2037.5761154971551</v>
      </c>
      <c r="AA563" s="2"/>
      <c r="AB563" s="175">
        <v>-54723.468549817509</v>
      </c>
      <c r="AC563" s="175">
        <v>-177401.26576231886</v>
      </c>
      <c r="AD563" s="175">
        <v>-150226.47815209487</v>
      </c>
      <c r="AE563" s="175">
        <v>-172910.78815747867</v>
      </c>
    </row>
    <row r="564" spans="1:31">
      <c r="A564" s="1">
        <v>557</v>
      </c>
      <c r="B564" s="176">
        <f>'T Revenue'!B561-'Year 0'!G$8+'Year 0'!G$122</f>
        <v>-25364.217354621505</v>
      </c>
      <c r="C564" s="176">
        <f>'T Revenue'!C561-'Revenue Requirement'!C$4+'Revenue Requirement'!C$33</f>
        <v>217394.81137707178</v>
      </c>
      <c r="D564" s="176">
        <f>'T Revenue'!D561-'Revenue Requirement'!D$4+'Revenue Requirement'!D$33</f>
        <v>159826.11390183284</v>
      </c>
      <c r="E564" s="176">
        <f>'T Revenue'!E561-'Revenue Requirement'!E$4+'Revenue Requirement'!E$33</f>
        <v>68041.14637581748</v>
      </c>
      <c r="G564" s="179" t="e">
        <f ca="1"/>
        <v>#NAME?</v>
      </c>
      <c r="H564" s="179" t="e">
        <f ca="1"/>
        <v>#NAME?</v>
      </c>
      <c r="I564" s="179" t="e">
        <f ca="1"/>
        <v>#NAME?</v>
      </c>
      <c r="J564" s="179" t="e">
        <f ca="1"/>
        <v>#NAME?</v>
      </c>
      <c r="L564" s="175">
        <f>NR_to_Cash!C$9</f>
        <v>-54723.468549817509</v>
      </c>
      <c r="M564" s="175">
        <f>NR_to_Cash!D$9</f>
        <v>-177401.26576231886</v>
      </c>
      <c r="N564" s="175">
        <f>NR_to_Cash!E$9</f>
        <v>-150226.47815209487</v>
      </c>
      <c r="O564" s="175">
        <f>NR_to_Cash!F$9</f>
        <v>-172910.78815747867</v>
      </c>
      <c r="Q564" s="1">
        <v>557</v>
      </c>
      <c r="R564" s="176">
        <v>-25364.217354621505</v>
      </c>
      <c r="S564" s="176">
        <v>217394.81137707178</v>
      </c>
      <c r="T564" s="176">
        <v>159826.11390183284</v>
      </c>
      <c r="U564" s="176">
        <v>68041.14637581748</v>
      </c>
      <c r="V564" s="2"/>
      <c r="W564" s="176">
        <v>-7623.8317454555072</v>
      </c>
      <c r="X564" s="176">
        <v>-37565.350023275474</v>
      </c>
      <c r="Y564" s="176">
        <v>-21499.777175354538</v>
      </c>
      <c r="Z564" s="176">
        <v>-1771.6090591682587</v>
      </c>
      <c r="AA564" s="2"/>
      <c r="AB564" s="175">
        <v>-54723.468549817509</v>
      </c>
      <c r="AC564" s="175">
        <v>-177401.26576231886</v>
      </c>
      <c r="AD564" s="175">
        <v>-150226.47815209487</v>
      </c>
      <c r="AE564" s="175">
        <v>-172910.78815747867</v>
      </c>
    </row>
    <row r="565" spans="1:31">
      <c r="A565" s="1">
        <v>558</v>
      </c>
      <c r="B565" s="176">
        <f>'T Revenue'!B562-'Year 0'!G$8+'Year 0'!G$122</f>
        <v>29251.204993820284</v>
      </c>
      <c r="C565" s="176">
        <f>'T Revenue'!C562-'Revenue Requirement'!C$4+'Revenue Requirement'!C$33</f>
        <v>237124.4240578406</v>
      </c>
      <c r="D565" s="176">
        <f>'T Revenue'!D562-'Revenue Requirement'!D$4+'Revenue Requirement'!D$33</f>
        <v>153694.68547268515</v>
      </c>
      <c r="E565" s="176">
        <f>'T Revenue'!E562-'Revenue Requirement'!E$4+'Revenue Requirement'!E$33</f>
        <v>125563.72208522656</v>
      </c>
      <c r="G565" s="179" t="e">
        <f ca="1"/>
        <v>#NAME?</v>
      </c>
      <c r="H565" s="179" t="e">
        <f ca="1"/>
        <v>#NAME?</v>
      </c>
      <c r="I565" s="179" t="e">
        <f ca="1"/>
        <v>#NAME?</v>
      </c>
      <c r="J565" s="179" t="e">
        <f ca="1"/>
        <v>#NAME?</v>
      </c>
      <c r="L565" s="175">
        <f>NR_to_Cash!C$9</f>
        <v>-54723.468549817509</v>
      </c>
      <c r="M565" s="175">
        <f>NR_to_Cash!D$9</f>
        <v>-177401.26576231886</v>
      </c>
      <c r="N565" s="175">
        <f>NR_to_Cash!E$9</f>
        <v>-150226.47815209487</v>
      </c>
      <c r="O565" s="175">
        <f>NR_to_Cash!F$9</f>
        <v>-172910.78815747867</v>
      </c>
      <c r="Q565" s="1">
        <v>558</v>
      </c>
      <c r="R565" s="176">
        <v>29251.204993820284</v>
      </c>
      <c r="S565" s="176">
        <v>237124.4240578406</v>
      </c>
      <c r="T565" s="176">
        <v>153694.68547268515</v>
      </c>
      <c r="U565" s="176">
        <v>125563.72208522656</v>
      </c>
      <c r="V565" s="2"/>
      <c r="W565" s="176">
        <v>-9338.9797733312007</v>
      </c>
      <c r="X565" s="176">
        <v>-45083.936489105225</v>
      </c>
      <c r="Y565" s="176">
        <v>-1582.1033081670757</v>
      </c>
      <c r="Z565" s="176">
        <v>-27310.879682674306</v>
      </c>
      <c r="AA565" s="2"/>
      <c r="AB565" s="175">
        <v>-54723.468549817509</v>
      </c>
      <c r="AC565" s="175">
        <v>-177401.26576231886</v>
      </c>
      <c r="AD565" s="175">
        <v>-150226.47815209487</v>
      </c>
      <c r="AE565" s="175">
        <v>-172910.78815747867</v>
      </c>
    </row>
    <row r="566" spans="1:31">
      <c r="A566" s="1">
        <v>559</v>
      </c>
      <c r="B566" s="176">
        <f>'T Revenue'!B563-'Year 0'!G$8+'Year 0'!G$122</f>
        <v>7296.292334886035</v>
      </c>
      <c r="C566" s="176">
        <f>'T Revenue'!C563-'Revenue Requirement'!C$4+'Revenue Requirement'!C$33</f>
        <v>229978.08702853625</v>
      </c>
      <c r="D566" s="176">
        <f>'T Revenue'!D563-'Revenue Requirement'!D$4+'Revenue Requirement'!D$33</f>
        <v>168137.69667213829</v>
      </c>
      <c r="E566" s="176">
        <f>'T Revenue'!E563-'Revenue Requirement'!E$4+'Revenue Requirement'!E$33</f>
        <v>115733.69164286647</v>
      </c>
      <c r="G566" s="179" t="e">
        <f ca="1"/>
        <v>#NAME?</v>
      </c>
      <c r="H566" s="179" t="e">
        <f ca="1"/>
        <v>#NAME?</v>
      </c>
      <c r="I566" s="179" t="e">
        <f ca="1"/>
        <v>#NAME?</v>
      </c>
      <c r="J566" s="179" t="e">
        <f ca="1"/>
        <v>#NAME?</v>
      </c>
      <c r="L566" s="175">
        <f>NR_to_Cash!C$9</f>
        <v>-54723.468549817509</v>
      </c>
      <c r="M566" s="175">
        <f>NR_to_Cash!D$9</f>
        <v>-177401.26576231886</v>
      </c>
      <c r="N566" s="175">
        <f>NR_to_Cash!E$9</f>
        <v>-150226.47815209487</v>
      </c>
      <c r="O566" s="175">
        <f>NR_to_Cash!F$9</f>
        <v>-172910.78815747867</v>
      </c>
      <c r="Q566" s="1">
        <v>559</v>
      </c>
      <c r="R566" s="176">
        <v>7296.292334886035</v>
      </c>
      <c r="S566" s="176">
        <v>229978.08702853625</v>
      </c>
      <c r="T566" s="176">
        <v>168137.69667213829</v>
      </c>
      <c r="U566" s="176">
        <v>115733.69164286647</v>
      </c>
      <c r="V566" s="2"/>
      <c r="W566" s="176">
        <v>-11391.104430224979</v>
      </c>
      <c r="X566" s="176">
        <v>-23108.277600777801</v>
      </c>
      <c r="Y566" s="176">
        <v>8065.9341885515023</v>
      </c>
      <c r="Z566" s="176">
        <v>-16361.237289490178</v>
      </c>
      <c r="AA566" s="2"/>
      <c r="AB566" s="175">
        <v>-54723.468549817509</v>
      </c>
      <c r="AC566" s="175">
        <v>-177401.26576231886</v>
      </c>
      <c r="AD566" s="175">
        <v>-150226.47815209487</v>
      </c>
      <c r="AE566" s="175">
        <v>-172910.78815747867</v>
      </c>
    </row>
    <row r="567" spans="1:31">
      <c r="A567" s="1">
        <v>560</v>
      </c>
      <c r="B567" s="176">
        <f>'T Revenue'!B564-'Year 0'!G$8+'Year 0'!G$122</f>
        <v>-14219.212676112773</v>
      </c>
      <c r="C567" s="176">
        <f>'T Revenue'!C564-'Revenue Requirement'!C$4+'Revenue Requirement'!C$33</f>
        <v>230999.09343940159</v>
      </c>
      <c r="D567" s="176">
        <f>'T Revenue'!D564-'Revenue Requirement'!D$4+'Revenue Requirement'!D$33</f>
        <v>141872.67326607741</v>
      </c>
      <c r="E567" s="176">
        <f>'T Revenue'!E564-'Revenue Requirement'!E$4+'Revenue Requirement'!E$33</f>
        <v>85141.37508806074</v>
      </c>
      <c r="G567" s="179" t="e">
        <f ca="1"/>
        <v>#NAME?</v>
      </c>
      <c r="H567" s="179" t="e">
        <f ca="1"/>
        <v>#NAME?</v>
      </c>
      <c r="I567" s="179" t="e">
        <f ca="1"/>
        <v>#NAME?</v>
      </c>
      <c r="J567" s="179" t="e">
        <f ca="1"/>
        <v>#NAME?</v>
      </c>
      <c r="L567" s="175">
        <f>NR_to_Cash!C$9</f>
        <v>-54723.468549817509</v>
      </c>
      <c r="M567" s="175">
        <f>NR_to_Cash!D$9</f>
        <v>-177401.26576231886</v>
      </c>
      <c r="N567" s="175">
        <f>NR_to_Cash!E$9</f>
        <v>-150226.47815209487</v>
      </c>
      <c r="O567" s="175">
        <f>NR_to_Cash!F$9</f>
        <v>-172910.78815747867</v>
      </c>
      <c r="Q567" s="1">
        <v>560</v>
      </c>
      <c r="R567" s="176">
        <v>-14219.212676112773</v>
      </c>
      <c r="S567" s="176">
        <v>230999.09343940159</v>
      </c>
      <c r="T567" s="176">
        <v>141872.67326607741</v>
      </c>
      <c r="U567" s="176">
        <v>85141.37508806074</v>
      </c>
      <c r="V567" s="2"/>
      <c r="W567" s="176">
        <v>24146.968033413053</v>
      </c>
      <c r="X567" s="176">
        <v>14453.088685957016</v>
      </c>
      <c r="Y567" s="176">
        <v>2238.8098160154186</v>
      </c>
      <c r="Z567" s="176">
        <v>-20604.254477889976</v>
      </c>
      <c r="AA567" s="2"/>
      <c r="AB567" s="175">
        <v>-54723.468549817509</v>
      </c>
      <c r="AC567" s="175">
        <v>-177401.26576231886</v>
      </c>
      <c r="AD567" s="175">
        <v>-150226.47815209487</v>
      </c>
      <c r="AE567" s="175">
        <v>-172910.78815747867</v>
      </c>
    </row>
    <row r="568" spans="1:31">
      <c r="A568" s="1">
        <v>561</v>
      </c>
      <c r="B568" s="176">
        <f>'T Revenue'!B565-'Year 0'!G$8+'Year 0'!G$122</f>
        <v>11104.626264189603</v>
      </c>
      <c r="C568" s="176">
        <f>'T Revenue'!C565-'Revenue Requirement'!C$4+'Revenue Requirement'!C$33</f>
        <v>214627.31622295757</v>
      </c>
      <c r="D568" s="176">
        <f>'T Revenue'!D565-'Revenue Requirement'!D$4+'Revenue Requirement'!D$33</f>
        <v>111766.9598505816</v>
      </c>
      <c r="E568" s="176">
        <f>'T Revenue'!E565-'Revenue Requirement'!E$4+'Revenue Requirement'!E$33</f>
        <v>88571.622355463216</v>
      </c>
      <c r="G568" s="179" t="e">
        <f ca="1"/>
        <v>#NAME?</v>
      </c>
      <c r="H568" s="179" t="e">
        <f ca="1"/>
        <v>#NAME?</v>
      </c>
      <c r="I568" s="179" t="e">
        <f ca="1"/>
        <v>#NAME?</v>
      </c>
      <c r="J568" s="179" t="e">
        <f ca="1"/>
        <v>#NAME?</v>
      </c>
      <c r="L568" s="175">
        <f>NR_to_Cash!C$9</f>
        <v>-54723.468549817509</v>
      </c>
      <c r="M568" s="175">
        <f>NR_to_Cash!D$9</f>
        <v>-177401.26576231886</v>
      </c>
      <c r="N568" s="175">
        <f>NR_to_Cash!E$9</f>
        <v>-150226.47815209487</v>
      </c>
      <c r="O568" s="175">
        <f>NR_to_Cash!F$9</f>
        <v>-172910.78815747867</v>
      </c>
      <c r="Q568" s="1">
        <v>561</v>
      </c>
      <c r="R568" s="176">
        <v>11104.626264189603</v>
      </c>
      <c r="S568" s="176">
        <v>214627.31622295757</v>
      </c>
      <c r="T568" s="176">
        <v>111766.9598505816</v>
      </c>
      <c r="U568" s="176">
        <v>88571.622355463216</v>
      </c>
      <c r="V568" s="2"/>
      <c r="W568" s="176">
        <v>-10856.728934257175</v>
      </c>
      <c r="X568" s="176">
        <v>-6354.1523973159492</v>
      </c>
      <c r="Y568" s="176">
        <v>-15010.801386959385</v>
      </c>
      <c r="Z568" s="176">
        <v>4643.1896081685554</v>
      </c>
      <c r="AA568" s="2"/>
      <c r="AB568" s="175">
        <v>-54723.468549817509</v>
      </c>
      <c r="AC568" s="175">
        <v>-177401.26576231886</v>
      </c>
      <c r="AD568" s="175">
        <v>-150226.47815209487</v>
      </c>
      <c r="AE568" s="175">
        <v>-172910.78815747867</v>
      </c>
    </row>
    <row r="569" spans="1:31">
      <c r="A569" s="1">
        <v>562</v>
      </c>
      <c r="B569" s="176">
        <f>'T Revenue'!B566-'Year 0'!G$8+'Year 0'!G$122</f>
        <v>19490.553690846544</v>
      </c>
      <c r="C569" s="176">
        <f>'T Revenue'!C566-'Revenue Requirement'!C$4+'Revenue Requirement'!C$33</f>
        <v>224409.72331921221</v>
      </c>
      <c r="D569" s="176">
        <f>'T Revenue'!D566-'Revenue Requirement'!D$4+'Revenue Requirement'!D$33</f>
        <v>161544.22867589933</v>
      </c>
      <c r="E569" s="176">
        <f>'T Revenue'!E566-'Revenue Requirement'!E$4+'Revenue Requirement'!E$33</f>
        <v>109952.87931240606</v>
      </c>
      <c r="G569" s="179" t="e">
        <f ca="1"/>
        <v>#NAME?</v>
      </c>
      <c r="H569" s="179" t="e">
        <f ca="1"/>
        <v>#NAME?</v>
      </c>
      <c r="I569" s="179" t="e">
        <f ca="1"/>
        <v>#NAME?</v>
      </c>
      <c r="J569" s="179" t="e">
        <f ca="1"/>
        <v>#NAME?</v>
      </c>
      <c r="L569" s="175">
        <f>NR_to_Cash!C$9</f>
        <v>-54723.468549817509</v>
      </c>
      <c r="M569" s="175">
        <f>NR_to_Cash!D$9</f>
        <v>-177401.26576231886</v>
      </c>
      <c r="N569" s="175">
        <f>NR_to_Cash!E$9</f>
        <v>-150226.47815209487</v>
      </c>
      <c r="O569" s="175">
        <f>NR_to_Cash!F$9</f>
        <v>-172910.78815747867</v>
      </c>
      <c r="Q569" s="1">
        <v>562</v>
      </c>
      <c r="R569" s="176">
        <v>19490.553690846544</v>
      </c>
      <c r="S569" s="176">
        <v>224409.72331921221</v>
      </c>
      <c r="T569" s="176">
        <v>161544.22867589933</v>
      </c>
      <c r="U569" s="176">
        <v>109952.87931240606</v>
      </c>
      <c r="V569" s="2"/>
      <c r="W569" s="176">
        <v>-15762.965822511003</v>
      </c>
      <c r="X569" s="176">
        <v>186.66621620161459</v>
      </c>
      <c r="Y569" s="176">
        <v>-24144.433901553042</v>
      </c>
      <c r="Z569" s="176">
        <v>8846.7057591204066</v>
      </c>
      <c r="AA569" s="2"/>
      <c r="AB569" s="175">
        <v>-54723.468549817509</v>
      </c>
      <c r="AC569" s="175">
        <v>-177401.26576231886</v>
      </c>
      <c r="AD569" s="175">
        <v>-150226.47815209487</v>
      </c>
      <c r="AE569" s="175">
        <v>-172910.78815747867</v>
      </c>
    </row>
    <row r="570" spans="1:31">
      <c r="A570" s="1">
        <v>563</v>
      </c>
      <c r="B570" s="176">
        <f>'T Revenue'!B567-'Year 0'!G$8+'Year 0'!G$122</f>
        <v>-5429.2670489854645</v>
      </c>
      <c r="C570" s="176">
        <f>'T Revenue'!C567-'Revenue Requirement'!C$4+'Revenue Requirement'!C$33</f>
        <v>155816.40431265952</v>
      </c>
      <c r="D570" s="176">
        <f>'T Revenue'!D567-'Revenue Requirement'!D$4+'Revenue Requirement'!D$33</f>
        <v>161245.00809628353</v>
      </c>
      <c r="E570" s="176">
        <f>'T Revenue'!E567-'Revenue Requirement'!E$4+'Revenue Requirement'!E$33</f>
        <v>73434.923920492642</v>
      </c>
      <c r="G570" s="179" t="e">
        <f ca="1"/>
        <v>#NAME?</v>
      </c>
      <c r="H570" s="179" t="e">
        <f ca="1"/>
        <v>#NAME?</v>
      </c>
      <c r="I570" s="179" t="e">
        <f ca="1"/>
        <v>#NAME?</v>
      </c>
      <c r="J570" s="179" t="e">
        <f ca="1"/>
        <v>#NAME?</v>
      </c>
      <c r="L570" s="175">
        <f>NR_to_Cash!C$9</f>
        <v>-54723.468549817509</v>
      </c>
      <c r="M570" s="175">
        <f>NR_to_Cash!D$9</f>
        <v>-177401.26576231886</v>
      </c>
      <c r="N570" s="175">
        <f>NR_to_Cash!E$9</f>
        <v>-150226.47815209487</v>
      </c>
      <c r="O570" s="175">
        <f>NR_to_Cash!F$9</f>
        <v>-172910.78815747867</v>
      </c>
      <c r="Q570" s="1">
        <v>563</v>
      </c>
      <c r="R570" s="176">
        <v>-5429.2670489854645</v>
      </c>
      <c r="S570" s="176">
        <v>155816.40431265952</v>
      </c>
      <c r="T570" s="176">
        <v>161245.00809628353</v>
      </c>
      <c r="U570" s="176">
        <v>73434.923920492642</v>
      </c>
      <c r="V570" s="2"/>
      <c r="W570" s="176">
        <v>5856.0766167526599</v>
      </c>
      <c r="X570" s="176">
        <v>-52059.566823944682</v>
      </c>
      <c r="Y570" s="176">
        <v>-44378.558711319463</v>
      </c>
      <c r="Z570" s="176">
        <v>38933.395181894768</v>
      </c>
      <c r="AA570" s="2"/>
      <c r="AB570" s="175">
        <v>-54723.468549817509</v>
      </c>
      <c r="AC570" s="175">
        <v>-177401.26576231886</v>
      </c>
      <c r="AD570" s="175">
        <v>-150226.47815209487</v>
      </c>
      <c r="AE570" s="175">
        <v>-172910.78815747867</v>
      </c>
    </row>
    <row r="571" spans="1:31">
      <c r="A571" s="1">
        <v>564</v>
      </c>
      <c r="B571" s="176">
        <f>'T Revenue'!B568-'Year 0'!G$8+'Year 0'!G$122</f>
        <v>-2158.936811234802</v>
      </c>
      <c r="C571" s="176">
        <f>'T Revenue'!C568-'Revenue Requirement'!C$4+'Revenue Requirement'!C$33</f>
        <v>227971.03854791564</v>
      </c>
      <c r="D571" s="176">
        <f>'T Revenue'!D568-'Revenue Requirement'!D$4+'Revenue Requirement'!D$33</f>
        <v>164590.34810391744</v>
      </c>
      <c r="E571" s="176">
        <f>'T Revenue'!E568-'Revenue Requirement'!E$4+'Revenue Requirement'!E$33</f>
        <v>72450.353570566745</v>
      </c>
      <c r="G571" s="179" t="e">
        <f ca="1"/>
        <v>#NAME?</v>
      </c>
      <c r="H571" s="179" t="e">
        <f ca="1"/>
        <v>#NAME?</v>
      </c>
      <c r="I571" s="179" t="e">
        <f ca="1"/>
        <v>#NAME?</v>
      </c>
      <c r="J571" s="179" t="e">
        <f ca="1"/>
        <v>#NAME?</v>
      </c>
      <c r="L571" s="175">
        <f>NR_to_Cash!C$9</f>
        <v>-54723.468549817509</v>
      </c>
      <c r="M571" s="175">
        <f>NR_to_Cash!D$9</f>
        <v>-177401.26576231886</v>
      </c>
      <c r="N571" s="175">
        <f>NR_to_Cash!E$9</f>
        <v>-150226.47815209487</v>
      </c>
      <c r="O571" s="175">
        <f>NR_to_Cash!F$9</f>
        <v>-172910.78815747867</v>
      </c>
      <c r="Q571" s="1">
        <v>564</v>
      </c>
      <c r="R571" s="176">
        <v>-2158.936811234802</v>
      </c>
      <c r="S571" s="176">
        <v>227971.03854791564</v>
      </c>
      <c r="T571" s="176">
        <v>164590.34810391744</v>
      </c>
      <c r="U571" s="176">
        <v>72450.353570566745</v>
      </c>
      <c r="V571" s="2"/>
      <c r="W571" s="176">
        <v>-4585.1336652786704</v>
      </c>
      <c r="X571" s="176">
        <v>-4955.0463249171153</v>
      </c>
      <c r="Y571" s="176">
        <v>-40707.914163537789</v>
      </c>
      <c r="Z571" s="176">
        <v>-17299.274639986455</v>
      </c>
      <c r="AA571" s="2"/>
      <c r="AB571" s="175">
        <v>-54723.468549817509</v>
      </c>
      <c r="AC571" s="175">
        <v>-177401.26576231886</v>
      </c>
      <c r="AD571" s="175">
        <v>-150226.47815209487</v>
      </c>
      <c r="AE571" s="175">
        <v>-172910.78815747867</v>
      </c>
    </row>
    <row r="572" spans="1:31">
      <c r="A572" s="1">
        <v>565</v>
      </c>
      <c r="B572" s="176">
        <f>'T Revenue'!B569-'Year 0'!G$8+'Year 0'!G$122</f>
        <v>-2140.5055747206789</v>
      </c>
      <c r="C572" s="176">
        <f>'T Revenue'!C569-'Revenue Requirement'!C$4+'Revenue Requirement'!C$33</f>
        <v>201281.30462292908</v>
      </c>
      <c r="D572" s="176">
        <f>'T Revenue'!D569-'Revenue Requirement'!D$4+'Revenue Requirement'!D$33</f>
        <v>109114.10258279671</v>
      </c>
      <c r="E572" s="176">
        <f>'T Revenue'!E569-'Revenue Requirement'!E$4+'Revenue Requirement'!E$33</f>
        <v>74824.159971310059</v>
      </c>
      <c r="G572" s="179" t="e">
        <f ca="1"/>
        <v>#NAME?</v>
      </c>
      <c r="H572" s="179" t="e">
        <f ca="1"/>
        <v>#NAME?</v>
      </c>
      <c r="I572" s="179" t="e">
        <f ca="1"/>
        <v>#NAME?</v>
      </c>
      <c r="J572" s="179" t="e">
        <f ca="1"/>
        <v>#NAME?</v>
      </c>
      <c r="L572" s="175">
        <f>NR_to_Cash!C$9</f>
        <v>-54723.468549817509</v>
      </c>
      <c r="M572" s="175">
        <f>NR_to_Cash!D$9</f>
        <v>-177401.26576231886</v>
      </c>
      <c r="N572" s="175">
        <f>NR_to_Cash!E$9</f>
        <v>-150226.47815209487</v>
      </c>
      <c r="O572" s="175">
        <f>NR_to_Cash!F$9</f>
        <v>-172910.78815747867</v>
      </c>
      <c r="Q572" s="1">
        <v>565</v>
      </c>
      <c r="R572" s="176">
        <v>-2140.5055747206789</v>
      </c>
      <c r="S572" s="176">
        <v>201281.30462292908</v>
      </c>
      <c r="T572" s="176">
        <v>109114.10258279671</v>
      </c>
      <c r="U572" s="176">
        <v>74824.159971310059</v>
      </c>
      <c r="V572" s="2"/>
      <c r="W572" s="176">
        <v>4514.7707714476855</v>
      </c>
      <c r="X572" s="176">
        <v>8856.1760470680892</v>
      </c>
      <c r="Y572" s="176">
        <v>-42664.118677313207</v>
      </c>
      <c r="Z572" s="176">
        <v>-28309.777252939995</v>
      </c>
      <c r="AA572" s="2"/>
      <c r="AB572" s="175">
        <v>-54723.468549817509</v>
      </c>
      <c r="AC572" s="175">
        <v>-177401.26576231886</v>
      </c>
      <c r="AD572" s="175">
        <v>-150226.47815209487</v>
      </c>
      <c r="AE572" s="175">
        <v>-172910.78815747867</v>
      </c>
    </row>
    <row r="573" spans="1:31">
      <c r="A573" s="1">
        <v>566</v>
      </c>
      <c r="B573" s="176">
        <f>'T Revenue'!B570-'Year 0'!G$8+'Year 0'!G$122</f>
        <v>-2601.2739097874146</v>
      </c>
      <c r="C573" s="176">
        <f>'T Revenue'!C570-'Revenue Requirement'!C$4+'Revenue Requirement'!C$33</f>
        <v>255780.9899492804</v>
      </c>
      <c r="D573" s="176">
        <f>'T Revenue'!D570-'Revenue Requirement'!D$4+'Revenue Requirement'!D$33</f>
        <v>165434.54470263189</v>
      </c>
      <c r="E573" s="176">
        <f>'T Revenue'!E570-'Revenue Requirement'!E$4+'Revenue Requirement'!E$33</f>
        <v>160620.14900371153</v>
      </c>
      <c r="G573" s="179" t="e">
        <f ca="1"/>
        <v>#NAME?</v>
      </c>
      <c r="H573" s="179" t="e">
        <f ca="1"/>
        <v>#NAME?</v>
      </c>
      <c r="I573" s="179" t="e">
        <f ca="1"/>
        <v>#NAME?</v>
      </c>
      <c r="J573" s="179" t="e">
        <f ca="1"/>
        <v>#NAME?</v>
      </c>
      <c r="L573" s="175">
        <f>NR_to_Cash!C$9</f>
        <v>-54723.468549817509</v>
      </c>
      <c r="M573" s="175">
        <f>NR_to_Cash!D$9</f>
        <v>-177401.26576231886</v>
      </c>
      <c r="N573" s="175">
        <f>NR_to_Cash!E$9</f>
        <v>-150226.47815209487</v>
      </c>
      <c r="O573" s="175">
        <f>NR_to_Cash!F$9</f>
        <v>-172910.78815747867</v>
      </c>
      <c r="Q573" s="1">
        <v>566</v>
      </c>
      <c r="R573" s="176">
        <v>-2601.2739097874146</v>
      </c>
      <c r="S573" s="176">
        <v>255780.9899492804</v>
      </c>
      <c r="T573" s="176">
        <v>165434.54470263189</v>
      </c>
      <c r="U573" s="176">
        <v>160620.14900371153</v>
      </c>
      <c r="V573" s="2"/>
      <c r="W573" s="176">
        <v>-8171.7537232954055</v>
      </c>
      <c r="X573" s="176">
        <v>-9781.9239257171284</v>
      </c>
      <c r="Y573" s="176">
        <v>15196.87192104524</v>
      </c>
      <c r="Z573" s="176">
        <v>6050.1971011285204</v>
      </c>
      <c r="AA573" s="2"/>
      <c r="AB573" s="175">
        <v>-54723.468549817509</v>
      </c>
      <c r="AC573" s="175">
        <v>-177401.26576231886</v>
      </c>
      <c r="AD573" s="175">
        <v>-150226.47815209487</v>
      </c>
      <c r="AE573" s="175">
        <v>-172910.78815747867</v>
      </c>
    </row>
    <row r="574" spans="1:31">
      <c r="A574" s="1">
        <v>567</v>
      </c>
      <c r="B574" s="176">
        <f>'T Revenue'!B571-'Year 0'!G$8+'Year 0'!G$122</f>
        <v>-7123.6551913183648</v>
      </c>
      <c r="C574" s="176">
        <f>'T Revenue'!C571-'Revenue Requirement'!C$4+'Revenue Requirement'!C$33</f>
        <v>211562.71974073467</v>
      </c>
      <c r="D574" s="176">
        <f>'T Revenue'!D571-'Revenue Requirement'!D$4+'Revenue Requirement'!D$33</f>
        <v>147250.72782027815</v>
      </c>
      <c r="E574" s="176">
        <f>'T Revenue'!E571-'Revenue Requirement'!E$4+'Revenue Requirement'!E$33</f>
        <v>92675.862678445876</v>
      </c>
      <c r="G574" s="179" t="e">
        <f ca="1"/>
        <v>#NAME?</v>
      </c>
      <c r="H574" s="179" t="e">
        <f ca="1"/>
        <v>#NAME?</v>
      </c>
      <c r="I574" s="179" t="e">
        <f ca="1"/>
        <v>#NAME?</v>
      </c>
      <c r="J574" s="179" t="e">
        <f ca="1"/>
        <v>#NAME?</v>
      </c>
      <c r="L574" s="175">
        <f>NR_to_Cash!C$9</f>
        <v>-54723.468549817509</v>
      </c>
      <c r="M574" s="175">
        <f>NR_to_Cash!D$9</f>
        <v>-177401.26576231886</v>
      </c>
      <c r="N574" s="175">
        <f>NR_to_Cash!E$9</f>
        <v>-150226.47815209487</v>
      </c>
      <c r="O574" s="175">
        <f>NR_to_Cash!F$9</f>
        <v>-172910.78815747867</v>
      </c>
      <c r="Q574" s="1">
        <v>567</v>
      </c>
      <c r="R574" s="176">
        <v>-7123.6551913183648</v>
      </c>
      <c r="S574" s="176">
        <v>211562.71974073467</v>
      </c>
      <c r="T574" s="176">
        <v>147250.72782027815</v>
      </c>
      <c r="U574" s="176">
        <v>92675.862678445876</v>
      </c>
      <c r="V574" s="2"/>
      <c r="W574" s="176">
        <v>-7657.8525885597337</v>
      </c>
      <c r="X574" s="176">
        <v>-16971.26579558081</v>
      </c>
      <c r="Y574" s="176">
        <v>-41128.46841692552</v>
      </c>
      <c r="Z574" s="176">
        <v>14042.591867177747</v>
      </c>
      <c r="AA574" s="2"/>
      <c r="AB574" s="175">
        <v>-54723.468549817509</v>
      </c>
      <c r="AC574" s="175">
        <v>-177401.26576231886</v>
      </c>
      <c r="AD574" s="175">
        <v>-150226.47815209487</v>
      </c>
      <c r="AE574" s="175">
        <v>-172910.78815747867</v>
      </c>
    </row>
    <row r="575" spans="1:31">
      <c r="A575" s="1">
        <v>568</v>
      </c>
      <c r="B575" s="176">
        <f>'T Revenue'!B572-'Year 0'!G$8+'Year 0'!G$122</f>
        <v>14854.316187754506</v>
      </c>
      <c r="C575" s="176">
        <f>'T Revenue'!C572-'Revenue Requirement'!C$4+'Revenue Requirement'!C$33</f>
        <v>228744.89047927083</v>
      </c>
      <c r="D575" s="176">
        <f>'T Revenue'!D572-'Revenue Requirement'!D$4+'Revenue Requirement'!D$33</f>
        <v>133410.4907447109</v>
      </c>
      <c r="E575" s="176">
        <f>'T Revenue'!E572-'Revenue Requirement'!E$4+'Revenue Requirement'!E$33</f>
        <v>108625.38628806896</v>
      </c>
      <c r="G575" s="179" t="e">
        <f ca="1"/>
        <v>#NAME?</v>
      </c>
      <c r="H575" s="179" t="e">
        <f ca="1"/>
        <v>#NAME?</v>
      </c>
      <c r="I575" s="179" t="e">
        <f ca="1"/>
        <v>#NAME?</v>
      </c>
      <c r="J575" s="179" t="e">
        <f ca="1"/>
        <v>#NAME?</v>
      </c>
      <c r="L575" s="175">
        <f>NR_to_Cash!C$9</f>
        <v>-54723.468549817509</v>
      </c>
      <c r="M575" s="175">
        <f>NR_to_Cash!D$9</f>
        <v>-177401.26576231886</v>
      </c>
      <c r="N575" s="175">
        <f>NR_to_Cash!E$9</f>
        <v>-150226.47815209487</v>
      </c>
      <c r="O575" s="175">
        <f>NR_to_Cash!F$9</f>
        <v>-172910.78815747867</v>
      </c>
      <c r="Q575" s="1">
        <v>568</v>
      </c>
      <c r="R575" s="176">
        <v>14854.316187754506</v>
      </c>
      <c r="S575" s="176">
        <v>228744.89047927083</v>
      </c>
      <c r="T575" s="176">
        <v>133410.4907447109</v>
      </c>
      <c r="U575" s="176">
        <v>108625.38628806896</v>
      </c>
      <c r="V575" s="2"/>
      <c r="W575" s="176">
        <v>-21985.810023889411</v>
      </c>
      <c r="X575" s="176">
        <v>-191.76949155959301</v>
      </c>
      <c r="Y575" s="176">
        <v>-11003.994037783006</v>
      </c>
      <c r="Z575" s="176">
        <v>-15632.17327358271</v>
      </c>
      <c r="AA575" s="2"/>
      <c r="AB575" s="175">
        <v>-54723.468549817509</v>
      </c>
      <c r="AC575" s="175">
        <v>-177401.26576231886</v>
      </c>
      <c r="AD575" s="175">
        <v>-150226.47815209487</v>
      </c>
      <c r="AE575" s="175">
        <v>-172910.78815747867</v>
      </c>
    </row>
    <row r="576" spans="1:31">
      <c r="A576" s="1">
        <v>569</v>
      </c>
      <c r="B576" s="176">
        <f>'T Revenue'!B573-'Year 0'!G$8+'Year 0'!G$122</f>
        <v>-14624.724914592225</v>
      </c>
      <c r="C576" s="176">
        <f>'T Revenue'!C573-'Revenue Requirement'!C$4+'Revenue Requirement'!C$33</f>
        <v>207094.15230403584</v>
      </c>
      <c r="D576" s="176">
        <f>'T Revenue'!D573-'Revenue Requirement'!D$4+'Revenue Requirement'!D$33</f>
        <v>122724.87150884932</v>
      </c>
      <c r="E576" s="176">
        <f>'T Revenue'!E573-'Revenue Requirement'!E$4+'Revenue Requirement'!E$33</f>
        <v>123618.38561326102</v>
      </c>
      <c r="G576" s="179" t="e">
        <f ca="1"/>
        <v>#NAME?</v>
      </c>
      <c r="H576" s="179" t="e">
        <f ca="1"/>
        <v>#NAME?</v>
      </c>
      <c r="I576" s="179" t="e">
        <f ca="1"/>
        <v>#NAME?</v>
      </c>
      <c r="J576" s="179" t="e">
        <f ca="1"/>
        <v>#NAME?</v>
      </c>
      <c r="L576" s="175">
        <f>NR_to_Cash!C$9</f>
        <v>-54723.468549817509</v>
      </c>
      <c r="M576" s="175">
        <f>NR_to_Cash!D$9</f>
        <v>-177401.26576231886</v>
      </c>
      <c r="N576" s="175">
        <f>NR_to_Cash!E$9</f>
        <v>-150226.47815209487</v>
      </c>
      <c r="O576" s="175">
        <f>NR_to_Cash!F$9</f>
        <v>-172910.78815747867</v>
      </c>
      <c r="Q576" s="1">
        <v>569</v>
      </c>
      <c r="R576" s="176">
        <v>-14624.724914592225</v>
      </c>
      <c r="S576" s="176">
        <v>207094.15230403584</v>
      </c>
      <c r="T576" s="176">
        <v>122724.87150884932</v>
      </c>
      <c r="U576" s="176">
        <v>123618.38561326102</v>
      </c>
      <c r="V576" s="2"/>
      <c r="W576" s="176">
        <v>-2305.6268567588413</v>
      </c>
      <c r="X576" s="176">
        <v>7938.8326563586015</v>
      </c>
      <c r="Y576" s="176">
        <v>-22349.663778202143</v>
      </c>
      <c r="Z576" s="176">
        <v>-14753.067991659511</v>
      </c>
      <c r="AA576" s="2"/>
      <c r="AB576" s="175">
        <v>-54723.468549817509</v>
      </c>
      <c r="AC576" s="175">
        <v>-177401.26576231886</v>
      </c>
      <c r="AD576" s="175">
        <v>-150226.47815209487</v>
      </c>
      <c r="AE576" s="175">
        <v>-172910.78815747867</v>
      </c>
    </row>
    <row r="577" spans="1:31">
      <c r="A577" s="1">
        <v>570</v>
      </c>
      <c r="B577" s="176">
        <f>'T Revenue'!B574-'Year 0'!G$8+'Year 0'!G$122</f>
        <v>-534.57214923296124</v>
      </c>
      <c r="C577" s="176">
        <f>'T Revenue'!C574-'Revenue Requirement'!C$4+'Revenue Requirement'!C$33</f>
        <v>217451.31646520621</v>
      </c>
      <c r="D577" s="176">
        <f>'T Revenue'!D574-'Revenue Requirement'!D$4+'Revenue Requirement'!D$33</f>
        <v>110180.4406729748</v>
      </c>
      <c r="E577" s="176">
        <f>'T Revenue'!E574-'Revenue Requirement'!E$4+'Revenue Requirement'!E$33</f>
        <v>155870.83504558122</v>
      </c>
      <c r="G577" s="179" t="e">
        <f ca="1"/>
        <v>#NAME?</v>
      </c>
      <c r="H577" s="179" t="e">
        <f ca="1"/>
        <v>#NAME?</v>
      </c>
      <c r="I577" s="179" t="e">
        <f ca="1"/>
        <v>#NAME?</v>
      </c>
      <c r="J577" s="179" t="e">
        <f ca="1"/>
        <v>#NAME?</v>
      </c>
      <c r="L577" s="175">
        <f>NR_to_Cash!C$9</f>
        <v>-54723.468549817509</v>
      </c>
      <c r="M577" s="175">
        <f>NR_to_Cash!D$9</f>
        <v>-177401.26576231886</v>
      </c>
      <c r="N577" s="175">
        <f>NR_to_Cash!E$9</f>
        <v>-150226.47815209487</v>
      </c>
      <c r="O577" s="175">
        <f>NR_to_Cash!F$9</f>
        <v>-172910.78815747867</v>
      </c>
      <c r="Q577" s="1">
        <v>570</v>
      </c>
      <c r="R577" s="176">
        <v>-534.57214923296124</v>
      </c>
      <c r="S577" s="176">
        <v>217451.31646520621</v>
      </c>
      <c r="T577" s="176">
        <v>110180.4406729748</v>
      </c>
      <c r="U577" s="176">
        <v>155870.83504558122</v>
      </c>
      <c r="V577" s="2"/>
      <c r="W577" s="176">
        <v>-49366.869583493914</v>
      </c>
      <c r="X577" s="176">
        <v>-10320.234736289131</v>
      </c>
      <c r="Y577" s="176">
        <v>1575.8222241390031</v>
      </c>
      <c r="Z577" s="176">
        <v>-17002.080047919182</v>
      </c>
      <c r="AA577" s="2"/>
      <c r="AB577" s="175">
        <v>-54723.468549817509</v>
      </c>
      <c r="AC577" s="175">
        <v>-177401.26576231886</v>
      </c>
      <c r="AD577" s="175">
        <v>-150226.47815209487</v>
      </c>
      <c r="AE577" s="175">
        <v>-172910.78815747867</v>
      </c>
    </row>
    <row r="578" spans="1:31">
      <c r="A578" s="1">
        <v>571</v>
      </c>
      <c r="B578" s="176">
        <f>'T Revenue'!B575-'Year 0'!G$8+'Year 0'!G$122</f>
        <v>39108.24584818678</v>
      </c>
      <c r="C578" s="176">
        <f>'T Revenue'!C575-'Revenue Requirement'!C$4+'Revenue Requirement'!C$33</f>
        <v>261969.51951088151</v>
      </c>
      <c r="D578" s="176">
        <f>'T Revenue'!D575-'Revenue Requirement'!D$4+'Revenue Requirement'!D$33</f>
        <v>211450.52847300656</v>
      </c>
      <c r="E578" s="176">
        <f>'T Revenue'!E575-'Revenue Requirement'!E$4+'Revenue Requirement'!E$33</f>
        <v>121142.1002144271</v>
      </c>
      <c r="G578" s="179" t="e">
        <f ca="1"/>
        <v>#NAME?</v>
      </c>
      <c r="H578" s="179" t="e">
        <f ca="1"/>
        <v>#NAME?</v>
      </c>
      <c r="I578" s="179" t="e">
        <f ca="1"/>
        <v>#NAME?</v>
      </c>
      <c r="J578" s="179" t="e">
        <f ca="1"/>
        <v>#NAME?</v>
      </c>
      <c r="L578" s="175">
        <f>NR_to_Cash!C$9</f>
        <v>-54723.468549817509</v>
      </c>
      <c r="M578" s="175">
        <f>NR_to_Cash!D$9</f>
        <v>-177401.26576231886</v>
      </c>
      <c r="N578" s="175">
        <f>NR_to_Cash!E$9</f>
        <v>-150226.47815209487</v>
      </c>
      <c r="O578" s="175">
        <f>NR_to_Cash!F$9</f>
        <v>-172910.78815747867</v>
      </c>
      <c r="Q578" s="1">
        <v>571</v>
      </c>
      <c r="R578" s="176">
        <v>39108.24584818678</v>
      </c>
      <c r="S578" s="176">
        <v>261969.51951088151</v>
      </c>
      <c r="T578" s="176">
        <v>211450.52847300656</v>
      </c>
      <c r="U578" s="176">
        <v>121142.1002144271</v>
      </c>
      <c r="V578" s="2"/>
      <c r="W578" s="176">
        <v>-56774.528229062329</v>
      </c>
      <c r="X578" s="176">
        <v>-40158.318333538482</v>
      </c>
      <c r="Y578" s="176">
        <v>-8636.9983512186445</v>
      </c>
      <c r="Z578" s="176">
        <v>-8386.6493848676328</v>
      </c>
      <c r="AA578" s="2"/>
      <c r="AB578" s="175">
        <v>-54723.468549817509</v>
      </c>
      <c r="AC578" s="175">
        <v>-177401.26576231886</v>
      </c>
      <c r="AD578" s="175">
        <v>-150226.47815209487</v>
      </c>
      <c r="AE578" s="175">
        <v>-172910.78815747867</v>
      </c>
    </row>
    <row r="579" spans="1:31">
      <c r="A579" s="1">
        <v>572</v>
      </c>
      <c r="B579" s="176">
        <f>'T Revenue'!B576-'Year 0'!G$8+'Year 0'!G$122</f>
        <v>-15352.974346881732</v>
      </c>
      <c r="C579" s="176">
        <f>'T Revenue'!C576-'Revenue Requirement'!C$4+'Revenue Requirement'!C$33</f>
        <v>201578.79476963985</v>
      </c>
      <c r="D579" s="176">
        <f>'T Revenue'!D576-'Revenue Requirement'!D$4+'Revenue Requirement'!D$33</f>
        <v>145613.02850969275</v>
      </c>
      <c r="E579" s="176">
        <f>'T Revenue'!E576-'Revenue Requirement'!E$4+'Revenue Requirement'!E$33</f>
        <v>82078.29752812162</v>
      </c>
      <c r="G579" s="179" t="e">
        <f ca="1"/>
        <v>#NAME?</v>
      </c>
      <c r="H579" s="179" t="e">
        <f ca="1"/>
        <v>#NAME?</v>
      </c>
      <c r="I579" s="179" t="e">
        <f ca="1"/>
        <v>#NAME?</v>
      </c>
      <c r="J579" s="179" t="e">
        <f ca="1"/>
        <v>#NAME?</v>
      </c>
      <c r="L579" s="175">
        <f>NR_to_Cash!C$9</f>
        <v>-54723.468549817509</v>
      </c>
      <c r="M579" s="175">
        <f>NR_to_Cash!D$9</f>
        <v>-177401.26576231886</v>
      </c>
      <c r="N579" s="175">
        <f>NR_to_Cash!E$9</f>
        <v>-150226.47815209487</v>
      </c>
      <c r="O579" s="175">
        <f>NR_to_Cash!F$9</f>
        <v>-172910.78815747867</v>
      </c>
      <c r="Q579" s="1">
        <v>572</v>
      </c>
      <c r="R579" s="176">
        <v>-15352.974346881732</v>
      </c>
      <c r="S579" s="176">
        <v>201578.79476963985</v>
      </c>
      <c r="T579" s="176">
        <v>145613.02850969275</v>
      </c>
      <c r="U579" s="176">
        <v>82078.29752812162</v>
      </c>
      <c r="V579" s="2"/>
      <c r="W579" s="176">
        <v>15249.848050477449</v>
      </c>
      <c r="X579" s="176">
        <v>-7771.0680021268781</v>
      </c>
      <c r="Y579" s="176">
        <v>-29419.419282784918</v>
      </c>
      <c r="Z579" s="176">
        <v>-20391.640183025738</v>
      </c>
      <c r="AA579" s="2"/>
      <c r="AB579" s="175">
        <v>-54723.468549817509</v>
      </c>
      <c r="AC579" s="175">
        <v>-177401.26576231886</v>
      </c>
      <c r="AD579" s="175">
        <v>-150226.47815209487</v>
      </c>
      <c r="AE579" s="175">
        <v>-172910.78815747867</v>
      </c>
    </row>
    <row r="580" spans="1:31">
      <c r="A580" s="1">
        <v>573</v>
      </c>
      <c r="B580" s="176">
        <f>'T Revenue'!B577-'Year 0'!G$8+'Year 0'!G$122</f>
        <v>-19488.454572489718</v>
      </c>
      <c r="C580" s="176">
        <f>'T Revenue'!C577-'Revenue Requirement'!C$4+'Revenue Requirement'!C$33</f>
        <v>196773.77810600121</v>
      </c>
      <c r="D580" s="176">
        <f>'T Revenue'!D577-'Revenue Requirement'!D$4+'Revenue Requirement'!D$33</f>
        <v>143652.20418662624</v>
      </c>
      <c r="E580" s="176">
        <f>'T Revenue'!E577-'Revenue Requirement'!E$4+'Revenue Requirement'!E$33</f>
        <v>54260.229154424509</v>
      </c>
      <c r="G580" s="179" t="e">
        <f ca="1"/>
        <v>#NAME?</v>
      </c>
      <c r="H580" s="179" t="e">
        <f ca="1"/>
        <v>#NAME?</v>
      </c>
      <c r="I580" s="179" t="e">
        <f ca="1"/>
        <v>#NAME?</v>
      </c>
      <c r="J580" s="179" t="e">
        <f ca="1"/>
        <v>#NAME?</v>
      </c>
      <c r="L580" s="175">
        <f>NR_to_Cash!C$9</f>
        <v>-54723.468549817509</v>
      </c>
      <c r="M580" s="175">
        <f>NR_to_Cash!D$9</f>
        <v>-177401.26576231886</v>
      </c>
      <c r="N580" s="175">
        <f>NR_to_Cash!E$9</f>
        <v>-150226.47815209487</v>
      </c>
      <c r="O580" s="175">
        <f>NR_to_Cash!F$9</f>
        <v>-172910.78815747867</v>
      </c>
      <c r="Q580" s="1">
        <v>573</v>
      </c>
      <c r="R580" s="176">
        <v>-19488.454572489718</v>
      </c>
      <c r="S580" s="176">
        <v>196773.77810600121</v>
      </c>
      <c r="T580" s="176">
        <v>143652.20418662624</v>
      </c>
      <c r="U580" s="176">
        <v>54260.229154424509</v>
      </c>
      <c r="V580" s="2"/>
      <c r="W580" s="176">
        <v>-2806.5867109473329</v>
      </c>
      <c r="X580" s="176">
        <v>7342.4847616844345</v>
      </c>
      <c r="Y580" s="176">
        <v>-28460.447360786144</v>
      </c>
      <c r="Z580" s="176">
        <v>-21738.448175179539</v>
      </c>
      <c r="AA580" s="2"/>
      <c r="AB580" s="175">
        <v>-54723.468549817509</v>
      </c>
      <c r="AC580" s="175">
        <v>-177401.26576231886</v>
      </c>
      <c r="AD580" s="175">
        <v>-150226.47815209487</v>
      </c>
      <c r="AE580" s="175">
        <v>-172910.78815747867</v>
      </c>
    </row>
    <row r="581" spans="1:31">
      <c r="A581" s="1">
        <v>574</v>
      </c>
      <c r="B581" s="176">
        <f>'T Revenue'!B578-'Year 0'!G$8+'Year 0'!G$122</f>
        <v>-2827.8064312562346</v>
      </c>
      <c r="C581" s="176">
        <f>'T Revenue'!C578-'Revenue Requirement'!C$4+'Revenue Requirement'!C$33</f>
        <v>241629.14087622939</v>
      </c>
      <c r="D581" s="176">
        <f>'T Revenue'!D578-'Revenue Requirement'!D$4+'Revenue Requirement'!D$33</f>
        <v>142394.86303349724</v>
      </c>
      <c r="E581" s="176">
        <f>'T Revenue'!E578-'Revenue Requirement'!E$4+'Revenue Requirement'!E$33</f>
        <v>119513.98728536232</v>
      </c>
      <c r="G581" s="179" t="e">
        <f ca="1"/>
        <v>#NAME?</v>
      </c>
      <c r="H581" s="179" t="e">
        <f ca="1"/>
        <v>#NAME?</v>
      </c>
      <c r="I581" s="179" t="e">
        <f ca="1"/>
        <v>#NAME?</v>
      </c>
      <c r="J581" s="179" t="e">
        <f ca="1"/>
        <v>#NAME?</v>
      </c>
      <c r="L581" s="175">
        <f>NR_to_Cash!C$9</f>
        <v>-54723.468549817509</v>
      </c>
      <c r="M581" s="175">
        <f>NR_to_Cash!D$9</f>
        <v>-177401.26576231886</v>
      </c>
      <c r="N581" s="175">
        <f>NR_to_Cash!E$9</f>
        <v>-150226.47815209487</v>
      </c>
      <c r="O581" s="175">
        <f>NR_to_Cash!F$9</f>
        <v>-172910.78815747867</v>
      </c>
      <c r="Q581" s="1">
        <v>574</v>
      </c>
      <c r="R581" s="176">
        <v>-2827.8064312562346</v>
      </c>
      <c r="S581" s="176">
        <v>241629.14087622939</v>
      </c>
      <c r="T581" s="176">
        <v>142394.86303349724</v>
      </c>
      <c r="U581" s="176">
        <v>119513.98728536232</v>
      </c>
      <c r="V581" s="2"/>
      <c r="W581" s="176">
        <v>-19707.304382251343</v>
      </c>
      <c r="X581" s="176">
        <v>-26641.035921726841</v>
      </c>
      <c r="Y581" s="176">
        <v>-5416.7912746635266</v>
      </c>
      <c r="Z581" s="176">
        <v>-13576.12624673266</v>
      </c>
      <c r="AA581" s="2"/>
      <c r="AB581" s="175">
        <v>-54723.468549817509</v>
      </c>
      <c r="AC581" s="175">
        <v>-177401.26576231886</v>
      </c>
      <c r="AD581" s="175">
        <v>-150226.47815209487</v>
      </c>
      <c r="AE581" s="175">
        <v>-172910.78815747867</v>
      </c>
    </row>
    <row r="582" spans="1:31">
      <c r="A582" s="1">
        <v>575</v>
      </c>
      <c r="B582" s="176">
        <f>'T Revenue'!B579-'Year 0'!G$8+'Year 0'!G$122</f>
        <v>-11519.296333407518</v>
      </c>
      <c r="C582" s="176">
        <f>'T Revenue'!C579-'Revenue Requirement'!C$4+'Revenue Requirement'!C$33</f>
        <v>199078.29715427151</v>
      </c>
      <c r="D582" s="176">
        <f>'T Revenue'!D579-'Revenue Requirement'!D$4+'Revenue Requirement'!D$33</f>
        <v>98017.700694130966</v>
      </c>
      <c r="E582" s="176">
        <f>'T Revenue'!E579-'Revenue Requirement'!E$4+'Revenue Requirement'!E$33</f>
        <v>81083.864816524554</v>
      </c>
      <c r="G582" s="179" t="e">
        <f ca="1"/>
        <v>#NAME?</v>
      </c>
      <c r="H582" s="179" t="e">
        <f ca="1"/>
        <v>#NAME?</v>
      </c>
      <c r="I582" s="179" t="e">
        <f ca="1"/>
        <v>#NAME?</v>
      </c>
      <c r="J582" s="179" t="e">
        <f ca="1"/>
        <v>#NAME?</v>
      </c>
      <c r="L582" s="175">
        <f>NR_to_Cash!C$9</f>
        <v>-54723.468549817509</v>
      </c>
      <c r="M582" s="175">
        <f>NR_to_Cash!D$9</f>
        <v>-177401.26576231886</v>
      </c>
      <c r="N582" s="175">
        <f>NR_to_Cash!E$9</f>
        <v>-150226.47815209487</v>
      </c>
      <c r="O582" s="175">
        <f>NR_to_Cash!F$9</f>
        <v>-172910.78815747867</v>
      </c>
      <c r="Q582" s="1">
        <v>575</v>
      </c>
      <c r="R582" s="176">
        <v>-11519.296333407518</v>
      </c>
      <c r="S582" s="176">
        <v>199078.29715427151</v>
      </c>
      <c r="T582" s="176">
        <v>98017.700694130966</v>
      </c>
      <c r="U582" s="176">
        <v>81083.864816524554</v>
      </c>
      <c r="V582" s="2"/>
      <c r="W582" s="176">
        <v>-42897.48502428038</v>
      </c>
      <c r="X582" s="176">
        <v>-14688.474498606054</v>
      </c>
      <c r="Y582" s="176">
        <v>-611.6110604882706</v>
      </c>
      <c r="Z582" s="176">
        <v>-2501.708019813057</v>
      </c>
      <c r="AA582" s="2"/>
      <c r="AB582" s="175">
        <v>-54723.468549817509</v>
      </c>
      <c r="AC582" s="175">
        <v>-177401.26576231886</v>
      </c>
      <c r="AD582" s="175">
        <v>-150226.47815209487</v>
      </c>
      <c r="AE582" s="175">
        <v>-172910.78815747867</v>
      </c>
    </row>
    <row r="583" spans="1:31">
      <c r="A583" s="1">
        <v>576</v>
      </c>
      <c r="B583" s="176">
        <f>'T Revenue'!B580-'Year 0'!G$8+'Year 0'!G$122</f>
        <v>11755.359358026646</v>
      </c>
      <c r="C583" s="176">
        <f>'T Revenue'!C580-'Revenue Requirement'!C$4+'Revenue Requirement'!C$33</f>
        <v>244799.1620541818</v>
      </c>
      <c r="D583" s="176">
        <f>'T Revenue'!D580-'Revenue Requirement'!D$4+'Revenue Requirement'!D$33</f>
        <v>99468.957908210112</v>
      </c>
      <c r="E583" s="176">
        <f>'T Revenue'!E580-'Revenue Requirement'!E$4+'Revenue Requirement'!E$33</f>
        <v>105341.83667903789</v>
      </c>
      <c r="G583" s="179" t="e">
        <f ca="1"/>
        <v>#NAME?</v>
      </c>
      <c r="H583" s="179" t="e">
        <f ca="1"/>
        <v>#NAME?</v>
      </c>
      <c r="I583" s="179" t="e">
        <f ca="1"/>
        <v>#NAME?</v>
      </c>
      <c r="J583" s="179" t="e">
        <f ca="1"/>
        <v>#NAME?</v>
      </c>
      <c r="L583" s="175">
        <f>NR_to_Cash!C$9</f>
        <v>-54723.468549817509</v>
      </c>
      <c r="M583" s="175">
        <f>NR_to_Cash!D$9</f>
        <v>-177401.26576231886</v>
      </c>
      <c r="N583" s="175">
        <f>NR_to_Cash!E$9</f>
        <v>-150226.47815209487</v>
      </c>
      <c r="O583" s="175">
        <f>NR_to_Cash!F$9</f>
        <v>-172910.78815747867</v>
      </c>
      <c r="Q583" s="1">
        <v>576</v>
      </c>
      <c r="R583" s="176">
        <v>11755.359358026646</v>
      </c>
      <c r="S583" s="176">
        <v>244799.1620541818</v>
      </c>
      <c r="T583" s="176">
        <v>99468.957908210112</v>
      </c>
      <c r="U583" s="176">
        <v>105341.83667903789</v>
      </c>
      <c r="V583" s="2"/>
      <c r="W583" s="176">
        <v>21384.003109365469</v>
      </c>
      <c r="X583" s="176">
        <v>-22655.598513875389</v>
      </c>
      <c r="Y583" s="176">
        <v>-34223.568136546062</v>
      </c>
      <c r="Z583" s="176">
        <v>-24432.54088099068</v>
      </c>
      <c r="AA583" s="2"/>
      <c r="AB583" s="175">
        <v>-54723.468549817509</v>
      </c>
      <c r="AC583" s="175">
        <v>-177401.26576231886</v>
      </c>
      <c r="AD583" s="175">
        <v>-150226.47815209487</v>
      </c>
      <c r="AE583" s="175">
        <v>-172910.78815747867</v>
      </c>
    </row>
    <row r="584" spans="1:31">
      <c r="A584" s="1">
        <v>577</v>
      </c>
      <c r="B584" s="176">
        <f>'T Revenue'!B581-'Year 0'!G$8+'Year 0'!G$122</f>
        <v>-2566.6351203452796</v>
      </c>
      <c r="C584" s="176">
        <f>'T Revenue'!C581-'Revenue Requirement'!C$4+'Revenue Requirement'!C$33</f>
        <v>211219.17096560635</v>
      </c>
      <c r="D584" s="176">
        <f>'T Revenue'!D581-'Revenue Requirement'!D$4+'Revenue Requirement'!D$33</f>
        <v>164786.05710540805</v>
      </c>
      <c r="E584" s="176">
        <f>'T Revenue'!E581-'Revenue Requirement'!E$4+'Revenue Requirement'!E$33</f>
        <v>181776.22550467984</v>
      </c>
      <c r="G584" s="179" t="e">
        <f ca="1"/>
        <v>#NAME?</v>
      </c>
      <c r="H584" s="179" t="e">
        <f ca="1"/>
        <v>#NAME?</v>
      </c>
      <c r="I584" s="179" t="e">
        <f ca="1"/>
        <v>#NAME?</v>
      </c>
      <c r="J584" s="179" t="e">
        <f ca="1"/>
        <v>#NAME?</v>
      </c>
      <c r="L584" s="175">
        <f>NR_to_Cash!C$9</f>
        <v>-54723.468549817509</v>
      </c>
      <c r="M584" s="175">
        <f>NR_to_Cash!D$9</f>
        <v>-177401.26576231886</v>
      </c>
      <c r="N584" s="175">
        <f>NR_to_Cash!E$9</f>
        <v>-150226.47815209487</v>
      </c>
      <c r="O584" s="175">
        <f>NR_to_Cash!F$9</f>
        <v>-172910.78815747867</v>
      </c>
      <c r="Q584" s="1">
        <v>577</v>
      </c>
      <c r="R584" s="176">
        <v>-2566.6351203452796</v>
      </c>
      <c r="S584" s="176">
        <v>211219.17096560635</v>
      </c>
      <c r="T584" s="176">
        <v>164786.05710540805</v>
      </c>
      <c r="U584" s="176">
        <v>181776.22550467984</v>
      </c>
      <c r="V584" s="2"/>
      <c r="W584" s="176">
        <v>-9243.6352538436186</v>
      </c>
      <c r="X584" s="176">
        <v>11432.405777355656</v>
      </c>
      <c r="Y584" s="176">
        <v>-25081.511088044383</v>
      </c>
      <c r="Z584" s="176">
        <v>-5087.7906013780739</v>
      </c>
      <c r="AA584" s="2"/>
      <c r="AB584" s="175">
        <v>-54723.468549817509</v>
      </c>
      <c r="AC584" s="175">
        <v>-177401.26576231886</v>
      </c>
      <c r="AD584" s="175">
        <v>-150226.47815209487</v>
      </c>
      <c r="AE584" s="175">
        <v>-172910.78815747867</v>
      </c>
    </row>
    <row r="585" spans="1:31">
      <c r="A585" s="1">
        <v>578</v>
      </c>
      <c r="B585" s="176">
        <f>'T Revenue'!B582-'Year 0'!G$8+'Year 0'!G$122</f>
        <v>13704.183105675969</v>
      </c>
      <c r="C585" s="176">
        <f>'T Revenue'!C582-'Revenue Requirement'!C$4+'Revenue Requirement'!C$33</f>
        <v>187783.20105923153</v>
      </c>
      <c r="D585" s="176">
        <f>'T Revenue'!D582-'Revenue Requirement'!D$4+'Revenue Requirement'!D$33</f>
        <v>133492.17321881885</v>
      </c>
      <c r="E585" s="176">
        <f>'T Revenue'!E582-'Revenue Requirement'!E$4+'Revenue Requirement'!E$33</f>
        <v>66952.958100534044</v>
      </c>
      <c r="G585" s="179" t="e">
        <f ca="1"/>
        <v>#NAME?</v>
      </c>
      <c r="H585" s="179" t="e">
        <f ca="1"/>
        <v>#NAME?</v>
      </c>
      <c r="I585" s="179" t="e">
        <f ca="1"/>
        <v>#NAME?</v>
      </c>
      <c r="J585" s="179" t="e">
        <f ca="1"/>
        <v>#NAME?</v>
      </c>
      <c r="L585" s="175">
        <f>NR_to_Cash!C$9</f>
        <v>-54723.468549817509</v>
      </c>
      <c r="M585" s="175">
        <f>NR_to_Cash!D$9</f>
        <v>-177401.26576231886</v>
      </c>
      <c r="N585" s="175">
        <f>NR_to_Cash!E$9</f>
        <v>-150226.47815209487</v>
      </c>
      <c r="O585" s="175">
        <f>NR_to_Cash!F$9</f>
        <v>-172910.78815747867</v>
      </c>
      <c r="Q585" s="1">
        <v>578</v>
      </c>
      <c r="R585" s="176">
        <v>13704.183105675969</v>
      </c>
      <c r="S585" s="176">
        <v>187783.20105923153</v>
      </c>
      <c r="T585" s="176">
        <v>133492.17321881885</v>
      </c>
      <c r="U585" s="176">
        <v>66952.958100534044</v>
      </c>
      <c r="V585" s="2"/>
      <c r="W585" s="176">
        <v>-50575.902781184181</v>
      </c>
      <c r="X585" s="176">
        <v>-5939.4845334684942</v>
      </c>
      <c r="Y585" s="176">
        <v>750.87539567216299</v>
      </c>
      <c r="Z585" s="176">
        <v>-48318.233352476731</v>
      </c>
      <c r="AA585" s="2"/>
      <c r="AB585" s="175">
        <v>-54723.468549817509</v>
      </c>
      <c r="AC585" s="175">
        <v>-177401.26576231886</v>
      </c>
      <c r="AD585" s="175">
        <v>-150226.47815209487</v>
      </c>
      <c r="AE585" s="175">
        <v>-172910.78815747867</v>
      </c>
    </row>
    <row r="586" spans="1:31">
      <c r="A586" s="1">
        <v>579</v>
      </c>
      <c r="B586" s="176">
        <f>'T Revenue'!B583-'Year 0'!G$8+'Year 0'!G$122</f>
        <v>4235.9305789310019</v>
      </c>
      <c r="C586" s="176">
        <f>'T Revenue'!C583-'Revenue Requirement'!C$4+'Revenue Requirement'!C$33</f>
        <v>265243.92181912158</v>
      </c>
      <c r="D586" s="176">
        <f>'T Revenue'!D583-'Revenue Requirement'!D$4+'Revenue Requirement'!D$33</f>
        <v>137604.20853517274</v>
      </c>
      <c r="E586" s="176">
        <f>'T Revenue'!E583-'Revenue Requirement'!E$4+'Revenue Requirement'!E$33</f>
        <v>113526.58214758569</v>
      </c>
      <c r="G586" s="179" t="e">
        <f ca="1"/>
        <v>#NAME?</v>
      </c>
      <c r="H586" s="179" t="e">
        <f ca="1"/>
        <v>#NAME?</v>
      </c>
      <c r="I586" s="179" t="e">
        <f ca="1"/>
        <v>#NAME?</v>
      </c>
      <c r="J586" s="179" t="e">
        <f ca="1"/>
        <v>#NAME?</v>
      </c>
      <c r="L586" s="175">
        <f>NR_to_Cash!C$9</f>
        <v>-54723.468549817509</v>
      </c>
      <c r="M586" s="175">
        <f>NR_to_Cash!D$9</f>
        <v>-177401.26576231886</v>
      </c>
      <c r="N586" s="175">
        <f>NR_to_Cash!E$9</f>
        <v>-150226.47815209487</v>
      </c>
      <c r="O586" s="175">
        <f>NR_to_Cash!F$9</f>
        <v>-172910.78815747867</v>
      </c>
      <c r="Q586" s="1">
        <v>579</v>
      </c>
      <c r="R586" s="176">
        <v>4235.9305789310019</v>
      </c>
      <c r="S586" s="176">
        <v>265243.92181912158</v>
      </c>
      <c r="T586" s="176">
        <v>137604.20853517274</v>
      </c>
      <c r="U586" s="176">
        <v>113526.58214758569</v>
      </c>
      <c r="V586" s="2"/>
      <c r="W586" s="176">
        <v>-19619.88151910773</v>
      </c>
      <c r="X586" s="176">
        <v>-50959.646883663023</v>
      </c>
      <c r="Y586" s="176">
        <v>16586.757740685949</v>
      </c>
      <c r="Z586" s="176">
        <v>-15425.836665431736</v>
      </c>
      <c r="AA586" s="2"/>
      <c r="AB586" s="175">
        <v>-54723.468549817509</v>
      </c>
      <c r="AC586" s="175">
        <v>-177401.26576231886</v>
      </c>
      <c r="AD586" s="175">
        <v>-150226.47815209487</v>
      </c>
      <c r="AE586" s="175">
        <v>-172910.78815747867</v>
      </c>
    </row>
    <row r="587" spans="1:31">
      <c r="A587" s="1">
        <v>580</v>
      </c>
      <c r="B587" s="176">
        <f>'T Revenue'!B584-'Year 0'!G$8+'Year 0'!G$122</f>
        <v>6828.3656640530098</v>
      </c>
      <c r="C587" s="176">
        <f>'T Revenue'!C584-'Revenue Requirement'!C$4+'Revenue Requirement'!C$33</f>
        <v>202617.85721336189</v>
      </c>
      <c r="D587" s="176">
        <f>'T Revenue'!D584-'Revenue Requirement'!D$4+'Revenue Requirement'!D$33</f>
        <v>149946.34467283031</v>
      </c>
      <c r="E587" s="176">
        <f>'T Revenue'!E584-'Revenue Requirement'!E$4+'Revenue Requirement'!E$33</f>
        <v>112853.41514639743</v>
      </c>
      <c r="G587" s="179" t="e">
        <f ca="1"/>
        <v>#NAME?</v>
      </c>
      <c r="H587" s="179" t="e">
        <f ca="1"/>
        <v>#NAME?</v>
      </c>
      <c r="I587" s="179" t="e">
        <f ca="1"/>
        <v>#NAME?</v>
      </c>
      <c r="J587" s="179" t="e">
        <f ca="1"/>
        <v>#NAME?</v>
      </c>
      <c r="L587" s="175">
        <f>NR_to_Cash!C$9</f>
        <v>-54723.468549817509</v>
      </c>
      <c r="M587" s="175">
        <f>NR_to_Cash!D$9</f>
        <v>-177401.26576231886</v>
      </c>
      <c r="N587" s="175">
        <f>NR_to_Cash!E$9</f>
        <v>-150226.47815209487</v>
      </c>
      <c r="O587" s="175">
        <f>NR_to_Cash!F$9</f>
        <v>-172910.78815747867</v>
      </c>
      <c r="Q587" s="1">
        <v>580</v>
      </c>
      <c r="R587" s="176">
        <v>6828.3656640530098</v>
      </c>
      <c r="S587" s="176">
        <v>202617.85721336189</v>
      </c>
      <c r="T587" s="176">
        <v>149946.34467283031</v>
      </c>
      <c r="U587" s="176">
        <v>112853.41514639743</v>
      </c>
      <c r="V587" s="2"/>
      <c r="W587" s="176">
        <v>-32881.873115653521</v>
      </c>
      <c r="X587" s="176">
        <v>-6464.9018648413476</v>
      </c>
      <c r="Y587" s="176">
        <v>-25571.448711751029</v>
      </c>
      <c r="Z587" s="176">
        <v>-26249.585650611669</v>
      </c>
      <c r="AA587" s="2"/>
      <c r="AB587" s="175">
        <v>-54723.468549817509</v>
      </c>
      <c r="AC587" s="175">
        <v>-177401.26576231886</v>
      </c>
      <c r="AD587" s="175">
        <v>-150226.47815209487</v>
      </c>
      <c r="AE587" s="175">
        <v>-172910.78815747867</v>
      </c>
    </row>
    <row r="588" spans="1:31">
      <c r="A588" s="1">
        <v>581</v>
      </c>
      <c r="B588" s="176">
        <f>'T Revenue'!B585-'Year 0'!G$8+'Year 0'!G$122</f>
        <v>-13841.725265395595</v>
      </c>
      <c r="C588" s="176">
        <f>'T Revenue'!C585-'Revenue Requirement'!C$4+'Revenue Requirement'!C$33</f>
        <v>222573.56246797624</v>
      </c>
      <c r="D588" s="176">
        <f>'T Revenue'!D585-'Revenue Requirement'!D$4+'Revenue Requirement'!D$33</f>
        <v>159857.76193793328</v>
      </c>
      <c r="E588" s="176">
        <f>'T Revenue'!E585-'Revenue Requirement'!E$4+'Revenue Requirement'!E$33</f>
        <v>150478.36351659638</v>
      </c>
      <c r="G588" s="179" t="e">
        <f ca="1"/>
        <v>#NAME?</v>
      </c>
      <c r="H588" s="179" t="e">
        <f ca="1"/>
        <v>#NAME?</v>
      </c>
      <c r="I588" s="179" t="e">
        <f ca="1"/>
        <v>#NAME?</v>
      </c>
      <c r="J588" s="179" t="e">
        <f ca="1"/>
        <v>#NAME?</v>
      </c>
      <c r="L588" s="175">
        <f>NR_to_Cash!C$9</f>
        <v>-54723.468549817509</v>
      </c>
      <c r="M588" s="175">
        <f>NR_to_Cash!D$9</f>
        <v>-177401.26576231886</v>
      </c>
      <c r="N588" s="175">
        <f>NR_to_Cash!E$9</f>
        <v>-150226.47815209487</v>
      </c>
      <c r="O588" s="175">
        <f>NR_to_Cash!F$9</f>
        <v>-172910.78815747867</v>
      </c>
      <c r="Q588" s="1">
        <v>581</v>
      </c>
      <c r="R588" s="176">
        <v>-13841.725265395595</v>
      </c>
      <c r="S588" s="176">
        <v>222573.56246797624</v>
      </c>
      <c r="T588" s="176">
        <v>159857.76193793328</v>
      </c>
      <c r="U588" s="176">
        <v>150478.36351659638</v>
      </c>
      <c r="V588" s="2"/>
      <c r="W588" s="176">
        <v>-50626.974007387529</v>
      </c>
      <c r="X588" s="176">
        <v>-120.91073695267551</v>
      </c>
      <c r="Y588" s="176">
        <v>-4040.0924750696868</v>
      </c>
      <c r="Z588" s="176">
        <v>-28009.958575322991</v>
      </c>
      <c r="AA588" s="2"/>
      <c r="AB588" s="175">
        <v>-54723.468549817509</v>
      </c>
      <c r="AC588" s="175">
        <v>-177401.26576231886</v>
      </c>
      <c r="AD588" s="175">
        <v>-150226.47815209487</v>
      </c>
      <c r="AE588" s="175">
        <v>-172910.78815747867</v>
      </c>
    </row>
    <row r="589" spans="1:31">
      <c r="A589" s="1">
        <v>582</v>
      </c>
      <c r="B589" s="176">
        <f>'T Revenue'!B586-'Year 0'!G$8+'Year 0'!G$122</f>
        <v>18885.196115311701</v>
      </c>
      <c r="C589" s="176">
        <f>'T Revenue'!C586-'Revenue Requirement'!C$4+'Revenue Requirement'!C$33</f>
        <v>244889.53690687846</v>
      </c>
      <c r="D589" s="176">
        <f>'T Revenue'!D586-'Revenue Requirement'!D$4+'Revenue Requirement'!D$33</f>
        <v>183013.71189370798</v>
      </c>
      <c r="E589" s="176">
        <f>'T Revenue'!E586-'Revenue Requirement'!E$4+'Revenue Requirement'!E$33</f>
        <v>132191.10782953911</v>
      </c>
      <c r="G589" s="179" t="e">
        <f ca="1"/>
        <v>#NAME?</v>
      </c>
      <c r="H589" s="179" t="e">
        <f ca="1"/>
        <v>#NAME?</v>
      </c>
      <c r="I589" s="179" t="e">
        <f ca="1"/>
        <v>#NAME?</v>
      </c>
      <c r="J589" s="179" t="e">
        <f ca="1"/>
        <v>#NAME?</v>
      </c>
      <c r="L589" s="175">
        <f>NR_to_Cash!C$9</f>
        <v>-54723.468549817509</v>
      </c>
      <c r="M589" s="175">
        <f>NR_to_Cash!D$9</f>
        <v>-177401.26576231886</v>
      </c>
      <c r="N589" s="175">
        <f>NR_to_Cash!E$9</f>
        <v>-150226.47815209487</v>
      </c>
      <c r="O589" s="175">
        <f>NR_to_Cash!F$9</f>
        <v>-172910.78815747867</v>
      </c>
      <c r="Q589" s="1">
        <v>582</v>
      </c>
      <c r="R589" s="176">
        <v>18885.196115311701</v>
      </c>
      <c r="S589" s="176">
        <v>244889.53690687846</v>
      </c>
      <c r="T589" s="176">
        <v>183013.71189370798</v>
      </c>
      <c r="U589" s="176">
        <v>132191.10782953911</v>
      </c>
      <c r="V589" s="2"/>
      <c r="W589" s="176">
        <v>-13752.178207078716</v>
      </c>
      <c r="X589" s="176">
        <v>-18963.261548652314</v>
      </c>
      <c r="Y589" s="176">
        <v>-6809.3000381919555</v>
      </c>
      <c r="Z589" s="176">
        <v>6085.6543149598874</v>
      </c>
      <c r="AA589" s="2"/>
      <c r="AB589" s="175">
        <v>-54723.468549817509</v>
      </c>
      <c r="AC589" s="175">
        <v>-177401.26576231886</v>
      </c>
      <c r="AD589" s="175">
        <v>-150226.47815209487</v>
      </c>
      <c r="AE589" s="175">
        <v>-172910.78815747867</v>
      </c>
    </row>
    <row r="590" spans="1:31">
      <c r="A590" s="1">
        <v>583</v>
      </c>
      <c r="B590" s="176">
        <f>'T Revenue'!B587-'Year 0'!G$8+'Year 0'!G$122</f>
        <v>2588.9068468487822</v>
      </c>
      <c r="C590" s="176">
        <f>'T Revenue'!C587-'Revenue Requirement'!C$4+'Revenue Requirement'!C$33</f>
        <v>225614.58398272889</v>
      </c>
      <c r="D590" s="176">
        <f>'T Revenue'!D587-'Revenue Requirement'!D$4+'Revenue Requirement'!D$33</f>
        <v>143382.48395584966</v>
      </c>
      <c r="E590" s="176">
        <f>'T Revenue'!E587-'Revenue Requirement'!E$4+'Revenue Requirement'!E$33</f>
        <v>129637.94439174351</v>
      </c>
      <c r="G590" s="179" t="e">
        <f ca="1"/>
        <v>#NAME?</v>
      </c>
      <c r="H590" s="179" t="e">
        <f ca="1"/>
        <v>#NAME?</v>
      </c>
      <c r="I590" s="179" t="e">
        <f ca="1"/>
        <v>#NAME?</v>
      </c>
      <c r="J590" s="179" t="e">
        <f ca="1"/>
        <v>#NAME?</v>
      </c>
      <c r="L590" s="175">
        <f>NR_to_Cash!C$9</f>
        <v>-54723.468549817509</v>
      </c>
      <c r="M590" s="175">
        <f>NR_to_Cash!D$9</f>
        <v>-177401.26576231886</v>
      </c>
      <c r="N590" s="175">
        <f>NR_to_Cash!E$9</f>
        <v>-150226.47815209487</v>
      </c>
      <c r="O590" s="175">
        <f>NR_to_Cash!F$9</f>
        <v>-172910.78815747867</v>
      </c>
      <c r="Q590" s="1">
        <v>583</v>
      </c>
      <c r="R590" s="176">
        <v>2588.9068468487822</v>
      </c>
      <c r="S590" s="176">
        <v>225614.58398272889</v>
      </c>
      <c r="T590" s="176">
        <v>143382.48395584966</v>
      </c>
      <c r="U590" s="176">
        <v>129637.94439174351</v>
      </c>
      <c r="V590" s="2"/>
      <c r="W590" s="176">
        <v>-45293.048560081981</v>
      </c>
      <c r="X590" s="176">
        <v>-20175.218594121281</v>
      </c>
      <c r="Y590" s="176">
        <v>-50443.415676345583</v>
      </c>
      <c r="Z590" s="176">
        <v>9129.8348389202729</v>
      </c>
      <c r="AA590" s="2"/>
      <c r="AB590" s="175">
        <v>-54723.468549817509</v>
      </c>
      <c r="AC590" s="175">
        <v>-177401.26576231886</v>
      </c>
      <c r="AD590" s="175">
        <v>-150226.47815209487</v>
      </c>
      <c r="AE590" s="175">
        <v>-172910.78815747867</v>
      </c>
    </row>
    <row r="591" spans="1:31">
      <c r="A591" s="1">
        <v>584</v>
      </c>
      <c r="B591" s="176">
        <f>'T Revenue'!B588-'Year 0'!G$8+'Year 0'!G$122</f>
        <v>-34927.763257958461</v>
      </c>
      <c r="C591" s="176">
        <f>'T Revenue'!C588-'Revenue Requirement'!C$4+'Revenue Requirement'!C$33</f>
        <v>227561.42760236794</v>
      </c>
      <c r="D591" s="176">
        <f>'T Revenue'!D588-'Revenue Requirement'!D$4+'Revenue Requirement'!D$33</f>
        <v>108598.89738449291</v>
      </c>
      <c r="E591" s="176">
        <f>'T Revenue'!E588-'Revenue Requirement'!E$4+'Revenue Requirement'!E$33</f>
        <v>62979.399371379986</v>
      </c>
      <c r="G591" s="179" t="e">
        <f ca="1"/>
        <v>#NAME?</v>
      </c>
      <c r="H591" s="179" t="e">
        <f ca="1"/>
        <v>#NAME?</v>
      </c>
      <c r="I591" s="179" t="e">
        <f ca="1"/>
        <v>#NAME?</v>
      </c>
      <c r="J591" s="179" t="e">
        <f ca="1"/>
        <v>#NAME?</v>
      </c>
      <c r="L591" s="175">
        <f>NR_to_Cash!C$9</f>
        <v>-54723.468549817509</v>
      </c>
      <c r="M591" s="175">
        <f>NR_to_Cash!D$9</f>
        <v>-177401.26576231886</v>
      </c>
      <c r="N591" s="175">
        <f>NR_to_Cash!E$9</f>
        <v>-150226.47815209487</v>
      </c>
      <c r="O591" s="175">
        <f>NR_to_Cash!F$9</f>
        <v>-172910.78815747867</v>
      </c>
      <c r="Q591" s="1">
        <v>584</v>
      </c>
      <c r="R591" s="176">
        <v>-34927.763257958461</v>
      </c>
      <c r="S591" s="176">
        <v>227561.42760236794</v>
      </c>
      <c r="T591" s="176">
        <v>108598.89738449291</v>
      </c>
      <c r="U591" s="176">
        <v>62979.399371379986</v>
      </c>
      <c r="V591" s="2"/>
      <c r="W591" s="176">
        <v>-11679.509567410918</v>
      </c>
      <c r="X591" s="176">
        <v>-32839.039199661696</v>
      </c>
      <c r="Y591" s="176">
        <v>-14872.020981223555</v>
      </c>
      <c r="Z591" s="176">
        <v>-14546.756954198238</v>
      </c>
      <c r="AA591" s="2"/>
      <c r="AB591" s="175">
        <v>-54723.468549817509</v>
      </c>
      <c r="AC591" s="175">
        <v>-177401.26576231886</v>
      </c>
      <c r="AD591" s="175">
        <v>-150226.47815209487</v>
      </c>
      <c r="AE591" s="175">
        <v>-172910.78815747867</v>
      </c>
    </row>
    <row r="592" spans="1:31">
      <c r="A592" s="1">
        <v>585</v>
      </c>
      <c r="B592" s="176">
        <f>'T Revenue'!B589-'Year 0'!G$8+'Year 0'!G$122</f>
        <v>-13236.497322419891</v>
      </c>
      <c r="C592" s="176">
        <f>'T Revenue'!C589-'Revenue Requirement'!C$4+'Revenue Requirement'!C$33</f>
        <v>202938.55359996809</v>
      </c>
      <c r="D592" s="176">
        <f>'T Revenue'!D589-'Revenue Requirement'!D$4+'Revenue Requirement'!D$33</f>
        <v>154996.12770343991</v>
      </c>
      <c r="E592" s="176">
        <f>'T Revenue'!E589-'Revenue Requirement'!E$4+'Revenue Requirement'!E$33</f>
        <v>85433.695125682745</v>
      </c>
      <c r="G592" s="179" t="e">
        <f ca="1"/>
        <v>#NAME?</v>
      </c>
      <c r="H592" s="179" t="e">
        <f ca="1"/>
        <v>#NAME?</v>
      </c>
      <c r="I592" s="179" t="e">
        <f ca="1"/>
        <v>#NAME?</v>
      </c>
      <c r="J592" s="179" t="e">
        <f ca="1"/>
        <v>#NAME?</v>
      </c>
      <c r="L592" s="175">
        <f>NR_to_Cash!C$9</f>
        <v>-54723.468549817509</v>
      </c>
      <c r="M592" s="175">
        <f>NR_to_Cash!D$9</f>
        <v>-177401.26576231886</v>
      </c>
      <c r="N592" s="175">
        <f>NR_to_Cash!E$9</f>
        <v>-150226.47815209487</v>
      </c>
      <c r="O592" s="175">
        <f>NR_to_Cash!F$9</f>
        <v>-172910.78815747867</v>
      </c>
      <c r="Q592" s="1">
        <v>585</v>
      </c>
      <c r="R592" s="176">
        <v>-13236.497322419891</v>
      </c>
      <c r="S592" s="176">
        <v>202938.55359996809</v>
      </c>
      <c r="T592" s="176">
        <v>154996.12770343991</v>
      </c>
      <c r="U592" s="176">
        <v>85433.695125682745</v>
      </c>
      <c r="V592" s="2"/>
      <c r="W592" s="176">
        <v>-13407.308186324779</v>
      </c>
      <c r="X592" s="176">
        <v>8085.3613003704231</v>
      </c>
      <c r="Y592" s="176">
        <v>-19821.379887912888</v>
      </c>
      <c r="Z592" s="176">
        <v>-38721.898906889372</v>
      </c>
      <c r="AA592" s="2"/>
      <c r="AB592" s="175">
        <v>-54723.468549817509</v>
      </c>
      <c r="AC592" s="175">
        <v>-177401.26576231886</v>
      </c>
      <c r="AD592" s="175">
        <v>-150226.47815209487</v>
      </c>
      <c r="AE592" s="175">
        <v>-172910.78815747867</v>
      </c>
    </row>
    <row r="593" spans="1:31">
      <c r="A593" s="1">
        <v>586</v>
      </c>
      <c r="B593" s="176">
        <f>'T Revenue'!B590-'Year 0'!G$8+'Year 0'!G$122</f>
        <v>-18855.298692559125</v>
      </c>
      <c r="C593" s="176">
        <f>'T Revenue'!C590-'Revenue Requirement'!C$4+'Revenue Requirement'!C$33</f>
        <v>221081.4898445399</v>
      </c>
      <c r="D593" s="176">
        <f>'T Revenue'!D590-'Revenue Requirement'!D$4+'Revenue Requirement'!D$33</f>
        <v>102080.24402117543</v>
      </c>
      <c r="E593" s="176">
        <f>'T Revenue'!E590-'Revenue Requirement'!E$4+'Revenue Requirement'!E$33</f>
        <v>115021.36055809446</v>
      </c>
      <c r="G593" s="179" t="e">
        <f ca="1"/>
        <v>#NAME?</v>
      </c>
      <c r="H593" s="179" t="e">
        <f ca="1"/>
        <v>#NAME?</v>
      </c>
      <c r="I593" s="179" t="e">
        <f ca="1"/>
        <v>#NAME?</v>
      </c>
      <c r="J593" s="179" t="e">
        <f ca="1"/>
        <v>#NAME?</v>
      </c>
      <c r="L593" s="175">
        <f>NR_to_Cash!C$9</f>
        <v>-54723.468549817509</v>
      </c>
      <c r="M593" s="175">
        <f>NR_to_Cash!D$9</f>
        <v>-177401.26576231886</v>
      </c>
      <c r="N593" s="175">
        <f>NR_to_Cash!E$9</f>
        <v>-150226.47815209487</v>
      </c>
      <c r="O593" s="175">
        <f>NR_to_Cash!F$9</f>
        <v>-172910.78815747867</v>
      </c>
      <c r="Q593" s="1">
        <v>586</v>
      </c>
      <c r="R593" s="176">
        <v>-18855.298692559125</v>
      </c>
      <c r="S593" s="176">
        <v>221081.4898445399</v>
      </c>
      <c r="T593" s="176">
        <v>102080.24402117543</v>
      </c>
      <c r="U593" s="176">
        <v>115021.36055809446</v>
      </c>
      <c r="V593" s="2"/>
      <c r="W593" s="176">
        <v>3334.246983743622</v>
      </c>
      <c r="X593" s="176">
        <v>-9758.3242527893744</v>
      </c>
      <c r="Y593" s="176">
        <v>-10839.064219440566</v>
      </c>
      <c r="Z593" s="176">
        <v>-37832.716649209149</v>
      </c>
      <c r="AA593" s="2"/>
      <c r="AB593" s="175">
        <v>-54723.468549817509</v>
      </c>
      <c r="AC593" s="175">
        <v>-177401.26576231886</v>
      </c>
      <c r="AD593" s="175">
        <v>-150226.47815209487</v>
      </c>
      <c r="AE593" s="175">
        <v>-172910.78815747867</v>
      </c>
    </row>
    <row r="594" spans="1:31">
      <c r="A594" s="1">
        <v>587</v>
      </c>
      <c r="B594" s="176">
        <f>'T Revenue'!B591-'Year 0'!G$8+'Year 0'!G$122</f>
        <v>-10191.8700596157</v>
      </c>
      <c r="C594" s="176">
        <f>'T Revenue'!C591-'Revenue Requirement'!C$4+'Revenue Requirement'!C$33</f>
        <v>233312.86851502443</v>
      </c>
      <c r="D594" s="176">
        <f>'T Revenue'!D591-'Revenue Requirement'!D$4+'Revenue Requirement'!D$33</f>
        <v>132192.53631414147</v>
      </c>
      <c r="E594" s="176">
        <f>'T Revenue'!E591-'Revenue Requirement'!E$4+'Revenue Requirement'!E$33</f>
        <v>103476.7624574583</v>
      </c>
      <c r="G594" s="179" t="e">
        <f ca="1"/>
        <v>#NAME?</v>
      </c>
      <c r="H594" s="179" t="e">
        <f ca="1"/>
        <v>#NAME?</v>
      </c>
      <c r="I594" s="179" t="e">
        <f ca="1"/>
        <v>#NAME?</v>
      </c>
      <c r="J594" s="179" t="e">
        <f ca="1"/>
        <v>#NAME?</v>
      </c>
      <c r="L594" s="175">
        <f>NR_to_Cash!C$9</f>
        <v>-54723.468549817509</v>
      </c>
      <c r="M594" s="175">
        <f>NR_to_Cash!D$9</f>
        <v>-177401.26576231886</v>
      </c>
      <c r="N594" s="175">
        <f>NR_to_Cash!E$9</f>
        <v>-150226.47815209487</v>
      </c>
      <c r="O594" s="175">
        <f>NR_to_Cash!F$9</f>
        <v>-172910.78815747867</v>
      </c>
      <c r="Q594" s="1">
        <v>587</v>
      </c>
      <c r="R594" s="176">
        <v>-10191.8700596157</v>
      </c>
      <c r="S594" s="176">
        <v>233312.86851502443</v>
      </c>
      <c r="T594" s="176">
        <v>132192.53631414147</v>
      </c>
      <c r="U594" s="176">
        <v>103476.7624574583</v>
      </c>
      <c r="V594" s="2"/>
      <c r="W594" s="176">
        <v>-8142.5012043972965</v>
      </c>
      <c r="X594" s="176">
        <v>14898.88221598533</v>
      </c>
      <c r="Y594" s="176">
        <v>-9725.2470823877957</v>
      </c>
      <c r="Z594" s="176">
        <v>13565.113050189335</v>
      </c>
      <c r="AA594" s="2"/>
      <c r="AB594" s="175">
        <v>-54723.468549817509</v>
      </c>
      <c r="AC594" s="175">
        <v>-177401.26576231886</v>
      </c>
      <c r="AD594" s="175">
        <v>-150226.47815209487</v>
      </c>
      <c r="AE594" s="175">
        <v>-172910.78815747867</v>
      </c>
    </row>
    <row r="595" spans="1:31">
      <c r="A595" s="1">
        <v>588</v>
      </c>
      <c r="B595" s="176">
        <f>'T Revenue'!B592-'Year 0'!G$8+'Year 0'!G$122</f>
        <v>-5792.1577598797157</v>
      </c>
      <c r="C595" s="176">
        <f>'T Revenue'!C592-'Revenue Requirement'!C$4+'Revenue Requirement'!C$33</f>
        <v>207027.29467928223</v>
      </c>
      <c r="D595" s="176">
        <f>'T Revenue'!D592-'Revenue Requirement'!D$4+'Revenue Requirement'!D$33</f>
        <v>155019.76737987529</v>
      </c>
      <c r="E595" s="176">
        <f>'T Revenue'!E592-'Revenue Requirement'!E$4+'Revenue Requirement'!E$33</f>
        <v>100538.96716734581</v>
      </c>
      <c r="G595" s="179" t="e">
        <f ca="1"/>
        <v>#NAME?</v>
      </c>
      <c r="H595" s="179" t="e">
        <f ca="1"/>
        <v>#NAME?</v>
      </c>
      <c r="I595" s="179" t="e">
        <f ca="1"/>
        <v>#NAME?</v>
      </c>
      <c r="J595" s="179" t="e">
        <f ca="1"/>
        <v>#NAME?</v>
      </c>
      <c r="L595" s="175">
        <f>NR_to_Cash!C$9</f>
        <v>-54723.468549817509</v>
      </c>
      <c r="M595" s="175">
        <f>NR_to_Cash!D$9</f>
        <v>-177401.26576231886</v>
      </c>
      <c r="N595" s="175">
        <f>NR_to_Cash!E$9</f>
        <v>-150226.47815209487</v>
      </c>
      <c r="O595" s="175">
        <f>NR_to_Cash!F$9</f>
        <v>-172910.78815747867</v>
      </c>
      <c r="Q595" s="1">
        <v>588</v>
      </c>
      <c r="R595" s="176">
        <v>-5792.1577598797157</v>
      </c>
      <c r="S595" s="176">
        <v>207027.29467928223</v>
      </c>
      <c r="T595" s="176">
        <v>155019.76737987529</v>
      </c>
      <c r="U595" s="176">
        <v>100538.96716734581</v>
      </c>
      <c r="V595" s="2"/>
      <c r="W595" s="176">
        <v>2153.7642745586345</v>
      </c>
      <c r="X595" s="176">
        <v>-6858.8012462519109</v>
      </c>
      <c r="Y595" s="176">
        <v>-14792.5497576911</v>
      </c>
      <c r="Z595" s="176">
        <v>-33844.248497922905</v>
      </c>
      <c r="AA595" s="2"/>
      <c r="AB595" s="175">
        <v>-54723.468549817509</v>
      </c>
      <c r="AC595" s="175">
        <v>-177401.26576231886</v>
      </c>
      <c r="AD595" s="175">
        <v>-150226.47815209487</v>
      </c>
      <c r="AE595" s="175">
        <v>-172910.78815747867</v>
      </c>
    </row>
    <row r="596" spans="1:31">
      <c r="A596" s="1">
        <v>589</v>
      </c>
      <c r="B596" s="176">
        <f>'T Revenue'!B593-'Year 0'!G$8+'Year 0'!G$122</f>
        <v>-8437.4955228515901</v>
      </c>
      <c r="C596" s="176">
        <f>'T Revenue'!C593-'Revenue Requirement'!C$4+'Revenue Requirement'!C$33</f>
        <v>202722.64220584114</v>
      </c>
      <c r="D596" s="176">
        <f>'T Revenue'!D593-'Revenue Requirement'!D$4+'Revenue Requirement'!D$33</f>
        <v>87667.535167528084</v>
      </c>
      <c r="E596" s="176">
        <f>'T Revenue'!E593-'Revenue Requirement'!E$4+'Revenue Requirement'!E$33</f>
        <v>72249.000201123534</v>
      </c>
      <c r="G596" s="179" t="e">
        <f ca="1"/>
        <v>#NAME?</v>
      </c>
      <c r="H596" s="179" t="e">
        <f ca="1"/>
        <v>#NAME?</v>
      </c>
      <c r="I596" s="179" t="e">
        <f ca="1"/>
        <v>#NAME?</v>
      </c>
      <c r="J596" s="179" t="e">
        <f ca="1"/>
        <v>#NAME?</v>
      </c>
      <c r="L596" s="175">
        <f>NR_to_Cash!C$9</f>
        <v>-54723.468549817509</v>
      </c>
      <c r="M596" s="175">
        <f>NR_to_Cash!D$9</f>
        <v>-177401.26576231886</v>
      </c>
      <c r="N596" s="175">
        <f>NR_to_Cash!E$9</f>
        <v>-150226.47815209487</v>
      </c>
      <c r="O596" s="175">
        <f>NR_to_Cash!F$9</f>
        <v>-172910.78815747867</v>
      </c>
      <c r="Q596" s="1">
        <v>589</v>
      </c>
      <c r="R596" s="176">
        <v>-8437.4955228515901</v>
      </c>
      <c r="S596" s="176">
        <v>202722.64220584114</v>
      </c>
      <c r="T596" s="176">
        <v>87667.535167528084</v>
      </c>
      <c r="U596" s="176">
        <v>72249.000201123534</v>
      </c>
      <c r="V596" s="2"/>
      <c r="W596" s="176">
        <v>-10514.497810845496</v>
      </c>
      <c r="X596" s="176">
        <v>-36464.383468517335</v>
      </c>
      <c r="Y596" s="176">
        <v>-23545.385362371104</v>
      </c>
      <c r="Z596" s="176">
        <v>30322.539257807657</v>
      </c>
      <c r="AA596" s="2"/>
      <c r="AB596" s="175">
        <v>-54723.468549817509</v>
      </c>
      <c r="AC596" s="175">
        <v>-177401.26576231886</v>
      </c>
      <c r="AD596" s="175">
        <v>-150226.47815209487</v>
      </c>
      <c r="AE596" s="175">
        <v>-172910.78815747867</v>
      </c>
    </row>
    <row r="597" spans="1:31">
      <c r="A597" s="1">
        <v>590</v>
      </c>
      <c r="B597" s="176">
        <f>'T Revenue'!B594-'Year 0'!G$8+'Year 0'!G$122</f>
        <v>19215.413570328616</v>
      </c>
      <c r="C597" s="176">
        <f>'T Revenue'!C594-'Revenue Requirement'!C$4+'Revenue Requirement'!C$33</f>
        <v>229784.30084003997</v>
      </c>
      <c r="D597" s="176">
        <f>'T Revenue'!D594-'Revenue Requirement'!D$4+'Revenue Requirement'!D$33</f>
        <v>164018.90578452102</v>
      </c>
      <c r="E597" s="176">
        <f>'T Revenue'!E594-'Revenue Requirement'!E$4+'Revenue Requirement'!E$33</f>
        <v>15588.189113826957</v>
      </c>
      <c r="G597" s="179" t="e">
        <f ca="1"/>
        <v>#NAME?</v>
      </c>
      <c r="H597" s="179" t="e">
        <f ca="1"/>
        <v>#NAME?</v>
      </c>
      <c r="I597" s="179" t="e">
        <f ca="1"/>
        <v>#NAME?</v>
      </c>
      <c r="J597" s="179" t="e">
        <f ca="1"/>
        <v>#NAME?</v>
      </c>
      <c r="L597" s="175">
        <f>NR_to_Cash!C$9</f>
        <v>-54723.468549817509</v>
      </c>
      <c r="M597" s="175">
        <f>NR_to_Cash!D$9</f>
        <v>-177401.26576231886</v>
      </c>
      <c r="N597" s="175">
        <f>NR_to_Cash!E$9</f>
        <v>-150226.47815209487</v>
      </c>
      <c r="O597" s="175">
        <f>NR_to_Cash!F$9</f>
        <v>-172910.78815747867</v>
      </c>
      <c r="Q597" s="1">
        <v>590</v>
      </c>
      <c r="R597" s="176">
        <v>19215.413570328616</v>
      </c>
      <c r="S597" s="176">
        <v>229784.30084003997</v>
      </c>
      <c r="T597" s="176">
        <v>164018.90578452102</v>
      </c>
      <c r="U597" s="176">
        <v>15588.189113826957</v>
      </c>
      <c r="V597" s="2"/>
      <c r="W597" s="176">
        <v>-20648.076884912211</v>
      </c>
      <c r="X597" s="176">
        <v>-9671.5827125441283</v>
      </c>
      <c r="Y597" s="176">
        <v>-1424.8864159362856</v>
      </c>
      <c r="Z597" s="176">
        <v>-16366.549305294873</v>
      </c>
      <c r="AA597" s="2"/>
      <c r="AB597" s="175">
        <v>-54723.468549817509</v>
      </c>
      <c r="AC597" s="175">
        <v>-177401.26576231886</v>
      </c>
      <c r="AD597" s="175">
        <v>-150226.47815209487</v>
      </c>
      <c r="AE597" s="175">
        <v>-172910.78815747867</v>
      </c>
    </row>
    <row r="598" spans="1:31">
      <c r="A598" s="1">
        <v>591</v>
      </c>
      <c r="B598" s="176">
        <f>'T Revenue'!B595-'Year 0'!G$8+'Year 0'!G$122</f>
        <v>11804.207611526363</v>
      </c>
      <c r="C598" s="176">
        <f>'T Revenue'!C595-'Revenue Requirement'!C$4+'Revenue Requirement'!C$33</f>
        <v>237910.2429965639</v>
      </c>
      <c r="D598" s="176">
        <f>'T Revenue'!D595-'Revenue Requirement'!D$4+'Revenue Requirement'!D$33</f>
        <v>144079.44793363265</v>
      </c>
      <c r="E598" s="176">
        <f>'T Revenue'!E595-'Revenue Requirement'!E$4+'Revenue Requirement'!E$33</f>
        <v>124797.46490081493</v>
      </c>
      <c r="G598" s="179" t="e">
        <f ca="1"/>
        <v>#NAME?</v>
      </c>
      <c r="H598" s="179" t="e">
        <f ca="1"/>
        <v>#NAME?</v>
      </c>
      <c r="I598" s="179" t="e">
        <f ca="1"/>
        <v>#NAME?</v>
      </c>
      <c r="J598" s="179" t="e">
        <f ca="1"/>
        <v>#NAME?</v>
      </c>
      <c r="L598" s="175">
        <f>NR_to_Cash!C$9</f>
        <v>-54723.468549817509</v>
      </c>
      <c r="M598" s="175">
        <f>NR_to_Cash!D$9</f>
        <v>-177401.26576231886</v>
      </c>
      <c r="N598" s="175">
        <f>NR_to_Cash!E$9</f>
        <v>-150226.47815209487</v>
      </c>
      <c r="O598" s="175">
        <f>NR_to_Cash!F$9</f>
        <v>-172910.78815747867</v>
      </c>
      <c r="Q598" s="1">
        <v>591</v>
      </c>
      <c r="R598" s="176">
        <v>11804.207611526363</v>
      </c>
      <c r="S598" s="176">
        <v>237910.2429965639</v>
      </c>
      <c r="T598" s="176">
        <v>144079.44793363265</v>
      </c>
      <c r="U598" s="176">
        <v>124797.46490081493</v>
      </c>
      <c r="V598" s="2"/>
      <c r="W598" s="176">
        <v>-39694.935280020814</v>
      </c>
      <c r="X598" s="176">
        <v>-9629.0447434994858</v>
      </c>
      <c r="Y598" s="176">
        <v>7484.1174574845936</v>
      </c>
      <c r="Z598" s="176">
        <v>-49352.051937374752</v>
      </c>
      <c r="AA598" s="2"/>
      <c r="AB598" s="175">
        <v>-54723.468549817509</v>
      </c>
      <c r="AC598" s="175">
        <v>-177401.26576231886</v>
      </c>
      <c r="AD598" s="175">
        <v>-150226.47815209487</v>
      </c>
      <c r="AE598" s="175">
        <v>-172910.78815747867</v>
      </c>
    </row>
    <row r="599" spans="1:31">
      <c r="A599" s="1">
        <v>592</v>
      </c>
      <c r="B599" s="176">
        <f>'T Revenue'!B596-'Year 0'!G$8+'Year 0'!G$122</f>
        <v>-10992.304672872415</v>
      </c>
      <c r="C599" s="176">
        <f>'T Revenue'!C596-'Revenue Requirement'!C$4+'Revenue Requirement'!C$33</f>
        <v>252206.98318852438</v>
      </c>
      <c r="D599" s="176">
        <f>'T Revenue'!D596-'Revenue Requirement'!D$4+'Revenue Requirement'!D$33</f>
        <v>189589.19909499586</v>
      </c>
      <c r="E599" s="176">
        <f>'T Revenue'!E596-'Revenue Requirement'!E$4+'Revenue Requirement'!E$33</f>
        <v>137699.41320337448</v>
      </c>
      <c r="G599" s="179" t="e">
        <f ca="1"/>
        <v>#NAME?</v>
      </c>
      <c r="H599" s="179" t="e">
        <f ca="1"/>
        <v>#NAME?</v>
      </c>
      <c r="I599" s="179" t="e">
        <f ca="1"/>
        <v>#NAME?</v>
      </c>
      <c r="J599" s="179" t="e">
        <f ca="1"/>
        <v>#NAME?</v>
      </c>
      <c r="L599" s="175">
        <f>NR_to_Cash!C$9</f>
        <v>-54723.468549817509</v>
      </c>
      <c r="M599" s="175">
        <f>NR_to_Cash!D$9</f>
        <v>-177401.26576231886</v>
      </c>
      <c r="N599" s="175">
        <f>NR_to_Cash!E$9</f>
        <v>-150226.47815209487</v>
      </c>
      <c r="O599" s="175">
        <f>NR_to_Cash!F$9</f>
        <v>-172910.78815747867</v>
      </c>
      <c r="Q599" s="1">
        <v>592</v>
      </c>
      <c r="R599" s="176">
        <v>-10992.304672872415</v>
      </c>
      <c r="S599" s="176">
        <v>252206.98318852438</v>
      </c>
      <c r="T599" s="176">
        <v>189589.19909499586</v>
      </c>
      <c r="U599" s="176">
        <v>137699.41320337448</v>
      </c>
      <c r="V599" s="2"/>
      <c r="W599" s="176">
        <v>-2545.7436243059346</v>
      </c>
      <c r="X599" s="176">
        <v>1830.4483968212735</v>
      </c>
      <c r="Y599" s="176">
        <v>-5133.6520077169407</v>
      </c>
      <c r="Z599" s="176">
        <v>5586.3251133023296</v>
      </c>
      <c r="AA599" s="2"/>
      <c r="AB599" s="175">
        <v>-54723.468549817509</v>
      </c>
      <c r="AC599" s="175">
        <v>-177401.26576231886</v>
      </c>
      <c r="AD599" s="175">
        <v>-150226.47815209487</v>
      </c>
      <c r="AE599" s="175">
        <v>-172910.78815747867</v>
      </c>
    </row>
    <row r="600" spans="1:31">
      <c r="A600" s="1">
        <v>593</v>
      </c>
      <c r="B600" s="176">
        <f>'T Revenue'!B597-'Year 0'!G$8+'Year 0'!G$122</f>
        <v>-15143.63142930856</v>
      </c>
      <c r="C600" s="176">
        <f>'T Revenue'!C597-'Revenue Requirement'!C$4+'Revenue Requirement'!C$33</f>
        <v>222046.28133242577</v>
      </c>
      <c r="D600" s="176">
        <f>'T Revenue'!D597-'Revenue Requirement'!D$4+'Revenue Requirement'!D$33</f>
        <v>172958.87396295811</v>
      </c>
      <c r="E600" s="176">
        <f>'T Revenue'!E597-'Revenue Requirement'!E$4+'Revenue Requirement'!E$33</f>
        <v>86231.889393860241</v>
      </c>
      <c r="G600" s="179" t="e">
        <f ca="1"/>
        <v>#NAME?</v>
      </c>
      <c r="H600" s="179" t="e">
        <f ca="1"/>
        <v>#NAME?</v>
      </c>
      <c r="I600" s="179" t="e">
        <f ca="1"/>
        <v>#NAME?</v>
      </c>
      <c r="J600" s="179" t="e">
        <f ca="1"/>
        <v>#NAME?</v>
      </c>
      <c r="L600" s="175">
        <f>NR_to_Cash!C$9</f>
        <v>-54723.468549817509</v>
      </c>
      <c r="M600" s="175">
        <f>NR_to_Cash!D$9</f>
        <v>-177401.26576231886</v>
      </c>
      <c r="N600" s="175">
        <f>NR_to_Cash!E$9</f>
        <v>-150226.47815209487</v>
      </c>
      <c r="O600" s="175">
        <f>NR_to_Cash!F$9</f>
        <v>-172910.78815747867</v>
      </c>
      <c r="Q600" s="1">
        <v>593</v>
      </c>
      <c r="R600" s="176">
        <v>-15143.63142930856</v>
      </c>
      <c r="S600" s="176">
        <v>222046.28133242577</v>
      </c>
      <c r="T600" s="176">
        <v>172958.87396295811</v>
      </c>
      <c r="U600" s="176">
        <v>86231.889393860241</v>
      </c>
      <c r="V600" s="2"/>
      <c r="W600" s="176">
        <v>-19782.481061297469</v>
      </c>
      <c r="X600" s="176">
        <v>9607.3517249994911</v>
      </c>
      <c r="Y600" s="176">
        <v>5382.473512374796</v>
      </c>
      <c r="Z600" s="176">
        <v>-6641.8832202085759</v>
      </c>
      <c r="AA600" s="2"/>
      <c r="AB600" s="175">
        <v>-54723.468549817509</v>
      </c>
      <c r="AC600" s="175">
        <v>-177401.26576231886</v>
      </c>
      <c r="AD600" s="175">
        <v>-150226.47815209487</v>
      </c>
      <c r="AE600" s="175">
        <v>-172910.78815747867</v>
      </c>
    </row>
    <row r="601" spans="1:31">
      <c r="A601" s="1">
        <v>594</v>
      </c>
      <c r="B601" s="176">
        <f>'T Revenue'!B598-'Year 0'!G$8+'Year 0'!G$122</f>
        <v>-18688.3019322576</v>
      </c>
      <c r="C601" s="176">
        <f>'T Revenue'!C598-'Revenue Requirement'!C$4+'Revenue Requirement'!C$33</f>
        <v>175215.10429942026</v>
      </c>
      <c r="D601" s="176">
        <f>'T Revenue'!D598-'Revenue Requirement'!D$4+'Revenue Requirement'!D$33</f>
        <v>112353.73464974063</v>
      </c>
      <c r="E601" s="176">
        <f>'T Revenue'!E598-'Revenue Requirement'!E$4+'Revenue Requirement'!E$33</f>
        <v>44539.712937122677</v>
      </c>
      <c r="G601" s="179" t="e">
        <f ca="1"/>
        <v>#NAME?</v>
      </c>
      <c r="H601" s="179" t="e">
        <f ca="1"/>
        <v>#NAME?</v>
      </c>
      <c r="I601" s="179" t="e">
        <f ca="1"/>
        <v>#NAME?</v>
      </c>
      <c r="J601" s="179" t="e">
        <f ca="1"/>
        <v>#NAME?</v>
      </c>
      <c r="L601" s="175">
        <f>NR_to_Cash!C$9</f>
        <v>-54723.468549817509</v>
      </c>
      <c r="M601" s="175">
        <f>NR_to_Cash!D$9</f>
        <v>-177401.26576231886</v>
      </c>
      <c r="N601" s="175">
        <f>NR_to_Cash!E$9</f>
        <v>-150226.47815209487</v>
      </c>
      <c r="O601" s="175">
        <f>NR_to_Cash!F$9</f>
        <v>-172910.78815747867</v>
      </c>
      <c r="Q601" s="1">
        <v>594</v>
      </c>
      <c r="R601" s="176">
        <v>-18688.3019322576</v>
      </c>
      <c r="S601" s="176">
        <v>175215.10429942026</v>
      </c>
      <c r="T601" s="176">
        <v>112353.73464974063</v>
      </c>
      <c r="U601" s="176">
        <v>44539.712937122677</v>
      </c>
      <c r="V601" s="2"/>
      <c r="W601" s="176">
        <v>-19121.821438785875</v>
      </c>
      <c r="X601" s="176">
        <v>-17506.384549018927</v>
      </c>
      <c r="Y601" s="176">
        <v>-5524.3380706992466</v>
      </c>
      <c r="Z601" s="176">
        <v>10500.920994113898</v>
      </c>
      <c r="AA601" s="2"/>
      <c r="AB601" s="175">
        <v>-54723.468549817509</v>
      </c>
      <c r="AC601" s="175">
        <v>-177401.26576231886</v>
      </c>
      <c r="AD601" s="175">
        <v>-150226.47815209487</v>
      </c>
      <c r="AE601" s="175">
        <v>-172910.78815747867</v>
      </c>
    </row>
    <row r="602" spans="1:31">
      <c r="A602" s="1">
        <v>595</v>
      </c>
      <c r="B602" s="176">
        <f>'T Revenue'!B599-'Year 0'!G$8+'Year 0'!G$122</f>
        <v>12255.625453298911</v>
      </c>
      <c r="C602" s="176">
        <f>'T Revenue'!C599-'Revenue Requirement'!C$4+'Revenue Requirement'!C$33</f>
        <v>235047.75466198009</v>
      </c>
      <c r="D602" s="176">
        <f>'T Revenue'!D599-'Revenue Requirement'!D$4+'Revenue Requirement'!D$33</f>
        <v>120224.28084162809</v>
      </c>
      <c r="E602" s="176">
        <f>'T Revenue'!E599-'Revenue Requirement'!E$4+'Revenue Requirement'!E$33</f>
        <v>93732.743489450775</v>
      </c>
      <c r="G602" s="179" t="e">
        <f ca="1"/>
        <v>#NAME?</v>
      </c>
      <c r="H602" s="179" t="e">
        <f ca="1"/>
        <v>#NAME?</v>
      </c>
      <c r="I602" s="179" t="e">
        <f ca="1"/>
        <v>#NAME?</v>
      </c>
      <c r="J602" s="179" t="e">
        <f ca="1"/>
        <v>#NAME?</v>
      </c>
      <c r="L602" s="175">
        <f>NR_to_Cash!C$9</f>
        <v>-54723.468549817509</v>
      </c>
      <c r="M602" s="175">
        <f>NR_to_Cash!D$9</f>
        <v>-177401.26576231886</v>
      </c>
      <c r="N602" s="175">
        <f>NR_to_Cash!E$9</f>
        <v>-150226.47815209487</v>
      </c>
      <c r="O602" s="175">
        <f>NR_to_Cash!F$9</f>
        <v>-172910.78815747867</v>
      </c>
      <c r="Q602" s="1">
        <v>595</v>
      </c>
      <c r="R602" s="176">
        <v>12255.625453298911</v>
      </c>
      <c r="S602" s="176">
        <v>235047.75466198009</v>
      </c>
      <c r="T602" s="176">
        <v>120224.28084162809</v>
      </c>
      <c r="U602" s="176">
        <v>93732.743489450775</v>
      </c>
      <c r="V602" s="2"/>
      <c r="W602" s="176">
        <v>-16314.827796379803</v>
      </c>
      <c r="X602" s="176">
        <v>23925.685507335002</v>
      </c>
      <c r="Y602" s="176">
        <v>-54222.636215407401</v>
      </c>
      <c r="Z602" s="176">
        <v>-34050.011196808424</v>
      </c>
      <c r="AA602" s="2"/>
      <c r="AB602" s="175">
        <v>-54723.468549817509</v>
      </c>
      <c r="AC602" s="175">
        <v>-177401.26576231886</v>
      </c>
      <c r="AD602" s="175">
        <v>-150226.47815209487</v>
      </c>
      <c r="AE602" s="175">
        <v>-172910.78815747867</v>
      </c>
    </row>
    <row r="603" spans="1:31">
      <c r="A603" s="1">
        <v>596</v>
      </c>
      <c r="B603" s="176">
        <f>'T Revenue'!B600-'Year 0'!G$8+'Year 0'!G$122</f>
        <v>-2648.531447163783</v>
      </c>
      <c r="C603" s="176">
        <f>'T Revenue'!C600-'Revenue Requirement'!C$4+'Revenue Requirement'!C$33</f>
        <v>236112.97680057376</v>
      </c>
      <c r="D603" s="176">
        <f>'T Revenue'!D600-'Revenue Requirement'!D$4+'Revenue Requirement'!D$33</f>
        <v>133235.21034038509</v>
      </c>
      <c r="E603" s="176">
        <f>'T Revenue'!E600-'Revenue Requirement'!E$4+'Revenue Requirement'!E$33</f>
        <v>88438.003819087287</v>
      </c>
      <c r="G603" s="179" t="e">
        <f ca="1"/>
        <v>#NAME?</v>
      </c>
      <c r="H603" s="179" t="e">
        <f ca="1"/>
        <v>#NAME?</v>
      </c>
      <c r="I603" s="179" t="e">
        <f ca="1"/>
        <v>#NAME?</v>
      </c>
      <c r="J603" s="179" t="e">
        <f ca="1"/>
        <v>#NAME?</v>
      </c>
      <c r="L603" s="175">
        <f>NR_to_Cash!C$9</f>
        <v>-54723.468549817509</v>
      </c>
      <c r="M603" s="175">
        <f>NR_to_Cash!D$9</f>
        <v>-177401.26576231886</v>
      </c>
      <c r="N603" s="175">
        <f>NR_to_Cash!E$9</f>
        <v>-150226.47815209487</v>
      </c>
      <c r="O603" s="175">
        <f>NR_to_Cash!F$9</f>
        <v>-172910.78815747867</v>
      </c>
      <c r="Q603" s="1">
        <v>596</v>
      </c>
      <c r="R603" s="176">
        <v>-2648.531447163783</v>
      </c>
      <c r="S603" s="176">
        <v>236112.97680057376</v>
      </c>
      <c r="T603" s="176">
        <v>133235.21034038509</v>
      </c>
      <c r="U603" s="176">
        <v>88438.003819087287</v>
      </c>
      <c r="V603" s="2"/>
      <c r="W603" s="176">
        <v>3684.9569102908717</v>
      </c>
      <c r="X603" s="176">
        <v>15507.362007891759</v>
      </c>
      <c r="Y603" s="176">
        <v>2196.1010734022129</v>
      </c>
      <c r="Z603" s="176">
        <v>-16060.960656355601</v>
      </c>
      <c r="AA603" s="2"/>
      <c r="AB603" s="175">
        <v>-54723.468549817509</v>
      </c>
      <c r="AC603" s="175">
        <v>-177401.26576231886</v>
      </c>
      <c r="AD603" s="175">
        <v>-150226.47815209487</v>
      </c>
      <c r="AE603" s="175">
        <v>-172910.78815747867</v>
      </c>
    </row>
    <row r="604" spans="1:31">
      <c r="A604" s="1">
        <v>597</v>
      </c>
      <c r="B604" s="176">
        <f>'T Revenue'!B601-'Year 0'!G$8+'Year 0'!G$122</f>
        <v>10769.595884366892</v>
      </c>
      <c r="C604" s="176">
        <f>'T Revenue'!C601-'Revenue Requirement'!C$4+'Revenue Requirement'!C$33</f>
        <v>242384.53240319388</v>
      </c>
      <c r="D604" s="176">
        <f>'T Revenue'!D601-'Revenue Requirement'!D$4+'Revenue Requirement'!D$33</f>
        <v>117190.89538425952</v>
      </c>
      <c r="E604" s="176">
        <f>'T Revenue'!E601-'Revenue Requirement'!E$4+'Revenue Requirement'!E$33</f>
        <v>106355.22613613028</v>
      </c>
      <c r="G604" s="179" t="e">
        <f ca="1"/>
        <v>#NAME?</v>
      </c>
      <c r="H604" s="179" t="e">
        <f ca="1"/>
        <v>#NAME?</v>
      </c>
      <c r="I604" s="179" t="e">
        <f ca="1"/>
        <v>#NAME?</v>
      </c>
      <c r="J604" s="179" t="e">
        <f ca="1"/>
        <v>#NAME?</v>
      </c>
      <c r="L604" s="175">
        <f>NR_to_Cash!C$9</f>
        <v>-54723.468549817509</v>
      </c>
      <c r="M604" s="175">
        <f>NR_to_Cash!D$9</f>
        <v>-177401.26576231886</v>
      </c>
      <c r="N604" s="175">
        <f>NR_to_Cash!E$9</f>
        <v>-150226.47815209487</v>
      </c>
      <c r="O604" s="175">
        <f>NR_to_Cash!F$9</f>
        <v>-172910.78815747867</v>
      </c>
      <c r="Q604" s="1">
        <v>597</v>
      </c>
      <c r="R604" s="176">
        <v>10769.595884366892</v>
      </c>
      <c r="S604" s="176">
        <v>242384.53240319388</v>
      </c>
      <c r="T604" s="176">
        <v>117190.89538425952</v>
      </c>
      <c r="U604" s="176">
        <v>106355.22613613028</v>
      </c>
      <c r="V604" s="2"/>
      <c r="W604" s="176">
        <v>-20366.677942242124</v>
      </c>
      <c r="X604" s="176">
        <v>-42253.654033411993</v>
      </c>
      <c r="Y604" s="176">
        <v>-43783.39167903387</v>
      </c>
      <c r="Z604" s="176">
        <v>-361.21945676975884</v>
      </c>
      <c r="AA604" s="2"/>
      <c r="AB604" s="175">
        <v>-54723.468549817509</v>
      </c>
      <c r="AC604" s="175">
        <v>-177401.26576231886</v>
      </c>
      <c r="AD604" s="175">
        <v>-150226.47815209487</v>
      </c>
      <c r="AE604" s="175">
        <v>-172910.78815747867</v>
      </c>
    </row>
    <row r="605" spans="1:31">
      <c r="A605" s="1">
        <v>598</v>
      </c>
      <c r="B605" s="176">
        <f>'T Revenue'!B602-'Year 0'!G$8+'Year 0'!G$122</f>
        <v>-3426.0581263718195</v>
      </c>
      <c r="C605" s="176">
        <f>'T Revenue'!C602-'Revenue Requirement'!C$4+'Revenue Requirement'!C$33</f>
        <v>226758.04416775121</v>
      </c>
      <c r="D605" s="176">
        <f>'T Revenue'!D602-'Revenue Requirement'!D$4+'Revenue Requirement'!D$33</f>
        <v>175932.2859224861</v>
      </c>
      <c r="E605" s="176">
        <f>'T Revenue'!E602-'Revenue Requirement'!E$4+'Revenue Requirement'!E$33</f>
        <v>167525.67546580615</v>
      </c>
      <c r="G605" s="179" t="e">
        <f ca="1"/>
        <v>#NAME?</v>
      </c>
      <c r="H605" s="179" t="e">
        <f ca="1"/>
        <v>#NAME?</v>
      </c>
      <c r="I605" s="179" t="e">
        <f ca="1"/>
        <v>#NAME?</v>
      </c>
      <c r="J605" s="179" t="e">
        <f ca="1"/>
        <v>#NAME?</v>
      </c>
      <c r="L605" s="175">
        <f>NR_to_Cash!C$9</f>
        <v>-54723.468549817509</v>
      </c>
      <c r="M605" s="175">
        <f>NR_to_Cash!D$9</f>
        <v>-177401.26576231886</v>
      </c>
      <c r="N605" s="175">
        <f>NR_to_Cash!E$9</f>
        <v>-150226.47815209487</v>
      </c>
      <c r="O605" s="175">
        <f>NR_to_Cash!F$9</f>
        <v>-172910.78815747867</v>
      </c>
      <c r="Q605" s="1">
        <v>598</v>
      </c>
      <c r="R605" s="176">
        <v>-3426.0581263718195</v>
      </c>
      <c r="S605" s="176">
        <v>226758.04416775121</v>
      </c>
      <c r="T605" s="176">
        <v>175932.2859224861</v>
      </c>
      <c r="U605" s="176">
        <v>167525.67546580615</v>
      </c>
      <c r="V605" s="2"/>
      <c r="W605" s="176">
        <v>-37176.925832682871</v>
      </c>
      <c r="X605" s="176">
        <v>-43502.183764711954</v>
      </c>
      <c r="Y605" s="176">
        <v>-13869.159346392844</v>
      </c>
      <c r="Z605" s="176">
        <v>-17855.211703274865</v>
      </c>
      <c r="AA605" s="2"/>
      <c r="AB605" s="175">
        <v>-54723.468549817509</v>
      </c>
      <c r="AC605" s="175">
        <v>-177401.26576231886</v>
      </c>
      <c r="AD605" s="175">
        <v>-150226.47815209487</v>
      </c>
      <c r="AE605" s="175">
        <v>-172910.78815747867</v>
      </c>
    </row>
    <row r="606" spans="1:31">
      <c r="A606" s="1">
        <v>599</v>
      </c>
      <c r="B606" s="176">
        <f>'T Revenue'!B603-'Year 0'!G$8+'Year 0'!G$122</f>
        <v>-6186.1764127144124</v>
      </c>
      <c r="C606" s="176">
        <f>'T Revenue'!C603-'Revenue Requirement'!C$4+'Revenue Requirement'!C$33</f>
        <v>217490.36739515117</v>
      </c>
      <c r="D606" s="176">
        <f>'T Revenue'!D603-'Revenue Requirement'!D$4+'Revenue Requirement'!D$33</f>
        <v>124167.54645529599</v>
      </c>
      <c r="E606" s="176">
        <f>'T Revenue'!E603-'Revenue Requirement'!E$4+'Revenue Requirement'!E$33</f>
        <v>34321.833157408051</v>
      </c>
      <c r="G606" s="179" t="e">
        <f ca="1"/>
        <v>#NAME?</v>
      </c>
      <c r="H606" s="179" t="e">
        <f ca="1"/>
        <v>#NAME?</v>
      </c>
      <c r="I606" s="179" t="e">
        <f ca="1"/>
        <v>#NAME?</v>
      </c>
      <c r="J606" s="179" t="e">
        <f ca="1"/>
        <v>#NAME?</v>
      </c>
      <c r="L606" s="175">
        <f>NR_to_Cash!C$9</f>
        <v>-54723.468549817509</v>
      </c>
      <c r="M606" s="175">
        <f>NR_to_Cash!D$9</f>
        <v>-177401.26576231886</v>
      </c>
      <c r="N606" s="175">
        <f>NR_to_Cash!E$9</f>
        <v>-150226.47815209487</v>
      </c>
      <c r="O606" s="175">
        <f>NR_to_Cash!F$9</f>
        <v>-172910.78815747867</v>
      </c>
      <c r="Q606" s="1">
        <v>599</v>
      </c>
      <c r="R606" s="176">
        <v>-6186.1764127144124</v>
      </c>
      <c r="S606" s="176">
        <v>217490.36739515117</v>
      </c>
      <c r="T606" s="176">
        <v>124167.54645529599</v>
      </c>
      <c r="U606" s="176">
        <v>34321.833157408051</v>
      </c>
      <c r="V606" s="2"/>
      <c r="W606" s="176">
        <v>498.470748535241</v>
      </c>
      <c r="X606" s="176">
        <v>-19524.456655808492</v>
      </c>
      <c r="Y606" s="176">
        <v>8544.5021997136064</v>
      </c>
      <c r="Z606" s="176">
        <v>23494.602382241748</v>
      </c>
      <c r="AA606" s="2"/>
      <c r="AB606" s="175">
        <v>-54723.468549817509</v>
      </c>
      <c r="AC606" s="175">
        <v>-177401.26576231886</v>
      </c>
      <c r="AD606" s="175">
        <v>-150226.47815209487</v>
      </c>
      <c r="AE606" s="175">
        <v>-172910.78815747867</v>
      </c>
    </row>
    <row r="607" spans="1:31">
      <c r="A607" s="1">
        <v>600</v>
      </c>
      <c r="B607" s="176">
        <f>'T Revenue'!B604-'Year 0'!G$8+'Year 0'!G$122</f>
        <v>-7469.6234932211228</v>
      </c>
      <c r="C607" s="176">
        <f>'T Revenue'!C604-'Revenue Requirement'!C$4+'Revenue Requirement'!C$33</f>
        <v>206958.7490761152</v>
      </c>
      <c r="D607" s="176">
        <f>'T Revenue'!D604-'Revenue Requirement'!D$4+'Revenue Requirement'!D$33</f>
        <v>193941.23253454035</v>
      </c>
      <c r="E607" s="176">
        <f>'T Revenue'!E604-'Revenue Requirement'!E$4+'Revenue Requirement'!E$33</f>
        <v>97961.804307246581</v>
      </c>
      <c r="G607" s="179" t="e">
        <f ca="1"/>
        <v>#NAME?</v>
      </c>
      <c r="H607" s="179" t="e">
        <f ca="1"/>
        <v>#NAME?</v>
      </c>
      <c r="I607" s="179" t="e">
        <f ca="1"/>
        <v>#NAME?</v>
      </c>
      <c r="J607" s="179" t="e">
        <f ca="1"/>
        <v>#NAME?</v>
      </c>
      <c r="L607" s="175">
        <f>NR_to_Cash!C$9</f>
        <v>-54723.468549817509</v>
      </c>
      <c r="M607" s="175">
        <f>NR_to_Cash!D$9</f>
        <v>-177401.26576231886</v>
      </c>
      <c r="N607" s="175">
        <f>NR_to_Cash!E$9</f>
        <v>-150226.47815209487</v>
      </c>
      <c r="O607" s="175">
        <f>NR_to_Cash!F$9</f>
        <v>-172910.78815747867</v>
      </c>
      <c r="Q607" s="1">
        <v>600</v>
      </c>
      <c r="R607" s="176">
        <v>-7469.6234932211228</v>
      </c>
      <c r="S607" s="176">
        <v>206958.7490761152</v>
      </c>
      <c r="T607" s="176">
        <v>193941.23253454035</v>
      </c>
      <c r="U607" s="176">
        <v>97961.804307246581</v>
      </c>
      <c r="V607" s="2"/>
      <c r="W607" s="176">
        <v>-23988.204460334731</v>
      </c>
      <c r="X607" s="176">
        <v>-16106.984977056971</v>
      </c>
      <c r="Y607" s="176">
        <v>-12148.566778408131</v>
      </c>
      <c r="Z607" s="176">
        <v>-2472.9539858505595</v>
      </c>
      <c r="AA607" s="2"/>
      <c r="AB607" s="175">
        <v>-54723.468549817509</v>
      </c>
      <c r="AC607" s="175">
        <v>-177401.26576231886</v>
      </c>
      <c r="AD607" s="175">
        <v>-150226.47815209487</v>
      </c>
      <c r="AE607" s="175">
        <v>-172910.78815747867</v>
      </c>
    </row>
    <row r="608" spans="1:31">
      <c r="A608" s="1">
        <v>601</v>
      </c>
      <c r="B608" s="176">
        <f>'T Revenue'!B605-'Year 0'!G$8+'Year 0'!G$122</f>
        <v>16163.309115057345</v>
      </c>
      <c r="C608" s="176">
        <f>'T Revenue'!C605-'Revenue Requirement'!C$4+'Revenue Requirement'!C$33</f>
        <v>246303.6142710729</v>
      </c>
      <c r="D608" s="176">
        <f>'T Revenue'!D605-'Revenue Requirement'!D$4+'Revenue Requirement'!D$33</f>
        <v>195457.42897971487</v>
      </c>
      <c r="E608" s="176">
        <f>'T Revenue'!E605-'Revenue Requirement'!E$4+'Revenue Requirement'!E$33</f>
        <v>125396.27925072424</v>
      </c>
      <c r="G608" s="179" t="e">
        <f ca="1"/>
        <v>#NAME?</v>
      </c>
      <c r="H608" s="179" t="e">
        <f ca="1"/>
        <v>#NAME?</v>
      </c>
      <c r="I608" s="179" t="e">
        <f ca="1"/>
        <v>#NAME?</v>
      </c>
      <c r="J608" s="179" t="e">
        <f ca="1"/>
        <v>#NAME?</v>
      </c>
      <c r="L608" s="175">
        <f>NR_to_Cash!C$9</f>
        <v>-54723.468549817509</v>
      </c>
      <c r="M608" s="175">
        <f>NR_to_Cash!D$9</f>
        <v>-177401.26576231886</v>
      </c>
      <c r="N608" s="175">
        <f>NR_to_Cash!E$9</f>
        <v>-150226.47815209487</v>
      </c>
      <c r="O608" s="175">
        <f>NR_to_Cash!F$9</f>
        <v>-172910.78815747867</v>
      </c>
      <c r="Q608" s="1">
        <v>601</v>
      </c>
      <c r="R608" s="176">
        <v>16163.309115057345</v>
      </c>
      <c r="S608" s="176">
        <v>246303.6142710729</v>
      </c>
      <c r="T608" s="176">
        <v>195457.42897971487</v>
      </c>
      <c r="U608" s="176">
        <v>125396.27925072424</v>
      </c>
      <c r="V608" s="2"/>
      <c r="W608" s="176">
        <v>3503.790884171729</v>
      </c>
      <c r="X608" s="176">
        <v>6379.087575570913</v>
      </c>
      <c r="Y608" s="176">
        <v>22148.749776229495</v>
      </c>
      <c r="Z608" s="176">
        <v>-25.513207444688305</v>
      </c>
      <c r="AA608" s="2"/>
      <c r="AB608" s="175">
        <v>-54723.468549817509</v>
      </c>
      <c r="AC608" s="175">
        <v>-177401.26576231886</v>
      </c>
      <c r="AD608" s="175">
        <v>-150226.47815209487</v>
      </c>
      <c r="AE608" s="175">
        <v>-172910.78815747867</v>
      </c>
    </row>
    <row r="609" spans="1:31">
      <c r="A609" s="1">
        <v>602</v>
      </c>
      <c r="B609" s="176">
        <f>'T Revenue'!B606-'Year 0'!G$8+'Year 0'!G$122</f>
        <v>29708.535370235331</v>
      </c>
      <c r="C609" s="176">
        <f>'T Revenue'!C606-'Revenue Requirement'!C$4+'Revenue Requirement'!C$33</f>
        <v>257887.92497267271</v>
      </c>
      <c r="D609" s="176">
        <f>'T Revenue'!D606-'Revenue Requirement'!D$4+'Revenue Requirement'!D$33</f>
        <v>205460.65676420694</v>
      </c>
      <c r="E609" s="176">
        <f>'T Revenue'!E606-'Revenue Requirement'!E$4+'Revenue Requirement'!E$33</f>
        <v>173793.48712072638</v>
      </c>
      <c r="G609" s="179" t="e">
        <f ca="1"/>
        <v>#NAME?</v>
      </c>
      <c r="H609" s="179" t="e">
        <f ca="1"/>
        <v>#NAME?</v>
      </c>
      <c r="I609" s="179" t="e">
        <f ca="1"/>
        <v>#NAME?</v>
      </c>
      <c r="J609" s="179" t="e">
        <f ca="1"/>
        <v>#NAME?</v>
      </c>
      <c r="L609" s="175">
        <f>NR_to_Cash!C$9</f>
        <v>-54723.468549817509</v>
      </c>
      <c r="M609" s="175">
        <f>NR_to_Cash!D$9</f>
        <v>-177401.26576231886</v>
      </c>
      <c r="N609" s="175">
        <f>NR_to_Cash!E$9</f>
        <v>-150226.47815209487</v>
      </c>
      <c r="O609" s="175">
        <f>NR_to_Cash!F$9</f>
        <v>-172910.78815747867</v>
      </c>
      <c r="Q609" s="1">
        <v>602</v>
      </c>
      <c r="R609" s="176">
        <v>29708.535370235331</v>
      </c>
      <c r="S609" s="176">
        <v>257887.92497267271</v>
      </c>
      <c r="T609" s="176">
        <v>205460.65676420694</v>
      </c>
      <c r="U609" s="176">
        <v>173793.48712072638</v>
      </c>
      <c r="V609" s="2"/>
      <c r="W609" s="176">
        <v>3546.6005596672185</v>
      </c>
      <c r="X609" s="176">
        <v>11682.753776218975</v>
      </c>
      <c r="Y609" s="176">
        <v>-29090.935021572746</v>
      </c>
      <c r="Z609" s="176">
        <v>20685.183759545209</v>
      </c>
      <c r="AA609" s="2"/>
      <c r="AB609" s="175">
        <v>-54723.468549817509</v>
      </c>
      <c r="AC609" s="175">
        <v>-177401.26576231886</v>
      </c>
      <c r="AD609" s="175">
        <v>-150226.47815209487</v>
      </c>
      <c r="AE609" s="175">
        <v>-172910.78815747867</v>
      </c>
    </row>
    <row r="610" spans="1:31">
      <c r="A610" s="1">
        <v>603</v>
      </c>
      <c r="B610" s="176">
        <f>'T Revenue'!B607-'Year 0'!G$8+'Year 0'!G$122</f>
        <v>3920.4512825396378</v>
      </c>
      <c r="C610" s="176">
        <f>'T Revenue'!C607-'Revenue Requirement'!C$4+'Revenue Requirement'!C$33</f>
        <v>282887.61703769723</v>
      </c>
      <c r="D610" s="176">
        <f>'T Revenue'!D607-'Revenue Requirement'!D$4+'Revenue Requirement'!D$33</f>
        <v>149877.39106042846</v>
      </c>
      <c r="E610" s="176">
        <f>'T Revenue'!E607-'Revenue Requirement'!E$4+'Revenue Requirement'!E$33</f>
        <v>137139.91784271994</v>
      </c>
      <c r="G610" s="179" t="e">
        <f ca="1"/>
        <v>#NAME?</v>
      </c>
      <c r="H610" s="179" t="e">
        <f ca="1"/>
        <v>#NAME?</v>
      </c>
      <c r="I610" s="179" t="e">
        <f ca="1"/>
        <v>#NAME?</v>
      </c>
      <c r="J610" s="179" t="e">
        <f ca="1"/>
        <v>#NAME?</v>
      </c>
      <c r="L610" s="175">
        <f>NR_to_Cash!C$9</f>
        <v>-54723.468549817509</v>
      </c>
      <c r="M610" s="175">
        <f>NR_to_Cash!D$9</f>
        <v>-177401.26576231886</v>
      </c>
      <c r="N610" s="175">
        <f>NR_to_Cash!E$9</f>
        <v>-150226.47815209487</v>
      </c>
      <c r="O610" s="175">
        <f>NR_to_Cash!F$9</f>
        <v>-172910.78815747867</v>
      </c>
      <c r="Q610" s="1">
        <v>603</v>
      </c>
      <c r="R610" s="176">
        <v>3920.4512825396378</v>
      </c>
      <c r="S610" s="176">
        <v>282887.61703769723</v>
      </c>
      <c r="T610" s="176">
        <v>149877.39106042846</v>
      </c>
      <c r="U610" s="176">
        <v>137139.91784271994</v>
      </c>
      <c r="V610" s="2"/>
      <c r="W610" s="176">
        <v>1053.9929418591782</v>
      </c>
      <c r="X610" s="176">
        <v>-30923.774403268239</v>
      </c>
      <c r="Y610" s="176">
        <v>-29154.941654482856</v>
      </c>
      <c r="Z610" s="176">
        <v>-6824.5340424824972</v>
      </c>
      <c r="AA610" s="2"/>
      <c r="AB610" s="175">
        <v>-54723.468549817509</v>
      </c>
      <c r="AC610" s="175">
        <v>-177401.26576231886</v>
      </c>
      <c r="AD610" s="175">
        <v>-150226.47815209487</v>
      </c>
      <c r="AE610" s="175">
        <v>-172910.78815747867</v>
      </c>
    </row>
    <row r="611" spans="1:31">
      <c r="A611" s="1">
        <v>604</v>
      </c>
      <c r="B611" s="176">
        <f>'T Revenue'!B608-'Year 0'!G$8+'Year 0'!G$122</f>
        <v>-10080.949179183925</v>
      </c>
      <c r="C611" s="176">
        <f>'T Revenue'!C608-'Revenue Requirement'!C$4+'Revenue Requirement'!C$33</f>
        <v>210611.58011476835</v>
      </c>
      <c r="D611" s="176">
        <f>'T Revenue'!D608-'Revenue Requirement'!D$4+'Revenue Requirement'!D$33</f>
        <v>126560.3072389951</v>
      </c>
      <c r="E611" s="176">
        <f>'T Revenue'!E608-'Revenue Requirement'!E$4+'Revenue Requirement'!E$33</f>
        <v>89959.079928912921</v>
      </c>
      <c r="G611" s="179" t="e">
        <f ca="1"/>
        <v>#NAME?</v>
      </c>
      <c r="H611" s="179" t="e">
        <f ca="1"/>
        <v>#NAME?</v>
      </c>
      <c r="I611" s="179" t="e">
        <f ca="1"/>
        <v>#NAME?</v>
      </c>
      <c r="J611" s="179" t="e">
        <f ca="1"/>
        <v>#NAME?</v>
      </c>
      <c r="L611" s="175">
        <f>NR_to_Cash!C$9</f>
        <v>-54723.468549817509</v>
      </c>
      <c r="M611" s="175">
        <f>NR_to_Cash!D$9</f>
        <v>-177401.26576231886</v>
      </c>
      <c r="N611" s="175">
        <f>NR_to_Cash!E$9</f>
        <v>-150226.47815209487</v>
      </c>
      <c r="O611" s="175">
        <f>NR_to_Cash!F$9</f>
        <v>-172910.78815747867</v>
      </c>
      <c r="Q611" s="1">
        <v>604</v>
      </c>
      <c r="R611" s="176">
        <v>-10080.949179183925</v>
      </c>
      <c r="S611" s="176">
        <v>210611.58011476835</v>
      </c>
      <c r="T611" s="176">
        <v>126560.3072389951</v>
      </c>
      <c r="U611" s="176">
        <v>89959.079928912921</v>
      </c>
      <c r="V611" s="2"/>
      <c r="W611" s="176">
        <v>-15831.247932000086</v>
      </c>
      <c r="X611" s="176">
        <v>-17700.256703419145</v>
      </c>
      <c r="Y611" s="176">
        <v>-5642.9786359407008</v>
      </c>
      <c r="Z611" s="176">
        <v>-26570.778713359032</v>
      </c>
      <c r="AA611" s="2"/>
      <c r="AB611" s="175">
        <v>-54723.468549817509</v>
      </c>
      <c r="AC611" s="175">
        <v>-177401.26576231886</v>
      </c>
      <c r="AD611" s="175">
        <v>-150226.47815209487</v>
      </c>
      <c r="AE611" s="175">
        <v>-172910.78815747867</v>
      </c>
    </row>
    <row r="612" spans="1:31">
      <c r="A612" s="1">
        <v>605</v>
      </c>
      <c r="B612" s="176">
        <f>'T Revenue'!B609-'Year 0'!G$8+'Year 0'!G$122</f>
        <v>-10750.05962643167</v>
      </c>
      <c r="C612" s="176">
        <f>'T Revenue'!C609-'Revenue Requirement'!C$4+'Revenue Requirement'!C$33</f>
        <v>244731.77973834262</v>
      </c>
      <c r="D612" s="176">
        <f>'T Revenue'!D609-'Revenue Requirement'!D$4+'Revenue Requirement'!D$33</f>
        <v>151176.41704877303</v>
      </c>
      <c r="E612" s="176">
        <f>'T Revenue'!E609-'Revenue Requirement'!E$4+'Revenue Requirement'!E$33</f>
        <v>139099.18745573005</v>
      </c>
      <c r="G612" s="179" t="e">
        <f ca="1"/>
        <v>#NAME?</v>
      </c>
      <c r="H612" s="179" t="e">
        <f ca="1"/>
        <v>#NAME?</v>
      </c>
      <c r="I612" s="179" t="e">
        <f ca="1"/>
        <v>#NAME?</v>
      </c>
      <c r="J612" s="179" t="e">
        <f ca="1"/>
        <v>#NAME?</v>
      </c>
      <c r="L612" s="175">
        <f>NR_to_Cash!C$9</f>
        <v>-54723.468549817509</v>
      </c>
      <c r="M612" s="175">
        <f>NR_to_Cash!D$9</f>
        <v>-177401.26576231886</v>
      </c>
      <c r="N612" s="175">
        <f>NR_to_Cash!E$9</f>
        <v>-150226.47815209487</v>
      </c>
      <c r="O612" s="175">
        <f>NR_to_Cash!F$9</f>
        <v>-172910.78815747867</v>
      </c>
      <c r="Q612" s="1">
        <v>605</v>
      </c>
      <c r="R612" s="176">
        <v>-10750.05962643167</v>
      </c>
      <c r="S612" s="176">
        <v>244731.77973834262</v>
      </c>
      <c r="T612" s="176">
        <v>151176.41704877303</v>
      </c>
      <c r="U612" s="176">
        <v>139099.18745573005</v>
      </c>
      <c r="V612" s="2"/>
      <c r="W612" s="176">
        <v>-12825.867152180639</v>
      </c>
      <c r="X612" s="176">
        <v>-12466.464893750846</v>
      </c>
      <c r="Y612" s="176">
        <v>-48715.216826059157</v>
      </c>
      <c r="Z612" s="176">
        <v>1132.5791076428723</v>
      </c>
      <c r="AA612" s="2"/>
      <c r="AB612" s="175">
        <v>-54723.468549817509</v>
      </c>
      <c r="AC612" s="175">
        <v>-177401.26576231886</v>
      </c>
      <c r="AD612" s="175">
        <v>-150226.47815209487</v>
      </c>
      <c r="AE612" s="175">
        <v>-172910.78815747867</v>
      </c>
    </row>
    <row r="613" spans="1:31">
      <c r="A613" s="1">
        <v>606</v>
      </c>
      <c r="B613" s="176">
        <f>'T Revenue'!B610-'Year 0'!G$8+'Year 0'!G$122</f>
        <v>555.8563458097633</v>
      </c>
      <c r="C613" s="176">
        <f>'T Revenue'!C610-'Revenue Requirement'!C$4+'Revenue Requirement'!C$33</f>
        <v>209416.07126529119</v>
      </c>
      <c r="D613" s="176">
        <f>'T Revenue'!D610-'Revenue Requirement'!D$4+'Revenue Requirement'!D$33</f>
        <v>151127.19148012367</v>
      </c>
      <c r="E613" s="176">
        <f>'T Revenue'!E610-'Revenue Requirement'!E$4+'Revenue Requirement'!E$33</f>
        <v>121878.13066644617</v>
      </c>
      <c r="G613" s="179" t="e">
        <f ca="1"/>
        <v>#NAME?</v>
      </c>
      <c r="H613" s="179" t="e">
        <f ca="1"/>
        <v>#NAME?</v>
      </c>
      <c r="I613" s="179" t="e">
        <f ca="1"/>
        <v>#NAME?</v>
      </c>
      <c r="J613" s="179" t="e">
        <f ca="1"/>
        <v>#NAME?</v>
      </c>
      <c r="L613" s="175">
        <f>NR_to_Cash!C$9</f>
        <v>-54723.468549817509</v>
      </c>
      <c r="M613" s="175">
        <f>NR_to_Cash!D$9</f>
        <v>-177401.26576231886</v>
      </c>
      <c r="N613" s="175">
        <f>NR_to_Cash!E$9</f>
        <v>-150226.47815209487</v>
      </c>
      <c r="O613" s="175">
        <f>NR_to_Cash!F$9</f>
        <v>-172910.78815747867</v>
      </c>
      <c r="Q613" s="1">
        <v>606</v>
      </c>
      <c r="R613" s="176">
        <v>555.8563458097633</v>
      </c>
      <c r="S613" s="176">
        <v>209416.07126529119</v>
      </c>
      <c r="T613" s="176">
        <v>151127.19148012367</v>
      </c>
      <c r="U613" s="176">
        <v>121878.13066644617</v>
      </c>
      <c r="V613" s="2"/>
      <c r="W613" s="176">
        <v>-36445.835603160318</v>
      </c>
      <c r="X613" s="176">
        <v>-35180.05438013142</v>
      </c>
      <c r="Y613" s="176">
        <v>6742.9416333213449</v>
      </c>
      <c r="Z613" s="176">
        <v>-49528.537890014937</v>
      </c>
      <c r="AA613" s="2"/>
      <c r="AB613" s="175">
        <v>-54723.468549817509</v>
      </c>
      <c r="AC613" s="175">
        <v>-177401.26576231886</v>
      </c>
      <c r="AD613" s="175">
        <v>-150226.47815209487</v>
      </c>
      <c r="AE613" s="175">
        <v>-172910.78815747867</v>
      </c>
    </row>
    <row r="614" spans="1:31">
      <c r="A614" s="1">
        <v>607</v>
      </c>
      <c r="B614" s="176">
        <f>'T Revenue'!B611-'Year 0'!G$8+'Year 0'!G$122</f>
        <v>-1611.7280255886726</v>
      </c>
      <c r="C614" s="176">
        <f>'T Revenue'!C611-'Revenue Requirement'!C$4+'Revenue Requirement'!C$33</f>
        <v>180689.45749419881</v>
      </c>
      <c r="D614" s="176">
        <f>'T Revenue'!D611-'Revenue Requirement'!D$4+'Revenue Requirement'!D$33</f>
        <v>108901.89652880118</v>
      </c>
      <c r="E614" s="176">
        <f>'T Revenue'!E611-'Revenue Requirement'!E$4+'Revenue Requirement'!E$33</f>
        <v>130907.49981920281</v>
      </c>
      <c r="G614" s="179" t="e">
        <f ca="1"/>
        <v>#NAME?</v>
      </c>
      <c r="H614" s="179" t="e">
        <f ca="1"/>
        <v>#NAME?</v>
      </c>
      <c r="I614" s="179" t="e">
        <f ca="1"/>
        <v>#NAME?</v>
      </c>
      <c r="J614" s="179" t="e">
        <f ca="1"/>
        <v>#NAME?</v>
      </c>
      <c r="L614" s="175">
        <f>NR_to_Cash!C$9</f>
        <v>-54723.468549817509</v>
      </c>
      <c r="M614" s="175">
        <f>NR_to_Cash!D$9</f>
        <v>-177401.26576231886</v>
      </c>
      <c r="N614" s="175">
        <f>NR_to_Cash!E$9</f>
        <v>-150226.47815209487</v>
      </c>
      <c r="O614" s="175">
        <f>NR_to_Cash!F$9</f>
        <v>-172910.78815747867</v>
      </c>
      <c r="Q614" s="1">
        <v>607</v>
      </c>
      <c r="R614" s="176">
        <v>-1611.7280255886726</v>
      </c>
      <c r="S614" s="176">
        <v>180689.45749419881</v>
      </c>
      <c r="T614" s="176">
        <v>108901.89652880118</v>
      </c>
      <c r="U614" s="176">
        <v>130907.49981920281</v>
      </c>
      <c r="V614" s="2"/>
      <c r="W614" s="176">
        <v>10380.367362989462</v>
      </c>
      <c r="X614" s="176">
        <v>-7820.5366009520367</v>
      </c>
      <c r="Y614" s="176">
        <v>1853.2194399212021</v>
      </c>
      <c r="Z614" s="176">
        <v>12526.989321792964</v>
      </c>
      <c r="AA614" s="2"/>
      <c r="AB614" s="175">
        <v>-54723.468549817509</v>
      </c>
      <c r="AC614" s="175">
        <v>-177401.26576231886</v>
      </c>
      <c r="AD614" s="175">
        <v>-150226.47815209487</v>
      </c>
      <c r="AE614" s="175">
        <v>-172910.78815747867</v>
      </c>
    </row>
    <row r="615" spans="1:31">
      <c r="A615" s="1">
        <v>608</v>
      </c>
      <c r="B615" s="176">
        <f>'T Revenue'!B612-'Year 0'!G$8+'Year 0'!G$122</f>
        <v>9978.9779827259481</v>
      </c>
      <c r="C615" s="176">
        <f>'T Revenue'!C612-'Revenue Requirement'!C$4+'Revenue Requirement'!C$33</f>
        <v>242354.32635289268</v>
      </c>
      <c r="D615" s="176">
        <f>'T Revenue'!D612-'Revenue Requirement'!D$4+'Revenue Requirement'!D$33</f>
        <v>199237.13408902194</v>
      </c>
      <c r="E615" s="176">
        <f>'T Revenue'!E612-'Revenue Requirement'!E$4+'Revenue Requirement'!E$33</f>
        <v>92590.043105869554</v>
      </c>
      <c r="G615" s="179" t="e">
        <f ca="1"/>
        <v>#NAME?</v>
      </c>
      <c r="H615" s="179" t="e">
        <f ca="1"/>
        <v>#NAME?</v>
      </c>
      <c r="I615" s="179" t="e">
        <f ca="1"/>
        <v>#NAME?</v>
      </c>
      <c r="J615" s="179" t="e">
        <f ca="1"/>
        <v>#NAME?</v>
      </c>
      <c r="L615" s="175">
        <f>NR_to_Cash!C$9</f>
        <v>-54723.468549817509</v>
      </c>
      <c r="M615" s="175">
        <f>NR_to_Cash!D$9</f>
        <v>-177401.26576231886</v>
      </c>
      <c r="N615" s="175">
        <f>NR_to_Cash!E$9</f>
        <v>-150226.47815209487</v>
      </c>
      <c r="O615" s="175">
        <f>NR_to_Cash!F$9</f>
        <v>-172910.78815747867</v>
      </c>
      <c r="Q615" s="1">
        <v>608</v>
      </c>
      <c r="R615" s="176">
        <v>9978.9779827259481</v>
      </c>
      <c r="S615" s="176">
        <v>242354.32635289268</v>
      </c>
      <c r="T615" s="176">
        <v>199237.13408902194</v>
      </c>
      <c r="U615" s="176">
        <v>92590.043105869554</v>
      </c>
      <c r="V615" s="2"/>
      <c r="W615" s="176">
        <v>-36506.852121244418</v>
      </c>
      <c r="X615" s="176">
        <v>-3428.281993736513</v>
      </c>
      <c r="Y615" s="176">
        <v>24009.300767060602</v>
      </c>
      <c r="Z615" s="176">
        <v>-5470.121449518716</v>
      </c>
      <c r="AA615" s="2"/>
      <c r="AB615" s="175">
        <v>-54723.468549817509</v>
      </c>
      <c r="AC615" s="175">
        <v>-177401.26576231886</v>
      </c>
      <c r="AD615" s="175">
        <v>-150226.47815209487</v>
      </c>
      <c r="AE615" s="175">
        <v>-172910.78815747867</v>
      </c>
    </row>
    <row r="616" spans="1:31">
      <c r="A616" s="1">
        <v>609</v>
      </c>
      <c r="B616" s="176">
        <f>'T Revenue'!B613-'Year 0'!G$8+'Year 0'!G$122</f>
        <v>21759.948024825426</v>
      </c>
      <c r="C616" s="176">
        <f>'T Revenue'!C613-'Revenue Requirement'!C$4+'Revenue Requirement'!C$33</f>
        <v>235802.17367077828</v>
      </c>
      <c r="D616" s="176">
        <f>'T Revenue'!D613-'Revenue Requirement'!D$4+'Revenue Requirement'!D$33</f>
        <v>138842.73071546946</v>
      </c>
      <c r="E616" s="176">
        <f>'T Revenue'!E613-'Revenue Requirement'!E$4+'Revenue Requirement'!E$33</f>
        <v>108951.47060946701</v>
      </c>
      <c r="G616" s="179" t="e">
        <f ca="1"/>
        <v>#NAME?</v>
      </c>
      <c r="H616" s="179" t="e">
        <f ca="1"/>
        <v>#NAME?</v>
      </c>
      <c r="I616" s="179" t="e">
        <f ca="1"/>
        <v>#NAME?</v>
      </c>
      <c r="J616" s="179" t="e">
        <f ca="1"/>
        <v>#NAME?</v>
      </c>
      <c r="L616" s="175">
        <f>NR_to_Cash!C$9</f>
        <v>-54723.468549817509</v>
      </c>
      <c r="M616" s="175">
        <f>NR_to_Cash!D$9</f>
        <v>-177401.26576231886</v>
      </c>
      <c r="N616" s="175">
        <f>NR_to_Cash!E$9</f>
        <v>-150226.47815209487</v>
      </c>
      <c r="O616" s="175">
        <f>NR_to_Cash!F$9</f>
        <v>-172910.78815747867</v>
      </c>
      <c r="Q616" s="1">
        <v>609</v>
      </c>
      <c r="R616" s="176">
        <v>21759.948024825426</v>
      </c>
      <c r="S616" s="176">
        <v>235802.17367077828</v>
      </c>
      <c r="T616" s="176">
        <v>138842.73071546946</v>
      </c>
      <c r="U616" s="176">
        <v>108951.47060946701</v>
      </c>
      <c r="V616" s="2"/>
      <c r="W616" s="176">
        <v>-56980.847004972864</v>
      </c>
      <c r="X616" s="176">
        <v>-41186.350047160638</v>
      </c>
      <c r="Y616" s="176">
        <v>-20594.648148898734</v>
      </c>
      <c r="Z616" s="176">
        <v>6512.6412779635284</v>
      </c>
      <c r="AA616" s="2"/>
      <c r="AB616" s="175">
        <v>-54723.468549817509</v>
      </c>
      <c r="AC616" s="175">
        <v>-177401.26576231886</v>
      </c>
      <c r="AD616" s="175">
        <v>-150226.47815209487</v>
      </c>
      <c r="AE616" s="175">
        <v>-172910.78815747867</v>
      </c>
    </row>
    <row r="617" spans="1:31">
      <c r="A617" s="1">
        <v>610</v>
      </c>
      <c r="B617" s="176">
        <f>'T Revenue'!B614-'Year 0'!G$8+'Year 0'!G$122</f>
        <v>-16115.959595864639</v>
      </c>
      <c r="C617" s="176">
        <f>'T Revenue'!C614-'Revenue Requirement'!C$4+'Revenue Requirement'!C$33</f>
        <v>222474.02410277817</v>
      </c>
      <c r="D617" s="176">
        <f>'T Revenue'!D614-'Revenue Requirement'!D$4+'Revenue Requirement'!D$33</f>
        <v>112321.26673614164</v>
      </c>
      <c r="E617" s="176">
        <f>'T Revenue'!E614-'Revenue Requirement'!E$4+'Revenue Requirement'!E$33</f>
        <v>147042.26225609286</v>
      </c>
      <c r="G617" s="179" t="e">
        <f ca="1"/>
        <v>#NAME?</v>
      </c>
      <c r="H617" s="179" t="e">
        <f ca="1"/>
        <v>#NAME?</v>
      </c>
      <c r="I617" s="179" t="e">
        <f ca="1"/>
        <v>#NAME?</v>
      </c>
      <c r="J617" s="179" t="e">
        <f ca="1"/>
        <v>#NAME?</v>
      </c>
      <c r="L617" s="175">
        <f>NR_to_Cash!C$9</f>
        <v>-54723.468549817509</v>
      </c>
      <c r="M617" s="175">
        <f>NR_to_Cash!D$9</f>
        <v>-177401.26576231886</v>
      </c>
      <c r="N617" s="175">
        <f>NR_to_Cash!E$9</f>
        <v>-150226.47815209487</v>
      </c>
      <c r="O617" s="175">
        <f>NR_to_Cash!F$9</f>
        <v>-172910.78815747867</v>
      </c>
      <c r="Q617" s="1">
        <v>610</v>
      </c>
      <c r="R617" s="176">
        <v>-16115.959595864639</v>
      </c>
      <c r="S617" s="176">
        <v>222474.02410277817</v>
      </c>
      <c r="T617" s="176">
        <v>112321.26673614164</v>
      </c>
      <c r="U617" s="176">
        <v>147042.26225609286</v>
      </c>
      <c r="V617" s="2"/>
      <c r="W617" s="176">
        <v>-16904.531941186753</v>
      </c>
      <c r="X617" s="176">
        <v>695.70293442509137</v>
      </c>
      <c r="Y617" s="176">
        <v>19641.72249509627</v>
      </c>
      <c r="Z617" s="176">
        <v>-39862.229445331031</v>
      </c>
      <c r="AA617" s="2"/>
      <c r="AB617" s="175">
        <v>-54723.468549817509</v>
      </c>
      <c r="AC617" s="175">
        <v>-177401.26576231886</v>
      </c>
      <c r="AD617" s="175">
        <v>-150226.47815209487</v>
      </c>
      <c r="AE617" s="175">
        <v>-172910.78815747867</v>
      </c>
    </row>
    <row r="618" spans="1:31">
      <c r="A618" s="1">
        <v>611</v>
      </c>
      <c r="B618" s="176">
        <f>'T Revenue'!B615-'Year 0'!G$8+'Year 0'!G$122</f>
        <v>-6104.1761124834884</v>
      </c>
      <c r="C618" s="176">
        <f>'T Revenue'!C615-'Revenue Requirement'!C$4+'Revenue Requirement'!C$33</f>
        <v>224122.29642579169</v>
      </c>
      <c r="D618" s="176">
        <f>'T Revenue'!D615-'Revenue Requirement'!D$4+'Revenue Requirement'!D$33</f>
        <v>188311.29760408076</v>
      </c>
      <c r="E618" s="176">
        <f>'T Revenue'!E615-'Revenue Requirement'!E$4+'Revenue Requirement'!E$33</f>
        <v>103292.58242008463</v>
      </c>
      <c r="G618" s="179" t="e">
        <f ca="1"/>
        <v>#NAME?</v>
      </c>
      <c r="H618" s="179" t="e">
        <f ca="1"/>
        <v>#NAME?</v>
      </c>
      <c r="I618" s="179" t="e">
        <f ca="1"/>
        <v>#NAME?</v>
      </c>
      <c r="J618" s="179" t="e">
        <f ca="1"/>
        <v>#NAME?</v>
      </c>
      <c r="L618" s="175">
        <f>NR_to_Cash!C$9</f>
        <v>-54723.468549817509</v>
      </c>
      <c r="M618" s="175">
        <f>NR_to_Cash!D$9</f>
        <v>-177401.26576231886</v>
      </c>
      <c r="N618" s="175">
        <f>NR_to_Cash!E$9</f>
        <v>-150226.47815209487</v>
      </c>
      <c r="O618" s="175">
        <f>NR_to_Cash!F$9</f>
        <v>-172910.78815747867</v>
      </c>
      <c r="Q618" s="1">
        <v>611</v>
      </c>
      <c r="R618" s="176">
        <v>-6104.1761124834884</v>
      </c>
      <c r="S618" s="176">
        <v>224122.29642579169</v>
      </c>
      <c r="T618" s="176">
        <v>188311.29760408076</v>
      </c>
      <c r="U618" s="176">
        <v>103292.58242008463</v>
      </c>
      <c r="V618" s="2"/>
      <c r="W618" s="176">
        <v>-21953.611739689019</v>
      </c>
      <c r="X618" s="176">
        <v>-32576.899564424297</v>
      </c>
      <c r="Y618" s="176">
        <v>1488.0572858317755</v>
      </c>
      <c r="Z618" s="176">
        <v>-13323.798903437331</v>
      </c>
      <c r="AA618" s="2"/>
      <c r="AB618" s="175">
        <v>-54723.468549817509</v>
      </c>
      <c r="AC618" s="175">
        <v>-177401.26576231886</v>
      </c>
      <c r="AD618" s="175">
        <v>-150226.47815209487</v>
      </c>
      <c r="AE618" s="175">
        <v>-172910.78815747867</v>
      </c>
    </row>
    <row r="619" spans="1:31">
      <c r="A619" s="1">
        <v>612</v>
      </c>
      <c r="B619" s="176">
        <f>'T Revenue'!B616-'Year 0'!G$8+'Year 0'!G$122</f>
        <v>17042.870386091527</v>
      </c>
      <c r="C619" s="176">
        <f>'T Revenue'!C616-'Revenue Requirement'!C$4+'Revenue Requirement'!C$33</f>
        <v>236397.0291113439</v>
      </c>
      <c r="D619" s="176">
        <f>'T Revenue'!D616-'Revenue Requirement'!D$4+'Revenue Requirement'!D$33</f>
        <v>163142.91238522273</v>
      </c>
      <c r="E619" s="176">
        <f>'T Revenue'!E616-'Revenue Requirement'!E$4+'Revenue Requirement'!E$33</f>
        <v>107150.89734963025</v>
      </c>
      <c r="G619" s="179" t="e">
        <f ca="1"/>
        <v>#NAME?</v>
      </c>
      <c r="H619" s="179" t="e">
        <f ca="1"/>
        <v>#NAME?</v>
      </c>
      <c r="I619" s="179" t="e">
        <f ca="1"/>
        <v>#NAME?</v>
      </c>
      <c r="J619" s="179" t="e">
        <f ca="1"/>
        <v>#NAME?</v>
      </c>
      <c r="L619" s="175">
        <f>NR_to_Cash!C$9</f>
        <v>-54723.468549817509</v>
      </c>
      <c r="M619" s="175">
        <f>NR_to_Cash!D$9</f>
        <v>-177401.26576231886</v>
      </c>
      <c r="N619" s="175">
        <f>NR_to_Cash!E$9</f>
        <v>-150226.47815209487</v>
      </c>
      <c r="O619" s="175">
        <f>NR_to_Cash!F$9</f>
        <v>-172910.78815747867</v>
      </c>
      <c r="Q619" s="1">
        <v>612</v>
      </c>
      <c r="R619" s="176">
        <v>17042.870386091527</v>
      </c>
      <c r="S619" s="176">
        <v>236397.0291113439</v>
      </c>
      <c r="T619" s="176">
        <v>163142.91238522273</v>
      </c>
      <c r="U619" s="176">
        <v>107150.89734963025</v>
      </c>
      <c r="V619" s="2"/>
      <c r="W619" s="176">
        <v>-58209.103266281192</v>
      </c>
      <c r="X619" s="176">
        <v>-2994.2003572098911</v>
      </c>
      <c r="Y619" s="176">
        <v>-25810.194277350325</v>
      </c>
      <c r="Z619" s="176">
        <v>-37603.868751576869</v>
      </c>
      <c r="AA619" s="2"/>
      <c r="AB619" s="175">
        <v>-54723.468549817509</v>
      </c>
      <c r="AC619" s="175">
        <v>-177401.26576231886</v>
      </c>
      <c r="AD619" s="175">
        <v>-150226.47815209487</v>
      </c>
      <c r="AE619" s="175">
        <v>-172910.78815747867</v>
      </c>
    </row>
    <row r="620" spans="1:31">
      <c r="A620" s="1">
        <v>613</v>
      </c>
      <c r="B620" s="176">
        <f>'T Revenue'!B617-'Year 0'!G$8+'Year 0'!G$122</f>
        <v>2904.3292596079409</v>
      </c>
      <c r="C620" s="176">
        <f>'T Revenue'!C617-'Revenue Requirement'!C$4+'Revenue Requirement'!C$33</f>
        <v>251343.97889174381</v>
      </c>
      <c r="D620" s="176">
        <f>'T Revenue'!D617-'Revenue Requirement'!D$4+'Revenue Requirement'!D$33</f>
        <v>171105.16260580881</v>
      </c>
      <c r="E620" s="176">
        <f>'T Revenue'!E617-'Revenue Requirement'!E$4+'Revenue Requirement'!E$33</f>
        <v>159484.33324206457</v>
      </c>
      <c r="G620" s="179" t="e">
        <f ca="1"/>
        <v>#NAME?</v>
      </c>
      <c r="H620" s="179" t="e">
        <f ca="1"/>
        <v>#NAME?</v>
      </c>
      <c r="I620" s="179" t="e">
        <f ca="1"/>
        <v>#NAME?</v>
      </c>
      <c r="J620" s="179" t="e">
        <f ca="1"/>
        <v>#NAME?</v>
      </c>
      <c r="L620" s="175">
        <f>NR_to_Cash!C$9</f>
        <v>-54723.468549817509</v>
      </c>
      <c r="M620" s="175">
        <f>NR_to_Cash!D$9</f>
        <v>-177401.26576231886</v>
      </c>
      <c r="N620" s="175">
        <f>NR_to_Cash!E$9</f>
        <v>-150226.47815209487</v>
      </c>
      <c r="O620" s="175">
        <f>NR_to_Cash!F$9</f>
        <v>-172910.78815747867</v>
      </c>
      <c r="Q620" s="1">
        <v>613</v>
      </c>
      <c r="R620" s="176">
        <v>2904.3292596079409</v>
      </c>
      <c r="S620" s="176">
        <v>251343.97889174381</v>
      </c>
      <c r="T620" s="176">
        <v>171105.16260580881</v>
      </c>
      <c r="U620" s="176">
        <v>159484.33324206457</v>
      </c>
      <c r="V620" s="2"/>
      <c r="W620" s="176">
        <v>1281.3428339409875</v>
      </c>
      <c r="X620" s="176">
        <v>-33500.688988416921</v>
      </c>
      <c r="Y620" s="176">
        <v>-44179.572227814933</v>
      </c>
      <c r="Z620" s="176">
        <v>-13516.917395899072</v>
      </c>
      <c r="AA620" s="2"/>
      <c r="AB620" s="175">
        <v>-54723.468549817509</v>
      </c>
      <c r="AC620" s="175">
        <v>-177401.26576231886</v>
      </c>
      <c r="AD620" s="175">
        <v>-150226.47815209487</v>
      </c>
      <c r="AE620" s="175">
        <v>-172910.78815747867</v>
      </c>
    </row>
    <row r="621" spans="1:31">
      <c r="A621" s="1">
        <v>614</v>
      </c>
      <c r="B621" s="176">
        <f>'T Revenue'!B618-'Year 0'!G$8+'Year 0'!G$122</f>
        <v>720.45489277970046</v>
      </c>
      <c r="C621" s="176">
        <f>'T Revenue'!C618-'Revenue Requirement'!C$4+'Revenue Requirement'!C$33</f>
        <v>241654.12007880397</v>
      </c>
      <c r="D621" s="176">
        <f>'T Revenue'!D618-'Revenue Requirement'!D$4+'Revenue Requirement'!D$33</f>
        <v>161789.52263810858</v>
      </c>
      <c r="E621" s="176">
        <f>'T Revenue'!E618-'Revenue Requirement'!E$4+'Revenue Requirement'!E$33</f>
        <v>141079.0555028487</v>
      </c>
      <c r="G621" s="179" t="e">
        <f ca="1"/>
        <v>#NAME?</v>
      </c>
      <c r="H621" s="179" t="e">
        <f ca="1"/>
        <v>#NAME?</v>
      </c>
      <c r="I621" s="179" t="e">
        <f ca="1"/>
        <v>#NAME?</v>
      </c>
      <c r="J621" s="179" t="e">
        <f ca="1"/>
        <v>#NAME?</v>
      </c>
      <c r="L621" s="175">
        <f>NR_to_Cash!C$9</f>
        <v>-54723.468549817509</v>
      </c>
      <c r="M621" s="175">
        <f>NR_to_Cash!D$9</f>
        <v>-177401.26576231886</v>
      </c>
      <c r="N621" s="175">
        <f>NR_to_Cash!E$9</f>
        <v>-150226.47815209487</v>
      </c>
      <c r="O621" s="175">
        <f>NR_to_Cash!F$9</f>
        <v>-172910.78815747867</v>
      </c>
      <c r="Q621" s="1">
        <v>614</v>
      </c>
      <c r="R621" s="176">
        <v>720.45489277970046</v>
      </c>
      <c r="S621" s="176">
        <v>241654.12007880397</v>
      </c>
      <c r="T621" s="176">
        <v>161789.52263810858</v>
      </c>
      <c r="U621" s="176">
        <v>141079.0555028487</v>
      </c>
      <c r="V621" s="2"/>
      <c r="W621" s="176">
        <v>-48618.956080604112</v>
      </c>
      <c r="X621" s="176">
        <v>-16574.767807442462</v>
      </c>
      <c r="Y621" s="176">
        <v>19093.385535453679</v>
      </c>
      <c r="Z621" s="176">
        <v>-19490.597753356677</v>
      </c>
      <c r="AA621" s="2"/>
      <c r="AB621" s="175">
        <v>-54723.468549817509</v>
      </c>
      <c r="AC621" s="175">
        <v>-177401.26576231886</v>
      </c>
      <c r="AD621" s="175">
        <v>-150226.47815209487</v>
      </c>
      <c r="AE621" s="175">
        <v>-172910.78815747867</v>
      </c>
    </row>
    <row r="622" spans="1:31">
      <c r="A622" s="1">
        <v>615</v>
      </c>
      <c r="B622" s="176">
        <f>'T Revenue'!B619-'Year 0'!G$8+'Year 0'!G$122</f>
        <v>-19565.749285737285</v>
      </c>
      <c r="C622" s="176">
        <f>'T Revenue'!C619-'Revenue Requirement'!C$4+'Revenue Requirement'!C$33</f>
        <v>169071.63591368706</v>
      </c>
      <c r="D622" s="176">
        <f>'T Revenue'!D619-'Revenue Requirement'!D$4+'Revenue Requirement'!D$33</f>
        <v>88218.523579425178</v>
      </c>
      <c r="E622" s="176">
        <f>'T Revenue'!E619-'Revenue Requirement'!E$4+'Revenue Requirement'!E$33</f>
        <v>133939.71790679172</v>
      </c>
      <c r="G622" s="179" t="e">
        <f ca="1"/>
        <v>#NAME?</v>
      </c>
      <c r="H622" s="179" t="e">
        <f ca="1"/>
        <v>#NAME?</v>
      </c>
      <c r="I622" s="179" t="e">
        <f ca="1"/>
        <v>#NAME?</v>
      </c>
      <c r="J622" s="179" t="e">
        <f ca="1"/>
        <v>#NAME?</v>
      </c>
      <c r="L622" s="175">
        <f>NR_to_Cash!C$9</f>
        <v>-54723.468549817509</v>
      </c>
      <c r="M622" s="175">
        <f>NR_to_Cash!D$9</f>
        <v>-177401.26576231886</v>
      </c>
      <c r="N622" s="175">
        <f>NR_to_Cash!E$9</f>
        <v>-150226.47815209487</v>
      </c>
      <c r="O622" s="175">
        <f>NR_to_Cash!F$9</f>
        <v>-172910.78815747867</v>
      </c>
      <c r="Q622" s="1">
        <v>615</v>
      </c>
      <c r="R622" s="176">
        <v>-19565.749285737285</v>
      </c>
      <c r="S622" s="176">
        <v>169071.63591368706</v>
      </c>
      <c r="T622" s="176">
        <v>88218.523579425178</v>
      </c>
      <c r="U622" s="176">
        <v>133939.71790679172</v>
      </c>
      <c r="V622" s="2"/>
      <c r="W622" s="176">
        <v>21714.807759445976</v>
      </c>
      <c r="X622" s="176">
        <v>14472.958227327093</v>
      </c>
      <c r="Y622" s="176">
        <v>-42548.66141754156</v>
      </c>
      <c r="Z622" s="176">
        <v>-8092.4875631905161</v>
      </c>
      <c r="AA622" s="2"/>
      <c r="AB622" s="175">
        <v>-54723.468549817509</v>
      </c>
      <c r="AC622" s="175">
        <v>-177401.26576231886</v>
      </c>
      <c r="AD622" s="175">
        <v>-150226.47815209487</v>
      </c>
      <c r="AE622" s="175">
        <v>-172910.78815747867</v>
      </c>
    </row>
    <row r="623" spans="1:31">
      <c r="A623" s="1">
        <v>616</v>
      </c>
      <c r="B623" s="176">
        <f>'T Revenue'!B620-'Year 0'!G$8+'Year 0'!G$122</f>
        <v>-9583.9105817915406</v>
      </c>
      <c r="C623" s="176">
        <f>'T Revenue'!C620-'Revenue Requirement'!C$4+'Revenue Requirement'!C$33</f>
        <v>213540.33462247672</v>
      </c>
      <c r="D623" s="176">
        <f>'T Revenue'!D620-'Revenue Requirement'!D$4+'Revenue Requirement'!D$33</f>
        <v>128047.4358580003</v>
      </c>
      <c r="E623" s="176">
        <f>'T Revenue'!E620-'Revenue Requirement'!E$4+'Revenue Requirement'!E$33</f>
        <v>124511.8810285842</v>
      </c>
      <c r="G623" s="179" t="e">
        <f ca="1"/>
        <v>#NAME?</v>
      </c>
      <c r="H623" s="179" t="e">
        <f ca="1"/>
        <v>#NAME?</v>
      </c>
      <c r="I623" s="179" t="e">
        <f ca="1"/>
        <v>#NAME?</v>
      </c>
      <c r="J623" s="179" t="e">
        <f ca="1"/>
        <v>#NAME?</v>
      </c>
      <c r="L623" s="175">
        <f>NR_to_Cash!C$9</f>
        <v>-54723.468549817509</v>
      </c>
      <c r="M623" s="175">
        <f>NR_to_Cash!D$9</f>
        <v>-177401.26576231886</v>
      </c>
      <c r="N623" s="175">
        <f>NR_to_Cash!E$9</f>
        <v>-150226.47815209487</v>
      </c>
      <c r="O623" s="175">
        <f>NR_to_Cash!F$9</f>
        <v>-172910.78815747867</v>
      </c>
      <c r="Q623" s="1">
        <v>616</v>
      </c>
      <c r="R623" s="176">
        <v>-9583.9105817915406</v>
      </c>
      <c r="S623" s="176">
        <v>213540.33462247672</v>
      </c>
      <c r="T623" s="176">
        <v>128047.4358580003</v>
      </c>
      <c r="U623" s="176">
        <v>124511.8810285842</v>
      </c>
      <c r="V623" s="2"/>
      <c r="W623" s="176">
        <v>-27287.672556764097</v>
      </c>
      <c r="X623" s="176">
        <v>-41703.427124353591</v>
      </c>
      <c r="Y623" s="176">
        <v>-2700.7477378228214</v>
      </c>
      <c r="Z623" s="176">
        <v>18907.677016908536</v>
      </c>
      <c r="AA623" s="2"/>
      <c r="AB623" s="175">
        <v>-54723.468549817509</v>
      </c>
      <c r="AC623" s="175">
        <v>-177401.26576231886</v>
      </c>
      <c r="AD623" s="175">
        <v>-150226.47815209487</v>
      </c>
      <c r="AE623" s="175">
        <v>-172910.78815747867</v>
      </c>
    </row>
    <row r="624" spans="1:31">
      <c r="A624" s="1">
        <v>617</v>
      </c>
      <c r="B624" s="176">
        <f>'T Revenue'!B621-'Year 0'!G$8+'Year 0'!G$122</f>
        <v>1409.0507167340256</v>
      </c>
      <c r="C624" s="176">
        <f>'T Revenue'!C621-'Revenue Requirement'!C$4+'Revenue Requirement'!C$33</f>
        <v>238196.36861701868</v>
      </c>
      <c r="D624" s="176">
        <f>'T Revenue'!D621-'Revenue Requirement'!D$4+'Revenue Requirement'!D$33</f>
        <v>160363.22509355377</v>
      </c>
      <c r="E624" s="176">
        <f>'T Revenue'!E621-'Revenue Requirement'!E$4+'Revenue Requirement'!E$33</f>
        <v>108683.93218342331</v>
      </c>
      <c r="G624" s="179" t="e">
        <f ca="1"/>
        <v>#NAME?</v>
      </c>
      <c r="H624" s="179" t="e">
        <f ca="1"/>
        <v>#NAME?</v>
      </c>
      <c r="I624" s="179" t="e">
        <f ca="1"/>
        <v>#NAME?</v>
      </c>
      <c r="J624" s="179" t="e">
        <f ca="1"/>
        <v>#NAME?</v>
      </c>
      <c r="L624" s="175">
        <f>NR_to_Cash!C$9</f>
        <v>-54723.468549817509</v>
      </c>
      <c r="M624" s="175">
        <f>NR_to_Cash!D$9</f>
        <v>-177401.26576231886</v>
      </c>
      <c r="N624" s="175">
        <f>NR_to_Cash!E$9</f>
        <v>-150226.47815209487</v>
      </c>
      <c r="O624" s="175">
        <f>NR_to_Cash!F$9</f>
        <v>-172910.78815747867</v>
      </c>
      <c r="Q624" s="1">
        <v>617</v>
      </c>
      <c r="R624" s="176">
        <v>1409.0507167340256</v>
      </c>
      <c r="S624" s="176">
        <v>238196.36861701868</v>
      </c>
      <c r="T624" s="176">
        <v>160363.22509355377</v>
      </c>
      <c r="U624" s="176">
        <v>108683.93218342331</v>
      </c>
      <c r="V624" s="2"/>
      <c r="W624" s="176">
        <v>-39421.887285482022</v>
      </c>
      <c r="X624" s="176">
        <v>-35249.60570178926</v>
      </c>
      <c r="Y624" s="176">
        <v>-25580.190796381095</v>
      </c>
      <c r="Z624" s="176">
        <v>19715.381214332301</v>
      </c>
      <c r="AA624" s="2"/>
      <c r="AB624" s="175">
        <v>-54723.468549817509</v>
      </c>
      <c r="AC624" s="175">
        <v>-177401.26576231886</v>
      </c>
      <c r="AD624" s="175">
        <v>-150226.47815209487</v>
      </c>
      <c r="AE624" s="175">
        <v>-172910.78815747867</v>
      </c>
    </row>
    <row r="625" spans="1:31">
      <c r="A625" s="1">
        <v>618</v>
      </c>
      <c r="B625" s="176">
        <f>'T Revenue'!B622-'Year 0'!G$8+'Year 0'!G$122</f>
        <v>-8963.7393081365153</v>
      </c>
      <c r="C625" s="176">
        <f>'T Revenue'!C622-'Revenue Requirement'!C$4+'Revenue Requirement'!C$33</f>
        <v>213035.16177433822</v>
      </c>
      <c r="D625" s="176">
        <f>'T Revenue'!D622-'Revenue Requirement'!D$4+'Revenue Requirement'!D$33</f>
        <v>177168.2914384813</v>
      </c>
      <c r="E625" s="176">
        <f>'T Revenue'!E622-'Revenue Requirement'!E$4+'Revenue Requirement'!E$33</f>
        <v>100533.33945861273</v>
      </c>
      <c r="G625" s="179" t="e">
        <f ca="1"/>
        <v>#NAME?</v>
      </c>
      <c r="H625" s="179" t="e">
        <f ca="1"/>
        <v>#NAME?</v>
      </c>
      <c r="I625" s="179" t="e">
        <f ca="1"/>
        <v>#NAME?</v>
      </c>
      <c r="J625" s="179" t="e">
        <f ca="1"/>
        <v>#NAME?</v>
      </c>
      <c r="L625" s="175">
        <f>NR_to_Cash!C$9</f>
        <v>-54723.468549817509</v>
      </c>
      <c r="M625" s="175">
        <f>NR_to_Cash!D$9</f>
        <v>-177401.26576231886</v>
      </c>
      <c r="N625" s="175">
        <f>NR_to_Cash!E$9</f>
        <v>-150226.47815209487</v>
      </c>
      <c r="O625" s="175">
        <f>NR_to_Cash!F$9</f>
        <v>-172910.78815747867</v>
      </c>
      <c r="Q625" s="1">
        <v>618</v>
      </c>
      <c r="R625" s="176">
        <v>-8963.7393081365153</v>
      </c>
      <c r="S625" s="176">
        <v>213035.16177433822</v>
      </c>
      <c r="T625" s="176">
        <v>177168.2914384813</v>
      </c>
      <c r="U625" s="176">
        <v>100533.33945861273</v>
      </c>
      <c r="V625" s="2"/>
      <c r="W625" s="176">
        <v>-47058.821911582607</v>
      </c>
      <c r="X625" s="176">
        <v>-12047.036122739315</v>
      </c>
      <c r="Y625" s="176">
        <v>8432.3209543065168</v>
      </c>
      <c r="Z625" s="176">
        <v>710.08664077171125</v>
      </c>
      <c r="AA625" s="2"/>
      <c r="AB625" s="175">
        <v>-54723.468549817509</v>
      </c>
      <c r="AC625" s="175">
        <v>-177401.26576231886</v>
      </c>
      <c r="AD625" s="175">
        <v>-150226.47815209487</v>
      </c>
      <c r="AE625" s="175">
        <v>-172910.78815747867</v>
      </c>
    </row>
    <row r="626" spans="1:31">
      <c r="A626" s="1">
        <v>619</v>
      </c>
      <c r="B626" s="176">
        <f>'T Revenue'!B623-'Year 0'!G$8+'Year 0'!G$122</f>
        <v>2112.0029011459555</v>
      </c>
      <c r="C626" s="176">
        <f>'T Revenue'!C623-'Revenue Requirement'!C$4+'Revenue Requirement'!C$33</f>
        <v>222598.66212438326</v>
      </c>
      <c r="D626" s="176">
        <f>'T Revenue'!D623-'Revenue Requirement'!D$4+'Revenue Requirement'!D$33</f>
        <v>159540.87870756933</v>
      </c>
      <c r="E626" s="176">
        <f>'T Revenue'!E623-'Revenue Requirement'!E$4+'Revenue Requirement'!E$33</f>
        <v>87880.071231255541</v>
      </c>
      <c r="G626" s="179" t="e">
        <f ca="1"/>
        <v>#NAME?</v>
      </c>
      <c r="H626" s="179" t="e">
        <f ca="1"/>
        <v>#NAME?</v>
      </c>
      <c r="I626" s="179" t="e">
        <f ca="1"/>
        <v>#NAME?</v>
      </c>
      <c r="J626" s="179" t="e">
        <f ca="1"/>
        <v>#NAME?</v>
      </c>
      <c r="L626" s="175">
        <f>NR_to_Cash!C$9</f>
        <v>-54723.468549817509</v>
      </c>
      <c r="M626" s="175">
        <f>NR_to_Cash!D$9</f>
        <v>-177401.26576231886</v>
      </c>
      <c r="N626" s="175">
        <f>NR_to_Cash!E$9</f>
        <v>-150226.47815209487</v>
      </c>
      <c r="O626" s="175">
        <f>NR_to_Cash!F$9</f>
        <v>-172910.78815747867</v>
      </c>
      <c r="Q626" s="1">
        <v>619</v>
      </c>
      <c r="R626" s="176">
        <v>2112.0029011459555</v>
      </c>
      <c r="S626" s="176">
        <v>222598.66212438326</v>
      </c>
      <c r="T626" s="176">
        <v>159540.87870756933</v>
      </c>
      <c r="U626" s="176">
        <v>87880.071231255541</v>
      </c>
      <c r="V626" s="2"/>
      <c r="W626" s="176">
        <v>30466.667348607094</v>
      </c>
      <c r="X626" s="176">
        <v>-16694.618690586882</v>
      </c>
      <c r="Y626" s="176">
        <v>-33219.202248719521</v>
      </c>
      <c r="Z626" s="176">
        <v>-16174.982454383513</v>
      </c>
      <c r="AA626" s="2"/>
      <c r="AB626" s="175">
        <v>-54723.468549817509</v>
      </c>
      <c r="AC626" s="175">
        <v>-177401.26576231886</v>
      </c>
      <c r="AD626" s="175">
        <v>-150226.47815209487</v>
      </c>
      <c r="AE626" s="175">
        <v>-172910.78815747867</v>
      </c>
    </row>
    <row r="627" spans="1:31">
      <c r="A627" s="1">
        <v>620</v>
      </c>
      <c r="B627" s="176">
        <f>'T Revenue'!B624-'Year 0'!G$8+'Year 0'!G$122</f>
        <v>-9854.4863253249787</v>
      </c>
      <c r="C627" s="176">
        <f>'T Revenue'!C624-'Revenue Requirement'!C$4+'Revenue Requirement'!C$33</f>
        <v>225494.87206094665</v>
      </c>
      <c r="D627" s="176">
        <f>'T Revenue'!D624-'Revenue Requirement'!D$4+'Revenue Requirement'!D$33</f>
        <v>135799.15982763446</v>
      </c>
      <c r="E627" s="176">
        <f>'T Revenue'!E624-'Revenue Requirement'!E$4+'Revenue Requirement'!E$33</f>
        <v>156425.6159943135</v>
      </c>
      <c r="G627" s="179" t="e">
        <f ca="1"/>
        <v>#NAME?</v>
      </c>
      <c r="H627" s="179" t="e">
        <f ca="1"/>
        <v>#NAME?</v>
      </c>
      <c r="I627" s="179" t="e">
        <f ca="1"/>
        <v>#NAME?</v>
      </c>
      <c r="J627" s="179" t="e">
        <f ca="1"/>
        <v>#NAME?</v>
      </c>
      <c r="L627" s="175">
        <f>NR_to_Cash!C$9</f>
        <v>-54723.468549817509</v>
      </c>
      <c r="M627" s="175">
        <f>NR_to_Cash!D$9</f>
        <v>-177401.26576231886</v>
      </c>
      <c r="N627" s="175">
        <f>NR_to_Cash!E$9</f>
        <v>-150226.47815209487</v>
      </c>
      <c r="O627" s="175">
        <f>NR_to_Cash!F$9</f>
        <v>-172910.78815747867</v>
      </c>
      <c r="Q627" s="1">
        <v>620</v>
      </c>
      <c r="R627" s="176">
        <v>-9854.4863253249787</v>
      </c>
      <c r="S627" s="176">
        <v>225494.87206094665</v>
      </c>
      <c r="T627" s="176">
        <v>135799.15982763446</v>
      </c>
      <c r="U627" s="176">
        <v>156425.6159943135</v>
      </c>
      <c r="V627" s="2"/>
      <c r="W627" s="176">
        <v>-45146.565552075044</v>
      </c>
      <c r="X627" s="176">
        <v>-22734.241316928994</v>
      </c>
      <c r="Y627" s="176">
        <v>-38274.529983323067</v>
      </c>
      <c r="Z627" s="176">
        <v>-9213.1297512715682</v>
      </c>
      <c r="AA627" s="2"/>
      <c r="AB627" s="175">
        <v>-54723.468549817509</v>
      </c>
      <c r="AC627" s="175">
        <v>-177401.26576231886</v>
      </c>
      <c r="AD627" s="175">
        <v>-150226.47815209487</v>
      </c>
      <c r="AE627" s="175">
        <v>-172910.78815747867</v>
      </c>
    </row>
    <row r="628" spans="1:31">
      <c r="A628" s="1">
        <v>621</v>
      </c>
      <c r="B628" s="176">
        <f>'T Revenue'!B625-'Year 0'!G$8+'Year 0'!G$122</f>
        <v>10348.326239925809</v>
      </c>
      <c r="C628" s="176">
        <f>'T Revenue'!C625-'Revenue Requirement'!C$4+'Revenue Requirement'!C$33</f>
        <v>244720.03232080489</v>
      </c>
      <c r="D628" s="176">
        <f>'T Revenue'!D625-'Revenue Requirement'!D$4+'Revenue Requirement'!D$33</f>
        <v>201595.33360403893</v>
      </c>
      <c r="E628" s="176">
        <f>'T Revenue'!E625-'Revenue Requirement'!E$4+'Revenue Requirement'!E$33</f>
        <v>154930.01219737018</v>
      </c>
      <c r="G628" s="179" t="e">
        <f ca="1"/>
        <v>#NAME?</v>
      </c>
      <c r="H628" s="179" t="e">
        <f ca="1"/>
        <v>#NAME?</v>
      </c>
      <c r="I628" s="179" t="e">
        <f ca="1"/>
        <v>#NAME?</v>
      </c>
      <c r="J628" s="179" t="e">
        <f ca="1"/>
        <v>#NAME?</v>
      </c>
      <c r="L628" s="175">
        <f>NR_to_Cash!C$9</f>
        <v>-54723.468549817509</v>
      </c>
      <c r="M628" s="175">
        <f>NR_to_Cash!D$9</f>
        <v>-177401.26576231886</v>
      </c>
      <c r="N628" s="175">
        <f>NR_to_Cash!E$9</f>
        <v>-150226.47815209487</v>
      </c>
      <c r="O628" s="175">
        <f>NR_to_Cash!F$9</f>
        <v>-172910.78815747867</v>
      </c>
      <c r="Q628" s="1">
        <v>621</v>
      </c>
      <c r="R628" s="176">
        <v>10348.326239925809</v>
      </c>
      <c r="S628" s="176">
        <v>244720.03232080489</v>
      </c>
      <c r="T628" s="176">
        <v>201595.33360403893</v>
      </c>
      <c r="U628" s="176">
        <v>154930.01219737018</v>
      </c>
      <c r="V628" s="2"/>
      <c r="W628" s="176">
        <v>-21326.429541663965</v>
      </c>
      <c r="X628" s="176">
        <v>-35641.923828944797</v>
      </c>
      <c r="Y628" s="176">
        <v>-25964.415773825021</v>
      </c>
      <c r="Z628" s="176">
        <v>9076.4899173008744</v>
      </c>
      <c r="AA628" s="2"/>
      <c r="AB628" s="175">
        <v>-54723.468549817509</v>
      </c>
      <c r="AC628" s="175">
        <v>-177401.26576231886</v>
      </c>
      <c r="AD628" s="175">
        <v>-150226.47815209487</v>
      </c>
      <c r="AE628" s="175">
        <v>-172910.78815747867</v>
      </c>
    </row>
    <row r="629" spans="1:31">
      <c r="A629" s="1">
        <v>622</v>
      </c>
      <c r="B629" s="176">
        <f>'T Revenue'!B626-'Year 0'!G$8+'Year 0'!G$122</f>
        <v>-7865.4803679056931</v>
      </c>
      <c r="C629" s="176">
        <f>'T Revenue'!C626-'Revenue Requirement'!C$4+'Revenue Requirement'!C$33</f>
        <v>214990.48020047112</v>
      </c>
      <c r="D629" s="176">
        <f>'T Revenue'!D626-'Revenue Requirement'!D$4+'Revenue Requirement'!D$33</f>
        <v>162729.88019768964</v>
      </c>
      <c r="E629" s="176">
        <f>'T Revenue'!E626-'Revenue Requirement'!E$4+'Revenue Requirement'!E$33</f>
        <v>76809.296174176037</v>
      </c>
      <c r="G629" s="179" t="e">
        <f ca="1"/>
        <v>#NAME?</v>
      </c>
      <c r="H629" s="179" t="e">
        <f ca="1"/>
        <v>#NAME?</v>
      </c>
      <c r="I629" s="179" t="e">
        <f ca="1"/>
        <v>#NAME?</v>
      </c>
      <c r="J629" s="179" t="e">
        <f ca="1"/>
        <v>#NAME?</v>
      </c>
      <c r="L629" s="175">
        <f>NR_to_Cash!C$9</f>
        <v>-54723.468549817509</v>
      </c>
      <c r="M629" s="175">
        <f>NR_to_Cash!D$9</f>
        <v>-177401.26576231886</v>
      </c>
      <c r="N629" s="175">
        <f>NR_to_Cash!E$9</f>
        <v>-150226.47815209487</v>
      </c>
      <c r="O629" s="175">
        <f>NR_to_Cash!F$9</f>
        <v>-172910.78815747867</v>
      </c>
      <c r="Q629" s="1">
        <v>622</v>
      </c>
      <c r="R629" s="176">
        <v>-7865.4803679056931</v>
      </c>
      <c r="S629" s="176">
        <v>214990.48020047112</v>
      </c>
      <c r="T629" s="176">
        <v>162729.88019768964</v>
      </c>
      <c r="U629" s="176">
        <v>76809.296174176037</v>
      </c>
      <c r="V629" s="2"/>
      <c r="W629" s="176">
        <v>-19496.861918971641</v>
      </c>
      <c r="X629" s="176">
        <v>-5114.1069808937609</v>
      </c>
      <c r="Y629" s="176">
        <v>-25196.955969203729</v>
      </c>
      <c r="Z629" s="176">
        <v>-45076.710509564728</v>
      </c>
      <c r="AA629" s="2"/>
      <c r="AB629" s="175">
        <v>-54723.468549817509</v>
      </c>
      <c r="AC629" s="175">
        <v>-177401.26576231886</v>
      </c>
      <c r="AD629" s="175">
        <v>-150226.47815209487</v>
      </c>
      <c r="AE629" s="175">
        <v>-172910.78815747867</v>
      </c>
    </row>
    <row r="630" spans="1:31">
      <c r="A630" s="1">
        <v>623</v>
      </c>
      <c r="B630" s="176">
        <f>'T Revenue'!B627-'Year 0'!G$8+'Year 0'!G$122</f>
        <v>1635.7271679863334</v>
      </c>
      <c r="C630" s="176">
        <f>'T Revenue'!C627-'Revenue Requirement'!C$4+'Revenue Requirement'!C$33</f>
        <v>212045.1738756788</v>
      </c>
      <c r="D630" s="176">
        <f>'T Revenue'!D627-'Revenue Requirement'!D$4+'Revenue Requirement'!D$33</f>
        <v>144515.18058726564</v>
      </c>
      <c r="E630" s="176">
        <f>'T Revenue'!E627-'Revenue Requirement'!E$4+'Revenue Requirement'!E$33</f>
        <v>82844.670168098528</v>
      </c>
      <c r="G630" s="179" t="e">
        <f ca="1"/>
        <v>#NAME?</v>
      </c>
      <c r="H630" s="179" t="e">
        <f ca="1"/>
        <v>#NAME?</v>
      </c>
      <c r="I630" s="179" t="e">
        <f ca="1"/>
        <v>#NAME?</v>
      </c>
      <c r="J630" s="179" t="e">
        <f ca="1"/>
        <v>#NAME?</v>
      </c>
      <c r="L630" s="175">
        <f>NR_to_Cash!C$9</f>
        <v>-54723.468549817509</v>
      </c>
      <c r="M630" s="175">
        <f>NR_to_Cash!D$9</f>
        <v>-177401.26576231886</v>
      </c>
      <c r="N630" s="175">
        <f>NR_to_Cash!E$9</f>
        <v>-150226.47815209487</v>
      </c>
      <c r="O630" s="175">
        <f>NR_to_Cash!F$9</f>
        <v>-172910.78815747867</v>
      </c>
      <c r="Q630" s="1">
        <v>623</v>
      </c>
      <c r="R630" s="176">
        <v>1635.7271679863334</v>
      </c>
      <c r="S630" s="176">
        <v>212045.1738756788</v>
      </c>
      <c r="T630" s="176">
        <v>144515.18058726564</v>
      </c>
      <c r="U630" s="176">
        <v>82844.670168098528</v>
      </c>
      <c r="V630" s="2"/>
      <c r="W630" s="176">
        <v>-18863.967931253836</v>
      </c>
      <c r="X630" s="176">
        <v>-4887.5861834373791</v>
      </c>
      <c r="Y630" s="176">
        <v>-23712.97355383751</v>
      </c>
      <c r="Z630" s="176">
        <v>482.17184114735574</v>
      </c>
      <c r="AA630" s="2"/>
      <c r="AB630" s="175">
        <v>-54723.468549817509</v>
      </c>
      <c r="AC630" s="175">
        <v>-177401.26576231886</v>
      </c>
      <c r="AD630" s="175">
        <v>-150226.47815209487</v>
      </c>
      <c r="AE630" s="175">
        <v>-172910.78815747867</v>
      </c>
    </row>
    <row r="631" spans="1:31">
      <c r="A631" s="1">
        <v>624</v>
      </c>
      <c r="B631" s="176">
        <f>'T Revenue'!B628-'Year 0'!G$8+'Year 0'!G$122</f>
        <v>19262.234625897137</v>
      </c>
      <c r="C631" s="176">
        <f>'T Revenue'!C628-'Revenue Requirement'!C$4+'Revenue Requirement'!C$33</f>
        <v>221494.06596856075</v>
      </c>
      <c r="D631" s="176">
        <f>'T Revenue'!D628-'Revenue Requirement'!D$4+'Revenue Requirement'!D$33</f>
        <v>182115.36097998032</v>
      </c>
      <c r="E631" s="176">
        <f>'T Revenue'!E628-'Revenue Requirement'!E$4+'Revenue Requirement'!E$33</f>
        <v>125427.10480417311</v>
      </c>
      <c r="G631" s="179" t="e">
        <f ca="1"/>
        <v>#NAME?</v>
      </c>
      <c r="H631" s="179" t="e">
        <f ca="1"/>
        <v>#NAME?</v>
      </c>
      <c r="I631" s="179" t="e">
        <f ca="1"/>
        <v>#NAME?</v>
      </c>
      <c r="J631" s="179" t="e">
        <f ca="1"/>
        <v>#NAME?</v>
      </c>
      <c r="L631" s="175">
        <f>NR_to_Cash!C$9</f>
        <v>-54723.468549817509</v>
      </c>
      <c r="M631" s="175">
        <f>NR_to_Cash!D$9</f>
        <v>-177401.26576231886</v>
      </c>
      <c r="N631" s="175">
        <f>NR_to_Cash!E$9</f>
        <v>-150226.47815209487</v>
      </c>
      <c r="O631" s="175">
        <f>NR_to_Cash!F$9</f>
        <v>-172910.78815747867</v>
      </c>
      <c r="Q631" s="1">
        <v>624</v>
      </c>
      <c r="R631" s="176">
        <v>19262.234625897137</v>
      </c>
      <c r="S631" s="176">
        <v>221494.06596856075</v>
      </c>
      <c r="T631" s="176">
        <v>182115.36097998032</v>
      </c>
      <c r="U631" s="176">
        <v>125427.10480417311</v>
      </c>
      <c r="V631" s="2"/>
      <c r="W631" s="176">
        <v>-57964.838731264928</v>
      </c>
      <c r="X631" s="176">
        <v>-36278.418457203079</v>
      </c>
      <c r="Y631" s="176">
        <v>-26405.502690379275</v>
      </c>
      <c r="Z631" s="176">
        <v>-21619.962485030992</v>
      </c>
      <c r="AA631" s="2"/>
      <c r="AB631" s="175">
        <v>-54723.468549817509</v>
      </c>
      <c r="AC631" s="175">
        <v>-177401.26576231886</v>
      </c>
      <c r="AD631" s="175">
        <v>-150226.47815209487</v>
      </c>
      <c r="AE631" s="175">
        <v>-172910.78815747867</v>
      </c>
    </row>
    <row r="632" spans="1:31">
      <c r="A632" s="1">
        <v>625</v>
      </c>
      <c r="B632" s="176">
        <f>'T Revenue'!B629-'Year 0'!G$8+'Year 0'!G$122</f>
        <v>-5945.1792277873028</v>
      </c>
      <c r="C632" s="176">
        <f>'T Revenue'!C629-'Revenue Requirement'!C$4+'Revenue Requirement'!C$33</f>
        <v>241531.499429408</v>
      </c>
      <c r="D632" s="176">
        <f>'T Revenue'!D629-'Revenue Requirement'!D$4+'Revenue Requirement'!D$33</f>
        <v>199207.91292140447</v>
      </c>
      <c r="E632" s="176">
        <f>'T Revenue'!E629-'Revenue Requirement'!E$4+'Revenue Requirement'!E$33</f>
        <v>112642.54031058052</v>
      </c>
      <c r="G632" s="179" t="e">
        <f ca="1"/>
        <v>#NAME?</v>
      </c>
      <c r="H632" s="179" t="e">
        <f ca="1"/>
        <v>#NAME?</v>
      </c>
      <c r="I632" s="179" t="e">
        <f ca="1"/>
        <v>#NAME?</v>
      </c>
      <c r="J632" s="179" t="e">
        <f ca="1"/>
        <v>#NAME?</v>
      </c>
      <c r="L632" s="175">
        <f>NR_to_Cash!C$9</f>
        <v>-54723.468549817509</v>
      </c>
      <c r="M632" s="175">
        <f>NR_to_Cash!D$9</f>
        <v>-177401.26576231886</v>
      </c>
      <c r="N632" s="175">
        <f>NR_to_Cash!E$9</f>
        <v>-150226.47815209487</v>
      </c>
      <c r="O632" s="175">
        <f>NR_to_Cash!F$9</f>
        <v>-172910.78815747867</v>
      </c>
      <c r="Q632" s="1">
        <v>625</v>
      </c>
      <c r="R632" s="176">
        <v>-5945.1792277873028</v>
      </c>
      <c r="S632" s="176">
        <v>241531.499429408</v>
      </c>
      <c r="T632" s="176">
        <v>199207.91292140447</v>
      </c>
      <c r="U632" s="176">
        <v>112642.54031058052</v>
      </c>
      <c r="V632" s="2"/>
      <c r="W632" s="176">
        <v>-11278.150883608032</v>
      </c>
      <c r="X632" s="176">
        <v>-13722.861187706003</v>
      </c>
      <c r="Y632" s="176">
        <v>-13886.847846358782</v>
      </c>
      <c r="Z632" s="176">
        <v>-41236.19179603341</v>
      </c>
      <c r="AA632" s="2"/>
      <c r="AB632" s="175">
        <v>-54723.468549817509</v>
      </c>
      <c r="AC632" s="175">
        <v>-177401.26576231886</v>
      </c>
      <c r="AD632" s="175">
        <v>-150226.47815209487</v>
      </c>
      <c r="AE632" s="175">
        <v>-172910.78815747867</v>
      </c>
    </row>
    <row r="633" spans="1:31">
      <c r="A633" s="1">
        <v>626</v>
      </c>
      <c r="B633" s="176">
        <f>'T Revenue'!B630-'Year 0'!G$8+'Year 0'!G$122</f>
        <v>-4259.2070806897245</v>
      </c>
      <c r="C633" s="176">
        <f>'T Revenue'!C630-'Revenue Requirement'!C$4+'Revenue Requirement'!C$33</f>
        <v>274485.61134603829</v>
      </c>
      <c r="D633" s="176">
        <f>'T Revenue'!D630-'Revenue Requirement'!D$4+'Revenue Requirement'!D$33</f>
        <v>144683.89773160941</v>
      </c>
      <c r="E633" s="176">
        <f>'T Revenue'!E630-'Revenue Requirement'!E$4+'Revenue Requirement'!E$33</f>
        <v>64052.002801621798</v>
      </c>
      <c r="G633" s="179" t="e">
        <f ca="1"/>
        <v>#NAME?</v>
      </c>
      <c r="H633" s="179" t="e">
        <f ca="1"/>
        <v>#NAME?</v>
      </c>
      <c r="I633" s="179" t="e">
        <f ca="1"/>
        <v>#NAME?</v>
      </c>
      <c r="J633" s="179" t="e">
        <f ca="1"/>
        <v>#NAME?</v>
      </c>
      <c r="L633" s="175">
        <f>NR_to_Cash!C$9</f>
        <v>-54723.468549817509</v>
      </c>
      <c r="M633" s="175">
        <f>NR_to_Cash!D$9</f>
        <v>-177401.26576231886</v>
      </c>
      <c r="N633" s="175">
        <f>NR_to_Cash!E$9</f>
        <v>-150226.47815209487</v>
      </c>
      <c r="O633" s="175">
        <f>NR_to_Cash!F$9</f>
        <v>-172910.78815747867</v>
      </c>
      <c r="Q633" s="1">
        <v>626</v>
      </c>
      <c r="R633" s="176">
        <v>-4259.2070806897245</v>
      </c>
      <c r="S633" s="176">
        <v>274485.61134603829</v>
      </c>
      <c r="T633" s="176">
        <v>144683.89773160941</v>
      </c>
      <c r="U633" s="176">
        <v>64052.002801621798</v>
      </c>
      <c r="V633" s="2"/>
      <c r="W633" s="176">
        <v>-25174.212469082675</v>
      </c>
      <c r="X633" s="176">
        <v>-36962.143821206409</v>
      </c>
      <c r="Y633" s="176">
        <v>-16009.942219927208</v>
      </c>
      <c r="Z633" s="176">
        <v>-7131.6801236432511</v>
      </c>
      <c r="AA633" s="2"/>
      <c r="AB633" s="175">
        <v>-54723.468549817509</v>
      </c>
      <c r="AC633" s="175">
        <v>-177401.26576231886</v>
      </c>
      <c r="AD633" s="175">
        <v>-150226.47815209487</v>
      </c>
      <c r="AE633" s="175">
        <v>-172910.78815747867</v>
      </c>
    </row>
    <row r="634" spans="1:31">
      <c r="A634" s="1">
        <v>627</v>
      </c>
      <c r="B634" s="176">
        <f>'T Revenue'!B631-'Year 0'!G$8+'Year 0'!G$122</f>
        <v>13268.233004921814</v>
      </c>
      <c r="C634" s="176">
        <f>'T Revenue'!C631-'Revenue Requirement'!C$4+'Revenue Requirement'!C$33</f>
        <v>223923.79294260195</v>
      </c>
      <c r="D634" s="176">
        <f>'T Revenue'!D631-'Revenue Requirement'!D$4+'Revenue Requirement'!D$33</f>
        <v>135636.35274788458</v>
      </c>
      <c r="E634" s="176">
        <f>'T Revenue'!E631-'Revenue Requirement'!E$4+'Revenue Requirement'!E$33</f>
        <v>68438.742234782549</v>
      </c>
      <c r="G634" s="179" t="e">
        <f ca="1"/>
        <v>#NAME?</v>
      </c>
      <c r="H634" s="179" t="e">
        <f ca="1"/>
        <v>#NAME?</v>
      </c>
      <c r="I634" s="179" t="e">
        <f ca="1"/>
        <v>#NAME?</v>
      </c>
      <c r="J634" s="179" t="e">
        <f ca="1"/>
        <v>#NAME?</v>
      </c>
      <c r="L634" s="175">
        <f>NR_to_Cash!C$9</f>
        <v>-54723.468549817509</v>
      </c>
      <c r="M634" s="175">
        <f>NR_to_Cash!D$9</f>
        <v>-177401.26576231886</v>
      </c>
      <c r="N634" s="175">
        <f>NR_to_Cash!E$9</f>
        <v>-150226.47815209487</v>
      </c>
      <c r="O634" s="175">
        <f>NR_to_Cash!F$9</f>
        <v>-172910.78815747867</v>
      </c>
      <c r="Q634" s="1">
        <v>627</v>
      </c>
      <c r="R634" s="176">
        <v>13268.233004921814</v>
      </c>
      <c r="S634" s="176">
        <v>223923.79294260195</v>
      </c>
      <c r="T634" s="176">
        <v>135636.35274788458</v>
      </c>
      <c r="U634" s="176">
        <v>68438.742234782549</v>
      </c>
      <c r="V634" s="2"/>
      <c r="W634" s="176">
        <v>3728.2533432587516</v>
      </c>
      <c r="X634" s="176">
        <v>-6145.5156101463363</v>
      </c>
      <c r="Y634" s="176">
        <v>26816.131717039505</v>
      </c>
      <c r="Z634" s="176">
        <v>-7117.2666143393144</v>
      </c>
      <c r="AA634" s="2"/>
      <c r="AB634" s="175">
        <v>-54723.468549817509</v>
      </c>
      <c r="AC634" s="175">
        <v>-177401.26576231886</v>
      </c>
      <c r="AD634" s="175">
        <v>-150226.47815209487</v>
      </c>
      <c r="AE634" s="175">
        <v>-172910.78815747867</v>
      </c>
    </row>
    <row r="635" spans="1:31">
      <c r="A635" s="1">
        <v>628</v>
      </c>
      <c r="B635" s="176">
        <f>'T Revenue'!B632-'Year 0'!G$8+'Year 0'!G$122</f>
        <v>-31370.549958545715</v>
      </c>
      <c r="C635" s="176">
        <f>'T Revenue'!C632-'Revenue Requirement'!C$4+'Revenue Requirement'!C$33</f>
        <v>200457.26964484341</v>
      </c>
      <c r="D635" s="176">
        <f>'T Revenue'!D632-'Revenue Requirement'!D$4+'Revenue Requirement'!D$33</f>
        <v>102617.54834305099</v>
      </c>
      <c r="E635" s="176">
        <f>'T Revenue'!E632-'Revenue Requirement'!E$4+'Revenue Requirement'!E$33</f>
        <v>61691.480816876283</v>
      </c>
      <c r="G635" s="179" t="e">
        <f ca="1"/>
        <v>#NAME?</v>
      </c>
      <c r="H635" s="179" t="e">
        <f ca="1"/>
        <v>#NAME?</v>
      </c>
      <c r="I635" s="179" t="e">
        <f ca="1"/>
        <v>#NAME?</v>
      </c>
      <c r="J635" s="179" t="e">
        <f ca="1"/>
        <v>#NAME?</v>
      </c>
      <c r="L635" s="175">
        <f>NR_to_Cash!C$9</f>
        <v>-54723.468549817509</v>
      </c>
      <c r="M635" s="175">
        <f>NR_to_Cash!D$9</f>
        <v>-177401.26576231886</v>
      </c>
      <c r="N635" s="175">
        <f>NR_to_Cash!E$9</f>
        <v>-150226.47815209487</v>
      </c>
      <c r="O635" s="175">
        <f>NR_to_Cash!F$9</f>
        <v>-172910.78815747867</v>
      </c>
      <c r="Q635" s="1">
        <v>628</v>
      </c>
      <c r="R635" s="176">
        <v>-31370.549958545715</v>
      </c>
      <c r="S635" s="176">
        <v>200457.26964484341</v>
      </c>
      <c r="T635" s="176">
        <v>102617.54834305099</v>
      </c>
      <c r="U635" s="176">
        <v>61691.480816876283</v>
      </c>
      <c r="V635" s="2"/>
      <c r="W635" s="176">
        <v>-713.23672611825168</v>
      </c>
      <c r="X635" s="176">
        <v>-32387.989006912103</v>
      </c>
      <c r="Y635" s="176">
        <v>-33559.636319386773</v>
      </c>
      <c r="Z635" s="176">
        <v>-9262.7749042233918</v>
      </c>
      <c r="AA635" s="2"/>
      <c r="AB635" s="175">
        <v>-54723.468549817509</v>
      </c>
      <c r="AC635" s="175">
        <v>-177401.26576231886</v>
      </c>
      <c r="AD635" s="175">
        <v>-150226.47815209487</v>
      </c>
      <c r="AE635" s="175">
        <v>-172910.78815747867</v>
      </c>
    </row>
    <row r="636" spans="1:31">
      <c r="A636" s="1">
        <v>629</v>
      </c>
      <c r="B636" s="176">
        <f>'T Revenue'!B633-'Year 0'!G$8+'Year 0'!G$122</f>
        <v>5021.3844599288423</v>
      </c>
      <c r="C636" s="176">
        <f>'T Revenue'!C633-'Revenue Requirement'!C$4+'Revenue Requirement'!C$33</f>
        <v>246900.65645542718</v>
      </c>
      <c r="D636" s="176">
        <f>'T Revenue'!D633-'Revenue Requirement'!D$4+'Revenue Requirement'!D$33</f>
        <v>182508.49779391801</v>
      </c>
      <c r="E636" s="176">
        <f>'T Revenue'!E633-'Revenue Requirement'!E$4+'Revenue Requirement'!E$33</f>
        <v>161780.04917260283</v>
      </c>
      <c r="G636" s="179" t="e">
        <f ca="1"/>
        <v>#NAME?</v>
      </c>
      <c r="H636" s="179" t="e">
        <f ca="1"/>
        <v>#NAME?</v>
      </c>
      <c r="I636" s="179" t="e">
        <f ca="1"/>
        <v>#NAME?</v>
      </c>
      <c r="J636" s="179" t="e">
        <f ca="1"/>
        <v>#NAME?</v>
      </c>
      <c r="L636" s="175">
        <f>NR_to_Cash!C$9</f>
        <v>-54723.468549817509</v>
      </c>
      <c r="M636" s="175">
        <f>NR_to_Cash!D$9</f>
        <v>-177401.26576231886</v>
      </c>
      <c r="N636" s="175">
        <f>NR_to_Cash!E$9</f>
        <v>-150226.47815209487</v>
      </c>
      <c r="O636" s="175">
        <f>NR_to_Cash!F$9</f>
        <v>-172910.78815747867</v>
      </c>
      <c r="Q636" s="1">
        <v>629</v>
      </c>
      <c r="R636" s="176">
        <v>5021.3844599288423</v>
      </c>
      <c r="S636" s="176">
        <v>246900.65645542718</v>
      </c>
      <c r="T636" s="176">
        <v>182508.49779391801</v>
      </c>
      <c r="U636" s="176">
        <v>161780.04917260283</v>
      </c>
      <c r="V636" s="2"/>
      <c r="W636" s="176">
        <v>-4914.1218245828059</v>
      </c>
      <c r="X636" s="176">
        <v>-24476.574323573383</v>
      </c>
      <c r="Y636" s="176">
        <v>-21329.815219203476</v>
      </c>
      <c r="Z636" s="176">
        <v>-28972.760152438423</v>
      </c>
      <c r="AA636" s="2"/>
      <c r="AB636" s="175">
        <v>-54723.468549817509</v>
      </c>
      <c r="AC636" s="175">
        <v>-177401.26576231886</v>
      </c>
      <c r="AD636" s="175">
        <v>-150226.47815209487</v>
      </c>
      <c r="AE636" s="175">
        <v>-172910.78815747867</v>
      </c>
    </row>
    <row r="637" spans="1:31">
      <c r="A637" s="1">
        <v>630</v>
      </c>
      <c r="B637" s="176">
        <f>'T Revenue'!B634-'Year 0'!G$8+'Year 0'!G$122</f>
        <v>23744.213407877367</v>
      </c>
      <c r="C637" s="176">
        <f>'T Revenue'!C634-'Revenue Requirement'!C$4+'Revenue Requirement'!C$33</f>
        <v>237143.18290158152</v>
      </c>
      <c r="D637" s="176">
        <f>'T Revenue'!D634-'Revenue Requirement'!D$4+'Revenue Requirement'!D$33</f>
        <v>161862.92963373591</v>
      </c>
      <c r="E637" s="176">
        <f>'T Revenue'!E634-'Revenue Requirement'!E$4+'Revenue Requirement'!E$33</f>
        <v>119541.8829248813</v>
      </c>
      <c r="G637" s="179" t="e">
        <f ca="1"/>
        <v>#NAME?</v>
      </c>
      <c r="H637" s="179" t="e">
        <f ca="1"/>
        <v>#NAME?</v>
      </c>
      <c r="I637" s="179" t="e">
        <f ca="1"/>
        <v>#NAME?</v>
      </c>
      <c r="J637" s="179" t="e">
        <f ca="1"/>
        <v>#NAME?</v>
      </c>
      <c r="L637" s="175">
        <f>NR_to_Cash!C$9</f>
        <v>-54723.468549817509</v>
      </c>
      <c r="M637" s="175">
        <f>NR_to_Cash!D$9</f>
        <v>-177401.26576231886</v>
      </c>
      <c r="N637" s="175">
        <f>NR_to_Cash!E$9</f>
        <v>-150226.47815209487</v>
      </c>
      <c r="O637" s="175">
        <f>NR_to_Cash!F$9</f>
        <v>-172910.78815747867</v>
      </c>
      <c r="Q637" s="1">
        <v>630</v>
      </c>
      <c r="R637" s="176">
        <v>23744.213407877367</v>
      </c>
      <c r="S637" s="176">
        <v>237143.18290158152</v>
      </c>
      <c r="T637" s="176">
        <v>161862.92963373591</v>
      </c>
      <c r="U637" s="176">
        <v>119541.8829248813</v>
      </c>
      <c r="V637" s="2"/>
      <c r="W637" s="176">
        <v>-24492.986693820334</v>
      </c>
      <c r="X637" s="176">
        <v>-61774.98137965682</v>
      </c>
      <c r="Y637" s="176">
        <v>-10223.101538741728</v>
      </c>
      <c r="Z637" s="176">
        <v>-34360.103250565706</v>
      </c>
      <c r="AA637" s="2"/>
      <c r="AB637" s="175">
        <v>-54723.468549817509</v>
      </c>
      <c r="AC637" s="175">
        <v>-177401.26576231886</v>
      </c>
      <c r="AD637" s="175">
        <v>-150226.47815209487</v>
      </c>
      <c r="AE637" s="175">
        <v>-172910.78815747867</v>
      </c>
    </row>
    <row r="638" spans="1:31">
      <c r="A638" s="1">
        <v>631</v>
      </c>
      <c r="B638" s="176">
        <f>'T Revenue'!B635-'Year 0'!G$8+'Year 0'!G$122</f>
        <v>-19120.982315686764</v>
      </c>
      <c r="C638" s="176">
        <f>'T Revenue'!C635-'Revenue Requirement'!C$4+'Revenue Requirement'!C$33</f>
        <v>210522.91197149199</v>
      </c>
      <c r="D638" s="176">
        <f>'T Revenue'!D635-'Revenue Requirement'!D$4+'Revenue Requirement'!D$33</f>
        <v>124230.4521866506</v>
      </c>
      <c r="E638" s="176">
        <f>'T Revenue'!E635-'Revenue Requirement'!E$4+'Revenue Requirement'!E$33</f>
        <v>71300.656007977901</v>
      </c>
      <c r="G638" s="179" t="e">
        <f ca="1"/>
        <v>#NAME?</v>
      </c>
      <c r="H638" s="179" t="e">
        <f ca="1"/>
        <v>#NAME?</v>
      </c>
      <c r="I638" s="179" t="e">
        <f ca="1"/>
        <v>#NAME?</v>
      </c>
      <c r="J638" s="179" t="e">
        <f ca="1"/>
        <v>#NAME?</v>
      </c>
      <c r="L638" s="175">
        <f>NR_to_Cash!C$9</f>
        <v>-54723.468549817509</v>
      </c>
      <c r="M638" s="175">
        <f>NR_to_Cash!D$9</f>
        <v>-177401.26576231886</v>
      </c>
      <c r="N638" s="175">
        <f>NR_to_Cash!E$9</f>
        <v>-150226.47815209487</v>
      </c>
      <c r="O638" s="175">
        <f>NR_to_Cash!F$9</f>
        <v>-172910.78815747867</v>
      </c>
      <c r="Q638" s="1">
        <v>631</v>
      </c>
      <c r="R638" s="176">
        <v>-19120.982315686764</v>
      </c>
      <c r="S638" s="176">
        <v>210522.91197149199</v>
      </c>
      <c r="T638" s="176">
        <v>124230.4521866506</v>
      </c>
      <c r="U638" s="176">
        <v>71300.656007977901</v>
      </c>
      <c r="V638" s="2"/>
      <c r="W638" s="176">
        <v>-24718.51319023082</v>
      </c>
      <c r="X638" s="176">
        <v>-6380.6067936539184</v>
      </c>
      <c r="Y638" s="176">
        <v>-52591.159262794536</v>
      </c>
      <c r="Z638" s="176">
        <v>29586.317798420554</v>
      </c>
      <c r="AA638" s="2"/>
      <c r="AB638" s="175">
        <v>-54723.468549817509</v>
      </c>
      <c r="AC638" s="175">
        <v>-177401.26576231886</v>
      </c>
      <c r="AD638" s="175">
        <v>-150226.47815209487</v>
      </c>
      <c r="AE638" s="175">
        <v>-172910.78815747867</v>
      </c>
    </row>
    <row r="639" spans="1:31">
      <c r="A639" s="1">
        <v>632</v>
      </c>
      <c r="B639" s="176">
        <f>'T Revenue'!B636-'Year 0'!G$8+'Year 0'!G$122</f>
        <v>6763.1224401239306</v>
      </c>
      <c r="C639" s="176">
        <f>'T Revenue'!C636-'Revenue Requirement'!C$4+'Revenue Requirement'!C$33</f>
        <v>219323.06022094912</v>
      </c>
      <c r="D639" s="176">
        <f>'T Revenue'!D636-'Revenue Requirement'!D$4+'Revenue Requirement'!D$33</f>
        <v>151317.16364132357</v>
      </c>
      <c r="E639" s="176">
        <f>'T Revenue'!E636-'Revenue Requirement'!E$4+'Revenue Requirement'!E$33</f>
        <v>111384.94976667245</v>
      </c>
      <c r="G639" s="179" t="e">
        <f ca="1"/>
        <v>#NAME?</v>
      </c>
      <c r="H639" s="179" t="e">
        <f ca="1"/>
        <v>#NAME?</v>
      </c>
      <c r="I639" s="179" t="e">
        <f ca="1"/>
        <v>#NAME?</v>
      </c>
      <c r="J639" s="179" t="e">
        <f ca="1"/>
        <v>#NAME?</v>
      </c>
      <c r="L639" s="175">
        <f>NR_to_Cash!C$9</f>
        <v>-54723.468549817509</v>
      </c>
      <c r="M639" s="175">
        <f>NR_to_Cash!D$9</f>
        <v>-177401.26576231886</v>
      </c>
      <c r="N639" s="175">
        <f>NR_to_Cash!E$9</f>
        <v>-150226.47815209487</v>
      </c>
      <c r="O639" s="175">
        <f>NR_to_Cash!F$9</f>
        <v>-172910.78815747867</v>
      </c>
      <c r="Q639" s="1">
        <v>632</v>
      </c>
      <c r="R639" s="176">
        <v>6763.1224401239306</v>
      </c>
      <c r="S639" s="176">
        <v>219323.06022094912</v>
      </c>
      <c r="T639" s="176">
        <v>151317.16364132357</v>
      </c>
      <c r="U639" s="176">
        <v>111384.94976667245</v>
      </c>
      <c r="V639" s="2"/>
      <c r="W639" s="176">
        <v>10638.094246374443</v>
      </c>
      <c r="X639" s="176">
        <v>-24110.844279163051</v>
      </c>
      <c r="Y639" s="176">
        <v>-30491.824157048948</v>
      </c>
      <c r="Z639" s="176">
        <v>-5373.6797816939652</v>
      </c>
      <c r="AA639" s="2"/>
      <c r="AB639" s="175">
        <v>-54723.468549817509</v>
      </c>
      <c r="AC639" s="175">
        <v>-177401.26576231886</v>
      </c>
      <c r="AD639" s="175">
        <v>-150226.47815209487</v>
      </c>
      <c r="AE639" s="175">
        <v>-172910.78815747867</v>
      </c>
    </row>
    <row r="640" spans="1:31">
      <c r="A640" s="1">
        <v>633</v>
      </c>
      <c r="B640" s="176">
        <f>'T Revenue'!B637-'Year 0'!G$8+'Year 0'!G$122</f>
        <v>-19204.909571263706</v>
      </c>
      <c r="C640" s="176">
        <f>'T Revenue'!C637-'Revenue Requirement'!C$4+'Revenue Requirement'!C$33</f>
        <v>256157.21524896263</v>
      </c>
      <c r="D640" s="176">
        <f>'T Revenue'!D637-'Revenue Requirement'!D$4+'Revenue Requirement'!D$33</f>
        <v>144987.99799488066</v>
      </c>
      <c r="E640" s="176">
        <f>'T Revenue'!E637-'Revenue Requirement'!E$4+'Revenue Requirement'!E$33</f>
        <v>118501.63731763861</v>
      </c>
      <c r="G640" s="179" t="e">
        <f ca="1"/>
        <v>#NAME?</v>
      </c>
      <c r="H640" s="179" t="e">
        <f ca="1"/>
        <v>#NAME?</v>
      </c>
      <c r="I640" s="179" t="e">
        <f ca="1"/>
        <v>#NAME?</v>
      </c>
      <c r="J640" s="179" t="e">
        <f ca="1"/>
        <v>#NAME?</v>
      </c>
      <c r="L640" s="175">
        <f>NR_to_Cash!C$9</f>
        <v>-54723.468549817509</v>
      </c>
      <c r="M640" s="175">
        <f>NR_to_Cash!D$9</f>
        <v>-177401.26576231886</v>
      </c>
      <c r="N640" s="175">
        <f>NR_to_Cash!E$9</f>
        <v>-150226.47815209487</v>
      </c>
      <c r="O640" s="175">
        <f>NR_to_Cash!F$9</f>
        <v>-172910.78815747867</v>
      </c>
      <c r="Q640" s="1">
        <v>633</v>
      </c>
      <c r="R640" s="176">
        <v>-19204.909571263706</v>
      </c>
      <c r="S640" s="176">
        <v>256157.21524896263</v>
      </c>
      <c r="T640" s="176">
        <v>144987.99799488066</v>
      </c>
      <c r="U640" s="176">
        <v>118501.63731763861</v>
      </c>
      <c r="V640" s="2"/>
      <c r="W640" s="176">
        <v>-14965.046828441438</v>
      </c>
      <c r="X640" s="176">
        <v>-36602.534989710897</v>
      </c>
      <c r="Y640" s="176">
        <v>-2814.9576383517124</v>
      </c>
      <c r="Z640" s="176">
        <v>4099.9113379151095</v>
      </c>
      <c r="AA640" s="2"/>
      <c r="AB640" s="175">
        <v>-54723.468549817509</v>
      </c>
      <c r="AC640" s="175">
        <v>-177401.26576231886</v>
      </c>
      <c r="AD640" s="175">
        <v>-150226.47815209487</v>
      </c>
      <c r="AE640" s="175">
        <v>-172910.78815747867</v>
      </c>
    </row>
    <row r="641" spans="1:31">
      <c r="A641" s="1">
        <v>634</v>
      </c>
      <c r="B641" s="176">
        <f>'T Revenue'!B638-'Year 0'!G$8+'Year 0'!G$122</f>
        <v>-1764.9603338288143</v>
      </c>
      <c r="C641" s="176">
        <f>'T Revenue'!C638-'Revenue Requirement'!C$4+'Revenue Requirement'!C$33</f>
        <v>279631.30853890278</v>
      </c>
      <c r="D641" s="176">
        <f>'T Revenue'!D638-'Revenue Requirement'!D$4+'Revenue Requirement'!D$33</f>
        <v>179534.56072733155</v>
      </c>
      <c r="E641" s="176">
        <f>'T Revenue'!E638-'Revenue Requirement'!E$4+'Revenue Requirement'!E$33</f>
        <v>98694.673055255087</v>
      </c>
      <c r="G641" s="179" t="e">
        <f ca="1"/>
        <v>#NAME?</v>
      </c>
      <c r="H641" s="179" t="e">
        <f ca="1"/>
        <v>#NAME?</v>
      </c>
      <c r="I641" s="179" t="e">
        <f ca="1"/>
        <v>#NAME?</v>
      </c>
      <c r="J641" s="179" t="e">
        <f ca="1"/>
        <v>#NAME?</v>
      </c>
      <c r="L641" s="175">
        <f>NR_to_Cash!C$9</f>
        <v>-54723.468549817509</v>
      </c>
      <c r="M641" s="175">
        <f>NR_to_Cash!D$9</f>
        <v>-177401.26576231886</v>
      </c>
      <c r="N641" s="175">
        <f>NR_to_Cash!E$9</f>
        <v>-150226.47815209487</v>
      </c>
      <c r="O641" s="175">
        <f>NR_to_Cash!F$9</f>
        <v>-172910.78815747867</v>
      </c>
      <c r="Q641" s="1">
        <v>634</v>
      </c>
      <c r="R641" s="176">
        <v>-1764.9603338288143</v>
      </c>
      <c r="S641" s="176">
        <v>279631.30853890278</v>
      </c>
      <c r="T641" s="176">
        <v>179534.56072733155</v>
      </c>
      <c r="U641" s="176">
        <v>98694.673055255087</v>
      </c>
      <c r="V641" s="2"/>
      <c r="W641" s="176">
        <v>1643.8716313766781</v>
      </c>
      <c r="X641" s="176">
        <v>-3274.2807901338674</v>
      </c>
      <c r="Y641" s="176">
        <v>-13641.170029415516</v>
      </c>
      <c r="Z641" s="176">
        <v>10643.41453688778</v>
      </c>
      <c r="AA641" s="2"/>
      <c r="AB641" s="175">
        <v>-54723.468549817509</v>
      </c>
      <c r="AC641" s="175">
        <v>-177401.26576231886</v>
      </c>
      <c r="AD641" s="175">
        <v>-150226.47815209487</v>
      </c>
      <c r="AE641" s="175">
        <v>-172910.78815747867</v>
      </c>
    </row>
    <row r="642" spans="1:31">
      <c r="A642" s="1">
        <v>635</v>
      </c>
      <c r="B642" s="176">
        <f>'T Revenue'!B639-'Year 0'!G$8+'Year 0'!G$122</f>
        <v>15017.924050329253</v>
      </c>
      <c r="C642" s="176">
        <f>'T Revenue'!C639-'Revenue Requirement'!C$4+'Revenue Requirement'!C$33</f>
        <v>219177.35855728923</v>
      </c>
      <c r="D642" s="176">
        <f>'T Revenue'!D639-'Revenue Requirement'!D$4+'Revenue Requirement'!D$33</f>
        <v>162920.75170237455</v>
      </c>
      <c r="E642" s="176">
        <f>'T Revenue'!E639-'Revenue Requirement'!E$4+'Revenue Requirement'!E$33</f>
        <v>100773.38555431878</v>
      </c>
      <c r="G642" s="179" t="e">
        <f ca="1"/>
        <v>#NAME?</v>
      </c>
      <c r="H642" s="179" t="e">
        <f ca="1"/>
        <v>#NAME?</v>
      </c>
      <c r="I642" s="179" t="e">
        <f ca="1"/>
        <v>#NAME?</v>
      </c>
      <c r="J642" s="179" t="e">
        <f ca="1"/>
        <v>#NAME?</v>
      </c>
      <c r="L642" s="175">
        <f>NR_to_Cash!C$9</f>
        <v>-54723.468549817509</v>
      </c>
      <c r="M642" s="175">
        <f>NR_to_Cash!D$9</f>
        <v>-177401.26576231886</v>
      </c>
      <c r="N642" s="175">
        <f>NR_to_Cash!E$9</f>
        <v>-150226.47815209487</v>
      </c>
      <c r="O642" s="175">
        <f>NR_to_Cash!F$9</f>
        <v>-172910.78815747867</v>
      </c>
      <c r="Q642" s="1">
        <v>635</v>
      </c>
      <c r="R642" s="176">
        <v>15017.924050329253</v>
      </c>
      <c r="S642" s="176">
        <v>219177.35855728923</v>
      </c>
      <c r="T642" s="176">
        <v>162920.75170237455</v>
      </c>
      <c r="U642" s="176">
        <v>100773.38555431878</v>
      </c>
      <c r="V642" s="2"/>
      <c r="W642" s="176">
        <v>-5552.9195009140531</v>
      </c>
      <c r="X642" s="176">
        <v>-29680.751716130413</v>
      </c>
      <c r="Y642" s="176">
        <v>-15598.18840596173</v>
      </c>
      <c r="Z642" s="176">
        <v>23354.437544108601</v>
      </c>
      <c r="AA642" s="2"/>
      <c r="AB642" s="175">
        <v>-54723.468549817509</v>
      </c>
      <c r="AC642" s="175">
        <v>-177401.26576231886</v>
      </c>
      <c r="AD642" s="175">
        <v>-150226.47815209487</v>
      </c>
      <c r="AE642" s="175">
        <v>-172910.78815747867</v>
      </c>
    </row>
    <row r="643" spans="1:31">
      <c r="A643" s="1">
        <v>636</v>
      </c>
      <c r="B643" s="176">
        <f>'T Revenue'!B640-'Year 0'!G$8+'Year 0'!G$122</f>
        <v>2382.7951375960838</v>
      </c>
      <c r="C643" s="176">
        <f>'T Revenue'!C640-'Revenue Requirement'!C$4+'Revenue Requirement'!C$33</f>
        <v>255092.28178535611</v>
      </c>
      <c r="D643" s="176">
        <f>'T Revenue'!D640-'Revenue Requirement'!D$4+'Revenue Requirement'!D$33</f>
        <v>173456.41996926768</v>
      </c>
      <c r="E643" s="176">
        <f>'T Revenue'!E640-'Revenue Requirement'!E$4+'Revenue Requirement'!E$33</f>
        <v>87412.941250861622</v>
      </c>
      <c r="G643" s="179" t="e">
        <f ca="1"/>
        <v>#NAME?</v>
      </c>
      <c r="H643" s="179" t="e">
        <f ca="1"/>
        <v>#NAME?</v>
      </c>
      <c r="I643" s="179" t="e">
        <f ca="1"/>
        <v>#NAME?</v>
      </c>
      <c r="J643" s="179" t="e">
        <f ca="1"/>
        <v>#NAME?</v>
      </c>
      <c r="L643" s="175">
        <f>NR_to_Cash!C$9</f>
        <v>-54723.468549817509</v>
      </c>
      <c r="M643" s="175">
        <f>NR_to_Cash!D$9</f>
        <v>-177401.26576231886</v>
      </c>
      <c r="N643" s="175">
        <f>NR_to_Cash!E$9</f>
        <v>-150226.47815209487</v>
      </c>
      <c r="O643" s="175">
        <f>NR_to_Cash!F$9</f>
        <v>-172910.78815747867</v>
      </c>
      <c r="Q643" s="1">
        <v>636</v>
      </c>
      <c r="R643" s="176">
        <v>2382.7951375960838</v>
      </c>
      <c r="S643" s="176">
        <v>255092.28178535611</v>
      </c>
      <c r="T643" s="176">
        <v>173456.41996926768</v>
      </c>
      <c r="U643" s="176">
        <v>87412.941250861622</v>
      </c>
      <c r="V643" s="2"/>
      <c r="W643" s="176">
        <v>-27909.367552535608</v>
      </c>
      <c r="X643" s="176">
        <v>16665.487908278592</v>
      </c>
      <c r="Y643" s="176">
        <v>-49347.132236646721</v>
      </c>
      <c r="Z643" s="176">
        <v>5406.8152547145728</v>
      </c>
      <c r="AA643" s="2"/>
      <c r="AB643" s="175">
        <v>-54723.468549817509</v>
      </c>
      <c r="AC643" s="175">
        <v>-177401.26576231886</v>
      </c>
      <c r="AD643" s="175">
        <v>-150226.47815209487</v>
      </c>
      <c r="AE643" s="175">
        <v>-172910.78815747867</v>
      </c>
    </row>
    <row r="644" spans="1:31">
      <c r="A644" s="1">
        <v>637</v>
      </c>
      <c r="B644" s="176">
        <f>'T Revenue'!B641-'Year 0'!G$8+'Year 0'!G$122</f>
        <v>4754.6005402561277</v>
      </c>
      <c r="C644" s="176">
        <f>'T Revenue'!C641-'Revenue Requirement'!C$4+'Revenue Requirement'!C$33</f>
        <v>247673.81552679697</v>
      </c>
      <c r="D644" s="176">
        <f>'T Revenue'!D641-'Revenue Requirement'!D$4+'Revenue Requirement'!D$33</f>
        <v>158141.45658302563</v>
      </c>
      <c r="E644" s="176">
        <f>'T Revenue'!E641-'Revenue Requirement'!E$4+'Revenue Requirement'!E$33</f>
        <v>51946.626343962969</v>
      </c>
      <c r="G644" s="179" t="e">
        <f ca="1"/>
        <v>#NAME?</v>
      </c>
      <c r="H644" s="179" t="e">
        <f ca="1"/>
        <v>#NAME?</v>
      </c>
      <c r="I644" s="179" t="e">
        <f ca="1"/>
        <v>#NAME?</v>
      </c>
      <c r="J644" s="179" t="e">
        <f ca="1"/>
        <v>#NAME?</v>
      </c>
      <c r="L644" s="175">
        <f>NR_to_Cash!C$9</f>
        <v>-54723.468549817509</v>
      </c>
      <c r="M644" s="175">
        <f>NR_to_Cash!D$9</f>
        <v>-177401.26576231886</v>
      </c>
      <c r="N644" s="175">
        <f>NR_to_Cash!E$9</f>
        <v>-150226.47815209487</v>
      </c>
      <c r="O644" s="175">
        <f>NR_to_Cash!F$9</f>
        <v>-172910.78815747867</v>
      </c>
      <c r="Q644" s="1">
        <v>637</v>
      </c>
      <c r="R644" s="176">
        <v>4754.6005402561277</v>
      </c>
      <c r="S644" s="176">
        <v>247673.81552679697</v>
      </c>
      <c r="T644" s="176">
        <v>158141.45658302563</v>
      </c>
      <c r="U644" s="176">
        <v>51946.626343962969</v>
      </c>
      <c r="V644" s="2"/>
      <c r="W644" s="176">
        <v>-57756.995826571714</v>
      </c>
      <c r="X644" s="176">
        <v>-31252.942933952203</v>
      </c>
      <c r="Y644" s="176">
        <v>-9815.2959176676814</v>
      </c>
      <c r="Z644" s="176">
        <v>-5612.2392311498988</v>
      </c>
      <c r="AA644" s="2"/>
      <c r="AB644" s="175">
        <v>-54723.468549817509</v>
      </c>
      <c r="AC644" s="175">
        <v>-177401.26576231886</v>
      </c>
      <c r="AD644" s="175">
        <v>-150226.47815209487</v>
      </c>
      <c r="AE644" s="175">
        <v>-172910.78815747867</v>
      </c>
    </row>
    <row r="645" spans="1:31">
      <c r="A645" s="1">
        <v>638</v>
      </c>
      <c r="B645" s="176">
        <f>'T Revenue'!B642-'Year 0'!G$8+'Year 0'!G$122</f>
        <v>17246.561478668358</v>
      </c>
      <c r="C645" s="176">
        <f>'T Revenue'!C642-'Revenue Requirement'!C$4+'Revenue Requirement'!C$33</f>
        <v>267078.23677852983</v>
      </c>
      <c r="D645" s="176">
        <f>'T Revenue'!D642-'Revenue Requirement'!D$4+'Revenue Requirement'!D$33</f>
        <v>209949.92981812311</v>
      </c>
      <c r="E645" s="176">
        <f>'T Revenue'!E642-'Revenue Requirement'!E$4+'Revenue Requirement'!E$33</f>
        <v>164340.08183053369</v>
      </c>
      <c r="G645" s="179" t="e">
        <f ca="1"/>
        <v>#NAME?</v>
      </c>
      <c r="H645" s="179" t="e">
        <f ca="1"/>
        <v>#NAME?</v>
      </c>
      <c r="I645" s="179" t="e">
        <f ca="1"/>
        <v>#NAME?</v>
      </c>
      <c r="J645" s="179" t="e">
        <f ca="1"/>
        <v>#NAME?</v>
      </c>
      <c r="L645" s="175">
        <f>NR_to_Cash!C$9</f>
        <v>-54723.468549817509</v>
      </c>
      <c r="M645" s="175">
        <f>NR_to_Cash!D$9</f>
        <v>-177401.26576231886</v>
      </c>
      <c r="N645" s="175">
        <f>NR_to_Cash!E$9</f>
        <v>-150226.47815209487</v>
      </c>
      <c r="O645" s="175">
        <f>NR_to_Cash!F$9</f>
        <v>-172910.78815747867</v>
      </c>
      <c r="Q645" s="1">
        <v>638</v>
      </c>
      <c r="R645" s="176">
        <v>17246.561478668358</v>
      </c>
      <c r="S645" s="176">
        <v>267078.23677852983</v>
      </c>
      <c r="T645" s="176">
        <v>209949.92981812311</v>
      </c>
      <c r="U645" s="176">
        <v>164340.08183053369</v>
      </c>
      <c r="V645" s="2"/>
      <c r="W645" s="176">
        <v>-27928.807464157813</v>
      </c>
      <c r="X645" s="176">
        <v>-30207.568218741566</v>
      </c>
      <c r="Y645" s="176">
        <v>-1418.5358131967951</v>
      </c>
      <c r="Z645" s="176">
        <v>10201.793850994436</v>
      </c>
      <c r="AA645" s="2"/>
      <c r="AB645" s="175">
        <v>-54723.468549817509</v>
      </c>
      <c r="AC645" s="175">
        <v>-177401.26576231886</v>
      </c>
      <c r="AD645" s="175">
        <v>-150226.47815209487</v>
      </c>
      <c r="AE645" s="175">
        <v>-172910.78815747867</v>
      </c>
    </row>
    <row r="646" spans="1:31">
      <c r="A646" s="1">
        <v>639</v>
      </c>
      <c r="B646" s="176">
        <f>'T Revenue'!B643-'Year 0'!G$8+'Year 0'!G$122</f>
        <v>-9492.0935013180133</v>
      </c>
      <c r="C646" s="176">
        <f>'T Revenue'!C643-'Revenue Requirement'!C$4+'Revenue Requirement'!C$33</f>
        <v>210089.382869191</v>
      </c>
      <c r="D646" s="176">
        <f>'T Revenue'!D643-'Revenue Requirement'!D$4+'Revenue Requirement'!D$33</f>
        <v>112384.70679287892</v>
      </c>
      <c r="E646" s="176">
        <f>'T Revenue'!E643-'Revenue Requirement'!E$4+'Revenue Requirement'!E$33</f>
        <v>58364.078000411391</v>
      </c>
      <c r="G646" s="179" t="e">
        <f ca="1"/>
        <v>#NAME?</v>
      </c>
      <c r="H646" s="179" t="e">
        <f ca="1"/>
        <v>#NAME?</v>
      </c>
      <c r="I646" s="179" t="e">
        <f ca="1"/>
        <v>#NAME?</v>
      </c>
      <c r="J646" s="179" t="e">
        <f ca="1"/>
        <v>#NAME?</v>
      </c>
      <c r="L646" s="175">
        <f>NR_to_Cash!C$9</f>
        <v>-54723.468549817509</v>
      </c>
      <c r="M646" s="175">
        <f>NR_to_Cash!D$9</f>
        <v>-177401.26576231886</v>
      </c>
      <c r="N646" s="175">
        <f>NR_to_Cash!E$9</f>
        <v>-150226.47815209487</v>
      </c>
      <c r="O646" s="175">
        <f>NR_to_Cash!F$9</f>
        <v>-172910.78815747867</v>
      </c>
      <c r="Q646" s="1">
        <v>639</v>
      </c>
      <c r="R646" s="176">
        <v>-9492.0935013180133</v>
      </c>
      <c r="S646" s="176">
        <v>210089.382869191</v>
      </c>
      <c r="T646" s="176">
        <v>112384.70679287892</v>
      </c>
      <c r="U646" s="176">
        <v>58364.078000411391</v>
      </c>
      <c r="V646" s="2"/>
      <c r="W646" s="176">
        <v>19905.837594823446</v>
      </c>
      <c r="X646" s="176">
        <v>-42068.271046927432</v>
      </c>
      <c r="Y646" s="176">
        <v>16231.967772030272</v>
      </c>
      <c r="Z646" s="176">
        <v>-10284.786055694567</v>
      </c>
      <c r="AA646" s="2"/>
      <c r="AB646" s="175">
        <v>-54723.468549817509</v>
      </c>
      <c r="AC646" s="175">
        <v>-177401.26576231886</v>
      </c>
      <c r="AD646" s="175">
        <v>-150226.47815209487</v>
      </c>
      <c r="AE646" s="175">
        <v>-172910.78815747867</v>
      </c>
    </row>
    <row r="647" spans="1:31">
      <c r="A647" s="1">
        <v>640</v>
      </c>
      <c r="B647" s="176">
        <f>'T Revenue'!B644-'Year 0'!G$8+'Year 0'!G$122</f>
        <v>-18326.11772376555</v>
      </c>
      <c r="C647" s="176">
        <f>'T Revenue'!C644-'Revenue Requirement'!C$4+'Revenue Requirement'!C$33</f>
        <v>225988.70623526513</v>
      </c>
      <c r="D647" s="176">
        <f>'T Revenue'!D644-'Revenue Requirement'!D$4+'Revenue Requirement'!D$33</f>
        <v>98454.519143635873</v>
      </c>
      <c r="E647" s="176">
        <f>'T Revenue'!E644-'Revenue Requirement'!E$4+'Revenue Requirement'!E$33</f>
        <v>129422.32117595198</v>
      </c>
      <c r="G647" s="179" t="e">
        <f ca="1"/>
        <v>#NAME?</v>
      </c>
      <c r="H647" s="179" t="e">
        <f ca="1"/>
        <v>#NAME?</v>
      </c>
      <c r="I647" s="179" t="e">
        <f ca="1"/>
        <v>#NAME?</v>
      </c>
      <c r="J647" s="179" t="e">
        <f ca="1"/>
        <v>#NAME?</v>
      </c>
      <c r="L647" s="175">
        <f>NR_to_Cash!C$9</f>
        <v>-54723.468549817509</v>
      </c>
      <c r="M647" s="175">
        <f>NR_to_Cash!D$9</f>
        <v>-177401.26576231886</v>
      </c>
      <c r="N647" s="175">
        <f>NR_to_Cash!E$9</f>
        <v>-150226.47815209487</v>
      </c>
      <c r="O647" s="175">
        <f>NR_to_Cash!F$9</f>
        <v>-172910.78815747867</v>
      </c>
      <c r="Q647" s="1">
        <v>640</v>
      </c>
      <c r="R647" s="176">
        <v>-18326.11772376555</v>
      </c>
      <c r="S647" s="176">
        <v>225988.70623526513</v>
      </c>
      <c r="T647" s="176">
        <v>98454.519143635873</v>
      </c>
      <c r="U647" s="176">
        <v>129422.32117595198</v>
      </c>
      <c r="V647" s="2"/>
      <c r="W647" s="176">
        <v>-15945.313021061476</v>
      </c>
      <c r="X647" s="176">
        <v>-13986.17129511619</v>
      </c>
      <c r="Y647" s="176">
        <v>-27847.738357973052</v>
      </c>
      <c r="Z647" s="176">
        <v>21705.530864749802</v>
      </c>
      <c r="AA647" s="2"/>
      <c r="AB647" s="175">
        <v>-54723.468549817509</v>
      </c>
      <c r="AC647" s="175">
        <v>-177401.26576231886</v>
      </c>
      <c r="AD647" s="175">
        <v>-150226.47815209487</v>
      </c>
      <c r="AE647" s="175">
        <v>-172910.78815747867</v>
      </c>
    </row>
    <row r="648" spans="1:31">
      <c r="A648" s="1">
        <v>641</v>
      </c>
      <c r="B648" s="176">
        <f>'T Revenue'!B645-'Year 0'!G$8+'Year 0'!G$122</f>
        <v>-10691.823374060914</v>
      </c>
      <c r="C648" s="176">
        <f>'T Revenue'!C645-'Revenue Requirement'!C$4+'Revenue Requirement'!C$33</f>
        <v>189938.67974394257</v>
      </c>
      <c r="D648" s="176">
        <f>'T Revenue'!D645-'Revenue Requirement'!D$4+'Revenue Requirement'!D$33</f>
        <v>142196.82508305507</v>
      </c>
      <c r="E648" s="176">
        <f>'T Revenue'!E645-'Revenue Requirement'!E$4+'Revenue Requirement'!E$33</f>
        <v>72610.063615353312</v>
      </c>
      <c r="G648" s="179" t="e">
        <f ca="1"/>
        <v>#NAME?</v>
      </c>
      <c r="H648" s="179" t="e">
        <f ca="1"/>
        <v>#NAME?</v>
      </c>
      <c r="I648" s="179" t="e">
        <f ca="1"/>
        <v>#NAME?</v>
      </c>
      <c r="J648" s="179" t="e">
        <f ca="1"/>
        <v>#NAME?</v>
      </c>
      <c r="L648" s="175">
        <f>NR_to_Cash!C$9</f>
        <v>-54723.468549817509</v>
      </c>
      <c r="M648" s="175">
        <f>NR_to_Cash!D$9</f>
        <v>-177401.26576231886</v>
      </c>
      <c r="N648" s="175">
        <f>NR_to_Cash!E$9</f>
        <v>-150226.47815209487</v>
      </c>
      <c r="O648" s="175">
        <f>NR_to_Cash!F$9</f>
        <v>-172910.78815747867</v>
      </c>
      <c r="Q648" s="1">
        <v>641</v>
      </c>
      <c r="R648" s="176">
        <v>-10691.823374060914</v>
      </c>
      <c r="S648" s="176">
        <v>189938.67974394257</v>
      </c>
      <c r="T648" s="176">
        <v>142196.82508305507</v>
      </c>
      <c r="U648" s="176">
        <v>72610.063615353312</v>
      </c>
      <c r="V648" s="2"/>
      <c r="W648" s="176">
        <v>8013.4191816074308</v>
      </c>
      <c r="X648" s="176">
        <v>-39833.350312961964</v>
      </c>
      <c r="Y648" s="176">
        <v>-6554.1066797627136</v>
      </c>
      <c r="Z648" s="176">
        <v>-31815.836484117433</v>
      </c>
      <c r="AA648" s="2"/>
      <c r="AB648" s="175">
        <v>-54723.468549817509</v>
      </c>
      <c r="AC648" s="175">
        <v>-177401.26576231886</v>
      </c>
      <c r="AD648" s="175">
        <v>-150226.47815209487</v>
      </c>
      <c r="AE648" s="175">
        <v>-172910.78815747867</v>
      </c>
    </row>
    <row r="649" spans="1:31">
      <c r="A649" s="1">
        <v>642</v>
      </c>
      <c r="B649" s="176">
        <f>'T Revenue'!B646-'Year 0'!G$8+'Year 0'!G$122</f>
        <v>-11888.470920681953</v>
      </c>
      <c r="C649" s="176">
        <f>'T Revenue'!C646-'Revenue Requirement'!C$4+'Revenue Requirement'!C$33</f>
        <v>218896.12143487995</v>
      </c>
      <c r="D649" s="176">
        <f>'T Revenue'!D646-'Revenue Requirement'!D$4+'Revenue Requirement'!D$33</f>
        <v>108297.79154450609</v>
      </c>
      <c r="E649" s="176">
        <f>'T Revenue'!E646-'Revenue Requirement'!E$4+'Revenue Requirement'!E$33</f>
        <v>96470.955239099218</v>
      </c>
      <c r="G649" s="179" t="e">
        <f ca="1"/>
        <v>#NAME?</v>
      </c>
      <c r="H649" s="179" t="e">
        <f ca="1"/>
        <v>#NAME?</v>
      </c>
      <c r="I649" s="179" t="e">
        <f ca="1"/>
        <v>#NAME?</v>
      </c>
      <c r="J649" s="179" t="e">
        <f ca="1"/>
        <v>#NAME?</v>
      </c>
      <c r="L649" s="175">
        <f>NR_to_Cash!C$9</f>
        <v>-54723.468549817509</v>
      </c>
      <c r="M649" s="175">
        <f>NR_to_Cash!D$9</f>
        <v>-177401.26576231886</v>
      </c>
      <c r="N649" s="175">
        <f>NR_to_Cash!E$9</f>
        <v>-150226.47815209487</v>
      </c>
      <c r="O649" s="175">
        <f>NR_to_Cash!F$9</f>
        <v>-172910.78815747867</v>
      </c>
      <c r="Q649" s="1">
        <v>642</v>
      </c>
      <c r="R649" s="176">
        <v>-11888.470920681953</v>
      </c>
      <c r="S649" s="176">
        <v>218896.12143487995</v>
      </c>
      <c r="T649" s="176">
        <v>108297.79154450609</v>
      </c>
      <c r="U649" s="176">
        <v>96470.955239099218</v>
      </c>
      <c r="V649" s="2"/>
      <c r="W649" s="176">
        <v>2322.6204461666057</v>
      </c>
      <c r="X649" s="176">
        <v>-40092.561706633074</v>
      </c>
      <c r="Y649" s="176">
        <v>-1793.9998917693738</v>
      </c>
      <c r="Z649" s="176">
        <v>-7106.7238860840444</v>
      </c>
      <c r="AA649" s="2"/>
      <c r="AB649" s="175">
        <v>-54723.468549817509</v>
      </c>
      <c r="AC649" s="175">
        <v>-177401.26576231886</v>
      </c>
      <c r="AD649" s="175">
        <v>-150226.47815209487</v>
      </c>
      <c r="AE649" s="175">
        <v>-172910.78815747867</v>
      </c>
    </row>
    <row r="650" spans="1:31">
      <c r="A650" s="1">
        <v>643</v>
      </c>
      <c r="B650" s="176">
        <f>'T Revenue'!B647-'Year 0'!G$8+'Year 0'!G$122</f>
        <v>-4961.9081645156257</v>
      </c>
      <c r="C650" s="176">
        <f>'T Revenue'!C647-'Revenue Requirement'!C$4+'Revenue Requirement'!C$33</f>
        <v>215495.48033944448</v>
      </c>
      <c r="D650" s="176">
        <f>'T Revenue'!D647-'Revenue Requirement'!D$4+'Revenue Requirement'!D$33</f>
        <v>171960.41678896756</v>
      </c>
      <c r="E650" s="176">
        <f>'T Revenue'!E647-'Revenue Requirement'!E$4+'Revenue Requirement'!E$33</f>
        <v>123315.33034289116</v>
      </c>
      <c r="G650" s="179" t="e">
        <f ca="1"/>
        <v>#NAME?</v>
      </c>
      <c r="H650" s="179" t="e">
        <f ca="1"/>
        <v>#NAME?</v>
      </c>
      <c r="I650" s="179" t="e">
        <f ca="1"/>
        <v>#NAME?</v>
      </c>
      <c r="J650" s="179" t="e">
        <f ca="1"/>
        <v>#NAME?</v>
      </c>
      <c r="L650" s="175">
        <f>NR_to_Cash!C$9</f>
        <v>-54723.468549817509</v>
      </c>
      <c r="M650" s="175">
        <f>NR_to_Cash!D$9</f>
        <v>-177401.26576231886</v>
      </c>
      <c r="N650" s="175">
        <f>NR_to_Cash!E$9</f>
        <v>-150226.47815209487</v>
      </c>
      <c r="O650" s="175">
        <f>NR_to_Cash!F$9</f>
        <v>-172910.78815747867</v>
      </c>
      <c r="Q650" s="1">
        <v>643</v>
      </c>
      <c r="R650" s="176">
        <v>-4961.9081645156257</v>
      </c>
      <c r="S650" s="176">
        <v>215495.48033944448</v>
      </c>
      <c r="T650" s="176">
        <v>171960.41678896756</v>
      </c>
      <c r="U650" s="176">
        <v>123315.33034289116</v>
      </c>
      <c r="V650" s="2"/>
      <c r="W650" s="176">
        <v>-11185.383869701996</v>
      </c>
      <c r="X650" s="176">
        <v>-17058.123004995286</v>
      </c>
      <c r="Y650" s="176">
        <v>-540.1003244749736</v>
      </c>
      <c r="Z650" s="176">
        <v>-41392.552143005654</v>
      </c>
      <c r="AA650" s="2"/>
      <c r="AB650" s="175">
        <v>-54723.468549817509</v>
      </c>
      <c r="AC650" s="175">
        <v>-177401.26576231886</v>
      </c>
      <c r="AD650" s="175">
        <v>-150226.47815209487</v>
      </c>
      <c r="AE650" s="175">
        <v>-172910.78815747867</v>
      </c>
    </row>
    <row r="651" spans="1:31">
      <c r="A651" s="1">
        <v>644</v>
      </c>
      <c r="B651" s="176">
        <f>'T Revenue'!B648-'Year 0'!G$8+'Year 0'!G$122</f>
        <v>20816.335139147937</v>
      </c>
      <c r="C651" s="176">
        <f>'T Revenue'!C648-'Revenue Requirement'!C$4+'Revenue Requirement'!C$33</f>
        <v>236341.56684831344</v>
      </c>
      <c r="D651" s="176">
        <f>'T Revenue'!D648-'Revenue Requirement'!D$4+'Revenue Requirement'!D$33</f>
        <v>161344.84669806482</v>
      </c>
      <c r="E651" s="176">
        <f>'T Revenue'!E648-'Revenue Requirement'!E$4+'Revenue Requirement'!E$33</f>
        <v>116106.92446805094</v>
      </c>
      <c r="G651" s="179" t="e">
        <f ca="1"/>
        <v>#NAME?</v>
      </c>
      <c r="H651" s="179" t="e">
        <f ca="1"/>
        <v>#NAME?</v>
      </c>
      <c r="I651" s="179" t="e">
        <f ca="1"/>
        <v>#NAME?</v>
      </c>
      <c r="J651" s="179" t="e">
        <f ca="1"/>
        <v>#NAME?</v>
      </c>
      <c r="L651" s="175">
        <f>NR_to_Cash!C$9</f>
        <v>-54723.468549817509</v>
      </c>
      <c r="M651" s="175">
        <f>NR_to_Cash!D$9</f>
        <v>-177401.26576231886</v>
      </c>
      <c r="N651" s="175">
        <f>NR_to_Cash!E$9</f>
        <v>-150226.47815209487</v>
      </c>
      <c r="O651" s="175">
        <f>NR_to_Cash!F$9</f>
        <v>-172910.78815747867</v>
      </c>
      <c r="Q651" s="1">
        <v>644</v>
      </c>
      <c r="R651" s="176">
        <v>20816.335139147937</v>
      </c>
      <c r="S651" s="176">
        <v>236341.56684831344</v>
      </c>
      <c r="T651" s="176">
        <v>161344.84669806482</v>
      </c>
      <c r="U651" s="176">
        <v>116106.92446805094</v>
      </c>
      <c r="V651" s="2"/>
      <c r="W651" s="176">
        <v>-35242.041985466727</v>
      </c>
      <c r="X651" s="176">
        <v>3842.1867807051167</v>
      </c>
      <c r="Y651" s="176">
        <v>-41737.628317131894</v>
      </c>
      <c r="Z651" s="176">
        <v>-35562.856603109045</v>
      </c>
      <c r="AA651" s="2"/>
      <c r="AB651" s="175">
        <v>-54723.468549817509</v>
      </c>
      <c r="AC651" s="175">
        <v>-177401.26576231886</v>
      </c>
      <c r="AD651" s="175">
        <v>-150226.47815209487</v>
      </c>
      <c r="AE651" s="175">
        <v>-172910.78815747867</v>
      </c>
    </row>
    <row r="652" spans="1:31">
      <c r="A652" s="1">
        <v>645</v>
      </c>
      <c r="B652" s="176">
        <f>'T Revenue'!B649-'Year 0'!G$8+'Year 0'!G$122</f>
        <v>-1495.1009936358314</v>
      </c>
      <c r="C652" s="176">
        <f>'T Revenue'!C649-'Revenue Requirement'!C$4+'Revenue Requirement'!C$33</f>
        <v>211780.10546097672</v>
      </c>
      <c r="D652" s="176">
        <f>'T Revenue'!D649-'Revenue Requirement'!D$4+'Revenue Requirement'!D$33</f>
        <v>147445.97387215425</v>
      </c>
      <c r="E652" s="176">
        <f>'T Revenue'!E649-'Revenue Requirement'!E$4+'Revenue Requirement'!E$33</f>
        <v>91385.037460889667</v>
      </c>
      <c r="G652" s="179" t="e">
        <f ca="1"/>
        <v>#NAME?</v>
      </c>
      <c r="H652" s="179" t="e">
        <f ca="1"/>
        <v>#NAME?</v>
      </c>
      <c r="I652" s="179" t="e">
        <f ca="1"/>
        <v>#NAME?</v>
      </c>
      <c r="J652" s="179" t="e">
        <f ca="1"/>
        <v>#NAME?</v>
      </c>
      <c r="L652" s="175">
        <f>NR_to_Cash!C$9</f>
        <v>-54723.468549817509</v>
      </c>
      <c r="M652" s="175">
        <f>NR_to_Cash!D$9</f>
        <v>-177401.26576231886</v>
      </c>
      <c r="N652" s="175">
        <f>NR_to_Cash!E$9</f>
        <v>-150226.47815209487</v>
      </c>
      <c r="O652" s="175">
        <f>NR_to_Cash!F$9</f>
        <v>-172910.78815747867</v>
      </c>
      <c r="Q652" s="1">
        <v>645</v>
      </c>
      <c r="R652" s="176">
        <v>-1495.1009936358314</v>
      </c>
      <c r="S652" s="176">
        <v>211780.10546097672</v>
      </c>
      <c r="T652" s="176">
        <v>147445.97387215425</v>
      </c>
      <c r="U652" s="176">
        <v>91385.037460889667</v>
      </c>
      <c r="V652" s="2"/>
      <c r="W652" s="176">
        <v>-2424.4403170363512</v>
      </c>
      <c r="X652" s="176">
        <v>-8240.4776211266872</v>
      </c>
      <c r="Y652" s="176">
        <v>6460.2024776318576</v>
      </c>
      <c r="Z652" s="176">
        <v>-4449.0516670783982</v>
      </c>
      <c r="AA652" s="2"/>
      <c r="AB652" s="175">
        <v>-54723.468549817509</v>
      </c>
      <c r="AC652" s="175">
        <v>-177401.26576231886</v>
      </c>
      <c r="AD652" s="175">
        <v>-150226.47815209487</v>
      </c>
      <c r="AE652" s="175">
        <v>-172910.78815747867</v>
      </c>
    </row>
    <row r="653" spans="1:31">
      <c r="A653" s="1">
        <v>646</v>
      </c>
      <c r="B653" s="176">
        <f>'T Revenue'!B650-'Year 0'!G$8+'Year 0'!G$122</f>
        <v>7504.1189684639685</v>
      </c>
      <c r="C653" s="176">
        <f>'T Revenue'!C650-'Revenue Requirement'!C$4+'Revenue Requirement'!C$33</f>
        <v>265324.94436140475</v>
      </c>
      <c r="D653" s="176">
        <f>'T Revenue'!D650-'Revenue Requirement'!D$4+'Revenue Requirement'!D$33</f>
        <v>193149.34388802247</v>
      </c>
      <c r="E653" s="176">
        <f>'T Revenue'!E650-'Revenue Requirement'!E$4+'Revenue Requirement'!E$33</f>
        <v>102322.2325379129</v>
      </c>
      <c r="G653" s="179" t="e">
        <f ca="1"/>
        <v>#NAME?</v>
      </c>
      <c r="H653" s="179" t="e">
        <f ca="1"/>
        <v>#NAME?</v>
      </c>
      <c r="I653" s="179" t="e">
        <f ca="1"/>
        <v>#NAME?</v>
      </c>
      <c r="J653" s="179" t="e">
        <f ca="1"/>
        <v>#NAME?</v>
      </c>
      <c r="L653" s="175">
        <f>NR_to_Cash!C$9</f>
        <v>-54723.468549817509</v>
      </c>
      <c r="M653" s="175">
        <f>NR_to_Cash!D$9</f>
        <v>-177401.26576231886</v>
      </c>
      <c r="N653" s="175">
        <f>NR_to_Cash!E$9</f>
        <v>-150226.47815209487</v>
      </c>
      <c r="O653" s="175">
        <f>NR_to_Cash!F$9</f>
        <v>-172910.78815747867</v>
      </c>
      <c r="Q653" s="1">
        <v>646</v>
      </c>
      <c r="R653" s="176">
        <v>7504.1189684639685</v>
      </c>
      <c r="S653" s="176">
        <v>265324.94436140475</v>
      </c>
      <c r="T653" s="176">
        <v>193149.34388802247</v>
      </c>
      <c r="U653" s="176">
        <v>102322.2325379129</v>
      </c>
      <c r="V653" s="2"/>
      <c r="W653" s="176">
        <v>-19066.837999309879</v>
      </c>
      <c r="X653" s="176">
        <v>8970.078008164186</v>
      </c>
      <c r="Y653" s="176">
        <v>-30091.951794804307</v>
      </c>
      <c r="Z653" s="176">
        <v>-2357.3293211401906</v>
      </c>
      <c r="AA653" s="2"/>
      <c r="AB653" s="175">
        <v>-54723.468549817509</v>
      </c>
      <c r="AC653" s="175">
        <v>-177401.26576231886</v>
      </c>
      <c r="AD653" s="175">
        <v>-150226.47815209487</v>
      </c>
      <c r="AE653" s="175">
        <v>-172910.78815747867</v>
      </c>
    </row>
    <row r="654" spans="1:31">
      <c r="A654" s="1">
        <v>647</v>
      </c>
      <c r="B654" s="176">
        <f>'T Revenue'!B651-'Year 0'!G$8+'Year 0'!G$122</f>
        <v>-3051.5076623840723</v>
      </c>
      <c r="C654" s="176">
        <f>'T Revenue'!C651-'Revenue Requirement'!C$4+'Revenue Requirement'!C$33</f>
        <v>226875.86749970121</v>
      </c>
      <c r="D654" s="176">
        <f>'T Revenue'!D651-'Revenue Requirement'!D$4+'Revenue Requirement'!D$33</f>
        <v>122864.84479007334</v>
      </c>
      <c r="E654" s="176">
        <f>'T Revenue'!E651-'Revenue Requirement'!E$4+'Revenue Requirement'!E$33</f>
        <v>102200.63647972816</v>
      </c>
      <c r="G654" s="179" t="e">
        <f ca="1"/>
        <v>#NAME?</v>
      </c>
      <c r="H654" s="179" t="e">
        <f ca="1"/>
        <v>#NAME?</v>
      </c>
      <c r="I654" s="179" t="e">
        <f ca="1"/>
        <v>#NAME?</v>
      </c>
      <c r="J654" s="179" t="e">
        <f ca="1"/>
        <v>#NAME?</v>
      </c>
      <c r="L654" s="175">
        <f>NR_to_Cash!C$9</f>
        <v>-54723.468549817509</v>
      </c>
      <c r="M654" s="175">
        <f>NR_to_Cash!D$9</f>
        <v>-177401.26576231886</v>
      </c>
      <c r="N654" s="175">
        <f>NR_to_Cash!E$9</f>
        <v>-150226.47815209487</v>
      </c>
      <c r="O654" s="175">
        <f>NR_to_Cash!F$9</f>
        <v>-172910.78815747867</v>
      </c>
      <c r="Q654" s="1">
        <v>647</v>
      </c>
      <c r="R654" s="176">
        <v>-3051.5076623840723</v>
      </c>
      <c r="S654" s="176">
        <v>226875.86749970121</v>
      </c>
      <c r="T654" s="176">
        <v>122864.84479007334</v>
      </c>
      <c r="U654" s="176">
        <v>102200.63647972816</v>
      </c>
      <c r="V654" s="2"/>
      <c r="W654" s="176">
        <v>-6090.0894532544771</v>
      </c>
      <c r="X654" s="176">
        <v>-30617.942818025593</v>
      </c>
      <c r="Y654" s="176">
        <v>-46276.024504862027</v>
      </c>
      <c r="Z654" s="176">
        <v>-6814.0937193545979</v>
      </c>
      <c r="AA654" s="2"/>
      <c r="AB654" s="175">
        <v>-54723.468549817509</v>
      </c>
      <c r="AC654" s="175">
        <v>-177401.26576231886</v>
      </c>
      <c r="AD654" s="175">
        <v>-150226.47815209487</v>
      </c>
      <c r="AE654" s="175">
        <v>-172910.78815747867</v>
      </c>
    </row>
    <row r="655" spans="1:31">
      <c r="A655" s="1">
        <v>648</v>
      </c>
      <c r="B655" s="176">
        <f>'T Revenue'!B652-'Year 0'!G$8+'Year 0'!G$122</f>
        <v>-9530.5259809710551</v>
      </c>
      <c r="C655" s="176">
        <f>'T Revenue'!C652-'Revenue Requirement'!C$4+'Revenue Requirement'!C$33</f>
        <v>277407.54310614103</v>
      </c>
      <c r="D655" s="176">
        <f>'T Revenue'!D652-'Revenue Requirement'!D$4+'Revenue Requirement'!D$33</f>
        <v>217961.63808898046</v>
      </c>
      <c r="E655" s="176">
        <f>'T Revenue'!E652-'Revenue Requirement'!E$4+'Revenue Requirement'!E$33</f>
        <v>172575.01932082395</v>
      </c>
      <c r="G655" s="179" t="e">
        <f ca="1"/>
        <v>#NAME?</v>
      </c>
      <c r="H655" s="179" t="e">
        <f ca="1"/>
        <v>#NAME?</v>
      </c>
      <c r="I655" s="179" t="e">
        <f ca="1"/>
        <v>#NAME?</v>
      </c>
      <c r="J655" s="179" t="e">
        <f ca="1"/>
        <v>#NAME?</v>
      </c>
      <c r="L655" s="175">
        <f>NR_to_Cash!C$9</f>
        <v>-54723.468549817509</v>
      </c>
      <c r="M655" s="175">
        <f>NR_to_Cash!D$9</f>
        <v>-177401.26576231886</v>
      </c>
      <c r="N655" s="175">
        <f>NR_to_Cash!E$9</f>
        <v>-150226.47815209487</v>
      </c>
      <c r="O655" s="175">
        <f>NR_to_Cash!F$9</f>
        <v>-172910.78815747867</v>
      </c>
      <c r="Q655" s="1">
        <v>648</v>
      </c>
      <c r="R655" s="176">
        <v>-9530.5259809710551</v>
      </c>
      <c r="S655" s="176">
        <v>277407.54310614103</v>
      </c>
      <c r="T655" s="176">
        <v>217961.63808898046</v>
      </c>
      <c r="U655" s="176">
        <v>172575.01932082395</v>
      </c>
      <c r="V655" s="2"/>
      <c r="W655" s="176">
        <v>-12582.920503779314</v>
      </c>
      <c r="X655" s="176">
        <v>-3872.7080609784462</v>
      </c>
      <c r="Y655" s="176">
        <v>-68777.536835102597</v>
      </c>
      <c r="Z655" s="176">
        <v>20658.790465792874</v>
      </c>
      <c r="AA655" s="2"/>
      <c r="AB655" s="175">
        <v>-54723.468549817509</v>
      </c>
      <c r="AC655" s="175">
        <v>-177401.26576231886</v>
      </c>
      <c r="AD655" s="175">
        <v>-150226.47815209487</v>
      </c>
      <c r="AE655" s="175">
        <v>-172910.78815747867</v>
      </c>
    </row>
    <row r="656" spans="1:31">
      <c r="A656" s="1">
        <v>649</v>
      </c>
      <c r="B656" s="176">
        <f>'T Revenue'!B653-'Year 0'!G$8+'Year 0'!G$122</f>
        <v>24831.661934335716</v>
      </c>
      <c r="C656" s="176">
        <f>'T Revenue'!C653-'Revenue Requirement'!C$4+'Revenue Requirement'!C$33</f>
        <v>222689.05519769341</v>
      </c>
      <c r="D656" s="176">
        <f>'T Revenue'!D653-'Revenue Requirement'!D$4+'Revenue Requirement'!D$33</f>
        <v>167100.97568448959</v>
      </c>
      <c r="E656" s="176">
        <f>'T Revenue'!E653-'Revenue Requirement'!E$4+'Revenue Requirement'!E$33</f>
        <v>119687.15079056448</v>
      </c>
      <c r="G656" s="179" t="e">
        <f ca="1"/>
        <v>#NAME?</v>
      </c>
      <c r="H656" s="179" t="e">
        <f ca="1"/>
        <v>#NAME?</v>
      </c>
      <c r="I656" s="179" t="e">
        <f ca="1"/>
        <v>#NAME?</v>
      </c>
      <c r="J656" s="179" t="e">
        <f ca="1"/>
        <v>#NAME?</v>
      </c>
      <c r="L656" s="175">
        <f>NR_to_Cash!C$9</f>
        <v>-54723.468549817509</v>
      </c>
      <c r="M656" s="175">
        <f>NR_to_Cash!D$9</f>
        <v>-177401.26576231886</v>
      </c>
      <c r="N656" s="175">
        <f>NR_to_Cash!E$9</f>
        <v>-150226.47815209487</v>
      </c>
      <c r="O656" s="175">
        <f>NR_to_Cash!F$9</f>
        <v>-172910.78815747867</v>
      </c>
      <c r="Q656" s="1">
        <v>649</v>
      </c>
      <c r="R656" s="176">
        <v>24831.661934335716</v>
      </c>
      <c r="S656" s="176">
        <v>222689.05519769341</v>
      </c>
      <c r="T656" s="176">
        <v>167100.97568448959</v>
      </c>
      <c r="U656" s="176">
        <v>119687.15079056448</v>
      </c>
      <c r="V656" s="2"/>
      <c r="W656" s="176">
        <v>-22406.843225279474</v>
      </c>
      <c r="X656" s="176">
        <v>-18866.88121871301</v>
      </c>
      <c r="Y656" s="176">
        <v>-2559.8152003693394</v>
      </c>
      <c r="Z656" s="176">
        <v>-35164.318573008757</v>
      </c>
      <c r="AA656" s="2"/>
      <c r="AB656" s="175">
        <v>-54723.468549817509</v>
      </c>
      <c r="AC656" s="175">
        <v>-177401.26576231886</v>
      </c>
      <c r="AD656" s="175">
        <v>-150226.47815209487</v>
      </c>
      <c r="AE656" s="175">
        <v>-172910.78815747867</v>
      </c>
    </row>
    <row r="657" spans="1:31">
      <c r="A657" s="1">
        <v>650</v>
      </c>
      <c r="B657" s="176">
        <f>'T Revenue'!B654-'Year 0'!G$8+'Year 0'!G$122</f>
        <v>-22562.730864781188</v>
      </c>
      <c r="C657" s="176">
        <f>'T Revenue'!C654-'Revenue Requirement'!C$4+'Revenue Requirement'!C$33</f>
        <v>203823.39236415247</v>
      </c>
      <c r="D657" s="176">
        <f>'T Revenue'!D654-'Revenue Requirement'!D$4+'Revenue Requirement'!D$33</f>
        <v>126546.85934902751</v>
      </c>
      <c r="E657" s="176">
        <f>'T Revenue'!E654-'Revenue Requirement'!E$4+'Revenue Requirement'!E$33</f>
        <v>83194.327056407696</v>
      </c>
      <c r="G657" s="179" t="e">
        <f ca="1"/>
        <v>#NAME?</v>
      </c>
      <c r="H657" s="179" t="e">
        <f ca="1"/>
        <v>#NAME?</v>
      </c>
      <c r="I657" s="179" t="e">
        <f ca="1"/>
        <v>#NAME?</v>
      </c>
      <c r="J657" s="179" t="e">
        <f ca="1"/>
        <v>#NAME?</v>
      </c>
      <c r="L657" s="175">
        <f>NR_to_Cash!C$9</f>
        <v>-54723.468549817509</v>
      </c>
      <c r="M657" s="175">
        <f>NR_to_Cash!D$9</f>
        <v>-177401.26576231886</v>
      </c>
      <c r="N657" s="175">
        <f>NR_to_Cash!E$9</f>
        <v>-150226.47815209487</v>
      </c>
      <c r="O657" s="175">
        <f>NR_to_Cash!F$9</f>
        <v>-172910.78815747867</v>
      </c>
      <c r="Q657" s="1">
        <v>650</v>
      </c>
      <c r="R657" s="176">
        <v>-22562.730864781188</v>
      </c>
      <c r="S657" s="176">
        <v>203823.39236415247</v>
      </c>
      <c r="T657" s="176">
        <v>126546.85934902751</v>
      </c>
      <c r="U657" s="176">
        <v>83194.327056407696</v>
      </c>
      <c r="V657" s="2"/>
      <c r="W657" s="176">
        <v>-16983.117788309231</v>
      </c>
      <c r="X657" s="176">
        <v>-35378.344690007623</v>
      </c>
      <c r="Y657" s="176">
        <v>-15878.509873690782</v>
      </c>
      <c r="Z657" s="176">
        <v>-81303.310291828355</v>
      </c>
      <c r="AA657" s="2"/>
      <c r="AB657" s="175">
        <v>-54723.468549817509</v>
      </c>
      <c r="AC657" s="175">
        <v>-177401.26576231886</v>
      </c>
      <c r="AD657" s="175">
        <v>-150226.47815209487</v>
      </c>
      <c r="AE657" s="175">
        <v>-172910.78815747867</v>
      </c>
    </row>
    <row r="658" spans="1:31">
      <c r="A658" s="1">
        <v>651</v>
      </c>
      <c r="B658" s="176">
        <f>'T Revenue'!B655-'Year 0'!G$8+'Year 0'!G$122</f>
        <v>19068.354805510491</v>
      </c>
      <c r="C658" s="176">
        <f>'T Revenue'!C655-'Revenue Requirement'!C$4+'Revenue Requirement'!C$33</f>
        <v>260396.60321729584</v>
      </c>
      <c r="D658" s="176">
        <f>'T Revenue'!D655-'Revenue Requirement'!D$4+'Revenue Requirement'!D$33</f>
        <v>147150.27630099282</v>
      </c>
      <c r="E658" s="176">
        <f>'T Revenue'!E655-'Revenue Requirement'!E$4+'Revenue Requirement'!E$33</f>
        <v>84801.595778128365</v>
      </c>
      <c r="G658" s="179" t="e">
        <f ca="1"/>
        <v>#NAME?</v>
      </c>
      <c r="H658" s="179" t="e">
        <f ca="1"/>
        <v>#NAME?</v>
      </c>
      <c r="I658" s="179" t="e">
        <f ca="1"/>
        <v>#NAME?</v>
      </c>
      <c r="J658" s="179" t="e">
        <f ca="1"/>
        <v>#NAME?</v>
      </c>
      <c r="L658" s="175">
        <f>NR_to_Cash!C$9</f>
        <v>-54723.468549817509</v>
      </c>
      <c r="M658" s="175">
        <f>NR_to_Cash!D$9</f>
        <v>-177401.26576231886</v>
      </c>
      <c r="N658" s="175">
        <f>NR_to_Cash!E$9</f>
        <v>-150226.47815209487</v>
      </c>
      <c r="O658" s="175">
        <f>NR_to_Cash!F$9</f>
        <v>-172910.78815747867</v>
      </c>
      <c r="Q658" s="1">
        <v>651</v>
      </c>
      <c r="R658" s="176">
        <v>19068.354805510491</v>
      </c>
      <c r="S658" s="176">
        <v>260396.60321729584</v>
      </c>
      <c r="T658" s="176">
        <v>147150.27630099282</v>
      </c>
      <c r="U658" s="176">
        <v>84801.595778128365</v>
      </c>
      <c r="V658" s="2"/>
      <c r="W658" s="176">
        <v>6818.1590077119181</v>
      </c>
      <c r="X658" s="176">
        <v>-1710.922701878706</v>
      </c>
      <c r="Y658" s="176">
        <v>-24713.404112688731</v>
      </c>
      <c r="Z658" s="176">
        <v>-34722.57043602597</v>
      </c>
      <c r="AA658" s="2"/>
      <c r="AB658" s="175">
        <v>-54723.468549817509</v>
      </c>
      <c r="AC658" s="175">
        <v>-177401.26576231886</v>
      </c>
      <c r="AD658" s="175">
        <v>-150226.47815209487</v>
      </c>
      <c r="AE658" s="175">
        <v>-172910.78815747867</v>
      </c>
    </row>
    <row r="659" spans="1:31">
      <c r="A659" s="1">
        <v>652</v>
      </c>
      <c r="B659" s="176">
        <f>'T Revenue'!B656-'Year 0'!G$8+'Year 0'!G$122</f>
        <v>6560.5392611336429</v>
      </c>
      <c r="C659" s="176">
        <f>'T Revenue'!C656-'Revenue Requirement'!C$4+'Revenue Requirement'!C$33</f>
        <v>225273.32012807764</v>
      </c>
      <c r="D659" s="176">
        <f>'T Revenue'!D656-'Revenue Requirement'!D$4+'Revenue Requirement'!D$33</f>
        <v>135115.36953027826</v>
      </c>
      <c r="E659" s="176">
        <f>'T Revenue'!E656-'Revenue Requirement'!E$4+'Revenue Requirement'!E$33</f>
        <v>97358.776437408524</v>
      </c>
      <c r="G659" s="179" t="e">
        <f ca="1"/>
        <v>#NAME?</v>
      </c>
      <c r="H659" s="179" t="e">
        <f ca="1"/>
        <v>#NAME?</v>
      </c>
      <c r="I659" s="179" t="e">
        <f ca="1"/>
        <v>#NAME?</v>
      </c>
      <c r="J659" s="179" t="e">
        <f ca="1"/>
        <v>#NAME?</v>
      </c>
      <c r="L659" s="175">
        <f>NR_to_Cash!C$9</f>
        <v>-54723.468549817509</v>
      </c>
      <c r="M659" s="175">
        <f>NR_to_Cash!D$9</f>
        <v>-177401.26576231886</v>
      </c>
      <c r="N659" s="175">
        <f>NR_to_Cash!E$9</f>
        <v>-150226.47815209487</v>
      </c>
      <c r="O659" s="175">
        <f>NR_to_Cash!F$9</f>
        <v>-172910.78815747867</v>
      </c>
      <c r="Q659" s="1">
        <v>652</v>
      </c>
      <c r="R659" s="176">
        <v>6560.5392611336429</v>
      </c>
      <c r="S659" s="176">
        <v>225273.32012807764</v>
      </c>
      <c r="T659" s="176">
        <v>135115.36953027826</v>
      </c>
      <c r="U659" s="176">
        <v>97358.776437408524</v>
      </c>
      <c r="V659" s="2"/>
      <c r="W659" s="176">
        <v>-17388.026967936545</v>
      </c>
      <c r="X659" s="176">
        <v>-26340.645677421009</v>
      </c>
      <c r="Y659" s="176">
        <v>-10391.445358607918</v>
      </c>
      <c r="Z659" s="176">
        <v>-31526.906239193166</v>
      </c>
      <c r="AA659" s="2"/>
      <c r="AB659" s="175">
        <v>-54723.468549817509</v>
      </c>
      <c r="AC659" s="175">
        <v>-177401.26576231886</v>
      </c>
      <c r="AD659" s="175">
        <v>-150226.47815209487</v>
      </c>
      <c r="AE659" s="175">
        <v>-172910.78815747867</v>
      </c>
    </row>
    <row r="660" spans="1:31">
      <c r="A660" s="1">
        <v>653</v>
      </c>
      <c r="B660" s="176">
        <f>'T Revenue'!B657-'Year 0'!G$8+'Year 0'!G$122</f>
        <v>1133.3263596098404</v>
      </c>
      <c r="C660" s="176">
        <f>'T Revenue'!C657-'Revenue Requirement'!C$4+'Revenue Requirement'!C$33</f>
        <v>231806.58170008147</v>
      </c>
      <c r="D660" s="176">
        <f>'T Revenue'!D657-'Revenue Requirement'!D$4+'Revenue Requirement'!D$33</f>
        <v>225065.52761196694</v>
      </c>
      <c r="E660" s="176">
        <f>'T Revenue'!E657-'Revenue Requirement'!E$4+'Revenue Requirement'!E$33</f>
        <v>117018.87781703868</v>
      </c>
      <c r="G660" s="179" t="e">
        <f ca="1"/>
        <v>#NAME?</v>
      </c>
      <c r="H660" s="179" t="e">
        <f ca="1"/>
        <v>#NAME?</v>
      </c>
      <c r="I660" s="179" t="e">
        <f ca="1"/>
        <v>#NAME?</v>
      </c>
      <c r="J660" s="179" t="e">
        <f ca="1"/>
        <v>#NAME?</v>
      </c>
      <c r="L660" s="175">
        <f>NR_to_Cash!C$9</f>
        <v>-54723.468549817509</v>
      </c>
      <c r="M660" s="175">
        <f>NR_to_Cash!D$9</f>
        <v>-177401.26576231886</v>
      </c>
      <c r="N660" s="175">
        <f>NR_to_Cash!E$9</f>
        <v>-150226.47815209487</v>
      </c>
      <c r="O660" s="175">
        <f>NR_to_Cash!F$9</f>
        <v>-172910.78815747867</v>
      </c>
      <c r="Q660" s="1">
        <v>653</v>
      </c>
      <c r="R660" s="176">
        <v>1133.3263596098404</v>
      </c>
      <c r="S660" s="176">
        <v>231806.58170008147</v>
      </c>
      <c r="T660" s="176">
        <v>225065.52761196694</v>
      </c>
      <c r="U660" s="176">
        <v>117018.87781703868</v>
      </c>
      <c r="V660" s="2"/>
      <c r="W660" s="176">
        <v>5748.2281611844664</v>
      </c>
      <c r="X660" s="176">
        <v>14770.742890322814</v>
      </c>
      <c r="Y660" s="176">
        <v>11291.917077432154</v>
      </c>
      <c r="Z660" s="176">
        <v>-29179.96616160078</v>
      </c>
      <c r="AA660" s="2"/>
      <c r="AB660" s="175">
        <v>-54723.468549817509</v>
      </c>
      <c r="AC660" s="175">
        <v>-177401.26576231886</v>
      </c>
      <c r="AD660" s="175">
        <v>-150226.47815209487</v>
      </c>
      <c r="AE660" s="175">
        <v>-172910.78815747867</v>
      </c>
    </row>
    <row r="661" spans="1:31">
      <c r="A661" s="1">
        <v>654</v>
      </c>
      <c r="B661" s="176">
        <f>'T Revenue'!B658-'Year 0'!G$8+'Year 0'!G$122</f>
        <v>-10379.704397342866</v>
      </c>
      <c r="C661" s="176">
        <f>'T Revenue'!C658-'Revenue Requirement'!C$4+'Revenue Requirement'!C$33</f>
        <v>227527.00548019819</v>
      </c>
      <c r="D661" s="176">
        <f>'T Revenue'!D658-'Revenue Requirement'!D$4+'Revenue Requirement'!D$33</f>
        <v>125442.06444995757</v>
      </c>
      <c r="E661" s="176">
        <f>'T Revenue'!E658-'Revenue Requirement'!E$4+'Revenue Requirement'!E$33</f>
        <v>38008.430971344234</v>
      </c>
      <c r="G661" s="179" t="e">
        <f ca="1"/>
        <v>#NAME?</v>
      </c>
      <c r="H661" s="179" t="e">
        <f ca="1"/>
        <v>#NAME?</v>
      </c>
      <c r="I661" s="179" t="e">
        <f ca="1"/>
        <v>#NAME?</v>
      </c>
      <c r="J661" s="179" t="e">
        <f ca="1"/>
        <v>#NAME?</v>
      </c>
      <c r="L661" s="175">
        <f>NR_to_Cash!C$9</f>
        <v>-54723.468549817509</v>
      </c>
      <c r="M661" s="175">
        <f>NR_to_Cash!D$9</f>
        <v>-177401.26576231886</v>
      </c>
      <c r="N661" s="175">
        <f>NR_to_Cash!E$9</f>
        <v>-150226.47815209487</v>
      </c>
      <c r="O661" s="175">
        <f>NR_to_Cash!F$9</f>
        <v>-172910.78815747867</v>
      </c>
      <c r="Q661" s="1">
        <v>654</v>
      </c>
      <c r="R661" s="176">
        <v>-10379.704397342866</v>
      </c>
      <c r="S661" s="176">
        <v>227527.00548019819</v>
      </c>
      <c r="T661" s="176">
        <v>125442.06444995757</v>
      </c>
      <c r="U661" s="176">
        <v>38008.430971344234</v>
      </c>
      <c r="V661" s="2"/>
      <c r="W661" s="176">
        <v>3480.8380902771605</v>
      </c>
      <c r="X661" s="176">
        <v>-5608.9054524272215</v>
      </c>
      <c r="Y661" s="176">
        <v>5481.6517488551326</v>
      </c>
      <c r="Z661" s="176">
        <v>-14918.466628624592</v>
      </c>
      <c r="AA661" s="2"/>
      <c r="AB661" s="175">
        <v>-54723.468549817509</v>
      </c>
      <c r="AC661" s="175">
        <v>-177401.26576231886</v>
      </c>
      <c r="AD661" s="175">
        <v>-150226.47815209487</v>
      </c>
      <c r="AE661" s="175">
        <v>-172910.78815747867</v>
      </c>
    </row>
    <row r="662" spans="1:31">
      <c r="A662" s="1">
        <v>655</v>
      </c>
      <c r="B662" s="176">
        <f>'T Revenue'!B659-'Year 0'!G$8+'Year 0'!G$122</f>
        <v>-22901.255416366272</v>
      </c>
      <c r="C662" s="176">
        <f>'T Revenue'!C659-'Revenue Requirement'!C$4+'Revenue Requirement'!C$33</f>
        <v>234461.06400674791</v>
      </c>
      <c r="D662" s="176">
        <f>'T Revenue'!D659-'Revenue Requirement'!D$4+'Revenue Requirement'!D$33</f>
        <v>179433.44263869314</v>
      </c>
      <c r="E662" s="176">
        <f>'T Revenue'!E659-'Revenue Requirement'!E$4+'Revenue Requirement'!E$33</f>
        <v>79043.656719992636</v>
      </c>
      <c r="G662" s="179" t="e">
        <f ca="1"/>
        <v>#NAME?</v>
      </c>
      <c r="H662" s="179" t="e">
        <f ca="1"/>
        <v>#NAME?</v>
      </c>
      <c r="I662" s="179" t="e">
        <f ca="1"/>
        <v>#NAME?</v>
      </c>
      <c r="J662" s="179" t="e">
        <f ca="1"/>
        <v>#NAME?</v>
      </c>
      <c r="L662" s="175">
        <f>NR_to_Cash!C$9</f>
        <v>-54723.468549817509</v>
      </c>
      <c r="M662" s="175">
        <f>NR_to_Cash!D$9</f>
        <v>-177401.26576231886</v>
      </c>
      <c r="N662" s="175">
        <f>NR_to_Cash!E$9</f>
        <v>-150226.47815209487</v>
      </c>
      <c r="O662" s="175">
        <f>NR_to_Cash!F$9</f>
        <v>-172910.78815747867</v>
      </c>
      <c r="Q662" s="1">
        <v>655</v>
      </c>
      <c r="R662" s="176">
        <v>-22901.255416366272</v>
      </c>
      <c r="S662" s="176">
        <v>234461.06400674791</v>
      </c>
      <c r="T662" s="176">
        <v>179433.44263869314</v>
      </c>
      <c r="U662" s="176">
        <v>79043.656719992636</v>
      </c>
      <c r="V662" s="2"/>
      <c r="W662" s="176">
        <v>-40387.665010433528</v>
      </c>
      <c r="X662" s="176">
        <v>4061.9844602104276</v>
      </c>
      <c r="Y662" s="176">
        <v>26718.943457245361</v>
      </c>
      <c r="Z662" s="176">
        <v>-26044.047395123402</v>
      </c>
      <c r="AA662" s="2"/>
      <c r="AB662" s="175">
        <v>-54723.468549817509</v>
      </c>
      <c r="AC662" s="175">
        <v>-177401.26576231886</v>
      </c>
      <c r="AD662" s="175">
        <v>-150226.47815209487</v>
      </c>
      <c r="AE662" s="175">
        <v>-172910.78815747867</v>
      </c>
    </row>
    <row r="663" spans="1:31">
      <c r="A663" s="1">
        <v>656</v>
      </c>
      <c r="B663" s="176">
        <f>'T Revenue'!B660-'Year 0'!G$8+'Year 0'!G$122</f>
        <v>-29818.936576022534</v>
      </c>
      <c r="C663" s="176">
        <f>'T Revenue'!C660-'Revenue Requirement'!C$4+'Revenue Requirement'!C$33</f>
        <v>218635.81928454479</v>
      </c>
      <c r="D663" s="176">
        <f>'T Revenue'!D660-'Revenue Requirement'!D$4+'Revenue Requirement'!D$33</f>
        <v>168695.2571508151</v>
      </c>
      <c r="E663" s="176">
        <f>'T Revenue'!E660-'Revenue Requirement'!E$4+'Revenue Requirement'!E$33</f>
        <v>67191.653580508195</v>
      </c>
      <c r="G663" s="179" t="e">
        <f ca="1"/>
        <v>#NAME?</v>
      </c>
      <c r="H663" s="179" t="e">
        <f ca="1"/>
        <v>#NAME?</v>
      </c>
      <c r="I663" s="179" t="e">
        <f ca="1"/>
        <v>#NAME?</v>
      </c>
      <c r="J663" s="179" t="e">
        <f ca="1"/>
        <v>#NAME?</v>
      </c>
      <c r="L663" s="175">
        <f>NR_to_Cash!C$9</f>
        <v>-54723.468549817509</v>
      </c>
      <c r="M663" s="175">
        <f>NR_to_Cash!D$9</f>
        <v>-177401.26576231886</v>
      </c>
      <c r="N663" s="175">
        <f>NR_to_Cash!E$9</f>
        <v>-150226.47815209487</v>
      </c>
      <c r="O663" s="175">
        <f>NR_to_Cash!F$9</f>
        <v>-172910.78815747867</v>
      </c>
      <c r="Q663" s="1">
        <v>656</v>
      </c>
      <c r="R663" s="176">
        <v>-29818.936576022534</v>
      </c>
      <c r="S663" s="176">
        <v>218635.81928454479</v>
      </c>
      <c r="T663" s="176">
        <v>168695.2571508151</v>
      </c>
      <c r="U663" s="176">
        <v>67191.653580508195</v>
      </c>
      <c r="V663" s="2"/>
      <c r="W663" s="176">
        <v>-22292.323357237619</v>
      </c>
      <c r="X663" s="176">
        <v>-17038.816511873854</v>
      </c>
      <c r="Y663" s="176">
        <v>-14834.914817281067</v>
      </c>
      <c r="Z663" s="176">
        <v>-40919.235147979343</v>
      </c>
      <c r="AA663" s="2"/>
      <c r="AB663" s="175">
        <v>-54723.468549817509</v>
      </c>
      <c r="AC663" s="175">
        <v>-177401.26576231886</v>
      </c>
      <c r="AD663" s="175">
        <v>-150226.47815209487</v>
      </c>
      <c r="AE663" s="175">
        <v>-172910.78815747867</v>
      </c>
    </row>
    <row r="664" spans="1:31">
      <c r="A664" s="1">
        <v>657</v>
      </c>
      <c r="B664" s="176">
        <f>'T Revenue'!B661-'Year 0'!G$8+'Year 0'!G$122</f>
        <v>-10580.346051537199</v>
      </c>
      <c r="C664" s="176">
        <f>'T Revenue'!C661-'Revenue Requirement'!C$4+'Revenue Requirement'!C$33</f>
        <v>210792.43842049502</v>
      </c>
      <c r="D664" s="176">
        <f>'T Revenue'!D661-'Revenue Requirement'!D$4+'Revenue Requirement'!D$33</f>
        <v>150494.15913447086</v>
      </c>
      <c r="E664" s="176">
        <f>'T Revenue'!E661-'Revenue Requirement'!E$4+'Revenue Requirement'!E$33</f>
        <v>100022.38017115067</v>
      </c>
      <c r="G664" s="179" t="e">
        <f ca="1"/>
        <v>#NAME?</v>
      </c>
      <c r="H664" s="179" t="e">
        <f ca="1"/>
        <v>#NAME?</v>
      </c>
      <c r="I664" s="179" t="e">
        <f ca="1"/>
        <v>#NAME?</v>
      </c>
      <c r="J664" s="179" t="e">
        <f ca="1"/>
        <v>#NAME?</v>
      </c>
      <c r="L664" s="175">
        <f>NR_to_Cash!C$9</f>
        <v>-54723.468549817509</v>
      </c>
      <c r="M664" s="175">
        <f>NR_to_Cash!D$9</f>
        <v>-177401.26576231886</v>
      </c>
      <c r="N664" s="175">
        <f>NR_to_Cash!E$9</f>
        <v>-150226.47815209487</v>
      </c>
      <c r="O664" s="175">
        <f>NR_to_Cash!F$9</f>
        <v>-172910.78815747867</v>
      </c>
      <c r="Q664" s="1">
        <v>657</v>
      </c>
      <c r="R664" s="176">
        <v>-10580.346051537199</v>
      </c>
      <c r="S664" s="176">
        <v>210792.43842049502</v>
      </c>
      <c r="T664" s="176">
        <v>150494.15913447086</v>
      </c>
      <c r="U664" s="176">
        <v>100022.38017115067</v>
      </c>
      <c r="V664" s="2"/>
      <c r="W664" s="176">
        <v>-36835.841940658167</v>
      </c>
      <c r="X664" s="176">
        <v>8439.3864634537604</v>
      </c>
      <c r="Y664" s="176">
        <v>-4086.6954264044762</v>
      </c>
      <c r="Z664" s="176">
        <v>-15974.100395834539</v>
      </c>
      <c r="AA664" s="2"/>
      <c r="AB664" s="175">
        <v>-54723.468549817509</v>
      </c>
      <c r="AC664" s="175">
        <v>-177401.26576231886</v>
      </c>
      <c r="AD664" s="175">
        <v>-150226.47815209487</v>
      </c>
      <c r="AE664" s="175">
        <v>-172910.78815747867</v>
      </c>
    </row>
    <row r="665" spans="1:31">
      <c r="A665" s="1">
        <v>658</v>
      </c>
      <c r="B665" s="176">
        <f>'T Revenue'!B662-'Year 0'!G$8+'Year 0'!G$122</f>
        <v>19958.576215194771</v>
      </c>
      <c r="C665" s="176">
        <f>'T Revenue'!C662-'Revenue Requirement'!C$4+'Revenue Requirement'!C$33</f>
        <v>230077.62712426344</v>
      </c>
      <c r="D665" s="176">
        <f>'T Revenue'!D662-'Revenue Requirement'!D$4+'Revenue Requirement'!D$33</f>
        <v>166287.6010433191</v>
      </c>
      <c r="E665" s="176">
        <f>'T Revenue'!E662-'Revenue Requirement'!E$4+'Revenue Requirement'!E$33</f>
        <v>82847.168966394849</v>
      </c>
      <c r="G665" s="179" t="e">
        <f ca="1"/>
        <v>#NAME?</v>
      </c>
      <c r="H665" s="179" t="e">
        <f ca="1"/>
        <v>#NAME?</v>
      </c>
      <c r="I665" s="179" t="e">
        <f ca="1"/>
        <v>#NAME?</v>
      </c>
      <c r="J665" s="179" t="e">
        <f ca="1"/>
        <v>#NAME?</v>
      </c>
      <c r="L665" s="175">
        <f>NR_to_Cash!C$9</f>
        <v>-54723.468549817509</v>
      </c>
      <c r="M665" s="175">
        <f>NR_to_Cash!D$9</f>
        <v>-177401.26576231886</v>
      </c>
      <c r="N665" s="175">
        <f>NR_to_Cash!E$9</f>
        <v>-150226.47815209487</v>
      </c>
      <c r="O665" s="175">
        <f>NR_to_Cash!F$9</f>
        <v>-172910.78815747867</v>
      </c>
      <c r="Q665" s="1">
        <v>658</v>
      </c>
      <c r="R665" s="176">
        <v>19958.576215194771</v>
      </c>
      <c r="S665" s="176">
        <v>230077.62712426344</v>
      </c>
      <c r="T665" s="176">
        <v>166287.6010433191</v>
      </c>
      <c r="U665" s="176">
        <v>82847.168966394849</v>
      </c>
      <c r="V665" s="2"/>
      <c r="W665" s="176">
        <v>-18903.520282946061</v>
      </c>
      <c r="X665" s="176">
        <v>-14780.693186627468</v>
      </c>
      <c r="Y665" s="176">
        <v>-17003.847629445838</v>
      </c>
      <c r="Z665" s="176">
        <v>-14396.359661767259</v>
      </c>
      <c r="AA665" s="2"/>
      <c r="AB665" s="175">
        <v>-54723.468549817509</v>
      </c>
      <c r="AC665" s="175">
        <v>-177401.26576231886</v>
      </c>
      <c r="AD665" s="175">
        <v>-150226.47815209487</v>
      </c>
      <c r="AE665" s="175">
        <v>-172910.78815747867</v>
      </c>
    </row>
    <row r="666" spans="1:31">
      <c r="A666" s="1">
        <v>659</v>
      </c>
      <c r="B666" s="176">
        <f>'T Revenue'!B663-'Year 0'!G$8+'Year 0'!G$122</f>
        <v>8156.4775092485361</v>
      </c>
      <c r="C666" s="176">
        <f>'T Revenue'!C663-'Revenue Requirement'!C$4+'Revenue Requirement'!C$33</f>
        <v>235819.69924394344</v>
      </c>
      <c r="D666" s="176">
        <f>'T Revenue'!D663-'Revenue Requirement'!D$4+'Revenue Requirement'!D$33</f>
        <v>120104.21717756474</v>
      </c>
      <c r="E666" s="176">
        <f>'T Revenue'!E663-'Revenue Requirement'!E$4+'Revenue Requirement'!E$33</f>
        <v>31243.983021948719</v>
      </c>
      <c r="G666" s="179" t="e">
        <f ca="1"/>
        <v>#NAME?</v>
      </c>
      <c r="H666" s="179" t="e">
        <f ca="1"/>
        <v>#NAME?</v>
      </c>
      <c r="I666" s="179" t="e">
        <f ca="1"/>
        <v>#NAME?</v>
      </c>
      <c r="J666" s="179" t="e">
        <f ca="1"/>
        <v>#NAME?</v>
      </c>
      <c r="L666" s="175">
        <f>NR_to_Cash!C$9</f>
        <v>-54723.468549817509</v>
      </c>
      <c r="M666" s="175">
        <f>NR_to_Cash!D$9</f>
        <v>-177401.26576231886</v>
      </c>
      <c r="N666" s="175">
        <f>NR_to_Cash!E$9</f>
        <v>-150226.47815209487</v>
      </c>
      <c r="O666" s="175">
        <f>NR_to_Cash!F$9</f>
        <v>-172910.78815747867</v>
      </c>
      <c r="Q666" s="1">
        <v>659</v>
      </c>
      <c r="R666" s="176">
        <v>8156.4775092485361</v>
      </c>
      <c r="S666" s="176">
        <v>235819.69924394344</v>
      </c>
      <c r="T666" s="176">
        <v>120104.21717756474</v>
      </c>
      <c r="U666" s="176">
        <v>31243.983021948719</v>
      </c>
      <c r="V666" s="2"/>
      <c r="W666" s="176">
        <v>14052.065755104064</v>
      </c>
      <c r="X666" s="176">
        <v>-12330.637626134558</v>
      </c>
      <c r="Y666" s="176">
        <v>-6234.4740817816928</v>
      </c>
      <c r="Z666" s="176">
        <v>-11589.493660568492</v>
      </c>
      <c r="AA666" s="2"/>
      <c r="AB666" s="175">
        <v>-54723.468549817509</v>
      </c>
      <c r="AC666" s="175">
        <v>-177401.26576231886</v>
      </c>
      <c r="AD666" s="175">
        <v>-150226.47815209487</v>
      </c>
      <c r="AE666" s="175">
        <v>-172910.78815747867</v>
      </c>
    </row>
    <row r="667" spans="1:31">
      <c r="A667" s="1">
        <v>660</v>
      </c>
      <c r="B667" s="176">
        <f>'T Revenue'!B664-'Year 0'!G$8+'Year 0'!G$122</f>
        <v>-26375.18337588571</v>
      </c>
      <c r="C667" s="176">
        <f>'T Revenue'!C664-'Revenue Requirement'!C$4+'Revenue Requirement'!C$33</f>
        <v>219213.45253210235</v>
      </c>
      <c r="D667" s="176">
        <f>'T Revenue'!D664-'Revenue Requirement'!D$4+'Revenue Requirement'!D$33</f>
        <v>101260.11836568196</v>
      </c>
      <c r="E667" s="176">
        <f>'T Revenue'!E664-'Revenue Requirement'!E$4+'Revenue Requirement'!E$33</f>
        <v>48701.897254638141</v>
      </c>
      <c r="G667" s="179" t="e">
        <f ca="1"/>
        <v>#NAME?</v>
      </c>
      <c r="H667" s="179" t="e">
        <f ca="1"/>
        <v>#NAME?</v>
      </c>
      <c r="I667" s="179" t="e">
        <f ca="1"/>
        <v>#NAME?</v>
      </c>
      <c r="J667" s="179" t="e">
        <f ca="1"/>
        <v>#NAME?</v>
      </c>
      <c r="L667" s="175">
        <f>NR_to_Cash!C$9</f>
        <v>-54723.468549817509</v>
      </c>
      <c r="M667" s="175">
        <f>NR_to_Cash!D$9</f>
        <v>-177401.26576231886</v>
      </c>
      <c r="N667" s="175">
        <f>NR_to_Cash!E$9</f>
        <v>-150226.47815209487</v>
      </c>
      <c r="O667" s="175">
        <f>NR_to_Cash!F$9</f>
        <v>-172910.78815747867</v>
      </c>
      <c r="Q667" s="1">
        <v>660</v>
      </c>
      <c r="R667" s="176">
        <v>-26375.18337588571</v>
      </c>
      <c r="S667" s="176">
        <v>219213.45253210235</v>
      </c>
      <c r="T667" s="176">
        <v>101260.11836568196</v>
      </c>
      <c r="U667" s="176">
        <v>48701.897254638141</v>
      </c>
      <c r="V667" s="2"/>
      <c r="W667" s="176">
        <v>190.63909838697873</v>
      </c>
      <c r="X667" s="176">
        <v>-7917.8277502078563</v>
      </c>
      <c r="Y667" s="176">
        <v>-9037.3988720960915</v>
      </c>
      <c r="Z667" s="176">
        <v>8777.5446889502928</v>
      </c>
      <c r="AA667" s="2"/>
      <c r="AB667" s="175">
        <v>-54723.468549817509</v>
      </c>
      <c r="AC667" s="175">
        <v>-177401.26576231886</v>
      </c>
      <c r="AD667" s="175">
        <v>-150226.47815209487</v>
      </c>
      <c r="AE667" s="175">
        <v>-172910.78815747867</v>
      </c>
    </row>
    <row r="668" spans="1:31">
      <c r="A668" s="1">
        <v>661</v>
      </c>
      <c r="B668" s="176">
        <f>'T Revenue'!B665-'Year 0'!G$8+'Year 0'!G$122</f>
        <v>24517.690602595219</v>
      </c>
      <c r="C668" s="176">
        <f>'T Revenue'!C665-'Revenue Requirement'!C$4+'Revenue Requirement'!C$33</f>
        <v>301476.75062966859</v>
      </c>
      <c r="D668" s="176">
        <f>'T Revenue'!D665-'Revenue Requirement'!D$4+'Revenue Requirement'!D$33</f>
        <v>209032.06844690768</v>
      </c>
      <c r="E668" s="176">
        <f>'T Revenue'!E665-'Revenue Requirement'!E$4+'Revenue Requirement'!E$33</f>
        <v>215038.34504455328</v>
      </c>
      <c r="G668" s="179" t="e">
        <f ca="1"/>
        <v>#NAME?</v>
      </c>
      <c r="H668" s="179" t="e">
        <f ca="1"/>
        <v>#NAME?</v>
      </c>
      <c r="I668" s="179" t="e">
        <f ca="1"/>
        <v>#NAME?</v>
      </c>
      <c r="J668" s="179" t="e">
        <f ca="1"/>
        <v>#NAME?</v>
      </c>
      <c r="L668" s="175">
        <f>NR_to_Cash!C$9</f>
        <v>-54723.468549817509</v>
      </c>
      <c r="M668" s="175">
        <f>NR_to_Cash!D$9</f>
        <v>-177401.26576231886</v>
      </c>
      <c r="N668" s="175">
        <f>NR_to_Cash!E$9</f>
        <v>-150226.47815209487</v>
      </c>
      <c r="O668" s="175">
        <f>NR_to_Cash!F$9</f>
        <v>-172910.78815747867</v>
      </c>
      <c r="Q668" s="1">
        <v>661</v>
      </c>
      <c r="R668" s="176">
        <v>24517.690602595219</v>
      </c>
      <c r="S668" s="176">
        <v>301476.75062966859</v>
      </c>
      <c r="T668" s="176">
        <v>209032.06844690768</v>
      </c>
      <c r="U668" s="176">
        <v>215038.34504455328</v>
      </c>
      <c r="V668" s="2"/>
      <c r="W668" s="176">
        <v>-53591.994716871995</v>
      </c>
      <c r="X668" s="176">
        <v>742.25216258130968</v>
      </c>
      <c r="Y668" s="176">
        <v>-37306.697851267643</v>
      </c>
      <c r="Z668" s="176">
        <v>-12988.012085171416</v>
      </c>
      <c r="AA668" s="2"/>
      <c r="AB668" s="175">
        <v>-54723.468549817509</v>
      </c>
      <c r="AC668" s="175">
        <v>-177401.26576231886</v>
      </c>
      <c r="AD668" s="175">
        <v>-150226.47815209487</v>
      </c>
      <c r="AE668" s="175">
        <v>-172910.78815747867</v>
      </c>
    </row>
    <row r="669" spans="1:31">
      <c r="A669" s="1">
        <v>662</v>
      </c>
      <c r="B669" s="176">
        <f>'T Revenue'!B666-'Year 0'!G$8+'Year 0'!G$122</f>
        <v>-10894.889340753667</v>
      </c>
      <c r="C669" s="176">
        <f>'T Revenue'!C666-'Revenue Requirement'!C$4+'Revenue Requirement'!C$33</f>
        <v>222835.12643759069</v>
      </c>
      <c r="D669" s="176">
        <f>'T Revenue'!D666-'Revenue Requirement'!D$4+'Revenue Requirement'!D$33</f>
        <v>139337.32763083698</v>
      </c>
      <c r="E669" s="176">
        <f>'T Revenue'!E666-'Revenue Requirement'!E$4+'Revenue Requirement'!E$33</f>
        <v>102536.74456842919</v>
      </c>
      <c r="G669" s="179" t="e">
        <f ca="1"/>
        <v>#NAME?</v>
      </c>
      <c r="H669" s="179" t="e">
        <f ca="1"/>
        <v>#NAME?</v>
      </c>
      <c r="I669" s="179" t="e">
        <f ca="1"/>
        <v>#NAME?</v>
      </c>
      <c r="J669" s="179" t="e">
        <f ca="1"/>
        <v>#NAME?</v>
      </c>
      <c r="L669" s="175">
        <f>NR_to_Cash!C$9</f>
        <v>-54723.468549817509</v>
      </c>
      <c r="M669" s="175">
        <f>NR_to_Cash!D$9</f>
        <v>-177401.26576231886</v>
      </c>
      <c r="N669" s="175">
        <f>NR_to_Cash!E$9</f>
        <v>-150226.47815209487</v>
      </c>
      <c r="O669" s="175">
        <f>NR_to_Cash!F$9</f>
        <v>-172910.78815747867</v>
      </c>
      <c r="Q669" s="1">
        <v>662</v>
      </c>
      <c r="R669" s="176">
        <v>-10894.889340753667</v>
      </c>
      <c r="S669" s="176">
        <v>222835.12643759069</v>
      </c>
      <c r="T669" s="176">
        <v>139337.32763083698</v>
      </c>
      <c r="U669" s="176">
        <v>102536.74456842919</v>
      </c>
      <c r="V669" s="2"/>
      <c r="W669" s="176">
        <v>-13185.463764779852</v>
      </c>
      <c r="X669" s="176">
        <v>-44218.419037003769</v>
      </c>
      <c r="Y669" s="176">
        <v>-13756.284221606795</v>
      </c>
      <c r="Z669" s="176">
        <v>-2815.3093431654852</v>
      </c>
      <c r="AA669" s="2"/>
      <c r="AB669" s="175">
        <v>-54723.468549817509</v>
      </c>
      <c r="AC669" s="175">
        <v>-177401.26576231886</v>
      </c>
      <c r="AD669" s="175">
        <v>-150226.47815209487</v>
      </c>
      <c r="AE669" s="175">
        <v>-172910.78815747867</v>
      </c>
    </row>
    <row r="670" spans="1:31">
      <c r="A670" s="1">
        <v>663</v>
      </c>
      <c r="B670" s="176">
        <f>'T Revenue'!B667-'Year 0'!G$8+'Year 0'!G$122</f>
        <v>-7075.4891260124277</v>
      </c>
      <c r="C670" s="176">
        <f>'T Revenue'!C667-'Revenue Requirement'!C$4+'Revenue Requirement'!C$33</f>
        <v>210067.20802176697</v>
      </c>
      <c r="D670" s="176">
        <f>'T Revenue'!D667-'Revenue Requirement'!D$4+'Revenue Requirement'!D$33</f>
        <v>156192.29461121699</v>
      </c>
      <c r="E670" s="176">
        <f>'T Revenue'!E667-'Revenue Requirement'!E$4+'Revenue Requirement'!E$33</f>
        <v>146471.68602217291</v>
      </c>
      <c r="G670" s="179" t="e">
        <f ca="1"/>
        <v>#NAME?</v>
      </c>
      <c r="H670" s="179" t="e">
        <f ca="1"/>
        <v>#NAME?</v>
      </c>
      <c r="I670" s="179" t="e">
        <f ca="1"/>
        <v>#NAME?</v>
      </c>
      <c r="J670" s="179" t="e">
        <f ca="1"/>
        <v>#NAME?</v>
      </c>
      <c r="L670" s="175">
        <f>NR_to_Cash!C$9</f>
        <v>-54723.468549817509</v>
      </c>
      <c r="M670" s="175">
        <f>NR_to_Cash!D$9</f>
        <v>-177401.26576231886</v>
      </c>
      <c r="N670" s="175">
        <f>NR_to_Cash!E$9</f>
        <v>-150226.47815209487</v>
      </c>
      <c r="O670" s="175">
        <f>NR_to_Cash!F$9</f>
        <v>-172910.78815747867</v>
      </c>
      <c r="Q670" s="1">
        <v>663</v>
      </c>
      <c r="R670" s="176">
        <v>-7075.4891260124277</v>
      </c>
      <c r="S670" s="176">
        <v>210067.20802176697</v>
      </c>
      <c r="T670" s="176">
        <v>156192.29461121699</v>
      </c>
      <c r="U670" s="176">
        <v>146471.68602217291</v>
      </c>
      <c r="V670" s="2"/>
      <c r="W670" s="176">
        <v>-20941.479708266095</v>
      </c>
      <c r="X670" s="176">
        <v>26925.216034231009</v>
      </c>
      <c r="Y670" s="176">
        <v>-2368.9284900855273</v>
      </c>
      <c r="Z670" s="176">
        <v>7955.3009213572368</v>
      </c>
      <c r="AA670" s="2"/>
      <c r="AB670" s="175">
        <v>-54723.468549817509</v>
      </c>
      <c r="AC670" s="175">
        <v>-177401.26576231886</v>
      </c>
      <c r="AD670" s="175">
        <v>-150226.47815209487</v>
      </c>
      <c r="AE670" s="175">
        <v>-172910.78815747867</v>
      </c>
    </row>
    <row r="671" spans="1:31">
      <c r="A671" s="1">
        <v>664</v>
      </c>
      <c r="B671" s="176">
        <f>'T Revenue'!B668-'Year 0'!G$8+'Year 0'!G$122</f>
        <v>16244.984170936048</v>
      </c>
      <c r="C671" s="176">
        <f>'T Revenue'!C668-'Revenue Requirement'!C$4+'Revenue Requirement'!C$33</f>
        <v>281259.16072073253</v>
      </c>
      <c r="D671" s="176">
        <f>'T Revenue'!D668-'Revenue Requirement'!D$4+'Revenue Requirement'!D$33</f>
        <v>170769.13325205329</v>
      </c>
      <c r="E671" s="176">
        <f>'T Revenue'!E668-'Revenue Requirement'!E$4+'Revenue Requirement'!E$33</f>
        <v>86070.967299012002</v>
      </c>
      <c r="G671" s="179" t="e">
        <f ca="1"/>
        <v>#NAME?</v>
      </c>
      <c r="H671" s="179" t="e">
        <f ca="1"/>
        <v>#NAME?</v>
      </c>
      <c r="I671" s="179" t="e">
        <f ca="1"/>
        <v>#NAME?</v>
      </c>
      <c r="J671" s="179" t="e">
        <f ca="1"/>
        <v>#NAME?</v>
      </c>
      <c r="L671" s="175">
        <f>NR_to_Cash!C$9</f>
        <v>-54723.468549817509</v>
      </c>
      <c r="M671" s="175">
        <f>NR_to_Cash!D$9</f>
        <v>-177401.26576231886</v>
      </c>
      <c r="N671" s="175">
        <f>NR_to_Cash!E$9</f>
        <v>-150226.47815209487</v>
      </c>
      <c r="O671" s="175">
        <f>NR_to_Cash!F$9</f>
        <v>-172910.78815747867</v>
      </c>
      <c r="Q671" s="1">
        <v>664</v>
      </c>
      <c r="R671" s="176">
        <v>16244.984170936048</v>
      </c>
      <c r="S671" s="176">
        <v>281259.16072073253</v>
      </c>
      <c r="T671" s="176">
        <v>170769.13325205329</v>
      </c>
      <c r="U671" s="176">
        <v>86070.967299012002</v>
      </c>
      <c r="V671" s="2"/>
      <c r="W671" s="176">
        <v>-56072.629706621519</v>
      </c>
      <c r="X671" s="176">
        <v>-62476.818220011657</v>
      </c>
      <c r="Y671" s="176">
        <v>-28224.651459393091</v>
      </c>
      <c r="Z671" s="176">
        <v>-9292.6337945742998</v>
      </c>
      <c r="AA671" s="2"/>
      <c r="AB671" s="175">
        <v>-54723.468549817509</v>
      </c>
      <c r="AC671" s="175">
        <v>-177401.26576231886</v>
      </c>
      <c r="AD671" s="175">
        <v>-150226.47815209487</v>
      </c>
      <c r="AE671" s="175">
        <v>-172910.78815747867</v>
      </c>
    </row>
    <row r="672" spans="1:31">
      <c r="A672" s="1">
        <v>665</v>
      </c>
      <c r="B672" s="176">
        <f>'T Revenue'!B669-'Year 0'!G$8+'Year 0'!G$122</f>
        <v>18745.528121122858</v>
      </c>
      <c r="C672" s="176">
        <f>'T Revenue'!C669-'Revenue Requirement'!C$4+'Revenue Requirement'!C$33</f>
        <v>233253.40237915167</v>
      </c>
      <c r="D672" s="176">
        <f>'T Revenue'!D669-'Revenue Requirement'!D$4+'Revenue Requirement'!D$33</f>
        <v>173786.39727518288</v>
      </c>
      <c r="E672" s="176">
        <f>'T Revenue'!E669-'Revenue Requirement'!E$4+'Revenue Requirement'!E$33</f>
        <v>97782.769146623323</v>
      </c>
      <c r="G672" s="179" t="e">
        <f ca="1"/>
        <v>#NAME?</v>
      </c>
      <c r="H672" s="179" t="e">
        <f ca="1"/>
        <v>#NAME?</v>
      </c>
      <c r="I672" s="179" t="e">
        <f ca="1"/>
        <v>#NAME?</v>
      </c>
      <c r="J672" s="179" t="e">
        <f ca="1"/>
        <v>#NAME?</v>
      </c>
      <c r="L672" s="175">
        <f>NR_to_Cash!C$9</f>
        <v>-54723.468549817509</v>
      </c>
      <c r="M672" s="175">
        <f>NR_to_Cash!D$9</f>
        <v>-177401.26576231886</v>
      </c>
      <c r="N672" s="175">
        <f>NR_to_Cash!E$9</f>
        <v>-150226.47815209487</v>
      </c>
      <c r="O672" s="175">
        <f>NR_to_Cash!F$9</f>
        <v>-172910.78815747867</v>
      </c>
      <c r="Q672" s="1">
        <v>665</v>
      </c>
      <c r="R672" s="176">
        <v>18745.528121122858</v>
      </c>
      <c r="S672" s="176">
        <v>233253.40237915167</v>
      </c>
      <c r="T672" s="176">
        <v>173786.39727518288</v>
      </c>
      <c r="U672" s="176">
        <v>97782.769146623323</v>
      </c>
      <c r="V672" s="2"/>
      <c r="W672" s="176">
        <v>-32194.080427653855</v>
      </c>
      <c r="X672" s="176">
        <v>-19987.418273467105</v>
      </c>
      <c r="Y672" s="176">
        <v>-41299.036201111507</v>
      </c>
      <c r="Z672" s="176">
        <v>-23049.993143510772</v>
      </c>
      <c r="AA672" s="2"/>
      <c r="AB672" s="175">
        <v>-54723.468549817509</v>
      </c>
      <c r="AC672" s="175">
        <v>-177401.26576231886</v>
      </c>
      <c r="AD672" s="175">
        <v>-150226.47815209487</v>
      </c>
      <c r="AE672" s="175">
        <v>-172910.78815747867</v>
      </c>
    </row>
    <row r="673" spans="1:31">
      <c r="A673" s="1">
        <v>666</v>
      </c>
      <c r="B673" s="176">
        <f>'T Revenue'!B670-'Year 0'!G$8+'Year 0'!G$122</f>
        <v>-3410.4887485844083</v>
      </c>
      <c r="C673" s="176">
        <f>'T Revenue'!C670-'Revenue Requirement'!C$4+'Revenue Requirement'!C$33</f>
        <v>255204.08605567995</v>
      </c>
      <c r="D673" s="176">
        <f>'T Revenue'!D670-'Revenue Requirement'!D$4+'Revenue Requirement'!D$33</f>
        <v>112798.19891926646</v>
      </c>
      <c r="E673" s="176">
        <f>'T Revenue'!E670-'Revenue Requirement'!E$4+'Revenue Requirement'!E$33</f>
        <v>96399.644207742531</v>
      </c>
      <c r="G673" s="179" t="e">
        <f ca="1"/>
        <v>#NAME?</v>
      </c>
      <c r="H673" s="179" t="e">
        <f ca="1"/>
        <v>#NAME?</v>
      </c>
      <c r="I673" s="179" t="e">
        <f ca="1"/>
        <v>#NAME?</v>
      </c>
      <c r="J673" s="179" t="e">
        <f ca="1"/>
        <v>#NAME?</v>
      </c>
      <c r="L673" s="175">
        <f>NR_to_Cash!C$9</f>
        <v>-54723.468549817509</v>
      </c>
      <c r="M673" s="175">
        <f>NR_to_Cash!D$9</f>
        <v>-177401.26576231886</v>
      </c>
      <c r="N673" s="175">
        <f>NR_to_Cash!E$9</f>
        <v>-150226.47815209487</v>
      </c>
      <c r="O673" s="175">
        <f>NR_to_Cash!F$9</f>
        <v>-172910.78815747867</v>
      </c>
      <c r="Q673" s="1">
        <v>666</v>
      </c>
      <c r="R673" s="176">
        <v>-3410.4887485844083</v>
      </c>
      <c r="S673" s="176">
        <v>255204.08605567995</v>
      </c>
      <c r="T673" s="176">
        <v>112798.19891926646</v>
      </c>
      <c r="U673" s="176">
        <v>96399.644207742531</v>
      </c>
      <c r="V673" s="2"/>
      <c r="W673" s="176">
        <v>-7550.8662304200698</v>
      </c>
      <c r="X673" s="176">
        <v>14391.421184896491</v>
      </c>
      <c r="Y673" s="176">
        <v>-41796.391100638779</v>
      </c>
      <c r="Z673" s="176">
        <v>-34519.499509406509</v>
      </c>
      <c r="AA673" s="2"/>
      <c r="AB673" s="175">
        <v>-54723.468549817509</v>
      </c>
      <c r="AC673" s="175">
        <v>-177401.26576231886</v>
      </c>
      <c r="AD673" s="175">
        <v>-150226.47815209487</v>
      </c>
      <c r="AE673" s="175">
        <v>-172910.78815747867</v>
      </c>
    </row>
    <row r="674" spans="1:31">
      <c r="A674" s="1">
        <v>667</v>
      </c>
      <c r="B674" s="176">
        <f>'T Revenue'!B671-'Year 0'!G$8+'Year 0'!G$122</f>
        <v>10153.409545535687</v>
      </c>
      <c r="C674" s="176">
        <f>'T Revenue'!C671-'Revenue Requirement'!C$4+'Revenue Requirement'!C$33</f>
        <v>249219.28116450366</v>
      </c>
      <c r="D674" s="176">
        <f>'T Revenue'!D671-'Revenue Requirement'!D$4+'Revenue Requirement'!D$33</f>
        <v>176402.82302397094</v>
      </c>
      <c r="E674" s="176">
        <f>'T Revenue'!E671-'Revenue Requirement'!E$4+'Revenue Requirement'!E$33</f>
        <v>110890.2400020964</v>
      </c>
      <c r="G674" s="179" t="e">
        <f ca="1"/>
        <v>#NAME?</v>
      </c>
      <c r="H674" s="179" t="e">
        <f ca="1"/>
        <v>#NAME?</v>
      </c>
      <c r="I674" s="179" t="e">
        <f ca="1"/>
        <v>#NAME?</v>
      </c>
      <c r="J674" s="179" t="e">
        <f ca="1"/>
        <v>#NAME?</v>
      </c>
      <c r="L674" s="175">
        <f>NR_to_Cash!C$9</f>
        <v>-54723.468549817509</v>
      </c>
      <c r="M674" s="175">
        <f>NR_to_Cash!D$9</f>
        <v>-177401.26576231886</v>
      </c>
      <c r="N674" s="175">
        <f>NR_to_Cash!E$9</f>
        <v>-150226.47815209487</v>
      </c>
      <c r="O674" s="175">
        <f>NR_to_Cash!F$9</f>
        <v>-172910.78815747867</v>
      </c>
      <c r="Q674" s="1">
        <v>667</v>
      </c>
      <c r="R674" s="176">
        <v>10153.409545535687</v>
      </c>
      <c r="S674" s="176">
        <v>249219.28116450366</v>
      </c>
      <c r="T674" s="176">
        <v>176402.82302397094</v>
      </c>
      <c r="U674" s="176">
        <v>110890.2400020964</v>
      </c>
      <c r="V674" s="2"/>
      <c r="W674" s="176">
        <v>-28382.383534466266</v>
      </c>
      <c r="X674" s="176">
        <v>17119.501741156681</v>
      </c>
      <c r="Y674" s="176">
        <v>-33177.0731906984</v>
      </c>
      <c r="Z674" s="176">
        <v>-23280.192791331559</v>
      </c>
      <c r="AA674" s="2"/>
      <c r="AB674" s="175">
        <v>-54723.468549817509</v>
      </c>
      <c r="AC674" s="175">
        <v>-177401.26576231886</v>
      </c>
      <c r="AD674" s="175">
        <v>-150226.47815209487</v>
      </c>
      <c r="AE674" s="175">
        <v>-172910.78815747867</v>
      </c>
    </row>
    <row r="675" spans="1:31">
      <c r="A675" s="1">
        <v>668</v>
      </c>
      <c r="B675" s="176">
        <f>'T Revenue'!B672-'Year 0'!G$8+'Year 0'!G$122</f>
        <v>-17012.189281232655</v>
      </c>
      <c r="C675" s="176">
        <f>'T Revenue'!C672-'Revenue Requirement'!C$4+'Revenue Requirement'!C$33</f>
        <v>219577.5982196643</v>
      </c>
      <c r="D675" s="176">
        <f>'T Revenue'!D672-'Revenue Requirement'!D$4+'Revenue Requirement'!D$33</f>
        <v>146738.74253686331</v>
      </c>
      <c r="E675" s="176">
        <f>'T Revenue'!E672-'Revenue Requirement'!E$4+'Revenue Requirement'!E$33</f>
        <v>75702.735938453348</v>
      </c>
      <c r="G675" s="179" t="e">
        <f ca="1"/>
        <v>#NAME?</v>
      </c>
      <c r="H675" s="179" t="e">
        <f ca="1"/>
        <v>#NAME?</v>
      </c>
      <c r="I675" s="179" t="e">
        <f ca="1"/>
        <v>#NAME?</v>
      </c>
      <c r="J675" s="179" t="e">
        <f ca="1"/>
        <v>#NAME?</v>
      </c>
      <c r="L675" s="175">
        <f>NR_to_Cash!C$9</f>
        <v>-54723.468549817509</v>
      </c>
      <c r="M675" s="175">
        <f>NR_to_Cash!D$9</f>
        <v>-177401.26576231886</v>
      </c>
      <c r="N675" s="175">
        <f>NR_to_Cash!E$9</f>
        <v>-150226.47815209487</v>
      </c>
      <c r="O675" s="175">
        <f>NR_to_Cash!F$9</f>
        <v>-172910.78815747867</v>
      </c>
      <c r="Q675" s="1">
        <v>668</v>
      </c>
      <c r="R675" s="176">
        <v>-17012.189281232655</v>
      </c>
      <c r="S675" s="176">
        <v>219577.5982196643</v>
      </c>
      <c r="T675" s="176">
        <v>146738.74253686331</v>
      </c>
      <c r="U675" s="176">
        <v>75702.735938453348</v>
      </c>
      <c r="V675" s="2"/>
      <c r="W675" s="176">
        <v>-18344.450842299382</v>
      </c>
      <c r="X675" s="176">
        <v>-10767.315890230471</v>
      </c>
      <c r="Y675" s="176">
        <v>-850.48254193272442</v>
      </c>
      <c r="Z675" s="176">
        <v>-9402.4843093485106</v>
      </c>
      <c r="AA675" s="2"/>
      <c r="AB675" s="175">
        <v>-54723.468549817509</v>
      </c>
      <c r="AC675" s="175">
        <v>-177401.26576231886</v>
      </c>
      <c r="AD675" s="175">
        <v>-150226.47815209487</v>
      </c>
      <c r="AE675" s="175">
        <v>-172910.78815747867</v>
      </c>
    </row>
    <row r="676" spans="1:31">
      <c r="A676" s="1">
        <v>669</v>
      </c>
      <c r="B676" s="176">
        <f>'T Revenue'!B673-'Year 0'!G$8+'Year 0'!G$122</f>
        <v>9383.3437843327411</v>
      </c>
      <c r="C676" s="176">
        <f>'T Revenue'!C673-'Revenue Requirement'!C$4+'Revenue Requirement'!C$33</f>
        <v>223703.50505266455</v>
      </c>
      <c r="D676" s="176">
        <f>'T Revenue'!D673-'Revenue Requirement'!D$4+'Revenue Requirement'!D$33</f>
        <v>148838.83384193038</v>
      </c>
      <c r="E676" s="176">
        <f>'T Revenue'!E673-'Revenue Requirement'!E$4+'Revenue Requirement'!E$33</f>
        <v>122011.08228298719</v>
      </c>
      <c r="G676" s="179" t="e">
        <f ca="1"/>
        <v>#NAME?</v>
      </c>
      <c r="H676" s="179" t="e">
        <f ca="1"/>
        <v>#NAME?</v>
      </c>
      <c r="I676" s="179" t="e">
        <f ca="1"/>
        <v>#NAME?</v>
      </c>
      <c r="J676" s="179" t="e">
        <f ca="1"/>
        <v>#NAME?</v>
      </c>
      <c r="L676" s="175">
        <f>NR_to_Cash!C$9</f>
        <v>-54723.468549817509</v>
      </c>
      <c r="M676" s="175">
        <f>NR_to_Cash!D$9</f>
        <v>-177401.26576231886</v>
      </c>
      <c r="N676" s="175">
        <f>NR_to_Cash!E$9</f>
        <v>-150226.47815209487</v>
      </c>
      <c r="O676" s="175">
        <f>NR_to_Cash!F$9</f>
        <v>-172910.78815747867</v>
      </c>
      <c r="Q676" s="1">
        <v>669</v>
      </c>
      <c r="R676" s="176">
        <v>9383.3437843327411</v>
      </c>
      <c r="S676" s="176">
        <v>223703.50505266455</v>
      </c>
      <c r="T676" s="176">
        <v>148838.83384193038</v>
      </c>
      <c r="U676" s="176">
        <v>122011.08228298719</v>
      </c>
      <c r="V676" s="2"/>
      <c r="W676" s="176">
        <v>-7428.3679317136994</v>
      </c>
      <c r="X676" s="176">
        <v>7395.1171380742453</v>
      </c>
      <c r="Y676" s="176">
        <v>-10734.176721203374</v>
      </c>
      <c r="Z676" s="176">
        <v>-10086.261910264613</v>
      </c>
      <c r="AA676" s="2"/>
      <c r="AB676" s="175">
        <v>-54723.468549817509</v>
      </c>
      <c r="AC676" s="175">
        <v>-177401.26576231886</v>
      </c>
      <c r="AD676" s="175">
        <v>-150226.47815209487</v>
      </c>
      <c r="AE676" s="175">
        <v>-172910.78815747867</v>
      </c>
    </row>
    <row r="677" spans="1:31">
      <c r="A677" s="1">
        <v>670</v>
      </c>
      <c r="B677" s="176">
        <f>'T Revenue'!B674-'Year 0'!G$8+'Year 0'!G$122</f>
        <v>-170.75101541774347</v>
      </c>
      <c r="C677" s="176">
        <f>'T Revenue'!C674-'Revenue Requirement'!C$4+'Revenue Requirement'!C$33</f>
        <v>236282.57869002502</v>
      </c>
      <c r="D677" s="176">
        <f>'T Revenue'!D674-'Revenue Requirement'!D$4+'Revenue Requirement'!D$33</f>
        <v>178752.29149184586</v>
      </c>
      <c r="E677" s="176">
        <f>'T Revenue'!E674-'Revenue Requirement'!E$4+'Revenue Requirement'!E$33</f>
        <v>109337.99219534919</v>
      </c>
      <c r="G677" s="179" t="e">
        <f ca="1"/>
        <v>#NAME?</v>
      </c>
      <c r="H677" s="179" t="e">
        <f ca="1"/>
        <v>#NAME?</v>
      </c>
      <c r="I677" s="179" t="e">
        <f ca="1"/>
        <v>#NAME?</v>
      </c>
      <c r="J677" s="179" t="e">
        <f ca="1"/>
        <v>#NAME?</v>
      </c>
      <c r="L677" s="175">
        <f>NR_to_Cash!C$9</f>
        <v>-54723.468549817509</v>
      </c>
      <c r="M677" s="175">
        <f>NR_to_Cash!D$9</f>
        <v>-177401.26576231886</v>
      </c>
      <c r="N677" s="175">
        <f>NR_to_Cash!E$9</f>
        <v>-150226.47815209487</v>
      </c>
      <c r="O677" s="175">
        <f>NR_to_Cash!F$9</f>
        <v>-172910.78815747867</v>
      </c>
      <c r="Q677" s="1">
        <v>670</v>
      </c>
      <c r="R677" s="176">
        <v>-170.75101541774347</v>
      </c>
      <c r="S677" s="176">
        <v>236282.57869002502</v>
      </c>
      <c r="T677" s="176">
        <v>178752.29149184586</v>
      </c>
      <c r="U677" s="176">
        <v>109337.99219534919</v>
      </c>
      <c r="V677" s="2"/>
      <c r="W677" s="176">
        <v>-72975.522264390253</v>
      </c>
      <c r="X677" s="176">
        <v>-24178.184493898647</v>
      </c>
      <c r="Y677" s="176">
        <v>17599.27768877917</v>
      </c>
      <c r="Z677" s="176">
        <v>27772.678467072546</v>
      </c>
      <c r="AA677" s="2"/>
      <c r="AB677" s="175">
        <v>-54723.468549817509</v>
      </c>
      <c r="AC677" s="175">
        <v>-177401.26576231886</v>
      </c>
      <c r="AD677" s="175">
        <v>-150226.47815209487</v>
      </c>
      <c r="AE677" s="175">
        <v>-172910.78815747867</v>
      </c>
    </row>
    <row r="678" spans="1:31">
      <c r="A678" s="1">
        <v>671</v>
      </c>
      <c r="B678" s="176">
        <f>'T Revenue'!B675-'Year 0'!G$8+'Year 0'!G$122</f>
        <v>-3180.2112168844324</v>
      </c>
      <c r="C678" s="176">
        <f>'T Revenue'!C675-'Revenue Requirement'!C$4+'Revenue Requirement'!C$33</f>
        <v>248965.88291770709</v>
      </c>
      <c r="D678" s="176">
        <f>'T Revenue'!D675-'Revenue Requirement'!D$4+'Revenue Requirement'!D$33</f>
        <v>204031.35306150001</v>
      </c>
      <c r="E678" s="176">
        <f>'T Revenue'!E675-'Revenue Requirement'!E$4+'Revenue Requirement'!E$33</f>
        <v>162746.23565336061</v>
      </c>
      <c r="G678" s="179" t="e">
        <f ca="1"/>
        <v>#NAME?</v>
      </c>
      <c r="H678" s="179" t="e">
        <f ca="1"/>
        <v>#NAME?</v>
      </c>
      <c r="I678" s="179" t="e">
        <f ca="1"/>
        <v>#NAME?</v>
      </c>
      <c r="J678" s="179" t="e">
        <f ca="1"/>
        <v>#NAME?</v>
      </c>
      <c r="L678" s="175">
        <f>NR_to_Cash!C$9</f>
        <v>-54723.468549817509</v>
      </c>
      <c r="M678" s="175">
        <f>NR_to_Cash!D$9</f>
        <v>-177401.26576231886</v>
      </c>
      <c r="N678" s="175">
        <f>NR_to_Cash!E$9</f>
        <v>-150226.47815209487</v>
      </c>
      <c r="O678" s="175">
        <f>NR_to_Cash!F$9</f>
        <v>-172910.78815747867</v>
      </c>
      <c r="Q678" s="1">
        <v>671</v>
      </c>
      <c r="R678" s="176">
        <v>-3180.2112168844324</v>
      </c>
      <c r="S678" s="176">
        <v>248965.88291770709</v>
      </c>
      <c r="T678" s="176">
        <v>204031.35306150001</v>
      </c>
      <c r="U678" s="176">
        <v>162746.23565336061</v>
      </c>
      <c r="V678" s="2"/>
      <c r="W678" s="176">
        <v>-8092.2566920644604</v>
      </c>
      <c r="X678" s="176">
        <v>-13207.839454971952</v>
      </c>
      <c r="Y678" s="176">
        <v>-4077.825253080111</v>
      </c>
      <c r="Z678" s="176">
        <v>-26080.643638150068</v>
      </c>
      <c r="AA678" s="2"/>
      <c r="AB678" s="175">
        <v>-54723.468549817509</v>
      </c>
      <c r="AC678" s="175">
        <v>-177401.26576231886</v>
      </c>
      <c r="AD678" s="175">
        <v>-150226.47815209487</v>
      </c>
      <c r="AE678" s="175">
        <v>-172910.78815747867</v>
      </c>
    </row>
    <row r="679" spans="1:31">
      <c r="A679" s="1">
        <v>672</v>
      </c>
      <c r="B679" s="176">
        <f>'T Revenue'!B676-'Year 0'!G$8+'Year 0'!G$122</f>
        <v>-5025.3979837226216</v>
      </c>
      <c r="C679" s="176">
        <f>'T Revenue'!C676-'Revenue Requirement'!C$4+'Revenue Requirement'!C$33</f>
        <v>207828.30662240461</v>
      </c>
      <c r="D679" s="176">
        <f>'T Revenue'!D676-'Revenue Requirement'!D$4+'Revenue Requirement'!D$33</f>
        <v>116017.47919598012</v>
      </c>
      <c r="E679" s="176">
        <f>'T Revenue'!E676-'Revenue Requirement'!E$4+'Revenue Requirement'!E$33</f>
        <v>68812.075132307597</v>
      </c>
      <c r="G679" s="179" t="e">
        <f ca="1"/>
        <v>#NAME?</v>
      </c>
      <c r="H679" s="179" t="e">
        <f ca="1"/>
        <v>#NAME?</v>
      </c>
      <c r="I679" s="179" t="e">
        <f ca="1"/>
        <v>#NAME?</v>
      </c>
      <c r="J679" s="179" t="e">
        <f ca="1"/>
        <v>#NAME?</v>
      </c>
      <c r="L679" s="175">
        <f>NR_to_Cash!C$9</f>
        <v>-54723.468549817509</v>
      </c>
      <c r="M679" s="175">
        <f>NR_to_Cash!D$9</f>
        <v>-177401.26576231886</v>
      </c>
      <c r="N679" s="175">
        <f>NR_to_Cash!E$9</f>
        <v>-150226.47815209487</v>
      </c>
      <c r="O679" s="175">
        <f>NR_to_Cash!F$9</f>
        <v>-172910.78815747867</v>
      </c>
      <c r="Q679" s="1">
        <v>672</v>
      </c>
      <c r="R679" s="176">
        <v>-5025.3979837226216</v>
      </c>
      <c r="S679" s="176">
        <v>207828.30662240461</v>
      </c>
      <c r="T679" s="176">
        <v>116017.47919598012</v>
      </c>
      <c r="U679" s="176">
        <v>68812.075132307597</v>
      </c>
      <c r="V679" s="2"/>
      <c r="W679" s="176">
        <v>-19930.131994094118</v>
      </c>
      <c r="X679" s="176">
        <v>-45393.476179881487</v>
      </c>
      <c r="Y679" s="176">
        <v>16731.615471335826</v>
      </c>
      <c r="Z679" s="176">
        <v>-31045.897132587153</v>
      </c>
      <c r="AA679" s="2"/>
      <c r="AB679" s="175">
        <v>-54723.468549817509</v>
      </c>
      <c r="AC679" s="175">
        <v>-177401.26576231886</v>
      </c>
      <c r="AD679" s="175">
        <v>-150226.47815209487</v>
      </c>
      <c r="AE679" s="175">
        <v>-172910.78815747867</v>
      </c>
    </row>
    <row r="680" spans="1:31">
      <c r="A680" s="1">
        <v>673</v>
      </c>
      <c r="B680" s="176">
        <f>'T Revenue'!B677-'Year 0'!G$8+'Year 0'!G$122</f>
        <v>-6206.7872535206843</v>
      </c>
      <c r="C680" s="176">
        <f>'T Revenue'!C677-'Revenue Requirement'!C$4+'Revenue Requirement'!C$33</f>
        <v>220512.55283224909</v>
      </c>
      <c r="D680" s="176">
        <f>'T Revenue'!D677-'Revenue Requirement'!D$4+'Revenue Requirement'!D$33</f>
        <v>163845.83757414413</v>
      </c>
      <c r="E680" s="176">
        <f>'T Revenue'!E677-'Revenue Requirement'!E$4+'Revenue Requirement'!E$33</f>
        <v>111972.64584679971</v>
      </c>
      <c r="G680" s="179" t="e">
        <f ca="1"/>
        <v>#NAME?</v>
      </c>
      <c r="H680" s="179" t="e">
        <f ca="1"/>
        <v>#NAME?</v>
      </c>
      <c r="I680" s="179" t="e">
        <f ca="1"/>
        <v>#NAME?</v>
      </c>
      <c r="J680" s="179" t="e">
        <f ca="1"/>
        <v>#NAME?</v>
      </c>
      <c r="L680" s="175">
        <f>NR_to_Cash!C$9</f>
        <v>-54723.468549817509</v>
      </c>
      <c r="M680" s="175">
        <f>NR_to_Cash!D$9</f>
        <v>-177401.26576231886</v>
      </c>
      <c r="N680" s="175">
        <f>NR_to_Cash!E$9</f>
        <v>-150226.47815209487</v>
      </c>
      <c r="O680" s="175">
        <f>NR_to_Cash!F$9</f>
        <v>-172910.78815747867</v>
      </c>
      <c r="Q680" s="1">
        <v>673</v>
      </c>
      <c r="R680" s="176">
        <v>-6206.7872535206843</v>
      </c>
      <c r="S680" s="176">
        <v>220512.55283224909</v>
      </c>
      <c r="T680" s="176">
        <v>163845.83757414413</v>
      </c>
      <c r="U680" s="176">
        <v>111972.64584679971</v>
      </c>
      <c r="V680" s="2"/>
      <c r="W680" s="176">
        <v>-29298.330376184196</v>
      </c>
      <c r="X680" s="176">
        <v>6841.4806792114396</v>
      </c>
      <c r="Y680" s="176">
        <v>-38910.735723044258</v>
      </c>
      <c r="Z680" s="176">
        <v>-9775.8511029833462</v>
      </c>
      <c r="AA680" s="2"/>
      <c r="AB680" s="175">
        <v>-54723.468549817509</v>
      </c>
      <c r="AC680" s="175">
        <v>-177401.26576231886</v>
      </c>
      <c r="AD680" s="175">
        <v>-150226.47815209487</v>
      </c>
      <c r="AE680" s="175">
        <v>-172910.78815747867</v>
      </c>
    </row>
    <row r="681" spans="1:31">
      <c r="A681" s="1">
        <v>674</v>
      </c>
      <c r="B681" s="176">
        <f>'T Revenue'!B678-'Year 0'!G$8+'Year 0'!G$122</f>
        <v>-4923.6278025566135</v>
      </c>
      <c r="C681" s="176">
        <f>'T Revenue'!C678-'Revenue Requirement'!C$4+'Revenue Requirement'!C$33</f>
        <v>222159.83315378078</v>
      </c>
      <c r="D681" s="176">
        <f>'T Revenue'!D678-'Revenue Requirement'!D$4+'Revenue Requirement'!D$33</f>
        <v>153412.22844391875</v>
      </c>
      <c r="E681" s="176">
        <f>'T Revenue'!E678-'Revenue Requirement'!E$4+'Revenue Requirement'!E$33</f>
        <v>45450.91046184185</v>
      </c>
      <c r="G681" s="179" t="e">
        <f ca="1"/>
        <v>#NAME?</v>
      </c>
      <c r="H681" s="179" t="e">
        <f ca="1"/>
        <v>#NAME?</v>
      </c>
      <c r="I681" s="179" t="e">
        <f ca="1"/>
        <v>#NAME?</v>
      </c>
      <c r="J681" s="179" t="e">
        <f ca="1"/>
        <v>#NAME?</v>
      </c>
      <c r="L681" s="175">
        <f>NR_to_Cash!C$9</f>
        <v>-54723.468549817509</v>
      </c>
      <c r="M681" s="175">
        <f>NR_to_Cash!D$9</f>
        <v>-177401.26576231886</v>
      </c>
      <c r="N681" s="175">
        <f>NR_to_Cash!E$9</f>
        <v>-150226.47815209487</v>
      </c>
      <c r="O681" s="175">
        <f>NR_to_Cash!F$9</f>
        <v>-172910.78815747867</v>
      </c>
      <c r="Q681" s="1">
        <v>674</v>
      </c>
      <c r="R681" s="176">
        <v>-4923.6278025566135</v>
      </c>
      <c r="S681" s="176">
        <v>222159.83315378078</v>
      </c>
      <c r="T681" s="176">
        <v>153412.22844391875</v>
      </c>
      <c r="U681" s="176">
        <v>45450.91046184185</v>
      </c>
      <c r="V681" s="2"/>
      <c r="W681" s="176">
        <v>-3007.2635586861288</v>
      </c>
      <c r="X681" s="176">
        <v>-7340.1905875983648</v>
      </c>
      <c r="Y681" s="176">
        <v>-41610.786681771046</v>
      </c>
      <c r="Z681" s="176">
        <v>-26520.076840274967</v>
      </c>
      <c r="AA681" s="2"/>
      <c r="AB681" s="175">
        <v>-54723.468549817509</v>
      </c>
      <c r="AC681" s="175">
        <v>-177401.26576231886</v>
      </c>
      <c r="AD681" s="175">
        <v>-150226.47815209487</v>
      </c>
      <c r="AE681" s="175">
        <v>-172910.78815747867</v>
      </c>
    </row>
    <row r="682" spans="1:31">
      <c r="A682" s="1">
        <v>675</v>
      </c>
      <c r="B682" s="176">
        <f>'T Revenue'!B679-'Year 0'!G$8+'Year 0'!G$122</f>
        <v>4108.6817119421903</v>
      </c>
      <c r="C682" s="176">
        <f>'T Revenue'!C679-'Revenue Requirement'!C$4+'Revenue Requirement'!C$33</f>
        <v>271107.87774658995</v>
      </c>
      <c r="D682" s="176">
        <f>'T Revenue'!D679-'Revenue Requirement'!D$4+'Revenue Requirement'!D$33</f>
        <v>130274.25093169301</v>
      </c>
      <c r="E682" s="176">
        <f>'T Revenue'!E679-'Revenue Requirement'!E$4+'Revenue Requirement'!E$33</f>
        <v>149843.63623533654</v>
      </c>
      <c r="G682" s="179" t="e">
        <f ca="1"/>
        <v>#NAME?</v>
      </c>
      <c r="H682" s="179" t="e">
        <f ca="1"/>
        <v>#NAME?</v>
      </c>
      <c r="I682" s="179" t="e">
        <f ca="1"/>
        <v>#NAME?</v>
      </c>
      <c r="J682" s="179" t="e">
        <f ca="1"/>
        <v>#NAME?</v>
      </c>
      <c r="L682" s="175">
        <f>NR_to_Cash!C$9</f>
        <v>-54723.468549817509</v>
      </c>
      <c r="M682" s="175">
        <f>NR_to_Cash!D$9</f>
        <v>-177401.26576231886</v>
      </c>
      <c r="N682" s="175">
        <f>NR_to_Cash!E$9</f>
        <v>-150226.47815209487</v>
      </c>
      <c r="O682" s="175">
        <f>NR_to_Cash!F$9</f>
        <v>-172910.78815747867</v>
      </c>
      <c r="Q682" s="1">
        <v>675</v>
      </c>
      <c r="R682" s="176">
        <v>4108.6817119421903</v>
      </c>
      <c r="S682" s="176">
        <v>271107.87774658995</v>
      </c>
      <c r="T682" s="176">
        <v>130274.25093169301</v>
      </c>
      <c r="U682" s="176">
        <v>149843.63623533654</v>
      </c>
      <c r="V682" s="2"/>
      <c r="W682" s="176">
        <v>-43045.548245179933</v>
      </c>
      <c r="X682" s="176">
        <v>-40646.852484868607</v>
      </c>
      <c r="Y682" s="176">
        <v>-12992.709985445254</v>
      </c>
      <c r="Z682" s="176">
        <v>-3990.8696303253528</v>
      </c>
      <c r="AA682" s="2"/>
      <c r="AB682" s="175">
        <v>-54723.468549817509</v>
      </c>
      <c r="AC682" s="175">
        <v>-177401.26576231886</v>
      </c>
      <c r="AD682" s="175">
        <v>-150226.47815209487</v>
      </c>
      <c r="AE682" s="175">
        <v>-172910.78815747867</v>
      </c>
    </row>
    <row r="683" spans="1:31">
      <c r="A683" s="1">
        <v>676</v>
      </c>
      <c r="B683" s="176">
        <f>'T Revenue'!B680-'Year 0'!G$8+'Year 0'!G$122</f>
        <v>11307.264205279294</v>
      </c>
      <c r="C683" s="176">
        <f>'T Revenue'!C680-'Revenue Requirement'!C$4+'Revenue Requirement'!C$33</f>
        <v>249026.01913816901</v>
      </c>
      <c r="D683" s="176">
        <f>'T Revenue'!D680-'Revenue Requirement'!D$4+'Revenue Requirement'!D$33</f>
        <v>156527.3312131525</v>
      </c>
      <c r="E683" s="176">
        <f>'T Revenue'!E680-'Revenue Requirement'!E$4+'Revenue Requirement'!E$33</f>
        <v>124499.35143323592</v>
      </c>
      <c r="G683" s="179" t="e">
        <f ca="1"/>
        <v>#NAME?</v>
      </c>
      <c r="H683" s="179" t="e">
        <f ca="1"/>
        <v>#NAME?</v>
      </c>
      <c r="I683" s="179" t="e">
        <f ca="1"/>
        <v>#NAME?</v>
      </c>
      <c r="J683" s="179" t="e">
        <f ca="1"/>
        <v>#NAME?</v>
      </c>
      <c r="L683" s="175">
        <f>NR_to_Cash!C$9</f>
        <v>-54723.468549817509</v>
      </c>
      <c r="M683" s="175">
        <f>NR_to_Cash!D$9</f>
        <v>-177401.26576231886</v>
      </c>
      <c r="N683" s="175">
        <f>NR_to_Cash!E$9</f>
        <v>-150226.47815209487</v>
      </c>
      <c r="O683" s="175">
        <f>NR_to_Cash!F$9</f>
        <v>-172910.78815747867</v>
      </c>
      <c r="Q683" s="1">
        <v>676</v>
      </c>
      <c r="R683" s="176">
        <v>11307.264205279294</v>
      </c>
      <c r="S683" s="176">
        <v>249026.01913816901</v>
      </c>
      <c r="T683" s="176">
        <v>156527.3312131525</v>
      </c>
      <c r="U683" s="176">
        <v>124499.35143323592</v>
      </c>
      <c r="V683" s="2"/>
      <c r="W683" s="176">
        <v>-18304.859814358875</v>
      </c>
      <c r="X683" s="176">
        <v>-19117.510019724723</v>
      </c>
      <c r="Y683" s="176">
        <v>-18246.316366807092</v>
      </c>
      <c r="Z683" s="176">
        <v>-49324.000727802981</v>
      </c>
      <c r="AA683" s="2"/>
      <c r="AB683" s="175">
        <v>-54723.468549817509</v>
      </c>
      <c r="AC683" s="175">
        <v>-177401.26576231886</v>
      </c>
      <c r="AD683" s="175">
        <v>-150226.47815209487</v>
      </c>
      <c r="AE683" s="175">
        <v>-172910.78815747867</v>
      </c>
    </row>
    <row r="684" spans="1:31">
      <c r="A684" s="1">
        <v>677</v>
      </c>
      <c r="B684" s="176">
        <f>'T Revenue'!B681-'Year 0'!G$8+'Year 0'!G$122</f>
        <v>8028.022717540618</v>
      </c>
      <c r="C684" s="176">
        <f>'T Revenue'!C681-'Revenue Requirement'!C$4+'Revenue Requirement'!C$33</f>
        <v>232192.49621333298</v>
      </c>
      <c r="D684" s="176">
        <f>'T Revenue'!D681-'Revenue Requirement'!D$4+'Revenue Requirement'!D$33</f>
        <v>160500.96580376592</v>
      </c>
      <c r="E684" s="176">
        <f>'T Revenue'!E681-'Revenue Requirement'!E$4+'Revenue Requirement'!E$33</f>
        <v>160153.41243423568</v>
      </c>
      <c r="G684" s="179" t="e">
        <f ca="1"/>
        <v>#NAME?</v>
      </c>
      <c r="H684" s="179" t="e">
        <f ca="1"/>
        <v>#NAME?</v>
      </c>
      <c r="I684" s="179" t="e">
        <f ca="1"/>
        <v>#NAME?</v>
      </c>
      <c r="J684" s="179" t="e">
        <f ca="1"/>
        <v>#NAME?</v>
      </c>
      <c r="L684" s="175">
        <f>NR_to_Cash!C$9</f>
        <v>-54723.468549817509</v>
      </c>
      <c r="M684" s="175">
        <f>NR_to_Cash!D$9</f>
        <v>-177401.26576231886</v>
      </c>
      <c r="N684" s="175">
        <f>NR_to_Cash!E$9</f>
        <v>-150226.47815209487</v>
      </c>
      <c r="O684" s="175">
        <f>NR_to_Cash!F$9</f>
        <v>-172910.78815747867</v>
      </c>
      <c r="Q684" s="1">
        <v>677</v>
      </c>
      <c r="R684" s="176">
        <v>8028.022717540618</v>
      </c>
      <c r="S684" s="176">
        <v>232192.49621333298</v>
      </c>
      <c r="T684" s="176">
        <v>160500.96580376592</v>
      </c>
      <c r="U684" s="176">
        <v>160153.41243423568</v>
      </c>
      <c r="V684" s="2"/>
      <c r="W684" s="176">
        <v>-31034.425727694063</v>
      </c>
      <c r="X684" s="176">
        <v>3295.136407869868</v>
      </c>
      <c r="Y684" s="176">
        <v>-16127.050254771253</v>
      </c>
      <c r="Z684" s="176">
        <v>263.76005956670269</v>
      </c>
      <c r="AA684" s="2"/>
      <c r="AB684" s="175">
        <v>-54723.468549817509</v>
      </c>
      <c r="AC684" s="175">
        <v>-177401.26576231886</v>
      </c>
      <c r="AD684" s="175">
        <v>-150226.47815209487</v>
      </c>
      <c r="AE684" s="175">
        <v>-172910.78815747867</v>
      </c>
    </row>
    <row r="685" spans="1:31">
      <c r="A685" s="1">
        <v>678</v>
      </c>
      <c r="B685" s="176">
        <f>'T Revenue'!B682-'Year 0'!G$8+'Year 0'!G$122</f>
        <v>1892.509453909006</v>
      </c>
      <c r="C685" s="176">
        <f>'T Revenue'!C682-'Revenue Requirement'!C$4+'Revenue Requirement'!C$33</f>
        <v>251040.12285952806</v>
      </c>
      <c r="D685" s="176">
        <f>'T Revenue'!D682-'Revenue Requirement'!D$4+'Revenue Requirement'!D$33</f>
        <v>202652.45802653884</v>
      </c>
      <c r="E685" s="176">
        <f>'T Revenue'!E682-'Revenue Requirement'!E$4+'Revenue Requirement'!E$33</f>
        <v>122959.63386291219</v>
      </c>
      <c r="G685" s="179" t="e">
        <f ca="1"/>
        <v>#NAME?</v>
      </c>
      <c r="H685" s="179" t="e">
        <f ca="1"/>
        <v>#NAME?</v>
      </c>
      <c r="I685" s="179" t="e">
        <f ca="1"/>
        <v>#NAME?</v>
      </c>
      <c r="J685" s="179" t="e">
        <f ca="1"/>
        <v>#NAME?</v>
      </c>
      <c r="L685" s="175">
        <f>NR_to_Cash!C$9</f>
        <v>-54723.468549817509</v>
      </c>
      <c r="M685" s="175">
        <f>NR_to_Cash!D$9</f>
        <v>-177401.26576231886</v>
      </c>
      <c r="N685" s="175">
        <f>NR_to_Cash!E$9</f>
        <v>-150226.47815209487</v>
      </c>
      <c r="O685" s="175">
        <f>NR_to_Cash!F$9</f>
        <v>-172910.78815747867</v>
      </c>
      <c r="Q685" s="1">
        <v>678</v>
      </c>
      <c r="R685" s="176">
        <v>1892.509453909006</v>
      </c>
      <c r="S685" s="176">
        <v>251040.12285952806</v>
      </c>
      <c r="T685" s="176">
        <v>202652.45802653884</v>
      </c>
      <c r="U685" s="176">
        <v>122959.63386291219</v>
      </c>
      <c r="V685" s="2"/>
      <c r="W685" s="176">
        <v>21655.380999786314</v>
      </c>
      <c r="X685" s="176">
        <v>1573.5617892968003</v>
      </c>
      <c r="Y685" s="176">
        <v>-26319.122266022023</v>
      </c>
      <c r="Z685" s="176">
        <v>-34562.53875994659</v>
      </c>
      <c r="AA685" s="2"/>
      <c r="AB685" s="175">
        <v>-54723.468549817509</v>
      </c>
      <c r="AC685" s="175">
        <v>-177401.26576231886</v>
      </c>
      <c r="AD685" s="175">
        <v>-150226.47815209487</v>
      </c>
      <c r="AE685" s="175">
        <v>-172910.78815747867</v>
      </c>
    </row>
    <row r="686" spans="1:31">
      <c r="A686" s="1">
        <v>679</v>
      </c>
      <c r="B686" s="176">
        <f>'T Revenue'!B683-'Year 0'!G$8+'Year 0'!G$122</f>
        <v>-6847.7256217924878</v>
      </c>
      <c r="C686" s="176">
        <f>'T Revenue'!C683-'Revenue Requirement'!C$4+'Revenue Requirement'!C$33</f>
        <v>245288.12415708578</v>
      </c>
      <c r="D686" s="176">
        <f>'T Revenue'!D683-'Revenue Requirement'!D$4+'Revenue Requirement'!D$33</f>
        <v>171354.00332020456</v>
      </c>
      <c r="E686" s="176">
        <f>'T Revenue'!E683-'Revenue Requirement'!E$4+'Revenue Requirement'!E$33</f>
        <v>93843.954499033745</v>
      </c>
      <c r="G686" s="179" t="e">
        <f ca="1"/>
        <v>#NAME?</v>
      </c>
      <c r="H686" s="179" t="e">
        <f ca="1"/>
        <v>#NAME?</v>
      </c>
      <c r="I686" s="179" t="e">
        <f ca="1"/>
        <v>#NAME?</v>
      </c>
      <c r="J686" s="179" t="e">
        <f ca="1"/>
        <v>#NAME?</v>
      </c>
      <c r="L686" s="175">
        <f>NR_to_Cash!C$9</f>
        <v>-54723.468549817509</v>
      </c>
      <c r="M686" s="175">
        <f>NR_to_Cash!D$9</f>
        <v>-177401.26576231886</v>
      </c>
      <c r="N686" s="175">
        <f>NR_to_Cash!E$9</f>
        <v>-150226.47815209487</v>
      </c>
      <c r="O686" s="175">
        <f>NR_to_Cash!F$9</f>
        <v>-172910.78815747867</v>
      </c>
      <c r="Q686" s="1">
        <v>679</v>
      </c>
      <c r="R686" s="176">
        <v>-6847.7256217924878</v>
      </c>
      <c r="S686" s="176">
        <v>245288.12415708578</v>
      </c>
      <c r="T686" s="176">
        <v>171354.00332020456</v>
      </c>
      <c r="U686" s="176">
        <v>93843.954499033745</v>
      </c>
      <c r="V686" s="2"/>
      <c r="W686" s="176">
        <v>12868.278175159125</v>
      </c>
      <c r="X686" s="176">
        <v>-21645.259118430549</v>
      </c>
      <c r="Y686" s="176">
        <v>-24089.904302292038</v>
      </c>
      <c r="Z686" s="176">
        <v>1307.9099890422076</v>
      </c>
      <c r="AA686" s="2"/>
      <c r="AB686" s="175">
        <v>-54723.468549817509</v>
      </c>
      <c r="AC686" s="175">
        <v>-177401.26576231886</v>
      </c>
      <c r="AD686" s="175">
        <v>-150226.47815209487</v>
      </c>
      <c r="AE686" s="175">
        <v>-172910.78815747867</v>
      </c>
    </row>
    <row r="687" spans="1:31">
      <c r="A687" s="1">
        <v>680</v>
      </c>
      <c r="B687" s="176">
        <f>'T Revenue'!B684-'Year 0'!G$8+'Year 0'!G$122</f>
        <v>14650.593273073202</v>
      </c>
      <c r="C687" s="176">
        <f>'T Revenue'!C684-'Revenue Requirement'!C$4+'Revenue Requirement'!C$33</f>
        <v>231466.47297045798</v>
      </c>
      <c r="D687" s="176">
        <f>'T Revenue'!D684-'Revenue Requirement'!D$4+'Revenue Requirement'!D$33</f>
        <v>169862.76820837217</v>
      </c>
      <c r="E687" s="176">
        <f>'T Revenue'!E684-'Revenue Requirement'!E$4+'Revenue Requirement'!E$33</f>
        <v>155280.60163297667</v>
      </c>
      <c r="G687" s="179" t="e">
        <f ca="1"/>
        <v>#NAME?</v>
      </c>
      <c r="H687" s="179" t="e">
        <f ca="1"/>
        <v>#NAME?</v>
      </c>
      <c r="I687" s="179" t="e">
        <f ca="1"/>
        <v>#NAME?</v>
      </c>
      <c r="J687" s="179" t="e">
        <f ca="1"/>
        <v>#NAME?</v>
      </c>
      <c r="L687" s="175">
        <f>NR_to_Cash!C$9</f>
        <v>-54723.468549817509</v>
      </c>
      <c r="M687" s="175">
        <f>NR_to_Cash!D$9</f>
        <v>-177401.26576231886</v>
      </c>
      <c r="N687" s="175">
        <f>NR_to_Cash!E$9</f>
        <v>-150226.47815209487</v>
      </c>
      <c r="O687" s="175">
        <f>NR_to_Cash!F$9</f>
        <v>-172910.78815747867</v>
      </c>
      <c r="Q687" s="1">
        <v>680</v>
      </c>
      <c r="R687" s="176">
        <v>14650.593273073202</v>
      </c>
      <c r="S687" s="176">
        <v>231466.47297045798</v>
      </c>
      <c r="T687" s="176">
        <v>169862.76820837217</v>
      </c>
      <c r="U687" s="176">
        <v>155280.60163297667</v>
      </c>
      <c r="V687" s="2"/>
      <c r="W687" s="176">
        <v>-19459.317784459097</v>
      </c>
      <c r="X687" s="176">
        <v>11710.825674053514</v>
      </c>
      <c r="Y687" s="176">
        <v>-27303.260668536415</v>
      </c>
      <c r="Z687" s="176">
        <v>-28520.641922934214</v>
      </c>
      <c r="AA687" s="2"/>
      <c r="AB687" s="175">
        <v>-54723.468549817509</v>
      </c>
      <c r="AC687" s="175">
        <v>-177401.26576231886</v>
      </c>
      <c r="AD687" s="175">
        <v>-150226.47815209487</v>
      </c>
      <c r="AE687" s="175">
        <v>-172910.78815747867</v>
      </c>
    </row>
    <row r="688" spans="1:31">
      <c r="A688" s="1">
        <v>681</v>
      </c>
      <c r="B688" s="176">
        <f>'T Revenue'!B685-'Year 0'!G$8+'Year 0'!G$122</f>
        <v>-11642.967102465453</v>
      </c>
      <c r="C688" s="176">
        <f>'T Revenue'!C685-'Revenue Requirement'!C$4+'Revenue Requirement'!C$33</f>
        <v>239968.74753308296</v>
      </c>
      <c r="D688" s="176">
        <f>'T Revenue'!D685-'Revenue Requirement'!D$4+'Revenue Requirement'!D$33</f>
        <v>138450.6434305911</v>
      </c>
      <c r="E688" s="176">
        <f>'T Revenue'!E685-'Revenue Requirement'!E$4+'Revenue Requirement'!E$33</f>
        <v>148392.30472197058</v>
      </c>
      <c r="G688" s="179" t="e">
        <f ca="1"/>
        <v>#NAME?</v>
      </c>
      <c r="H688" s="179" t="e">
        <f ca="1"/>
        <v>#NAME?</v>
      </c>
      <c r="I688" s="179" t="e">
        <f ca="1"/>
        <v>#NAME?</v>
      </c>
      <c r="J688" s="179" t="e">
        <f ca="1"/>
        <v>#NAME?</v>
      </c>
      <c r="L688" s="175">
        <f>NR_to_Cash!C$9</f>
        <v>-54723.468549817509</v>
      </c>
      <c r="M688" s="175">
        <f>NR_to_Cash!D$9</f>
        <v>-177401.26576231886</v>
      </c>
      <c r="N688" s="175">
        <f>NR_to_Cash!E$9</f>
        <v>-150226.47815209487</v>
      </c>
      <c r="O688" s="175">
        <f>NR_to_Cash!F$9</f>
        <v>-172910.78815747867</v>
      </c>
      <c r="Q688" s="1">
        <v>681</v>
      </c>
      <c r="R688" s="176">
        <v>-11642.967102465453</v>
      </c>
      <c r="S688" s="176">
        <v>239968.74753308296</v>
      </c>
      <c r="T688" s="176">
        <v>138450.6434305911</v>
      </c>
      <c r="U688" s="176">
        <v>148392.30472197058</v>
      </c>
      <c r="V688" s="2"/>
      <c r="W688" s="176">
        <v>-67328.971613218775</v>
      </c>
      <c r="X688" s="176">
        <v>2491.758414065931</v>
      </c>
      <c r="Y688" s="176">
        <v>-11922.292803535471</v>
      </c>
      <c r="Z688" s="176">
        <v>-17053.34386903327</v>
      </c>
      <c r="AA688" s="2"/>
      <c r="AB688" s="175">
        <v>-54723.468549817509</v>
      </c>
      <c r="AC688" s="175">
        <v>-177401.26576231886</v>
      </c>
      <c r="AD688" s="175">
        <v>-150226.47815209487</v>
      </c>
      <c r="AE688" s="175">
        <v>-172910.78815747867</v>
      </c>
    </row>
    <row r="689" spans="1:31">
      <c r="A689" s="1">
        <v>682</v>
      </c>
      <c r="B689" s="176">
        <f>'T Revenue'!B686-'Year 0'!G$8+'Year 0'!G$122</f>
        <v>2256.9437450780533</v>
      </c>
      <c r="C689" s="176">
        <f>'T Revenue'!C686-'Revenue Requirement'!C$4+'Revenue Requirement'!C$33</f>
        <v>258118.77387834573</v>
      </c>
      <c r="D689" s="176">
        <f>'T Revenue'!D686-'Revenue Requirement'!D$4+'Revenue Requirement'!D$33</f>
        <v>125262.76495432155</v>
      </c>
      <c r="E689" s="176">
        <f>'T Revenue'!E686-'Revenue Requirement'!E$4+'Revenue Requirement'!E$33</f>
        <v>156579.91115494655</v>
      </c>
      <c r="G689" s="179" t="e">
        <f ca="1"/>
        <v>#NAME?</v>
      </c>
      <c r="H689" s="179" t="e">
        <f ca="1"/>
        <v>#NAME?</v>
      </c>
      <c r="I689" s="179" t="e">
        <f ca="1"/>
        <v>#NAME?</v>
      </c>
      <c r="J689" s="179" t="e">
        <f ca="1"/>
        <v>#NAME?</v>
      </c>
      <c r="L689" s="175">
        <f>NR_to_Cash!C$9</f>
        <v>-54723.468549817509</v>
      </c>
      <c r="M689" s="175">
        <f>NR_to_Cash!D$9</f>
        <v>-177401.26576231886</v>
      </c>
      <c r="N689" s="175">
        <f>NR_to_Cash!E$9</f>
        <v>-150226.47815209487</v>
      </c>
      <c r="O689" s="175">
        <f>NR_to_Cash!F$9</f>
        <v>-172910.78815747867</v>
      </c>
      <c r="Q689" s="1">
        <v>682</v>
      </c>
      <c r="R689" s="176">
        <v>2256.9437450780533</v>
      </c>
      <c r="S689" s="176">
        <v>258118.77387834573</v>
      </c>
      <c r="T689" s="176">
        <v>125262.76495432155</v>
      </c>
      <c r="U689" s="176">
        <v>156579.91115494655</v>
      </c>
      <c r="V689" s="2"/>
      <c r="W689" s="176">
        <v>13001.329462891095</v>
      </c>
      <c r="X689" s="176">
        <v>3905.9384942005854</v>
      </c>
      <c r="Y689" s="176">
        <v>171.75643742387183</v>
      </c>
      <c r="Z689" s="176">
        <v>-15587.443835955812</v>
      </c>
      <c r="AA689" s="2"/>
      <c r="AB689" s="175">
        <v>-54723.468549817509</v>
      </c>
      <c r="AC689" s="175">
        <v>-177401.26576231886</v>
      </c>
      <c r="AD689" s="175">
        <v>-150226.47815209487</v>
      </c>
      <c r="AE689" s="175">
        <v>-172910.78815747867</v>
      </c>
    </row>
    <row r="690" spans="1:31">
      <c r="A690" s="1">
        <v>683</v>
      </c>
      <c r="B690" s="176">
        <f>'T Revenue'!B687-'Year 0'!G$8+'Year 0'!G$122</f>
        <v>5200.2400958980434</v>
      </c>
      <c r="C690" s="176">
        <f>'T Revenue'!C687-'Revenue Requirement'!C$4+'Revenue Requirement'!C$33</f>
        <v>230701.95230471762</v>
      </c>
      <c r="D690" s="176">
        <f>'T Revenue'!D687-'Revenue Requirement'!D$4+'Revenue Requirement'!D$33</f>
        <v>131359.761207995</v>
      </c>
      <c r="E690" s="176">
        <f>'T Revenue'!E687-'Revenue Requirement'!E$4+'Revenue Requirement'!E$33</f>
        <v>142608.90643753298</v>
      </c>
      <c r="G690" s="179" t="e">
        <f ca="1"/>
        <v>#NAME?</v>
      </c>
      <c r="H690" s="179" t="e">
        <f ca="1"/>
        <v>#NAME?</v>
      </c>
      <c r="I690" s="179" t="e">
        <f ca="1"/>
        <v>#NAME?</v>
      </c>
      <c r="J690" s="179" t="e">
        <f ca="1"/>
        <v>#NAME?</v>
      </c>
      <c r="L690" s="175">
        <f>NR_to_Cash!C$9</f>
        <v>-54723.468549817509</v>
      </c>
      <c r="M690" s="175">
        <f>NR_to_Cash!D$9</f>
        <v>-177401.26576231886</v>
      </c>
      <c r="N690" s="175">
        <f>NR_to_Cash!E$9</f>
        <v>-150226.47815209487</v>
      </c>
      <c r="O690" s="175">
        <f>NR_to_Cash!F$9</f>
        <v>-172910.78815747867</v>
      </c>
      <c r="Q690" s="1">
        <v>683</v>
      </c>
      <c r="R690" s="176">
        <v>5200.2400958980434</v>
      </c>
      <c r="S690" s="176">
        <v>230701.95230471762</v>
      </c>
      <c r="T690" s="176">
        <v>131359.761207995</v>
      </c>
      <c r="U690" s="176">
        <v>142608.90643753298</v>
      </c>
      <c r="V690" s="2"/>
      <c r="W690" s="176">
        <v>17857.988932383945</v>
      </c>
      <c r="X690" s="176">
        <v>-8637.4725253649522</v>
      </c>
      <c r="Y690" s="176">
        <v>-31529.182764585363</v>
      </c>
      <c r="Z690" s="176">
        <v>-22182.262842792785</v>
      </c>
      <c r="AA690" s="2"/>
      <c r="AB690" s="175">
        <v>-54723.468549817509</v>
      </c>
      <c r="AC690" s="175">
        <v>-177401.26576231886</v>
      </c>
      <c r="AD690" s="175">
        <v>-150226.47815209487</v>
      </c>
      <c r="AE690" s="175">
        <v>-172910.78815747867</v>
      </c>
    </row>
    <row r="691" spans="1:31">
      <c r="A691" s="1">
        <v>684</v>
      </c>
      <c r="B691" s="176">
        <f>'T Revenue'!B688-'Year 0'!G$8+'Year 0'!G$122</f>
        <v>-8445.0393886901438</v>
      </c>
      <c r="C691" s="176">
        <f>'T Revenue'!C688-'Revenue Requirement'!C$4+'Revenue Requirement'!C$33</f>
        <v>201050.8612133658</v>
      </c>
      <c r="D691" s="176">
        <f>'T Revenue'!D688-'Revenue Requirement'!D$4+'Revenue Requirement'!D$33</f>
        <v>145138.80784596619</v>
      </c>
      <c r="E691" s="176">
        <f>'T Revenue'!E688-'Revenue Requirement'!E$4+'Revenue Requirement'!E$33</f>
        <v>77879.900311136618</v>
      </c>
      <c r="G691" s="179" t="e">
        <f ca="1"/>
        <v>#NAME?</v>
      </c>
      <c r="H691" s="179" t="e">
        <f ca="1"/>
        <v>#NAME?</v>
      </c>
      <c r="I691" s="179" t="e">
        <f ca="1"/>
        <v>#NAME?</v>
      </c>
      <c r="J691" s="179" t="e">
        <f ca="1"/>
        <v>#NAME?</v>
      </c>
      <c r="L691" s="175">
        <f>NR_to_Cash!C$9</f>
        <v>-54723.468549817509</v>
      </c>
      <c r="M691" s="175">
        <f>NR_to_Cash!D$9</f>
        <v>-177401.26576231886</v>
      </c>
      <c r="N691" s="175">
        <f>NR_to_Cash!E$9</f>
        <v>-150226.47815209487</v>
      </c>
      <c r="O691" s="175">
        <f>NR_to_Cash!F$9</f>
        <v>-172910.78815747867</v>
      </c>
      <c r="Q691" s="1">
        <v>684</v>
      </c>
      <c r="R691" s="176">
        <v>-8445.0393886901438</v>
      </c>
      <c r="S691" s="176">
        <v>201050.8612133658</v>
      </c>
      <c r="T691" s="176">
        <v>145138.80784596619</v>
      </c>
      <c r="U691" s="176">
        <v>77879.900311136618</v>
      </c>
      <c r="V691" s="2"/>
      <c r="W691" s="176">
        <v>-1322.18574228324</v>
      </c>
      <c r="X691" s="176">
        <v>-21330.461897485657</v>
      </c>
      <c r="Y691" s="176">
        <v>-17860.867223273963</v>
      </c>
      <c r="Z691" s="176">
        <v>-11313.338452341501</v>
      </c>
      <c r="AA691" s="2"/>
      <c r="AB691" s="175">
        <v>-54723.468549817509</v>
      </c>
      <c r="AC691" s="175">
        <v>-177401.26576231886</v>
      </c>
      <c r="AD691" s="175">
        <v>-150226.47815209487</v>
      </c>
      <c r="AE691" s="175">
        <v>-172910.78815747867</v>
      </c>
    </row>
    <row r="692" spans="1:31">
      <c r="A692" s="1">
        <v>685</v>
      </c>
      <c r="B692" s="176">
        <f>'T Revenue'!B689-'Year 0'!G$8+'Year 0'!G$122</f>
        <v>291.00723258941434</v>
      </c>
      <c r="C692" s="176">
        <f>'T Revenue'!C689-'Revenue Requirement'!C$4+'Revenue Requirement'!C$33</f>
        <v>257823.4737041255</v>
      </c>
      <c r="D692" s="176">
        <f>'T Revenue'!D689-'Revenue Requirement'!D$4+'Revenue Requirement'!D$33</f>
        <v>79201.912473888835</v>
      </c>
      <c r="E692" s="176">
        <f>'T Revenue'!E689-'Revenue Requirement'!E$4+'Revenue Requirement'!E$33</f>
        <v>69283.719797892496</v>
      </c>
      <c r="G692" s="179" t="e">
        <f ca="1"/>
        <v>#NAME?</v>
      </c>
      <c r="H692" s="179" t="e">
        <f ca="1"/>
        <v>#NAME?</v>
      </c>
      <c r="I692" s="179" t="e">
        <f ca="1"/>
        <v>#NAME?</v>
      </c>
      <c r="J692" s="179" t="e">
        <f ca="1"/>
        <v>#NAME?</v>
      </c>
      <c r="L692" s="175">
        <f>NR_to_Cash!C$9</f>
        <v>-54723.468549817509</v>
      </c>
      <c r="M692" s="175">
        <f>NR_to_Cash!D$9</f>
        <v>-177401.26576231886</v>
      </c>
      <c r="N692" s="175">
        <f>NR_to_Cash!E$9</f>
        <v>-150226.47815209487</v>
      </c>
      <c r="O692" s="175">
        <f>NR_to_Cash!F$9</f>
        <v>-172910.78815747867</v>
      </c>
      <c r="Q692" s="1">
        <v>685</v>
      </c>
      <c r="R692" s="176">
        <v>291.00723258941434</v>
      </c>
      <c r="S692" s="176">
        <v>257823.4737041255</v>
      </c>
      <c r="T692" s="176">
        <v>79201.912473888835</v>
      </c>
      <c r="U692" s="176">
        <v>69283.719797892496</v>
      </c>
      <c r="V692" s="2"/>
      <c r="W692" s="176">
        <v>-8290.5506120630307</v>
      </c>
      <c r="X692" s="176">
        <v>3117.4156155099627</v>
      </c>
      <c r="Y692" s="176">
        <v>5385.5703776646405</v>
      </c>
      <c r="Z692" s="176">
        <v>2014.0419694171287</v>
      </c>
      <c r="AA692" s="2"/>
      <c r="AB692" s="175">
        <v>-54723.468549817509</v>
      </c>
      <c r="AC692" s="175">
        <v>-177401.26576231886</v>
      </c>
      <c r="AD692" s="175">
        <v>-150226.47815209487</v>
      </c>
      <c r="AE692" s="175">
        <v>-172910.78815747867</v>
      </c>
    </row>
    <row r="693" spans="1:31">
      <c r="A693" s="1">
        <v>686</v>
      </c>
      <c r="B693" s="176">
        <f>'T Revenue'!B690-'Year 0'!G$8+'Year 0'!G$122</f>
        <v>31026.810663238633</v>
      </c>
      <c r="C693" s="176">
        <f>'T Revenue'!C690-'Revenue Requirement'!C$4+'Revenue Requirement'!C$33</f>
        <v>257782.1239577313</v>
      </c>
      <c r="D693" s="176">
        <f>'T Revenue'!D690-'Revenue Requirement'!D$4+'Revenue Requirement'!D$33</f>
        <v>154852.5128463835</v>
      </c>
      <c r="E693" s="176">
        <f>'T Revenue'!E690-'Revenue Requirement'!E$4+'Revenue Requirement'!E$33</f>
        <v>133751.57339941128</v>
      </c>
      <c r="G693" s="179" t="e">
        <f ca="1"/>
        <v>#NAME?</v>
      </c>
      <c r="H693" s="179" t="e">
        <f ca="1"/>
        <v>#NAME?</v>
      </c>
      <c r="I693" s="179" t="e">
        <f ca="1"/>
        <v>#NAME?</v>
      </c>
      <c r="J693" s="179" t="e">
        <f ca="1"/>
        <v>#NAME?</v>
      </c>
      <c r="L693" s="175">
        <f>NR_to_Cash!C$9</f>
        <v>-54723.468549817509</v>
      </c>
      <c r="M693" s="175">
        <f>NR_to_Cash!D$9</f>
        <v>-177401.26576231886</v>
      </c>
      <c r="N693" s="175">
        <f>NR_to_Cash!E$9</f>
        <v>-150226.47815209487</v>
      </c>
      <c r="O693" s="175">
        <f>NR_to_Cash!F$9</f>
        <v>-172910.78815747867</v>
      </c>
      <c r="Q693" s="1">
        <v>686</v>
      </c>
      <c r="R693" s="176">
        <v>31026.810663238633</v>
      </c>
      <c r="S693" s="176">
        <v>257782.1239577313</v>
      </c>
      <c r="T693" s="176">
        <v>154852.5128463835</v>
      </c>
      <c r="U693" s="176">
        <v>133751.57339941128</v>
      </c>
      <c r="V693" s="2"/>
      <c r="W693" s="176">
        <v>-16901.614865032025</v>
      </c>
      <c r="X693" s="176">
        <v>18338.265043100109</v>
      </c>
      <c r="Y693" s="176">
        <v>-21123.886424236931</v>
      </c>
      <c r="Z693" s="176">
        <v>15415.338061904768</v>
      </c>
      <c r="AA693" s="2"/>
      <c r="AB693" s="175">
        <v>-54723.468549817509</v>
      </c>
      <c r="AC693" s="175">
        <v>-177401.26576231886</v>
      </c>
      <c r="AD693" s="175">
        <v>-150226.47815209487</v>
      </c>
      <c r="AE693" s="175">
        <v>-172910.78815747867</v>
      </c>
    </row>
    <row r="694" spans="1:31">
      <c r="A694" s="1">
        <v>687</v>
      </c>
      <c r="B694" s="176">
        <f>'T Revenue'!B691-'Year 0'!G$8+'Year 0'!G$122</f>
        <v>1865.4647158852313</v>
      </c>
      <c r="C694" s="176">
        <f>'T Revenue'!C691-'Revenue Requirement'!C$4+'Revenue Requirement'!C$33</f>
        <v>247460.44294406474</v>
      </c>
      <c r="D694" s="176">
        <f>'T Revenue'!D691-'Revenue Requirement'!D$4+'Revenue Requirement'!D$33</f>
        <v>143375.35800730065</v>
      </c>
      <c r="E694" s="176">
        <f>'T Revenue'!E691-'Revenue Requirement'!E$4+'Revenue Requirement'!E$33</f>
        <v>158477.60030440032</v>
      </c>
      <c r="G694" s="179" t="e">
        <f ca="1"/>
        <v>#NAME?</v>
      </c>
      <c r="H694" s="179" t="e">
        <f ca="1"/>
        <v>#NAME?</v>
      </c>
      <c r="I694" s="179" t="e">
        <f ca="1"/>
        <v>#NAME?</v>
      </c>
      <c r="J694" s="179" t="e">
        <f ca="1"/>
        <v>#NAME?</v>
      </c>
      <c r="L694" s="175">
        <f>NR_to_Cash!C$9</f>
        <v>-54723.468549817509</v>
      </c>
      <c r="M694" s="175">
        <f>NR_to_Cash!D$9</f>
        <v>-177401.26576231886</v>
      </c>
      <c r="N694" s="175">
        <f>NR_to_Cash!E$9</f>
        <v>-150226.47815209487</v>
      </c>
      <c r="O694" s="175">
        <f>NR_to_Cash!F$9</f>
        <v>-172910.78815747867</v>
      </c>
      <c r="Q694" s="1">
        <v>687</v>
      </c>
      <c r="R694" s="176">
        <v>1865.4647158852313</v>
      </c>
      <c r="S694" s="176">
        <v>247460.44294406474</v>
      </c>
      <c r="T694" s="176">
        <v>143375.35800730065</v>
      </c>
      <c r="U694" s="176">
        <v>158477.60030440032</v>
      </c>
      <c r="V694" s="2"/>
      <c r="W694" s="176">
        <v>-28491.811678965925</v>
      </c>
      <c r="X694" s="176">
        <v>-42144.460210415069</v>
      </c>
      <c r="Y694" s="176">
        <v>1625.8555715561379</v>
      </c>
      <c r="Z694" s="176">
        <v>-2554.6521095538046</v>
      </c>
      <c r="AA694" s="2"/>
      <c r="AB694" s="175">
        <v>-54723.468549817509</v>
      </c>
      <c r="AC694" s="175">
        <v>-177401.26576231886</v>
      </c>
      <c r="AD694" s="175">
        <v>-150226.47815209487</v>
      </c>
      <c r="AE694" s="175">
        <v>-172910.78815747867</v>
      </c>
    </row>
    <row r="695" spans="1:31">
      <c r="A695" s="1">
        <v>688</v>
      </c>
      <c r="B695" s="176">
        <f>'T Revenue'!B692-'Year 0'!G$8+'Year 0'!G$122</f>
        <v>3879.9419062538072</v>
      </c>
      <c r="C695" s="176">
        <f>'T Revenue'!C692-'Revenue Requirement'!C$4+'Revenue Requirement'!C$33</f>
        <v>264759.20180194383</v>
      </c>
      <c r="D695" s="176">
        <f>'T Revenue'!D692-'Revenue Requirement'!D$4+'Revenue Requirement'!D$33</f>
        <v>183249.89061969891</v>
      </c>
      <c r="E695" s="176">
        <f>'T Revenue'!E692-'Revenue Requirement'!E$4+'Revenue Requirement'!E$33</f>
        <v>81480.125390623463</v>
      </c>
      <c r="G695" s="179" t="e">
        <f ca="1"/>
        <v>#NAME?</v>
      </c>
      <c r="H695" s="179" t="e">
        <f ca="1"/>
        <v>#NAME?</v>
      </c>
      <c r="I695" s="179" t="e">
        <f ca="1"/>
        <v>#NAME?</v>
      </c>
      <c r="J695" s="179" t="e">
        <f ca="1"/>
        <v>#NAME?</v>
      </c>
      <c r="L695" s="175">
        <f>NR_to_Cash!C$9</f>
        <v>-54723.468549817509</v>
      </c>
      <c r="M695" s="175">
        <f>NR_to_Cash!D$9</f>
        <v>-177401.26576231886</v>
      </c>
      <c r="N695" s="175">
        <f>NR_to_Cash!E$9</f>
        <v>-150226.47815209487</v>
      </c>
      <c r="O695" s="175">
        <f>NR_to_Cash!F$9</f>
        <v>-172910.78815747867</v>
      </c>
      <c r="Q695" s="1">
        <v>688</v>
      </c>
      <c r="R695" s="176">
        <v>3879.9419062538072</v>
      </c>
      <c r="S695" s="176">
        <v>264759.20180194383</v>
      </c>
      <c r="T695" s="176">
        <v>183249.89061969891</v>
      </c>
      <c r="U695" s="176">
        <v>81480.125390623463</v>
      </c>
      <c r="V695" s="2"/>
      <c r="W695" s="176">
        <v>-55187.697356642224</v>
      </c>
      <c r="X695" s="176">
        <v>-10230.883944513975</v>
      </c>
      <c r="Y695" s="176">
        <v>-5781.5876318870578</v>
      </c>
      <c r="Z695" s="176">
        <v>2332.8397516570985</v>
      </c>
      <c r="AA695" s="2"/>
      <c r="AB695" s="175">
        <v>-54723.468549817509</v>
      </c>
      <c r="AC695" s="175">
        <v>-177401.26576231886</v>
      </c>
      <c r="AD695" s="175">
        <v>-150226.47815209487</v>
      </c>
      <c r="AE695" s="175">
        <v>-172910.78815747867</v>
      </c>
    </row>
    <row r="696" spans="1:31">
      <c r="A696" s="1">
        <v>689</v>
      </c>
      <c r="B696" s="176">
        <f>'T Revenue'!B693-'Year 0'!G$8+'Year 0'!G$122</f>
        <v>-1024.5821902323514</v>
      </c>
      <c r="C696" s="176">
        <f>'T Revenue'!C693-'Revenue Requirement'!C$4+'Revenue Requirement'!C$33</f>
        <v>238762.05558040924</v>
      </c>
      <c r="D696" s="176">
        <f>'T Revenue'!D693-'Revenue Requirement'!D$4+'Revenue Requirement'!D$33</f>
        <v>110815.67725616181</v>
      </c>
      <c r="E696" s="176">
        <f>'T Revenue'!E693-'Revenue Requirement'!E$4+'Revenue Requirement'!E$33</f>
        <v>65153.660878279945</v>
      </c>
      <c r="G696" s="179" t="e">
        <f ca="1"/>
        <v>#NAME?</v>
      </c>
      <c r="H696" s="179" t="e">
        <f ca="1"/>
        <v>#NAME?</v>
      </c>
      <c r="I696" s="179" t="e">
        <f ca="1"/>
        <v>#NAME?</v>
      </c>
      <c r="J696" s="179" t="e">
        <f ca="1"/>
        <v>#NAME?</v>
      </c>
      <c r="L696" s="175">
        <f>NR_to_Cash!C$9</f>
        <v>-54723.468549817509</v>
      </c>
      <c r="M696" s="175">
        <f>NR_to_Cash!D$9</f>
        <v>-177401.26576231886</v>
      </c>
      <c r="N696" s="175">
        <f>NR_to_Cash!E$9</f>
        <v>-150226.47815209487</v>
      </c>
      <c r="O696" s="175">
        <f>NR_to_Cash!F$9</f>
        <v>-172910.78815747867</v>
      </c>
      <c r="Q696" s="1">
        <v>689</v>
      </c>
      <c r="R696" s="176">
        <v>-1024.5821902323514</v>
      </c>
      <c r="S696" s="176">
        <v>238762.05558040924</v>
      </c>
      <c r="T696" s="176">
        <v>110815.67725616181</v>
      </c>
      <c r="U696" s="176">
        <v>65153.660878279945</v>
      </c>
      <c r="V696" s="2"/>
      <c r="W696" s="176">
        <v>-5190.7222019697074</v>
      </c>
      <c r="X696" s="176">
        <v>10228.265910583315</v>
      </c>
      <c r="Y696" s="176">
        <v>-14409.291314442875</v>
      </c>
      <c r="Z696" s="176">
        <v>-15168.856890420197</v>
      </c>
      <c r="AA696" s="2"/>
      <c r="AB696" s="175">
        <v>-54723.468549817509</v>
      </c>
      <c r="AC696" s="175">
        <v>-177401.26576231886</v>
      </c>
      <c r="AD696" s="175">
        <v>-150226.47815209487</v>
      </c>
      <c r="AE696" s="175">
        <v>-172910.78815747867</v>
      </c>
    </row>
    <row r="697" spans="1:31">
      <c r="A697" s="1">
        <v>690</v>
      </c>
      <c r="B697" s="176">
        <f>'T Revenue'!B694-'Year 0'!G$8+'Year 0'!G$122</f>
        <v>-1044.7088096044026</v>
      </c>
      <c r="C697" s="176">
        <f>'T Revenue'!C694-'Revenue Requirement'!C$4+'Revenue Requirement'!C$33</f>
        <v>266438.35904776934</v>
      </c>
      <c r="D697" s="176">
        <f>'T Revenue'!D694-'Revenue Requirement'!D$4+'Revenue Requirement'!D$33</f>
        <v>139755.84683545213</v>
      </c>
      <c r="E697" s="176">
        <f>'T Revenue'!E694-'Revenue Requirement'!E$4+'Revenue Requirement'!E$33</f>
        <v>89378.904405452078</v>
      </c>
      <c r="G697" s="179" t="e">
        <f ca="1"/>
        <v>#NAME?</v>
      </c>
      <c r="H697" s="179" t="e">
        <f ca="1"/>
        <v>#NAME?</v>
      </c>
      <c r="I697" s="179" t="e">
        <f ca="1"/>
        <v>#NAME?</v>
      </c>
      <c r="J697" s="179" t="e">
        <f ca="1"/>
        <v>#NAME?</v>
      </c>
      <c r="L697" s="175">
        <f>NR_to_Cash!C$9</f>
        <v>-54723.468549817509</v>
      </c>
      <c r="M697" s="175">
        <f>NR_to_Cash!D$9</f>
        <v>-177401.26576231886</v>
      </c>
      <c r="N697" s="175">
        <f>NR_to_Cash!E$9</f>
        <v>-150226.47815209487</v>
      </c>
      <c r="O697" s="175">
        <f>NR_to_Cash!F$9</f>
        <v>-172910.78815747867</v>
      </c>
      <c r="Q697" s="1">
        <v>690</v>
      </c>
      <c r="R697" s="176">
        <v>-1044.7088096044026</v>
      </c>
      <c r="S697" s="176">
        <v>266438.35904776934</v>
      </c>
      <c r="T697" s="176">
        <v>139755.84683545213</v>
      </c>
      <c r="U697" s="176">
        <v>89378.904405452078</v>
      </c>
      <c r="V697" s="2"/>
      <c r="W697" s="176">
        <v>-21704.819711411605</v>
      </c>
      <c r="X697" s="176">
        <v>-17439.066209888319</v>
      </c>
      <c r="Y697" s="176">
        <v>-18523.561596364481</v>
      </c>
      <c r="Z697" s="176">
        <v>-24868.928287822986</v>
      </c>
      <c r="AA697" s="2"/>
      <c r="AB697" s="175">
        <v>-54723.468549817509</v>
      </c>
      <c r="AC697" s="175">
        <v>-177401.26576231886</v>
      </c>
      <c r="AD697" s="175">
        <v>-150226.47815209487</v>
      </c>
      <c r="AE697" s="175">
        <v>-172910.78815747867</v>
      </c>
    </row>
    <row r="698" spans="1:31">
      <c r="A698" s="1">
        <v>691</v>
      </c>
      <c r="B698" s="176">
        <f>'T Revenue'!B695-'Year 0'!G$8+'Year 0'!G$122</f>
        <v>5971.6581498607993</v>
      </c>
      <c r="C698" s="176">
        <f>'T Revenue'!C695-'Revenue Requirement'!C$4+'Revenue Requirement'!C$33</f>
        <v>282118.75034217141</v>
      </c>
      <c r="D698" s="176">
        <f>'T Revenue'!D695-'Revenue Requirement'!D$4+'Revenue Requirement'!D$33</f>
        <v>188766.74134675041</v>
      </c>
      <c r="E698" s="176">
        <f>'T Revenue'!E695-'Revenue Requirement'!E$4+'Revenue Requirement'!E$33</f>
        <v>150194.05946422531</v>
      </c>
      <c r="G698" s="179" t="e">
        <f ca="1"/>
        <v>#NAME?</v>
      </c>
      <c r="H698" s="179" t="e">
        <f ca="1"/>
        <v>#NAME?</v>
      </c>
      <c r="I698" s="179" t="e">
        <f ca="1"/>
        <v>#NAME?</v>
      </c>
      <c r="J698" s="179" t="e">
        <f ca="1"/>
        <v>#NAME?</v>
      </c>
      <c r="L698" s="175">
        <f>NR_to_Cash!C$9</f>
        <v>-54723.468549817509</v>
      </c>
      <c r="M698" s="175">
        <f>NR_to_Cash!D$9</f>
        <v>-177401.26576231886</v>
      </c>
      <c r="N698" s="175">
        <f>NR_to_Cash!E$9</f>
        <v>-150226.47815209487</v>
      </c>
      <c r="O698" s="175">
        <f>NR_to_Cash!F$9</f>
        <v>-172910.78815747867</v>
      </c>
      <c r="Q698" s="1">
        <v>691</v>
      </c>
      <c r="R698" s="176">
        <v>5971.6581498607993</v>
      </c>
      <c r="S698" s="176">
        <v>282118.75034217141</v>
      </c>
      <c r="T698" s="176">
        <v>188766.74134675041</v>
      </c>
      <c r="U698" s="176">
        <v>150194.05946422531</v>
      </c>
      <c r="V698" s="2"/>
      <c r="W698" s="176">
        <v>3085.183132082806</v>
      </c>
      <c r="X698" s="176">
        <v>20673.945636963705</v>
      </c>
      <c r="Y698" s="176">
        <v>-11849.279782047728</v>
      </c>
      <c r="Z698" s="176">
        <v>-39825.313610260142</v>
      </c>
      <c r="AA698" s="2"/>
      <c r="AB698" s="175">
        <v>-54723.468549817509</v>
      </c>
      <c r="AC698" s="175">
        <v>-177401.26576231886</v>
      </c>
      <c r="AD698" s="175">
        <v>-150226.47815209487</v>
      </c>
      <c r="AE698" s="175">
        <v>-172910.78815747867</v>
      </c>
    </row>
    <row r="699" spans="1:31">
      <c r="A699" s="1">
        <v>692</v>
      </c>
      <c r="B699" s="176">
        <f>'T Revenue'!B696-'Year 0'!G$8+'Year 0'!G$122</f>
        <v>11118.781838772818</v>
      </c>
      <c r="C699" s="176">
        <f>'T Revenue'!C696-'Revenue Requirement'!C$4+'Revenue Requirement'!C$33</f>
        <v>221268.2648460276</v>
      </c>
      <c r="D699" s="176">
        <f>'T Revenue'!D696-'Revenue Requirement'!D$4+'Revenue Requirement'!D$33</f>
        <v>173065.30454466073</v>
      </c>
      <c r="E699" s="176">
        <f>'T Revenue'!E696-'Revenue Requirement'!E$4+'Revenue Requirement'!E$33</f>
        <v>105106.93707151548</v>
      </c>
      <c r="G699" s="179" t="e">
        <f ca="1"/>
        <v>#NAME?</v>
      </c>
      <c r="H699" s="179" t="e">
        <f ca="1"/>
        <v>#NAME?</v>
      </c>
      <c r="I699" s="179" t="e">
        <f ca="1"/>
        <v>#NAME?</v>
      </c>
      <c r="J699" s="179" t="e">
        <f ca="1"/>
        <v>#NAME?</v>
      </c>
      <c r="L699" s="175">
        <f>NR_to_Cash!C$9</f>
        <v>-54723.468549817509</v>
      </c>
      <c r="M699" s="175">
        <f>NR_to_Cash!D$9</f>
        <v>-177401.26576231886</v>
      </c>
      <c r="N699" s="175">
        <f>NR_to_Cash!E$9</f>
        <v>-150226.47815209487</v>
      </c>
      <c r="O699" s="175">
        <f>NR_to_Cash!F$9</f>
        <v>-172910.78815747867</v>
      </c>
      <c r="Q699" s="1">
        <v>692</v>
      </c>
      <c r="R699" s="176">
        <v>11118.781838772818</v>
      </c>
      <c r="S699" s="176">
        <v>221268.2648460276</v>
      </c>
      <c r="T699" s="176">
        <v>173065.30454466073</v>
      </c>
      <c r="U699" s="176">
        <v>105106.93707151548</v>
      </c>
      <c r="V699" s="2"/>
      <c r="W699" s="176">
        <v>-28313.017455415567</v>
      </c>
      <c r="X699" s="176">
        <v>14804.915637639351</v>
      </c>
      <c r="Y699" s="176">
        <v>-18289.277336799074</v>
      </c>
      <c r="Z699" s="176">
        <v>-17867.495712860255</v>
      </c>
      <c r="AA699" s="2"/>
      <c r="AB699" s="175">
        <v>-54723.468549817509</v>
      </c>
      <c r="AC699" s="175">
        <v>-177401.26576231886</v>
      </c>
      <c r="AD699" s="175">
        <v>-150226.47815209487</v>
      </c>
      <c r="AE699" s="175">
        <v>-172910.78815747867</v>
      </c>
    </row>
    <row r="700" spans="1:31">
      <c r="A700" s="1">
        <v>693</v>
      </c>
      <c r="B700" s="176">
        <f>'T Revenue'!B697-'Year 0'!G$8+'Year 0'!G$122</f>
        <v>21927.406936593587</v>
      </c>
      <c r="C700" s="176">
        <f>'T Revenue'!C697-'Revenue Requirement'!C$4+'Revenue Requirement'!C$33</f>
        <v>234070.07627922087</v>
      </c>
      <c r="D700" s="176">
        <f>'T Revenue'!D697-'Revenue Requirement'!D$4+'Revenue Requirement'!D$33</f>
        <v>138046.08371665562</v>
      </c>
      <c r="E700" s="176">
        <f>'T Revenue'!E697-'Revenue Requirement'!E$4+'Revenue Requirement'!E$33</f>
        <v>138898.75768800825</v>
      </c>
      <c r="G700" s="179" t="e">
        <f ca="1"/>
        <v>#NAME?</v>
      </c>
      <c r="H700" s="179" t="e">
        <f ca="1"/>
        <v>#NAME?</v>
      </c>
      <c r="I700" s="179" t="e">
        <f ca="1"/>
        <v>#NAME?</v>
      </c>
      <c r="J700" s="179" t="e">
        <f ca="1"/>
        <v>#NAME?</v>
      </c>
      <c r="L700" s="175">
        <f>NR_to_Cash!C$9</f>
        <v>-54723.468549817509</v>
      </c>
      <c r="M700" s="175">
        <f>NR_to_Cash!D$9</f>
        <v>-177401.26576231886</v>
      </c>
      <c r="N700" s="175">
        <f>NR_to_Cash!E$9</f>
        <v>-150226.47815209487</v>
      </c>
      <c r="O700" s="175">
        <f>NR_to_Cash!F$9</f>
        <v>-172910.78815747867</v>
      </c>
      <c r="Q700" s="1">
        <v>693</v>
      </c>
      <c r="R700" s="176">
        <v>21927.406936593587</v>
      </c>
      <c r="S700" s="176">
        <v>234070.07627922087</v>
      </c>
      <c r="T700" s="176">
        <v>138046.08371665562</v>
      </c>
      <c r="U700" s="176">
        <v>138898.75768800825</v>
      </c>
      <c r="V700" s="2"/>
      <c r="W700" s="176">
        <v>-20363.794038740802</v>
      </c>
      <c r="X700" s="176">
        <v>-10552.810291123809</v>
      </c>
      <c r="Y700" s="176">
        <v>-8565.724684818415</v>
      </c>
      <c r="Z700" s="176">
        <v>-2063.9311088747345</v>
      </c>
      <c r="AA700" s="2"/>
      <c r="AB700" s="175">
        <v>-54723.468549817509</v>
      </c>
      <c r="AC700" s="175">
        <v>-177401.26576231886</v>
      </c>
      <c r="AD700" s="175">
        <v>-150226.47815209487</v>
      </c>
      <c r="AE700" s="175">
        <v>-172910.78815747867</v>
      </c>
    </row>
    <row r="701" spans="1:31">
      <c r="A701" s="1">
        <v>694</v>
      </c>
      <c r="B701" s="176">
        <f>'T Revenue'!B698-'Year 0'!G$8+'Year 0'!G$122</f>
        <v>19563.631472510984</v>
      </c>
      <c r="C701" s="176">
        <f>'T Revenue'!C698-'Revenue Requirement'!C$4+'Revenue Requirement'!C$33</f>
        <v>232770.80757248495</v>
      </c>
      <c r="D701" s="176">
        <f>'T Revenue'!D698-'Revenue Requirement'!D$4+'Revenue Requirement'!D$33</f>
        <v>163001.99275007402</v>
      </c>
      <c r="E701" s="176">
        <f>'T Revenue'!E698-'Revenue Requirement'!E$4+'Revenue Requirement'!E$33</f>
        <v>121775.47605176712</v>
      </c>
      <c r="G701" s="179" t="e">
        <f ca="1"/>
        <v>#NAME?</v>
      </c>
      <c r="H701" s="179" t="e">
        <f ca="1"/>
        <v>#NAME?</v>
      </c>
      <c r="I701" s="179" t="e">
        <f ca="1"/>
        <v>#NAME?</v>
      </c>
      <c r="J701" s="179" t="e">
        <f ca="1"/>
        <v>#NAME?</v>
      </c>
      <c r="L701" s="175">
        <f>NR_to_Cash!C$9</f>
        <v>-54723.468549817509</v>
      </c>
      <c r="M701" s="175">
        <f>NR_to_Cash!D$9</f>
        <v>-177401.26576231886</v>
      </c>
      <c r="N701" s="175">
        <f>NR_to_Cash!E$9</f>
        <v>-150226.47815209487</v>
      </c>
      <c r="O701" s="175">
        <f>NR_to_Cash!F$9</f>
        <v>-172910.78815747867</v>
      </c>
      <c r="Q701" s="1">
        <v>694</v>
      </c>
      <c r="R701" s="176">
        <v>19563.631472510984</v>
      </c>
      <c r="S701" s="176">
        <v>232770.80757248495</v>
      </c>
      <c r="T701" s="176">
        <v>163001.99275007402</v>
      </c>
      <c r="U701" s="176">
        <v>121775.47605176712</v>
      </c>
      <c r="V701" s="2"/>
      <c r="W701" s="176">
        <v>14572.393360086484</v>
      </c>
      <c r="X701" s="176">
        <v>-20068.434458826901</v>
      </c>
      <c r="Y701" s="176">
        <v>-35491.530500123044</v>
      </c>
      <c r="Z701" s="176">
        <v>-45803.144049989991</v>
      </c>
      <c r="AA701" s="2"/>
      <c r="AB701" s="175">
        <v>-54723.468549817509</v>
      </c>
      <c r="AC701" s="175">
        <v>-177401.26576231886</v>
      </c>
      <c r="AD701" s="175">
        <v>-150226.47815209487</v>
      </c>
      <c r="AE701" s="175">
        <v>-172910.78815747867</v>
      </c>
    </row>
    <row r="702" spans="1:31">
      <c r="A702" s="1">
        <v>695</v>
      </c>
      <c r="B702" s="176">
        <f>'T Revenue'!B699-'Year 0'!G$8+'Year 0'!G$122</f>
        <v>-8405.3019455147441</v>
      </c>
      <c r="C702" s="176">
        <f>'T Revenue'!C699-'Revenue Requirement'!C$4+'Revenue Requirement'!C$33</f>
        <v>239882.76007981133</v>
      </c>
      <c r="D702" s="176">
        <f>'T Revenue'!D699-'Revenue Requirement'!D$4+'Revenue Requirement'!D$33</f>
        <v>201154.15765877883</v>
      </c>
      <c r="E702" s="176">
        <f>'T Revenue'!E699-'Revenue Requirement'!E$4+'Revenue Requirement'!E$33</f>
        <v>160024.59581345273</v>
      </c>
      <c r="G702" s="179" t="e">
        <f ca="1"/>
        <v>#NAME?</v>
      </c>
      <c r="H702" s="179" t="e">
        <f ca="1"/>
        <v>#NAME?</v>
      </c>
      <c r="I702" s="179" t="e">
        <f ca="1"/>
        <v>#NAME?</v>
      </c>
      <c r="J702" s="179" t="e">
        <f ca="1"/>
        <v>#NAME?</v>
      </c>
      <c r="L702" s="175">
        <f>NR_to_Cash!C$9</f>
        <v>-54723.468549817509</v>
      </c>
      <c r="M702" s="175">
        <f>NR_to_Cash!D$9</f>
        <v>-177401.26576231886</v>
      </c>
      <c r="N702" s="175">
        <f>NR_to_Cash!E$9</f>
        <v>-150226.47815209487</v>
      </c>
      <c r="O702" s="175">
        <f>NR_to_Cash!F$9</f>
        <v>-172910.78815747867</v>
      </c>
      <c r="Q702" s="1">
        <v>695</v>
      </c>
      <c r="R702" s="176">
        <v>-8405.3019455147441</v>
      </c>
      <c r="S702" s="176">
        <v>239882.76007981133</v>
      </c>
      <c r="T702" s="176">
        <v>201154.15765877883</v>
      </c>
      <c r="U702" s="176">
        <v>160024.59581345273</v>
      </c>
      <c r="V702" s="2"/>
      <c r="W702" s="176">
        <v>-24528.109889158164</v>
      </c>
      <c r="X702" s="176">
        <v>-21202.929733501514</v>
      </c>
      <c r="Y702" s="176">
        <v>15600.94871896226</v>
      </c>
      <c r="Z702" s="176">
        <v>5989.7848115121014</v>
      </c>
      <c r="AA702" s="2"/>
      <c r="AB702" s="175">
        <v>-54723.468549817509</v>
      </c>
      <c r="AC702" s="175">
        <v>-177401.26576231886</v>
      </c>
      <c r="AD702" s="175">
        <v>-150226.47815209487</v>
      </c>
      <c r="AE702" s="175">
        <v>-172910.78815747867</v>
      </c>
    </row>
    <row r="703" spans="1:31">
      <c r="A703" s="1">
        <v>696</v>
      </c>
      <c r="B703" s="176">
        <f>'T Revenue'!B700-'Year 0'!G$8+'Year 0'!G$122</f>
        <v>-15389.60843612114</v>
      </c>
      <c r="C703" s="176">
        <f>'T Revenue'!C700-'Revenue Requirement'!C$4+'Revenue Requirement'!C$33</f>
        <v>192574.4115741842</v>
      </c>
      <c r="D703" s="176">
        <f>'T Revenue'!D700-'Revenue Requirement'!D$4+'Revenue Requirement'!D$33</f>
        <v>151522.75380329695</v>
      </c>
      <c r="E703" s="176">
        <f>'T Revenue'!E700-'Revenue Requirement'!E$4+'Revenue Requirement'!E$33</f>
        <v>99653.621051189257</v>
      </c>
      <c r="G703" s="179" t="e">
        <f ca="1"/>
        <v>#NAME?</v>
      </c>
      <c r="H703" s="179" t="e">
        <f ca="1"/>
        <v>#NAME?</v>
      </c>
      <c r="I703" s="179" t="e">
        <f ca="1"/>
        <v>#NAME?</v>
      </c>
      <c r="J703" s="179" t="e">
        <f ca="1"/>
        <v>#NAME?</v>
      </c>
      <c r="L703" s="175">
        <f>NR_to_Cash!C$9</f>
        <v>-54723.468549817509</v>
      </c>
      <c r="M703" s="175">
        <f>NR_to_Cash!D$9</f>
        <v>-177401.26576231886</v>
      </c>
      <c r="N703" s="175">
        <f>NR_to_Cash!E$9</f>
        <v>-150226.47815209487</v>
      </c>
      <c r="O703" s="175">
        <f>NR_to_Cash!F$9</f>
        <v>-172910.78815747867</v>
      </c>
      <c r="Q703" s="1">
        <v>696</v>
      </c>
      <c r="R703" s="176">
        <v>-15389.60843612114</v>
      </c>
      <c r="S703" s="176">
        <v>192574.4115741842</v>
      </c>
      <c r="T703" s="176">
        <v>151522.75380329695</v>
      </c>
      <c r="U703" s="176">
        <v>99653.621051189257</v>
      </c>
      <c r="V703" s="2"/>
      <c r="W703" s="176">
        <v>-38872.225675840513</v>
      </c>
      <c r="X703" s="176">
        <v>-11297.158775149845</v>
      </c>
      <c r="Y703" s="176">
        <v>-1701.1765691216569</v>
      </c>
      <c r="Z703" s="176">
        <v>4270.9277974120341</v>
      </c>
      <c r="AA703" s="2"/>
      <c r="AB703" s="175">
        <v>-54723.468549817509</v>
      </c>
      <c r="AC703" s="175">
        <v>-177401.26576231886</v>
      </c>
      <c r="AD703" s="175">
        <v>-150226.47815209487</v>
      </c>
      <c r="AE703" s="175">
        <v>-172910.78815747867</v>
      </c>
    </row>
    <row r="704" spans="1:31">
      <c r="A704" s="1">
        <v>697</v>
      </c>
      <c r="B704" s="176">
        <f>'T Revenue'!B701-'Year 0'!G$8+'Year 0'!G$122</f>
        <v>-7971.1346531135496</v>
      </c>
      <c r="C704" s="176">
        <f>'T Revenue'!C701-'Revenue Requirement'!C$4+'Revenue Requirement'!C$33</f>
        <v>194115.2383077424</v>
      </c>
      <c r="D704" s="176">
        <f>'T Revenue'!D701-'Revenue Requirement'!D$4+'Revenue Requirement'!D$33</f>
        <v>118515.57073655725</v>
      </c>
      <c r="E704" s="176">
        <f>'T Revenue'!E701-'Revenue Requirement'!E$4+'Revenue Requirement'!E$33</f>
        <v>92311.762724171858</v>
      </c>
      <c r="G704" s="179" t="e">
        <f ca="1"/>
        <v>#NAME?</v>
      </c>
      <c r="H704" s="179" t="e">
        <f ca="1"/>
        <v>#NAME?</v>
      </c>
      <c r="I704" s="179" t="e">
        <f ca="1"/>
        <v>#NAME?</v>
      </c>
      <c r="J704" s="179" t="e">
        <f ca="1"/>
        <v>#NAME?</v>
      </c>
      <c r="L704" s="175">
        <f>NR_to_Cash!C$9</f>
        <v>-54723.468549817509</v>
      </c>
      <c r="M704" s="175">
        <f>NR_to_Cash!D$9</f>
        <v>-177401.26576231886</v>
      </c>
      <c r="N704" s="175">
        <f>NR_to_Cash!E$9</f>
        <v>-150226.47815209487</v>
      </c>
      <c r="O704" s="175">
        <f>NR_to_Cash!F$9</f>
        <v>-172910.78815747867</v>
      </c>
      <c r="Q704" s="1">
        <v>697</v>
      </c>
      <c r="R704" s="176">
        <v>-7971.1346531135496</v>
      </c>
      <c r="S704" s="176">
        <v>194115.2383077424</v>
      </c>
      <c r="T704" s="176">
        <v>118515.57073655725</v>
      </c>
      <c r="U704" s="176">
        <v>92311.762724171858</v>
      </c>
      <c r="V704" s="2"/>
      <c r="W704" s="176">
        <v>26537.010519762873</v>
      </c>
      <c r="X704" s="176">
        <v>-49885.138438750524</v>
      </c>
      <c r="Y704" s="176">
        <v>-49.444973184727132</v>
      </c>
      <c r="Z704" s="176">
        <v>-34986.813788786298</v>
      </c>
      <c r="AA704" s="2"/>
      <c r="AB704" s="175">
        <v>-54723.468549817509</v>
      </c>
      <c r="AC704" s="175">
        <v>-177401.26576231886</v>
      </c>
      <c r="AD704" s="175">
        <v>-150226.47815209487</v>
      </c>
      <c r="AE704" s="175">
        <v>-172910.78815747867</v>
      </c>
    </row>
    <row r="705" spans="1:31">
      <c r="A705" s="1">
        <v>698</v>
      </c>
      <c r="B705" s="176">
        <f>'T Revenue'!B702-'Year 0'!G$8+'Year 0'!G$122</f>
        <v>39888.069436800899</v>
      </c>
      <c r="C705" s="176">
        <f>'T Revenue'!C702-'Revenue Requirement'!C$4+'Revenue Requirement'!C$33</f>
        <v>245888.540340801</v>
      </c>
      <c r="D705" s="176">
        <f>'T Revenue'!D702-'Revenue Requirement'!D$4+'Revenue Requirement'!D$33</f>
        <v>202489.1212704021</v>
      </c>
      <c r="E705" s="176">
        <f>'T Revenue'!E702-'Revenue Requirement'!E$4+'Revenue Requirement'!E$33</f>
        <v>93329.217980760615</v>
      </c>
      <c r="G705" s="179" t="e">
        <f ca="1"/>
        <v>#NAME?</v>
      </c>
      <c r="H705" s="179" t="e">
        <f ca="1"/>
        <v>#NAME?</v>
      </c>
      <c r="I705" s="179" t="e">
        <f ca="1"/>
        <v>#NAME?</v>
      </c>
      <c r="J705" s="179" t="e">
        <f ca="1"/>
        <v>#NAME?</v>
      </c>
      <c r="L705" s="175">
        <f>NR_to_Cash!C$9</f>
        <v>-54723.468549817509</v>
      </c>
      <c r="M705" s="175">
        <f>NR_to_Cash!D$9</f>
        <v>-177401.26576231886</v>
      </c>
      <c r="N705" s="175">
        <f>NR_to_Cash!E$9</f>
        <v>-150226.47815209487</v>
      </c>
      <c r="O705" s="175">
        <f>NR_to_Cash!F$9</f>
        <v>-172910.78815747867</v>
      </c>
      <c r="Q705" s="1">
        <v>698</v>
      </c>
      <c r="R705" s="176">
        <v>39888.069436800899</v>
      </c>
      <c r="S705" s="176">
        <v>245888.540340801</v>
      </c>
      <c r="T705" s="176">
        <v>202489.1212704021</v>
      </c>
      <c r="U705" s="176">
        <v>93329.217980760615</v>
      </c>
      <c r="V705" s="2"/>
      <c r="W705" s="176">
        <v>314.27664773305878</v>
      </c>
      <c r="X705" s="176">
        <v>-26633.600189997116</v>
      </c>
      <c r="Y705" s="176">
        <v>-8273.0041409465484</v>
      </c>
      <c r="Z705" s="176">
        <v>355.91286494326778</v>
      </c>
      <c r="AA705" s="2"/>
      <c r="AB705" s="175">
        <v>-54723.468549817509</v>
      </c>
      <c r="AC705" s="175">
        <v>-177401.26576231886</v>
      </c>
      <c r="AD705" s="175">
        <v>-150226.47815209487</v>
      </c>
      <c r="AE705" s="175">
        <v>-172910.78815747867</v>
      </c>
    </row>
    <row r="706" spans="1:31">
      <c r="A706" s="1">
        <v>699</v>
      </c>
      <c r="B706" s="176">
        <f>'T Revenue'!B703-'Year 0'!G$8+'Year 0'!G$122</f>
        <v>7454.4806854461785</v>
      </c>
      <c r="C706" s="176">
        <f>'T Revenue'!C703-'Revenue Requirement'!C$4+'Revenue Requirement'!C$33</f>
        <v>258969.83672127756</v>
      </c>
      <c r="D706" s="176">
        <f>'T Revenue'!D703-'Revenue Requirement'!D$4+'Revenue Requirement'!D$33</f>
        <v>150580.6523552828</v>
      </c>
      <c r="E706" s="176">
        <f>'T Revenue'!E703-'Revenue Requirement'!E$4+'Revenue Requirement'!E$33</f>
        <v>142156.58184125437</v>
      </c>
      <c r="G706" s="179" t="e">
        <f ca="1"/>
        <v>#NAME?</v>
      </c>
      <c r="H706" s="179" t="e">
        <f ca="1"/>
        <v>#NAME?</v>
      </c>
      <c r="I706" s="179" t="e">
        <f ca="1"/>
        <v>#NAME?</v>
      </c>
      <c r="J706" s="179" t="e">
        <f ca="1"/>
        <v>#NAME?</v>
      </c>
      <c r="L706" s="175">
        <f>NR_to_Cash!C$9</f>
        <v>-54723.468549817509</v>
      </c>
      <c r="M706" s="175">
        <f>NR_to_Cash!D$9</f>
        <v>-177401.26576231886</v>
      </c>
      <c r="N706" s="175">
        <f>NR_to_Cash!E$9</f>
        <v>-150226.47815209487</v>
      </c>
      <c r="O706" s="175">
        <f>NR_to_Cash!F$9</f>
        <v>-172910.78815747867</v>
      </c>
      <c r="Q706" s="1">
        <v>699</v>
      </c>
      <c r="R706" s="176">
        <v>7454.4806854461785</v>
      </c>
      <c r="S706" s="176">
        <v>258969.83672127756</v>
      </c>
      <c r="T706" s="176">
        <v>150580.6523552828</v>
      </c>
      <c r="U706" s="176">
        <v>142156.58184125437</v>
      </c>
      <c r="V706" s="2"/>
      <c r="W706" s="176">
        <v>-61492.139693096513</v>
      </c>
      <c r="X706" s="176">
        <v>-12801.129417196615</v>
      </c>
      <c r="Y706" s="176">
        <v>-32515.359032911249</v>
      </c>
      <c r="Z706" s="176">
        <v>-26013.89019025187</v>
      </c>
      <c r="AA706" s="2"/>
      <c r="AB706" s="175">
        <v>-54723.468549817509</v>
      </c>
      <c r="AC706" s="175">
        <v>-177401.26576231886</v>
      </c>
      <c r="AD706" s="175">
        <v>-150226.47815209487</v>
      </c>
      <c r="AE706" s="175">
        <v>-172910.78815747867</v>
      </c>
    </row>
    <row r="707" spans="1:31">
      <c r="A707" s="1">
        <v>700</v>
      </c>
      <c r="B707" s="176">
        <f>'T Revenue'!B704-'Year 0'!G$8+'Year 0'!G$122</f>
        <v>-7254.7706093776505</v>
      </c>
      <c r="C707" s="176">
        <f>'T Revenue'!C704-'Revenue Requirement'!C$4+'Revenue Requirement'!C$33</f>
        <v>236556.23591889255</v>
      </c>
      <c r="D707" s="176">
        <f>'T Revenue'!D704-'Revenue Requirement'!D$4+'Revenue Requirement'!D$33</f>
        <v>152861.99012743658</v>
      </c>
      <c r="E707" s="176">
        <f>'T Revenue'!E704-'Revenue Requirement'!E$4+'Revenue Requirement'!E$33</f>
        <v>129268.16280602757</v>
      </c>
      <c r="G707" s="179" t="e">
        <f ca="1"/>
        <v>#NAME?</v>
      </c>
      <c r="H707" s="179" t="e">
        <f ca="1"/>
        <v>#NAME?</v>
      </c>
      <c r="I707" s="179" t="e">
        <f ca="1"/>
        <v>#NAME?</v>
      </c>
      <c r="J707" s="179" t="e">
        <f ca="1"/>
        <v>#NAME?</v>
      </c>
      <c r="L707" s="175">
        <f>NR_to_Cash!C$9</f>
        <v>-54723.468549817509</v>
      </c>
      <c r="M707" s="175">
        <f>NR_to_Cash!D$9</f>
        <v>-177401.26576231886</v>
      </c>
      <c r="N707" s="175">
        <f>NR_to_Cash!E$9</f>
        <v>-150226.47815209487</v>
      </c>
      <c r="O707" s="175">
        <f>NR_to_Cash!F$9</f>
        <v>-172910.78815747867</v>
      </c>
      <c r="Q707" s="1">
        <v>700</v>
      </c>
      <c r="R707" s="176">
        <v>-7254.7706093776505</v>
      </c>
      <c r="S707" s="176">
        <v>236556.23591889255</v>
      </c>
      <c r="T707" s="176">
        <v>152861.99012743658</v>
      </c>
      <c r="U707" s="176">
        <v>129268.16280602757</v>
      </c>
      <c r="V707" s="2"/>
      <c r="W707" s="176">
        <v>9247.3924004796427</v>
      </c>
      <c r="X707" s="176">
        <v>708.7767893797718</v>
      </c>
      <c r="Y707" s="176">
        <v>-48187.434127925429</v>
      </c>
      <c r="Z707" s="176">
        <v>-29720.286391028669</v>
      </c>
      <c r="AA707" s="2"/>
      <c r="AB707" s="175">
        <v>-54723.468549817509</v>
      </c>
      <c r="AC707" s="175">
        <v>-177401.26576231886</v>
      </c>
      <c r="AD707" s="175">
        <v>-150226.47815209487</v>
      </c>
      <c r="AE707" s="175">
        <v>-172910.78815747867</v>
      </c>
    </row>
    <row r="708" spans="1:31">
      <c r="A708" s="1">
        <v>701</v>
      </c>
      <c r="B708" s="176">
        <f>'T Revenue'!B705-'Year 0'!G$8+'Year 0'!G$122</f>
        <v>-9515.9572795028798</v>
      </c>
      <c r="C708" s="176">
        <f>'T Revenue'!C705-'Revenue Requirement'!C$4+'Revenue Requirement'!C$33</f>
        <v>232765.25968846865</v>
      </c>
      <c r="D708" s="176">
        <f>'T Revenue'!D705-'Revenue Requirement'!D$4+'Revenue Requirement'!D$33</f>
        <v>113304.26396673499</v>
      </c>
      <c r="E708" s="176">
        <f>'T Revenue'!E705-'Revenue Requirement'!E$4+'Revenue Requirement'!E$33</f>
        <v>102084.46518279053</v>
      </c>
      <c r="G708" s="179" t="e">
        <f ca="1"/>
        <v>#NAME?</v>
      </c>
      <c r="H708" s="179" t="e">
        <f ca="1"/>
        <v>#NAME?</v>
      </c>
      <c r="I708" s="179" t="e">
        <f ca="1"/>
        <v>#NAME?</v>
      </c>
      <c r="J708" s="179" t="e">
        <f ca="1"/>
        <v>#NAME?</v>
      </c>
      <c r="L708" s="175">
        <f>NR_to_Cash!C$9</f>
        <v>-54723.468549817509</v>
      </c>
      <c r="M708" s="175">
        <f>NR_to_Cash!D$9</f>
        <v>-177401.26576231886</v>
      </c>
      <c r="N708" s="175">
        <f>NR_to_Cash!E$9</f>
        <v>-150226.47815209487</v>
      </c>
      <c r="O708" s="175">
        <f>NR_to_Cash!F$9</f>
        <v>-172910.78815747867</v>
      </c>
      <c r="Q708" s="1">
        <v>701</v>
      </c>
      <c r="R708" s="176">
        <v>-9515.9572795028798</v>
      </c>
      <c r="S708" s="176">
        <v>232765.25968846865</v>
      </c>
      <c r="T708" s="176">
        <v>113304.26396673499</v>
      </c>
      <c r="U708" s="176">
        <v>102084.46518279053</v>
      </c>
      <c r="V708" s="2"/>
      <c r="W708" s="176">
        <v>35063.54243008839</v>
      </c>
      <c r="X708" s="176">
        <v>6646.0029513300397</v>
      </c>
      <c r="Y708" s="176">
        <v>-46230.353771081893</v>
      </c>
      <c r="Z708" s="176">
        <v>-35993.513986652484</v>
      </c>
      <c r="AA708" s="2"/>
      <c r="AB708" s="175">
        <v>-54723.468549817509</v>
      </c>
      <c r="AC708" s="175">
        <v>-177401.26576231886</v>
      </c>
      <c r="AD708" s="175">
        <v>-150226.47815209487</v>
      </c>
      <c r="AE708" s="175">
        <v>-172910.78815747867</v>
      </c>
    </row>
    <row r="709" spans="1:31">
      <c r="A709" s="1">
        <v>702</v>
      </c>
      <c r="B709" s="176">
        <f>'T Revenue'!B706-'Year 0'!G$8+'Year 0'!G$122</f>
        <v>-38698.363243051339</v>
      </c>
      <c r="C709" s="176">
        <f>'T Revenue'!C706-'Revenue Requirement'!C$4+'Revenue Requirement'!C$33</f>
        <v>228226.18403931917</v>
      </c>
      <c r="D709" s="176">
        <f>'T Revenue'!D706-'Revenue Requirement'!D$4+'Revenue Requirement'!D$33</f>
        <v>117450.85654508672</v>
      </c>
      <c r="E709" s="176">
        <f>'T Revenue'!E706-'Revenue Requirement'!E$4+'Revenue Requirement'!E$33</f>
        <v>61527.046115920646</v>
      </c>
      <c r="G709" s="179" t="e">
        <f ca="1"/>
        <v>#NAME?</v>
      </c>
      <c r="H709" s="179" t="e">
        <f ca="1"/>
        <v>#NAME?</v>
      </c>
      <c r="I709" s="179" t="e">
        <f ca="1"/>
        <v>#NAME?</v>
      </c>
      <c r="J709" s="179" t="e">
        <f ca="1"/>
        <v>#NAME?</v>
      </c>
      <c r="L709" s="175">
        <f>NR_to_Cash!C$9</f>
        <v>-54723.468549817509</v>
      </c>
      <c r="M709" s="175">
        <f>NR_to_Cash!D$9</f>
        <v>-177401.26576231886</v>
      </c>
      <c r="N709" s="175">
        <f>NR_to_Cash!E$9</f>
        <v>-150226.47815209487</v>
      </c>
      <c r="O709" s="175">
        <f>NR_to_Cash!F$9</f>
        <v>-172910.78815747867</v>
      </c>
      <c r="Q709" s="1">
        <v>702</v>
      </c>
      <c r="R709" s="176">
        <v>-38698.363243051339</v>
      </c>
      <c r="S709" s="176">
        <v>228226.18403931917</v>
      </c>
      <c r="T709" s="176">
        <v>117450.85654508672</v>
      </c>
      <c r="U709" s="176">
        <v>61527.046115920646</v>
      </c>
      <c r="V709" s="2"/>
      <c r="W709" s="176">
        <v>-33501.049497065018</v>
      </c>
      <c r="X709" s="176">
        <v>-37418.630820361897</v>
      </c>
      <c r="Y709" s="176">
        <v>-28091.805606434587</v>
      </c>
      <c r="Z709" s="176">
        <v>245.39237637654878</v>
      </c>
      <c r="AA709" s="2"/>
      <c r="AB709" s="175">
        <v>-54723.468549817509</v>
      </c>
      <c r="AC709" s="175">
        <v>-177401.26576231886</v>
      </c>
      <c r="AD709" s="175">
        <v>-150226.47815209487</v>
      </c>
      <c r="AE709" s="175">
        <v>-172910.78815747867</v>
      </c>
    </row>
    <row r="710" spans="1:31">
      <c r="A710" s="1">
        <v>703</v>
      </c>
      <c r="B710" s="176">
        <f>'T Revenue'!B707-'Year 0'!G$8+'Year 0'!G$122</f>
        <v>-14907.986231409479</v>
      </c>
      <c r="C710" s="176">
        <f>'T Revenue'!C707-'Revenue Requirement'!C$4+'Revenue Requirement'!C$33</f>
        <v>174245.80434102379</v>
      </c>
      <c r="D710" s="176">
        <f>'T Revenue'!D707-'Revenue Requirement'!D$4+'Revenue Requirement'!D$33</f>
        <v>149555.48443454457</v>
      </c>
      <c r="E710" s="176">
        <f>'T Revenue'!E707-'Revenue Requirement'!E$4+'Revenue Requirement'!E$33</f>
        <v>70346.159376100404</v>
      </c>
      <c r="G710" s="179" t="e">
        <f ca="1"/>
        <v>#NAME?</v>
      </c>
      <c r="H710" s="179" t="e">
        <f ca="1"/>
        <v>#NAME?</v>
      </c>
      <c r="I710" s="179" t="e">
        <f ca="1"/>
        <v>#NAME?</v>
      </c>
      <c r="J710" s="179" t="e">
        <f ca="1"/>
        <v>#NAME?</v>
      </c>
      <c r="L710" s="175">
        <f>NR_to_Cash!C$9</f>
        <v>-54723.468549817509</v>
      </c>
      <c r="M710" s="175">
        <f>NR_to_Cash!D$9</f>
        <v>-177401.26576231886</v>
      </c>
      <c r="N710" s="175">
        <f>NR_to_Cash!E$9</f>
        <v>-150226.47815209487</v>
      </c>
      <c r="O710" s="175">
        <f>NR_to_Cash!F$9</f>
        <v>-172910.78815747867</v>
      </c>
      <c r="Q710" s="1">
        <v>703</v>
      </c>
      <c r="R710" s="176">
        <v>-14907.986231409479</v>
      </c>
      <c r="S710" s="176">
        <v>174245.80434102379</v>
      </c>
      <c r="T710" s="176">
        <v>149555.48443454457</v>
      </c>
      <c r="U710" s="176">
        <v>70346.159376100404</v>
      </c>
      <c r="V710" s="2"/>
      <c r="W710" s="176">
        <v>-3750.0625692785252</v>
      </c>
      <c r="X710" s="176">
        <v>-10816.003047251608</v>
      </c>
      <c r="Y710" s="176">
        <v>11599.597650254844</v>
      </c>
      <c r="Z710" s="176">
        <v>-15115.336109507596</v>
      </c>
      <c r="AA710" s="2"/>
      <c r="AB710" s="175">
        <v>-54723.468549817509</v>
      </c>
      <c r="AC710" s="175">
        <v>-177401.26576231886</v>
      </c>
      <c r="AD710" s="175">
        <v>-150226.47815209487</v>
      </c>
      <c r="AE710" s="175">
        <v>-172910.78815747867</v>
      </c>
    </row>
    <row r="711" spans="1:31">
      <c r="A711" s="1">
        <v>704</v>
      </c>
      <c r="B711" s="176">
        <f>'T Revenue'!B708-'Year 0'!G$8+'Year 0'!G$122</f>
        <v>21949.82243890292</v>
      </c>
      <c r="C711" s="176">
        <f>'T Revenue'!C708-'Revenue Requirement'!C$4+'Revenue Requirement'!C$33</f>
        <v>256413.58505912148</v>
      </c>
      <c r="D711" s="176">
        <f>'T Revenue'!D708-'Revenue Requirement'!D$4+'Revenue Requirement'!D$33</f>
        <v>165243.1715702808</v>
      </c>
      <c r="E711" s="176">
        <f>'T Revenue'!E708-'Revenue Requirement'!E$4+'Revenue Requirement'!E$33</f>
        <v>144531.82361991704</v>
      </c>
      <c r="G711" s="179" t="e">
        <f ca="1"/>
        <v>#NAME?</v>
      </c>
      <c r="H711" s="179" t="e">
        <f ca="1"/>
        <v>#NAME?</v>
      </c>
      <c r="I711" s="179" t="e">
        <f ca="1"/>
        <v>#NAME?</v>
      </c>
      <c r="J711" s="179" t="e">
        <f ca="1"/>
        <v>#NAME?</v>
      </c>
      <c r="L711" s="175">
        <f>NR_to_Cash!C$9</f>
        <v>-54723.468549817509</v>
      </c>
      <c r="M711" s="175">
        <f>NR_to_Cash!D$9</f>
        <v>-177401.26576231886</v>
      </c>
      <c r="N711" s="175">
        <f>NR_to_Cash!E$9</f>
        <v>-150226.47815209487</v>
      </c>
      <c r="O711" s="175">
        <f>NR_to_Cash!F$9</f>
        <v>-172910.78815747867</v>
      </c>
      <c r="Q711" s="1">
        <v>704</v>
      </c>
      <c r="R711" s="176">
        <v>21949.82243890292</v>
      </c>
      <c r="S711" s="176">
        <v>256413.58505912148</v>
      </c>
      <c r="T711" s="176">
        <v>165243.1715702808</v>
      </c>
      <c r="U711" s="176">
        <v>144531.82361991704</v>
      </c>
      <c r="V711" s="2"/>
      <c r="W711" s="176">
        <v>-2727.5936388267437</v>
      </c>
      <c r="X711" s="176">
        <v>-35667.584994518198</v>
      </c>
      <c r="Y711" s="176">
        <v>-54933.193203436676</v>
      </c>
      <c r="Z711" s="176">
        <v>-4360.1014662713278</v>
      </c>
      <c r="AA711" s="2"/>
      <c r="AB711" s="175">
        <v>-54723.468549817509</v>
      </c>
      <c r="AC711" s="175">
        <v>-177401.26576231886</v>
      </c>
      <c r="AD711" s="175">
        <v>-150226.47815209487</v>
      </c>
      <c r="AE711" s="175">
        <v>-172910.78815747867</v>
      </c>
    </row>
    <row r="712" spans="1:31">
      <c r="A712" s="1">
        <v>705</v>
      </c>
      <c r="B712" s="176">
        <f>'T Revenue'!B709-'Year 0'!G$8+'Year 0'!G$122</f>
        <v>-1176.9622043115087</v>
      </c>
      <c r="C712" s="176">
        <f>'T Revenue'!C709-'Revenue Requirement'!C$4+'Revenue Requirement'!C$33</f>
        <v>252989.89423663099</v>
      </c>
      <c r="D712" s="176">
        <f>'T Revenue'!D709-'Revenue Requirement'!D$4+'Revenue Requirement'!D$33</f>
        <v>184404.05998578691</v>
      </c>
      <c r="E712" s="176">
        <f>'T Revenue'!E709-'Revenue Requirement'!E$4+'Revenue Requirement'!E$33</f>
        <v>141398.45722492714</v>
      </c>
      <c r="G712" s="179" t="e">
        <f ca="1"/>
        <v>#NAME?</v>
      </c>
      <c r="H712" s="179" t="e">
        <f ca="1"/>
        <v>#NAME?</v>
      </c>
      <c r="I712" s="179" t="e">
        <f ca="1"/>
        <v>#NAME?</v>
      </c>
      <c r="J712" s="179" t="e">
        <f ca="1"/>
        <v>#NAME?</v>
      </c>
      <c r="L712" s="175">
        <f>NR_to_Cash!C$9</f>
        <v>-54723.468549817509</v>
      </c>
      <c r="M712" s="175">
        <f>NR_to_Cash!D$9</f>
        <v>-177401.26576231886</v>
      </c>
      <c r="N712" s="175">
        <f>NR_to_Cash!E$9</f>
        <v>-150226.47815209487</v>
      </c>
      <c r="O712" s="175">
        <f>NR_to_Cash!F$9</f>
        <v>-172910.78815747867</v>
      </c>
      <c r="Q712" s="1">
        <v>705</v>
      </c>
      <c r="R712" s="176">
        <v>-1176.9622043115087</v>
      </c>
      <c r="S712" s="176">
        <v>252989.89423663099</v>
      </c>
      <c r="T712" s="176">
        <v>184404.05998578691</v>
      </c>
      <c r="U712" s="176">
        <v>141398.45722492714</v>
      </c>
      <c r="V712" s="2"/>
      <c r="W712" s="176">
        <v>-3792.9250743674347</v>
      </c>
      <c r="X712" s="176">
        <v>-49167.245691503165</v>
      </c>
      <c r="Y712" s="176">
        <v>-18526.869704003911</v>
      </c>
      <c r="Z712" s="176">
        <v>-25812.60121244099</v>
      </c>
      <c r="AA712" s="2"/>
      <c r="AB712" s="175">
        <v>-54723.468549817509</v>
      </c>
      <c r="AC712" s="175">
        <v>-177401.26576231886</v>
      </c>
      <c r="AD712" s="175">
        <v>-150226.47815209487</v>
      </c>
      <c r="AE712" s="175">
        <v>-172910.78815747867</v>
      </c>
    </row>
    <row r="713" spans="1:31">
      <c r="A713" s="1">
        <v>706</v>
      </c>
      <c r="B713" s="176">
        <f>'T Revenue'!B710-'Year 0'!G$8+'Year 0'!G$122</f>
        <v>-19199.965307185426</v>
      </c>
      <c r="C713" s="176">
        <f>'T Revenue'!C710-'Revenue Requirement'!C$4+'Revenue Requirement'!C$33</f>
        <v>184000.48929349799</v>
      </c>
      <c r="D713" s="176">
        <f>'T Revenue'!D710-'Revenue Requirement'!D$4+'Revenue Requirement'!D$33</f>
        <v>161494.19439306925</v>
      </c>
      <c r="E713" s="176">
        <f>'T Revenue'!E710-'Revenue Requirement'!E$4+'Revenue Requirement'!E$33</f>
        <v>133223.63667997206</v>
      </c>
      <c r="G713" s="179" t="e">
        <f ca="1"/>
        <v>#NAME?</v>
      </c>
      <c r="H713" s="179" t="e">
        <f ca="1"/>
        <v>#NAME?</v>
      </c>
      <c r="I713" s="179" t="e">
        <f ca="1"/>
        <v>#NAME?</v>
      </c>
      <c r="J713" s="179" t="e">
        <f ca="1"/>
        <v>#NAME?</v>
      </c>
      <c r="L713" s="175">
        <f>NR_to_Cash!C$9</f>
        <v>-54723.468549817509</v>
      </c>
      <c r="M713" s="175">
        <f>NR_to_Cash!D$9</f>
        <v>-177401.26576231886</v>
      </c>
      <c r="N713" s="175">
        <f>NR_to_Cash!E$9</f>
        <v>-150226.47815209487</v>
      </c>
      <c r="O713" s="175">
        <f>NR_to_Cash!F$9</f>
        <v>-172910.78815747867</v>
      </c>
      <c r="Q713" s="1">
        <v>706</v>
      </c>
      <c r="R713" s="176">
        <v>-19199.965307185426</v>
      </c>
      <c r="S713" s="176">
        <v>184000.48929349799</v>
      </c>
      <c r="T713" s="176">
        <v>161494.19439306925</v>
      </c>
      <c r="U713" s="176">
        <v>133223.63667997206</v>
      </c>
      <c r="V713" s="2"/>
      <c r="W713" s="176">
        <v>-22386.246656667558</v>
      </c>
      <c r="X713" s="176">
        <v>-46393.290103572886</v>
      </c>
      <c r="Y713" s="176">
        <v>-23072.578749927459</v>
      </c>
      <c r="Z713" s="176">
        <v>-43390.923521090066</v>
      </c>
      <c r="AA713" s="2"/>
      <c r="AB713" s="175">
        <v>-54723.468549817509</v>
      </c>
      <c r="AC713" s="175">
        <v>-177401.26576231886</v>
      </c>
      <c r="AD713" s="175">
        <v>-150226.47815209487</v>
      </c>
      <c r="AE713" s="175">
        <v>-172910.78815747867</v>
      </c>
    </row>
    <row r="714" spans="1:31">
      <c r="A714" s="1">
        <v>707</v>
      </c>
      <c r="B714" s="176">
        <f>'T Revenue'!B711-'Year 0'!G$8+'Year 0'!G$122</f>
        <v>8608.1210194760934</v>
      </c>
      <c r="C714" s="176">
        <f>'T Revenue'!C711-'Revenue Requirement'!C$4+'Revenue Requirement'!C$33</f>
        <v>248234.99513558112</v>
      </c>
      <c r="D714" s="176">
        <f>'T Revenue'!D711-'Revenue Requirement'!D$4+'Revenue Requirement'!D$33</f>
        <v>198726.24566878006</v>
      </c>
      <c r="E714" s="176">
        <f>'T Revenue'!E711-'Revenue Requirement'!E$4+'Revenue Requirement'!E$33</f>
        <v>123141.88752002618</v>
      </c>
      <c r="G714" s="179" t="e">
        <f ca="1"/>
        <v>#NAME?</v>
      </c>
      <c r="H714" s="179" t="e">
        <f ca="1"/>
        <v>#NAME?</v>
      </c>
      <c r="I714" s="179" t="e">
        <f ca="1"/>
        <v>#NAME?</v>
      </c>
      <c r="J714" s="179" t="e">
        <f ca="1"/>
        <v>#NAME?</v>
      </c>
      <c r="L714" s="175">
        <f>NR_to_Cash!C$9</f>
        <v>-54723.468549817509</v>
      </c>
      <c r="M714" s="175">
        <f>NR_to_Cash!D$9</f>
        <v>-177401.26576231886</v>
      </c>
      <c r="N714" s="175">
        <f>NR_to_Cash!E$9</f>
        <v>-150226.47815209487</v>
      </c>
      <c r="O714" s="175">
        <f>NR_to_Cash!F$9</f>
        <v>-172910.78815747867</v>
      </c>
      <c r="Q714" s="1">
        <v>707</v>
      </c>
      <c r="R714" s="176">
        <v>8608.1210194760934</v>
      </c>
      <c r="S714" s="176">
        <v>248234.99513558112</v>
      </c>
      <c r="T714" s="176">
        <v>198726.24566878006</v>
      </c>
      <c r="U714" s="176">
        <v>123141.88752002618</v>
      </c>
      <c r="V714" s="2"/>
      <c r="W714" s="176">
        <v>-38016.901597153163</v>
      </c>
      <c r="X714" s="176">
        <v>-38870.39582811133</v>
      </c>
      <c r="Y714" s="176">
        <v>4098.7033928632736</v>
      </c>
      <c r="Z714" s="176">
        <v>-33910.505662487121</v>
      </c>
      <c r="AA714" s="2"/>
      <c r="AB714" s="175">
        <v>-54723.468549817509</v>
      </c>
      <c r="AC714" s="175">
        <v>-177401.26576231886</v>
      </c>
      <c r="AD714" s="175">
        <v>-150226.47815209487</v>
      </c>
      <c r="AE714" s="175">
        <v>-172910.78815747867</v>
      </c>
    </row>
    <row r="715" spans="1:31">
      <c r="A715" s="1">
        <v>708</v>
      </c>
      <c r="B715" s="176">
        <f>'T Revenue'!B712-'Year 0'!G$8+'Year 0'!G$122</f>
        <v>-14715.197567629861</v>
      </c>
      <c r="C715" s="176">
        <f>'T Revenue'!C712-'Revenue Requirement'!C$4+'Revenue Requirement'!C$33</f>
        <v>218432.71042374591</v>
      </c>
      <c r="D715" s="176">
        <f>'T Revenue'!D712-'Revenue Requirement'!D$4+'Revenue Requirement'!D$33</f>
        <v>89221.64284150512</v>
      </c>
      <c r="E715" s="176">
        <f>'T Revenue'!E712-'Revenue Requirement'!E$4+'Revenue Requirement'!E$33</f>
        <v>89681.155708194245</v>
      </c>
      <c r="G715" s="179" t="e">
        <f ca="1"/>
        <v>#NAME?</v>
      </c>
      <c r="H715" s="179" t="e">
        <f ca="1"/>
        <v>#NAME?</v>
      </c>
      <c r="I715" s="179" t="e">
        <f ca="1"/>
        <v>#NAME?</v>
      </c>
      <c r="J715" s="179" t="e">
        <f ca="1"/>
        <v>#NAME?</v>
      </c>
      <c r="L715" s="175">
        <f>NR_to_Cash!C$9</f>
        <v>-54723.468549817509</v>
      </c>
      <c r="M715" s="175">
        <f>NR_to_Cash!D$9</f>
        <v>-177401.26576231886</v>
      </c>
      <c r="N715" s="175">
        <f>NR_to_Cash!E$9</f>
        <v>-150226.47815209487</v>
      </c>
      <c r="O715" s="175">
        <f>NR_to_Cash!F$9</f>
        <v>-172910.78815747867</v>
      </c>
      <c r="Q715" s="1">
        <v>708</v>
      </c>
      <c r="R715" s="176">
        <v>-14715.197567629861</v>
      </c>
      <c r="S715" s="176">
        <v>218432.71042374591</v>
      </c>
      <c r="T715" s="176">
        <v>89221.64284150512</v>
      </c>
      <c r="U715" s="176">
        <v>89681.155708194245</v>
      </c>
      <c r="V715" s="2"/>
      <c r="W715" s="176">
        <v>-16774.73139612528</v>
      </c>
      <c r="X715" s="176">
        <v>-6776.2119414538611</v>
      </c>
      <c r="Y715" s="176">
        <v>-9858.6261386945844</v>
      </c>
      <c r="Z715" s="176">
        <v>7871.0964165006299</v>
      </c>
      <c r="AA715" s="2"/>
      <c r="AB715" s="175">
        <v>-54723.468549817509</v>
      </c>
      <c r="AC715" s="175">
        <v>-177401.26576231886</v>
      </c>
      <c r="AD715" s="175">
        <v>-150226.47815209487</v>
      </c>
      <c r="AE715" s="175">
        <v>-172910.78815747867</v>
      </c>
    </row>
    <row r="716" spans="1:31">
      <c r="A716" s="1">
        <v>709</v>
      </c>
      <c r="B716" s="176">
        <f>'T Revenue'!B713-'Year 0'!G$8+'Year 0'!G$122</f>
        <v>3951.7755817105062</v>
      </c>
      <c r="C716" s="176">
        <f>'T Revenue'!C713-'Revenue Requirement'!C$4+'Revenue Requirement'!C$33</f>
        <v>192635.25002142508</v>
      </c>
      <c r="D716" s="176">
        <f>'T Revenue'!D713-'Revenue Requirement'!D$4+'Revenue Requirement'!D$33</f>
        <v>137612.48680711468</v>
      </c>
      <c r="E716" s="176">
        <f>'T Revenue'!E713-'Revenue Requirement'!E$4+'Revenue Requirement'!E$33</f>
        <v>147941.20589010161</v>
      </c>
      <c r="G716" s="179" t="e">
        <f ca="1"/>
        <v>#NAME?</v>
      </c>
      <c r="H716" s="179" t="e">
        <f ca="1"/>
        <v>#NAME?</v>
      </c>
      <c r="I716" s="179" t="e">
        <f ca="1"/>
        <v>#NAME?</v>
      </c>
      <c r="J716" s="179" t="e">
        <f ca="1"/>
        <v>#NAME?</v>
      </c>
      <c r="L716" s="175">
        <f>NR_to_Cash!C$9</f>
        <v>-54723.468549817509</v>
      </c>
      <c r="M716" s="175">
        <f>NR_to_Cash!D$9</f>
        <v>-177401.26576231886</v>
      </c>
      <c r="N716" s="175">
        <f>NR_to_Cash!E$9</f>
        <v>-150226.47815209487</v>
      </c>
      <c r="O716" s="175">
        <f>NR_to_Cash!F$9</f>
        <v>-172910.78815747867</v>
      </c>
      <c r="Q716" s="1">
        <v>709</v>
      </c>
      <c r="R716" s="176">
        <v>3951.7755817105062</v>
      </c>
      <c r="S716" s="176">
        <v>192635.25002142508</v>
      </c>
      <c r="T716" s="176">
        <v>137612.48680711468</v>
      </c>
      <c r="U716" s="176">
        <v>147941.20589010161</v>
      </c>
      <c r="V716" s="2"/>
      <c r="W716" s="176">
        <v>-5151.9992695717374</v>
      </c>
      <c r="X716" s="176">
        <v>-10169.739253832726</v>
      </c>
      <c r="Y716" s="176">
        <v>-42007.709146747366</v>
      </c>
      <c r="Z716" s="176">
        <v>-17899.419766780222</v>
      </c>
      <c r="AA716" s="2"/>
      <c r="AB716" s="175">
        <v>-54723.468549817509</v>
      </c>
      <c r="AC716" s="175">
        <v>-177401.26576231886</v>
      </c>
      <c r="AD716" s="175">
        <v>-150226.47815209487</v>
      </c>
      <c r="AE716" s="175">
        <v>-172910.78815747867</v>
      </c>
    </row>
    <row r="717" spans="1:31">
      <c r="A717" s="1">
        <v>710</v>
      </c>
      <c r="B717" s="176">
        <f>'T Revenue'!B714-'Year 0'!G$8+'Year 0'!G$122</f>
        <v>2580.4147372022271</v>
      </c>
      <c r="C717" s="176">
        <f>'T Revenue'!C714-'Revenue Requirement'!C$4+'Revenue Requirement'!C$33</f>
        <v>199037.36514259479</v>
      </c>
      <c r="D717" s="176">
        <f>'T Revenue'!D714-'Revenue Requirement'!D$4+'Revenue Requirement'!D$33</f>
        <v>125239.56833101274</v>
      </c>
      <c r="E717" s="176">
        <f>'T Revenue'!E714-'Revenue Requirement'!E$4+'Revenue Requirement'!E$33</f>
        <v>79136.463487563422</v>
      </c>
      <c r="G717" s="179" t="e">
        <f ca="1"/>
        <v>#NAME?</v>
      </c>
      <c r="H717" s="179" t="e">
        <f ca="1"/>
        <v>#NAME?</v>
      </c>
      <c r="I717" s="179" t="e">
        <f ca="1"/>
        <v>#NAME?</v>
      </c>
      <c r="J717" s="179" t="e">
        <f ca="1"/>
        <v>#NAME?</v>
      </c>
      <c r="L717" s="175">
        <f>NR_to_Cash!C$9</f>
        <v>-54723.468549817509</v>
      </c>
      <c r="M717" s="175">
        <f>NR_to_Cash!D$9</f>
        <v>-177401.26576231886</v>
      </c>
      <c r="N717" s="175">
        <f>NR_to_Cash!E$9</f>
        <v>-150226.47815209487</v>
      </c>
      <c r="O717" s="175">
        <f>NR_to_Cash!F$9</f>
        <v>-172910.78815747867</v>
      </c>
      <c r="Q717" s="1">
        <v>710</v>
      </c>
      <c r="R717" s="176">
        <v>2580.4147372022271</v>
      </c>
      <c r="S717" s="176">
        <v>199037.36514259479</v>
      </c>
      <c r="T717" s="176">
        <v>125239.56833101274</v>
      </c>
      <c r="U717" s="176">
        <v>79136.463487563422</v>
      </c>
      <c r="V717" s="2"/>
      <c r="W717" s="176">
        <v>-27576.682421297883</v>
      </c>
      <c r="X717" s="176">
        <v>-41470.734538550954</v>
      </c>
      <c r="Y717" s="176">
        <v>6325.5888313131873</v>
      </c>
      <c r="Z717" s="176">
        <v>-17948.717018412659</v>
      </c>
      <c r="AA717" s="2"/>
      <c r="AB717" s="175">
        <v>-54723.468549817509</v>
      </c>
      <c r="AC717" s="175">
        <v>-177401.26576231886</v>
      </c>
      <c r="AD717" s="175">
        <v>-150226.47815209487</v>
      </c>
      <c r="AE717" s="175">
        <v>-172910.78815747867</v>
      </c>
    </row>
    <row r="718" spans="1:31">
      <c r="A718" s="1">
        <v>711</v>
      </c>
      <c r="B718" s="176">
        <f>'T Revenue'!B715-'Year 0'!G$8+'Year 0'!G$122</f>
        <v>-5918.0625268963631</v>
      </c>
      <c r="C718" s="176">
        <f>'T Revenue'!C715-'Revenue Requirement'!C$4+'Revenue Requirement'!C$33</f>
        <v>208070.96720308764</v>
      </c>
      <c r="D718" s="176">
        <f>'T Revenue'!D715-'Revenue Requirement'!D$4+'Revenue Requirement'!D$33</f>
        <v>167765.95840603532</v>
      </c>
      <c r="E718" s="176">
        <f>'T Revenue'!E715-'Revenue Requirement'!E$4+'Revenue Requirement'!E$33</f>
        <v>161647.2177397646</v>
      </c>
      <c r="G718" s="179" t="e">
        <f ca="1"/>
        <v>#NAME?</v>
      </c>
      <c r="H718" s="179" t="e">
        <f ca="1"/>
        <v>#NAME?</v>
      </c>
      <c r="I718" s="179" t="e">
        <f ca="1"/>
        <v>#NAME?</v>
      </c>
      <c r="J718" s="179" t="e">
        <f ca="1"/>
        <v>#NAME?</v>
      </c>
      <c r="L718" s="175">
        <f>NR_to_Cash!C$9</f>
        <v>-54723.468549817509</v>
      </c>
      <c r="M718" s="175">
        <f>NR_to_Cash!D$9</f>
        <v>-177401.26576231886</v>
      </c>
      <c r="N718" s="175">
        <f>NR_to_Cash!E$9</f>
        <v>-150226.47815209487</v>
      </c>
      <c r="O718" s="175">
        <f>NR_to_Cash!F$9</f>
        <v>-172910.78815747867</v>
      </c>
      <c r="Q718" s="1">
        <v>711</v>
      </c>
      <c r="R718" s="176">
        <v>-5918.0625268963631</v>
      </c>
      <c r="S718" s="176">
        <v>208070.96720308764</v>
      </c>
      <c r="T718" s="176">
        <v>167765.95840603532</v>
      </c>
      <c r="U718" s="176">
        <v>161647.2177397646</v>
      </c>
      <c r="V718" s="2"/>
      <c r="W718" s="176">
        <v>-29448.575760223903</v>
      </c>
      <c r="X718" s="176">
        <v>-27165.320539086359</v>
      </c>
      <c r="Y718" s="176">
        <v>-36871.869600646663</v>
      </c>
      <c r="Z718" s="176">
        <v>-12138.967455664882</v>
      </c>
      <c r="AA718" s="2"/>
      <c r="AB718" s="175">
        <v>-54723.468549817509</v>
      </c>
      <c r="AC718" s="175">
        <v>-177401.26576231886</v>
      </c>
      <c r="AD718" s="175">
        <v>-150226.47815209487</v>
      </c>
      <c r="AE718" s="175">
        <v>-172910.78815747867</v>
      </c>
    </row>
    <row r="719" spans="1:31">
      <c r="A719" s="1">
        <v>712</v>
      </c>
      <c r="B719" s="176">
        <f>'T Revenue'!B716-'Year 0'!G$8+'Year 0'!G$122</f>
        <v>20187.476203831378</v>
      </c>
      <c r="C719" s="176">
        <f>'T Revenue'!C716-'Revenue Requirement'!C$4+'Revenue Requirement'!C$33</f>
        <v>259570.69886267651</v>
      </c>
      <c r="D719" s="176">
        <f>'T Revenue'!D716-'Revenue Requirement'!D$4+'Revenue Requirement'!D$33</f>
        <v>111146.72158849472</v>
      </c>
      <c r="E719" s="176">
        <f>'T Revenue'!E716-'Revenue Requirement'!E$4+'Revenue Requirement'!E$33</f>
        <v>142458.9705413722</v>
      </c>
      <c r="G719" s="179" t="e">
        <f ca="1"/>
        <v>#NAME?</v>
      </c>
      <c r="H719" s="179" t="e">
        <f ca="1"/>
        <v>#NAME?</v>
      </c>
      <c r="I719" s="179" t="e">
        <f ca="1"/>
        <v>#NAME?</v>
      </c>
      <c r="J719" s="179" t="e">
        <f ca="1"/>
        <v>#NAME?</v>
      </c>
      <c r="L719" s="175">
        <f>NR_to_Cash!C$9</f>
        <v>-54723.468549817509</v>
      </c>
      <c r="M719" s="175">
        <f>NR_to_Cash!D$9</f>
        <v>-177401.26576231886</v>
      </c>
      <c r="N719" s="175">
        <f>NR_to_Cash!E$9</f>
        <v>-150226.47815209487</v>
      </c>
      <c r="O719" s="175">
        <f>NR_to_Cash!F$9</f>
        <v>-172910.78815747867</v>
      </c>
      <c r="Q719" s="1">
        <v>712</v>
      </c>
      <c r="R719" s="176">
        <v>20187.476203831378</v>
      </c>
      <c r="S719" s="176">
        <v>259570.69886267651</v>
      </c>
      <c r="T719" s="176">
        <v>111146.72158849472</v>
      </c>
      <c r="U719" s="176">
        <v>142458.9705413722</v>
      </c>
      <c r="V719" s="2"/>
      <c r="W719" s="176">
        <v>-38718.229985571932</v>
      </c>
      <c r="X719" s="176">
        <v>-14810.90660882229</v>
      </c>
      <c r="Y719" s="176">
        <v>10252.581768169301</v>
      </c>
      <c r="Z719" s="176">
        <v>12802.177348489175</v>
      </c>
      <c r="AA719" s="2"/>
      <c r="AB719" s="175">
        <v>-54723.468549817509</v>
      </c>
      <c r="AC719" s="175">
        <v>-177401.26576231886</v>
      </c>
      <c r="AD719" s="175">
        <v>-150226.47815209487</v>
      </c>
      <c r="AE719" s="175">
        <v>-172910.78815747867</v>
      </c>
    </row>
    <row r="720" spans="1:31">
      <c r="A720" s="1">
        <v>713</v>
      </c>
      <c r="B720" s="176">
        <f>'T Revenue'!B717-'Year 0'!G$8+'Year 0'!G$122</f>
        <v>9851.3533008848317</v>
      </c>
      <c r="C720" s="176">
        <f>'T Revenue'!C717-'Revenue Requirement'!C$4+'Revenue Requirement'!C$33</f>
        <v>253688.04774247599</v>
      </c>
      <c r="D720" s="176">
        <f>'T Revenue'!D717-'Revenue Requirement'!D$4+'Revenue Requirement'!D$33</f>
        <v>202593.48860496725</v>
      </c>
      <c r="E720" s="176">
        <f>'T Revenue'!E717-'Revenue Requirement'!E$4+'Revenue Requirement'!E$33</f>
        <v>164983.12803592836</v>
      </c>
      <c r="G720" s="179" t="e">
        <f ca="1"/>
        <v>#NAME?</v>
      </c>
      <c r="H720" s="179" t="e">
        <f ca="1"/>
        <v>#NAME?</v>
      </c>
      <c r="I720" s="179" t="e">
        <f ca="1"/>
        <v>#NAME?</v>
      </c>
      <c r="J720" s="179" t="e">
        <f ca="1"/>
        <v>#NAME?</v>
      </c>
      <c r="L720" s="175">
        <f>NR_to_Cash!C$9</f>
        <v>-54723.468549817509</v>
      </c>
      <c r="M720" s="175">
        <f>NR_to_Cash!D$9</f>
        <v>-177401.26576231886</v>
      </c>
      <c r="N720" s="175">
        <f>NR_to_Cash!E$9</f>
        <v>-150226.47815209487</v>
      </c>
      <c r="O720" s="175">
        <f>NR_to_Cash!F$9</f>
        <v>-172910.78815747867</v>
      </c>
      <c r="Q720" s="1">
        <v>713</v>
      </c>
      <c r="R720" s="176">
        <v>9851.3533008848317</v>
      </c>
      <c r="S720" s="176">
        <v>253688.04774247599</v>
      </c>
      <c r="T720" s="176">
        <v>202593.48860496725</v>
      </c>
      <c r="U720" s="176">
        <v>164983.12803592836</v>
      </c>
      <c r="V720" s="2"/>
      <c r="W720" s="176">
        <v>-69796.346712260274</v>
      </c>
      <c r="X720" s="176">
        <v>-4027.4247817478608</v>
      </c>
      <c r="Y720" s="176">
        <v>345.62492227111943</v>
      </c>
      <c r="Z720" s="176">
        <v>36210.346350566717</v>
      </c>
      <c r="AA720" s="2"/>
      <c r="AB720" s="175">
        <v>-54723.468549817509</v>
      </c>
      <c r="AC720" s="175">
        <v>-177401.26576231886</v>
      </c>
      <c r="AD720" s="175">
        <v>-150226.47815209487</v>
      </c>
      <c r="AE720" s="175">
        <v>-172910.78815747867</v>
      </c>
    </row>
    <row r="721" spans="1:31">
      <c r="A721" s="1">
        <v>714</v>
      </c>
      <c r="B721" s="176">
        <f>'T Revenue'!B718-'Year 0'!G$8+'Year 0'!G$122</f>
        <v>-10047.344713621773</v>
      </c>
      <c r="C721" s="176">
        <f>'T Revenue'!C718-'Revenue Requirement'!C$4+'Revenue Requirement'!C$33</f>
        <v>223078.53555305139</v>
      </c>
      <c r="D721" s="176">
        <f>'T Revenue'!D718-'Revenue Requirement'!D$4+'Revenue Requirement'!D$33</f>
        <v>170936.18268319103</v>
      </c>
      <c r="E721" s="176">
        <f>'T Revenue'!E718-'Revenue Requirement'!E$4+'Revenue Requirement'!E$33</f>
        <v>84083.458172936691</v>
      </c>
      <c r="G721" s="179" t="e">
        <f ca="1"/>
        <v>#NAME?</v>
      </c>
      <c r="H721" s="179" t="e">
        <f ca="1"/>
        <v>#NAME?</v>
      </c>
      <c r="I721" s="179" t="e">
        <f ca="1"/>
        <v>#NAME?</v>
      </c>
      <c r="J721" s="179" t="e">
        <f ca="1"/>
        <v>#NAME?</v>
      </c>
      <c r="L721" s="175">
        <f>NR_to_Cash!C$9</f>
        <v>-54723.468549817509</v>
      </c>
      <c r="M721" s="175">
        <f>NR_to_Cash!D$9</f>
        <v>-177401.26576231886</v>
      </c>
      <c r="N721" s="175">
        <f>NR_to_Cash!E$9</f>
        <v>-150226.47815209487</v>
      </c>
      <c r="O721" s="175">
        <f>NR_to_Cash!F$9</f>
        <v>-172910.78815747867</v>
      </c>
      <c r="Q721" s="1">
        <v>714</v>
      </c>
      <c r="R721" s="176">
        <v>-10047.344713621773</v>
      </c>
      <c r="S721" s="176">
        <v>223078.53555305139</v>
      </c>
      <c r="T721" s="176">
        <v>170936.18268319103</v>
      </c>
      <c r="U721" s="176">
        <v>84083.458172936691</v>
      </c>
      <c r="V721" s="2"/>
      <c r="W721" s="176">
        <v>-45851.953103651176</v>
      </c>
      <c r="X721" s="176">
        <v>-1758.3101604096591</v>
      </c>
      <c r="Y721" s="176">
        <v>-20654.882848662091</v>
      </c>
      <c r="Z721" s="176">
        <v>-9441.9845121256076</v>
      </c>
      <c r="AA721" s="2"/>
      <c r="AB721" s="175">
        <v>-54723.468549817509</v>
      </c>
      <c r="AC721" s="175">
        <v>-177401.26576231886</v>
      </c>
      <c r="AD721" s="175">
        <v>-150226.47815209487</v>
      </c>
      <c r="AE721" s="175">
        <v>-172910.78815747867</v>
      </c>
    </row>
    <row r="722" spans="1:31">
      <c r="A722" s="1">
        <v>715</v>
      </c>
      <c r="B722" s="176">
        <f>'T Revenue'!B719-'Year 0'!G$8+'Year 0'!G$122</f>
        <v>-30219.158814860741</v>
      </c>
      <c r="C722" s="176">
        <f>'T Revenue'!C719-'Revenue Requirement'!C$4+'Revenue Requirement'!C$33</f>
        <v>219424.974570469</v>
      </c>
      <c r="D722" s="176">
        <f>'T Revenue'!D719-'Revenue Requirement'!D$4+'Revenue Requirement'!D$33</f>
        <v>128844.72398661799</v>
      </c>
      <c r="E722" s="176">
        <f>'T Revenue'!E719-'Revenue Requirement'!E$4+'Revenue Requirement'!E$33</f>
        <v>62926.495116715552</v>
      </c>
      <c r="G722" s="179" t="e">
        <f ca="1"/>
        <v>#NAME?</v>
      </c>
      <c r="H722" s="179" t="e">
        <f ca="1"/>
        <v>#NAME?</v>
      </c>
      <c r="I722" s="179" t="e">
        <f ca="1"/>
        <v>#NAME?</v>
      </c>
      <c r="J722" s="179" t="e">
        <f ca="1"/>
        <v>#NAME?</v>
      </c>
      <c r="L722" s="175">
        <f>NR_to_Cash!C$9</f>
        <v>-54723.468549817509</v>
      </c>
      <c r="M722" s="175">
        <f>NR_to_Cash!D$9</f>
        <v>-177401.26576231886</v>
      </c>
      <c r="N722" s="175">
        <f>NR_to_Cash!E$9</f>
        <v>-150226.47815209487</v>
      </c>
      <c r="O722" s="175">
        <f>NR_to_Cash!F$9</f>
        <v>-172910.78815747867</v>
      </c>
      <c r="Q722" s="1">
        <v>715</v>
      </c>
      <c r="R722" s="176">
        <v>-30219.158814860741</v>
      </c>
      <c r="S722" s="176">
        <v>219424.974570469</v>
      </c>
      <c r="T722" s="176">
        <v>128844.72398661799</v>
      </c>
      <c r="U722" s="176">
        <v>62926.495116715552</v>
      </c>
      <c r="V722" s="2"/>
      <c r="W722" s="176">
        <v>-53603.048587646685</v>
      </c>
      <c r="X722" s="176">
        <v>-37227.000708998181</v>
      </c>
      <c r="Y722" s="176">
        <v>-38211.35496556852</v>
      </c>
      <c r="Z722" s="176">
        <v>-10401.98751153308</v>
      </c>
      <c r="AA722" s="2"/>
      <c r="AB722" s="175">
        <v>-54723.468549817509</v>
      </c>
      <c r="AC722" s="175">
        <v>-177401.26576231886</v>
      </c>
      <c r="AD722" s="175">
        <v>-150226.47815209487</v>
      </c>
      <c r="AE722" s="175">
        <v>-172910.78815747867</v>
      </c>
    </row>
    <row r="723" spans="1:31">
      <c r="A723" s="1">
        <v>716</v>
      </c>
      <c r="B723" s="176">
        <f>'T Revenue'!B720-'Year 0'!G$8+'Year 0'!G$122</f>
        <v>-8828.1057734258939</v>
      </c>
      <c r="C723" s="176">
        <f>'T Revenue'!C720-'Revenue Requirement'!C$4+'Revenue Requirement'!C$33</f>
        <v>260604.56665207865</v>
      </c>
      <c r="D723" s="176">
        <f>'T Revenue'!D720-'Revenue Requirement'!D$4+'Revenue Requirement'!D$33</f>
        <v>181656.60356879747</v>
      </c>
      <c r="E723" s="176">
        <f>'T Revenue'!E720-'Revenue Requirement'!E$4+'Revenue Requirement'!E$33</f>
        <v>130643.38720023935</v>
      </c>
      <c r="G723" s="179" t="e">
        <f ca="1"/>
        <v>#NAME?</v>
      </c>
      <c r="H723" s="179" t="e">
        <f ca="1"/>
        <v>#NAME?</v>
      </c>
      <c r="I723" s="179" t="e">
        <f ca="1"/>
        <v>#NAME?</v>
      </c>
      <c r="J723" s="179" t="e">
        <f ca="1"/>
        <v>#NAME?</v>
      </c>
      <c r="L723" s="175">
        <f>NR_to_Cash!C$9</f>
        <v>-54723.468549817509</v>
      </c>
      <c r="M723" s="175">
        <f>NR_to_Cash!D$9</f>
        <v>-177401.26576231886</v>
      </c>
      <c r="N723" s="175">
        <f>NR_to_Cash!E$9</f>
        <v>-150226.47815209487</v>
      </c>
      <c r="O723" s="175">
        <f>NR_to_Cash!F$9</f>
        <v>-172910.78815747867</v>
      </c>
      <c r="Q723" s="1">
        <v>716</v>
      </c>
      <c r="R723" s="176">
        <v>-8828.1057734258939</v>
      </c>
      <c r="S723" s="176">
        <v>260604.56665207865</v>
      </c>
      <c r="T723" s="176">
        <v>181656.60356879747</v>
      </c>
      <c r="U723" s="176">
        <v>130643.38720023935</v>
      </c>
      <c r="V723" s="2"/>
      <c r="W723" s="176">
        <v>15891.841855581501</v>
      </c>
      <c r="X723" s="176">
        <v>-36310.057660016464</v>
      </c>
      <c r="Y723" s="176">
        <v>-54535.418912128313</v>
      </c>
      <c r="Z723" s="176">
        <v>-30701.961602515541</v>
      </c>
      <c r="AA723" s="2"/>
      <c r="AB723" s="175">
        <v>-54723.468549817509</v>
      </c>
      <c r="AC723" s="175">
        <v>-177401.26576231886</v>
      </c>
      <c r="AD723" s="175">
        <v>-150226.47815209487</v>
      </c>
      <c r="AE723" s="175">
        <v>-172910.78815747867</v>
      </c>
    </row>
    <row r="724" spans="1:31">
      <c r="A724" s="1">
        <v>717</v>
      </c>
      <c r="B724" s="176">
        <f>'T Revenue'!B721-'Year 0'!G$8+'Year 0'!G$122</f>
        <v>-2672.5786700334866</v>
      </c>
      <c r="C724" s="176">
        <f>'T Revenue'!C721-'Revenue Requirement'!C$4+'Revenue Requirement'!C$33</f>
        <v>216469.68270032969</v>
      </c>
      <c r="D724" s="176">
        <f>'T Revenue'!D721-'Revenue Requirement'!D$4+'Revenue Requirement'!D$33</f>
        <v>124562.68443037965</v>
      </c>
      <c r="E724" s="176">
        <f>'T Revenue'!E721-'Revenue Requirement'!E$4+'Revenue Requirement'!E$33</f>
        <v>88527.0757828278</v>
      </c>
      <c r="G724" s="179" t="e">
        <f ca="1"/>
        <v>#NAME?</v>
      </c>
      <c r="H724" s="179" t="e">
        <f ca="1"/>
        <v>#NAME?</v>
      </c>
      <c r="I724" s="179" t="e">
        <f ca="1"/>
        <v>#NAME?</v>
      </c>
      <c r="J724" s="179" t="e">
        <f ca="1"/>
        <v>#NAME?</v>
      </c>
      <c r="L724" s="175">
        <f>NR_to_Cash!C$9</f>
        <v>-54723.468549817509</v>
      </c>
      <c r="M724" s="175">
        <f>NR_to_Cash!D$9</f>
        <v>-177401.26576231886</v>
      </c>
      <c r="N724" s="175">
        <f>NR_to_Cash!E$9</f>
        <v>-150226.47815209487</v>
      </c>
      <c r="O724" s="175">
        <f>NR_to_Cash!F$9</f>
        <v>-172910.78815747867</v>
      </c>
      <c r="Q724" s="1">
        <v>717</v>
      </c>
      <c r="R724" s="176">
        <v>-2672.5786700334866</v>
      </c>
      <c r="S724" s="176">
        <v>216469.68270032969</v>
      </c>
      <c r="T724" s="176">
        <v>124562.68443037965</v>
      </c>
      <c r="U724" s="176">
        <v>88527.0757828278</v>
      </c>
      <c r="V724" s="2"/>
      <c r="W724" s="176">
        <v>5617.5582161698258</v>
      </c>
      <c r="X724" s="176">
        <v>-11997.208350964123</v>
      </c>
      <c r="Y724" s="176">
        <v>-14869.707306750352</v>
      </c>
      <c r="Z724" s="176">
        <v>-1796.7277388586663</v>
      </c>
      <c r="AA724" s="2"/>
      <c r="AB724" s="175">
        <v>-54723.468549817509</v>
      </c>
      <c r="AC724" s="175">
        <v>-177401.26576231886</v>
      </c>
      <c r="AD724" s="175">
        <v>-150226.47815209487</v>
      </c>
      <c r="AE724" s="175">
        <v>-172910.78815747867</v>
      </c>
    </row>
    <row r="725" spans="1:31">
      <c r="A725" s="1">
        <v>718</v>
      </c>
      <c r="B725" s="176">
        <f>'T Revenue'!B722-'Year 0'!G$8+'Year 0'!G$122</f>
        <v>-20697.955405346118</v>
      </c>
      <c r="C725" s="176">
        <f>'T Revenue'!C722-'Revenue Requirement'!C$4+'Revenue Requirement'!C$33</f>
        <v>238260.80623512971</v>
      </c>
      <c r="D725" s="176">
        <f>'T Revenue'!D722-'Revenue Requirement'!D$4+'Revenue Requirement'!D$33</f>
        <v>132697.61971631716</v>
      </c>
      <c r="E725" s="176">
        <f>'T Revenue'!E722-'Revenue Requirement'!E$4+'Revenue Requirement'!E$33</f>
        <v>54703.508153946605</v>
      </c>
      <c r="G725" s="179" t="e">
        <f ca="1"/>
        <v>#NAME?</v>
      </c>
      <c r="H725" s="179" t="e">
        <f ca="1"/>
        <v>#NAME?</v>
      </c>
      <c r="I725" s="179" t="e">
        <f ca="1"/>
        <v>#NAME?</v>
      </c>
      <c r="J725" s="179" t="e">
        <f ca="1"/>
        <v>#NAME?</v>
      </c>
      <c r="L725" s="175">
        <f>NR_to_Cash!C$9</f>
        <v>-54723.468549817509</v>
      </c>
      <c r="M725" s="175">
        <f>NR_to_Cash!D$9</f>
        <v>-177401.26576231886</v>
      </c>
      <c r="N725" s="175">
        <f>NR_to_Cash!E$9</f>
        <v>-150226.47815209487</v>
      </c>
      <c r="O725" s="175">
        <f>NR_to_Cash!F$9</f>
        <v>-172910.78815747867</v>
      </c>
      <c r="Q725" s="1">
        <v>718</v>
      </c>
      <c r="R725" s="176">
        <v>-20697.955405346118</v>
      </c>
      <c r="S725" s="176">
        <v>238260.80623512971</v>
      </c>
      <c r="T725" s="176">
        <v>132697.61971631716</v>
      </c>
      <c r="U725" s="176">
        <v>54703.508153946605</v>
      </c>
      <c r="V725" s="2"/>
      <c r="W725" s="176">
        <v>-2939.8533876026049</v>
      </c>
      <c r="X725" s="176">
        <v>-17247.356198632158</v>
      </c>
      <c r="Y725" s="176">
        <v>-9680.7829258348793</v>
      </c>
      <c r="Z725" s="176">
        <v>-4514.7328497848939</v>
      </c>
      <c r="AA725" s="2"/>
      <c r="AB725" s="175">
        <v>-54723.468549817509</v>
      </c>
      <c r="AC725" s="175">
        <v>-177401.26576231886</v>
      </c>
      <c r="AD725" s="175">
        <v>-150226.47815209487</v>
      </c>
      <c r="AE725" s="175">
        <v>-172910.78815747867</v>
      </c>
    </row>
    <row r="726" spans="1:31">
      <c r="A726" s="1">
        <v>719</v>
      </c>
      <c r="B726" s="176">
        <f>'T Revenue'!B723-'Year 0'!G$8+'Year 0'!G$122</f>
        <v>4075.2658910832833</v>
      </c>
      <c r="C726" s="176">
        <f>'T Revenue'!C723-'Revenue Requirement'!C$4+'Revenue Requirement'!C$33</f>
        <v>211322.15965973004</v>
      </c>
      <c r="D726" s="176">
        <f>'T Revenue'!D723-'Revenue Requirement'!D$4+'Revenue Requirement'!D$33</f>
        <v>95613.747321821516</v>
      </c>
      <c r="E726" s="176">
        <f>'T Revenue'!E723-'Revenue Requirement'!E$4+'Revenue Requirement'!E$33</f>
        <v>56464.524251114111</v>
      </c>
      <c r="G726" s="179" t="e">
        <f ca="1"/>
        <v>#NAME?</v>
      </c>
      <c r="H726" s="179" t="e">
        <f ca="1"/>
        <v>#NAME?</v>
      </c>
      <c r="I726" s="179" t="e">
        <f ca="1"/>
        <v>#NAME?</v>
      </c>
      <c r="J726" s="179" t="e">
        <f ca="1"/>
        <v>#NAME?</v>
      </c>
      <c r="L726" s="175">
        <f>NR_to_Cash!C$9</f>
        <v>-54723.468549817509</v>
      </c>
      <c r="M726" s="175">
        <f>NR_to_Cash!D$9</f>
        <v>-177401.26576231886</v>
      </c>
      <c r="N726" s="175">
        <f>NR_to_Cash!E$9</f>
        <v>-150226.47815209487</v>
      </c>
      <c r="O726" s="175">
        <f>NR_to_Cash!F$9</f>
        <v>-172910.78815747867</v>
      </c>
      <c r="Q726" s="1">
        <v>719</v>
      </c>
      <c r="R726" s="176">
        <v>4075.2658910832833</v>
      </c>
      <c r="S726" s="176">
        <v>211322.15965973004</v>
      </c>
      <c r="T726" s="176">
        <v>95613.747321821516</v>
      </c>
      <c r="U726" s="176">
        <v>56464.524251114111</v>
      </c>
      <c r="V726" s="2"/>
      <c r="W726" s="176">
        <v>-47944.094959144131</v>
      </c>
      <c r="X726" s="176">
        <v>-27948.619112652494</v>
      </c>
      <c r="Y726" s="176">
        <v>1261.4746957446914</v>
      </c>
      <c r="Z726" s="176">
        <v>-33650.310760725755</v>
      </c>
      <c r="AA726" s="2"/>
      <c r="AB726" s="175">
        <v>-54723.468549817509</v>
      </c>
      <c r="AC726" s="175">
        <v>-177401.26576231886</v>
      </c>
      <c r="AD726" s="175">
        <v>-150226.47815209487</v>
      </c>
      <c r="AE726" s="175">
        <v>-172910.78815747867</v>
      </c>
    </row>
    <row r="727" spans="1:31">
      <c r="A727" s="1">
        <v>720</v>
      </c>
      <c r="B727" s="176">
        <f>'T Revenue'!B724-'Year 0'!G$8+'Year 0'!G$122</f>
        <v>-2394.5058391254861</v>
      </c>
      <c r="C727" s="176">
        <f>'T Revenue'!C724-'Revenue Requirement'!C$4+'Revenue Requirement'!C$33</f>
        <v>217326.88364366954</v>
      </c>
      <c r="D727" s="176">
        <f>'T Revenue'!D724-'Revenue Requirement'!D$4+'Revenue Requirement'!D$33</f>
        <v>162176.11018251744</v>
      </c>
      <c r="E727" s="176">
        <f>'T Revenue'!E724-'Revenue Requirement'!E$4+'Revenue Requirement'!E$33</f>
        <v>138897.52086412301</v>
      </c>
      <c r="G727" s="179" t="e">
        <f ca="1"/>
        <v>#NAME?</v>
      </c>
      <c r="H727" s="179" t="e">
        <f ca="1"/>
        <v>#NAME?</v>
      </c>
      <c r="I727" s="179" t="e">
        <f ca="1"/>
        <v>#NAME?</v>
      </c>
      <c r="J727" s="179" t="e">
        <f ca="1"/>
        <v>#NAME?</v>
      </c>
      <c r="L727" s="175">
        <f>NR_to_Cash!C$9</f>
        <v>-54723.468549817509</v>
      </c>
      <c r="M727" s="175">
        <f>NR_to_Cash!D$9</f>
        <v>-177401.26576231886</v>
      </c>
      <c r="N727" s="175">
        <f>NR_to_Cash!E$9</f>
        <v>-150226.47815209487</v>
      </c>
      <c r="O727" s="175">
        <f>NR_to_Cash!F$9</f>
        <v>-172910.78815747867</v>
      </c>
      <c r="Q727" s="1">
        <v>720</v>
      </c>
      <c r="R727" s="176">
        <v>-2394.5058391254861</v>
      </c>
      <c r="S727" s="176">
        <v>217326.88364366954</v>
      </c>
      <c r="T727" s="176">
        <v>162176.11018251744</v>
      </c>
      <c r="U727" s="176">
        <v>138897.52086412301</v>
      </c>
      <c r="V727" s="2"/>
      <c r="W727" s="176">
        <v>3090.7163240400841</v>
      </c>
      <c r="X727" s="176">
        <v>4032.0110556958243</v>
      </c>
      <c r="Y727" s="176">
        <v>-11716.295628795167</v>
      </c>
      <c r="Z727" s="176">
        <v>-21730.399064059136</v>
      </c>
      <c r="AA727" s="2"/>
      <c r="AB727" s="175">
        <v>-54723.468549817509</v>
      </c>
      <c r="AC727" s="175">
        <v>-177401.26576231886</v>
      </c>
      <c r="AD727" s="175">
        <v>-150226.47815209487</v>
      </c>
      <c r="AE727" s="175">
        <v>-172910.78815747867</v>
      </c>
    </row>
    <row r="728" spans="1:31">
      <c r="A728" s="1">
        <v>721</v>
      </c>
      <c r="B728" s="176">
        <f>'T Revenue'!B725-'Year 0'!G$8+'Year 0'!G$122</f>
        <v>-9144.2139152837917</v>
      </c>
      <c r="C728" s="176">
        <f>'T Revenue'!C725-'Revenue Requirement'!C$4+'Revenue Requirement'!C$33</f>
        <v>234556.69654619996</v>
      </c>
      <c r="D728" s="176">
        <f>'T Revenue'!D725-'Revenue Requirement'!D$4+'Revenue Requirement'!D$33</f>
        <v>170200.53052387433</v>
      </c>
      <c r="E728" s="176">
        <f>'T Revenue'!E725-'Revenue Requirement'!E$4+'Revenue Requirement'!E$33</f>
        <v>137362.26180315157</v>
      </c>
      <c r="G728" s="179" t="e">
        <f ca="1"/>
        <v>#NAME?</v>
      </c>
      <c r="H728" s="179" t="e">
        <f ca="1"/>
        <v>#NAME?</v>
      </c>
      <c r="I728" s="179" t="e">
        <f ca="1"/>
        <v>#NAME?</v>
      </c>
      <c r="J728" s="179" t="e">
        <f ca="1"/>
        <v>#NAME?</v>
      </c>
      <c r="L728" s="175">
        <f>NR_to_Cash!C$9</f>
        <v>-54723.468549817509</v>
      </c>
      <c r="M728" s="175">
        <f>NR_to_Cash!D$9</f>
        <v>-177401.26576231886</v>
      </c>
      <c r="N728" s="175">
        <f>NR_to_Cash!E$9</f>
        <v>-150226.47815209487</v>
      </c>
      <c r="O728" s="175">
        <f>NR_to_Cash!F$9</f>
        <v>-172910.78815747867</v>
      </c>
      <c r="Q728" s="1">
        <v>721</v>
      </c>
      <c r="R728" s="176">
        <v>-9144.2139152837917</v>
      </c>
      <c r="S728" s="176">
        <v>234556.69654619996</v>
      </c>
      <c r="T728" s="176">
        <v>170200.53052387433</v>
      </c>
      <c r="U728" s="176">
        <v>137362.26180315157</v>
      </c>
      <c r="V728" s="2"/>
      <c r="W728" s="176">
        <v>-22894.619037995813</v>
      </c>
      <c r="X728" s="176">
        <v>-18782.490278661018</v>
      </c>
      <c r="Y728" s="176">
        <v>-12789.323963426752</v>
      </c>
      <c r="Z728" s="176">
        <v>48355.344297821866</v>
      </c>
      <c r="AA728" s="2"/>
      <c r="AB728" s="175">
        <v>-54723.468549817509</v>
      </c>
      <c r="AC728" s="175">
        <v>-177401.26576231886</v>
      </c>
      <c r="AD728" s="175">
        <v>-150226.47815209487</v>
      </c>
      <c r="AE728" s="175">
        <v>-172910.78815747867</v>
      </c>
    </row>
    <row r="729" spans="1:31">
      <c r="A729" s="1">
        <v>722</v>
      </c>
      <c r="B729" s="176">
        <f>'T Revenue'!B726-'Year 0'!G$8+'Year 0'!G$122</f>
        <v>-3917.7975212212186</v>
      </c>
      <c r="C729" s="176">
        <f>'T Revenue'!C726-'Revenue Requirement'!C$4+'Revenue Requirement'!C$33</f>
        <v>233370.05380115868</v>
      </c>
      <c r="D729" s="176">
        <f>'T Revenue'!D726-'Revenue Requirement'!D$4+'Revenue Requirement'!D$33</f>
        <v>157694.3088835685</v>
      </c>
      <c r="E729" s="176">
        <f>'T Revenue'!E726-'Revenue Requirement'!E$4+'Revenue Requirement'!E$33</f>
        <v>117787.28850423358</v>
      </c>
      <c r="G729" s="179" t="e">
        <f ca="1"/>
        <v>#NAME?</v>
      </c>
      <c r="H729" s="179" t="e">
        <f ca="1"/>
        <v>#NAME?</v>
      </c>
      <c r="I729" s="179" t="e">
        <f ca="1"/>
        <v>#NAME?</v>
      </c>
      <c r="J729" s="179" t="e">
        <f ca="1"/>
        <v>#NAME?</v>
      </c>
      <c r="L729" s="175">
        <f>NR_to_Cash!C$9</f>
        <v>-54723.468549817509</v>
      </c>
      <c r="M729" s="175">
        <f>NR_to_Cash!D$9</f>
        <v>-177401.26576231886</v>
      </c>
      <c r="N729" s="175">
        <f>NR_to_Cash!E$9</f>
        <v>-150226.47815209487</v>
      </c>
      <c r="O729" s="175">
        <f>NR_to_Cash!F$9</f>
        <v>-172910.78815747867</v>
      </c>
      <c r="Q729" s="1">
        <v>722</v>
      </c>
      <c r="R729" s="176">
        <v>-3917.7975212212186</v>
      </c>
      <c r="S729" s="176">
        <v>233370.05380115868</v>
      </c>
      <c r="T729" s="176">
        <v>157694.3088835685</v>
      </c>
      <c r="U729" s="176">
        <v>117787.28850423358</v>
      </c>
      <c r="V729" s="2"/>
      <c r="W729" s="176">
        <v>12855.961556631839</v>
      </c>
      <c r="X729" s="176">
        <v>-34773.692678666441</v>
      </c>
      <c r="Y729" s="176">
        <v>-35733.561036067316</v>
      </c>
      <c r="Z729" s="176">
        <v>7105.5181618386414</v>
      </c>
      <c r="AA729" s="2"/>
      <c r="AB729" s="175">
        <v>-54723.468549817509</v>
      </c>
      <c r="AC729" s="175">
        <v>-177401.26576231886</v>
      </c>
      <c r="AD729" s="175">
        <v>-150226.47815209487</v>
      </c>
      <c r="AE729" s="175">
        <v>-172910.78815747867</v>
      </c>
    </row>
    <row r="730" spans="1:31">
      <c r="A730" s="1">
        <v>723</v>
      </c>
      <c r="B730" s="176">
        <f>'T Revenue'!B727-'Year 0'!G$8+'Year 0'!G$122</f>
        <v>15588.634770693025</v>
      </c>
      <c r="C730" s="176">
        <f>'T Revenue'!C727-'Revenue Requirement'!C$4+'Revenue Requirement'!C$33</f>
        <v>270857.83875582065</v>
      </c>
      <c r="D730" s="176">
        <f>'T Revenue'!D727-'Revenue Requirement'!D$4+'Revenue Requirement'!D$33</f>
        <v>189358.33926459379</v>
      </c>
      <c r="E730" s="176">
        <f>'T Revenue'!E727-'Revenue Requirement'!E$4+'Revenue Requirement'!E$33</f>
        <v>155372.49570877198</v>
      </c>
      <c r="G730" s="179" t="e">
        <f ca="1"/>
        <v>#NAME?</v>
      </c>
      <c r="H730" s="179" t="e">
        <f ca="1"/>
        <v>#NAME?</v>
      </c>
      <c r="I730" s="179" t="e">
        <f ca="1"/>
        <v>#NAME?</v>
      </c>
      <c r="J730" s="179" t="e">
        <f ca="1"/>
        <v>#NAME?</v>
      </c>
      <c r="L730" s="175">
        <f>NR_to_Cash!C$9</f>
        <v>-54723.468549817509</v>
      </c>
      <c r="M730" s="175">
        <f>NR_to_Cash!D$9</f>
        <v>-177401.26576231886</v>
      </c>
      <c r="N730" s="175">
        <f>NR_to_Cash!E$9</f>
        <v>-150226.47815209487</v>
      </c>
      <c r="O730" s="175">
        <f>NR_to_Cash!F$9</f>
        <v>-172910.78815747867</v>
      </c>
      <c r="Q730" s="1">
        <v>723</v>
      </c>
      <c r="R730" s="176">
        <v>15588.634770693025</v>
      </c>
      <c r="S730" s="176">
        <v>270857.83875582065</v>
      </c>
      <c r="T730" s="176">
        <v>189358.33926459379</v>
      </c>
      <c r="U730" s="176">
        <v>155372.49570877198</v>
      </c>
      <c r="V730" s="2"/>
      <c r="W730" s="176">
        <v>-33825.383771925117</v>
      </c>
      <c r="X730" s="176">
        <v>15781.916358548449</v>
      </c>
      <c r="Y730" s="176">
        <v>-42476.772048403975</v>
      </c>
      <c r="Z730" s="176">
        <v>-54988.454246115405</v>
      </c>
      <c r="AA730" s="2"/>
      <c r="AB730" s="175">
        <v>-54723.468549817509</v>
      </c>
      <c r="AC730" s="175">
        <v>-177401.26576231886</v>
      </c>
      <c r="AD730" s="175">
        <v>-150226.47815209487</v>
      </c>
      <c r="AE730" s="175">
        <v>-172910.78815747867</v>
      </c>
    </row>
    <row r="731" spans="1:31">
      <c r="A731" s="1">
        <v>724</v>
      </c>
      <c r="B731" s="176">
        <f>'T Revenue'!B728-'Year 0'!G$8+'Year 0'!G$122</f>
        <v>11802.917466348736</v>
      </c>
      <c r="C731" s="176">
        <f>'T Revenue'!C728-'Revenue Requirement'!C$4+'Revenue Requirement'!C$33</f>
        <v>248392.26359655266</v>
      </c>
      <c r="D731" s="176">
        <f>'T Revenue'!D728-'Revenue Requirement'!D$4+'Revenue Requirement'!D$33</f>
        <v>216372.15695767221</v>
      </c>
      <c r="E731" s="176">
        <f>'T Revenue'!E728-'Revenue Requirement'!E$4+'Revenue Requirement'!E$33</f>
        <v>149195.46558501851</v>
      </c>
      <c r="G731" s="179" t="e">
        <f ca="1"/>
        <v>#NAME?</v>
      </c>
      <c r="H731" s="179" t="e">
        <f ca="1"/>
        <v>#NAME?</v>
      </c>
      <c r="I731" s="179" t="e">
        <f ca="1"/>
        <v>#NAME?</v>
      </c>
      <c r="J731" s="179" t="e">
        <f ca="1"/>
        <v>#NAME?</v>
      </c>
      <c r="L731" s="175">
        <f>NR_to_Cash!C$9</f>
        <v>-54723.468549817509</v>
      </c>
      <c r="M731" s="175">
        <f>NR_to_Cash!D$9</f>
        <v>-177401.26576231886</v>
      </c>
      <c r="N731" s="175">
        <f>NR_to_Cash!E$9</f>
        <v>-150226.47815209487</v>
      </c>
      <c r="O731" s="175">
        <f>NR_to_Cash!F$9</f>
        <v>-172910.78815747867</v>
      </c>
      <c r="Q731" s="1">
        <v>724</v>
      </c>
      <c r="R731" s="176">
        <v>11802.917466348736</v>
      </c>
      <c r="S731" s="176">
        <v>248392.26359655266</v>
      </c>
      <c r="T731" s="176">
        <v>216372.15695767221</v>
      </c>
      <c r="U731" s="176">
        <v>149195.46558501851</v>
      </c>
      <c r="V731" s="2"/>
      <c r="W731" s="176">
        <v>13752.89316316694</v>
      </c>
      <c r="X731" s="176">
        <v>3183.3429494008888</v>
      </c>
      <c r="Y731" s="176">
        <v>-8788.2144340630621</v>
      </c>
      <c r="Z731" s="176">
        <v>11131.064709934872</v>
      </c>
      <c r="AA731" s="2"/>
      <c r="AB731" s="175">
        <v>-54723.468549817509</v>
      </c>
      <c r="AC731" s="175">
        <v>-177401.26576231886</v>
      </c>
      <c r="AD731" s="175">
        <v>-150226.47815209487</v>
      </c>
      <c r="AE731" s="175">
        <v>-172910.78815747867</v>
      </c>
    </row>
    <row r="732" spans="1:31">
      <c r="A732" s="1">
        <v>725</v>
      </c>
      <c r="B732" s="176">
        <f>'T Revenue'!B729-'Year 0'!G$8+'Year 0'!G$122</f>
        <v>-9334.9789487267844</v>
      </c>
      <c r="C732" s="176">
        <f>'T Revenue'!C729-'Revenue Requirement'!C$4+'Revenue Requirement'!C$33</f>
        <v>212200.81597268791</v>
      </c>
      <c r="D732" s="176">
        <f>'T Revenue'!D729-'Revenue Requirement'!D$4+'Revenue Requirement'!D$33</f>
        <v>122715.3662937989</v>
      </c>
      <c r="E732" s="176">
        <f>'T Revenue'!E729-'Revenue Requirement'!E$4+'Revenue Requirement'!E$33</f>
        <v>128222.47221870301</v>
      </c>
      <c r="G732" s="179" t="e">
        <f ca="1"/>
        <v>#NAME?</v>
      </c>
      <c r="H732" s="179" t="e">
        <f ca="1"/>
        <v>#NAME?</v>
      </c>
      <c r="I732" s="179" t="e">
        <f ca="1"/>
        <v>#NAME?</v>
      </c>
      <c r="J732" s="179" t="e">
        <f ca="1"/>
        <v>#NAME?</v>
      </c>
      <c r="L732" s="175">
        <f>NR_to_Cash!C$9</f>
        <v>-54723.468549817509</v>
      </c>
      <c r="M732" s="175">
        <f>NR_to_Cash!D$9</f>
        <v>-177401.26576231886</v>
      </c>
      <c r="N732" s="175">
        <f>NR_to_Cash!E$9</f>
        <v>-150226.47815209487</v>
      </c>
      <c r="O732" s="175">
        <f>NR_to_Cash!F$9</f>
        <v>-172910.78815747867</v>
      </c>
      <c r="Q732" s="1">
        <v>725</v>
      </c>
      <c r="R732" s="176">
        <v>-9334.9789487267844</v>
      </c>
      <c r="S732" s="176">
        <v>212200.81597268791</v>
      </c>
      <c r="T732" s="176">
        <v>122715.3662937989</v>
      </c>
      <c r="U732" s="176">
        <v>128222.47221870301</v>
      </c>
      <c r="V732" s="2"/>
      <c r="W732" s="176">
        <v>1198.2544753854163</v>
      </c>
      <c r="X732" s="176">
        <v>-32565.844382981304</v>
      </c>
      <c r="Y732" s="176">
        <v>-34689.551117311697</v>
      </c>
      <c r="Z732" s="176">
        <v>-15076.649096833309</v>
      </c>
      <c r="AA732" s="2"/>
      <c r="AB732" s="175">
        <v>-54723.468549817509</v>
      </c>
      <c r="AC732" s="175">
        <v>-177401.26576231886</v>
      </c>
      <c r="AD732" s="175">
        <v>-150226.47815209487</v>
      </c>
      <c r="AE732" s="175">
        <v>-172910.78815747867</v>
      </c>
    </row>
    <row r="733" spans="1:31">
      <c r="A733" s="1">
        <v>726</v>
      </c>
      <c r="B733" s="176">
        <f>'T Revenue'!B730-'Year 0'!G$8+'Year 0'!G$122</f>
        <v>-4233.9620383623987</v>
      </c>
      <c r="C733" s="176">
        <f>'T Revenue'!C730-'Revenue Requirement'!C$4+'Revenue Requirement'!C$33</f>
        <v>231222.46801986825</v>
      </c>
      <c r="D733" s="176">
        <f>'T Revenue'!D730-'Revenue Requirement'!D$4+'Revenue Requirement'!D$33</f>
        <v>161979.36085294187</v>
      </c>
      <c r="E733" s="176">
        <f>'T Revenue'!E730-'Revenue Requirement'!E$4+'Revenue Requirement'!E$33</f>
        <v>106346.39659828623</v>
      </c>
      <c r="G733" s="179" t="e">
        <f ca="1"/>
        <v>#NAME?</v>
      </c>
      <c r="H733" s="179" t="e">
        <f ca="1"/>
        <v>#NAME?</v>
      </c>
      <c r="I733" s="179" t="e">
        <f ca="1"/>
        <v>#NAME?</v>
      </c>
      <c r="J733" s="179" t="e">
        <f ca="1"/>
        <v>#NAME?</v>
      </c>
      <c r="L733" s="175">
        <f>NR_to_Cash!C$9</f>
        <v>-54723.468549817509</v>
      </c>
      <c r="M733" s="175">
        <f>NR_to_Cash!D$9</f>
        <v>-177401.26576231886</v>
      </c>
      <c r="N733" s="175">
        <f>NR_to_Cash!E$9</f>
        <v>-150226.47815209487</v>
      </c>
      <c r="O733" s="175">
        <f>NR_to_Cash!F$9</f>
        <v>-172910.78815747867</v>
      </c>
      <c r="Q733" s="1">
        <v>726</v>
      </c>
      <c r="R733" s="176">
        <v>-4233.9620383623987</v>
      </c>
      <c r="S733" s="176">
        <v>231222.46801986825</v>
      </c>
      <c r="T733" s="176">
        <v>161979.36085294187</v>
      </c>
      <c r="U733" s="176">
        <v>106346.39659828623</v>
      </c>
      <c r="V733" s="2"/>
      <c r="W733" s="176">
        <v>21509.112910157419</v>
      </c>
      <c r="X733" s="176">
        <v>-38403.055273376405</v>
      </c>
      <c r="Y733" s="176">
        <v>-963.07888330542482</v>
      </c>
      <c r="Z733" s="176">
        <v>17016.175843378762</v>
      </c>
      <c r="AA733" s="2"/>
      <c r="AB733" s="175">
        <v>-54723.468549817509</v>
      </c>
      <c r="AC733" s="175">
        <v>-177401.26576231886</v>
      </c>
      <c r="AD733" s="175">
        <v>-150226.47815209487</v>
      </c>
      <c r="AE733" s="175">
        <v>-172910.78815747867</v>
      </c>
    </row>
    <row r="734" spans="1:31">
      <c r="A734" s="1">
        <v>727</v>
      </c>
      <c r="B734" s="176">
        <f>'T Revenue'!B731-'Year 0'!G$8+'Year 0'!G$122</f>
        <v>22683.58927953383</v>
      </c>
      <c r="C734" s="176">
        <f>'T Revenue'!C731-'Revenue Requirement'!C$4+'Revenue Requirement'!C$33</f>
        <v>299265.12411260512</v>
      </c>
      <c r="D734" s="176">
        <f>'T Revenue'!D731-'Revenue Requirement'!D$4+'Revenue Requirement'!D$33</f>
        <v>139565.13526046486</v>
      </c>
      <c r="E734" s="176">
        <f>'T Revenue'!E731-'Revenue Requirement'!E$4+'Revenue Requirement'!E$33</f>
        <v>104462.19164002361</v>
      </c>
      <c r="G734" s="179" t="e">
        <f ca="1"/>
        <v>#NAME?</v>
      </c>
      <c r="H734" s="179" t="e">
        <f ca="1"/>
        <v>#NAME?</v>
      </c>
      <c r="I734" s="179" t="e">
        <f ca="1"/>
        <v>#NAME?</v>
      </c>
      <c r="J734" s="179" t="e">
        <f ca="1"/>
        <v>#NAME?</v>
      </c>
      <c r="L734" s="175">
        <f>NR_to_Cash!C$9</f>
        <v>-54723.468549817509</v>
      </c>
      <c r="M734" s="175">
        <f>NR_to_Cash!D$9</f>
        <v>-177401.26576231886</v>
      </c>
      <c r="N734" s="175">
        <f>NR_to_Cash!E$9</f>
        <v>-150226.47815209487</v>
      </c>
      <c r="O734" s="175">
        <f>NR_to_Cash!F$9</f>
        <v>-172910.78815747867</v>
      </c>
      <c r="Q734" s="1">
        <v>727</v>
      </c>
      <c r="R734" s="176">
        <v>22683.58927953383</v>
      </c>
      <c r="S734" s="176">
        <v>299265.12411260512</v>
      </c>
      <c r="T734" s="176">
        <v>139565.13526046486</v>
      </c>
      <c r="U734" s="176">
        <v>104462.19164002361</v>
      </c>
      <c r="V734" s="2"/>
      <c r="W734" s="176">
        <v>-24784.731271277182</v>
      </c>
      <c r="X734" s="176">
        <v>-29067.208039752441</v>
      </c>
      <c r="Y734" s="176">
        <v>-27405.741952358745</v>
      </c>
      <c r="Z734" s="176">
        <v>-5536.4930329734925</v>
      </c>
      <c r="AA734" s="2"/>
      <c r="AB734" s="175">
        <v>-54723.468549817509</v>
      </c>
      <c r="AC734" s="175">
        <v>-177401.26576231886</v>
      </c>
      <c r="AD734" s="175">
        <v>-150226.47815209487</v>
      </c>
      <c r="AE734" s="175">
        <v>-172910.78815747867</v>
      </c>
    </row>
    <row r="735" spans="1:31">
      <c r="A735" s="1">
        <v>728</v>
      </c>
      <c r="B735" s="176">
        <f>'T Revenue'!B732-'Year 0'!G$8+'Year 0'!G$122</f>
        <v>-28858.248481912073</v>
      </c>
      <c r="C735" s="176">
        <f>'T Revenue'!C732-'Revenue Requirement'!C$4+'Revenue Requirement'!C$33</f>
        <v>204250.95750704361</v>
      </c>
      <c r="D735" s="176">
        <f>'T Revenue'!D732-'Revenue Requirement'!D$4+'Revenue Requirement'!D$33</f>
        <v>165427.20283175097</v>
      </c>
      <c r="E735" s="176">
        <f>'T Revenue'!E732-'Revenue Requirement'!E$4+'Revenue Requirement'!E$33</f>
        <v>80005.215755715733</v>
      </c>
      <c r="G735" s="179" t="e">
        <f ca="1"/>
        <v>#NAME?</v>
      </c>
      <c r="H735" s="179" t="e">
        <f ca="1"/>
        <v>#NAME?</v>
      </c>
      <c r="I735" s="179" t="e">
        <f ca="1"/>
        <v>#NAME?</v>
      </c>
      <c r="J735" s="179" t="e">
        <f ca="1"/>
        <v>#NAME?</v>
      </c>
      <c r="L735" s="175">
        <f>NR_to_Cash!C$9</f>
        <v>-54723.468549817509</v>
      </c>
      <c r="M735" s="175">
        <f>NR_to_Cash!D$9</f>
        <v>-177401.26576231886</v>
      </c>
      <c r="N735" s="175">
        <f>NR_to_Cash!E$9</f>
        <v>-150226.47815209487</v>
      </c>
      <c r="O735" s="175">
        <f>NR_to_Cash!F$9</f>
        <v>-172910.78815747867</v>
      </c>
      <c r="Q735" s="1">
        <v>728</v>
      </c>
      <c r="R735" s="176">
        <v>-28858.248481912073</v>
      </c>
      <c r="S735" s="176">
        <v>204250.95750704361</v>
      </c>
      <c r="T735" s="176">
        <v>165427.20283175097</v>
      </c>
      <c r="U735" s="176">
        <v>80005.215755715733</v>
      </c>
      <c r="V735" s="2"/>
      <c r="W735" s="176">
        <v>2403.6401295623509</v>
      </c>
      <c r="X735" s="176">
        <v>-12437.130086658522</v>
      </c>
      <c r="Y735" s="176">
        <v>9945.9619016891811</v>
      </c>
      <c r="Z735" s="176">
        <v>-31264.155535330763</v>
      </c>
      <c r="AA735" s="2"/>
      <c r="AB735" s="175">
        <v>-54723.468549817509</v>
      </c>
      <c r="AC735" s="175">
        <v>-177401.26576231886</v>
      </c>
      <c r="AD735" s="175">
        <v>-150226.47815209487</v>
      </c>
      <c r="AE735" s="175">
        <v>-172910.78815747867</v>
      </c>
    </row>
    <row r="736" spans="1:31">
      <c r="A736" s="1">
        <v>729</v>
      </c>
      <c r="B736" s="176">
        <f>'T Revenue'!B733-'Year 0'!G$8+'Year 0'!G$122</f>
        <v>4628.4784258783329</v>
      </c>
      <c r="C736" s="176">
        <f>'T Revenue'!C733-'Revenue Requirement'!C$4+'Revenue Requirement'!C$33</f>
        <v>255759.69093809184</v>
      </c>
      <c r="D736" s="176">
        <f>'T Revenue'!D733-'Revenue Requirement'!D$4+'Revenue Requirement'!D$33</f>
        <v>156235.56751895766</v>
      </c>
      <c r="E736" s="176">
        <f>'T Revenue'!E733-'Revenue Requirement'!E$4+'Revenue Requirement'!E$33</f>
        <v>88748.737306361319</v>
      </c>
      <c r="G736" s="179" t="e">
        <f ca="1"/>
        <v>#NAME?</v>
      </c>
      <c r="H736" s="179" t="e">
        <f ca="1"/>
        <v>#NAME?</v>
      </c>
      <c r="I736" s="179" t="e">
        <f ca="1"/>
        <v>#NAME?</v>
      </c>
      <c r="J736" s="179" t="e">
        <f ca="1"/>
        <v>#NAME?</v>
      </c>
      <c r="L736" s="175">
        <f>NR_to_Cash!C$9</f>
        <v>-54723.468549817509</v>
      </c>
      <c r="M736" s="175">
        <f>NR_to_Cash!D$9</f>
        <v>-177401.26576231886</v>
      </c>
      <c r="N736" s="175">
        <f>NR_to_Cash!E$9</f>
        <v>-150226.47815209487</v>
      </c>
      <c r="O736" s="175">
        <f>NR_to_Cash!F$9</f>
        <v>-172910.78815747867</v>
      </c>
      <c r="Q736" s="1">
        <v>729</v>
      </c>
      <c r="R736" s="176">
        <v>4628.4784258783329</v>
      </c>
      <c r="S736" s="176">
        <v>255759.69093809184</v>
      </c>
      <c r="T736" s="176">
        <v>156235.56751895766</v>
      </c>
      <c r="U736" s="176">
        <v>88748.737306361319</v>
      </c>
      <c r="V736" s="2"/>
      <c r="W736" s="176">
        <v>-1473.2339324800996</v>
      </c>
      <c r="X736" s="176">
        <v>-10341.281168217771</v>
      </c>
      <c r="Y736" s="176">
        <v>-30580.616022502538</v>
      </c>
      <c r="Z736" s="176">
        <v>1775.4914676577318</v>
      </c>
      <c r="AA736" s="2"/>
      <c r="AB736" s="175">
        <v>-54723.468549817509</v>
      </c>
      <c r="AC736" s="175">
        <v>-177401.26576231886</v>
      </c>
      <c r="AD736" s="175">
        <v>-150226.47815209487</v>
      </c>
      <c r="AE736" s="175">
        <v>-172910.78815747867</v>
      </c>
    </row>
    <row r="737" spans="1:31">
      <c r="A737" s="1">
        <v>730</v>
      </c>
      <c r="B737" s="176">
        <f>'T Revenue'!B734-'Year 0'!G$8+'Year 0'!G$122</f>
        <v>15682.865577203687</v>
      </c>
      <c r="C737" s="176">
        <f>'T Revenue'!C734-'Revenue Requirement'!C$4+'Revenue Requirement'!C$33</f>
        <v>244551.10956239374</v>
      </c>
      <c r="D737" s="176">
        <f>'T Revenue'!D734-'Revenue Requirement'!D$4+'Revenue Requirement'!D$33</f>
        <v>189581.67626279639</v>
      </c>
      <c r="E737" s="176">
        <f>'T Revenue'!E734-'Revenue Requirement'!E$4+'Revenue Requirement'!E$33</f>
        <v>94242.423739309423</v>
      </c>
      <c r="G737" s="179" t="e">
        <f ca="1"/>
        <v>#NAME?</v>
      </c>
      <c r="H737" s="179" t="e">
        <f ca="1"/>
        <v>#NAME?</v>
      </c>
      <c r="I737" s="179" t="e">
        <f ca="1"/>
        <v>#NAME?</v>
      </c>
      <c r="J737" s="179" t="e">
        <f ca="1"/>
        <v>#NAME?</v>
      </c>
      <c r="L737" s="175">
        <f>NR_to_Cash!C$9</f>
        <v>-54723.468549817509</v>
      </c>
      <c r="M737" s="175">
        <f>NR_to_Cash!D$9</f>
        <v>-177401.26576231886</v>
      </c>
      <c r="N737" s="175">
        <f>NR_to_Cash!E$9</f>
        <v>-150226.47815209487</v>
      </c>
      <c r="O737" s="175">
        <f>NR_to_Cash!F$9</f>
        <v>-172910.78815747867</v>
      </c>
      <c r="Q737" s="1">
        <v>730</v>
      </c>
      <c r="R737" s="176">
        <v>15682.865577203687</v>
      </c>
      <c r="S737" s="176">
        <v>244551.10956239374</v>
      </c>
      <c r="T737" s="176">
        <v>189581.67626279639</v>
      </c>
      <c r="U737" s="176">
        <v>94242.423739309423</v>
      </c>
      <c r="V737" s="2"/>
      <c r="W737" s="176">
        <v>-13658.196009940119</v>
      </c>
      <c r="X737" s="176">
        <v>-33337.342870441265</v>
      </c>
      <c r="Y737" s="176">
        <v>-1797.2555563438218</v>
      </c>
      <c r="Z737" s="176">
        <v>-18180.67353911791</v>
      </c>
      <c r="AA737" s="2"/>
      <c r="AB737" s="175">
        <v>-54723.468549817509</v>
      </c>
      <c r="AC737" s="175">
        <v>-177401.26576231886</v>
      </c>
      <c r="AD737" s="175">
        <v>-150226.47815209487</v>
      </c>
      <c r="AE737" s="175">
        <v>-172910.78815747867</v>
      </c>
    </row>
    <row r="738" spans="1:31">
      <c r="A738" s="1">
        <v>731</v>
      </c>
      <c r="B738" s="176">
        <f>'T Revenue'!B735-'Year 0'!G$8+'Year 0'!G$122</f>
        <v>-22679.77529150527</v>
      </c>
      <c r="C738" s="176">
        <f>'T Revenue'!C735-'Revenue Requirement'!C$4+'Revenue Requirement'!C$33</f>
        <v>234708.32984420354</v>
      </c>
      <c r="D738" s="176">
        <f>'T Revenue'!D735-'Revenue Requirement'!D$4+'Revenue Requirement'!D$33</f>
        <v>112000.30537280999</v>
      </c>
      <c r="E738" s="176">
        <f>'T Revenue'!E735-'Revenue Requirement'!E$4+'Revenue Requirement'!E$33</f>
        <v>97699.938158831326</v>
      </c>
      <c r="G738" s="179" t="e">
        <f ca="1"/>
        <v>#NAME?</v>
      </c>
      <c r="H738" s="179" t="e">
        <f ca="1"/>
        <v>#NAME?</v>
      </c>
      <c r="I738" s="179" t="e">
        <f ca="1"/>
        <v>#NAME?</v>
      </c>
      <c r="J738" s="179" t="e">
        <f ca="1"/>
        <v>#NAME?</v>
      </c>
      <c r="L738" s="175">
        <f>NR_to_Cash!C$9</f>
        <v>-54723.468549817509</v>
      </c>
      <c r="M738" s="175">
        <f>NR_to_Cash!D$9</f>
        <v>-177401.26576231886</v>
      </c>
      <c r="N738" s="175">
        <f>NR_to_Cash!E$9</f>
        <v>-150226.47815209487</v>
      </c>
      <c r="O738" s="175">
        <f>NR_to_Cash!F$9</f>
        <v>-172910.78815747867</v>
      </c>
      <c r="Q738" s="1">
        <v>731</v>
      </c>
      <c r="R738" s="176">
        <v>-22679.77529150527</v>
      </c>
      <c r="S738" s="176">
        <v>234708.32984420354</v>
      </c>
      <c r="T738" s="176">
        <v>112000.30537280999</v>
      </c>
      <c r="U738" s="176">
        <v>97699.938158831326</v>
      </c>
      <c r="V738" s="2"/>
      <c r="W738" s="176">
        <v>-43371.536151227076</v>
      </c>
      <c r="X738" s="176">
        <v>-9424.4512895215303</v>
      </c>
      <c r="Y738" s="176">
        <v>11569.067827118328</v>
      </c>
      <c r="Z738" s="176">
        <v>-54819.203348072711</v>
      </c>
      <c r="AA738" s="2"/>
      <c r="AB738" s="175">
        <v>-54723.468549817509</v>
      </c>
      <c r="AC738" s="175">
        <v>-177401.26576231886</v>
      </c>
      <c r="AD738" s="175">
        <v>-150226.47815209487</v>
      </c>
      <c r="AE738" s="175">
        <v>-172910.78815747867</v>
      </c>
    </row>
    <row r="739" spans="1:31">
      <c r="A739" s="1">
        <v>732</v>
      </c>
      <c r="B739" s="176">
        <f>'T Revenue'!B736-'Year 0'!G$8+'Year 0'!G$122</f>
        <v>-4655.0852352904622</v>
      </c>
      <c r="C739" s="176">
        <f>'T Revenue'!C736-'Revenue Requirement'!C$4+'Revenue Requirement'!C$33</f>
        <v>235050.75182806584</v>
      </c>
      <c r="D739" s="176">
        <f>'T Revenue'!D736-'Revenue Requirement'!D$4+'Revenue Requirement'!D$33</f>
        <v>153160.23398798425</v>
      </c>
      <c r="E739" s="176">
        <f>'T Revenue'!E736-'Revenue Requirement'!E$4+'Revenue Requirement'!E$33</f>
        <v>69271.459059765097</v>
      </c>
      <c r="G739" s="179" t="e">
        <f ca="1"/>
        <v>#NAME?</v>
      </c>
      <c r="H739" s="179" t="e">
        <f ca="1"/>
        <v>#NAME?</v>
      </c>
      <c r="I739" s="179" t="e">
        <f ca="1"/>
        <v>#NAME?</v>
      </c>
      <c r="J739" s="179" t="e">
        <f ca="1"/>
        <v>#NAME?</v>
      </c>
      <c r="L739" s="175">
        <f>NR_to_Cash!C$9</f>
        <v>-54723.468549817509</v>
      </c>
      <c r="M739" s="175">
        <f>NR_to_Cash!D$9</f>
        <v>-177401.26576231886</v>
      </c>
      <c r="N739" s="175">
        <f>NR_to_Cash!E$9</f>
        <v>-150226.47815209487</v>
      </c>
      <c r="O739" s="175">
        <f>NR_to_Cash!F$9</f>
        <v>-172910.78815747867</v>
      </c>
      <c r="Q739" s="1">
        <v>732</v>
      </c>
      <c r="R739" s="176">
        <v>-4655.0852352904622</v>
      </c>
      <c r="S739" s="176">
        <v>235050.75182806584</v>
      </c>
      <c r="T739" s="176">
        <v>153160.23398798425</v>
      </c>
      <c r="U739" s="176">
        <v>69271.459059765097</v>
      </c>
      <c r="V739" s="2"/>
      <c r="W739" s="176">
        <v>-8080.4839948585723</v>
      </c>
      <c r="X739" s="176">
        <v>-39198.384726056596</v>
      </c>
      <c r="Y739" s="176">
        <v>-27862.861956699286</v>
      </c>
      <c r="Z739" s="176">
        <v>-23459.993493388873</v>
      </c>
      <c r="AA739" s="2"/>
      <c r="AB739" s="175">
        <v>-54723.468549817509</v>
      </c>
      <c r="AC739" s="175">
        <v>-177401.26576231886</v>
      </c>
      <c r="AD739" s="175">
        <v>-150226.47815209487</v>
      </c>
      <c r="AE739" s="175">
        <v>-172910.78815747867</v>
      </c>
    </row>
    <row r="740" spans="1:31">
      <c r="A740" s="1">
        <v>733</v>
      </c>
      <c r="B740" s="176">
        <f>'T Revenue'!B737-'Year 0'!G$8+'Year 0'!G$122</f>
        <v>20897.469351033447</v>
      </c>
      <c r="C740" s="176">
        <f>'T Revenue'!C737-'Revenue Requirement'!C$4+'Revenue Requirement'!C$33</f>
        <v>245628.8897761344</v>
      </c>
      <c r="D740" s="176">
        <f>'T Revenue'!D737-'Revenue Requirement'!D$4+'Revenue Requirement'!D$33</f>
        <v>170261.03381513525</v>
      </c>
      <c r="E740" s="176">
        <f>'T Revenue'!E737-'Revenue Requirement'!E$4+'Revenue Requirement'!E$33</f>
        <v>142117.99251725036</v>
      </c>
      <c r="G740" s="179" t="e">
        <f ca="1"/>
        <v>#NAME?</v>
      </c>
      <c r="H740" s="179" t="e">
        <f ca="1"/>
        <v>#NAME?</v>
      </c>
      <c r="I740" s="179" t="e">
        <f ca="1"/>
        <v>#NAME?</v>
      </c>
      <c r="J740" s="179" t="e">
        <f ca="1"/>
        <v>#NAME?</v>
      </c>
      <c r="L740" s="175">
        <f>NR_to_Cash!C$9</f>
        <v>-54723.468549817509</v>
      </c>
      <c r="M740" s="175">
        <f>NR_to_Cash!D$9</f>
        <v>-177401.26576231886</v>
      </c>
      <c r="N740" s="175">
        <f>NR_to_Cash!E$9</f>
        <v>-150226.47815209487</v>
      </c>
      <c r="O740" s="175">
        <f>NR_to_Cash!F$9</f>
        <v>-172910.78815747867</v>
      </c>
      <c r="Q740" s="1">
        <v>733</v>
      </c>
      <c r="R740" s="176">
        <v>20897.469351033447</v>
      </c>
      <c r="S740" s="176">
        <v>245628.8897761344</v>
      </c>
      <c r="T740" s="176">
        <v>170261.03381513525</v>
      </c>
      <c r="U740" s="176">
        <v>142117.99251725036</v>
      </c>
      <c r="V740" s="2"/>
      <c r="W740" s="176">
        <v>-27129.953084356501</v>
      </c>
      <c r="X740" s="176">
        <v>349.77654991322197</v>
      </c>
      <c r="Y740" s="176">
        <v>-4818.0824598455802</v>
      </c>
      <c r="Z740" s="176">
        <v>6075.1711962462869</v>
      </c>
      <c r="AA740" s="2"/>
      <c r="AB740" s="175">
        <v>-54723.468549817509</v>
      </c>
      <c r="AC740" s="175">
        <v>-177401.26576231886</v>
      </c>
      <c r="AD740" s="175">
        <v>-150226.47815209487</v>
      </c>
      <c r="AE740" s="175">
        <v>-172910.78815747867</v>
      </c>
    </row>
    <row r="741" spans="1:31">
      <c r="A741" s="1">
        <v>734</v>
      </c>
      <c r="B741" s="176">
        <f>'T Revenue'!B738-'Year 0'!G$8+'Year 0'!G$122</f>
        <v>9338.217374680331</v>
      </c>
      <c r="C741" s="176">
        <f>'T Revenue'!C738-'Revenue Requirement'!C$4+'Revenue Requirement'!C$33</f>
        <v>242118.43778836145</v>
      </c>
      <c r="D741" s="176">
        <f>'T Revenue'!D738-'Revenue Requirement'!D$4+'Revenue Requirement'!D$33</f>
        <v>174506.86225780775</v>
      </c>
      <c r="E741" s="176">
        <f>'T Revenue'!E738-'Revenue Requirement'!E$4+'Revenue Requirement'!E$33</f>
        <v>122769.45757679408</v>
      </c>
      <c r="G741" s="179" t="e">
        <f ca="1"/>
        <v>#NAME?</v>
      </c>
      <c r="H741" s="179" t="e">
        <f ca="1"/>
        <v>#NAME?</v>
      </c>
      <c r="I741" s="179" t="e">
        <f ca="1"/>
        <v>#NAME?</v>
      </c>
      <c r="J741" s="179" t="e">
        <f ca="1"/>
        <v>#NAME?</v>
      </c>
      <c r="L741" s="175">
        <f>NR_to_Cash!C$9</f>
        <v>-54723.468549817509</v>
      </c>
      <c r="M741" s="175">
        <f>NR_to_Cash!D$9</f>
        <v>-177401.26576231886</v>
      </c>
      <c r="N741" s="175">
        <f>NR_to_Cash!E$9</f>
        <v>-150226.47815209487</v>
      </c>
      <c r="O741" s="175">
        <f>NR_to_Cash!F$9</f>
        <v>-172910.78815747867</v>
      </c>
      <c r="Q741" s="1">
        <v>734</v>
      </c>
      <c r="R741" s="176">
        <v>9338.217374680331</v>
      </c>
      <c r="S741" s="176">
        <v>242118.43778836145</v>
      </c>
      <c r="T741" s="176">
        <v>174506.86225780775</v>
      </c>
      <c r="U741" s="176">
        <v>122769.45757679408</v>
      </c>
      <c r="V741" s="2"/>
      <c r="W741" s="176">
        <v>-10772.977508804295</v>
      </c>
      <c r="X741" s="176">
        <v>-15052.809563790215</v>
      </c>
      <c r="Y741" s="176">
        <v>-37218.976046663709</v>
      </c>
      <c r="Z741" s="176">
        <v>-9941.5426284223795</v>
      </c>
      <c r="AA741" s="2"/>
      <c r="AB741" s="175">
        <v>-54723.468549817509</v>
      </c>
      <c r="AC741" s="175">
        <v>-177401.26576231886</v>
      </c>
      <c r="AD741" s="175">
        <v>-150226.47815209487</v>
      </c>
      <c r="AE741" s="175">
        <v>-172910.78815747867</v>
      </c>
    </row>
    <row r="742" spans="1:31">
      <c r="A742" s="1">
        <v>735</v>
      </c>
      <c r="B742" s="176">
        <f>'T Revenue'!B739-'Year 0'!G$8+'Year 0'!G$122</f>
        <v>-18447.312670808285</v>
      </c>
      <c r="C742" s="176">
        <f>'T Revenue'!C739-'Revenue Requirement'!C$4+'Revenue Requirement'!C$33</f>
        <v>225859.80053234147</v>
      </c>
      <c r="D742" s="176">
        <f>'T Revenue'!D739-'Revenue Requirement'!D$4+'Revenue Requirement'!D$33</f>
        <v>121112.11054807412</v>
      </c>
      <c r="E742" s="176">
        <f>'T Revenue'!E739-'Revenue Requirement'!E$4+'Revenue Requirement'!E$33</f>
        <v>60374.85392840812</v>
      </c>
      <c r="G742" s="179" t="e">
        <f ca="1"/>
        <v>#NAME?</v>
      </c>
      <c r="H742" s="179" t="e">
        <f ca="1"/>
        <v>#NAME?</v>
      </c>
      <c r="I742" s="179" t="e">
        <f ca="1"/>
        <v>#NAME?</v>
      </c>
      <c r="J742" s="179" t="e">
        <f ca="1"/>
        <v>#NAME?</v>
      </c>
      <c r="L742" s="175">
        <f>NR_to_Cash!C$9</f>
        <v>-54723.468549817509</v>
      </c>
      <c r="M742" s="175">
        <f>NR_to_Cash!D$9</f>
        <v>-177401.26576231886</v>
      </c>
      <c r="N742" s="175">
        <f>NR_to_Cash!E$9</f>
        <v>-150226.47815209487</v>
      </c>
      <c r="O742" s="175">
        <f>NR_to_Cash!F$9</f>
        <v>-172910.78815747867</v>
      </c>
      <c r="Q742" s="1">
        <v>735</v>
      </c>
      <c r="R742" s="176">
        <v>-18447.312670808285</v>
      </c>
      <c r="S742" s="176">
        <v>225859.80053234147</v>
      </c>
      <c r="T742" s="176">
        <v>121112.11054807412</v>
      </c>
      <c r="U742" s="176">
        <v>60374.85392840812</v>
      </c>
      <c r="V742" s="2"/>
      <c r="W742" s="176">
        <v>-5085.0929196504876</v>
      </c>
      <c r="X742" s="176">
        <v>-18045.074183594203</v>
      </c>
      <c r="Y742" s="176">
        <v>-35040.254886049079</v>
      </c>
      <c r="Z742" s="176">
        <v>-33563.872442564461</v>
      </c>
      <c r="AA742" s="2"/>
      <c r="AB742" s="175">
        <v>-54723.468549817509</v>
      </c>
      <c r="AC742" s="175">
        <v>-177401.26576231886</v>
      </c>
      <c r="AD742" s="175">
        <v>-150226.47815209487</v>
      </c>
      <c r="AE742" s="175">
        <v>-172910.78815747867</v>
      </c>
    </row>
    <row r="743" spans="1:31">
      <c r="A743" s="1">
        <v>736</v>
      </c>
      <c r="B743" s="176">
        <f>'T Revenue'!B740-'Year 0'!G$8+'Year 0'!G$122</f>
        <v>-26197.518599548843</v>
      </c>
      <c r="C743" s="176">
        <f>'T Revenue'!C740-'Revenue Requirement'!C$4+'Revenue Requirement'!C$33</f>
        <v>208334.07004504954</v>
      </c>
      <c r="D743" s="176">
        <f>'T Revenue'!D740-'Revenue Requirement'!D$4+'Revenue Requirement'!D$33</f>
        <v>132412.57199134561</v>
      </c>
      <c r="E743" s="176">
        <f>'T Revenue'!E740-'Revenue Requirement'!E$4+'Revenue Requirement'!E$33</f>
        <v>62985.07313202857</v>
      </c>
      <c r="G743" s="179" t="e">
        <f ca="1"/>
        <v>#NAME?</v>
      </c>
      <c r="H743" s="179" t="e">
        <f ca="1"/>
        <v>#NAME?</v>
      </c>
      <c r="I743" s="179" t="e">
        <f ca="1"/>
        <v>#NAME?</v>
      </c>
      <c r="J743" s="179" t="e">
        <f ca="1"/>
        <v>#NAME?</v>
      </c>
      <c r="L743" s="175">
        <f>NR_to_Cash!C$9</f>
        <v>-54723.468549817509</v>
      </c>
      <c r="M743" s="175">
        <f>NR_to_Cash!D$9</f>
        <v>-177401.26576231886</v>
      </c>
      <c r="N743" s="175">
        <f>NR_to_Cash!E$9</f>
        <v>-150226.47815209487</v>
      </c>
      <c r="O743" s="175">
        <f>NR_to_Cash!F$9</f>
        <v>-172910.78815747867</v>
      </c>
      <c r="Q743" s="1">
        <v>736</v>
      </c>
      <c r="R743" s="176">
        <v>-26197.518599548843</v>
      </c>
      <c r="S743" s="176">
        <v>208334.07004504954</v>
      </c>
      <c r="T743" s="176">
        <v>132412.57199134561</v>
      </c>
      <c r="U743" s="176">
        <v>62985.07313202857</v>
      </c>
      <c r="V743" s="2"/>
      <c r="W743" s="176">
        <v>-26353.068596492638</v>
      </c>
      <c r="X743" s="176">
        <v>-22578.613637547707</v>
      </c>
      <c r="Y743" s="176">
        <v>-19535.753025716636</v>
      </c>
      <c r="Z743" s="176">
        <v>-42030.78779005073</v>
      </c>
      <c r="AA743" s="2"/>
      <c r="AB743" s="175">
        <v>-54723.468549817509</v>
      </c>
      <c r="AC743" s="175">
        <v>-177401.26576231886</v>
      </c>
      <c r="AD743" s="175">
        <v>-150226.47815209487</v>
      </c>
      <c r="AE743" s="175">
        <v>-172910.78815747867</v>
      </c>
    </row>
    <row r="744" spans="1:31">
      <c r="A744" s="1">
        <v>737</v>
      </c>
      <c r="B744" s="176">
        <f>'T Revenue'!B741-'Year 0'!G$8+'Year 0'!G$122</f>
        <v>5293.4050566575024</v>
      </c>
      <c r="C744" s="176">
        <f>'T Revenue'!C741-'Revenue Requirement'!C$4+'Revenue Requirement'!C$33</f>
        <v>234461.02823117073</v>
      </c>
      <c r="D744" s="176">
        <f>'T Revenue'!D741-'Revenue Requirement'!D$4+'Revenue Requirement'!D$33</f>
        <v>142533.7572872059</v>
      </c>
      <c r="E744" s="176">
        <f>'T Revenue'!E741-'Revenue Requirement'!E$4+'Revenue Requirement'!E$33</f>
        <v>141525.44338012789</v>
      </c>
      <c r="G744" s="179" t="e">
        <f ca="1"/>
        <v>#NAME?</v>
      </c>
      <c r="H744" s="179" t="e">
        <f ca="1"/>
        <v>#NAME?</v>
      </c>
      <c r="I744" s="179" t="e">
        <f ca="1"/>
        <v>#NAME?</v>
      </c>
      <c r="J744" s="179" t="e">
        <f ca="1"/>
        <v>#NAME?</v>
      </c>
      <c r="L744" s="175">
        <f>NR_to_Cash!C$9</f>
        <v>-54723.468549817509</v>
      </c>
      <c r="M744" s="175">
        <f>NR_to_Cash!D$9</f>
        <v>-177401.26576231886</v>
      </c>
      <c r="N744" s="175">
        <f>NR_to_Cash!E$9</f>
        <v>-150226.47815209487</v>
      </c>
      <c r="O744" s="175">
        <f>NR_to_Cash!F$9</f>
        <v>-172910.78815747867</v>
      </c>
      <c r="Q744" s="1">
        <v>737</v>
      </c>
      <c r="R744" s="176">
        <v>5293.4050566575024</v>
      </c>
      <c r="S744" s="176">
        <v>234461.02823117073</v>
      </c>
      <c r="T744" s="176">
        <v>142533.7572872059</v>
      </c>
      <c r="U744" s="176">
        <v>141525.44338012789</v>
      </c>
      <c r="V744" s="2"/>
      <c r="W744" s="176">
        <v>-44534.548700885731</v>
      </c>
      <c r="X744" s="176">
        <v>-25056.670299307676</v>
      </c>
      <c r="Y744" s="176">
        <v>-13457.147996687563</v>
      </c>
      <c r="Z744" s="176">
        <v>-55283.474892426748</v>
      </c>
      <c r="AA744" s="2"/>
      <c r="AB744" s="175">
        <v>-54723.468549817509</v>
      </c>
      <c r="AC744" s="175">
        <v>-177401.26576231886</v>
      </c>
      <c r="AD744" s="175">
        <v>-150226.47815209487</v>
      </c>
      <c r="AE744" s="175">
        <v>-172910.78815747867</v>
      </c>
    </row>
    <row r="745" spans="1:31">
      <c r="A745" s="1">
        <v>738</v>
      </c>
      <c r="B745" s="176">
        <f>'T Revenue'!B742-'Year 0'!G$8+'Year 0'!G$122</f>
        <v>898.54728706460446</v>
      </c>
      <c r="C745" s="176">
        <f>'T Revenue'!C742-'Revenue Requirement'!C$4+'Revenue Requirement'!C$33</f>
        <v>260393.89025429939</v>
      </c>
      <c r="D745" s="176">
        <f>'T Revenue'!D742-'Revenue Requirement'!D$4+'Revenue Requirement'!D$33</f>
        <v>181301.01180973416</v>
      </c>
      <c r="E745" s="176">
        <f>'T Revenue'!E742-'Revenue Requirement'!E$4+'Revenue Requirement'!E$33</f>
        <v>154578.85041589057</v>
      </c>
      <c r="G745" s="179" t="e">
        <f ca="1"/>
        <v>#NAME?</v>
      </c>
      <c r="H745" s="179" t="e">
        <f ca="1"/>
        <v>#NAME?</v>
      </c>
      <c r="I745" s="179" t="e">
        <f ca="1"/>
        <v>#NAME?</v>
      </c>
      <c r="J745" s="179" t="e">
        <f ca="1"/>
        <v>#NAME?</v>
      </c>
      <c r="L745" s="175">
        <f>NR_to_Cash!C$9</f>
        <v>-54723.468549817509</v>
      </c>
      <c r="M745" s="175">
        <f>NR_to_Cash!D$9</f>
        <v>-177401.26576231886</v>
      </c>
      <c r="N745" s="175">
        <f>NR_to_Cash!E$9</f>
        <v>-150226.47815209487</v>
      </c>
      <c r="O745" s="175">
        <f>NR_to_Cash!F$9</f>
        <v>-172910.78815747867</v>
      </c>
      <c r="Q745" s="1">
        <v>738</v>
      </c>
      <c r="R745" s="176">
        <v>898.54728706460446</v>
      </c>
      <c r="S745" s="176">
        <v>260393.89025429939</v>
      </c>
      <c r="T745" s="176">
        <v>181301.01180973416</v>
      </c>
      <c r="U745" s="176">
        <v>154578.85041589057</v>
      </c>
      <c r="V745" s="2"/>
      <c r="W745" s="176">
        <v>15065.380002246588</v>
      </c>
      <c r="X745" s="176">
        <v>-18714.635921203066</v>
      </c>
      <c r="Y745" s="176">
        <v>-14391.404489486245</v>
      </c>
      <c r="Z745" s="176">
        <v>23616.688942920882</v>
      </c>
      <c r="AA745" s="2"/>
      <c r="AB745" s="175">
        <v>-54723.468549817509</v>
      </c>
      <c r="AC745" s="175">
        <v>-177401.26576231886</v>
      </c>
      <c r="AD745" s="175">
        <v>-150226.47815209487</v>
      </c>
      <c r="AE745" s="175">
        <v>-172910.78815747867</v>
      </c>
    </row>
    <row r="746" spans="1:31">
      <c r="A746" s="1">
        <v>739</v>
      </c>
      <c r="B746" s="176">
        <f>'T Revenue'!B743-'Year 0'!G$8+'Year 0'!G$122</f>
        <v>-4381.3062855855096</v>
      </c>
      <c r="C746" s="176">
        <f>'T Revenue'!C743-'Revenue Requirement'!C$4+'Revenue Requirement'!C$33</f>
        <v>241093.0106581687</v>
      </c>
      <c r="D746" s="176">
        <f>'T Revenue'!D743-'Revenue Requirement'!D$4+'Revenue Requirement'!D$33</f>
        <v>146424.42367725703</v>
      </c>
      <c r="E746" s="176">
        <f>'T Revenue'!E743-'Revenue Requirement'!E$4+'Revenue Requirement'!E$33</f>
        <v>134617.84650289593</v>
      </c>
      <c r="G746" s="179" t="e">
        <f ca="1"/>
        <v>#NAME?</v>
      </c>
      <c r="H746" s="179" t="e">
        <f ca="1"/>
        <v>#NAME?</v>
      </c>
      <c r="I746" s="179" t="e">
        <f ca="1"/>
        <v>#NAME?</v>
      </c>
      <c r="J746" s="179" t="e">
        <f ca="1"/>
        <v>#NAME?</v>
      </c>
      <c r="L746" s="175">
        <f>NR_to_Cash!C$9</f>
        <v>-54723.468549817509</v>
      </c>
      <c r="M746" s="175">
        <f>NR_to_Cash!D$9</f>
        <v>-177401.26576231886</v>
      </c>
      <c r="N746" s="175">
        <f>NR_to_Cash!E$9</f>
        <v>-150226.47815209487</v>
      </c>
      <c r="O746" s="175">
        <f>NR_to_Cash!F$9</f>
        <v>-172910.78815747867</v>
      </c>
      <c r="Q746" s="1">
        <v>739</v>
      </c>
      <c r="R746" s="176">
        <v>-4381.3062855855096</v>
      </c>
      <c r="S746" s="176">
        <v>241093.0106581687</v>
      </c>
      <c r="T746" s="176">
        <v>146424.42367725703</v>
      </c>
      <c r="U746" s="176">
        <v>134617.84650289593</v>
      </c>
      <c r="V746" s="2"/>
      <c r="W746" s="176">
        <v>-14269.043838103535</v>
      </c>
      <c r="X746" s="176">
        <v>-32685.693869528361</v>
      </c>
      <c r="Y746" s="176">
        <v>-14819.325171184726</v>
      </c>
      <c r="Z746" s="176">
        <v>-35172.766358288471</v>
      </c>
      <c r="AA746" s="2"/>
      <c r="AB746" s="175">
        <v>-54723.468549817509</v>
      </c>
      <c r="AC746" s="175">
        <v>-177401.26576231886</v>
      </c>
      <c r="AD746" s="175">
        <v>-150226.47815209487</v>
      </c>
      <c r="AE746" s="175">
        <v>-172910.78815747867</v>
      </c>
    </row>
    <row r="747" spans="1:31">
      <c r="A747" s="1">
        <v>740</v>
      </c>
      <c r="B747" s="176">
        <f>'T Revenue'!B744-'Year 0'!G$8+'Year 0'!G$122</f>
        <v>-10535.910775274504</v>
      </c>
      <c r="C747" s="176">
        <f>'T Revenue'!C744-'Revenue Requirement'!C$4+'Revenue Requirement'!C$33</f>
        <v>239731.76936871442</v>
      </c>
      <c r="D747" s="176">
        <f>'T Revenue'!D744-'Revenue Requirement'!D$4+'Revenue Requirement'!D$33</f>
        <v>107628.65999570396</v>
      </c>
      <c r="E747" s="176">
        <f>'T Revenue'!E744-'Revenue Requirement'!E$4+'Revenue Requirement'!E$33</f>
        <v>71193.179511351511</v>
      </c>
      <c r="G747" s="179" t="e">
        <f ca="1"/>
        <v>#NAME?</v>
      </c>
      <c r="H747" s="179" t="e">
        <f ca="1"/>
        <v>#NAME?</v>
      </c>
      <c r="I747" s="179" t="e">
        <f ca="1"/>
        <v>#NAME?</v>
      </c>
      <c r="J747" s="179" t="e">
        <f ca="1"/>
        <v>#NAME?</v>
      </c>
      <c r="L747" s="175">
        <f>NR_to_Cash!C$9</f>
        <v>-54723.468549817509</v>
      </c>
      <c r="M747" s="175">
        <f>NR_to_Cash!D$9</f>
        <v>-177401.26576231886</v>
      </c>
      <c r="N747" s="175">
        <f>NR_to_Cash!E$9</f>
        <v>-150226.47815209487</v>
      </c>
      <c r="O747" s="175">
        <f>NR_to_Cash!F$9</f>
        <v>-172910.78815747867</v>
      </c>
      <c r="Q747" s="1">
        <v>740</v>
      </c>
      <c r="R747" s="176">
        <v>-10535.910775274504</v>
      </c>
      <c r="S747" s="176">
        <v>239731.76936871442</v>
      </c>
      <c r="T747" s="176">
        <v>107628.65999570396</v>
      </c>
      <c r="U747" s="176">
        <v>71193.179511351511</v>
      </c>
      <c r="V747" s="2"/>
      <c r="W747" s="176">
        <v>-8496.0286114726914</v>
      </c>
      <c r="X747" s="176">
        <v>-8864.7852511026431</v>
      </c>
      <c r="Y747" s="176">
        <v>-22347.279360834742</v>
      </c>
      <c r="Z747" s="176">
        <v>30572.039355398156</v>
      </c>
      <c r="AA747" s="2"/>
      <c r="AB747" s="175">
        <v>-54723.468549817509</v>
      </c>
      <c r="AC747" s="175">
        <v>-177401.26576231886</v>
      </c>
      <c r="AD747" s="175">
        <v>-150226.47815209487</v>
      </c>
      <c r="AE747" s="175">
        <v>-172910.78815747867</v>
      </c>
    </row>
    <row r="748" spans="1:31">
      <c r="A748" s="1">
        <v>741</v>
      </c>
      <c r="B748" s="176">
        <f>'T Revenue'!B745-'Year 0'!G$8+'Year 0'!G$122</f>
        <v>-6874.6196409699041</v>
      </c>
      <c r="C748" s="176">
        <f>'T Revenue'!C745-'Revenue Requirement'!C$4+'Revenue Requirement'!C$33</f>
        <v>226679.12737321411</v>
      </c>
      <c r="D748" s="176">
        <f>'T Revenue'!D745-'Revenue Requirement'!D$4+'Revenue Requirement'!D$33</f>
        <v>116984.49522609124</v>
      </c>
      <c r="E748" s="176">
        <f>'T Revenue'!E745-'Revenue Requirement'!E$4+'Revenue Requirement'!E$33</f>
        <v>73298.169781007338</v>
      </c>
      <c r="G748" s="179" t="e">
        <f ca="1"/>
        <v>#NAME?</v>
      </c>
      <c r="H748" s="179" t="e">
        <f ca="1"/>
        <v>#NAME?</v>
      </c>
      <c r="I748" s="179" t="e">
        <f ca="1"/>
        <v>#NAME?</v>
      </c>
      <c r="J748" s="179" t="e">
        <f ca="1"/>
        <v>#NAME?</v>
      </c>
      <c r="L748" s="175">
        <f>NR_to_Cash!C$9</f>
        <v>-54723.468549817509</v>
      </c>
      <c r="M748" s="175">
        <f>NR_to_Cash!D$9</f>
        <v>-177401.26576231886</v>
      </c>
      <c r="N748" s="175">
        <f>NR_to_Cash!E$9</f>
        <v>-150226.47815209487</v>
      </c>
      <c r="O748" s="175">
        <f>NR_to_Cash!F$9</f>
        <v>-172910.78815747867</v>
      </c>
      <c r="Q748" s="1">
        <v>741</v>
      </c>
      <c r="R748" s="176">
        <v>-6874.6196409699041</v>
      </c>
      <c r="S748" s="176">
        <v>226679.12737321411</v>
      </c>
      <c r="T748" s="176">
        <v>116984.49522609124</v>
      </c>
      <c r="U748" s="176">
        <v>73298.169781007338</v>
      </c>
      <c r="V748" s="2"/>
      <c r="W748" s="176">
        <v>-27798.443939096876</v>
      </c>
      <c r="X748" s="176">
        <v>-31935.654872295447</v>
      </c>
      <c r="Y748" s="176">
        <v>-2044.487908402225</v>
      </c>
      <c r="Z748" s="176">
        <v>-20958.582820956828</v>
      </c>
      <c r="AA748" s="2"/>
      <c r="AB748" s="175">
        <v>-54723.468549817509</v>
      </c>
      <c r="AC748" s="175">
        <v>-177401.26576231886</v>
      </c>
      <c r="AD748" s="175">
        <v>-150226.47815209487</v>
      </c>
      <c r="AE748" s="175">
        <v>-172910.78815747867</v>
      </c>
    </row>
    <row r="749" spans="1:31">
      <c r="A749" s="1">
        <v>742</v>
      </c>
      <c r="B749" s="176">
        <f>'T Revenue'!B746-'Year 0'!G$8+'Year 0'!G$122</f>
        <v>18452.93784724595</v>
      </c>
      <c r="C749" s="176">
        <f>'T Revenue'!C746-'Revenue Requirement'!C$4+'Revenue Requirement'!C$33</f>
        <v>259176.97766514169</v>
      </c>
      <c r="D749" s="176">
        <f>'T Revenue'!D746-'Revenue Requirement'!D$4+'Revenue Requirement'!D$33</f>
        <v>178496.07458220585</v>
      </c>
      <c r="E749" s="176">
        <f>'T Revenue'!E746-'Revenue Requirement'!E$4+'Revenue Requirement'!E$33</f>
        <v>150988.38310858444</v>
      </c>
      <c r="G749" s="179" t="e">
        <f ca="1"/>
        <v>#NAME?</v>
      </c>
      <c r="H749" s="179" t="e">
        <f ca="1"/>
        <v>#NAME?</v>
      </c>
      <c r="I749" s="179" t="e">
        <f ca="1"/>
        <v>#NAME?</v>
      </c>
      <c r="J749" s="179" t="e">
        <f ca="1"/>
        <v>#NAME?</v>
      </c>
      <c r="L749" s="175">
        <f>NR_to_Cash!C$9</f>
        <v>-54723.468549817509</v>
      </c>
      <c r="M749" s="175">
        <f>NR_to_Cash!D$9</f>
        <v>-177401.26576231886</v>
      </c>
      <c r="N749" s="175">
        <f>NR_to_Cash!E$9</f>
        <v>-150226.47815209487</v>
      </c>
      <c r="O749" s="175">
        <f>NR_to_Cash!F$9</f>
        <v>-172910.78815747867</v>
      </c>
      <c r="Q749" s="1">
        <v>742</v>
      </c>
      <c r="R749" s="176">
        <v>18452.93784724595</v>
      </c>
      <c r="S749" s="176">
        <v>259176.97766514169</v>
      </c>
      <c r="T749" s="176">
        <v>178496.07458220585</v>
      </c>
      <c r="U749" s="176">
        <v>150988.38310858444</v>
      </c>
      <c r="V749" s="2"/>
      <c r="W749" s="176">
        <v>-17160.133874798892</v>
      </c>
      <c r="X749" s="176">
        <v>-8261.6649060086347</v>
      </c>
      <c r="Y749" s="176">
        <v>5113.7786319500301</v>
      </c>
      <c r="Z749" s="176">
        <v>-29444.037876739167</v>
      </c>
      <c r="AA749" s="2"/>
      <c r="AB749" s="175">
        <v>-54723.468549817509</v>
      </c>
      <c r="AC749" s="175">
        <v>-177401.26576231886</v>
      </c>
      <c r="AD749" s="175">
        <v>-150226.47815209487</v>
      </c>
      <c r="AE749" s="175">
        <v>-172910.78815747867</v>
      </c>
    </row>
    <row r="750" spans="1:31">
      <c r="A750" s="1">
        <v>743</v>
      </c>
      <c r="B750" s="176">
        <f>'T Revenue'!B747-'Year 0'!G$8+'Year 0'!G$122</f>
        <v>-706.08658223669045</v>
      </c>
      <c r="C750" s="176">
        <f>'T Revenue'!C747-'Revenue Requirement'!C$4+'Revenue Requirement'!C$33</f>
        <v>222118.18416839931</v>
      </c>
      <c r="D750" s="176">
        <f>'T Revenue'!D747-'Revenue Requirement'!D$4+'Revenue Requirement'!D$33</f>
        <v>149519.14683545451</v>
      </c>
      <c r="E750" s="176">
        <f>'T Revenue'!E747-'Revenue Requirement'!E$4+'Revenue Requirement'!E$33</f>
        <v>121471.3680127007</v>
      </c>
      <c r="G750" s="179" t="e">
        <f ca="1"/>
        <v>#NAME?</v>
      </c>
      <c r="H750" s="179" t="e">
        <f ca="1"/>
        <v>#NAME?</v>
      </c>
      <c r="I750" s="179" t="e">
        <f ca="1"/>
        <v>#NAME?</v>
      </c>
      <c r="J750" s="179" t="e">
        <f ca="1"/>
        <v>#NAME?</v>
      </c>
      <c r="L750" s="175">
        <f>NR_to_Cash!C$9</f>
        <v>-54723.468549817509</v>
      </c>
      <c r="M750" s="175">
        <f>NR_to_Cash!D$9</f>
        <v>-177401.26576231886</v>
      </c>
      <c r="N750" s="175">
        <f>NR_to_Cash!E$9</f>
        <v>-150226.47815209487</v>
      </c>
      <c r="O750" s="175">
        <f>NR_to_Cash!F$9</f>
        <v>-172910.78815747867</v>
      </c>
      <c r="Q750" s="1">
        <v>743</v>
      </c>
      <c r="R750" s="176">
        <v>-706.08658223669045</v>
      </c>
      <c r="S750" s="176">
        <v>222118.18416839931</v>
      </c>
      <c r="T750" s="176">
        <v>149519.14683545451</v>
      </c>
      <c r="U750" s="176">
        <v>121471.3680127007</v>
      </c>
      <c r="V750" s="2"/>
      <c r="W750" s="176">
        <v>-10454.583119141287</v>
      </c>
      <c r="X750" s="176">
        <v>-13858.136742667062</v>
      </c>
      <c r="Y750" s="176">
        <v>-8798.1469735917635</v>
      </c>
      <c r="Z750" s="176">
        <v>-22147.953010789352</v>
      </c>
      <c r="AA750" s="2"/>
      <c r="AB750" s="175">
        <v>-54723.468549817509</v>
      </c>
      <c r="AC750" s="175">
        <v>-177401.26576231886</v>
      </c>
      <c r="AD750" s="175">
        <v>-150226.47815209487</v>
      </c>
      <c r="AE750" s="175">
        <v>-172910.78815747867</v>
      </c>
    </row>
    <row r="751" spans="1:31">
      <c r="A751" s="1">
        <v>744</v>
      </c>
      <c r="B751" s="176">
        <f>'T Revenue'!B748-'Year 0'!G$8+'Year 0'!G$122</f>
        <v>27997.348762674723</v>
      </c>
      <c r="C751" s="176">
        <f>'T Revenue'!C748-'Revenue Requirement'!C$4+'Revenue Requirement'!C$33</f>
        <v>258021.97226618417</v>
      </c>
      <c r="D751" s="176">
        <f>'T Revenue'!D748-'Revenue Requirement'!D$4+'Revenue Requirement'!D$33</f>
        <v>178321.41475507664</v>
      </c>
      <c r="E751" s="176">
        <f>'T Revenue'!E748-'Revenue Requirement'!E$4+'Revenue Requirement'!E$33</f>
        <v>188042.11130434391</v>
      </c>
      <c r="G751" s="179" t="e">
        <f ca="1"/>
        <v>#NAME?</v>
      </c>
      <c r="H751" s="179" t="e">
        <f ca="1"/>
        <v>#NAME?</v>
      </c>
      <c r="I751" s="179" t="e">
        <f ca="1"/>
        <v>#NAME?</v>
      </c>
      <c r="J751" s="179" t="e">
        <f ca="1"/>
        <v>#NAME?</v>
      </c>
      <c r="L751" s="175">
        <f>NR_to_Cash!C$9</f>
        <v>-54723.468549817509</v>
      </c>
      <c r="M751" s="175">
        <f>NR_to_Cash!D$9</f>
        <v>-177401.26576231886</v>
      </c>
      <c r="N751" s="175">
        <f>NR_to_Cash!E$9</f>
        <v>-150226.47815209487</v>
      </c>
      <c r="O751" s="175">
        <f>NR_to_Cash!F$9</f>
        <v>-172910.78815747867</v>
      </c>
      <c r="Q751" s="1">
        <v>744</v>
      </c>
      <c r="R751" s="176">
        <v>27997.348762674723</v>
      </c>
      <c r="S751" s="176">
        <v>258021.97226618417</v>
      </c>
      <c r="T751" s="176">
        <v>178321.41475507664</v>
      </c>
      <c r="U751" s="176">
        <v>188042.11130434391</v>
      </c>
      <c r="V751" s="2"/>
      <c r="W751" s="176">
        <v>-339.45140198350418</v>
      </c>
      <c r="X751" s="176">
        <v>-18210.602888208814</v>
      </c>
      <c r="Y751" s="176">
        <v>1711.2780618530232</v>
      </c>
      <c r="Z751" s="176">
        <v>-25268.410828070715</v>
      </c>
      <c r="AA751" s="2"/>
      <c r="AB751" s="175">
        <v>-54723.468549817509</v>
      </c>
      <c r="AC751" s="175">
        <v>-177401.26576231886</v>
      </c>
      <c r="AD751" s="175">
        <v>-150226.47815209487</v>
      </c>
      <c r="AE751" s="175">
        <v>-172910.78815747867</v>
      </c>
    </row>
    <row r="752" spans="1:31">
      <c r="A752" s="1">
        <v>745</v>
      </c>
      <c r="B752" s="176">
        <f>'T Revenue'!B749-'Year 0'!G$8+'Year 0'!G$122</f>
        <v>-5800.689089554362</v>
      </c>
      <c r="C752" s="176">
        <f>'T Revenue'!C749-'Revenue Requirement'!C$4+'Revenue Requirement'!C$33</f>
        <v>211309.67696177238</v>
      </c>
      <c r="D752" s="176">
        <f>'T Revenue'!D749-'Revenue Requirement'!D$4+'Revenue Requirement'!D$33</f>
        <v>168510.36004553922</v>
      </c>
      <c r="E752" s="176">
        <f>'T Revenue'!E749-'Revenue Requirement'!E$4+'Revenue Requirement'!E$33</f>
        <v>139775.41753729642</v>
      </c>
      <c r="G752" s="179" t="e">
        <f ca="1"/>
        <v>#NAME?</v>
      </c>
      <c r="H752" s="179" t="e">
        <f ca="1"/>
        <v>#NAME?</v>
      </c>
      <c r="I752" s="179" t="e">
        <f ca="1"/>
        <v>#NAME?</v>
      </c>
      <c r="J752" s="179" t="e">
        <f ca="1"/>
        <v>#NAME?</v>
      </c>
      <c r="L752" s="175">
        <f>NR_to_Cash!C$9</f>
        <v>-54723.468549817509</v>
      </c>
      <c r="M752" s="175">
        <f>NR_to_Cash!D$9</f>
        <v>-177401.26576231886</v>
      </c>
      <c r="N752" s="175">
        <f>NR_to_Cash!E$9</f>
        <v>-150226.47815209487</v>
      </c>
      <c r="O752" s="175">
        <f>NR_to_Cash!F$9</f>
        <v>-172910.78815747867</v>
      </c>
      <c r="Q752" s="1">
        <v>745</v>
      </c>
      <c r="R752" s="176">
        <v>-5800.689089554362</v>
      </c>
      <c r="S752" s="176">
        <v>211309.67696177238</v>
      </c>
      <c r="T752" s="176">
        <v>168510.36004553922</v>
      </c>
      <c r="U752" s="176">
        <v>139775.41753729642</v>
      </c>
      <c r="V752" s="2"/>
      <c r="W752" s="176">
        <v>15463.524132401217</v>
      </c>
      <c r="X752" s="176">
        <v>2831.5881721822079</v>
      </c>
      <c r="Y752" s="176">
        <v>17950.483069393085</v>
      </c>
      <c r="Z752" s="176">
        <v>-374.01701530907303</v>
      </c>
      <c r="AA752" s="2"/>
      <c r="AB752" s="175">
        <v>-54723.468549817509</v>
      </c>
      <c r="AC752" s="175">
        <v>-177401.26576231886</v>
      </c>
      <c r="AD752" s="175">
        <v>-150226.47815209487</v>
      </c>
      <c r="AE752" s="175">
        <v>-172910.78815747867</v>
      </c>
    </row>
    <row r="753" spans="1:31">
      <c r="A753" s="1">
        <v>746</v>
      </c>
      <c r="B753" s="176">
        <f>'T Revenue'!B750-'Year 0'!G$8+'Year 0'!G$122</f>
        <v>-22091.330425210297</v>
      </c>
      <c r="C753" s="176">
        <f>'T Revenue'!C750-'Revenue Requirement'!C$4+'Revenue Requirement'!C$33</f>
        <v>243713.56931598857</v>
      </c>
      <c r="D753" s="176">
        <f>'T Revenue'!D750-'Revenue Requirement'!D$4+'Revenue Requirement'!D$33</f>
        <v>140163.78584001563</v>
      </c>
      <c r="E753" s="176">
        <f>'T Revenue'!E750-'Revenue Requirement'!E$4+'Revenue Requirement'!E$33</f>
        <v>73548.773587793345</v>
      </c>
      <c r="G753" s="179" t="e">
        <f ca="1"/>
        <v>#NAME?</v>
      </c>
      <c r="H753" s="179" t="e">
        <f ca="1"/>
        <v>#NAME?</v>
      </c>
      <c r="I753" s="179" t="e">
        <f ca="1"/>
        <v>#NAME?</v>
      </c>
      <c r="J753" s="179" t="e">
        <f ca="1"/>
        <v>#NAME?</v>
      </c>
      <c r="L753" s="175">
        <f>NR_to_Cash!C$9</f>
        <v>-54723.468549817509</v>
      </c>
      <c r="M753" s="175">
        <f>NR_to_Cash!D$9</f>
        <v>-177401.26576231886</v>
      </c>
      <c r="N753" s="175">
        <f>NR_to_Cash!E$9</f>
        <v>-150226.47815209487</v>
      </c>
      <c r="O753" s="175">
        <f>NR_to_Cash!F$9</f>
        <v>-172910.78815747867</v>
      </c>
      <c r="Q753" s="1">
        <v>746</v>
      </c>
      <c r="R753" s="176">
        <v>-22091.330425210297</v>
      </c>
      <c r="S753" s="176">
        <v>243713.56931598857</v>
      </c>
      <c r="T753" s="176">
        <v>140163.78584001563</v>
      </c>
      <c r="U753" s="176">
        <v>73548.773587793345</v>
      </c>
      <c r="V753" s="2"/>
      <c r="W753" s="176">
        <v>-13151.787826722604</v>
      </c>
      <c r="X753" s="176">
        <v>13654.74208336696</v>
      </c>
      <c r="Y753" s="176">
        <v>-26595.344544132939</v>
      </c>
      <c r="Z753" s="176">
        <v>-12208.904415823286</v>
      </c>
      <c r="AA753" s="2"/>
      <c r="AB753" s="175">
        <v>-54723.468549817509</v>
      </c>
      <c r="AC753" s="175">
        <v>-177401.26576231886</v>
      </c>
      <c r="AD753" s="175">
        <v>-150226.47815209487</v>
      </c>
      <c r="AE753" s="175">
        <v>-172910.78815747867</v>
      </c>
    </row>
    <row r="754" spans="1:31">
      <c r="A754" s="1">
        <v>747</v>
      </c>
      <c r="B754" s="176">
        <f>'T Revenue'!B751-'Year 0'!G$8+'Year 0'!G$122</f>
        <v>-702.9779185000807</v>
      </c>
      <c r="C754" s="176">
        <f>'T Revenue'!C751-'Revenue Requirement'!C$4+'Revenue Requirement'!C$33</f>
        <v>207823.8841152878</v>
      </c>
      <c r="D754" s="176">
        <f>'T Revenue'!D751-'Revenue Requirement'!D$4+'Revenue Requirement'!D$33</f>
        <v>174085.01200325857</v>
      </c>
      <c r="E754" s="176">
        <f>'T Revenue'!E751-'Revenue Requirement'!E$4+'Revenue Requirement'!E$33</f>
        <v>99513.441368276719</v>
      </c>
      <c r="G754" s="179" t="e">
        <f ca="1"/>
        <v>#NAME?</v>
      </c>
      <c r="H754" s="179" t="e">
        <f ca="1"/>
        <v>#NAME?</v>
      </c>
      <c r="I754" s="179" t="e">
        <f ca="1"/>
        <v>#NAME?</v>
      </c>
      <c r="J754" s="179" t="e">
        <f ca="1"/>
        <v>#NAME?</v>
      </c>
      <c r="L754" s="175">
        <f>NR_to_Cash!C$9</f>
        <v>-54723.468549817509</v>
      </c>
      <c r="M754" s="175">
        <f>NR_to_Cash!D$9</f>
        <v>-177401.26576231886</v>
      </c>
      <c r="N754" s="175">
        <f>NR_to_Cash!E$9</f>
        <v>-150226.47815209487</v>
      </c>
      <c r="O754" s="175">
        <f>NR_to_Cash!F$9</f>
        <v>-172910.78815747867</v>
      </c>
      <c r="Q754" s="1">
        <v>747</v>
      </c>
      <c r="R754" s="176">
        <v>-702.9779185000807</v>
      </c>
      <c r="S754" s="176">
        <v>207823.8841152878</v>
      </c>
      <c r="T754" s="176">
        <v>174085.01200325857</v>
      </c>
      <c r="U754" s="176">
        <v>99513.441368276719</v>
      </c>
      <c r="V754" s="2"/>
      <c r="W754" s="176">
        <v>5788.0816731699742</v>
      </c>
      <c r="X754" s="176">
        <v>-55326.977921692654</v>
      </c>
      <c r="Y754" s="176">
        <v>-9464.301472463645</v>
      </c>
      <c r="Z754" s="176">
        <v>21003.569650606252</v>
      </c>
      <c r="AA754" s="2"/>
      <c r="AB754" s="175">
        <v>-54723.468549817509</v>
      </c>
      <c r="AC754" s="175">
        <v>-177401.26576231886</v>
      </c>
      <c r="AD754" s="175">
        <v>-150226.47815209487</v>
      </c>
      <c r="AE754" s="175">
        <v>-172910.78815747867</v>
      </c>
    </row>
    <row r="755" spans="1:31">
      <c r="A755" s="1">
        <v>748</v>
      </c>
      <c r="B755" s="176">
        <f>'T Revenue'!B752-'Year 0'!G$8+'Year 0'!G$122</f>
        <v>1315.0018130731769</v>
      </c>
      <c r="C755" s="176">
        <f>'T Revenue'!C752-'Revenue Requirement'!C$4+'Revenue Requirement'!C$33</f>
        <v>236898.09827905055</v>
      </c>
      <c r="D755" s="176">
        <f>'T Revenue'!D752-'Revenue Requirement'!D$4+'Revenue Requirement'!D$33</f>
        <v>149565.16225611395</v>
      </c>
      <c r="E755" s="176">
        <f>'T Revenue'!E752-'Revenue Requirement'!E$4+'Revenue Requirement'!E$33</f>
        <v>59285.342831713846</v>
      </c>
      <c r="G755" s="179" t="e">
        <f ca="1"/>
        <v>#NAME?</v>
      </c>
      <c r="H755" s="179" t="e">
        <f ca="1"/>
        <v>#NAME?</v>
      </c>
      <c r="I755" s="179" t="e">
        <f ca="1"/>
        <v>#NAME?</v>
      </c>
      <c r="J755" s="179" t="e">
        <f ca="1"/>
        <v>#NAME?</v>
      </c>
      <c r="L755" s="175">
        <f>NR_to_Cash!C$9</f>
        <v>-54723.468549817509</v>
      </c>
      <c r="M755" s="175">
        <f>NR_to_Cash!D$9</f>
        <v>-177401.26576231886</v>
      </c>
      <c r="N755" s="175">
        <f>NR_to_Cash!E$9</f>
        <v>-150226.47815209487</v>
      </c>
      <c r="O755" s="175">
        <f>NR_to_Cash!F$9</f>
        <v>-172910.78815747867</v>
      </c>
      <c r="Q755" s="1">
        <v>748</v>
      </c>
      <c r="R755" s="176">
        <v>1315.0018130731769</v>
      </c>
      <c r="S755" s="176">
        <v>236898.09827905055</v>
      </c>
      <c r="T755" s="176">
        <v>149565.16225611395</v>
      </c>
      <c r="U755" s="176">
        <v>59285.342831713846</v>
      </c>
      <c r="V755" s="2"/>
      <c r="W755" s="176">
        <v>-1298.6005220842781</v>
      </c>
      <c r="X755" s="176">
        <v>-22854.950347825419</v>
      </c>
      <c r="Y755" s="176">
        <v>-23889.387143715052</v>
      </c>
      <c r="Z755" s="176">
        <v>-8051.6979717316572</v>
      </c>
      <c r="AA755" s="2"/>
      <c r="AB755" s="175">
        <v>-54723.468549817509</v>
      </c>
      <c r="AC755" s="175">
        <v>-177401.26576231886</v>
      </c>
      <c r="AD755" s="175">
        <v>-150226.47815209487</v>
      </c>
      <c r="AE755" s="175">
        <v>-172910.78815747867</v>
      </c>
    </row>
    <row r="756" spans="1:31">
      <c r="A756" s="1">
        <v>749</v>
      </c>
      <c r="B756" s="176">
        <f>'T Revenue'!B753-'Year 0'!G$8+'Year 0'!G$122</f>
        <v>-8268.9867279678583</v>
      </c>
      <c r="C756" s="176">
        <f>'T Revenue'!C753-'Revenue Requirement'!C$4+'Revenue Requirement'!C$33</f>
        <v>200184.53161494527</v>
      </c>
      <c r="D756" s="176">
        <f>'T Revenue'!D753-'Revenue Requirement'!D$4+'Revenue Requirement'!D$33</f>
        <v>135742.83063781168</v>
      </c>
      <c r="E756" s="176">
        <f>'T Revenue'!E753-'Revenue Requirement'!E$4+'Revenue Requirement'!E$33</f>
        <v>77611.089996868046</v>
      </c>
      <c r="G756" s="179" t="e">
        <f ca="1"/>
        <v>#NAME?</v>
      </c>
      <c r="H756" s="179" t="e">
        <f ca="1"/>
        <v>#NAME?</v>
      </c>
      <c r="I756" s="179" t="e">
        <f ca="1"/>
        <v>#NAME?</v>
      </c>
      <c r="J756" s="179" t="e">
        <f ca="1"/>
        <v>#NAME?</v>
      </c>
      <c r="L756" s="175">
        <f>NR_to_Cash!C$9</f>
        <v>-54723.468549817509</v>
      </c>
      <c r="M756" s="175">
        <f>NR_to_Cash!D$9</f>
        <v>-177401.26576231886</v>
      </c>
      <c r="N756" s="175">
        <f>NR_to_Cash!E$9</f>
        <v>-150226.47815209487</v>
      </c>
      <c r="O756" s="175">
        <f>NR_to_Cash!F$9</f>
        <v>-172910.78815747867</v>
      </c>
      <c r="Q756" s="1">
        <v>749</v>
      </c>
      <c r="R756" s="176">
        <v>-8268.9867279678583</v>
      </c>
      <c r="S756" s="176">
        <v>200184.53161494527</v>
      </c>
      <c r="T756" s="176">
        <v>135742.83063781168</v>
      </c>
      <c r="U756" s="176">
        <v>77611.089996868046</v>
      </c>
      <c r="V756" s="2"/>
      <c r="W756" s="176">
        <v>-1789.4984957528068</v>
      </c>
      <c r="X756" s="176">
        <v>-12189.409548168071</v>
      </c>
      <c r="Y756" s="176">
        <v>-18475.499077674933</v>
      </c>
      <c r="Z756" s="176">
        <v>-15750.443993557477</v>
      </c>
      <c r="AA756" s="2"/>
      <c r="AB756" s="175">
        <v>-54723.468549817509</v>
      </c>
      <c r="AC756" s="175">
        <v>-177401.26576231886</v>
      </c>
      <c r="AD756" s="175">
        <v>-150226.47815209487</v>
      </c>
      <c r="AE756" s="175">
        <v>-172910.78815747867</v>
      </c>
    </row>
    <row r="757" spans="1:31">
      <c r="A757" s="1">
        <v>750</v>
      </c>
      <c r="B757" s="176">
        <f>'T Revenue'!B754-'Year 0'!G$8+'Year 0'!G$122</f>
        <v>-12436.116326745832</v>
      </c>
      <c r="C757" s="176">
        <f>'T Revenue'!C754-'Revenue Requirement'!C$4+'Revenue Requirement'!C$33</f>
        <v>256155.65228466224</v>
      </c>
      <c r="D757" s="176">
        <f>'T Revenue'!D754-'Revenue Requirement'!D$4+'Revenue Requirement'!D$33</f>
        <v>132197.25695632328</v>
      </c>
      <c r="E757" s="176">
        <f>'T Revenue'!E754-'Revenue Requirement'!E$4+'Revenue Requirement'!E$33</f>
        <v>143907.77080668975</v>
      </c>
      <c r="G757" s="179" t="e">
        <f ca="1"/>
        <v>#NAME?</v>
      </c>
      <c r="H757" s="179" t="e">
        <f ca="1"/>
        <v>#NAME?</v>
      </c>
      <c r="I757" s="179" t="e">
        <f ca="1"/>
        <v>#NAME?</v>
      </c>
      <c r="J757" s="179" t="e">
        <f ca="1"/>
        <v>#NAME?</v>
      </c>
      <c r="L757" s="175">
        <f>NR_to_Cash!C$9</f>
        <v>-54723.468549817509</v>
      </c>
      <c r="M757" s="175">
        <f>NR_to_Cash!D$9</f>
        <v>-177401.26576231886</v>
      </c>
      <c r="N757" s="175">
        <f>NR_to_Cash!E$9</f>
        <v>-150226.47815209487</v>
      </c>
      <c r="O757" s="175">
        <f>NR_to_Cash!F$9</f>
        <v>-172910.78815747867</v>
      </c>
      <c r="Q757" s="1">
        <v>750</v>
      </c>
      <c r="R757" s="176">
        <v>-12436.116326745832</v>
      </c>
      <c r="S757" s="176">
        <v>256155.65228466224</v>
      </c>
      <c r="T757" s="176">
        <v>132197.25695632328</v>
      </c>
      <c r="U757" s="176">
        <v>143907.77080668975</v>
      </c>
      <c r="V757" s="2"/>
      <c r="W757" s="176">
        <v>25575.77326579066</v>
      </c>
      <c r="X757" s="176">
        <v>-59341.997072229395</v>
      </c>
      <c r="Y757" s="176">
        <v>-8698.1194625350181</v>
      </c>
      <c r="Z757" s="176">
        <v>-32350.64564046287</v>
      </c>
      <c r="AA757" s="2"/>
      <c r="AB757" s="175">
        <v>-54723.468549817509</v>
      </c>
      <c r="AC757" s="175">
        <v>-177401.26576231886</v>
      </c>
      <c r="AD757" s="175">
        <v>-150226.47815209487</v>
      </c>
      <c r="AE757" s="175">
        <v>-172910.78815747867</v>
      </c>
    </row>
    <row r="758" spans="1:31">
      <c r="A758" s="1">
        <v>751</v>
      </c>
      <c r="B758" s="176">
        <f>'T Revenue'!B755-'Year 0'!G$8+'Year 0'!G$122</f>
        <v>1831.3619024262298</v>
      </c>
      <c r="C758" s="176">
        <f>'T Revenue'!C755-'Revenue Requirement'!C$4+'Revenue Requirement'!C$33</f>
        <v>250038.28267192747</v>
      </c>
      <c r="D758" s="176">
        <f>'T Revenue'!D755-'Revenue Requirement'!D$4+'Revenue Requirement'!D$33</f>
        <v>145502.09193473565</v>
      </c>
      <c r="E758" s="176">
        <f>'T Revenue'!E755-'Revenue Requirement'!E$4+'Revenue Requirement'!E$33</f>
        <v>136508.15120787779</v>
      </c>
      <c r="G758" s="179" t="e">
        <f ca="1"/>
        <v>#NAME?</v>
      </c>
      <c r="H758" s="179" t="e">
        <f ca="1"/>
        <v>#NAME?</v>
      </c>
      <c r="I758" s="179" t="e">
        <f ca="1"/>
        <v>#NAME?</v>
      </c>
      <c r="J758" s="179" t="e">
        <f ca="1"/>
        <v>#NAME?</v>
      </c>
      <c r="L758" s="175">
        <f>NR_to_Cash!C$9</f>
        <v>-54723.468549817509</v>
      </c>
      <c r="M758" s="175">
        <f>NR_to_Cash!D$9</f>
        <v>-177401.26576231886</v>
      </c>
      <c r="N758" s="175">
        <f>NR_to_Cash!E$9</f>
        <v>-150226.47815209487</v>
      </c>
      <c r="O758" s="175">
        <f>NR_to_Cash!F$9</f>
        <v>-172910.78815747867</v>
      </c>
      <c r="Q758" s="1">
        <v>751</v>
      </c>
      <c r="R758" s="176">
        <v>1831.3619024262298</v>
      </c>
      <c r="S758" s="176">
        <v>250038.28267192747</v>
      </c>
      <c r="T758" s="176">
        <v>145502.09193473565</v>
      </c>
      <c r="U758" s="176">
        <v>136508.15120787779</v>
      </c>
      <c r="V758" s="2"/>
      <c r="W758" s="176">
        <v>18835.28300308215</v>
      </c>
      <c r="X758" s="176">
        <v>-12524.780623509083</v>
      </c>
      <c r="Y758" s="176">
        <v>-13111.925535665592</v>
      </c>
      <c r="Z758" s="176">
        <v>-33418.992825886933</v>
      </c>
      <c r="AA758" s="2"/>
      <c r="AB758" s="175">
        <v>-54723.468549817509</v>
      </c>
      <c r="AC758" s="175">
        <v>-177401.26576231886</v>
      </c>
      <c r="AD758" s="175">
        <v>-150226.47815209487</v>
      </c>
      <c r="AE758" s="175">
        <v>-172910.78815747867</v>
      </c>
    </row>
    <row r="759" spans="1:31">
      <c r="A759" s="1">
        <v>752</v>
      </c>
      <c r="B759" s="176">
        <f>'T Revenue'!B756-'Year 0'!G$8+'Year 0'!G$122</f>
        <v>21391.514030949678</v>
      </c>
      <c r="C759" s="176">
        <f>'T Revenue'!C756-'Revenue Requirement'!C$4+'Revenue Requirement'!C$33</f>
        <v>251102.32860218314</v>
      </c>
      <c r="D759" s="176">
        <f>'T Revenue'!D756-'Revenue Requirement'!D$4+'Revenue Requirement'!D$33</f>
        <v>170484.92048750003</v>
      </c>
      <c r="E759" s="176">
        <f>'T Revenue'!E756-'Revenue Requirement'!E$4+'Revenue Requirement'!E$33</f>
        <v>96389.631883665686</v>
      </c>
      <c r="G759" s="179" t="e">
        <f ca="1"/>
        <v>#NAME?</v>
      </c>
      <c r="H759" s="179" t="e">
        <f ca="1"/>
        <v>#NAME?</v>
      </c>
      <c r="I759" s="179" t="e">
        <f ca="1"/>
        <v>#NAME?</v>
      </c>
      <c r="J759" s="179" t="e">
        <f ca="1"/>
        <v>#NAME?</v>
      </c>
      <c r="L759" s="175">
        <f>NR_to_Cash!C$9</f>
        <v>-54723.468549817509</v>
      </c>
      <c r="M759" s="175">
        <f>NR_to_Cash!D$9</f>
        <v>-177401.26576231886</v>
      </c>
      <c r="N759" s="175">
        <f>NR_to_Cash!E$9</f>
        <v>-150226.47815209487</v>
      </c>
      <c r="O759" s="175">
        <f>NR_to_Cash!F$9</f>
        <v>-172910.78815747867</v>
      </c>
      <c r="Q759" s="1">
        <v>752</v>
      </c>
      <c r="R759" s="176">
        <v>21391.514030949678</v>
      </c>
      <c r="S759" s="176">
        <v>251102.32860218314</v>
      </c>
      <c r="T759" s="176">
        <v>170484.92048750003</v>
      </c>
      <c r="U759" s="176">
        <v>96389.631883665686</v>
      </c>
      <c r="V759" s="2"/>
      <c r="W759" s="176">
        <v>-27753.828837715206</v>
      </c>
      <c r="X759" s="176">
        <v>-28004.740668094484</v>
      </c>
      <c r="Y759" s="176">
        <v>-7938.0569356037304</v>
      </c>
      <c r="Z759" s="176">
        <v>-11953.938265522011</v>
      </c>
      <c r="AA759" s="2"/>
      <c r="AB759" s="175">
        <v>-54723.468549817509</v>
      </c>
      <c r="AC759" s="175">
        <v>-177401.26576231886</v>
      </c>
      <c r="AD759" s="175">
        <v>-150226.47815209487</v>
      </c>
      <c r="AE759" s="175">
        <v>-172910.78815747867</v>
      </c>
    </row>
    <row r="760" spans="1:31">
      <c r="A760" s="1">
        <v>753</v>
      </c>
      <c r="B760" s="176">
        <f>'T Revenue'!B757-'Year 0'!G$8+'Year 0'!G$122</f>
        <v>-7472.5189910912886</v>
      </c>
      <c r="C760" s="176">
        <f>'T Revenue'!C757-'Revenue Requirement'!C$4+'Revenue Requirement'!C$33</f>
        <v>210293.86045196746</v>
      </c>
      <c r="D760" s="176">
        <f>'T Revenue'!D757-'Revenue Requirement'!D$4+'Revenue Requirement'!D$33</f>
        <v>148222.65953083173</v>
      </c>
      <c r="E760" s="176">
        <f>'T Revenue'!E757-'Revenue Requirement'!E$4+'Revenue Requirement'!E$33</f>
        <v>54583.419083578978</v>
      </c>
      <c r="G760" s="179" t="e">
        <f ca="1"/>
        <v>#NAME?</v>
      </c>
      <c r="H760" s="179" t="e">
        <f ca="1"/>
        <v>#NAME?</v>
      </c>
      <c r="I760" s="179" t="e">
        <f ca="1"/>
        <v>#NAME?</v>
      </c>
      <c r="J760" s="179" t="e">
        <f ca="1"/>
        <v>#NAME?</v>
      </c>
      <c r="L760" s="175">
        <f>NR_to_Cash!C$9</f>
        <v>-54723.468549817509</v>
      </c>
      <c r="M760" s="175">
        <f>NR_to_Cash!D$9</f>
        <v>-177401.26576231886</v>
      </c>
      <c r="N760" s="175">
        <f>NR_to_Cash!E$9</f>
        <v>-150226.47815209487</v>
      </c>
      <c r="O760" s="175">
        <f>NR_to_Cash!F$9</f>
        <v>-172910.78815747867</v>
      </c>
      <c r="Q760" s="1">
        <v>753</v>
      </c>
      <c r="R760" s="176">
        <v>-7472.5189910912886</v>
      </c>
      <c r="S760" s="176">
        <v>210293.86045196746</v>
      </c>
      <c r="T760" s="176">
        <v>148222.65953083173</v>
      </c>
      <c r="U760" s="176">
        <v>54583.419083578978</v>
      </c>
      <c r="V760" s="2"/>
      <c r="W760" s="176">
        <v>-19616.370199485449</v>
      </c>
      <c r="X760" s="176">
        <v>2112.7643585519399</v>
      </c>
      <c r="Y760" s="176">
        <v>-8292.3328366868664</v>
      </c>
      <c r="Z760" s="176">
        <v>-56589.63153946423</v>
      </c>
      <c r="AA760" s="2"/>
      <c r="AB760" s="175">
        <v>-54723.468549817509</v>
      </c>
      <c r="AC760" s="175">
        <v>-177401.26576231886</v>
      </c>
      <c r="AD760" s="175">
        <v>-150226.47815209487</v>
      </c>
      <c r="AE760" s="175">
        <v>-172910.78815747867</v>
      </c>
    </row>
    <row r="761" spans="1:31">
      <c r="A761" s="1">
        <v>754</v>
      </c>
      <c r="B761" s="176">
        <f>'T Revenue'!B758-'Year 0'!G$8+'Year 0'!G$122</f>
        <v>4221.9864882116672</v>
      </c>
      <c r="C761" s="176">
        <f>'T Revenue'!C758-'Revenue Requirement'!C$4+'Revenue Requirement'!C$33</f>
        <v>234228.67911039689</v>
      </c>
      <c r="D761" s="176">
        <f>'T Revenue'!D758-'Revenue Requirement'!D$4+'Revenue Requirement'!D$33</f>
        <v>198263.42052529939</v>
      </c>
      <c r="E761" s="176">
        <f>'T Revenue'!E758-'Revenue Requirement'!E$4+'Revenue Requirement'!E$33</f>
        <v>134860.20853086258</v>
      </c>
      <c r="G761" s="179" t="e">
        <f ca="1"/>
        <v>#NAME?</v>
      </c>
      <c r="H761" s="179" t="e">
        <f ca="1"/>
        <v>#NAME?</v>
      </c>
      <c r="I761" s="179" t="e">
        <f ca="1"/>
        <v>#NAME?</v>
      </c>
      <c r="J761" s="179" t="e">
        <f ca="1"/>
        <v>#NAME?</v>
      </c>
      <c r="L761" s="175">
        <f>NR_to_Cash!C$9</f>
        <v>-54723.468549817509</v>
      </c>
      <c r="M761" s="175">
        <f>NR_to_Cash!D$9</f>
        <v>-177401.26576231886</v>
      </c>
      <c r="N761" s="175">
        <f>NR_to_Cash!E$9</f>
        <v>-150226.47815209487</v>
      </c>
      <c r="O761" s="175">
        <f>NR_to_Cash!F$9</f>
        <v>-172910.78815747867</v>
      </c>
      <c r="Q761" s="1">
        <v>754</v>
      </c>
      <c r="R761" s="176">
        <v>4221.9864882116672</v>
      </c>
      <c r="S761" s="176">
        <v>234228.67911039689</v>
      </c>
      <c r="T761" s="176">
        <v>198263.42052529939</v>
      </c>
      <c r="U761" s="176">
        <v>134860.20853086258</v>
      </c>
      <c r="V761" s="2"/>
      <c r="W761" s="176">
        <v>-40168.709098340711</v>
      </c>
      <c r="X761" s="176">
        <v>-14887.638509515906</v>
      </c>
      <c r="Y761" s="176">
        <v>-14380.809604924172</v>
      </c>
      <c r="Z761" s="176">
        <v>1014.5838125518057</v>
      </c>
      <c r="AA761" s="2"/>
      <c r="AB761" s="175">
        <v>-54723.468549817509</v>
      </c>
      <c r="AC761" s="175">
        <v>-177401.26576231886</v>
      </c>
      <c r="AD761" s="175">
        <v>-150226.47815209487</v>
      </c>
      <c r="AE761" s="175">
        <v>-172910.78815747867</v>
      </c>
    </row>
    <row r="762" spans="1:31">
      <c r="A762" s="1">
        <v>755</v>
      </c>
      <c r="B762" s="176">
        <f>'T Revenue'!B759-'Year 0'!G$8+'Year 0'!G$122</f>
        <v>13003.272920506075</v>
      </c>
      <c r="C762" s="176">
        <f>'T Revenue'!C759-'Revenue Requirement'!C$4+'Revenue Requirement'!C$33</f>
        <v>262293.12063612789</v>
      </c>
      <c r="D762" s="176">
        <f>'T Revenue'!D759-'Revenue Requirement'!D$4+'Revenue Requirement'!D$33</f>
        <v>146048.30892761354</v>
      </c>
      <c r="E762" s="176">
        <f>'T Revenue'!E759-'Revenue Requirement'!E$4+'Revenue Requirement'!E$33</f>
        <v>99885.434204207035</v>
      </c>
      <c r="G762" s="179" t="e">
        <f ca="1"/>
        <v>#NAME?</v>
      </c>
      <c r="H762" s="179" t="e">
        <f ca="1"/>
        <v>#NAME?</v>
      </c>
      <c r="I762" s="179" t="e">
        <f ca="1"/>
        <v>#NAME?</v>
      </c>
      <c r="J762" s="179" t="e">
        <f ca="1"/>
        <v>#NAME?</v>
      </c>
      <c r="L762" s="175">
        <f>NR_to_Cash!C$9</f>
        <v>-54723.468549817509</v>
      </c>
      <c r="M762" s="175">
        <f>NR_to_Cash!D$9</f>
        <v>-177401.26576231886</v>
      </c>
      <c r="N762" s="175">
        <f>NR_to_Cash!E$9</f>
        <v>-150226.47815209487</v>
      </c>
      <c r="O762" s="175">
        <f>NR_to_Cash!F$9</f>
        <v>-172910.78815747867</v>
      </c>
      <c r="Q762" s="1">
        <v>755</v>
      </c>
      <c r="R762" s="176">
        <v>13003.272920506075</v>
      </c>
      <c r="S762" s="176">
        <v>262293.12063612789</v>
      </c>
      <c r="T762" s="176">
        <v>146048.30892761354</v>
      </c>
      <c r="U762" s="176">
        <v>99885.434204207035</v>
      </c>
      <c r="V762" s="2"/>
      <c r="W762" s="176">
        <v>1507.7064046751475</v>
      </c>
      <c r="X762" s="176">
        <v>-41425.701845253818</v>
      </c>
      <c r="Y762" s="176">
        <v>-60191.000414086506</v>
      </c>
      <c r="Z762" s="176">
        <v>-34420.704905073391</v>
      </c>
      <c r="AA762" s="2"/>
      <c r="AB762" s="175">
        <v>-54723.468549817509</v>
      </c>
      <c r="AC762" s="175">
        <v>-177401.26576231886</v>
      </c>
      <c r="AD762" s="175">
        <v>-150226.47815209487</v>
      </c>
      <c r="AE762" s="175">
        <v>-172910.78815747867</v>
      </c>
    </row>
    <row r="763" spans="1:31">
      <c r="A763" s="1">
        <v>756</v>
      </c>
      <c r="B763" s="176">
        <f>'T Revenue'!B760-'Year 0'!G$8+'Year 0'!G$122</f>
        <v>-17617.931680456502</v>
      </c>
      <c r="C763" s="176">
        <f>'T Revenue'!C760-'Revenue Requirement'!C$4+'Revenue Requirement'!C$33</f>
        <v>197847.26127454196</v>
      </c>
      <c r="D763" s="176">
        <f>'T Revenue'!D760-'Revenue Requirement'!D$4+'Revenue Requirement'!D$33</f>
        <v>134499.49748417316</v>
      </c>
      <c r="E763" s="176">
        <f>'T Revenue'!E760-'Revenue Requirement'!E$4+'Revenue Requirement'!E$33</f>
        <v>133407.64367473638</v>
      </c>
      <c r="G763" s="179" t="e">
        <f ca="1"/>
        <v>#NAME?</v>
      </c>
      <c r="H763" s="179" t="e">
        <f ca="1"/>
        <v>#NAME?</v>
      </c>
      <c r="I763" s="179" t="e">
        <f ca="1"/>
        <v>#NAME?</v>
      </c>
      <c r="J763" s="179" t="e">
        <f ca="1"/>
        <v>#NAME?</v>
      </c>
      <c r="L763" s="175">
        <f>NR_to_Cash!C$9</f>
        <v>-54723.468549817509</v>
      </c>
      <c r="M763" s="175">
        <f>NR_to_Cash!D$9</f>
        <v>-177401.26576231886</v>
      </c>
      <c r="N763" s="175">
        <f>NR_to_Cash!E$9</f>
        <v>-150226.47815209487</v>
      </c>
      <c r="O763" s="175">
        <f>NR_to_Cash!F$9</f>
        <v>-172910.78815747867</v>
      </c>
      <c r="Q763" s="1">
        <v>756</v>
      </c>
      <c r="R763" s="176">
        <v>-17617.931680456502</v>
      </c>
      <c r="S763" s="176">
        <v>197847.26127454196</v>
      </c>
      <c r="T763" s="176">
        <v>134499.49748417316</v>
      </c>
      <c r="U763" s="176">
        <v>133407.64367473638</v>
      </c>
      <c r="V763" s="2"/>
      <c r="W763" s="176">
        <v>-21183.94114605803</v>
      </c>
      <c r="X763" s="176">
        <v>13646.033216611482</v>
      </c>
      <c r="Y763" s="176">
        <v>3416.5016981286462</v>
      </c>
      <c r="Z763" s="176">
        <v>19053.986497845501</v>
      </c>
      <c r="AA763" s="2"/>
      <c r="AB763" s="175">
        <v>-54723.468549817509</v>
      </c>
      <c r="AC763" s="175">
        <v>-177401.26576231886</v>
      </c>
      <c r="AD763" s="175">
        <v>-150226.47815209487</v>
      </c>
      <c r="AE763" s="175">
        <v>-172910.78815747867</v>
      </c>
    </row>
    <row r="764" spans="1:31">
      <c r="A764" s="1">
        <v>757</v>
      </c>
      <c r="B764" s="176">
        <f>'T Revenue'!B761-'Year 0'!G$8+'Year 0'!G$122</f>
        <v>-1060.9861671894323</v>
      </c>
      <c r="C764" s="176">
        <f>'T Revenue'!C761-'Revenue Requirement'!C$4+'Revenue Requirement'!C$33</f>
        <v>171391.83299671626</v>
      </c>
      <c r="D764" s="176">
        <f>'T Revenue'!D761-'Revenue Requirement'!D$4+'Revenue Requirement'!D$33</f>
        <v>140619.78602725361</v>
      </c>
      <c r="E764" s="176">
        <f>'T Revenue'!E761-'Revenue Requirement'!E$4+'Revenue Requirement'!E$33</f>
        <v>115808.94819834386</v>
      </c>
      <c r="G764" s="179" t="e">
        <f ca="1"/>
        <v>#NAME?</v>
      </c>
      <c r="H764" s="179" t="e">
        <f ca="1"/>
        <v>#NAME?</v>
      </c>
      <c r="I764" s="179" t="e">
        <f ca="1"/>
        <v>#NAME?</v>
      </c>
      <c r="J764" s="179" t="e">
        <f ca="1"/>
        <v>#NAME?</v>
      </c>
      <c r="L764" s="175">
        <f>NR_to_Cash!C$9</f>
        <v>-54723.468549817509</v>
      </c>
      <c r="M764" s="175">
        <f>NR_to_Cash!D$9</f>
        <v>-177401.26576231886</v>
      </c>
      <c r="N764" s="175">
        <f>NR_to_Cash!E$9</f>
        <v>-150226.47815209487</v>
      </c>
      <c r="O764" s="175">
        <f>NR_to_Cash!F$9</f>
        <v>-172910.78815747867</v>
      </c>
      <c r="Q764" s="1">
        <v>757</v>
      </c>
      <c r="R764" s="176">
        <v>-1060.9861671894323</v>
      </c>
      <c r="S764" s="176">
        <v>171391.83299671626</v>
      </c>
      <c r="T764" s="176">
        <v>140619.78602725361</v>
      </c>
      <c r="U764" s="176">
        <v>115808.94819834386</v>
      </c>
      <c r="V764" s="2"/>
      <c r="W764" s="176">
        <v>-11798.527493744972</v>
      </c>
      <c r="X764" s="176">
        <v>-14963.559164867504</v>
      </c>
      <c r="Y764" s="176">
        <v>7447.7392924418673</v>
      </c>
      <c r="Z764" s="176">
        <v>-25089.787167102331</v>
      </c>
      <c r="AA764" s="2"/>
      <c r="AB764" s="175">
        <v>-54723.468549817509</v>
      </c>
      <c r="AC764" s="175">
        <v>-177401.26576231886</v>
      </c>
      <c r="AD764" s="175">
        <v>-150226.47815209487</v>
      </c>
      <c r="AE764" s="175">
        <v>-172910.78815747867</v>
      </c>
    </row>
    <row r="765" spans="1:31">
      <c r="A765" s="1">
        <v>758</v>
      </c>
      <c r="B765" s="176">
        <f>'T Revenue'!B762-'Year 0'!G$8+'Year 0'!G$122</f>
        <v>7540.1483170180582</v>
      </c>
      <c r="C765" s="176">
        <f>'T Revenue'!C762-'Revenue Requirement'!C$4+'Revenue Requirement'!C$33</f>
        <v>237392.21108149458</v>
      </c>
      <c r="D765" s="176">
        <f>'T Revenue'!D762-'Revenue Requirement'!D$4+'Revenue Requirement'!D$33</f>
        <v>168793.72950913571</v>
      </c>
      <c r="E765" s="176">
        <f>'T Revenue'!E762-'Revenue Requirement'!E$4+'Revenue Requirement'!E$33</f>
        <v>104143.61368959234</v>
      </c>
      <c r="G765" s="179" t="e">
        <f ca="1"/>
        <v>#NAME?</v>
      </c>
      <c r="H765" s="179" t="e">
        <f ca="1"/>
        <v>#NAME?</v>
      </c>
      <c r="I765" s="179" t="e">
        <f ca="1"/>
        <v>#NAME?</v>
      </c>
      <c r="J765" s="179" t="e">
        <f ca="1"/>
        <v>#NAME?</v>
      </c>
      <c r="L765" s="175">
        <f>NR_to_Cash!C$9</f>
        <v>-54723.468549817509</v>
      </c>
      <c r="M765" s="175">
        <f>NR_to_Cash!D$9</f>
        <v>-177401.26576231886</v>
      </c>
      <c r="N765" s="175">
        <f>NR_to_Cash!E$9</f>
        <v>-150226.47815209487</v>
      </c>
      <c r="O765" s="175">
        <f>NR_to_Cash!F$9</f>
        <v>-172910.78815747867</v>
      </c>
      <c r="Q765" s="1">
        <v>758</v>
      </c>
      <c r="R765" s="176">
        <v>7540.1483170180582</v>
      </c>
      <c r="S765" s="176">
        <v>237392.21108149458</v>
      </c>
      <c r="T765" s="176">
        <v>168793.72950913571</v>
      </c>
      <c r="U765" s="176">
        <v>104143.61368959234</v>
      </c>
      <c r="V765" s="2"/>
      <c r="W765" s="176">
        <v>3518.3740479634143</v>
      </c>
      <c r="X765" s="176">
        <v>-31956.560500647407</v>
      </c>
      <c r="Y765" s="176">
        <v>8602.1953872933518</v>
      </c>
      <c r="Z765" s="176">
        <v>-32254.98068672698</v>
      </c>
      <c r="AA765" s="2"/>
      <c r="AB765" s="175">
        <v>-54723.468549817509</v>
      </c>
      <c r="AC765" s="175">
        <v>-177401.26576231886</v>
      </c>
      <c r="AD765" s="175">
        <v>-150226.47815209487</v>
      </c>
      <c r="AE765" s="175">
        <v>-172910.78815747867</v>
      </c>
    </row>
    <row r="766" spans="1:31">
      <c r="A766" s="1">
        <v>759</v>
      </c>
      <c r="B766" s="176">
        <f>'T Revenue'!B763-'Year 0'!G$8+'Year 0'!G$122</f>
        <v>-18304.673549420899</v>
      </c>
      <c r="C766" s="176">
        <f>'T Revenue'!C763-'Revenue Requirement'!C$4+'Revenue Requirement'!C$33</f>
        <v>186255.08379407995</v>
      </c>
      <c r="D766" s="176">
        <f>'T Revenue'!D763-'Revenue Requirement'!D$4+'Revenue Requirement'!D$33</f>
        <v>152273.64511447889</v>
      </c>
      <c r="E766" s="176">
        <f>'T Revenue'!E763-'Revenue Requirement'!E$4+'Revenue Requirement'!E$33</f>
        <v>94978.659072023351</v>
      </c>
      <c r="G766" s="179" t="e">
        <f ca="1"/>
        <v>#NAME?</v>
      </c>
      <c r="H766" s="179" t="e">
        <f ca="1"/>
        <v>#NAME?</v>
      </c>
      <c r="I766" s="179" t="e">
        <f ca="1"/>
        <v>#NAME?</v>
      </c>
      <c r="J766" s="179" t="e">
        <f ca="1"/>
        <v>#NAME?</v>
      </c>
      <c r="L766" s="175">
        <f>NR_to_Cash!C$9</f>
        <v>-54723.468549817509</v>
      </c>
      <c r="M766" s="175">
        <f>NR_to_Cash!D$9</f>
        <v>-177401.26576231886</v>
      </c>
      <c r="N766" s="175">
        <f>NR_to_Cash!E$9</f>
        <v>-150226.47815209487</v>
      </c>
      <c r="O766" s="175">
        <f>NR_to_Cash!F$9</f>
        <v>-172910.78815747867</v>
      </c>
      <c r="Q766" s="1">
        <v>759</v>
      </c>
      <c r="R766" s="176">
        <v>-18304.673549420899</v>
      </c>
      <c r="S766" s="176">
        <v>186255.08379407995</v>
      </c>
      <c r="T766" s="176">
        <v>152273.64511447889</v>
      </c>
      <c r="U766" s="176">
        <v>94978.659072023351</v>
      </c>
      <c r="V766" s="2"/>
      <c r="W766" s="176">
        <v>-28952.154568671132</v>
      </c>
      <c r="X766" s="176">
        <v>-35528.072827581549</v>
      </c>
      <c r="Y766" s="176">
        <v>-10361.299725502962</v>
      </c>
      <c r="Z766" s="176">
        <v>1403.9146154122427</v>
      </c>
      <c r="AA766" s="2"/>
      <c r="AB766" s="175">
        <v>-54723.468549817509</v>
      </c>
      <c r="AC766" s="175">
        <v>-177401.26576231886</v>
      </c>
      <c r="AD766" s="175">
        <v>-150226.47815209487</v>
      </c>
      <c r="AE766" s="175">
        <v>-172910.78815747867</v>
      </c>
    </row>
    <row r="767" spans="1:31">
      <c r="A767" s="1">
        <v>760</v>
      </c>
      <c r="B767" s="176">
        <f>'T Revenue'!B764-'Year 0'!G$8+'Year 0'!G$122</f>
        <v>-13938.955821563257</v>
      </c>
      <c r="C767" s="176">
        <f>'T Revenue'!C764-'Revenue Requirement'!C$4+'Revenue Requirement'!C$33</f>
        <v>175845.54948020005</v>
      </c>
      <c r="D767" s="176">
        <f>'T Revenue'!D764-'Revenue Requirement'!D$4+'Revenue Requirement'!D$33</f>
        <v>101901.11310206912</v>
      </c>
      <c r="E767" s="176">
        <f>'T Revenue'!E764-'Revenue Requirement'!E$4+'Revenue Requirement'!E$33</f>
        <v>81542.302946825977</v>
      </c>
      <c r="G767" s="179" t="e">
        <f ca="1"/>
        <v>#NAME?</v>
      </c>
      <c r="H767" s="179" t="e">
        <f ca="1"/>
        <v>#NAME?</v>
      </c>
      <c r="I767" s="179" t="e">
        <f ca="1"/>
        <v>#NAME?</v>
      </c>
      <c r="J767" s="179" t="e">
        <f ca="1"/>
        <v>#NAME?</v>
      </c>
      <c r="L767" s="175">
        <f>NR_to_Cash!C$9</f>
        <v>-54723.468549817509</v>
      </c>
      <c r="M767" s="175">
        <f>NR_to_Cash!D$9</f>
        <v>-177401.26576231886</v>
      </c>
      <c r="N767" s="175">
        <f>NR_to_Cash!E$9</f>
        <v>-150226.47815209487</v>
      </c>
      <c r="O767" s="175">
        <f>NR_to_Cash!F$9</f>
        <v>-172910.78815747867</v>
      </c>
      <c r="Q767" s="1">
        <v>760</v>
      </c>
      <c r="R767" s="176">
        <v>-13938.955821563257</v>
      </c>
      <c r="S767" s="176">
        <v>175845.54948020005</v>
      </c>
      <c r="T767" s="176">
        <v>101901.11310206912</v>
      </c>
      <c r="U767" s="176">
        <v>81542.302946825977</v>
      </c>
      <c r="V767" s="2"/>
      <c r="W767" s="176">
        <v>11485.718246243894</v>
      </c>
      <c r="X767" s="176">
        <v>-15230.830979142571</v>
      </c>
      <c r="Y767" s="176">
        <v>-15109.061538166134</v>
      </c>
      <c r="Z767" s="176">
        <v>-64220.80983589869</v>
      </c>
      <c r="AA767" s="2"/>
      <c r="AB767" s="175">
        <v>-54723.468549817509</v>
      </c>
      <c r="AC767" s="175">
        <v>-177401.26576231886</v>
      </c>
      <c r="AD767" s="175">
        <v>-150226.47815209487</v>
      </c>
      <c r="AE767" s="175">
        <v>-172910.78815747867</v>
      </c>
    </row>
    <row r="768" spans="1:31">
      <c r="A768" s="1">
        <v>761</v>
      </c>
      <c r="B768" s="176">
        <f>'T Revenue'!B765-'Year 0'!G$8+'Year 0'!G$122</f>
        <v>-8980.1210746252909</v>
      </c>
      <c r="C768" s="176">
        <f>'T Revenue'!C765-'Revenue Requirement'!C$4+'Revenue Requirement'!C$33</f>
        <v>208545.43396624224</v>
      </c>
      <c r="D768" s="176">
        <f>'T Revenue'!D765-'Revenue Requirement'!D$4+'Revenue Requirement'!D$33</f>
        <v>127848.98810606031</v>
      </c>
      <c r="E768" s="176">
        <f>'T Revenue'!E765-'Revenue Requirement'!E$4+'Revenue Requirement'!E$33</f>
        <v>53571.910530313151</v>
      </c>
      <c r="G768" s="179" t="e">
        <f ca="1"/>
        <v>#NAME?</v>
      </c>
      <c r="H768" s="179" t="e">
        <f ca="1"/>
        <v>#NAME?</v>
      </c>
      <c r="I768" s="179" t="e">
        <f ca="1"/>
        <v>#NAME?</v>
      </c>
      <c r="J768" s="179" t="e">
        <f ca="1"/>
        <v>#NAME?</v>
      </c>
      <c r="L768" s="175">
        <f>NR_to_Cash!C$9</f>
        <v>-54723.468549817509</v>
      </c>
      <c r="M768" s="175">
        <f>NR_to_Cash!D$9</f>
        <v>-177401.26576231886</v>
      </c>
      <c r="N768" s="175">
        <f>NR_to_Cash!E$9</f>
        <v>-150226.47815209487</v>
      </c>
      <c r="O768" s="175">
        <f>NR_to_Cash!F$9</f>
        <v>-172910.78815747867</v>
      </c>
      <c r="Q768" s="1">
        <v>761</v>
      </c>
      <c r="R768" s="176">
        <v>-8980.1210746252909</v>
      </c>
      <c r="S768" s="176">
        <v>208545.43396624224</v>
      </c>
      <c r="T768" s="176">
        <v>127848.98810606031</v>
      </c>
      <c r="U768" s="176">
        <v>53571.910530313151</v>
      </c>
      <c r="V768" s="2"/>
      <c r="W768" s="176">
        <v>-16482.531361756963</v>
      </c>
      <c r="X768" s="176">
        <v>-52530.894098027842</v>
      </c>
      <c r="Y768" s="176">
        <v>-26366.366353925783</v>
      </c>
      <c r="Z768" s="176">
        <v>-29057.177007201826</v>
      </c>
      <c r="AA768" s="2"/>
      <c r="AB768" s="175">
        <v>-54723.468549817509</v>
      </c>
      <c r="AC768" s="175">
        <v>-177401.26576231886</v>
      </c>
      <c r="AD768" s="175">
        <v>-150226.47815209487</v>
      </c>
      <c r="AE768" s="175">
        <v>-172910.78815747867</v>
      </c>
    </row>
    <row r="769" spans="1:31">
      <c r="A769" s="1">
        <v>762</v>
      </c>
      <c r="B769" s="176">
        <f>'T Revenue'!B766-'Year 0'!G$8+'Year 0'!G$122</f>
        <v>-10102.009150965372</v>
      </c>
      <c r="C769" s="176">
        <f>'T Revenue'!C766-'Revenue Requirement'!C$4+'Revenue Requirement'!C$33</f>
        <v>225376.87568382826</v>
      </c>
      <c r="D769" s="176">
        <f>'T Revenue'!D766-'Revenue Requirement'!D$4+'Revenue Requirement'!D$33</f>
        <v>212345.73429587693</v>
      </c>
      <c r="E769" s="176">
        <f>'T Revenue'!E766-'Revenue Requirement'!E$4+'Revenue Requirement'!E$33</f>
        <v>69486.253379475325</v>
      </c>
      <c r="G769" s="179" t="e">
        <f ca="1"/>
        <v>#NAME?</v>
      </c>
      <c r="H769" s="179" t="e">
        <f ca="1"/>
        <v>#NAME?</v>
      </c>
      <c r="I769" s="179" t="e">
        <f ca="1"/>
        <v>#NAME?</v>
      </c>
      <c r="J769" s="179" t="e">
        <f ca="1"/>
        <v>#NAME?</v>
      </c>
      <c r="L769" s="175">
        <f>NR_to_Cash!C$9</f>
        <v>-54723.468549817509</v>
      </c>
      <c r="M769" s="175">
        <f>NR_to_Cash!D$9</f>
        <v>-177401.26576231886</v>
      </c>
      <c r="N769" s="175">
        <f>NR_to_Cash!E$9</f>
        <v>-150226.47815209487</v>
      </c>
      <c r="O769" s="175">
        <f>NR_to_Cash!F$9</f>
        <v>-172910.78815747867</v>
      </c>
      <c r="Q769" s="1">
        <v>762</v>
      </c>
      <c r="R769" s="176">
        <v>-10102.009150965372</v>
      </c>
      <c r="S769" s="176">
        <v>225376.87568382826</v>
      </c>
      <c r="T769" s="176">
        <v>212345.73429587693</v>
      </c>
      <c r="U769" s="176">
        <v>69486.253379475325</v>
      </c>
      <c r="V769" s="2"/>
      <c r="W769" s="176">
        <v>-20585.204665294965</v>
      </c>
      <c r="X769" s="176">
        <v>-7215.7437978978269</v>
      </c>
      <c r="Y769" s="176">
        <v>-13322.232944606803</v>
      </c>
      <c r="Z769" s="176">
        <v>5779.8192101242021</v>
      </c>
      <c r="AA769" s="2"/>
      <c r="AB769" s="175">
        <v>-54723.468549817509</v>
      </c>
      <c r="AC769" s="175">
        <v>-177401.26576231886</v>
      </c>
      <c r="AD769" s="175">
        <v>-150226.47815209487</v>
      </c>
      <c r="AE769" s="175">
        <v>-172910.78815747867</v>
      </c>
    </row>
    <row r="770" spans="1:31">
      <c r="A770" s="1">
        <v>763</v>
      </c>
      <c r="B770" s="176">
        <f>'T Revenue'!B767-'Year 0'!G$8+'Year 0'!G$122</f>
        <v>15839.610288893571</v>
      </c>
      <c r="C770" s="176">
        <f>'T Revenue'!C767-'Revenue Requirement'!C$4+'Revenue Requirement'!C$33</f>
        <v>244865.81359368586</v>
      </c>
      <c r="D770" s="176">
        <f>'T Revenue'!D767-'Revenue Requirement'!D$4+'Revenue Requirement'!D$33</f>
        <v>107089.5495638533</v>
      </c>
      <c r="E770" s="176">
        <f>'T Revenue'!E767-'Revenue Requirement'!E$4+'Revenue Requirement'!E$33</f>
        <v>109167.55795177282</v>
      </c>
      <c r="G770" s="179" t="e">
        <f ca="1"/>
        <v>#NAME?</v>
      </c>
      <c r="H770" s="179" t="e">
        <f ca="1"/>
        <v>#NAME?</v>
      </c>
      <c r="I770" s="179" t="e">
        <f ca="1"/>
        <v>#NAME?</v>
      </c>
      <c r="J770" s="179" t="e">
        <f ca="1"/>
        <v>#NAME?</v>
      </c>
      <c r="L770" s="175">
        <f>NR_to_Cash!C$9</f>
        <v>-54723.468549817509</v>
      </c>
      <c r="M770" s="175">
        <f>NR_to_Cash!D$9</f>
        <v>-177401.26576231886</v>
      </c>
      <c r="N770" s="175">
        <f>NR_to_Cash!E$9</f>
        <v>-150226.47815209487</v>
      </c>
      <c r="O770" s="175">
        <f>NR_to_Cash!F$9</f>
        <v>-172910.78815747867</v>
      </c>
      <c r="Q770" s="1">
        <v>763</v>
      </c>
      <c r="R770" s="176">
        <v>15839.610288893571</v>
      </c>
      <c r="S770" s="176">
        <v>244865.81359368586</v>
      </c>
      <c r="T770" s="176">
        <v>107089.5495638533</v>
      </c>
      <c r="U770" s="176">
        <v>109167.55795177282</v>
      </c>
      <c r="V770" s="2"/>
      <c r="W770" s="176">
        <v>-18391.240449038916</v>
      </c>
      <c r="X770" s="176">
        <v>-29705.527094697347</v>
      </c>
      <c r="Y770" s="176">
        <v>-10389.277673030738</v>
      </c>
      <c r="Z770" s="176">
        <v>-25052.740787341027</v>
      </c>
      <c r="AA770" s="2"/>
      <c r="AB770" s="175">
        <v>-54723.468549817509</v>
      </c>
      <c r="AC770" s="175">
        <v>-177401.26576231886</v>
      </c>
      <c r="AD770" s="175">
        <v>-150226.47815209487</v>
      </c>
      <c r="AE770" s="175">
        <v>-172910.78815747867</v>
      </c>
    </row>
    <row r="771" spans="1:31">
      <c r="A771" s="1">
        <v>764</v>
      </c>
      <c r="B771" s="176">
        <f>'T Revenue'!B768-'Year 0'!G$8+'Year 0'!G$122</f>
        <v>-85.898513299878687</v>
      </c>
      <c r="C771" s="176">
        <f>'T Revenue'!C768-'Revenue Requirement'!C$4+'Revenue Requirement'!C$33</f>
        <v>195255.8946382713</v>
      </c>
      <c r="D771" s="176">
        <f>'T Revenue'!D768-'Revenue Requirement'!D$4+'Revenue Requirement'!D$33</f>
        <v>119931.54369270965</v>
      </c>
      <c r="E771" s="176">
        <f>'T Revenue'!E768-'Revenue Requirement'!E$4+'Revenue Requirement'!E$33</f>
        <v>110064.97139444598</v>
      </c>
      <c r="G771" s="179" t="e">
        <f ca="1"/>
        <v>#NAME?</v>
      </c>
      <c r="H771" s="179" t="e">
        <f ca="1"/>
        <v>#NAME?</v>
      </c>
      <c r="I771" s="179" t="e">
        <f ca="1"/>
        <v>#NAME?</v>
      </c>
      <c r="J771" s="179" t="e">
        <f ca="1"/>
        <v>#NAME?</v>
      </c>
      <c r="L771" s="175">
        <f>NR_to_Cash!C$9</f>
        <v>-54723.468549817509</v>
      </c>
      <c r="M771" s="175">
        <f>NR_to_Cash!D$9</f>
        <v>-177401.26576231886</v>
      </c>
      <c r="N771" s="175">
        <f>NR_to_Cash!E$9</f>
        <v>-150226.47815209487</v>
      </c>
      <c r="O771" s="175">
        <f>NR_to_Cash!F$9</f>
        <v>-172910.78815747867</v>
      </c>
      <c r="Q771" s="1">
        <v>764</v>
      </c>
      <c r="R771" s="176">
        <v>-85.898513299878687</v>
      </c>
      <c r="S771" s="176">
        <v>195255.8946382713</v>
      </c>
      <c r="T771" s="176">
        <v>119931.54369270965</v>
      </c>
      <c r="U771" s="176">
        <v>110064.97139444598</v>
      </c>
      <c r="V771" s="2"/>
      <c r="W771" s="176">
        <v>10416.009314736351</v>
      </c>
      <c r="X771" s="176">
        <v>-11483.606518684654</v>
      </c>
      <c r="Y771" s="176">
        <v>-25040.780007154681</v>
      </c>
      <c r="Z771" s="176">
        <v>-20338.598805966089</v>
      </c>
      <c r="AA771" s="2"/>
      <c r="AB771" s="175">
        <v>-54723.468549817509</v>
      </c>
      <c r="AC771" s="175">
        <v>-177401.26576231886</v>
      </c>
      <c r="AD771" s="175">
        <v>-150226.47815209487</v>
      </c>
      <c r="AE771" s="175">
        <v>-172910.78815747867</v>
      </c>
    </row>
    <row r="772" spans="1:31">
      <c r="A772" s="1">
        <v>765</v>
      </c>
      <c r="B772" s="176">
        <f>'T Revenue'!B769-'Year 0'!G$8+'Year 0'!G$122</f>
        <v>-21064.744682302698</v>
      </c>
      <c r="C772" s="176">
        <f>'T Revenue'!C769-'Revenue Requirement'!C$4+'Revenue Requirement'!C$33</f>
        <v>258151.02717747167</v>
      </c>
      <c r="D772" s="176">
        <f>'T Revenue'!D769-'Revenue Requirement'!D$4+'Revenue Requirement'!D$33</f>
        <v>142070.1533496622</v>
      </c>
      <c r="E772" s="176">
        <f>'T Revenue'!E769-'Revenue Requirement'!E$4+'Revenue Requirement'!E$33</f>
        <v>95846.682001733454</v>
      </c>
      <c r="G772" s="179" t="e">
        <f ca="1"/>
        <v>#NAME?</v>
      </c>
      <c r="H772" s="179" t="e">
        <f ca="1"/>
        <v>#NAME?</v>
      </c>
      <c r="I772" s="179" t="e">
        <f ca="1"/>
        <v>#NAME?</v>
      </c>
      <c r="J772" s="179" t="e">
        <f ca="1"/>
        <v>#NAME?</v>
      </c>
      <c r="L772" s="175">
        <f>NR_to_Cash!C$9</f>
        <v>-54723.468549817509</v>
      </c>
      <c r="M772" s="175">
        <f>NR_to_Cash!D$9</f>
        <v>-177401.26576231886</v>
      </c>
      <c r="N772" s="175">
        <f>NR_to_Cash!E$9</f>
        <v>-150226.47815209487</v>
      </c>
      <c r="O772" s="175">
        <f>NR_to_Cash!F$9</f>
        <v>-172910.78815747867</v>
      </c>
      <c r="Q772" s="1">
        <v>765</v>
      </c>
      <c r="R772" s="176">
        <v>-21064.744682302698</v>
      </c>
      <c r="S772" s="176">
        <v>258151.02717747167</v>
      </c>
      <c r="T772" s="176">
        <v>142070.1533496622</v>
      </c>
      <c r="U772" s="176">
        <v>95846.682001733454</v>
      </c>
      <c r="V772" s="2"/>
      <c r="W772" s="176">
        <v>-28015.02763354592</v>
      </c>
      <c r="X772" s="176">
        <v>-35236.638557907427</v>
      </c>
      <c r="Y772" s="176">
        <v>-20592.836915899534</v>
      </c>
      <c r="Z772" s="176">
        <v>-23652.829306853935</v>
      </c>
      <c r="AA772" s="2"/>
      <c r="AB772" s="175">
        <v>-54723.468549817509</v>
      </c>
      <c r="AC772" s="175">
        <v>-177401.26576231886</v>
      </c>
      <c r="AD772" s="175">
        <v>-150226.47815209487</v>
      </c>
      <c r="AE772" s="175">
        <v>-172910.78815747867</v>
      </c>
    </row>
    <row r="773" spans="1:31">
      <c r="A773" s="1">
        <v>766</v>
      </c>
      <c r="B773" s="176">
        <f>'T Revenue'!B770-'Year 0'!G$8+'Year 0'!G$122</f>
        <v>-8965.7329463891219</v>
      </c>
      <c r="C773" s="176">
        <f>'T Revenue'!C770-'Revenue Requirement'!C$4+'Revenue Requirement'!C$33</f>
        <v>286444.84175772243</v>
      </c>
      <c r="D773" s="176">
        <f>'T Revenue'!D770-'Revenue Requirement'!D$4+'Revenue Requirement'!D$33</f>
        <v>169680.29081882862</v>
      </c>
      <c r="E773" s="176">
        <f>'T Revenue'!E770-'Revenue Requirement'!E$4+'Revenue Requirement'!E$33</f>
        <v>155226.72920127981</v>
      </c>
      <c r="G773" s="179" t="e">
        <f ca="1"/>
        <v>#NAME?</v>
      </c>
      <c r="H773" s="179" t="e">
        <f ca="1"/>
        <v>#NAME?</v>
      </c>
      <c r="I773" s="179" t="e">
        <f ca="1"/>
        <v>#NAME?</v>
      </c>
      <c r="J773" s="179" t="e">
        <f ca="1"/>
        <v>#NAME?</v>
      </c>
      <c r="L773" s="175">
        <f>NR_to_Cash!C$9</f>
        <v>-54723.468549817509</v>
      </c>
      <c r="M773" s="175">
        <f>NR_to_Cash!D$9</f>
        <v>-177401.26576231886</v>
      </c>
      <c r="N773" s="175">
        <f>NR_to_Cash!E$9</f>
        <v>-150226.47815209487</v>
      </c>
      <c r="O773" s="175">
        <f>NR_to_Cash!F$9</f>
        <v>-172910.78815747867</v>
      </c>
      <c r="Q773" s="1">
        <v>766</v>
      </c>
      <c r="R773" s="176">
        <v>-8965.7329463891219</v>
      </c>
      <c r="S773" s="176">
        <v>286444.84175772243</v>
      </c>
      <c r="T773" s="176">
        <v>169680.29081882862</v>
      </c>
      <c r="U773" s="176">
        <v>155226.72920127981</v>
      </c>
      <c r="V773" s="2"/>
      <c r="W773" s="176">
        <v>-35226.888878426398</v>
      </c>
      <c r="X773" s="176">
        <v>-38870.13090341771</v>
      </c>
      <c r="Y773" s="176">
        <v>-23407.67637013481</v>
      </c>
      <c r="Z773" s="176">
        <v>-16850.577910877066</v>
      </c>
      <c r="AA773" s="2"/>
      <c r="AB773" s="175">
        <v>-54723.468549817509</v>
      </c>
      <c r="AC773" s="175">
        <v>-177401.26576231886</v>
      </c>
      <c r="AD773" s="175">
        <v>-150226.47815209487</v>
      </c>
      <c r="AE773" s="175">
        <v>-172910.78815747867</v>
      </c>
    </row>
    <row r="774" spans="1:31">
      <c r="A774" s="1">
        <v>767</v>
      </c>
      <c r="B774" s="176">
        <f>'T Revenue'!B771-'Year 0'!G$8+'Year 0'!G$122</f>
        <v>-16843.898365074536</v>
      </c>
      <c r="C774" s="176">
        <f>'T Revenue'!C771-'Revenue Requirement'!C$4+'Revenue Requirement'!C$33</f>
        <v>212340.05431409436</v>
      </c>
      <c r="D774" s="176">
        <f>'T Revenue'!D771-'Revenue Requirement'!D$4+'Revenue Requirement'!D$33</f>
        <v>119356.21140021016</v>
      </c>
      <c r="E774" s="176">
        <f>'T Revenue'!E771-'Revenue Requirement'!E$4+'Revenue Requirement'!E$33</f>
        <v>52321.20250457502</v>
      </c>
      <c r="G774" s="179" t="e">
        <f ca="1"/>
        <v>#NAME?</v>
      </c>
      <c r="H774" s="179" t="e">
        <f ca="1"/>
        <v>#NAME?</v>
      </c>
      <c r="I774" s="179" t="e">
        <f ca="1"/>
        <v>#NAME?</v>
      </c>
      <c r="J774" s="179" t="e">
        <f ca="1"/>
        <v>#NAME?</v>
      </c>
      <c r="L774" s="175">
        <f>NR_to_Cash!C$9</f>
        <v>-54723.468549817509</v>
      </c>
      <c r="M774" s="175">
        <f>NR_to_Cash!D$9</f>
        <v>-177401.26576231886</v>
      </c>
      <c r="N774" s="175">
        <f>NR_to_Cash!E$9</f>
        <v>-150226.47815209487</v>
      </c>
      <c r="O774" s="175">
        <f>NR_to_Cash!F$9</f>
        <v>-172910.78815747867</v>
      </c>
      <c r="Q774" s="1">
        <v>767</v>
      </c>
      <c r="R774" s="176">
        <v>-16843.898365074536</v>
      </c>
      <c r="S774" s="176">
        <v>212340.05431409436</v>
      </c>
      <c r="T774" s="176">
        <v>119356.21140021016</v>
      </c>
      <c r="U774" s="176">
        <v>52321.20250457502</v>
      </c>
      <c r="V774" s="2"/>
      <c r="W774" s="176">
        <v>25327.216239053174</v>
      </c>
      <c r="X774" s="176">
        <v>-17802.241466155974</v>
      </c>
      <c r="Y774" s="176">
        <v>8867.8881620911416</v>
      </c>
      <c r="Z774" s="176">
        <v>-16323.024224656168</v>
      </c>
      <c r="AA774" s="2"/>
      <c r="AB774" s="175">
        <v>-54723.468549817509</v>
      </c>
      <c r="AC774" s="175">
        <v>-177401.26576231886</v>
      </c>
      <c r="AD774" s="175">
        <v>-150226.47815209487</v>
      </c>
      <c r="AE774" s="175">
        <v>-172910.78815747867</v>
      </c>
    </row>
    <row r="775" spans="1:31">
      <c r="A775" s="1">
        <v>768</v>
      </c>
      <c r="B775" s="176">
        <f>'T Revenue'!B772-'Year 0'!G$8+'Year 0'!G$122</f>
        <v>3394.3142784545198</v>
      </c>
      <c r="C775" s="176">
        <f>'T Revenue'!C772-'Revenue Requirement'!C$4+'Revenue Requirement'!C$33</f>
        <v>244188.44706624397</v>
      </c>
      <c r="D775" s="176">
        <f>'T Revenue'!D772-'Revenue Requirement'!D$4+'Revenue Requirement'!D$33</f>
        <v>169372.5922971738</v>
      </c>
      <c r="E775" s="176">
        <f>'T Revenue'!E772-'Revenue Requirement'!E$4+'Revenue Requirement'!E$33</f>
        <v>181584.46613694262</v>
      </c>
      <c r="G775" s="179" t="e">
        <f ca="1"/>
        <v>#NAME?</v>
      </c>
      <c r="H775" s="179" t="e">
        <f ca="1"/>
        <v>#NAME?</v>
      </c>
      <c r="I775" s="179" t="e">
        <f ca="1"/>
        <v>#NAME?</v>
      </c>
      <c r="J775" s="179" t="e">
        <f ca="1"/>
        <v>#NAME?</v>
      </c>
      <c r="L775" s="175">
        <f>NR_to_Cash!C$9</f>
        <v>-54723.468549817509</v>
      </c>
      <c r="M775" s="175">
        <f>NR_to_Cash!D$9</f>
        <v>-177401.26576231886</v>
      </c>
      <c r="N775" s="175">
        <f>NR_to_Cash!E$9</f>
        <v>-150226.47815209487</v>
      </c>
      <c r="O775" s="175">
        <f>NR_to_Cash!F$9</f>
        <v>-172910.78815747867</v>
      </c>
      <c r="Q775" s="1">
        <v>768</v>
      </c>
      <c r="R775" s="176">
        <v>3394.3142784545198</v>
      </c>
      <c r="S775" s="176">
        <v>244188.44706624397</v>
      </c>
      <c r="T775" s="176">
        <v>169372.5922971738</v>
      </c>
      <c r="U775" s="176">
        <v>181584.46613694262</v>
      </c>
      <c r="V775" s="2"/>
      <c r="W775" s="176">
        <v>-51793.13590093283</v>
      </c>
      <c r="X775" s="176">
        <v>-25142.395577668678</v>
      </c>
      <c r="Y775" s="176">
        <v>19104.78277588496</v>
      </c>
      <c r="Z775" s="176">
        <v>11578.950945173623</v>
      </c>
      <c r="AA775" s="2"/>
      <c r="AB775" s="175">
        <v>-54723.468549817509</v>
      </c>
      <c r="AC775" s="175">
        <v>-177401.26576231886</v>
      </c>
      <c r="AD775" s="175">
        <v>-150226.47815209487</v>
      </c>
      <c r="AE775" s="175">
        <v>-172910.78815747867</v>
      </c>
    </row>
    <row r="776" spans="1:31">
      <c r="A776" s="1">
        <v>769</v>
      </c>
      <c r="B776" s="176">
        <f>'T Revenue'!B773-'Year 0'!G$8+'Year 0'!G$122</f>
        <v>12667.371319741243</v>
      </c>
      <c r="C776" s="176">
        <f>'T Revenue'!C773-'Revenue Requirement'!C$4+'Revenue Requirement'!C$33</f>
        <v>258851.17441899609</v>
      </c>
      <c r="D776" s="176">
        <f>'T Revenue'!D773-'Revenue Requirement'!D$4+'Revenue Requirement'!D$33</f>
        <v>169754.82077204739</v>
      </c>
      <c r="E776" s="176">
        <f>'T Revenue'!E773-'Revenue Requirement'!E$4+'Revenue Requirement'!E$33</f>
        <v>121471.09330780269</v>
      </c>
      <c r="G776" s="179" t="e">
        <f ca="1"/>
        <v>#NAME?</v>
      </c>
      <c r="H776" s="179" t="e">
        <f ca="1"/>
        <v>#NAME?</v>
      </c>
      <c r="I776" s="179" t="e">
        <f ca="1"/>
        <v>#NAME?</v>
      </c>
      <c r="J776" s="179" t="e">
        <f ca="1"/>
        <v>#NAME?</v>
      </c>
      <c r="L776" s="175">
        <f>NR_to_Cash!C$9</f>
        <v>-54723.468549817509</v>
      </c>
      <c r="M776" s="175">
        <f>NR_to_Cash!D$9</f>
        <v>-177401.26576231886</v>
      </c>
      <c r="N776" s="175">
        <f>NR_to_Cash!E$9</f>
        <v>-150226.47815209487</v>
      </c>
      <c r="O776" s="175">
        <f>NR_to_Cash!F$9</f>
        <v>-172910.78815747867</v>
      </c>
      <c r="Q776" s="1">
        <v>769</v>
      </c>
      <c r="R776" s="176">
        <v>12667.371319741243</v>
      </c>
      <c r="S776" s="176">
        <v>258851.17441899609</v>
      </c>
      <c r="T776" s="176">
        <v>169754.82077204739</v>
      </c>
      <c r="U776" s="176">
        <v>121471.09330780269</v>
      </c>
      <c r="V776" s="2"/>
      <c r="W776" s="176">
        <v>-46453.946555693401</v>
      </c>
      <c r="X776" s="176">
        <v>-21729.899669783423</v>
      </c>
      <c r="Y776" s="176">
        <v>23698.209214659408</v>
      </c>
      <c r="Z776" s="176">
        <v>761.85455306945369</v>
      </c>
      <c r="AA776" s="2"/>
      <c r="AB776" s="175">
        <v>-54723.468549817509</v>
      </c>
      <c r="AC776" s="175">
        <v>-177401.26576231886</v>
      </c>
      <c r="AD776" s="175">
        <v>-150226.47815209487</v>
      </c>
      <c r="AE776" s="175">
        <v>-172910.78815747867</v>
      </c>
    </row>
    <row r="777" spans="1:31">
      <c r="A777" s="1">
        <v>770</v>
      </c>
      <c r="B777" s="176">
        <f>'T Revenue'!B774-'Year 0'!G$8+'Year 0'!G$122</f>
        <v>-984.01776361349039</v>
      </c>
      <c r="C777" s="176">
        <f>'T Revenue'!C774-'Revenue Requirement'!C$4+'Revenue Requirement'!C$33</f>
        <v>219326.81667300314</v>
      </c>
      <c r="D777" s="176">
        <f>'T Revenue'!D774-'Revenue Requirement'!D$4+'Revenue Requirement'!D$33</f>
        <v>107682.31043074303</v>
      </c>
      <c r="E777" s="176">
        <f>'T Revenue'!E774-'Revenue Requirement'!E$4+'Revenue Requirement'!E$33</f>
        <v>117599.66054668836</v>
      </c>
      <c r="G777" s="179" t="e">
        <f ca="1"/>
        <v>#NAME?</v>
      </c>
      <c r="H777" s="179" t="e">
        <f ca="1"/>
        <v>#NAME?</v>
      </c>
      <c r="I777" s="179" t="e">
        <f ca="1"/>
        <v>#NAME?</v>
      </c>
      <c r="J777" s="179" t="e">
        <f ca="1"/>
        <v>#NAME?</v>
      </c>
      <c r="L777" s="175">
        <f>NR_to_Cash!C$9</f>
        <v>-54723.468549817509</v>
      </c>
      <c r="M777" s="175">
        <f>NR_to_Cash!D$9</f>
        <v>-177401.26576231886</v>
      </c>
      <c r="N777" s="175">
        <f>NR_to_Cash!E$9</f>
        <v>-150226.47815209487</v>
      </c>
      <c r="O777" s="175">
        <f>NR_to_Cash!F$9</f>
        <v>-172910.78815747867</v>
      </c>
      <c r="Q777" s="1">
        <v>770</v>
      </c>
      <c r="R777" s="176">
        <v>-984.01776361349039</v>
      </c>
      <c r="S777" s="176">
        <v>219326.81667300314</v>
      </c>
      <c r="T777" s="176">
        <v>107682.31043074303</v>
      </c>
      <c r="U777" s="176">
        <v>117599.66054668836</v>
      </c>
      <c r="V777" s="2"/>
      <c r="W777" s="176">
        <v>-14145.760654306156</v>
      </c>
      <c r="X777" s="176">
        <v>7782.0275021109264</v>
      </c>
      <c r="Y777" s="176">
        <v>26009.397050551837</v>
      </c>
      <c r="Z777" s="176">
        <v>9570.2260105938185</v>
      </c>
      <c r="AA777" s="2"/>
      <c r="AB777" s="175">
        <v>-54723.468549817509</v>
      </c>
      <c r="AC777" s="175">
        <v>-177401.26576231886</v>
      </c>
      <c r="AD777" s="175">
        <v>-150226.47815209487</v>
      </c>
      <c r="AE777" s="175">
        <v>-172910.78815747867</v>
      </c>
    </row>
    <row r="778" spans="1:31">
      <c r="A778" s="1">
        <v>771</v>
      </c>
      <c r="B778" s="176">
        <f>'T Revenue'!B775-'Year 0'!G$8+'Year 0'!G$122</f>
        <v>31.977234220132232</v>
      </c>
      <c r="C778" s="176">
        <f>'T Revenue'!C775-'Revenue Requirement'!C$4+'Revenue Requirement'!C$33</f>
        <v>252899.76164414268</v>
      </c>
      <c r="D778" s="176">
        <f>'T Revenue'!D775-'Revenue Requirement'!D$4+'Revenue Requirement'!D$33</f>
        <v>181552.48701594211</v>
      </c>
      <c r="E778" s="176">
        <f>'T Revenue'!E775-'Revenue Requirement'!E$4+'Revenue Requirement'!E$33</f>
        <v>155530.91730191861</v>
      </c>
      <c r="G778" s="179" t="e">
        <f ca="1"/>
        <v>#NAME?</v>
      </c>
      <c r="H778" s="179" t="e">
        <f ca="1"/>
        <v>#NAME?</v>
      </c>
      <c r="I778" s="179" t="e">
        <f ca="1"/>
        <v>#NAME?</v>
      </c>
      <c r="J778" s="179" t="e">
        <f ca="1"/>
        <v>#NAME?</v>
      </c>
      <c r="L778" s="175">
        <f>NR_to_Cash!C$9</f>
        <v>-54723.468549817509</v>
      </c>
      <c r="M778" s="175">
        <f>NR_to_Cash!D$9</f>
        <v>-177401.26576231886</v>
      </c>
      <c r="N778" s="175">
        <f>NR_to_Cash!E$9</f>
        <v>-150226.47815209487</v>
      </c>
      <c r="O778" s="175">
        <f>NR_to_Cash!F$9</f>
        <v>-172910.78815747867</v>
      </c>
      <c r="Q778" s="1">
        <v>771</v>
      </c>
      <c r="R778" s="176">
        <v>31.977234220132232</v>
      </c>
      <c r="S778" s="176">
        <v>252899.76164414268</v>
      </c>
      <c r="T778" s="176">
        <v>181552.48701594211</v>
      </c>
      <c r="U778" s="176">
        <v>155530.91730191861</v>
      </c>
      <c r="V778" s="2"/>
      <c r="W778" s="176">
        <v>-6792.5882770395838</v>
      </c>
      <c r="X778" s="176">
        <v>-38413.167854000814</v>
      </c>
      <c r="Y778" s="176">
        <v>-21257.687548070913</v>
      </c>
      <c r="Z778" s="176">
        <v>-39172.493986038258</v>
      </c>
      <c r="AA778" s="2"/>
      <c r="AB778" s="175">
        <v>-54723.468549817509</v>
      </c>
      <c r="AC778" s="175">
        <v>-177401.26576231886</v>
      </c>
      <c r="AD778" s="175">
        <v>-150226.47815209487</v>
      </c>
      <c r="AE778" s="175">
        <v>-172910.78815747867</v>
      </c>
    </row>
    <row r="779" spans="1:31">
      <c r="A779" s="1">
        <v>772</v>
      </c>
      <c r="B779" s="176">
        <f>'T Revenue'!B776-'Year 0'!G$8+'Year 0'!G$122</f>
        <v>13800.351382489083</v>
      </c>
      <c r="C779" s="176">
        <f>'T Revenue'!C776-'Revenue Requirement'!C$4+'Revenue Requirement'!C$33</f>
        <v>200364.14982866403</v>
      </c>
      <c r="D779" s="176">
        <f>'T Revenue'!D776-'Revenue Requirement'!D$4+'Revenue Requirement'!D$33</f>
        <v>192847.59914987907</v>
      </c>
      <c r="E779" s="176">
        <f>'T Revenue'!E776-'Revenue Requirement'!E$4+'Revenue Requirement'!E$33</f>
        <v>58596.777534939582</v>
      </c>
      <c r="G779" s="179" t="e">
        <f ca="1"/>
        <v>#NAME?</v>
      </c>
      <c r="H779" s="179" t="e">
        <f ca="1"/>
        <v>#NAME?</v>
      </c>
      <c r="I779" s="179" t="e">
        <f ca="1"/>
        <v>#NAME?</v>
      </c>
      <c r="J779" s="179" t="e">
        <f ca="1"/>
        <v>#NAME?</v>
      </c>
      <c r="L779" s="175">
        <f>NR_to_Cash!C$9</f>
        <v>-54723.468549817509</v>
      </c>
      <c r="M779" s="175">
        <f>NR_to_Cash!D$9</f>
        <v>-177401.26576231886</v>
      </c>
      <c r="N779" s="175">
        <f>NR_to_Cash!E$9</f>
        <v>-150226.47815209487</v>
      </c>
      <c r="O779" s="175">
        <f>NR_to_Cash!F$9</f>
        <v>-172910.78815747867</v>
      </c>
      <c r="Q779" s="1">
        <v>772</v>
      </c>
      <c r="R779" s="176">
        <v>13800.351382489083</v>
      </c>
      <c r="S779" s="176">
        <v>200364.14982866403</v>
      </c>
      <c r="T779" s="176">
        <v>192847.59914987907</v>
      </c>
      <c r="U779" s="176">
        <v>58596.777534939582</v>
      </c>
      <c r="V779" s="2"/>
      <c r="W779" s="176">
        <v>-10837.280820799177</v>
      </c>
      <c r="X779" s="176">
        <v>-34083.886866139714</v>
      </c>
      <c r="Y779" s="176">
        <v>13450.542885988019</v>
      </c>
      <c r="Z779" s="176">
        <v>-46422.316711008083</v>
      </c>
      <c r="AA779" s="2"/>
      <c r="AB779" s="175">
        <v>-54723.468549817509</v>
      </c>
      <c r="AC779" s="175">
        <v>-177401.26576231886</v>
      </c>
      <c r="AD779" s="175">
        <v>-150226.47815209487</v>
      </c>
      <c r="AE779" s="175">
        <v>-172910.78815747867</v>
      </c>
    </row>
    <row r="780" spans="1:31">
      <c r="A780" s="1">
        <v>773</v>
      </c>
      <c r="B780" s="176">
        <f>'T Revenue'!B777-'Year 0'!G$8+'Year 0'!G$122</f>
        <v>8911.3176028868183</v>
      </c>
      <c r="C780" s="176">
        <f>'T Revenue'!C777-'Revenue Requirement'!C$4+'Revenue Requirement'!C$33</f>
        <v>244273.71059624921</v>
      </c>
      <c r="D780" s="176">
        <f>'T Revenue'!D777-'Revenue Requirement'!D$4+'Revenue Requirement'!D$33</f>
        <v>160080.01611436764</v>
      </c>
      <c r="E780" s="176">
        <f>'T Revenue'!E777-'Revenue Requirement'!E$4+'Revenue Requirement'!E$33</f>
        <v>127456.5846467251</v>
      </c>
      <c r="G780" s="179" t="e">
        <f ca="1"/>
        <v>#NAME?</v>
      </c>
      <c r="H780" s="179" t="e">
        <f ca="1"/>
        <v>#NAME?</v>
      </c>
      <c r="I780" s="179" t="e">
        <f ca="1"/>
        <v>#NAME?</v>
      </c>
      <c r="J780" s="179" t="e">
        <f ca="1"/>
        <v>#NAME?</v>
      </c>
      <c r="L780" s="175">
        <f>NR_to_Cash!C$9</f>
        <v>-54723.468549817509</v>
      </c>
      <c r="M780" s="175">
        <f>NR_to_Cash!D$9</f>
        <v>-177401.26576231886</v>
      </c>
      <c r="N780" s="175">
        <f>NR_to_Cash!E$9</f>
        <v>-150226.47815209487</v>
      </c>
      <c r="O780" s="175">
        <f>NR_to_Cash!F$9</f>
        <v>-172910.78815747867</v>
      </c>
      <c r="Q780" s="1">
        <v>773</v>
      </c>
      <c r="R780" s="176">
        <v>8911.3176028868183</v>
      </c>
      <c r="S780" s="176">
        <v>244273.71059624921</v>
      </c>
      <c r="T780" s="176">
        <v>160080.01611436764</v>
      </c>
      <c r="U780" s="176">
        <v>127456.5846467251</v>
      </c>
      <c r="V780" s="2"/>
      <c r="W780" s="176">
        <v>-39741.203157478129</v>
      </c>
      <c r="X780" s="176">
        <v>-18135.992107874015</v>
      </c>
      <c r="Y780" s="176">
        <v>-13581.318081915146</v>
      </c>
      <c r="Z780" s="176">
        <v>-23634.538966018939</v>
      </c>
      <c r="AA780" s="2"/>
      <c r="AB780" s="175">
        <v>-54723.468549817509</v>
      </c>
      <c r="AC780" s="175">
        <v>-177401.26576231886</v>
      </c>
      <c r="AD780" s="175">
        <v>-150226.47815209487</v>
      </c>
      <c r="AE780" s="175">
        <v>-172910.78815747867</v>
      </c>
    </row>
    <row r="781" spans="1:31">
      <c r="A781" s="1">
        <v>774</v>
      </c>
      <c r="B781" s="176">
        <f>'T Revenue'!B778-'Year 0'!G$8+'Year 0'!G$122</f>
        <v>-11988.888375984272</v>
      </c>
      <c r="C781" s="176">
        <f>'T Revenue'!C778-'Revenue Requirement'!C$4+'Revenue Requirement'!C$33</f>
        <v>241008.50492260186</v>
      </c>
      <c r="D781" s="176">
        <f>'T Revenue'!D778-'Revenue Requirement'!D$4+'Revenue Requirement'!D$33</f>
        <v>156257.79622596875</v>
      </c>
      <c r="E781" s="176">
        <f>'T Revenue'!E778-'Revenue Requirement'!E$4+'Revenue Requirement'!E$33</f>
        <v>138223.65202247119</v>
      </c>
      <c r="G781" s="179" t="e">
        <f ca="1"/>
        <v>#NAME?</v>
      </c>
      <c r="H781" s="179" t="e">
        <f ca="1"/>
        <v>#NAME?</v>
      </c>
      <c r="I781" s="179" t="e">
        <f ca="1"/>
        <v>#NAME?</v>
      </c>
      <c r="J781" s="179" t="e">
        <f ca="1"/>
        <v>#NAME?</v>
      </c>
      <c r="L781" s="175">
        <f>NR_to_Cash!C$9</f>
        <v>-54723.468549817509</v>
      </c>
      <c r="M781" s="175">
        <f>NR_to_Cash!D$9</f>
        <v>-177401.26576231886</v>
      </c>
      <c r="N781" s="175">
        <f>NR_to_Cash!E$9</f>
        <v>-150226.47815209487</v>
      </c>
      <c r="O781" s="175">
        <f>NR_to_Cash!F$9</f>
        <v>-172910.78815747867</v>
      </c>
      <c r="Q781" s="1">
        <v>774</v>
      </c>
      <c r="R781" s="176">
        <v>-11988.888375984272</v>
      </c>
      <c r="S781" s="176">
        <v>241008.50492260186</v>
      </c>
      <c r="T781" s="176">
        <v>156257.79622596875</v>
      </c>
      <c r="U781" s="176">
        <v>138223.65202247119</v>
      </c>
      <c r="V781" s="2"/>
      <c r="W781" s="176">
        <v>-29290.644365183078</v>
      </c>
      <c r="X781" s="176">
        <v>-7834.1209518322721</v>
      </c>
      <c r="Y781" s="176">
        <v>-26839.116199547192</v>
      </c>
      <c r="Z781" s="176">
        <v>-54488.966340527404</v>
      </c>
      <c r="AA781" s="2"/>
      <c r="AB781" s="175">
        <v>-54723.468549817509</v>
      </c>
      <c r="AC781" s="175">
        <v>-177401.26576231886</v>
      </c>
      <c r="AD781" s="175">
        <v>-150226.47815209487</v>
      </c>
      <c r="AE781" s="175">
        <v>-172910.78815747867</v>
      </c>
    </row>
    <row r="782" spans="1:31">
      <c r="A782" s="1">
        <v>775</v>
      </c>
      <c r="B782" s="176">
        <f>'T Revenue'!B779-'Year 0'!G$8+'Year 0'!G$122</f>
        <v>20582.041197468527</v>
      </c>
      <c r="C782" s="176">
        <f>'T Revenue'!C779-'Revenue Requirement'!C$4+'Revenue Requirement'!C$33</f>
        <v>272908.29838883039</v>
      </c>
      <c r="D782" s="176">
        <f>'T Revenue'!D779-'Revenue Requirement'!D$4+'Revenue Requirement'!D$33</f>
        <v>167243.12961661466</v>
      </c>
      <c r="E782" s="176">
        <f>'T Revenue'!E779-'Revenue Requirement'!E$4+'Revenue Requirement'!E$33</f>
        <v>123486.51805773028</v>
      </c>
      <c r="G782" s="179" t="e">
        <f ca="1"/>
        <v>#NAME?</v>
      </c>
      <c r="H782" s="179" t="e">
        <f ca="1"/>
        <v>#NAME?</v>
      </c>
      <c r="I782" s="179" t="e">
        <f ca="1"/>
        <v>#NAME?</v>
      </c>
      <c r="J782" s="179" t="e">
        <f ca="1"/>
        <v>#NAME?</v>
      </c>
      <c r="L782" s="175">
        <f>NR_to_Cash!C$9</f>
        <v>-54723.468549817509</v>
      </c>
      <c r="M782" s="175">
        <f>NR_to_Cash!D$9</f>
        <v>-177401.26576231886</v>
      </c>
      <c r="N782" s="175">
        <f>NR_to_Cash!E$9</f>
        <v>-150226.47815209487</v>
      </c>
      <c r="O782" s="175">
        <f>NR_to_Cash!F$9</f>
        <v>-172910.78815747867</v>
      </c>
      <c r="Q782" s="1">
        <v>775</v>
      </c>
      <c r="R782" s="176">
        <v>20582.041197468527</v>
      </c>
      <c r="S782" s="176">
        <v>272908.29838883039</v>
      </c>
      <c r="T782" s="176">
        <v>167243.12961661466</v>
      </c>
      <c r="U782" s="176">
        <v>123486.51805773028</v>
      </c>
      <c r="V782" s="2"/>
      <c r="W782" s="176">
        <v>-22116.81418103457</v>
      </c>
      <c r="X782" s="176">
        <v>-16704.13058767654</v>
      </c>
      <c r="Y782" s="176">
        <v>-24886.318456074689</v>
      </c>
      <c r="Z782" s="176">
        <v>-35317.911551059224</v>
      </c>
      <c r="AA782" s="2"/>
      <c r="AB782" s="175">
        <v>-54723.468549817509</v>
      </c>
      <c r="AC782" s="175">
        <v>-177401.26576231886</v>
      </c>
      <c r="AD782" s="175">
        <v>-150226.47815209487</v>
      </c>
      <c r="AE782" s="175">
        <v>-172910.78815747867</v>
      </c>
    </row>
    <row r="783" spans="1:31">
      <c r="A783" s="1">
        <v>776</v>
      </c>
      <c r="B783" s="176">
        <f>'T Revenue'!B780-'Year 0'!G$8+'Year 0'!G$122</f>
        <v>24502.821349377045</v>
      </c>
      <c r="C783" s="176">
        <f>'T Revenue'!C780-'Revenue Requirement'!C$4+'Revenue Requirement'!C$33</f>
        <v>281894.79193678987</v>
      </c>
      <c r="D783" s="176">
        <f>'T Revenue'!D780-'Revenue Requirement'!D$4+'Revenue Requirement'!D$33</f>
        <v>180918.48950021062</v>
      </c>
      <c r="E783" s="176">
        <f>'T Revenue'!E780-'Revenue Requirement'!E$4+'Revenue Requirement'!E$33</f>
        <v>129156.34304697369</v>
      </c>
      <c r="G783" s="179" t="e">
        <f ca="1"/>
        <v>#NAME?</v>
      </c>
      <c r="H783" s="179" t="e">
        <f ca="1"/>
        <v>#NAME?</v>
      </c>
      <c r="I783" s="179" t="e">
        <f ca="1"/>
        <v>#NAME?</v>
      </c>
      <c r="J783" s="179" t="e">
        <f ca="1"/>
        <v>#NAME?</v>
      </c>
      <c r="L783" s="175">
        <f>NR_to_Cash!C$9</f>
        <v>-54723.468549817509</v>
      </c>
      <c r="M783" s="175">
        <f>NR_to_Cash!D$9</f>
        <v>-177401.26576231886</v>
      </c>
      <c r="N783" s="175">
        <f>NR_to_Cash!E$9</f>
        <v>-150226.47815209487</v>
      </c>
      <c r="O783" s="175">
        <f>NR_to_Cash!F$9</f>
        <v>-172910.78815747867</v>
      </c>
      <c r="Q783" s="1">
        <v>776</v>
      </c>
      <c r="R783" s="176">
        <v>24502.821349377045</v>
      </c>
      <c r="S783" s="176">
        <v>281894.79193678987</v>
      </c>
      <c r="T783" s="176">
        <v>180918.48950021062</v>
      </c>
      <c r="U783" s="176">
        <v>129156.34304697369</v>
      </c>
      <c r="V783" s="2"/>
      <c r="W783" s="176">
        <v>-17762.120104752365</v>
      </c>
      <c r="X783" s="176">
        <v>-16271.173626032891</v>
      </c>
      <c r="Y783" s="176">
        <v>-14557.708039325196</v>
      </c>
      <c r="Z783" s="176">
        <v>15285.66019158042</v>
      </c>
      <c r="AA783" s="2"/>
      <c r="AB783" s="175">
        <v>-54723.468549817509</v>
      </c>
      <c r="AC783" s="175">
        <v>-177401.26576231886</v>
      </c>
      <c r="AD783" s="175">
        <v>-150226.47815209487</v>
      </c>
      <c r="AE783" s="175">
        <v>-172910.78815747867</v>
      </c>
    </row>
    <row r="784" spans="1:31">
      <c r="A784" s="1">
        <v>777</v>
      </c>
      <c r="B784" s="176">
        <f>'T Revenue'!B781-'Year 0'!G$8+'Year 0'!G$122</f>
        <v>-1306.4043304354418</v>
      </c>
      <c r="C784" s="176">
        <f>'T Revenue'!C781-'Revenue Requirement'!C$4+'Revenue Requirement'!C$33</f>
        <v>220468.02885189047</v>
      </c>
      <c r="D784" s="176">
        <f>'T Revenue'!D781-'Revenue Requirement'!D$4+'Revenue Requirement'!D$33</f>
        <v>132733.69610744226</v>
      </c>
      <c r="E784" s="176">
        <f>'T Revenue'!E781-'Revenue Requirement'!E$4+'Revenue Requirement'!E$33</f>
        <v>94652.362191994907</v>
      </c>
      <c r="G784" s="179" t="e">
        <f ca="1"/>
        <v>#NAME?</v>
      </c>
      <c r="H784" s="179" t="e">
        <f ca="1"/>
        <v>#NAME?</v>
      </c>
      <c r="I784" s="179" t="e">
        <f ca="1"/>
        <v>#NAME?</v>
      </c>
      <c r="J784" s="179" t="e">
        <f ca="1"/>
        <v>#NAME?</v>
      </c>
      <c r="L784" s="175">
        <f>NR_to_Cash!C$9</f>
        <v>-54723.468549817509</v>
      </c>
      <c r="M784" s="175">
        <f>NR_to_Cash!D$9</f>
        <v>-177401.26576231886</v>
      </c>
      <c r="N784" s="175">
        <f>NR_to_Cash!E$9</f>
        <v>-150226.47815209487</v>
      </c>
      <c r="O784" s="175">
        <f>NR_to_Cash!F$9</f>
        <v>-172910.78815747867</v>
      </c>
      <c r="Q784" s="1">
        <v>777</v>
      </c>
      <c r="R784" s="176">
        <v>-1306.4043304354418</v>
      </c>
      <c r="S784" s="176">
        <v>220468.02885189047</v>
      </c>
      <c r="T784" s="176">
        <v>132733.69610744226</v>
      </c>
      <c r="U784" s="176">
        <v>94652.362191994907</v>
      </c>
      <c r="V784" s="2"/>
      <c r="W784" s="176">
        <v>-33907.437724155723</v>
      </c>
      <c r="X784" s="176">
        <v>-38838.247966755182</v>
      </c>
      <c r="Y784" s="176">
        <v>-59483.303051911294</v>
      </c>
      <c r="Z784" s="176">
        <v>5059.3481007399969</v>
      </c>
      <c r="AA784" s="2"/>
      <c r="AB784" s="175">
        <v>-54723.468549817509</v>
      </c>
      <c r="AC784" s="175">
        <v>-177401.26576231886</v>
      </c>
      <c r="AD784" s="175">
        <v>-150226.47815209487</v>
      </c>
      <c r="AE784" s="175">
        <v>-172910.78815747867</v>
      </c>
    </row>
    <row r="785" spans="1:31">
      <c r="A785" s="1">
        <v>778</v>
      </c>
      <c r="B785" s="176">
        <f>'T Revenue'!B782-'Year 0'!G$8+'Year 0'!G$122</f>
        <v>3118.5482167839073</v>
      </c>
      <c r="C785" s="176">
        <f>'T Revenue'!C782-'Revenue Requirement'!C$4+'Revenue Requirement'!C$33</f>
        <v>226765.58633641177</v>
      </c>
      <c r="D785" s="176">
        <f>'T Revenue'!D782-'Revenue Requirement'!D$4+'Revenue Requirement'!D$33</f>
        <v>110956.00578411599</v>
      </c>
      <c r="E785" s="176">
        <f>'T Revenue'!E782-'Revenue Requirement'!E$4+'Revenue Requirement'!E$33</f>
        <v>115926.36598826572</v>
      </c>
      <c r="G785" s="179" t="e">
        <f ca="1"/>
        <v>#NAME?</v>
      </c>
      <c r="H785" s="179" t="e">
        <f ca="1"/>
        <v>#NAME?</v>
      </c>
      <c r="I785" s="179" t="e">
        <f ca="1"/>
        <v>#NAME?</v>
      </c>
      <c r="J785" s="179" t="e">
        <f ca="1"/>
        <v>#NAME?</v>
      </c>
      <c r="L785" s="175">
        <f>NR_to_Cash!C$9</f>
        <v>-54723.468549817509</v>
      </c>
      <c r="M785" s="175">
        <f>NR_to_Cash!D$9</f>
        <v>-177401.26576231886</v>
      </c>
      <c r="N785" s="175">
        <f>NR_to_Cash!E$9</f>
        <v>-150226.47815209487</v>
      </c>
      <c r="O785" s="175">
        <f>NR_to_Cash!F$9</f>
        <v>-172910.78815747867</v>
      </c>
      <c r="Q785" s="1">
        <v>778</v>
      </c>
      <c r="R785" s="176">
        <v>3118.5482167839073</v>
      </c>
      <c r="S785" s="176">
        <v>226765.58633641177</v>
      </c>
      <c r="T785" s="176">
        <v>110956.00578411599</v>
      </c>
      <c r="U785" s="176">
        <v>115926.36598826572</v>
      </c>
      <c r="V785" s="2"/>
      <c r="W785" s="176">
        <v>-33846.482268934604</v>
      </c>
      <c r="X785" s="176">
        <v>-33680.224087089067</v>
      </c>
      <c r="Y785" s="176">
        <v>-14775.294225404505</v>
      </c>
      <c r="Z785" s="176">
        <v>20831.650473542279</v>
      </c>
      <c r="AA785" s="2"/>
      <c r="AB785" s="175">
        <v>-54723.468549817509</v>
      </c>
      <c r="AC785" s="175">
        <v>-177401.26576231886</v>
      </c>
      <c r="AD785" s="175">
        <v>-150226.47815209487</v>
      </c>
      <c r="AE785" s="175">
        <v>-172910.78815747867</v>
      </c>
    </row>
    <row r="786" spans="1:31">
      <c r="A786" s="1">
        <v>779</v>
      </c>
      <c r="B786" s="176">
        <f>'T Revenue'!B783-'Year 0'!G$8+'Year 0'!G$122</f>
        <v>7265.3350505209528</v>
      </c>
      <c r="C786" s="176">
        <f>'T Revenue'!C783-'Revenue Requirement'!C$4+'Revenue Requirement'!C$33</f>
        <v>285625.90674439375</v>
      </c>
      <c r="D786" s="176">
        <f>'T Revenue'!D783-'Revenue Requirement'!D$4+'Revenue Requirement'!D$33</f>
        <v>169687.42444221652</v>
      </c>
      <c r="E786" s="176">
        <f>'T Revenue'!E783-'Revenue Requirement'!E$4+'Revenue Requirement'!E$33</f>
        <v>117677.05883529433</v>
      </c>
      <c r="G786" s="179" t="e">
        <f ca="1"/>
        <v>#NAME?</v>
      </c>
      <c r="H786" s="179" t="e">
        <f ca="1"/>
        <v>#NAME?</v>
      </c>
      <c r="I786" s="179" t="e">
        <f ca="1"/>
        <v>#NAME?</v>
      </c>
      <c r="J786" s="179" t="e">
        <f ca="1"/>
        <v>#NAME?</v>
      </c>
      <c r="L786" s="175">
        <f>NR_to_Cash!C$9</f>
        <v>-54723.468549817509</v>
      </c>
      <c r="M786" s="175">
        <f>NR_to_Cash!D$9</f>
        <v>-177401.26576231886</v>
      </c>
      <c r="N786" s="175">
        <f>NR_to_Cash!E$9</f>
        <v>-150226.47815209487</v>
      </c>
      <c r="O786" s="175">
        <f>NR_to_Cash!F$9</f>
        <v>-172910.78815747867</v>
      </c>
      <c r="Q786" s="1">
        <v>779</v>
      </c>
      <c r="R786" s="176">
        <v>7265.3350505209528</v>
      </c>
      <c r="S786" s="176">
        <v>285625.90674439375</v>
      </c>
      <c r="T786" s="176">
        <v>169687.42444221652</v>
      </c>
      <c r="U786" s="176">
        <v>117677.05883529433</v>
      </c>
      <c r="V786" s="2"/>
      <c r="W786" s="176">
        <v>-1043.4517473322339</v>
      </c>
      <c r="X786" s="176">
        <v>-35065.494773006067</v>
      </c>
      <c r="Y786" s="176">
        <v>17574.239399011014</v>
      </c>
      <c r="Z786" s="176">
        <v>-9510.0000099511817</v>
      </c>
      <c r="AA786" s="2"/>
      <c r="AB786" s="175">
        <v>-54723.468549817509</v>
      </c>
      <c r="AC786" s="175">
        <v>-177401.26576231886</v>
      </c>
      <c r="AD786" s="175">
        <v>-150226.47815209487</v>
      </c>
      <c r="AE786" s="175">
        <v>-172910.78815747867</v>
      </c>
    </row>
    <row r="787" spans="1:31">
      <c r="A787" s="1">
        <v>780</v>
      </c>
      <c r="B787" s="176">
        <f>'T Revenue'!B784-'Year 0'!G$8+'Year 0'!G$122</f>
        <v>27455.874144219793</v>
      </c>
      <c r="C787" s="176">
        <f>'T Revenue'!C784-'Revenue Requirement'!C$4+'Revenue Requirement'!C$33</f>
        <v>263604.85600333335</v>
      </c>
      <c r="D787" s="176">
        <f>'T Revenue'!D784-'Revenue Requirement'!D$4+'Revenue Requirement'!D$33</f>
        <v>163354.35919660889</v>
      </c>
      <c r="E787" s="176">
        <f>'T Revenue'!E784-'Revenue Requirement'!E$4+'Revenue Requirement'!E$33</f>
        <v>102574.36260457011</v>
      </c>
      <c r="G787" s="179" t="e">
        <f ca="1"/>
        <v>#NAME?</v>
      </c>
      <c r="H787" s="179" t="e">
        <f ca="1"/>
        <v>#NAME?</v>
      </c>
      <c r="I787" s="179" t="e">
        <f ca="1"/>
        <v>#NAME?</v>
      </c>
      <c r="J787" s="179" t="e">
        <f ca="1"/>
        <v>#NAME?</v>
      </c>
      <c r="L787" s="175">
        <f>NR_to_Cash!C$9</f>
        <v>-54723.468549817509</v>
      </c>
      <c r="M787" s="175">
        <f>NR_to_Cash!D$9</f>
        <v>-177401.26576231886</v>
      </c>
      <c r="N787" s="175">
        <f>NR_to_Cash!E$9</f>
        <v>-150226.47815209487</v>
      </c>
      <c r="O787" s="175">
        <f>NR_to_Cash!F$9</f>
        <v>-172910.78815747867</v>
      </c>
      <c r="Q787" s="1">
        <v>780</v>
      </c>
      <c r="R787" s="176">
        <v>27455.874144219793</v>
      </c>
      <c r="S787" s="176">
        <v>263604.85600333335</v>
      </c>
      <c r="T787" s="176">
        <v>163354.35919660889</v>
      </c>
      <c r="U787" s="176">
        <v>102574.36260457011</v>
      </c>
      <c r="V787" s="2"/>
      <c r="W787" s="176">
        <v>-45497.674503372284</v>
      </c>
      <c r="X787" s="176">
        <v>-70598.003715777071</v>
      </c>
      <c r="Y787" s="176">
        <v>-6839.2268310596701</v>
      </c>
      <c r="Z787" s="176">
        <v>-2649.9408560942393</v>
      </c>
      <c r="AA787" s="2"/>
      <c r="AB787" s="175">
        <v>-54723.468549817509</v>
      </c>
      <c r="AC787" s="175">
        <v>-177401.26576231886</v>
      </c>
      <c r="AD787" s="175">
        <v>-150226.47815209487</v>
      </c>
      <c r="AE787" s="175">
        <v>-172910.78815747867</v>
      </c>
    </row>
    <row r="788" spans="1:31">
      <c r="A788" s="1">
        <v>781</v>
      </c>
      <c r="B788" s="176">
        <f>'T Revenue'!B785-'Year 0'!G$8+'Year 0'!G$122</f>
        <v>3923.1127417730168</v>
      </c>
      <c r="C788" s="176">
        <f>'T Revenue'!C785-'Revenue Requirement'!C$4+'Revenue Requirement'!C$33</f>
        <v>222169.57163551333</v>
      </c>
      <c r="D788" s="176">
        <f>'T Revenue'!D785-'Revenue Requirement'!D$4+'Revenue Requirement'!D$33</f>
        <v>156439.69595568394</v>
      </c>
      <c r="E788" s="176">
        <f>'T Revenue'!E785-'Revenue Requirement'!E$4+'Revenue Requirement'!E$33</f>
        <v>80582.529244657606</v>
      </c>
      <c r="G788" s="179" t="e">
        <f ca="1"/>
        <v>#NAME?</v>
      </c>
      <c r="H788" s="179" t="e">
        <f ca="1"/>
        <v>#NAME?</v>
      </c>
      <c r="I788" s="179" t="e">
        <f ca="1"/>
        <v>#NAME?</v>
      </c>
      <c r="J788" s="179" t="e">
        <f ca="1"/>
        <v>#NAME?</v>
      </c>
      <c r="L788" s="175">
        <f>NR_to_Cash!C$9</f>
        <v>-54723.468549817509</v>
      </c>
      <c r="M788" s="175">
        <f>NR_to_Cash!D$9</f>
        <v>-177401.26576231886</v>
      </c>
      <c r="N788" s="175">
        <f>NR_to_Cash!E$9</f>
        <v>-150226.47815209487</v>
      </c>
      <c r="O788" s="175">
        <f>NR_to_Cash!F$9</f>
        <v>-172910.78815747867</v>
      </c>
      <c r="Q788" s="1">
        <v>781</v>
      </c>
      <c r="R788" s="176">
        <v>3923.1127417730168</v>
      </c>
      <c r="S788" s="176">
        <v>222169.57163551333</v>
      </c>
      <c r="T788" s="176">
        <v>156439.69595568394</v>
      </c>
      <c r="U788" s="176">
        <v>80582.529244657606</v>
      </c>
      <c r="V788" s="2"/>
      <c r="W788" s="176">
        <v>-41545.719512642594</v>
      </c>
      <c r="X788" s="176">
        <v>-28384.257582845632</v>
      </c>
      <c r="Y788" s="176">
        <v>-21292.277918751352</v>
      </c>
      <c r="Z788" s="176">
        <v>8650.4179884574842</v>
      </c>
      <c r="AA788" s="2"/>
      <c r="AB788" s="175">
        <v>-54723.468549817509</v>
      </c>
      <c r="AC788" s="175">
        <v>-177401.26576231886</v>
      </c>
      <c r="AD788" s="175">
        <v>-150226.47815209487</v>
      </c>
      <c r="AE788" s="175">
        <v>-172910.78815747867</v>
      </c>
    </row>
    <row r="789" spans="1:31">
      <c r="A789" s="1">
        <v>782</v>
      </c>
      <c r="B789" s="176">
        <f>'T Revenue'!B786-'Year 0'!G$8+'Year 0'!G$122</f>
        <v>-27546.398902761517</v>
      </c>
      <c r="C789" s="176">
        <f>'T Revenue'!C786-'Revenue Requirement'!C$4+'Revenue Requirement'!C$33</f>
        <v>229866.84730625362</v>
      </c>
      <c r="D789" s="176">
        <f>'T Revenue'!D786-'Revenue Requirement'!D$4+'Revenue Requirement'!D$33</f>
        <v>126948.98887485662</v>
      </c>
      <c r="E789" s="176">
        <f>'T Revenue'!E786-'Revenue Requirement'!E$4+'Revenue Requirement'!E$33</f>
        <v>95473.300218307879</v>
      </c>
      <c r="G789" s="179" t="e">
        <f ca="1"/>
        <v>#NAME?</v>
      </c>
      <c r="H789" s="179" t="e">
        <f ca="1"/>
        <v>#NAME?</v>
      </c>
      <c r="I789" s="179" t="e">
        <f ca="1"/>
        <v>#NAME?</v>
      </c>
      <c r="J789" s="179" t="e">
        <f ca="1"/>
        <v>#NAME?</v>
      </c>
      <c r="L789" s="175">
        <f>NR_to_Cash!C$9</f>
        <v>-54723.468549817509</v>
      </c>
      <c r="M789" s="175">
        <f>NR_to_Cash!D$9</f>
        <v>-177401.26576231886</v>
      </c>
      <c r="N789" s="175">
        <f>NR_to_Cash!E$9</f>
        <v>-150226.47815209487</v>
      </c>
      <c r="O789" s="175">
        <f>NR_to_Cash!F$9</f>
        <v>-172910.78815747867</v>
      </c>
      <c r="Q789" s="1">
        <v>782</v>
      </c>
      <c r="R789" s="176">
        <v>-27546.398902761517</v>
      </c>
      <c r="S789" s="176">
        <v>229866.84730625362</v>
      </c>
      <c r="T789" s="176">
        <v>126948.98887485662</v>
      </c>
      <c r="U789" s="176">
        <v>95473.300218307879</v>
      </c>
      <c r="V789" s="2"/>
      <c r="W789" s="176">
        <v>-16999.34733768669</v>
      </c>
      <c r="X789" s="176">
        <v>-6863.7343611114193</v>
      </c>
      <c r="Y789" s="176">
        <v>1089.712321335217</v>
      </c>
      <c r="Z789" s="176">
        <v>-50672.949916580692</v>
      </c>
      <c r="AA789" s="2"/>
      <c r="AB789" s="175">
        <v>-54723.468549817509</v>
      </c>
      <c r="AC789" s="175">
        <v>-177401.26576231886</v>
      </c>
      <c r="AD789" s="175">
        <v>-150226.47815209487</v>
      </c>
      <c r="AE789" s="175">
        <v>-172910.78815747867</v>
      </c>
    </row>
    <row r="790" spans="1:31">
      <c r="A790" s="1">
        <v>783</v>
      </c>
      <c r="B790" s="176">
        <f>'T Revenue'!B787-'Year 0'!G$8+'Year 0'!G$122</f>
        <v>-1167.3997218550649</v>
      </c>
      <c r="C790" s="176">
        <f>'T Revenue'!C787-'Revenue Requirement'!C$4+'Revenue Requirement'!C$33</f>
        <v>185700.56701721181</v>
      </c>
      <c r="D790" s="176">
        <f>'T Revenue'!D787-'Revenue Requirement'!D$4+'Revenue Requirement'!D$33</f>
        <v>124387.65512460098</v>
      </c>
      <c r="E790" s="176">
        <f>'T Revenue'!E787-'Revenue Requirement'!E$4+'Revenue Requirement'!E$33</f>
        <v>86033.17571544298</v>
      </c>
      <c r="G790" s="179" t="e">
        <f ca="1"/>
        <v>#NAME?</v>
      </c>
      <c r="H790" s="179" t="e">
        <f ca="1"/>
        <v>#NAME?</v>
      </c>
      <c r="I790" s="179" t="e">
        <f ca="1"/>
        <v>#NAME?</v>
      </c>
      <c r="J790" s="179" t="e">
        <f ca="1"/>
        <v>#NAME?</v>
      </c>
      <c r="L790" s="175">
        <f>NR_to_Cash!C$9</f>
        <v>-54723.468549817509</v>
      </c>
      <c r="M790" s="175">
        <f>NR_to_Cash!D$9</f>
        <v>-177401.26576231886</v>
      </c>
      <c r="N790" s="175">
        <f>NR_to_Cash!E$9</f>
        <v>-150226.47815209487</v>
      </c>
      <c r="O790" s="175">
        <f>NR_to_Cash!F$9</f>
        <v>-172910.78815747867</v>
      </c>
      <c r="Q790" s="1">
        <v>783</v>
      </c>
      <c r="R790" s="176">
        <v>-1167.3997218550649</v>
      </c>
      <c r="S790" s="176">
        <v>185700.56701721181</v>
      </c>
      <c r="T790" s="176">
        <v>124387.65512460098</v>
      </c>
      <c r="U790" s="176">
        <v>86033.17571544298</v>
      </c>
      <c r="V790" s="2"/>
      <c r="W790" s="176">
        <v>-42051.124004624318</v>
      </c>
      <c r="X790" s="176">
        <v>-1843.2218000232242</v>
      </c>
      <c r="Y790" s="176">
        <v>-14138.685889157001</v>
      </c>
      <c r="Z790" s="176">
        <v>-31682.162740307394</v>
      </c>
      <c r="AA790" s="2"/>
      <c r="AB790" s="175">
        <v>-54723.468549817509</v>
      </c>
      <c r="AC790" s="175">
        <v>-177401.26576231886</v>
      </c>
      <c r="AD790" s="175">
        <v>-150226.47815209487</v>
      </c>
      <c r="AE790" s="175">
        <v>-172910.78815747867</v>
      </c>
    </row>
    <row r="791" spans="1:31">
      <c r="A791" s="1">
        <v>784</v>
      </c>
      <c r="B791" s="176">
        <f>'T Revenue'!B788-'Year 0'!G$8+'Year 0'!G$122</f>
        <v>11866.199626658345</v>
      </c>
      <c r="C791" s="176">
        <f>'T Revenue'!C788-'Revenue Requirement'!C$4+'Revenue Requirement'!C$33</f>
        <v>215275.95029181452</v>
      </c>
      <c r="D791" s="176">
        <f>'T Revenue'!D788-'Revenue Requirement'!D$4+'Revenue Requirement'!D$33</f>
        <v>150099.34577629413</v>
      </c>
      <c r="E791" s="176">
        <f>'T Revenue'!E788-'Revenue Requirement'!E$4+'Revenue Requirement'!E$33</f>
        <v>168972.67210473004</v>
      </c>
      <c r="G791" s="179" t="e">
        <f ca="1"/>
        <v>#NAME?</v>
      </c>
      <c r="H791" s="179" t="e">
        <f ca="1"/>
        <v>#NAME?</v>
      </c>
      <c r="I791" s="179" t="e">
        <f ca="1"/>
        <v>#NAME?</v>
      </c>
      <c r="J791" s="179" t="e">
        <f ca="1"/>
        <v>#NAME?</v>
      </c>
      <c r="L791" s="175">
        <f>NR_to_Cash!C$9</f>
        <v>-54723.468549817509</v>
      </c>
      <c r="M791" s="175">
        <f>NR_to_Cash!D$9</f>
        <v>-177401.26576231886</v>
      </c>
      <c r="N791" s="175">
        <f>NR_to_Cash!E$9</f>
        <v>-150226.47815209487</v>
      </c>
      <c r="O791" s="175">
        <f>NR_to_Cash!F$9</f>
        <v>-172910.78815747867</v>
      </c>
      <c r="Q791" s="1">
        <v>784</v>
      </c>
      <c r="R791" s="176">
        <v>11866.199626658345</v>
      </c>
      <c r="S791" s="176">
        <v>215275.95029181452</v>
      </c>
      <c r="T791" s="176">
        <v>150099.34577629413</v>
      </c>
      <c r="U791" s="176">
        <v>168972.67210473004</v>
      </c>
      <c r="V791" s="2"/>
      <c r="W791" s="176">
        <v>-6260.5966878808104</v>
      </c>
      <c r="X791" s="176">
        <v>-14463.294266558485</v>
      </c>
      <c r="Y791" s="176">
        <v>-50069.833807836287</v>
      </c>
      <c r="Z791" s="176">
        <v>-13943.214046778157</v>
      </c>
      <c r="AA791" s="2"/>
      <c r="AB791" s="175">
        <v>-54723.468549817509</v>
      </c>
      <c r="AC791" s="175">
        <v>-177401.26576231886</v>
      </c>
      <c r="AD791" s="175">
        <v>-150226.47815209487</v>
      </c>
      <c r="AE791" s="175">
        <v>-172910.78815747867</v>
      </c>
    </row>
    <row r="792" spans="1:31">
      <c r="A792" s="1">
        <v>785</v>
      </c>
      <c r="B792" s="176">
        <f>'T Revenue'!B789-'Year 0'!G$8+'Year 0'!G$122</f>
        <v>8345.3791882712394</v>
      </c>
      <c r="C792" s="176">
        <f>'T Revenue'!C789-'Revenue Requirement'!C$4+'Revenue Requirement'!C$33</f>
        <v>249725.36214055517</v>
      </c>
      <c r="D792" s="176">
        <f>'T Revenue'!D789-'Revenue Requirement'!D$4+'Revenue Requirement'!D$33</f>
        <v>168423.34472763515</v>
      </c>
      <c r="E792" s="176">
        <f>'T Revenue'!E789-'Revenue Requirement'!E$4+'Revenue Requirement'!E$33</f>
        <v>128664.84508263739</v>
      </c>
      <c r="G792" s="179" t="e">
        <f ca="1"/>
        <v>#NAME?</v>
      </c>
      <c r="H792" s="179" t="e">
        <f ca="1"/>
        <v>#NAME?</v>
      </c>
      <c r="I792" s="179" t="e">
        <f ca="1"/>
        <v>#NAME?</v>
      </c>
      <c r="J792" s="179" t="e">
        <f ca="1"/>
        <v>#NAME?</v>
      </c>
      <c r="L792" s="175">
        <f>NR_to_Cash!C$9</f>
        <v>-54723.468549817509</v>
      </c>
      <c r="M792" s="175">
        <f>NR_to_Cash!D$9</f>
        <v>-177401.26576231886</v>
      </c>
      <c r="N792" s="175">
        <f>NR_to_Cash!E$9</f>
        <v>-150226.47815209487</v>
      </c>
      <c r="O792" s="175">
        <f>NR_to_Cash!F$9</f>
        <v>-172910.78815747867</v>
      </c>
      <c r="Q792" s="1">
        <v>785</v>
      </c>
      <c r="R792" s="176">
        <v>8345.3791882712394</v>
      </c>
      <c r="S792" s="176">
        <v>249725.36214055517</v>
      </c>
      <c r="T792" s="176">
        <v>168423.34472763515</v>
      </c>
      <c r="U792" s="176">
        <v>128664.84508263739</v>
      </c>
      <c r="V792" s="2"/>
      <c r="W792" s="176">
        <v>-23744.668103066855</v>
      </c>
      <c r="X792" s="176">
        <v>1620.0559724271297</v>
      </c>
      <c r="Y792" s="176">
        <v>-11026.871710666455</v>
      </c>
      <c r="Z792" s="176">
        <v>-2424.2640277366154</v>
      </c>
      <c r="AA792" s="2"/>
      <c r="AB792" s="175">
        <v>-54723.468549817509</v>
      </c>
      <c r="AC792" s="175">
        <v>-177401.26576231886</v>
      </c>
      <c r="AD792" s="175">
        <v>-150226.47815209487</v>
      </c>
      <c r="AE792" s="175">
        <v>-172910.78815747867</v>
      </c>
    </row>
    <row r="793" spans="1:31">
      <c r="A793" s="1">
        <v>786</v>
      </c>
      <c r="B793" s="176">
        <f>'T Revenue'!B790-'Year 0'!G$8+'Year 0'!G$122</f>
        <v>6459.0819276203401</v>
      </c>
      <c r="C793" s="176">
        <f>'T Revenue'!C790-'Revenue Requirement'!C$4+'Revenue Requirement'!C$33</f>
        <v>259724.42199633643</v>
      </c>
      <c r="D793" s="176">
        <f>'T Revenue'!D790-'Revenue Requirement'!D$4+'Revenue Requirement'!D$33</f>
        <v>208881.31087704282</v>
      </c>
      <c r="E793" s="176">
        <f>'T Revenue'!E790-'Revenue Requirement'!E$4+'Revenue Requirement'!E$33</f>
        <v>144835.07286138483</v>
      </c>
      <c r="G793" s="179" t="e">
        <f ca="1"/>
        <v>#NAME?</v>
      </c>
      <c r="H793" s="179" t="e">
        <f ca="1"/>
        <v>#NAME?</v>
      </c>
      <c r="I793" s="179" t="e">
        <f ca="1"/>
        <v>#NAME?</v>
      </c>
      <c r="J793" s="179" t="e">
        <f ca="1"/>
        <v>#NAME?</v>
      </c>
      <c r="L793" s="175">
        <f>NR_to_Cash!C$9</f>
        <v>-54723.468549817509</v>
      </c>
      <c r="M793" s="175">
        <f>NR_to_Cash!D$9</f>
        <v>-177401.26576231886</v>
      </c>
      <c r="N793" s="175">
        <f>NR_to_Cash!E$9</f>
        <v>-150226.47815209487</v>
      </c>
      <c r="O793" s="175">
        <f>NR_to_Cash!F$9</f>
        <v>-172910.78815747867</v>
      </c>
      <c r="Q793" s="1">
        <v>786</v>
      </c>
      <c r="R793" s="176">
        <v>6459.0819276203401</v>
      </c>
      <c r="S793" s="176">
        <v>259724.42199633643</v>
      </c>
      <c r="T793" s="176">
        <v>208881.31087704282</v>
      </c>
      <c r="U793" s="176">
        <v>144835.07286138483</v>
      </c>
      <c r="V793" s="2"/>
      <c r="W793" s="176">
        <v>-19867.248365782318</v>
      </c>
      <c r="X793" s="176">
        <v>-3237.6194303461816</v>
      </c>
      <c r="Y793" s="176">
        <v>-25237.792718227021</v>
      </c>
      <c r="Z793" s="176">
        <v>-50336.310462410562</v>
      </c>
      <c r="AA793" s="2"/>
      <c r="AB793" s="175">
        <v>-54723.468549817509</v>
      </c>
      <c r="AC793" s="175">
        <v>-177401.26576231886</v>
      </c>
      <c r="AD793" s="175">
        <v>-150226.47815209487</v>
      </c>
      <c r="AE793" s="175">
        <v>-172910.78815747867</v>
      </c>
    </row>
    <row r="794" spans="1:31">
      <c r="A794" s="1">
        <v>787</v>
      </c>
      <c r="B794" s="176">
        <f>'T Revenue'!B791-'Year 0'!G$8+'Year 0'!G$122</f>
        <v>19094.456345927436</v>
      </c>
      <c r="C794" s="176">
        <f>'T Revenue'!C791-'Revenue Requirement'!C$4+'Revenue Requirement'!C$33</f>
        <v>250434.25040301005</v>
      </c>
      <c r="D794" s="176">
        <f>'T Revenue'!D791-'Revenue Requirement'!D$4+'Revenue Requirement'!D$33</f>
        <v>212337.73833670933</v>
      </c>
      <c r="E794" s="176">
        <f>'T Revenue'!E791-'Revenue Requirement'!E$4+'Revenue Requirement'!E$33</f>
        <v>160847.30322433077</v>
      </c>
      <c r="G794" s="179" t="e">
        <f ca="1"/>
        <v>#NAME?</v>
      </c>
      <c r="H794" s="179" t="e">
        <f ca="1"/>
        <v>#NAME?</v>
      </c>
      <c r="I794" s="179" t="e">
        <f ca="1"/>
        <v>#NAME?</v>
      </c>
      <c r="J794" s="179" t="e">
        <f ca="1"/>
        <v>#NAME?</v>
      </c>
      <c r="L794" s="175">
        <f>NR_to_Cash!C$9</f>
        <v>-54723.468549817509</v>
      </c>
      <c r="M794" s="175">
        <f>NR_to_Cash!D$9</f>
        <v>-177401.26576231886</v>
      </c>
      <c r="N794" s="175">
        <f>NR_to_Cash!E$9</f>
        <v>-150226.47815209487</v>
      </c>
      <c r="O794" s="175">
        <f>NR_to_Cash!F$9</f>
        <v>-172910.78815747867</v>
      </c>
      <c r="Q794" s="1">
        <v>787</v>
      </c>
      <c r="R794" s="176">
        <v>19094.456345927436</v>
      </c>
      <c r="S794" s="176">
        <v>250434.25040301005</v>
      </c>
      <c r="T794" s="176">
        <v>212337.73833670933</v>
      </c>
      <c r="U794" s="176">
        <v>160847.30322433077</v>
      </c>
      <c r="V794" s="2"/>
      <c r="W794" s="176">
        <v>34999.421242564567</v>
      </c>
      <c r="X794" s="176">
        <v>-37782.814259856706</v>
      </c>
      <c r="Y794" s="176">
        <v>-15391.368126819609</v>
      </c>
      <c r="Z794" s="176">
        <v>-33639.939330276102</v>
      </c>
      <c r="AA794" s="2"/>
      <c r="AB794" s="175">
        <v>-54723.468549817509</v>
      </c>
      <c r="AC794" s="175">
        <v>-177401.26576231886</v>
      </c>
      <c r="AD794" s="175">
        <v>-150226.47815209487</v>
      </c>
      <c r="AE794" s="175">
        <v>-172910.78815747867</v>
      </c>
    </row>
    <row r="795" spans="1:31">
      <c r="A795" s="1">
        <v>788</v>
      </c>
      <c r="B795" s="176">
        <f>'T Revenue'!B792-'Year 0'!G$8+'Year 0'!G$122</f>
        <v>17081.64668101375</v>
      </c>
      <c r="C795" s="176">
        <f>'T Revenue'!C792-'Revenue Requirement'!C$4+'Revenue Requirement'!C$33</f>
        <v>273693.61796464864</v>
      </c>
      <c r="D795" s="176">
        <f>'T Revenue'!D792-'Revenue Requirement'!D$4+'Revenue Requirement'!D$33</f>
        <v>160158.93048578198</v>
      </c>
      <c r="E795" s="176">
        <f>'T Revenue'!E792-'Revenue Requirement'!E$4+'Revenue Requirement'!E$33</f>
        <v>137319.43633937626</v>
      </c>
      <c r="G795" s="179" t="e">
        <f ca="1"/>
        <v>#NAME?</v>
      </c>
      <c r="H795" s="179" t="e">
        <f ca="1"/>
        <v>#NAME?</v>
      </c>
      <c r="I795" s="179" t="e">
        <f ca="1"/>
        <v>#NAME?</v>
      </c>
      <c r="J795" s="179" t="e">
        <f ca="1"/>
        <v>#NAME?</v>
      </c>
      <c r="L795" s="175">
        <f>NR_to_Cash!C$9</f>
        <v>-54723.468549817509</v>
      </c>
      <c r="M795" s="175">
        <f>NR_to_Cash!D$9</f>
        <v>-177401.26576231886</v>
      </c>
      <c r="N795" s="175">
        <f>NR_to_Cash!E$9</f>
        <v>-150226.47815209487</v>
      </c>
      <c r="O795" s="175">
        <f>NR_to_Cash!F$9</f>
        <v>-172910.78815747867</v>
      </c>
      <c r="Q795" s="1">
        <v>788</v>
      </c>
      <c r="R795" s="176">
        <v>17081.64668101375</v>
      </c>
      <c r="S795" s="176">
        <v>273693.61796464864</v>
      </c>
      <c r="T795" s="176">
        <v>160158.93048578198</v>
      </c>
      <c r="U795" s="176">
        <v>137319.43633937626</v>
      </c>
      <c r="V795" s="2"/>
      <c r="W795" s="176">
        <v>-14993.146109751775</v>
      </c>
      <c r="X795" s="176">
        <v>9709.1570215038955</v>
      </c>
      <c r="Y795" s="176">
        <v>-27400.356007389957</v>
      </c>
      <c r="Z795" s="176">
        <v>-3801.5642465308774</v>
      </c>
      <c r="AA795" s="2"/>
      <c r="AB795" s="175">
        <v>-54723.468549817509</v>
      </c>
      <c r="AC795" s="175">
        <v>-177401.26576231886</v>
      </c>
      <c r="AD795" s="175">
        <v>-150226.47815209487</v>
      </c>
      <c r="AE795" s="175">
        <v>-172910.78815747867</v>
      </c>
    </row>
    <row r="796" spans="1:31">
      <c r="A796" s="1">
        <v>789</v>
      </c>
      <c r="B796" s="176">
        <f>'T Revenue'!B793-'Year 0'!G$8+'Year 0'!G$122</f>
        <v>5004.9791067743208</v>
      </c>
      <c r="C796" s="176">
        <f>'T Revenue'!C793-'Revenue Requirement'!C$4+'Revenue Requirement'!C$33</f>
        <v>214302.30389151745</v>
      </c>
      <c r="D796" s="176">
        <f>'T Revenue'!D793-'Revenue Requirement'!D$4+'Revenue Requirement'!D$33</f>
        <v>173906.03403827944</v>
      </c>
      <c r="E796" s="176">
        <f>'T Revenue'!E793-'Revenue Requirement'!E$4+'Revenue Requirement'!E$33</f>
        <v>73179.661677700235</v>
      </c>
      <c r="G796" s="179" t="e">
        <f ca="1"/>
        <v>#NAME?</v>
      </c>
      <c r="H796" s="179" t="e">
        <f ca="1"/>
        <v>#NAME?</v>
      </c>
      <c r="I796" s="179" t="e">
        <f ca="1"/>
        <v>#NAME?</v>
      </c>
      <c r="J796" s="179" t="e">
        <f ca="1"/>
        <v>#NAME?</v>
      </c>
      <c r="L796" s="175">
        <f>NR_to_Cash!C$9</f>
        <v>-54723.468549817509</v>
      </c>
      <c r="M796" s="175">
        <f>NR_to_Cash!D$9</f>
        <v>-177401.26576231886</v>
      </c>
      <c r="N796" s="175">
        <f>NR_to_Cash!E$9</f>
        <v>-150226.47815209487</v>
      </c>
      <c r="O796" s="175">
        <f>NR_to_Cash!F$9</f>
        <v>-172910.78815747867</v>
      </c>
      <c r="Q796" s="1">
        <v>789</v>
      </c>
      <c r="R796" s="176">
        <v>5004.9791067743208</v>
      </c>
      <c r="S796" s="176">
        <v>214302.30389151745</v>
      </c>
      <c r="T796" s="176">
        <v>173906.03403827944</v>
      </c>
      <c r="U796" s="176">
        <v>73179.661677700235</v>
      </c>
      <c r="V796" s="2"/>
      <c r="W796" s="176">
        <v>10954.712631229777</v>
      </c>
      <c r="X796" s="176">
        <v>-25614.981899619335</v>
      </c>
      <c r="Y796" s="176">
        <v>12660.73458674131</v>
      </c>
      <c r="Z796" s="176">
        <v>-33707.052502288483</v>
      </c>
      <c r="AA796" s="2"/>
      <c r="AB796" s="175">
        <v>-54723.468549817509</v>
      </c>
      <c r="AC796" s="175">
        <v>-177401.26576231886</v>
      </c>
      <c r="AD796" s="175">
        <v>-150226.47815209487</v>
      </c>
      <c r="AE796" s="175">
        <v>-172910.78815747867</v>
      </c>
    </row>
    <row r="797" spans="1:31">
      <c r="A797" s="1">
        <v>790</v>
      </c>
      <c r="B797" s="176">
        <f>'T Revenue'!B794-'Year 0'!G$8+'Year 0'!G$122</f>
        <v>9667.0041789119132</v>
      </c>
      <c r="C797" s="176">
        <f>'T Revenue'!C794-'Revenue Requirement'!C$4+'Revenue Requirement'!C$33</f>
        <v>215507.81881722272</v>
      </c>
      <c r="D797" s="176">
        <f>'T Revenue'!D794-'Revenue Requirement'!D$4+'Revenue Requirement'!D$33</f>
        <v>143469.72791890404</v>
      </c>
      <c r="E797" s="176">
        <f>'T Revenue'!E794-'Revenue Requirement'!E$4+'Revenue Requirement'!E$33</f>
        <v>83139.745626330143</v>
      </c>
      <c r="G797" s="179" t="e">
        <f ca="1"/>
        <v>#NAME?</v>
      </c>
      <c r="H797" s="179" t="e">
        <f ca="1"/>
        <v>#NAME?</v>
      </c>
      <c r="I797" s="179" t="e">
        <f ca="1"/>
        <v>#NAME?</v>
      </c>
      <c r="J797" s="179" t="e">
        <f ca="1"/>
        <v>#NAME?</v>
      </c>
      <c r="L797" s="175">
        <f>NR_to_Cash!C$9</f>
        <v>-54723.468549817509</v>
      </c>
      <c r="M797" s="175">
        <f>NR_to_Cash!D$9</f>
        <v>-177401.26576231886</v>
      </c>
      <c r="N797" s="175">
        <f>NR_to_Cash!E$9</f>
        <v>-150226.47815209487</v>
      </c>
      <c r="O797" s="175">
        <f>NR_to_Cash!F$9</f>
        <v>-172910.78815747867</v>
      </c>
      <c r="Q797" s="1">
        <v>790</v>
      </c>
      <c r="R797" s="176">
        <v>9667.0041789119132</v>
      </c>
      <c r="S797" s="176">
        <v>215507.81881722272</v>
      </c>
      <c r="T797" s="176">
        <v>143469.72791890404</v>
      </c>
      <c r="U797" s="176">
        <v>83139.745626330143</v>
      </c>
      <c r="V797" s="2"/>
      <c r="W797" s="176">
        <v>1751.7122137572151</v>
      </c>
      <c r="X797" s="176">
        <v>-30979.410710020689</v>
      </c>
      <c r="Y797" s="176">
        <v>-62401.149642983451</v>
      </c>
      <c r="Z797" s="176">
        <v>13766.249791603303</v>
      </c>
      <c r="AA797" s="2"/>
      <c r="AB797" s="175">
        <v>-54723.468549817509</v>
      </c>
      <c r="AC797" s="175">
        <v>-177401.26576231886</v>
      </c>
      <c r="AD797" s="175">
        <v>-150226.47815209487</v>
      </c>
      <c r="AE797" s="175">
        <v>-172910.78815747867</v>
      </c>
    </row>
    <row r="798" spans="1:31">
      <c r="A798" s="1">
        <v>791</v>
      </c>
      <c r="B798" s="176">
        <f>'T Revenue'!B795-'Year 0'!G$8+'Year 0'!G$122</f>
        <v>-14276.900313949212</v>
      </c>
      <c r="C798" s="176">
        <f>'T Revenue'!C795-'Revenue Requirement'!C$4+'Revenue Requirement'!C$33</f>
        <v>247247.14811663842</v>
      </c>
      <c r="D798" s="176">
        <f>'T Revenue'!D795-'Revenue Requirement'!D$4+'Revenue Requirement'!D$33</f>
        <v>154663.57398454729</v>
      </c>
      <c r="E798" s="176">
        <f>'T Revenue'!E795-'Revenue Requirement'!E$4+'Revenue Requirement'!E$33</f>
        <v>87764.950440872461</v>
      </c>
      <c r="G798" s="179" t="e">
        <f ca="1"/>
        <v>#NAME?</v>
      </c>
      <c r="H798" s="179" t="e">
        <f ca="1"/>
        <v>#NAME?</v>
      </c>
      <c r="I798" s="179" t="e">
        <f ca="1"/>
        <v>#NAME?</v>
      </c>
      <c r="J798" s="179" t="e">
        <f ca="1"/>
        <v>#NAME?</v>
      </c>
      <c r="L798" s="175">
        <f>NR_to_Cash!C$9</f>
        <v>-54723.468549817509</v>
      </c>
      <c r="M798" s="175">
        <f>NR_to_Cash!D$9</f>
        <v>-177401.26576231886</v>
      </c>
      <c r="N798" s="175">
        <f>NR_to_Cash!E$9</f>
        <v>-150226.47815209487</v>
      </c>
      <c r="O798" s="175">
        <f>NR_to_Cash!F$9</f>
        <v>-172910.78815747867</v>
      </c>
      <c r="Q798" s="1">
        <v>791</v>
      </c>
      <c r="R798" s="176">
        <v>-14276.900313949212</v>
      </c>
      <c r="S798" s="176">
        <v>247247.14811663842</v>
      </c>
      <c r="T798" s="176">
        <v>154663.57398454729</v>
      </c>
      <c r="U798" s="176">
        <v>87764.950440872461</v>
      </c>
      <c r="V798" s="2"/>
      <c r="W798" s="176">
        <v>-18331.891517158365</v>
      </c>
      <c r="X798" s="176">
        <v>-14796.476213560905</v>
      </c>
      <c r="Y798" s="176">
        <v>-15457.630090118153</v>
      </c>
      <c r="Z798" s="176">
        <v>6410.3738738095853</v>
      </c>
      <c r="AA798" s="2"/>
      <c r="AB798" s="175">
        <v>-54723.468549817509</v>
      </c>
      <c r="AC798" s="175">
        <v>-177401.26576231886</v>
      </c>
      <c r="AD798" s="175">
        <v>-150226.47815209487</v>
      </c>
      <c r="AE798" s="175">
        <v>-172910.78815747867</v>
      </c>
    </row>
    <row r="799" spans="1:31">
      <c r="A799" s="1">
        <v>792</v>
      </c>
      <c r="B799" s="176">
        <f>'T Revenue'!B796-'Year 0'!G$8+'Year 0'!G$122</f>
        <v>31804.564167439938</v>
      </c>
      <c r="C799" s="176">
        <f>'T Revenue'!C796-'Revenue Requirement'!C$4+'Revenue Requirement'!C$33</f>
        <v>268121.64142220188</v>
      </c>
      <c r="D799" s="176">
        <f>'T Revenue'!D796-'Revenue Requirement'!D$4+'Revenue Requirement'!D$33</f>
        <v>188402.08892926457</v>
      </c>
      <c r="E799" s="176">
        <f>'T Revenue'!E796-'Revenue Requirement'!E$4+'Revenue Requirement'!E$33</f>
        <v>114609.9929590954</v>
      </c>
      <c r="G799" s="179" t="e">
        <f ca="1"/>
        <v>#NAME?</v>
      </c>
      <c r="H799" s="179" t="e">
        <f ca="1"/>
        <v>#NAME?</v>
      </c>
      <c r="I799" s="179" t="e">
        <f ca="1"/>
        <v>#NAME?</v>
      </c>
      <c r="J799" s="179" t="e">
        <f ca="1"/>
        <v>#NAME?</v>
      </c>
      <c r="L799" s="175">
        <f>NR_to_Cash!C$9</f>
        <v>-54723.468549817509</v>
      </c>
      <c r="M799" s="175">
        <f>NR_to_Cash!D$9</f>
        <v>-177401.26576231886</v>
      </c>
      <c r="N799" s="175">
        <f>NR_to_Cash!E$9</f>
        <v>-150226.47815209487</v>
      </c>
      <c r="O799" s="175">
        <f>NR_to_Cash!F$9</f>
        <v>-172910.78815747867</v>
      </c>
      <c r="Q799" s="1">
        <v>792</v>
      </c>
      <c r="R799" s="176">
        <v>31804.564167439938</v>
      </c>
      <c r="S799" s="176">
        <v>268121.64142220188</v>
      </c>
      <c r="T799" s="176">
        <v>188402.08892926457</v>
      </c>
      <c r="U799" s="176">
        <v>114609.9929590954</v>
      </c>
      <c r="V799" s="2"/>
      <c r="W799" s="176">
        <v>-2301.1959517240757</v>
      </c>
      <c r="X799" s="176">
        <v>-18836.051791856997</v>
      </c>
      <c r="Y799" s="176">
        <v>-16764.893717871979</v>
      </c>
      <c r="Z799" s="176">
        <v>28432.807462377241</v>
      </c>
      <c r="AA799" s="2"/>
      <c r="AB799" s="175">
        <v>-54723.468549817509</v>
      </c>
      <c r="AC799" s="175">
        <v>-177401.26576231886</v>
      </c>
      <c r="AD799" s="175">
        <v>-150226.47815209487</v>
      </c>
      <c r="AE799" s="175">
        <v>-172910.78815747867</v>
      </c>
    </row>
    <row r="800" spans="1:31">
      <c r="A800" s="1">
        <v>793</v>
      </c>
      <c r="B800" s="176">
        <f>'T Revenue'!B797-'Year 0'!G$8+'Year 0'!G$122</f>
        <v>-6063.4443985586986</v>
      </c>
      <c r="C800" s="176">
        <f>'T Revenue'!C797-'Revenue Requirement'!C$4+'Revenue Requirement'!C$33</f>
        <v>181284.65638369997</v>
      </c>
      <c r="D800" s="176">
        <f>'T Revenue'!D797-'Revenue Requirement'!D$4+'Revenue Requirement'!D$33</f>
        <v>160624.94741957705</v>
      </c>
      <c r="E800" s="176">
        <f>'T Revenue'!E797-'Revenue Requirement'!E$4+'Revenue Requirement'!E$33</f>
        <v>80726.392356001539</v>
      </c>
      <c r="G800" s="179" t="e">
        <f ca="1"/>
        <v>#NAME?</v>
      </c>
      <c r="H800" s="179" t="e">
        <f ca="1"/>
        <v>#NAME?</v>
      </c>
      <c r="I800" s="179" t="e">
        <f ca="1"/>
        <v>#NAME?</v>
      </c>
      <c r="J800" s="179" t="e">
        <f ca="1"/>
        <v>#NAME?</v>
      </c>
      <c r="L800" s="175">
        <f>NR_to_Cash!C$9</f>
        <v>-54723.468549817509</v>
      </c>
      <c r="M800" s="175">
        <f>NR_to_Cash!D$9</f>
        <v>-177401.26576231886</v>
      </c>
      <c r="N800" s="175">
        <f>NR_to_Cash!E$9</f>
        <v>-150226.47815209487</v>
      </c>
      <c r="O800" s="175">
        <f>NR_to_Cash!F$9</f>
        <v>-172910.78815747867</v>
      </c>
      <c r="Q800" s="1">
        <v>793</v>
      </c>
      <c r="R800" s="176">
        <v>-6063.4443985586986</v>
      </c>
      <c r="S800" s="176">
        <v>181284.65638369997</v>
      </c>
      <c r="T800" s="176">
        <v>160624.94741957705</v>
      </c>
      <c r="U800" s="176">
        <v>80726.392356001539</v>
      </c>
      <c r="V800" s="2"/>
      <c r="W800" s="176">
        <v>-39873.548640577472</v>
      </c>
      <c r="X800" s="176">
        <v>-53933.726319097215</v>
      </c>
      <c r="Y800" s="176">
        <v>-48643.635835686</v>
      </c>
      <c r="Z800" s="176">
        <v>-27364.284992315341</v>
      </c>
      <c r="AA800" s="2"/>
      <c r="AB800" s="175">
        <v>-54723.468549817509</v>
      </c>
      <c r="AC800" s="175">
        <v>-177401.26576231886</v>
      </c>
      <c r="AD800" s="175">
        <v>-150226.47815209487</v>
      </c>
      <c r="AE800" s="175">
        <v>-172910.78815747867</v>
      </c>
    </row>
    <row r="801" spans="1:31">
      <c r="A801" s="1">
        <v>794</v>
      </c>
      <c r="B801" s="176">
        <f>'T Revenue'!B798-'Year 0'!G$8+'Year 0'!G$122</f>
        <v>-1173.4494535569102</v>
      </c>
      <c r="C801" s="176">
        <f>'T Revenue'!C798-'Revenue Requirement'!C$4+'Revenue Requirement'!C$33</f>
        <v>229611.23814379075</v>
      </c>
      <c r="D801" s="176">
        <f>'T Revenue'!D798-'Revenue Requirement'!D$4+'Revenue Requirement'!D$33</f>
        <v>103860.51843273477</v>
      </c>
      <c r="E801" s="176">
        <f>'T Revenue'!E798-'Revenue Requirement'!E$4+'Revenue Requirement'!E$33</f>
        <v>47735.296474048169</v>
      </c>
      <c r="G801" s="179" t="e">
        <f ca="1"/>
        <v>#NAME?</v>
      </c>
      <c r="H801" s="179" t="e">
        <f ca="1"/>
        <v>#NAME?</v>
      </c>
      <c r="I801" s="179" t="e">
        <f ca="1"/>
        <v>#NAME?</v>
      </c>
      <c r="J801" s="179" t="e">
        <f ca="1"/>
        <v>#NAME?</v>
      </c>
      <c r="L801" s="175">
        <f>NR_to_Cash!C$9</f>
        <v>-54723.468549817509</v>
      </c>
      <c r="M801" s="175">
        <f>NR_to_Cash!D$9</f>
        <v>-177401.26576231886</v>
      </c>
      <c r="N801" s="175">
        <f>NR_to_Cash!E$9</f>
        <v>-150226.47815209487</v>
      </c>
      <c r="O801" s="175">
        <f>NR_to_Cash!F$9</f>
        <v>-172910.78815747867</v>
      </c>
      <c r="Q801" s="1">
        <v>794</v>
      </c>
      <c r="R801" s="176">
        <v>-1173.4494535569102</v>
      </c>
      <c r="S801" s="176">
        <v>229611.23814379075</v>
      </c>
      <c r="T801" s="176">
        <v>103860.51843273477</v>
      </c>
      <c r="U801" s="176">
        <v>47735.296474048169</v>
      </c>
      <c r="V801" s="2"/>
      <c r="W801" s="176">
        <v>11751.843040768406</v>
      </c>
      <c r="X801" s="176">
        <v>-7982.6480117619503</v>
      </c>
      <c r="Y801" s="176">
        <v>30435.171189522138</v>
      </c>
      <c r="Z801" s="176">
        <v>7694.9593801412266</v>
      </c>
      <c r="AA801" s="2"/>
      <c r="AB801" s="175">
        <v>-54723.468549817509</v>
      </c>
      <c r="AC801" s="175">
        <v>-177401.26576231886</v>
      </c>
      <c r="AD801" s="175">
        <v>-150226.47815209487</v>
      </c>
      <c r="AE801" s="175">
        <v>-172910.78815747867</v>
      </c>
    </row>
    <row r="802" spans="1:31">
      <c r="A802" s="1">
        <v>795</v>
      </c>
      <c r="B802" s="176">
        <f>'T Revenue'!B799-'Year 0'!G$8+'Year 0'!G$122</f>
        <v>-24584.194997848943</v>
      </c>
      <c r="C802" s="176">
        <f>'T Revenue'!C799-'Revenue Requirement'!C$4+'Revenue Requirement'!C$33</f>
        <v>202070.61093638232</v>
      </c>
      <c r="D802" s="176">
        <f>'T Revenue'!D799-'Revenue Requirement'!D$4+'Revenue Requirement'!D$33</f>
        <v>165820.34630832658</v>
      </c>
      <c r="E802" s="176">
        <f>'T Revenue'!E799-'Revenue Requirement'!E$4+'Revenue Requirement'!E$33</f>
        <v>140889.25437936164</v>
      </c>
      <c r="G802" s="179" t="e">
        <f ca="1"/>
        <v>#NAME?</v>
      </c>
      <c r="H802" s="179" t="e">
        <f ca="1"/>
        <v>#NAME?</v>
      </c>
      <c r="I802" s="179" t="e">
        <f ca="1"/>
        <v>#NAME?</v>
      </c>
      <c r="J802" s="179" t="e">
        <f ca="1"/>
        <v>#NAME?</v>
      </c>
      <c r="L802" s="175">
        <f>NR_to_Cash!C$9</f>
        <v>-54723.468549817509</v>
      </c>
      <c r="M802" s="175">
        <f>NR_to_Cash!D$9</f>
        <v>-177401.26576231886</v>
      </c>
      <c r="N802" s="175">
        <f>NR_to_Cash!E$9</f>
        <v>-150226.47815209487</v>
      </c>
      <c r="O802" s="175">
        <f>NR_to_Cash!F$9</f>
        <v>-172910.78815747867</v>
      </c>
      <c r="Q802" s="1">
        <v>795</v>
      </c>
      <c r="R802" s="176">
        <v>-24584.194997848943</v>
      </c>
      <c r="S802" s="176">
        <v>202070.61093638232</v>
      </c>
      <c r="T802" s="176">
        <v>165820.34630832658</v>
      </c>
      <c r="U802" s="176">
        <v>140889.25437936164</v>
      </c>
      <c r="V802" s="2"/>
      <c r="W802" s="176">
        <v>-3024.0980557128787</v>
      </c>
      <c r="X802" s="176">
        <v>-15532.344369690167</v>
      </c>
      <c r="Y802" s="176">
        <v>-6214.4202889613807</v>
      </c>
      <c r="Z802" s="176">
        <v>36530.905940372264</v>
      </c>
      <c r="AA802" s="2"/>
      <c r="AB802" s="175">
        <v>-54723.468549817509</v>
      </c>
      <c r="AC802" s="175">
        <v>-177401.26576231886</v>
      </c>
      <c r="AD802" s="175">
        <v>-150226.47815209487</v>
      </c>
      <c r="AE802" s="175">
        <v>-172910.78815747867</v>
      </c>
    </row>
    <row r="803" spans="1:31">
      <c r="A803" s="1">
        <v>796</v>
      </c>
      <c r="B803" s="176">
        <f>'T Revenue'!B800-'Year 0'!G$8+'Year 0'!G$122</f>
        <v>-16007.208972202614</v>
      </c>
      <c r="C803" s="176">
        <f>'T Revenue'!C800-'Revenue Requirement'!C$4+'Revenue Requirement'!C$33</f>
        <v>201029.86694346066</v>
      </c>
      <c r="D803" s="176">
        <f>'T Revenue'!D800-'Revenue Requirement'!D$4+'Revenue Requirement'!D$33</f>
        <v>194712.50203061313</v>
      </c>
      <c r="E803" s="176">
        <f>'T Revenue'!E800-'Revenue Requirement'!E$4+'Revenue Requirement'!E$33</f>
        <v>91396.030929700471</v>
      </c>
      <c r="G803" s="179" t="e">
        <f ca="1"/>
        <v>#NAME?</v>
      </c>
      <c r="H803" s="179" t="e">
        <f ca="1"/>
        <v>#NAME?</v>
      </c>
      <c r="I803" s="179" t="e">
        <f ca="1"/>
        <v>#NAME?</v>
      </c>
      <c r="J803" s="179" t="e">
        <f ca="1"/>
        <v>#NAME?</v>
      </c>
      <c r="L803" s="175">
        <f>NR_to_Cash!C$9</f>
        <v>-54723.468549817509</v>
      </c>
      <c r="M803" s="175">
        <f>NR_to_Cash!D$9</f>
        <v>-177401.26576231886</v>
      </c>
      <c r="N803" s="175">
        <f>NR_to_Cash!E$9</f>
        <v>-150226.47815209487</v>
      </c>
      <c r="O803" s="175">
        <f>NR_to_Cash!F$9</f>
        <v>-172910.78815747867</v>
      </c>
      <c r="Q803" s="1">
        <v>796</v>
      </c>
      <c r="R803" s="176">
        <v>-16007.208972202614</v>
      </c>
      <c r="S803" s="176">
        <v>201029.86694346066</v>
      </c>
      <c r="T803" s="176">
        <v>194712.50203061313</v>
      </c>
      <c r="U803" s="176">
        <v>91396.030929700471</v>
      </c>
      <c r="V803" s="2"/>
      <c r="W803" s="176">
        <v>-5234.0513747902587</v>
      </c>
      <c r="X803" s="176">
        <v>-5584.4592981690075</v>
      </c>
      <c r="Y803" s="176">
        <v>13947.534209079109</v>
      </c>
      <c r="Z803" s="176">
        <v>12897.127124713501</v>
      </c>
      <c r="AA803" s="2"/>
      <c r="AB803" s="175">
        <v>-54723.468549817509</v>
      </c>
      <c r="AC803" s="175">
        <v>-177401.26576231886</v>
      </c>
      <c r="AD803" s="175">
        <v>-150226.47815209487</v>
      </c>
      <c r="AE803" s="175">
        <v>-172910.78815747867</v>
      </c>
    </row>
    <row r="804" spans="1:31">
      <c r="A804" s="1">
        <v>797</v>
      </c>
      <c r="B804" s="176">
        <f>'T Revenue'!B801-'Year 0'!G$8+'Year 0'!G$122</f>
        <v>-2269.7035854652058</v>
      </c>
      <c r="C804" s="176">
        <f>'T Revenue'!C801-'Revenue Requirement'!C$4+'Revenue Requirement'!C$33</f>
        <v>238306.28919169423</v>
      </c>
      <c r="D804" s="176">
        <f>'T Revenue'!D801-'Revenue Requirement'!D$4+'Revenue Requirement'!D$33</f>
        <v>176548.81047493848</v>
      </c>
      <c r="E804" s="176">
        <f>'T Revenue'!E801-'Revenue Requirement'!E$4+'Revenue Requirement'!E$33</f>
        <v>78409.487143263686</v>
      </c>
      <c r="G804" s="179" t="e">
        <f ca="1"/>
        <v>#NAME?</v>
      </c>
      <c r="H804" s="179" t="e">
        <f ca="1"/>
        <v>#NAME?</v>
      </c>
      <c r="I804" s="179" t="e">
        <f ca="1"/>
        <v>#NAME?</v>
      </c>
      <c r="J804" s="179" t="e">
        <f ca="1"/>
        <v>#NAME?</v>
      </c>
      <c r="L804" s="175">
        <f>NR_to_Cash!C$9</f>
        <v>-54723.468549817509</v>
      </c>
      <c r="M804" s="175">
        <f>NR_to_Cash!D$9</f>
        <v>-177401.26576231886</v>
      </c>
      <c r="N804" s="175">
        <f>NR_to_Cash!E$9</f>
        <v>-150226.47815209487</v>
      </c>
      <c r="O804" s="175">
        <f>NR_to_Cash!F$9</f>
        <v>-172910.78815747867</v>
      </c>
      <c r="Q804" s="1">
        <v>797</v>
      </c>
      <c r="R804" s="176">
        <v>-2269.7035854652058</v>
      </c>
      <c r="S804" s="176">
        <v>238306.28919169423</v>
      </c>
      <c r="T804" s="176">
        <v>176548.81047493848</v>
      </c>
      <c r="U804" s="176">
        <v>78409.487143263686</v>
      </c>
      <c r="V804" s="2"/>
      <c r="W804" s="176">
        <v>27114.075615397538</v>
      </c>
      <c r="X804" s="176">
        <v>-10069.826291325968</v>
      </c>
      <c r="Y804" s="176">
        <v>-3088.3846260174178</v>
      </c>
      <c r="Z804" s="176">
        <v>-25502.340722794179</v>
      </c>
      <c r="AA804" s="2"/>
      <c r="AB804" s="175">
        <v>-54723.468549817509</v>
      </c>
      <c r="AC804" s="175">
        <v>-177401.26576231886</v>
      </c>
      <c r="AD804" s="175">
        <v>-150226.47815209487</v>
      </c>
      <c r="AE804" s="175">
        <v>-172910.78815747867</v>
      </c>
    </row>
    <row r="805" spans="1:31">
      <c r="A805" s="1">
        <v>798</v>
      </c>
      <c r="B805" s="176">
        <f>'T Revenue'!B802-'Year 0'!G$8+'Year 0'!G$122</f>
        <v>5744.4518134768587</v>
      </c>
      <c r="C805" s="176">
        <f>'T Revenue'!C802-'Revenue Requirement'!C$4+'Revenue Requirement'!C$33</f>
        <v>251464.47316875192</v>
      </c>
      <c r="D805" s="176">
        <f>'T Revenue'!D802-'Revenue Requirement'!D$4+'Revenue Requirement'!D$33</f>
        <v>146974.76152846403</v>
      </c>
      <c r="E805" s="176">
        <f>'T Revenue'!E802-'Revenue Requirement'!E$4+'Revenue Requirement'!E$33</f>
        <v>168787.33813287294</v>
      </c>
      <c r="G805" s="179" t="e">
        <f ca="1"/>
        <v>#NAME?</v>
      </c>
      <c r="H805" s="179" t="e">
        <f ca="1"/>
        <v>#NAME?</v>
      </c>
      <c r="I805" s="179" t="e">
        <f ca="1"/>
        <v>#NAME?</v>
      </c>
      <c r="J805" s="179" t="e">
        <f ca="1"/>
        <v>#NAME?</v>
      </c>
      <c r="L805" s="175">
        <f>NR_to_Cash!C$9</f>
        <v>-54723.468549817509</v>
      </c>
      <c r="M805" s="175">
        <f>NR_to_Cash!D$9</f>
        <v>-177401.26576231886</v>
      </c>
      <c r="N805" s="175">
        <f>NR_to_Cash!E$9</f>
        <v>-150226.47815209487</v>
      </c>
      <c r="O805" s="175">
        <f>NR_to_Cash!F$9</f>
        <v>-172910.78815747867</v>
      </c>
      <c r="Q805" s="1">
        <v>798</v>
      </c>
      <c r="R805" s="176">
        <v>5744.4518134768587</v>
      </c>
      <c r="S805" s="176">
        <v>251464.47316875192</v>
      </c>
      <c r="T805" s="176">
        <v>146974.76152846403</v>
      </c>
      <c r="U805" s="176">
        <v>168787.33813287294</v>
      </c>
      <c r="V805" s="2"/>
      <c r="W805" s="176">
        <v>-14627.847000133013</v>
      </c>
      <c r="X805" s="176">
        <v>-41594.166160282679</v>
      </c>
      <c r="Y805" s="176">
        <v>-58955.423325489275</v>
      </c>
      <c r="Z805" s="176">
        <v>-33648.49619303178</v>
      </c>
      <c r="AA805" s="2"/>
      <c r="AB805" s="175">
        <v>-54723.468549817509</v>
      </c>
      <c r="AC805" s="175">
        <v>-177401.26576231886</v>
      </c>
      <c r="AD805" s="175">
        <v>-150226.47815209487</v>
      </c>
      <c r="AE805" s="175">
        <v>-172910.78815747867</v>
      </c>
    </row>
    <row r="806" spans="1:31">
      <c r="A806" s="1">
        <v>799</v>
      </c>
      <c r="B806" s="176">
        <f>'T Revenue'!B803-'Year 0'!G$8+'Year 0'!G$122</f>
        <v>-25767.783514586976</v>
      </c>
      <c r="C806" s="176">
        <f>'T Revenue'!C803-'Revenue Requirement'!C$4+'Revenue Requirement'!C$33</f>
        <v>239460.37568562315</v>
      </c>
      <c r="D806" s="176">
        <f>'T Revenue'!D803-'Revenue Requirement'!D$4+'Revenue Requirement'!D$33</f>
        <v>155571.00967159146</v>
      </c>
      <c r="E806" s="176">
        <f>'T Revenue'!E803-'Revenue Requirement'!E$4+'Revenue Requirement'!E$33</f>
        <v>104568.39060749114</v>
      </c>
      <c r="G806" s="179" t="e">
        <f ca="1"/>
        <v>#NAME?</v>
      </c>
      <c r="H806" s="179" t="e">
        <f ca="1"/>
        <v>#NAME?</v>
      </c>
      <c r="I806" s="179" t="e">
        <f ca="1"/>
        <v>#NAME?</v>
      </c>
      <c r="J806" s="179" t="e">
        <f ca="1"/>
        <v>#NAME?</v>
      </c>
      <c r="L806" s="175">
        <f>NR_to_Cash!C$9</f>
        <v>-54723.468549817509</v>
      </c>
      <c r="M806" s="175">
        <f>NR_to_Cash!D$9</f>
        <v>-177401.26576231886</v>
      </c>
      <c r="N806" s="175">
        <f>NR_to_Cash!E$9</f>
        <v>-150226.47815209487</v>
      </c>
      <c r="O806" s="175">
        <f>NR_to_Cash!F$9</f>
        <v>-172910.78815747867</v>
      </c>
      <c r="Q806" s="1">
        <v>799</v>
      </c>
      <c r="R806" s="176">
        <v>-25767.783514586976</v>
      </c>
      <c r="S806" s="176">
        <v>239460.37568562315</v>
      </c>
      <c r="T806" s="176">
        <v>155571.00967159146</v>
      </c>
      <c r="U806" s="176">
        <v>104568.39060749114</v>
      </c>
      <c r="V806" s="2"/>
      <c r="W806" s="176">
        <v>22003.341292469995</v>
      </c>
      <c r="X806" s="176">
        <v>-36042.080077822087</v>
      </c>
      <c r="Y806" s="176">
        <v>-30936.899718804751</v>
      </c>
      <c r="Z806" s="176">
        <v>13842.475054238923</v>
      </c>
      <c r="AA806" s="2"/>
      <c r="AB806" s="175">
        <v>-54723.468549817509</v>
      </c>
      <c r="AC806" s="175">
        <v>-177401.26576231886</v>
      </c>
      <c r="AD806" s="175">
        <v>-150226.47815209487</v>
      </c>
      <c r="AE806" s="175">
        <v>-172910.78815747867</v>
      </c>
    </row>
    <row r="807" spans="1:31">
      <c r="A807" s="1">
        <v>800</v>
      </c>
      <c r="B807" s="176">
        <f>'T Revenue'!B804-'Year 0'!G$8+'Year 0'!G$122</f>
        <v>5254.9169394611381</v>
      </c>
      <c r="C807" s="176">
        <f>'T Revenue'!C804-'Revenue Requirement'!C$4+'Revenue Requirement'!C$33</f>
        <v>186037.45642038574</v>
      </c>
      <c r="D807" s="176">
        <f>'T Revenue'!D804-'Revenue Requirement'!D$4+'Revenue Requirement'!D$33</f>
        <v>147332.96580211865</v>
      </c>
      <c r="E807" s="176">
        <f>'T Revenue'!E804-'Revenue Requirement'!E$4+'Revenue Requirement'!E$33</f>
        <v>143057.28961122176</v>
      </c>
      <c r="G807" s="179" t="e">
        <f ca="1"/>
        <v>#NAME?</v>
      </c>
      <c r="H807" s="179" t="e">
        <f ca="1"/>
        <v>#NAME?</v>
      </c>
      <c r="I807" s="179" t="e">
        <f ca="1"/>
        <v>#NAME?</v>
      </c>
      <c r="J807" s="179" t="e">
        <f ca="1"/>
        <v>#NAME?</v>
      </c>
      <c r="L807" s="175">
        <f>NR_to_Cash!C$9</f>
        <v>-54723.468549817509</v>
      </c>
      <c r="M807" s="175">
        <f>NR_to_Cash!D$9</f>
        <v>-177401.26576231886</v>
      </c>
      <c r="N807" s="175">
        <f>NR_to_Cash!E$9</f>
        <v>-150226.47815209487</v>
      </c>
      <c r="O807" s="175">
        <f>NR_to_Cash!F$9</f>
        <v>-172910.78815747867</v>
      </c>
      <c r="Q807" s="1">
        <v>800</v>
      </c>
      <c r="R807" s="176">
        <v>5254.9169394611381</v>
      </c>
      <c r="S807" s="176">
        <v>186037.45642038574</v>
      </c>
      <c r="T807" s="176">
        <v>147332.96580211865</v>
      </c>
      <c r="U807" s="176">
        <v>143057.28961122176</v>
      </c>
      <c r="V807" s="2"/>
      <c r="W807" s="176">
        <v>-31178.779671628959</v>
      </c>
      <c r="X807" s="176">
        <v>-8102.7419789163396</v>
      </c>
      <c r="Y807" s="176">
        <v>19083.088379097171</v>
      </c>
      <c r="Z807" s="176">
        <v>9240.5919812817592</v>
      </c>
      <c r="AA807" s="2"/>
      <c r="AB807" s="175">
        <v>-54723.468549817509</v>
      </c>
      <c r="AC807" s="175">
        <v>-177401.26576231886</v>
      </c>
      <c r="AD807" s="175">
        <v>-150226.47815209487</v>
      </c>
      <c r="AE807" s="175">
        <v>-172910.78815747867</v>
      </c>
    </row>
    <row r="808" spans="1:31">
      <c r="A808" s="1">
        <v>801</v>
      </c>
      <c r="B808" s="176">
        <f>'T Revenue'!B805-'Year 0'!G$8+'Year 0'!G$122</f>
        <v>-1286.5169111792929</v>
      </c>
      <c r="C808" s="176">
        <f>'T Revenue'!C805-'Revenue Requirement'!C$4+'Revenue Requirement'!C$33</f>
        <v>200135.74458239553</v>
      </c>
      <c r="D808" s="176">
        <f>'T Revenue'!D805-'Revenue Requirement'!D$4+'Revenue Requirement'!D$33</f>
        <v>113539.40301969228</v>
      </c>
      <c r="E808" s="176">
        <f>'T Revenue'!E805-'Revenue Requirement'!E$4+'Revenue Requirement'!E$33</f>
        <v>22442.378784226952</v>
      </c>
      <c r="G808" s="179" t="e">
        <f ca="1"/>
        <v>#NAME?</v>
      </c>
      <c r="H808" s="179" t="e">
        <f ca="1"/>
        <v>#NAME?</v>
      </c>
      <c r="I808" s="179" t="e">
        <f ca="1"/>
        <v>#NAME?</v>
      </c>
      <c r="J808" s="179" t="e">
        <f ca="1"/>
        <v>#NAME?</v>
      </c>
      <c r="L808" s="175">
        <f>NR_to_Cash!C$9</f>
        <v>-54723.468549817509</v>
      </c>
      <c r="M808" s="175">
        <f>NR_to_Cash!D$9</f>
        <v>-177401.26576231886</v>
      </c>
      <c r="N808" s="175">
        <f>NR_to_Cash!E$9</f>
        <v>-150226.47815209487</v>
      </c>
      <c r="O808" s="175">
        <f>NR_to_Cash!F$9</f>
        <v>-172910.78815747867</v>
      </c>
      <c r="Q808" s="1">
        <v>801</v>
      </c>
      <c r="R808" s="176">
        <v>-1286.5169111792929</v>
      </c>
      <c r="S808" s="176">
        <v>200135.74458239553</v>
      </c>
      <c r="T808" s="176">
        <v>113539.40301969228</v>
      </c>
      <c r="U808" s="176">
        <v>22442.378784226952</v>
      </c>
      <c r="V808" s="2"/>
      <c r="W808" s="176">
        <v>11207.736963876872</v>
      </c>
      <c r="X808" s="176">
        <v>-25451.351160921622</v>
      </c>
      <c r="Y808" s="176">
        <v>-44025.8027577342</v>
      </c>
      <c r="Z808" s="176">
        <v>12968.421589099336</v>
      </c>
      <c r="AA808" s="2"/>
      <c r="AB808" s="175">
        <v>-54723.468549817509</v>
      </c>
      <c r="AC808" s="175">
        <v>-177401.26576231886</v>
      </c>
      <c r="AD808" s="175">
        <v>-150226.47815209487</v>
      </c>
      <c r="AE808" s="175">
        <v>-172910.78815747867</v>
      </c>
    </row>
    <row r="809" spans="1:31">
      <c r="A809" s="1">
        <v>802</v>
      </c>
      <c r="B809" s="176">
        <f>'T Revenue'!B806-'Year 0'!G$8+'Year 0'!G$122</f>
        <v>5696.6456588578876</v>
      </c>
      <c r="C809" s="176">
        <f>'T Revenue'!C806-'Revenue Requirement'!C$4+'Revenue Requirement'!C$33</f>
        <v>212486.2727707047</v>
      </c>
      <c r="D809" s="176">
        <f>'T Revenue'!D806-'Revenue Requirement'!D$4+'Revenue Requirement'!D$33</f>
        <v>112287.26959738834</v>
      </c>
      <c r="E809" s="176">
        <f>'T Revenue'!E806-'Revenue Requirement'!E$4+'Revenue Requirement'!E$33</f>
        <v>51003.801854031859</v>
      </c>
      <c r="G809" s="179" t="e">
        <f ca="1"/>
        <v>#NAME?</v>
      </c>
      <c r="H809" s="179" t="e">
        <f ca="1"/>
        <v>#NAME?</v>
      </c>
      <c r="I809" s="179" t="e">
        <f ca="1"/>
        <v>#NAME?</v>
      </c>
      <c r="J809" s="179" t="e">
        <f ca="1"/>
        <v>#NAME?</v>
      </c>
      <c r="L809" s="175">
        <f>NR_to_Cash!C$9</f>
        <v>-54723.468549817509</v>
      </c>
      <c r="M809" s="175">
        <f>NR_to_Cash!D$9</f>
        <v>-177401.26576231886</v>
      </c>
      <c r="N809" s="175">
        <f>NR_to_Cash!E$9</f>
        <v>-150226.47815209487</v>
      </c>
      <c r="O809" s="175">
        <f>NR_to_Cash!F$9</f>
        <v>-172910.78815747867</v>
      </c>
      <c r="Q809" s="1">
        <v>802</v>
      </c>
      <c r="R809" s="176">
        <v>5696.6456588578876</v>
      </c>
      <c r="S809" s="176">
        <v>212486.2727707047</v>
      </c>
      <c r="T809" s="176">
        <v>112287.26959738834</v>
      </c>
      <c r="U809" s="176">
        <v>51003.801854031859</v>
      </c>
      <c r="V809" s="2"/>
      <c r="W809" s="176">
        <v>3339.6270661531016</v>
      </c>
      <c r="X809" s="176">
        <v>-16142.623069365509</v>
      </c>
      <c r="Y809" s="176">
        <v>37791.938355517574</v>
      </c>
      <c r="Z809" s="176">
        <v>-1485.6418671119027</v>
      </c>
      <c r="AA809" s="2"/>
      <c r="AB809" s="175">
        <v>-54723.468549817509</v>
      </c>
      <c r="AC809" s="175">
        <v>-177401.26576231886</v>
      </c>
      <c r="AD809" s="175">
        <v>-150226.47815209487</v>
      </c>
      <c r="AE809" s="175">
        <v>-172910.78815747867</v>
      </c>
    </row>
    <row r="810" spans="1:31">
      <c r="A810" s="1">
        <v>803</v>
      </c>
      <c r="B810" s="176">
        <f>'T Revenue'!B807-'Year 0'!G$8+'Year 0'!G$122</f>
        <v>-2825.8263256088831</v>
      </c>
      <c r="C810" s="176">
        <f>'T Revenue'!C807-'Revenue Requirement'!C$4+'Revenue Requirement'!C$33</f>
        <v>267219.64311063616</v>
      </c>
      <c r="D810" s="176">
        <f>'T Revenue'!D807-'Revenue Requirement'!D$4+'Revenue Requirement'!D$33</f>
        <v>148289.24947060249</v>
      </c>
      <c r="E810" s="176">
        <f>'T Revenue'!E807-'Revenue Requirement'!E$4+'Revenue Requirement'!E$33</f>
        <v>87732.864833444357</v>
      </c>
      <c r="G810" s="179" t="e">
        <f ca="1"/>
        <v>#NAME?</v>
      </c>
      <c r="H810" s="179" t="e">
        <f ca="1"/>
        <v>#NAME?</v>
      </c>
      <c r="I810" s="179" t="e">
        <f ca="1"/>
        <v>#NAME?</v>
      </c>
      <c r="J810" s="179" t="e">
        <f ca="1"/>
        <v>#NAME?</v>
      </c>
      <c r="L810" s="175">
        <f>NR_to_Cash!C$9</f>
        <v>-54723.468549817509</v>
      </c>
      <c r="M810" s="175">
        <f>NR_to_Cash!D$9</f>
        <v>-177401.26576231886</v>
      </c>
      <c r="N810" s="175">
        <f>NR_to_Cash!E$9</f>
        <v>-150226.47815209487</v>
      </c>
      <c r="O810" s="175">
        <f>NR_to_Cash!F$9</f>
        <v>-172910.78815747867</v>
      </c>
      <c r="Q810" s="1">
        <v>803</v>
      </c>
      <c r="R810" s="176">
        <v>-2825.8263256088831</v>
      </c>
      <c r="S810" s="176">
        <v>267219.64311063616</v>
      </c>
      <c r="T810" s="176">
        <v>148289.24947060249</v>
      </c>
      <c r="U810" s="176">
        <v>87732.864833444357</v>
      </c>
      <c r="V810" s="2"/>
      <c r="W810" s="176">
        <v>-40661.076488050981</v>
      </c>
      <c r="X810" s="176">
        <v>-9662.4092207639478</v>
      </c>
      <c r="Y810" s="176">
        <v>-57753.577751179691</v>
      </c>
      <c r="Z810" s="176">
        <v>-13829.096979671158</v>
      </c>
      <c r="AA810" s="2"/>
      <c r="AB810" s="175">
        <v>-54723.468549817509</v>
      </c>
      <c r="AC810" s="175">
        <v>-177401.26576231886</v>
      </c>
      <c r="AD810" s="175">
        <v>-150226.47815209487</v>
      </c>
      <c r="AE810" s="175">
        <v>-172910.78815747867</v>
      </c>
    </row>
    <row r="811" spans="1:31">
      <c r="A811" s="1">
        <v>804</v>
      </c>
      <c r="B811" s="176">
        <f>'T Revenue'!B808-'Year 0'!G$8+'Year 0'!G$122</f>
        <v>-15148.310188014293</v>
      </c>
      <c r="C811" s="176">
        <f>'T Revenue'!C808-'Revenue Requirement'!C$4+'Revenue Requirement'!C$33</f>
        <v>225331.65572024207</v>
      </c>
      <c r="D811" s="176">
        <f>'T Revenue'!D808-'Revenue Requirement'!D$4+'Revenue Requirement'!D$33</f>
        <v>140502.61169117107</v>
      </c>
      <c r="E811" s="176">
        <f>'T Revenue'!E808-'Revenue Requirement'!E$4+'Revenue Requirement'!E$33</f>
        <v>76353.338100895518</v>
      </c>
      <c r="G811" s="179" t="e">
        <f ca="1"/>
        <v>#NAME?</v>
      </c>
      <c r="H811" s="179" t="e">
        <f ca="1"/>
        <v>#NAME?</v>
      </c>
      <c r="I811" s="179" t="e">
        <f ca="1"/>
        <v>#NAME?</v>
      </c>
      <c r="J811" s="179" t="e">
        <f ca="1"/>
        <v>#NAME?</v>
      </c>
      <c r="L811" s="175">
        <f>NR_to_Cash!C$9</f>
        <v>-54723.468549817509</v>
      </c>
      <c r="M811" s="175">
        <f>NR_to_Cash!D$9</f>
        <v>-177401.26576231886</v>
      </c>
      <c r="N811" s="175">
        <f>NR_to_Cash!E$9</f>
        <v>-150226.47815209487</v>
      </c>
      <c r="O811" s="175">
        <f>NR_to_Cash!F$9</f>
        <v>-172910.78815747867</v>
      </c>
      <c r="Q811" s="1">
        <v>804</v>
      </c>
      <c r="R811" s="176">
        <v>-15148.310188014293</v>
      </c>
      <c r="S811" s="176">
        <v>225331.65572024207</v>
      </c>
      <c r="T811" s="176">
        <v>140502.61169117107</v>
      </c>
      <c r="U811" s="176">
        <v>76353.338100895518</v>
      </c>
      <c r="V811" s="2"/>
      <c r="W811" s="176">
        <v>-44627.11759441765</v>
      </c>
      <c r="X811" s="176">
        <v>-20739.423459490063</v>
      </c>
      <c r="Y811" s="176">
        <v>8987.3537769874092</v>
      </c>
      <c r="Z811" s="176">
        <v>-13068.022097425302</v>
      </c>
      <c r="AA811" s="2"/>
      <c r="AB811" s="175">
        <v>-54723.468549817509</v>
      </c>
      <c r="AC811" s="175">
        <v>-177401.26576231886</v>
      </c>
      <c r="AD811" s="175">
        <v>-150226.47815209487</v>
      </c>
      <c r="AE811" s="175">
        <v>-172910.78815747867</v>
      </c>
    </row>
    <row r="812" spans="1:31">
      <c r="A812" s="1">
        <v>805</v>
      </c>
      <c r="B812" s="176">
        <f>'T Revenue'!B809-'Year 0'!G$8+'Year 0'!G$122</f>
        <v>9754.2144190296531</v>
      </c>
      <c r="C812" s="176">
        <f>'T Revenue'!C809-'Revenue Requirement'!C$4+'Revenue Requirement'!C$33</f>
        <v>249804.29530866374</v>
      </c>
      <c r="D812" s="176">
        <f>'T Revenue'!D809-'Revenue Requirement'!D$4+'Revenue Requirement'!D$33</f>
        <v>102813.02969100256</v>
      </c>
      <c r="E812" s="176">
        <f>'T Revenue'!E809-'Revenue Requirement'!E$4+'Revenue Requirement'!E$33</f>
        <v>140173.02132315421</v>
      </c>
      <c r="G812" s="179" t="e">
        <f ca="1"/>
        <v>#NAME?</v>
      </c>
      <c r="H812" s="179" t="e">
        <f ca="1"/>
        <v>#NAME?</v>
      </c>
      <c r="I812" s="179" t="e">
        <f ca="1"/>
        <v>#NAME?</v>
      </c>
      <c r="J812" s="179" t="e">
        <f ca="1"/>
        <v>#NAME?</v>
      </c>
      <c r="L812" s="175">
        <f>NR_to_Cash!C$9</f>
        <v>-54723.468549817509</v>
      </c>
      <c r="M812" s="175">
        <f>NR_to_Cash!D$9</f>
        <v>-177401.26576231886</v>
      </c>
      <c r="N812" s="175">
        <f>NR_to_Cash!E$9</f>
        <v>-150226.47815209487</v>
      </c>
      <c r="O812" s="175">
        <f>NR_to_Cash!F$9</f>
        <v>-172910.78815747867</v>
      </c>
      <c r="Q812" s="1">
        <v>805</v>
      </c>
      <c r="R812" s="176">
        <v>9754.2144190296531</v>
      </c>
      <c r="S812" s="176">
        <v>249804.29530866374</v>
      </c>
      <c r="T812" s="176">
        <v>102813.02969100256</v>
      </c>
      <c r="U812" s="176">
        <v>140173.02132315421</v>
      </c>
      <c r="V812" s="2"/>
      <c r="W812" s="176">
        <v>-34229.726888515987</v>
      </c>
      <c r="X812" s="176">
        <v>-1118.8632572067436</v>
      </c>
      <c r="Y812" s="176">
        <v>-23233.879553113133</v>
      </c>
      <c r="Z812" s="176">
        <v>-14805.91378109809</v>
      </c>
      <c r="AA812" s="2"/>
      <c r="AB812" s="175">
        <v>-54723.468549817509</v>
      </c>
      <c r="AC812" s="175">
        <v>-177401.26576231886</v>
      </c>
      <c r="AD812" s="175">
        <v>-150226.47815209487</v>
      </c>
      <c r="AE812" s="175">
        <v>-172910.78815747867</v>
      </c>
    </row>
    <row r="813" spans="1:31">
      <c r="A813" s="1">
        <v>806</v>
      </c>
      <c r="B813" s="176">
        <f>'T Revenue'!B810-'Year 0'!G$8+'Year 0'!G$122</f>
        <v>-8228.272219756851</v>
      </c>
      <c r="C813" s="176">
        <f>'T Revenue'!C810-'Revenue Requirement'!C$4+'Revenue Requirement'!C$33</f>
        <v>284745.24333519419</v>
      </c>
      <c r="D813" s="176">
        <f>'T Revenue'!D810-'Revenue Requirement'!D$4+'Revenue Requirement'!D$33</f>
        <v>190670.75525926123</v>
      </c>
      <c r="E813" s="176">
        <f>'T Revenue'!E810-'Revenue Requirement'!E$4+'Revenue Requirement'!E$33</f>
        <v>110111.78069819114</v>
      </c>
      <c r="G813" s="179" t="e">
        <f ca="1"/>
        <v>#NAME?</v>
      </c>
      <c r="H813" s="179" t="e">
        <f ca="1"/>
        <v>#NAME?</v>
      </c>
      <c r="I813" s="179" t="e">
        <f ca="1"/>
        <v>#NAME?</v>
      </c>
      <c r="J813" s="179" t="e">
        <f ca="1"/>
        <v>#NAME?</v>
      </c>
      <c r="L813" s="175">
        <f>NR_to_Cash!C$9</f>
        <v>-54723.468549817509</v>
      </c>
      <c r="M813" s="175">
        <f>NR_to_Cash!D$9</f>
        <v>-177401.26576231886</v>
      </c>
      <c r="N813" s="175">
        <f>NR_to_Cash!E$9</f>
        <v>-150226.47815209487</v>
      </c>
      <c r="O813" s="175">
        <f>NR_to_Cash!F$9</f>
        <v>-172910.78815747867</v>
      </c>
      <c r="Q813" s="1">
        <v>806</v>
      </c>
      <c r="R813" s="176">
        <v>-8228.272219756851</v>
      </c>
      <c r="S813" s="176">
        <v>284745.24333519419</v>
      </c>
      <c r="T813" s="176">
        <v>190670.75525926123</v>
      </c>
      <c r="U813" s="176">
        <v>110111.78069819114</v>
      </c>
      <c r="V813" s="2"/>
      <c r="W813" s="176">
        <v>-17898.50620520208</v>
      </c>
      <c r="X813" s="176">
        <v>36.327271218644455</v>
      </c>
      <c r="Y813" s="176">
        <v>-40774.417688146699</v>
      </c>
      <c r="Z813" s="176">
        <v>4927.3730298611335</v>
      </c>
      <c r="AA813" s="2"/>
      <c r="AB813" s="175">
        <v>-54723.468549817509</v>
      </c>
      <c r="AC813" s="175">
        <v>-177401.26576231886</v>
      </c>
      <c r="AD813" s="175">
        <v>-150226.47815209487</v>
      </c>
      <c r="AE813" s="175">
        <v>-172910.78815747867</v>
      </c>
    </row>
    <row r="814" spans="1:31">
      <c r="A814" s="1">
        <v>807</v>
      </c>
      <c r="B814" s="176">
        <f>'T Revenue'!B811-'Year 0'!G$8+'Year 0'!G$122</f>
        <v>9654.3743416608777</v>
      </c>
      <c r="C814" s="176">
        <f>'T Revenue'!C811-'Revenue Requirement'!C$4+'Revenue Requirement'!C$33</f>
        <v>230950.60983256437</v>
      </c>
      <c r="D814" s="176">
        <f>'T Revenue'!D811-'Revenue Requirement'!D$4+'Revenue Requirement'!D$33</f>
        <v>154300.01462875609</v>
      </c>
      <c r="E814" s="176">
        <f>'T Revenue'!E811-'Revenue Requirement'!E$4+'Revenue Requirement'!E$33</f>
        <v>103423.59600645909</v>
      </c>
      <c r="G814" s="179" t="e">
        <f ca="1"/>
        <v>#NAME?</v>
      </c>
      <c r="H814" s="179" t="e">
        <f ca="1"/>
        <v>#NAME?</v>
      </c>
      <c r="I814" s="179" t="e">
        <f ca="1"/>
        <v>#NAME?</v>
      </c>
      <c r="J814" s="179" t="e">
        <f ca="1"/>
        <v>#NAME?</v>
      </c>
      <c r="L814" s="175">
        <f>NR_to_Cash!C$9</f>
        <v>-54723.468549817509</v>
      </c>
      <c r="M814" s="175">
        <f>NR_to_Cash!D$9</f>
        <v>-177401.26576231886</v>
      </c>
      <c r="N814" s="175">
        <f>NR_to_Cash!E$9</f>
        <v>-150226.47815209487</v>
      </c>
      <c r="O814" s="175">
        <f>NR_to_Cash!F$9</f>
        <v>-172910.78815747867</v>
      </c>
      <c r="Q814" s="1">
        <v>807</v>
      </c>
      <c r="R814" s="176">
        <v>9654.3743416608777</v>
      </c>
      <c r="S814" s="176">
        <v>230950.60983256437</v>
      </c>
      <c r="T814" s="176">
        <v>154300.01462875609</v>
      </c>
      <c r="U814" s="176">
        <v>103423.59600645909</v>
      </c>
      <c r="V814" s="2"/>
      <c r="W814" s="176">
        <v>2793.8803053295705</v>
      </c>
      <c r="X814" s="176">
        <v>15102.778473486425</v>
      </c>
      <c r="Y814" s="176">
        <v>227.81820853659883</v>
      </c>
      <c r="Z814" s="176">
        <v>-332.77388298511505</v>
      </c>
      <c r="AA814" s="2"/>
      <c r="AB814" s="175">
        <v>-54723.468549817509</v>
      </c>
      <c r="AC814" s="175">
        <v>-177401.26576231886</v>
      </c>
      <c r="AD814" s="175">
        <v>-150226.47815209487</v>
      </c>
      <c r="AE814" s="175">
        <v>-172910.78815747867</v>
      </c>
    </row>
    <row r="815" spans="1:31">
      <c r="A815" s="1">
        <v>808</v>
      </c>
      <c r="B815" s="176">
        <f>'T Revenue'!B812-'Year 0'!G$8+'Year 0'!G$122</f>
        <v>-30746.866099582985</v>
      </c>
      <c r="C815" s="176">
        <f>'T Revenue'!C812-'Revenue Requirement'!C$4+'Revenue Requirement'!C$33</f>
        <v>237040.28566760244</v>
      </c>
      <c r="D815" s="176">
        <f>'T Revenue'!D812-'Revenue Requirement'!D$4+'Revenue Requirement'!D$33</f>
        <v>148325.70957479812</v>
      </c>
      <c r="E815" s="176">
        <f>'T Revenue'!E812-'Revenue Requirement'!E$4+'Revenue Requirement'!E$33</f>
        <v>108239.4034812781</v>
      </c>
      <c r="G815" s="179" t="e">
        <f ca="1"/>
        <v>#NAME?</v>
      </c>
      <c r="H815" s="179" t="e">
        <f ca="1"/>
        <v>#NAME?</v>
      </c>
      <c r="I815" s="179" t="e">
        <f ca="1"/>
        <v>#NAME?</v>
      </c>
      <c r="J815" s="179" t="e">
        <f ca="1"/>
        <v>#NAME?</v>
      </c>
      <c r="L815" s="175">
        <f>NR_to_Cash!C$9</f>
        <v>-54723.468549817509</v>
      </c>
      <c r="M815" s="175">
        <f>NR_to_Cash!D$9</f>
        <v>-177401.26576231886</v>
      </c>
      <c r="N815" s="175">
        <f>NR_to_Cash!E$9</f>
        <v>-150226.47815209487</v>
      </c>
      <c r="O815" s="175">
        <f>NR_to_Cash!F$9</f>
        <v>-172910.78815747867</v>
      </c>
      <c r="Q815" s="1">
        <v>808</v>
      </c>
      <c r="R815" s="176">
        <v>-30746.866099582985</v>
      </c>
      <c r="S815" s="176">
        <v>237040.28566760244</v>
      </c>
      <c r="T815" s="176">
        <v>148325.70957479812</v>
      </c>
      <c r="U815" s="176">
        <v>108239.4034812781</v>
      </c>
      <c r="V815" s="2"/>
      <c r="W815" s="176">
        <v>-23479.184753448819</v>
      </c>
      <c r="X815" s="176">
        <v>-16573.473066971172</v>
      </c>
      <c r="Y815" s="176">
        <v>-13463.381878714543</v>
      </c>
      <c r="Z815" s="176">
        <v>-20787.088977099629</v>
      </c>
      <c r="AA815" s="2"/>
      <c r="AB815" s="175">
        <v>-54723.468549817509</v>
      </c>
      <c r="AC815" s="175">
        <v>-177401.26576231886</v>
      </c>
      <c r="AD815" s="175">
        <v>-150226.47815209487</v>
      </c>
      <c r="AE815" s="175">
        <v>-172910.78815747867</v>
      </c>
    </row>
    <row r="816" spans="1:31">
      <c r="A816" s="1">
        <v>809</v>
      </c>
      <c r="B816" s="176">
        <f>'T Revenue'!B813-'Year 0'!G$8+'Year 0'!G$122</f>
        <v>-3968.1016304390505</v>
      </c>
      <c r="C816" s="176">
        <f>'T Revenue'!C813-'Revenue Requirement'!C$4+'Revenue Requirement'!C$33</f>
        <v>238436.07061547576</v>
      </c>
      <c r="D816" s="176">
        <f>'T Revenue'!D813-'Revenue Requirement'!D$4+'Revenue Requirement'!D$33</f>
        <v>190289.88989604916</v>
      </c>
      <c r="E816" s="176">
        <f>'T Revenue'!E813-'Revenue Requirement'!E$4+'Revenue Requirement'!E$33</f>
        <v>100232.88346836553</v>
      </c>
      <c r="G816" s="179" t="e">
        <f ca="1"/>
        <v>#NAME?</v>
      </c>
      <c r="H816" s="179" t="e">
        <f ca="1"/>
        <v>#NAME?</v>
      </c>
      <c r="I816" s="179" t="e">
        <f ca="1"/>
        <v>#NAME?</v>
      </c>
      <c r="J816" s="179" t="e">
        <f ca="1"/>
        <v>#NAME?</v>
      </c>
      <c r="L816" s="175">
        <f>NR_to_Cash!C$9</f>
        <v>-54723.468549817509</v>
      </c>
      <c r="M816" s="175">
        <f>NR_to_Cash!D$9</f>
        <v>-177401.26576231886</v>
      </c>
      <c r="N816" s="175">
        <f>NR_to_Cash!E$9</f>
        <v>-150226.47815209487</v>
      </c>
      <c r="O816" s="175">
        <f>NR_to_Cash!F$9</f>
        <v>-172910.78815747867</v>
      </c>
      <c r="Q816" s="1">
        <v>809</v>
      </c>
      <c r="R816" s="176">
        <v>-3968.1016304390505</v>
      </c>
      <c r="S816" s="176">
        <v>238436.07061547576</v>
      </c>
      <c r="T816" s="176">
        <v>190289.88989604916</v>
      </c>
      <c r="U816" s="176">
        <v>100232.88346836553</v>
      </c>
      <c r="V816" s="2"/>
      <c r="W816" s="176">
        <v>-10551.309795761248</v>
      </c>
      <c r="X816" s="176">
        <v>-6883.501077485038</v>
      </c>
      <c r="Y816" s="176">
        <v>-5961.8144718469121</v>
      </c>
      <c r="Z816" s="176">
        <v>-6803.3650509032886</v>
      </c>
      <c r="AA816" s="2"/>
      <c r="AB816" s="175">
        <v>-54723.468549817509</v>
      </c>
      <c r="AC816" s="175">
        <v>-177401.26576231886</v>
      </c>
      <c r="AD816" s="175">
        <v>-150226.47815209487</v>
      </c>
      <c r="AE816" s="175">
        <v>-172910.78815747867</v>
      </c>
    </row>
    <row r="817" spans="1:31">
      <c r="A817" s="1">
        <v>810</v>
      </c>
      <c r="B817" s="176">
        <f>'T Revenue'!B814-'Year 0'!G$8+'Year 0'!G$122</f>
        <v>-10269.837756264722</v>
      </c>
      <c r="C817" s="176">
        <f>'T Revenue'!C814-'Revenue Requirement'!C$4+'Revenue Requirement'!C$33</f>
        <v>223234.88168532494</v>
      </c>
      <c r="D817" s="176">
        <f>'T Revenue'!D814-'Revenue Requirement'!D$4+'Revenue Requirement'!D$33</f>
        <v>110928.62830770924</v>
      </c>
      <c r="E817" s="176">
        <f>'T Revenue'!E814-'Revenue Requirement'!E$4+'Revenue Requirement'!E$33</f>
        <v>75514.883458896773</v>
      </c>
      <c r="G817" s="179" t="e">
        <f ca="1"/>
        <v>#NAME?</v>
      </c>
      <c r="H817" s="179" t="e">
        <f ca="1"/>
        <v>#NAME?</v>
      </c>
      <c r="I817" s="179" t="e">
        <f ca="1"/>
        <v>#NAME?</v>
      </c>
      <c r="J817" s="179" t="e">
        <f ca="1"/>
        <v>#NAME?</v>
      </c>
      <c r="L817" s="175">
        <f>NR_to_Cash!C$9</f>
        <v>-54723.468549817509</v>
      </c>
      <c r="M817" s="175">
        <f>NR_to_Cash!D$9</f>
        <v>-177401.26576231886</v>
      </c>
      <c r="N817" s="175">
        <f>NR_to_Cash!E$9</f>
        <v>-150226.47815209487</v>
      </c>
      <c r="O817" s="175">
        <f>NR_to_Cash!F$9</f>
        <v>-172910.78815747867</v>
      </c>
      <c r="Q817" s="1">
        <v>810</v>
      </c>
      <c r="R817" s="176">
        <v>-10269.837756264722</v>
      </c>
      <c r="S817" s="176">
        <v>223234.88168532494</v>
      </c>
      <c r="T817" s="176">
        <v>110928.62830770924</v>
      </c>
      <c r="U817" s="176">
        <v>75514.883458896773</v>
      </c>
      <c r="V817" s="2"/>
      <c r="W817" s="176">
        <v>7870.1672476996901</v>
      </c>
      <c r="X817" s="176">
        <v>-9369.5380728698801</v>
      </c>
      <c r="Y817" s="176">
        <v>-20158.34921931359</v>
      </c>
      <c r="Z817" s="176">
        <v>-23122.156813454349</v>
      </c>
      <c r="AA817" s="2"/>
      <c r="AB817" s="175">
        <v>-54723.468549817509</v>
      </c>
      <c r="AC817" s="175">
        <v>-177401.26576231886</v>
      </c>
      <c r="AD817" s="175">
        <v>-150226.47815209487</v>
      </c>
      <c r="AE817" s="175">
        <v>-172910.78815747867</v>
      </c>
    </row>
    <row r="818" spans="1:31">
      <c r="A818" s="1">
        <v>811</v>
      </c>
      <c r="B818" s="176">
        <f>'T Revenue'!B815-'Year 0'!G$8+'Year 0'!G$122</f>
        <v>-3486.6528302258812</v>
      </c>
      <c r="C818" s="176">
        <f>'T Revenue'!C815-'Revenue Requirement'!C$4+'Revenue Requirement'!C$33</f>
        <v>179968.61251320667</v>
      </c>
      <c r="D818" s="176">
        <f>'T Revenue'!D815-'Revenue Requirement'!D$4+'Revenue Requirement'!D$33</f>
        <v>127035.43126598257</v>
      </c>
      <c r="E818" s="176">
        <f>'T Revenue'!E815-'Revenue Requirement'!E$4+'Revenue Requirement'!E$33</f>
        <v>137162.93372742319</v>
      </c>
      <c r="G818" s="179" t="e">
        <f ca="1"/>
        <v>#NAME?</v>
      </c>
      <c r="H818" s="179" t="e">
        <f ca="1"/>
        <v>#NAME?</v>
      </c>
      <c r="I818" s="179" t="e">
        <f ca="1"/>
        <v>#NAME?</v>
      </c>
      <c r="J818" s="179" t="e">
        <f ca="1"/>
        <v>#NAME?</v>
      </c>
      <c r="L818" s="175">
        <f>NR_to_Cash!C$9</f>
        <v>-54723.468549817509</v>
      </c>
      <c r="M818" s="175">
        <f>NR_to_Cash!D$9</f>
        <v>-177401.26576231886</v>
      </c>
      <c r="N818" s="175">
        <f>NR_to_Cash!E$9</f>
        <v>-150226.47815209487</v>
      </c>
      <c r="O818" s="175">
        <f>NR_to_Cash!F$9</f>
        <v>-172910.78815747867</v>
      </c>
      <c r="Q818" s="1">
        <v>811</v>
      </c>
      <c r="R818" s="176">
        <v>-3486.6528302258812</v>
      </c>
      <c r="S818" s="176">
        <v>179968.61251320667</v>
      </c>
      <c r="T818" s="176">
        <v>127035.43126598257</v>
      </c>
      <c r="U818" s="176">
        <v>137162.93372742319</v>
      </c>
      <c r="V818" s="2"/>
      <c r="W818" s="176">
        <v>-9074.781936744228</v>
      </c>
      <c r="X818" s="176">
        <v>-13226.44407368172</v>
      </c>
      <c r="Y818" s="176">
        <v>-27938.883629149757</v>
      </c>
      <c r="Z818" s="176">
        <v>-9384.137723326683</v>
      </c>
      <c r="AA818" s="2"/>
      <c r="AB818" s="175">
        <v>-54723.468549817509</v>
      </c>
      <c r="AC818" s="175">
        <v>-177401.26576231886</v>
      </c>
      <c r="AD818" s="175">
        <v>-150226.47815209487</v>
      </c>
      <c r="AE818" s="175">
        <v>-172910.78815747867</v>
      </c>
    </row>
    <row r="819" spans="1:31">
      <c r="A819" s="1">
        <v>812</v>
      </c>
      <c r="B819" s="176">
        <f>'T Revenue'!B816-'Year 0'!G$8+'Year 0'!G$122</f>
        <v>20715.396872474812</v>
      </c>
      <c r="C819" s="176">
        <f>'T Revenue'!C816-'Revenue Requirement'!C$4+'Revenue Requirement'!C$33</f>
        <v>264902.51678996952</v>
      </c>
      <c r="D819" s="176">
        <f>'T Revenue'!D816-'Revenue Requirement'!D$4+'Revenue Requirement'!D$33</f>
        <v>163164.72720147506</v>
      </c>
      <c r="E819" s="176">
        <f>'T Revenue'!E816-'Revenue Requirement'!E$4+'Revenue Requirement'!E$33</f>
        <v>125812.0161047359</v>
      </c>
      <c r="G819" s="179" t="e">
        <f ca="1"/>
        <v>#NAME?</v>
      </c>
      <c r="H819" s="179" t="e">
        <f ca="1"/>
        <v>#NAME?</v>
      </c>
      <c r="I819" s="179" t="e">
        <f ca="1"/>
        <v>#NAME?</v>
      </c>
      <c r="J819" s="179" t="e">
        <f ca="1"/>
        <v>#NAME?</v>
      </c>
      <c r="L819" s="175">
        <f>NR_to_Cash!C$9</f>
        <v>-54723.468549817509</v>
      </c>
      <c r="M819" s="175">
        <f>NR_to_Cash!D$9</f>
        <v>-177401.26576231886</v>
      </c>
      <c r="N819" s="175">
        <f>NR_to_Cash!E$9</f>
        <v>-150226.47815209487</v>
      </c>
      <c r="O819" s="175">
        <f>NR_to_Cash!F$9</f>
        <v>-172910.78815747867</v>
      </c>
      <c r="Q819" s="1">
        <v>812</v>
      </c>
      <c r="R819" s="176">
        <v>20715.396872474812</v>
      </c>
      <c r="S819" s="176">
        <v>264902.51678996952</v>
      </c>
      <c r="T819" s="176">
        <v>163164.72720147506</v>
      </c>
      <c r="U819" s="176">
        <v>125812.0161047359</v>
      </c>
      <c r="V819" s="2"/>
      <c r="W819" s="176">
        <v>-4044.3095711169299</v>
      </c>
      <c r="X819" s="176">
        <v>-39957.849010731559</v>
      </c>
      <c r="Y819" s="176">
        <v>-32900.927129038377</v>
      </c>
      <c r="Z819" s="176">
        <v>-39720.788424046477</v>
      </c>
      <c r="AA819" s="2"/>
      <c r="AB819" s="175">
        <v>-54723.468549817509</v>
      </c>
      <c r="AC819" s="175">
        <v>-177401.26576231886</v>
      </c>
      <c r="AD819" s="175">
        <v>-150226.47815209487</v>
      </c>
      <c r="AE819" s="175">
        <v>-172910.78815747867</v>
      </c>
    </row>
    <row r="820" spans="1:31">
      <c r="A820" s="1">
        <v>813</v>
      </c>
      <c r="B820" s="176">
        <f>'T Revenue'!B817-'Year 0'!G$8+'Year 0'!G$122</f>
        <v>1733.9212305664551</v>
      </c>
      <c r="C820" s="176">
        <f>'T Revenue'!C817-'Revenue Requirement'!C$4+'Revenue Requirement'!C$33</f>
        <v>250876.89646729408</v>
      </c>
      <c r="D820" s="176">
        <f>'T Revenue'!D817-'Revenue Requirement'!D$4+'Revenue Requirement'!D$33</f>
        <v>180665.97007958358</v>
      </c>
      <c r="E820" s="176">
        <f>'T Revenue'!E817-'Revenue Requirement'!E$4+'Revenue Requirement'!E$33</f>
        <v>140028.93315484328</v>
      </c>
      <c r="G820" s="179" t="e">
        <f ca="1"/>
        <v>#NAME?</v>
      </c>
      <c r="H820" s="179" t="e">
        <f ca="1"/>
        <v>#NAME?</v>
      </c>
      <c r="I820" s="179" t="e">
        <f ca="1"/>
        <v>#NAME?</v>
      </c>
      <c r="J820" s="179" t="e">
        <f ca="1"/>
        <v>#NAME?</v>
      </c>
      <c r="L820" s="175">
        <f>NR_to_Cash!C$9</f>
        <v>-54723.468549817509</v>
      </c>
      <c r="M820" s="175">
        <f>NR_to_Cash!D$9</f>
        <v>-177401.26576231886</v>
      </c>
      <c r="N820" s="175">
        <f>NR_to_Cash!E$9</f>
        <v>-150226.47815209487</v>
      </c>
      <c r="O820" s="175">
        <f>NR_to_Cash!F$9</f>
        <v>-172910.78815747867</v>
      </c>
      <c r="Q820" s="1">
        <v>813</v>
      </c>
      <c r="R820" s="176">
        <v>1733.9212305664551</v>
      </c>
      <c r="S820" s="176">
        <v>250876.89646729408</v>
      </c>
      <c r="T820" s="176">
        <v>180665.97007958358</v>
      </c>
      <c r="U820" s="176">
        <v>140028.93315484328</v>
      </c>
      <c r="V820" s="2"/>
      <c r="W820" s="176">
        <v>-25278.549578129197</v>
      </c>
      <c r="X820" s="176">
        <v>-46263.464101244928</v>
      </c>
      <c r="Y820" s="176">
        <v>-31617.318866023328</v>
      </c>
      <c r="Z820" s="176">
        <v>-3633.4044163653161</v>
      </c>
      <c r="AA820" s="2"/>
      <c r="AB820" s="175">
        <v>-54723.468549817509</v>
      </c>
      <c r="AC820" s="175">
        <v>-177401.26576231886</v>
      </c>
      <c r="AD820" s="175">
        <v>-150226.47815209487</v>
      </c>
      <c r="AE820" s="175">
        <v>-172910.78815747867</v>
      </c>
    </row>
    <row r="821" spans="1:31">
      <c r="A821" s="1">
        <v>814</v>
      </c>
      <c r="B821" s="176">
        <f>'T Revenue'!B818-'Year 0'!G$8+'Year 0'!G$122</f>
        <v>-21055.44469699543</v>
      </c>
      <c r="C821" s="176">
        <f>'T Revenue'!C818-'Revenue Requirement'!C$4+'Revenue Requirement'!C$33</f>
        <v>182257.87184879882</v>
      </c>
      <c r="D821" s="176">
        <f>'T Revenue'!D818-'Revenue Requirement'!D$4+'Revenue Requirement'!D$33</f>
        <v>162496.07226778404</v>
      </c>
      <c r="E821" s="176">
        <f>'T Revenue'!E818-'Revenue Requirement'!E$4+'Revenue Requirement'!E$33</f>
        <v>114047.72752408171</v>
      </c>
      <c r="G821" s="179" t="e">
        <f ca="1"/>
        <v>#NAME?</v>
      </c>
      <c r="H821" s="179" t="e">
        <f ca="1"/>
        <v>#NAME?</v>
      </c>
      <c r="I821" s="179" t="e">
        <f ca="1"/>
        <v>#NAME?</v>
      </c>
      <c r="J821" s="179" t="e">
        <f ca="1"/>
        <v>#NAME?</v>
      </c>
      <c r="L821" s="175">
        <f>NR_to_Cash!C$9</f>
        <v>-54723.468549817509</v>
      </c>
      <c r="M821" s="175">
        <f>NR_to_Cash!D$9</f>
        <v>-177401.26576231886</v>
      </c>
      <c r="N821" s="175">
        <f>NR_to_Cash!E$9</f>
        <v>-150226.47815209487</v>
      </c>
      <c r="O821" s="175">
        <f>NR_to_Cash!F$9</f>
        <v>-172910.78815747867</v>
      </c>
      <c r="Q821" s="1">
        <v>814</v>
      </c>
      <c r="R821" s="176">
        <v>-21055.44469699543</v>
      </c>
      <c r="S821" s="176">
        <v>182257.87184879882</v>
      </c>
      <c r="T821" s="176">
        <v>162496.07226778404</v>
      </c>
      <c r="U821" s="176">
        <v>114047.72752408171</v>
      </c>
      <c r="V821" s="2"/>
      <c r="W821" s="176">
        <v>-19078.204533767654</v>
      </c>
      <c r="X821" s="176">
        <v>-34134.625195988687</v>
      </c>
      <c r="Y821" s="176">
        <v>748.50384972034954</v>
      </c>
      <c r="Z821" s="176">
        <v>5077.966722345911</v>
      </c>
      <c r="AA821" s="2"/>
      <c r="AB821" s="175">
        <v>-54723.468549817509</v>
      </c>
      <c r="AC821" s="175">
        <v>-177401.26576231886</v>
      </c>
      <c r="AD821" s="175">
        <v>-150226.47815209487</v>
      </c>
      <c r="AE821" s="175">
        <v>-172910.78815747867</v>
      </c>
    </row>
    <row r="822" spans="1:31">
      <c r="A822" s="1">
        <v>815</v>
      </c>
      <c r="B822" s="176">
        <f>'T Revenue'!B819-'Year 0'!G$8+'Year 0'!G$122</f>
        <v>-2503.4141910795588</v>
      </c>
      <c r="C822" s="176">
        <f>'T Revenue'!C819-'Revenue Requirement'!C$4+'Revenue Requirement'!C$33</f>
        <v>221855.69384669815</v>
      </c>
      <c r="D822" s="176">
        <f>'T Revenue'!D819-'Revenue Requirement'!D$4+'Revenue Requirement'!D$33</f>
        <v>106057.1299359512</v>
      </c>
      <c r="E822" s="176">
        <f>'T Revenue'!E819-'Revenue Requirement'!E$4+'Revenue Requirement'!E$33</f>
        <v>108226.80378048937</v>
      </c>
      <c r="G822" s="179" t="e">
        <f ca="1"/>
        <v>#NAME?</v>
      </c>
      <c r="H822" s="179" t="e">
        <f ca="1"/>
        <v>#NAME?</v>
      </c>
      <c r="I822" s="179" t="e">
        <f ca="1"/>
        <v>#NAME?</v>
      </c>
      <c r="J822" s="179" t="e">
        <f ca="1"/>
        <v>#NAME?</v>
      </c>
      <c r="L822" s="175">
        <f>NR_to_Cash!C$9</f>
        <v>-54723.468549817509</v>
      </c>
      <c r="M822" s="175">
        <f>NR_to_Cash!D$9</f>
        <v>-177401.26576231886</v>
      </c>
      <c r="N822" s="175">
        <f>NR_to_Cash!E$9</f>
        <v>-150226.47815209487</v>
      </c>
      <c r="O822" s="175">
        <f>NR_to_Cash!F$9</f>
        <v>-172910.78815747867</v>
      </c>
      <c r="Q822" s="1">
        <v>815</v>
      </c>
      <c r="R822" s="176">
        <v>-2503.4141910795588</v>
      </c>
      <c r="S822" s="176">
        <v>221855.69384669815</v>
      </c>
      <c r="T822" s="176">
        <v>106057.1299359512</v>
      </c>
      <c r="U822" s="176">
        <v>108226.80378048937</v>
      </c>
      <c r="V822" s="2"/>
      <c r="W822" s="176">
        <v>-8387.1000122176483</v>
      </c>
      <c r="X822" s="176">
        <v>-26816.046110142721</v>
      </c>
      <c r="Y822" s="176">
        <v>983.53927269112319</v>
      </c>
      <c r="Z822" s="176">
        <v>10311.706482368289</v>
      </c>
      <c r="AA822" s="2"/>
      <c r="AB822" s="175">
        <v>-54723.468549817509</v>
      </c>
      <c r="AC822" s="175">
        <v>-177401.26576231886</v>
      </c>
      <c r="AD822" s="175">
        <v>-150226.47815209487</v>
      </c>
      <c r="AE822" s="175">
        <v>-172910.78815747867</v>
      </c>
    </row>
    <row r="823" spans="1:31">
      <c r="A823" s="1">
        <v>816</v>
      </c>
      <c r="B823" s="176">
        <f>'T Revenue'!B820-'Year 0'!G$8+'Year 0'!G$122</f>
        <v>-1733.8487810892984</v>
      </c>
      <c r="C823" s="176">
        <f>'T Revenue'!C820-'Revenue Requirement'!C$4+'Revenue Requirement'!C$33</f>
        <v>238969.46398209315</v>
      </c>
      <c r="D823" s="176">
        <f>'T Revenue'!D820-'Revenue Requirement'!D$4+'Revenue Requirement'!D$33</f>
        <v>151809.47766260104</v>
      </c>
      <c r="E823" s="176">
        <f>'T Revenue'!E820-'Revenue Requirement'!E$4+'Revenue Requirement'!E$33</f>
        <v>148848.32805834711</v>
      </c>
      <c r="G823" s="179" t="e">
        <f ca="1"/>
        <v>#NAME?</v>
      </c>
      <c r="H823" s="179" t="e">
        <f ca="1"/>
        <v>#NAME?</v>
      </c>
      <c r="I823" s="179" t="e">
        <f ca="1"/>
        <v>#NAME?</v>
      </c>
      <c r="J823" s="179" t="e">
        <f ca="1"/>
        <v>#NAME?</v>
      </c>
      <c r="L823" s="175">
        <f>NR_to_Cash!C$9</f>
        <v>-54723.468549817509</v>
      </c>
      <c r="M823" s="175">
        <f>NR_to_Cash!D$9</f>
        <v>-177401.26576231886</v>
      </c>
      <c r="N823" s="175">
        <f>NR_to_Cash!E$9</f>
        <v>-150226.47815209487</v>
      </c>
      <c r="O823" s="175">
        <f>NR_to_Cash!F$9</f>
        <v>-172910.78815747867</v>
      </c>
      <c r="Q823" s="1">
        <v>816</v>
      </c>
      <c r="R823" s="176">
        <v>-1733.8487810892984</v>
      </c>
      <c r="S823" s="176">
        <v>238969.46398209315</v>
      </c>
      <c r="T823" s="176">
        <v>151809.47766260104</v>
      </c>
      <c r="U823" s="176">
        <v>148848.32805834711</v>
      </c>
      <c r="V823" s="2"/>
      <c r="W823" s="176">
        <v>-26790.908356220927</v>
      </c>
      <c r="X823" s="176">
        <v>-5352.7417054581456</v>
      </c>
      <c r="Y823" s="176">
        <v>17675.045284602791</v>
      </c>
      <c r="Z823" s="176">
        <v>-19572.41173936124</v>
      </c>
      <c r="AA823" s="2"/>
      <c r="AB823" s="175">
        <v>-54723.468549817509</v>
      </c>
      <c r="AC823" s="175">
        <v>-177401.26576231886</v>
      </c>
      <c r="AD823" s="175">
        <v>-150226.47815209487</v>
      </c>
      <c r="AE823" s="175">
        <v>-172910.78815747867</v>
      </c>
    </row>
    <row r="824" spans="1:31">
      <c r="A824" s="1">
        <v>817</v>
      </c>
      <c r="B824" s="176">
        <f>'T Revenue'!B821-'Year 0'!G$8+'Year 0'!G$122</f>
        <v>-18490.04193047015</v>
      </c>
      <c r="C824" s="176">
        <f>'T Revenue'!C821-'Revenue Requirement'!C$4+'Revenue Requirement'!C$33</f>
        <v>231447.33886262029</v>
      </c>
      <c r="D824" s="176">
        <f>'T Revenue'!D821-'Revenue Requirement'!D$4+'Revenue Requirement'!D$33</f>
        <v>171784.0868081369</v>
      </c>
      <c r="E824" s="176">
        <f>'T Revenue'!E821-'Revenue Requirement'!E$4+'Revenue Requirement'!E$33</f>
        <v>105243.13585411268</v>
      </c>
      <c r="G824" s="179" t="e">
        <f ca="1"/>
        <v>#NAME?</v>
      </c>
      <c r="H824" s="179" t="e">
        <f ca="1"/>
        <v>#NAME?</v>
      </c>
      <c r="I824" s="179" t="e">
        <f ca="1"/>
        <v>#NAME?</v>
      </c>
      <c r="J824" s="179" t="e">
        <f ca="1"/>
        <v>#NAME?</v>
      </c>
      <c r="L824" s="175">
        <f>NR_to_Cash!C$9</f>
        <v>-54723.468549817509</v>
      </c>
      <c r="M824" s="175">
        <f>NR_to_Cash!D$9</f>
        <v>-177401.26576231886</v>
      </c>
      <c r="N824" s="175">
        <f>NR_to_Cash!E$9</f>
        <v>-150226.47815209487</v>
      </c>
      <c r="O824" s="175">
        <f>NR_to_Cash!F$9</f>
        <v>-172910.78815747867</v>
      </c>
      <c r="Q824" s="1">
        <v>817</v>
      </c>
      <c r="R824" s="176">
        <v>-18490.04193047015</v>
      </c>
      <c r="S824" s="176">
        <v>231447.33886262029</v>
      </c>
      <c r="T824" s="176">
        <v>171784.0868081369</v>
      </c>
      <c r="U824" s="176">
        <v>105243.13585411268</v>
      </c>
      <c r="V824" s="2"/>
      <c r="W824" s="176">
        <v>486.32493299327325</v>
      </c>
      <c r="X824" s="176">
        <v>16422.010237795534</v>
      </c>
      <c r="Y824" s="176">
        <v>-20867.339264092036</v>
      </c>
      <c r="Z824" s="176">
        <v>-19239.421236966271</v>
      </c>
      <c r="AA824" s="2"/>
      <c r="AB824" s="175">
        <v>-54723.468549817509</v>
      </c>
      <c r="AC824" s="175">
        <v>-177401.26576231886</v>
      </c>
      <c r="AD824" s="175">
        <v>-150226.47815209487</v>
      </c>
      <c r="AE824" s="175">
        <v>-172910.78815747867</v>
      </c>
    </row>
    <row r="825" spans="1:31">
      <c r="A825" s="1">
        <v>818</v>
      </c>
      <c r="B825" s="176">
        <f>'T Revenue'!B822-'Year 0'!G$8+'Year 0'!G$122</f>
        <v>7378.7406057645567</v>
      </c>
      <c r="C825" s="176">
        <f>'T Revenue'!C822-'Revenue Requirement'!C$4+'Revenue Requirement'!C$33</f>
        <v>245935.4674069765</v>
      </c>
      <c r="D825" s="176">
        <f>'T Revenue'!D822-'Revenue Requirement'!D$4+'Revenue Requirement'!D$33</f>
        <v>179411.4104833724</v>
      </c>
      <c r="E825" s="176">
        <f>'T Revenue'!E822-'Revenue Requirement'!E$4+'Revenue Requirement'!E$33</f>
        <v>122372.4102516023</v>
      </c>
      <c r="G825" s="179" t="e">
        <f ca="1"/>
        <v>#NAME?</v>
      </c>
      <c r="H825" s="179" t="e">
        <f ca="1"/>
        <v>#NAME?</v>
      </c>
      <c r="I825" s="179" t="e">
        <f ca="1"/>
        <v>#NAME?</v>
      </c>
      <c r="J825" s="179" t="e">
        <f ca="1"/>
        <v>#NAME?</v>
      </c>
      <c r="L825" s="175">
        <f>NR_to_Cash!C$9</f>
        <v>-54723.468549817509</v>
      </c>
      <c r="M825" s="175">
        <f>NR_to_Cash!D$9</f>
        <v>-177401.26576231886</v>
      </c>
      <c r="N825" s="175">
        <f>NR_to_Cash!E$9</f>
        <v>-150226.47815209487</v>
      </c>
      <c r="O825" s="175">
        <f>NR_to_Cash!F$9</f>
        <v>-172910.78815747867</v>
      </c>
      <c r="Q825" s="1">
        <v>818</v>
      </c>
      <c r="R825" s="176">
        <v>7378.7406057645567</v>
      </c>
      <c r="S825" s="176">
        <v>245935.4674069765</v>
      </c>
      <c r="T825" s="176">
        <v>179411.4104833724</v>
      </c>
      <c r="U825" s="176">
        <v>122372.4102516023</v>
      </c>
      <c r="V825" s="2"/>
      <c r="W825" s="176">
        <v>18173.977734242682</v>
      </c>
      <c r="X825" s="176">
        <v>-63292.611553110648</v>
      </c>
      <c r="Y825" s="176">
        <v>-19336.012591331499</v>
      </c>
      <c r="Z825" s="176">
        <v>-27683.898995628813</v>
      </c>
      <c r="AA825" s="2"/>
      <c r="AB825" s="175">
        <v>-54723.468549817509</v>
      </c>
      <c r="AC825" s="175">
        <v>-177401.26576231886</v>
      </c>
      <c r="AD825" s="175">
        <v>-150226.47815209487</v>
      </c>
      <c r="AE825" s="175">
        <v>-172910.78815747867</v>
      </c>
    </row>
    <row r="826" spans="1:31">
      <c r="A826" s="1">
        <v>819</v>
      </c>
      <c r="B826" s="176">
        <f>'T Revenue'!B823-'Year 0'!G$8+'Year 0'!G$122</f>
        <v>-9001.9274471430108</v>
      </c>
      <c r="C826" s="176">
        <f>'T Revenue'!C823-'Revenue Requirement'!C$4+'Revenue Requirement'!C$33</f>
        <v>251764.34923723596</v>
      </c>
      <c r="D826" s="176">
        <f>'T Revenue'!D823-'Revenue Requirement'!D$4+'Revenue Requirement'!D$33</f>
        <v>155634.60201280843</v>
      </c>
      <c r="E826" s="176">
        <f>'T Revenue'!E823-'Revenue Requirement'!E$4+'Revenue Requirement'!E$33</f>
        <v>72517.295359771</v>
      </c>
      <c r="G826" s="179" t="e">
        <f ca="1"/>
        <v>#NAME?</v>
      </c>
      <c r="H826" s="179" t="e">
        <f ca="1"/>
        <v>#NAME?</v>
      </c>
      <c r="I826" s="179" t="e">
        <f ca="1"/>
        <v>#NAME?</v>
      </c>
      <c r="J826" s="179" t="e">
        <f ca="1"/>
        <v>#NAME?</v>
      </c>
      <c r="L826" s="175">
        <f>NR_to_Cash!C$9</f>
        <v>-54723.468549817509</v>
      </c>
      <c r="M826" s="175">
        <f>NR_to_Cash!D$9</f>
        <v>-177401.26576231886</v>
      </c>
      <c r="N826" s="175">
        <f>NR_to_Cash!E$9</f>
        <v>-150226.47815209487</v>
      </c>
      <c r="O826" s="175">
        <f>NR_to_Cash!F$9</f>
        <v>-172910.78815747867</v>
      </c>
      <c r="Q826" s="1">
        <v>819</v>
      </c>
      <c r="R826" s="176">
        <v>-9001.9274471430108</v>
      </c>
      <c r="S826" s="176">
        <v>251764.34923723596</v>
      </c>
      <c r="T826" s="176">
        <v>155634.60201280843</v>
      </c>
      <c r="U826" s="176">
        <v>72517.295359771</v>
      </c>
      <c r="V826" s="2"/>
      <c r="W826" s="176">
        <v>-36047.736998778768</v>
      </c>
      <c r="X826" s="176">
        <v>13791.086701937951</v>
      </c>
      <c r="Y826" s="176">
        <v>-10990.471750061726</v>
      </c>
      <c r="Z826" s="176">
        <v>-14610.096708204597</v>
      </c>
      <c r="AA826" s="2"/>
      <c r="AB826" s="175">
        <v>-54723.468549817509</v>
      </c>
      <c r="AC826" s="175">
        <v>-177401.26576231886</v>
      </c>
      <c r="AD826" s="175">
        <v>-150226.47815209487</v>
      </c>
      <c r="AE826" s="175">
        <v>-172910.78815747867</v>
      </c>
    </row>
    <row r="827" spans="1:31">
      <c r="A827" s="1">
        <v>820</v>
      </c>
      <c r="B827" s="176">
        <f>'T Revenue'!B824-'Year 0'!G$8+'Year 0'!G$122</f>
        <v>3958.452795604011</v>
      </c>
      <c r="C827" s="176">
        <f>'T Revenue'!C824-'Revenue Requirement'!C$4+'Revenue Requirement'!C$33</f>
        <v>200670.18206971581</v>
      </c>
      <c r="D827" s="176">
        <f>'T Revenue'!D824-'Revenue Requirement'!D$4+'Revenue Requirement'!D$33</f>
        <v>134234.02927069156</v>
      </c>
      <c r="E827" s="176">
        <f>'T Revenue'!E824-'Revenue Requirement'!E$4+'Revenue Requirement'!E$33</f>
        <v>7257.1682310660835</v>
      </c>
      <c r="G827" s="179" t="e">
        <f ca="1"/>
        <v>#NAME?</v>
      </c>
      <c r="H827" s="179" t="e">
        <f ca="1"/>
        <v>#NAME?</v>
      </c>
      <c r="I827" s="179" t="e">
        <f ca="1"/>
        <v>#NAME?</v>
      </c>
      <c r="J827" s="179" t="e">
        <f ca="1"/>
        <v>#NAME?</v>
      </c>
      <c r="L827" s="175">
        <f>NR_to_Cash!C$9</f>
        <v>-54723.468549817509</v>
      </c>
      <c r="M827" s="175">
        <f>NR_to_Cash!D$9</f>
        <v>-177401.26576231886</v>
      </c>
      <c r="N827" s="175">
        <f>NR_to_Cash!E$9</f>
        <v>-150226.47815209487</v>
      </c>
      <c r="O827" s="175">
        <f>NR_to_Cash!F$9</f>
        <v>-172910.78815747867</v>
      </c>
      <c r="Q827" s="1">
        <v>820</v>
      </c>
      <c r="R827" s="176">
        <v>3958.452795604011</v>
      </c>
      <c r="S827" s="176">
        <v>200670.18206971581</v>
      </c>
      <c r="T827" s="176">
        <v>134234.02927069156</v>
      </c>
      <c r="U827" s="176">
        <v>7257.1682310660835</v>
      </c>
      <c r="V827" s="2"/>
      <c r="W827" s="176">
        <v>6452.0417670126772</v>
      </c>
      <c r="X827" s="176">
        <v>-27763.480012840591</v>
      </c>
      <c r="Y827" s="176">
        <v>-15846.156426962698</v>
      </c>
      <c r="Z827" s="176">
        <v>-42653.714629011694</v>
      </c>
      <c r="AA827" s="2"/>
      <c r="AB827" s="175">
        <v>-54723.468549817509</v>
      </c>
      <c r="AC827" s="175">
        <v>-177401.26576231886</v>
      </c>
      <c r="AD827" s="175">
        <v>-150226.47815209487</v>
      </c>
      <c r="AE827" s="175">
        <v>-172910.78815747867</v>
      </c>
    </row>
    <row r="828" spans="1:31">
      <c r="A828" s="1">
        <v>821</v>
      </c>
      <c r="B828" s="176">
        <f>'T Revenue'!B825-'Year 0'!G$8+'Year 0'!G$122</f>
        <v>-12168.650873774663</v>
      </c>
      <c r="C828" s="176">
        <f>'T Revenue'!C825-'Revenue Requirement'!C$4+'Revenue Requirement'!C$33</f>
        <v>207610.86427454255</v>
      </c>
      <c r="D828" s="176">
        <f>'T Revenue'!D825-'Revenue Requirement'!D$4+'Revenue Requirement'!D$33</f>
        <v>143426.16301497119</v>
      </c>
      <c r="E828" s="176">
        <f>'T Revenue'!E825-'Revenue Requirement'!E$4+'Revenue Requirement'!E$33</f>
        <v>83227.278109753272</v>
      </c>
      <c r="G828" s="179" t="e">
        <f ca="1"/>
        <v>#NAME?</v>
      </c>
      <c r="H828" s="179" t="e">
        <f ca="1"/>
        <v>#NAME?</v>
      </c>
      <c r="I828" s="179" t="e">
        <f ca="1"/>
        <v>#NAME?</v>
      </c>
      <c r="J828" s="179" t="e">
        <f ca="1"/>
        <v>#NAME?</v>
      </c>
      <c r="L828" s="175">
        <f>NR_to_Cash!C$9</f>
        <v>-54723.468549817509</v>
      </c>
      <c r="M828" s="175">
        <f>NR_to_Cash!D$9</f>
        <v>-177401.26576231886</v>
      </c>
      <c r="N828" s="175">
        <f>NR_to_Cash!E$9</f>
        <v>-150226.47815209487</v>
      </c>
      <c r="O828" s="175">
        <f>NR_to_Cash!F$9</f>
        <v>-172910.78815747867</v>
      </c>
      <c r="Q828" s="1">
        <v>821</v>
      </c>
      <c r="R828" s="176">
        <v>-12168.650873774663</v>
      </c>
      <c r="S828" s="176">
        <v>207610.86427454255</v>
      </c>
      <c r="T828" s="176">
        <v>143426.16301497119</v>
      </c>
      <c r="U828" s="176">
        <v>83227.278109753272</v>
      </c>
      <c r="V828" s="2"/>
      <c r="W828" s="176">
        <v>-2639.4908951850375</v>
      </c>
      <c r="X828" s="176">
        <v>-12584.413120622747</v>
      </c>
      <c r="Y828" s="176">
        <v>17140.270378407091</v>
      </c>
      <c r="Z828" s="176">
        <v>-17031.807917900383</v>
      </c>
      <c r="AA828" s="2"/>
      <c r="AB828" s="175">
        <v>-54723.468549817509</v>
      </c>
      <c r="AC828" s="175">
        <v>-177401.26576231886</v>
      </c>
      <c r="AD828" s="175">
        <v>-150226.47815209487</v>
      </c>
      <c r="AE828" s="175">
        <v>-172910.78815747867</v>
      </c>
    </row>
    <row r="829" spans="1:31">
      <c r="A829" s="1">
        <v>822</v>
      </c>
      <c r="B829" s="176">
        <f>'T Revenue'!B826-'Year 0'!G$8+'Year 0'!G$122</f>
        <v>1449.3440636887681</v>
      </c>
      <c r="C829" s="176">
        <f>'T Revenue'!C826-'Revenue Requirement'!C$4+'Revenue Requirement'!C$33</f>
        <v>253672.30578839569</v>
      </c>
      <c r="D829" s="176">
        <f>'T Revenue'!D826-'Revenue Requirement'!D$4+'Revenue Requirement'!D$33</f>
        <v>167809.84841570328</v>
      </c>
      <c r="E829" s="176">
        <f>'T Revenue'!E826-'Revenue Requirement'!E$4+'Revenue Requirement'!E$33</f>
        <v>119672.95488473726</v>
      </c>
      <c r="G829" s="179" t="e">
        <f ca="1"/>
        <v>#NAME?</v>
      </c>
      <c r="H829" s="179" t="e">
        <f ca="1"/>
        <v>#NAME?</v>
      </c>
      <c r="I829" s="179" t="e">
        <f ca="1"/>
        <v>#NAME?</v>
      </c>
      <c r="J829" s="179" t="e">
        <f ca="1"/>
        <v>#NAME?</v>
      </c>
      <c r="L829" s="175">
        <f>NR_to_Cash!C$9</f>
        <v>-54723.468549817509</v>
      </c>
      <c r="M829" s="175">
        <f>NR_to_Cash!D$9</f>
        <v>-177401.26576231886</v>
      </c>
      <c r="N829" s="175">
        <f>NR_to_Cash!E$9</f>
        <v>-150226.47815209487</v>
      </c>
      <c r="O829" s="175">
        <f>NR_to_Cash!F$9</f>
        <v>-172910.78815747867</v>
      </c>
      <c r="Q829" s="1">
        <v>822</v>
      </c>
      <c r="R829" s="176">
        <v>1449.3440636887681</v>
      </c>
      <c r="S829" s="176">
        <v>253672.30578839569</v>
      </c>
      <c r="T829" s="176">
        <v>167809.84841570328</v>
      </c>
      <c r="U829" s="176">
        <v>119672.95488473726</v>
      </c>
      <c r="V829" s="2"/>
      <c r="W829" s="176">
        <v>-16419.769508590573</v>
      </c>
      <c r="X829" s="176">
        <v>-14694.237613767385</v>
      </c>
      <c r="Y829" s="176">
        <v>-38900.731808860321</v>
      </c>
      <c r="Z829" s="176">
        <v>-7097.6284809473436</v>
      </c>
      <c r="AA829" s="2"/>
      <c r="AB829" s="175">
        <v>-54723.468549817509</v>
      </c>
      <c r="AC829" s="175">
        <v>-177401.26576231886</v>
      </c>
      <c r="AD829" s="175">
        <v>-150226.47815209487</v>
      </c>
      <c r="AE829" s="175">
        <v>-172910.78815747867</v>
      </c>
    </row>
    <row r="830" spans="1:31">
      <c r="A830" s="1">
        <v>823</v>
      </c>
      <c r="B830" s="176">
        <f>'T Revenue'!B827-'Year 0'!G$8+'Year 0'!G$122</f>
        <v>17028.212396059651</v>
      </c>
      <c r="C830" s="176">
        <f>'T Revenue'!C827-'Revenue Requirement'!C$4+'Revenue Requirement'!C$33</f>
        <v>259432.30517899268</v>
      </c>
      <c r="D830" s="176">
        <f>'T Revenue'!D827-'Revenue Requirement'!D$4+'Revenue Requirement'!D$33</f>
        <v>160311.47021626029</v>
      </c>
      <c r="E830" s="176">
        <f>'T Revenue'!E827-'Revenue Requirement'!E$4+'Revenue Requirement'!E$33</f>
        <v>95041.550048755715</v>
      </c>
      <c r="G830" s="179" t="e">
        <f ca="1"/>
        <v>#NAME?</v>
      </c>
      <c r="H830" s="179" t="e">
        <f ca="1"/>
        <v>#NAME?</v>
      </c>
      <c r="I830" s="179" t="e">
        <f ca="1"/>
        <v>#NAME?</v>
      </c>
      <c r="J830" s="179" t="e">
        <f ca="1"/>
        <v>#NAME?</v>
      </c>
      <c r="L830" s="175">
        <f>NR_to_Cash!C$9</f>
        <v>-54723.468549817509</v>
      </c>
      <c r="M830" s="175">
        <f>NR_to_Cash!D$9</f>
        <v>-177401.26576231886</v>
      </c>
      <c r="N830" s="175">
        <f>NR_to_Cash!E$9</f>
        <v>-150226.47815209487</v>
      </c>
      <c r="O830" s="175">
        <f>NR_to_Cash!F$9</f>
        <v>-172910.78815747867</v>
      </c>
      <c r="Q830" s="1">
        <v>823</v>
      </c>
      <c r="R830" s="176">
        <v>17028.212396059651</v>
      </c>
      <c r="S830" s="176">
        <v>259432.30517899268</v>
      </c>
      <c r="T830" s="176">
        <v>160311.47021626029</v>
      </c>
      <c r="U830" s="176">
        <v>95041.550048755715</v>
      </c>
      <c r="V830" s="2"/>
      <c r="W830" s="176">
        <v>-16599.312558680889</v>
      </c>
      <c r="X830" s="176">
        <v>4105.7420821224805</v>
      </c>
      <c r="Y830" s="176">
        <v>-3959.2982670906931</v>
      </c>
      <c r="Z830" s="176">
        <v>-9891.7134865680709</v>
      </c>
      <c r="AA830" s="2"/>
      <c r="AB830" s="175">
        <v>-54723.468549817509</v>
      </c>
      <c r="AC830" s="175">
        <v>-177401.26576231886</v>
      </c>
      <c r="AD830" s="175">
        <v>-150226.47815209487</v>
      </c>
      <c r="AE830" s="175">
        <v>-172910.78815747867</v>
      </c>
    </row>
    <row r="831" spans="1:31">
      <c r="A831" s="1">
        <v>824</v>
      </c>
      <c r="B831" s="176">
        <f>'T Revenue'!B828-'Year 0'!G$8+'Year 0'!G$122</f>
        <v>-9482.3204368597362</v>
      </c>
      <c r="C831" s="176">
        <f>'T Revenue'!C828-'Revenue Requirement'!C$4+'Revenue Requirement'!C$33</f>
        <v>231439.36609134707</v>
      </c>
      <c r="D831" s="176">
        <f>'T Revenue'!D828-'Revenue Requirement'!D$4+'Revenue Requirement'!D$33</f>
        <v>162830.64437811216</v>
      </c>
      <c r="E831" s="176">
        <f>'T Revenue'!E828-'Revenue Requirement'!E$4+'Revenue Requirement'!E$33</f>
        <v>149618.53701289766</v>
      </c>
      <c r="G831" s="179" t="e">
        <f ca="1"/>
        <v>#NAME?</v>
      </c>
      <c r="H831" s="179" t="e">
        <f ca="1"/>
        <v>#NAME?</v>
      </c>
      <c r="I831" s="179" t="e">
        <f ca="1"/>
        <v>#NAME?</v>
      </c>
      <c r="J831" s="179" t="e">
        <f ca="1"/>
        <v>#NAME?</v>
      </c>
      <c r="L831" s="175">
        <f>NR_to_Cash!C$9</f>
        <v>-54723.468549817509</v>
      </c>
      <c r="M831" s="175">
        <f>NR_to_Cash!D$9</f>
        <v>-177401.26576231886</v>
      </c>
      <c r="N831" s="175">
        <f>NR_to_Cash!E$9</f>
        <v>-150226.47815209487</v>
      </c>
      <c r="O831" s="175">
        <f>NR_to_Cash!F$9</f>
        <v>-172910.78815747867</v>
      </c>
      <c r="Q831" s="1">
        <v>824</v>
      </c>
      <c r="R831" s="176">
        <v>-9482.3204368597362</v>
      </c>
      <c r="S831" s="176">
        <v>231439.36609134707</v>
      </c>
      <c r="T831" s="176">
        <v>162830.64437811216</v>
      </c>
      <c r="U831" s="176">
        <v>149618.53701289766</v>
      </c>
      <c r="V831" s="2"/>
      <c r="W831" s="176">
        <v>9313.3829947365448</v>
      </c>
      <c r="X831" s="176">
        <v>-52286.61662847735</v>
      </c>
      <c r="Y831" s="176">
        <v>377.42140614590608</v>
      </c>
      <c r="Z831" s="176">
        <v>-19294.807304803515</v>
      </c>
      <c r="AA831" s="2"/>
      <c r="AB831" s="175">
        <v>-54723.468549817509</v>
      </c>
      <c r="AC831" s="175">
        <v>-177401.26576231886</v>
      </c>
      <c r="AD831" s="175">
        <v>-150226.47815209487</v>
      </c>
      <c r="AE831" s="175">
        <v>-172910.78815747867</v>
      </c>
    </row>
    <row r="832" spans="1:31">
      <c r="A832" s="1">
        <v>825</v>
      </c>
      <c r="B832" s="176">
        <f>'T Revenue'!B829-'Year 0'!G$8+'Year 0'!G$122</f>
        <v>-9802.1521115514915</v>
      </c>
      <c r="C832" s="176">
        <f>'T Revenue'!C829-'Revenue Requirement'!C$4+'Revenue Requirement'!C$33</f>
        <v>254951.86396024469</v>
      </c>
      <c r="D832" s="176">
        <f>'T Revenue'!D829-'Revenue Requirement'!D$4+'Revenue Requirement'!D$33</f>
        <v>179537.16204081406</v>
      </c>
      <c r="E832" s="176">
        <f>'T Revenue'!E829-'Revenue Requirement'!E$4+'Revenue Requirement'!E$33</f>
        <v>107220.91215612972</v>
      </c>
      <c r="G832" s="179" t="e">
        <f ca="1"/>
        <v>#NAME?</v>
      </c>
      <c r="H832" s="179" t="e">
        <f ca="1"/>
        <v>#NAME?</v>
      </c>
      <c r="I832" s="179" t="e">
        <f ca="1"/>
        <v>#NAME?</v>
      </c>
      <c r="J832" s="179" t="e">
        <f ca="1"/>
        <v>#NAME?</v>
      </c>
      <c r="L832" s="175">
        <f>NR_to_Cash!C$9</f>
        <v>-54723.468549817509</v>
      </c>
      <c r="M832" s="175">
        <f>NR_to_Cash!D$9</f>
        <v>-177401.26576231886</v>
      </c>
      <c r="N832" s="175">
        <f>NR_to_Cash!E$9</f>
        <v>-150226.47815209487</v>
      </c>
      <c r="O832" s="175">
        <f>NR_to_Cash!F$9</f>
        <v>-172910.78815747867</v>
      </c>
      <c r="Q832" s="1">
        <v>825</v>
      </c>
      <c r="R832" s="176">
        <v>-9802.1521115514915</v>
      </c>
      <c r="S832" s="176">
        <v>254951.86396024469</v>
      </c>
      <c r="T832" s="176">
        <v>179537.16204081406</v>
      </c>
      <c r="U832" s="176">
        <v>107220.91215612972</v>
      </c>
      <c r="V832" s="2"/>
      <c r="W832" s="176">
        <v>-41726.06501782476</v>
      </c>
      <c r="X832" s="176">
        <v>-392.0744822525885</v>
      </c>
      <c r="Y832" s="176">
        <v>-23812.351165628759</v>
      </c>
      <c r="Z832" s="176">
        <v>-12495.737161584431</v>
      </c>
      <c r="AA832" s="2"/>
      <c r="AB832" s="175">
        <v>-54723.468549817509</v>
      </c>
      <c r="AC832" s="175">
        <v>-177401.26576231886</v>
      </c>
      <c r="AD832" s="175">
        <v>-150226.47815209487</v>
      </c>
      <c r="AE832" s="175">
        <v>-172910.78815747867</v>
      </c>
    </row>
    <row r="833" spans="1:31">
      <c r="A833" s="1">
        <v>826</v>
      </c>
      <c r="B833" s="176">
        <f>'T Revenue'!B830-'Year 0'!G$8+'Year 0'!G$122</f>
        <v>-13226.06168804178</v>
      </c>
      <c r="C833" s="176">
        <f>'T Revenue'!C830-'Revenue Requirement'!C$4+'Revenue Requirement'!C$33</f>
        <v>230951.95001789322</v>
      </c>
      <c r="D833" s="176">
        <f>'T Revenue'!D830-'Revenue Requirement'!D$4+'Revenue Requirement'!D$33</f>
        <v>159076.177513598</v>
      </c>
      <c r="E833" s="176">
        <f>'T Revenue'!E830-'Revenue Requirement'!E$4+'Revenue Requirement'!E$33</f>
        <v>97623.02604661067</v>
      </c>
      <c r="G833" s="179" t="e">
        <f ca="1"/>
        <v>#NAME?</v>
      </c>
      <c r="H833" s="179" t="e">
        <f ca="1"/>
        <v>#NAME?</v>
      </c>
      <c r="I833" s="179" t="e">
        <f ca="1"/>
        <v>#NAME?</v>
      </c>
      <c r="J833" s="179" t="e">
        <f ca="1"/>
        <v>#NAME?</v>
      </c>
      <c r="L833" s="175">
        <f>NR_to_Cash!C$9</f>
        <v>-54723.468549817509</v>
      </c>
      <c r="M833" s="175">
        <f>NR_to_Cash!D$9</f>
        <v>-177401.26576231886</v>
      </c>
      <c r="N833" s="175">
        <f>NR_to_Cash!E$9</f>
        <v>-150226.47815209487</v>
      </c>
      <c r="O833" s="175">
        <f>NR_to_Cash!F$9</f>
        <v>-172910.78815747867</v>
      </c>
      <c r="Q833" s="1">
        <v>826</v>
      </c>
      <c r="R833" s="176">
        <v>-13226.06168804178</v>
      </c>
      <c r="S833" s="176">
        <v>230951.95001789322</v>
      </c>
      <c r="T833" s="176">
        <v>159076.177513598</v>
      </c>
      <c r="U833" s="176">
        <v>97623.02604661067</v>
      </c>
      <c r="V833" s="2"/>
      <c r="W833" s="176">
        <v>-19699.229088138789</v>
      </c>
      <c r="X833" s="176">
        <v>1412.7047702940181</v>
      </c>
      <c r="Y833" s="176">
        <v>420.28604064392857</v>
      </c>
      <c r="Z833" s="176">
        <v>6573.2098405275028</v>
      </c>
      <c r="AA833" s="2"/>
      <c r="AB833" s="175">
        <v>-54723.468549817509</v>
      </c>
      <c r="AC833" s="175">
        <v>-177401.26576231886</v>
      </c>
      <c r="AD833" s="175">
        <v>-150226.47815209487</v>
      </c>
      <c r="AE833" s="175">
        <v>-172910.78815747867</v>
      </c>
    </row>
    <row r="834" spans="1:31">
      <c r="A834" s="1">
        <v>827</v>
      </c>
      <c r="B834" s="176">
        <f>'T Revenue'!B831-'Year 0'!G$8+'Year 0'!G$122</f>
        <v>8237.8480362573173</v>
      </c>
      <c r="C834" s="176">
        <f>'T Revenue'!C831-'Revenue Requirement'!C$4+'Revenue Requirement'!C$33</f>
        <v>277332.52267050184</v>
      </c>
      <c r="D834" s="176">
        <f>'T Revenue'!D831-'Revenue Requirement'!D$4+'Revenue Requirement'!D$33</f>
        <v>166226.5739200688</v>
      </c>
      <c r="E834" s="176">
        <f>'T Revenue'!E831-'Revenue Requirement'!E$4+'Revenue Requirement'!E$33</f>
        <v>91630.28302445123</v>
      </c>
      <c r="G834" s="179" t="e">
        <f ca="1"/>
        <v>#NAME?</v>
      </c>
      <c r="H834" s="179" t="e">
        <f ca="1"/>
        <v>#NAME?</v>
      </c>
      <c r="I834" s="179" t="e">
        <f ca="1"/>
        <v>#NAME?</v>
      </c>
      <c r="J834" s="179" t="e">
        <f ca="1"/>
        <v>#NAME?</v>
      </c>
      <c r="L834" s="175">
        <f>NR_to_Cash!C$9</f>
        <v>-54723.468549817509</v>
      </c>
      <c r="M834" s="175">
        <f>NR_to_Cash!D$9</f>
        <v>-177401.26576231886</v>
      </c>
      <c r="N834" s="175">
        <f>NR_to_Cash!E$9</f>
        <v>-150226.47815209487</v>
      </c>
      <c r="O834" s="175">
        <f>NR_to_Cash!F$9</f>
        <v>-172910.78815747867</v>
      </c>
      <c r="Q834" s="1">
        <v>827</v>
      </c>
      <c r="R834" s="176">
        <v>8237.8480362573173</v>
      </c>
      <c r="S834" s="176">
        <v>277332.52267050184</v>
      </c>
      <c r="T834" s="176">
        <v>166226.5739200688</v>
      </c>
      <c r="U834" s="176">
        <v>91630.28302445123</v>
      </c>
      <c r="V834" s="2"/>
      <c r="W834" s="176">
        <v>16360.134024020168</v>
      </c>
      <c r="X834" s="176">
        <v>-39405.871414430672</v>
      </c>
      <c r="Y834" s="176">
        <v>-19789.098329273751</v>
      </c>
      <c r="Z834" s="176">
        <v>-1978.4972255211323</v>
      </c>
      <c r="AA834" s="2"/>
      <c r="AB834" s="175">
        <v>-54723.468549817509</v>
      </c>
      <c r="AC834" s="175">
        <v>-177401.26576231886</v>
      </c>
      <c r="AD834" s="175">
        <v>-150226.47815209487</v>
      </c>
      <c r="AE834" s="175">
        <v>-172910.78815747867</v>
      </c>
    </row>
    <row r="835" spans="1:31">
      <c r="A835" s="1">
        <v>828</v>
      </c>
      <c r="B835" s="176">
        <f>'T Revenue'!B832-'Year 0'!G$8+'Year 0'!G$122</f>
        <v>-25240.091954212403</v>
      </c>
      <c r="C835" s="176">
        <f>'T Revenue'!C832-'Revenue Requirement'!C$4+'Revenue Requirement'!C$33</f>
        <v>212678.79381933971</v>
      </c>
      <c r="D835" s="176">
        <f>'T Revenue'!D832-'Revenue Requirement'!D$4+'Revenue Requirement'!D$33</f>
        <v>93728.891067689052</v>
      </c>
      <c r="E835" s="176">
        <f>'T Revenue'!E832-'Revenue Requirement'!E$4+'Revenue Requirement'!E$33</f>
        <v>49133.315561848227</v>
      </c>
      <c r="G835" s="179" t="e">
        <f ca="1"/>
        <v>#NAME?</v>
      </c>
      <c r="H835" s="179" t="e">
        <f ca="1"/>
        <v>#NAME?</v>
      </c>
      <c r="I835" s="179" t="e">
        <f ca="1"/>
        <v>#NAME?</v>
      </c>
      <c r="J835" s="179" t="e">
        <f ca="1"/>
        <v>#NAME?</v>
      </c>
      <c r="L835" s="175">
        <f>NR_to_Cash!C$9</f>
        <v>-54723.468549817509</v>
      </c>
      <c r="M835" s="175">
        <f>NR_to_Cash!D$9</f>
        <v>-177401.26576231886</v>
      </c>
      <c r="N835" s="175">
        <f>NR_to_Cash!E$9</f>
        <v>-150226.47815209487</v>
      </c>
      <c r="O835" s="175">
        <f>NR_to_Cash!F$9</f>
        <v>-172910.78815747867</v>
      </c>
      <c r="Q835" s="1">
        <v>828</v>
      </c>
      <c r="R835" s="176">
        <v>-25240.091954212403</v>
      </c>
      <c r="S835" s="176">
        <v>212678.79381933971</v>
      </c>
      <c r="T835" s="176">
        <v>93728.891067689052</v>
      </c>
      <c r="U835" s="176">
        <v>49133.315561848227</v>
      </c>
      <c r="V835" s="2"/>
      <c r="W835" s="176">
        <v>-12527.112277658423</v>
      </c>
      <c r="X835" s="176">
        <v>-4450.7941578507889</v>
      </c>
      <c r="Y835" s="176">
        <v>-4606.7598434798419</v>
      </c>
      <c r="Z835" s="176">
        <v>-9488.7502025540452</v>
      </c>
      <c r="AA835" s="2"/>
      <c r="AB835" s="175">
        <v>-54723.468549817509</v>
      </c>
      <c r="AC835" s="175">
        <v>-177401.26576231886</v>
      </c>
      <c r="AD835" s="175">
        <v>-150226.47815209487</v>
      </c>
      <c r="AE835" s="175">
        <v>-172910.78815747867</v>
      </c>
    </row>
    <row r="836" spans="1:31">
      <c r="A836" s="1">
        <v>829</v>
      </c>
      <c r="B836" s="176">
        <f>'T Revenue'!B833-'Year 0'!G$8+'Year 0'!G$122</f>
        <v>32640.107232379727</v>
      </c>
      <c r="C836" s="176">
        <f>'T Revenue'!C833-'Revenue Requirement'!C$4+'Revenue Requirement'!C$33</f>
        <v>230868.62883769395</v>
      </c>
      <c r="D836" s="176">
        <f>'T Revenue'!D833-'Revenue Requirement'!D$4+'Revenue Requirement'!D$33</f>
        <v>142658.88235525368</v>
      </c>
      <c r="E836" s="176">
        <f>'T Revenue'!E833-'Revenue Requirement'!E$4+'Revenue Requirement'!E$33</f>
        <v>115144.52789426362</v>
      </c>
      <c r="G836" s="179" t="e">
        <f ca="1"/>
        <v>#NAME?</v>
      </c>
      <c r="H836" s="179" t="e">
        <f ca="1"/>
        <v>#NAME?</v>
      </c>
      <c r="I836" s="179" t="e">
        <f ca="1"/>
        <v>#NAME?</v>
      </c>
      <c r="J836" s="179" t="e">
        <f ca="1"/>
        <v>#NAME?</v>
      </c>
      <c r="L836" s="175">
        <f>NR_to_Cash!C$9</f>
        <v>-54723.468549817509</v>
      </c>
      <c r="M836" s="175">
        <f>NR_to_Cash!D$9</f>
        <v>-177401.26576231886</v>
      </c>
      <c r="N836" s="175">
        <f>NR_to_Cash!E$9</f>
        <v>-150226.47815209487</v>
      </c>
      <c r="O836" s="175">
        <f>NR_to_Cash!F$9</f>
        <v>-172910.78815747867</v>
      </c>
      <c r="Q836" s="1">
        <v>829</v>
      </c>
      <c r="R836" s="176">
        <v>32640.107232379727</v>
      </c>
      <c r="S836" s="176">
        <v>230868.62883769395</v>
      </c>
      <c r="T836" s="176">
        <v>142658.88235525368</v>
      </c>
      <c r="U836" s="176">
        <v>115144.52789426362</v>
      </c>
      <c r="V836" s="2"/>
      <c r="W836" s="176">
        <v>-2168.3088918427238</v>
      </c>
      <c r="X836" s="176">
        <v>-32266.236582383979</v>
      </c>
      <c r="Y836" s="176">
        <v>-34874.361568637658</v>
      </c>
      <c r="Z836" s="176">
        <v>12579.450511689996</v>
      </c>
      <c r="AA836" s="2"/>
      <c r="AB836" s="175">
        <v>-54723.468549817509</v>
      </c>
      <c r="AC836" s="175">
        <v>-177401.26576231886</v>
      </c>
      <c r="AD836" s="175">
        <v>-150226.47815209487</v>
      </c>
      <c r="AE836" s="175">
        <v>-172910.78815747867</v>
      </c>
    </row>
    <row r="837" spans="1:31">
      <c r="A837" s="1">
        <v>830</v>
      </c>
      <c r="B837" s="176">
        <f>'T Revenue'!B834-'Year 0'!G$8+'Year 0'!G$122</f>
        <v>24433.269264427712</v>
      </c>
      <c r="C837" s="176">
        <f>'T Revenue'!C834-'Revenue Requirement'!C$4+'Revenue Requirement'!C$33</f>
        <v>265889.76209050487</v>
      </c>
      <c r="D837" s="176">
        <f>'T Revenue'!D834-'Revenue Requirement'!D$4+'Revenue Requirement'!D$33</f>
        <v>192654.23992701271</v>
      </c>
      <c r="E837" s="176">
        <f>'T Revenue'!E834-'Revenue Requirement'!E$4+'Revenue Requirement'!E$33</f>
        <v>124574.31542099221</v>
      </c>
      <c r="G837" s="179" t="e">
        <f ca="1"/>
        <v>#NAME?</v>
      </c>
      <c r="H837" s="179" t="e">
        <f ca="1"/>
        <v>#NAME?</v>
      </c>
      <c r="I837" s="179" t="e">
        <f ca="1"/>
        <v>#NAME?</v>
      </c>
      <c r="J837" s="179" t="e">
        <f ca="1"/>
        <v>#NAME?</v>
      </c>
      <c r="L837" s="175">
        <f>NR_to_Cash!C$9</f>
        <v>-54723.468549817509</v>
      </c>
      <c r="M837" s="175">
        <f>NR_to_Cash!D$9</f>
        <v>-177401.26576231886</v>
      </c>
      <c r="N837" s="175">
        <f>NR_to_Cash!E$9</f>
        <v>-150226.47815209487</v>
      </c>
      <c r="O837" s="175">
        <f>NR_to_Cash!F$9</f>
        <v>-172910.78815747867</v>
      </c>
      <c r="Q837" s="1">
        <v>830</v>
      </c>
      <c r="R837" s="176">
        <v>24433.269264427712</v>
      </c>
      <c r="S837" s="176">
        <v>265889.76209050487</v>
      </c>
      <c r="T837" s="176">
        <v>192654.23992701271</v>
      </c>
      <c r="U837" s="176">
        <v>124574.31542099221</v>
      </c>
      <c r="V837" s="2"/>
      <c r="W837" s="176">
        <v>-8915.376794155105</v>
      </c>
      <c r="X837" s="176">
        <v>-29236.745899711037</v>
      </c>
      <c r="Y837" s="176">
        <v>-15071.187090495601</v>
      </c>
      <c r="Z837" s="176">
        <v>2851.5302637880668</v>
      </c>
      <c r="AA837" s="2"/>
      <c r="AB837" s="175">
        <v>-54723.468549817509</v>
      </c>
      <c r="AC837" s="175">
        <v>-177401.26576231886</v>
      </c>
      <c r="AD837" s="175">
        <v>-150226.47815209487</v>
      </c>
      <c r="AE837" s="175">
        <v>-172910.78815747867</v>
      </c>
    </row>
    <row r="838" spans="1:31">
      <c r="A838" s="1">
        <v>831</v>
      </c>
      <c r="B838" s="176">
        <f>'T Revenue'!B835-'Year 0'!G$8+'Year 0'!G$122</f>
        <v>50.913952105445787</v>
      </c>
      <c r="C838" s="176">
        <f>'T Revenue'!C835-'Revenue Requirement'!C$4+'Revenue Requirement'!C$33</f>
        <v>271815.07884376147</v>
      </c>
      <c r="D838" s="176">
        <f>'T Revenue'!D835-'Revenue Requirement'!D$4+'Revenue Requirement'!D$33</f>
        <v>187368.39078180981</v>
      </c>
      <c r="E838" s="176">
        <f>'T Revenue'!E835-'Revenue Requirement'!E$4+'Revenue Requirement'!E$33</f>
        <v>155909.08648899803</v>
      </c>
      <c r="G838" s="179" t="e">
        <f ca="1"/>
        <v>#NAME?</v>
      </c>
      <c r="H838" s="179" t="e">
        <f ca="1"/>
        <v>#NAME?</v>
      </c>
      <c r="I838" s="179" t="e">
        <f ca="1"/>
        <v>#NAME?</v>
      </c>
      <c r="J838" s="179" t="e">
        <f ca="1"/>
        <v>#NAME?</v>
      </c>
      <c r="L838" s="175">
        <f>NR_to_Cash!C$9</f>
        <v>-54723.468549817509</v>
      </c>
      <c r="M838" s="175">
        <f>NR_to_Cash!D$9</f>
        <v>-177401.26576231886</v>
      </c>
      <c r="N838" s="175">
        <f>NR_to_Cash!E$9</f>
        <v>-150226.47815209487</v>
      </c>
      <c r="O838" s="175">
        <f>NR_to_Cash!F$9</f>
        <v>-172910.78815747867</v>
      </c>
      <c r="Q838" s="1">
        <v>831</v>
      </c>
      <c r="R838" s="176">
        <v>50.913952105445787</v>
      </c>
      <c r="S838" s="176">
        <v>271815.07884376147</v>
      </c>
      <c r="T838" s="176">
        <v>187368.39078180981</v>
      </c>
      <c r="U838" s="176">
        <v>155909.08648899803</v>
      </c>
      <c r="V838" s="2"/>
      <c r="W838" s="176">
        <v>-54728.792806567508</v>
      </c>
      <c r="X838" s="176">
        <v>27479.789091213373</v>
      </c>
      <c r="Y838" s="176">
        <v>-45431.286133374088</v>
      </c>
      <c r="Z838" s="176">
        <v>-51772.008543388452</v>
      </c>
      <c r="AA838" s="2"/>
      <c r="AB838" s="175">
        <v>-54723.468549817509</v>
      </c>
      <c r="AC838" s="175">
        <v>-177401.26576231886</v>
      </c>
      <c r="AD838" s="175">
        <v>-150226.47815209487</v>
      </c>
      <c r="AE838" s="175">
        <v>-172910.78815747867</v>
      </c>
    </row>
    <row r="839" spans="1:31">
      <c r="A839" s="1">
        <v>832</v>
      </c>
      <c r="B839" s="176">
        <f>'T Revenue'!B836-'Year 0'!G$8+'Year 0'!G$122</f>
        <v>28156.288593862206</v>
      </c>
      <c r="C839" s="176">
        <f>'T Revenue'!C836-'Revenue Requirement'!C$4+'Revenue Requirement'!C$33</f>
        <v>245740.30430851225</v>
      </c>
      <c r="D839" s="176">
        <f>'T Revenue'!D836-'Revenue Requirement'!D$4+'Revenue Requirement'!D$33</f>
        <v>191496.29441148881</v>
      </c>
      <c r="E839" s="176">
        <f>'T Revenue'!E836-'Revenue Requirement'!E$4+'Revenue Requirement'!E$33</f>
        <v>80216.949855414219</v>
      </c>
      <c r="G839" s="179" t="e">
        <f ca="1"/>
        <v>#NAME?</v>
      </c>
      <c r="H839" s="179" t="e">
        <f ca="1"/>
        <v>#NAME?</v>
      </c>
      <c r="I839" s="179" t="e">
        <f ca="1"/>
        <v>#NAME?</v>
      </c>
      <c r="J839" s="179" t="e">
        <f ca="1"/>
        <v>#NAME?</v>
      </c>
      <c r="L839" s="175">
        <f>NR_to_Cash!C$9</f>
        <v>-54723.468549817509</v>
      </c>
      <c r="M839" s="175">
        <f>NR_to_Cash!D$9</f>
        <v>-177401.26576231886</v>
      </c>
      <c r="N839" s="175">
        <f>NR_to_Cash!E$9</f>
        <v>-150226.47815209487</v>
      </c>
      <c r="O839" s="175">
        <f>NR_to_Cash!F$9</f>
        <v>-172910.78815747867</v>
      </c>
      <c r="Q839" s="1">
        <v>832</v>
      </c>
      <c r="R839" s="176">
        <v>28156.288593862206</v>
      </c>
      <c r="S839" s="176">
        <v>245740.30430851225</v>
      </c>
      <c r="T839" s="176">
        <v>191496.29441148881</v>
      </c>
      <c r="U839" s="176">
        <v>80216.949855414219</v>
      </c>
      <c r="V839" s="2"/>
      <c r="W839" s="176">
        <v>-2309.6045674037887</v>
      </c>
      <c r="X839" s="176">
        <v>39524.957376735751</v>
      </c>
      <c r="Y839" s="176">
        <v>-34531.450230627321</v>
      </c>
      <c r="Z839" s="176">
        <v>-17962.118338685017</v>
      </c>
      <c r="AA839" s="2"/>
      <c r="AB839" s="175">
        <v>-54723.468549817509</v>
      </c>
      <c r="AC839" s="175">
        <v>-177401.26576231886</v>
      </c>
      <c r="AD839" s="175">
        <v>-150226.47815209487</v>
      </c>
      <c r="AE839" s="175">
        <v>-172910.78815747867</v>
      </c>
    </row>
    <row r="840" spans="1:31">
      <c r="A840" s="1">
        <v>833</v>
      </c>
      <c r="B840" s="176">
        <f>'T Revenue'!B837-'Year 0'!G$8+'Year 0'!G$122</f>
        <v>14015.132764388574</v>
      </c>
      <c r="C840" s="176">
        <f>'T Revenue'!C837-'Revenue Requirement'!C$4+'Revenue Requirement'!C$33</f>
        <v>227032.99613558804</v>
      </c>
      <c r="D840" s="176">
        <f>'T Revenue'!D837-'Revenue Requirement'!D$4+'Revenue Requirement'!D$33</f>
        <v>132717.12934337137</v>
      </c>
      <c r="E840" s="176">
        <f>'T Revenue'!E837-'Revenue Requirement'!E$4+'Revenue Requirement'!E$33</f>
        <v>104085.30811703391</v>
      </c>
      <c r="G840" s="179" t="e">
        <f ca="1"/>
        <v>#NAME?</v>
      </c>
      <c r="H840" s="179" t="e">
        <f ca="1"/>
        <v>#NAME?</v>
      </c>
      <c r="I840" s="179" t="e">
        <f ca="1"/>
        <v>#NAME?</v>
      </c>
      <c r="J840" s="179" t="e">
        <f ca="1"/>
        <v>#NAME?</v>
      </c>
      <c r="L840" s="175">
        <f>NR_to_Cash!C$9</f>
        <v>-54723.468549817509</v>
      </c>
      <c r="M840" s="175">
        <f>NR_to_Cash!D$9</f>
        <v>-177401.26576231886</v>
      </c>
      <c r="N840" s="175">
        <f>NR_to_Cash!E$9</f>
        <v>-150226.47815209487</v>
      </c>
      <c r="O840" s="175">
        <f>NR_to_Cash!F$9</f>
        <v>-172910.78815747867</v>
      </c>
      <c r="Q840" s="1">
        <v>833</v>
      </c>
      <c r="R840" s="176">
        <v>14015.132764388574</v>
      </c>
      <c r="S840" s="176">
        <v>227032.99613558804</v>
      </c>
      <c r="T840" s="176">
        <v>132717.12934337137</v>
      </c>
      <c r="U840" s="176">
        <v>104085.30811703391</v>
      </c>
      <c r="V840" s="2"/>
      <c r="W840" s="176">
        <v>-50350.083435267326</v>
      </c>
      <c r="X840" s="176">
        <v>11800.175925547723</v>
      </c>
      <c r="Y840" s="176">
        <v>-21797.170574928867</v>
      </c>
      <c r="Z840" s="176">
        <v>-13476.756912632613</v>
      </c>
      <c r="AA840" s="2"/>
      <c r="AB840" s="175">
        <v>-54723.468549817509</v>
      </c>
      <c r="AC840" s="175">
        <v>-177401.26576231886</v>
      </c>
      <c r="AD840" s="175">
        <v>-150226.47815209487</v>
      </c>
      <c r="AE840" s="175">
        <v>-172910.78815747867</v>
      </c>
    </row>
    <row r="841" spans="1:31">
      <c r="A841" s="1">
        <v>834</v>
      </c>
      <c r="B841" s="176">
        <f>'T Revenue'!B838-'Year 0'!G$8+'Year 0'!G$122</f>
        <v>-583.54389468766749</v>
      </c>
      <c r="C841" s="176">
        <f>'T Revenue'!C838-'Revenue Requirement'!C$4+'Revenue Requirement'!C$33</f>
        <v>266391.76308640791</v>
      </c>
      <c r="D841" s="176">
        <f>'T Revenue'!D838-'Revenue Requirement'!D$4+'Revenue Requirement'!D$33</f>
        <v>184488.34011516254</v>
      </c>
      <c r="E841" s="176">
        <f>'T Revenue'!E838-'Revenue Requirement'!E$4+'Revenue Requirement'!E$33</f>
        <v>118264.64329234557</v>
      </c>
      <c r="G841" s="179" t="e">
        <f ca="1"/>
        <v>#NAME?</v>
      </c>
      <c r="H841" s="179" t="e">
        <f ca="1"/>
        <v>#NAME?</v>
      </c>
      <c r="I841" s="179" t="e">
        <f ca="1"/>
        <v>#NAME?</v>
      </c>
      <c r="J841" s="179" t="e">
        <f ca="1"/>
        <v>#NAME?</v>
      </c>
      <c r="L841" s="175">
        <f>NR_to_Cash!C$9</f>
        <v>-54723.468549817509</v>
      </c>
      <c r="M841" s="175">
        <f>NR_to_Cash!D$9</f>
        <v>-177401.26576231886</v>
      </c>
      <c r="N841" s="175">
        <f>NR_to_Cash!E$9</f>
        <v>-150226.47815209487</v>
      </c>
      <c r="O841" s="175">
        <f>NR_to_Cash!F$9</f>
        <v>-172910.78815747867</v>
      </c>
      <c r="Q841" s="1">
        <v>834</v>
      </c>
      <c r="R841" s="176">
        <v>-583.54389468766749</v>
      </c>
      <c r="S841" s="176">
        <v>266391.76308640791</v>
      </c>
      <c r="T841" s="176">
        <v>184488.34011516254</v>
      </c>
      <c r="U841" s="176">
        <v>118264.64329234557</v>
      </c>
      <c r="V841" s="2"/>
      <c r="W841" s="176">
        <v>-11074.264185316511</v>
      </c>
      <c r="X841" s="176">
        <v>-15044.032491003163</v>
      </c>
      <c r="Y841" s="176">
        <v>940.46447822568007</v>
      </c>
      <c r="Z841" s="176">
        <v>-24923.114942657063</v>
      </c>
      <c r="AA841" s="2"/>
      <c r="AB841" s="175">
        <v>-54723.468549817509</v>
      </c>
      <c r="AC841" s="175">
        <v>-177401.26576231886</v>
      </c>
      <c r="AD841" s="175">
        <v>-150226.47815209487</v>
      </c>
      <c r="AE841" s="175">
        <v>-172910.78815747867</v>
      </c>
    </row>
    <row r="842" spans="1:31">
      <c r="A842" s="1">
        <v>835</v>
      </c>
      <c r="B842" s="176">
        <f>'T Revenue'!B839-'Year 0'!G$8+'Year 0'!G$122</f>
        <v>24663.831944922218</v>
      </c>
      <c r="C842" s="176">
        <f>'T Revenue'!C839-'Revenue Requirement'!C$4+'Revenue Requirement'!C$33</f>
        <v>239015.97698513628</v>
      </c>
      <c r="D842" s="176">
        <f>'T Revenue'!D839-'Revenue Requirement'!D$4+'Revenue Requirement'!D$33</f>
        <v>181650.08381508384</v>
      </c>
      <c r="E842" s="176">
        <f>'T Revenue'!E839-'Revenue Requirement'!E$4+'Revenue Requirement'!E$33</f>
        <v>149613.65227456391</v>
      </c>
      <c r="G842" s="179" t="e">
        <f ca="1"/>
        <v>#NAME?</v>
      </c>
      <c r="H842" s="179" t="e">
        <f ca="1"/>
        <v>#NAME?</v>
      </c>
      <c r="I842" s="179" t="e">
        <f ca="1"/>
        <v>#NAME?</v>
      </c>
      <c r="J842" s="179" t="e">
        <f ca="1"/>
        <v>#NAME?</v>
      </c>
      <c r="L842" s="175">
        <f>NR_to_Cash!C$9</f>
        <v>-54723.468549817509</v>
      </c>
      <c r="M842" s="175">
        <f>NR_to_Cash!D$9</f>
        <v>-177401.26576231886</v>
      </c>
      <c r="N842" s="175">
        <f>NR_to_Cash!E$9</f>
        <v>-150226.47815209487</v>
      </c>
      <c r="O842" s="175">
        <f>NR_to_Cash!F$9</f>
        <v>-172910.78815747867</v>
      </c>
      <c r="Q842" s="1">
        <v>835</v>
      </c>
      <c r="R842" s="176">
        <v>24663.831944922218</v>
      </c>
      <c r="S842" s="176">
        <v>239015.97698513628</v>
      </c>
      <c r="T842" s="176">
        <v>181650.08381508384</v>
      </c>
      <c r="U842" s="176">
        <v>149613.65227456391</v>
      </c>
      <c r="V842" s="2"/>
      <c r="W842" s="176">
        <v>-31.713857665192336</v>
      </c>
      <c r="X842" s="176">
        <v>16113.610761222662</v>
      </c>
      <c r="Y842" s="176">
        <v>8772.6650737889577</v>
      </c>
      <c r="Z842" s="176">
        <v>-32376.501602979843</v>
      </c>
      <c r="AA842" s="2"/>
      <c r="AB842" s="175">
        <v>-54723.468549817509</v>
      </c>
      <c r="AC842" s="175">
        <v>-177401.26576231886</v>
      </c>
      <c r="AD842" s="175">
        <v>-150226.47815209487</v>
      </c>
      <c r="AE842" s="175">
        <v>-172910.78815747867</v>
      </c>
    </row>
    <row r="843" spans="1:31">
      <c r="A843" s="1">
        <v>836</v>
      </c>
      <c r="B843" s="176">
        <f>'T Revenue'!B840-'Year 0'!G$8+'Year 0'!G$122</f>
        <v>19060.39424992865</v>
      </c>
      <c r="C843" s="176">
        <f>'T Revenue'!C840-'Revenue Requirement'!C$4+'Revenue Requirement'!C$33</f>
        <v>265609.31774494657</v>
      </c>
      <c r="D843" s="176">
        <f>'T Revenue'!D840-'Revenue Requirement'!D$4+'Revenue Requirement'!D$33</f>
        <v>157182.0413499875</v>
      </c>
      <c r="E843" s="176">
        <f>'T Revenue'!E840-'Revenue Requirement'!E$4+'Revenue Requirement'!E$33</f>
        <v>219167.99262718856</v>
      </c>
      <c r="G843" s="179" t="e">
        <f ca="1"/>
        <v>#NAME?</v>
      </c>
      <c r="H843" s="179" t="e">
        <f ca="1"/>
        <v>#NAME?</v>
      </c>
      <c r="I843" s="179" t="e">
        <f ca="1"/>
        <v>#NAME?</v>
      </c>
      <c r="J843" s="179" t="e">
        <f ca="1"/>
        <v>#NAME?</v>
      </c>
      <c r="L843" s="175">
        <f>NR_to_Cash!C$9</f>
        <v>-54723.468549817509</v>
      </c>
      <c r="M843" s="175">
        <f>NR_to_Cash!D$9</f>
        <v>-177401.26576231886</v>
      </c>
      <c r="N843" s="175">
        <f>NR_to_Cash!E$9</f>
        <v>-150226.47815209487</v>
      </c>
      <c r="O843" s="175">
        <f>NR_to_Cash!F$9</f>
        <v>-172910.78815747867</v>
      </c>
      <c r="Q843" s="1">
        <v>836</v>
      </c>
      <c r="R843" s="176">
        <v>19060.39424992865</v>
      </c>
      <c r="S843" s="176">
        <v>265609.31774494657</v>
      </c>
      <c r="T843" s="176">
        <v>157182.0413499875</v>
      </c>
      <c r="U843" s="176">
        <v>219167.99262718856</v>
      </c>
      <c r="V843" s="2"/>
      <c r="W843" s="176">
        <v>-40123.013993743341</v>
      </c>
      <c r="X843" s="176">
        <v>-11867.345070099691</v>
      </c>
      <c r="Y843" s="176">
        <v>-24163.78845623089</v>
      </c>
      <c r="Z843" s="176">
        <v>-26627.591583198402</v>
      </c>
      <c r="AA843" s="2"/>
      <c r="AB843" s="175">
        <v>-54723.468549817509</v>
      </c>
      <c r="AC843" s="175">
        <v>-177401.26576231886</v>
      </c>
      <c r="AD843" s="175">
        <v>-150226.47815209487</v>
      </c>
      <c r="AE843" s="175">
        <v>-172910.78815747867</v>
      </c>
    </row>
    <row r="844" spans="1:31">
      <c r="A844" s="1">
        <v>837</v>
      </c>
      <c r="B844" s="176">
        <f>'T Revenue'!B841-'Year 0'!G$8+'Year 0'!G$122</f>
        <v>15432.464707929874</v>
      </c>
      <c r="C844" s="176">
        <f>'T Revenue'!C841-'Revenue Requirement'!C$4+'Revenue Requirement'!C$33</f>
        <v>212573.91004343983</v>
      </c>
      <c r="D844" s="176">
        <f>'T Revenue'!D841-'Revenue Requirement'!D$4+'Revenue Requirement'!D$33</f>
        <v>114047.81907614111</v>
      </c>
      <c r="E844" s="176">
        <f>'T Revenue'!E841-'Revenue Requirement'!E$4+'Revenue Requirement'!E$33</f>
        <v>106813.78766608075</v>
      </c>
      <c r="G844" s="179" t="e">
        <f ca="1"/>
        <v>#NAME?</v>
      </c>
      <c r="H844" s="179" t="e">
        <f ca="1"/>
        <v>#NAME?</v>
      </c>
      <c r="I844" s="179" t="e">
        <f ca="1"/>
        <v>#NAME?</v>
      </c>
      <c r="J844" s="179" t="e">
        <f ca="1"/>
        <v>#NAME?</v>
      </c>
      <c r="L844" s="175">
        <f>NR_to_Cash!C$9</f>
        <v>-54723.468549817509</v>
      </c>
      <c r="M844" s="175">
        <f>NR_to_Cash!D$9</f>
        <v>-177401.26576231886</v>
      </c>
      <c r="N844" s="175">
        <f>NR_to_Cash!E$9</f>
        <v>-150226.47815209487</v>
      </c>
      <c r="O844" s="175">
        <f>NR_to_Cash!F$9</f>
        <v>-172910.78815747867</v>
      </c>
      <c r="Q844" s="1">
        <v>837</v>
      </c>
      <c r="R844" s="176">
        <v>15432.464707929874</v>
      </c>
      <c r="S844" s="176">
        <v>212573.91004343983</v>
      </c>
      <c r="T844" s="176">
        <v>114047.81907614111</v>
      </c>
      <c r="U844" s="176">
        <v>106813.78766608075</v>
      </c>
      <c r="V844" s="2"/>
      <c r="W844" s="176">
        <v>-6119.1783226424595</v>
      </c>
      <c r="X844" s="176">
        <v>14001.643633679952</v>
      </c>
      <c r="Y844" s="176">
        <v>-11575.026163020637</v>
      </c>
      <c r="Z844" s="176">
        <v>-41869.86859378824</v>
      </c>
      <c r="AA844" s="2"/>
      <c r="AB844" s="175">
        <v>-54723.468549817509</v>
      </c>
      <c r="AC844" s="175">
        <v>-177401.26576231886</v>
      </c>
      <c r="AD844" s="175">
        <v>-150226.47815209487</v>
      </c>
      <c r="AE844" s="175">
        <v>-172910.78815747867</v>
      </c>
    </row>
    <row r="845" spans="1:31">
      <c r="A845" s="1">
        <v>838</v>
      </c>
      <c r="B845" s="176">
        <f>'T Revenue'!B842-'Year 0'!G$8+'Year 0'!G$122</f>
        <v>2463.3237513380591</v>
      </c>
      <c r="C845" s="176">
        <f>'T Revenue'!C842-'Revenue Requirement'!C$4+'Revenue Requirement'!C$33</f>
        <v>186300.35479105613</v>
      </c>
      <c r="D845" s="176">
        <f>'T Revenue'!D842-'Revenue Requirement'!D$4+'Revenue Requirement'!D$33</f>
        <v>120977.15210469556</v>
      </c>
      <c r="E845" s="176">
        <f>'T Revenue'!E842-'Revenue Requirement'!E$4+'Revenue Requirement'!E$33</f>
        <v>133602.66433784994</v>
      </c>
      <c r="G845" s="179" t="e">
        <f ca="1"/>
        <v>#NAME?</v>
      </c>
      <c r="H845" s="179" t="e">
        <f ca="1"/>
        <v>#NAME?</v>
      </c>
      <c r="I845" s="179" t="e">
        <f ca="1"/>
        <v>#NAME?</v>
      </c>
      <c r="J845" s="179" t="e">
        <f ca="1"/>
        <v>#NAME?</v>
      </c>
      <c r="L845" s="175">
        <f>NR_to_Cash!C$9</f>
        <v>-54723.468549817509</v>
      </c>
      <c r="M845" s="175">
        <f>NR_to_Cash!D$9</f>
        <v>-177401.26576231886</v>
      </c>
      <c r="N845" s="175">
        <f>NR_to_Cash!E$9</f>
        <v>-150226.47815209487</v>
      </c>
      <c r="O845" s="175">
        <f>NR_to_Cash!F$9</f>
        <v>-172910.78815747867</v>
      </c>
      <c r="Q845" s="1">
        <v>838</v>
      </c>
      <c r="R845" s="176">
        <v>2463.3237513380591</v>
      </c>
      <c r="S845" s="176">
        <v>186300.35479105613</v>
      </c>
      <c r="T845" s="176">
        <v>120977.15210469556</v>
      </c>
      <c r="U845" s="176">
        <v>133602.66433784994</v>
      </c>
      <c r="V845" s="2"/>
      <c r="W845" s="176">
        <v>9548.7900905059651</v>
      </c>
      <c r="X845" s="176">
        <v>-37673.803647417342</v>
      </c>
      <c r="Y845" s="176">
        <v>2401.0443974519148</v>
      </c>
      <c r="Z845" s="176">
        <v>24765.150126820197</v>
      </c>
      <c r="AA845" s="2"/>
      <c r="AB845" s="175">
        <v>-54723.468549817509</v>
      </c>
      <c r="AC845" s="175">
        <v>-177401.26576231886</v>
      </c>
      <c r="AD845" s="175">
        <v>-150226.47815209487</v>
      </c>
      <c r="AE845" s="175">
        <v>-172910.78815747867</v>
      </c>
    </row>
    <row r="846" spans="1:31">
      <c r="A846" s="1">
        <v>839</v>
      </c>
      <c r="B846" s="176">
        <f>'T Revenue'!B843-'Year 0'!G$8+'Year 0'!G$122</f>
        <v>-2270.50624799449</v>
      </c>
      <c r="C846" s="176">
        <f>'T Revenue'!C843-'Revenue Requirement'!C$4+'Revenue Requirement'!C$33</f>
        <v>255250.96055608825</v>
      </c>
      <c r="D846" s="176">
        <f>'T Revenue'!D843-'Revenue Requirement'!D$4+'Revenue Requirement'!D$33</f>
        <v>145781.35898639448</v>
      </c>
      <c r="E846" s="176">
        <f>'T Revenue'!E843-'Revenue Requirement'!E$4+'Revenue Requirement'!E$33</f>
        <v>95974.300322029041</v>
      </c>
      <c r="G846" s="179" t="e">
        <f ca="1"/>
        <v>#NAME?</v>
      </c>
      <c r="H846" s="179" t="e">
        <f ca="1"/>
        <v>#NAME?</v>
      </c>
      <c r="I846" s="179" t="e">
        <f ca="1"/>
        <v>#NAME?</v>
      </c>
      <c r="J846" s="179" t="e">
        <f ca="1"/>
        <v>#NAME?</v>
      </c>
      <c r="L846" s="175">
        <f>NR_to_Cash!C$9</f>
        <v>-54723.468549817509</v>
      </c>
      <c r="M846" s="175">
        <f>NR_to_Cash!D$9</f>
        <v>-177401.26576231886</v>
      </c>
      <c r="N846" s="175">
        <f>NR_to_Cash!E$9</f>
        <v>-150226.47815209487</v>
      </c>
      <c r="O846" s="175">
        <f>NR_to_Cash!F$9</f>
        <v>-172910.78815747867</v>
      </c>
      <c r="Q846" s="1">
        <v>839</v>
      </c>
      <c r="R846" s="176">
        <v>-2270.50624799449</v>
      </c>
      <c r="S846" s="176">
        <v>255250.96055608825</v>
      </c>
      <c r="T846" s="176">
        <v>145781.35898639448</v>
      </c>
      <c r="U846" s="176">
        <v>95974.300322029041</v>
      </c>
      <c r="V846" s="2"/>
      <c r="W846" s="176">
        <v>-5274.408385770279</v>
      </c>
      <c r="X846" s="176">
        <v>-23445.249831094407</v>
      </c>
      <c r="Y846" s="176">
        <v>3361.3485399063211</v>
      </c>
      <c r="Z846" s="176">
        <v>-32048.782384210499</v>
      </c>
      <c r="AA846" s="2"/>
      <c r="AB846" s="175">
        <v>-54723.468549817509</v>
      </c>
      <c r="AC846" s="175">
        <v>-177401.26576231886</v>
      </c>
      <c r="AD846" s="175">
        <v>-150226.47815209487</v>
      </c>
      <c r="AE846" s="175">
        <v>-172910.78815747867</v>
      </c>
    </row>
    <row r="847" spans="1:31">
      <c r="A847" s="1">
        <v>840</v>
      </c>
      <c r="B847" s="176">
        <f>'T Revenue'!B844-'Year 0'!G$8+'Year 0'!G$122</f>
        <v>10047.407673064386</v>
      </c>
      <c r="C847" s="176">
        <f>'T Revenue'!C844-'Revenue Requirement'!C$4+'Revenue Requirement'!C$33</f>
        <v>238001.77599125984</v>
      </c>
      <c r="D847" s="176">
        <f>'T Revenue'!D844-'Revenue Requirement'!D$4+'Revenue Requirement'!D$33</f>
        <v>154794.32592723728</v>
      </c>
      <c r="E847" s="176">
        <f>'T Revenue'!E844-'Revenue Requirement'!E$4+'Revenue Requirement'!E$33</f>
        <v>143802.89323114394</v>
      </c>
      <c r="G847" s="179" t="e">
        <f ca="1"/>
        <v>#NAME?</v>
      </c>
      <c r="H847" s="179" t="e">
        <f ca="1"/>
        <v>#NAME?</v>
      </c>
      <c r="I847" s="179" t="e">
        <f ca="1"/>
        <v>#NAME?</v>
      </c>
      <c r="J847" s="179" t="e">
        <f ca="1"/>
        <v>#NAME?</v>
      </c>
      <c r="L847" s="175">
        <f>NR_to_Cash!C$9</f>
        <v>-54723.468549817509</v>
      </c>
      <c r="M847" s="175">
        <f>NR_to_Cash!D$9</f>
        <v>-177401.26576231886</v>
      </c>
      <c r="N847" s="175">
        <f>NR_to_Cash!E$9</f>
        <v>-150226.47815209487</v>
      </c>
      <c r="O847" s="175">
        <f>NR_to_Cash!F$9</f>
        <v>-172910.78815747867</v>
      </c>
      <c r="Q847" s="1">
        <v>840</v>
      </c>
      <c r="R847" s="176">
        <v>10047.407673064386</v>
      </c>
      <c r="S847" s="176">
        <v>238001.77599125984</v>
      </c>
      <c r="T847" s="176">
        <v>154794.32592723728</v>
      </c>
      <c r="U847" s="176">
        <v>143802.89323114394</v>
      </c>
      <c r="V847" s="2"/>
      <c r="W847" s="176">
        <v>-30274.482788137975</v>
      </c>
      <c r="X847" s="176">
        <v>-25061.6431568712</v>
      </c>
      <c r="Y847" s="176">
        <v>-14541.352662384976</v>
      </c>
      <c r="Z847" s="176">
        <v>30071.010087719187</v>
      </c>
      <c r="AA847" s="2"/>
      <c r="AB847" s="175">
        <v>-54723.468549817509</v>
      </c>
      <c r="AC847" s="175">
        <v>-177401.26576231886</v>
      </c>
      <c r="AD847" s="175">
        <v>-150226.47815209487</v>
      </c>
      <c r="AE847" s="175">
        <v>-172910.78815747867</v>
      </c>
    </row>
    <row r="848" spans="1:31">
      <c r="A848" s="1">
        <v>841</v>
      </c>
      <c r="B848" s="176">
        <f>'T Revenue'!B845-'Year 0'!G$8+'Year 0'!G$122</f>
        <v>-6608.4064598097466</v>
      </c>
      <c r="C848" s="176">
        <f>'T Revenue'!C845-'Revenue Requirement'!C$4+'Revenue Requirement'!C$33</f>
        <v>244526.84144468606</v>
      </c>
      <c r="D848" s="176">
        <f>'T Revenue'!D845-'Revenue Requirement'!D$4+'Revenue Requirement'!D$33</f>
        <v>188383.5570670485</v>
      </c>
      <c r="E848" s="176">
        <f>'T Revenue'!E845-'Revenue Requirement'!E$4+'Revenue Requirement'!E$33</f>
        <v>126743.38405201794</v>
      </c>
      <c r="G848" s="179" t="e">
        <f ca="1"/>
        <v>#NAME?</v>
      </c>
      <c r="H848" s="179" t="e">
        <f ca="1"/>
        <v>#NAME?</v>
      </c>
      <c r="I848" s="179" t="e">
        <f ca="1"/>
        <v>#NAME?</v>
      </c>
      <c r="J848" s="179" t="e">
        <f ca="1"/>
        <v>#NAME?</v>
      </c>
      <c r="L848" s="175">
        <f>NR_to_Cash!C$9</f>
        <v>-54723.468549817509</v>
      </c>
      <c r="M848" s="175">
        <f>NR_to_Cash!D$9</f>
        <v>-177401.26576231886</v>
      </c>
      <c r="N848" s="175">
        <f>NR_to_Cash!E$9</f>
        <v>-150226.47815209487</v>
      </c>
      <c r="O848" s="175">
        <f>NR_to_Cash!F$9</f>
        <v>-172910.78815747867</v>
      </c>
      <c r="Q848" s="1">
        <v>841</v>
      </c>
      <c r="R848" s="176">
        <v>-6608.4064598097466</v>
      </c>
      <c r="S848" s="176">
        <v>244526.84144468606</v>
      </c>
      <c r="T848" s="176">
        <v>188383.5570670485</v>
      </c>
      <c r="U848" s="176">
        <v>126743.38405201794</v>
      </c>
      <c r="V848" s="2"/>
      <c r="W848" s="176">
        <v>6111.6285853921436</v>
      </c>
      <c r="X848" s="176">
        <v>-6472.6653310789261</v>
      </c>
      <c r="Y848" s="176">
        <v>-34199.221905782353</v>
      </c>
      <c r="Z848" s="176">
        <v>-10251.275274811778</v>
      </c>
      <c r="AA848" s="2"/>
      <c r="AB848" s="175">
        <v>-54723.468549817509</v>
      </c>
      <c r="AC848" s="175">
        <v>-177401.26576231886</v>
      </c>
      <c r="AD848" s="175">
        <v>-150226.47815209487</v>
      </c>
      <c r="AE848" s="175">
        <v>-172910.78815747867</v>
      </c>
    </row>
    <row r="849" spans="1:31">
      <c r="A849" s="1">
        <v>842</v>
      </c>
      <c r="B849" s="176">
        <f>'T Revenue'!B846-'Year 0'!G$8+'Year 0'!G$122</f>
        <v>14192.224260923453</v>
      </c>
      <c r="C849" s="176">
        <f>'T Revenue'!C846-'Revenue Requirement'!C$4+'Revenue Requirement'!C$33</f>
        <v>257162.62703051791</v>
      </c>
      <c r="D849" s="176">
        <f>'T Revenue'!D846-'Revenue Requirement'!D$4+'Revenue Requirement'!D$33</f>
        <v>135535.52159101516</v>
      </c>
      <c r="E849" s="176">
        <f>'T Revenue'!E846-'Revenue Requirement'!E$4+'Revenue Requirement'!E$33</f>
        <v>126386.38098502671</v>
      </c>
      <c r="G849" s="179" t="e">
        <f ca="1"/>
        <v>#NAME?</v>
      </c>
      <c r="H849" s="179" t="e">
        <f ca="1"/>
        <v>#NAME?</v>
      </c>
      <c r="I849" s="179" t="e">
        <f ca="1"/>
        <v>#NAME?</v>
      </c>
      <c r="J849" s="179" t="e">
        <f ca="1"/>
        <v>#NAME?</v>
      </c>
      <c r="L849" s="175">
        <f>NR_to_Cash!C$9</f>
        <v>-54723.468549817509</v>
      </c>
      <c r="M849" s="175">
        <f>NR_to_Cash!D$9</f>
        <v>-177401.26576231886</v>
      </c>
      <c r="N849" s="175">
        <f>NR_to_Cash!E$9</f>
        <v>-150226.47815209487</v>
      </c>
      <c r="O849" s="175">
        <f>NR_to_Cash!F$9</f>
        <v>-172910.78815747867</v>
      </c>
      <c r="Q849" s="1">
        <v>842</v>
      </c>
      <c r="R849" s="176">
        <v>14192.224260923453</v>
      </c>
      <c r="S849" s="176">
        <v>257162.62703051791</v>
      </c>
      <c r="T849" s="176">
        <v>135535.52159101516</v>
      </c>
      <c r="U849" s="176">
        <v>126386.38098502671</v>
      </c>
      <c r="V849" s="2"/>
      <c r="W849" s="176">
        <v>2272.9526099244831</v>
      </c>
      <c r="X849" s="176">
        <v>-8942.0003637319896</v>
      </c>
      <c r="Y849" s="176">
        <v>-26665.698302384466</v>
      </c>
      <c r="Z849" s="176">
        <v>4221.0166941192001</v>
      </c>
      <c r="AA849" s="2"/>
      <c r="AB849" s="175">
        <v>-54723.468549817509</v>
      </c>
      <c r="AC849" s="175">
        <v>-177401.26576231886</v>
      </c>
      <c r="AD849" s="175">
        <v>-150226.47815209487</v>
      </c>
      <c r="AE849" s="175">
        <v>-172910.78815747867</v>
      </c>
    </row>
    <row r="850" spans="1:31">
      <c r="A850" s="1">
        <v>843</v>
      </c>
      <c r="B850" s="176">
        <f>'T Revenue'!B847-'Year 0'!G$8+'Year 0'!G$122</f>
        <v>6515.6175894713961</v>
      </c>
      <c r="C850" s="176">
        <f>'T Revenue'!C847-'Revenue Requirement'!C$4+'Revenue Requirement'!C$33</f>
        <v>266066.48333489127</v>
      </c>
      <c r="D850" s="176">
        <f>'T Revenue'!D847-'Revenue Requirement'!D$4+'Revenue Requirement'!D$33</f>
        <v>168894.59242707118</v>
      </c>
      <c r="E850" s="176">
        <f>'T Revenue'!E847-'Revenue Requirement'!E$4+'Revenue Requirement'!E$33</f>
        <v>170735.37384108501</v>
      </c>
      <c r="G850" s="179" t="e">
        <f ca="1"/>
        <v>#NAME?</v>
      </c>
      <c r="H850" s="179" t="e">
        <f ca="1"/>
        <v>#NAME?</v>
      </c>
      <c r="I850" s="179" t="e">
        <f ca="1"/>
        <v>#NAME?</v>
      </c>
      <c r="J850" s="179" t="e">
        <f ca="1"/>
        <v>#NAME?</v>
      </c>
      <c r="L850" s="175">
        <f>NR_to_Cash!C$9</f>
        <v>-54723.468549817509</v>
      </c>
      <c r="M850" s="175">
        <f>NR_to_Cash!D$9</f>
        <v>-177401.26576231886</v>
      </c>
      <c r="N850" s="175">
        <f>NR_to_Cash!E$9</f>
        <v>-150226.47815209487</v>
      </c>
      <c r="O850" s="175">
        <f>NR_to_Cash!F$9</f>
        <v>-172910.78815747867</v>
      </c>
      <c r="Q850" s="1">
        <v>843</v>
      </c>
      <c r="R850" s="176">
        <v>6515.6175894713961</v>
      </c>
      <c r="S850" s="176">
        <v>266066.48333489127</v>
      </c>
      <c r="T850" s="176">
        <v>168894.59242707118</v>
      </c>
      <c r="U850" s="176">
        <v>170735.37384108501</v>
      </c>
      <c r="V850" s="2"/>
      <c r="W850" s="176">
        <v>-9301.7315085501177</v>
      </c>
      <c r="X850" s="176">
        <v>7025.795051185647</v>
      </c>
      <c r="Y850" s="176">
        <v>-25100.718159225304</v>
      </c>
      <c r="Z850" s="176">
        <v>-25458.242548325099</v>
      </c>
      <c r="AA850" s="2"/>
      <c r="AB850" s="175">
        <v>-54723.468549817509</v>
      </c>
      <c r="AC850" s="175">
        <v>-177401.26576231886</v>
      </c>
      <c r="AD850" s="175">
        <v>-150226.47815209487</v>
      </c>
      <c r="AE850" s="175">
        <v>-172910.78815747867</v>
      </c>
    </row>
    <row r="851" spans="1:31">
      <c r="A851" s="1">
        <v>844</v>
      </c>
      <c r="B851" s="176">
        <f>'T Revenue'!B848-'Year 0'!G$8+'Year 0'!G$122</f>
        <v>3693.242487776326</v>
      </c>
      <c r="C851" s="176">
        <f>'T Revenue'!C848-'Revenue Requirement'!C$4+'Revenue Requirement'!C$33</f>
        <v>215169.98026327719</v>
      </c>
      <c r="D851" s="176">
        <f>'T Revenue'!D848-'Revenue Requirement'!D$4+'Revenue Requirement'!D$33</f>
        <v>161291.7002062425</v>
      </c>
      <c r="E851" s="176">
        <f>'T Revenue'!E848-'Revenue Requirement'!E$4+'Revenue Requirement'!E$33</f>
        <v>142142.814250228</v>
      </c>
      <c r="G851" s="179" t="e">
        <f ca="1"/>
        <v>#NAME?</v>
      </c>
      <c r="H851" s="179" t="e">
        <f ca="1"/>
        <v>#NAME?</v>
      </c>
      <c r="I851" s="179" t="e">
        <f ca="1"/>
        <v>#NAME?</v>
      </c>
      <c r="J851" s="179" t="e">
        <f ca="1"/>
        <v>#NAME?</v>
      </c>
      <c r="L851" s="175">
        <f>NR_to_Cash!C$9</f>
        <v>-54723.468549817509</v>
      </c>
      <c r="M851" s="175">
        <f>NR_to_Cash!D$9</f>
        <v>-177401.26576231886</v>
      </c>
      <c r="N851" s="175">
        <f>NR_to_Cash!E$9</f>
        <v>-150226.47815209487</v>
      </c>
      <c r="O851" s="175">
        <f>NR_to_Cash!F$9</f>
        <v>-172910.78815747867</v>
      </c>
      <c r="Q851" s="1">
        <v>844</v>
      </c>
      <c r="R851" s="176">
        <v>3693.242487776326</v>
      </c>
      <c r="S851" s="176">
        <v>215169.98026327719</v>
      </c>
      <c r="T851" s="176">
        <v>161291.7002062425</v>
      </c>
      <c r="U851" s="176">
        <v>142142.814250228</v>
      </c>
      <c r="V851" s="2"/>
      <c r="W851" s="176">
        <v>-25153.148292415892</v>
      </c>
      <c r="X851" s="176">
        <v>-32776.3920106804</v>
      </c>
      <c r="Y851" s="176">
        <v>-5409.9347631142009</v>
      </c>
      <c r="Z851" s="176">
        <v>-19984.507526531117</v>
      </c>
      <c r="AA851" s="2"/>
      <c r="AB851" s="175">
        <v>-54723.468549817509</v>
      </c>
      <c r="AC851" s="175">
        <v>-177401.26576231886</v>
      </c>
      <c r="AD851" s="175">
        <v>-150226.47815209487</v>
      </c>
      <c r="AE851" s="175">
        <v>-172910.78815747867</v>
      </c>
    </row>
    <row r="852" spans="1:31">
      <c r="A852" s="1">
        <v>845</v>
      </c>
      <c r="B852" s="176">
        <f>'T Revenue'!B849-'Year 0'!G$8+'Year 0'!G$122</f>
        <v>7288.6574709031265</v>
      </c>
      <c r="C852" s="176">
        <f>'T Revenue'!C849-'Revenue Requirement'!C$4+'Revenue Requirement'!C$33</f>
        <v>249432.90628596023</v>
      </c>
      <c r="D852" s="176">
        <f>'T Revenue'!D849-'Revenue Requirement'!D$4+'Revenue Requirement'!D$33</f>
        <v>157311.55396160088</v>
      </c>
      <c r="E852" s="176">
        <f>'T Revenue'!E849-'Revenue Requirement'!E$4+'Revenue Requirement'!E$33</f>
        <v>101219.5032178103</v>
      </c>
      <c r="G852" s="179" t="e">
        <f ca="1"/>
        <v>#NAME?</v>
      </c>
      <c r="H852" s="179" t="e">
        <f ca="1"/>
        <v>#NAME?</v>
      </c>
      <c r="I852" s="179" t="e">
        <f ca="1"/>
        <v>#NAME?</v>
      </c>
      <c r="J852" s="179" t="e">
        <f ca="1"/>
        <v>#NAME?</v>
      </c>
      <c r="L852" s="175">
        <f>NR_to_Cash!C$9</f>
        <v>-54723.468549817509</v>
      </c>
      <c r="M852" s="175">
        <f>NR_to_Cash!D$9</f>
        <v>-177401.26576231886</v>
      </c>
      <c r="N852" s="175">
        <f>NR_to_Cash!E$9</f>
        <v>-150226.47815209487</v>
      </c>
      <c r="O852" s="175">
        <f>NR_to_Cash!F$9</f>
        <v>-172910.78815747867</v>
      </c>
      <c r="Q852" s="1">
        <v>845</v>
      </c>
      <c r="R852" s="176">
        <v>7288.6574709031265</v>
      </c>
      <c r="S852" s="176">
        <v>249432.90628596023</v>
      </c>
      <c r="T852" s="176">
        <v>157311.55396160088</v>
      </c>
      <c r="U852" s="176">
        <v>101219.5032178103</v>
      </c>
      <c r="V852" s="2"/>
      <c r="W852" s="176">
        <v>-9737.6892882653046</v>
      </c>
      <c r="X852" s="176">
        <v>-13430.158076214371</v>
      </c>
      <c r="Y852" s="176">
        <v>-35210.405154667562</v>
      </c>
      <c r="Z852" s="176">
        <v>-22076.827394182328</v>
      </c>
      <c r="AA852" s="2"/>
      <c r="AB852" s="175">
        <v>-54723.468549817509</v>
      </c>
      <c r="AC852" s="175">
        <v>-177401.26576231886</v>
      </c>
      <c r="AD852" s="175">
        <v>-150226.47815209487</v>
      </c>
      <c r="AE852" s="175">
        <v>-172910.78815747867</v>
      </c>
    </row>
    <row r="853" spans="1:31">
      <c r="A853" s="1">
        <v>846</v>
      </c>
      <c r="B853" s="176">
        <f>'T Revenue'!B850-'Year 0'!G$8+'Year 0'!G$122</f>
        <v>1392.9104495600332</v>
      </c>
      <c r="C853" s="176">
        <f>'T Revenue'!C850-'Revenue Requirement'!C$4+'Revenue Requirement'!C$33</f>
        <v>214054.61831239494</v>
      </c>
      <c r="D853" s="176">
        <f>'T Revenue'!D850-'Revenue Requirement'!D$4+'Revenue Requirement'!D$33</f>
        <v>124378.38822977338</v>
      </c>
      <c r="E853" s="176">
        <f>'T Revenue'!E850-'Revenue Requirement'!E$4+'Revenue Requirement'!E$33</f>
        <v>116578.71717143548</v>
      </c>
      <c r="G853" s="179" t="e">
        <f ca="1"/>
        <v>#NAME?</v>
      </c>
      <c r="H853" s="179" t="e">
        <f ca="1"/>
        <v>#NAME?</v>
      </c>
      <c r="I853" s="179" t="e">
        <f ca="1"/>
        <v>#NAME?</v>
      </c>
      <c r="J853" s="179" t="e">
        <f ca="1"/>
        <v>#NAME?</v>
      </c>
      <c r="L853" s="175">
        <f>NR_to_Cash!C$9</f>
        <v>-54723.468549817509</v>
      </c>
      <c r="M853" s="175">
        <f>NR_to_Cash!D$9</f>
        <v>-177401.26576231886</v>
      </c>
      <c r="N853" s="175">
        <f>NR_to_Cash!E$9</f>
        <v>-150226.47815209487</v>
      </c>
      <c r="O853" s="175">
        <f>NR_to_Cash!F$9</f>
        <v>-172910.78815747867</v>
      </c>
      <c r="Q853" s="1">
        <v>846</v>
      </c>
      <c r="R853" s="176">
        <v>1392.9104495600332</v>
      </c>
      <c r="S853" s="176">
        <v>214054.61831239494</v>
      </c>
      <c r="T853" s="176">
        <v>124378.38822977338</v>
      </c>
      <c r="U853" s="176">
        <v>116578.71717143548</v>
      </c>
      <c r="V853" s="2"/>
      <c r="W853" s="176">
        <v>-47713.615625042235</v>
      </c>
      <c r="X853" s="176">
        <v>-19750.640085704392</v>
      </c>
      <c r="Y853" s="176">
        <v>-23953.025402539643</v>
      </c>
      <c r="Z853" s="176">
        <v>-38039.223066651262</v>
      </c>
      <c r="AA853" s="2"/>
      <c r="AB853" s="175">
        <v>-54723.468549817509</v>
      </c>
      <c r="AC853" s="175">
        <v>-177401.26576231886</v>
      </c>
      <c r="AD853" s="175">
        <v>-150226.47815209487</v>
      </c>
      <c r="AE853" s="175">
        <v>-172910.78815747867</v>
      </c>
    </row>
    <row r="854" spans="1:31">
      <c r="A854" s="1">
        <v>847</v>
      </c>
      <c r="B854" s="176">
        <f>'T Revenue'!B851-'Year 0'!G$8+'Year 0'!G$122</f>
        <v>19321.933539193356</v>
      </c>
      <c r="C854" s="176">
        <f>'T Revenue'!C851-'Revenue Requirement'!C$4+'Revenue Requirement'!C$33</f>
        <v>255418.4963023907</v>
      </c>
      <c r="D854" s="176">
        <f>'T Revenue'!D851-'Revenue Requirement'!D$4+'Revenue Requirement'!D$33</f>
        <v>152385.66932121408</v>
      </c>
      <c r="E854" s="176">
        <f>'T Revenue'!E851-'Revenue Requirement'!E$4+'Revenue Requirement'!E$33</f>
        <v>156605.67250811565</v>
      </c>
      <c r="G854" s="179" t="e">
        <f ca="1"/>
        <v>#NAME?</v>
      </c>
      <c r="H854" s="179" t="e">
        <f ca="1"/>
        <v>#NAME?</v>
      </c>
      <c r="I854" s="179" t="e">
        <f ca="1"/>
        <v>#NAME?</v>
      </c>
      <c r="J854" s="179" t="e">
        <f ca="1"/>
        <v>#NAME?</v>
      </c>
      <c r="L854" s="175">
        <f>NR_to_Cash!C$9</f>
        <v>-54723.468549817509</v>
      </c>
      <c r="M854" s="175">
        <f>NR_to_Cash!D$9</f>
        <v>-177401.26576231886</v>
      </c>
      <c r="N854" s="175">
        <f>NR_to_Cash!E$9</f>
        <v>-150226.47815209487</v>
      </c>
      <c r="O854" s="175">
        <f>NR_to_Cash!F$9</f>
        <v>-172910.78815747867</v>
      </c>
      <c r="Q854" s="1">
        <v>847</v>
      </c>
      <c r="R854" s="176">
        <v>19321.933539193356</v>
      </c>
      <c r="S854" s="176">
        <v>255418.4963023907</v>
      </c>
      <c r="T854" s="176">
        <v>152385.66932121408</v>
      </c>
      <c r="U854" s="176">
        <v>156605.67250811565</v>
      </c>
      <c r="V854" s="2"/>
      <c r="W854" s="176">
        <v>-21896.843471354223</v>
      </c>
      <c r="X854" s="176">
        <v>-3135.819798534736</v>
      </c>
      <c r="Y854" s="176">
        <v>-32509.058018475771</v>
      </c>
      <c r="Z854" s="176">
        <v>-20164.156713150442</v>
      </c>
      <c r="AA854" s="2"/>
      <c r="AB854" s="175">
        <v>-54723.468549817509</v>
      </c>
      <c r="AC854" s="175">
        <v>-177401.26576231886</v>
      </c>
      <c r="AD854" s="175">
        <v>-150226.47815209487</v>
      </c>
      <c r="AE854" s="175">
        <v>-172910.78815747867</v>
      </c>
    </row>
    <row r="855" spans="1:31">
      <c r="A855" s="1">
        <v>848</v>
      </c>
      <c r="B855" s="176">
        <f>'T Revenue'!B852-'Year 0'!G$8+'Year 0'!G$122</f>
        <v>-5430.2746139727533</v>
      </c>
      <c r="C855" s="176">
        <f>'T Revenue'!C852-'Revenue Requirement'!C$4+'Revenue Requirement'!C$33</f>
        <v>216636.47993648984</v>
      </c>
      <c r="D855" s="176">
        <f>'T Revenue'!D852-'Revenue Requirement'!D$4+'Revenue Requirement'!D$33</f>
        <v>122279.67948888685</v>
      </c>
      <c r="E855" s="176">
        <f>'T Revenue'!E852-'Revenue Requirement'!E$4+'Revenue Requirement'!E$33</f>
        <v>113981.71577299479</v>
      </c>
      <c r="G855" s="179" t="e">
        <f ca="1"/>
        <v>#NAME?</v>
      </c>
      <c r="H855" s="179" t="e">
        <f ca="1"/>
        <v>#NAME?</v>
      </c>
      <c r="I855" s="179" t="e">
        <f ca="1"/>
        <v>#NAME?</v>
      </c>
      <c r="J855" s="179" t="e">
        <f ca="1"/>
        <v>#NAME?</v>
      </c>
      <c r="L855" s="175">
        <f>NR_to_Cash!C$9</f>
        <v>-54723.468549817509</v>
      </c>
      <c r="M855" s="175">
        <f>NR_to_Cash!D$9</f>
        <v>-177401.26576231886</v>
      </c>
      <c r="N855" s="175">
        <f>NR_to_Cash!E$9</f>
        <v>-150226.47815209487</v>
      </c>
      <c r="O855" s="175">
        <f>NR_to_Cash!F$9</f>
        <v>-172910.78815747867</v>
      </c>
      <c r="Q855" s="1">
        <v>848</v>
      </c>
      <c r="R855" s="176">
        <v>-5430.2746139727533</v>
      </c>
      <c r="S855" s="176">
        <v>216636.47993648984</v>
      </c>
      <c r="T855" s="176">
        <v>122279.67948888685</v>
      </c>
      <c r="U855" s="176">
        <v>113981.71577299479</v>
      </c>
      <c r="V855" s="2"/>
      <c r="W855" s="176">
        <v>668.59335450443905</v>
      </c>
      <c r="X855" s="176">
        <v>-11979.088784602704</v>
      </c>
      <c r="Y855" s="176">
        <v>6914.3485961547121</v>
      </c>
      <c r="Z855" s="176">
        <v>-8727.7016611918807</v>
      </c>
      <c r="AA855" s="2"/>
      <c r="AB855" s="175">
        <v>-54723.468549817509</v>
      </c>
      <c r="AC855" s="175">
        <v>-177401.26576231886</v>
      </c>
      <c r="AD855" s="175">
        <v>-150226.47815209487</v>
      </c>
      <c r="AE855" s="175">
        <v>-172910.78815747867</v>
      </c>
    </row>
    <row r="856" spans="1:31">
      <c r="A856" s="1">
        <v>849</v>
      </c>
      <c r="B856" s="176">
        <f>'T Revenue'!B853-'Year 0'!G$8+'Year 0'!G$122</f>
        <v>9718.9416199601255</v>
      </c>
      <c r="C856" s="176">
        <f>'T Revenue'!C853-'Revenue Requirement'!C$4+'Revenue Requirement'!C$33</f>
        <v>254090.13564479561</v>
      </c>
      <c r="D856" s="176">
        <f>'T Revenue'!D853-'Revenue Requirement'!D$4+'Revenue Requirement'!D$33</f>
        <v>155022.59010935156</v>
      </c>
      <c r="E856" s="176">
        <f>'T Revenue'!E853-'Revenue Requirement'!E$4+'Revenue Requirement'!E$33</f>
        <v>153601.99961928232</v>
      </c>
      <c r="G856" s="179" t="e">
        <f ca="1"/>
        <v>#NAME?</v>
      </c>
      <c r="H856" s="179" t="e">
        <f ca="1"/>
        <v>#NAME?</v>
      </c>
      <c r="I856" s="179" t="e">
        <f ca="1"/>
        <v>#NAME?</v>
      </c>
      <c r="J856" s="179" t="e">
        <f ca="1"/>
        <v>#NAME?</v>
      </c>
      <c r="L856" s="175">
        <f>NR_to_Cash!C$9</f>
        <v>-54723.468549817509</v>
      </c>
      <c r="M856" s="175">
        <f>NR_to_Cash!D$9</f>
        <v>-177401.26576231886</v>
      </c>
      <c r="N856" s="175">
        <f>NR_to_Cash!E$9</f>
        <v>-150226.47815209487</v>
      </c>
      <c r="O856" s="175">
        <f>NR_to_Cash!F$9</f>
        <v>-172910.78815747867</v>
      </c>
      <c r="Q856" s="1">
        <v>849</v>
      </c>
      <c r="R856" s="176">
        <v>9718.9416199601255</v>
      </c>
      <c r="S856" s="176">
        <v>254090.13564479561</v>
      </c>
      <c r="T856" s="176">
        <v>155022.59010935156</v>
      </c>
      <c r="U856" s="176">
        <v>153601.99961928232</v>
      </c>
      <c r="V856" s="2"/>
      <c r="W856" s="176">
        <v>1644.2584902738454</v>
      </c>
      <c r="X856" s="176">
        <v>-8403.7373020274099</v>
      </c>
      <c r="Y856" s="176">
        <v>5958.6022521357518</v>
      </c>
      <c r="Z856" s="176">
        <v>-2291.2159675620496</v>
      </c>
      <c r="AA856" s="2"/>
      <c r="AB856" s="175">
        <v>-54723.468549817509</v>
      </c>
      <c r="AC856" s="175">
        <v>-177401.26576231886</v>
      </c>
      <c r="AD856" s="175">
        <v>-150226.47815209487</v>
      </c>
      <c r="AE856" s="175">
        <v>-172910.78815747867</v>
      </c>
    </row>
    <row r="857" spans="1:31">
      <c r="A857" s="1">
        <v>850</v>
      </c>
      <c r="B857" s="176">
        <f>'T Revenue'!B854-'Year 0'!G$8+'Year 0'!G$122</f>
        <v>2255.4351098448969</v>
      </c>
      <c r="C857" s="176">
        <f>'T Revenue'!C854-'Revenue Requirement'!C$4+'Revenue Requirement'!C$33</f>
        <v>231226.5036080128</v>
      </c>
      <c r="D857" s="176">
        <f>'T Revenue'!D854-'Revenue Requirement'!D$4+'Revenue Requirement'!D$33</f>
        <v>210995.6329941412</v>
      </c>
      <c r="E857" s="176">
        <f>'T Revenue'!E854-'Revenue Requirement'!E$4+'Revenue Requirement'!E$33</f>
        <v>97581.983168662759</v>
      </c>
      <c r="G857" s="179" t="e">
        <f ca="1"/>
        <v>#NAME?</v>
      </c>
      <c r="H857" s="179" t="e">
        <f ca="1"/>
        <v>#NAME?</v>
      </c>
      <c r="I857" s="179" t="e">
        <f ca="1"/>
        <v>#NAME?</v>
      </c>
      <c r="J857" s="179" t="e">
        <f ca="1"/>
        <v>#NAME?</v>
      </c>
      <c r="L857" s="175">
        <f>NR_to_Cash!C$9</f>
        <v>-54723.468549817509</v>
      </c>
      <c r="M857" s="175">
        <f>NR_to_Cash!D$9</f>
        <v>-177401.26576231886</v>
      </c>
      <c r="N857" s="175">
        <f>NR_to_Cash!E$9</f>
        <v>-150226.47815209487</v>
      </c>
      <c r="O857" s="175">
        <f>NR_to_Cash!F$9</f>
        <v>-172910.78815747867</v>
      </c>
      <c r="Q857" s="1">
        <v>850</v>
      </c>
      <c r="R857" s="176">
        <v>2255.4351098448969</v>
      </c>
      <c r="S857" s="176">
        <v>231226.5036080128</v>
      </c>
      <c r="T857" s="176">
        <v>210995.6329941412</v>
      </c>
      <c r="U857" s="176">
        <v>97581.983168662759</v>
      </c>
      <c r="V857" s="2"/>
      <c r="W857" s="176">
        <v>-40573.286017662962</v>
      </c>
      <c r="X857" s="176">
        <v>-476.65810954733752</v>
      </c>
      <c r="Y857" s="176">
        <v>-32645.244806587463</v>
      </c>
      <c r="Z857" s="176">
        <v>-11889.419595298357</v>
      </c>
      <c r="AA857" s="2"/>
      <c r="AB857" s="175">
        <v>-54723.468549817509</v>
      </c>
      <c r="AC857" s="175">
        <v>-177401.26576231886</v>
      </c>
      <c r="AD857" s="175">
        <v>-150226.47815209487</v>
      </c>
      <c r="AE857" s="175">
        <v>-172910.78815747867</v>
      </c>
    </row>
    <row r="858" spans="1:31">
      <c r="A858" s="1">
        <v>851</v>
      </c>
      <c r="B858" s="176">
        <f>'T Revenue'!B855-'Year 0'!G$8+'Year 0'!G$122</f>
        <v>20054.317312296014</v>
      </c>
      <c r="C858" s="176">
        <f>'T Revenue'!C855-'Revenue Requirement'!C$4+'Revenue Requirement'!C$33</f>
        <v>250950.14607068221</v>
      </c>
      <c r="D858" s="176">
        <f>'T Revenue'!D855-'Revenue Requirement'!D$4+'Revenue Requirement'!D$33</f>
        <v>192542.11267671408</v>
      </c>
      <c r="E858" s="176">
        <f>'T Revenue'!E855-'Revenue Requirement'!E$4+'Revenue Requirement'!E$33</f>
        <v>190133.06478909426</v>
      </c>
      <c r="G858" s="179" t="e">
        <f ca="1"/>
        <v>#NAME?</v>
      </c>
      <c r="H858" s="179" t="e">
        <f ca="1"/>
        <v>#NAME?</v>
      </c>
      <c r="I858" s="179" t="e">
        <f ca="1"/>
        <v>#NAME?</v>
      </c>
      <c r="J858" s="179" t="e">
        <f ca="1"/>
        <v>#NAME?</v>
      </c>
      <c r="L858" s="175">
        <f>NR_to_Cash!C$9</f>
        <v>-54723.468549817509</v>
      </c>
      <c r="M858" s="175">
        <f>NR_to_Cash!D$9</f>
        <v>-177401.26576231886</v>
      </c>
      <c r="N858" s="175">
        <f>NR_to_Cash!E$9</f>
        <v>-150226.47815209487</v>
      </c>
      <c r="O858" s="175">
        <f>NR_to_Cash!F$9</f>
        <v>-172910.78815747867</v>
      </c>
      <c r="Q858" s="1">
        <v>851</v>
      </c>
      <c r="R858" s="176">
        <v>20054.317312296014</v>
      </c>
      <c r="S858" s="176">
        <v>250950.14607068221</v>
      </c>
      <c r="T858" s="176">
        <v>192542.11267671408</v>
      </c>
      <c r="U858" s="176">
        <v>190133.06478909426</v>
      </c>
      <c r="V858" s="2"/>
      <c r="W858" s="176">
        <v>-53805.552398323314</v>
      </c>
      <c r="X858" s="176">
        <v>15801.863123501884</v>
      </c>
      <c r="Y858" s="176">
        <v>-775.61444379249588</v>
      </c>
      <c r="Z858" s="176">
        <v>-35819.923639440443</v>
      </c>
      <c r="AA858" s="2"/>
      <c r="AB858" s="175">
        <v>-54723.468549817509</v>
      </c>
      <c r="AC858" s="175">
        <v>-177401.26576231886</v>
      </c>
      <c r="AD858" s="175">
        <v>-150226.47815209487</v>
      </c>
      <c r="AE858" s="175">
        <v>-172910.78815747867</v>
      </c>
    </row>
    <row r="859" spans="1:31">
      <c r="A859" s="1">
        <v>852</v>
      </c>
      <c r="B859" s="176">
        <f>'T Revenue'!B856-'Year 0'!G$8+'Year 0'!G$122</f>
        <v>1539.3061603861861</v>
      </c>
      <c r="C859" s="176">
        <f>'T Revenue'!C856-'Revenue Requirement'!C$4+'Revenue Requirement'!C$33</f>
        <v>280508.63561647828</v>
      </c>
      <c r="D859" s="176">
        <f>'T Revenue'!D856-'Revenue Requirement'!D$4+'Revenue Requirement'!D$33</f>
        <v>173613.87527118321</v>
      </c>
      <c r="E859" s="176">
        <f>'T Revenue'!E856-'Revenue Requirement'!E$4+'Revenue Requirement'!E$33</f>
        <v>133957.74658923713</v>
      </c>
      <c r="G859" s="179" t="e">
        <f ca="1"/>
        <v>#NAME?</v>
      </c>
      <c r="H859" s="179" t="e">
        <f ca="1"/>
        <v>#NAME?</v>
      </c>
      <c r="I859" s="179" t="e">
        <f ca="1"/>
        <v>#NAME?</v>
      </c>
      <c r="J859" s="179" t="e">
        <f ca="1"/>
        <v>#NAME?</v>
      </c>
      <c r="L859" s="175">
        <f>NR_to_Cash!C$9</f>
        <v>-54723.468549817509</v>
      </c>
      <c r="M859" s="175">
        <f>NR_to_Cash!D$9</f>
        <v>-177401.26576231886</v>
      </c>
      <c r="N859" s="175">
        <f>NR_to_Cash!E$9</f>
        <v>-150226.47815209487</v>
      </c>
      <c r="O859" s="175">
        <f>NR_to_Cash!F$9</f>
        <v>-172910.78815747867</v>
      </c>
      <c r="Q859" s="1">
        <v>852</v>
      </c>
      <c r="R859" s="176">
        <v>1539.3061603861861</v>
      </c>
      <c r="S859" s="176">
        <v>280508.63561647828</v>
      </c>
      <c r="T859" s="176">
        <v>173613.87527118321</v>
      </c>
      <c r="U859" s="176">
        <v>133957.74658923713</v>
      </c>
      <c r="V859" s="2"/>
      <c r="W859" s="176">
        <v>-17896.30838155956</v>
      </c>
      <c r="X859" s="176">
        <v>-21584.973598347278</v>
      </c>
      <c r="Y859" s="176">
        <v>-23861.676003787667</v>
      </c>
      <c r="Z859" s="176">
        <v>-6297.5695775826462</v>
      </c>
      <c r="AA859" s="2"/>
      <c r="AB859" s="175">
        <v>-54723.468549817509</v>
      </c>
      <c r="AC859" s="175">
        <v>-177401.26576231886</v>
      </c>
      <c r="AD859" s="175">
        <v>-150226.47815209487</v>
      </c>
      <c r="AE859" s="175">
        <v>-172910.78815747867</v>
      </c>
    </row>
    <row r="860" spans="1:31">
      <c r="A860" s="1">
        <v>853</v>
      </c>
      <c r="B860" s="176">
        <f>'T Revenue'!B857-'Year 0'!G$8+'Year 0'!G$122</f>
        <v>1921.5077690251637</v>
      </c>
      <c r="C860" s="176">
        <f>'T Revenue'!C857-'Revenue Requirement'!C$4+'Revenue Requirement'!C$33</f>
        <v>232922.6645060163</v>
      </c>
      <c r="D860" s="176">
        <f>'T Revenue'!D857-'Revenue Requirement'!D$4+'Revenue Requirement'!D$33</f>
        <v>146236.52878886485</v>
      </c>
      <c r="E860" s="176">
        <f>'T Revenue'!E857-'Revenue Requirement'!E$4+'Revenue Requirement'!E$33</f>
        <v>81589.044432017021</v>
      </c>
      <c r="G860" s="179" t="e">
        <f ca="1"/>
        <v>#NAME?</v>
      </c>
      <c r="H860" s="179" t="e">
        <f ca="1"/>
        <v>#NAME?</v>
      </c>
      <c r="I860" s="179" t="e">
        <f ca="1"/>
        <v>#NAME?</v>
      </c>
      <c r="J860" s="179" t="e">
        <f ca="1"/>
        <v>#NAME?</v>
      </c>
      <c r="L860" s="175">
        <f>NR_to_Cash!C$9</f>
        <v>-54723.468549817509</v>
      </c>
      <c r="M860" s="175">
        <f>NR_to_Cash!D$9</f>
        <v>-177401.26576231886</v>
      </c>
      <c r="N860" s="175">
        <f>NR_to_Cash!E$9</f>
        <v>-150226.47815209487</v>
      </c>
      <c r="O860" s="175">
        <f>NR_to_Cash!F$9</f>
        <v>-172910.78815747867</v>
      </c>
      <c r="Q860" s="1">
        <v>853</v>
      </c>
      <c r="R860" s="176">
        <v>1921.5077690251637</v>
      </c>
      <c r="S860" s="176">
        <v>232922.6645060163</v>
      </c>
      <c r="T860" s="176">
        <v>146236.52878886485</v>
      </c>
      <c r="U860" s="176">
        <v>81589.044432017021</v>
      </c>
      <c r="V860" s="2"/>
      <c r="W860" s="176">
        <v>-14700.930665054941</v>
      </c>
      <c r="X860" s="176">
        <v>-16194.322453073459</v>
      </c>
      <c r="Y860" s="176">
        <v>-9190.7080324308481</v>
      </c>
      <c r="Z860" s="176">
        <v>20780.673100423999</v>
      </c>
      <c r="AA860" s="2"/>
      <c r="AB860" s="175">
        <v>-54723.468549817509</v>
      </c>
      <c r="AC860" s="175">
        <v>-177401.26576231886</v>
      </c>
      <c r="AD860" s="175">
        <v>-150226.47815209487</v>
      </c>
      <c r="AE860" s="175">
        <v>-172910.78815747867</v>
      </c>
    </row>
    <row r="861" spans="1:31">
      <c r="A861" s="1">
        <v>854</v>
      </c>
      <c r="B861" s="176">
        <f>'T Revenue'!B858-'Year 0'!G$8+'Year 0'!G$122</f>
        <v>-20294.826458249241</v>
      </c>
      <c r="C861" s="176">
        <f>'T Revenue'!C858-'Revenue Requirement'!C$4+'Revenue Requirement'!C$33</f>
        <v>205954.25847293809</v>
      </c>
      <c r="D861" s="176">
        <f>'T Revenue'!D858-'Revenue Requirement'!D$4+'Revenue Requirement'!D$33</f>
        <v>106604.5890994675</v>
      </c>
      <c r="E861" s="176">
        <f>'T Revenue'!E858-'Revenue Requirement'!E$4+'Revenue Requirement'!E$33</f>
        <v>59196.322100049816</v>
      </c>
      <c r="G861" s="179" t="e">
        <f ca="1"/>
        <v>#NAME?</v>
      </c>
      <c r="H861" s="179" t="e">
        <f ca="1"/>
        <v>#NAME?</v>
      </c>
      <c r="I861" s="179" t="e">
        <f ca="1"/>
        <v>#NAME?</v>
      </c>
      <c r="J861" s="179" t="e">
        <f ca="1"/>
        <v>#NAME?</v>
      </c>
      <c r="L861" s="175">
        <f>NR_to_Cash!C$9</f>
        <v>-54723.468549817509</v>
      </c>
      <c r="M861" s="175">
        <f>NR_to_Cash!D$9</f>
        <v>-177401.26576231886</v>
      </c>
      <c r="N861" s="175">
        <f>NR_to_Cash!E$9</f>
        <v>-150226.47815209487</v>
      </c>
      <c r="O861" s="175">
        <f>NR_to_Cash!F$9</f>
        <v>-172910.78815747867</v>
      </c>
      <c r="Q861" s="1">
        <v>854</v>
      </c>
      <c r="R861" s="176">
        <v>-20294.826458249241</v>
      </c>
      <c r="S861" s="176">
        <v>205954.25847293809</v>
      </c>
      <c r="T861" s="176">
        <v>106604.5890994675</v>
      </c>
      <c r="U861" s="176">
        <v>59196.322100049816</v>
      </c>
      <c r="V861" s="2"/>
      <c r="W861" s="176">
        <v>-8514.7475108947838</v>
      </c>
      <c r="X861" s="176">
        <v>-13506.234528152272</v>
      </c>
      <c r="Y861" s="176">
        <v>11760.982878871262</v>
      </c>
      <c r="Z861" s="176">
        <v>-14954.275740985526</v>
      </c>
      <c r="AA861" s="2"/>
      <c r="AB861" s="175">
        <v>-54723.468549817509</v>
      </c>
      <c r="AC861" s="175">
        <v>-177401.26576231886</v>
      </c>
      <c r="AD861" s="175">
        <v>-150226.47815209487</v>
      </c>
      <c r="AE861" s="175">
        <v>-172910.78815747867</v>
      </c>
    </row>
    <row r="862" spans="1:31">
      <c r="A862" s="1">
        <v>855</v>
      </c>
      <c r="B862" s="176">
        <f>'T Revenue'!B859-'Year 0'!G$8+'Year 0'!G$122</f>
        <v>3012.8621681944933</v>
      </c>
      <c r="C862" s="176">
        <f>'T Revenue'!C859-'Revenue Requirement'!C$4+'Revenue Requirement'!C$33</f>
        <v>199454.25887295464</v>
      </c>
      <c r="D862" s="176">
        <f>'T Revenue'!D859-'Revenue Requirement'!D$4+'Revenue Requirement'!D$33</f>
        <v>158825.23207415221</v>
      </c>
      <c r="E862" s="176">
        <f>'T Revenue'!E859-'Revenue Requirement'!E$4+'Revenue Requirement'!E$33</f>
        <v>76620.498909493443</v>
      </c>
      <c r="G862" s="179" t="e">
        <f ca="1"/>
        <v>#NAME?</v>
      </c>
      <c r="H862" s="179" t="e">
        <f ca="1"/>
        <v>#NAME?</v>
      </c>
      <c r="I862" s="179" t="e">
        <f ca="1"/>
        <v>#NAME?</v>
      </c>
      <c r="J862" s="179" t="e">
        <f ca="1"/>
        <v>#NAME?</v>
      </c>
      <c r="L862" s="175">
        <f>NR_to_Cash!C$9</f>
        <v>-54723.468549817509</v>
      </c>
      <c r="M862" s="175">
        <f>NR_to_Cash!D$9</f>
        <v>-177401.26576231886</v>
      </c>
      <c r="N862" s="175">
        <f>NR_to_Cash!E$9</f>
        <v>-150226.47815209487</v>
      </c>
      <c r="O862" s="175">
        <f>NR_to_Cash!F$9</f>
        <v>-172910.78815747867</v>
      </c>
      <c r="Q862" s="1">
        <v>855</v>
      </c>
      <c r="R862" s="176">
        <v>3012.8621681944933</v>
      </c>
      <c r="S862" s="176">
        <v>199454.25887295464</v>
      </c>
      <c r="T862" s="176">
        <v>158825.23207415221</v>
      </c>
      <c r="U862" s="176">
        <v>76620.498909493443</v>
      </c>
      <c r="V862" s="2"/>
      <c r="W862" s="176">
        <v>12483.045595757198</v>
      </c>
      <c r="X862" s="176">
        <v>-62805.397270892747</v>
      </c>
      <c r="Y862" s="176">
        <v>-19894.554661752423</v>
      </c>
      <c r="Z862" s="176">
        <v>-27036.326809862396</v>
      </c>
      <c r="AA862" s="2"/>
      <c r="AB862" s="175">
        <v>-54723.468549817509</v>
      </c>
      <c r="AC862" s="175">
        <v>-177401.26576231886</v>
      </c>
      <c r="AD862" s="175">
        <v>-150226.47815209487</v>
      </c>
      <c r="AE862" s="175">
        <v>-172910.78815747867</v>
      </c>
    </row>
    <row r="863" spans="1:31">
      <c r="A863" s="1">
        <v>856</v>
      </c>
      <c r="B863" s="176">
        <f>'T Revenue'!B860-'Year 0'!G$8+'Year 0'!G$122</f>
        <v>17078.551887077978</v>
      </c>
      <c r="C863" s="176">
        <f>'T Revenue'!C860-'Revenue Requirement'!C$4+'Revenue Requirement'!C$33</f>
        <v>226606.33484722162</v>
      </c>
      <c r="D863" s="176">
        <f>'T Revenue'!D860-'Revenue Requirement'!D$4+'Revenue Requirement'!D$33</f>
        <v>131959.69711090811</v>
      </c>
      <c r="E863" s="176">
        <f>'T Revenue'!E860-'Revenue Requirement'!E$4+'Revenue Requirement'!E$33</f>
        <v>104220.18479343131</v>
      </c>
      <c r="G863" s="179" t="e">
        <f ca="1"/>
        <v>#NAME?</v>
      </c>
      <c r="H863" s="179" t="e">
        <f ca="1"/>
        <v>#NAME?</v>
      </c>
      <c r="I863" s="179" t="e">
        <f ca="1"/>
        <v>#NAME?</v>
      </c>
      <c r="J863" s="179" t="e">
        <f ca="1"/>
        <v>#NAME?</v>
      </c>
      <c r="L863" s="175">
        <f>NR_to_Cash!C$9</f>
        <v>-54723.468549817509</v>
      </c>
      <c r="M863" s="175">
        <f>NR_to_Cash!D$9</f>
        <v>-177401.26576231886</v>
      </c>
      <c r="N863" s="175">
        <f>NR_to_Cash!E$9</f>
        <v>-150226.47815209487</v>
      </c>
      <c r="O863" s="175">
        <f>NR_to_Cash!F$9</f>
        <v>-172910.78815747867</v>
      </c>
      <c r="Q863" s="1">
        <v>856</v>
      </c>
      <c r="R863" s="176">
        <v>17078.551887077978</v>
      </c>
      <c r="S863" s="176">
        <v>226606.33484722162</v>
      </c>
      <c r="T863" s="176">
        <v>131959.69711090811</v>
      </c>
      <c r="U863" s="176">
        <v>104220.18479343131</v>
      </c>
      <c r="V863" s="2"/>
      <c r="W863" s="176">
        <v>-36609.585327575798</v>
      </c>
      <c r="X863" s="176">
        <v>-18527.49552529119</v>
      </c>
      <c r="Y863" s="176">
        <v>-1461.2303616448771</v>
      </c>
      <c r="Z863" s="176">
        <v>4497.8632801631466</v>
      </c>
      <c r="AA863" s="2"/>
      <c r="AB863" s="175">
        <v>-54723.468549817509</v>
      </c>
      <c r="AC863" s="175">
        <v>-177401.26576231886</v>
      </c>
      <c r="AD863" s="175">
        <v>-150226.47815209487</v>
      </c>
      <c r="AE863" s="175">
        <v>-172910.78815747867</v>
      </c>
    </row>
    <row r="864" spans="1:31">
      <c r="A864" s="1">
        <v>857</v>
      </c>
      <c r="B864" s="176">
        <f>'T Revenue'!B861-'Year 0'!G$8+'Year 0'!G$122</f>
        <v>-9393.330173966242</v>
      </c>
      <c r="C864" s="176">
        <f>'T Revenue'!C861-'Revenue Requirement'!C$4+'Revenue Requirement'!C$33</f>
        <v>191407.15991722769</v>
      </c>
      <c r="D864" s="176">
        <f>'T Revenue'!D861-'Revenue Requirement'!D$4+'Revenue Requirement'!D$33</f>
        <v>163253.8943714893</v>
      </c>
      <c r="E864" s="176">
        <f>'T Revenue'!E861-'Revenue Requirement'!E$4+'Revenue Requirement'!E$33</f>
        <v>51018.809542914387</v>
      </c>
      <c r="G864" s="179" t="e">
        <f ca="1"/>
        <v>#NAME?</v>
      </c>
      <c r="H864" s="179" t="e">
        <f ca="1"/>
        <v>#NAME?</v>
      </c>
      <c r="I864" s="179" t="e">
        <f ca="1"/>
        <v>#NAME?</v>
      </c>
      <c r="J864" s="179" t="e">
        <f ca="1"/>
        <v>#NAME?</v>
      </c>
      <c r="L864" s="175">
        <f>NR_to_Cash!C$9</f>
        <v>-54723.468549817509</v>
      </c>
      <c r="M864" s="175">
        <f>NR_to_Cash!D$9</f>
        <v>-177401.26576231886</v>
      </c>
      <c r="N864" s="175">
        <f>NR_to_Cash!E$9</f>
        <v>-150226.47815209487</v>
      </c>
      <c r="O864" s="175">
        <f>NR_to_Cash!F$9</f>
        <v>-172910.78815747867</v>
      </c>
      <c r="Q864" s="1">
        <v>857</v>
      </c>
      <c r="R864" s="176">
        <v>-9393.330173966242</v>
      </c>
      <c r="S864" s="176">
        <v>191407.15991722769</v>
      </c>
      <c r="T864" s="176">
        <v>163253.8943714893</v>
      </c>
      <c r="U864" s="176">
        <v>51018.809542914387</v>
      </c>
      <c r="V864" s="2"/>
      <c r="W864" s="176">
        <v>20544.260021355818</v>
      </c>
      <c r="X864" s="176">
        <v>9355.9025486994069</v>
      </c>
      <c r="Y864" s="176">
        <v>2725.8890349827707</v>
      </c>
      <c r="Z864" s="176">
        <v>-11689.471971621504</v>
      </c>
      <c r="AA864" s="2"/>
      <c r="AB864" s="175">
        <v>-54723.468549817509</v>
      </c>
      <c r="AC864" s="175">
        <v>-177401.26576231886</v>
      </c>
      <c r="AD864" s="175">
        <v>-150226.47815209487</v>
      </c>
      <c r="AE864" s="175">
        <v>-172910.78815747867</v>
      </c>
    </row>
    <row r="865" spans="1:31">
      <c r="A865" s="1">
        <v>858</v>
      </c>
      <c r="B865" s="176">
        <f>'T Revenue'!B862-'Year 0'!G$8+'Year 0'!G$122</f>
        <v>4111.495503956452</v>
      </c>
      <c r="C865" s="176">
        <f>'T Revenue'!C862-'Revenue Requirement'!C$4+'Revenue Requirement'!C$33</f>
        <v>235988.35634798184</v>
      </c>
      <c r="D865" s="176">
        <f>'T Revenue'!D862-'Revenue Requirement'!D$4+'Revenue Requirement'!D$33</f>
        <v>163677.76595849288</v>
      </c>
      <c r="E865" s="176">
        <f>'T Revenue'!E862-'Revenue Requirement'!E$4+'Revenue Requirement'!E$33</f>
        <v>202630.64477845095</v>
      </c>
      <c r="G865" s="179" t="e">
        <f ca="1"/>
        <v>#NAME?</v>
      </c>
      <c r="H865" s="179" t="e">
        <f ca="1"/>
        <v>#NAME?</v>
      </c>
      <c r="I865" s="179" t="e">
        <f ca="1"/>
        <v>#NAME?</v>
      </c>
      <c r="J865" s="179" t="e">
        <f ca="1"/>
        <v>#NAME?</v>
      </c>
      <c r="L865" s="175">
        <f>NR_to_Cash!C$9</f>
        <v>-54723.468549817509</v>
      </c>
      <c r="M865" s="175">
        <f>NR_to_Cash!D$9</f>
        <v>-177401.26576231886</v>
      </c>
      <c r="N865" s="175">
        <f>NR_to_Cash!E$9</f>
        <v>-150226.47815209487</v>
      </c>
      <c r="O865" s="175">
        <f>NR_to_Cash!F$9</f>
        <v>-172910.78815747867</v>
      </c>
      <c r="Q865" s="1">
        <v>858</v>
      </c>
      <c r="R865" s="176">
        <v>4111.495503956452</v>
      </c>
      <c r="S865" s="176">
        <v>235988.35634798184</v>
      </c>
      <c r="T865" s="176">
        <v>163677.76595849288</v>
      </c>
      <c r="U865" s="176">
        <v>202630.64477845095</v>
      </c>
      <c r="V865" s="2"/>
      <c r="W865" s="176">
        <v>-23145.214871476172</v>
      </c>
      <c r="X865" s="176">
        <v>-10202.776318472112</v>
      </c>
      <c r="Y865" s="176">
        <v>-30653.814010907197</v>
      </c>
      <c r="Z865" s="176">
        <v>-6185.2515552472323</v>
      </c>
      <c r="AA865" s="2"/>
      <c r="AB865" s="175">
        <v>-54723.468549817509</v>
      </c>
      <c r="AC865" s="175">
        <v>-177401.26576231886</v>
      </c>
      <c r="AD865" s="175">
        <v>-150226.47815209487</v>
      </c>
      <c r="AE865" s="175">
        <v>-172910.78815747867</v>
      </c>
    </row>
    <row r="866" spans="1:31">
      <c r="A866" s="1">
        <v>859</v>
      </c>
      <c r="B866" s="176">
        <f>'T Revenue'!B863-'Year 0'!G$8+'Year 0'!G$122</f>
        <v>6073.8444209829904</v>
      </c>
      <c r="C866" s="176">
        <f>'T Revenue'!C863-'Revenue Requirement'!C$4+'Revenue Requirement'!C$33</f>
        <v>217827.58679493912</v>
      </c>
      <c r="D866" s="176">
        <f>'T Revenue'!D863-'Revenue Requirement'!D$4+'Revenue Requirement'!D$33</f>
        <v>141833.07842885912</v>
      </c>
      <c r="E866" s="176">
        <f>'T Revenue'!E863-'Revenue Requirement'!E$4+'Revenue Requirement'!E$33</f>
        <v>112240.29189013666</v>
      </c>
      <c r="G866" s="179" t="e">
        <f ca="1"/>
        <v>#NAME?</v>
      </c>
      <c r="H866" s="179" t="e">
        <f ca="1"/>
        <v>#NAME?</v>
      </c>
      <c r="I866" s="179" t="e">
        <f ca="1"/>
        <v>#NAME?</v>
      </c>
      <c r="J866" s="179" t="e">
        <f ca="1"/>
        <v>#NAME?</v>
      </c>
      <c r="L866" s="175">
        <f>NR_to_Cash!C$9</f>
        <v>-54723.468549817509</v>
      </c>
      <c r="M866" s="175">
        <f>NR_to_Cash!D$9</f>
        <v>-177401.26576231886</v>
      </c>
      <c r="N866" s="175">
        <f>NR_to_Cash!E$9</f>
        <v>-150226.47815209487</v>
      </c>
      <c r="O866" s="175">
        <f>NR_to_Cash!F$9</f>
        <v>-172910.78815747867</v>
      </c>
      <c r="Q866" s="1">
        <v>859</v>
      </c>
      <c r="R866" s="176">
        <v>6073.8444209829904</v>
      </c>
      <c r="S866" s="176">
        <v>217827.58679493912</v>
      </c>
      <c r="T866" s="176">
        <v>141833.07842885912</v>
      </c>
      <c r="U866" s="176">
        <v>112240.29189013666</v>
      </c>
      <c r="V866" s="2"/>
      <c r="W866" s="176">
        <v>-13868.420077816816</v>
      </c>
      <c r="X866" s="176">
        <v>-15467.515988513129</v>
      </c>
      <c r="Y866" s="176">
        <v>-12607.222216241527</v>
      </c>
      <c r="Z866" s="176">
        <v>-33132.060342159122</v>
      </c>
      <c r="AA866" s="2"/>
      <c r="AB866" s="175">
        <v>-54723.468549817509</v>
      </c>
      <c r="AC866" s="175">
        <v>-177401.26576231886</v>
      </c>
      <c r="AD866" s="175">
        <v>-150226.47815209487</v>
      </c>
      <c r="AE866" s="175">
        <v>-172910.78815747867</v>
      </c>
    </row>
    <row r="867" spans="1:31">
      <c r="A867" s="1">
        <v>860</v>
      </c>
      <c r="B867" s="176">
        <f>'T Revenue'!B864-'Year 0'!G$8+'Year 0'!G$122</f>
        <v>-10164.324248396093</v>
      </c>
      <c r="C867" s="176">
        <f>'T Revenue'!C864-'Revenue Requirement'!C$4+'Revenue Requirement'!C$33</f>
        <v>166623.69308749866</v>
      </c>
      <c r="D867" s="176">
        <f>'T Revenue'!D864-'Revenue Requirement'!D$4+'Revenue Requirement'!D$33</f>
        <v>115337.28223993885</v>
      </c>
      <c r="E867" s="176">
        <f>'T Revenue'!E864-'Revenue Requirement'!E$4+'Revenue Requirement'!E$33</f>
        <v>42153.47178655141</v>
      </c>
      <c r="G867" s="179" t="e">
        <f ca="1"/>
        <v>#NAME?</v>
      </c>
      <c r="H867" s="179" t="e">
        <f ca="1"/>
        <v>#NAME?</v>
      </c>
      <c r="I867" s="179" t="e">
        <f ca="1"/>
        <v>#NAME?</v>
      </c>
      <c r="J867" s="179" t="e">
        <f ca="1"/>
        <v>#NAME?</v>
      </c>
      <c r="L867" s="175">
        <f>NR_to_Cash!C$9</f>
        <v>-54723.468549817509</v>
      </c>
      <c r="M867" s="175">
        <f>NR_to_Cash!D$9</f>
        <v>-177401.26576231886</v>
      </c>
      <c r="N867" s="175">
        <f>NR_to_Cash!E$9</f>
        <v>-150226.47815209487</v>
      </c>
      <c r="O867" s="175">
        <f>NR_to_Cash!F$9</f>
        <v>-172910.78815747867</v>
      </c>
      <c r="Q867" s="1">
        <v>860</v>
      </c>
      <c r="R867" s="176">
        <v>-10164.324248396093</v>
      </c>
      <c r="S867" s="176">
        <v>166623.69308749866</v>
      </c>
      <c r="T867" s="176">
        <v>115337.28223993885</v>
      </c>
      <c r="U867" s="176">
        <v>42153.47178655141</v>
      </c>
      <c r="V867" s="2"/>
      <c r="W867" s="176">
        <v>-49705.584303040174</v>
      </c>
      <c r="X867" s="176">
        <v>-38581.918970559258</v>
      </c>
      <c r="Y867" s="176">
        <v>-39432.839475170011</v>
      </c>
      <c r="Z867" s="176">
        <v>-34850.911567579722</v>
      </c>
      <c r="AA867" s="2"/>
      <c r="AB867" s="175">
        <v>-54723.468549817509</v>
      </c>
      <c r="AC867" s="175">
        <v>-177401.26576231886</v>
      </c>
      <c r="AD867" s="175">
        <v>-150226.47815209487</v>
      </c>
      <c r="AE867" s="175">
        <v>-172910.78815747867</v>
      </c>
    </row>
    <row r="868" spans="1:31">
      <c r="A868" s="1">
        <v>861</v>
      </c>
      <c r="B868" s="176">
        <f>'T Revenue'!B865-'Year 0'!G$8+'Year 0'!G$122</f>
        <v>-11298.480477692792</v>
      </c>
      <c r="C868" s="176">
        <f>'T Revenue'!C865-'Revenue Requirement'!C$4+'Revenue Requirement'!C$33</f>
        <v>245206.32649848075</v>
      </c>
      <c r="D868" s="176">
        <f>'T Revenue'!D865-'Revenue Requirement'!D$4+'Revenue Requirement'!D$33</f>
        <v>157433.72156495624</v>
      </c>
      <c r="E868" s="176">
        <f>'T Revenue'!E865-'Revenue Requirement'!E$4+'Revenue Requirement'!E$33</f>
        <v>101500.69825032703</v>
      </c>
      <c r="G868" s="179" t="e">
        <f ca="1"/>
        <v>#NAME?</v>
      </c>
      <c r="H868" s="179" t="e">
        <f ca="1"/>
        <v>#NAME?</v>
      </c>
      <c r="I868" s="179" t="e">
        <f ca="1"/>
        <v>#NAME?</v>
      </c>
      <c r="J868" s="179" t="e">
        <f ca="1"/>
        <v>#NAME?</v>
      </c>
      <c r="L868" s="175">
        <f>NR_to_Cash!C$9</f>
        <v>-54723.468549817509</v>
      </c>
      <c r="M868" s="175">
        <f>NR_to_Cash!D$9</f>
        <v>-177401.26576231886</v>
      </c>
      <c r="N868" s="175">
        <f>NR_to_Cash!E$9</f>
        <v>-150226.47815209487</v>
      </c>
      <c r="O868" s="175">
        <f>NR_to_Cash!F$9</f>
        <v>-172910.78815747867</v>
      </c>
      <c r="Q868" s="1">
        <v>861</v>
      </c>
      <c r="R868" s="176">
        <v>-11298.480477692792</v>
      </c>
      <c r="S868" s="176">
        <v>245206.32649848075</v>
      </c>
      <c r="T868" s="176">
        <v>157433.72156495624</v>
      </c>
      <c r="U868" s="176">
        <v>101500.69825032703</v>
      </c>
      <c r="V868" s="2"/>
      <c r="W868" s="176">
        <v>-17539.267029248876</v>
      </c>
      <c r="X868" s="176">
        <v>-17945.888769149547</v>
      </c>
      <c r="Y868" s="176">
        <v>-3790.6374418628402</v>
      </c>
      <c r="Z868" s="176">
        <v>-4356.1903939838521</v>
      </c>
      <c r="AA868" s="2"/>
      <c r="AB868" s="175">
        <v>-54723.468549817509</v>
      </c>
      <c r="AC868" s="175">
        <v>-177401.26576231886</v>
      </c>
      <c r="AD868" s="175">
        <v>-150226.47815209487</v>
      </c>
      <c r="AE868" s="175">
        <v>-172910.78815747867</v>
      </c>
    </row>
    <row r="869" spans="1:31">
      <c r="A869" s="1">
        <v>862</v>
      </c>
      <c r="B869" s="176">
        <f>'T Revenue'!B866-'Year 0'!G$8+'Year 0'!G$122</f>
        <v>-7699.6875061022583</v>
      </c>
      <c r="C869" s="176">
        <f>'T Revenue'!C866-'Revenue Requirement'!C$4+'Revenue Requirement'!C$33</f>
        <v>230507.48131700326</v>
      </c>
      <c r="D869" s="176">
        <f>'T Revenue'!D866-'Revenue Requirement'!D$4+'Revenue Requirement'!D$33</f>
        <v>167054.84693286964</v>
      </c>
      <c r="E869" s="176">
        <f>'T Revenue'!E866-'Revenue Requirement'!E$4+'Revenue Requirement'!E$33</f>
        <v>80584.050612913677</v>
      </c>
      <c r="G869" s="179" t="e">
        <f ca="1"/>
        <v>#NAME?</v>
      </c>
      <c r="H869" s="179" t="e">
        <f ca="1"/>
        <v>#NAME?</v>
      </c>
      <c r="I869" s="179" t="e">
        <f ca="1"/>
        <v>#NAME?</v>
      </c>
      <c r="J869" s="179" t="e">
        <f ca="1"/>
        <v>#NAME?</v>
      </c>
      <c r="L869" s="175">
        <f>NR_to_Cash!C$9</f>
        <v>-54723.468549817509</v>
      </c>
      <c r="M869" s="175">
        <f>NR_to_Cash!D$9</f>
        <v>-177401.26576231886</v>
      </c>
      <c r="N869" s="175">
        <f>NR_to_Cash!E$9</f>
        <v>-150226.47815209487</v>
      </c>
      <c r="O869" s="175">
        <f>NR_to_Cash!F$9</f>
        <v>-172910.78815747867</v>
      </c>
      <c r="Q869" s="1">
        <v>862</v>
      </c>
      <c r="R869" s="176">
        <v>-7699.6875061022583</v>
      </c>
      <c r="S869" s="176">
        <v>230507.48131700326</v>
      </c>
      <c r="T869" s="176">
        <v>167054.84693286964</v>
      </c>
      <c r="U869" s="176">
        <v>80584.050612913677</v>
      </c>
      <c r="V869" s="2"/>
      <c r="W869" s="176">
        <v>-10857.371223646798</v>
      </c>
      <c r="X869" s="176">
        <v>-23754.571772360243</v>
      </c>
      <c r="Y869" s="176">
        <v>15194.595620631706</v>
      </c>
      <c r="Z869" s="176">
        <v>-18100.433537926059</v>
      </c>
      <c r="AA869" s="2"/>
      <c r="AB869" s="175">
        <v>-54723.468549817509</v>
      </c>
      <c r="AC869" s="175">
        <v>-177401.26576231886</v>
      </c>
      <c r="AD869" s="175">
        <v>-150226.47815209487</v>
      </c>
      <c r="AE869" s="175">
        <v>-172910.78815747867</v>
      </c>
    </row>
    <row r="870" spans="1:31">
      <c r="A870" s="1">
        <v>863</v>
      </c>
      <c r="B870" s="176">
        <f>'T Revenue'!B867-'Year 0'!G$8+'Year 0'!G$122</f>
        <v>-6774.6470907514449</v>
      </c>
      <c r="C870" s="176">
        <f>'T Revenue'!C867-'Revenue Requirement'!C$4+'Revenue Requirement'!C$33</f>
        <v>212025.0848730288</v>
      </c>
      <c r="D870" s="176">
        <f>'T Revenue'!D867-'Revenue Requirement'!D$4+'Revenue Requirement'!D$33</f>
        <v>166579.21377259749</v>
      </c>
      <c r="E870" s="176">
        <f>'T Revenue'!E867-'Revenue Requirement'!E$4+'Revenue Requirement'!E$33</f>
        <v>108390.5490949424</v>
      </c>
      <c r="G870" s="179" t="e">
        <f ca="1"/>
        <v>#NAME?</v>
      </c>
      <c r="H870" s="179" t="e">
        <f ca="1"/>
        <v>#NAME?</v>
      </c>
      <c r="I870" s="179" t="e">
        <f ca="1"/>
        <v>#NAME?</v>
      </c>
      <c r="J870" s="179" t="e">
        <f ca="1"/>
        <v>#NAME?</v>
      </c>
      <c r="L870" s="175">
        <f>NR_to_Cash!C$9</f>
        <v>-54723.468549817509</v>
      </c>
      <c r="M870" s="175">
        <f>NR_to_Cash!D$9</f>
        <v>-177401.26576231886</v>
      </c>
      <c r="N870" s="175">
        <f>NR_to_Cash!E$9</f>
        <v>-150226.47815209487</v>
      </c>
      <c r="O870" s="175">
        <f>NR_to_Cash!F$9</f>
        <v>-172910.78815747867</v>
      </c>
      <c r="Q870" s="1">
        <v>863</v>
      </c>
      <c r="R870" s="176">
        <v>-6774.6470907514449</v>
      </c>
      <c r="S870" s="176">
        <v>212025.0848730288</v>
      </c>
      <c r="T870" s="176">
        <v>166579.21377259749</v>
      </c>
      <c r="U870" s="176">
        <v>108390.5490949424</v>
      </c>
      <c r="V870" s="2"/>
      <c r="W870" s="176">
        <v>16136.853745243279</v>
      </c>
      <c r="X870" s="176">
        <v>16509.69779503881</v>
      </c>
      <c r="Y870" s="176">
        <v>12199.163588119904</v>
      </c>
      <c r="Z870" s="176">
        <v>-34815.812894851901</v>
      </c>
      <c r="AA870" s="2"/>
      <c r="AB870" s="175">
        <v>-54723.468549817509</v>
      </c>
      <c r="AC870" s="175">
        <v>-177401.26576231886</v>
      </c>
      <c r="AD870" s="175">
        <v>-150226.47815209487</v>
      </c>
      <c r="AE870" s="175">
        <v>-172910.78815747867</v>
      </c>
    </row>
    <row r="871" spans="1:31">
      <c r="A871" s="1">
        <v>864</v>
      </c>
      <c r="B871" s="176">
        <f>'T Revenue'!B868-'Year 0'!G$8+'Year 0'!G$122</f>
        <v>-14017.57074600039</v>
      </c>
      <c r="C871" s="176">
        <f>'T Revenue'!C868-'Revenue Requirement'!C$4+'Revenue Requirement'!C$33</f>
        <v>253201.17530382448</v>
      </c>
      <c r="D871" s="176">
        <f>'T Revenue'!D868-'Revenue Requirement'!D$4+'Revenue Requirement'!D$33</f>
        <v>186582.12218025303</v>
      </c>
      <c r="E871" s="176">
        <f>'T Revenue'!E868-'Revenue Requirement'!E$4+'Revenue Requirement'!E$33</f>
        <v>100293.85863677599</v>
      </c>
      <c r="G871" s="179" t="e">
        <f ca="1"/>
        <v>#NAME?</v>
      </c>
      <c r="H871" s="179" t="e">
        <f ca="1"/>
        <v>#NAME?</v>
      </c>
      <c r="I871" s="179" t="e">
        <f ca="1"/>
        <v>#NAME?</v>
      </c>
      <c r="J871" s="179" t="e">
        <f ca="1"/>
        <v>#NAME?</v>
      </c>
      <c r="L871" s="175">
        <f>NR_to_Cash!C$9</f>
        <v>-54723.468549817509</v>
      </c>
      <c r="M871" s="175">
        <f>NR_to_Cash!D$9</f>
        <v>-177401.26576231886</v>
      </c>
      <c r="N871" s="175">
        <f>NR_to_Cash!E$9</f>
        <v>-150226.47815209487</v>
      </c>
      <c r="O871" s="175">
        <f>NR_to_Cash!F$9</f>
        <v>-172910.78815747867</v>
      </c>
      <c r="Q871" s="1">
        <v>864</v>
      </c>
      <c r="R871" s="176">
        <v>-14017.57074600039</v>
      </c>
      <c r="S871" s="176">
        <v>253201.17530382448</v>
      </c>
      <c r="T871" s="176">
        <v>186582.12218025303</v>
      </c>
      <c r="U871" s="176">
        <v>100293.85863677599</v>
      </c>
      <c r="V871" s="2"/>
      <c r="W871" s="176">
        <v>-25238.616986696376</v>
      </c>
      <c r="X871" s="176">
        <v>-33744.628173102625</v>
      </c>
      <c r="Y871" s="176">
        <v>-7786.6063955514692</v>
      </c>
      <c r="Z871" s="176">
        <v>21113.880181015702</v>
      </c>
      <c r="AA871" s="2"/>
      <c r="AB871" s="175">
        <v>-54723.468549817509</v>
      </c>
      <c r="AC871" s="175">
        <v>-177401.26576231886</v>
      </c>
      <c r="AD871" s="175">
        <v>-150226.47815209487</v>
      </c>
      <c r="AE871" s="175">
        <v>-172910.78815747867</v>
      </c>
    </row>
    <row r="872" spans="1:31">
      <c r="A872" s="1">
        <v>865</v>
      </c>
      <c r="B872" s="176">
        <f>'T Revenue'!B869-'Year 0'!G$8+'Year 0'!G$122</f>
        <v>-3115.4001915836707</v>
      </c>
      <c r="C872" s="176">
        <f>'T Revenue'!C869-'Revenue Requirement'!C$4+'Revenue Requirement'!C$33</f>
        <v>233379.7062744922</v>
      </c>
      <c r="D872" s="176">
        <f>'T Revenue'!D869-'Revenue Requirement'!D$4+'Revenue Requirement'!D$33</f>
        <v>110953.16043220367</v>
      </c>
      <c r="E872" s="176">
        <f>'T Revenue'!E869-'Revenue Requirement'!E$4+'Revenue Requirement'!E$33</f>
        <v>98980.96176941297</v>
      </c>
      <c r="G872" s="179" t="e">
        <f ca="1"/>
        <v>#NAME?</v>
      </c>
      <c r="H872" s="179" t="e">
        <f ca="1"/>
        <v>#NAME?</v>
      </c>
      <c r="I872" s="179" t="e">
        <f ca="1"/>
        <v>#NAME?</v>
      </c>
      <c r="J872" s="179" t="e">
        <f ca="1"/>
        <v>#NAME?</v>
      </c>
      <c r="L872" s="175">
        <f>NR_to_Cash!C$9</f>
        <v>-54723.468549817509</v>
      </c>
      <c r="M872" s="175">
        <f>NR_to_Cash!D$9</f>
        <v>-177401.26576231886</v>
      </c>
      <c r="N872" s="175">
        <f>NR_to_Cash!E$9</f>
        <v>-150226.47815209487</v>
      </c>
      <c r="O872" s="175">
        <f>NR_to_Cash!F$9</f>
        <v>-172910.78815747867</v>
      </c>
      <c r="Q872" s="1">
        <v>865</v>
      </c>
      <c r="R872" s="176">
        <v>-3115.4001915836707</v>
      </c>
      <c r="S872" s="176">
        <v>233379.7062744922</v>
      </c>
      <c r="T872" s="176">
        <v>110953.16043220367</v>
      </c>
      <c r="U872" s="176">
        <v>98980.96176941297</v>
      </c>
      <c r="V872" s="2"/>
      <c r="W872" s="176">
        <v>3766.6025441654492</v>
      </c>
      <c r="X872" s="176">
        <v>-93.105398890329525</v>
      </c>
      <c r="Y872" s="176">
        <v>-17104.210366931744</v>
      </c>
      <c r="Z872" s="176">
        <v>1581.8811255670153</v>
      </c>
      <c r="AA872" s="2"/>
      <c r="AB872" s="175">
        <v>-54723.468549817509</v>
      </c>
      <c r="AC872" s="175">
        <v>-177401.26576231886</v>
      </c>
      <c r="AD872" s="175">
        <v>-150226.47815209487</v>
      </c>
      <c r="AE872" s="175">
        <v>-172910.78815747867</v>
      </c>
    </row>
    <row r="873" spans="1:31">
      <c r="A873" s="1">
        <v>866</v>
      </c>
      <c r="B873" s="176">
        <f>'T Revenue'!B870-'Year 0'!G$8+'Year 0'!G$122</f>
        <v>2409.9038349133916</v>
      </c>
      <c r="C873" s="176">
        <f>'T Revenue'!C870-'Revenue Requirement'!C$4+'Revenue Requirement'!C$33</f>
        <v>247577.31204862287</v>
      </c>
      <c r="D873" s="176">
        <f>'T Revenue'!D870-'Revenue Requirement'!D$4+'Revenue Requirement'!D$33</f>
        <v>158931.3547560391</v>
      </c>
      <c r="E873" s="176">
        <f>'T Revenue'!E870-'Revenue Requirement'!E$4+'Revenue Requirement'!E$33</f>
        <v>80796.683050113264</v>
      </c>
      <c r="G873" s="179" t="e">
        <f ca="1"/>
        <v>#NAME?</v>
      </c>
      <c r="H873" s="179" t="e">
        <f ca="1"/>
        <v>#NAME?</v>
      </c>
      <c r="I873" s="179" t="e">
        <f ca="1"/>
        <v>#NAME?</v>
      </c>
      <c r="J873" s="179" t="e">
        <f ca="1"/>
        <v>#NAME?</v>
      </c>
      <c r="L873" s="175">
        <f>NR_to_Cash!C$9</f>
        <v>-54723.468549817509</v>
      </c>
      <c r="M873" s="175">
        <f>NR_to_Cash!D$9</f>
        <v>-177401.26576231886</v>
      </c>
      <c r="N873" s="175">
        <f>NR_to_Cash!E$9</f>
        <v>-150226.47815209487</v>
      </c>
      <c r="O873" s="175">
        <f>NR_to_Cash!F$9</f>
        <v>-172910.78815747867</v>
      </c>
      <c r="Q873" s="1">
        <v>866</v>
      </c>
      <c r="R873" s="176">
        <v>2409.9038349133916</v>
      </c>
      <c r="S873" s="176">
        <v>247577.31204862287</v>
      </c>
      <c r="T873" s="176">
        <v>158931.3547560391</v>
      </c>
      <c r="U873" s="176">
        <v>80796.683050113264</v>
      </c>
      <c r="V873" s="2"/>
      <c r="W873" s="176">
        <v>-17836.867350130226</v>
      </c>
      <c r="X873" s="176">
        <v>-6169.9526560737286</v>
      </c>
      <c r="Y873" s="176">
        <v>-33463.876126260962</v>
      </c>
      <c r="Z873" s="176">
        <v>19347.006741699995</v>
      </c>
      <c r="AA873" s="2"/>
      <c r="AB873" s="175">
        <v>-54723.468549817509</v>
      </c>
      <c r="AC873" s="175">
        <v>-177401.26576231886</v>
      </c>
      <c r="AD873" s="175">
        <v>-150226.47815209487</v>
      </c>
      <c r="AE873" s="175">
        <v>-172910.78815747867</v>
      </c>
    </row>
    <row r="874" spans="1:31">
      <c r="A874" s="1">
        <v>867</v>
      </c>
      <c r="B874" s="176">
        <f>'T Revenue'!B871-'Year 0'!G$8+'Year 0'!G$122</f>
        <v>3826.8297539425548</v>
      </c>
      <c r="C874" s="176">
        <f>'T Revenue'!C871-'Revenue Requirement'!C$4+'Revenue Requirement'!C$33</f>
        <v>236751.78288024105</v>
      </c>
      <c r="D874" s="176">
        <f>'T Revenue'!D871-'Revenue Requirement'!D$4+'Revenue Requirement'!D$33</f>
        <v>125319.09087608848</v>
      </c>
      <c r="E874" s="176">
        <f>'T Revenue'!E871-'Revenue Requirement'!E$4+'Revenue Requirement'!E$33</f>
        <v>119764.98825963214</v>
      </c>
      <c r="G874" s="179" t="e">
        <f ca="1"/>
        <v>#NAME?</v>
      </c>
      <c r="H874" s="179" t="e">
        <f ca="1"/>
        <v>#NAME?</v>
      </c>
      <c r="I874" s="179" t="e">
        <f ca="1"/>
        <v>#NAME?</v>
      </c>
      <c r="J874" s="179" t="e">
        <f ca="1"/>
        <v>#NAME?</v>
      </c>
      <c r="L874" s="175">
        <f>NR_to_Cash!C$9</f>
        <v>-54723.468549817509</v>
      </c>
      <c r="M874" s="175">
        <f>NR_to_Cash!D$9</f>
        <v>-177401.26576231886</v>
      </c>
      <c r="N874" s="175">
        <f>NR_to_Cash!E$9</f>
        <v>-150226.47815209487</v>
      </c>
      <c r="O874" s="175">
        <f>NR_to_Cash!F$9</f>
        <v>-172910.78815747867</v>
      </c>
      <c r="Q874" s="1">
        <v>867</v>
      </c>
      <c r="R874" s="176">
        <v>3826.8297539425548</v>
      </c>
      <c r="S874" s="176">
        <v>236751.78288024105</v>
      </c>
      <c r="T874" s="176">
        <v>125319.09087608848</v>
      </c>
      <c r="U874" s="176">
        <v>119764.98825963214</v>
      </c>
      <c r="V874" s="2"/>
      <c r="W874" s="176">
        <v>-18938.444013435859</v>
      </c>
      <c r="X874" s="176">
        <v>-17931.112330868607</v>
      </c>
      <c r="Y874" s="176">
        <v>-7771.9979995605536</v>
      </c>
      <c r="Z874" s="176">
        <v>-30396.026911030058</v>
      </c>
      <c r="AA874" s="2"/>
      <c r="AB874" s="175">
        <v>-54723.468549817509</v>
      </c>
      <c r="AC874" s="175">
        <v>-177401.26576231886</v>
      </c>
      <c r="AD874" s="175">
        <v>-150226.47815209487</v>
      </c>
      <c r="AE874" s="175">
        <v>-172910.78815747867</v>
      </c>
    </row>
    <row r="875" spans="1:31">
      <c r="A875" s="1">
        <v>868</v>
      </c>
      <c r="B875" s="176">
        <f>'T Revenue'!B872-'Year 0'!G$8+'Year 0'!G$122</f>
        <v>-15723.580244931625</v>
      </c>
      <c r="C875" s="176">
        <f>'T Revenue'!C872-'Revenue Requirement'!C$4+'Revenue Requirement'!C$33</f>
        <v>239745.59400205081</v>
      </c>
      <c r="D875" s="176">
        <f>'T Revenue'!D872-'Revenue Requirement'!D$4+'Revenue Requirement'!D$33</f>
        <v>180555.19687007461</v>
      </c>
      <c r="E875" s="176">
        <f>'T Revenue'!E872-'Revenue Requirement'!E$4+'Revenue Requirement'!E$33</f>
        <v>108734.82958780951</v>
      </c>
      <c r="G875" s="179" t="e">
        <f ca="1"/>
        <v>#NAME?</v>
      </c>
      <c r="H875" s="179" t="e">
        <f ca="1"/>
        <v>#NAME?</v>
      </c>
      <c r="I875" s="179" t="e">
        <f ca="1"/>
        <v>#NAME?</v>
      </c>
      <c r="J875" s="179" t="e">
        <f ca="1"/>
        <v>#NAME?</v>
      </c>
      <c r="L875" s="175">
        <f>NR_to_Cash!C$9</f>
        <v>-54723.468549817509</v>
      </c>
      <c r="M875" s="175">
        <f>NR_to_Cash!D$9</f>
        <v>-177401.26576231886</v>
      </c>
      <c r="N875" s="175">
        <f>NR_to_Cash!E$9</f>
        <v>-150226.47815209487</v>
      </c>
      <c r="O875" s="175">
        <f>NR_to_Cash!F$9</f>
        <v>-172910.78815747867</v>
      </c>
      <c r="Q875" s="1">
        <v>868</v>
      </c>
      <c r="R875" s="176">
        <v>-15723.580244931625</v>
      </c>
      <c r="S875" s="176">
        <v>239745.59400205081</v>
      </c>
      <c r="T875" s="176">
        <v>180555.19687007461</v>
      </c>
      <c r="U875" s="176">
        <v>108734.82958780951</v>
      </c>
      <c r="V875" s="2"/>
      <c r="W875" s="176">
        <v>7242.801571306074</v>
      </c>
      <c r="X875" s="176">
        <v>23311.607888212893</v>
      </c>
      <c r="Y875" s="176">
        <v>-5126.8565206141211</v>
      </c>
      <c r="Z875" s="176">
        <v>-39810.037884327583</v>
      </c>
      <c r="AA875" s="2"/>
      <c r="AB875" s="175">
        <v>-54723.468549817509</v>
      </c>
      <c r="AC875" s="175">
        <v>-177401.26576231886</v>
      </c>
      <c r="AD875" s="175">
        <v>-150226.47815209487</v>
      </c>
      <c r="AE875" s="175">
        <v>-172910.78815747867</v>
      </c>
    </row>
    <row r="876" spans="1:31">
      <c r="A876" s="1">
        <v>869</v>
      </c>
      <c r="B876" s="176">
        <f>'T Revenue'!B873-'Year 0'!G$8+'Year 0'!G$122</f>
        <v>24442.564295394812</v>
      </c>
      <c r="C876" s="176">
        <f>'T Revenue'!C873-'Revenue Requirement'!C$4+'Revenue Requirement'!C$33</f>
        <v>253833.53099219827</v>
      </c>
      <c r="D876" s="176">
        <f>'T Revenue'!D873-'Revenue Requirement'!D$4+'Revenue Requirement'!D$33</f>
        <v>240131.74592316896</v>
      </c>
      <c r="E876" s="176">
        <f>'T Revenue'!E873-'Revenue Requirement'!E$4+'Revenue Requirement'!E$33</f>
        <v>188728.91569357249</v>
      </c>
      <c r="G876" s="179" t="e">
        <f ca="1"/>
        <v>#NAME?</v>
      </c>
      <c r="H876" s="179" t="e">
        <f ca="1"/>
        <v>#NAME?</v>
      </c>
      <c r="I876" s="179" t="e">
        <f ca="1"/>
        <v>#NAME?</v>
      </c>
      <c r="J876" s="179" t="e">
        <f ca="1"/>
        <v>#NAME?</v>
      </c>
      <c r="L876" s="175">
        <f>NR_to_Cash!C$9</f>
        <v>-54723.468549817509</v>
      </c>
      <c r="M876" s="175">
        <f>NR_to_Cash!D$9</f>
        <v>-177401.26576231886</v>
      </c>
      <c r="N876" s="175">
        <f>NR_to_Cash!E$9</f>
        <v>-150226.47815209487</v>
      </c>
      <c r="O876" s="175">
        <f>NR_to_Cash!F$9</f>
        <v>-172910.78815747867</v>
      </c>
      <c r="Q876" s="1">
        <v>869</v>
      </c>
      <c r="R876" s="176">
        <v>24442.564295394812</v>
      </c>
      <c r="S876" s="176">
        <v>253833.53099219827</v>
      </c>
      <c r="T876" s="176">
        <v>240131.74592316896</v>
      </c>
      <c r="U876" s="176">
        <v>188728.91569357249</v>
      </c>
      <c r="V876" s="2"/>
      <c r="W876" s="176">
        <v>3410.0947537322063</v>
      </c>
      <c r="X876" s="176">
        <v>15641.047889607726</v>
      </c>
      <c r="Y876" s="176">
        <v>-35403.721713729203</v>
      </c>
      <c r="Z876" s="176">
        <v>-26188.911571581848</v>
      </c>
      <c r="AA876" s="2"/>
      <c r="AB876" s="175">
        <v>-54723.468549817509</v>
      </c>
      <c r="AC876" s="175">
        <v>-177401.26576231886</v>
      </c>
      <c r="AD876" s="175">
        <v>-150226.47815209487</v>
      </c>
      <c r="AE876" s="175">
        <v>-172910.78815747867</v>
      </c>
    </row>
    <row r="877" spans="1:31">
      <c r="A877" s="1">
        <v>870</v>
      </c>
      <c r="B877" s="176">
        <f>'T Revenue'!B874-'Year 0'!G$8+'Year 0'!G$122</f>
        <v>-6661.2658253419213</v>
      </c>
      <c r="C877" s="176">
        <f>'T Revenue'!C874-'Revenue Requirement'!C$4+'Revenue Requirement'!C$33</f>
        <v>237734.23842543596</v>
      </c>
      <c r="D877" s="176">
        <f>'T Revenue'!D874-'Revenue Requirement'!D$4+'Revenue Requirement'!D$33</f>
        <v>144435.03249443392</v>
      </c>
      <c r="E877" s="176">
        <f>'T Revenue'!E874-'Revenue Requirement'!E$4+'Revenue Requirement'!E$33</f>
        <v>172242.03678945103</v>
      </c>
      <c r="G877" s="179" t="e">
        <f ca="1"/>
        <v>#NAME?</v>
      </c>
      <c r="H877" s="179" t="e">
        <f ca="1"/>
        <v>#NAME?</v>
      </c>
      <c r="I877" s="179" t="e">
        <f ca="1"/>
        <v>#NAME?</v>
      </c>
      <c r="J877" s="179" t="e">
        <f ca="1"/>
        <v>#NAME?</v>
      </c>
      <c r="L877" s="175">
        <f>NR_to_Cash!C$9</f>
        <v>-54723.468549817509</v>
      </c>
      <c r="M877" s="175">
        <f>NR_to_Cash!D$9</f>
        <v>-177401.26576231886</v>
      </c>
      <c r="N877" s="175">
        <f>NR_to_Cash!E$9</f>
        <v>-150226.47815209487</v>
      </c>
      <c r="O877" s="175">
        <f>NR_to_Cash!F$9</f>
        <v>-172910.78815747867</v>
      </c>
      <c r="Q877" s="1">
        <v>870</v>
      </c>
      <c r="R877" s="176">
        <v>-6661.2658253419213</v>
      </c>
      <c r="S877" s="176">
        <v>237734.23842543596</v>
      </c>
      <c r="T877" s="176">
        <v>144435.03249443392</v>
      </c>
      <c r="U877" s="176">
        <v>172242.03678945103</v>
      </c>
      <c r="V877" s="2"/>
      <c r="W877" s="176">
        <v>-23740.848251417046</v>
      </c>
      <c r="X877" s="176">
        <v>-23447.469486812362</v>
      </c>
      <c r="Y877" s="176">
        <v>9070.3172526173294</v>
      </c>
      <c r="Z877" s="176">
        <v>-11481.240517887054</v>
      </c>
      <c r="AA877" s="2"/>
      <c r="AB877" s="175">
        <v>-54723.468549817509</v>
      </c>
      <c r="AC877" s="175">
        <v>-177401.26576231886</v>
      </c>
      <c r="AD877" s="175">
        <v>-150226.47815209487</v>
      </c>
      <c r="AE877" s="175">
        <v>-172910.78815747867</v>
      </c>
    </row>
    <row r="878" spans="1:31">
      <c r="A878" s="1">
        <v>871</v>
      </c>
      <c r="B878" s="176">
        <f>'T Revenue'!B875-'Year 0'!G$8+'Year 0'!G$122</f>
        <v>816.2197823098395</v>
      </c>
      <c r="C878" s="176">
        <f>'T Revenue'!C875-'Revenue Requirement'!C$4+'Revenue Requirement'!C$33</f>
        <v>188746.72558306437</v>
      </c>
      <c r="D878" s="176">
        <f>'T Revenue'!D875-'Revenue Requirement'!D$4+'Revenue Requirement'!D$33</f>
        <v>112870.52579727629</v>
      </c>
      <c r="E878" s="176">
        <f>'T Revenue'!E875-'Revenue Requirement'!E$4+'Revenue Requirement'!E$33</f>
        <v>100983.66435114737</v>
      </c>
      <c r="G878" s="179" t="e">
        <f ca="1"/>
        <v>#NAME?</v>
      </c>
      <c r="H878" s="179" t="e">
        <f ca="1"/>
        <v>#NAME?</v>
      </c>
      <c r="I878" s="179" t="e">
        <f ca="1"/>
        <v>#NAME?</v>
      </c>
      <c r="J878" s="179" t="e">
        <f ca="1"/>
        <v>#NAME?</v>
      </c>
      <c r="L878" s="175">
        <f>NR_to_Cash!C$9</f>
        <v>-54723.468549817509</v>
      </c>
      <c r="M878" s="175">
        <f>NR_to_Cash!D$9</f>
        <v>-177401.26576231886</v>
      </c>
      <c r="N878" s="175">
        <f>NR_to_Cash!E$9</f>
        <v>-150226.47815209487</v>
      </c>
      <c r="O878" s="175">
        <f>NR_to_Cash!F$9</f>
        <v>-172910.78815747867</v>
      </c>
      <c r="Q878" s="1">
        <v>871</v>
      </c>
      <c r="R878" s="176">
        <v>816.2197823098395</v>
      </c>
      <c r="S878" s="176">
        <v>188746.72558306437</v>
      </c>
      <c r="T878" s="176">
        <v>112870.52579727629</v>
      </c>
      <c r="U878" s="176">
        <v>100983.66435114737</v>
      </c>
      <c r="V878" s="2"/>
      <c r="W878" s="176">
        <v>-8886.3691417752998</v>
      </c>
      <c r="X878" s="176">
        <v>-39593.221405836521</v>
      </c>
      <c r="Y878" s="176">
        <v>-11019.257816789672</v>
      </c>
      <c r="Z878" s="176">
        <v>-25824.009364054771</v>
      </c>
      <c r="AA878" s="2"/>
      <c r="AB878" s="175">
        <v>-54723.468549817509</v>
      </c>
      <c r="AC878" s="175">
        <v>-177401.26576231886</v>
      </c>
      <c r="AD878" s="175">
        <v>-150226.47815209487</v>
      </c>
      <c r="AE878" s="175">
        <v>-172910.78815747867</v>
      </c>
    </row>
    <row r="879" spans="1:31">
      <c r="A879" s="1">
        <v>872</v>
      </c>
      <c r="B879" s="176">
        <f>'T Revenue'!B876-'Year 0'!G$8+'Year 0'!G$122</f>
        <v>6875.9074409699533</v>
      </c>
      <c r="C879" s="176">
        <f>'T Revenue'!C876-'Revenue Requirement'!C$4+'Revenue Requirement'!C$33</f>
        <v>242350.89716772339</v>
      </c>
      <c r="D879" s="176">
        <f>'T Revenue'!D876-'Revenue Requirement'!D$4+'Revenue Requirement'!D$33</f>
        <v>153534.90771129518</v>
      </c>
      <c r="E879" s="176">
        <f>'T Revenue'!E876-'Revenue Requirement'!E$4+'Revenue Requirement'!E$33</f>
        <v>190601.09670498176</v>
      </c>
      <c r="G879" s="179" t="e">
        <f ca="1"/>
        <v>#NAME?</v>
      </c>
      <c r="H879" s="179" t="e">
        <f ca="1"/>
        <v>#NAME?</v>
      </c>
      <c r="I879" s="179" t="e">
        <f ca="1"/>
        <v>#NAME?</v>
      </c>
      <c r="J879" s="179" t="e">
        <f ca="1"/>
        <v>#NAME?</v>
      </c>
      <c r="L879" s="175">
        <f>NR_to_Cash!C$9</f>
        <v>-54723.468549817509</v>
      </c>
      <c r="M879" s="175">
        <f>NR_to_Cash!D$9</f>
        <v>-177401.26576231886</v>
      </c>
      <c r="N879" s="175">
        <f>NR_to_Cash!E$9</f>
        <v>-150226.47815209487</v>
      </c>
      <c r="O879" s="175">
        <f>NR_to_Cash!F$9</f>
        <v>-172910.78815747867</v>
      </c>
      <c r="Q879" s="1">
        <v>872</v>
      </c>
      <c r="R879" s="176">
        <v>6875.9074409699533</v>
      </c>
      <c r="S879" s="176">
        <v>242350.89716772339</v>
      </c>
      <c r="T879" s="176">
        <v>153534.90771129518</v>
      </c>
      <c r="U879" s="176">
        <v>190601.09670498176</v>
      </c>
      <c r="V879" s="2"/>
      <c r="W879" s="176">
        <v>4147.6060900361044</v>
      </c>
      <c r="X879" s="176">
        <v>-28568.980421967106</v>
      </c>
      <c r="Y879" s="176">
        <v>-20598.098449084675</v>
      </c>
      <c r="Z879" s="176">
        <v>3095.7651548844296</v>
      </c>
      <c r="AA879" s="2"/>
      <c r="AB879" s="175">
        <v>-54723.468549817509</v>
      </c>
      <c r="AC879" s="175">
        <v>-177401.26576231886</v>
      </c>
      <c r="AD879" s="175">
        <v>-150226.47815209487</v>
      </c>
      <c r="AE879" s="175">
        <v>-172910.78815747867</v>
      </c>
    </row>
    <row r="880" spans="1:31">
      <c r="A880" s="1">
        <v>873</v>
      </c>
      <c r="B880" s="176">
        <f>'T Revenue'!B877-'Year 0'!G$8+'Year 0'!G$122</f>
        <v>14519.300271153683</v>
      </c>
      <c r="C880" s="176">
        <f>'T Revenue'!C877-'Revenue Requirement'!C$4+'Revenue Requirement'!C$33</f>
        <v>261897.79930516961</v>
      </c>
      <c r="D880" s="176">
        <f>'T Revenue'!D877-'Revenue Requirement'!D$4+'Revenue Requirement'!D$33</f>
        <v>172702.5906286526</v>
      </c>
      <c r="E880" s="176">
        <f>'T Revenue'!E877-'Revenue Requirement'!E$4+'Revenue Requirement'!E$33</f>
        <v>116284.17485437565</v>
      </c>
      <c r="G880" s="179" t="e">
        <f ca="1"/>
        <v>#NAME?</v>
      </c>
      <c r="H880" s="179" t="e">
        <f ca="1"/>
        <v>#NAME?</v>
      </c>
      <c r="I880" s="179" t="e">
        <f ca="1"/>
        <v>#NAME?</v>
      </c>
      <c r="J880" s="179" t="e">
        <f ca="1"/>
        <v>#NAME?</v>
      </c>
      <c r="L880" s="175">
        <f>NR_to_Cash!C$9</f>
        <v>-54723.468549817509</v>
      </c>
      <c r="M880" s="175">
        <f>NR_to_Cash!D$9</f>
        <v>-177401.26576231886</v>
      </c>
      <c r="N880" s="175">
        <f>NR_to_Cash!E$9</f>
        <v>-150226.47815209487</v>
      </c>
      <c r="O880" s="175">
        <f>NR_to_Cash!F$9</f>
        <v>-172910.78815747867</v>
      </c>
      <c r="Q880" s="1">
        <v>873</v>
      </c>
      <c r="R880" s="176">
        <v>14519.300271153683</v>
      </c>
      <c r="S880" s="176">
        <v>261897.79930516961</v>
      </c>
      <c r="T880" s="176">
        <v>172702.5906286526</v>
      </c>
      <c r="U880" s="176">
        <v>116284.17485437565</v>
      </c>
      <c r="V880" s="2"/>
      <c r="W880" s="176">
        <v>-13631.928448567865</v>
      </c>
      <c r="X880" s="176">
        <v>-19704.871994631598</v>
      </c>
      <c r="Y880" s="176">
        <v>-26937.173343580915</v>
      </c>
      <c r="Z880" s="176">
        <v>34309.291094450047</v>
      </c>
      <c r="AA880" s="2"/>
      <c r="AB880" s="175">
        <v>-54723.468549817509</v>
      </c>
      <c r="AC880" s="175">
        <v>-177401.26576231886</v>
      </c>
      <c r="AD880" s="175">
        <v>-150226.47815209487</v>
      </c>
      <c r="AE880" s="175">
        <v>-172910.78815747867</v>
      </c>
    </row>
    <row r="881" spans="1:31">
      <c r="A881" s="1">
        <v>874</v>
      </c>
      <c r="B881" s="176">
        <f>'T Revenue'!B878-'Year 0'!G$8+'Year 0'!G$122</f>
        <v>206.61386279040016</v>
      </c>
      <c r="C881" s="176">
        <f>'T Revenue'!C878-'Revenue Requirement'!C$4+'Revenue Requirement'!C$33</f>
        <v>220925.58613402699</v>
      </c>
      <c r="D881" s="176">
        <f>'T Revenue'!D878-'Revenue Requirement'!D$4+'Revenue Requirement'!D$33</f>
        <v>155501.35932340682</v>
      </c>
      <c r="E881" s="176">
        <f>'T Revenue'!E878-'Revenue Requirement'!E$4+'Revenue Requirement'!E$33</f>
        <v>126234.32879678439</v>
      </c>
      <c r="G881" s="179" t="e">
        <f ca="1"/>
        <v>#NAME?</v>
      </c>
      <c r="H881" s="179" t="e">
        <f ca="1"/>
        <v>#NAME?</v>
      </c>
      <c r="I881" s="179" t="e">
        <f ca="1"/>
        <v>#NAME?</v>
      </c>
      <c r="J881" s="179" t="e">
        <f ca="1"/>
        <v>#NAME?</v>
      </c>
      <c r="L881" s="175">
        <f>NR_to_Cash!C$9</f>
        <v>-54723.468549817509</v>
      </c>
      <c r="M881" s="175">
        <f>NR_to_Cash!D$9</f>
        <v>-177401.26576231886</v>
      </c>
      <c r="N881" s="175">
        <f>NR_to_Cash!E$9</f>
        <v>-150226.47815209487</v>
      </c>
      <c r="O881" s="175">
        <f>NR_to_Cash!F$9</f>
        <v>-172910.78815747867</v>
      </c>
      <c r="Q881" s="1">
        <v>874</v>
      </c>
      <c r="R881" s="176">
        <v>206.61386279040016</v>
      </c>
      <c r="S881" s="176">
        <v>220925.58613402699</v>
      </c>
      <c r="T881" s="176">
        <v>155501.35932340682</v>
      </c>
      <c r="U881" s="176">
        <v>126234.32879678439</v>
      </c>
      <c r="V881" s="2"/>
      <c r="W881" s="176">
        <v>-25175.994504387258</v>
      </c>
      <c r="X881" s="176">
        <v>-10561.327777836472</v>
      </c>
      <c r="Y881" s="176">
        <v>-9959.0314475072082</v>
      </c>
      <c r="Z881" s="176">
        <v>4870.9622883645352</v>
      </c>
      <c r="AA881" s="2"/>
      <c r="AB881" s="175">
        <v>-54723.468549817509</v>
      </c>
      <c r="AC881" s="175">
        <v>-177401.26576231886</v>
      </c>
      <c r="AD881" s="175">
        <v>-150226.47815209487</v>
      </c>
      <c r="AE881" s="175">
        <v>-172910.78815747867</v>
      </c>
    </row>
    <row r="882" spans="1:31">
      <c r="A882" s="1">
        <v>875</v>
      </c>
      <c r="B882" s="176">
        <f>'T Revenue'!B879-'Year 0'!G$8+'Year 0'!G$122</f>
        <v>32895.464946035529</v>
      </c>
      <c r="C882" s="176">
        <f>'T Revenue'!C879-'Revenue Requirement'!C$4+'Revenue Requirement'!C$33</f>
        <v>252601.90515336138</v>
      </c>
      <c r="D882" s="176">
        <f>'T Revenue'!D879-'Revenue Requirement'!D$4+'Revenue Requirement'!D$33</f>
        <v>235571.37969763693</v>
      </c>
      <c r="E882" s="176">
        <f>'T Revenue'!E879-'Revenue Requirement'!E$4+'Revenue Requirement'!E$33</f>
        <v>152404.78661635169</v>
      </c>
      <c r="G882" s="179" t="e">
        <f ca="1"/>
        <v>#NAME?</v>
      </c>
      <c r="H882" s="179" t="e">
        <f ca="1"/>
        <v>#NAME?</v>
      </c>
      <c r="I882" s="179" t="e">
        <f ca="1"/>
        <v>#NAME?</v>
      </c>
      <c r="J882" s="179" t="e">
        <f ca="1"/>
        <v>#NAME?</v>
      </c>
      <c r="L882" s="175">
        <f>NR_to_Cash!C$9</f>
        <v>-54723.468549817509</v>
      </c>
      <c r="M882" s="175">
        <f>NR_to_Cash!D$9</f>
        <v>-177401.26576231886</v>
      </c>
      <c r="N882" s="175">
        <f>NR_to_Cash!E$9</f>
        <v>-150226.47815209487</v>
      </c>
      <c r="O882" s="175">
        <f>NR_to_Cash!F$9</f>
        <v>-172910.78815747867</v>
      </c>
      <c r="Q882" s="1">
        <v>875</v>
      </c>
      <c r="R882" s="176">
        <v>32895.464946035529</v>
      </c>
      <c r="S882" s="176">
        <v>252601.90515336138</v>
      </c>
      <c r="T882" s="176">
        <v>235571.37969763693</v>
      </c>
      <c r="U882" s="176">
        <v>152404.78661635169</v>
      </c>
      <c r="V882" s="2"/>
      <c r="W882" s="176">
        <v>-10916.194914639927</v>
      </c>
      <c r="X882" s="176">
        <v>-16318.870743242791</v>
      </c>
      <c r="Y882" s="176">
        <v>-15224.724923497997</v>
      </c>
      <c r="Z882" s="176">
        <v>-57010.143198487582</v>
      </c>
      <c r="AA882" s="2"/>
      <c r="AB882" s="175">
        <v>-54723.468549817509</v>
      </c>
      <c r="AC882" s="175">
        <v>-177401.26576231886</v>
      </c>
      <c r="AD882" s="175">
        <v>-150226.47815209487</v>
      </c>
      <c r="AE882" s="175">
        <v>-172910.78815747867</v>
      </c>
    </row>
    <row r="883" spans="1:31">
      <c r="A883" s="1">
        <v>876</v>
      </c>
      <c r="B883" s="176">
        <f>'T Revenue'!B880-'Year 0'!G$8+'Year 0'!G$122</f>
        <v>252.92934884666465</v>
      </c>
      <c r="C883" s="176">
        <f>'T Revenue'!C880-'Revenue Requirement'!C$4+'Revenue Requirement'!C$33</f>
        <v>212430.19131898484</v>
      </c>
      <c r="D883" s="176">
        <f>'T Revenue'!D880-'Revenue Requirement'!D$4+'Revenue Requirement'!D$33</f>
        <v>165745.79957808927</v>
      </c>
      <c r="E883" s="176">
        <f>'T Revenue'!E880-'Revenue Requirement'!E$4+'Revenue Requirement'!E$33</f>
        <v>113126.43838227983</v>
      </c>
      <c r="G883" s="179" t="e">
        <f ca="1"/>
        <v>#NAME?</v>
      </c>
      <c r="H883" s="179" t="e">
        <f ca="1"/>
        <v>#NAME?</v>
      </c>
      <c r="I883" s="179" t="e">
        <f ca="1"/>
        <v>#NAME?</v>
      </c>
      <c r="J883" s="179" t="e">
        <f ca="1"/>
        <v>#NAME?</v>
      </c>
      <c r="L883" s="175">
        <f>NR_to_Cash!C$9</f>
        <v>-54723.468549817509</v>
      </c>
      <c r="M883" s="175">
        <f>NR_to_Cash!D$9</f>
        <v>-177401.26576231886</v>
      </c>
      <c r="N883" s="175">
        <f>NR_to_Cash!E$9</f>
        <v>-150226.47815209487</v>
      </c>
      <c r="O883" s="175">
        <f>NR_to_Cash!F$9</f>
        <v>-172910.78815747867</v>
      </c>
      <c r="Q883" s="1">
        <v>876</v>
      </c>
      <c r="R883" s="176">
        <v>252.92934884666465</v>
      </c>
      <c r="S883" s="176">
        <v>212430.19131898484</v>
      </c>
      <c r="T883" s="176">
        <v>165745.79957808927</v>
      </c>
      <c r="U883" s="176">
        <v>113126.43838227983</v>
      </c>
      <c r="V883" s="2"/>
      <c r="W883" s="176">
        <v>3055.6969519680133</v>
      </c>
      <c r="X883" s="176">
        <v>24717.430953792995</v>
      </c>
      <c r="Y883" s="176">
        <v>-39145.008733521448</v>
      </c>
      <c r="Z883" s="176">
        <v>11735.131939896382</v>
      </c>
      <c r="AA883" s="2"/>
      <c r="AB883" s="175">
        <v>-54723.468549817509</v>
      </c>
      <c r="AC883" s="175">
        <v>-177401.26576231886</v>
      </c>
      <c r="AD883" s="175">
        <v>-150226.47815209487</v>
      </c>
      <c r="AE883" s="175">
        <v>-172910.78815747867</v>
      </c>
    </row>
    <row r="884" spans="1:31">
      <c r="A884" s="1">
        <v>877</v>
      </c>
      <c r="B884" s="176">
        <f>'T Revenue'!B881-'Year 0'!G$8+'Year 0'!G$122</f>
        <v>-31310.74537102459</v>
      </c>
      <c r="C884" s="176">
        <f>'T Revenue'!C881-'Revenue Requirement'!C$4+'Revenue Requirement'!C$33</f>
        <v>213793.1094470399</v>
      </c>
      <c r="D884" s="176">
        <f>'T Revenue'!D881-'Revenue Requirement'!D$4+'Revenue Requirement'!D$33</f>
        <v>120236.79777106433</v>
      </c>
      <c r="E884" s="176">
        <f>'T Revenue'!E881-'Revenue Requirement'!E$4+'Revenue Requirement'!E$33</f>
        <v>110493.92954381253</v>
      </c>
      <c r="G884" s="179" t="e">
        <f ca="1"/>
        <v>#NAME?</v>
      </c>
      <c r="H884" s="179" t="e">
        <f ca="1"/>
        <v>#NAME?</v>
      </c>
      <c r="I884" s="179" t="e">
        <f ca="1"/>
        <v>#NAME?</v>
      </c>
      <c r="J884" s="179" t="e">
        <f ca="1"/>
        <v>#NAME?</v>
      </c>
      <c r="L884" s="175">
        <f>NR_to_Cash!C$9</f>
        <v>-54723.468549817509</v>
      </c>
      <c r="M884" s="175">
        <f>NR_to_Cash!D$9</f>
        <v>-177401.26576231886</v>
      </c>
      <c r="N884" s="175">
        <f>NR_to_Cash!E$9</f>
        <v>-150226.47815209487</v>
      </c>
      <c r="O884" s="175">
        <f>NR_to_Cash!F$9</f>
        <v>-172910.78815747867</v>
      </c>
      <c r="Q884" s="1">
        <v>877</v>
      </c>
      <c r="R884" s="176">
        <v>-31310.74537102459</v>
      </c>
      <c r="S884" s="176">
        <v>213793.1094470399</v>
      </c>
      <c r="T884" s="176">
        <v>120236.79777106433</v>
      </c>
      <c r="U884" s="176">
        <v>110493.92954381253</v>
      </c>
      <c r="V884" s="2"/>
      <c r="W884" s="176">
        <v>-36275.385268284008</v>
      </c>
      <c r="X884" s="176">
        <v>-15350.471082317876</v>
      </c>
      <c r="Y884" s="176">
        <v>-15875.967693809653</v>
      </c>
      <c r="Z884" s="176">
        <v>-58229.120531765278</v>
      </c>
      <c r="AA884" s="2"/>
      <c r="AB884" s="175">
        <v>-54723.468549817509</v>
      </c>
      <c r="AC884" s="175">
        <v>-177401.26576231886</v>
      </c>
      <c r="AD884" s="175">
        <v>-150226.47815209487</v>
      </c>
      <c r="AE884" s="175">
        <v>-172910.78815747867</v>
      </c>
    </row>
    <row r="885" spans="1:31">
      <c r="A885" s="1">
        <v>878</v>
      </c>
      <c r="B885" s="176">
        <f>'T Revenue'!B882-'Year 0'!G$8+'Year 0'!G$122</f>
        <v>-16571.088817559648</v>
      </c>
      <c r="C885" s="176">
        <f>'T Revenue'!C882-'Revenue Requirement'!C$4+'Revenue Requirement'!C$33</f>
        <v>252315.44150407356</v>
      </c>
      <c r="D885" s="176">
        <f>'T Revenue'!D882-'Revenue Requirement'!D$4+'Revenue Requirement'!D$33</f>
        <v>153889.38292775443</v>
      </c>
      <c r="E885" s="176">
        <f>'T Revenue'!E882-'Revenue Requirement'!E$4+'Revenue Requirement'!E$33</f>
        <v>122836.69287926797</v>
      </c>
      <c r="G885" s="179" t="e">
        <f ca="1"/>
        <v>#NAME?</v>
      </c>
      <c r="H885" s="179" t="e">
        <f ca="1"/>
        <v>#NAME?</v>
      </c>
      <c r="I885" s="179" t="e">
        <f ca="1"/>
        <v>#NAME?</v>
      </c>
      <c r="J885" s="179" t="e">
        <f ca="1"/>
        <v>#NAME?</v>
      </c>
      <c r="L885" s="175">
        <f>NR_to_Cash!C$9</f>
        <v>-54723.468549817509</v>
      </c>
      <c r="M885" s="175">
        <f>NR_to_Cash!D$9</f>
        <v>-177401.26576231886</v>
      </c>
      <c r="N885" s="175">
        <f>NR_to_Cash!E$9</f>
        <v>-150226.47815209487</v>
      </c>
      <c r="O885" s="175">
        <f>NR_to_Cash!F$9</f>
        <v>-172910.78815747867</v>
      </c>
      <c r="Q885" s="1">
        <v>878</v>
      </c>
      <c r="R885" s="176">
        <v>-16571.088817559648</v>
      </c>
      <c r="S885" s="176">
        <v>252315.44150407356</v>
      </c>
      <c r="T885" s="176">
        <v>153889.38292775443</v>
      </c>
      <c r="U885" s="176">
        <v>122836.69287926797</v>
      </c>
      <c r="V885" s="2"/>
      <c r="W885" s="176">
        <v>-15787.520053613465</v>
      </c>
      <c r="X885" s="176">
        <v>3809.6764209496323</v>
      </c>
      <c r="Y885" s="176">
        <v>-2048.0827242585365</v>
      </c>
      <c r="Z885" s="176">
        <v>-10778.788211989915</v>
      </c>
      <c r="AA885" s="2"/>
      <c r="AB885" s="175">
        <v>-54723.468549817509</v>
      </c>
      <c r="AC885" s="175">
        <v>-177401.26576231886</v>
      </c>
      <c r="AD885" s="175">
        <v>-150226.47815209487</v>
      </c>
      <c r="AE885" s="175">
        <v>-172910.78815747867</v>
      </c>
    </row>
    <row r="886" spans="1:31">
      <c r="A886" s="1">
        <v>879</v>
      </c>
      <c r="B886" s="176">
        <f>'T Revenue'!B883-'Year 0'!G$8+'Year 0'!G$122</f>
        <v>-15134.881601894973</v>
      </c>
      <c r="C886" s="176">
        <f>'T Revenue'!C883-'Revenue Requirement'!C$4+'Revenue Requirement'!C$33</f>
        <v>186353.52362688468</v>
      </c>
      <c r="D886" s="176">
        <f>'T Revenue'!D883-'Revenue Requirement'!D$4+'Revenue Requirement'!D$33</f>
        <v>118568.64386636042</v>
      </c>
      <c r="E886" s="176">
        <f>'T Revenue'!E883-'Revenue Requirement'!E$4+'Revenue Requirement'!E$33</f>
        <v>68558.411318129394</v>
      </c>
      <c r="G886" s="179" t="e">
        <f ca="1"/>
        <v>#NAME?</v>
      </c>
      <c r="H886" s="179" t="e">
        <f ca="1"/>
        <v>#NAME?</v>
      </c>
      <c r="I886" s="179" t="e">
        <f ca="1"/>
        <v>#NAME?</v>
      </c>
      <c r="J886" s="179" t="e">
        <f ca="1"/>
        <v>#NAME?</v>
      </c>
      <c r="L886" s="175">
        <f>NR_to_Cash!C$9</f>
        <v>-54723.468549817509</v>
      </c>
      <c r="M886" s="175">
        <f>NR_to_Cash!D$9</f>
        <v>-177401.26576231886</v>
      </c>
      <c r="N886" s="175">
        <f>NR_to_Cash!E$9</f>
        <v>-150226.47815209487</v>
      </c>
      <c r="O886" s="175">
        <f>NR_to_Cash!F$9</f>
        <v>-172910.78815747867</v>
      </c>
      <c r="Q886" s="1">
        <v>879</v>
      </c>
      <c r="R886" s="176">
        <v>-15134.881601894973</v>
      </c>
      <c r="S886" s="176">
        <v>186353.52362688468</v>
      </c>
      <c r="T886" s="176">
        <v>118568.64386636042</v>
      </c>
      <c r="U886" s="176">
        <v>68558.411318129394</v>
      </c>
      <c r="V886" s="2"/>
      <c r="W886" s="176">
        <v>-38976.407612577546</v>
      </c>
      <c r="X886" s="176">
        <v>-56798.010367071489</v>
      </c>
      <c r="Y886" s="176">
        <v>-15827.237840592861</v>
      </c>
      <c r="Z886" s="176">
        <v>-30267.241664942354</v>
      </c>
      <c r="AA886" s="2"/>
      <c r="AB886" s="175">
        <v>-54723.468549817509</v>
      </c>
      <c r="AC886" s="175">
        <v>-177401.26576231886</v>
      </c>
      <c r="AD886" s="175">
        <v>-150226.47815209487</v>
      </c>
      <c r="AE886" s="175">
        <v>-172910.78815747867</v>
      </c>
    </row>
    <row r="887" spans="1:31">
      <c r="A887" s="1">
        <v>880</v>
      </c>
      <c r="B887" s="176">
        <f>'T Revenue'!B884-'Year 0'!G$8+'Year 0'!G$122</f>
        <v>673.8671969959978</v>
      </c>
      <c r="C887" s="176">
        <f>'T Revenue'!C884-'Revenue Requirement'!C$4+'Revenue Requirement'!C$33</f>
        <v>194597.73959428282</v>
      </c>
      <c r="D887" s="176">
        <f>'T Revenue'!D884-'Revenue Requirement'!D$4+'Revenue Requirement'!D$33</f>
        <v>131464.85901295836</v>
      </c>
      <c r="E887" s="176">
        <f>'T Revenue'!E884-'Revenue Requirement'!E$4+'Revenue Requirement'!E$33</f>
        <v>106126.0471254983</v>
      </c>
      <c r="G887" s="179" t="e">
        <f ca="1"/>
        <v>#NAME?</v>
      </c>
      <c r="H887" s="179" t="e">
        <f ca="1"/>
        <v>#NAME?</v>
      </c>
      <c r="I887" s="179" t="e">
        <f ca="1"/>
        <v>#NAME?</v>
      </c>
      <c r="J887" s="179" t="e">
        <f ca="1"/>
        <v>#NAME?</v>
      </c>
      <c r="L887" s="175">
        <f>NR_to_Cash!C$9</f>
        <v>-54723.468549817509</v>
      </c>
      <c r="M887" s="175">
        <f>NR_to_Cash!D$9</f>
        <v>-177401.26576231886</v>
      </c>
      <c r="N887" s="175">
        <f>NR_to_Cash!E$9</f>
        <v>-150226.47815209487</v>
      </c>
      <c r="O887" s="175">
        <f>NR_to_Cash!F$9</f>
        <v>-172910.78815747867</v>
      </c>
      <c r="Q887" s="1">
        <v>880</v>
      </c>
      <c r="R887" s="176">
        <v>673.8671969959978</v>
      </c>
      <c r="S887" s="176">
        <v>194597.73959428282</v>
      </c>
      <c r="T887" s="176">
        <v>131464.85901295836</v>
      </c>
      <c r="U887" s="176">
        <v>106126.0471254983</v>
      </c>
      <c r="V887" s="2"/>
      <c r="W887" s="176">
        <v>-6693.8826115410775</v>
      </c>
      <c r="X887" s="176">
        <v>-9449.9605888740625</v>
      </c>
      <c r="Y887" s="176">
        <v>-39329.977073668037</v>
      </c>
      <c r="Z887" s="176">
        <v>-17057.907865184126</v>
      </c>
      <c r="AA887" s="2"/>
      <c r="AB887" s="175">
        <v>-54723.468549817509</v>
      </c>
      <c r="AC887" s="175">
        <v>-177401.26576231886</v>
      </c>
      <c r="AD887" s="175">
        <v>-150226.47815209487</v>
      </c>
      <c r="AE887" s="175">
        <v>-172910.78815747867</v>
      </c>
    </row>
    <row r="888" spans="1:31">
      <c r="A888" s="1">
        <v>881</v>
      </c>
      <c r="B888" s="176">
        <f>'T Revenue'!B885-'Year 0'!G$8+'Year 0'!G$122</f>
        <v>-28665.869763656752</v>
      </c>
      <c r="C888" s="176">
        <f>'T Revenue'!C885-'Revenue Requirement'!C$4+'Revenue Requirement'!C$33</f>
        <v>221247.55413631722</v>
      </c>
      <c r="D888" s="176">
        <f>'T Revenue'!D885-'Revenue Requirement'!D$4+'Revenue Requirement'!D$33</f>
        <v>148085.99835333182</v>
      </c>
      <c r="E888" s="176">
        <f>'T Revenue'!E885-'Revenue Requirement'!E$4+'Revenue Requirement'!E$33</f>
        <v>90883.466442419216</v>
      </c>
      <c r="G888" s="179" t="e">
        <f ca="1"/>
        <v>#NAME?</v>
      </c>
      <c r="H888" s="179" t="e">
        <f ca="1"/>
        <v>#NAME?</v>
      </c>
      <c r="I888" s="179" t="e">
        <f ca="1"/>
        <v>#NAME?</v>
      </c>
      <c r="J888" s="179" t="e">
        <f ca="1"/>
        <v>#NAME?</v>
      </c>
      <c r="L888" s="175">
        <f>NR_to_Cash!C$9</f>
        <v>-54723.468549817509</v>
      </c>
      <c r="M888" s="175">
        <f>NR_to_Cash!D$9</f>
        <v>-177401.26576231886</v>
      </c>
      <c r="N888" s="175">
        <f>NR_to_Cash!E$9</f>
        <v>-150226.47815209487</v>
      </c>
      <c r="O888" s="175">
        <f>NR_to_Cash!F$9</f>
        <v>-172910.78815747867</v>
      </c>
      <c r="Q888" s="1">
        <v>881</v>
      </c>
      <c r="R888" s="176">
        <v>-28665.869763656752</v>
      </c>
      <c r="S888" s="176">
        <v>221247.55413631722</v>
      </c>
      <c r="T888" s="176">
        <v>148085.99835333182</v>
      </c>
      <c r="U888" s="176">
        <v>90883.466442419216</v>
      </c>
      <c r="V888" s="2"/>
      <c r="W888" s="176">
        <v>-35511.31363116554</v>
      </c>
      <c r="X888" s="176">
        <v>-18352.376111617079</v>
      </c>
      <c r="Y888" s="176">
        <v>-37142.489094134187</v>
      </c>
      <c r="Z888" s="176">
        <v>-4219.5563584337942</v>
      </c>
      <c r="AA888" s="2"/>
      <c r="AB888" s="175">
        <v>-54723.468549817509</v>
      </c>
      <c r="AC888" s="175">
        <v>-177401.26576231886</v>
      </c>
      <c r="AD888" s="175">
        <v>-150226.47815209487</v>
      </c>
      <c r="AE888" s="175">
        <v>-172910.78815747867</v>
      </c>
    </row>
    <row r="889" spans="1:31">
      <c r="A889" s="1">
        <v>882</v>
      </c>
      <c r="B889" s="176">
        <f>'T Revenue'!B886-'Year 0'!G$8+'Year 0'!G$122</f>
        <v>-24392.315999196609</v>
      </c>
      <c r="C889" s="176">
        <f>'T Revenue'!C886-'Revenue Requirement'!C$4+'Revenue Requirement'!C$33</f>
        <v>228134.76747428346</v>
      </c>
      <c r="D889" s="176">
        <f>'T Revenue'!D886-'Revenue Requirement'!D$4+'Revenue Requirement'!D$33</f>
        <v>86598.468248704914</v>
      </c>
      <c r="E889" s="176">
        <f>'T Revenue'!E886-'Revenue Requirement'!E$4+'Revenue Requirement'!E$33</f>
        <v>82468.543747339863</v>
      </c>
      <c r="G889" s="179" t="e">
        <f ca="1"/>
        <v>#NAME?</v>
      </c>
      <c r="H889" s="179" t="e">
        <f ca="1"/>
        <v>#NAME?</v>
      </c>
      <c r="I889" s="179" t="e">
        <f ca="1"/>
        <v>#NAME?</v>
      </c>
      <c r="J889" s="179" t="e">
        <f ca="1"/>
        <v>#NAME?</v>
      </c>
      <c r="L889" s="175">
        <f>NR_to_Cash!C$9</f>
        <v>-54723.468549817509</v>
      </c>
      <c r="M889" s="175">
        <f>NR_to_Cash!D$9</f>
        <v>-177401.26576231886</v>
      </c>
      <c r="N889" s="175">
        <f>NR_to_Cash!E$9</f>
        <v>-150226.47815209487</v>
      </c>
      <c r="O889" s="175">
        <f>NR_to_Cash!F$9</f>
        <v>-172910.78815747867</v>
      </c>
      <c r="Q889" s="1">
        <v>882</v>
      </c>
      <c r="R889" s="176">
        <v>-24392.315999196609</v>
      </c>
      <c r="S889" s="176">
        <v>228134.76747428346</v>
      </c>
      <c r="T889" s="176">
        <v>86598.468248704914</v>
      </c>
      <c r="U889" s="176">
        <v>82468.543747339863</v>
      </c>
      <c r="V889" s="2"/>
      <c r="W889" s="176">
        <v>-47100.366385870147</v>
      </c>
      <c r="X889" s="176">
        <v>-26703.920070585795</v>
      </c>
      <c r="Y889" s="176">
        <v>-1079.9352589249611</v>
      </c>
      <c r="Z889" s="176">
        <v>-5930.3017700561322</v>
      </c>
      <c r="AA889" s="2"/>
      <c r="AB889" s="175">
        <v>-54723.468549817509</v>
      </c>
      <c r="AC889" s="175">
        <v>-177401.26576231886</v>
      </c>
      <c r="AD889" s="175">
        <v>-150226.47815209487</v>
      </c>
      <c r="AE889" s="175">
        <v>-172910.78815747867</v>
      </c>
    </row>
    <row r="890" spans="1:31">
      <c r="A890" s="1">
        <v>883</v>
      </c>
      <c r="B890" s="176">
        <f>'T Revenue'!B887-'Year 0'!G$8+'Year 0'!G$122</f>
        <v>13313.215029750019</v>
      </c>
      <c r="C890" s="176">
        <f>'T Revenue'!C887-'Revenue Requirement'!C$4+'Revenue Requirement'!C$33</f>
        <v>229833.87097872235</v>
      </c>
      <c r="D890" s="176">
        <f>'T Revenue'!D887-'Revenue Requirement'!D$4+'Revenue Requirement'!D$33</f>
        <v>131868.75746717793</v>
      </c>
      <c r="E890" s="176">
        <f>'T Revenue'!E887-'Revenue Requirement'!E$4+'Revenue Requirement'!E$33</f>
        <v>127125.13033121731</v>
      </c>
      <c r="G890" s="179" t="e">
        <f ca="1"/>
        <v>#NAME?</v>
      </c>
      <c r="H890" s="179" t="e">
        <f ca="1"/>
        <v>#NAME?</v>
      </c>
      <c r="I890" s="179" t="e">
        <f ca="1"/>
        <v>#NAME?</v>
      </c>
      <c r="J890" s="179" t="e">
        <f ca="1"/>
        <v>#NAME?</v>
      </c>
      <c r="L890" s="175">
        <f>NR_to_Cash!C$9</f>
        <v>-54723.468549817509</v>
      </c>
      <c r="M890" s="175">
        <f>NR_to_Cash!D$9</f>
        <v>-177401.26576231886</v>
      </c>
      <c r="N890" s="175">
        <f>NR_to_Cash!E$9</f>
        <v>-150226.47815209487</v>
      </c>
      <c r="O890" s="175">
        <f>NR_to_Cash!F$9</f>
        <v>-172910.78815747867</v>
      </c>
      <c r="Q890" s="1">
        <v>883</v>
      </c>
      <c r="R890" s="176">
        <v>13313.215029750019</v>
      </c>
      <c r="S890" s="176">
        <v>229833.87097872235</v>
      </c>
      <c r="T890" s="176">
        <v>131868.75746717793</v>
      </c>
      <c r="U890" s="176">
        <v>127125.13033121731</v>
      </c>
      <c r="V890" s="2"/>
      <c r="W890" s="176">
        <v>-16773.343020724133</v>
      </c>
      <c r="X890" s="176">
        <v>-11179.241150877671</v>
      </c>
      <c r="Y890" s="176">
        <v>-17397.135765335523</v>
      </c>
      <c r="Z890" s="176">
        <v>-9038.5365304094739</v>
      </c>
      <c r="AA890" s="2"/>
      <c r="AB890" s="175">
        <v>-54723.468549817509</v>
      </c>
      <c r="AC890" s="175">
        <v>-177401.26576231886</v>
      </c>
      <c r="AD890" s="175">
        <v>-150226.47815209487</v>
      </c>
      <c r="AE890" s="175">
        <v>-172910.78815747867</v>
      </c>
    </row>
    <row r="891" spans="1:31">
      <c r="A891" s="1">
        <v>884</v>
      </c>
      <c r="B891" s="176">
        <f>'T Revenue'!B888-'Year 0'!G$8+'Year 0'!G$122</f>
        <v>122.98610876873136</v>
      </c>
      <c r="C891" s="176">
        <f>'T Revenue'!C888-'Revenue Requirement'!C$4+'Revenue Requirement'!C$33</f>
        <v>187183.70773920743</v>
      </c>
      <c r="D891" s="176">
        <f>'T Revenue'!D888-'Revenue Requirement'!D$4+'Revenue Requirement'!D$33</f>
        <v>114526.68864120054</v>
      </c>
      <c r="E891" s="176">
        <f>'T Revenue'!E888-'Revenue Requirement'!E$4+'Revenue Requirement'!E$33</f>
        <v>116897.9757351703</v>
      </c>
      <c r="G891" s="179" t="e">
        <f ca="1"/>
        <v>#NAME?</v>
      </c>
      <c r="H891" s="179" t="e">
        <f ca="1"/>
        <v>#NAME?</v>
      </c>
      <c r="I891" s="179" t="e">
        <f ca="1"/>
        <v>#NAME?</v>
      </c>
      <c r="J891" s="179" t="e">
        <f ca="1"/>
        <v>#NAME?</v>
      </c>
      <c r="L891" s="175">
        <f>NR_to_Cash!C$9</f>
        <v>-54723.468549817509</v>
      </c>
      <c r="M891" s="175">
        <f>NR_to_Cash!D$9</f>
        <v>-177401.26576231886</v>
      </c>
      <c r="N891" s="175">
        <f>NR_to_Cash!E$9</f>
        <v>-150226.47815209487</v>
      </c>
      <c r="O891" s="175">
        <f>NR_to_Cash!F$9</f>
        <v>-172910.78815747867</v>
      </c>
      <c r="Q891" s="1">
        <v>884</v>
      </c>
      <c r="R891" s="176">
        <v>122.98610876873136</v>
      </c>
      <c r="S891" s="176">
        <v>187183.70773920743</v>
      </c>
      <c r="T891" s="176">
        <v>114526.68864120054</v>
      </c>
      <c r="U891" s="176">
        <v>116897.9757351703</v>
      </c>
      <c r="V891" s="2"/>
      <c r="W891" s="176">
        <v>1153.5444445062894</v>
      </c>
      <c r="X891" s="176">
        <v>-22853.446056569694</v>
      </c>
      <c r="Y891" s="176">
        <v>-13319.605640263762</v>
      </c>
      <c r="Z891" s="176">
        <v>2222.742564824177</v>
      </c>
      <c r="AA891" s="2"/>
      <c r="AB891" s="175">
        <v>-54723.468549817509</v>
      </c>
      <c r="AC891" s="175">
        <v>-177401.26576231886</v>
      </c>
      <c r="AD891" s="175">
        <v>-150226.47815209487</v>
      </c>
      <c r="AE891" s="175">
        <v>-172910.78815747867</v>
      </c>
    </row>
    <row r="892" spans="1:31">
      <c r="A892" s="1">
        <v>885</v>
      </c>
      <c r="B892" s="176">
        <f>'T Revenue'!B889-'Year 0'!G$8+'Year 0'!G$122</f>
        <v>15075.070533110527</v>
      </c>
      <c r="C892" s="176">
        <f>'T Revenue'!C889-'Revenue Requirement'!C$4+'Revenue Requirement'!C$33</f>
        <v>270796.81011357089</v>
      </c>
      <c r="D892" s="176">
        <f>'T Revenue'!D889-'Revenue Requirement'!D$4+'Revenue Requirement'!D$33</f>
        <v>223606.53994623781</v>
      </c>
      <c r="E892" s="176">
        <f>'T Revenue'!E889-'Revenue Requirement'!E$4+'Revenue Requirement'!E$33</f>
        <v>120050.24403240136</v>
      </c>
      <c r="G892" s="179" t="e">
        <f ca="1"/>
        <v>#NAME?</v>
      </c>
      <c r="H892" s="179" t="e">
        <f ca="1"/>
        <v>#NAME?</v>
      </c>
      <c r="I892" s="179" t="e">
        <f ca="1"/>
        <v>#NAME?</v>
      </c>
      <c r="J892" s="179" t="e">
        <f ca="1"/>
        <v>#NAME?</v>
      </c>
      <c r="L892" s="175">
        <f>NR_to_Cash!C$9</f>
        <v>-54723.468549817509</v>
      </c>
      <c r="M892" s="175">
        <f>NR_to_Cash!D$9</f>
        <v>-177401.26576231886</v>
      </c>
      <c r="N892" s="175">
        <f>NR_to_Cash!E$9</f>
        <v>-150226.47815209487</v>
      </c>
      <c r="O892" s="175">
        <f>NR_to_Cash!F$9</f>
        <v>-172910.78815747867</v>
      </c>
      <c r="Q892" s="1">
        <v>885</v>
      </c>
      <c r="R892" s="176">
        <v>15075.070533110527</v>
      </c>
      <c r="S892" s="176">
        <v>270796.81011357089</v>
      </c>
      <c r="T892" s="176">
        <v>223606.53994623781</v>
      </c>
      <c r="U892" s="176">
        <v>120050.24403240136</v>
      </c>
      <c r="V892" s="2"/>
      <c r="W892" s="176">
        <v>7554.3397175192367</v>
      </c>
      <c r="X892" s="176">
        <v>-43521.091963961255</v>
      </c>
      <c r="Y892" s="176">
        <v>10302.789300240111</v>
      </c>
      <c r="Z892" s="176">
        <v>2006.5779121117666</v>
      </c>
      <c r="AA892" s="2"/>
      <c r="AB892" s="175">
        <v>-54723.468549817509</v>
      </c>
      <c r="AC892" s="175">
        <v>-177401.26576231886</v>
      </c>
      <c r="AD892" s="175">
        <v>-150226.47815209487</v>
      </c>
      <c r="AE892" s="175">
        <v>-172910.78815747867</v>
      </c>
    </row>
    <row r="893" spans="1:31">
      <c r="A893" s="1">
        <v>886</v>
      </c>
      <c r="B893" s="176">
        <f>'T Revenue'!B890-'Year 0'!G$8+'Year 0'!G$122</f>
        <v>-9006.2767162329983</v>
      </c>
      <c r="C893" s="176">
        <f>'T Revenue'!C890-'Revenue Requirement'!C$4+'Revenue Requirement'!C$33</f>
        <v>239211.46069926559</v>
      </c>
      <c r="D893" s="176">
        <f>'T Revenue'!D890-'Revenue Requirement'!D$4+'Revenue Requirement'!D$33</f>
        <v>148617.79358011484</v>
      </c>
      <c r="E893" s="176">
        <f>'T Revenue'!E890-'Revenue Requirement'!E$4+'Revenue Requirement'!E$33</f>
        <v>99912.517746258993</v>
      </c>
      <c r="G893" s="179" t="e">
        <f ca="1"/>
        <v>#NAME?</v>
      </c>
      <c r="H893" s="179" t="e">
        <f ca="1"/>
        <v>#NAME?</v>
      </c>
      <c r="I893" s="179" t="e">
        <f ca="1"/>
        <v>#NAME?</v>
      </c>
      <c r="J893" s="179" t="e">
        <f ca="1"/>
        <v>#NAME?</v>
      </c>
      <c r="L893" s="175">
        <f>NR_to_Cash!C$9</f>
        <v>-54723.468549817509</v>
      </c>
      <c r="M893" s="175">
        <f>NR_to_Cash!D$9</f>
        <v>-177401.26576231886</v>
      </c>
      <c r="N893" s="175">
        <f>NR_to_Cash!E$9</f>
        <v>-150226.47815209487</v>
      </c>
      <c r="O893" s="175">
        <f>NR_to_Cash!F$9</f>
        <v>-172910.78815747867</v>
      </c>
      <c r="Q893" s="1">
        <v>886</v>
      </c>
      <c r="R893" s="176">
        <v>-9006.2767162329983</v>
      </c>
      <c r="S893" s="176">
        <v>239211.46069926559</v>
      </c>
      <c r="T893" s="176">
        <v>148617.79358011484</v>
      </c>
      <c r="U893" s="176">
        <v>99912.517746258993</v>
      </c>
      <c r="V893" s="2"/>
      <c r="W893" s="176">
        <v>15890.088764252956</v>
      </c>
      <c r="X893" s="176">
        <v>-27581.520260721678</v>
      </c>
      <c r="Y893" s="176">
        <v>-31132.445463137235</v>
      </c>
      <c r="Z893" s="176">
        <v>-16928.838022859069</v>
      </c>
      <c r="AA893" s="2"/>
      <c r="AB893" s="175">
        <v>-54723.468549817509</v>
      </c>
      <c r="AC893" s="175">
        <v>-177401.26576231886</v>
      </c>
      <c r="AD893" s="175">
        <v>-150226.47815209487</v>
      </c>
      <c r="AE893" s="175">
        <v>-172910.78815747867</v>
      </c>
    </row>
    <row r="894" spans="1:31">
      <c r="A894" s="1">
        <v>887</v>
      </c>
      <c r="B894" s="176">
        <f>'T Revenue'!B891-'Year 0'!G$8+'Year 0'!G$122</f>
        <v>3416.2153165463824</v>
      </c>
      <c r="C894" s="176">
        <f>'T Revenue'!C891-'Revenue Requirement'!C$4+'Revenue Requirement'!C$33</f>
        <v>237167.48384949099</v>
      </c>
      <c r="D894" s="176">
        <f>'T Revenue'!D891-'Revenue Requirement'!D$4+'Revenue Requirement'!D$33</f>
        <v>162267.02219427843</v>
      </c>
      <c r="E894" s="176">
        <f>'T Revenue'!E891-'Revenue Requirement'!E$4+'Revenue Requirement'!E$33</f>
        <v>47941.107582712779</v>
      </c>
      <c r="G894" s="179" t="e">
        <f ca="1"/>
        <v>#NAME?</v>
      </c>
      <c r="H894" s="179" t="e">
        <f ca="1"/>
        <v>#NAME?</v>
      </c>
      <c r="I894" s="179" t="e">
        <f ca="1"/>
        <v>#NAME?</v>
      </c>
      <c r="J894" s="179" t="e">
        <f ca="1"/>
        <v>#NAME?</v>
      </c>
      <c r="L894" s="175">
        <f>NR_to_Cash!C$9</f>
        <v>-54723.468549817509</v>
      </c>
      <c r="M894" s="175">
        <f>NR_to_Cash!D$9</f>
        <v>-177401.26576231886</v>
      </c>
      <c r="N894" s="175">
        <f>NR_to_Cash!E$9</f>
        <v>-150226.47815209487</v>
      </c>
      <c r="O894" s="175">
        <f>NR_to_Cash!F$9</f>
        <v>-172910.78815747867</v>
      </c>
      <c r="Q894" s="1">
        <v>887</v>
      </c>
      <c r="R894" s="176">
        <v>3416.2153165463824</v>
      </c>
      <c r="S894" s="176">
        <v>237167.48384949099</v>
      </c>
      <c r="T894" s="176">
        <v>162267.02219427843</v>
      </c>
      <c r="U894" s="176">
        <v>47941.107582712779</v>
      </c>
      <c r="V894" s="2"/>
      <c r="W894" s="176">
        <v>899.30329941376112</v>
      </c>
      <c r="X894" s="176">
        <v>-33146.700732047437</v>
      </c>
      <c r="Y894" s="176">
        <v>-103.31354676117189</v>
      </c>
      <c r="Z894" s="176">
        <v>-30529.487241338938</v>
      </c>
      <c r="AA894" s="2"/>
      <c r="AB894" s="175">
        <v>-54723.468549817509</v>
      </c>
      <c r="AC894" s="175">
        <v>-177401.26576231886</v>
      </c>
      <c r="AD894" s="175">
        <v>-150226.47815209487</v>
      </c>
      <c r="AE894" s="175">
        <v>-172910.78815747867</v>
      </c>
    </row>
    <row r="895" spans="1:31">
      <c r="A895" s="1">
        <v>888</v>
      </c>
      <c r="B895" s="176">
        <f>'T Revenue'!B892-'Year 0'!G$8+'Year 0'!G$122</f>
        <v>-3638.3502218476497</v>
      </c>
      <c r="C895" s="176">
        <f>'T Revenue'!C892-'Revenue Requirement'!C$4+'Revenue Requirement'!C$33</f>
        <v>234933.32342425268</v>
      </c>
      <c r="D895" s="176">
        <f>'T Revenue'!D892-'Revenue Requirement'!D$4+'Revenue Requirement'!D$33</f>
        <v>161437.52684253734</v>
      </c>
      <c r="E895" s="176">
        <f>'T Revenue'!E892-'Revenue Requirement'!E$4+'Revenue Requirement'!E$33</f>
        <v>84741.986541223247</v>
      </c>
      <c r="G895" s="179" t="e">
        <f ca="1"/>
        <v>#NAME?</v>
      </c>
      <c r="H895" s="179" t="e">
        <f ca="1"/>
        <v>#NAME?</v>
      </c>
      <c r="I895" s="179" t="e">
        <f ca="1"/>
        <v>#NAME?</v>
      </c>
      <c r="J895" s="179" t="e">
        <f ca="1"/>
        <v>#NAME?</v>
      </c>
      <c r="L895" s="175">
        <f>NR_to_Cash!C$9</f>
        <v>-54723.468549817509</v>
      </c>
      <c r="M895" s="175">
        <f>NR_to_Cash!D$9</f>
        <v>-177401.26576231886</v>
      </c>
      <c r="N895" s="175">
        <f>NR_to_Cash!E$9</f>
        <v>-150226.47815209487</v>
      </c>
      <c r="O895" s="175">
        <f>NR_to_Cash!F$9</f>
        <v>-172910.78815747867</v>
      </c>
      <c r="Q895" s="1">
        <v>888</v>
      </c>
      <c r="R895" s="176">
        <v>-3638.3502218476497</v>
      </c>
      <c r="S895" s="176">
        <v>234933.32342425268</v>
      </c>
      <c r="T895" s="176">
        <v>161437.52684253734</v>
      </c>
      <c r="U895" s="176">
        <v>84741.986541223247</v>
      </c>
      <c r="V895" s="2"/>
      <c r="W895" s="176">
        <v>-5349.6736727821408</v>
      </c>
      <c r="X895" s="176">
        <v>-20537.58832542249</v>
      </c>
      <c r="Y895" s="176">
        <v>-23760.837074315874</v>
      </c>
      <c r="Z895" s="176">
        <v>28106.442869537976</v>
      </c>
      <c r="AA895" s="2"/>
      <c r="AB895" s="175">
        <v>-54723.468549817509</v>
      </c>
      <c r="AC895" s="175">
        <v>-177401.26576231886</v>
      </c>
      <c r="AD895" s="175">
        <v>-150226.47815209487</v>
      </c>
      <c r="AE895" s="175">
        <v>-172910.78815747867</v>
      </c>
    </row>
    <row r="896" spans="1:31">
      <c r="A896" s="1">
        <v>889</v>
      </c>
      <c r="B896" s="176">
        <f>'T Revenue'!B893-'Year 0'!G$8+'Year 0'!G$122</f>
        <v>15016.394206483383</v>
      </c>
      <c r="C896" s="176">
        <f>'T Revenue'!C893-'Revenue Requirement'!C$4+'Revenue Requirement'!C$33</f>
        <v>247445.00741726207</v>
      </c>
      <c r="D896" s="176">
        <f>'T Revenue'!D893-'Revenue Requirement'!D$4+'Revenue Requirement'!D$33</f>
        <v>134107.09543289919</v>
      </c>
      <c r="E896" s="176">
        <f>'T Revenue'!E893-'Revenue Requirement'!E$4+'Revenue Requirement'!E$33</f>
        <v>167578.3943425254</v>
      </c>
      <c r="G896" s="179" t="e">
        <f ca="1"/>
        <v>#NAME?</v>
      </c>
      <c r="H896" s="179" t="e">
        <f ca="1"/>
        <v>#NAME?</v>
      </c>
      <c r="I896" s="179" t="e">
        <f ca="1"/>
        <v>#NAME?</v>
      </c>
      <c r="J896" s="179" t="e">
        <f ca="1"/>
        <v>#NAME?</v>
      </c>
      <c r="L896" s="175">
        <f>NR_to_Cash!C$9</f>
        <v>-54723.468549817509</v>
      </c>
      <c r="M896" s="175">
        <f>NR_to_Cash!D$9</f>
        <v>-177401.26576231886</v>
      </c>
      <c r="N896" s="175">
        <f>NR_to_Cash!E$9</f>
        <v>-150226.47815209487</v>
      </c>
      <c r="O896" s="175">
        <f>NR_to_Cash!F$9</f>
        <v>-172910.78815747867</v>
      </c>
      <c r="Q896" s="1">
        <v>889</v>
      </c>
      <c r="R896" s="176">
        <v>15016.394206483383</v>
      </c>
      <c r="S896" s="176">
        <v>247445.00741726207</v>
      </c>
      <c r="T896" s="176">
        <v>134107.09543289919</v>
      </c>
      <c r="U896" s="176">
        <v>167578.3943425254</v>
      </c>
      <c r="V896" s="2"/>
      <c r="W896" s="176">
        <v>13100.650587742217</v>
      </c>
      <c r="X896" s="176">
        <v>-42605.474050475517</v>
      </c>
      <c r="Y896" s="176">
        <v>-19120.16921345517</v>
      </c>
      <c r="Z896" s="176">
        <v>-7098.5729270733427</v>
      </c>
      <c r="AA896" s="2"/>
      <c r="AB896" s="175">
        <v>-54723.468549817509</v>
      </c>
      <c r="AC896" s="175">
        <v>-177401.26576231886</v>
      </c>
      <c r="AD896" s="175">
        <v>-150226.47815209487</v>
      </c>
      <c r="AE896" s="175">
        <v>-172910.78815747867</v>
      </c>
    </row>
    <row r="897" spans="1:31">
      <c r="A897" s="1">
        <v>890</v>
      </c>
      <c r="B897" s="176">
        <f>'T Revenue'!B894-'Year 0'!G$8+'Year 0'!G$122</f>
        <v>19446.249259804608</v>
      </c>
      <c r="C897" s="176">
        <f>'T Revenue'!C894-'Revenue Requirement'!C$4+'Revenue Requirement'!C$33</f>
        <v>233236.50010214769</v>
      </c>
      <c r="D897" s="176">
        <f>'T Revenue'!D894-'Revenue Requirement'!D$4+'Revenue Requirement'!D$33</f>
        <v>188731.19221554114</v>
      </c>
      <c r="E897" s="176">
        <f>'T Revenue'!E894-'Revenue Requirement'!E$4+'Revenue Requirement'!E$33</f>
        <v>125979.46032785648</v>
      </c>
      <c r="G897" s="179" t="e">
        <f ca="1"/>
        <v>#NAME?</v>
      </c>
      <c r="H897" s="179" t="e">
        <f ca="1"/>
        <v>#NAME?</v>
      </c>
      <c r="I897" s="179" t="e">
        <f ca="1"/>
        <v>#NAME?</v>
      </c>
      <c r="J897" s="179" t="e">
        <f ca="1"/>
        <v>#NAME?</v>
      </c>
      <c r="L897" s="175">
        <f>NR_to_Cash!C$9</f>
        <v>-54723.468549817509</v>
      </c>
      <c r="M897" s="175">
        <f>NR_to_Cash!D$9</f>
        <v>-177401.26576231886</v>
      </c>
      <c r="N897" s="175">
        <f>NR_to_Cash!E$9</f>
        <v>-150226.47815209487</v>
      </c>
      <c r="O897" s="175">
        <f>NR_to_Cash!F$9</f>
        <v>-172910.78815747867</v>
      </c>
      <c r="Q897" s="1">
        <v>890</v>
      </c>
      <c r="R897" s="176">
        <v>19446.249259804608</v>
      </c>
      <c r="S897" s="176">
        <v>233236.50010214769</v>
      </c>
      <c r="T897" s="176">
        <v>188731.19221554114</v>
      </c>
      <c r="U897" s="176">
        <v>125979.46032785648</v>
      </c>
      <c r="V897" s="2"/>
      <c r="W897" s="176">
        <v>-27830.091711735353</v>
      </c>
      <c r="X897" s="176">
        <v>-11767.415806735633</v>
      </c>
      <c r="Y897" s="176">
        <v>-42857.918350589229</v>
      </c>
      <c r="Z897" s="176">
        <v>-11174.38699950953</v>
      </c>
      <c r="AA897" s="2"/>
      <c r="AB897" s="175">
        <v>-54723.468549817509</v>
      </c>
      <c r="AC897" s="175">
        <v>-177401.26576231886</v>
      </c>
      <c r="AD897" s="175">
        <v>-150226.47815209487</v>
      </c>
      <c r="AE897" s="175">
        <v>-172910.78815747867</v>
      </c>
    </row>
    <row r="898" spans="1:31">
      <c r="A898" s="1">
        <v>891</v>
      </c>
      <c r="B898" s="176">
        <f>'T Revenue'!B895-'Year 0'!G$8+'Year 0'!G$122</f>
        <v>8662.8477482276503</v>
      </c>
      <c r="C898" s="176">
        <f>'T Revenue'!C895-'Revenue Requirement'!C$4+'Revenue Requirement'!C$33</f>
        <v>248432.06042386894</v>
      </c>
      <c r="D898" s="176">
        <f>'T Revenue'!D895-'Revenue Requirement'!D$4+'Revenue Requirement'!D$33</f>
        <v>143846.63304027542</v>
      </c>
      <c r="E898" s="176">
        <f>'T Revenue'!E895-'Revenue Requirement'!E$4+'Revenue Requirement'!E$33</f>
        <v>151032.4956913651</v>
      </c>
      <c r="G898" s="179" t="e">
        <f ca="1"/>
        <v>#NAME?</v>
      </c>
      <c r="H898" s="179" t="e">
        <f ca="1"/>
        <v>#NAME?</v>
      </c>
      <c r="I898" s="179" t="e">
        <f ca="1"/>
        <v>#NAME?</v>
      </c>
      <c r="J898" s="179" t="e">
        <f ca="1"/>
        <v>#NAME?</v>
      </c>
      <c r="L898" s="175">
        <f>NR_to_Cash!C$9</f>
        <v>-54723.468549817509</v>
      </c>
      <c r="M898" s="175">
        <f>NR_to_Cash!D$9</f>
        <v>-177401.26576231886</v>
      </c>
      <c r="N898" s="175">
        <f>NR_to_Cash!E$9</f>
        <v>-150226.47815209487</v>
      </c>
      <c r="O898" s="175">
        <f>NR_to_Cash!F$9</f>
        <v>-172910.78815747867</v>
      </c>
      <c r="Q898" s="1">
        <v>891</v>
      </c>
      <c r="R898" s="176">
        <v>8662.8477482276503</v>
      </c>
      <c r="S898" s="176">
        <v>248432.06042386894</v>
      </c>
      <c r="T898" s="176">
        <v>143846.63304027542</v>
      </c>
      <c r="U898" s="176">
        <v>151032.4956913651</v>
      </c>
      <c r="V898" s="2"/>
      <c r="W898" s="176">
        <v>-35896.32962864032</v>
      </c>
      <c r="X898" s="176">
        <v>-26770.316542528803</v>
      </c>
      <c r="Y898" s="176">
        <v>-41583.056637427304</v>
      </c>
      <c r="Z898" s="176">
        <v>-12254.710702982266</v>
      </c>
      <c r="AA898" s="2"/>
      <c r="AB898" s="175">
        <v>-54723.468549817509</v>
      </c>
      <c r="AC898" s="175">
        <v>-177401.26576231886</v>
      </c>
      <c r="AD898" s="175">
        <v>-150226.47815209487</v>
      </c>
      <c r="AE898" s="175">
        <v>-172910.78815747867</v>
      </c>
    </row>
    <row r="899" spans="1:31">
      <c r="A899" s="1">
        <v>892</v>
      </c>
      <c r="B899" s="176">
        <f>'T Revenue'!B896-'Year 0'!G$8+'Year 0'!G$122</f>
        <v>-7000.2170583850238</v>
      </c>
      <c r="C899" s="176">
        <f>'T Revenue'!C896-'Revenue Requirement'!C$4+'Revenue Requirement'!C$33</f>
        <v>231167.03374400735</v>
      </c>
      <c r="D899" s="176">
        <f>'T Revenue'!D896-'Revenue Requirement'!D$4+'Revenue Requirement'!D$33</f>
        <v>156831.10451414739</v>
      </c>
      <c r="E899" s="176">
        <f>'T Revenue'!E896-'Revenue Requirement'!E$4+'Revenue Requirement'!E$33</f>
        <v>74681.407146847108</v>
      </c>
      <c r="G899" s="179" t="e">
        <f ca="1"/>
        <v>#NAME?</v>
      </c>
      <c r="H899" s="179" t="e">
        <f ca="1"/>
        <v>#NAME?</v>
      </c>
      <c r="I899" s="179" t="e">
        <f ca="1"/>
        <v>#NAME?</v>
      </c>
      <c r="J899" s="179" t="e">
        <f ca="1"/>
        <v>#NAME?</v>
      </c>
      <c r="L899" s="175">
        <f>NR_to_Cash!C$9</f>
        <v>-54723.468549817509</v>
      </c>
      <c r="M899" s="175">
        <f>NR_to_Cash!D$9</f>
        <v>-177401.26576231886</v>
      </c>
      <c r="N899" s="175">
        <f>NR_to_Cash!E$9</f>
        <v>-150226.47815209487</v>
      </c>
      <c r="O899" s="175">
        <f>NR_to_Cash!F$9</f>
        <v>-172910.78815747867</v>
      </c>
      <c r="Q899" s="1">
        <v>892</v>
      </c>
      <c r="R899" s="176">
        <v>-7000.2170583850238</v>
      </c>
      <c r="S899" s="176">
        <v>231167.03374400735</v>
      </c>
      <c r="T899" s="176">
        <v>156831.10451414739</v>
      </c>
      <c r="U899" s="176">
        <v>74681.407146847108</v>
      </c>
      <c r="V899" s="2"/>
      <c r="W899" s="176">
        <v>15935.708457109169</v>
      </c>
      <c r="X899" s="176">
        <v>17081.171931482386</v>
      </c>
      <c r="Y899" s="176">
        <v>-24651.953891561367</v>
      </c>
      <c r="Z899" s="176">
        <v>-31247.214175668079</v>
      </c>
      <c r="AA899" s="2"/>
      <c r="AB899" s="175">
        <v>-54723.468549817509</v>
      </c>
      <c r="AC899" s="175">
        <v>-177401.26576231886</v>
      </c>
      <c r="AD899" s="175">
        <v>-150226.47815209487</v>
      </c>
      <c r="AE899" s="175">
        <v>-172910.78815747867</v>
      </c>
    </row>
    <row r="900" spans="1:31">
      <c r="A900" s="1">
        <v>893</v>
      </c>
      <c r="B900" s="176">
        <f>'T Revenue'!B897-'Year 0'!G$8+'Year 0'!G$122</f>
        <v>5345.8956836794969</v>
      </c>
      <c r="C900" s="176">
        <f>'T Revenue'!C897-'Revenue Requirement'!C$4+'Revenue Requirement'!C$33</f>
        <v>266645.93497260613</v>
      </c>
      <c r="D900" s="176">
        <f>'T Revenue'!D897-'Revenue Requirement'!D$4+'Revenue Requirement'!D$33</f>
        <v>179931.93526842725</v>
      </c>
      <c r="E900" s="176">
        <f>'T Revenue'!E897-'Revenue Requirement'!E$4+'Revenue Requirement'!E$33</f>
        <v>168039.43223489425</v>
      </c>
      <c r="G900" s="179" t="e">
        <f ca="1"/>
        <v>#NAME?</v>
      </c>
      <c r="H900" s="179" t="e">
        <f ca="1"/>
        <v>#NAME?</v>
      </c>
      <c r="I900" s="179" t="e">
        <f ca="1"/>
        <v>#NAME?</v>
      </c>
      <c r="J900" s="179" t="e">
        <f ca="1"/>
        <v>#NAME?</v>
      </c>
      <c r="L900" s="175">
        <f>NR_to_Cash!C$9</f>
        <v>-54723.468549817509</v>
      </c>
      <c r="M900" s="175">
        <f>NR_to_Cash!D$9</f>
        <v>-177401.26576231886</v>
      </c>
      <c r="N900" s="175">
        <f>NR_to_Cash!E$9</f>
        <v>-150226.47815209487</v>
      </c>
      <c r="O900" s="175">
        <f>NR_to_Cash!F$9</f>
        <v>-172910.78815747867</v>
      </c>
      <c r="Q900" s="1">
        <v>893</v>
      </c>
      <c r="R900" s="176">
        <v>5345.8956836794969</v>
      </c>
      <c r="S900" s="176">
        <v>266645.93497260613</v>
      </c>
      <c r="T900" s="176">
        <v>179931.93526842725</v>
      </c>
      <c r="U900" s="176">
        <v>168039.43223489425</v>
      </c>
      <c r="V900" s="2"/>
      <c r="W900" s="176">
        <v>-40040.02205570892</v>
      </c>
      <c r="X900" s="176">
        <v>-3037.802640810376</v>
      </c>
      <c r="Y900" s="176">
        <v>-8572.4368301851209</v>
      </c>
      <c r="Z900" s="176">
        <v>-6521.0883170352317</v>
      </c>
      <c r="AA900" s="2"/>
      <c r="AB900" s="175">
        <v>-54723.468549817509</v>
      </c>
      <c r="AC900" s="175">
        <v>-177401.26576231886</v>
      </c>
      <c r="AD900" s="175">
        <v>-150226.47815209487</v>
      </c>
      <c r="AE900" s="175">
        <v>-172910.78815747867</v>
      </c>
    </row>
    <row r="901" spans="1:31">
      <c r="A901" s="1">
        <v>894</v>
      </c>
      <c r="B901" s="176">
        <f>'T Revenue'!B898-'Year 0'!G$8+'Year 0'!G$122</f>
        <v>-4026.824404677609</v>
      </c>
      <c r="C901" s="176">
        <f>'T Revenue'!C898-'Revenue Requirement'!C$4+'Revenue Requirement'!C$33</f>
        <v>239044.66438251128</v>
      </c>
      <c r="D901" s="176">
        <f>'T Revenue'!D898-'Revenue Requirement'!D$4+'Revenue Requirement'!D$33</f>
        <v>120950.80348912301</v>
      </c>
      <c r="E901" s="176">
        <f>'T Revenue'!E898-'Revenue Requirement'!E$4+'Revenue Requirement'!E$33</f>
        <v>97322.797665488441</v>
      </c>
      <c r="G901" s="179" t="e">
        <f ca="1"/>
        <v>#NAME?</v>
      </c>
      <c r="H901" s="179" t="e">
        <f ca="1"/>
        <v>#NAME?</v>
      </c>
      <c r="I901" s="179" t="e">
        <f ca="1"/>
        <v>#NAME?</v>
      </c>
      <c r="J901" s="179" t="e">
        <f ca="1"/>
        <v>#NAME?</v>
      </c>
      <c r="L901" s="175">
        <f>NR_to_Cash!C$9</f>
        <v>-54723.468549817509</v>
      </c>
      <c r="M901" s="175">
        <f>NR_to_Cash!D$9</f>
        <v>-177401.26576231886</v>
      </c>
      <c r="N901" s="175">
        <f>NR_to_Cash!E$9</f>
        <v>-150226.47815209487</v>
      </c>
      <c r="O901" s="175">
        <f>NR_to_Cash!F$9</f>
        <v>-172910.78815747867</v>
      </c>
      <c r="Q901" s="1">
        <v>894</v>
      </c>
      <c r="R901" s="176">
        <v>-4026.824404677609</v>
      </c>
      <c r="S901" s="176">
        <v>239044.66438251128</v>
      </c>
      <c r="T901" s="176">
        <v>120950.80348912301</v>
      </c>
      <c r="U901" s="176">
        <v>97322.797665488441</v>
      </c>
      <c r="V901" s="2"/>
      <c r="W901" s="176">
        <v>7815.5436242365977</v>
      </c>
      <c r="X901" s="176">
        <v>8959.5419547925703</v>
      </c>
      <c r="Y901" s="176">
        <v>-11112.298261302989</v>
      </c>
      <c r="Z901" s="176">
        <v>-19685.955898992717</v>
      </c>
      <c r="AA901" s="2"/>
      <c r="AB901" s="175">
        <v>-54723.468549817509</v>
      </c>
      <c r="AC901" s="175">
        <v>-177401.26576231886</v>
      </c>
      <c r="AD901" s="175">
        <v>-150226.47815209487</v>
      </c>
      <c r="AE901" s="175">
        <v>-172910.78815747867</v>
      </c>
    </row>
    <row r="902" spans="1:31">
      <c r="A902" s="1">
        <v>895</v>
      </c>
      <c r="B902" s="176">
        <f>'T Revenue'!B899-'Year 0'!G$8+'Year 0'!G$122</f>
        <v>-18834.761116625741</v>
      </c>
      <c r="C902" s="176">
        <f>'T Revenue'!C899-'Revenue Requirement'!C$4+'Revenue Requirement'!C$33</f>
        <v>217995.63432108983</v>
      </c>
      <c r="D902" s="176">
        <f>'T Revenue'!D899-'Revenue Requirement'!D$4+'Revenue Requirement'!D$33</f>
        <v>171876.92297969852</v>
      </c>
      <c r="E902" s="176">
        <f>'T Revenue'!E899-'Revenue Requirement'!E$4+'Revenue Requirement'!E$33</f>
        <v>151729.64576216135</v>
      </c>
      <c r="G902" s="179" t="e">
        <f ca="1"/>
        <v>#NAME?</v>
      </c>
      <c r="H902" s="179" t="e">
        <f ca="1"/>
        <v>#NAME?</v>
      </c>
      <c r="I902" s="179" t="e">
        <f ca="1"/>
        <v>#NAME?</v>
      </c>
      <c r="J902" s="179" t="e">
        <f ca="1"/>
        <v>#NAME?</v>
      </c>
      <c r="L902" s="175">
        <f>NR_to_Cash!C$9</f>
        <v>-54723.468549817509</v>
      </c>
      <c r="M902" s="175">
        <f>NR_to_Cash!D$9</f>
        <v>-177401.26576231886</v>
      </c>
      <c r="N902" s="175">
        <f>NR_to_Cash!E$9</f>
        <v>-150226.47815209487</v>
      </c>
      <c r="O902" s="175">
        <f>NR_to_Cash!F$9</f>
        <v>-172910.78815747867</v>
      </c>
      <c r="Q902" s="1">
        <v>895</v>
      </c>
      <c r="R902" s="176">
        <v>-18834.761116625741</v>
      </c>
      <c r="S902" s="176">
        <v>217995.63432108983</v>
      </c>
      <c r="T902" s="176">
        <v>171876.92297969852</v>
      </c>
      <c r="U902" s="176">
        <v>151729.64576216135</v>
      </c>
      <c r="V902" s="2"/>
      <c r="W902" s="176">
        <v>-11725.953032401507</v>
      </c>
      <c r="X902" s="176">
        <v>-7368.5692585757934</v>
      </c>
      <c r="Y902" s="176">
        <v>-24490.469559763093</v>
      </c>
      <c r="Z902" s="176">
        <v>-7386.915763348341</v>
      </c>
      <c r="AA902" s="2"/>
      <c r="AB902" s="175">
        <v>-54723.468549817509</v>
      </c>
      <c r="AC902" s="175">
        <v>-177401.26576231886</v>
      </c>
      <c r="AD902" s="175">
        <v>-150226.47815209487</v>
      </c>
      <c r="AE902" s="175">
        <v>-172910.78815747867</v>
      </c>
    </row>
    <row r="903" spans="1:31">
      <c r="A903" s="1">
        <v>896</v>
      </c>
      <c r="B903" s="176">
        <f>'T Revenue'!B900-'Year 0'!G$8+'Year 0'!G$122</f>
        <v>-42421.311855115695</v>
      </c>
      <c r="C903" s="176">
        <f>'T Revenue'!C900-'Revenue Requirement'!C$4+'Revenue Requirement'!C$33</f>
        <v>229709.44800137449</v>
      </c>
      <c r="D903" s="176">
        <f>'T Revenue'!D900-'Revenue Requirement'!D$4+'Revenue Requirement'!D$33</f>
        <v>147234.07655478013</v>
      </c>
      <c r="E903" s="176">
        <f>'T Revenue'!E900-'Revenue Requirement'!E$4+'Revenue Requirement'!E$33</f>
        <v>71749.859668989899</v>
      </c>
      <c r="G903" s="179" t="e">
        <f ca="1"/>
        <v>#NAME?</v>
      </c>
      <c r="H903" s="179" t="e">
        <f ca="1"/>
        <v>#NAME?</v>
      </c>
      <c r="I903" s="179" t="e">
        <f ca="1"/>
        <v>#NAME?</v>
      </c>
      <c r="J903" s="179" t="e">
        <f ca="1"/>
        <v>#NAME?</v>
      </c>
      <c r="L903" s="175">
        <f>NR_to_Cash!C$9</f>
        <v>-54723.468549817509</v>
      </c>
      <c r="M903" s="175">
        <f>NR_to_Cash!D$9</f>
        <v>-177401.26576231886</v>
      </c>
      <c r="N903" s="175">
        <f>NR_to_Cash!E$9</f>
        <v>-150226.47815209487</v>
      </c>
      <c r="O903" s="175">
        <f>NR_to_Cash!F$9</f>
        <v>-172910.78815747867</v>
      </c>
      <c r="Q903" s="1">
        <v>896</v>
      </c>
      <c r="R903" s="176">
        <v>-42421.311855115695</v>
      </c>
      <c r="S903" s="176">
        <v>229709.44800137449</v>
      </c>
      <c r="T903" s="176">
        <v>147234.07655478013</v>
      </c>
      <c r="U903" s="176">
        <v>71749.859668989899</v>
      </c>
      <c r="V903" s="2"/>
      <c r="W903" s="176">
        <v>51.403519863495603</v>
      </c>
      <c r="X903" s="176">
        <v>2485.6446000859141</v>
      </c>
      <c r="Y903" s="176">
        <v>-14560.560537335696</v>
      </c>
      <c r="Z903" s="176">
        <v>3333.9339559276123</v>
      </c>
      <c r="AA903" s="2"/>
      <c r="AB903" s="175">
        <v>-54723.468549817509</v>
      </c>
      <c r="AC903" s="175">
        <v>-177401.26576231886</v>
      </c>
      <c r="AD903" s="175">
        <v>-150226.47815209487</v>
      </c>
      <c r="AE903" s="175">
        <v>-172910.78815747867</v>
      </c>
    </row>
    <row r="904" spans="1:31">
      <c r="A904" s="1">
        <v>897</v>
      </c>
      <c r="B904" s="176">
        <f>'T Revenue'!B901-'Year 0'!G$8+'Year 0'!G$122</f>
        <v>27466.935902350349</v>
      </c>
      <c r="C904" s="176">
        <f>'T Revenue'!C901-'Revenue Requirement'!C$4+'Revenue Requirement'!C$33</f>
        <v>247254.56847683596</v>
      </c>
      <c r="D904" s="176">
        <f>'T Revenue'!D901-'Revenue Requirement'!D$4+'Revenue Requirement'!D$33</f>
        <v>141628.21682032733</v>
      </c>
      <c r="E904" s="176">
        <f>'T Revenue'!E901-'Revenue Requirement'!E$4+'Revenue Requirement'!E$33</f>
        <v>181664.85340782302</v>
      </c>
      <c r="G904" s="179" t="e">
        <f ca="1"/>
        <v>#NAME?</v>
      </c>
      <c r="H904" s="179" t="e">
        <f ca="1"/>
        <v>#NAME?</v>
      </c>
      <c r="I904" s="179" t="e">
        <f ca="1"/>
        <v>#NAME?</v>
      </c>
      <c r="J904" s="179" t="e">
        <f ca="1"/>
        <v>#NAME?</v>
      </c>
      <c r="L904" s="175">
        <f>NR_to_Cash!C$9</f>
        <v>-54723.468549817509</v>
      </c>
      <c r="M904" s="175">
        <f>NR_to_Cash!D$9</f>
        <v>-177401.26576231886</v>
      </c>
      <c r="N904" s="175">
        <f>NR_to_Cash!E$9</f>
        <v>-150226.47815209487</v>
      </c>
      <c r="O904" s="175">
        <f>NR_to_Cash!F$9</f>
        <v>-172910.78815747867</v>
      </c>
      <c r="Q904" s="1">
        <v>897</v>
      </c>
      <c r="R904" s="176">
        <v>27466.935902350349</v>
      </c>
      <c r="S904" s="176">
        <v>247254.56847683596</v>
      </c>
      <c r="T904" s="176">
        <v>141628.21682032733</v>
      </c>
      <c r="U904" s="176">
        <v>181664.85340782302</v>
      </c>
      <c r="V904" s="2"/>
      <c r="W904" s="176">
        <v>-23745.946549935848</v>
      </c>
      <c r="X904" s="176">
        <v>-14010.177309526131</v>
      </c>
      <c r="Y904" s="176">
        <v>-43559.951042524772</v>
      </c>
      <c r="Z904" s="176">
        <v>16747.441619418096</v>
      </c>
      <c r="AA904" s="2"/>
      <c r="AB904" s="175">
        <v>-54723.468549817509</v>
      </c>
      <c r="AC904" s="175">
        <v>-177401.26576231886</v>
      </c>
      <c r="AD904" s="175">
        <v>-150226.47815209487</v>
      </c>
      <c r="AE904" s="175">
        <v>-172910.78815747867</v>
      </c>
    </row>
    <row r="905" spans="1:31">
      <c r="A905" s="1">
        <v>898</v>
      </c>
      <c r="B905" s="176">
        <f>'T Revenue'!B902-'Year 0'!G$8+'Year 0'!G$122</f>
        <v>-17817.549117654795</v>
      </c>
      <c r="C905" s="176">
        <f>'T Revenue'!C902-'Revenue Requirement'!C$4+'Revenue Requirement'!C$33</f>
        <v>211217.9425869463</v>
      </c>
      <c r="D905" s="176">
        <f>'T Revenue'!D902-'Revenue Requirement'!D$4+'Revenue Requirement'!D$33</f>
        <v>143927.41395995812</v>
      </c>
      <c r="E905" s="176">
        <f>'T Revenue'!E902-'Revenue Requirement'!E$4+'Revenue Requirement'!E$33</f>
        <v>127942.74154096376</v>
      </c>
      <c r="G905" s="179" t="e">
        <f ca="1"/>
        <v>#NAME?</v>
      </c>
      <c r="H905" s="179" t="e">
        <f ca="1"/>
        <v>#NAME?</v>
      </c>
      <c r="I905" s="179" t="e">
        <f ca="1"/>
        <v>#NAME?</v>
      </c>
      <c r="J905" s="179" t="e">
        <f ca="1"/>
        <v>#NAME?</v>
      </c>
      <c r="L905" s="175">
        <f>NR_to_Cash!C$9</f>
        <v>-54723.468549817509</v>
      </c>
      <c r="M905" s="175">
        <f>NR_to_Cash!D$9</f>
        <v>-177401.26576231886</v>
      </c>
      <c r="N905" s="175">
        <f>NR_to_Cash!E$9</f>
        <v>-150226.47815209487</v>
      </c>
      <c r="O905" s="175">
        <f>NR_to_Cash!F$9</f>
        <v>-172910.78815747867</v>
      </c>
      <c r="Q905" s="1">
        <v>898</v>
      </c>
      <c r="R905" s="176">
        <v>-17817.549117654795</v>
      </c>
      <c r="S905" s="176">
        <v>211217.9425869463</v>
      </c>
      <c r="T905" s="176">
        <v>143927.41395995812</v>
      </c>
      <c r="U905" s="176">
        <v>127942.74154096376</v>
      </c>
      <c r="V905" s="2"/>
      <c r="W905" s="176">
        <v>-34758.896781659801</v>
      </c>
      <c r="X905" s="176">
        <v>-17798.935091827763</v>
      </c>
      <c r="Y905" s="176">
        <v>3830.6737517681904</v>
      </c>
      <c r="Z905" s="176">
        <v>14342.095377318095</v>
      </c>
      <c r="AA905" s="2"/>
      <c r="AB905" s="175">
        <v>-54723.468549817509</v>
      </c>
      <c r="AC905" s="175">
        <v>-177401.26576231886</v>
      </c>
      <c r="AD905" s="175">
        <v>-150226.47815209487</v>
      </c>
      <c r="AE905" s="175">
        <v>-172910.78815747867</v>
      </c>
    </row>
    <row r="906" spans="1:31">
      <c r="A906" s="1">
        <v>899</v>
      </c>
      <c r="B906" s="176">
        <f>'T Revenue'!B903-'Year 0'!G$8+'Year 0'!G$122</f>
        <v>10628.214193110354</v>
      </c>
      <c r="C906" s="176">
        <f>'T Revenue'!C903-'Revenue Requirement'!C$4+'Revenue Requirement'!C$33</f>
        <v>195662.74854237377</v>
      </c>
      <c r="D906" s="176">
        <f>'T Revenue'!D903-'Revenue Requirement'!D$4+'Revenue Requirement'!D$33</f>
        <v>130956.81184140011</v>
      </c>
      <c r="E906" s="176">
        <f>'T Revenue'!E903-'Revenue Requirement'!E$4+'Revenue Requirement'!E$33</f>
        <v>82107.872666745679</v>
      </c>
      <c r="G906" s="179" t="e">
        <f ca="1"/>
        <v>#NAME?</v>
      </c>
      <c r="H906" s="179" t="e">
        <f ca="1"/>
        <v>#NAME?</v>
      </c>
      <c r="I906" s="179" t="e">
        <f ca="1"/>
        <v>#NAME?</v>
      </c>
      <c r="J906" s="179" t="e">
        <f ca="1"/>
        <v>#NAME?</v>
      </c>
      <c r="L906" s="175">
        <f>NR_to_Cash!C$9</f>
        <v>-54723.468549817509</v>
      </c>
      <c r="M906" s="175">
        <f>NR_to_Cash!D$9</f>
        <v>-177401.26576231886</v>
      </c>
      <c r="N906" s="175">
        <f>NR_to_Cash!E$9</f>
        <v>-150226.47815209487</v>
      </c>
      <c r="O906" s="175">
        <f>NR_to_Cash!F$9</f>
        <v>-172910.78815747867</v>
      </c>
      <c r="Q906" s="1">
        <v>899</v>
      </c>
      <c r="R906" s="176">
        <v>10628.214193110354</v>
      </c>
      <c r="S906" s="176">
        <v>195662.74854237377</v>
      </c>
      <c r="T906" s="176">
        <v>130956.81184140011</v>
      </c>
      <c r="U906" s="176">
        <v>82107.872666745679</v>
      </c>
      <c r="V906" s="2"/>
      <c r="W906" s="176">
        <v>-15318.245773649658</v>
      </c>
      <c r="X906" s="176">
        <v>-11465.500367393484</v>
      </c>
      <c r="Y906" s="176">
        <v>5996.0574670273345</v>
      </c>
      <c r="Z906" s="176">
        <v>-45243.729896729346</v>
      </c>
      <c r="AA906" s="2"/>
      <c r="AB906" s="175">
        <v>-54723.468549817509</v>
      </c>
      <c r="AC906" s="175">
        <v>-177401.26576231886</v>
      </c>
      <c r="AD906" s="175">
        <v>-150226.47815209487</v>
      </c>
      <c r="AE906" s="175">
        <v>-172910.78815747867</v>
      </c>
    </row>
    <row r="907" spans="1:31">
      <c r="A907" s="1">
        <v>900</v>
      </c>
      <c r="B907" s="176">
        <f>'T Revenue'!B904-'Year 0'!G$8+'Year 0'!G$122</f>
        <v>1599.1099702371284</v>
      </c>
      <c r="C907" s="176">
        <f>'T Revenue'!C904-'Revenue Requirement'!C$4+'Revenue Requirement'!C$33</f>
        <v>256008.27433499228</v>
      </c>
      <c r="D907" s="176">
        <f>'T Revenue'!D904-'Revenue Requirement'!D$4+'Revenue Requirement'!D$33</f>
        <v>199963.96055577602</v>
      </c>
      <c r="E907" s="176">
        <f>'T Revenue'!E904-'Revenue Requirement'!E$4+'Revenue Requirement'!E$33</f>
        <v>130791.20596938324</v>
      </c>
      <c r="G907" s="179" t="e">
        <f ca="1"/>
        <v>#NAME?</v>
      </c>
      <c r="H907" s="179" t="e">
        <f ca="1"/>
        <v>#NAME?</v>
      </c>
      <c r="I907" s="179" t="e">
        <f ca="1"/>
        <v>#NAME?</v>
      </c>
      <c r="J907" s="179" t="e">
        <f ca="1"/>
        <v>#NAME?</v>
      </c>
      <c r="L907" s="175">
        <f>NR_to_Cash!C$9</f>
        <v>-54723.468549817509</v>
      </c>
      <c r="M907" s="175">
        <f>NR_to_Cash!D$9</f>
        <v>-177401.26576231886</v>
      </c>
      <c r="N907" s="175">
        <f>NR_to_Cash!E$9</f>
        <v>-150226.47815209487</v>
      </c>
      <c r="O907" s="175">
        <f>NR_to_Cash!F$9</f>
        <v>-172910.78815747867</v>
      </c>
      <c r="Q907" s="1">
        <v>900</v>
      </c>
      <c r="R907" s="176">
        <v>1599.1099702371284</v>
      </c>
      <c r="S907" s="176">
        <v>256008.27433499228</v>
      </c>
      <c r="T907" s="176">
        <v>199963.96055577602</v>
      </c>
      <c r="U907" s="176">
        <v>130791.20596938324</v>
      </c>
      <c r="V907" s="2"/>
      <c r="W907" s="176">
        <v>-32280.41797979956</v>
      </c>
      <c r="X907" s="176">
        <v>-30079.228330404498</v>
      </c>
      <c r="Y907" s="176">
        <v>12274.356373599265</v>
      </c>
      <c r="Z907" s="176">
        <v>-9026.8128142224159</v>
      </c>
      <c r="AA907" s="2"/>
      <c r="AB907" s="175">
        <v>-54723.468549817509</v>
      </c>
      <c r="AC907" s="175">
        <v>-177401.26576231886</v>
      </c>
      <c r="AD907" s="175">
        <v>-150226.47815209487</v>
      </c>
      <c r="AE907" s="175">
        <v>-172910.78815747867</v>
      </c>
    </row>
    <row r="908" spans="1:31">
      <c r="A908" s="1">
        <v>901</v>
      </c>
      <c r="B908" s="176">
        <f>'T Revenue'!B905-'Year 0'!G$8+'Year 0'!G$122</f>
        <v>-18501.381204644218</v>
      </c>
      <c r="C908" s="176">
        <f>'T Revenue'!C905-'Revenue Requirement'!C$4+'Revenue Requirement'!C$33</f>
        <v>210938.42530663544</v>
      </c>
      <c r="D908" s="176">
        <f>'T Revenue'!D905-'Revenue Requirement'!D$4+'Revenue Requirement'!D$33</f>
        <v>119376.65852063103</v>
      </c>
      <c r="E908" s="176">
        <f>'T Revenue'!E905-'Revenue Requirement'!E$4+'Revenue Requirement'!E$33</f>
        <v>40002.640654918272</v>
      </c>
      <c r="G908" s="179" t="e">
        <f ca="1"/>
        <v>#NAME?</v>
      </c>
      <c r="H908" s="179" t="e">
        <f ca="1"/>
        <v>#NAME?</v>
      </c>
      <c r="I908" s="179" t="e">
        <f ca="1"/>
        <v>#NAME?</v>
      </c>
      <c r="J908" s="179" t="e">
        <f ca="1"/>
        <v>#NAME?</v>
      </c>
      <c r="L908" s="175">
        <f>NR_to_Cash!C$9</f>
        <v>-54723.468549817509</v>
      </c>
      <c r="M908" s="175">
        <f>NR_to_Cash!D$9</f>
        <v>-177401.26576231886</v>
      </c>
      <c r="N908" s="175">
        <f>NR_to_Cash!E$9</f>
        <v>-150226.47815209487</v>
      </c>
      <c r="O908" s="175">
        <f>NR_to_Cash!F$9</f>
        <v>-172910.78815747867</v>
      </c>
      <c r="Q908" s="1">
        <v>901</v>
      </c>
      <c r="R908" s="176">
        <v>-18501.381204644218</v>
      </c>
      <c r="S908" s="176">
        <v>210938.42530663544</v>
      </c>
      <c r="T908" s="176">
        <v>119376.65852063103</v>
      </c>
      <c r="U908" s="176">
        <v>40002.640654918272</v>
      </c>
      <c r="V908" s="2"/>
      <c r="W908" s="176">
        <v>-14096.018616748275</v>
      </c>
      <c r="X908" s="176">
        <v>-17505.451547472738</v>
      </c>
      <c r="Y908" s="176">
        <v>-25962.885312326718</v>
      </c>
      <c r="Z908" s="176">
        <v>-32955.055266458774</v>
      </c>
      <c r="AA908" s="2"/>
      <c r="AB908" s="175">
        <v>-54723.468549817509</v>
      </c>
      <c r="AC908" s="175">
        <v>-177401.26576231886</v>
      </c>
      <c r="AD908" s="175">
        <v>-150226.47815209487</v>
      </c>
      <c r="AE908" s="175">
        <v>-172910.78815747867</v>
      </c>
    </row>
    <row r="909" spans="1:31">
      <c r="A909" s="1">
        <v>902</v>
      </c>
      <c r="B909" s="176">
        <f>'T Revenue'!B906-'Year 0'!G$8+'Year 0'!G$122</f>
        <v>-7461.1646542621311</v>
      </c>
      <c r="C909" s="176">
        <f>'T Revenue'!C906-'Revenue Requirement'!C$4+'Revenue Requirement'!C$33</f>
        <v>231938.49601457408</v>
      </c>
      <c r="D909" s="176">
        <f>'T Revenue'!D906-'Revenue Requirement'!D$4+'Revenue Requirement'!D$33</f>
        <v>115306.04511397658</v>
      </c>
      <c r="E909" s="176">
        <f>'T Revenue'!E906-'Revenue Requirement'!E$4+'Revenue Requirement'!E$33</f>
        <v>78908.242161853705</v>
      </c>
      <c r="G909" s="179" t="e">
        <f ca="1"/>
        <v>#NAME?</v>
      </c>
      <c r="H909" s="179" t="e">
        <f ca="1"/>
        <v>#NAME?</v>
      </c>
      <c r="I909" s="179" t="e">
        <f ca="1"/>
        <v>#NAME?</v>
      </c>
      <c r="J909" s="179" t="e">
        <f ca="1"/>
        <v>#NAME?</v>
      </c>
      <c r="L909" s="175">
        <f>NR_to_Cash!C$9</f>
        <v>-54723.468549817509</v>
      </c>
      <c r="M909" s="175">
        <f>NR_to_Cash!D$9</f>
        <v>-177401.26576231886</v>
      </c>
      <c r="N909" s="175">
        <f>NR_to_Cash!E$9</f>
        <v>-150226.47815209487</v>
      </c>
      <c r="O909" s="175">
        <f>NR_to_Cash!F$9</f>
        <v>-172910.78815747867</v>
      </c>
      <c r="Q909" s="1">
        <v>902</v>
      </c>
      <c r="R909" s="176">
        <v>-7461.1646542621311</v>
      </c>
      <c r="S909" s="176">
        <v>231938.49601457408</v>
      </c>
      <c r="T909" s="176">
        <v>115306.04511397658</v>
      </c>
      <c r="U909" s="176">
        <v>78908.242161853705</v>
      </c>
      <c r="V909" s="2"/>
      <c r="W909" s="176">
        <v>-28286.192755434429</v>
      </c>
      <c r="X909" s="176">
        <v>707.1363892420195</v>
      </c>
      <c r="Y909" s="176">
        <v>-2330.5711003066972</v>
      </c>
      <c r="Z909" s="176">
        <v>-12035.947311971802</v>
      </c>
      <c r="AA909" s="2"/>
      <c r="AB909" s="175">
        <v>-54723.468549817509</v>
      </c>
      <c r="AC909" s="175">
        <v>-177401.26576231886</v>
      </c>
      <c r="AD909" s="175">
        <v>-150226.47815209487</v>
      </c>
      <c r="AE909" s="175">
        <v>-172910.78815747867</v>
      </c>
    </row>
    <row r="910" spans="1:31">
      <c r="A910" s="1">
        <v>903</v>
      </c>
      <c r="B910" s="176">
        <f>'T Revenue'!B907-'Year 0'!G$8+'Year 0'!G$122</f>
        <v>21106.900718323421</v>
      </c>
      <c r="C910" s="176">
        <f>'T Revenue'!C907-'Revenue Requirement'!C$4+'Revenue Requirement'!C$33</f>
        <v>276013.45838247915</v>
      </c>
      <c r="D910" s="176">
        <f>'T Revenue'!D907-'Revenue Requirement'!D$4+'Revenue Requirement'!D$33</f>
        <v>153692.58466640022</v>
      </c>
      <c r="E910" s="176">
        <f>'T Revenue'!E907-'Revenue Requirement'!E$4+'Revenue Requirement'!E$33</f>
        <v>109714.42273141374</v>
      </c>
      <c r="G910" s="179" t="e">
        <f ca="1"/>
        <v>#NAME?</v>
      </c>
      <c r="H910" s="179" t="e">
        <f ca="1"/>
        <v>#NAME?</v>
      </c>
      <c r="I910" s="179" t="e">
        <f ca="1"/>
        <v>#NAME?</v>
      </c>
      <c r="J910" s="179" t="e">
        <f ca="1"/>
        <v>#NAME?</v>
      </c>
      <c r="L910" s="175">
        <f>NR_to_Cash!C$9</f>
        <v>-54723.468549817509</v>
      </c>
      <c r="M910" s="175">
        <f>NR_to_Cash!D$9</f>
        <v>-177401.26576231886</v>
      </c>
      <c r="N910" s="175">
        <f>NR_to_Cash!E$9</f>
        <v>-150226.47815209487</v>
      </c>
      <c r="O910" s="175">
        <f>NR_to_Cash!F$9</f>
        <v>-172910.78815747867</v>
      </c>
      <c r="Q910" s="1">
        <v>903</v>
      </c>
      <c r="R910" s="176">
        <v>21106.900718323421</v>
      </c>
      <c r="S910" s="176">
        <v>276013.45838247915</v>
      </c>
      <c r="T910" s="176">
        <v>153692.58466640022</v>
      </c>
      <c r="U910" s="176">
        <v>109714.42273141374</v>
      </c>
      <c r="V910" s="2"/>
      <c r="W910" s="176">
        <v>-43395.422126126243</v>
      </c>
      <c r="X910" s="176">
        <v>-40333.663089685142</v>
      </c>
      <c r="Y910" s="176">
        <v>10707.827357914532</v>
      </c>
      <c r="Z910" s="176">
        <v>-33920.588750364259</v>
      </c>
      <c r="AA910" s="2"/>
      <c r="AB910" s="175">
        <v>-54723.468549817509</v>
      </c>
      <c r="AC910" s="175">
        <v>-177401.26576231886</v>
      </c>
      <c r="AD910" s="175">
        <v>-150226.47815209487</v>
      </c>
      <c r="AE910" s="175">
        <v>-172910.78815747867</v>
      </c>
    </row>
    <row r="911" spans="1:31">
      <c r="A911" s="1">
        <v>904</v>
      </c>
      <c r="B911" s="176">
        <f>'T Revenue'!B908-'Year 0'!G$8+'Year 0'!G$122</f>
        <v>-17601.828949241666</v>
      </c>
      <c r="C911" s="176">
        <f>'T Revenue'!C908-'Revenue Requirement'!C$4+'Revenue Requirement'!C$33</f>
        <v>200355.64171185275</v>
      </c>
      <c r="D911" s="176">
        <f>'T Revenue'!D908-'Revenue Requirement'!D$4+'Revenue Requirement'!D$33</f>
        <v>156832.50948374346</v>
      </c>
      <c r="E911" s="176">
        <f>'T Revenue'!E908-'Revenue Requirement'!E$4+'Revenue Requirement'!E$33</f>
        <v>115718.68847287307</v>
      </c>
      <c r="G911" s="179" t="e">
        <f ca="1"/>
        <v>#NAME?</v>
      </c>
      <c r="H911" s="179" t="e">
        <f ca="1"/>
        <v>#NAME?</v>
      </c>
      <c r="I911" s="179" t="e">
        <f ca="1"/>
        <v>#NAME?</v>
      </c>
      <c r="J911" s="179" t="e">
        <f ca="1"/>
        <v>#NAME?</v>
      </c>
      <c r="L911" s="175">
        <f>NR_to_Cash!C$9</f>
        <v>-54723.468549817509</v>
      </c>
      <c r="M911" s="175">
        <f>NR_to_Cash!D$9</f>
        <v>-177401.26576231886</v>
      </c>
      <c r="N911" s="175">
        <f>NR_to_Cash!E$9</f>
        <v>-150226.47815209487</v>
      </c>
      <c r="O911" s="175">
        <f>NR_to_Cash!F$9</f>
        <v>-172910.78815747867</v>
      </c>
      <c r="Q911" s="1">
        <v>904</v>
      </c>
      <c r="R911" s="176">
        <v>-17601.828949241666</v>
      </c>
      <c r="S911" s="176">
        <v>200355.64171185275</v>
      </c>
      <c r="T911" s="176">
        <v>156832.50948374346</v>
      </c>
      <c r="U911" s="176">
        <v>115718.68847287307</v>
      </c>
      <c r="V911" s="2"/>
      <c r="W911" s="176">
        <v>-23899.32596327411</v>
      </c>
      <c r="X911" s="176">
        <v>-43544.782967700157</v>
      </c>
      <c r="Y911" s="176">
        <v>-32056.280037044547</v>
      </c>
      <c r="Z911" s="176">
        <v>-50396.457794455579</v>
      </c>
      <c r="AA911" s="2"/>
      <c r="AB911" s="175">
        <v>-54723.468549817509</v>
      </c>
      <c r="AC911" s="175">
        <v>-177401.26576231886</v>
      </c>
      <c r="AD911" s="175">
        <v>-150226.47815209487</v>
      </c>
      <c r="AE911" s="175">
        <v>-172910.78815747867</v>
      </c>
    </row>
    <row r="912" spans="1:31">
      <c r="A912" s="1">
        <v>905</v>
      </c>
      <c r="B912" s="176">
        <f>'T Revenue'!B909-'Year 0'!G$8+'Year 0'!G$122</f>
        <v>6368.1246171023231</v>
      </c>
      <c r="C912" s="176">
        <f>'T Revenue'!C909-'Revenue Requirement'!C$4+'Revenue Requirement'!C$33</f>
        <v>185843.44836180774</v>
      </c>
      <c r="D912" s="176">
        <f>'T Revenue'!D909-'Revenue Requirement'!D$4+'Revenue Requirement'!D$33</f>
        <v>173633.63726701401</v>
      </c>
      <c r="E912" s="176">
        <f>'T Revenue'!E909-'Revenue Requirement'!E$4+'Revenue Requirement'!E$33</f>
        <v>82216.519662673119</v>
      </c>
      <c r="G912" s="179" t="e">
        <f ca="1"/>
        <v>#NAME?</v>
      </c>
      <c r="H912" s="179" t="e">
        <f ca="1"/>
        <v>#NAME?</v>
      </c>
      <c r="I912" s="179" t="e">
        <f ca="1"/>
        <v>#NAME?</v>
      </c>
      <c r="J912" s="179" t="e">
        <f ca="1"/>
        <v>#NAME?</v>
      </c>
      <c r="L912" s="175">
        <f>NR_to_Cash!C$9</f>
        <v>-54723.468549817509</v>
      </c>
      <c r="M912" s="175">
        <f>NR_to_Cash!D$9</f>
        <v>-177401.26576231886</v>
      </c>
      <c r="N912" s="175">
        <f>NR_to_Cash!E$9</f>
        <v>-150226.47815209487</v>
      </c>
      <c r="O912" s="175">
        <f>NR_to_Cash!F$9</f>
        <v>-172910.78815747867</v>
      </c>
      <c r="Q912" s="1">
        <v>905</v>
      </c>
      <c r="R912" s="176">
        <v>6368.1246171023231</v>
      </c>
      <c r="S912" s="176">
        <v>185843.44836180774</v>
      </c>
      <c r="T912" s="176">
        <v>173633.63726701401</v>
      </c>
      <c r="U912" s="176">
        <v>82216.519662673119</v>
      </c>
      <c r="V912" s="2"/>
      <c r="W912" s="176">
        <v>-632.71354617271572</v>
      </c>
      <c r="X912" s="176">
        <v>-16660.800985276699</v>
      </c>
      <c r="Y912" s="176">
        <v>458.79246179177426</v>
      </c>
      <c r="Z912" s="176">
        <v>-22328.212128720945</v>
      </c>
      <c r="AA912" s="2"/>
      <c r="AB912" s="175">
        <v>-54723.468549817509</v>
      </c>
      <c r="AC912" s="175">
        <v>-177401.26576231886</v>
      </c>
      <c r="AD912" s="175">
        <v>-150226.47815209487</v>
      </c>
      <c r="AE912" s="175">
        <v>-172910.78815747867</v>
      </c>
    </row>
    <row r="913" spans="1:31">
      <c r="A913" s="1">
        <v>906</v>
      </c>
      <c r="B913" s="176">
        <f>'T Revenue'!B910-'Year 0'!G$8+'Year 0'!G$122</f>
        <v>-7890.6795646455139</v>
      </c>
      <c r="C913" s="176">
        <f>'T Revenue'!C910-'Revenue Requirement'!C$4+'Revenue Requirement'!C$33</f>
        <v>245358.76041019731</v>
      </c>
      <c r="D913" s="176">
        <f>'T Revenue'!D910-'Revenue Requirement'!D$4+'Revenue Requirement'!D$33</f>
        <v>178999.11073029996</v>
      </c>
      <c r="E913" s="176">
        <f>'T Revenue'!E910-'Revenue Requirement'!E$4+'Revenue Requirement'!E$33</f>
        <v>103468.42619268037</v>
      </c>
      <c r="G913" s="179" t="e">
        <f ca="1"/>
        <v>#NAME?</v>
      </c>
      <c r="H913" s="179" t="e">
        <f ca="1"/>
        <v>#NAME?</v>
      </c>
      <c r="I913" s="179" t="e">
        <f ca="1"/>
        <v>#NAME?</v>
      </c>
      <c r="J913" s="179" t="e">
        <f ca="1"/>
        <v>#NAME?</v>
      </c>
      <c r="L913" s="175">
        <f>NR_to_Cash!C$9</f>
        <v>-54723.468549817509</v>
      </c>
      <c r="M913" s="175">
        <f>NR_to_Cash!D$9</f>
        <v>-177401.26576231886</v>
      </c>
      <c r="N913" s="175">
        <f>NR_to_Cash!E$9</f>
        <v>-150226.47815209487</v>
      </c>
      <c r="O913" s="175">
        <f>NR_to_Cash!F$9</f>
        <v>-172910.78815747867</v>
      </c>
      <c r="Q913" s="1">
        <v>906</v>
      </c>
      <c r="R913" s="176">
        <v>-7890.6795646455139</v>
      </c>
      <c r="S913" s="176">
        <v>245358.76041019731</v>
      </c>
      <c r="T913" s="176">
        <v>178999.11073029996</v>
      </c>
      <c r="U913" s="176">
        <v>103468.42619268037</v>
      </c>
      <c r="V913" s="2"/>
      <c r="W913" s="176">
        <v>-7848.9487870509038</v>
      </c>
      <c r="X913" s="176">
        <v>1829.8733607965987</v>
      </c>
      <c r="Y913" s="176">
        <v>25639.598168198718</v>
      </c>
      <c r="Z913" s="176">
        <v>-26912.339300615247</v>
      </c>
      <c r="AA913" s="2"/>
      <c r="AB913" s="175">
        <v>-54723.468549817509</v>
      </c>
      <c r="AC913" s="175">
        <v>-177401.26576231886</v>
      </c>
      <c r="AD913" s="175">
        <v>-150226.47815209487</v>
      </c>
      <c r="AE913" s="175">
        <v>-172910.78815747867</v>
      </c>
    </row>
    <row r="914" spans="1:31">
      <c r="A914" s="1">
        <v>907</v>
      </c>
      <c r="B914" s="176">
        <f>'T Revenue'!B911-'Year 0'!G$8+'Year 0'!G$122</f>
        <v>3172.2228905695956</v>
      </c>
      <c r="C914" s="176">
        <f>'T Revenue'!C911-'Revenue Requirement'!C$4+'Revenue Requirement'!C$33</f>
        <v>227876.8916901662</v>
      </c>
      <c r="D914" s="176">
        <f>'T Revenue'!D911-'Revenue Requirement'!D$4+'Revenue Requirement'!D$33</f>
        <v>129296.33147703996</v>
      </c>
      <c r="E914" s="176">
        <f>'T Revenue'!E911-'Revenue Requirement'!E$4+'Revenue Requirement'!E$33</f>
        <v>136596.65480805258</v>
      </c>
      <c r="G914" s="179" t="e">
        <f ca="1"/>
        <v>#NAME?</v>
      </c>
      <c r="H914" s="179" t="e">
        <f ca="1"/>
        <v>#NAME?</v>
      </c>
      <c r="I914" s="179" t="e">
        <f ca="1"/>
        <v>#NAME?</v>
      </c>
      <c r="J914" s="179" t="e">
        <f ca="1"/>
        <v>#NAME?</v>
      </c>
      <c r="L914" s="175">
        <f>NR_to_Cash!C$9</f>
        <v>-54723.468549817509</v>
      </c>
      <c r="M914" s="175">
        <f>NR_to_Cash!D$9</f>
        <v>-177401.26576231886</v>
      </c>
      <c r="N914" s="175">
        <f>NR_to_Cash!E$9</f>
        <v>-150226.47815209487</v>
      </c>
      <c r="O914" s="175">
        <f>NR_to_Cash!F$9</f>
        <v>-172910.78815747867</v>
      </c>
      <c r="Q914" s="1">
        <v>907</v>
      </c>
      <c r="R914" s="176">
        <v>3172.2228905695956</v>
      </c>
      <c r="S914" s="176">
        <v>227876.8916901662</v>
      </c>
      <c r="T914" s="176">
        <v>129296.33147703996</v>
      </c>
      <c r="U914" s="176">
        <v>136596.65480805258</v>
      </c>
      <c r="V914" s="2"/>
      <c r="W914" s="176">
        <v>-65093.782200627262</v>
      </c>
      <c r="X914" s="176">
        <v>-23806.235133475158</v>
      </c>
      <c r="Y914" s="176">
        <v>472.37273424165323</v>
      </c>
      <c r="Z914" s="176">
        <v>4735.0050310702063</v>
      </c>
      <c r="AA914" s="2"/>
      <c r="AB914" s="175">
        <v>-54723.468549817509</v>
      </c>
      <c r="AC914" s="175">
        <v>-177401.26576231886</v>
      </c>
      <c r="AD914" s="175">
        <v>-150226.47815209487</v>
      </c>
      <c r="AE914" s="175">
        <v>-172910.78815747867</v>
      </c>
    </row>
    <row r="915" spans="1:31">
      <c r="A915" s="1">
        <v>908</v>
      </c>
      <c r="B915" s="176">
        <f>'T Revenue'!B912-'Year 0'!G$8+'Year 0'!G$122</f>
        <v>7683.8196444096975</v>
      </c>
      <c r="C915" s="176">
        <f>'T Revenue'!C912-'Revenue Requirement'!C$4+'Revenue Requirement'!C$33</f>
        <v>273965.96194485109</v>
      </c>
      <c r="D915" s="176">
        <f>'T Revenue'!D912-'Revenue Requirement'!D$4+'Revenue Requirement'!D$33</f>
        <v>130998.78282853356</v>
      </c>
      <c r="E915" s="176">
        <f>'T Revenue'!E912-'Revenue Requirement'!E$4+'Revenue Requirement'!E$33</f>
        <v>102266.15136534418</v>
      </c>
      <c r="G915" s="179" t="e">
        <f ca="1"/>
        <v>#NAME?</v>
      </c>
      <c r="H915" s="179" t="e">
        <f ca="1"/>
        <v>#NAME?</v>
      </c>
      <c r="I915" s="179" t="e">
        <f ca="1"/>
        <v>#NAME?</v>
      </c>
      <c r="J915" s="179" t="e">
        <f ca="1"/>
        <v>#NAME?</v>
      </c>
      <c r="L915" s="175">
        <f>NR_to_Cash!C$9</f>
        <v>-54723.468549817509</v>
      </c>
      <c r="M915" s="175">
        <f>NR_to_Cash!D$9</f>
        <v>-177401.26576231886</v>
      </c>
      <c r="N915" s="175">
        <f>NR_to_Cash!E$9</f>
        <v>-150226.47815209487</v>
      </c>
      <c r="O915" s="175">
        <f>NR_to_Cash!F$9</f>
        <v>-172910.78815747867</v>
      </c>
      <c r="Q915" s="1">
        <v>908</v>
      </c>
      <c r="R915" s="176">
        <v>7683.8196444096975</v>
      </c>
      <c r="S915" s="176">
        <v>273965.96194485109</v>
      </c>
      <c r="T915" s="176">
        <v>130998.78282853356</v>
      </c>
      <c r="U915" s="176">
        <v>102266.15136534418</v>
      </c>
      <c r="V915" s="2"/>
      <c r="W915" s="176">
        <v>-44236.36603386153</v>
      </c>
      <c r="X915" s="176">
        <v>9430.3726384770125</v>
      </c>
      <c r="Y915" s="176">
        <v>4432.7213033940643</v>
      </c>
      <c r="Z915" s="176">
        <v>-22177.566268486436</v>
      </c>
      <c r="AA915" s="2"/>
      <c r="AB915" s="175">
        <v>-54723.468549817509</v>
      </c>
      <c r="AC915" s="175">
        <v>-177401.26576231886</v>
      </c>
      <c r="AD915" s="175">
        <v>-150226.47815209487</v>
      </c>
      <c r="AE915" s="175">
        <v>-172910.78815747867</v>
      </c>
    </row>
    <row r="916" spans="1:31">
      <c r="A916" s="1">
        <v>909</v>
      </c>
      <c r="B916" s="176">
        <f>'T Revenue'!B913-'Year 0'!G$8+'Year 0'!G$122</f>
        <v>-22449.043508068426</v>
      </c>
      <c r="C916" s="176">
        <f>'T Revenue'!C913-'Revenue Requirement'!C$4+'Revenue Requirement'!C$33</f>
        <v>224557.21663740254</v>
      </c>
      <c r="D916" s="176">
        <f>'T Revenue'!D913-'Revenue Requirement'!D$4+'Revenue Requirement'!D$33</f>
        <v>160867.90169656253</v>
      </c>
      <c r="E916" s="176">
        <f>'T Revenue'!E913-'Revenue Requirement'!E$4+'Revenue Requirement'!E$33</f>
        <v>84006.255209521623</v>
      </c>
      <c r="G916" s="179" t="e">
        <f ca="1"/>
        <v>#NAME?</v>
      </c>
      <c r="H916" s="179" t="e">
        <f ca="1"/>
        <v>#NAME?</v>
      </c>
      <c r="I916" s="179" t="e">
        <f ca="1"/>
        <v>#NAME?</v>
      </c>
      <c r="J916" s="179" t="e">
        <f ca="1"/>
        <v>#NAME?</v>
      </c>
      <c r="L916" s="175">
        <f>NR_to_Cash!C$9</f>
        <v>-54723.468549817509</v>
      </c>
      <c r="M916" s="175">
        <f>NR_to_Cash!D$9</f>
        <v>-177401.26576231886</v>
      </c>
      <c r="N916" s="175">
        <f>NR_to_Cash!E$9</f>
        <v>-150226.47815209487</v>
      </c>
      <c r="O916" s="175">
        <f>NR_to_Cash!F$9</f>
        <v>-172910.78815747867</v>
      </c>
      <c r="Q916" s="1">
        <v>909</v>
      </c>
      <c r="R916" s="176">
        <v>-22449.043508068426</v>
      </c>
      <c r="S916" s="176">
        <v>224557.21663740254</v>
      </c>
      <c r="T916" s="176">
        <v>160867.90169656253</v>
      </c>
      <c r="U916" s="176">
        <v>84006.255209521623</v>
      </c>
      <c r="V916" s="2"/>
      <c r="W916" s="176">
        <v>-15439.769274865626</v>
      </c>
      <c r="X916" s="176">
        <v>-15526.438738209894</v>
      </c>
      <c r="Y916" s="176">
        <v>2405.1871030516922</v>
      </c>
      <c r="Z916" s="176">
        <v>-31650.252670280635</v>
      </c>
      <c r="AA916" s="2"/>
      <c r="AB916" s="175">
        <v>-54723.468549817509</v>
      </c>
      <c r="AC916" s="175">
        <v>-177401.26576231886</v>
      </c>
      <c r="AD916" s="175">
        <v>-150226.47815209487</v>
      </c>
      <c r="AE916" s="175">
        <v>-172910.78815747867</v>
      </c>
    </row>
    <row r="917" spans="1:31">
      <c r="A917" s="1">
        <v>910</v>
      </c>
      <c r="B917" s="176">
        <f>'T Revenue'!B914-'Year 0'!G$8+'Year 0'!G$122</f>
        <v>1681.7801472626161</v>
      </c>
      <c r="C917" s="176">
        <f>'T Revenue'!C914-'Revenue Requirement'!C$4+'Revenue Requirement'!C$33</f>
        <v>248240.58926754817</v>
      </c>
      <c r="D917" s="176">
        <f>'T Revenue'!D914-'Revenue Requirement'!D$4+'Revenue Requirement'!D$33</f>
        <v>105457.90155282849</v>
      </c>
      <c r="E917" s="176">
        <f>'T Revenue'!E914-'Revenue Requirement'!E$4+'Revenue Requirement'!E$33</f>
        <v>111905.63843558077</v>
      </c>
      <c r="G917" s="179" t="e">
        <f ca="1"/>
        <v>#NAME?</v>
      </c>
      <c r="H917" s="179" t="e">
        <f ca="1"/>
        <v>#NAME?</v>
      </c>
      <c r="I917" s="179" t="e">
        <f ca="1"/>
        <v>#NAME?</v>
      </c>
      <c r="J917" s="179" t="e">
        <f ca="1"/>
        <v>#NAME?</v>
      </c>
      <c r="L917" s="175">
        <f>NR_to_Cash!C$9</f>
        <v>-54723.468549817509</v>
      </c>
      <c r="M917" s="175">
        <f>NR_to_Cash!D$9</f>
        <v>-177401.26576231886</v>
      </c>
      <c r="N917" s="175">
        <f>NR_to_Cash!E$9</f>
        <v>-150226.47815209487</v>
      </c>
      <c r="O917" s="175">
        <f>NR_to_Cash!F$9</f>
        <v>-172910.78815747867</v>
      </c>
      <c r="Q917" s="1">
        <v>910</v>
      </c>
      <c r="R917" s="176">
        <v>1681.7801472626161</v>
      </c>
      <c r="S917" s="176">
        <v>248240.58926754817</v>
      </c>
      <c r="T917" s="176">
        <v>105457.90155282849</v>
      </c>
      <c r="U917" s="176">
        <v>111905.63843558077</v>
      </c>
      <c r="V917" s="2"/>
      <c r="W917" s="176">
        <v>2959.7519708357286</v>
      </c>
      <c r="X917" s="176">
        <v>53.583202328300104</v>
      </c>
      <c r="Y917" s="176">
        <v>-10618.857808276545</v>
      </c>
      <c r="Z917" s="176">
        <v>9804.6743875157554</v>
      </c>
      <c r="AA917" s="2"/>
      <c r="AB917" s="175">
        <v>-54723.468549817509</v>
      </c>
      <c r="AC917" s="175">
        <v>-177401.26576231886</v>
      </c>
      <c r="AD917" s="175">
        <v>-150226.47815209487</v>
      </c>
      <c r="AE917" s="175">
        <v>-172910.78815747867</v>
      </c>
    </row>
    <row r="918" spans="1:31">
      <c r="A918" s="1">
        <v>911</v>
      </c>
      <c r="B918" s="176">
        <f>'T Revenue'!B915-'Year 0'!G$8+'Year 0'!G$122</f>
        <v>-11140.602360620862</v>
      </c>
      <c r="C918" s="176">
        <f>'T Revenue'!C915-'Revenue Requirement'!C$4+'Revenue Requirement'!C$33</f>
        <v>195718.35231120349</v>
      </c>
      <c r="D918" s="176">
        <f>'T Revenue'!D915-'Revenue Requirement'!D$4+'Revenue Requirement'!D$33</f>
        <v>154257.73795475345</v>
      </c>
      <c r="E918" s="176">
        <f>'T Revenue'!E915-'Revenue Requirement'!E$4+'Revenue Requirement'!E$33</f>
        <v>82166.280931875575</v>
      </c>
      <c r="G918" s="179" t="e">
        <f ca="1"/>
        <v>#NAME?</v>
      </c>
      <c r="H918" s="179" t="e">
        <f ca="1"/>
        <v>#NAME?</v>
      </c>
      <c r="I918" s="179" t="e">
        <f ca="1"/>
        <v>#NAME?</v>
      </c>
      <c r="J918" s="179" t="e">
        <f ca="1"/>
        <v>#NAME?</v>
      </c>
      <c r="L918" s="175">
        <f>NR_to_Cash!C$9</f>
        <v>-54723.468549817509</v>
      </c>
      <c r="M918" s="175">
        <f>NR_to_Cash!D$9</f>
        <v>-177401.26576231886</v>
      </c>
      <c r="N918" s="175">
        <f>NR_to_Cash!E$9</f>
        <v>-150226.47815209487</v>
      </c>
      <c r="O918" s="175">
        <f>NR_to_Cash!F$9</f>
        <v>-172910.78815747867</v>
      </c>
      <c r="Q918" s="1">
        <v>911</v>
      </c>
      <c r="R918" s="176">
        <v>-11140.602360620862</v>
      </c>
      <c r="S918" s="176">
        <v>195718.35231120349</v>
      </c>
      <c r="T918" s="176">
        <v>154257.73795475345</v>
      </c>
      <c r="U918" s="176">
        <v>82166.280931875575</v>
      </c>
      <c r="V918" s="2"/>
      <c r="W918" s="176">
        <v>-14337.44958143658</v>
      </c>
      <c r="X918" s="176">
        <v>-23817.368690115632</v>
      </c>
      <c r="Y918" s="176">
        <v>-24606.304318608949</v>
      </c>
      <c r="Z918" s="176">
        <v>7661.1719053196721</v>
      </c>
      <c r="AA918" s="2"/>
      <c r="AB918" s="175">
        <v>-54723.468549817509</v>
      </c>
      <c r="AC918" s="175">
        <v>-177401.26576231886</v>
      </c>
      <c r="AD918" s="175">
        <v>-150226.47815209487</v>
      </c>
      <c r="AE918" s="175">
        <v>-172910.78815747867</v>
      </c>
    </row>
    <row r="919" spans="1:31">
      <c r="A919" s="1">
        <v>912</v>
      </c>
      <c r="B919" s="176">
        <f>'T Revenue'!B916-'Year 0'!G$8+'Year 0'!G$122</f>
        <v>-7944.4510638655629</v>
      </c>
      <c r="C919" s="176">
        <f>'T Revenue'!C916-'Revenue Requirement'!C$4+'Revenue Requirement'!C$33</f>
        <v>232139.90506683988</v>
      </c>
      <c r="D919" s="176">
        <f>'T Revenue'!D916-'Revenue Requirement'!D$4+'Revenue Requirement'!D$33</f>
        <v>104605.10370192723</v>
      </c>
      <c r="E919" s="176">
        <f>'T Revenue'!E916-'Revenue Requirement'!E$4+'Revenue Requirement'!E$33</f>
        <v>139341.54255077592</v>
      </c>
      <c r="G919" s="179" t="e">
        <f ca="1"/>
        <v>#NAME?</v>
      </c>
      <c r="H919" s="179" t="e">
        <f ca="1"/>
        <v>#NAME?</v>
      </c>
      <c r="I919" s="179" t="e">
        <f ca="1"/>
        <v>#NAME?</v>
      </c>
      <c r="J919" s="179" t="e">
        <f ca="1"/>
        <v>#NAME?</v>
      </c>
      <c r="L919" s="175">
        <f>NR_to_Cash!C$9</f>
        <v>-54723.468549817509</v>
      </c>
      <c r="M919" s="175">
        <f>NR_to_Cash!D$9</f>
        <v>-177401.26576231886</v>
      </c>
      <c r="N919" s="175">
        <f>NR_to_Cash!E$9</f>
        <v>-150226.47815209487</v>
      </c>
      <c r="O919" s="175">
        <f>NR_to_Cash!F$9</f>
        <v>-172910.78815747867</v>
      </c>
      <c r="Q919" s="1">
        <v>912</v>
      </c>
      <c r="R919" s="176">
        <v>-7944.4510638655629</v>
      </c>
      <c r="S919" s="176">
        <v>232139.90506683988</v>
      </c>
      <c r="T919" s="176">
        <v>104605.10370192723</v>
      </c>
      <c r="U919" s="176">
        <v>139341.54255077592</v>
      </c>
      <c r="V919" s="2"/>
      <c r="W919" s="176">
        <v>10453.026807660935</v>
      </c>
      <c r="X919" s="176">
        <v>2346.5253151408397</v>
      </c>
      <c r="Y919" s="176">
        <v>-31341.87141881953</v>
      </c>
      <c r="Z919" s="176">
        <v>27737.020609258674</v>
      </c>
      <c r="AA919" s="2"/>
      <c r="AB919" s="175">
        <v>-54723.468549817509</v>
      </c>
      <c r="AC919" s="175">
        <v>-177401.26576231886</v>
      </c>
      <c r="AD919" s="175">
        <v>-150226.47815209487</v>
      </c>
      <c r="AE919" s="175">
        <v>-172910.78815747867</v>
      </c>
    </row>
    <row r="920" spans="1:31">
      <c r="A920" s="1">
        <v>913</v>
      </c>
      <c r="B920" s="176">
        <f>'T Revenue'!B917-'Year 0'!G$8+'Year 0'!G$122</f>
        <v>18980.817336014472</v>
      </c>
      <c r="C920" s="176">
        <f>'T Revenue'!C917-'Revenue Requirement'!C$4+'Revenue Requirement'!C$33</f>
        <v>233607.56995711266</v>
      </c>
      <c r="D920" s="176">
        <f>'T Revenue'!D917-'Revenue Requirement'!D$4+'Revenue Requirement'!D$33</f>
        <v>160331.60225938377</v>
      </c>
      <c r="E920" s="176">
        <f>'T Revenue'!E917-'Revenue Requirement'!E$4+'Revenue Requirement'!E$33</f>
        <v>72051.681990283541</v>
      </c>
      <c r="G920" s="179" t="e">
        <f ca="1"/>
        <v>#NAME?</v>
      </c>
      <c r="H920" s="179" t="e">
        <f ca="1"/>
        <v>#NAME?</v>
      </c>
      <c r="I920" s="179" t="e">
        <f ca="1"/>
        <v>#NAME?</v>
      </c>
      <c r="J920" s="179" t="e">
        <f ca="1"/>
        <v>#NAME?</v>
      </c>
      <c r="L920" s="175">
        <f>NR_to_Cash!C$9</f>
        <v>-54723.468549817509</v>
      </c>
      <c r="M920" s="175">
        <f>NR_to_Cash!D$9</f>
        <v>-177401.26576231886</v>
      </c>
      <c r="N920" s="175">
        <f>NR_to_Cash!E$9</f>
        <v>-150226.47815209487</v>
      </c>
      <c r="O920" s="175">
        <f>NR_to_Cash!F$9</f>
        <v>-172910.78815747867</v>
      </c>
      <c r="Q920" s="1">
        <v>913</v>
      </c>
      <c r="R920" s="176">
        <v>18980.817336014472</v>
      </c>
      <c r="S920" s="176">
        <v>233607.56995711266</v>
      </c>
      <c r="T920" s="176">
        <v>160331.60225938377</v>
      </c>
      <c r="U920" s="176">
        <v>72051.681990283541</v>
      </c>
      <c r="V920" s="2"/>
      <c r="W920" s="176">
        <v>-5940.6398560530506</v>
      </c>
      <c r="X920" s="176">
        <v>-11094.471355405636</v>
      </c>
      <c r="Y920" s="176">
        <v>-66790.788154226961</v>
      </c>
      <c r="Z920" s="176">
        <v>-16330.086442852858</v>
      </c>
      <c r="AA920" s="2"/>
      <c r="AB920" s="175">
        <v>-54723.468549817509</v>
      </c>
      <c r="AC920" s="175">
        <v>-177401.26576231886</v>
      </c>
      <c r="AD920" s="175">
        <v>-150226.47815209487</v>
      </c>
      <c r="AE920" s="175">
        <v>-172910.78815747867</v>
      </c>
    </row>
    <row r="921" spans="1:31">
      <c r="A921" s="1">
        <v>914</v>
      </c>
      <c r="B921" s="176">
        <f>'T Revenue'!B918-'Year 0'!G$8+'Year 0'!G$122</f>
        <v>4811.4556986105163</v>
      </c>
      <c r="C921" s="176">
        <f>'T Revenue'!C918-'Revenue Requirement'!C$4+'Revenue Requirement'!C$33</f>
        <v>254961.97003032127</v>
      </c>
      <c r="D921" s="176">
        <f>'T Revenue'!D918-'Revenue Requirement'!D$4+'Revenue Requirement'!D$33</f>
        <v>90808.690810489701</v>
      </c>
      <c r="E921" s="176">
        <f>'T Revenue'!E918-'Revenue Requirement'!E$4+'Revenue Requirement'!E$33</f>
        <v>96758.006563575473</v>
      </c>
      <c r="G921" s="179" t="e">
        <f ca="1"/>
        <v>#NAME?</v>
      </c>
      <c r="H921" s="179" t="e">
        <f ca="1"/>
        <v>#NAME?</v>
      </c>
      <c r="I921" s="179" t="e">
        <f ca="1"/>
        <v>#NAME?</v>
      </c>
      <c r="J921" s="179" t="e">
        <f ca="1"/>
        <v>#NAME?</v>
      </c>
      <c r="L921" s="175">
        <f>NR_to_Cash!C$9</f>
        <v>-54723.468549817509</v>
      </c>
      <c r="M921" s="175">
        <f>NR_to_Cash!D$9</f>
        <v>-177401.26576231886</v>
      </c>
      <c r="N921" s="175">
        <f>NR_to_Cash!E$9</f>
        <v>-150226.47815209487</v>
      </c>
      <c r="O921" s="175">
        <f>NR_to_Cash!F$9</f>
        <v>-172910.78815747867</v>
      </c>
      <c r="Q921" s="1">
        <v>914</v>
      </c>
      <c r="R921" s="176">
        <v>4811.4556986105163</v>
      </c>
      <c r="S921" s="176">
        <v>254961.97003032127</v>
      </c>
      <c r="T921" s="176">
        <v>90808.690810489701</v>
      </c>
      <c r="U921" s="176">
        <v>96758.006563575473</v>
      </c>
      <c r="V921" s="2"/>
      <c r="W921" s="176">
        <v>-59620.460683304467</v>
      </c>
      <c r="X921" s="176">
        <v>-45240.688624807633</v>
      </c>
      <c r="Y921" s="176">
        <v>-20132.309320575325</v>
      </c>
      <c r="Z921" s="176">
        <v>-1816.0247008518782</v>
      </c>
      <c r="AA921" s="2"/>
      <c r="AB921" s="175">
        <v>-54723.468549817509</v>
      </c>
      <c r="AC921" s="175">
        <v>-177401.26576231886</v>
      </c>
      <c r="AD921" s="175">
        <v>-150226.47815209487</v>
      </c>
      <c r="AE921" s="175">
        <v>-172910.78815747867</v>
      </c>
    </row>
    <row r="922" spans="1:31">
      <c r="A922" s="1">
        <v>915</v>
      </c>
      <c r="B922" s="176">
        <f>'T Revenue'!B919-'Year 0'!G$8+'Year 0'!G$122</f>
        <v>-4424.7123112250119</v>
      </c>
      <c r="C922" s="176">
        <f>'T Revenue'!C919-'Revenue Requirement'!C$4+'Revenue Requirement'!C$33</f>
        <v>203408.91545038042</v>
      </c>
      <c r="D922" s="176">
        <f>'T Revenue'!D919-'Revenue Requirement'!D$4+'Revenue Requirement'!D$33</f>
        <v>125558.88271700731</v>
      </c>
      <c r="E922" s="176">
        <f>'T Revenue'!E919-'Revenue Requirement'!E$4+'Revenue Requirement'!E$33</f>
        <v>82745.162046897458</v>
      </c>
      <c r="G922" s="179" t="e">
        <f ca="1"/>
        <v>#NAME?</v>
      </c>
      <c r="H922" s="179" t="e">
        <f ca="1"/>
        <v>#NAME?</v>
      </c>
      <c r="I922" s="179" t="e">
        <f ca="1"/>
        <v>#NAME?</v>
      </c>
      <c r="J922" s="179" t="e">
        <f ca="1"/>
        <v>#NAME?</v>
      </c>
      <c r="L922" s="175">
        <f>NR_to_Cash!C$9</f>
        <v>-54723.468549817509</v>
      </c>
      <c r="M922" s="175">
        <f>NR_to_Cash!D$9</f>
        <v>-177401.26576231886</v>
      </c>
      <c r="N922" s="175">
        <f>NR_to_Cash!E$9</f>
        <v>-150226.47815209487</v>
      </c>
      <c r="O922" s="175">
        <f>NR_to_Cash!F$9</f>
        <v>-172910.78815747867</v>
      </c>
      <c r="Q922" s="1">
        <v>915</v>
      </c>
      <c r="R922" s="176">
        <v>-4424.7123112250119</v>
      </c>
      <c r="S922" s="176">
        <v>203408.91545038042</v>
      </c>
      <c r="T922" s="176">
        <v>125558.88271700731</v>
      </c>
      <c r="U922" s="176">
        <v>82745.162046897458</v>
      </c>
      <c r="V922" s="2"/>
      <c r="W922" s="176">
        <v>-24568.337510030018</v>
      </c>
      <c r="X922" s="176">
        <v>-33925.800680802669</v>
      </c>
      <c r="Y922" s="176">
        <v>-20326.823227347573</v>
      </c>
      <c r="Z922" s="176">
        <v>-23582.504764277954</v>
      </c>
      <c r="AA922" s="2"/>
      <c r="AB922" s="175">
        <v>-54723.468549817509</v>
      </c>
      <c r="AC922" s="175">
        <v>-177401.26576231886</v>
      </c>
      <c r="AD922" s="175">
        <v>-150226.47815209487</v>
      </c>
      <c r="AE922" s="175">
        <v>-172910.78815747867</v>
      </c>
    </row>
    <row r="923" spans="1:31">
      <c r="A923" s="1">
        <v>916</v>
      </c>
      <c r="B923" s="176">
        <f>'T Revenue'!B920-'Year 0'!G$8+'Year 0'!G$122</f>
        <v>32061.079081967939</v>
      </c>
      <c r="C923" s="176">
        <f>'T Revenue'!C920-'Revenue Requirement'!C$4+'Revenue Requirement'!C$33</f>
        <v>278841.94699039962</v>
      </c>
      <c r="D923" s="176">
        <f>'T Revenue'!D920-'Revenue Requirement'!D$4+'Revenue Requirement'!D$33</f>
        <v>194083.90367606306</v>
      </c>
      <c r="E923" s="176">
        <f>'T Revenue'!E920-'Revenue Requirement'!E$4+'Revenue Requirement'!E$33</f>
        <v>202609.50359627907</v>
      </c>
      <c r="G923" s="179" t="e">
        <f ca="1"/>
        <v>#NAME?</v>
      </c>
      <c r="H923" s="179" t="e">
        <f ca="1"/>
        <v>#NAME?</v>
      </c>
      <c r="I923" s="179" t="e">
        <f ca="1"/>
        <v>#NAME?</v>
      </c>
      <c r="J923" s="179" t="e">
        <f ca="1"/>
        <v>#NAME?</v>
      </c>
      <c r="L923" s="175">
        <f>NR_to_Cash!C$9</f>
        <v>-54723.468549817509</v>
      </c>
      <c r="M923" s="175">
        <f>NR_to_Cash!D$9</f>
        <v>-177401.26576231886</v>
      </c>
      <c r="N923" s="175">
        <f>NR_to_Cash!E$9</f>
        <v>-150226.47815209487</v>
      </c>
      <c r="O923" s="175">
        <f>NR_to_Cash!F$9</f>
        <v>-172910.78815747867</v>
      </c>
      <c r="Q923" s="1">
        <v>916</v>
      </c>
      <c r="R923" s="176">
        <v>32061.079081967939</v>
      </c>
      <c r="S923" s="176">
        <v>278841.94699039962</v>
      </c>
      <c r="T923" s="176">
        <v>194083.90367606306</v>
      </c>
      <c r="U923" s="176">
        <v>202609.50359627907</v>
      </c>
      <c r="V923" s="2"/>
      <c r="W923" s="176">
        <v>-45575.431133590871</v>
      </c>
      <c r="X923" s="176">
        <v>-6343.5779702768195</v>
      </c>
      <c r="Y923" s="176">
        <v>-37667.77981582121</v>
      </c>
      <c r="Z923" s="176">
        <v>-22084.817869931227</v>
      </c>
      <c r="AA923" s="2"/>
      <c r="AB923" s="175">
        <v>-54723.468549817509</v>
      </c>
      <c r="AC923" s="175">
        <v>-177401.26576231886</v>
      </c>
      <c r="AD923" s="175">
        <v>-150226.47815209487</v>
      </c>
      <c r="AE923" s="175">
        <v>-172910.78815747867</v>
      </c>
    </row>
    <row r="924" spans="1:31">
      <c r="A924" s="1">
        <v>917</v>
      </c>
      <c r="B924" s="176">
        <f>'T Revenue'!B921-'Year 0'!G$8+'Year 0'!G$122</f>
        <v>18853.891571969958</v>
      </c>
      <c r="C924" s="176">
        <f>'T Revenue'!C921-'Revenue Requirement'!C$4+'Revenue Requirement'!C$33</f>
        <v>224846.18853517692</v>
      </c>
      <c r="D924" s="176">
        <f>'T Revenue'!D921-'Revenue Requirement'!D$4+'Revenue Requirement'!D$33</f>
        <v>152519.61684494605</v>
      </c>
      <c r="E924" s="176">
        <f>'T Revenue'!E921-'Revenue Requirement'!E$4+'Revenue Requirement'!E$33</f>
        <v>106760.71198050049</v>
      </c>
      <c r="G924" s="179" t="e">
        <f ca="1"/>
        <v>#NAME?</v>
      </c>
      <c r="H924" s="179" t="e">
        <f ca="1"/>
        <v>#NAME?</v>
      </c>
      <c r="I924" s="179" t="e">
        <f ca="1"/>
        <v>#NAME?</v>
      </c>
      <c r="J924" s="179" t="e">
        <f ca="1"/>
        <v>#NAME?</v>
      </c>
      <c r="L924" s="175">
        <f>NR_to_Cash!C$9</f>
        <v>-54723.468549817509</v>
      </c>
      <c r="M924" s="175">
        <f>NR_to_Cash!D$9</f>
        <v>-177401.26576231886</v>
      </c>
      <c r="N924" s="175">
        <f>NR_to_Cash!E$9</f>
        <v>-150226.47815209487</v>
      </c>
      <c r="O924" s="175">
        <f>NR_to_Cash!F$9</f>
        <v>-172910.78815747867</v>
      </c>
      <c r="Q924" s="1">
        <v>917</v>
      </c>
      <c r="R924" s="176">
        <v>18853.891571969958</v>
      </c>
      <c r="S924" s="176">
        <v>224846.18853517692</v>
      </c>
      <c r="T924" s="176">
        <v>152519.61684494605</v>
      </c>
      <c r="U924" s="176">
        <v>106760.71198050049</v>
      </c>
      <c r="V924" s="2"/>
      <c r="W924" s="176">
        <v>-47318.034602776752</v>
      </c>
      <c r="X924" s="176">
        <v>-972.25492433900945</v>
      </c>
      <c r="Y924" s="176">
        <v>7257.2477756422013</v>
      </c>
      <c r="Z924" s="176">
        <v>-27410.044142200844</v>
      </c>
      <c r="AA924" s="2"/>
      <c r="AB924" s="175">
        <v>-54723.468549817509</v>
      </c>
      <c r="AC924" s="175">
        <v>-177401.26576231886</v>
      </c>
      <c r="AD924" s="175">
        <v>-150226.47815209487</v>
      </c>
      <c r="AE924" s="175">
        <v>-172910.78815747867</v>
      </c>
    </row>
    <row r="925" spans="1:31">
      <c r="A925" s="1">
        <v>918</v>
      </c>
      <c r="B925" s="176">
        <f>'T Revenue'!B922-'Year 0'!G$8+'Year 0'!G$122</f>
        <v>4705.8482061198447</v>
      </c>
      <c r="C925" s="176">
        <f>'T Revenue'!C922-'Revenue Requirement'!C$4+'Revenue Requirement'!C$33</f>
        <v>226768.21682190266</v>
      </c>
      <c r="D925" s="176">
        <f>'T Revenue'!D922-'Revenue Requirement'!D$4+'Revenue Requirement'!D$33</f>
        <v>159869.04550437373</v>
      </c>
      <c r="E925" s="176">
        <f>'T Revenue'!E922-'Revenue Requirement'!E$4+'Revenue Requirement'!E$33</f>
        <v>155694.99271136778</v>
      </c>
      <c r="G925" s="179" t="e">
        <f ca="1"/>
        <v>#NAME?</v>
      </c>
      <c r="H925" s="179" t="e">
        <f ca="1"/>
        <v>#NAME?</v>
      </c>
      <c r="I925" s="179" t="e">
        <f ca="1"/>
        <v>#NAME?</v>
      </c>
      <c r="J925" s="179" t="e">
        <f ca="1"/>
        <v>#NAME?</v>
      </c>
      <c r="L925" s="175">
        <f>NR_to_Cash!C$9</f>
        <v>-54723.468549817509</v>
      </c>
      <c r="M925" s="175">
        <f>NR_to_Cash!D$9</f>
        <v>-177401.26576231886</v>
      </c>
      <c r="N925" s="175">
        <f>NR_to_Cash!E$9</f>
        <v>-150226.47815209487</v>
      </c>
      <c r="O925" s="175">
        <f>NR_to_Cash!F$9</f>
        <v>-172910.78815747867</v>
      </c>
      <c r="Q925" s="1">
        <v>918</v>
      </c>
      <c r="R925" s="176">
        <v>4705.8482061198447</v>
      </c>
      <c r="S925" s="176">
        <v>226768.21682190266</v>
      </c>
      <c r="T925" s="176">
        <v>159869.04550437373</v>
      </c>
      <c r="U925" s="176">
        <v>155694.99271136778</v>
      </c>
      <c r="V925" s="2"/>
      <c r="W925" s="176">
        <v>-16848.201641716529</v>
      </c>
      <c r="X925" s="176">
        <v>-18910.249944212846</v>
      </c>
      <c r="Y925" s="176">
        <v>-21194.11979282531</v>
      </c>
      <c r="Z925" s="176">
        <v>-26737.662109944737</v>
      </c>
      <c r="AA925" s="2"/>
      <c r="AB925" s="175">
        <v>-54723.468549817509</v>
      </c>
      <c r="AC925" s="175">
        <v>-177401.26576231886</v>
      </c>
      <c r="AD925" s="175">
        <v>-150226.47815209487</v>
      </c>
      <c r="AE925" s="175">
        <v>-172910.78815747867</v>
      </c>
    </row>
    <row r="926" spans="1:31">
      <c r="A926" s="1">
        <v>919</v>
      </c>
      <c r="B926" s="176">
        <f>'T Revenue'!B923-'Year 0'!G$8+'Year 0'!G$122</f>
        <v>3277.8574021928944</v>
      </c>
      <c r="C926" s="176">
        <f>'T Revenue'!C923-'Revenue Requirement'!C$4+'Revenue Requirement'!C$33</f>
        <v>238547.95871563675</v>
      </c>
      <c r="D926" s="176">
        <f>'T Revenue'!D923-'Revenue Requirement'!D$4+'Revenue Requirement'!D$33</f>
        <v>143057.77586778998</v>
      </c>
      <c r="E926" s="176">
        <f>'T Revenue'!E923-'Revenue Requirement'!E$4+'Revenue Requirement'!E$33</f>
        <v>116281.14435469871</v>
      </c>
      <c r="G926" s="179" t="e">
        <f ca="1"/>
        <v>#NAME?</v>
      </c>
      <c r="H926" s="179" t="e">
        <f ca="1"/>
        <v>#NAME?</v>
      </c>
      <c r="I926" s="179" t="e">
        <f ca="1"/>
        <v>#NAME?</v>
      </c>
      <c r="J926" s="179" t="e">
        <f ca="1"/>
        <v>#NAME?</v>
      </c>
      <c r="L926" s="175">
        <f>NR_to_Cash!C$9</f>
        <v>-54723.468549817509</v>
      </c>
      <c r="M926" s="175">
        <f>NR_to_Cash!D$9</f>
        <v>-177401.26576231886</v>
      </c>
      <c r="N926" s="175">
        <f>NR_to_Cash!E$9</f>
        <v>-150226.47815209487</v>
      </c>
      <c r="O926" s="175">
        <f>NR_to_Cash!F$9</f>
        <v>-172910.78815747867</v>
      </c>
      <c r="Q926" s="1">
        <v>919</v>
      </c>
      <c r="R926" s="176">
        <v>3277.8574021928944</v>
      </c>
      <c r="S926" s="176">
        <v>238547.95871563675</v>
      </c>
      <c r="T926" s="176">
        <v>143057.77586778998</v>
      </c>
      <c r="U926" s="176">
        <v>116281.14435469871</v>
      </c>
      <c r="V926" s="2"/>
      <c r="W926" s="176">
        <v>-15785.227439377923</v>
      </c>
      <c r="X926" s="176">
        <v>-6791.9103983487003</v>
      </c>
      <c r="Y926" s="176">
        <v>-42919.838880498428</v>
      </c>
      <c r="Z926" s="176">
        <v>-23314.365884526167</v>
      </c>
      <c r="AA926" s="2"/>
      <c r="AB926" s="175">
        <v>-54723.468549817509</v>
      </c>
      <c r="AC926" s="175">
        <v>-177401.26576231886</v>
      </c>
      <c r="AD926" s="175">
        <v>-150226.47815209487</v>
      </c>
      <c r="AE926" s="175">
        <v>-172910.78815747867</v>
      </c>
    </row>
    <row r="927" spans="1:31">
      <c r="A927" s="1">
        <v>920</v>
      </c>
      <c r="B927" s="176">
        <f>'T Revenue'!B924-'Year 0'!G$8+'Year 0'!G$122</f>
        <v>13640.142273277277</v>
      </c>
      <c r="C927" s="176">
        <f>'T Revenue'!C924-'Revenue Requirement'!C$4+'Revenue Requirement'!C$33</f>
        <v>235878.8915236902</v>
      </c>
      <c r="D927" s="176">
        <f>'T Revenue'!D924-'Revenue Requirement'!D$4+'Revenue Requirement'!D$33</f>
        <v>152933.04604555573</v>
      </c>
      <c r="E927" s="176">
        <f>'T Revenue'!E924-'Revenue Requirement'!E$4+'Revenue Requirement'!E$33</f>
        <v>114090.96260101441</v>
      </c>
      <c r="G927" s="179" t="e">
        <f ca="1"/>
        <v>#NAME?</v>
      </c>
      <c r="H927" s="179" t="e">
        <f ca="1"/>
        <v>#NAME?</v>
      </c>
      <c r="I927" s="179" t="e">
        <f ca="1"/>
        <v>#NAME?</v>
      </c>
      <c r="J927" s="179" t="e">
        <f ca="1"/>
        <v>#NAME?</v>
      </c>
      <c r="L927" s="175">
        <f>NR_to_Cash!C$9</f>
        <v>-54723.468549817509</v>
      </c>
      <c r="M927" s="175">
        <f>NR_to_Cash!D$9</f>
        <v>-177401.26576231886</v>
      </c>
      <c r="N927" s="175">
        <f>NR_to_Cash!E$9</f>
        <v>-150226.47815209487</v>
      </c>
      <c r="O927" s="175">
        <f>NR_to_Cash!F$9</f>
        <v>-172910.78815747867</v>
      </c>
      <c r="Q927" s="1">
        <v>920</v>
      </c>
      <c r="R927" s="176">
        <v>13640.142273277277</v>
      </c>
      <c r="S927" s="176">
        <v>235878.8915236902</v>
      </c>
      <c r="T927" s="176">
        <v>152933.04604555573</v>
      </c>
      <c r="U927" s="176">
        <v>114090.96260101441</v>
      </c>
      <c r="V927" s="2"/>
      <c r="W927" s="176">
        <v>1305.5891195435543</v>
      </c>
      <c r="X927" s="176">
        <v>9397.8958079931326</v>
      </c>
      <c r="Y927" s="176">
        <v>4180.2089321771637</v>
      </c>
      <c r="Z927" s="176">
        <v>-52024.164937522262</v>
      </c>
      <c r="AA927" s="2"/>
      <c r="AB927" s="175">
        <v>-54723.468549817509</v>
      </c>
      <c r="AC927" s="175">
        <v>-177401.26576231886</v>
      </c>
      <c r="AD927" s="175">
        <v>-150226.47815209487</v>
      </c>
      <c r="AE927" s="175">
        <v>-172910.78815747867</v>
      </c>
    </row>
    <row r="928" spans="1:31">
      <c r="A928" s="1">
        <v>921</v>
      </c>
      <c r="B928" s="176">
        <f>'T Revenue'!B925-'Year 0'!G$8+'Year 0'!G$122</f>
        <v>-10971.63621775154</v>
      </c>
      <c r="C928" s="176">
        <f>'T Revenue'!C925-'Revenue Requirement'!C$4+'Revenue Requirement'!C$33</f>
        <v>237959.12953890837</v>
      </c>
      <c r="D928" s="176">
        <f>'T Revenue'!D925-'Revenue Requirement'!D$4+'Revenue Requirement'!D$33</f>
        <v>154867.89697562251</v>
      </c>
      <c r="E928" s="176">
        <f>'T Revenue'!E925-'Revenue Requirement'!E$4+'Revenue Requirement'!E$33</f>
        <v>82524.386048842454</v>
      </c>
      <c r="G928" s="179" t="e">
        <f ca="1"/>
        <v>#NAME?</v>
      </c>
      <c r="H928" s="179" t="e">
        <f ca="1"/>
        <v>#NAME?</v>
      </c>
      <c r="I928" s="179" t="e">
        <f ca="1"/>
        <v>#NAME?</v>
      </c>
      <c r="J928" s="179" t="e">
        <f ca="1"/>
        <v>#NAME?</v>
      </c>
      <c r="L928" s="175">
        <f>NR_to_Cash!C$9</f>
        <v>-54723.468549817509</v>
      </c>
      <c r="M928" s="175">
        <f>NR_to_Cash!D$9</f>
        <v>-177401.26576231886</v>
      </c>
      <c r="N928" s="175">
        <f>NR_to_Cash!E$9</f>
        <v>-150226.47815209487</v>
      </c>
      <c r="O928" s="175">
        <f>NR_to_Cash!F$9</f>
        <v>-172910.78815747867</v>
      </c>
      <c r="Q928" s="1">
        <v>921</v>
      </c>
      <c r="R928" s="176">
        <v>-10971.63621775154</v>
      </c>
      <c r="S928" s="176">
        <v>237959.12953890837</v>
      </c>
      <c r="T928" s="176">
        <v>154867.89697562251</v>
      </c>
      <c r="U928" s="176">
        <v>82524.386048842454</v>
      </c>
      <c r="V928" s="2"/>
      <c r="W928" s="176">
        <v>-7198.0054245513165</v>
      </c>
      <c r="X928" s="176">
        <v>-9684.2885850835592</v>
      </c>
      <c r="Y928" s="176">
        <v>23478.09935294278</v>
      </c>
      <c r="Z928" s="176">
        <v>16356.681638533017</v>
      </c>
      <c r="AA928" s="2"/>
      <c r="AB928" s="175">
        <v>-54723.468549817509</v>
      </c>
      <c r="AC928" s="175">
        <v>-177401.26576231886</v>
      </c>
      <c r="AD928" s="175">
        <v>-150226.47815209487</v>
      </c>
      <c r="AE928" s="175">
        <v>-172910.78815747867</v>
      </c>
    </row>
    <row r="929" spans="1:31">
      <c r="A929" s="1">
        <v>922</v>
      </c>
      <c r="B929" s="176">
        <f>'T Revenue'!B926-'Year 0'!G$8+'Year 0'!G$122</f>
        <v>-4118.5200990615413</v>
      </c>
      <c r="C929" s="176">
        <f>'T Revenue'!C926-'Revenue Requirement'!C$4+'Revenue Requirement'!C$33</f>
        <v>227439.07424046146</v>
      </c>
      <c r="D929" s="176">
        <f>'T Revenue'!D926-'Revenue Requirement'!D$4+'Revenue Requirement'!D$33</f>
        <v>142791.60387943825</v>
      </c>
      <c r="E929" s="176">
        <f>'T Revenue'!E926-'Revenue Requirement'!E$4+'Revenue Requirement'!E$33</f>
        <v>130671.55683922791</v>
      </c>
      <c r="G929" s="179" t="e">
        <f ca="1"/>
        <v>#NAME?</v>
      </c>
      <c r="H929" s="179" t="e">
        <f ca="1"/>
        <v>#NAME?</v>
      </c>
      <c r="I929" s="179" t="e">
        <f ca="1"/>
        <v>#NAME?</v>
      </c>
      <c r="J929" s="179" t="e">
        <f ca="1"/>
        <v>#NAME?</v>
      </c>
      <c r="L929" s="175">
        <f>NR_to_Cash!C$9</f>
        <v>-54723.468549817509</v>
      </c>
      <c r="M929" s="175">
        <f>NR_to_Cash!D$9</f>
        <v>-177401.26576231886</v>
      </c>
      <c r="N929" s="175">
        <f>NR_to_Cash!E$9</f>
        <v>-150226.47815209487</v>
      </c>
      <c r="O929" s="175">
        <f>NR_to_Cash!F$9</f>
        <v>-172910.78815747867</v>
      </c>
      <c r="Q929" s="1">
        <v>922</v>
      </c>
      <c r="R929" s="176">
        <v>-4118.5200990615413</v>
      </c>
      <c r="S929" s="176">
        <v>227439.07424046146</v>
      </c>
      <c r="T929" s="176">
        <v>142791.60387943825</v>
      </c>
      <c r="U929" s="176">
        <v>130671.55683922791</v>
      </c>
      <c r="V929" s="2"/>
      <c r="W929" s="176">
        <v>-18781.052896773792</v>
      </c>
      <c r="X929" s="176">
        <v>10040.054372277809</v>
      </c>
      <c r="Y929" s="176">
        <v>-80037.511466481257</v>
      </c>
      <c r="Z929" s="176">
        <v>12055.753314063186</v>
      </c>
      <c r="AA929" s="2"/>
      <c r="AB929" s="175">
        <v>-54723.468549817509</v>
      </c>
      <c r="AC929" s="175">
        <v>-177401.26576231886</v>
      </c>
      <c r="AD929" s="175">
        <v>-150226.47815209487</v>
      </c>
      <c r="AE929" s="175">
        <v>-172910.78815747867</v>
      </c>
    </row>
    <row r="930" spans="1:31">
      <c r="A930" s="1">
        <v>923</v>
      </c>
      <c r="B930" s="176">
        <f>'T Revenue'!B927-'Year 0'!G$8+'Year 0'!G$122</f>
        <v>4914.3852972367313</v>
      </c>
      <c r="C930" s="176">
        <f>'T Revenue'!C927-'Revenue Requirement'!C$4+'Revenue Requirement'!C$33</f>
        <v>264794.58267937717</v>
      </c>
      <c r="D930" s="176">
        <f>'T Revenue'!D927-'Revenue Requirement'!D$4+'Revenue Requirement'!D$33</f>
        <v>120267.8285208568</v>
      </c>
      <c r="E930" s="176">
        <f>'T Revenue'!E927-'Revenue Requirement'!E$4+'Revenue Requirement'!E$33</f>
        <v>95320.284795029787</v>
      </c>
      <c r="G930" s="179" t="e">
        <f ca="1"/>
        <v>#NAME?</v>
      </c>
      <c r="H930" s="179" t="e">
        <f ca="1"/>
        <v>#NAME?</v>
      </c>
      <c r="I930" s="179" t="e">
        <f ca="1"/>
        <v>#NAME?</v>
      </c>
      <c r="J930" s="179" t="e">
        <f ca="1"/>
        <v>#NAME?</v>
      </c>
      <c r="L930" s="175">
        <f>NR_to_Cash!C$9</f>
        <v>-54723.468549817509</v>
      </c>
      <c r="M930" s="175">
        <f>NR_to_Cash!D$9</f>
        <v>-177401.26576231886</v>
      </c>
      <c r="N930" s="175">
        <f>NR_to_Cash!E$9</f>
        <v>-150226.47815209487</v>
      </c>
      <c r="O930" s="175">
        <f>NR_to_Cash!F$9</f>
        <v>-172910.78815747867</v>
      </c>
      <c r="Q930" s="1">
        <v>923</v>
      </c>
      <c r="R930" s="176">
        <v>4914.3852972367313</v>
      </c>
      <c r="S930" s="176">
        <v>264794.58267937717</v>
      </c>
      <c r="T930" s="176">
        <v>120267.8285208568</v>
      </c>
      <c r="U930" s="176">
        <v>95320.284795029787</v>
      </c>
      <c r="V930" s="2"/>
      <c r="W930" s="176">
        <v>-21730.664152096491</v>
      </c>
      <c r="X930" s="176">
        <v>-25071.97745116544</v>
      </c>
      <c r="Y930" s="176">
        <v>-41298.225884666201</v>
      </c>
      <c r="Z930" s="176">
        <v>-4578.0415849855635</v>
      </c>
      <c r="AA930" s="2"/>
      <c r="AB930" s="175">
        <v>-54723.468549817509</v>
      </c>
      <c r="AC930" s="175">
        <v>-177401.26576231886</v>
      </c>
      <c r="AD930" s="175">
        <v>-150226.47815209487</v>
      </c>
      <c r="AE930" s="175">
        <v>-172910.78815747867</v>
      </c>
    </row>
    <row r="931" spans="1:31">
      <c r="A931" s="1">
        <v>924</v>
      </c>
      <c r="B931" s="176">
        <f>'T Revenue'!B928-'Year 0'!G$8+'Year 0'!G$122</f>
        <v>18273.018720515538</v>
      </c>
      <c r="C931" s="176">
        <f>'T Revenue'!C928-'Revenue Requirement'!C$4+'Revenue Requirement'!C$33</f>
        <v>215882.95993636851</v>
      </c>
      <c r="D931" s="176">
        <f>'T Revenue'!D928-'Revenue Requirement'!D$4+'Revenue Requirement'!D$33</f>
        <v>192806.35134239728</v>
      </c>
      <c r="E931" s="176">
        <f>'T Revenue'!E928-'Revenue Requirement'!E$4+'Revenue Requirement'!E$33</f>
        <v>183572.31394490507</v>
      </c>
      <c r="G931" s="179" t="e">
        <f ca="1"/>
        <v>#NAME?</v>
      </c>
      <c r="H931" s="179" t="e">
        <f ca="1"/>
        <v>#NAME?</v>
      </c>
      <c r="I931" s="179" t="e">
        <f ca="1"/>
        <v>#NAME?</v>
      </c>
      <c r="J931" s="179" t="e">
        <f ca="1"/>
        <v>#NAME?</v>
      </c>
      <c r="L931" s="175">
        <f>NR_to_Cash!C$9</f>
        <v>-54723.468549817509</v>
      </c>
      <c r="M931" s="175">
        <f>NR_to_Cash!D$9</f>
        <v>-177401.26576231886</v>
      </c>
      <c r="N931" s="175">
        <f>NR_to_Cash!E$9</f>
        <v>-150226.47815209487</v>
      </c>
      <c r="O931" s="175">
        <f>NR_to_Cash!F$9</f>
        <v>-172910.78815747867</v>
      </c>
      <c r="Q931" s="1">
        <v>924</v>
      </c>
      <c r="R931" s="176">
        <v>18273.018720515538</v>
      </c>
      <c r="S931" s="176">
        <v>215882.95993636851</v>
      </c>
      <c r="T931" s="176">
        <v>192806.35134239728</v>
      </c>
      <c r="U931" s="176">
        <v>183572.31394490507</v>
      </c>
      <c r="V931" s="2"/>
      <c r="W931" s="176">
        <v>-23664.851974760997</v>
      </c>
      <c r="X931" s="176">
        <v>-58.788845797767863</v>
      </c>
      <c r="Y931" s="176">
        <v>6867.3460977352224</v>
      </c>
      <c r="Z931" s="176">
        <v>3283.5593390769791</v>
      </c>
      <c r="AA931" s="2"/>
      <c r="AB931" s="175">
        <v>-54723.468549817509</v>
      </c>
      <c r="AC931" s="175">
        <v>-177401.26576231886</v>
      </c>
      <c r="AD931" s="175">
        <v>-150226.47815209487</v>
      </c>
      <c r="AE931" s="175">
        <v>-172910.78815747867</v>
      </c>
    </row>
    <row r="932" spans="1:31">
      <c r="A932" s="1">
        <v>925</v>
      </c>
      <c r="B932" s="176">
        <f>'T Revenue'!B929-'Year 0'!G$8+'Year 0'!G$122</f>
        <v>5420.0222136648372</v>
      </c>
      <c r="C932" s="176">
        <f>'T Revenue'!C929-'Revenue Requirement'!C$4+'Revenue Requirement'!C$33</f>
        <v>224148.16386198113</v>
      </c>
      <c r="D932" s="176">
        <f>'T Revenue'!D929-'Revenue Requirement'!D$4+'Revenue Requirement'!D$33</f>
        <v>165731.91215528571</v>
      </c>
      <c r="E932" s="176">
        <f>'T Revenue'!E929-'Revenue Requirement'!E$4+'Revenue Requirement'!E$33</f>
        <v>124897.64229008462</v>
      </c>
      <c r="G932" s="179" t="e">
        <f ca="1"/>
        <v>#NAME?</v>
      </c>
      <c r="H932" s="179" t="e">
        <f ca="1"/>
        <v>#NAME?</v>
      </c>
      <c r="I932" s="179" t="e">
        <f ca="1"/>
        <v>#NAME?</v>
      </c>
      <c r="J932" s="179" t="e">
        <f ca="1"/>
        <v>#NAME?</v>
      </c>
      <c r="L932" s="175">
        <f>NR_to_Cash!C$9</f>
        <v>-54723.468549817509</v>
      </c>
      <c r="M932" s="175">
        <f>NR_to_Cash!D$9</f>
        <v>-177401.26576231886</v>
      </c>
      <c r="N932" s="175">
        <f>NR_to_Cash!E$9</f>
        <v>-150226.47815209487</v>
      </c>
      <c r="O932" s="175">
        <f>NR_to_Cash!F$9</f>
        <v>-172910.78815747867</v>
      </c>
      <c r="Q932" s="1">
        <v>925</v>
      </c>
      <c r="R932" s="176">
        <v>5420.0222136648372</v>
      </c>
      <c r="S932" s="176">
        <v>224148.16386198113</v>
      </c>
      <c r="T932" s="176">
        <v>165731.91215528571</v>
      </c>
      <c r="U932" s="176">
        <v>124897.64229008462</v>
      </c>
      <c r="V932" s="2"/>
      <c r="W932" s="176">
        <v>17429.523327375762</v>
      </c>
      <c r="X932" s="176">
        <v>-42025.156930930214</v>
      </c>
      <c r="Y932" s="176">
        <v>-8729.225308874622</v>
      </c>
      <c r="Z932" s="176">
        <v>-18665.196885447716</v>
      </c>
      <c r="AA932" s="2"/>
      <c r="AB932" s="175">
        <v>-54723.468549817509</v>
      </c>
      <c r="AC932" s="175">
        <v>-177401.26576231886</v>
      </c>
      <c r="AD932" s="175">
        <v>-150226.47815209487</v>
      </c>
      <c r="AE932" s="175">
        <v>-172910.78815747867</v>
      </c>
    </row>
    <row r="933" spans="1:31">
      <c r="A933" s="1">
        <v>926</v>
      </c>
      <c r="B933" s="176">
        <f>'T Revenue'!B930-'Year 0'!G$8+'Year 0'!G$122</f>
        <v>4458.9539584866725</v>
      </c>
      <c r="C933" s="176">
        <f>'T Revenue'!C930-'Revenue Requirement'!C$4+'Revenue Requirement'!C$33</f>
        <v>250667.98247683002</v>
      </c>
      <c r="D933" s="176">
        <f>'T Revenue'!D930-'Revenue Requirement'!D$4+'Revenue Requirement'!D$33</f>
        <v>215139.88292949134</v>
      </c>
      <c r="E933" s="176">
        <f>'T Revenue'!E930-'Revenue Requirement'!E$4+'Revenue Requirement'!E$33</f>
        <v>88817.965087103657</v>
      </c>
      <c r="G933" s="179" t="e">
        <f ca="1"/>
        <v>#NAME?</v>
      </c>
      <c r="H933" s="179" t="e">
        <f ca="1"/>
        <v>#NAME?</v>
      </c>
      <c r="I933" s="179" t="e">
        <f ca="1"/>
        <v>#NAME?</v>
      </c>
      <c r="J933" s="179" t="e">
        <f ca="1"/>
        <v>#NAME?</v>
      </c>
      <c r="L933" s="175">
        <f>NR_to_Cash!C$9</f>
        <v>-54723.468549817509</v>
      </c>
      <c r="M933" s="175">
        <f>NR_to_Cash!D$9</f>
        <v>-177401.26576231886</v>
      </c>
      <c r="N933" s="175">
        <f>NR_to_Cash!E$9</f>
        <v>-150226.47815209487</v>
      </c>
      <c r="O933" s="175">
        <f>NR_to_Cash!F$9</f>
        <v>-172910.78815747867</v>
      </c>
      <c r="Q933" s="1">
        <v>926</v>
      </c>
      <c r="R933" s="176">
        <v>4458.9539584866725</v>
      </c>
      <c r="S933" s="176">
        <v>250667.98247683002</v>
      </c>
      <c r="T933" s="176">
        <v>215139.88292949134</v>
      </c>
      <c r="U933" s="176">
        <v>88817.965087103657</v>
      </c>
      <c r="V933" s="2"/>
      <c r="W933" s="176">
        <v>4830.5811747076223</v>
      </c>
      <c r="X933" s="176">
        <v>-4199.2286894163117</v>
      </c>
      <c r="Y933" s="176">
        <v>-32745.997335684486</v>
      </c>
      <c r="Z933" s="176">
        <v>-12882.036022541812</v>
      </c>
      <c r="AA933" s="2"/>
      <c r="AB933" s="175">
        <v>-54723.468549817509</v>
      </c>
      <c r="AC933" s="175">
        <v>-177401.26576231886</v>
      </c>
      <c r="AD933" s="175">
        <v>-150226.47815209487</v>
      </c>
      <c r="AE933" s="175">
        <v>-172910.78815747867</v>
      </c>
    </row>
    <row r="934" spans="1:31">
      <c r="A934" s="1">
        <v>927</v>
      </c>
      <c r="B934" s="176">
        <f>'T Revenue'!B931-'Year 0'!G$8+'Year 0'!G$122</f>
        <v>-18142.758309922647</v>
      </c>
      <c r="C934" s="176">
        <f>'T Revenue'!C931-'Revenue Requirement'!C$4+'Revenue Requirement'!C$33</f>
        <v>210412.99043761892</v>
      </c>
      <c r="D934" s="176">
        <f>'T Revenue'!D931-'Revenue Requirement'!D$4+'Revenue Requirement'!D$33</f>
        <v>160741.82809579815</v>
      </c>
      <c r="E934" s="176">
        <f>'T Revenue'!E931-'Revenue Requirement'!E$4+'Revenue Requirement'!E$33</f>
        <v>121931.48418419412</v>
      </c>
      <c r="G934" s="179" t="e">
        <f ca="1"/>
        <v>#NAME?</v>
      </c>
      <c r="H934" s="179" t="e">
        <f ca="1"/>
        <v>#NAME?</v>
      </c>
      <c r="I934" s="179" t="e">
        <f ca="1"/>
        <v>#NAME?</v>
      </c>
      <c r="J934" s="179" t="e">
        <f ca="1"/>
        <v>#NAME?</v>
      </c>
      <c r="L934" s="175">
        <f>NR_to_Cash!C$9</f>
        <v>-54723.468549817509</v>
      </c>
      <c r="M934" s="175">
        <f>NR_to_Cash!D$9</f>
        <v>-177401.26576231886</v>
      </c>
      <c r="N934" s="175">
        <f>NR_to_Cash!E$9</f>
        <v>-150226.47815209487</v>
      </c>
      <c r="O934" s="175">
        <f>NR_to_Cash!F$9</f>
        <v>-172910.78815747867</v>
      </c>
      <c r="Q934" s="1">
        <v>927</v>
      </c>
      <c r="R934" s="176">
        <v>-18142.758309922647</v>
      </c>
      <c r="S934" s="176">
        <v>210412.99043761892</v>
      </c>
      <c r="T934" s="176">
        <v>160741.82809579815</v>
      </c>
      <c r="U934" s="176">
        <v>121931.48418419412</v>
      </c>
      <c r="V934" s="2"/>
      <c r="W934" s="176">
        <v>-5885.5265921101673</v>
      </c>
      <c r="X934" s="176">
        <v>-21721.468885555165</v>
      </c>
      <c r="Y934" s="176">
        <v>-2981.0732248509303</v>
      </c>
      <c r="Z934" s="176">
        <v>-44033.351921685506</v>
      </c>
      <c r="AA934" s="2"/>
      <c r="AB934" s="175">
        <v>-54723.468549817509</v>
      </c>
      <c r="AC934" s="175">
        <v>-177401.26576231886</v>
      </c>
      <c r="AD934" s="175">
        <v>-150226.47815209487</v>
      </c>
      <c r="AE934" s="175">
        <v>-172910.78815747867</v>
      </c>
    </row>
    <row r="935" spans="1:31">
      <c r="A935" s="1">
        <v>928</v>
      </c>
      <c r="B935" s="176">
        <f>'T Revenue'!B932-'Year 0'!G$8+'Year 0'!G$122</f>
        <v>-14106.090867605293</v>
      </c>
      <c r="C935" s="176">
        <f>'T Revenue'!C932-'Revenue Requirement'!C$4+'Revenue Requirement'!C$33</f>
        <v>226189.63393114088</v>
      </c>
      <c r="D935" s="176">
        <f>'T Revenue'!D932-'Revenue Requirement'!D$4+'Revenue Requirement'!D$33</f>
        <v>158180.71257441817</v>
      </c>
      <c r="E935" s="176">
        <f>'T Revenue'!E932-'Revenue Requirement'!E$4+'Revenue Requirement'!E$33</f>
        <v>109119.98133962159</v>
      </c>
      <c r="G935" s="179" t="e">
        <f ca="1"/>
        <v>#NAME?</v>
      </c>
      <c r="H935" s="179" t="e">
        <f ca="1"/>
        <v>#NAME?</v>
      </c>
      <c r="I935" s="179" t="e">
        <f ca="1"/>
        <v>#NAME?</v>
      </c>
      <c r="J935" s="179" t="e">
        <f ca="1"/>
        <v>#NAME?</v>
      </c>
      <c r="L935" s="175">
        <f>NR_to_Cash!C$9</f>
        <v>-54723.468549817509</v>
      </c>
      <c r="M935" s="175">
        <f>NR_to_Cash!D$9</f>
        <v>-177401.26576231886</v>
      </c>
      <c r="N935" s="175">
        <f>NR_to_Cash!E$9</f>
        <v>-150226.47815209487</v>
      </c>
      <c r="O935" s="175">
        <f>NR_to_Cash!F$9</f>
        <v>-172910.78815747867</v>
      </c>
      <c r="Q935" s="1">
        <v>928</v>
      </c>
      <c r="R935" s="176">
        <v>-14106.090867605293</v>
      </c>
      <c r="S935" s="176">
        <v>226189.63393114088</v>
      </c>
      <c r="T935" s="176">
        <v>158180.71257441817</v>
      </c>
      <c r="U935" s="176">
        <v>109119.98133962159</v>
      </c>
      <c r="V935" s="2"/>
      <c r="W935" s="176">
        <v>-33965.05882834259</v>
      </c>
      <c r="X935" s="176">
        <v>-40795.989311459474</v>
      </c>
      <c r="Y935" s="176">
        <v>-19940.03202303499</v>
      </c>
      <c r="Z935" s="176">
        <v>17831.720897614723</v>
      </c>
      <c r="AA935" s="2"/>
      <c r="AB935" s="175">
        <v>-54723.468549817509</v>
      </c>
      <c r="AC935" s="175">
        <v>-177401.26576231886</v>
      </c>
      <c r="AD935" s="175">
        <v>-150226.47815209487</v>
      </c>
      <c r="AE935" s="175">
        <v>-172910.78815747867</v>
      </c>
    </row>
    <row r="936" spans="1:31">
      <c r="A936" s="1">
        <v>929</v>
      </c>
      <c r="B936" s="176">
        <f>'T Revenue'!B933-'Year 0'!G$8+'Year 0'!G$122</f>
        <v>5747.7233311058953</v>
      </c>
      <c r="C936" s="176">
        <f>'T Revenue'!C933-'Revenue Requirement'!C$4+'Revenue Requirement'!C$33</f>
        <v>225919.57208953914</v>
      </c>
      <c r="D936" s="176">
        <f>'T Revenue'!D933-'Revenue Requirement'!D$4+'Revenue Requirement'!D$33</f>
        <v>158634.04814832471</v>
      </c>
      <c r="E936" s="176">
        <f>'T Revenue'!E933-'Revenue Requirement'!E$4+'Revenue Requirement'!E$33</f>
        <v>111859.98575629969</v>
      </c>
      <c r="G936" s="179" t="e">
        <f ca="1"/>
        <v>#NAME?</v>
      </c>
      <c r="H936" s="179" t="e">
        <f ca="1"/>
        <v>#NAME?</v>
      </c>
      <c r="I936" s="179" t="e">
        <f ca="1"/>
        <v>#NAME?</v>
      </c>
      <c r="J936" s="179" t="e">
        <f ca="1"/>
        <v>#NAME?</v>
      </c>
      <c r="L936" s="175">
        <f>NR_to_Cash!C$9</f>
        <v>-54723.468549817509</v>
      </c>
      <c r="M936" s="175">
        <f>NR_to_Cash!D$9</f>
        <v>-177401.26576231886</v>
      </c>
      <c r="N936" s="175">
        <f>NR_to_Cash!E$9</f>
        <v>-150226.47815209487</v>
      </c>
      <c r="O936" s="175">
        <f>NR_to_Cash!F$9</f>
        <v>-172910.78815747867</v>
      </c>
      <c r="Q936" s="1">
        <v>929</v>
      </c>
      <c r="R936" s="176">
        <v>5747.7233311058953</v>
      </c>
      <c r="S936" s="176">
        <v>225919.57208953914</v>
      </c>
      <c r="T936" s="176">
        <v>158634.04814832471</v>
      </c>
      <c r="U936" s="176">
        <v>111859.98575629969</v>
      </c>
      <c r="V936" s="2"/>
      <c r="W936" s="176">
        <v>-32138.462640994461</v>
      </c>
      <c r="X936" s="176">
        <v>-7791.9026636483613</v>
      </c>
      <c r="Y936" s="176">
        <v>2400.1616641627625</v>
      </c>
      <c r="Z936" s="176">
        <v>9868.5142451755237</v>
      </c>
      <c r="AA936" s="2"/>
      <c r="AB936" s="175">
        <v>-54723.468549817509</v>
      </c>
      <c r="AC936" s="175">
        <v>-177401.26576231886</v>
      </c>
      <c r="AD936" s="175">
        <v>-150226.47815209487</v>
      </c>
      <c r="AE936" s="175">
        <v>-172910.78815747867</v>
      </c>
    </row>
    <row r="937" spans="1:31">
      <c r="A937" s="1">
        <v>930</v>
      </c>
      <c r="B937" s="176">
        <f>'T Revenue'!B934-'Year 0'!G$8+'Year 0'!G$122</f>
        <v>24490.840787055669</v>
      </c>
      <c r="C937" s="176">
        <f>'T Revenue'!C934-'Revenue Requirement'!C$4+'Revenue Requirement'!C$33</f>
        <v>276788.95637144172</v>
      </c>
      <c r="D937" s="176">
        <f>'T Revenue'!D934-'Revenue Requirement'!D$4+'Revenue Requirement'!D$33</f>
        <v>188487.19091206766</v>
      </c>
      <c r="E937" s="176">
        <f>'T Revenue'!E934-'Revenue Requirement'!E$4+'Revenue Requirement'!E$33</f>
        <v>179983.49380275863</v>
      </c>
      <c r="G937" s="179" t="e">
        <f ca="1"/>
        <v>#NAME?</v>
      </c>
      <c r="H937" s="179" t="e">
        <f ca="1"/>
        <v>#NAME?</v>
      </c>
      <c r="I937" s="179" t="e">
        <f ca="1"/>
        <v>#NAME?</v>
      </c>
      <c r="J937" s="179" t="e">
        <f ca="1"/>
        <v>#NAME?</v>
      </c>
      <c r="L937" s="175">
        <f>NR_to_Cash!C$9</f>
        <v>-54723.468549817509</v>
      </c>
      <c r="M937" s="175">
        <f>NR_to_Cash!D$9</f>
        <v>-177401.26576231886</v>
      </c>
      <c r="N937" s="175">
        <f>NR_to_Cash!E$9</f>
        <v>-150226.47815209487</v>
      </c>
      <c r="O937" s="175">
        <f>NR_to_Cash!F$9</f>
        <v>-172910.78815747867</v>
      </c>
      <c r="Q937" s="1">
        <v>930</v>
      </c>
      <c r="R937" s="176">
        <v>24490.840787055669</v>
      </c>
      <c r="S937" s="176">
        <v>276788.95637144172</v>
      </c>
      <c r="T937" s="176">
        <v>188487.19091206766</v>
      </c>
      <c r="U937" s="176">
        <v>179983.49380275863</v>
      </c>
      <c r="V937" s="2"/>
      <c r="W937" s="176">
        <v>-9230.4916880446253</v>
      </c>
      <c r="X937" s="176">
        <v>-56139.703300721012</v>
      </c>
      <c r="Y937" s="176">
        <v>-15479.962440303294</v>
      </c>
      <c r="Z937" s="176">
        <v>10109.690810311818</v>
      </c>
      <c r="AA937" s="2"/>
      <c r="AB937" s="175">
        <v>-54723.468549817509</v>
      </c>
      <c r="AC937" s="175">
        <v>-177401.26576231886</v>
      </c>
      <c r="AD937" s="175">
        <v>-150226.47815209487</v>
      </c>
      <c r="AE937" s="175">
        <v>-172910.78815747867</v>
      </c>
    </row>
    <row r="938" spans="1:31">
      <c r="A938" s="1">
        <v>931</v>
      </c>
      <c r="B938" s="176">
        <f>'T Revenue'!B935-'Year 0'!G$8+'Year 0'!G$122</f>
        <v>5604.4773295086343</v>
      </c>
      <c r="C938" s="176">
        <f>'T Revenue'!C935-'Revenue Requirement'!C$4+'Revenue Requirement'!C$33</f>
        <v>269213.84573450941</v>
      </c>
      <c r="D938" s="176">
        <f>'T Revenue'!D935-'Revenue Requirement'!D$4+'Revenue Requirement'!D$33</f>
        <v>187161.50902658049</v>
      </c>
      <c r="E938" s="176">
        <f>'T Revenue'!E935-'Revenue Requirement'!E$4+'Revenue Requirement'!E$33</f>
        <v>147420.30665617436</v>
      </c>
      <c r="G938" s="179" t="e">
        <f ca="1"/>
        <v>#NAME?</v>
      </c>
      <c r="H938" s="179" t="e">
        <f ca="1"/>
        <v>#NAME?</v>
      </c>
      <c r="I938" s="179" t="e">
        <f ca="1"/>
        <v>#NAME?</v>
      </c>
      <c r="J938" s="179" t="e">
        <f ca="1"/>
        <v>#NAME?</v>
      </c>
      <c r="L938" s="175">
        <f>NR_to_Cash!C$9</f>
        <v>-54723.468549817509</v>
      </c>
      <c r="M938" s="175">
        <f>NR_to_Cash!D$9</f>
        <v>-177401.26576231886</v>
      </c>
      <c r="N938" s="175">
        <f>NR_to_Cash!E$9</f>
        <v>-150226.47815209487</v>
      </c>
      <c r="O938" s="175">
        <f>NR_to_Cash!F$9</f>
        <v>-172910.78815747867</v>
      </c>
      <c r="Q938" s="1">
        <v>931</v>
      </c>
      <c r="R938" s="176">
        <v>5604.4773295086343</v>
      </c>
      <c r="S938" s="176">
        <v>269213.84573450941</v>
      </c>
      <c r="T938" s="176">
        <v>187161.50902658049</v>
      </c>
      <c r="U938" s="176">
        <v>147420.30665617436</v>
      </c>
      <c r="V938" s="2"/>
      <c r="W938" s="176">
        <v>-13617.535318378708</v>
      </c>
      <c r="X938" s="176">
        <v>-5825.9113685472403</v>
      </c>
      <c r="Y938" s="176">
        <v>4623.0139100509696</v>
      </c>
      <c r="Z938" s="176">
        <v>-39840.717100992799</v>
      </c>
      <c r="AA938" s="2"/>
      <c r="AB938" s="175">
        <v>-54723.468549817509</v>
      </c>
      <c r="AC938" s="175">
        <v>-177401.26576231886</v>
      </c>
      <c r="AD938" s="175">
        <v>-150226.47815209487</v>
      </c>
      <c r="AE938" s="175">
        <v>-172910.78815747867</v>
      </c>
    </row>
    <row r="939" spans="1:31">
      <c r="A939" s="1">
        <v>932</v>
      </c>
      <c r="B939" s="176">
        <f>'T Revenue'!B936-'Year 0'!G$8+'Year 0'!G$122</f>
        <v>5216.2176085049286</v>
      </c>
      <c r="C939" s="176">
        <f>'T Revenue'!C936-'Revenue Requirement'!C$4+'Revenue Requirement'!C$33</f>
        <v>232786.12723436905</v>
      </c>
      <c r="D939" s="176">
        <f>'T Revenue'!D936-'Revenue Requirement'!D$4+'Revenue Requirement'!D$33</f>
        <v>114097.67598839314</v>
      </c>
      <c r="E939" s="176">
        <f>'T Revenue'!E936-'Revenue Requirement'!E$4+'Revenue Requirement'!E$33</f>
        <v>72880.797859308776</v>
      </c>
      <c r="G939" s="179" t="e">
        <f ca="1"/>
        <v>#NAME?</v>
      </c>
      <c r="H939" s="179" t="e">
        <f ca="1"/>
        <v>#NAME?</v>
      </c>
      <c r="I939" s="179" t="e">
        <f ca="1"/>
        <v>#NAME?</v>
      </c>
      <c r="J939" s="179" t="e">
        <f ca="1"/>
        <v>#NAME?</v>
      </c>
      <c r="L939" s="175">
        <f>NR_to_Cash!C$9</f>
        <v>-54723.468549817509</v>
      </c>
      <c r="M939" s="175">
        <f>NR_to_Cash!D$9</f>
        <v>-177401.26576231886</v>
      </c>
      <c r="N939" s="175">
        <f>NR_to_Cash!E$9</f>
        <v>-150226.47815209487</v>
      </c>
      <c r="O939" s="175">
        <f>NR_to_Cash!F$9</f>
        <v>-172910.78815747867</v>
      </c>
      <c r="Q939" s="1">
        <v>932</v>
      </c>
      <c r="R939" s="176">
        <v>5216.2176085049286</v>
      </c>
      <c r="S939" s="176">
        <v>232786.12723436905</v>
      </c>
      <c r="T939" s="176">
        <v>114097.67598839314</v>
      </c>
      <c r="U939" s="176">
        <v>72880.797859308776</v>
      </c>
      <c r="V939" s="2"/>
      <c r="W939" s="176">
        <v>-22734.651529274532</v>
      </c>
      <c r="X939" s="176">
        <v>-25170.099081331631</v>
      </c>
      <c r="Y939" s="176">
        <v>-3431.2978593381122</v>
      </c>
      <c r="Z939" s="176">
        <v>-6288.4968335893936</v>
      </c>
      <c r="AA939" s="2"/>
      <c r="AB939" s="175">
        <v>-54723.468549817509</v>
      </c>
      <c r="AC939" s="175">
        <v>-177401.26576231886</v>
      </c>
      <c r="AD939" s="175">
        <v>-150226.47815209487</v>
      </c>
      <c r="AE939" s="175">
        <v>-172910.78815747867</v>
      </c>
    </row>
    <row r="940" spans="1:31">
      <c r="A940" s="1">
        <v>933</v>
      </c>
      <c r="B940" s="176">
        <f>'T Revenue'!B937-'Year 0'!G$8+'Year 0'!G$122</f>
        <v>19558.919179423247</v>
      </c>
      <c r="C940" s="176">
        <f>'T Revenue'!C937-'Revenue Requirement'!C$4+'Revenue Requirement'!C$33</f>
        <v>254177.87181881163</v>
      </c>
      <c r="D940" s="176">
        <f>'T Revenue'!D937-'Revenue Requirement'!D$4+'Revenue Requirement'!D$33</f>
        <v>132233.61280465126</v>
      </c>
      <c r="E940" s="176">
        <f>'T Revenue'!E937-'Revenue Requirement'!E$4+'Revenue Requirement'!E$33</f>
        <v>64180.890606880654</v>
      </c>
      <c r="G940" s="179" t="e">
        <f ca="1"/>
        <v>#NAME?</v>
      </c>
      <c r="H940" s="179" t="e">
        <f ca="1"/>
        <v>#NAME?</v>
      </c>
      <c r="I940" s="179" t="e">
        <f ca="1"/>
        <v>#NAME?</v>
      </c>
      <c r="J940" s="179" t="e">
        <f ca="1"/>
        <v>#NAME?</v>
      </c>
      <c r="L940" s="175">
        <f>NR_to_Cash!C$9</f>
        <v>-54723.468549817509</v>
      </c>
      <c r="M940" s="175">
        <f>NR_to_Cash!D$9</f>
        <v>-177401.26576231886</v>
      </c>
      <c r="N940" s="175">
        <f>NR_to_Cash!E$9</f>
        <v>-150226.47815209487</v>
      </c>
      <c r="O940" s="175">
        <f>NR_to_Cash!F$9</f>
        <v>-172910.78815747867</v>
      </c>
      <c r="Q940" s="1">
        <v>933</v>
      </c>
      <c r="R940" s="176">
        <v>19558.919179423247</v>
      </c>
      <c r="S940" s="176">
        <v>254177.87181881163</v>
      </c>
      <c r="T940" s="176">
        <v>132233.61280465126</v>
      </c>
      <c r="U940" s="176">
        <v>64180.890606880654</v>
      </c>
      <c r="V940" s="2"/>
      <c r="W940" s="176">
        <v>-39964.294875532156</v>
      </c>
      <c r="X940" s="176">
        <v>-4279.4271878423169</v>
      </c>
      <c r="Y940" s="176">
        <v>-24318.953070368618</v>
      </c>
      <c r="Z940" s="176">
        <v>-63608.342456767801</v>
      </c>
      <c r="AA940" s="2"/>
      <c r="AB940" s="175">
        <v>-54723.468549817509</v>
      </c>
      <c r="AC940" s="175">
        <v>-177401.26576231886</v>
      </c>
      <c r="AD940" s="175">
        <v>-150226.47815209487</v>
      </c>
      <c r="AE940" s="175">
        <v>-172910.78815747867</v>
      </c>
    </row>
    <row r="941" spans="1:31">
      <c r="A941" s="1">
        <v>934</v>
      </c>
      <c r="B941" s="176">
        <f>'T Revenue'!B938-'Year 0'!G$8+'Year 0'!G$122</f>
        <v>-10638.137424547691</v>
      </c>
      <c r="C941" s="176">
        <f>'T Revenue'!C938-'Revenue Requirement'!C$4+'Revenue Requirement'!C$33</f>
        <v>209246.50473625516</v>
      </c>
      <c r="D941" s="176">
        <f>'T Revenue'!D938-'Revenue Requirement'!D$4+'Revenue Requirement'!D$33</f>
        <v>127665.2481823822</v>
      </c>
      <c r="E941" s="176">
        <f>'T Revenue'!E938-'Revenue Requirement'!E$4+'Revenue Requirement'!E$33</f>
        <v>55126.378463202622</v>
      </c>
      <c r="G941" s="179" t="e">
        <f ca="1"/>
        <v>#NAME?</v>
      </c>
      <c r="H941" s="179" t="e">
        <f ca="1"/>
        <v>#NAME?</v>
      </c>
      <c r="I941" s="179" t="e">
        <f ca="1"/>
        <v>#NAME?</v>
      </c>
      <c r="J941" s="179" t="e">
        <f ca="1"/>
        <v>#NAME?</v>
      </c>
      <c r="L941" s="175">
        <f>NR_to_Cash!C$9</f>
        <v>-54723.468549817509</v>
      </c>
      <c r="M941" s="175">
        <f>NR_to_Cash!D$9</f>
        <v>-177401.26576231886</v>
      </c>
      <c r="N941" s="175">
        <f>NR_to_Cash!E$9</f>
        <v>-150226.47815209487</v>
      </c>
      <c r="O941" s="175">
        <f>NR_to_Cash!F$9</f>
        <v>-172910.78815747867</v>
      </c>
      <c r="Q941" s="1">
        <v>934</v>
      </c>
      <c r="R941" s="176">
        <v>-10638.137424547691</v>
      </c>
      <c r="S941" s="176">
        <v>209246.50473625516</v>
      </c>
      <c r="T941" s="176">
        <v>127665.2481823822</v>
      </c>
      <c r="U941" s="176">
        <v>55126.378463202622</v>
      </c>
      <c r="V941" s="2"/>
      <c r="W941" s="176">
        <v>-28164.495241616154</v>
      </c>
      <c r="X941" s="176">
        <v>5901.1288445075043</v>
      </c>
      <c r="Y941" s="176">
        <v>-12160.796067643911</v>
      </c>
      <c r="Z941" s="176">
        <v>-11182.689182778122</v>
      </c>
      <c r="AA941" s="2"/>
      <c r="AB941" s="175">
        <v>-54723.468549817509</v>
      </c>
      <c r="AC941" s="175">
        <v>-177401.26576231886</v>
      </c>
      <c r="AD941" s="175">
        <v>-150226.47815209487</v>
      </c>
      <c r="AE941" s="175">
        <v>-172910.78815747867</v>
      </c>
    </row>
    <row r="942" spans="1:31">
      <c r="A942" s="1">
        <v>935</v>
      </c>
      <c r="B942" s="176">
        <f>'T Revenue'!B939-'Year 0'!G$8+'Year 0'!G$122</f>
        <v>23061.980714407051</v>
      </c>
      <c r="C942" s="176">
        <f>'T Revenue'!C939-'Revenue Requirement'!C$4+'Revenue Requirement'!C$33</f>
        <v>236079.69240588997</v>
      </c>
      <c r="D942" s="176">
        <f>'T Revenue'!D939-'Revenue Requirement'!D$4+'Revenue Requirement'!D$33</f>
        <v>164092.74528837414</v>
      </c>
      <c r="E942" s="176">
        <f>'T Revenue'!E939-'Revenue Requirement'!E$4+'Revenue Requirement'!E$33</f>
        <v>148515.25540846912</v>
      </c>
      <c r="G942" s="179" t="e">
        <f ca="1"/>
        <v>#NAME?</v>
      </c>
      <c r="H942" s="179" t="e">
        <f ca="1"/>
        <v>#NAME?</v>
      </c>
      <c r="I942" s="179" t="e">
        <f ca="1"/>
        <v>#NAME?</v>
      </c>
      <c r="J942" s="179" t="e">
        <f ca="1"/>
        <v>#NAME?</v>
      </c>
      <c r="L942" s="175">
        <f>NR_to_Cash!C$9</f>
        <v>-54723.468549817509</v>
      </c>
      <c r="M942" s="175">
        <f>NR_to_Cash!D$9</f>
        <v>-177401.26576231886</v>
      </c>
      <c r="N942" s="175">
        <f>NR_to_Cash!E$9</f>
        <v>-150226.47815209487</v>
      </c>
      <c r="O942" s="175">
        <f>NR_to_Cash!F$9</f>
        <v>-172910.78815747867</v>
      </c>
      <c r="Q942" s="1">
        <v>935</v>
      </c>
      <c r="R942" s="176">
        <v>23061.980714407051</v>
      </c>
      <c r="S942" s="176">
        <v>236079.69240588997</v>
      </c>
      <c r="T942" s="176">
        <v>164092.74528837414</v>
      </c>
      <c r="U942" s="176">
        <v>148515.25540846912</v>
      </c>
      <c r="V942" s="2"/>
      <c r="W942" s="176">
        <v>-47884.031525438535</v>
      </c>
      <c r="X942" s="176">
        <v>-30603.391651751706</v>
      </c>
      <c r="Y942" s="176">
        <v>-20221.995678690728</v>
      </c>
      <c r="Z942" s="176">
        <v>-12437.105160575593</v>
      </c>
      <c r="AA942" s="2"/>
      <c r="AB942" s="175">
        <v>-54723.468549817509</v>
      </c>
      <c r="AC942" s="175">
        <v>-177401.26576231886</v>
      </c>
      <c r="AD942" s="175">
        <v>-150226.47815209487</v>
      </c>
      <c r="AE942" s="175">
        <v>-172910.78815747867</v>
      </c>
    </row>
    <row r="943" spans="1:31">
      <c r="A943" s="1">
        <v>936</v>
      </c>
      <c r="B943" s="176">
        <f>'T Revenue'!B940-'Year 0'!G$8+'Year 0'!G$122</f>
        <v>-2065.3782138354145</v>
      </c>
      <c r="C943" s="176">
        <f>'T Revenue'!C940-'Revenue Requirement'!C$4+'Revenue Requirement'!C$33</f>
        <v>222925.2252976438</v>
      </c>
      <c r="D943" s="176">
        <f>'T Revenue'!D940-'Revenue Requirement'!D$4+'Revenue Requirement'!D$33</f>
        <v>164180.32113696495</v>
      </c>
      <c r="E943" s="176">
        <f>'T Revenue'!E940-'Revenue Requirement'!E$4+'Revenue Requirement'!E$33</f>
        <v>123189.2645345286</v>
      </c>
      <c r="G943" s="179" t="e">
        <f ca="1"/>
        <v>#NAME?</v>
      </c>
      <c r="H943" s="179" t="e">
        <f ca="1"/>
        <v>#NAME?</v>
      </c>
      <c r="I943" s="179" t="e">
        <f ca="1"/>
        <v>#NAME?</v>
      </c>
      <c r="J943" s="179" t="e">
        <f ca="1"/>
        <v>#NAME?</v>
      </c>
      <c r="L943" s="175">
        <f>NR_to_Cash!C$9</f>
        <v>-54723.468549817509</v>
      </c>
      <c r="M943" s="175">
        <f>NR_to_Cash!D$9</f>
        <v>-177401.26576231886</v>
      </c>
      <c r="N943" s="175">
        <f>NR_to_Cash!E$9</f>
        <v>-150226.47815209487</v>
      </c>
      <c r="O943" s="175">
        <f>NR_to_Cash!F$9</f>
        <v>-172910.78815747867</v>
      </c>
      <c r="Q943" s="1">
        <v>936</v>
      </c>
      <c r="R943" s="176">
        <v>-2065.3782138354145</v>
      </c>
      <c r="S943" s="176">
        <v>222925.2252976438</v>
      </c>
      <c r="T943" s="176">
        <v>164180.32113696495</v>
      </c>
      <c r="U943" s="176">
        <v>123189.2645345286</v>
      </c>
      <c r="V943" s="2"/>
      <c r="W943" s="176">
        <v>-14080.789561629994</v>
      </c>
      <c r="X943" s="176">
        <v>-40824.705910469173</v>
      </c>
      <c r="Y943" s="176">
        <v>2476.9437765511684</v>
      </c>
      <c r="Z943" s="176">
        <v>-1412.3935557750519</v>
      </c>
      <c r="AA943" s="2"/>
      <c r="AB943" s="175">
        <v>-54723.468549817509</v>
      </c>
      <c r="AC943" s="175">
        <v>-177401.26576231886</v>
      </c>
      <c r="AD943" s="175">
        <v>-150226.47815209487</v>
      </c>
      <c r="AE943" s="175">
        <v>-172910.78815747867</v>
      </c>
    </row>
    <row r="944" spans="1:31">
      <c r="A944" s="1">
        <v>937</v>
      </c>
      <c r="B944" s="176">
        <f>'T Revenue'!B941-'Year 0'!G$8+'Year 0'!G$122</f>
        <v>9632.4635128644295</v>
      </c>
      <c r="C944" s="176">
        <f>'T Revenue'!C941-'Revenue Requirement'!C$4+'Revenue Requirement'!C$33</f>
        <v>247461.3346845794</v>
      </c>
      <c r="D944" s="176">
        <f>'T Revenue'!D941-'Revenue Requirement'!D$4+'Revenue Requirement'!D$33</f>
        <v>191718.476359847</v>
      </c>
      <c r="E944" s="176">
        <f>'T Revenue'!E941-'Revenue Requirement'!E$4+'Revenue Requirement'!E$33</f>
        <v>148768.96128820628</v>
      </c>
      <c r="G944" s="179" t="e">
        <f ca="1"/>
        <v>#NAME?</v>
      </c>
      <c r="H944" s="179" t="e">
        <f ca="1"/>
        <v>#NAME?</v>
      </c>
      <c r="I944" s="179" t="e">
        <f ca="1"/>
        <v>#NAME?</v>
      </c>
      <c r="J944" s="179" t="e">
        <f ca="1"/>
        <v>#NAME?</v>
      </c>
      <c r="L944" s="175">
        <f>NR_to_Cash!C$9</f>
        <v>-54723.468549817509</v>
      </c>
      <c r="M944" s="175">
        <f>NR_to_Cash!D$9</f>
        <v>-177401.26576231886</v>
      </c>
      <c r="N944" s="175">
        <f>NR_to_Cash!E$9</f>
        <v>-150226.47815209487</v>
      </c>
      <c r="O944" s="175">
        <f>NR_to_Cash!F$9</f>
        <v>-172910.78815747867</v>
      </c>
      <c r="Q944" s="1">
        <v>937</v>
      </c>
      <c r="R944" s="176">
        <v>9632.4635128644295</v>
      </c>
      <c r="S944" s="176">
        <v>247461.3346845794</v>
      </c>
      <c r="T944" s="176">
        <v>191718.476359847</v>
      </c>
      <c r="U944" s="176">
        <v>148768.96128820628</v>
      </c>
      <c r="V944" s="2"/>
      <c r="W944" s="176">
        <v>-6394.0558682626579</v>
      </c>
      <c r="X944" s="176">
        <v>27116.144278888125</v>
      </c>
      <c r="Y944" s="176">
        <v>-46413.541310121072</v>
      </c>
      <c r="Z944" s="176">
        <v>-10406.115490757627</v>
      </c>
      <c r="AA944" s="2"/>
      <c r="AB944" s="175">
        <v>-54723.468549817509</v>
      </c>
      <c r="AC944" s="175">
        <v>-177401.26576231886</v>
      </c>
      <c r="AD944" s="175">
        <v>-150226.47815209487</v>
      </c>
      <c r="AE944" s="175">
        <v>-172910.78815747867</v>
      </c>
    </row>
    <row r="945" spans="1:31">
      <c r="A945" s="1">
        <v>938</v>
      </c>
      <c r="B945" s="176">
        <f>'T Revenue'!B942-'Year 0'!G$8+'Year 0'!G$122</f>
        <v>-13417.314306729473</v>
      </c>
      <c r="C945" s="176">
        <f>'T Revenue'!C942-'Revenue Requirement'!C$4+'Revenue Requirement'!C$33</f>
        <v>214749.40246154112</v>
      </c>
      <c r="D945" s="176">
        <f>'T Revenue'!D942-'Revenue Requirement'!D$4+'Revenue Requirement'!D$33</f>
        <v>158422.46504722629</v>
      </c>
      <c r="E945" s="176">
        <f>'T Revenue'!E942-'Revenue Requirement'!E$4+'Revenue Requirement'!E$33</f>
        <v>88848.198184511624</v>
      </c>
      <c r="G945" s="179" t="e">
        <f ca="1"/>
        <v>#NAME?</v>
      </c>
      <c r="H945" s="179" t="e">
        <f ca="1"/>
        <v>#NAME?</v>
      </c>
      <c r="I945" s="179" t="e">
        <f ca="1"/>
        <v>#NAME?</v>
      </c>
      <c r="J945" s="179" t="e">
        <f ca="1"/>
        <v>#NAME?</v>
      </c>
      <c r="L945" s="175">
        <f>NR_to_Cash!C$9</f>
        <v>-54723.468549817509</v>
      </c>
      <c r="M945" s="175">
        <f>NR_to_Cash!D$9</f>
        <v>-177401.26576231886</v>
      </c>
      <c r="N945" s="175">
        <f>NR_to_Cash!E$9</f>
        <v>-150226.47815209487</v>
      </c>
      <c r="O945" s="175">
        <f>NR_to_Cash!F$9</f>
        <v>-172910.78815747867</v>
      </c>
      <c r="Q945" s="1">
        <v>938</v>
      </c>
      <c r="R945" s="176">
        <v>-13417.314306729473</v>
      </c>
      <c r="S945" s="176">
        <v>214749.40246154112</v>
      </c>
      <c r="T945" s="176">
        <v>158422.46504722629</v>
      </c>
      <c r="U945" s="176">
        <v>88848.198184511624</v>
      </c>
      <c r="V945" s="2"/>
      <c r="W945" s="176">
        <v>-25086.341298873769</v>
      </c>
      <c r="X945" s="176">
        <v>-43793.11129014683</v>
      </c>
      <c r="Y945" s="176">
        <v>-29411.228629247518</v>
      </c>
      <c r="Z945" s="176">
        <v>-43060.00046215672</v>
      </c>
      <c r="AA945" s="2"/>
      <c r="AB945" s="175">
        <v>-54723.468549817509</v>
      </c>
      <c r="AC945" s="175">
        <v>-177401.26576231886</v>
      </c>
      <c r="AD945" s="175">
        <v>-150226.47815209487</v>
      </c>
      <c r="AE945" s="175">
        <v>-172910.78815747867</v>
      </c>
    </row>
    <row r="946" spans="1:31">
      <c r="A946" s="1">
        <v>939</v>
      </c>
      <c r="B946" s="176">
        <f>'T Revenue'!B943-'Year 0'!G$8+'Year 0'!G$122</f>
        <v>-935.24679821473546</v>
      </c>
      <c r="C946" s="176">
        <f>'T Revenue'!C943-'Revenue Requirement'!C$4+'Revenue Requirement'!C$33</f>
        <v>241114.93340237695</v>
      </c>
      <c r="D946" s="176">
        <f>'T Revenue'!D943-'Revenue Requirement'!D$4+'Revenue Requirement'!D$33</f>
        <v>206996.71972941933</v>
      </c>
      <c r="E946" s="176">
        <f>'T Revenue'!E943-'Revenue Requirement'!E$4+'Revenue Requirement'!E$33</f>
        <v>151676.67987088184</v>
      </c>
      <c r="G946" s="179" t="e">
        <f ca="1"/>
        <v>#NAME?</v>
      </c>
      <c r="H946" s="179" t="e">
        <f ca="1"/>
        <v>#NAME?</v>
      </c>
      <c r="I946" s="179" t="e">
        <f ca="1"/>
        <v>#NAME?</v>
      </c>
      <c r="J946" s="179" t="e">
        <f ca="1"/>
        <v>#NAME?</v>
      </c>
      <c r="L946" s="175">
        <f>NR_to_Cash!C$9</f>
        <v>-54723.468549817509</v>
      </c>
      <c r="M946" s="175">
        <f>NR_to_Cash!D$9</f>
        <v>-177401.26576231886</v>
      </c>
      <c r="N946" s="175">
        <f>NR_to_Cash!E$9</f>
        <v>-150226.47815209487</v>
      </c>
      <c r="O946" s="175">
        <f>NR_to_Cash!F$9</f>
        <v>-172910.78815747867</v>
      </c>
      <c r="Q946" s="1">
        <v>939</v>
      </c>
      <c r="R946" s="176">
        <v>-935.24679821473546</v>
      </c>
      <c r="S946" s="176">
        <v>241114.93340237695</v>
      </c>
      <c r="T946" s="176">
        <v>206996.71972941933</v>
      </c>
      <c r="U946" s="176">
        <v>151676.67987088184</v>
      </c>
      <c r="V946" s="2"/>
      <c r="W946" s="176">
        <v>-24108.017289011157</v>
      </c>
      <c r="X946" s="176">
        <v>-18797.819135722704</v>
      </c>
      <c r="Y946" s="176">
        <v>28036.353040129878</v>
      </c>
      <c r="Z946" s="176">
        <v>-4444.4445454620291</v>
      </c>
      <c r="AA946" s="2"/>
      <c r="AB946" s="175">
        <v>-54723.468549817509</v>
      </c>
      <c r="AC946" s="175">
        <v>-177401.26576231886</v>
      </c>
      <c r="AD946" s="175">
        <v>-150226.47815209487</v>
      </c>
      <c r="AE946" s="175">
        <v>-172910.78815747867</v>
      </c>
    </row>
    <row r="947" spans="1:31">
      <c r="A947" s="1">
        <v>940</v>
      </c>
      <c r="B947" s="176">
        <f>'T Revenue'!B944-'Year 0'!G$8+'Year 0'!G$122</f>
        <v>-435.9214496484492</v>
      </c>
      <c r="C947" s="176">
        <f>'T Revenue'!C944-'Revenue Requirement'!C$4+'Revenue Requirement'!C$33</f>
        <v>257017.0455323467</v>
      </c>
      <c r="D947" s="176">
        <f>'T Revenue'!D944-'Revenue Requirement'!D$4+'Revenue Requirement'!D$33</f>
        <v>152991.76591392979</v>
      </c>
      <c r="E947" s="176">
        <f>'T Revenue'!E944-'Revenue Requirement'!E$4+'Revenue Requirement'!E$33</f>
        <v>73210.116947887465</v>
      </c>
      <c r="G947" s="179" t="e">
        <f ca="1"/>
        <v>#NAME?</v>
      </c>
      <c r="H947" s="179" t="e">
        <f ca="1"/>
        <v>#NAME?</v>
      </c>
      <c r="I947" s="179" t="e">
        <f ca="1"/>
        <v>#NAME?</v>
      </c>
      <c r="J947" s="179" t="e">
        <f ca="1"/>
        <v>#NAME?</v>
      </c>
      <c r="L947" s="175">
        <f>NR_to_Cash!C$9</f>
        <v>-54723.468549817509</v>
      </c>
      <c r="M947" s="175">
        <f>NR_to_Cash!D$9</f>
        <v>-177401.26576231886</v>
      </c>
      <c r="N947" s="175">
        <f>NR_to_Cash!E$9</f>
        <v>-150226.47815209487</v>
      </c>
      <c r="O947" s="175">
        <f>NR_to_Cash!F$9</f>
        <v>-172910.78815747867</v>
      </c>
      <c r="Q947" s="1">
        <v>940</v>
      </c>
      <c r="R947" s="176">
        <v>-435.9214496484492</v>
      </c>
      <c r="S947" s="176">
        <v>257017.0455323467</v>
      </c>
      <c r="T947" s="176">
        <v>152991.76591392979</v>
      </c>
      <c r="U947" s="176">
        <v>73210.116947887465</v>
      </c>
      <c r="V947" s="2"/>
      <c r="W947" s="176">
        <v>-28019.190852891537</v>
      </c>
      <c r="X947" s="176">
        <v>14765.736687933328</v>
      </c>
      <c r="Y947" s="176">
        <v>-12941.914623165969</v>
      </c>
      <c r="Z947" s="176">
        <v>-5766.7414162901696</v>
      </c>
      <c r="AA947" s="2"/>
      <c r="AB947" s="175">
        <v>-54723.468549817509</v>
      </c>
      <c r="AC947" s="175">
        <v>-177401.26576231886</v>
      </c>
      <c r="AD947" s="175">
        <v>-150226.47815209487</v>
      </c>
      <c r="AE947" s="175">
        <v>-172910.78815747867</v>
      </c>
    </row>
    <row r="948" spans="1:31">
      <c r="A948" s="1">
        <v>941</v>
      </c>
      <c r="B948" s="176">
        <f>'T Revenue'!B945-'Year 0'!G$8+'Year 0'!G$122</f>
        <v>1871.8298530075699</v>
      </c>
      <c r="C948" s="176">
        <f>'T Revenue'!C945-'Revenue Requirement'!C$4+'Revenue Requirement'!C$33</f>
        <v>201069.81731013115</v>
      </c>
      <c r="D948" s="176">
        <f>'T Revenue'!D945-'Revenue Requirement'!D$4+'Revenue Requirement'!D$33</f>
        <v>134975.2938792787</v>
      </c>
      <c r="E948" s="176">
        <f>'T Revenue'!E945-'Revenue Requirement'!E$4+'Revenue Requirement'!E$33</f>
        <v>58277.96378324437</v>
      </c>
      <c r="G948" s="179" t="e">
        <f ca="1"/>
        <v>#NAME?</v>
      </c>
      <c r="H948" s="179" t="e">
        <f ca="1"/>
        <v>#NAME?</v>
      </c>
      <c r="I948" s="179" t="e">
        <f ca="1"/>
        <v>#NAME?</v>
      </c>
      <c r="J948" s="179" t="e">
        <f ca="1"/>
        <v>#NAME?</v>
      </c>
      <c r="L948" s="175">
        <f>NR_to_Cash!C$9</f>
        <v>-54723.468549817509</v>
      </c>
      <c r="M948" s="175">
        <f>NR_to_Cash!D$9</f>
        <v>-177401.26576231886</v>
      </c>
      <c r="N948" s="175">
        <f>NR_to_Cash!E$9</f>
        <v>-150226.47815209487</v>
      </c>
      <c r="O948" s="175">
        <f>NR_to_Cash!F$9</f>
        <v>-172910.78815747867</v>
      </c>
      <c r="Q948" s="1">
        <v>941</v>
      </c>
      <c r="R948" s="176">
        <v>1871.8298530075699</v>
      </c>
      <c r="S948" s="176">
        <v>201069.81731013115</v>
      </c>
      <c r="T948" s="176">
        <v>134975.2938792787</v>
      </c>
      <c r="U948" s="176">
        <v>58277.96378324437</v>
      </c>
      <c r="V948" s="2"/>
      <c r="W948" s="176">
        <v>-89.085172501392663</v>
      </c>
      <c r="X948" s="176">
        <v>-21629.090143303853</v>
      </c>
      <c r="Y948" s="176">
        <v>15671.78240894503</v>
      </c>
      <c r="Z948" s="176">
        <v>-62979.243433658034</v>
      </c>
      <c r="AA948" s="2"/>
      <c r="AB948" s="175">
        <v>-54723.468549817509</v>
      </c>
      <c r="AC948" s="175">
        <v>-177401.26576231886</v>
      </c>
      <c r="AD948" s="175">
        <v>-150226.47815209487</v>
      </c>
      <c r="AE948" s="175">
        <v>-172910.78815747867</v>
      </c>
    </row>
    <row r="949" spans="1:31">
      <c r="A949" s="1">
        <v>942</v>
      </c>
      <c r="B949" s="176">
        <f>'T Revenue'!B946-'Year 0'!G$8+'Year 0'!G$122</f>
        <v>-5691.0787117802538</v>
      </c>
      <c r="C949" s="176">
        <f>'T Revenue'!C946-'Revenue Requirement'!C$4+'Revenue Requirement'!C$33</f>
        <v>216207.4015258702</v>
      </c>
      <c r="D949" s="176">
        <f>'T Revenue'!D946-'Revenue Requirement'!D$4+'Revenue Requirement'!D$33</f>
        <v>86880.458650694694</v>
      </c>
      <c r="E949" s="176">
        <f>'T Revenue'!E946-'Revenue Requirement'!E$4+'Revenue Requirement'!E$33</f>
        <v>77703.804557770956</v>
      </c>
      <c r="G949" s="179" t="e">
        <f ca="1"/>
        <v>#NAME?</v>
      </c>
      <c r="H949" s="179" t="e">
        <f ca="1"/>
        <v>#NAME?</v>
      </c>
      <c r="I949" s="179" t="e">
        <f ca="1"/>
        <v>#NAME?</v>
      </c>
      <c r="J949" s="179" t="e">
        <f ca="1"/>
        <v>#NAME?</v>
      </c>
      <c r="L949" s="175">
        <f>NR_to_Cash!C$9</f>
        <v>-54723.468549817509</v>
      </c>
      <c r="M949" s="175">
        <f>NR_to_Cash!D$9</f>
        <v>-177401.26576231886</v>
      </c>
      <c r="N949" s="175">
        <f>NR_to_Cash!E$9</f>
        <v>-150226.47815209487</v>
      </c>
      <c r="O949" s="175">
        <f>NR_to_Cash!F$9</f>
        <v>-172910.78815747867</v>
      </c>
      <c r="Q949" s="1">
        <v>942</v>
      </c>
      <c r="R949" s="176">
        <v>-5691.0787117802538</v>
      </c>
      <c r="S949" s="176">
        <v>216207.4015258702</v>
      </c>
      <c r="T949" s="176">
        <v>86880.458650694694</v>
      </c>
      <c r="U949" s="176">
        <v>77703.804557770956</v>
      </c>
      <c r="V949" s="2"/>
      <c r="W949" s="176">
        <v>-65595.998336314922</v>
      </c>
      <c r="X949" s="176">
        <v>15419.637856965186</v>
      </c>
      <c r="Y949" s="176">
        <v>-38100.311799360439</v>
      </c>
      <c r="Z949" s="176">
        <v>12994.715683129849</v>
      </c>
      <c r="AA949" s="2"/>
      <c r="AB949" s="175">
        <v>-54723.468549817509</v>
      </c>
      <c r="AC949" s="175">
        <v>-177401.26576231886</v>
      </c>
      <c r="AD949" s="175">
        <v>-150226.47815209487</v>
      </c>
      <c r="AE949" s="175">
        <v>-172910.78815747867</v>
      </c>
    </row>
    <row r="950" spans="1:31">
      <c r="A950" s="1">
        <v>943</v>
      </c>
      <c r="B950" s="176">
        <f>'T Revenue'!B947-'Year 0'!G$8+'Year 0'!G$122</f>
        <v>-3327.154016621178</v>
      </c>
      <c r="C950" s="176">
        <f>'T Revenue'!C947-'Revenue Requirement'!C$4+'Revenue Requirement'!C$33</f>
        <v>211581.98518463061</v>
      </c>
      <c r="D950" s="176">
        <f>'T Revenue'!D947-'Revenue Requirement'!D$4+'Revenue Requirement'!D$33</f>
        <v>174141.79161497252</v>
      </c>
      <c r="E950" s="176">
        <f>'T Revenue'!E947-'Revenue Requirement'!E$4+'Revenue Requirement'!E$33</f>
        <v>69342.023333302932</v>
      </c>
      <c r="G950" s="179" t="e">
        <f ca="1"/>
        <v>#NAME?</v>
      </c>
      <c r="H950" s="179" t="e">
        <f ca="1"/>
        <v>#NAME?</v>
      </c>
      <c r="I950" s="179" t="e">
        <f ca="1"/>
        <v>#NAME?</v>
      </c>
      <c r="J950" s="179" t="e">
        <f ca="1"/>
        <v>#NAME?</v>
      </c>
      <c r="L950" s="175">
        <f>NR_to_Cash!C$9</f>
        <v>-54723.468549817509</v>
      </c>
      <c r="M950" s="175">
        <f>NR_to_Cash!D$9</f>
        <v>-177401.26576231886</v>
      </c>
      <c r="N950" s="175">
        <f>NR_to_Cash!E$9</f>
        <v>-150226.47815209487</v>
      </c>
      <c r="O950" s="175">
        <f>NR_to_Cash!F$9</f>
        <v>-172910.78815747867</v>
      </c>
      <c r="Q950" s="1">
        <v>943</v>
      </c>
      <c r="R950" s="176">
        <v>-3327.154016621178</v>
      </c>
      <c r="S950" s="176">
        <v>211581.98518463061</v>
      </c>
      <c r="T950" s="176">
        <v>174141.79161497252</v>
      </c>
      <c r="U950" s="176">
        <v>69342.023333302932</v>
      </c>
      <c r="V950" s="2"/>
      <c r="W950" s="176">
        <v>-19561.556960347691</v>
      </c>
      <c r="X950" s="176">
        <v>1130.6210973614361</v>
      </c>
      <c r="Y950" s="176">
        <v>-17696.363268524176</v>
      </c>
      <c r="Z950" s="176">
        <v>-36256.202461613575</v>
      </c>
      <c r="AA950" s="2"/>
      <c r="AB950" s="175">
        <v>-54723.468549817509</v>
      </c>
      <c r="AC950" s="175">
        <v>-177401.26576231886</v>
      </c>
      <c r="AD950" s="175">
        <v>-150226.47815209487</v>
      </c>
      <c r="AE950" s="175">
        <v>-172910.78815747867</v>
      </c>
    </row>
    <row r="951" spans="1:31">
      <c r="A951" s="1">
        <v>944</v>
      </c>
      <c r="B951" s="176">
        <f>'T Revenue'!B948-'Year 0'!G$8+'Year 0'!G$122</f>
        <v>-7569.7361309486441</v>
      </c>
      <c r="C951" s="176">
        <f>'T Revenue'!C948-'Revenue Requirement'!C$4+'Revenue Requirement'!C$33</f>
        <v>243232.37529273797</v>
      </c>
      <c r="D951" s="176">
        <f>'T Revenue'!D948-'Revenue Requirement'!D$4+'Revenue Requirement'!D$33</f>
        <v>116111.48058712948</v>
      </c>
      <c r="E951" s="176">
        <f>'T Revenue'!E948-'Revenue Requirement'!E$4+'Revenue Requirement'!E$33</f>
        <v>77914.91456942982</v>
      </c>
      <c r="G951" s="179" t="e">
        <f ca="1"/>
        <v>#NAME?</v>
      </c>
      <c r="H951" s="179" t="e">
        <f ca="1"/>
        <v>#NAME?</v>
      </c>
      <c r="I951" s="179" t="e">
        <f ca="1"/>
        <v>#NAME?</v>
      </c>
      <c r="J951" s="179" t="e">
        <f ca="1"/>
        <v>#NAME?</v>
      </c>
      <c r="L951" s="175">
        <f>NR_to_Cash!C$9</f>
        <v>-54723.468549817509</v>
      </c>
      <c r="M951" s="175">
        <f>NR_to_Cash!D$9</f>
        <v>-177401.26576231886</v>
      </c>
      <c r="N951" s="175">
        <f>NR_to_Cash!E$9</f>
        <v>-150226.47815209487</v>
      </c>
      <c r="O951" s="175">
        <f>NR_to_Cash!F$9</f>
        <v>-172910.78815747867</v>
      </c>
      <c r="Q951" s="1">
        <v>944</v>
      </c>
      <c r="R951" s="176">
        <v>-7569.7361309486441</v>
      </c>
      <c r="S951" s="176">
        <v>243232.37529273797</v>
      </c>
      <c r="T951" s="176">
        <v>116111.48058712948</v>
      </c>
      <c r="U951" s="176">
        <v>77914.91456942982</v>
      </c>
      <c r="V951" s="2"/>
      <c r="W951" s="176">
        <v>-19929.217774196877</v>
      </c>
      <c r="X951" s="176">
        <v>-8607.1409910093062</v>
      </c>
      <c r="Y951" s="176">
        <v>-47461.978158517275</v>
      </c>
      <c r="Z951" s="176">
        <v>-35335.734720943728</v>
      </c>
      <c r="AA951" s="2"/>
      <c r="AB951" s="175">
        <v>-54723.468549817509</v>
      </c>
      <c r="AC951" s="175">
        <v>-177401.26576231886</v>
      </c>
      <c r="AD951" s="175">
        <v>-150226.47815209487</v>
      </c>
      <c r="AE951" s="175">
        <v>-172910.78815747867</v>
      </c>
    </row>
    <row r="952" spans="1:31">
      <c r="A952" s="1">
        <v>945</v>
      </c>
      <c r="B952" s="176">
        <f>'T Revenue'!B949-'Year 0'!G$8+'Year 0'!G$122</f>
        <v>-9928.3412211257964</v>
      </c>
      <c r="C952" s="176">
        <f>'T Revenue'!C949-'Revenue Requirement'!C$4+'Revenue Requirement'!C$33</f>
        <v>248080.009208048</v>
      </c>
      <c r="D952" s="176">
        <f>'T Revenue'!D949-'Revenue Requirement'!D$4+'Revenue Requirement'!D$33</f>
        <v>139327.04581940803</v>
      </c>
      <c r="E952" s="176">
        <f>'T Revenue'!E949-'Revenue Requirement'!E$4+'Revenue Requirement'!E$33</f>
        <v>169115.7322294605</v>
      </c>
      <c r="G952" s="179" t="e">
        <f ca="1"/>
        <v>#NAME?</v>
      </c>
      <c r="H952" s="179" t="e">
        <f ca="1"/>
        <v>#NAME?</v>
      </c>
      <c r="I952" s="179" t="e">
        <f ca="1"/>
        <v>#NAME?</v>
      </c>
      <c r="J952" s="179" t="e">
        <f ca="1"/>
        <v>#NAME?</v>
      </c>
      <c r="L952" s="175">
        <f>NR_to_Cash!C$9</f>
        <v>-54723.468549817509</v>
      </c>
      <c r="M952" s="175">
        <f>NR_to_Cash!D$9</f>
        <v>-177401.26576231886</v>
      </c>
      <c r="N952" s="175">
        <f>NR_to_Cash!E$9</f>
        <v>-150226.47815209487</v>
      </c>
      <c r="O952" s="175">
        <f>NR_to_Cash!F$9</f>
        <v>-172910.78815747867</v>
      </c>
      <c r="Q952" s="1">
        <v>945</v>
      </c>
      <c r="R952" s="176">
        <v>-9928.3412211257964</v>
      </c>
      <c r="S952" s="176">
        <v>248080.009208048</v>
      </c>
      <c r="T952" s="176">
        <v>139327.04581940803</v>
      </c>
      <c r="U952" s="176">
        <v>169115.7322294605</v>
      </c>
      <c r="V952" s="2"/>
      <c r="W952" s="176">
        <v>-12835.320225516451</v>
      </c>
      <c r="X952" s="176">
        <v>-14656.610446395352</v>
      </c>
      <c r="Y952" s="176">
        <v>-34789.63653730927</v>
      </c>
      <c r="Z952" s="176">
        <v>-18522.60550644109</v>
      </c>
      <c r="AA952" s="2"/>
      <c r="AB952" s="175">
        <v>-54723.468549817509</v>
      </c>
      <c r="AC952" s="175">
        <v>-177401.26576231886</v>
      </c>
      <c r="AD952" s="175">
        <v>-150226.47815209487</v>
      </c>
      <c r="AE952" s="175">
        <v>-172910.78815747867</v>
      </c>
    </row>
    <row r="953" spans="1:31">
      <c r="A953" s="1">
        <v>946</v>
      </c>
      <c r="B953" s="176">
        <f>'T Revenue'!B950-'Year 0'!G$8+'Year 0'!G$122</f>
        <v>-9605.5068494654261</v>
      </c>
      <c r="C953" s="176">
        <f>'T Revenue'!C950-'Revenue Requirement'!C$4+'Revenue Requirement'!C$33</f>
        <v>170015.19171038573</v>
      </c>
      <c r="D953" s="176">
        <f>'T Revenue'!D950-'Revenue Requirement'!D$4+'Revenue Requirement'!D$33</f>
        <v>86746.078312542289</v>
      </c>
      <c r="E953" s="176">
        <f>'T Revenue'!E950-'Revenue Requirement'!E$4+'Revenue Requirement'!E$33</f>
        <v>114539.84405643353</v>
      </c>
      <c r="G953" s="179" t="e">
        <f ca="1"/>
        <v>#NAME?</v>
      </c>
      <c r="H953" s="179" t="e">
        <f ca="1"/>
        <v>#NAME?</v>
      </c>
      <c r="I953" s="179" t="e">
        <f ca="1"/>
        <v>#NAME?</v>
      </c>
      <c r="J953" s="179" t="e">
        <f ca="1"/>
        <v>#NAME?</v>
      </c>
      <c r="L953" s="175">
        <f>NR_to_Cash!C$9</f>
        <v>-54723.468549817509</v>
      </c>
      <c r="M953" s="175">
        <f>NR_to_Cash!D$9</f>
        <v>-177401.26576231886</v>
      </c>
      <c r="N953" s="175">
        <f>NR_to_Cash!E$9</f>
        <v>-150226.47815209487</v>
      </c>
      <c r="O953" s="175">
        <f>NR_to_Cash!F$9</f>
        <v>-172910.78815747867</v>
      </c>
      <c r="Q953" s="1">
        <v>946</v>
      </c>
      <c r="R953" s="176">
        <v>-9605.5068494654261</v>
      </c>
      <c r="S953" s="176">
        <v>170015.19171038573</v>
      </c>
      <c r="T953" s="176">
        <v>86746.078312542289</v>
      </c>
      <c r="U953" s="176">
        <v>114539.84405643353</v>
      </c>
      <c r="V953" s="2"/>
      <c r="W953" s="176">
        <v>4444.2441292604199</v>
      </c>
      <c r="X953" s="176">
        <v>-27689.184536553221</v>
      </c>
      <c r="Y953" s="176">
        <v>-27187.720181266079</v>
      </c>
      <c r="Z953" s="176">
        <v>-60420.463879935909</v>
      </c>
      <c r="AA953" s="2"/>
      <c r="AB953" s="175">
        <v>-54723.468549817509</v>
      </c>
      <c r="AC953" s="175">
        <v>-177401.26576231886</v>
      </c>
      <c r="AD953" s="175">
        <v>-150226.47815209487</v>
      </c>
      <c r="AE953" s="175">
        <v>-172910.78815747867</v>
      </c>
    </row>
    <row r="954" spans="1:31">
      <c r="A954" s="1">
        <v>947</v>
      </c>
      <c r="B954" s="176">
        <f>'T Revenue'!B951-'Year 0'!G$8+'Year 0'!G$122</f>
        <v>-7873.0542911125813</v>
      </c>
      <c r="C954" s="176">
        <f>'T Revenue'!C951-'Revenue Requirement'!C$4+'Revenue Requirement'!C$33</f>
        <v>171734.11457211012</v>
      </c>
      <c r="D954" s="176">
        <f>'T Revenue'!D951-'Revenue Requirement'!D$4+'Revenue Requirement'!D$33</f>
        <v>168456.28311794694</v>
      </c>
      <c r="E954" s="176">
        <f>'T Revenue'!E951-'Revenue Requirement'!E$4+'Revenue Requirement'!E$33</f>
        <v>143811.91441661469</v>
      </c>
      <c r="G954" s="179" t="e">
        <f ca="1"/>
        <v>#NAME?</v>
      </c>
      <c r="H954" s="179" t="e">
        <f ca="1"/>
        <v>#NAME?</v>
      </c>
      <c r="I954" s="179" t="e">
        <f ca="1"/>
        <v>#NAME?</v>
      </c>
      <c r="J954" s="179" t="e">
        <f ca="1"/>
        <v>#NAME?</v>
      </c>
      <c r="L954" s="175">
        <f>NR_to_Cash!C$9</f>
        <v>-54723.468549817509</v>
      </c>
      <c r="M954" s="175">
        <f>NR_to_Cash!D$9</f>
        <v>-177401.26576231886</v>
      </c>
      <c r="N954" s="175">
        <f>NR_to_Cash!E$9</f>
        <v>-150226.47815209487</v>
      </c>
      <c r="O954" s="175">
        <f>NR_to_Cash!F$9</f>
        <v>-172910.78815747867</v>
      </c>
      <c r="Q954" s="1">
        <v>947</v>
      </c>
      <c r="R954" s="176">
        <v>-7873.0542911125813</v>
      </c>
      <c r="S954" s="176">
        <v>171734.11457211012</v>
      </c>
      <c r="T954" s="176">
        <v>168456.28311794694</v>
      </c>
      <c r="U954" s="176">
        <v>143811.91441661469</v>
      </c>
      <c r="V954" s="2"/>
      <c r="W954" s="176">
        <v>-24681.530627961387</v>
      </c>
      <c r="X954" s="176">
        <v>-36815.489319726359</v>
      </c>
      <c r="Y954" s="176">
        <v>-10314.735123479506</v>
      </c>
      <c r="Z954" s="176">
        <v>-3002.05901540583</v>
      </c>
      <c r="AA954" s="2"/>
      <c r="AB954" s="175">
        <v>-54723.468549817509</v>
      </c>
      <c r="AC954" s="175">
        <v>-177401.26576231886</v>
      </c>
      <c r="AD954" s="175">
        <v>-150226.47815209487</v>
      </c>
      <c r="AE954" s="175">
        <v>-172910.78815747867</v>
      </c>
    </row>
    <row r="955" spans="1:31">
      <c r="A955" s="1">
        <v>948</v>
      </c>
      <c r="B955" s="176">
        <f>'T Revenue'!B952-'Year 0'!G$8+'Year 0'!G$122</f>
        <v>2290.0340348889586</v>
      </c>
      <c r="C955" s="176">
        <f>'T Revenue'!C952-'Revenue Requirement'!C$4+'Revenue Requirement'!C$33</f>
        <v>215751.28359454498</v>
      </c>
      <c r="D955" s="176">
        <f>'T Revenue'!D952-'Revenue Requirement'!D$4+'Revenue Requirement'!D$33</f>
        <v>139801.21355412644</v>
      </c>
      <c r="E955" s="176">
        <f>'T Revenue'!E952-'Revenue Requirement'!E$4+'Revenue Requirement'!E$33</f>
        <v>111366.86818230036</v>
      </c>
      <c r="G955" s="179" t="e">
        <f ca="1"/>
        <v>#NAME?</v>
      </c>
      <c r="H955" s="179" t="e">
        <f ca="1"/>
        <v>#NAME?</v>
      </c>
      <c r="I955" s="179" t="e">
        <f ca="1"/>
        <v>#NAME?</v>
      </c>
      <c r="J955" s="179" t="e">
        <f ca="1"/>
        <v>#NAME?</v>
      </c>
      <c r="L955" s="175">
        <f>NR_to_Cash!C$9</f>
        <v>-54723.468549817509</v>
      </c>
      <c r="M955" s="175">
        <f>NR_to_Cash!D$9</f>
        <v>-177401.26576231886</v>
      </c>
      <c r="N955" s="175">
        <f>NR_to_Cash!E$9</f>
        <v>-150226.47815209487</v>
      </c>
      <c r="O955" s="175">
        <f>NR_to_Cash!F$9</f>
        <v>-172910.78815747867</v>
      </c>
      <c r="Q955" s="1">
        <v>948</v>
      </c>
      <c r="R955" s="176">
        <v>2290.0340348889586</v>
      </c>
      <c r="S955" s="176">
        <v>215751.28359454498</v>
      </c>
      <c r="T955" s="176">
        <v>139801.21355412644</v>
      </c>
      <c r="U955" s="176">
        <v>111366.86818230036</v>
      </c>
      <c r="V955" s="2"/>
      <c r="W955" s="176">
        <v>-11685.987744207028</v>
      </c>
      <c r="X955" s="176">
        <v>-12474.435299660312</v>
      </c>
      <c r="Y955" s="176">
        <v>-7153.882604644401</v>
      </c>
      <c r="Z955" s="176">
        <v>-1514.6561678375583</v>
      </c>
      <c r="AA955" s="2"/>
      <c r="AB955" s="175">
        <v>-54723.468549817509</v>
      </c>
      <c r="AC955" s="175">
        <v>-177401.26576231886</v>
      </c>
      <c r="AD955" s="175">
        <v>-150226.47815209487</v>
      </c>
      <c r="AE955" s="175">
        <v>-172910.78815747867</v>
      </c>
    </row>
    <row r="956" spans="1:31">
      <c r="A956" s="1">
        <v>949</v>
      </c>
      <c r="B956" s="176">
        <f>'T Revenue'!B953-'Year 0'!G$8+'Year 0'!G$122</f>
        <v>1795.142332323594</v>
      </c>
      <c r="C956" s="176">
        <f>'T Revenue'!C953-'Revenue Requirement'!C$4+'Revenue Requirement'!C$33</f>
        <v>228674.48212394956</v>
      </c>
      <c r="D956" s="176">
        <f>'T Revenue'!D953-'Revenue Requirement'!D$4+'Revenue Requirement'!D$33</f>
        <v>163010.59291209839</v>
      </c>
      <c r="E956" s="176">
        <f>'T Revenue'!E953-'Revenue Requirement'!E$4+'Revenue Requirement'!E$33</f>
        <v>78623.180350636365</v>
      </c>
      <c r="G956" s="179" t="e">
        <f ca="1"/>
        <v>#NAME?</v>
      </c>
      <c r="H956" s="179" t="e">
        <f ca="1"/>
        <v>#NAME?</v>
      </c>
      <c r="I956" s="179" t="e">
        <f ca="1"/>
        <v>#NAME?</v>
      </c>
      <c r="J956" s="179" t="e">
        <f ca="1"/>
        <v>#NAME?</v>
      </c>
      <c r="L956" s="175">
        <f>NR_to_Cash!C$9</f>
        <v>-54723.468549817509</v>
      </c>
      <c r="M956" s="175">
        <f>NR_to_Cash!D$9</f>
        <v>-177401.26576231886</v>
      </c>
      <c r="N956" s="175">
        <f>NR_to_Cash!E$9</f>
        <v>-150226.47815209487</v>
      </c>
      <c r="O956" s="175">
        <f>NR_to_Cash!F$9</f>
        <v>-172910.78815747867</v>
      </c>
      <c r="Q956" s="1">
        <v>949</v>
      </c>
      <c r="R956" s="176">
        <v>1795.142332323594</v>
      </c>
      <c r="S956" s="176">
        <v>228674.48212394956</v>
      </c>
      <c r="T956" s="176">
        <v>163010.59291209839</v>
      </c>
      <c r="U956" s="176">
        <v>78623.180350636365</v>
      </c>
      <c r="V956" s="2"/>
      <c r="W956" s="176">
        <v>-10145.447509829421</v>
      </c>
      <c r="X956" s="176">
        <v>-25511.140580779174</v>
      </c>
      <c r="Y956" s="176">
        <v>-14064.529602330411</v>
      </c>
      <c r="Z956" s="176">
        <v>-20350.109806456836</v>
      </c>
      <c r="AA956" s="2"/>
      <c r="AB956" s="175">
        <v>-54723.468549817509</v>
      </c>
      <c r="AC956" s="175">
        <v>-177401.26576231886</v>
      </c>
      <c r="AD956" s="175">
        <v>-150226.47815209487</v>
      </c>
      <c r="AE956" s="175">
        <v>-172910.78815747867</v>
      </c>
    </row>
    <row r="957" spans="1:31">
      <c r="A957" s="1">
        <v>950</v>
      </c>
      <c r="B957" s="176">
        <f>'T Revenue'!B954-'Year 0'!G$8+'Year 0'!G$122</f>
        <v>4963.7524581067264</v>
      </c>
      <c r="C957" s="176">
        <f>'T Revenue'!C954-'Revenue Requirement'!C$4+'Revenue Requirement'!C$33</f>
        <v>249579.9353441319</v>
      </c>
      <c r="D957" s="176">
        <f>'T Revenue'!D954-'Revenue Requirement'!D$4+'Revenue Requirement'!D$33</f>
        <v>148727.593476868</v>
      </c>
      <c r="E957" s="176">
        <f>'T Revenue'!E954-'Revenue Requirement'!E$4+'Revenue Requirement'!E$33</f>
        <v>120211.70922715496</v>
      </c>
      <c r="G957" s="179" t="e">
        <f ca="1"/>
        <v>#NAME?</v>
      </c>
      <c r="H957" s="179" t="e">
        <f ca="1"/>
        <v>#NAME?</v>
      </c>
      <c r="I957" s="179" t="e">
        <f ca="1"/>
        <v>#NAME?</v>
      </c>
      <c r="J957" s="179" t="e">
        <f ca="1"/>
        <v>#NAME?</v>
      </c>
      <c r="L957" s="175">
        <f>NR_to_Cash!C$9</f>
        <v>-54723.468549817509</v>
      </c>
      <c r="M957" s="175">
        <f>NR_to_Cash!D$9</f>
        <v>-177401.26576231886</v>
      </c>
      <c r="N957" s="175">
        <f>NR_to_Cash!E$9</f>
        <v>-150226.47815209487</v>
      </c>
      <c r="O957" s="175">
        <f>NR_to_Cash!F$9</f>
        <v>-172910.78815747867</v>
      </c>
      <c r="Q957" s="1">
        <v>950</v>
      </c>
      <c r="R957" s="176">
        <v>4963.7524581067264</v>
      </c>
      <c r="S957" s="176">
        <v>249579.9353441319</v>
      </c>
      <c r="T957" s="176">
        <v>148727.593476868</v>
      </c>
      <c r="U957" s="176">
        <v>120211.70922715496</v>
      </c>
      <c r="V957" s="2"/>
      <c r="W957" s="176">
        <v>-29.822516312240623</v>
      </c>
      <c r="X957" s="176">
        <v>-4477.2316929842345</v>
      </c>
      <c r="Y957" s="176">
        <v>-15250.5258291848</v>
      </c>
      <c r="Z957" s="176">
        <v>-4432.7606996148825</v>
      </c>
      <c r="AA957" s="2"/>
      <c r="AB957" s="175">
        <v>-54723.468549817509</v>
      </c>
      <c r="AC957" s="175">
        <v>-177401.26576231886</v>
      </c>
      <c r="AD957" s="175">
        <v>-150226.47815209487</v>
      </c>
      <c r="AE957" s="175">
        <v>-172910.78815747867</v>
      </c>
    </row>
    <row r="958" spans="1:31">
      <c r="A958" s="1">
        <v>951</v>
      </c>
      <c r="B958" s="176">
        <f>'T Revenue'!B955-'Year 0'!G$8+'Year 0'!G$122</f>
        <v>-12939.395071000792</v>
      </c>
      <c r="C958" s="176">
        <f>'T Revenue'!C955-'Revenue Requirement'!C$4+'Revenue Requirement'!C$33</f>
        <v>273382.92442612583</v>
      </c>
      <c r="D958" s="176">
        <f>'T Revenue'!D955-'Revenue Requirement'!D$4+'Revenue Requirement'!D$33</f>
        <v>199778.37940589315</v>
      </c>
      <c r="E958" s="176">
        <f>'T Revenue'!E955-'Revenue Requirement'!E$4+'Revenue Requirement'!E$33</f>
        <v>120314.20917196316</v>
      </c>
      <c r="G958" s="179" t="e">
        <f ca="1"/>
        <v>#NAME?</v>
      </c>
      <c r="H958" s="179" t="e">
        <f ca="1"/>
        <v>#NAME?</v>
      </c>
      <c r="I958" s="179" t="e">
        <f ca="1"/>
        <v>#NAME?</v>
      </c>
      <c r="J958" s="179" t="e">
        <f ca="1"/>
        <v>#NAME?</v>
      </c>
      <c r="L958" s="175">
        <f>NR_to_Cash!C$9</f>
        <v>-54723.468549817509</v>
      </c>
      <c r="M958" s="175">
        <f>NR_to_Cash!D$9</f>
        <v>-177401.26576231886</v>
      </c>
      <c r="N958" s="175">
        <f>NR_to_Cash!E$9</f>
        <v>-150226.47815209487</v>
      </c>
      <c r="O958" s="175">
        <f>NR_to_Cash!F$9</f>
        <v>-172910.78815747867</v>
      </c>
      <c r="Q958" s="1">
        <v>951</v>
      </c>
      <c r="R958" s="176">
        <v>-12939.395071000792</v>
      </c>
      <c r="S958" s="176">
        <v>273382.92442612583</v>
      </c>
      <c r="T958" s="176">
        <v>199778.37940589315</v>
      </c>
      <c r="U958" s="176">
        <v>120314.20917196316</v>
      </c>
      <c r="V958" s="2"/>
      <c r="W958" s="176">
        <v>-52109.33136312326</v>
      </c>
      <c r="X958" s="176">
        <v>3690.2506528503727</v>
      </c>
      <c r="Y958" s="176">
        <v>9614.5958184089977</v>
      </c>
      <c r="Z958" s="176">
        <v>-35959.434204205405</v>
      </c>
      <c r="AA958" s="2"/>
      <c r="AB958" s="175">
        <v>-54723.468549817509</v>
      </c>
      <c r="AC958" s="175">
        <v>-177401.26576231886</v>
      </c>
      <c r="AD958" s="175">
        <v>-150226.47815209487</v>
      </c>
      <c r="AE958" s="175">
        <v>-172910.78815747867</v>
      </c>
    </row>
    <row r="959" spans="1:31">
      <c r="A959" s="1">
        <v>952</v>
      </c>
      <c r="B959" s="176">
        <f>'T Revenue'!B956-'Year 0'!G$8+'Year 0'!G$122</f>
        <v>8252.8956061585341</v>
      </c>
      <c r="C959" s="176">
        <f>'T Revenue'!C956-'Revenue Requirement'!C$4+'Revenue Requirement'!C$33</f>
        <v>250324.69266431662</v>
      </c>
      <c r="D959" s="176">
        <f>'T Revenue'!D956-'Revenue Requirement'!D$4+'Revenue Requirement'!D$33</f>
        <v>105229.31011324818</v>
      </c>
      <c r="E959" s="176">
        <f>'T Revenue'!E956-'Revenue Requirement'!E$4+'Revenue Requirement'!E$33</f>
        <v>91614.930478283437</v>
      </c>
      <c r="G959" s="179" t="e">
        <f ca="1"/>
        <v>#NAME?</v>
      </c>
      <c r="H959" s="179" t="e">
        <f ca="1"/>
        <v>#NAME?</v>
      </c>
      <c r="I959" s="179" t="e">
        <f ca="1"/>
        <v>#NAME?</v>
      </c>
      <c r="J959" s="179" t="e">
        <f ca="1"/>
        <v>#NAME?</v>
      </c>
      <c r="L959" s="175">
        <f>NR_to_Cash!C$9</f>
        <v>-54723.468549817509</v>
      </c>
      <c r="M959" s="175">
        <f>NR_to_Cash!D$9</f>
        <v>-177401.26576231886</v>
      </c>
      <c r="N959" s="175">
        <f>NR_to_Cash!E$9</f>
        <v>-150226.47815209487</v>
      </c>
      <c r="O959" s="175">
        <f>NR_to_Cash!F$9</f>
        <v>-172910.78815747867</v>
      </c>
      <c r="Q959" s="1">
        <v>952</v>
      </c>
      <c r="R959" s="176">
        <v>8252.8956061585341</v>
      </c>
      <c r="S959" s="176">
        <v>250324.69266431662</v>
      </c>
      <c r="T959" s="176">
        <v>105229.31011324818</v>
      </c>
      <c r="U959" s="176">
        <v>91614.930478283437</v>
      </c>
      <c r="V959" s="2"/>
      <c r="W959" s="176">
        <v>-49925.323847980821</v>
      </c>
      <c r="X959" s="176">
        <v>-46807.202029685955</v>
      </c>
      <c r="Y959" s="176">
        <v>-16093.986914282897</v>
      </c>
      <c r="Z959" s="176">
        <v>-26001.199428751133</v>
      </c>
      <c r="AA959" s="2"/>
      <c r="AB959" s="175">
        <v>-54723.468549817509</v>
      </c>
      <c r="AC959" s="175">
        <v>-177401.26576231886</v>
      </c>
      <c r="AD959" s="175">
        <v>-150226.47815209487</v>
      </c>
      <c r="AE959" s="175">
        <v>-172910.78815747867</v>
      </c>
    </row>
    <row r="960" spans="1:31">
      <c r="A960" s="1">
        <v>953</v>
      </c>
      <c r="B960" s="176">
        <f>'T Revenue'!B957-'Year 0'!G$8+'Year 0'!G$122</f>
        <v>3503.5129650966264</v>
      </c>
      <c r="C960" s="176">
        <f>'T Revenue'!C957-'Revenue Requirement'!C$4+'Revenue Requirement'!C$33</f>
        <v>222144.32404528908</v>
      </c>
      <c r="D960" s="176">
        <f>'T Revenue'!D957-'Revenue Requirement'!D$4+'Revenue Requirement'!D$33</f>
        <v>134523.23191275937</v>
      </c>
      <c r="E960" s="176">
        <f>'T Revenue'!E957-'Revenue Requirement'!E$4+'Revenue Requirement'!E$33</f>
        <v>71847.771235503489</v>
      </c>
      <c r="G960" s="179" t="e">
        <f ca="1"/>
        <v>#NAME?</v>
      </c>
      <c r="H960" s="179" t="e">
        <f ca="1"/>
        <v>#NAME?</v>
      </c>
      <c r="I960" s="179" t="e">
        <f ca="1"/>
        <v>#NAME?</v>
      </c>
      <c r="J960" s="179" t="e">
        <f ca="1"/>
        <v>#NAME?</v>
      </c>
      <c r="L960" s="175">
        <f>NR_to_Cash!C$9</f>
        <v>-54723.468549817509</v>
      </c>
      <c r="M960" s="175">
        <f>NR_to_Cash!D$9</f>
        <v>-177401.26576231886</v>
      </c>
      <c r="N960" s="175">
        <f>NR_to_Cash!E$9</f>
        <v>-150226.47815209487</v>
      </c>
      <c r="O960" s="175">
        <f>NR_to_Cash!F$9</f>
        <v>-172910.78815747867</v>
      </c>
      <c r="Q960" s="1">
        <v>953</v>
      </c>
      <c r="R960" s="176">
        <v>3503.5129650966264</v>
      </c>
      <c r="S960" s="176">
        <v>222144.32404528908</v>
      </c>
      <c r="T960" s="176">
        <v>134523.23191275937</v>
      </c>
      <c r="U960" s="176">
        <v>71847.771235503489</v>
      </c>
      <c r="V960" s="2"/>
      <c r="W960" s="176">
        <v>-11759.771258520428</v>
      </c>
      <c r="X960" s="176">
        <v>-15000.841518195812</v>
      </c>
      <c r="Y960" s="176">
        <v>3247.6614888240583</v>
      </c>
      <c r="Z960" s="176">
        <v>-4934.8943310887553</v>
      </c>
      <c r="AA960" s="2"/>
      <c r="AB960" s="175">
        <v>-54723.468549817509</v>
      </c>
      <c r="AC960" s="175">
        <v>-177401.26576231886</v>
      </c>
      <c r="AD960" s="175">
        <v>-150226.47815209487</v>
      </c>
      <c r="AE960" s="175">
        <v>-172910.78815747867</v>
      </c>
    </row>
    <row r="961" spans="1:31">
      <c r="A961" s="1">
        <v>954</v>
      </c>
      <c r="B961" s="176">
        <f>'T Revenue'!B958-'Year 0'!G$8+'Year 0'!G$122</f>
        <v>-14815.204465587391</v>
      </c>
      <c r="C961" s="176">
        <f>'T Revenue'!C958-'Revenue Requirement'!C$4+'Revenue Requirement'!C$33</f>
        <v>226939.8595201117</v>
      </c>
      <c r="D961" s="176">
        <f>'T Revenue'!D958-'Revenue Requirement'!D$4+'Revenue Requirement'!D$33</f>
        <v>133562.2880012528</v>
      </c>
      <c r="E961" s="176">
        <f>'T Revenue'!E958-'Revenue Requirement'!E$4+'Revenue Requirement'!E$33</f>
        <v>109836.30061172228</v>
      </c>
      <c r="G961" s="179" t="e">
        <f ca="1"/>
        <v>#NAME?</v>
      </c>
      <c r="H961" s="179" t="e">
        <f ca="1"/>
        <v>#NAME?</v>
      </c>
      <c r="I961" s="179" t="e">
        <f ca="1"/>
        <v>#NAME?</v>
      </c>
      <c r="J961" s="179" t="e">
        <f ca="1"/>
        <v>#NAME?</v>
      </c>
      <c r="L961" s="175">
        <f>NR_to_Cash!C$9</f>
        <v>-54723.468549817509</v>
      </c>
      <c r="M961" s="175">
        <f>NR_to_Cash!D$9</f>
        <v>-177401.26576231886</v>
      </c>
      <c r="N961" s="175">
        <f>NR_to_Cash!E$9</f>
        <v>-150226.47815209487</v>
      </c>
      <c r="O961" s="175">
        <f>NR_to_Cash!F$9</f>
        <v>-172910.78815747867</v>
      </c>
      <c r="Q961" s="1">
        <v>954</v>
      </c>
      <c r="R961" s="176">
        <v>-14815.204465587391</v>
      </c>
      <c r="S961" s="176">
        <v>226939.8595201117</v>
      </c>
      <c r="T961" s="176">
        <v>133562.2880012528</v>
      </c>
      <c r="U961" s="176">
        <v>109836.30061172228</v>
      </c>
      <c r="V961" s="2"/>
      <c r="W961" s="176">
        <v>-50302.774013418122</v>
      </c>
      <c r="X961" s="176">
        <v>-10961.074487968814</v>
      </c>
      <c r="Y961" s="176">
        <v>-1838.0232149327639</v>
      </c>
      <c r="Z961" s="176">
        <v>-43165.224365421804</v>
      </c>
      <c r="AA961" s="2"/>
      <c r="AB961" s="175">
        <v>-54723.468549817509</v>
      </c>
      <c r="AC961" s="175">
        <v>-177401.26576231886</v>
      </c>
      <c r="AD961" s="175">
        <v>-150226.47815209487</v>
      </c>
      <c r="AE961" s="175">
        <v>-172910.78815747867</v>
      </c>
    </row>
    <row r="962" spans="1:31">
      <c r="A962" s="1">
        <v>955</v>
      </c>
      <c r="B962" s="176">
        <f>'T Revenue'!B959-'Year 0'!G$8+'Year 0'!G$122</f>
        <v>17834.335497664753</v>
      </c>
      <c r="C962" s="176">
        <f>'T Revenue'!C959-'Revenue Requirement'!C$4+'Revenue Requirement'!C$33</f>
        <v>224916.22379143164</v>
      </c>
      <c r="D962" s="176">
        <f>'T Revenue'!D959-'Revenue Requirement'!D$4+'Revenue Requirement'!D$33</f>
        <v>172545.50164045556</v>
      </c>
      <c r="E962" s="176">
        <f>'T Revenue'!E959-'Revenue Requirement'!E$4+'Revenue Requirement'!E$33</f>
        <v>147203.23314364697</v>
      </c>
      <c r="G962" s="179" t="e">
        <f ca="1"/>
        <v>#NAME?</v>
      </c>
      <c r="H962" s="179" t="e">
        <f ca="1"/>
        <v>#NAME?</v>
      </c>
      <c r="I962" s="179" t="e">
        <f ca="1"/>
        <v>#NAME?</v>
      </c>
      <c r="J962" s="179" t="e">
        <f ca="1"/>
        <v>#NAME?</v>
      </c>
      <c r="L962" s="175">
        <f>NR_to_Cash!C$9</f>
        <v>-54723.468549817509</v>
      </c>
      <c r="M962" s="175">
        <f>NR_to_Cash!D$9</f>
        <v>-177401.26576231886</v>
      </c>
      <c r="N962" s="175">
        <f>NR_to_Cash!E$9</f>
        <v>-150226.47815209487</v>
      </c>
      <c r="O962" s="175">
        <f>NR_to_Cash!F$9</f>
        <v>-172910.78815747867</v>
      </c>
      <c r="Q962" s="1">
        <v>955</v>
      </c>
      <c r="R962" s="176">
        <v>17834.335497664753</v>
      </c>
      <c r="S962" s="176">
        <v>224916.22379143164</v>
      </c>
      <c r="T962" s="176">
        <v>172545.50164045556</v>
      </c>
      <c r="U962" s="176">
        <v>147203.23314364697</v>
      </c>
      <c r="V962" s="2"/>
      <c r="W962" s="176">
        <v>-29327.496718735085</v>
      </c>
      <c r="X962" s="176">
        <v>-12811.493981894106</v>
      </c>
      <c r="Y962" s="176">
        <v>-41863.428612484597</v>
      </c>
      <c r="Z962" s="176">
        <v>-21693.792200252647</v>
      </c>
      <c r="AA962" s="2"/>
      <c r="AB962" s="175">
        <v>-54723.468549817509</v>
      </c>
      <c r="AC962" s="175">
        <v>-177401.26576231886</v>
      </c>
      <c r="AD962" s="175">
        <v>-150226.47815209487</v>
      </c>
      <c r="AE962" s="175">
        <v>-172910.78815747867</v>
      </c>
    </row>
    <row r="963" spans="1:31">
      <c r="A963" s="1">
        <v>956</v>
      </c>
      <c r="B963" s="176">
        <f>'T Revenue'!B960-'Year 0'!G$8+'Year 0'!G$122</f>
        <v>7396.1632988543715</v>
      </c>
      <c r="C963" s="176">
        <f>'T Revenue'!C960-'Revenue Requirement'!C$4+'Revenue Requirement'!C$33</f>
        <v>242798.21962609817</v>
      </c>
      <c r="D963" s="176">
        <f>'T Revenue'!D960-'Revenue Requirement'!D$4+'Revenue Requirement'!D$33</f>
        <v>167330.23963873601</v>
      </c>
      <c r="E963" s="176">
        <f>'T Revenue'!E960-'Revenue Requirement'!E$4+'Revenue Requirement'!E$33</f>
        <v>56676.730188177433</v>
      </c>
      <c r="G963" s="179" t="e">
        <f ca="1"/>
        <v>#NAME?</v>
      </c>
      <c r="H963" s="179" t="e">
        <f ca="1"/>
        <v>#NAME?</v>
      </c>
      <c r="I963" s="179" t="e">
        <f ca="1"/>
        <v>#NAME?</v>
      </c>
      <c r="J963" s="179" t="e">
        <f ca="1"/>
        <v>#NAME?</v>
      </c>
      <c r="L963" s="175">
        <f>NR_to_Cash!C$9</f>
        <v>-54723.468549817509</v>
      </c>
      <c r="M963" s="175">
        <f>NR_to_Cash!D$9</f>
        <v>-177401.26576231886</v>
      </c>
      <c r="N963" s="175">
        <f>NR_to_Cash!E$9</f>
        <v>-150226.47815209487</v>
      </c>
      <c r="O963" s="175">
        <f>NR_to_Cash!F$9</f>
        <v>-172910.78815747867</v>
      </c>
      <c r="Q963" s="1">
        <v>956</v>
      </c>
      <c r="R963" s="176">
        <v>7396.1632988543715</v>
      </c>
      <c r="S963" s="176">
        <v>242798.21962609817</v>
      </c>
      <c r="T963" s="176">
        <v>167330.23963873601</v>
      </c>
      <c r="U963" s="176">
        <v>56676.730188177433</v>
      </c>
      <c r="V963" s="2"/>
      <c r="W963" s="176">
        <v>-19711.462534903898</v>
      </c>
      <c r="X963" s="176">
        <v>-32092.287067495985</v>
      </c>
      <c r="Y963" s="176">
        <v>-4763.2025063589681</v>
      </c>
      <c r="Z963" s="176">
        <v>582.41047318419442</v>
      </c>
      <c r="AA963" s="2"/>
      <c r="AB963" s="175">
        <v>-54723.468549817509</v>
      </c>
      <c r="AC963" s="175">
        <v>-177401.26576231886</v>
      </c>
      <c r="AD963" s="175">
        <v>-150226.47815209487</v>
      </c>
      <c r="AE963" s="175">
        <v>-172910.78815747867</v>
      </c>
    </row>
    <row r="964" spans="1:31">
      <c r="A964" s="1">
        <v>957</v>
      </c>
      <c r="B964" s="176">
        <f>'T Revenue'!B961-'Year 0'!G$8+'Year 0'!G$122</f>
        <v>-2938.4308546935208</v>
      </c>
      <c r="C964" s="176">
        <f>'T Revenue'!C961-'Revenue Requirement'!C$4+'Revenue Requirement'!C$33</f>
        <v>235075.25312399678</v>
      </c>
      <c r="D964" s="176">
        <f>'T Revenue'!D961-'Revenue Requirement'!D$4+'Revenue Requirement'!D$33</f>
        <v>125508.5249037568</v>
      </c>
      <c r="E964" s="176">
        <f>'T Revenue'!E961-'Revenue Requirement'!E$4+'Revenue Requirement'!E$33</f>
        <v>45098.412385943346</v>
      </c>
      <c r="G964" s="179" t="e">
        <f ca="1"/>
        <v>#NAME?</v>
      </c>
      <c r="H964" s="179" t="e">
        <f ca="1"/>
        <v>#NAME?</v>
      </c>
      <c r="I964" s="179" t="e">
        <f ca="1"/>
        <v>#NAME?</v>
      </c>
      <c r="J964" s="179" t="e">
        <f ca="1"/>
        <v>#NAME?</v>
      </c>
      <c r="L964" s="175">
        <f>NR_to_Cash!C$9</f>
        <v>-54723.468549817509</v>
      </c>
      <c r="M964" s="175">
        <f>NR_to_Cash!D$9</f>
        <v>-177401.26576231886</v>
      </c>
      <c r="N964" s="175">
        <f>NR_to_Cash!E$9</f>
        <v>-150226.47815209487</v>
      </c>
      <c r="O964" s="175">
        <f>NR_to_Cash!F$9</f>
        <v>-172910.78815747867</v>
      </c>
      <c r="Q964" s="1">
        <v>957</v>
      </c>
      <c r="R964" s="176">
        <v>-2938.4308546935208</v>
      </c>
      <c r="S964" s="176">
        <v>235075.25312399678</v>
      </c>
      <c r="T964" s="176">
        <v>125508.5249037568</v>
      </c>
      <c r="U964" s="176">
        <v>45098.412385943346</v>
      </c>
      <c r="V964" s="2"/>
      <c r="W964" s="176">
        <v>-49074.491990863113</v>
      </c>
      <c r="X964" s="176">
        <v>-52087.000070061302</v>
      </c>
      <c r="Y964" s="176">
        <v>-12843.698536649579</v>
      </c>
      <c r="Z964" s="176">
        <v>4385.2802768326364</v>
      </c>
      <c r="AA964" s="2"/>
      <c r="AB964" s="175">
        <v>-54723.468549817509</v>
      </c>
      <c r="AC964" s="175">
        <v>-177401.26576231886</v>
      </c>
      <c r="AD964" s="175">
        <v>-150226.47815209487</v>
      </c>
      <c r="AE964" s="175">
        <v>-172910.78815747867</v>
      </c>
    </row>
    <row r="965" spans="1:31">
      <c r="A965" s="1">
        <v>958</v>
      </c>
      <c r="B965" s="176">
        <f>'T Revenue'!B962-'Year 0'!G$8+'Year 0'!G$122</f>
        <v>11055.716106988722</v>
      </c>
      <c r="C965" s="176">
        <f>'T Revenue'!C962-'Revenue Requirement'!C$4+'Revenue Requirement'!C$33</f>
        <v>241680.69820666034</v>
      </c>
      <c r="D965" s="176">
        <f>'T Revenue'!D962-'Revenue Requirement'!D$4+'Revenue Requirement'!D$33</f>
        <v>156720.24159262748</v>
      </c>
      <c r="E965" s="176">
        <f>'T Revenue'!E962-'Revenue Requirement'!E$4+'Revenue Requirement'!E$33</f>
        <v>136220.71846169489</v>
      </c>
      <c r="G965" s="179" t="e">
        <f ca="1"/>
        <v>#NAME?</v>
      </c>
      <c r="H965" s="179" t="e">
        <f ca="1"/>
        <v>#NAME?</v>
      </c>
      <c r="I965" s="179" t="e">
        <f ca="1"/>
        <v>#NAME?</v>
      </c>
      <c r="J965" s="179" t="e">
        <f ca="1"/>
        <v>#NAME?</v>
      </c>
      <c r="L965" s="175">
        <f>NR_to_Cash!C$9</f>
        <v>-54723.468549817509</v>
      </c>
      <c r="M965" s="175">
        <f>NR_to_Cash!D$9</f>
        <v>-177401.26576231886</v>
      </c>
      <c r="N965" s="175">
        <f>NR_to_Cash!E$9</f>
        <v>-150226.47815209487</v>
      </c>
      <c r="O965" s="175">
        <f>NR_to_Cash!F$9</f>
        <v>-172910.78815747867</v>
      </c>
      <c r="Q965" s="1">
        <v>958</v>
      </c>
      <c r="R965" s="176">
        <v>11055.716106988722</v>
      </c>
      <c r="S965" s="176">
        <v>241680.69820666034</v>
      </c>
      <c r="T965" s="176">
        <v>156720.24159262748</v>
      </c>
      <c r="U965" s="176">
        <v>136220.71846169489</v>
      </c>
      <c r="V965" s="2"/>
      <c r="W965" s="176">
        <v>-15114.267722092336</v>
      </c>
      <c r="X965" s="176">
        <v>-18156.323739003623</v>
      </c>
      <c r="Y965" s="176">
        <v>-14281.748688265914</v>
      </c>
      <c r="Z965" s="176">
        <v>11754.998411460547</v>
      </c>
      <c r="AA965" s="2"/>
      <c r="AB965" s="175">
        <v>-54723.468549817509</v>
      </c>
      <c r="AC965" s="175">
        <v>-177401.26576231886</v>
      </c>
      <c r="AD965" s="175">
        <v>-150226.47815209487</v>
      </c>
      <c r="AE965" s="175">
        <v>-172910.78815747867</v>
      </c>
    </row>
    <row r="966" spans="1:31">
      <c r="A966" s="1">
        <v>959</v>
      </c>
      <c r="B966" s="176">
        <f>'T Revenue'!B963-'Year 0'!G$8+'Year 0'!G$122</f>
        <v>-4987.2928393448237</v>
      </c>
      <c r="C966" s="176">
        <f>'T Revenue'!C963-'Revenue Requirement'!C$4+'Revenue Requirement'!C$33</f>
        <v>221544.08516071225</v>
      </c>
      <c r="D966" s="176">
        <f>'T Revenue'!D963-'Revenue Requirement'!D$4+'Revenue Requirement'!D$33</f>
        <v>162372.53306555469</v>
      </c>
      <c r="E966" s="176">
        <f>'T Revenue'!E963-'Revenue Requirement'!E$4+'Revenue Requirement'!E$33</f>
        <v>176131.96929227118</v>
      </c>
      <c r="G966" s="179" t="e">
        <f ca="1"/>
        <v>#NAME?</v>
      </c>
      <c r="H966" s="179" t="e">
        <f ca="1"/>
        <v>#NAME?</v>
      </c>
      <c r="I966" s="179" t="e">
        <f ca="1"/>
        <v>#NAME?</v>
      </c>
      <c r="J966" s="179" t="e">
        <f ca="1"/>
        <v>#NAME?</v>
      </c>
      <c r="L966" s="175">
        <f>NR_to_Cash!C$9</f>
        <v>-54723.468549817509</v>
      </c>
      <c r="M966" s="175">
        <f>NR_to_Cash!D$9</f>
        <v>-177401.26576231886</v>
      </c>
      <c r="N966" s="175">
        <f>NR_to_Cash!E$9</f>
        <v>-150226.47815209487</v>
      </c>
      <c r="O966" s="175">
        <f>NR_to_Cash!F$9</f>
        <v>-172910.78815747867</v>
      </c>
      <c r="Q966" s="1">
        <v>959</v>
      </c>
      <c r="R966" s="176">
        <v>-4987.2928393448237</v>
      </c>
      <c r="S966" s="176">
        <v>221544.08516071225</v>
      </c>
      <c r="T966" s="176">
        <v>162372.53306555469</v>
      </c>
      <c r="U966" s="176">
        <v>176131.96929227118</v>
      </c>
      <c r="V966" s="2"/>
      <c r="W966" s="176">
        <v>10301.33728904184</v>
      </c>
      <c r="X966" s="176">
        <v>-2249.6692154624034</v>
      </c>
      <c r="Y966" s="176">
        <v>-24862.605965923285</v>
      </c>
      <c r="Z966" s="176">
        <v>-6614.5387584420387</v>
      </c>
      <c r="AA966" s="2"/>
      <c r="AB966" s="175">
        <v>-54723.468549817509</v>
      </c>
      <c r="AC966" s="175">
        <v>-177401.26576231886</v>
      </c>
      <c r="AD966" s="175">
        <v>-150226.47815209487</v>
      </c>
      <c r="AE966" s="175">
        <v>-172910.78815747867</v>
      </c>
    </row>
    <row r="967" spans="1:31">
      <c r="A967" s="1">
        <v>960</v>
      </c>
      <c r="B967" s="176">
        <f>'T Revenue'!B964-'Year 0'!G$8+'Year 0'!G$122</f>
        <v>9285.9208373022266</v>
      </c>
      <c r="C967" s="176">
        <f>'T Revenue'!C964-'Revenue Requirement'!C$4+'Revenue Requirement'!C$33</f>
        <v>228661.02438813099</v>
      </c>
      <c r="D967" s="176">
        <f>'T Revenue'!D964-'Revenue Requirement'!D$4+'Revenue Requirement'!D$33</f>
        <v>171960.25347090047</v>
      </c>
      <c r="E967" s="176">
        <f>'T Revenue'!E964-'Revenue Requirement'!E$4+'Revenue Requirement'!E$33</f>
        <v>117554.1502074555</v>
      </c>
      <c r="G967" s="179" t="e">
        <f ca="1"/>
        <v>#NAME?</v>
      </c>
      <c r="H967" s="179" t="e">
        <f ca="1"/>
        <v>#NAME?</v>
      </c>
      <c r="I967" s="179" t="e">
        <f ca="1"/>
        <v>#NAME?</v>
      </c>
      <c r="J967" s="179" t="e">
        <f ca="1"/>
        <v>#NAME?</v>
      </c>
      <c r="L967" s="175">
        <f>NR_to_Cash!C$9</f>
        <v>-54723.468549817509</v>
      </c>
      <c r="M967" s="175">
        <f>NR_to_Cash!D$9</f>
        <v>-177401.26576231886</v>
      </c>
      <c r="N967" s="175">
        <f>NR_to_Cash!E$9</f>
        <v>-150226.47815209487</v>
      </c>
      <c r="O967" s="175">
        <f>NR_to_Cash!F$9</f>
        <v>-172910.78815747867</v>
      </c>
      <c r="Q967" s="1">
        <v>960</v>
      </c>
      <c r="R967" s="176">
        <v>9285.9208373022266</v>
      </c>
      <c r="S967" s="176">
        <v>228661.02438813099</v>
      </c>
      <c r="T967" s="176">
        <v>171960.25347090047</v>
      </c>
      <c r="U967" s="176">
        <v>117554.1502074555</v>
      </c>
      <c r="V967" s="2"/>
      <c r="W967" s="176">
        <v>-1686.3279560805531</v>
      </c>
      <c r="X967" s="176">
        <v>8166.239771388704</v>
      </c>
      <c r="Y967" s="176">
        <v>-54441.455204136902</v>
      </c>
      <c r="Z967" s="176">
        <v>-2367.2539390015882</v>
      </c>
      <c r="AA967" s="2"/>
      <c r="AB967" s="175">
        <v>-54723.468549817509</v>
      </c>
      <c r="AC967" s="175">
        <v>-177401.26576231886</v>
      </c>
      <c r="AD967" s="175">
        <v>-150226.47815209487</v>
      </c>
      <c r="AE967" s="175">
        <v>-172910.78815747867</v>
      </c>
    </row>
    <row r="968" spans="1:31">
      <c r="A968" s="1">
        <v>961</v>
      </c>
      <c r="B968" s="176">
        <f>'T Revenue'!B965-'Year 0'!G$8+'Year 0'!G$122</f>
        <v>10370.856331968214</v>
      </c>
      <c r="C968" s="176">
        <f>'T Revenue'!C965-'Revenue Requirement'!C$4+'Revenue Requirement'!C$33</f>
        <v>217208.05363646289</v>
      </c>
      <c r="D968" s="176">
        <f>'T Revenue'!D965-'Revenue Requirement'!D$4+'Revenue Requirement'!D$33</f>
        <v>152481.05695496034</v>
      </c>
      <c r="E968" s="176">
        <f>'T Revenue'!E965-'Revenue Requirement'!E$4+'Revenue Requirement'!E$33</f>
        <v>90715.883020066889</v>
      </c>
      <c r="G968" s="179" t="e">
        <f ca="1"/>
        <v>#NAME?</v>
      </c>
      <c r="H968" s="179" t="e">
        <f ca="1"/>
        <v>#NAME?</v>
      </c>
      <c r="I968" s="179" t="e">
        <f ca="1"/>
        <v>#NAME?</v>
      </c>
      <c r="J968" s="179" t="e">
        <f ca="1"/>
        <v>#NAME?</v>
      </c>
      <c r="L968" s="175">
        <f>NR_to_Cash!C$9</f>
        <v>-54723.468549817509</v>
      </c>
      <c r="M968" s="175">
        <f>NR_to_Cash!D$9</f>
        <v>-177401.26576231886</v>
      </c>
      <c r="N968" s="175">
        <f>NR_to_Cash!E$9</f>
        <v>-150226.47815209487</v>
      </c>
      <c r="O968" s="175">
        <f>NR_to_Cash!F$9</f>
        <v>-172910.78815747867</v>
      </c>
      <c r="Q968" s="1">
        <v>961</v>
      </c>
      <c r="R968" s="176">
        <v>10370.856331968214</v>
      </c>
      <c r="S968" s="176">
        <v>217208.05363646289</v>
      </c>
      <c r="T968" s="176">
        <v>152481.05695496034</v>
      </c>
      <c r="U968" s="176">
        <v>90715.883020066889</v>
      </c>
      <c r="V968" s="2"/>
      <c r="W968" s="176">
        <v>-20096.097110972158</v>
      </c>
      <c r="X968" s="176">
        <v>-15952.477502631722</v>
      </c>
      <c r="Y968" s="176">
        <v>-34121.551193668507</v>
      </c>
      <c r="Z968" s="176">
        <v>2905.8590915831737</v>
      </c>
      <c r="AA968" s="2"/>
      <c r="AB968" s="175">
        <v>-54723.468549817509</v>
      </c>
      <c r="AC968" s="175">
        <v>-177401.26576231886</v>
      </c>
      <c r="AD968" s="175">
        <v>-150226.47815209487</v>
      </c>
      <c r="AE968" s="175">
        <v>-172910.78815747867</v>
      </c>
    </row>
    <row r="969" spans="1:31">
      <c r="A969" s="1">
        <v>962</v>
      </c>
      <c r="B969" s="176">
        <f>'T Revenue'!B966-'Year 0'!G$8+'Year 0'!G$122</f>
        <v>-12059.879477101145</v>
      </c>
      <c r="C969" s="176">
        <f>'T Revenue'!C966-'Revenue Requirement'!C$4+'Revenue Requirement'!C$33</f>
        <v>237481.81318734982</v>
      </c>
      <c r="D969" s="176">
        <f>'T Revenue'!D966-'Revenue Requirement'!D$4+'Revenue Requirement'!D$33</f>
        <v>196272.81177003356</v>
      </c>
      <c r="E969" s="176">
        <f>'T Revenue'!E966-'Revenue Requirement'!E$4+'Revenue Requirement'!E$33</f>
        <v>99825.233993688831</v>
      </c>
      <c r="G969" s="179" t="e">
        <f ca="1"/>
        <v>#NAME?</v>
      </c>
      <c r="H969" s="179" t="e">
        <f ca="1"/>
        <v>#NAME?</v>
      </c>
      <c r="I969" s="179" t="e">
        <f ca="1"/>
        <v>#NAME?</v>
      </c>
      <c r="J969" s="179" t="e">
        <f ca="1"/>
        <v>#NAME?</v>
      </c>
      <c r="L969" s="175">
        <f>NR_to_Cash!C$9</f>
        <v>-54723.468549817509</v>
      </c>
      <c r="M969" s="175">
        <f>NR_to_Cash!D$9</f>
        <v>-177401.26576231886</v>
      </c>
      <c r="N969" s="175">
        <f>NR_to_Cash!E$9</f>
        <v>-150226.47815209487</v>
      </c>
      <c r="O969" s="175">
        <f>NR_to_Cash!F$9</f>
        <v>-172910.78815747867</v>
      </c>
      <c r="Q969" s="1">
        <v>962</v>
      </c>
      <c r="R969" s="176">
        <v>-12059.879477101145</v>
      </c>
      <c r="S969" s="176">
        <v>237481.81318734982</v>
      </c>
      <c r="T969" s="176">
        <v>196272.81177003356</v>
      </c>
      <c r="U969" s="176">
        <v>99825.233993688831</v>
      </c>
      <c r="V969" s="2"/>
      <c r="W969" s="176">
        <v>-39065.802908358863</v>
      </c>
      <c r="X969" s="176">
        <v>-13977.418577527627</v>
      </c>
      <c r="Y969" s="176">
        <v>-26978.324311310891</v>
      </c>
      <c r="Z969" s="176">
        <v>-6502.736592534231</v>
      </c>
      <c r="AA969" s="2"/>
      <c r="AB969" s="175">
        <v>-54723.468549817509</v>
      </c>
      <c r="AC969" s="175">
        <v>-177401.26576231886</v>
      </c>
      <c r="AD969" s="175">
        <v>-150226.47815209487</v>
      </c>
      <c r="AE969" s="175">
        <v>-172910.78815747867</v>
      </c>
    </row>
    <row r="970" spans="1:31">
      <c r="A970" s="1">
        <v>963</v>
      </c>
      <c r="B970" s="176">
        <f>'T Revenue'!B967-'Year 0'!G$8+'Year 0'!G$122</f>
        <v>5414.9763131560758</v>
      </c>
      <c r="C970" s="176">
        <f>'T Revenue'!C967-'Revenue Requirement'!C$4+'Revenue Requirement'!C$33</f>
        <v>209096.07877839031</v>
      </c>
      <c r="D970" s="176">
        <f>'T Revenue'!D967-'Revenue Requirement'!D$4+'Revenue Requirement'!D$33</f>
        <v>162888.82434285572</v>
      </c>
      <c r="E970" s="176">
        <f>'T Revenue'!E967-'Revenue Requirement'!E$4+'Revenue Requirement'!E$33</f>
        <v>95127.13168883929</v>
      </c>
      <c r="G970" s="179" t="e">
        <f ca="1"/>
        <v>#NAME?</v>
      </c>
      <c r="H970" s="179" t="e">
        <f ca="1"/>
        <v>#NAME?</v>
      </c>
      <c r="I970" s="179" t="e">
        <f ca="1"/>
        <v>#NAME?</v>
      </c>
      <c r="J970" s="179" t="e">
        <f ca="1"/>
        <v>#NAME?</v>
      </c>
      <c r="L970" s="175">
        <f>NR_to_Cash!C$9</f>
        <v>-54723.468549817509</v>
      </c>
      <c r="M970" s="175">
        <f>NR_to_Cash!D$9</f>
        <v>-177401.26576231886</v>
      </c>
      <c r="N970" s="175">
        <f>NR_to_Cash!E$9</f>
        <v>-150226.47815209487</v>
      </c>
      <c r="O970" s="175">
        <f>NR_to_Cash!F$9</f>
        <v>-172910.78815747867</v>
      </c>
      <c r="Q970" s="1">
        <v>963</v>
      </c>
      <c r="R970" s="176">
        <v>5414.9763131560758</v>
      </c>
      <c r="S970" s="176">
        <v>209096.07877839031</v>
      </c>
      <c r="T970" s="176">
        <v>162888.82434285572</v>
      </c>
      <c r="U970" s="176">
        <v>95127.13168883929</v>
      </c>
      <c r="V970" s="2"/>
      <c r="W970" s="176">
        <v>10409.368460842757</v>
      </c>
      <c r="X970" s="176">
        <v>16241.055096647702</v>
      </c>
      <c r="Y970" s="176">
        <v>-14020.119896990247</v>
      </c>
      <c r="Z970" s="176">
        <v>-12755.225833979901</v>
      </c>
      <c r="AA970" s="2"/>
      <c r="AB970" s="175">
        <v>-54723.468549817509</v>
      </c>
      <c r="AC970" s="175">
        <v>-177401.26576231886</v>
      </c>
      <c r="AD970" s="175">
        <v>-150226.47815209487</v>
      </c>
      <c r="AE970" s="175">
        <v>-172910.78815747867</v>
      </c>
    </row>
    <row r="971" spans="1:31">
      <c r="A971" s="1">
        <v>964</v>
      </c>
      <c r="B971" s="176">
        <f>'T Revenue'!B968-'Year 0'!G$8+'Year 0'!G$122</f>
        <v>1906.0035888839047</v>
      </c>
      <c r="C971" s="176">
        <f>'T Revenue'!C968-'Revenue Requirement'!C$4+'Revenue Requirement'!C$33</f>
        <v>249208.61825677659</v>
      </c>
      <c r="D971" s="176">
        <f>'T Revenue'!D968-'Revenue Requirement'!D$4+'Revenue Requirement'!D$33</f>
        <v>188536.92092934786</v>
      </c>
      <c r="E971" s="176">
        <f>'T Revenue'!E968-'Revenue Requirement'!E$4+'Revenue Requirement'!E$33</f>
        <v>105792.29143027426</v>
      </c>
      <c r="G971" s="179" t="e">
        <f ca="1"/>
        <v>#NAME?</v>
      </c>
      <c r="H971" s="179" t="e">
        <f ca="1"/>
        <v>#NAME?</v>
      </c>
      <c r="I971" s="179" t="e">
        <f ca="1"/>
        <v>#NAME?</v>
      </c>
      <c r="J971" s="179" t="e">
        <f ca="1"/>
        <v>#NAME?</v>
      </c>
      <c r="L971" s="175">
        <f>NR_to_Cash!C$9</f>
        <v>-54723.468549817509</v>
      </c>
      <c r="M971" s="175">
        <f>NR_to_Cash!D$9</f>
        <v>-177401.26576231886</v>
      </c>
      <c r="N971" s="175">
        <f>NR_to_Cash!E$9</f>
        <v>-150226.47815209487</v>
      </c>
      <c r="O971" s="175">
        <f>NR_to_Cash!F$9</f>
        <v>-172910.78815747867</v>
      </c>
      <c r="Q971" s="1">
        <v>964</v>
      </c>
      <c r="R971" s="176">
        <v>1906.0035888839047</v>
      </c>
      <c r="S971" s="176">
        <v>249208.61825677659</v>
      </c>
      <c r="T971" s="176">
        <v>188536.92092934786</v>
      </c>
      <c r="U971" s="176">
        <v>105792.29143027426</v>
      </c>
      <c r="V971" s="2"/>
      <c r="W971" s="176">
        <v>-55169.975095934002</v>
      </c>
      <c r="X971" s="176">
        <v>6380.5681985474657</v>
      </c>
      <c r="Y971" s="176">
        <v>22833.253696209518</v>
      </c>
      <c r="Z971" s="176">
        <v>-13118.059959517792</v>
      </c>
      <c r="AA971" s="2"/>
      <c r="AB971" s="175">
        <v>-54723.468549817509</v>
      </c>
      <c r="AC971" s="175">
        <v>-177401.26576231886</v>
      </c>
      <c r="AD971" s="175">
        <v>-150226.47815209487</v>
      </c>
      <c r="AE971" s="175">
        <v>-172910.78815747867</v>
      </c>
    </row>
    <row r="972" spans="1:31">
      <c r="A972" s="1">
        <v>965</v>
      </c>
      <c r="B972" s="176">
        <f>'T Revenue'!B969-'Year 0'!G$8+'Year 0'!G$122</f>
        <v>10437.880012599053</v>
      </c>
      <c r="C972" s="176">
        <f>'T Revenue'!C969-'Revenue Requirement'!C$4+'Revenue Requirement'!C$33</f>
        <v>241968.38401333196</v>
      </c>
      <c r="D972" s="176">
        <f>'T Revenue'!D969-'Revenue Requirement'!D$4+'Revenue Requirement'!D$33</f>
        <v>181631.35684418585</v>
      </c>
      <c r="E972" s="176">
        <f>'T Revenue'!E969-'Revenue Requirement'!E$4+'Revenue Requirement'!E$33</f>
        <v>98123.200465222588</v>
      </c>
      <c r="G972" s="179" t="e">
        <f ca="1"/>
        <v>#NAME?</v>
      </c>
      <c r="H972" s="179" t="e">
        <f ca="1"/>
        <v>#NAME?</v>
      </c>
      <c r="I972" s="179" t="e">
        <f ca="1"/>
        <v>#NAME?</v>
      </c>
      <c r="J972" s="179" t="e">
        <f ca="1"/>
        <v>#NAME?</v>
      </c>
      <c r="L972" s="175">
        <f>NR_to_Cash!C$9</f>
        <v>-54723.468549817509</v>
      </c>
      <c r="M972" s="175">
        <f>NR_to_Cash!D$9</f>
        <v>-177401.26576231886</v>
      </c>
      <c r="N972" s="175">
        <f>NR_to_Cash!E$9</f>
        <v>-150226.47815209487</v>
      </c>
      <c r="O972" s="175">
        <f>NR_to_Cash!F$9</f>
        <v>-172910.78815747867</v>
      </c>
      <c r="Q972" s="1">
        <v>965</v>
      </c>
      <c r="R972" s="176">
        <v>10437.880012599053</v>
      </c>
      <c r="S972" s="176">
        <v>241968.38401333196</v>
      </c>
      <c r="T972" s="176">
        <v>181631.35684418585</v>
      </c>
      <c r="U972" s="176">
        <v>98123.200465222588</v>
      </c>
      <c r="V972" s="2"/>
      <c r="W972" s="176">
        <v>-22708.287331548519</v>
      </c>
      <c r="X972" s="176">
        <v>-13603.380287719192</v>
      </c>
      <c r="Y972" s="176">
        <v>-15872.260841942625</v>
      </c>
      <c r="Z972" s="176">
        <v>-42705.410778291756</v>
      </c>
      <c r="AA972" s="2"/>
      <c r="AB972" s="175">
        <v>-54723.468549817509</v>
      </c>
      <c r="AC972" s="175">
        <v>-177401.26576231886</v>
      </c>
      <c r="AD972" s="175">
        <v>-150226.47815209487</v>
      </c>
      <c r="AE972" s="175">
        <v>-172910.78815747867</v>
      </c>
    </row>
    <row r="973" spans="1:31">
      <c r="A973" s="1">
        <v>966</v>
      </c>
      <c r="B973" s="176">
        <f>'T Revenue'!B970-'Year 0'!G$8+'Year 0'!G$122</f>
        <v>-10764.065606889315</v>
      </c>
      <c r="C973" s="176">
        <f>'T Revenue'!C970-'Revenue Requirement'!C$4+'Revenue Requirement'!C$33</f>
        <v>257092.00396926771</v>
      </c>
      <c r="D973" s="176">
        <f>'T Revenue'!D970-'Revenue Requirement'!D$4+'Revenue Requirement'!D$33</f>
        <v>143171.87816360034</v>
      </c>
      <c r="E973" s="176">
        <f>'T Revenue'!E970-'Revenue Requirement'!E$4+'Revenue Requirement'!E$33</f>
        <v>99623.045363357291</v>
      </c>
      <c r="G973" s="179" t="e">
        <f ca="1"/>
        <v>#NAME?</v>
      </c>
      <c r="H973" s="179" t="e">
        <f ca="1"/>
        <v>#NAME?</v>
      </c>
      <c r="I973" s="179" t="e">
        <f ca="1"/>
        <v>#NAME?</v>
      </c>
      <c r="J973" s="179" t="e">
        <f ca="1"/>
        <v>#NAME?</v>
      </c>
      <c r="L973" s="175">
        <f>NR_to_Cash!C$9</f>
        <v>-54723.468549817509</v>
      </c>
      <c r="M973" s="175">
        <f>NR_to_Cash!D$9</f>
        <v>-177401.26576231886</v>
      </c>
      <c r="N973" s="175">
        <f>NR_to_Cash!E$9</f>
        <v>-150226.47815209487</v>
      </c>
      <c r="O973" s="175">
        <f>NR_to_Cash!F$9</f>
        <v>-172910.78815747867</v>
      </c>
      <c r="Q973" s="1">
        <v>966</v>
      </c>
      <c r="R973" s="176">
        <v>-10764.065606889315</v>
      </c>
      <c r="S973" s="176">
        <v>257092.00396926771</v>
      </c>
      <c r="T973" s="176">
        <v>143171.87816360034</v>
      </c>
      <c r="U973" s="176">
        <v>99623.045363357291</v>
      </c>
      <c r="V973" s="2"/>
      <c r="W973" s="176">
        <v>-73201.288061717991</v>
      </c>
      <c r="X973" s="176">
        <v>-12896.039139527362</v>
      </c>
      <c r="Y973" s="176">
        <v>2983.6238291051704</v>
      </c>
      <c r="Z973" s="176">
        <v>8030.731224258896</v>
      </c>
      <c r="AA973" s="2"/>
      <c r="AB973" s="175">
        <v>-54723.468549817509</v>
      </c>
      <c r="AC973" s="175">
        <v>-177401.26576231886</v>
      </c>
      <c r="AD973" s="175">
        <v>-150226.47815209487</v>
      </c>
      <c r="AE973" s="175">
        <v>-172910.78815747867</v>
      </c>
    </row>
    <row r="974" spans="1:31">
      <c r="A974" s="1">
        <v>967</v>
      </c>
      <c r="B974" s="176">
        <f>'T Revenue'!B971-'Year 0'!G$8+'Year 0'!G$122</f>
        <v>14715.049653709633</v>
      </c>
      <c r="C974" s="176">
        <f>'T Revenue'!C971-'Revenue Requirement'!C$4+'Revenue Requirement'!C$33</f>
        <v>227805.47032574937</v>
      </c>
      <c r="D974" s="176">
        <f>'T Revenue'!D971-'Revenue Requirement'!D$4+'Revenue Requirement'!D$33</f>
        <v>143595.09414737346</v>
      </c>
      <c r="E974" s="176">
        <f>'T Revenue'!E971-'Revenue Requirement'!E$4+'Revenue Requirement'!E$33</f>
        <v>122445.47427839669</v>
      </c>
      <c r="G974" s="179" t="e">
        <f ca="1"/>
        <v>#NAME?</v>
      </c>
      <c r="H974" s="179" t="e">
        <f ca="1"/>
        <v>#NAME?</v>
      </c>
      <c r="I974" s="179" t="e">
        <f ca="1"/>
        <v>#NAME?</v>
      </c>
      <c r="J974" s="179" t="e">
        <f ca="1"/>
        <v>#NAME?</v>
      </c>
      <c r="L974" s="175">
        <f>NR_to_Cash!C$9</f>
        <v>-54723.468549817509</v>
      </c>
      <c r="M974" s="175">
        <f>NR_to_Cash!D$9</f>
        <v>-177401.26576231886</v>
      </c>
      <c r="N974" s="175">
        <f>NR_to_Cash!E$9</f>
        <v>-150226.47815209487</v>
      </c>
      <c r="O974" s="175">
        <f>NR_to_Cash!F$9</f>
        <v>-172910.78815747867</v>
      </c>
      <c r="Q974" s="1">
        <v>967</v>
      </c>
      <c r="R974" s="176">
        <v>14715.049653709633</v>
      </c>
      <c r="S974" s="176">
        <v>227805.47032574937</v>
      </c>
      <c r="T974" s="176">
        <v>143595.09414737346</v>
      </c>
      <c r="U974" s="176">
        <v>122445.47427839669</v>
      </c>
      <c r="V974" s="2"/>
      <c r="W974" s="176">
        <v>957.27638055686839</v>
      </c>
      <c r="X974" s="176">
        <v>8313.9818827961572</v>
      </c>
      <c r="Y974" s="176">
        <v>-15470.378320072312</v>
      </c>
      <c r="Z974" s="176">
        <v>-15164.9336913242</v>
      </c>
      <c r="AA974" s="2"/>
      <c r="AB974" s="175">
        <v>-54723.468549817509</v>
      </c>
      <c r="AC974" s="175">
        <v>-177401.26576231886</v>
      </c>
      <c r="AD974" s="175">
        <v>-150226.47815209487</v>
      </c>
      <c r="AE974" s="175">
        <v>-172910.78815747867</v>
      </c>
    </row>
    <row r="975" spans="1:31">
      <c r="A975" s="1">
        <v>968</v>
      </c>
      <c r="B975" s="176">
        <f>'T Revenue'!B972-'Year 0'!G$8+'Year 0'!G$122</f>
        <v>3421.479305554647</v>
      </c>
      <c r="C975" s="176">
        <f>'T Revenue'!C972-'Revenue Requirement'!C$4+'Revenue Requirement'!C$33</f>
        <v>253765.21637503244</v>
      </c>
      <c r="D975" s="176">
        <f>'T Revenue'!D972-'Revenue Requirement'!D$4+'Revenue Requirement'!D$33</f>
        <v>200657.20037093456</v>
      </c>
      <c r="E975" s="176">
        <f>'T Revenue'!E972-'Revenue Requirement'!E$4+'Revenue Requirement'!E$33</f>
        <v>74394.899018962868</v>
      </c>
      <c r="G975" s="179" t="e">
        <f ca="1"/>
        <v>#NAME?</v>
      </c>
      <c r="H975" s="179" t="e">
        <f ca="1"/>
        <v>#NAME?</v>
      </c>
      <c r="I975" s="179" t="e">
        <f ca="1"/>
        <v>#NAME?</v>
      </c>
      <c r="J975" s="179" t="e">
        <f ca="1"/>
        <v>#NAME?</v>
      </c>
      <c r="L975" s="175">
        <f>NR_to_Cash!C$9</f>
        <v>-54723.468549817509</v>
      </c>
      <c r="M975" s="175">
        <f>NR_to_Cash!D$9</f>
        <v>-177401.26576231886</v>
      </c>
      <c r="N975" s="175">
        <f>NR_to_Cash!E$9</f>
        <v>-150226.47815209487</v>
      </c>
      <c r="O975" s="175">
        <f>NR_to_Cash!F$9</f>
        <v>-172910.78815747867</v>
      </c>
      <c r="Q975" s="1">
        <v>968</v>
      </c>
      <c r="R975" s="176">
        <v>3421.479305554647</v>
      </c>
      <c r="S975" s="176">
        <v>253765.21637503244</v>
      </c>
      <c r="T975" s="176">
        <v>200657.20037093456</v>
      </c>
      <c r="U975" s="176">
        <v>74394.899018962868</v>
      </c>
      <c r="V975" s="2"/>
      <c r="W975" s="176">
        <v>-4506.3401594640454</v>
      </c>
      <c r="X975" s="176">
        <v>-22342.47699496639</v>
      </c>
      <c r="Y975" s="176">
        <v>-15112.057855030522</v>
      </c>
      <c r="Z975" s="176">
        <v>-5340.1930044975597</v>
      </c>
      <c r="AA975" s="2"/>
      <c r="AB975" s="175">
        <v>-54723.468549817509</v>
      </c>
      <c r="AC975" s="175">
        <v>-177401.26576231886</v>
      </c>
      <c r="AD975" s="175">
        <v>-150226.47815209487</v>
      </c>
      <c r="AE975" s="175">
        <v>-172910.78815747867</v>
      </c>
    </row>
    <row r="976" spans="1:31">
      <c r="A976" s="1">
        <v>969</v>
      </c>
      <c r="B976" s="176">
        <f>'T Revenue'!B973-'Year 0'!G$8+'Year 0'!G$122</f>
        <v>14245.388124422403</v>
      </c>
      <c r="C976" s="176">
        <f>'T Revenue'!C973-'Revenue Requirement'!C$4+'Revenue Requirement'!C$33</f>
        <v>246192.86689377087</v>
      </c>
      <c r="D976" s="176">
        <f>'T Revenue'!D973-'Revenue Requirement'!D$4+'Revenue Requirement'!D$33</f>
        <v>192740.46070406935</v>
      </c>
      <c r="E976" s="176">
        <f>'T Revenue'!E973-'Revenue Requirement'!E$4+'Revenue Requirement'!E$33</f>
        <v>138040.10944047337</v>
      </c>
      <c r="G976" s="179" t="e">
        <f ca="1"/>
        <v>#NAME?</v>
      </c>
      <c r="H976" s="179" t="e">
        <f ca="1"/>
        <v>#NAME?</v>
      </c>
      <c r="I976" s="179" t="e">
        <f ca="1"/>
        <v>#NAME?</v>
      </c>
      <c r="J976" s="179" t="e">
        <f ca="1"/>
        <v>#NAME?</v>
      </c>
      <c r="L976" s="175">
        <f>NR_to_Cash!C$9</f>
        <v>-54723.468549817509</v>
      </c>
      <c r="M976" s="175">
        <f>NR_to_Cash!D$9</f>
        <v>-177401.26576231886</v>
      </c>
      <c r="N976" s="175">
        <f>NR_to_Cash!E$9</f>
        <v>-150226.47815209487</v>
      </c>
      <c r="O976" s="175">
        <f>NR_to_Cash!F$9</f>
        <v>-172910.78815747867</v>
      </c>
      <c r="Q976" s="1">
        <v>969</v>
      </c>
      <c r="R976" s="176">
        <v>14245.388124422403</v>
      </c>
      <c r="S976" s="176">
        <v>246192.86689377087</v>
      </c>
      <c r="T976" s="176">
        <v>192740.46070406935</v>
      </c>
      <c r="U976" s="176">
        <v>138040.10944047337</v>
      </c>
      <c r="V976" s="2"/>
      <c r="W976" s="176">
        <v>-41420.94880431646</v>
      </c>
      <c r="X976" s="176">
        <v>-11376.587020936655</v>
      </c>
      <c r="Y976" s="176">
        <v>-30683.114963178756</v>
      </c>
      <c r="Z976" s="176">
        <v>14002.641074615531</v>
      </c>
      <c r="AA976" s="2"/>
      <c r="AB976" s="175">
        <v>-54723.468549817509</v>
      </c>
      <c r="AC976" s="175">
        <v>-177401.26576231886</v>
      </c>
      <c r="AD976" s="175">
        <v>-150226.47815209487</v>
      </c>
      <c r="AE976" s="175">
        <v>-172910.78815747867</v>
      </c>
    </row>
    <row r="977" spans="1:31">
      <c r="A977" s="1">
        <v>970</v>
      </c>
      <c r="B977" s="176">
        <f>'T Revenue'!B974-'Year 0'!G$8+'Year 0'!G$122</f>
        <v>10950.189053407172</v>
      </c>
      <c r="C977" s="176">
        <f>'T Revenue'!C974-'Revenue Requirement'!C$4+'Revenue Requirement'!C$33</f>
        <v>207722.64839635929</v>
      </c>
      <c r="D977" s="176">
        <f>'T Revenue'!D974-'Revenue Requirement'!D$4+'Revenue Requirement'!D$33</f>
        <v>159759.39509843639</v>
      </c>
      <c r="E977" s="176">
        <f>'T Revenue'!E974-'Revenue Requirement'!E$4+'Revenue Requirement'!E$33</f>
        <v>81832.208701561671</v>
      </c>
      <c r="G977" s="179" t="e">
        <f ca="1"/>
        <v>#NAME?</v>
      </c>
      <c r="H977" s="179" t="e">
        <f ca="1"/>
        <v>#NAME?</v>
      </c>
      <c r="I977" s="179" t="e">
        <f ca="1"/>
        <v>#NAME?</v>
      </c>
      <c r="J977" s="179" t="e">
        <f ca="1"/>
        <v>#NAME?</v>
      </c>
      <c r="L977" s="175">
        <f>NR_to_Cash!C$9</f>
        <v>-54723.468549817509</v>
      </c>
      <c r="M977" s="175">
        <f>NR_to_Cash!D$9</f>
        <v>-177401.26576231886</v>
      </c>
      <c r="N977" s="175">
        <f>NR_to_Cash!E$9</f>
        <v>-150226.47815209487</v>
      </c>
      <c r="O977" s="175">
        <f>NR_to_Cash!F$9</f>
        <v>-172910.78815747867</v>
      </c>
      <c r="Q977" s="1">
        <v>970</v>
      </c>
      <c r="R977" s="176">
        <v>10950.189053407172</v>
      </c>
      <c r="S977" s="176">
        <v>207722.64839635929</v>
      </c>
      <c r="T977" s="176">
        <v>159759.39509843639</v>
      </c>
      <c r="U977" s="176">
        <v>81832.208701561671</v>
      </c>
      <c r="V977" s="2"/>
      <c r="W977" s="176">
        <v>-24376.214610138675</v>
      </c>
      <c r="X977" s="176">
        <v>-23576.974737023935</v>
      </c>
      <c r="Y977" s="176">
        <v>-23347.143549700035</v>
      </c>
      <c r="Z977" s="176">
        <v>-3079.3436348384712</v>
      </c>
      <c r="AA977" s="2"/>
      <c r="AB977" s="175">
        <v>-54723.468549817509</v>
      </c>
      <c r="AC977" s="175">
        <v>-177401.26576231886</v>
      </c>
      <c r="AD977" s="175">
        <v>-150226.47815209487</v>
      </c>
      <c r="AE977" s="175">
        <v>-172910.78815747867</v>
      </c>
    </row>
    <row r="978" spans="1:31">
      <c r="A978" s="1">
        <v>971</v>
      </c>
      <c r="B978" s="176">
        <f>'T Revenue'!B975-'Year 0'!G$8+'Year 0'!G$122</f>
        <v>7192.4800566365011</v>
      </c>
      <c r="C978" s="176">
        <f>'T Revenue'!C975-'Revenue Requirement'!C$4+'Revenue Requirement'!C$33</f>
        <v>253957.24846912851</v>
      </c>
      <c r="D978" s="176">
        <f>'T Revenue'!D975-'Revenue Requirement'!D$4+'Revenue Requirement'!D$33</f>
        <v>176871.50266424776</v>
      </c>
      <c r="E978" s="176">
        <f>'T Revenue'!E975-'Revenue Requirement'!E$4+'Revenue Requirement'!E$33</f>
        <v>103022.45705747325</v>
      </c>
      <c r="G978" s="179" t="e">
        <f ca="1"/>
        <v>#NAME?</v>
      </c>
      <c r="H978" s="179" t="e">
        <f ca="1"/>
        <v>#NAME?</v>
      </c>
      <c r="I978" s="179" t="e">
        <f ca="1"/>
        <v>#NAME?</v>
      </c>
      <c r="J978" s="179" t="e">
        <f ca="1"/>
        <v>#NAME?</v>
      </c>
      <c r="L978" s="175">
        <f>NR_to_Cash!C$9</f>
        <v>-54723.468549817509</v>
      </c>
      <c r="M978" s="175">
        <f>NR_to_Cash!D$9</f>
        <v>-177401.26576231886</v>
      </c>
      <c r="N978" s="175">
        <f>NR_to_Cash!E$9</f>
        <v>-150226.47815209487</v>
      </c>
      <c r="O978" s="175">
        <f>NR_to_Cash!F$9</f>
        <v>-172910.78815747867</v>
      </c>
      <c r="Q978" s="1">
        <v>971</v>
      </c>
      <c r="R978" s="176">
        <v>7192.4800566365011</v>
      </c>
      <c r="S978" s="176">
        <v>253957.24846912851</v>
      </c>
      <c r="T978" s="176">
        <v>176871.50266424776</v>
      </c>
      <c r="U978" s="176">
        <v>103022.45705747325</v>
      </c>
      <c r="V978" s="2"/>
      <c r="W978" s="176">
        <v>1809.2740006510867</v>
      </c>
      <c r="X978" s="176">
        <v>-16499.489446365274</v>
      </c>
      <c r="Y978" s="176">
        <v>-1150.8872614854481</v>
      </c>
      <c r="Z978" s="176">
        <v>-54320.874126095325</v>
      </c>
      <c r="AA978" s="2"/>
      <c r="AB978" s="175">
        <v>-54723.468549817509</v>
      </c>
      <c r="AC978" s="175">
        <v>-177401.26576231886</v>
      </c>
      <c r="AD978" s="175">
        <v>-150226.47815209487</v>
      </c>
      <c r="AE978" s="175">
        <v>-172910.78815747867</v>
      </c>
    </row>
    <row r="979" spans="1:31">
      <c r="A979" s="1">
        <v>972</v>
      </c>
      <c r="B979" s="176">
        <f>'T Revenue'!B976-'Year 0'!G$8+'Year 0'!G$122</f>
        <v>-30174.672634157585</v>
      </c>
      <c r="C979" s="176">
        <f>'T Revenue'!C976-'Revenue Requirement'!C$4+'Revenue Requirement'!C$33</f>
        <v>206421.01582513354</v>
      </c>
      <c r="D979" s="176">
        <f>'T Revenue'!D976-'Revenue Requirement'!D$4+'Revenue Requirement'!D$33</f>
        <v>115967.27018855279</v>
      </c>
      <c r="E979" s="176">
        <f>'T Revenue'!E976-'Revenue Requirement'!E$4+'Revenue Requirement'!E$33</f>
        <v>64672.582789985463</v>
      </c>
      <c r="G979" s="179" t="e">
        <f ca="1"/>
        <v>#NAME?</v>
      </c>
      <c r="H979" s="179" t="e">
        <f ca="1"/>
        <v>#NAME?</v>
      </c>
      <c r="I979" s="179" t="e">
        <f ca="1"/>
        <v>#NAME?</v>
      </c>
      <c r="J979" s="179" t="e">
        <f ca="1"/>
        <v>#NAME?</v>
      </c>
      <c r="L979" s="175">
        <f>NR_to_Cash!C$9</f>
        <v>-54723.468549817509</v>
      </c>
      <c r="M979" s="175">
        <f>NR_to_Cash!D$9</f>
        <v>-177401.26576231886</v>
      </c>
      <c r="N979" s="175">
        <f>NR_to_Cash!E$9</f>
        <v>-150226.47815209487</v>
      </c>
      <c r="O979" s="175">
        <f>NR_to_Cash!F$9</f>
        <v>-172910.78815747867</v>
      </c>
      <c r="Q979" s="1">
        <v>972</v>
      </c>
      <c r="R979" s="176">
        <v>-30174.672634157585</v>
      </c>
      <c r="S979" s="176">
        <v>206421.01582513354</v>
      </c>
      <c r="T979" s="176">
        <v>115967.27018855279</v>
      </c>
      <c r="U979" s="176">
        <v>64672.582789985463</v>
      </c>
      <c r="V979" s="2"/>
      <c r="W979" s="176">
        <v>-12130.597849540412</v>
      </c>
      <c r="X979" s="176">
        <v>-21076.541931723477</v>
      </c>
      <c r="Y979" s="176">
        <v>-28809.628705568844</v>
      </c>
      <c r="Z979" s="176">
        <v>4570.0801601428539</v>
      </c>
      <c r="AA979" s="2"/>
      <c r="AB979" s="175">
        <v>-54723.468549817509</v>
      </c>
      <c r="AC979" s="175">
        <v>-177401.26576231886</v>
      </c>
      <c r="AD979" s="175">
        <v>-150226.47815209487</v>
      </c>
      <c r="AE979" s="175">
        <v>-172910.78815747867</v>
      </c>
    </row>
    <row r="980" spans="1:31">
      <c r="A980" s="1">
        <v>973</v>
      </c>
      <c r="B980" s="176">
        <f>'T Revenue'!B977-'Year 0'!G$8+'Year 0'!G$122</f>
        <v>-3433.415536204353</v>
      </c>
      <c r="C980" s="176">
        <f>'T Revenue'!C977-'Revenue Requirement'!C$4+'Revenue Requirement'!C$33</f>
        <v>266817.80101192137</v>
      </c>
      <c r="D980" s="176">
        <f>'T Revenue'!D977-'Revenue Requirement'!D$4+'Revenue Requirement'!D$33</f>
        <v>181924.81441788585</v>
      </c>
      <c r="E980" s="176">
        <f>'T Revenue'!E977-'Revenue Requirement'!E$4+'Revenue Requirement'!E$33</f>
        <v>134330.38514678017</v>
      </c>
      <c r="G980" s="179" t="e">
        <f ca="1"/>
        <v>#NAME?</v>
      </c>
      <c r="H980" s="179" t="e">
        <f ca="1"/>
        <v>#NAME?</v>
      </c>
      <c r="I980" s="179" t="e">
        <f ca="1"/>
        <v>#NAME?</v>
      </c>
      <c r="J980" s="179" t="e">
        <f ca="1"/>
        <v>#NAME?</v>
      </c>
      <c r="L980" s="175">
        <f>NR_to_Cash!C$9</f>
        <v>-54723.468549817509</v>
      </c>
      <c r="M980" s="175">
        <f>NR_to_Cash!D$9</f>
        <v>-177401.26576231886</v>
      </c>
      <c r="N980" s="175">
        <f>NR_to_Cash!E$9</f>
        <v>-150226.47815209487</v>
      </c>
      <c r="O980" s="175">
        <f>NR_to_Cash!F$9</f>
        <v>-172910.78815747867</v>
      </c>
      <c r="Q980" s="1">
        <v>973</v>
      </c>
      <c r="R980" s="176">
        <v>-3433.415536204353</v>
      </c>
      <c r="S980" s="176">
        <v>266817.80101192137</v>
      </c>
      <c r="T980" s="176">
        <v>181924.81441788585</v>
      </c>
      <c r="U980" s="176">
        <v>134330.38514678017</v>
      </c>
      <c r="V980" s="2"/>
      <c r="W980" s="176">
        <v>-21423.722729904228</v>
      </c>
      <c r="X980" s="176">
        <v>-11218.619041768601</v>
      </c>
      <c r="Y980" s="176">
        <v>-6751.7754332674667</v>
      </c>
      <c r="Z980" s="176">
        <v>-29710.158890684601</v>
      </c>
      <c r="AA980" s="2"/>
      <c r="AB980" s="175">
        <v>-54723.468549817509</v>
      </c>
      <c r="AC980" s="175">
        <v>-177401.26576231886</v>
      </c>
      <c r="AD980" s="175">
        <v>-150226.47815209487</v>
      </c>
      <c r="AE980" s="175">
        <v>-172910.78815747867</v>
      </c>
    </row>
    <row r="981" spans="1:31">
      <c r="A981" s="1">
        <v>974</v>
      </c>
      <c r="B981" s="176">
        <f>'T Revenue'!B978-'Year 0'!G$8+'Year 0'!G$122</f>
        <v>19577.947304682108</v>
      </c>
      <c r="C981" s="176">
        <f>'T Revenue'!C978-'Revenue Requirement'!C$4+'Revenue Requirement'!C$33</f>
        <v>245522.16975097288</v>
      </c>
      <c r="D981" s="176">
        <f>'T Revenue'!D978-'Revenue Requirement'!D$4+'Revenue Requirement'!D$33</f>
        <v>143788.45603603357</v>
      </c>
      <c r="E981" s="176">
        <f>'T Revenue'!E978-'Revenue Requirement'!E$4+'Revenue Requirement'!E$33</f>
        <v>108261.79822549713</v>
      </c>
      <c r="G981" s="179" t="e">
        <f ca="1"/>
        <v>#NAME?</v>
      </c>
      <c r="H981" s="179" t="e">
        <f ca="1"/>
        <v>#NAME?</v>
      </c>
      <c r="I981" s="179" t="e">
        <f ca="1"/>
        <v>#NAME?</v>
      </c>
      <c r="J981" s="179" t="e">
        <f ca="1"/>
        <v>#NAME?</v>
      </c>
      <c r="L981" s="175">
        <f>NR_to_Cash!C$9</f>
        <v>-54723.468549817509</v>
      </c>
      <c r="M981" s="175">
        <f>NR_to_Cash!D$9</f>
        <v>-177401.26576231886</v>
      </c>
      <c r="N981" s="175">
        <f>NR_to_Cash!E$9</f>
        <v>-150226.47815209487</v>
      </c>
      <c r="O981" s="175">
        <f>NR_to_Cash!F$9</f>
        <v>-172910.78815747867</v>
      </c>
      <c r="Q981" s="1">
        <v>974</v>
      </c>
      <c r="R981" s="176">
        <v>19577.947304682108</v>
      </c>
      <c r="S981" s="176">
        <v>245522.16975097288</v>
      </c>
      <c r="T981" s="176">
        <v>143788.45603603357</v>
      </c>
      <c r="U981" s="176">
        <v>108261.79822549713</v>
      </c>
      <c r="V981" s="2"/>
      <c r="W981" s="176">
        <v>-11832.038242369541</v>
      </c>
      <c r="X981" s="176">
        <v>-18351.237471285975</v>
      </c>
      <c r="Y981" s="176">
        <v>-44855.820974829141</v>
      </c>
      <c r="Z981" s="176">
        <v>4707.0900034233928</v>
      </c>
      <c r="AA981" s="2"/>
      <c r="AB981" s="175">
        <v>-54723.468549817509</v>
      </c>
      <c r="AC981" s="175">
        <v>-177401.26576231886</v>
      </c>
      <c r="AD981" s="175">
        <v>-150226.47815209487</v>
      </c>
      <c r="AE981" s="175">
        <v>-172910.78815747867</v>
      </c>
    </row>
    <row r="982" spans="1:31">
      <c r="A982" s="1">
        <v>975</v>
      </c>
      <c r="B982" s="176">
        <f>'T Revenue'!B979-'Year 0'!G$8+'Year 0'!G$122</f>
        <v>3232.8492779233493</v>
      </c>
      <c r="C982" s="176">
        <f>'T Revenue'!C979-'Revenue Requirement'!C$4+'Revenue Requirement'!C$33</f>
        <v>245369.57486028154</v>
      </c>
      <c r="D982" s="176">
        <f>'T Revenue'!D979-'Revenue Requirement'!D$4+'Revenue Requirement'!D$33</f>
        <v>149921.73919336847</v>
      </c>
      <c r="E982" s="176">
        <f>'T Revenue'!E979-'Revenue Requirement'!E$4+'Revenue Requirement'!E$33</f>
        <v>161137.35227822815</v>
      </c>
      <c r="G982" s="179" t="e">
        <f ca="1"/>
        <v>#NAME?</v>
      </c>
      <c r="H982" s="179" t="e">
        <f ca="1"/>
        <v>#NAME?</v>
      </c>
      <c r="I982" s="179" t="e">
        <f ca="1"/>
        <v>#NAME?</v>
      </c>
      <c r="J982" s="179" t="e">
        <f ca="1"/>
        <v>#NAME?</v>
      </c>
      <c r="L982" s="175">
        <f>NR_to_Cash!C$9</f>
        <v>-54723.468549817509</v>
      </c>
      <c r="M982" s="175">
        <f>NR_to_Cash!D$9</f>
        <v>-177401.26576231886</v>
      </c>
      <c r="N982" s="175">
        <f>NR_to_Cash!E$9</f>
        <v>-150226.47815209487</v>
      </c>
      <c r="O982" s="175">
        <f>NR_to_Cash!F$9</f>
        <v>-172910.78815747867</v>
      </c>
      <c r="Q982" s="1">
        <v>975</v>
      </c>
      <c r="R982" s="176">
        <v>3232.8492779233493</v>
      </c>
      <c r="S982" s="176">
        <v>245369.57486028154</v>
      </c>
      <c r="T982" s="176">
        <v>149921.73919336847</v>
      </c>
      <c r="U982" s="176">
        <v>161137.35227822815</v>
      </c>
      <c r="V982" s="2"/>
      <c r="W982" s="176">
        <v>-34759.687646866543</v>
      </c>
      <c r="X982" s="176">
        <v>-13523.852611731505</v>
      </c>
      <c r="Y982" s="176">
        <v>-32795.567166369641</v>
      </c>
      <c r="Z982" s="176">
        <v>-11013.828672620002</v>
      </c>
      <c r="AA982" s="2"/>
      <c r="AB982" s="175">
        <v>-54723.468549817509</v>
      </c>
      <c r="AC982" s="175">
        <v>-177401.26576231886</v>
      </c>
      <c r="AD982" s="175">
        <v>-150226.47815209487</v>
      </c>
      <c r="AE982" s="175">
        <v>-172910.78815747867</v>
      </c>
    </row>
    <row r="983" spans="1:31">
      <c r="A983" s="1">
        <v>976</v>
      </c>
      <c r="B983" s="176">
        <f>'T Revenue'!B980-'Year 0'!G$8+'Year 0'!G$122</f>
        <v>5649.5176332087722</v>
      </c>
      <c r="C983" s="176">
        <f>'T Revenue'!C980-'Revenue Requirement'!C$4+'Revenue Requirement'!C$33</f>
        <v>225442.10774104414</v>
      </c>
      <c r="D983" s="176">
        <f>'T Revenue'!D980-'Revenue Requirement'!D$4+'Revenue Requirement'!D$33</f>
        <v>154676.31495213928</v>
      </c>
      <c r="E983" s="176">
        <f>'T Revenue'!E980-'Revenue Requirement'!E$4+'Revenue Requirement'!E$33</f>
        <v>64595.61678185733</v>
      </c>
      <c r="G983" s="179" t="e">
        <f ca="1"/>
        <v>#NAME?</v>
      </c>
      <c r="H983" s="179" t="e">
        <f ca="1"/>
        <v>#NAME?</v>
      </c>
      <c r="I983" s="179" t="e">
        <f ca="1"/>
        <v>#NAME?</v>
      </c>
      <c r="J983" s="179" t="e">
        <f ca="1"/>
        <v>#NAME?</v>
      </c>
      <c r="L983" s="175">
        <f>NR_to_Cash!C$9</f>
        <v>-54723.468549817509</v>
      </c>
      <c r="M983" s="175">
        <f>NR_to_Cash!D$9</f>
        <v>-177401.26576231886</v>
      </c>
      <c r="N983" s="175">
        <f>NR_to_Cash!E$9</f>
        <v>-150226.47815209487</v>
      </c>
      <c r="O983" s="175">
        <f>NR_to_Cash!F$9</f>
        <v>-172910.78815747867</v>
      </c>
      <c r="Q983" s="1">
        <v>976</v>
      </c>
      <c r="R983" s="176">
        <v>5649.5176332087722</v>
      </c>
      <c r="S983" s="176">
        <v>225442.10774104414</v>
      </c>
      <c r="T983" s="176">
        <v>154676.31495213928</v>
      </c>
      <c r="U983" s="176">
        <v>64595.61678185733</v>
      </c>
      <c r="V983" s="2"/>
      <c r="W983" s="176">
        <v>-53672.244808421121</v>
      </c>
      <c r="X983" s="176">
        <v>-31160.902203131001</v>
      </c>
      <c r="Y983" s="176">
        <v>-2422.8522561320569</v>
      </c>
      <c r="Z983" s="176">
        <v>-41914.279013491003</v>
      </c>
      <c r="AA983" s="2"/>
      <c r="AB983" s="175">
        <v>-54723.468549817509</v>
      </c>
      <c r="AC983" s="175">
        <v>-177401.26576231886</v>
      </c>
      <c r="AD983" s="175">
        <v>-150226.47815209487</v>
      </c>
      <c r="AE983" s="175">
        <v>-172910.78815747867</v>
      </c>
    </row>
    <row r="984" spans="1:31">
      <c r="A984" s="1">
        <v>977</v>
      </c>
      <c r="B984" s="176">
        <f>'T Revenue'!B981-'Year 0'!G$8+'Year 0'!G$122</f>
        <v>-21861.322136064991</v>
      </c>
      <c r="C984" s="176">
        <f>'T Revenue'!C981-'Revenue Requirement'!C$4+'Revenue Requirement'!C$33</f>
        <v>217210.90996613051</v>
      </c>
      <c r="D984" s="176">
        <f>'T Revenue'!D981-'Revenue Requirement'!D$4+'Revenue Requirement'!D$33</f>
        <v>127724.36338855326</v>
      </c>
      <c r="E984" s="176">
        <f>'T Revenue'!E981-'Revenue Requirement'!E$4+'Revenue Requirement'!E$33</f>
        <v>51880.970747698098</v>
      </c>
      <c r="G984" s="179" t="e">
        <f ca="1"/>
        <v>#NAME?</v>
      </c>
      <c r="H984" s="179" t="e">
        <f ca="1"/>
        <v>#NAME?</v>
      </c>
      <c r="I984" s="179" t="e">
        <f ca="1"/>
        <v>#NAME?</v>
      </c>
      <c r="J984" s="179" t="e">
        <f ca="1"/>
        <v>#NAME?</v>
      </c>
      <c r="L984" s="175">
        <f>NR_to_Cash!C$9</f>
        <v>-54723.468549817509</v>
      </c>
      <c r="M984" s="175">
        <f>NR_to_Cash!D$9</f>
        <v>-177401.26576231886</v>
      </c>
      <c r="N984" s="175">
        <f>NR_to_Cash!E$9</f>
        <v>-150226.47815209487</v>
      </c>
      <c r="O984" s="175">
        <f>NR_to_Cash!F$9</f>
        <v>-172910.78815747867</v>
      </c>
      <c r="Q984" s="1">
        <v>977</v>
      </c>
      <c r="R984" s="176">
        <v>-21861.322136064991</v>
      </c>
      <c r="S984" s="176">
        <v>217210.90996613051</v>
      </c>
      <c r="T984" s="176">
        <v>127724.36338855326</v>
      </c>
      <c r="U984" s="176">
        <v>51880.970747698098</v>
      </c>
      <c r="V984" s="2"/>
      <c r="W984" s="176">
        <v>-20567.695711351</v>
      </c>
      <c r="X984" s="176">
        <v>-39270.750783638563</v>
      </c>
      <c r="Y984" s="176">
        <v>-1679.9865457166452</v>
      </c>
      <c r="Z984" s="176">
        <v>-25167.836274139816</v>
      </c>
      <c r="AA984" s="2"/>
      <c r="AB984" s="175">
        <v>-54723.468549817509</v>
      </c>
      <c r="AC984" s="175">
        <v>-177401.26576231886</v>
      </c>
      <c r="AD984" s="175">
        <v>-150226.47815209487</v>
      </c>
      <c r="AE984" s="175">
        <v>-172910.78815747867</v>
      </c>
    </row>
    <row r="985" spans="1:31">
      <c r="A985" s="1">
        <v>978</v>
      </c>
      <c r="B985" s="176">
        <f>'T Revenue'!B982-'Year 0'!G$8+'Year 0'!G$122</f>
        <v>-10552.517809653655</v>
      </c>
      <c r="C985" s="176">
        <f>'T Revenue'!C982-'Revenue Requirement'!C$4+'Revenue Requirement'!C$33</f>
        <v>251883.83929451578</v>
      </c>
      <c r="D985" s="176">
        <f>'T Revenue'!D982-'Revenue Requirement'!D$4+'Revenue Requirement'!D$33</f>
        <v>136667.41411391553</v>
      </c>
      <c r="E985" s="176">
        <f>'T Revenue'!E982-'Revenue Requirement'!E$4+'Revenue Requirement'!E$33</f>
        <v>68597.07807691535</v>
      </c>
      <c r="G985" s="179" t="e">
        <f ca="1"/>
        <v>#NAME?</v>
      </c>
      <c r="H985" s="179" t="e">
        <f ca="1"/>
        <v>#NAME?</v>
      </c>
      <c r="I985" s="179" t="e">
        <f ca="1"/>
        <v>#NAME?</v>
      </c>
      <c r="J985" s="179" t="e">
        <f ca="1"/>
        <v>#NAME?</v>
      </c>
      <c r="L985" s="175">
        <f>NR_to_Cash!C$9</f>
        <v>-54723.468549817509</v>
      </c>
      <c r="M985" s="175">
        <f>NR_to_Cash!D$9</f>
        <v>-177401.26576231886</v>
      </c>
      <c r="N985" s="175">
        <f>NR_to_Cash!E$9</f>
        <v>-150226.47815209487</v>
      </c>
      <c r="O985" s="175">
        <f>NR_to_Cash!F$9</f>
        <v>-172910.78815747867</v>
      </c>
      <c r="Q985" s="1">
        <v>978</v>
      </c>
      <c r="R985" s="176">
        <v>-10552.517809653655</v>
      </c>
      <c r="S985" s="176">
        <v>251883.83929451578</v>
      </c>
      <c r="T985" s="176">
        <v>136667.41411391553</v>
      </c>
      <c r="U985" s="176">
        <v>68597.07807691535</v>
      </c>
      <c r="V985" s="2"/>
      <c r="W985" s="176">
        <v>-11279.490542387823</v>
      </c>
      <c r="X985" s="176">
        <v>-14503.391876360634</v>
      </c>
      <c r="Y985" s="176">
        <v>-27565.321068679215</v>
      </c>
      <c r="Z985" s="176">
        <v>13.435471268137917</v>
      </c>
      <c r="AA985" s="2"/>
      <c r="AB985" s="175">
        <v>-54723.468549817509</v>
      </c>
      <c r="AC985" s="175">
        <v>-177401.26576231886</v>
      </c>
      <c r="AD985" s="175">
        <v>-150226.47815209487</v>
      </c>
      <c r="AE985" s="175">
        <v>-172910.78815747867</v>
      </c>
    </row>
    <row r="986" spans="1:31">
      <c r="A986" s="1">
        <v>979</v>
      </c>
      <c r="B986" s="176">
        <f>'T Revenue'!B983-'Year 0'!G$8+'Year 0'!G$122</f>
        <v>19668.410727517214</v>
      </c>
      <c r="C986" s="176">
        <f>'T Revenue'!C983-'Revenue Requirement'!C$4+'Revenue Requirement'!C$33</f>
        <v>244351.31787616084</v>
      </c>
      <c r="D986" s="176">
        <f>'T Revenue'!D983-'Revenue Requirement'!D$4+'Revenue Requirement'!D$33</f>
        <v>165795.47350408044</v>
      </c>
      <c r="E986" s="176">
        <f>'T Revenue'!E983-'Revenue Requirement'!E$4+'Revenue Requirement'!E$33</f>
        <v>141988.47905090498</v>
      </c>
      <c r="G986" s="179" t="e">
        <f ca="1"/>
        <v>#NAME?</v>
      </c>
      <c r="H986" s="179" t="e">
        <f ca="1"/>
        <v>#NAME?</v>
      </c>
      <c r="I986" s="179" t="e">
        <f ca="1"/>
        <v>#NAME?</v>
      </c>
      <c r="J986" s="179" t="e">
        <f ca="1"/>
        <v>#NAME?</v>
      </c>
      <c r="L986" s="175">
        <f>NR_to_Cash!C$9</f>
        <v>-54723.468549817509</v>
      </c>
      <c r="M986" s="175">
        <f>NR_to_Cash!D$9</f>
        <v>-177401.26576231886</v>
      </c>
      <c r="N986" s="175">
        <f>NR_to_Cash!E$9</f>
        <v>-150226.47815209487</v>
      </c>
      <c r="O986" s="175">
        <f>NR_to_Cash!F$9</f>
        <v>-172910.78815747867</v>
      </c>
      <c r="Q986" s="1">
        <v>979</v>
      </c>
      <c r="R986" s="176">
        <v>19668.410727517214</v>
      </c>
      <c r="S986" s="176">
        <v>244351.31787616084</v>
      </c>
      <c r="T986" s="176">
        <v>165795.47350408044</v>
      </c>
      <c r="U986" s="176">
        <v>141988.47905090498</v>
      </c>
      <c r="V986" s="2"/>
      <c r="W986" s="176">
        <v>-35314.671143186977</v>
      </c>
      <c r="X986" s="176">
        <v>-5258.3776544053108</v>
      </c>
      <c r="Y986" s="176">
        <v>-10955.857190281851</v>
      </c>
      <c r="Z986" s="176">
        <v>-19338.347779157804</v>
      </c>
      <c r="AA986" s="2"/>
      <c r="AB986" s="175">
        <v>-54723.468549817509</v>
      </c>
      <c r="AC986" s="175">
        <v>-177401.26576231886</v>
      </c>
      <c r="AD986" s="175">
        <v>-150226.47815209487</v>
      </c>
      <c r="AE986" s="175">
        <v>-172910.78815747867</v>
      </c>
    </row>
    <row r="987" spans="1:31">
      <c r="A987" s="1">
        <v>980</v>
      </c>
      <c r="B987" s="176">
        <f>'T Revenue'!B984-'Year 0'!G$8+'Year 0'!G$122</f>
        <v>-9593.590695489198</v>
      </c>
      <c r="C987" s="176">
        <f>'T Revenue'!C984-'Revenue Requirement'!C$4+'Revenue Requirement'!C$33</f>
        <v>241054.17202044628</v>
      </c>
      <c r="D987" s="176">
        <f>'T Revenue'!D984-'Revenue Requirement'!D$4+'Revenue Requirement'!D$33</f>
        <v>180116.98241369519</v>
      </c>
      <c r="E987" s="176">
        <f>'T Revenue'!E984-'Revenue Requirement'!E$4+'Revenue Requirement'!E$33</f>
        <v>149284.01936501893</v>
      </c>
      <c r="G987" s="179" t="e">
        <f ca="1"/>
        <v>#NAME?</v>
      </c>
      <c r="H987" s="179" t="e">
        <f ca="1"/>
        <v>#NAME?</v>
      </c>
      <c r="I987" s="179" t="e">
        <f ca="1"/>
        <v>#NAME?</v>
      </c>
      <c r="J987" s="179" t="e">
        <f ca="1"/>
        <v>#NAME?</v>
      </c>
      <c r="L987" s="175">
        <f>NR_to_Cash!C$9</f>
        <v>-54723.468549817509</v>
      </c>
      <c r="M987" s="175">
        <f>NR_to_Cash!D$9</f>
        <v>-177401.26576231886</v>
      </c>
      <c r="N987" s="175">
        <f>NR_to_Cash!E$9</f>
        <v>-150226.47815209487</v>
      </c>
      <c r="O987" s="175">
        <f>NR_to_Cash!F$9</f>
        <v>-172910.78815747867</v>
      </c>
      <c r="Q987" s="1">
        <v>980</v>
      </c>
      <c r="R987" s="176">
        <v>-9593.590695489198</v>
      </c>
      <c r="S987" s="176">
        <v>241054.17202044628</v>
      </c>
      <c r="T987" s="176">
        <v>180116.98241369519</v>
      </c>
      <c r="U987" s="176">
        <v>149284.01936501893</v>
      </c>
      <c r="V987" s="2"/>
      <c r="W987" s="176">
        <v>-41160.231467426638</v>
      </c>
      <c r="X987" s="176">
        <v>26561.811678849161</v>
      </c>
      <c r="Y987" s="176">
        <v>10636.769636008423</v>
      </c>
      <c r="Z987" s="176">
        <v>-7101.9406960844062</v>
      </c>
      <c r="AA987" s="2"/>
      <c r="AB987" s="175">
        <v>-54723.468549817509</v>
      </c>
      <c r="AC987" s="175">
        <v>-177401.26576231886</v>
      </c>
      <c r="AD987" s="175">
        <v>-150226.47815209487</v>
      </c>
      <c r="AE987" s="175">
        <v>-172910.78815747867</v>
      </c>
    </row>
    <row r="988" spans="1:31">
      <c r="A988" s="1">
        <v>981</v>
      </c>
      <c r="B988" s="176">
        <f>'T Revenue'!B985-'Year 0'!G$8+'Year 0'!G$122</f>
        <v>-29078.719982105773</v>
      </c>
      <c r="C988" s="176">
        <f>'T Revenue'!C985-'Revenue Requirement'!C$4+'Revenue Requirement'!C$33</f>
        <v>221771.8367784021</v>
      </c>
      <c r="D988" s="176">
        <f>'T Revenue'!D985-'Revenue Requirement'!D$4+'Revenue Requirement'!D$33</f>
        <v>159979.56513120071</v>
      </c>
      <c r="E988" s="176">
        <f>'T Revenue'!E985-'Revenue Requirement'!E$4+'Revenue Requirement'!E$33</f>
        <v>42701.890185603639</v>
      </c>
      <c r="G988" s="179" t="e">
        <f ca="1"/>
        <v>#NAME?</v>
      </c>
      <c r="H988" s="179" t="e">
        <f ca="1"/>
        <v>#NAME?</v>
      </c>
      <c r="I988" s="179" t="e">
        <f ca="1"/>
        <v>#NAME?</v>
      </c>
      <c r="J988" s="179" t="e">
        <f ca="1"/>
        <v>#NAME?</v>
      </c>
      <c r="L988" s="175">
        <f>NR_to_Cash!C$9</f>
        <v>-54723.468549817509</v>
      </c>
      <c r="M988" s="175">
        <f>NR_to_Cash!D$9</f>
        <v>-177401.26576231886</v>
      </c>
      <c r="N988" s="175">
        <f>NR_to_Cash!E$9</f>
        <v>-150226.47815209487</v>
      </c>
      <c r="O988" s="175">
        <f>NR_to_Cash!F$9</f>
        <v>-172910.78815747867</v>
      </c>
      <c r="Q988" s="1">
        <v>981</v>
      </c>
      <c r="R988" s="176">
        <v>-29078.719982105773</v>
      </c>
      <c r="S988" s="176">
        <v>221771.8367784021</v>
      </c>
      <c r="T988" s="176">
        <v>159979.56513120071</v>
      </c>
      <c r="U988" s="176">
        <v>42701.890185603639</v>
      </c>
      <c r="V988" s="2"/>
      <c r="W988" s="176">
        <v>17324.176160888281</v>
      </c>
      <c r="X988" s="176">
        <v>-6820.4237117560115</v>
      </c>
      <c r="Y988" s="176">
        <v>-4266.2740473519079</v>
      </c>
      <c r="Z988" s="176">
        <v>-42392.770489011658</v>
      </c>
      <c r="AA988" s="2"/>
      <c r="AB988" s="175">
        <v>-54723.468549817509</v>
      </c>
      <c r="AC988" s="175">
        <v>-177401.26576231886</v>
      </c>
      <c r="AD988" s="175">
        <v>-150226.47815209487</v>
      </c>
      <c r="AE988" s="175">
        <v>-172910.78815747867</v>
      </c>
    </row>
    <row r="989" spans="1:31">
      <c r="A989" s="1">
        <v>982</v>
      </c>
      <c r="B989" s="176">
        <f>'T Revenue'!B986-'Year 0'!G$8+'Year 0'!G$122</f>
        <v>-13625.120543579105</v>
      </c>
      <c r="C989" s="176">
        <f>'T Revenue'!C986-'Revenue Requirement'!C$4+'Revenue Requirement'!C$33</f>
        <v>252251.1488786838</v>
      </c>
      <c r="D989" s="176">
        <f>'T Revenue'!D986-'Revenue Requirement'!D$4+'Revenue Requirement'!D$33</f>
        <v>155833.88763530599</v>
      </c>
      <c r="E989" s="176">
        <f>'T Revenue'!E986-'Revenue Requirement'!E$4+'Revenue Requirement'!E$33</f>
        <v>115915.93952591531</v>
      </c>
      <c r="G989" s="179" t="e">
        <f ca="1"/>
        <v>#NAME?</v>
      </c>
      <c r="H989" s="179" t="e">
        <f ca="1"/>
        <v>#NAME?</v>
      </c>
      <c r="I989" s="179" t="e">
        <f ca="1"/>
        <v>#NAME?</v>
      </c>
      <c r="J989" s="179" t="e">
        <f ca="1"/>
        <v>#NAME?</v>
      </c>
      <c r="L989" s="175">
        <f>NR_to_Cash!C$9</f>
        <v>-54723.468549817509</v>
      </c>
      <c r="M989" s="175">
        <f>NR_to_Cash!D$9</f>
        <v>-177401.26576231886</v>
      </c>
      <c r="N989" s="175">
        <f>NR_to_Cash!E$9</f>
        <v>-150226.47815209487</v>
      </c>
      <c r="O989" s="175">
        <f>NR_to_Cash!F$9</f>
        <v>-172910.78815747867</v>
      </c>
      <c r="Q989" s="1">
        <v>982</v>
      </c>
      <c r="R989" s="176">
        <v>-13625.120543579105</v>
      </c>
      <c r="S989" s="176">
        <v>252251.1488786838</v>
      </c>
      <c r="T989" s="176">
        <v>155833.88763530599</v>
      </c>
      <c r="U989" s="176">
        <v>115915.93952591531</v>
      </c>
      <c r="V989" s="2"/>
      <c r="W989" s="176">
        <v>-37776.076916084392</v>
      </c>
      <c r="X989" s="176">
        <v>-7171.8948798521888</v>
      </c>
      <c r="Y989" s="176">
        <v>6118.3541305433027</v>
      </c>
      <c r="Z989" s="176">
        <v>-49093.875810935395</v>
      </c>
      <c r="AA989" s="2"/>
      <c r="AB989" s="175">
        <v>-54723.468549817509</v>
      </c>
      <c r="AC989" s="175">
        <v>-177401.26576231886</v>
      </c>
      <c r="AD989" s="175">
        <v>-150226.47815209487</v>
      </c>
      <c r="AE989" s="175">
        <v>-172910.78815747867</v>
      </c>
    </row>
    <row r="990" spans="1:31">
      <c r="A990" s="1">
        <v>983</v>
      </c>
      <c r="B990" s="176">
        <f>'T Revenue'!B987-'Year 0'!G$8+'Year 0'!G$122</f>
        <v>-2698.9500753802713</v>
      </c>
      <c r="C990" s="176">
        <f>'T Revenue'!C987-'Revenue Requirement'!C$4+'Revenue Requirement'!C$33</f>
        <v>223839.51094323234</v>
      </c>
      <c r="D990" s="176">
        <f>'T Revenue'!D987-'Revenue Requirement'!D$4+'Revenue Requirement'!D$33</f>
        <v>159335.65756514668</v>
      </c>
      <c r="E990" s="176">
        <f>'T Revenue'!E987-'Revenue Requirement'!E$4+'Revenue Requirement'!E$33</f>
        <v>95775.135285997996</v>
      </c>
      <c r="G990" s="179" t="e">
        <f ca="1"/>
        <v>#NAME?</v>
      </c>
      <c r="H990" s="179" t="e">
        <f ca="1"/>
        <v>#NAME?</v>
      </c>
      <c r="I990" s="179" t="e">
        <f ca="1"/>
        <v>#NAME?</v>
      </c>
      <c r="J990" s="179" t="e">
        <f ca="1"/>
        <v>#NAME?</v>
      </c>
      <c r="L990" s="175">
        <f>NR_to_Cash!C$9</f>
        <v>-54723.468549817509</v>
      </c>
      <c r="M990" s="175">
        <f>NR_to_Cash!D$9</f>
        <v>-177401.26576231886</v>
      </c>
      <c r="N990" s="175">
        <f>NR_to_Cash!E$9</f>
        <v>-150226.47815209487</v>
      </c>
      <c r="O990" s="175">
        <f>NR_to_Cash!F$9</f>
        <v>-172910.78815747867</v>
      </c>
      <c r="Q990" s="1">
        <v>983</v>
      </c>
      <c r="R990" s="176">
        <v>-2698.9500753802713</v>
      </c>
      <c r="S990" s="176">
        <v>223839.51094323234</v>
      </c>
      <c r="T990" s="176">
        <v>159335.65756514668</v>
      </c>
      <c r="U990" s="176">
        <v>95775.135285997996</v>
      </c>
      <c r="V990" s="2"/>
      <c r="W990" s="176">
        <v>-29385.508940354106</v>
      </c>
      <c r="X990" s="176">
        <v>-25306.271567675518</v>
      </c>
      <c r="Y990" s="176">
        <v>17484.236122813541</v>
      </c>
      <c r="Z990" s="176">
        <v>23515.599739489844</v>
      </c>
      <c r="AA990" s="2"/>
      <c r="AB990" s="175">
        <v>-54723.468549817509</v>
      </c>
      <c r="AC990" s="175">
        <v>-177401.26576231886</v>
      </c>
      <c r="AD990" s="175">
        <v>-150226.47815209487</v>
      </c>
      <c r="AE990" s="175">
        <v>-172910.78815747867</v>
      </c>
    </row>
    <row r="991" spans="1:31">
      <c r="A991" s="1">
        <v>984</v>
      </c>
      <c r="B991" s="176">
        <f>'T Revenue'!B988-'Year 0'!G$8+'Year 0'!G$122</f>
        <v>5689.4446458877064</v>
      </c>
      <c r="C991" s="176">
        <f>'T Revenue'!C988-'Revenue Requirement'!C$4+'Revenue Requirement'!C$33</f>
        <v>221762.62580151507</v>
      </c>
      <c r="D991" s="176">
        <f>'T Revenue'!D988-'Revenue Requirement'!D$4+'Revenue Requirement'!D$33</f>
        <v>119622.18606330198</v>
      </c>
      <c r="E991" s="176">
        <f>'T Revenue'!E988-'Revenue Requirement'!E$4+'Revenue Requirement'!E$33</f>
        <v>88469.767539620632</v>
      </c>
      <c r="G991" s="179" t="e">
        <f ca="1"/>
        <v>#NAME?</v>
      </c>
      <c r="H991" s="179" t="e">
        <f ca="1"/>
        <v>#NAME?</v>
      </c>
      <c r="I991" s="179" t="e">
        <f ca="1"/>
        <v>#NAME?</v>
      </c>
      <c r="J991" s="179" t="e">
        <f ca="1"/>
        <v>#NAME?</v>
      </c>
      <c r="L991" s="175">
        <f>NR_to_Cash!C$9</f>
        <v>-54723.468549817509</v>
      </c>
      <c r="M991" s="175">
        <f>NR_to_Cash!D$9</f>
        <v>-177401.26576231886</v>
      </c>
      <c r="N991" s="175">
        <f>NR_to_Cash!E$9</f>
        <v>-150226.47815209487</v>
      </c>
      <c r="O991" s="175">
        <f>NR_to_Cash!F$9</f>
        <v>-172910.78815747867</v>
      </c>
      <c r="Q991" s="1">
        <v>984</v>
      </c>
      <c r="R991" s="176">
        <v>5689.4446458877064</v>
      </c>
      <c r="S991" s="176">
        <v>221762.62580151507</v>
      </c>
      <c r="T991" s="176">
        <v>119622.18606330198</v>
      </c>
      <c r="U991" s="176">
        <v>88469.767539620632</v>
      </c>
      <c r="V991" s="2"/>
      <c r="W991" s="176">
        <v>-38079.893227239721</v>
      </c>
      <c r="X991" s="176">
        <v>9415.1069201128557</v>
      </c>
      <c r="Y991" s="176">
        <v>-31139.6988782431</v>
      </c>
      <c r="Z991" s="176">
        <v>-17013.647432939615</v>
      </c>
      <c r="AA991" s="2"/>
      <c r="AB991" s="175">
        <v>-54723.468549817509</v>
      </c>
      <c r="AC991" s="175">
        <v>-177401.26576231886</v>
      </c>
      <c r="AD991" s="175">
        <v>-150226.47815209487</v>
      </c>
      <c r="AE991" s="175">
        <v>-172910.78815747867</v>
      </c>
    </row>
    <row r="992" spans="1:31">
      <c r="A992" s="1">
        <v>985</v>
      </c>
      <c r="B992" s="176">
        <f>'T Revenue'!B989-'Year 0'!G$8+'Year 0'!G$122</f>
        <v>10554.489630212309</v>
      </c>
      <c r="C992" s="176">
        <f>'T Revenue'!C989-'Revenue Requirement'!C$4+'Revenue Requirement'!C$33</f>
        <v>233061.05524318502</v>
      </c>
      <c r="D992" s="176">
        <f>'T Revenue'!D989-'Revenue Requirement'!D$4+'Revenue Requirement'!D$33</f>
        <v>177938.82947241305</v>
      </c>
      <c r="E992" s="176">
        <f>'T Revenue'!E989-'Revenue Requirement'!E$4+'Revenue Requirement'!E$33</f>
        <v>68466.24070173176</v>
      </c>
      <c r="G992" s="179" t="e">
        <f ca="1"/>
        <v>#NAME?</v>
      </c>
      <c r="H992" s="179" t="e">
        <f ca="1"/>
        <v>#NAME?</v>
      </c>
      <c r="I992" s="179" t="e">
        <f ca="1"/>
        <v>#NAME?</v>
      </c>
      <c r="J992" s="179" t="e">
        <f ca="1"/>
        <v>#NAME?</v>
      </c>
      <c r="L992" s="175">
        <f>NR_to_Cash!C$9</f>
        <v>-54723.468549817509</v>
      </c>
      <c r="M992" s="175">
        <f>NR_to_Cash!D$9</f>
        <v>-177401.26576231886</v>
      </c>
      <c r="N992" s="175">
        <f>NR_to_Cash!E$9</f>
        <v>-150226.47815209487</v>
      </c>
      <c r="O992" s="175">
        <f>NR_to_Cash!F$9</f>
        <v>-172910.78815747867</v>
      </c>
      <c r="Q992" s="1">
        <v>985</v>
      </c>
      <c r="R992" s="176">
        <v>10554.489630212309</v>
      </c>
      <c r="S992" s="176">
        <v>233061.05524318502</v>
      </c>
      <c r="T992" s="176">
        <v>177938.82947241305</v>
      </c>
      <c r="U992" s="176">
        <v>68466.24070173176</v>
      </c>
      <c r="V992" s="2"/>
      <c r="W992" s="176">
        <v>-25301.683390725404</v>
      </c>
      <c r="X992" s="176">
        <v>-43842.943448217586</v>
      </c>
      <c r="Y992" s="176">
        <v>-17842.796548868529</v>
      </c>
      <c r="Z992" s="176">
        <v>-324.17521282634698</v>
      </c>
      <c r="AA992" s="2"/>
      <c r="AB992" s="175">
        <v>-54723.468549817509</v>
      </c>
      <c r="AC992" s="175">
        <v>-177401.26576231886</v>
      </c>
      <c r="AD992" s="175">
        <v>-150226.47815209487</v>
      </c>
      <c r="AE992" s="175">
        <v>-172910.78815747867</v>
      </c>
    </row>
    <row r="993" spans="1:31">
      <c r="A993" s="1">
        <v>986</v>
      </c>
      <c r="B993" s="176">
        <f>'T Revenue'!B990-'Year 0'!G$8+'Year 0'!G$122</f>
        <v>-20878.217885384336</v>
      </c>
      <c r="C993" s="176">
        <f>'T Revenue'!C990-'Revenue Requirement'!C$4+'Revenue Requirement'!C$33</f>
        <v>191709.13511299551</v>
      </c>
      <c r="D993" s="176">
        <f>'T Revenue'!D990-'Revenue Requirement'!D$4+'Revenue Requirement'!D$33</f>
        <v>130836.17803967162</v>
      </c>
      <c r="E993" s="176">
        <f>'T Revenue'!E990-'Revenue Requirement'!E$4+'Revenue Requirement'!E$33</f>
        <v>75502.250861957204</v>
      </c>
      <c r="G993" s="179" t="e">
        <f ca="1"/>
        <v>#NAME?</v>
      </c>
      <c r="H993" s="179" t="e">
        <f ca="1"/>
        <v>#NAME?</v>
      </c>
      <c r="I993" s="179" t="e">
        <f ca="1"/>
        <v>#NAME?</v>
      </c>
      <c r="J993" s="179" t="e">
        <f ca="1"/>
        <v>#NAME?</v>
      </c>
      <c r="L993" s="175">
        <f>NR_to_Cash!C$9</f>
        <v>-54723.468549817509</v>
      </c>
      <c r="M993" s="175">
        <f>NR_to_Cash!D$9</f>
        <v>-177401.26576231886</v>
      </c>
      <c r="N993" s="175">
        <f>NR_to_Cash!E$9</f>
        <v>-150226.47815209487</v>
      </c>
      <c r="O993" s="175">
        <f>NR_to_Cash!F$9</f>
        <v>-172910.78815747867</v>
      </c>
      <c r="Q993" s="1">
        <v>986</v>
      </c>
      <c r="R993" s="176">
        <v>-20878.217885384336</v>
      </c>
      <c r="S993" s="176">
        <v>191709.13511299551</v>
      </c>
      <c r="T993" s="176">
        <v>130836.17803967162</v>
      </c>
      <c r="U993" s="176">
        <v>75502.250861957204</v>
      </c>
      <c r="V993" s="2"/>
      <c r="W993" s="176">
        <v>-25634.414603066514</v>
      </c>
      <c r="X993" s="176">
        <v>-49451.994019636186</v>
      </c>
      <c r="Y993" s="176">
        <v>-36680.15669248905</v>
      </c>
      <c r="Z993" s="176">
        <v>-21934.268150465563</v>
      </c>
      <c r="AA993" s="2"/>
      <c r="AB993" s="175">
        <v>-54723.468549817509</v>
      </c>
      <c r="AC993" s="175">
        <v>-177401.26576231886</v>
      </c>
      <c r="AD993" s="175">
        <v>-150226.47815209487</v>
      </c>
      <c r="AE993" s="175">
        <v>-172910.78815747867</v>
      </c>
    </row>
    <row r="994" spans="1:31">
      <c r="A994" s="1">
        <v>987</v>
      </c>
      <c r="B994" s="176">
        <f>'T Revenue'!B991-'Year 0'!G$8+'Year 0'!G$122</f>
        <v>-23863.592011338333</v>
      </c>
      <c r="C994" s="176">
        <f>'T Revenue'!C991-'Revenue Requirement'!C$4+'Revenue Requirement'!C$33</f>
        <v>250975.4839322099</v>
      </c>
      <c r="D994" s="176">
        <f>'T Revenue'!D991-'Revenue Requirement'!D$4+'Revenue Requirement'!D$33</f>
        <v>152707.25851635775</v>
      </c>
      <c r="E994" s="176">
        <f>'T Revenue'!E991-'Revenue Requirement'!E$4+'Revenue Requirement'!E$33</f>
        <v>125016.50811736681</v>
      </c>
      <c r="G994" s="179" t="e">
        <f ca="1"/>
        <v>#NAME?</v>
      </c>
      <c r="H994" s="179" t="e">
        <f ca="1"/>
        <v>#NAME?</v>
      </c>
      <c r="I994" s="179" t="e">
        <f ca="1"/>
        <v>#NAME?</v>
      </c>
      <c r="J994" s="179" t="e">
        <f ca="1"/>
        <v>#NAME?</v>
      </c>
      <c r="L994" s="175">
        <f>NR_to_Cash!C$9</f>
        <v>-54723.468549817509</v>
      </c>
      <c r="M994" s="175">
        <f>NR_to_Cash!D$9</f>
        <v>-177401.26576231886</v>
      </c>
      <c r="N994" s="175">
        <f>NR_to_Cash!E$9</f>
        <v>-150226.47815209487</v>
      </c>
      <c r="O994" s="175">
        <f>NR_to_Cash!F$9</f>
        <v>-172910.78815747867</v>
      </c>
      <c r="Q994" s="1">
        <v>987</v>
      </c>
      <c r="R994" s="176">
        <v>-23863.592011338333</v>
      </c>
      <c r="S994" s="176">
        <v>250975.4839322099</v>
      </c>
      <c r="T994" s="176">
        <v>152707.25851635775</v>
      </c>
      <c r="U994" s="176">
        <v>125016.50811736681</v>
      </c>
      <c r="V994" s="2"/>
      <c r="W994" s="176">
        <v>613.67654364870396</v>
      </c>
      <c r="X994" s="176">
        <v>-6937.434552145889</v>
      </c>
      <c r="Y994" s="176">
        <v>-7778.8676794571802</v>
      </c>
      <c r="Z994" s="176">
        <v>918.07438914850354</v>
      </c>
      <c r="AA994" s="2"/>
      <c r="AB994" s="175">
        <v>-54723.468549817509</v>
      </c>
      <c r="AC994" s="175">
        <v>-177401.26576231886</v>
      </c>
      <c r="AD994" s="175">
        <v>-150226.47815209487</v>
      </c>
      <c r="AE994" s="175">
        <v>-172910.78815747867</v>
      </c>
    </row>
    <row r="995" spans="1:31">
      <c r="A995" s="1">
        <v>988</v>
      </c>
      <c r="B995" s="176">
        <f>'T Revenue'!B992-'Year 0'!G$8+'Year 0'!G$122</f>
        <v>14949.472691315925</v>
      </c>
      <c r="C995" s="176">
        <f>'T Revenue'!C992-'Revenue Requirement'!C$4+'Revenue Requirement'!C$33</f>
        <v>243979.66379927588</v>
      </c>
      <c r="D995" s="176">
        <f>'T Revenue'!D992-'Revenue Requirement'!D$4+'Revenue Requirement'!D$33</f>
        <v>163608.53664624202</v>
      </c>
      <c r="E995" s="176">
        <f>'T Revenue'!E992-'Revenue Requirement'!E$4+'Revenue Requirement'!E$33</f>
        <v>147317.6003060583</v>
      </c>
      <c r="G995" s="179" t="e">
        <f ca="1"/>
        <v>#NAME?</v>
      </c>
      <c r="H995" s="179" t="e">
        <f ca="1"/>
        <v>#NAME?</v>
      </c>
      <c r="I995" s="179" t="e">
        <f ca="1"/>
        <v>#NAME?</v>
      </c>
      <c r="J995" s="179" t="e">
        <f ca="1"/>
        <v>#NAME?</v>
      </c>
      <c r="L995" s="175">
        <f>NR_to_Cash!C$9</f>
        <v>-54723.468549817509</v>
      </c>
      <c r="M995" s="175">
        <f>NR_to_Cash!D$9</f>
        <v>-177401.26576231886</v>
      </c>
      <c r="N995" s="175">
        <f>NR_to_Cash!E$9</f>
        <v>-150226.47815209487</v>
      </c>
      <c r="O995" s="175">
        <f>NR_to_Cash!F$9</f>
        <v>-172910.78815747867</v>
      </c>
      <c r="Q995" s="1">
        <v>988</v>
      </c>
      <c r="R995" s="176">
        <v>14949.472691315925</v>
      </c>
      <c r="S995" s="176">
        <v>243979.66379927588</v>
      </c>
      <c r="T995" s="176">
        <v>163608.53664624202</v>
      </c>
      <c r="U995" s="176">
        <v>147317.6003060583</v>
      </c>
      <c r="V995" s="2"/>
      <c r="W995" s="176">
        <v>-1515.3213702568319</v>
      </c>
      <c r="X995" s="176">
        <v>-10060.232571662404</v>
      </c>
      <c r="Y995" s="176">
        <v>12339.141159030376</v>
      </c>
      <c r="Z995" s="176">
        <v>-58213.060690918006</v>
      </c>
      <c r="AA995" s="2"/>
      <c r="AB995" s="175">
        <v>-54723.468549817509</v>
      </c>
      <c r="AC995" s="175">
        <v>-177401.26576231886</v>
      </c>
      <c r="AD995" s="175">
        <v>-150226.47815209487</v>
      </c>
      <c r="AE995" s="175">
        <v>-172910.78815747867</v>
      </c>
    </row>
    <row r="996" spans="1:31">
      <c r="A996" s="1">
        <v>989</v>
      </c>
      <c r="B996" s="176">
        <f>'T Revenue'!B993-'Year 0'!G$8+'Year 0'!G$122</f>
        <v>-8357.0996826083865</v>
      </c>
      <c r="C996" s="176">
        <f>'T Revenue'!C993-'Revenue Requirement'!C$4+'Revenue Requirement'!C$33</f>
        <v>225734.37237267196</v>
      </c>
      <c r="D996" s="176">
        <f>'T Revenue'!D993-'Revenue Requirement'!D$4+'Revenue Requirement'!D$33</f>
        <v>152913.93401410594</v>
      </c>
      <c r="E996" s="176">
        <f>'T Revenue'!E993-'Revenue Requirement'!E$4+'Revenue Requirement'!E$33</f>
        <v>140583.42780096643</v>
      </c>
      <c r="G996" s="179" t="e">
        <f ca="1"/>
        <v>#NAME?</v>
      </c>
      <c r="H996" s="179" t="e">
        <f ca="1"/>
        <v>#NAME?</v>
      </c>
      <c r="I996" s="179" t="e">
        <f ca="1"/>
        <v>#NAME?</v>
      </c>
      <c r="J996" s="179" t="e">
        <f ca="1"/>
        <v>#NAME?</v>
      </c>
      <c r="L996" s="175">
        <f>NR_to_Cash!C$9</f>
        <v>-54723.468549817509</v>
      </c>
      <c r="M996" s="175">
        <f>NR_to_Cash!D$9</f>
        <v>-177401.26576231886</v>
      </c>
      <c r="N996" s="175">
        <f>NR_to_Cash!E$9</f>
        <v>-150226.47815209487</v>
      </c>
      <c r="O996" s="175">
        <f>NR_to_Cash!F$9</f>
        <v>-172910.78815747867</v>
      </c>
      <c r="Q996" s="1">
        <v>989</v>
      </c>
      <c r="R996" s="176">
        <v>-8357.0996826083865</v>
      </c>
      <c r="S996" s="176">
        <v>225734.37237267196</v>
      </c>
      <c r="T996" s="176">
        <v>152913.93401410594</v>
      </c>
      <c r="U996" s="176">
        <v>140583.42780096643</v>
      </c>
      <c r="V996" s="2"/>
      <c r="W996" s="176">
        <v>-35671.464486300014</v>
      </c>
      <c r="X996" s="176">
        <v>-42346.22369300318</v>
      </c>
      <c r="Y996" s="176">
        <v>-40512.956484263996</v>
      </c>
      <c r="Z996" s="176">
        <v>-72661.760267268401</v>
      </c>
      <c r="AA996" s="2"/>
      <c r="AB996" s="175">
        <v>-54723.468549817509</v>
      </c>
      <c r="AC996" s="175">
        <v>-177401.26576231886</v>
      </c>
      <c r="AD996" s="175">
        <v>-150226.47815209487</v>
      </c>
      <c r="AE996" s="175">
        <v>-172910.78815747867</v>
      </c>
    </row>
    <row r="997" spans="1:31">
      <c r="A997" s="1">
        <v>990</v>
      </c>
      <c r="B997" s="176">
        <f>'T Revenue'!B994-'Year 0'!G$8+'Year 0'!G$122</f>
        <v>-8041.1721328163985</v>
      </c>
      <c r="C997" s="176">
        <f>'T Revenue'!C994-'Revenue Requirement'!C$4+'Revenue Requirement'!C$33</f>
        <v>210430.85771321016</v>
      </c>
      <c r="D997" s="176">
        <f>'T Revenue'!D994-'Revenue Requirement'!D$4+'Revenue Requirement'!D$33</f>
        <v>113978.95972957998</v>
      </c>
      <c r="E997" s="176">
        <f>'T Revenue'!E994-'Revenue Requirement'!E$4+'Revenue Requirement'!E$33</f>
        <v>94927.900929033989</v>
      </c>
      <c r="G997" s="179" t="e">
        <f ca="1"/>
        <v>#NAME?</v>
      </c>
      <c r="H997" s="179" t="e">
        <f ca="1"/>
        <v>#NAME?</v>
      </c>
      <c r="I997" s="179" t="e">
        <f ca="1"/>
        <v>#NAME?</v>
      </c>
      <c r="J997" s="179" t="e">
        <f ca="1"/>
        <v>#NAME?</v>
      </c>
      <c r="L997" s="175">
        <f>NR_to_Cash!C$9</f>
        <v>-54723.468549817509</v>
      </c>
      <c r="M997" s="175">
        <f>NR_to_Cash!D$9</f>
        <v>-177401.26576231886</v>
      </c>
      <c r="N997" s="175">
        <f>NR_to_Cash!E$9</f>
        <v>-150226.47815209487</v>
      </c>
      <c r="O997" s="175">
        <f>NR_to_Cash!F$9</f>
        <v>-172910.78815747867</v>
      </c>
      <c r="Q997" s="1">
        <v>990</v>
      </c>
      <c r="R997" s="176">
        <v>-8041.1721328163985</v>
      </c>
      <c r="S997" s="176">
        <v>210430.85771321016</v>
      </c>
      <c r="T997" s="176">
        <v>113978.95972957998</v>
      </c>
      <c r="U997" s="176">
        <v>94927.900929033989</v>
      </c>
      <c r="V997" s="2"/>
      <c r="W997" s="176">
        <v>-6303.9031328216661</v>
      </c>
      <c r="X997" s="176">
        <v>-24572.675450394396</v>
      </c>
      <c r="Y997" s="176">
        <v>-11402.848784441827</v>
      </c>
      <c r="Z997" s="176">
        <v>-20376.639533999842</v>
      </c>
      <c r="AA997" s="2"/>
      <c r="AB997" s="175">
        <v>-54723.468549817509</v>
      </c>
      <c r="AC997" s="175">
        <v>-177401.26576231886</v>
      </c>
      <c r="AD997" s="175">
        <v>-150226.47815209487</v>
      </c>
      <c r="AE997" s="175">
        <v>-172910.78815747867</v>
      </c>
    </row>
    <row r="998" spans="1:31">
      <c r="A998" s="1">
        <v>991</v>
      </c>
      <c r="B998" s="176">
        <f>'T Revenue'!B995-'Year 0'!G$8+'Year 0'!G$122</f>
        <v>13855.286855440587</v>
      </c>
      <c r="C998" s="176">
        <f>'T Revenue'!C995-'Revenue Requirement'!C$4+'Revenue Requirement'!C$33</f>
        <v>225999.35956132645</v>
      </c>
      <c r="D998" s="176">
        <f>'T Revenue'!D995-'Revenue Requirement'!D$4+'Revenue Requirement'!D$33</f>
        <v>178890.65831963811</v>
      </c>
      <c r="E998" s="176">
        <f>'T Revenue'!E995-'Revenue Requirement'!E$4+'Revenue Requirement'!E$33</f>
        <v>186419.90071767755</v>
      </c>
      <c r="G998" s="179" t="e">
        <f ca="1"/>
        <v>#NAME?</v>
      </c>
      <c r="H998" s="179" t="e">
        <f ca="1"/>
        <v>#NAME?</v>
      </c>
      <c r="I998" s="179" t="e">
        <f ca="1"/>
        <v>#NAME?</v>
      </c>
      <c r="J998" s="179" t="e">
        <f ca="1"/>
        <v>#NAME?</v>
      </c>
      <c r="L998" s="175">
        <f>NR_to_Cash!C$9</f>
        <v>-54723.468549817509</v>
      </c>
      <c r="M998" s="175">
        <f>NR_to_Cash!D$9</f>
        <v>-177401.26576231886</v>
      </c>
      <c r="N998" s="175">
        <f>NR_to_Cash!E$9</f>
        <v>-150226.47815209487</v>
      </c>
      <c r="O998" s="175">
        <f>NR_to_Cash!F$9</f>
        <v>-172910.78815747867</v>
      </c>
      <c r="Q998" s="1">
        <v>991</v>
      </c>
      <c r="R998" s="176">
        <v>13855.286855440587</v>
      </c>
      <c r="S998" s="176">
        <v>225999.35956132645</v>
      </c>
      <c r="T998" s="176">
        <v>178890.65831963811</v>
      </c>
      <c r="U998" s="176">
        <v>186419.90071767755</v>
      </c>
      <c r="V998" s="2"/>
      <c r="W998" s="176">
        <v>-46799.880353402114</v>
      </c>
      <c r="X998" s="176">
        <v>-11775.143927309429</v>
      </c>
      <c r="Y998" s="176">
        <v>-28688.771819239948</v>
      </c>
      <c r="Z998" s="176">
        <v>31858.308602713048</v>
      </c>
      <c r="AA998" s="2"/>
      <c r="AB998" s="175">
        <v>-54723.468549817509</v>
      </c>
      <c r="AC998" s="175">
        <v>-177401.26576231886</v>
      </c>
      <c r="AD998" s="175">
        <v>-150226.47815209487</v>
      </c>
      <c r="AE998" s="175">
        <v>-172910.78815747867</v>
      </c>
    </row>
    <row r="999" spans="1:31">
      <c r="A999" s="1">
        <v>992</v>
      </c>
      <c r="B999" s="176">
        <f>'T Revenue'!B996-'Year 0'!G$8+'Year 0'!G$122</f>
        <v>-10202.542591194389</v>
      </c>
      <c r="C999" s="176">
        <f>'T Revenue'!C996-'Revenue Requirement'!C$4+'Revenue Requirement'!C$33</f>
        <v>275489.31356432824</v>
      </c>
      <c r="D999" s="176">
        <f>'T Revenue'!D996-'Revenue Requirement'!D$4+'Revenue Requirement'!D$33</f>
        <v>184975.52715393575</v>
      </c>
      <c r="E999" s="176">
        <f>'T Revenue'!E996-'Revenue Requirement'!E$4+'Revenue Requirement'!E$33</f>
        <v>152757.44334969134</v>
      </c>
      <c r="G999" s="179" t="e">
        <f ca="1"/>
        <v>#NAME?</v>
      </c>
      <c r="H999" s="179" t="e">
        <f ca="1"/>
        <v>#NAME?</v>
      </c>
      <c r="I999" s="179" t="e">
        <f ca="1"/>
        <v>#NAME?</v>
      </c>
      <c r="J999" s="179" t="e">
        <f ca="1"/>
        <v>#NAME?</v>
      </c>
      <c r="L999" s="175">
        <f>NR_to_Cash!C$9</f>
        <v>-54723.468549817509</v>
      </c>
      <c r="M999" s="175">
        <f>NR_to_Cash!D$9</f>
        <v>-177401.26576231886</v>
      </c>
      <c r="N999" s="175">
        <f>NR_to_Cash!E$9</f>
        <v>-150226.47815209487</v>
      </c>
      <c r="O999" s="175">
        <f>NR_to_Cash!F$9</f>
        <v>-172910.78815747867</v>
      </c>
      <c r="Q999" s="1">
        <v>992</v>
      </c>
      <c r="R999" s="176">
        <v>-10202.542591194389</v>
      </c>
      <c r="S999" s="176">
        <v>275489.31356432824</v>
      </c>
      <c r="T999" s="176">
        <v>184975.52715393575</v>
      </c>
      <c r="U999" s="176">
        <v>152757.44334969134</v>
      </c>
      <c r="V999" s="2"/>
      <c r="W999" s="176">
        <v>-5791.9146131764865</v>
      </c>
      <c r="X999" s="176">
        <v>-47910.215555933071</v>
      </c>
      <c r="Y999" s="176">
        <v>-11956.486605210463</v>
      </c>
      <c r="Z999" s="176">
        <v>-44372.628521219827</v>
      </c>
      <c r="AA999" s="2"/>
      <c r="AB999" s="175">
        <v>-54723.468549817509</v>
      </c>
      <c r="AC999" s="175">
        <v>-177401.26576231886</v>
      </c>
      <c r="AD999" s="175">
        <v>-150226.47815209487</v>
      </c>
      <c r="AE999" s="175">
        <v>-172910.78815747867</v>
      </c>
    </row>
    <row r="1000" spans="1:31">
      <c r="A1000" s="1">
        <v>993</v>
      </c>
      <c r="B1000" s="176">
        <f>'T Revenue'!B997-'Year 0'!G$8+'Year 0'!G$122</f>
        <v>-6300.9309652892407</v>
      </c>
      <c r="C1000" s="176">
        <f>'T Revenue'!C997-'Revenue Requirement'!C$4+'Revenue Requirement'!C$33</f>
        <v>259755.15617040731</v>
      </c>
      <c r="D1000" s="176">
        <f>'T Revenue'!D997-'Revenue Requirement'!D$4+'Revenue Requirement'!D$33</f>
        <v>125912.63074870058</v>
      </c>
      <c r="E1000" s="176">
        <f>'T Revenue'!E997-'Revenue Requirement'!E$4+'Revenue Requirement'!E$33</f>
        <v>88189.383454949828</v>
      </c>
      <c r="G1000" s="179" t="e">
        <f ca="1"/>
        <v>#NAME?</v>
      </c>
      <c r="H1000" s="179" t="e">
        <f ca="1"/>
        <v>#NAME?</v>
      </c>
      <c r="I1000" s="179" t="e">
        <f ca="1"/>
        <v>#NAME?</v>
      </c>
      <c r="J1000" s="179" t="e">
        <f ca="1"/>
        <v>#NAME?</v>
      </c>
      <c r="L1000" s="175">
        <f>NR_to_Cash!C$9</f>
        <v>-54723.468549817509</v>
      </c>
      <c r="M1000" s="175">
        <f>NR_to_Cash!D$9</f>
        <v>-177401.26576231886</v>
      </c>
      <c r="N1000" s="175">
        <f>NR_to_Cash!E$9</f>
        <v>-150226.47815209487</v>
      </c>
      <c r="O1000" s="175">
        <f>NR_to_Cash!F$9</f>
        <v>-172910.78815747867</v>
      </c>
      <c r="Q1000" s="1">
        <v>993</v>
      </c>
      <c r="R1000" s="176">
        <v>-6300.9309652892407</v>
      </c>
      <c r="S1000" s="176">
        <v>259755.15617040731</v>
      </c>
      <c r="T1000" s="176">
        <v>125912.63074870058</v>
      </c>
      <c r="U1000" s="176">
        <v>88189.383454949828</v>
      </c>
      <c r="V1000" s="2"/>
      <c r="W1000" s="176">
        <v>-9800.6173119210871</v>
      </c>
      <c r="X1000" s="176">
        <v>-4058.073061557021</v>
      </c>
      <c r="Y1000" s="176">
        <v>21723.719954702305</v>
      </c>
      <c r="Z1000" s="176">
        <v>-49873.699187399819</v>
      </c>
      <c r="AA1000" s="2"/>
      <c r="AB1000" s="175">
        <v>-54723.468549817509</v>
      </c>
      <c r="AC1000" s="175">
        <v>-177401.26576231886</v>
      </c>
      <c r="AD1000" s="175">
        <v>-150226.47815209487</v>
      </c>
      <c r="AE1000" s="175">
        <v>-172910.78815747867</v>
      </c>
    </row>
    <row r="1001" spans="1:31">
      <c r="A1001" s="1">
        <v>994</v>
      </c>
      <c r="B1001" s="176">
        <f>'T Revenue'!B998-'Year 0'!G$8+'Year 0'!G$122</f>
        <v>7627.0402061529458</v>
      </c>
      <c r="C1001" s="176">
        <f>'T Revenue'!C998-'Revenue Requirement'!C$4+'Revenue Requirement'!C$33</f>
        <v>247281.96283242269</v>
      </c>
      <c r="D1001" s="176">
        <f>'T Revenue'!D998-'Revenue Requirement'!D$4+'Revenue Requirement'!D$33</f>
        <v>121988.07696498791</v>
      </c>
      <c r="E1001" s="176">
        <f>'T Revenue'!E998-'Revenue Requirement'!E$4+'Revenue Requirement'!E$33</f>
        <v>119061.16592683387</v>
      </c>
      <c r="G1001" s="179" t="e">
        <f ca="1"/>
        <v>#NAME?</v>
      </c>
      <c r="H1001" s="179" t="e">
        <f ca="1"/>
        <v>#NAME?</v>
      </c>
      <c r="I1001" s="179" t="e">
        <f ca="1"/>
        <v>#NAME?</v>
      </c>
      <c r="J1001" s="179" t="e">
        <f ca="1"/>
        <v>#NAME?</v>
      </c>
      <c r="L1001" s="175">
        <f>NR_to_Cash!C$9</f>
        <v>-54723.468549817509</v>
      </c>
      <c r="M1001" s="175">
        <f>NR_to_Cash!D$9</f>
        <v>-177401.26576231886</v>
      </c>
      <c r="N1001" s="175">
        <f>NR_to_Cash!E$9</f>
        <v>-150226.47815209487</v>
      </c>
      <c r="O1001" s="175">
        <f>NR_to_Cash!F$9</f>
        <v>-172910.78815747867</v>
      </c>
      <c r="Q1001" s="1">
        <v>994</v>
      </c>
      <c r="R1001" s="176">
        <v>7627.0402061529458</v>
      </c>
      <c r="S1001" s="176">
        <v>247281.96283242269</v>
      </c>
      <c r="T1001" s="176">
        <v>121988.07696498791</v>
      </c>
      <c r="U1001" s="176">
        <v>119061.16592683387</v>
      </c>
      <c r="V1001" s="2"/>
      <c r="W1001" s="176">
        <v>-33829.958499743021</v>
      </c>
      <c r="X1001" s="176">
        <v>-19539.061743493425</v>
      </c>
      <c r="Y1001" s="176">
        <v>-58176.611646285746</v>
      </c>
      <c r="Z1001" s="176">
        <v>-49630.27399750473</v>
      </c>
      <c r="AA1001" s="2"/>
      <c r="AB1001" s="175">
        <v>-54723.468549817509</v>
      </c>
      <c r="AC1001" s="175">
        <v>-177401.26576231886</v>
      </c>
      <c r="AD1001" s="175">
        <v>-150226.47815209487</v>
      </c>
      <c r="AE1001" s="175">
        <v>-172910.78815747867</v>
      </c>
    </row>
    <row r="1002" spans="1:31">
      <c r="A1002" s="1">
        <v>995</v>
      </c>
      <c r="B1002" s="176">
        <f>'T Revenue'!B999-'Year 0'!G$8+'Year 0'!G$122</f>
        <v>-1782.1854904377833</v>
      </c>
      <c r="C1002" s="176">
        <f>'T Revenue'!C999-'Revenue Requirement'!C$4+'Revenue Requirement'!C$33</f>
        <v>225882.44086900423</v>
      </c>
      <c r="D1002" s="176">
        <f>'T Revenue'!D999-'Revenue Requirement'!D$4+'Revenue Requirement'!D$33</f>
        <v>163971.5640656203</v>
      </c>
      <c r="E1002" s="176">
        <f>'T Revenue'!E999-'Revenue Requirement'!E$4+'Revenue Requirement'!E$33</f>
        <v>66807.783167388989</v>
      </c>
      <c r="G1002" s="179" t="e">
        <f ca="1"/>
        <v>#NAME?</v>
      </c>
      <c r="H1002" s="179" t="e">
        <f ca="1"/>
        <v>#NAME?</v>
      </c>
      <c r="I1002" s="179" t="e">
        <f ca="1"/>
        <v>#NAME?</v>
      </c>
      <c r="J1002" s="179" t="e">
        <f ca="1"/>
        <v>#NAME?</v>
      </c>
      <c r="L1002" s="175">
        <f>NR_to_Cash!C$9</f>
        <v>-54723.468549817509</v>
      </c>
      <c r="M1002" s="175">
        <f>NR_to_Cash!D$9</f>
        <v>-177401.26576231886</v>
      </c>
      <c r="N1002" s="175">
        <f>NR_to_Cash!E$9</f>
        <v>-150226.47815209487</v>
      </c>
      <c r="O1002" s="175">
        <f>NR_to_Cash!F$9</f>
        <v>-172910.78815747867</v>
      </c>
      <c r="Q1002" s="1">
        <v>995</v>
      </c>
      <c r="R1002" s="176">
        <v>-1782.1854904377833</v>
      </c>
      <c r="S1002" s="176">
        <v>225882.44086900423</v>
      </c>
      <c r="T1002" s="176">
        <v>163971.5640656203</v>
      </c>
      <c r="U1002" s="176">
        <v>66807.783167388989</v>
      </c>
      <c r="V1002" s="2"/>
      <c r="W1002" s="176">
        <v>-7452.1802942362847</v>
      </c>
      <c r="X1002" s="176">
        <v>-8678.7792202653363</v>
      </c>
      <c r="Y1002" s="176">
        <v>-23866.966049925191</v>
      </c>
      <c r="Z1002" s="176">
        <v>-5820.6595678064041</v>
      </c>
      <c r="AA1002" s="2"/>
      <c r="AB1002" s="175">
        <v>-54723.468549817509</v>
      </c>
      <c r="AC1002" s="175">
        <v>-177401.26576231886</v>
      </c>
      <c r="AD1002" s="175">
        <v>-150226.47815209487</v>
      </c>
      <c r="AE1002" s="175">
        <v>-172910.78815747867</v>
      </c>
    </row>
    <row r="1003" spans="1:31">
      <c r="A1003" s="1">
        <v>996</v>
      </c>
      <c r="B1003" s="176">
        <f>'T Revenue'!B1000-'Year 0'!G$8+'Year 0'!G$122</f>
        <v>-2069.564580072416</v>
      </c>
      <c r="C1003" s="176">
        <f>'T Revenue'!C1000-'Revenue Requirement'!C$4+'Revenue Requirement'!C$33</f>
        <v>267119.30962077854</v>
      </c>
      <c r="D1003" s="176">
        <f>'T Revenue'!D1000-'Revenue Requirement'!D$4+'Revenue Requirement'!D$33</f>
        <v>156060.57487861137</v>
      </c>
      <c r="E1003" s="176">
        <f>'T Revenue'!E1000-'Revenue Requirement'!E$4+'Revenue Requirement'!E$33</f>
        <v>110572.22158417408</v>
      </c>
      <c r="G1003" s="179" t="e">
        <f ca="1"/>
        <v>#NAME?</v>
      </c>
      <c r="H1003" s="179" t="e">
        <f ca="1"/>
        <v>#NAME?</v>
      </c>
      <c r="I1003" s="179" t="e">
        <f ca="1"/>
        <v>#NAME?</v>
      </c>
      <c r="J1003" s="179" t="e">
        <f ca="1"/>
        <v>#NAME?</v>
      </c>
      <c r="L1003" s="175">
        <f>NR_to_Cash!C$9</f>
        <v>-54723.468549817509</v>
      </c>
      <c r="M1003" s="175">
        <f>NR_to_Cash!D$9</f>
        <v>-177401.26576231886</v>
      </c>
      <c r="N1003" s="175">
        <f>NR_to_Cash!E$9</f>
        <v>-150226.47815209487</v>
      </c>
      <c r="O1003" s="175">
        <f>NR_to_Cash!F$9</f>
        <v>-172910.78815747867</v>
      </c>
      <c r="Q1003" s="1">
        <v>996</v>
      </c>
      <c r="R1003" s="176">
        <v>-2069.564580072416</v>
      </c>
      <c r="S1003" s="176">
        <v>267119.30962077854</v>
      </c>
      <c r="T1003" s="176">
        <v>156060.57487861137</v>
      </c>
      <c r="U1003" s="176">
        <v>110572.22158417408</v>
      </c>
      <c r="V1003" s="2"/>
      <c r="W1003" s="176">
        <v>-47517.392014000332</v>
      </c>
      <c r="X1003" s="176">
        <v>-16661.982570144348</v>
      </c>
      <c r="Y1003" s="176">
        <v>-27262.386223288951</v>
      </c>
      <c r="Z1003" s="176">
        <v>5321.3035062619019</v>
      </c>
      <c r="AA1003" s="2"/>
      <c r="AB1003" s="175">
        <v>-54723.468549817509</v>
      </c>
      <c r="AC1003" s="175">
        <v>-177401.26576231886</v>
      </c>
      <c r="AD1003" s="175">
        <v>-150226.47815209487</v>
      </c>
      <c r="AE1003" s="175">
        <v>-172910.78815747867</v>
      </c>
    </row>
    <row r="1004" spans="1:31">
      <c r="A1004" s="1">
        <v>997</v>
      </c>
      <c r="B1004" s="176">
        <f>'T Revenue'!B1001-'Year 0'!G$8+'Year 0'!G$122</f>
        <v>-7223.8364740568213</v>
      </c>
      <c r="C1004" s="176">
        <f>'T Revenue'!C1001-'Revenue Requirement'!C$4+'Revenue Requirement'!C$33</f>
        <v>233972.73692032066</v>
      </c>
      <c r="D1004" s="176">
        <f>'T Revenue'!D1001-'Revenue Requirement'!D$4+'Revenue Requirement'!D$33</f>
        <v>159920.9804518756</v>
      </c>
      <c r="E1004" s="176">
        <f>'T Revenue'!E1001-'Revenue Requirement'!E$4+'Revenue Requirement'!E$33</f>
        <v>116331.94380717468</v>
      </c>
      <c r="G1004" s="179" t="e">
        <f ca="1"/>
        <v>#NAME?</v>
      </c>
      <c r="H1004" s="179" t="e">
        <f ca="1"/>
        <v>#NAME?</v>
      </c>
      <c r="I1004" s="179" t="e">
        <f ca="1"/>
        <v>#NAME?</v>
      </c>
      <c r="J1004" s="179" t="e">
        <f ca="1"/>
        <v>#NAME?</v>
      </c>
      <c r="L1004" s="175">
        <f>NR_to_Cash!C$9</f>
        <v>-54723.468549817509</v>
      </c>
      <c r="M1004" s="175">
        <f>NR_to_Cash!D$9</f>
        <v>-177401.26576231886</v>
      </c>
      <c r="N1004" s="175">
        <f>NR_to_Cash!E$9</f>
        <v>-150226.47815209487</v>
      </c>
      <c r="O1004" s="175">
        <f>NR_to_Cash!F$9</f>
        <v>-172910.78815747867</v>
      </c>
      <c r="Q1004" s="1">
        <v>997</v>
      </c>
      <c r="R1004" s="176">
        <v>-7223.8364740568213</v>
      </c>
      <c r="S1004" s="176">
        <v>233972.73692032066</v>
      </c>
      <c r="T1004" s="176">
        <v>159920.9804518756</v>
      </c>
      <c r="U1004" s="176">
        <v>116331.94380717468</v>
      </c>
      <c r="V1004" s="2"/>
      <c r="W1004" s="176">
        <v>-56141.136178568006</v>
      </c>
      <c r="X1004" s="176">
        <v>-690.67737574060448</v>
      </c>
      <c r="Y1004" s="176">
        <v>-13639.56165313907</v>
      </c>
      <c r="Z1004" s="176">
        <v>800.04236698057503</v>
      </c>
      <c r="AA1004" s="2"/>
      <c r="AB1004" s="175">
        <v>-54723.468549817509</v>
      </c>
      <c r="AC1004" s="175">
        <v>-177401.26576231886</v>
      </c>
      <c r="AD1004" s="175">
        <v>-150226.47815209487</v>
      </c>
      <c r="AE1004" s="175">
        <v>-172910.78815747867</v>
      </c>
    </row>
    <row r="1005" spans="1:31">
      <c r="A1005" s="1">
        <v>998</v>
      </c>
      <c r="B1005" s="176">
        <f>'T Revenue'!B1002-'Year 0'!G$8+'Year 0'!G$122</f>
        <v>4387.5799542234745</v>
      </c>
      <c r="C1005" s="176">
        <f>'T Revenue'!C1002-'Revenue Requirement'!C$4+'Revenue Requirement'!C$33</f>
        <v>253440.42198567092</v>
      </c>
      <c r="D1005" s="176">
        <f>'T Revenue'!D1002-'Revenue Requirement'!D$4+'Revenue Requirement'!D$33</f>
        <v>163915.55328082852</v>
      </c>
      <c r="E1005" s="176">
        <f>'T Revenue'!E1002-'Revenue Requirement'!E$4+'Revenue Requirement'!E$33</f>
        <v>96996.61354113603</v>
      </c>
      <c r="G1005" s="179" t="e">
        <f ca="1"/>
        <v>#NAME?</v>
      </c>
      <c r="H1005" s="179" t="e">
        <f ca="1"/>
        <v>#NAME?</v>
      </c>
      <c r="I1005" s="179" t="e">
        <f ca="1"/>
        <v>#NAME?</v>
      </c>
      <c r="J1005" s="179" t="e">
        <f ca="1"/>
        <v>#NAME?</v>
      </c>
      <c r="L1005" s="175">
        <f>NR_to_Cash!C$9</f>
        <v>-54723.468549817509</v>
      </c>
      <c r="M1005" s="175">
        <f>NR_to_Cash!D$9</f>
        <v>-177401.26576231886</v>
      </c>
      <c r="N1005" s="175">
        <f>NR_to_Cash!E$9</f>
        <v>-150226.47815209487</v>
      </c>
      <c r="O1005" s="175">
        <f>NR_to_Cash!F$9</f>
        <v>-172910.78815747867</v>
      </c>
      <c r="Q1005" s="1">
        <v>998</v>
      </c>
      <c r="R1005" s="176">
        <v>4387.5799542234745</v>
      </c>
      <c r="S1005" s="176">
        <v>253440.42198567092</v>
      </c>
      <c r="T1005" s="176">
        <v>163915.55328082852</v>
      </c>
      <c r="U1005" s="176">
        <v>96996.61354113603</v>
      </c>
      <c r="V1005" s="2"/>
      <c r="W1005" s="176">
        <v>-55394.752615023404</v>
      </c>
      <c r="X1005" s="176">
        <v>-26962.840322209988</v>
      </c>
      <c r="Y1005" s="176">
        <v>-42814.253706370015</v>
      </c>
      <c r="Z1005" s="176">
        <v>4700.6603003330529</v>
      </c>
      <c r="AA1005" s="2"/>
      <c r="AB1005" s="175">
        <v>-54723.468549817509</v>
      </c>
      <c r="AC1005" s="175">
        <v>-177401.26576231886</v>
      </c>
      <c r="AD1005" s="175">
        <v>-150226.47815209487</v>
      </c>
      <c r="AE1005" s="175">
        <v>-172910.78815747867</v>
      </c>
    </row>
    <row r="1006" spans="1:31">
      <c r="A1006" s="1">
        <v>999</v>
      </c>
      <c r="B1006" s="176">
        <f>'T Revenue'!B1003-'Year 0'!G$8+'Year 0'!G$122</f>
        <v>7787.5194428800605</v>
      </c>
      <c r="C1006" s="176">
        <f>'T Revenue'!C1003-'Revenue Requirement'!C$4+'Revenue Requirement'!C$33</f>
        <v>254062.84981355676</v>
      </c>
      <c r="D1006" s="176">
        <f>'T Revenue'!D1003-'Revenue Requirement'!D$4+'Revenue Requirement'!D$33</f>
        <v>146630.27929548128</v>
      </c>
      <c r="E1006" s="176">
        <f>'T Revenue'!E1003-'Revenue Requirement'!E$4+'Revenue Requirement'!E$33</f>
        <v>93578.922060947632</v>
      </c>
      <c r="G1006" s="179" t="e">
        <f ca="1"/>
        <v>#NAME?</v>
      </c>
      <c r="H1006" s="179" t="e">
        <f ca="1"/>
        <v>#NAME?</v>
      </c>
      <c r="I1006" s="179" t="e">
        <f ca="1"/>
        <v>#NAME?</v>
      </c>
      <c r="J1006" s="179" t="e">
        <f ca="1"/>
        <v>#NAME?</v>
      </c>
      <c r="L1006" s="175">
        <f>NR_to_Cash!C$9</f>
        <v>-54723.468549817509</v>
      </c>
      <c r="M1006" s="175">
        <f>NR_to_Cash!D$9</f>
        <v>-177401.26576231886</v>
      </c>
      <c r="N1006" s="175">
        <f>NR_to_Cash!E$9</f>
        <v>-150226.47815209487</v>
      </c>
      <c r="O1006" s="175">
        <f>NR_to_Cash!F$9</f>
        <v>-172910.78815747867</v>
      </c>
      <c r="Q1006" s="1">
        <v>999</v>
      </c>
      <c r="R1006" s="176">
        <v>7787.5194428800605</v>
      </c>
      <c r="S1006" s="176">
        <v>254062.84981355676</v>
      </c>
      <c r="T1006" s="176">
        <v>146630.27929548128</v>
      </c>
      <c r="U1006" s="176">
        <v>93578.922060947632</v>
      </c>
      <c r="V1006" s="2"/>
      <c r="W1006" s="176">
        <v>-12771.183216919657</v>
      </c>
      <c r="X1006" s="176">
        <v>-40731.817569951527</v>
      </c>
      <c r="Y1006" s="176">
        <v>-20479.996089369291</v>
      </c>
      <c r="Z1006" s="176">
        <v>17023.696455896366</v>
      </c>
      <c r="AA1006" s="2"/>
      <c r="AB1006" s="175">
        <v>-54723.468549817509</v>
      </c>
      <c r="AC1006" s="175">
        <v>-177401.26576231886</v>
      </c>
      <c r="AD1006" s="175">
        <v>-150226.47815209487</v>
      </c>
      <c r="AE1006" s="175">
        <v>-172910.78815747867</v>
      </c>
    </row>
    <row r="1007" spans="1:31">
      <c r="A1007" s="1">
        <v>1000</v>
      </c>
      <c r="B1007" s="176">
        <f>'T Revenue'!B1004-'Year 0'!G$8+'Year 0'!G$122</f>
        <v>-1379.1575903757475</v>
      </c>
      <c r="C1007" s="176">
        <f>'T Revenue'!C1004-'Revenue Requirement'!C$4+'Revenue Requirement'!C$33</f>
        <v>212259.83553641126</v>
      </c>
      <c r="D1007" s="176">
        <f>'T Revenue'!D1004-'Revenue Requirement'!D$4+'Revenue Requirement'!D$33</f>
        <v>121867.59621467418</v>
      </c>
      <c r="E1007" s="176">
        <f>'T Revenue'!E1004-'Revenue Requirement'!E$4+'Revenue Requirement'!E$33</f>
        <v>70652.031294113025</v>
      </c>
      <c r="G1007" s="179" t="e">
        <f ca="1"/>
        <v>#NAME?</v>
      </c>
      <c r="H1007" s="179" t="e">
        <f ca="1"/>
        <v>#NAME?</v>
      </c>
      <c r="I1007" s="179" t="e">
        <f ca="1"/>
        <v>#NAME?</v>
      </c>
      <c r="J1007" s="179" t="e">
        <f ca="1"/>
        <v>#NAME?</v>
      </c>
      <c r="L1007" s="175">
        <f>NR_to_Cash!C$9</f>
        <v>-54723.468549817509</v>
      </c>
      <c r="M1007" s="175">
        <f>NR_to_Cash!D$9</f>
        <v>-177401.26576231886</v>
      </c>
      <c r="N1007" s="175">
        <f>NR_to_Cash!E$9</f>
        <v>-150226.47815209487</v>
      </c>
      <c r="O1007" s="175">
        <f>NR_to_Cash!F$9</f>
        <v>-172910.78815747867</v>
      </c>
      <c r="Q1007" s="1">
        <v>1000</v>
      </c>
      <c r="R1007" s="176">
        <v>-1379.1575903757475</v>
      </c>
      <c r="S1007" s="176">
        <v>212259.83553641126</v>
      </c>
      <c r="T1007" s="176">
        <v>121867.59621467418</v>
      </c>
      <c r="U1007" s="176">
        <v>70652.031294113025</v>
      </c>
      <c r="V1007" s="2"/>
      <c r="W1007" s="176">
        <v>-6603.5480992333032</v>
      </c>
      <c r="X1007" s="176">
        <v>-15002.896086512133</v>
      </c>
      <c r="Y1007" s="176">
        <v>-4765.7340478200931</v>
      </c>
      <c r="Z1007" s="176">
        <v>-28106.135357126594</v>
      </c>
      <c r="AA1007" s="2"/>
      <c r="AB1007" s="175">
        <v>-54723.468549817509</v>
      </c>
      <c r="AC1007" s="175">
        <v>-177401.26576231886</v>
      </c>
      <c r="AD1007" s="175">
        <v>-150226.47815209487</v>
      </c>
      <c r="AE1007" s="175">
        <v>-172910.78815747867</v>
      </c>
    </row>
    <row r="1008" spans="1:31">
      <c r="A1008" s="1">
        <v>1001</v>
      </c>
      <c r="B1008" s="176">
        <f>'T Revenue'!B1005-'Year 0'!G$8+'Year 0'!G$122</f>
        <v>-14724.499207679881</v>
      </c>
      <c r="C1008" s="176">
        <f>'T Revenue'!C1005-'Revenue Requirement'!C$4+'Revenue Requirement'!C$33</f>
        <v>238589.99371000892</v>
      </c>
      <c r="D1008" s="176">
        <f>'T Revenue'!D1005-'Revenue Requirement'!D$4+'Revenue Requirement'!D$33</f>
        <v>140424.85985172633</v>
      </c>
      <c r="E1008" s="176">
        <f>'T Revenue'!E1005-'Revenue Requirement'!E$4+'Revenue Requirement'!E$33</f>
        <v>146620.46821965254</v>
      </c>
      <c r="G1008" s="179" t="e">
        <f ca="1"/>
        <v>#NAME?</v>
      </c>
      <c r="H1008" s="179" t="e">
        <f ca="1"/>
        <v>#NAME?</v>
      </c>
      <c r="I1008" s="179" t="e">
        <f ca="1"/>
        <v>#NAME?</v>
      </c>
      <c r="J1008" s="179" t="e">
        <f ca="1"/>
        <v>#NAME?</v>
      </c>
      <c r="L1008" s="175">
        <f>NR_to_Cash!C$9</f>
        <v>-54723.468549817509</v>
      </c>
      <c r="M1008" s="175">
        <f>NR_to_Cash!D$9</f>
        <v>-177401.26576231886</v>
      </c>
      <c r="N1008" s="175">
        <f>NR_to_Cash!E$9</f>
        <v>-150226.47815209487</v>
      </c>
      <c r="O1008" s="175">
        <f>NR_to_Cash!F$9</f>
        <v>-172910.78815747867</v>
      </c>
      <c r="Q1008" s="1">
        <v>1001</v>
      </c>
      <c r="R1008" s="176">
        <v>-14724.499207679881</v>
      </c>
      <c r="S1008" s="176">
        <v>238589.99371000892</v>
      </c>
      <c r="T1008" s="176">
        <v>140424.85985172633</v>
      </c>
      <c r="U1008" s="176">
        <v>146620.46821965254</v>
      </c>
      <c r="V1008" s="2"/>
      <c r="W1008" s="176">
        <v>-39665.071694355109</v>
      </c>
      <c r="X1008" s="176">
        <v>-22933.299836253515</v>
      </c>
      <c r="Y1008" s="176">
        <v>-7987.9420488486066</v>
      </c>
      <c r="Z1008" s="176">
        <v>-24594.775519818999</v>
      </c>
      <c r="AA1008" s="2"/>
      <c r="AB1008" s="175">
        <v>-54723.468549817509</v>
      </c>
      <c r="AC1008" s="175">
        <v>-177401.26576231886</v>
      </c>
      <c r="AD1008" s="175">
        <v>-150226.47815209487</v>
      </c>
      <c r="AE1008" s="175">
        <v>-172910.78815747867</v>
      </c>
    </row>
    <row r="1009" spans="1:31">
      <c r="A1009" s="1">
        <v>1002</v>
      </c>
      <c r="B1009" s="176">
        <f>'T Revenue'!B1006-'Year 0'!G$8+'Year 0'!G$122</f>
        <v>5011.2333683134057</v>
      </c>
      <c r="C1009" s="176">
        <f>'T Revenue'!C1006-'Revenue Requirement'!C$4+'Revenue Requirement'!C$33</f>
        <v>266828.85691667022</v>
      </c>
      <c r="D1009" s="176">
        <f>'T Revenue'!D1006-'Revenue Requirement'!D$4+'Revenue Requirement'!D$33</f>
        <v>150583.87303711427</v>
      </c>
      <c r="E1009" s="176">
        <f>'T Revenue'!E1006-'Revenue Requirement'!E$4+'Revenue Requirement'!E$33</f>
        <v>103275.15069468552</v>
      </c>
      <c r="G1009" s="179" t="e">
        <f ca="1"/>
        <v>#NAME?</v>
      </c>
      <c r="H1009" s="179" t="e">
        <f ca="1"/>
        <v>#NAME?</v>
      </c>
      <c r="I1009" s="179" t="e">
        <f ca="1"/>
        <v>#NAME?</v>
      </c>
      <c r="J1009" s="179" t="e">
        <f ca="1"/>
        <v>#NAME?</v>
      </c>
      <c r="L1009" s="175">
        <f>NR_to_Cash!C$9</f>
        <v>-54723.468549817509</v>
      </c>
      <c r="M1009" s="175">
        <f>NR_to_Cash!D$9</f>
        <v>-177401.26576231886</v>
      </c>
      <c r="N1009" s="175">
        <f>NR_to_Cash!E$9</f>
        <v>-150226.47815209487</v>
      </c>
      <c r="O1009" s="175">
        <f>NR_to_Cash!F$9</f>
        <v>-172910.78815747867</v>
      </c>
      <c r="Q1009" s="1">
        <v>1002</v>
      </c>
      <c r="R1009" s="176">
        <v>5011.2333683134057</v>
      </c>
      <c r="S1009" s="176">
        <v>266828.85691667022</v>
      </c>
      <c r="T1009" s="176">
        <v>150583.87303711427</v>
      </c>
      <c r="U1009" s="176">
        <v>103275.15069468552</v>
      </c>
      <c r="V1009" s="2"/>
      <c r="W1009" s="176">
        <v>4167.5969186925795</v>
      </c>
      <c r="X1009" s="176">
        <v>4418.4055025849957</v>
      </c>
      <c r="Y1009" s="176">
        <v>-54315.964338176651</v>
      </c>
      <c r="Z1009" s="176">
        <v>-58166.957313356921</v>
      </c>
      <c r="AA1009" s="2"/>
      <c r="AB1009" s="175">
        <v>-54723.468549817509</v>
      </c>
      <c r="AC1009" s="175">
        <v>-177401.26576231886</v>
      </c>
      <c r="AD1009" s="175">
        <v>-150226.47815209487</v>
      </c>
      <c r="AE1009" s="175">
        <v>-172910.78815747867</v>
      </c>
    </row>
    <row r="1010" spans="1:31">
      <c r="A1010" s="1">
        <v>1003</v>
      </c>
      <c r="B1010" s="176">
        <f>'T Revenue'!B1007-'Year 0'!G$8+'Year 0'!G$122</f>
        <v>7249.2855565592181</v>
      </c>
      <c r="C1010" s="176">
        <f>'T Revenue'!C1007-'Revenue Requirement'!C$4+'Revenue Requirement'!C$33</f>
        <v>274995.99036077387</v>
      </c>
      <c r="D1010" s="176">
        <f>'T Revenue'!D1007-'Revenue Requirement'!D$4+'Revenue Requirement'!D$33</f>
        <v>163285.4741519473</v>
      </c>
      <c r="E1010" s="176">
        <f>'T Revenue'!E1007-'Revenue Requirement'!E$4+'Revenue Requirement'!E$33</f>
        <v>116466.62889821548</v>
      </c>
      <c r="G1010" s="179" t="e">
        <f ca="1"/>
        <v>#NAME?</v>
      </c>
      <c r="H1010" s="179" t="e">
        <f ca="1"/>
        <v>#NAME?</v>
      </c>
      <c r="I1010" s="179" t="e">
        <f ca="1"/>
        <v>#NAME?</v>
      </c>
      <c r="J1010" s="179" t="e">
        <f ca="1"/>
        <v>#NAME?</v>
      </c>
      <c r="L1010" s="175">
        <f>NR_to_Cash!C$9</f>
        <v>-54723.468549817509</v>
      </c>
      <c r="M1010" s="175">
        <f>NR_to_Cash!D$9</f>
        <v>-177401.26576231886</v>
      </c>
      <c r="N1010" s="175">
        <f>NR_to_Cash!E$9</f>
        <v>-150226.47815209487</v>
      </c>
      <c r="O1010" s="175">
        <f>NR_to_Cash!F$9</f>
        <v>-172910.78815747867</v>
      </c>
      <c r="Q1010" s="1">
        <v>1003</v>
      </c>
      <c r="R1010" s="176">
        <v>7249.2855565592181</v>
      </c>
      <c r="S1010" s="176">
        <v>274995.99036077387</v>
      </c>
      <c r="T1010" s="176">
        <v>163285.4741519473</v>
      </c>
      <c r="U1010" s="176">
        <v>116466.62889821548</v>
      </c>
      <c r="V1010" s="2"/>
      <c r="W1010" s="176">
        <v>-18165.231102093589</v>
      </c>
      <c r="X1010" s="176">
        <v>-22051.758002681658</v>
      </c>
      <c r="Y1010" s="176">
        <v>4014.7487216826994</v>
      </c>
      <c r="Z1010" s="176">
        <v>-21678.044026915682</v>
      </c>
      <c r="AA1010" s="2"/>
      <c r="AB1010" s="175">
        <v>-54723.468549817509</v>
      </c>
      <c r="AC1010" s="175">
        <v>-177401.26576231886</v>
      </c>
      <c r="AD1010" s="175">
        <v>-150226.47815209487</v>
      </c>
      <c r="AE1010" s="175">
        <v>-172910.78815747867</v>
      </c>
    </row>
    <row r="1011" spans="1:31">
      <c r="A1011" s="1">
        <v>1004</v>
      </c>
      <c r="B1011" s="176">
        <f>'T Revenue'!B1008-'Year 0'!G$8+'Year 0'!G$122</f>
        <v>-14739.224635736784</v>
      </c>
      <c r="C1011" s="176">
        <f>'T Revenue'!C1008-'Revenue Requirement'!C$4+'Revenue Requirement'!C$33</f>
        <v>258049.2483455136</v>
      </c>
      <c r="D1011" s="176">
        <f>'T Revenue'!D1008-'Revenue Requirement'!D$4+'Revenue Requirement'!D$33</f>
        <v>150191.65327697573</v>
      </c>
      <c r="E1011" s="176">
        <f>'T Revenue'!E1008-'Revenue Requirement'!E$4+'Revenue Requirement'!E$33</f>
        <v>51761.618972194614</v>
      </c>
      <c r="G1011" s="179" t="e">
        <f ca="1"/>
        <v>#NAME?</v>
      </c>
      <c r="H1011" s="179" t="e">
        <f ca="1"/>
        <v>#NAME?</v>
      </c>
      <c r="I1011" s="179" t="e">
        <f ca="1"/>
        <v>#NAME?</v>
      </c>
      <c r="J1011" s="179" t="e">
        <f ca="1"/>
        <v>#NAME?</v>
      </c>
      <c r="L1011" s="175">
        <f>NR_to_Cash!C$9</f>
        <v>-54723.468549817509</v>
      </c>
      <c r="M1011" s="175">
        <f>NR_to_Cash!D$9</f>
        <v>-177401.26576231886</v>
      </c>
      <c r="N1011" s="175">
        <f>NR_to_Cash!E$9</f>
        <v>-150226.47815209487</v>
      </c>
      <c r="O1011" s="175">
        <f>NR_to_Cash!F$9</f>
        <v>-172910.78815747867</v>
      </c>
      <c r="Q1011" s="1">
        <v>1004</v>
      </c>
      <c r="R1011" s="176">
        <v>-14739.224635736784</v>
      </c>
      <c r="S1011" s="176">
        <v>258049.2483455136</v>
      </c>
      <c r="T1011" s="176">
        <v>150191.65327697573</v>
      </c>
      <c r="U1011" s="176">
        <v>51761.618972194614</v>
      </c>
      <c r="V1011" s="2"/>
      <c r="W1011" s="176">
        <v>-35023.432140861405</v>
      </c>
      <c r="X1011" s="176">
        <v>-11914.770353179658</v>
      </c>
      <c r="Y1011" s="176">
        <v>13058.784731951309</v>
      </c>
      <c r="Z1011" s="176">
        <v>-11531.317965469323</v>
      </c>
      <c r="AA1011" s="2"/>
      <c r="AB1011" s="175">
        <v>-54723.468549817509</v>
      </c>
      <c r="AC1011" s="175">
        <v>-177401.26576231886</v>
      </c>
      <c r="AD1011" s="175">
        <v>-150226.47815209487</v>
      </c>
      <c r="AE1011" s="175">
        <v>-172910.78815747867</v>
      </c>
    </row>
    <row r="1012" spans="1:31">
      <c r="A1012" s="1">
        <v>1005</v>
      </c>
      <c r="B1012" s="176">
        <f>'T Revenue'!B1009-'Year 0'!G$8+'Year 0'!G$122</f>
        <v>26940.049864192726</v>
      </c>
      <c r="C1012" s="176">
        <f>'T Revenue'!C1009-'Revenue Requirement'!C$4+'Revenue Requirement'!C$33</f>
        <v>271165.30110020959</v>
      </c>
      <c r="D1012" s="176">
        <f>'T Revenue'!D1009-'Revenue Requirement'!D$4+'Revenue Requirement'!D$33</f>
        <v>226286.50917460048</v>
      </c>
      <c r="E1012" s="176">
        <f>'T Revenue'!E1009-'Revenue Requirement'!E$4+'Revenue Requirement'!E$33</f>
        <v>201247.90039211093</v>
      </c>
      <c r="G1012" s="179" t="e">
        <f ca="1"/>
        <v>#NAME?</v>
      </c>
      <c r="H1012" s="179" t="e">
        <f ca="1"/>
        <v>#NAME?</v>
      </c>
      <c r="I1012" s="179" t="e">
        <f ca="1"/>
        <v>#NAME?</v>
      </c>
      <c r="J1012" s="179" t="e">
        <f ca="1"/>
        <v>#NAME?</v>
      </c>
      <c r="L1012" s="175">
        <f>NR_to_Cash!C$9</f>
        <v>-54723.468549817509</v>
      </c>
      <c r="M1012" s="175">
        <f>NR_to_Cash!D$9</f>
        <v>-177401.26576231886</v>
      </c>
      <c r="N1012" s="175">
        <f>NR_to_Cash!E$9</f>
        <v>-150226.47815209487</v>
      </c>
      <c r="O1012" s="175">
        <f>NR_to_Cash!F$9</f>
        <v>-172910.78815747867</v>
      </c>
      <c r="Q1012" s="1">
        <v>1005</v>
      </c>
      <c r="R1012" s="176">
        <v>26940.049864192726</v>
      </c>
      <c r="S1012" s="176">
        <v>271165.30110020959</v>
      </c>
      <c r="T1012" s="176">
        <v>226286.50917460048</v>
      </c>
      <c r="U1012" s="176">
        <v>201247.90039211093</v>
      </c>
      <c r="V1012" s="2"/>
      <c r="W1012" s="176">
        <v>-30527.093777142698</v>
      </c>
      <c r="X1012" s="176">
        <v>2439.9359586832579</v>
      </c>
      <c r="Y1012" s="176">
        <v>-9908.4786601364613</v>
      </c>
      <c r="Z1012" s="176">
        <v>-4585.6828421896789</v>
      </c>
      <c r="AA1012" s="2"/>
      <c r="AB1012" s="175">
        <v>-54723.468549817509</v>
      </c>
      <c r="AC1012" s="175">
        <v>-177401.26576231886</v>
      </c>
      <c r="AD1012" s="175">
        <v>-150226.47815209487</v>
      </c>
      <c r="AE1012" s="175">
        <v>-172910.78815747867</v>
      </c>
    </row>
    <row r="1013" spans="1:31">
      <c r="A1013" s="1">
        <v>1006</v>
      </c>
      <c r="B1013" s="176">
        <f>'T Revenue'!B1010-'Year 0'!G$8+'Year 0'!G$122</f>
        <v>19156.187967397273</v>
      </c>
      <c r="C1013" s="176">
        <f>'T Revenue'!C1010-'Revenue Requirement'!C$4+'Revenue Requirement'!C$33</f>
        <v>255424.53687133407</v>
      </c>
      <c r="D1013" s="176">
        <f>'T Revenue'!D1010-'Revenue Requirement'!D$4+'Revenue Requirement'!D$33</f>
        <v>164499.71293691685</v>
      </c>
      <c r="E1013" s="176">
        <f>'T Revenue'!E1010-'Revenue Requirement'!E$4+'Revenue Requirement'!E$33</f>
        <v>152612.70368006965</v>
      </c>
      <c r="G1013" s="179" t="e">
        <f ca="1"/>
        <v>#NAME?</v>
      </c>
      <c r="H1013" s="179" t="e">
        <f ca="1"/>
        <v>#NAME?</v>
      </c>
      <c r="I1013" s="179" t="e">
        <f ca="1"/>
        <v>#NAME?</v>
      </c>
      <c r="J1013" s="179" t="e">
        <f ca="1"/>
        <v>#NAME?</v>
      </c>
      <c r="L1013" s="175">
        <f>NR_to_Cash!C$9</f>
        <v>-54723.468549817509</v>
      </c>
      <c r="M1013" s="175">
        <f>NR_to_Cash!D$9</f>
        <v>-177401.26576231886</v>
      </c>
      <c r="N1013" s="175">
        <f>NR_to_Cash!E$9</f>
        <v>-150226.47815209487</v>
      </c>
      <c r="O1013" s="175">
        <f>NR_to_Cash!F$9</f>
        <v>-172910.78815747867</v>
      </c>
      <c r="Q1013" s="1">
        <v>1006</v>
      </c>
      <c r="R1013" s="176">
        <v>19156.187967397273</v>
      </c>
      <c r="S1013" s="176">
        <v>255424.53687133407</v>
      </c>
      <c r="T1013" s="176">
        <v>164499.71293691685</v>
      </c>
      <c r="U1013" s="176">
        <v>152612.70368006965</v>
      </c>
      <c r="V1013" s="2"/>
      <c r="W1013" s="176">
        <v>-17415.83372564544</v>
      </c>
      <c r="X1013" s="176">
        <v>-13237.573067570105</v>
      </c>
      <c r="Y1013" s="176">
        <v>-25289.453818155453</v>
      </c>
      <c r="Z1013" s="176">
        <v>-47826.754532311112</v>
      </c>
      <c r="AA1013" s="2"/>
      <c r="AB1013" s="175">
        <v>-54723.468549817509</v>
      </c>
      <c r="AC1013" s="175">
        <v>-177401.26576231886</v>
      </c>
      <c r="AD1013" s="175">
        <v>-150226.47815209487</v>
      </c>
      <c r="AE1013" s="175">
        <v>-172910.78815747867</v>
      </c>
    </row>
    <row r="1014" spans="1:31">
      <c r="A1014" s="1">
        <v>1007</v>
      </c>
      <c r="B1014" s="176">
        <f>'T Revenue'!B1011-'Year 0'!G$8+'Year 0'!G$122</f>
        <v>16497.246831943281</v>
      </c>
      <c r="C1014" s="176">
        <f>'T Revenue'!C1011-'Revenue Requirement'!C$4+'Revenue Requirement'!C$33</f>
        <v>285879.40497377887</v>
      </c>
      <c r="D1014" s="176">
        <f>'T Revenue'!D1011-'Revenue Requirement'!D$4+'Revenue Requirement'!D$33</f>
        <v>240396.24555467488</v>
      </c>
      <c r="E1014" s="176">
        <f>'T Revenue'!E1011-'Revenue Requirement'!E$4+'Revenue Requirement'!E$33</f>
        <v>142408.97950124368</v>
      </c>
      <c r="G1014" s="179" t="e">
        <f ca="1"/>
        <v>#NAME?</v>
      </c>
      <c r="H1014" s="179" t="e">
        <f ca="1"/>
        <v>#NAME?</v>
      </c>
      <c r="I1014" s="179" t="e">
        <f ca="1"/>
        <v>#NAME?</v>
      </c>
      <c r="J1014" s="179" t="e">
        <f ca="1"/>
        <v>#NAME?</v>
      </c>
      <c r="L1014" s="175">
        <f>NR_to_Cash!C$9</f>
        <v>-54723.468549817509</v>
      </c>
      <c r="M1014" s="175">
        <f>NR_to_Cash!D$9</f>
        <v>-177401.26576231886</v>
      </c>
      <c r="N1014" s="175">
        <f>NR_to_Cash!E$9</f>
        <v>-150226.47815209487</v>
      </c>
      <c r="O1014" s="175">
        <f>NR_to_Cash!F$9</f>
        <v>-172910.78815747867</v>
      </c>
      <c r="Q1014" s="1">
        <v>1007</v>
      </c>
      <c r="R1014" s="176">
        <v>16497.246831943281</v>
      </c>
      <c r="S1014" s="176">
        <v>285879.40497377887</v>
      </c>
      <c r="T1014" s="176">
        <v>240396.24555467488</v>
      </c>
      <c r="U1014" s="176">
        <v>142408.97950124368</v>
      </c>
      <c r="V1014" s="2"/>
      <c r="W1014" s="176">
        <v>-24464.323174399207</v>
      </c>
      <c r="X1014" s="176">
        <v>-25057.819118257845</v>
      </c>
      <c r="Y1014" s="176">
        <v>-48382.674070409499</v>
      </c>
      <c r="Z1014" s="176">
        <v>-52192.265873246593</v>
      </c>
      <c r="AA1014" s="2"/>
      <c r="AB1014" s="175">
        <v>-54723.468549817509</v>
      </c>
      <c r="AC1014" s="175">
        <v>-177401.26576231886</v>
      </c>
      <c r="AD1014" s="175">
        <v>-150226.47815209487</v>
      </c>
      <c r="AE1014" s="175">
        <v>-172910.78815747867</v>
      </c>
    </row>
    <row r="1015" spans="1:31">
      <c r="A1015" s="1">
        <v>1008</v>
      </c>
      <c r="B1015" s="176">
        <f>'T Revenue'!B1012-'Year 0'!G$8+'Year 0'!G$122</f>
        <v>-20594.339751276653</v>
      </c>
      <c r="C1015" s="176">
        <f>'T Revenue'!C1012-'Revenue Requirement'!C$4+'Revenue Requirement'!C$33</f>
        <v>211716.57145201298</v>
      </c>
      <c r="D1015" s="176">
        <f>'T Revenue'!D1012-'Revenue Requirement'!D$4+'Revenue Requirement'!D$33</f>
        <v>121654.39572915062</v>
      </c>
      <c r="E1015" s="176">
        <f>'T Revenue'!E1012-'Revenue Requirement'!E$4+'Revenue Requirement'!E$33</f>
        <v>73933.61256873887</v>
      </c>
      <c r="G1015" s="179" t="e">
        <f ca="1"/>
        <v>#NAME?</v>
      </c>
      <c r="H1015" s="179" t="e">
        <f ca="1"/>
        <v>#NAME?</v>
      </c>
      <c r="I1015" s="179" t="e">
        <f ca="1"/>
        <v>#NAME?</v>
      </c>
      <c r="J1015" s="179" t="e">
        <f ca="1"/>
        <v>#NAME?</v>
      </c>
      <c r="L1015" s="175">
        <f>NR_to_Cash!C$9</f>
        <v>-54723.468549817509</v>
      </c>
      <c r="M1015" s="175">
        <f>NR_to_Cash!D$9</f>
        <v>-177401.26576231886</v>
      </c>
      <c r="N1015" s="175">
        <f>NR_to_Cash!E$9</f>
        <v>-150226.47815209487</v>
      </c>
      <c r="O1015" s="175">
        <f>NR_to_Cash!F$9</f>
        <v>-172910.78815747867</v>
      </c>
      <c r="Q1015" s="1">
        <v>1008</v>
      </c>
      <c r="R1015" s="176">
        <v>-20594.339751276653</v>
      </c>
      <c r="S1015" s="176">
        <v>211716.57145201298</v>
      </c>
      <c r="T1015" s="176">
        <v>121654.39572915062</v>
      </c>
      <c r="U1015" s="176">
        <v>73933.61256873887</v>
      </c>
      <c r="V1015" s="2"/>
      <c r="W1015" s="176">
        <v>-7417.3291781609878</v>
      </c>
      <c r="X1015" s="176">
        <v>-8791.3283606367186</v>
      </c>
      <c r="Y1015" s="176">
        <v>-14200.591113108909</v>
      </c>
      <c r="Z1015" s="176">
        <v>-25527.300360937836</v>
      </c>
      <c r="AA1015" s="2"/>
      <c r="AB1015" s="175">
        <v>-54723.468549817509</v>
      </c>
      <c r="AC1015" s="175">
        <v>-177401.26576231886</v>
      </c>
      <c r="AD1015" s="175">
        <v>-150226.47815209487</v>
      </c>
      <c r="AE1015" s="175">
        <v>-172910.78815747867</v>
      </c>
    </row>
    <row r="1016" spans="1:31">
      <c r="A1016" s="1">
        <v>1009</v>
      </c>
      <c r="B1016" s="176">
        <f>'T Revenue'!B1013-'Year 0'!G$8+'Year 0'!G$122</f>
        <v>-10687.283063428476</v>
      </c>
      <c r="C1016" s="176">
        <f>'T Revenue'!C1013-'Revenue Requirement'!C$4+'Revenue Requirement'!C$33</f>
        <v>263192.82128940313</v>
      </c>
      <c r="D1016" s="176">
        <f>'T Revenue'!D1013-'Revenue Requirement'!D$4+'Revenue Requirement'!D$33</f>
        <v>191762.16893144394</v>
      </c>
      <c r="E1016" s="176">
        <f>'T Revenue'!E1013-'Revenue Requirement'!E$4+'Revenue Requirement'!E$33</f>
        <v>160425.04363245796</v>
      </c>
      <c r="G1016" s="179" t="e">
        <f ca="1"/>
        <v>#NAME?</v>
      </c>
      <c r="H1016" s="179" t="e">
        <f ca="1"/>
        <v>#NAME?</v>
      </c>
      <c r="I1016" s="179" t="e">
        <f ca="1"/>
        <v>#NAME?</v>
      </c>
      <c r="J1016" s="179" t="e">
        <f ca="1"/>
        <v>#NAME?</v>
      </c>
      <c r="L1016" s="175">
        <f>NR_to_Cash!C$9</f>
        <v>-54723.468549817509</v>
      </c>
      <c r="M1016" s="175">
        <f>NR_to_Cash!D$9</f>
        <v>-177401.26576231886</v>
      </c>
      <c r="N1016" s="175">
        <f>NR_to_Cash!E$9</f>
        <v>-150226.47815209487</v>
      </c>
      <c r="O1016" s="175">
        <f>NR_to_Cash!F$9</f>
        <v>-172910.78815747867</v>
      </c>
      <c r="Q1016" s="1">
        <v>1009</v>
      </c>
      <c r="R1016" s="176">
        <v>-10687.283063428476</v>
      </c>
      <c r="S1016" s="176">
        <v>263192.82128940313</v>
      </c>
      <c r="T1016" s="176">
        <v>191762.16893144394</v>
      </c>
      <c r="U1016" s="176">
        <v>160425.04363245796</v>
      </c>
      <c r="V1016" s="2"/>
      <c r="W1016" s="176">
        <v>-62725.994637012249</v>
      </c>
      <c r="X1016" s="176">
        <v>-8387.7573715285398</v>
      </c>
      <c r="Y1016" s="176">
        <v>-19173.307319167303</v>
      </c>
      <c r="Z1016" s="176">
        <v>-46397.410522684222</v>
      </c>
      <c r="AA1016" s="2"/>
      <c r="AB1016" s="175">
        <v>-54723.468549817509</v>
      </c>
      <c r="AC1016" s="175">
        <v>-177401.26576231886</v>
      </c>
      <c r="AD1016" s="175">
        <v>-150226.47815209487</v>
      </c>
      <c r="AE1016" s="175">
        <v>-172910.78815747867</v>
      </c>
    </row>
    <row r="1017" spans="1:31">
      <c r="A1017" s="1">
        <v>1010</v>
      </c>
      <c r="B1017" s="176">
        <f>'T Revenue'!B1014-'Year 0'!G$8+'Year 0'!G$122</f>
        <v>5464.0659476246219</v>
      </c>
      <c r="C1017" s="176">
        <f>'T Revenue'!C1014-'Revenue Requirement'!C$4+'Revenue Requirement'!C$33</f>
        <v>283106.62459968845</v>
      </c>
      <c r="D1017" s="176">
        <f>'T Revenue'!D1014-'Revenue Requirement'!D$4+'Revenue Requirement'!D$33</f>
        <v>192540.05628619506</v>
      </c>
      <c r="E1017" s="176">
        <f>'T Revenue'!E1014-'Revenue Requirement'!E$4+'Revenue Requirement'!E$33</f>
        <v>112473.69060623413</v>
      </c>
      <c r="G1017" s="179" t="e">
        <f ca="1"/>
        <v>#NAME?</v>
      </c>
      <c r="H1017" s="179" t="e">
        <f ca="1"/>
        <v>#NAME?</v>
      </c>
      <c r="I1017" s="179" t="e">
        <f ca="1"/>
        <v>#NAME?</v>
      </c>
      <c r="J1017" s="179" t="e">
        <f ca="1"/>
        <v>#NAME?</v>
      </c>
      <c r="L1017" s="175">
        <f>NR_to_Cash!C$9</f>
        <v>-54723.468549817509</v>
      </c>
      <c r="M1017" s="175">
        <f>NR_to_Cash!D$9</f>
        <v>-177401.26576231886</v>
      </c>
      <c r="N1017" s="175">
        <f>NR_to_Cash!E$9</f>
        <v>-150226.47815209487</v>
      </c>
      <c r="O1017" s="175">
        <f>NR_to_Cash!F$9</f>
        <v>-172910.78815747867</v>
      </c>
      <c r="Q1017" s="1">
        <v>1010</v>
      </c>
      <c r="R1017" s="176">
        <v>5464.0659476246219</v>
      </c>
      <c r="S1017" s="176">
        <v>283106.62459968845</v>
      </c>
      <c r="T1017" s="176">
        <v>192540.05628619506</v>
      </c>
      <c r="U1017" s="176">
        <v>112473.69060623413</v>
      </c>
      <c r="V1017" s="2"/>
      <c r="W1017" s="176">
        <v>-5093.1099849486491</v>
      </c>
      <c r="X1017" s="176">
        <v>2910.0163393386174</v>
      </c>
      <c r="Y1017" s="176">
        <v>4022.2665468915366</v>
      </c>
      <c r="Z1017" s="176">
        <v>-12513.822305808775</v>
      </c>
      <c r="AA1017" s="2"/>
      <c r="AB1017" s="175">
        <v>-54723.468549817509</v>
      </c>
      <c r="AC1017" s="175">
        <v>-177401.26576231886</v>
      </c>
      <c r="AD1017" s="175">
        <v>-150226.47815209487</v>
      </c>
      <c r="AE1017" s="175">
        <v>-172910.78815747867</v>
      </c>
    </row>
    <row r="1018" spans="1:31">
      <c r="A1018" s="1">
        <v>1011</v>
      </c>
      <c r="B1018" s="176">
        <f>'T Revenue'!B1015-'Year 0'!G$8+'Year 0'!G$122</f>
        <v>-19992.041803100845</v>
      </c>
      <c r="C1018" s="176">
        <f>'T Revenue'!C1015-'Revenue Requirement'!C$4+'Revenue Requirement'!C$33</f>
        <v>213954.81396852271</v>
      </c>
      <c r="D1018" s="176">
        <f>'T Revenue'!D1015-'Revenue Requirement'!D$4+'Revenue Requirement'!D$33</f>
        <v>119865.03542854451</v>
      </c>
      <c r="E1018" s="176">
        <f>'T Revenue'!E1015-'Revenue Requirement'!E$4+'Revenue Requirement'!E$33</f>
        <v>143657.07180656679</v>
      </c>
      <c r="G1018" s="179" t="e">
        <f ca="1"/>
        <v>#NAME?</v>
      </c>
      <c r="H1018" s="179" t="e">
        <f ca="1"/>
        <v>#NAME?</v>
      </c>
      <c r="I1018" s="179" t="e">
        <f ca="1"/>
        <v>#NAME?</v>
      </c>
      <c r="J1018" s="179" t="e">
        <f ca="1"/>
        <v>#NAME?</v>
      </c>
      <c r="L1018" s="175">
        <f>NR_to_Cash!C$9</f>
        <v>-54723.468549817509</v>
      </c>
      <c r="M1018" s="175">
        <f>NR_to_Cash!D$9</f>
        <v>-177401.26576231886</v>
      </c>
      <c r="N1018" s="175">
        <f>NR_to_Cash!E$9</f>
        <v>-150226.47815209487</v>
      </c>
      <c r="O1018" s="175">
        <f>NR_to_Cash!F$9</f>
        <v>-172910.78815747867</v>
      </c>
      <c r="Q1018" s="1">
        <v>1011</v>
      </c>
      <c r="R1018" s="176">
        <v>-19992.041803100845</v>
      </c>
      <c r="S1018" s="176">
        <v>213954.81396852271</v>
      </c>
      <c r="T1018" s="176">
        <v>119865.03542854451</v>
      </c>
      <c r="U1018" s="176">
        <v>143657.07180656679</v>
      </c>
      <c r="V1018" s="2"/>
      <c r="W1018" s="176">
        <v>-22482.290900245309</v>
      </c>
      <c r="X1018" s="176">
        <v>-38122.366895945277</v>
      </c>
      <c r="Y1018" s="176">
        <v>9289.3641632033978</v>
      </c>
      <c r="Z1018" s="176">
        <v>-59869.888463083422</v>
      </c>
      <c r="AA1018" s="2"/>
      <c r="AB1018" s="175">
        <v>-54723.468549817509</v>
      </c>
      <c r="AC1018" s="175">
        <v>-177401.26576231886</v>
      </c>
      <c r="AD1018" s="175">
        <v>-150226.47815209487</v>
      </c>
      <c r="AE1018" s="175">
        <v>-172910.78815747867</v>
      </c>
    </row>
    <row r="1019" spans="1:31">
      <c r="A1019" s="1">
        <v>1012</v>
      </c>
      <c r="B1019" s="176">
        <f>'T Revenue'!B1016-'Year 0'!G$8+'Year 0'!G$122</f>
        <v>-1555.1500476791989</v>
      </c>
      <c r="C1019" s="176">
        <f>'T Revenue'!C1016-'Revenue Requirement'!C$4+'Revenue Requirement'!C$33</f>
        <v>179384.50233848277</v>
      </c>
      <c r="D1019" s="176">
        <f>'T Revenue'!D1016-'Revenue Requirement'!D$4+'Revenue Requirement'!D$33</f>
        <v>151764.06835996173</v>
      </c>
      <c r="E1019" s="176">
        <f>'T Revenue'!E1016-'Revenue Requirement'!E$4+'Revenue Requirement'!E$33</f>
        <v>63572.075204762863</v>
      </c>
      <c r="G1019" s="179" t="e">
        <f ca="1"/>
        <v>#NAME?</v>
      </c>
      <c r="H1019" s="179" t="e">
        <f ca="1"/>
        <v>#NAME?</v>
      </c>
      <c r="I1019" s="179" t="e">
        <f ca="1"/>
        <v>#NAME?</v>
      </c>
      <c r="J1019" s="179" t="e">
        <f ca="1"/>
        <v>#NAME?</v>
      </c>
      <c r="L1019" s="175">
        <f>NR_to_Cash!C$9</f>
        <v>-54723.468549817509</v>
      </c>
      <c r="M1019" s="175">
        <f>NR_to_Cash!D$9</f>
        <v>-177401.26576231886</v>
      </c>
      <c r="N1019" s="175">
        <f>NR_to_Cash!E$9</f>
        <v>-150226.47815209487</v>
      </c>
      <c r="O1019" s="175">
        <f>NR_to_Cash!F$9</f>
        <v>-172910.78815747867</v>
      </c>
      <c r="Q1019" s="1">
        <v>1012</v>
      </c>
      <c r="R1019" s="176">
        <v>-1555.1500476791989</v>
      </c>
      <c r="S1019" s="176">
        <v>179384.50233848277</v>
      </c>
      <c r="T1019" s="176">
        <v>151764.06835996173</v>
      </c>
      <c r="U1019" s="176">
        <v>63572.075204762863</v>
      </c>
      <c r="V1019" s="2"/>
      <c r="W1019" s="176">
        <v>-14164.666732712765</v>
      </c>
      <c r="X1019" s="176">
        <v>-18237.063021672191</v>
      </c>
      <c r="Y1019" s="176">
        <v>-15767.429867571918</v>
      </c>
      <c r="Z1019" s="176">
        <v>-1044.4890459950548</v>
      </c>
      <c r="AA1019" s="2"/>
      <c r="AB1019" s="175">
        <v>-54723.468549817509</v>
      </c>
      <c r="AC1019" s="175">
        <v>-177401.26576231886</v>
      </c>
      <c r="AD1019" s="175">
        <v>-150226.47815209487</v>
      </c>
      <c r="AE1019" s="175">
        <v>-172910.78815747867</v>
      </c>
    </row>
    <row r="1020" spans="1:31">
      <c r="A1020" s="1">
        <v>1013</v>
      </c>
      <c r="B1020" s="176">
        <f>'T Revenue'!B1017-'Year 0'!G$8+'Year 0'!G$122</f>
        <v>15159.945992850466</v>
      </c>
      <c r="C1020" s="176">
        <f>'T Revenue'!C1017-'Revenue Requirement'!C$4+'Revenue Requirement'!C$33</f>
        <v>251407.89830194274</v>
      </c>
      <c r="D1020" s="176">
        <f>'T Revenue'!D1017-'Revenue Requirement'!D$4+'Revenue Requirement'!D$33</f>
        <v>215584.90919986181</v>
      </c>
      <c r="E1020" s="176">
        <f>'T Revenue'!E1017-'Revenue Requirement'!E$4+'Revenue Requirement'!E$33</f>
        <v>158394.33231182792</v>
      </c>
      <c r="G1020" s="179" t="e">
        <f ca="1"/>
        <v>#NAME?</v>
      </c>
      <c r="H1020" s="179" t="e">
        <f ca="1"/>
        <v>#NAME?</v>
      </c>
      <c r="I1020" s="179" t="e">
        <f ca="1"/>
        <v>#NAME?</v>
      </c>
      <c r="J1020" s="179" t="e">
        <f ca="1"/>
        <v>#NAME?</v>
      </c>
      <c r="L1020" s="175">
        <f>NR_to_Cash!C$9</f>
        <v>-54723.468549817509</v>
      </c>
      <c r="M1020" s="175">
        <f>NR_to_Cash!D$9</f>
        <v>-177401.26576231886</v>
      </c>
      <c r="N1020" s="175">
        <f>NR_to_Cash!E$9</f>
        <v>-150226.47815209487</v>
      </c>
      <c r="O1020" s="175">
        <f>NR_to_Cash!F$9</f>
        <v>-172910.78815747867</v>
      </c>
      <c r="Q1020" s="1">
        <v>1013</v>
      </c>
      <c r="R1020" s="176">
        <v>15159.945992850466</v>
      </c>
      <c r="S1020" s="176">
        <v>251407.89830194274</v>
      </c>
      <c r="T1020" s="176">
        <v>215584.90919986181</v>
      </c>
      <c r="U1020" s="176">
        <v>158394.33231182792</v>
      </c>
      <c r="V1020" s="2"/>
      <c r="W1020" s="176">
        <v>-17093.398912708275</v>
      </c>
      <c r="X1020" s="176">
        <v>-29046.907900485443</v>
      </c>
      <c r="Y1020" s="176">
        <v>-6094.1170241041109</v>
      </c>
      <c r="Z1020" s="176">
        <v>-7986.264270540094</v>
      </c>
      <c r="AA1020" s="2"/>
      <c r="AB1020" s="175">
        <v>-54723.468549817509</v>
      </c>
      <c r="AC1020" s="175">
        <v>-177401.26576231886</v>
      </c>
      <c r="AD1020" s="175">
        <v>-150226.47815209487</v>
      </c>
      <c r="AE1020" s="175">
        <v>-172910.78815747867</v>
      </c>
    </row>
    <row r="1021" spans="1:31">
      <c r="A1021" s="1">
        <v>1014</v>
      </c>
      <c r="B1021" s="176">
        <f>'T Revenue'!B1018-'Year 0'!G$8+'Year 0'!G$122</f>
        <v>4240.6152935130522</v>
      </c>
      <c r="C1021" s="176">
        <f>'T Revenue'!C1018-'Revenue Requirement'!C$4+'Revenue Requirement'!C$33</f>
        <v>233264.87771761627</v>
      </c>
      <c r="D1021" s="176">
        <f>'T Revenue'!D1018-'Revenue Requirement'!D$4+'Revenue Requirement'!D$33</f>
        <v>151390.76267923438</v>
      </c>
      <c r="E1021" s="176">
        <f>'T Revenue'!E1018-'Revenue Requirement'!E$4+'Revenue Requirement'!E$33</f>
        <v>116269.52490924671</v>
      </c>
      <c r="G1021" s="179" t="e">
        <f ca="1"/>
        <v>#NAME?</v>
      </c>
      <c r="H1021" s="179" t="e">
        <f ca="1"/>
        <v>#NAME?</v>
      </c>
      <c r="I1021" s="179" t="e">
        <f ca="1"/>
        <v>#NAME?</v>
      </c>
      <c r="J1021" s="179" t="e">
        <f ca="1"/>
        <v>#NAME?</v>
      </c>
      <c r="L1021" s="175">
        <f>NR_to_Cash!C$9</f>
        <v>-54723.468549817509</v>
      </c>
      <c r="M1021" s="175">
        <f>NR_to_Cash!D$9</f>
        <v>-177401.26576231886</v>
      </c>
      <c r="N1021" s="175">
        <f>NR_to_Cash!E$9</f>
        <v>-150226.47815209487</v>
      </c>
      <c r="O1021" s="175">
        <f>NR_to_Cash!F$9</f>
        <v>-172910.78815747867</v>
      </c>
      <c r="Q1021" s="1">
        <v>1014</v>
      </c>
      <c r="R1021" s="176">
        <v>4240.6152935130522</v>
      </c>
      <c r="S1021" s="176">
        <v>233264.87771761627</v>
      </c>
      <c r="T1021" s="176">
        <v>151390.76267923438</v>
      </c>
      <c r="U1021" s="176">
        <v>116269.52490924671</v>
      </c>
      <c r="V1021" s="2"/>
      <c r="W1021" s="176">
        <v>-26079.777970574913</v>
      </c>
      <c r="X1021" s="176">
        <v>-1661.8761952836066</v>
      </c>
      <c r="Y1021" s="176">
        <v>-14258.221735610627</v>
      </c>
      <c r="Z1021" s="176">
        <v>1453.5452164902817</v>
      </c>
      <c r="AA1021" s="2"/>
      <c r="AB1021" s="175">
        <v>-54723.468549817509</v>
      </c>
      <c r="AC1021" s="175">
        <v>-177401.26576231886</v>
      </c>
      <c r="AD1021" s="175">
        <v>-150226.47815209487</v>
      </c>
      <c r="AE1021" s="175">
        <v>-172910.78815747867</v>
      </c>
    </row>
    <row r="1022" spans="1:31">
      <c r="A1022" s="1">
        <v>1015</v>
      </c>
      <c r="B1022" s="176">
        <f>'T Revenue'!B1019-'Year 0'!G$8+'Year 0'!G$122</f>
        <v>13409.53182270145</v>
      </c>
      <c r="C1022" s="176">
        <f>'T Revenue'!C1019-'Revenue Requirement'!C$4+'Revenue Requirement'!C$33</f>
        <v>241553.55977400439</v>
      </c>
      <c r="D1022" s="176">
        <f>'T Revenue'!D1019-'Revenue Requirement'!D$4+'Revenue Requirement'!D$33</f>
        <v>157655.8535729954</v>
      </c>
      <c r="E1022" s="176">
        <f>'T Revenue'!E1019-'Revenue Requirement'!E$4+'Revenue Requirement'!E$33</f>
        <v>79025.036545200739</v>
      </c>
      <c r="G1022" s="179" t="e">
        <f ca="1"/>
        <v>#NAME?</v>
      </c>
      <c r="H1022" s="179" t="e">
        <f ca="1"/>
        <v>#NAME?</v>
      </c>
      <c r="I1022" s="179" t="e">
        <f ca="1"/>
        <v>#NAME?</v>
      </c>
      <c r="J1022" s="179" t="e">
        <f ca="1"/>
        <v>#NAME?</v>
      </c>
      <c r="L1022" s="175">
        <f>NR_to_Cash!C$9</f>
        <v>-54723.468549817509</v>
      </c>
      <c r="M1022" s="175">
        <f>NR_to_Cash!D$9</f>
        <v>-177401.26576231886</v>
      </c>
      <c r="N1022" s="175">
        <f>NR_to_Cash!E$9</f>
        <v>-150226.47815209487</v>
      </c>
      <c r="O1022" s="175">
        <f>NR_to_Cash!F$9</f>
        <v>-172910.78815747867</v>
      </c>
      <c r="Q1022" s="1">
        <v>1015</v>
      </c>
      <c r="R1022" s="176">
        <v>13409.53182270145</v>
      </c>
      <c r="S1022" s="176">
        <v>241553.55977400439</v>
      </c>
      <c r="T1022" s="176">
        <v>157655.8535729954</v>
      </c>
      <c r="U1022" s="176">
        <v>79025.036545200739</v>
      </c>
      <c r="V1022" s="2"/>
      <c r="W1022" s="176">
        <v>28334.944570183405</v>
      </c>
      <c r="X1022" s="176">
        <v>-7807.0825114792679</v>
      </c>
      <c r="Y1022" s="176">
        <v>-7668.1748349501286</v>
      </c>
      <c r="Z1022" s="176">
        <v>-15500.307883237954</v>
      </c>
      <c r="AA1022" s="2"/>
      <c r="AB1022" s="175">
        <v>-54723.468549817509</v>
      </c>
      <c r="AC1022" s="175">
        <v>-177401.26576231886</v>
      </c>
      <c r="AD1022" s="175">
        <v>-150226.47815209487</v>
      </c>
      <c r="AE1022" s="175">
        <v>-172910.78815747867</v>
      </c>
    </row>
    <row r="1023" spans="1:31">
      <c r="A1023" s="1">
        <v>1016</v>
      </c>
      <c r="B1023" s="176">
        <f>'T Revenue'!B1020-'Year 0'!G$8+'Year 0'!G$122</f>
        <v>-28479.012512817979</v>
      </c>
      <c r="C1023" s="176">
        <f>'T Revenue'!C1020-'Revenue Requirement'!C$4+'Revenue Requirement'!C$33</f>
        <v>223009.52794424351</v>
      </c>
      <c r="D1023" s="176">
        <f>'T Revenue'!D1020-'Revenue Requirement'!D$4+'Revenue Requirement'!D$33</f>
        <v>84900.3566807108</v>
      </c>
      <c r="E1023" s="176">
        <f>'T Revenue'!E1020-'Revenue Requirement'!E$4+'Revenue Requirement'!E$33</f>
        <v>91298.645325653953</v>
      </c>
      <c r="G1023" s="179" t="e">
        <f ca="1"/>
        <v>#NAME?</v>
      </c>
      <c r="H1023" s="179" t="e">
        <f ca="1"/>
        <v>#NAME?</v>
      </c>
      <c r="I1023" s="179" t="e">
        <f ca="1"/>
        <v>#NAME?</v>
      </c>
      <c r="J1023" s="179" t="e">
        <f ca="1"/>
        <v>#NAME?</v>
      </c>
      <c r="L1023" s="175">
        <f>NR_to_Cash!C$9</f>
        <v>-54723.468549817509</v>
      </c>
      <c r="M1023" s="175">
        <f>NR_to_Cash!D$9</f>
        <v>-177401.26576231886</v>
      </c>
      <c r="N1023" s="175">
        <f>NR_to_Cash!E$9</f>
        <v>-150226.47815209487</v>
      </c>
      <c r="O1023" s="175">
        <f>NR_to_Cash!F$9</f>
        <v>-172910.78815747867</v>
      </c>
      <c r="Q1023" s="1">
        <v>1016</v>
      </c>
      <c r="R1023" s="176">
        <v>-28479.012512817979</v>
      </c>
      <c r="S1023" s="176">
        <v>223009.52794424351</v>
      </c>
      <c r="T1023" s="176">
        <v>84900.3566807108</v>
      </c>
      <c r="U1023" s="176">
        <v>91298.645325653953</v>
      </c>
      <c r="V1023" s="2"/>
      <c r="W1023" s="176">
        <v>-25530.940319428453</v>
      </c>
      <c r="X1023" s="176">
        <v>16338.820275261998</v>
      </c>
      <c r="Y1023" s="176">
        <v>-7873.2285982926842</v>
      </c>
      <c r="Z1023" s="176">
        <v>17859.480595881818</v>
      </c>
      <c r="AA1023" s="2"/>
      <c r="AB1023" s="175">
        <v>-54723.468549817509</v>
      </c>
      <c r="AC1023" s="175">
        <v>-177401.26576231886</v>
      </c>
      <c r="AD1023" s="175">
        <v>-150226.47815209487</v>
      </c>
      <c r="AE1023" s="175">
        <v>-172910.78815747867</v>
      </c>
    </row>
    <row r="1024" spans="1:31">
      <c r="A1024" s="1">
        <v>1017</v>
      </c>
      <c r="B1024" s="176">
        <f>'T Revenue'!B1021-'Year 0'!G$8+'Year 0'!G$122</f>
        <v>-170.55707401363179</v>
      </c>
      <c r="C1024" s="176">
        <f>'T Revenue'!C1021-'Revenue Requirement'!C$4+'Revenue Requirement'!C$33</f>
        <v>287271.31751735136</v>
      </c>
      <c r="D1024" s="176">
        <f>'T Revenue'!D1021-'Revenue Requirement'!D$4+'Revenue Requirement'!D$33</f>
        <v>227689.15874648374</v>
      </c>
      <c r="E1024" s="176">
        <f>'T Revenue'!E1021-'Revenue Requirement'!E$4+'Revenue Requirement'!E$33</f>
        <v>161786.23245496978</v>
      </c>
      <c r="G1024" s="179" t="e">
        <f ca="1"/>
        <v>#NAME?</v>
      </c>
      <c r="H1024" s="179" t="e">
        <f ca="1"/>
        <v>#NAME?</v>
      </c>
      <c r="I1024" s="179" t="e">
        <f ca="1"/>
        <v>#NAME?</v>
      </c>
      <c r="J1024" s="179" t="e">
        <f ca="1"/>
        <v>#NAME?</v>
      </c>
      <c r="L1024" s="175">
        <f>NR_to_Cash!C$9</f>
        <v>-54723.468549817509</v>
      </c>
      <c r="M1024" s="175">
        <f>NR_to_Cash!D$9</f>
        <v>-177401.26576231886</v>
      </c>
      <c r="N1024" s="175">
        <f>NR_to_Cash!E$9</f>
        <v>-150226.47815209487</v>
      </c>
      <c r="O1024" s="175">
        <f>NR_to_Cash!F$9</f>
        <v>-172910.78815747867</v>
      </c>
      <c r="Q1024" s="1">
        <v>1017</v>
      </c>
      <c r="R1024" s="176">
        <v>-170.55707401363179</v>
      </c>
      <c r="S1024" s="176">
        <v>287271.31751735136</v>
      </c>
      <c r="T1024" s="176">
        <v>227689.15874648374</v>
      </c>
      <c r="U1024" s="176">
        <v>161786.23245496978</v>
      </c>
      <c r="V1024" s="2"/>
      <c r="W1024" s="176">
        <v>-32533.127677079523</v>
      </c>
      <c r="X1024" s="176">
        <v>-31944.083558250684</v>
      </c>
      <c r="Y1024" s="176">
        <v>-29569.137933313614</v>
      </c>
      <c r="Z1024" s="176">
        <v>22446.085104761412</v>
      </c>
      <c r="AA1024" s="2"/>
      <c r="AB1024" s="175">
        <v>-54723.468549817509</v>
      </c>
      <c r="AC1024" s="175">
        <v>-177401.26576231886</v>
      </c>
      <c r="AD1024" s="175">
        <v>-150226.47815209487</v>
      </c>
      <c r="AE1024" s="175">
        <v>-172910.78815747867</v>
      </c>
    </row>
    <row r="1025" spans="1:31">
      <c r="A1025" s="1">
        <v>1018</v>
      </c>
      <c r="B1025" s="176">
        <f>'T Revenue'!B1022-'Year 0'!G$8+'Year 0'!G$122</f>
        <v>6738.1177931858692</v>
      </c>
      <c r="C1025" s="176">
        <f>'T Revenue'!C1022-'Revenue Requirement'!C$4+'Revenue Requirement'!C$33</f>
        <v>263635.94196386193</v>
      </c>
      <c r="D1025" s="176">
        <f>'T Revenue'!D1022-'Revenue Requirement'!D$4+'Revenue Requirement'!D$33</f>
        <v>150722.1142753684</v>
      </c>
      <c r="E1025" s="176">
        <f>'T Revenue'!E1022-'Revenue Requirement'!E$4+'Revenue Requirement'!E$33</f>
        <v>82639.825349845691</v>
      </c>
      <c r="G1025" s="179" t="e">
        <f ca="1"/>
        <v>#NAME?</v>
      </c>
      <c r="H1025" s="179" t="e">
        <f ca="1"/>
        <v>#NAME?</v>
      </c>
      <c r="I1025" s="179" t="e">
        <f ca="1"/>
        <v>#NAME?</v>
      </c>
      <c r="J1025" s="179" t="e">
        <f ca="1"/>
        <v>#NAME?</v>
      </c>
      <c r="L1025" s="175">
        <f>NR_to_Cash!C$9</f>
        <v>-54723.468549817509</v>
      </c>
      <c r="M1025" s="175">
        <f>NR_to_Cash!D$9</f>
        <v>-177401.26576231886</v>
      </c>
      <c r="N1025" s="175">
        <f>NR_to_Cash!E$9</f>
        <v>-150226.47815209487</v>
      </c>
      <c r="O1025" s="175">
        <f>NR_to_Cash!F$9</f>
        <v>-172910.78815747867</v>
      </c>
      <c r="Q1025" s="1">
        <v>1018</v>
      </c>
      <c r="R1025" s="176">
        <v>6738.1177931858692</v>
      </c>
      <c r="S1025" s="176">
        <v>263635.94196386193</v>
      </c>
      <c r="T1025" s="176">
        <v>150722.1142753684</v>
      </c>
      <c r="U1025" s="176">
        <v>82639.825349845691</v>
      </c>
      <c r="V1025" s="2"/>
      <c r="W1025" s="176">
        <v>8837.7794584368821</v>
      </c>
      <c r="X1025" s="176">
        <v>-10512.683017312549</v>
      </c>
      <c r="Y1025" s="176">
        <v>-14193.939187654993</v>
      </c>
      <c r="Z1025" s="176">
        <v>-12588.162198353792</v>
      </c>
      <c r="AA1025" s="2"/>
      <c r="AB1025" s="175">
        <v>-54723.468549817509</v>
      </c>
      <c r="AC1025" s="175">
        <v>-177401.26576231886</v>
      </c>
      <c r="AD1025" s="175">
        <v>-150226.47815209487</v>
      </c>
      <c r="AE1025" s="175">
        <v>-172910.78815747867</v>
      </c>
    </row>
    <row r="1026" spans="1:31">
      <c r="A1026" s="1">
        <v>1019</v>
      </c>
      <c r="B1026" s="176">
        <f>'T Revenue'!B1023-'Year 0'!G$8+'Year 0'!G$122</f>
        <v>-18199.665986470645</v>
      </c>
      <c r="C1026" s="176">
        <f>'T Revenue'!C1023-'Revenue Requirement'!C$4+'Revenue Requirement'!C$33</f>
        <v>228902.36888076412</v>
      </c>
      <c r="D1026" s="176">
        <f>'T Revenue'!D1023-'Revenue Requirement'!D$4+'Revenue Requirement'!D$33</f>
        <v>136999.60939216381</v>
      </c>
      <c r="E1026" s="176">
        <f>'T Revenue'!E1023-'Revenue Requirement'!E$4+'Revenue Requirement'!E$33</f>
        <v>69679.257468382828</v>
      </c>
      <c r="G1026" s="179" t="e">
        <f ca="1"/>
        <v>#NAME?</v>
      </c>
      <c r="H1026" s="179" t="e">
        <f ca="1"/>
        <v>#NAME?</v>
      </c>
      <c r="I1026" s="179" t="e">
        <f ca="1"/>
        <v>#NAME?</v>
      </c>
      <c r="J1026" s="179" t="e">
        <f ca="1"/>
        <v>#NAME?</v>
      </c>
      <c r="L1026" s="175">
        <f>NR_to_Cash!C$9</f>
        <v>-54723.468549817509</v>
      </c>
      <c r="M1026" s="175">
        <f>NR_to_Cash!D$9</f>
        <v>-177401.26576231886</v>
      </c>
      <c r="N1026" s="175">
        <f>NR_to_Cash!E$9</f>
        <v>-150226.47815209487</v>
      </c>
      <c r="O1026" s="175">
        <f>NR_to_Cash!F$9</f>
        <v>-172910.78815747867</v>
      </c>
      <c r="Q1026" s="1">
        <v>1019</v>
      </c>
      <c r="R1026" s="176">
        <v>-18199.665986470645</v>
      </c>
      <c r="S1026" s="176">
        <v>228902.36888076412</v>
      </c>
      <c r="T1026" s="176">
        <v>136999.60939216381</v>
      </c>
      <c r="U1026" s="176">
        <v>69679.257468382828</v>
      </c>
      <c r="V1026" s="2"/>
      <c r="W1026" s="176">
        <v>514.24672035803087</v>
      </c>
      <c r="X1026" s="176">
        <v>12466.633278334048</v>
      </c>
      <c r="Y1026" s="176">
        <v>-35940.049461512826</v>
      </c>
      <c r="Z1026" s="176">
        <v>1449.3397796701174</v>
      </c>
      <c r="AA1026" s="2"/>
      <c r="AB1026" s="175">
        <v>-54723.468549817509</v>
      </c>
      <c r="AC1026" s="175">
        <v>-177401.26576231886</v>
      </c>
      <c r="AD1026" s="175">
        <v>-150226.47815209487</v>
      </c>
      <c r="AE1026" s="175">
        <v>-172910.78815747867</v>
      </c>
    </row>
    <row r="1027" spans="1:31">
      <c r="A1027" s="1">
        <v>1020</v>
      </c>
      <c r="B1027" s="176">
        <f>'T Revenue'!B1024-'Year 0'!G$8+'Year 0'!G$122</f>
        <v>-15928.051169762854</v>
      </c>
      <c r="C1027" s="176">
        <f>'T Revenue'!C1024-'Revenue Requirement'!C$4+'Revenue Requirement'!C$33</f>
        <v>241242.36554822046</v>
      </c>
      <c r="D1027" s="176">
        <f>'T Revenue'!D1024-'Revenue Requirement'!D$4+'Revenue Requirement'!D$33</f>
        <v>138941.94069455727</v>
      </c>
      <c r="E1027" s="176">
        <f>'T Revenue'!E1024-'Revenue Requirement'!E$4+'Revenue Requirement'!E$33</f>
        <v>83464.930121917976</v>
      </c>
      <c r="G1027" s="179" t="e">
        <f ca="1"/>
        <v>#NAME?</v>
      </c>
      <c r="H1027" s="179" t="e">
        <f ca="1"/>
        <v>#NAME?</v>
      </c>
      <c r="I1027" s="179" t="e">
        <f ca="1"/>
        <v>#NAME?</v>
      </c>
      <c r="J1027" s="179" t="e">
        <f ca="1"/>
        <v>#NAME?</v>
      </c>
      <c r="L1027" s="175">
        <f>NR_to_Cash!C$9</f>
        <v>-54723.468549817509</v>
      </c>
      <c r="M1027" s="175">
        <f>NR_to_Cash!D$9</f>
        <v>-177401.26576231886</v>
      </c>
      <c r="N1027" s="175">
        <f>NR_to_Cash!E$9</f>
        <v>-150226.47815209487</v>
      </c>
      <c r="O1027" s="175">
        <f>NR_to_Cash!F$9</f>
        <v>-172910.78815747867</v>
      </c>
      <c r="Q1027" s="1">
        <v>1020</v>
      </c>
      <c r="R1027" s="176">
        <v>-15928.051169762854</v>
      </c>
      <c r="S1027" s="176">
        <v>241242.36554822046</v>
      </c>
      <c r="T1027" s="176">
        <v>138941.94069455727</v>
      </c>
      <c r="U1027" s="176">
        <v>83464.930121917976</v>
      </c>
      <c r="V1027" s="2"/>
      <c r="W1027" s="176">
        <v>-8486.8089024939109</v>
      </c>
      <c r="X1027" s="176">
        <v>7670.313465148909</v>
      </c>
      <c r="Y1027" s="176">
        <v>13332.482109290082</v>
      </c>
      <c r="Z1027" s="176">
        <v>-24637.911254441831</v>
      </c>
      <c r="AA1027" s="2"/>
      <c r="AB1027" s="175">
        <v>-54723.468549817509</v>
      </c>
      <c r="AC1027" s="175">
        <v>-177401.26576231886</v>
      </c>
      <c r="AD1027" s="175">
        <v>-150226.47815209487</v>
      </c>
      <c r="AE1027" s="175">
        <v>-172910.78815747867</v>
      </c>
    </row>
    <row r="1028" spans="1:31">
      <c r="A1028" s="1">
        <v>1021</v>
      </c>
      <c r="B1028" s="176">
        <f>'T Revenue'!B1025-'Year 0'!G$8+'Year 0'!G$122</f>
        <v>18974.486198015278</v>
      </c>
      <c r="C1028" s="176">
        <f>'T Revenue'!C1025-'Revenue Requirement'!C$4+'Revenue Requirement'!C$33</f>
        <v>259308.44185390766</v>
      </c>
      <c r="D1028" s="176">
        <f>'T Revenue'!D1025-'Revenue Requirement'!D$4+'Revenue Requirement'!D$33</f>
        <v>180611.93929952779</v>
      </c>
      <c r="E1028" s="176">
        <f>'T Revenue'!E1025-'Revenue Requirement'!E$4+'Revenue Requirement'!E$33</f>
        <v>78213.019876800478</v>
      </c>
      <c r="G1028" s="179" t="e">
        <f ca="1"/>
        <v>#NAME?</v>
      </c>
      <c r="H1028" s="179" t="e">
        <f ca="1"/>
        <v>#NAME?</v>
      </c>
      <c r="I1028" s="179" t="e">
        <f ca="1"/>
        <v>#NAME?</v>
      </c>
      <c r="J1028" s="179" t="e">
        <f ca="1"/>
        <v>#NAME?</v>
      </c>
      <c r="L1028" s="175">
        <f>NR_to_Cash!C$9</f>
        <v>-54723.468549817509</v>
      </c>
      <c r="M1028" s="175">
        <f>NR_to_Cash!D$9</f>
        <v>-177401.26576231886</v>
      </c>
      <c r="N1028" s="175">
        <f>NR_to_Cash!E$9</f>
        <v>-150226.47815209487</v>
      </c>
      <c r="O1028" s="175">
        <f>NR_to_Cash!F$9</f>
        <v>-172910.78815747867</v>
      </c>
      <c r="Q1028" s="1">
        <v>1021</v>
      </c>
      <c r="R1028" s="176">
        <v>18974.486198015278</v>
      </c>
      <c r="S1028" s="176">
        <v>259308.44185390766</v>
      </c>
      <c r="T1028" s="176">
        <v>180611.93929952779</v>
      </c>
      <c r="U1028" s="176">
        <v>78213.019876800478</v>
      </c>
      <c r="V1028" s="2"/>
      <c r="W1028" s="176">
        <v>-8452.2974111624062</v>
      </c>
      <c r="X1028" s="176">
        <v>-26487.29932689108</v>
      </c>
      <c r="Y1028" s="176">
        <v>4031.4281170964241</v>
      </c>
      <c r="Z1028" s="176">
        <v>7001.1843629358336</v>
      </c>
      <c r="AA1028" s="2"/>
      <c r="AB1028" s="175">
        <v>-54723.468549817509</v>
      </c>
      <c r="AC1028" s="175">
        <v>-177401.26576231886</v>
      </c>
      <c r="AD1028" s="175">
        <v>-150226.47815209487</v>
      </c>
      <c r="AE1028" s="175">
        <v>-172910.78815747867</v>
      </c>
    </row>
    <row r="1029" spans="1:31">
      <c r="A1029" s="1">
        <v>1022</v>
      </c>
      <c r="B1029" s="176">
        <f>'T Revenue'!B1026-'Year 0'!G$8+'Year 0'!G$122</f>
        <v>-11272.17484474415</v>
      </c>
      <c r="C1029" s="176">
        <f>'T Revenue'!C1026-'Revenue Requirement'!C$4+'Revenue Requirement'!C$33</f>
        <v>207815.28410680289</v>
      </c>
      <c r="D1029" s="176">
        <f>'T Revenue'!D1026-'Revenue Requirement'!D$4+'Revenue Requirement'!D$33</f>
        <v>185436.99244418694</v>
      </c>
      <c r="E1029" s="176">
        <f>'T Revenue'!E1026-'Revenue Requirement'!E$4+'Revenue Requirement'!E$33</f>
        <v>142005.54065399687</v>
      </c>
      <c r="G1029" s="179" t="e">
        <f ca="1"/>
        <v>#NAME?</v>
      </c>
      <c r="H1029" s="179" t="e">
        <f ca="1"/>
        <v>#NAME?</v>
      </c>
      <c r="I1029" s="179" t="e">
        <f ca="1"/>
        <v>#NAME?</v>
      </c>
      <c r="J1029" s="179" t="e">
        <f ca="1"/>
        <v>#NAME?</v>
      </c>
      <c r="L1029" s="175">
        <f>NR_to_Cash!C$9</f>
        <v>-54723.468549817509</v>
      </c>
      <c r="M1029" s="175">
        <f>NR_to_Cash!D$9</f>
        <v>-177401.26576231886</v>
      </c>
      <c r="N1029" s="175">
        <f>NR_to_Cash!E$9</f>
        <v>-150226.47815209487</v>
      </c>
      <c r="O1029" s="175">
        <f>NR_to_Cash!F$9</f>
        <v>-172910.78815747867</v>
      </c>
      <c r="Q1029" s="1">
        <v>1022</v>
      </c>
      <c r="R1029" s="176">
        <v>-11272.17484474415</v>
      </c>
      <c r="S1029" s="176">
        <v>207815.28410680289</v>
      </c>
      <c r="T1029" s="176">
        <v>185436.99244418694</v>
      </c>
      <c r="U1029" s="176">
        <v>142005.54065399687</v>
      </c>
      <c r="V1029" s="2"/>
      <c r="W1029" s="176">
        <v>-24852.996582688647</v>
      </c>
      <c r="X1029" s="176">
        <v>-25282.381114656338</v>
      </c>
      <c r="Y1029" s="176">
        <v>-10255.849624557886</v>
      </c>
      <c r="Z1029" s="176">
        <v>-45568.401937809773</v>
      </c>
      <c r="AA1029" s="2"/>
      <c r="AB1029" s="175">
        <v>-54723.468549817509</v>
      </c>
      <c r="AC1029" s="175">
        <v>-177401.26576231886</v>
      </c>
      <c r="AD1029" s="175">
        <v>-150226.47815209487</v>
      </c>
      <c r="AE1029" s="175">
        <v>-172910.78815747867</v>
      </c>
    </row>
    <row r="1030" spans="1:31">
      <c r="A1030" s="1">
        <v>1023</v>
      </c>
      <c r="B1030" s="176">
        <f>'T Revenue'!B1027-'Year 0'!G$8+'Year 0'!G$122</f>
        <v>9026.4355625743046</v>
      </c>
      <c r="C1030" s="176">
        <f>'T Revenue'!C1027-'Revenue Requirement'!C$4+'Revenue Requirement'!C$33</f>
        <v>268721.21227642987</v>
      </c>
      <c r="D1030" s="176">
        <f>'T Revenue'!D1027-'Revenue Requirement'!D$4+'Revenue Requirement'!D$33</f>
        <v>147398.61289021419</v>
      </c>
      <c r="E1030" s="176">
        <f>'T Revenue'!E1027-'Revenue Requirement'!E$4+'Revenue Requirement'!E$33</f>
        <v>108634.45734218927</v>
      </c>
      <c r="G1030" s="179" t="e">
        <f ca="1"/>
        <v>#NAME?</v>
      </c>
      <c r="H1030" s="179" t="e">
        <f ca="1"/>
        <v>#NAME?</v>
      </c>
      <c r="I1030" s="179" t="e">
        <f ca="1"/>
        <v>#NAME?</v>
      </c>
      <c r="J1030" s="179" t="e">
        <f ca="1"/>
        <v>#NAME?</v>
      </c>
      <c r="L1030" s="175">
        <f>NR_to_Cash!C$9</f>
        <v>-54723.468549817509</v>
      </c>
      <c r="M1030" s="175">
        <f>NR_to_Cash!D$9</f>
        <v>-177401.26576231886</v>
      </c>
      <c r="N1030" s="175">
        <f>NR_to_Cash!E$9</f>
        <v>-150226.47815209487</v>
      </c>
      <c r="O1030" s="175">
        <f>NR_to_Cash!F$9</f>
        <v>-172910.78815747867</v>
      </c>
      <c r="Q1030" s="1">
        <v>1023</v>
      </c>
      <c r="R1030" s="176">
        <v>9026.4355625743046</v>
      </c>
      <c r="S1030" s="176">
        <v>268721.21227642987</v>
      </c>
      <c r="T1030" s="176">
        <v>147398.61289021419</v>
      </c>
      <c r="U1030" s="176">
        <v>108634.45734218927</v>
      </c>
      <c r="V1030" s="2"/>
      <c r="W1030" s="176">
        <v>-14551.693714985391</v>
      </c>
      <c r="X1030" s="176">
        <v>-22999.089455302805</v>
      </c>
      <c r="Y1030" s="176">
        <v>-30610.079604966333</v>
      </c>
      <c r="Z1030" s="176">
        <v>-9088.7122803686652</v>
      </c>
      <c r="AA1030" s="2"/>
      <c r="AB1030" s="175">
        <v>-54723.468549817509</v>
      </c>
      <c r="AC1030" s="175">
        <v>-177401.26576231886</v>
      </c>
      <c r="AD1030" s="175">
        <v>-150226.47815209487</v>
      </c>
      <c r="AE1030" s="175">
        <v>-172910.78815747867</v>
      </c>
    </row>
    <row r="1031" spans="1:31">
      <c r="A1031" s="1">
        <v>1024</v>
      </c>
      <c r="B1031" s="176">
        <f>'T Revenue'!B1028-'Year 0'!G$8+'Year 0'!G$122</f>
        <v>12669.090488501126</v>
      </c>
      <c r="C1031" s="176">
        <f>'T Revenue'!C1028-'Revenue Requirement'!C$4+'Revenue Requirement'!C$33</f>
        <v>251155.24030280439</v>
      </c>
      <c r="D1031" s="176">
        <f>'T Revenue'!D1028-'Revenue Requirement'!D$4+'Revenue Requirement'!D$33</f>
        <v>214114.7429498455</v>
      </c>
      <c r="E1031" s="176">
        <f>'T Revenue'!E1028-'Revenue Requirement'!E$4+'Revenue Requirement'!E$33</f>
        <v>107460.83387719048</v>
      </c>
      <c r="G1031" s="179" t="e">
        <f ca="1"/>
        <v>#NAME?</v>
      </c>
      <c r="H1031" s="179" t="e">
        <f ca="1"/>
        <v>#NAME?</v>
      </c>
      <c r="I1031" s="179" t="e">
        <f ca="1"/>
        <v>#NAME?</v>
      </c>
      <c r="J1031" s="179" t="e">
        <f ca="1"/>
        <v>#NAME?</v>
      </c>
      <c r="L1031" s="175">
        <f>NR_to_Cash!C$9</f>
        <v>-54723.468549817509</v>
      </c>
      <c r="M1031" s="175">
        <f>NR_to_Cash!D$9</f>
        <v>-177401.26576231886</v>
      </c>
      <c r="N1031" s="175">
        <f>NR_to_Cash!E$9</f>
        <v>-150226.47815209487</v>
      </c>
      <c r="O1031" s="175">
        <f>NR_to_Cash!F$9</f>
        <v>-172910.78815747867</v>
      </c>
      <c r="Q1031" s="1">
        <v>1024</v>
      </c>
      <c r="R1031" s="176">
        <v>12669.090488501126</v>
      </c>
      <c r="S1031" s="176">
        <v>251155.24030280439</v>
      </c>
      <c r="T1031" s="176">
        <v>214114.7429498455</v>
      </c>
      <c r="U1031" s="176">
        <v>107460.83387719048</v>
      </c>
      <c r="V1031" s="2"/>
      <c r="W1031" s="176">
        <v>-29404.378456311184</v>
      </c>
      <c r="X1031" s="176">
        <v>-15436.95652916003</v>
      </c>
      <c r="Y1031" s="176">
        <v>18627.649791615317</v>
      </c>
      <c r="Z1031" s="176">
        <v>4106.5583192345221</v>
      </c>
      <c r="AA1031" s="2"/>
      <c r="AB1031" s="175">
        <v>-54723.468549817509</v>
      </c>
      <c r="AC1031" s="175">
        <v>-177401.26576231886</v>
      </c>
      <c r="AD1031" s="175">
        <v>-150226.47815209487</v>
      </c>
      <c r="AE1031" s="175">
        <v>-172910.78815747867</v>
      </c>
    </row>
    <row r="1032" spans="1:31">
      <c r="A1032" s="1">
        <v>1025</v>
      </c>
      <c r="B1032" s="176">
        <f>'T Revenue'!B1029-'Year 0'!G$8+'Year 0'!G$122</f>
        <v>-11500.201168535976</v>
      </c>
      <c r="C1032" s="176">
        <f>'T Revenue'!C1029-'Revenue Requirement'!C$4+'Revenue Requirement'!C$33</f>
        <v>236443.63078636653</v>
      </c>
      <c r="D1032" s="176">
        <f>'T Revenue'!D1029-'Revenue Requirement'!D$4+'Revenue Requirement'!D$33</f>
        <v>133776.63562100544</v>
      </c>
      <c r="E1032" s="176">
        <f>'T Revenue'!E1029-'Revenue Requirement'!E$4+'Revenue Requirement'!E$33</f>
        <v>87196.337983432924</v>
      </c>
      <c r="G1032" s="179" t="e">
        <f ca="1"/>
        <v>#NAME?</v>
      </c>
      <c r="H1032" s="179" t="e">
        <f ca="1"/>
        <v>#NAME?</v>
      </c>
      <c r="I1032" s="179" t="e">
        <f ca="1"/>
        <v>#NAME?</v>
      </c>
      <c r="J1032" s="179" t="e">
        <f ca="1"/>
        <v>#NAME?</v>
      </c>
      <c r="L1032" s="175">
        <f>NR_to_Cash!C$9</f>
        <v>-54723.468549817509</v>
      </c>
      <c r="M1032" s="175">
        <f>NR_to_Cash!D$9</f>
        <v>-177401.26576231886</v>
      </c>
      <c r="N1032" s="175">
        <f>NR_to_Cash!E$9</f>
        <v>-150226.47815209487</v>
      </c>
      <c r="O1032" s="175">
        <f>NR_to_Cash!F$9</f>
        <v>-172910.78815747867</v>
      </c>
      <c r="Q1032" s="1">
        <v>1025</v>
      </c>
      <c r="R1032" s="176">
        <v>-11500.201168535976</v>
      </c>
      <c r="S1032" s="176">
        <v>236443.63078636653</v>
      </c>
      <c r="T1032" s="176">
        <v>133776.63562100544</v>
      </c>
      <c r="U1032" s="176">
        <v>87196.337983432924</v>
      </c>
      <c r="V1032" s="2"/>
      <c r="W1032" s="176">
        <v>-36244.713249560213</v>
      </c>
      <c r="X1032" s="176">
        <v>-3957.8124493812211</v>
      </c>
      <c r="Y1032" s="176">
        <v>-44490.462145229802</v>
      </c>
      <c r="Z1032" s="176">
        <v>-16017.280244299211</v>
      </c>
      <c r="AA1032" s="2"/>
      <c r="AB1032" s="175">
        <v>-54723.468549817509</v>
      </c>
      <c r="AC1032" s="175">
        <v>-177401.26576231886</v>
      </c>
      <c r="AD1032" s="175">
        <v>-150226.47815209487</v>
      </c>
      <c r="AE1032" s="175">
        <v>-172910.78815747867</v>
      </c>
    </row>
    <row r="1033" spans="1:31">
      <c r="A1033" s="1">
        <v>1026</v>
      </c>
      <c r="B1033" s="176">
        <f>'T Revenue'!B1030-'Year 0'!G$8+'Year 0'!G$122</f>
        <v>30908.096305156592</v>
      </c>
      <c r="C1033" s="176">
        <f>'T Revenue'!C1030-'Revenue Requirement'!C$4+'Revenue Requirement'!C$33</f>
        <v>235016.94711564854</v>
      </c>
      <c r="D1033" s="176">
        <f>'T Revenue'!D1030-'Revenue Requirement'!D$4+'Revenue Requirement'!D$33</f>
        <v>181239.93504440598</v>
      </c>
      <c r="E1033" s="176">
        <f>'T Revenue'!E1030-'Revenue Requirement'!E$4+'Revenue Requirement'!E$33</f>
        <v>126440.40132354596</v>
      </c>
      <c r="G1033" s="179" t="e">
        <f ca="1"/>
        <v>#NAME?</v>
      </c>
      <c r="H1033" s="179" t="e">
        <f ca="1"/>
        <v>#NAME?</v>
      </c>
      <c r="I1033" s="179" t="e">
        <f ca="1"/>
        <v>#NAME?</v>
      </c>
      <c r="J1033" s="179" t="e">
        <f ca="1"/>
        <v>#NAME?</v>
      </c>
      <c r="L1033" s="175">
        <f>NR_to_Cash!C$9</f>
        <v>-54723.468549817509</v>
      </c>
      <c r="M1033" s="175">
        <f>NR_to_Cash!D$9</f>
        <v>-177401.26576231886</v>
      </c>
      <c r="N1033" s="175">
        <f>NR_to_Cash!E$9</f>
        <v>-150226.47815209487</v>
      </c>
      <c r="O1033" s="175">
        <f>NR_to_Cash!F$9</f>
        <v>-172910.78815747867</v>
      </c>
      <c r="Q1033" s="1">
        <v>1026</v>
      </c>
      <c r="R1033" s="176">
        <v>30908.096305156592</v>
      </c>
      <c r="S1033" s="176">
        <v>235016.94711564854</v>
      </c>
      <c r="T1033" s="176">
        <v>181239.93504440598</v>
      </c>
      <c r="U1033" s="176">
        <v>126440.40132354596</v>
      </c>
      <c r="V1033" s="2"/>
      <c r="W1033" s="176">
        <v>-3670.3380301011493</v>
      </c>
      <c r="X1033" s="176">
        <v>-2048.575007708976</v>
      </c>
      <c r="Y1033" s="176">
        <v>-7370.5761520236265</v>
      </c>
      <c r="Z1033" s="176">
        <v>-27718.172204280039</v>
      </c>
      <c r="AA1033" s="2"/>
      <c r="AB1033" s="175">
        <v>-54723.468549817509</v>
      </c>
      <c r="AC1033" s="175">
        <v>-177401.26576231886</v>
      </c>
      <c r="AD1033" s="175">
        <v>-150226.47815209487</v>
      </c>
      <c r="AE1033" s="175">
        <v>-172910.78815747867</v>
      </c>
    </row>
    <row r="1034" spans="1:31">
      <c r="A1034" s="1">
        <v>1027</v>
      </c>
      <c r="B1034" s="176">
        <f>'T Revenue'!B1031-'Year 0'!G$8+'Year 0'!G$122</f>
        <v>2878.4776940182783</v>
      </c>
      <c r="C1034" s="176">
        <f>'T Revenue'!C1031-'Revenue Requirement'!C$4+'Revenue Requirement'!C$33</f>
        <v>246056.10746989213</v>
      </c>
      <c r="D1034" s="176">
        <f>'T Revenue'!D1031-'Revenue Requirement'!D$4+'Revenue Requirement'!D$33</f>
        <v>142061.47996013472</v>
      </c>
      <c r="E1034" s="176">
        <f>'T Revenue'!E1031-'Revenue Requirement'!E$4+'Revenue Requirement'!E$33</f>
        <v>138632.49364777282</v>
      </c>
      <c r="G1034" s="179" t="e">
        <f ca="1"/>
        <v>#NAME?</v>
      </c>
      <c r="H1034" s="179" t="e">
        <f ca="1"/>
        <v>#NAME?</v>
      </c>
      <c r="I1034" s="179" t="e">
        <f ca="1"/>
        <v>#NAME?</v>
      </c>
      <c r="J1034" s="179" t="e">
        <f ca="1"/>
        <v>#NAME?</v>
      </c>
      <c r="L1034" s="175">
        <f>NR_to_Cash!C$9</f>
        <v>-54723.468549817509</v>
      </c>
      <c r="M1034" s="175">
        <f>NR_to_Cash!D$9</f>
        <v>-177401.26576231886</v>
      </c>
      <c r="N1034" s="175">
        <f>NR_to_Cash!E$9</f>
        <v>-150226.47815209487</v>
      </c>
      <c r="O1034" s="175">
        <f>NR_to_Cash!F$9</f>
        <v>-172910.78815747867</v>
      </c>
      <c r="Q1034" s="1">
        <v>1027</v>
      </c>
      <c r="R1034" s="176">
        <v>2878.4776940182783</v>
      </c>
      <c r="S1034" s="176">
        <v>246056.10746989213</v>
      </c>
      <c r="T1034" s="176">
        <v>142061.47996013472</v>
      </c>
      <c r="U1034" s="176">
        <v>138632.49364777282</v>
      </c>
      <c r="V1034" s="2"/>
      <c r="W1034" s="176">
        <v>-7287.7214243181515</v>
      </c>
      <c r="X1034" s="176">
        <v>-5626.033088240074</v>
      </c>
      <c r="Y1034" s="176">
        <v>-54704.846716208849</v>
      </c>
      <c r="Z1034" s="176">
        <v>-3271.6704236990772</v>
      </c>
      <c r="AA1034" s="2"/>
      <c r="AB1034" s="175">
        <v>-54723.468549817509</v>
      </c>
      <c r="AC1034" s="175">
        <v>-177401.26576231886</v>
      </c>
      <c r="AD1034" s="175">
        <v>-150226.47815209487</v>
      </c>
      <c r="AE1034" s="175">
        <v>-172910.78815747867</v>
      </c>
    </row>
    <row r="1035" spans="1:31">
      <c r="A1035" s="1">
        <v>1028</v>
      </c>
      <c r="B1035" s="176">
        <f>'T Revenue'!B1032-'Year 0'!G$8+'Year 0'!G$122</f>
        <v>30626.356858311221</v>
      </c>
      <c r="C1035" s="176">
        <f>'T Revenue'!C1032-'Revenue Requirement'!C$4+'Revenue Requirement'!C$33</f>
        <v>251461.53415733832</v>
      </c>
      <c r="D1035" s="176">
        <f>'T Revenue'!D1032-'Revenue Requirement'!D$4+'Revenue Requirement'!D$33</f>
        <v>145451.56721919449</v>
      </c>
      <c r="E1035" s="176">
        <f>'T Revenue'!E1032-'Revenue Requirement'!E$4+'Revenue Requirement'!E$33</f>
        <v>109145.24818748212</v>
      </c>
      <c r="G1035" s="179" t="e">
        <f ca="1"/>
        <v>#NAME?</v>
      </c>
      <c r="H1035" s="179" t="e">
        <f ca="1"/>
        <v>#NAME?</v>
      </c>
      <c r="I1035" s="179" t="e">
        <f ca="1"/>
        <v>#NAME?</v>
      </c>
      <c r="J1035" s="179" t="e">
        <f ca="1"/>
        <v>#NAME?</v>
      </c>
      <c r="L1035" s="175">
        <f>NR_to_Cash!C$9</f>
        <v>-54723.468549817509</v>
      </c>
      <c r="M1035" s="175">
        <f>NR_to_Cash!D$9</f>
        <v>-177401.26576231886</v>
      </c>
      <c r="N1035" s="175">
        <f>NR_to_Cash!E$9</f>
        <v>-150226.47815209487</v>
      </c>
      <c r="O1035" s="175">
        <f>NR_to_Cash!F$9</f>
        <v>-172910.78815747867</v>
      </c>
      <c r="Q1035" s="1">
        <v>1028</v>
      </c>
      <c r="R1035" s="176">
        <v>30626.356858311221</v>
      </c>
      <c r="S1035" s="176">
        <v>251461.53415733832</v>
      </c>
      <c r="T1035" s="176">
        <v>145451.56721919449</v>
      </c>
      <c r="U1035" s="176">
        <v>109145.24818748212</v>
      </c>
      <c r="V1035" s="2"/>
      <c r="W1035" s="176">
        <v>-24218.264887008932</v>
      </c>
      <c r="X1035" s="176">
        <v>-725.87642379896715</v>
      </c>
      <c r="Y1035" s="176">
        <v>-20828.27175449417</v>
      </c>
      <c r="Z1035" s="176">
        <v>-1566.155226071598</v>
      </c>
      <c r="AA1035" s="2"/>
      <c r="AB1035" s="175">
        <v>-54723.468549817509</v>
      </c>
      <c r="AC1035" s="175">
        <v>-177401.26576231886</v>
      </c>
      <c r="AD1035" s="175">
        <v>-150226.47815209487</v>
      </c>
      <c r="AE1035" s="175">
        <v>-172910.78815747867</v>
      </c>
    </row>
    <row r="1036" spans="1:31">
      <c r="A1036" s="1">
        <v>1029</v>
      </c>
      <c r="B1036" s="176">
        <f>'T Revenue'!B1033-'Year 0'!G$8+'Year 0'!G$122</f>
        <v>8119.2015294106677</v>
      </c>
      <c r="C1036" s="176">
        <f>'T Revenue'!C1033-'Revenue Requirement'!C$4+'Revenue Requirement'!C$33</f>
        <v>280118.11875735619</v>
      </c>
      <c r="D1036" s="176">
        <f>'T Revenue'!D1033-'Revenue Requirement'!D$4+'Revenue Requirement'!D$33</f>
        <v>161963.72062159562</v>
      </c>
      <c r="E1036" s="176">
        <f>'T Revenue'!E1033-'Revenue Requirement'!E$4+'Revenue Requirement'!E$33</f>
        <v>104072.13525092066</v>
      </c>
      <c r="G1036" s="179" t="e">
        <f ca="1"/>
        <v>#NAME?</v>
      </c>
      <c r="H1036" s="179" t="e">
        <f ca="1"/>
        <v>#NAME?</v>
      </c>
      <c r="I1036" s="179" t="e">
        <f ca="1"/>
        <v>#NAME?</v>
      </c>
      <c r="J1036" s="179" t="e">
        <f ca="1"/>
        <v>#NAME?</v>
      </c>
      <c r="L1036" s="175">
        <f>NR_to_Cash!C$9</f>
        <v>-54723.468549817509</v>
      </c>
      <c r="M1036" s="175">
        <f>NR_to_Cash!D$9</f>
        <v>-177401.26576231886</v>
      </c>
      <c r="N1036" s="175">
        <f>NR_to_Cash!E$9</f>
        <v>-150226.47815209487</v>
      </c>
      <c r="O1036" s="175">
        <f>NR_to_Cash!F$9</f>
        <v>-172910.78815747867</v>
      </c>
      <c r="Q1036" s="1">
        <v>1029</v>
      </c>
      <c r="R1036" s="176">
        <v>8119.2015294106677</v>
      </c>
      <c r="S1036" s="176">
        <v>280118.11875735619</v>
      </c>
      <c r="T1036" s="176">
        <v>161963.72062159562</v>
      </c>
      <c r="U1036" s="176">
        <v>104072.13525092066</v>
      </c>
      <c r="V1036" s="2"/>
      <c r="W1036" s="176">
        <v>-24545.863135265186</v>
      </c>
      <c r="X1036" s="176">
        <v>-16226.179909887956</v>
      </c>
      <c r="Y1036" s="176">
        <v>-11837.945234722225</v>
      </c>
      <c r="Z1036" s="176">
        <v>-63224.991347038886</v>
      </c>
      <c r="AA1036" s="2"/>
      <c r="AB1036" s="175">
        <v>-54723.468549817509</v>
      </c>
      <c r="AC1036" s="175">
        <v>-177401.26576231886</v>
      </c>
      <c r="AD1036" s="175">
        <v>-150226.47815209487</v>
      </c>
      <c r="AE1036" s="175">
        <v>-172910.78815747867</v>
      </c>
    </row>
    <row r="1037" spans="1:31">
      <c r="A1037" s="1">
        <v>1030</v>
      </c>
      <c r="B1037" s="176">
        <f>'T Revenue'!B1034-'Year 0'!G$8+'Year 0'!G$122</f>
        <v>-8709.546691237716</v>
      </c>
      <c r="C1037" s="176">
        <f>'T Revenue'!C1034-'Revenue Requirement'!C$4+'Revenue Requirement'!C$33</f>
        <v>218993.70900052786</v>
      </c>
      <c r="D1037" s="176">
        <f>'T Revenue'!D1034-'Revenue Requirement'!D$4+'Revenue Requirement'!D$33</f>
        <v>119825.22526356438</v>
      </c>
      <c r="E1037" s="176">
        <f>'T Revenue'!E1034-'Revenue Requirement'!E$4+'Revenue Requirement'!E$33</f>
        <v>105548.52432132955</v>
      </c>
      <c r="G1037" s="179" t="e">
        <f ca="1"/>
        <v>#NAME?</v>
      </c>
      <c r="H1037" s="179" t="e">
        <f ca="1"/>
        <v>#NAME?</v>
      </c>
      <c r="I1037" s="179" t="e">
        <f ca="1"/>
        <v>#NAME?</v>
      </c>
      <c r="J1037" s="179" t="e">
        <f ca="1"/>
        <v>#NAME?</v>
      </c>
      <c r="L1037" s="175">
        <f>NR_to_Cash!C$9</f>
        <v>-54723.468549817509</v>
      </c>
      <c r="M1037" s="175">
        <f>NR_to_Cash!D$9</f>
        <v>-177401.26576231886</v>
      </c>
      <c r="N1037" s="175">
        <f>NR_to_Cash!E$9</f>
        <v>-150226.47815209487</v>
      </c>
      <c r="O1037" s="175">
        <f>NR_to_Cash!F$9</f>
        <v>-172910.78815747867</v>
      </c>
      <c r="Q1037" s="1">
        <v>1030</v>
      </c>
      <c r="R1037" s="176">
        <v>-8709.546691237716</v>
      </c>
      <c r="S1037" s="176">
        <v>218993.70900052786</v>
      </c>
      <c r="T1037" s="176">
        <v>119825.22526356438</v>
      </c>
      <c r="U1037" s="176">
        <v>105548.52432132955</v>
      </c>
      <c r="V1037" s="2"/>
      <c r="W1037" s="176">
        <v>-5984.1598323908402</v>
      </c>
      <c r="X1037" s="176">
        <v>8861.6165910090785</v>
      </c>
      <c r="Y1037" s="176">
        <v>-30552.049080650089</v>
      </c>
      <c r="Z1037" s="176">
        <v>5206.4897796914447</v>
      </c>
      <c r="AA1037" s="2"/>
      <c r="AB1037" s="175">
        <v>-54723.468549817509</v>
      </c>
      <c r="AC1037" s="175">
        <v>-177401.26576231886</v>
      </c>
      <c r="AD1037" s="175">
        <v>-150226.47815209487</v>
      </c>
      <c r="AE1037" s="175">
        <v>-172910.78815747867</v>
      </c>
    </row>
    <row r="1038" spans="1:31">
      <c r="A1038" s="1">
        <v>1031</v>
      </c>
      <c r="B1038" s="176">
        <f>'T Revenue'!B1035-'Year 0'!G$8+'Year 0'!G$122</f>
        <v>11375.528443691321</v>
      </c>
      <c r="C1038" s="176">
        <f>'T Revenue'!C1035-'Revenue Requirement'!C$4+'Revenue Requirement'!C$33</f>
        <v>240770.30767649575</v>
      </c>
      <c r="D1038" s="176">
        <f>'T Revenue'!D1035-'Revenue Requirement'!D$4+'Revenue Requirement'!D$33</f>
        <v>146690.55482592899</v>
      </c>
      <c r="E1038" s="176">
        <f>'T Revenue'!E1035-'Revenue Requirement'!E$4+'Revenue Requirement'!E$33</f>
        <v>102832.13562708115</v>
      </c>
      <c r="G1038" s="179" t="e">
        <f ca="1"/>
        <v>#NAME?</v>
      </c>
      <c r="H1038" s="179" t="e">
        <f ca="1"/>
        <v>#NAME?</v>
      </c>
      <c r="I1038" s="179" t="e">
        <f ca="1"/>
        <v>#NAME?</v>
      </c>
      <c r="J1038" s="179" t="e">
        <f ca="1"/>
        <v>#NAME?</v>
      </c>
      <c r="L1038" s="175">
        <f>NR_to_Cash!C$9</f>
        <v>-54723.468549817509</v>
      </c>
      <c r="M1038" s="175">
        <f>NR_to_Cash!D$9</f>
        <v>-177401.26576231886</v>
      </c>
      <c r="N1038" s="175">
        <f>NR_to_Cash!E$9</f>
        <v>-150226.47815209487</v>
      </c>
      <c r="O1038" s="175">
        <f>NR_to_Cash!F$9</f>
        <v>-172910.78815747867</v>
      </c>
      <c r="Q1038" s="1">
        <v>1031</v>
      </c>
      <c r="R1038" s="176">
        <v>11375.528443691321</v>
      </c>
      <c r="S1038" s="176">
        <v>240770.30767649575</v>
      </c>
      <c r="T1038" s="176">
        <v>146690.55482592899</v>
      </c>
      <c r="U1038" s="176">
        <v>102832.13562708115</v>
      </c>
      <c r="V1038" s="2"/>
      <c r="W1038" s="176">
        <v>-9652.1952964938246</v>
      </c>
      <c r="X1038" s="176">
        <v>-37153.737831690116</v>
      </c>
      <c r="Y1038" s="176">
        <v>17869.011624359526</v>
      </c>
      <c r="Z1038" s="176">
        <v>-20056.79960272694</v>
      </c>
      <c r="AA1038" s="2"/>
      <c r="AB1038" s="175">
        <v>-54723.468549817509</v>
      </c>
      <c r="AC1038" s="175">
        <v>-177401.26576231886</v>
      </c>
      <c r="AD1038" s="175">
        <v>-150226.47815209487</v>
      </c>
      <c r="AE1038" s="175">
        <v>-172910.78815747867</v>
      </c>
    </row>
    <row r="1039" spans="1:31">
      <c r="A1039" s="1">
        <v>1032</v>
      </c>
      <c r="B1039" s="176">
        <f>'T Revenue'!B1036-'Year 0'!G$8+'Year 0'!G$122</f>
        <v>-11008.721867847955</v>
      </c>
      <c r="C1039" s="176">
        <f>'T Revenue'!C1036-'Revenue Requirement'!C$4+'Revenue Requirement'!C$33</f>
        <v>230097.65462933644</v>
      </c>
      <c r="D1039" s="176">
        <f>'T Revenue'!D1036-'Revenue Requirement'!D$4+'Revenue Requirement'!D$33</f>
        <v>181629.31099157804</v>
      </c>
      <c r="E1039" s="176">
        <f>'T Revenue'!E1036-'Revenue Requirement'!E$4+'Revenue Requirement'!E$33</f>
        <v>173455.65281359735</v>
      </c>
      <c r="G1039" s="179" t="e">
        <f ca="1"/>
        <v>#NAME?</v>
      </c>
      <c r="H1039" s="179" t="e">
        <f ca="1"/>
        <v>#NAME?</v>
      </c>
      <c r="I1039" s="179" t="e">
        <f ca="1"/>
        <v>#NAME?</v>
      </c>
      <c r="J1039" s="179" t="e">
        <f ca="1"/>
        <v>#NAME?</v>
      </c>
      <c r="L1039" s="175">
        <f>NR_to_Cash!C$9</f>
        <v>-54723.468549817509</v>
      </c>
      <c r="M1039" s="175">
        <f>NR_to_Cash!D$9</f>
        <v>-177401.26576231886</v>
      </c>
      <c r="N1039" s="175">
        <f>NR_to_Cash!E$9</f>
        <v>-150226.47815209487</v>
      </c>
      <c r="O1039" s="175">
        <f>NR_to_Cash!F$9</f>
        <v>-172910.78815747867</v>
      </c>
      <c r="Q1039" s="1">
        <v>1032</v>
      </c>
      <c r="R1039" s="176">
        <v>-11008.721867847955</v>
      </c>
      <c r="S1039" s="176">
        <v>230097.65462933644</v>
      </c>
      <c r="T1039" s="176">
        <v>181629.31099157804</v>
      </c>
      <c r="U1039" s="176">
        <v>173455.65281359735</v>
      </c>
      <c r="V1039" s="2"/>
      <c r="W1039" s="176">
        <v>-11446.514439108199</v>
      </c>
      <c r="X1039" s="176">
        <v>-8817.0100575953256</v>
      </c>
      <c r="Y1039" s="176">
        <v>10290.706035996322</v>
      </c>
      <c r="Z1039" s="176">
        <v>-13712.300545051694</v>
      </c>
      <c r="AA1039" s="2"/>
      <c r="AB1039" s="175">
        <v>-54723.468549817509</v>
      </c>
      <c r="AC1039" s="175">
        <v>-177401.26576231886</v>
      </c>
      <c r="AD1039" s="175">
        <v>-150226.47815209487</v>
      </c>
      <c r="AE1039" s="175">
        <v>-172910.78815747867</v>
      </c>
    </row>
    <row r="1040" spans="1:31">
      <c r="A1040" s="1">
        <v>1033</v>
      </c>
      <c r="B1040" s="176">
        <f>'T Revenue'!B1037-'Year 0'!G$8+'Year 0'!G$122</f>
        <v>-26755.463719635271</v>
      </c>
      <c r="C1040" s="176">
        <f>'T Revenue'!C1037-'Revenue Requirement'!C$4+'Revenue Requirement'!C$33</f>
        <v>181932.16571565764</v>
      </c>
      <c r="D1040" s="176">
        <f>'T Revenue'!D1037-'Revenue Requirement'!D$4+'Revenue Requirement'!D$33</f>
        <v>111010.64745740849</v>
      </c>
      <c r="E1040" s="176">
        <f>'T Revenue'!E1037-'Revenue Requirement'!E$4+'Revenue Requirement'!E$33</f>
        <v>72053.593189824373</v>
      </c>
      <c r="G1040" s="179" t="e">
        <f ca="1"/>
        <v>#NAME?</v>
      </c>
      <c r="H1040" s="179" t="e">
        <f ca="1"/>
        <v>#NAME?</v>
      </c>
      <c r="I1040" s="179" t="e">
        <f ca="1"/>
        <v>#NAME?</v>
      </c>
      <c r="J1040" s="179" t="e">
        <f ca="1"/>
        <v>#NAME?</v>
      </c>
      <c r="L1040" s="175">
        <f>NR_to_Cash!C$9</f>
        <v>-54723.468549817509</v>
      </c>
      <c r="M1040" s="175">
        <f>NR_to_Cash!D$9</f>
        <v>-177401.26576231886</v>
      </c>
      <c r="N1040" s="175">
        <f>NR_to_Cash!E$9</f>
        <v>-150226.47815209487</v>
      </c>
      <c r="O1040" s="175">
        <f>NR_to_Cash!F$9</f>
        <v>-172910.78815747867</v>
      </c>
      <c r="Q1040" s="1">
        <v>1033</v>
      </c>
      <c r="R1040" s="176">
        <v>-26755.463719635271</v>
      </c>
      <c r="S1040" s="176">
        <v>181932.16571565764</v>
      </c>
      <c r="T1040" s="176">
        <v>111010.64745740849</v>
      </c>
      <c r="U1040" s="176">
        <v>72053.593189824373</v>
      </c>
      <c r="V1040" s="2"/>
      <c r="W1040" s="176">
        <v>-41323.025106663001</v>
      </c>
      <c r="X1040" s="176">
        <v>1089.273617539322</v>
      </c>
      <c r="Y1040" s="176">
        <v>-50958.576176067814</v>
      </c>
      <c r="Z1040" s="176">
        <v>15154.507057707524</v>
      </c>
      <c r="AA1040" s="2"/>
      <c r="AB1040" s="175">
        <v>-54723.468549817509</v>
      </c>
      <c r="AC1040" s="175">
        <v>-177401.26576231886</v>
      </c>
      <c r="AD1040" s="175">
        <v>-150226.47815209487</v>
      </c>
      <c r="AE1040" s="175">
        <v>-172910.78815747867</v>
      </c>
    </row>
    <row r="1041" spans="1:31">
      <c r="A1041" s="1">
        <v>1034</v>
      </c>
      <c r="B1041" s="176">
        <f>'T Revenue'!B1038-'Year 0'!G$8+'Year 0'!G$122</f>
        <v>18860.532821743749</v>
      </c>
      <c r="C1041" s="176">
        <f>'T Revenue'!C1038-'Revenue Requirement'!C$4+'Revenue Requirement'!C$33</f>
        <v>232448.76342914812</v>
      </c>
      <c r="D1041" s="176">
        <f>'T Revenue'!D1038-'Revenue Requirement'!D$4+'Revenue Requirement'!D$33</f>
        <v>130029.88657933287</v>
      </c>
      <c r="E1041" s="176">
        <f>'T Revenue'!E1038-'Revenue Requirement'!E$4+'Revenue Requirement'!E$33</f>
        <v>107205.8062256386</v>
      </c>
      <c r="G1041" s="179" t="e">
        <f ca="1"/>
        <v>#NAME?</v>
      </c>
      <c r="H1041" s="179" t="e">
        <f ca="1"/>
        <v>#NAME?</v>
      </c>
      <c r="I1041" s="179" t="e">
        <f ca="1"/>
        <v>#NAME?</v>
      </c>
      <c r="J1041" s="179" t="e">
        <f ca="1"/>
        <v>#NAME?</v>
      </c>
      <c r="L1041" s="175">
        <f>NR_to_Cash!C$9</f>
        <v>-54723.468549817509</v>
      </c>
      <c r="M1041" s="175">
        <f>NR_to_Cash!D$9</f>
        <v>-177401.26576231886</v>
      </c>
      <c r="N1041" s="175">
        <f>NR_to_Cash!E$9</f>
        <v>-150226.47815209487</v>
      </c>
      <c r="O1041" s="175">
        <f>NR_to_Cash!F$9</f>
        <v>-172910.78815747867</v>
      </c>
      <c r="Q1041" s="1">
        <v>1034</v>
      </c>
      <c r="R1041" s="176">
        <v>18860.532821743749</v>
      </c>
      <c r="S1041" s="176">
        <v>232448.76342914812</v>
      </c>
      <c r="T1041" s="176">
        <v>130029.88657933287</v>
      </c>
      <c r="U1041" s="176">
        <v>107205.8062256386</v>
      </c>
      <c r="V1041" s="2"/>
      <c r="W1041" s="176">
        <v>-5358.5293756757164</v>
      </c>
      <c r="X1041" s="176">
        <v>9058.3431676742621</v>
      </c>
      <c r="Y1041" s="176">
        <v>-18096.214352095732</v>
      </c>
      <c r="Z1041" s="176">
        <v>-62663.829070787178</v>
      </c>
      <c r="AA1041" s="2"/>
      <c r="AB1041" s="175">
        <v>-54723.468549817509</v>
      </c>
      <c r="AC1041" s="175">
        <v>-177401.26576231886</v>
      </c>
      <c r="AD1041" s="175">
        <v>-150226.47815209487</v>
      </c>
      <c r="AE1041" s="175">
        <v>-172910.78815747867</v>
      </c>
    </row>
    <row r="1042" spans="1:31">
      <c r="A1042" s="1">
        <v>1035</v>
      </c>
      <c r="B1042" s="176">
        <f>'T Revenue'!B1039-'Year 0'!G$8+'Year 0'!G$122</f>
        <v>3656.1813974909019</v>
      </c>
      <c r="C1042" s="176">
        <f>'T Revenue'!C1039-'Revenue Requirement'!C$4+'Revenue Requirement'!C$33</f>
        <v>247178.79697412462</v>
      </c>
      <c r="D1042" s="176">
        <f>'T Revenue'!D1039-'Revenue Requirement'!D$4+'Revenue Requirement'!D$33</f>
        <v>119557.04976803763</v>
      </c>
      <c r="E1042" s="176">
        <f>'T Revenue'!E1039-'Revenue Requirement'!E$4+'Revenue Requirement'!E$33</f>
        <v>76337.292058520485</v>
      </c>
      <c r="G1042" s="179" t="e">
        <f ca="1"/>
        <v>#NAME?</v>
      </c>
      <c r="H1042" s="179" t="e">
        <f ca="1"/>
        <v>#NAME?</v>
      </c>
      <c r="I1042" s="179" t="e">
        <f ca="1"/>
        <v>#NAME?</v>
      </c>
      <c r="J1042" s="179" t="e">
        <f ca="1"/>
        <v>#NAME?</v>
      </c>
      <c r="L1042" s="175">
        <f>NR_to_Cash!C$9</f>
        <v>-54723.468549817509</v>
      </c>
      <c r="M1042" s="175">
        <f>NR_to_Cash!D$9</f>
        <v>-177401.26576231886</v>
      </c>
      <c r="N1042" s="175">
        <f>NR_to_Cash!E$9</f>
        <v>-150226.47815209487</v>
      </c>
      <c r="O1042" s="175">
        <f>NR_to_Cash!F$9</f>
        <v>-172910.78815747867</v>
      </c>
      <c r="Q1042" s="1">
        <v>1035</v>
      </c>
      <c r="R1042" s="176">
        <v>3656.1813974909019</v>
      </c>
      <c r="S1042" s="176">
        <v>247178.79697412462</v>
      </c>
      <c r="T1042" s="176">
        <v>119557.04976803763</v>
      </c>
      <c r="U1042" s="176">
        <v>76337.292058520485</v>
      </c>
      <c r="V1042" s="2"/>
      <c r="W1042" s="176">
        <v>-37301.831428612466</v>
      </c>
      <c r="X1042" s="176">
        <v>31659.735311040655</v>
      </c>
      <c r="Y1042" s="176">
        <v>3710.8050493693445</v>
      </c>
      <c r="Z1042" s="176">
        <v>-4605.5687202573754</v>
      </c>
      <c r="AA1042" s="2"/>
      <c r="AB1042" s="175">
        <v>-54723.468549817509</v>
      </c>
      <c r="AC1042" s="175">
        <v>-177401.26576231886</v>
      </c>
      <c r="AD1042" s="175">
        <v>-150226.47815209487</v>
      </c>
      <c r="AE1042" s="175">
        <v>-172910.78815747867</v>
      </c>
    </row>
    <row r="1043" spans="1:31">
      <c r="A1043" s="1">
        <v>1036</v>
      </c>
      <c r="B1043" s="176">
        <f>'T Revenue'!B1040-'Year 0'!G$8+'Year 0'!G$122</f>
        <v>-6149.6677430162672</v>
      </c>
      <c r="C1043" s="176">
        <f>'T Revenue'!C1040-'Revenue Requirement'!C$4+'Revenue Requirement'!C$33</f>
        <v>223017.4678495375</v>
      </c>
      <c r="D1043" s="176">
        <f>'T Revenue'!D1040-'Revenue Requirement'!D$4+'Revenue Requirement'!D$33</f>
        <v>135281.31809904869</v>
      </c>
      <c r="E1043" s="176">
        <f>'T Revenue'!E1040-'Revenue Requirement'!E$4+'Revenue Requirement'!E$33</f>
        <v>132637.77459221124</v>
      </c>
      <c r="G1043" s="179" t="e">
        <f ca="1"/>
        <v>#NAME?</v>
      </c>
      <c r="H1043" s="179" t="e">
        <f ca="1"/>
        <v>#NAME?</v>
      </c>
      <c r="I1043" s="179" t="e">
        <f ca="1"/>
        <v>#NAME?</v>
      </c>
      <c r="J1043" s="179" t="e">
        <f ca="1"/>
        <v>#NAME?</v>
      </c>
      <c r="L1043" s="175">
        <f>NR_to_Cash!C$9</f>
        <v>-54723.468549817509</v>
      </c>
      <c r="M1043" s="175">
        <f>NR_to_Cash!D$9</f>
        <v>-177401.26576231886</v>
      </c>
      <c r="N1043" s="175">
        <f>NR_to_Cash!E$9</f>
        <v>-150226.47815209487</v>
      </c>
      <c r="O1043" s="175">
        <f>NR_to_Cash!F$9</f>
        <v>-172910.78815747867</v>
      </c>
      <c r="Q1043" s="1">
        <v>1036</v>
      </c>
      <c r="R1043" s="176">
        <v>-6149.6677430162672</v>
      </c>
      <c r="S1043" s="176">
        <v>223017.4678495375</v>
      </c>
      <c r="T1043" s="176">
        <v>135281.31809904869</v>
      </c>
      <c r="U1043" s="176">
        <v>132637.77459221124</v>
      </c>
      <c r="V1043" s="2"/>
      <c r="W1043" s="176">
        <v>-52744.105218142853</v>
      </c>
      <c r="X1043" s="176">
        <v>-33699.240219413303</v>
      </c>
      <c r="Y1043" s="176">
        <v>-47314.925230626017</v>
      </c>
      <c r="Z1043" s="176">
        <v>-21071.380462103058</v>
      </c>
      <c r="AA1043" s="2"/>
      <c r="AB1043" s="175">
        <v>-54723.468549817509</v>
      </c>
      <c r="AC1043" s="175">
        <v>-177401.26576231886</v>
      </c>
      <c r="AD1043" s="175">
        <v>-150226.47815209487</v>
      </c>
      <c r="AE1043" s="175">
        <v>-172910.78815747867</v>
      </c>
    </row>
    <row r="1044" spans="1:31">
      <c r="A1044" s="1">
        <v>1037</v>
      </c>
      <c r="B1044" s="176">
        <f>'T Revenue'!B1041-'Year 0'!G$8+'Year 0'!G$122</f>
        <v>18613.355036488967</v>
      </c>
      <c r="C1044" s="176">
        <f>'T Revenue'!C1041-'Revenue Requirement'!C$4+'Revenue Requirement'!C$33</f>
        <v>227547.0505105576</v>
      </c>
      <c r="D1044" s="176">
        <f>'T Revenue'!D1041-'Revenue Requirement'!D$4+'Revenue Requirement'!D$33</f>
        <v>180385.83925261931</v>
      </c>
      <c r="E1044" s="176">
        <f>'T Revenue'!E1041-'Revenue Requirement'!E$4+'Revenue Requirement'!E$33</f>
        <v>117770.57953102887</v>
      </c>
      <c r="G1044" s="179" t="e">
        <f ca="1"/>
        <v>#NAME?</v>
      </c>
      <c r="H1044" s="179" t="e">
        <f ca="1"/>
        <v>#NAME?</v>
      </c>
      <c r="I1044" s="179" t="e">
        <f ca="1"/>
        <v>#NAME?</v>
      </c>
      <c r="J1044" s="179" t="e">
        <f ca="1"/>
        <v>#NAME?</v>
      </c>
      <c r="L1044" s="175">
        <f>NR_to_Cash!C$9</f>
        <v>-54723.468549817509</v>
      </c>
      <c r="M1044" s="175">
        <f>NR_to_Cash!D$9</f>
        <v>-177401.26576231886</v>
      </c>
      <c r="N1044" s="175">
        <f>NR_to_Cash!E$9</f>
        <v>-150226.47815209487</v>
      </c>
      <c r="O1044" s="175">
        <f>NR_to_Cash!F$9</f>
        <v>-172910.78815747867</v>
      </c>
      <c r="Q1044" s="1">
        <v>1037</v>
      </c>
      <c r="R1044" s="176">
        <v>18613.355036488967</v>
      </c>
      <c r="S1044" s="176">
        <v>227547.0505105576</v>
      </c>
      <c r="T1044" s="176">
        <v>180385.83925261931</v>
      </c>
      <c r="U1044" s="176">
        <v>117770.57953102887</v>
      </c>
      <c r="V1044" s="2"/>
      <c r="W1044" s="176">
        <v>12876.651356987655</v>
      </c>
      <c r="X1044" s="176">
        <v>-43872.593089950038</v>
      </c>
      <c r="Y1044" s="176">
        <v>-8961.6087730443105</v>
      </c>
      <c r="Z1044" s="176">
        <v>-13289.964606097434</v>
      </c>
      <c r="AA1044" s="2"/>
      <c r="AB1044" s="175">
        <v>-54723.468549817509</v>
      </c>
      <c r="AC1044" s="175">
        <v>-177401.26576231886</v>
      </c>
      <c r="AD1044" s="175">
        <v>-150226.47815209487</v>
      </c>
      <c r="AE1044" s="175">
        <v>-172910.78815747867</v>
      </c>
    </row>
    <row r="1045" spans="1:31">
      <c r="A1045" s="1">
        <v>1038</v>
      </c>
      <c r="B1045" s="176">
        <f>'T Revenue'!B1042-'Year 0'!G$8+'Year 0'!G$122</f>
        <v>-3501.2368095414713</v>
      </c>
      <c r="C1045" s="176">
        <f>'T Revenue'!C1042-'Revenue Requirement'!C$4+'Revenue Requirement'!C$33</f>
        <v>191668.07344762655</v>
      </c>
      <c r="D1045" s="176">
        <f>'T Revenue'!D1042-'Revenue Requirement'!D$4+'Revenue Requirement'!D$33</f>
        <v>120419.91610784736</v>
      </c>
      <c r="E1045" s="176">
        <f>'T Revenue'!E1042-'Revenue Requirement'!E$4+'Revenue Requirement'!E$33</f>
        <v>70135.662430495024</v>
      </c>
      <c r="G1045" s="179" t="e">
        <f ca="1"/>
        <v>#NAME?</v>
      </c>
      <c r="H1045" s="179" t="e">
        <f ca="1"/>
        <v>#NAME?</v>
      </c>
      <c r="I1045" s="179" t="e">
        <f ca="1"/>
        <v>#NAME?</v>
      </c>
      <c r="J1045" s="179" t="e">
        <f ca="1"/>
        <v>#NAME?</v>
      </c>
      <c r="L1045" s="175">
        <f>NR_to_Cash!C$9</f>
        <v>-54723.468549817509</v>
      </c>
      <c r="M1045" s="175">
        <f>NR_to_Cash!D$9</f>
        <v>-177401.26576231886</v>
      </c>
      <c r="N1045" s="175">
        <f>NR_to_Cash!E$9</f>
        <v>-150226.47815209487</v>
      </c>
      <c r="O1045" s="175">
        <f>NR_to_Cash!F$9</f>
        <v>-172910.78815747867</v>
      </c>
      <c r="Q1045" s="1">
        <v>1038</v>
      </c>
      <c r="R1045" s="176">
        <v>-3501.2368095414713</v>
      </c>
      <c r="S1045" s="176">
        <v>191668.07344762655</v>
      </c>
      <c r="T1045" s="176">
        <v>120419.91610784736</v>
      </c>
      <c r="U1045" s="176">
        <v>70135.662430495024</v>
      </c>
      <c r="V1045" s="2"/>
      <c r="W1045" s="176">
        <v>-4158.2091033813776</v>
      </c>
      <c r="X1045" s="176">
        <v>-15899.37615649798</v>
      </c>
      <c r="Y1045" s="176">
        <v>-24919.329036294948</v>
      </c>
      <c r="Z1045" s="176">
        <v>-23374.186927090632</v>
      </c>
      <c r="AA1045" s="2"/>
      <c r="AB1045" s="175">
        <v>-54723.468549817509</v>
      </c>
      <c r="AC1045" s="175">
        <v>-177401.26576231886</v>
      </c>
      <c r="AD1045" s="175">
        <v>-150226.47815209487</v>
      </c>
      <c r="AE1045" s="175">
        <v>-172910.78815747867</v>
      </c>
    </row>
    <row r="1046" spans="1:31">
      <c r="A1046" s="1">
        <v>1039</v>
      </c>
      <c r="B1046" s="176">
        <f>'T Revenue'!B1043-'Year 0'!G$8+'Year 0'!G$122</f>
        <v>-3811.9403824743349</v>
      </c>
      <c r="C1046" s="176">
        <f>'T Revenue'!C1043-'Revenue Requirement'!C$4+'Revenue Requirement'!C$33</f>
        <v>211762.33659711271</v>
      </c>
      <c r="D1046" s="176">
        <f>'T Revenue'!D1043-'Revenue Requirement'!D$4+'Revenue Requirement'!D$33</f>
        <v>122892.60227620113</v>
      </c>
      <c r="E1046" s="176">
        <f>'T Revenue'!E1043-'Revenue Requirement'!E$4+'Revenue Requirement'!E$33</f>
        <v>96849.054903733078</v>
      </c>
      <c r="G1046" s="179" t="e">
        <f ca="1"/>
        <v>#NAME?</v>
      </c>
      <c r="H1046" s="179" t="e">
        <f ca="1"/>
        <v>#NAME?</v>
      </c>
      <c r="I1046" s="179" t="e">
        <f ca="1"/>
        <v>#NAME?</v>
      </c>
      <c r="J1046" s="179" t="e">
        <f ca="1"/>
        <v>#NAME?</v>
      </c>
      <c r="L1046" s="175">
        <f>NR_to_Cash!C$9</f>
        <v>-54723.468549817509</v>
      </c>
      <c r="M1046" s="175">
        <f>NR_to_Cash!D$9</f>
        <v>-177401.26576231886</v>
      </c>
      <c r="N1046" s="175">
        <f>NR_to_Cash!E$9</f>
        <v>-150226.47815209487</v>
      </c>
      <c r="O1046" s="175">
        <f>NR_to_Cash!F$9</f>
        <v>-172910.78815747867</v>
      </c>
      <c r="Q1046" s="1">
        <v>1039</v>
      </c>
      <c r="R1046" s="176">
        <v>-3811.9403824743349</v>
      </c>
      <c r="S1046" s="176">
        <v>211762.33659711271</v>
      </c>
      <c r="T1046" s="176">
        <v>122892.60227620113</v>
      </c>
      <c r="U1046" s="176">
        <v>96849.054903733078</v>
      </c>
      <c r="V1046" s="2"/>
      <c r="W1046" s="176">
        <v>-28245.590200805222</v>
      </c>
      <c r="X1046" s="176">
        <v>-27025.506972225616</v>
      </c>
      <c r="Y1046" s="176">
        <v>-1525.0760767941829</v>
      </c>
      <c r="Z1046" s="176">
        <v>-14329.189267094014</v>
      </c>
      <c r="AA1046" s="2"/>
      <c r="AB1046" s="175">
        <v>-54723.468549817509</v>
      </c>
      <c r="AC1046" s="175">
        <v>-177401.26576231886</v>
      </c>
      <c r="AD1046" s="175">
        <v>-150226.47815209487</v>
      </c>
      <c r="AE1046" s="175">
        <v>-172910.78815747867</v>
      </c>
    </row>
    <row r="1047" spans="1:31">
      <c r="A1047" s="1">
        <v>1040</v>
      </c>
      <c r="B1047" s="176">
        <f>'T Revenue'!B1044-'Year 0'!G$8+'Year 0'!G$122</f>
        <v>16426.643885828089</v>
      </c>
      <c r="C1047" s="176">
        <f>'T Revenue'!C1044-'Revenue Requirement'!C$4+'Revenue Requirement'!C$33</f>
        <v>251893.05250967946</v>
      </c>
      <c r="D1047" s="176">
        <f>'T Revenue'!D1044-'Revenue Requirement'!D$4+'Revenue Requirement'!D$33</f>
        <v>137852.42773336801</v>
      </c>
      <c r="E1047" s="176">
        <f>'T Revenue'!E1044-'Revenue Requirement'!E$4+'Revenue Requirement'!E$33</f>
        <v>50471.806209551636</v>
      </c>
      <c r="G1047" s="179" t="e">
        <f ca="1"/>
        <v>#NAME?</v>
      </c>
      <c r="H1047" s="179" t="e">
        <f ca="1"/>
        <v>#NAME?</v>
      </c>
      <c r="I1047" s="179" t="e">
        <f ca="1"/>
        <v>#NAME?</v>
      </c>
      <c r="J1047" s="179" t="e">
        <f ca="1"/>
        <v>#NAME?</v>
      </c>
      <c r="L1047" s="175">
        <f>NR_to_Cash!C$9</f>
        <v>-54723.468549817509</v>
      </c>
      <c r="M1047" s="175">
        <f>NR_to_Cash!D$9</f>
        <v>-177401.26576231886</v>
      </c>
      <c r="N1047" s="175">
        <f>NR_to_Cash!E$9</f>
        <v>-150226.47815209487</v>
      </c>
      <c r="O1047" s="175">
        <f>NR_to_Cash!F$9</f>
        <v>-172910.78815747867</v>
      </c>
      <c r="Q1047" s="1">
        <v>1040</v>
      </c>
      <c r="R1047" s="176">
        <v>16426.643885828089</v>
      </c>
      <c r="S1047" s="176">
        <v>251893.05250967946</v>
      </c>
      <c r="T1047" s="176">
        <v>137852.42773336801</v>
      </c>
      <c r="U1047" s="176">
        <v>50471.806209551636</v>
      </c>
      <c r="V1047" s="2"/>
      <c r="W1047" s="176">
        <v>-11455.466250243015</v>
      </c>
      <c r="X1047" s="176">
        <v>-33368.644294855883</v>
      </c>
      <c r="Y1047" s="176">
        <v>-5394.4836533728521</v>
      </c>
      <c r="Z1047" s="176">
        <v>-32767.178577498067</v>
      </c>
      <c r="AA1047" s="2"/>
      <c r="AB1047" s="175">
        <v>-54723.468549817509</v>
      </c>
      <c r="AC1047" s="175">
        <v>-177401.26576231886</v>
      </c>
      <c r="AD1047" s="175">
        <v>-150226.47815209487</v>
      </c>
      <c r="AE1047" s="175">
        <v>-172910.78815747867</v>
      </c>
    </row>
    <row r="1048" spans="1:31">
      <c r="A1048" s="1">
        <v>1041</v>
      </c>
      <c r="B1048" s="176">
        <f>'T Revenue'!B1045-'Year 0'!G$8+'Year 0'!G$122</f>
        <v>-6248.3240881443489</v>
      </c>
      <c r="C1048" s="176">
        <f>'T Revenue'!C1045-'Revenue Requirement'!C$4+'Revenue Requirement'!C$33</f>
        <v>254804.87496705237</v>
      </c>
      <c r="D1048" s="176">
        <f>'T Revenue'!D1045-'Revenue Requirement'!D$4+'Revenue Requirement'!D$33</f>
        <v>111867.38983561681</v>
      </c>
      <c r="E1048" s="176">
        <f>'T Revenue'!E1045-'Revenue Requirement'!E$4+'Revenue Requirement'!E$33</f>
        <v>96838.414042261196</v>
      </c>
      <c r="G1048" s="179" t="e">
        <f ca="1"/>
        <v>#NAME?</v>
      </c>
      <c r="H1048" s="179" t="e">
        <f ca="1"/>
        <v>#NAME?</v>
      </c>
      <c r="I1048" s="179" t="e">
        <f ca="1"/>
        <v>#NAME?</v>
      </c>
      <c r="J1048" s="179" t="e">
        <f ca="1"/>
        <v>#NAME?</v>
      </c>
      <c r="L1048" s="175">
        <f>NR_to_Cash!C$9</f>
        <v>-54723.468549817509</v>
      </c>
      <c r="M1048" s="175">
        <f>NR_to_Cash!D$9</f>
        <v>-177401.26576231886</v>
      </c>
      <c r="N1048" s="175">
        <f>NR_to_Cash!E$9</f>
        <v>-150226.47815209487</v>
      </c>
      <c r="O1048" s="175">
        <f>NR_to_Cash!F$9</f>
        <v>-172910.78815747867</v>
      </c>
      <c r="Q1048" s="1">
        <v>1041</v>
      </c>
      <c r="R1048" s="176">
        <v>-6248.3240881443489</v>
      </c>
      <c r="S1048" s="176">
        <v>254804.87496705237</v>
      </c>
      <c r="T1048" s="176">
        <v>111867.38983561681</v>
      </c>
      <c r="U1048" s="176">
        <v>96838.414042261196</v>
      </c>
      <c r="V1048" s="2"/>
      <c r="W1048" s="176">
        <v>-29467.022188834962</v>
      </c>
      <c r="X1048" s="176">
        <v>6356.3823243041988</v>
      </c>
      <c r="Y1048" s="176">
        <v>-49238.285252997652</v>
      </c>
      <c r="Z1048" s="176">
        <v>-21346.334545527352</v>
      </c>
      <c r="AA1048" s="2"/>
      <c r="AB1048" s="175">
        <v>-54723.468549817509</v>
      </c>
      <c r="AC1048" s="175">
        <v>-177401.26576231886</v>
      </c>
      <c r="AD1048" s="175">
        <v>-150226.47815209487</v>
      </c>
      <c r="AE1048" s="175">
        <v>-172910.78815747867</v>
      </c>
    </row>
    <row r="1049" spans="1:31">
      <c r="A1049" s="1">
        <v>1042</v>
      </c>
      <c r="B1049" s="176">
        <f>'T Revenue'!B1046-'Year 0'!G$8+'Year 0'!G$122</f>
        <v>-14181.252674834803</v>
      </c>
      <c r="C1049" s="176">
        <f>'T Revenue'!C1046-'Revenue Requirement'!C$4+'Revenue Requirement'!C$33</f>
        <v>231779.06636202685</v>
      </c>
      <c r="D1049" s="176">
        <f>'T Revenue'!D1046-'Revenue Requirement'!D$4+'Revenue Requirement'!D$33</f>
        <v>144137.34250330226</v>
      </c>
      <c r="E1049" s="176">
        <f>'T Revenue'!E1046-'Revenue Requirement'!E$4+'Revenue Requirement'!E$33</f>
        <v>86249.021857486805</v>
      </c>
      <c r="G1049" s="179" t="e">
        <f ca="1"/>
        <v>#NAME?</v>
      </c>
      <c r="H1049" s="179" t="e">
        <f ca="1"/>
        <v>#NAME?</v>
      </c>
      <c r="I1049" s="179" t="e">
        <f ca="1"/>
        <v>#NAME?</v>
      </c>
      <c r="J1049" s="179" t="e">
        <f ca="1"/>
        <v>#NAME?</v>
      </c>
      <c r="L1049" s="175">
        <f>NR_to_Cash!C$9</f>
        <v>-54723.468549817509</v>
      </c>
      <c r="M1049" s="175">
        <f>NR_to_Cash!D$9</f>
        <v>-177401.26576231886</v>
      </c>
      <c r="N1049" s="175">
        <f>NR_to_Cash!E$9</f>
        <v>-150226.47815209487</v>
      </c>
      <c r="O1049" s="175">
        <f>NR_to_Cash!F$9</f>
        <v>-172910.78815747867</v>
      </c>
      <c r="Q1049" s="1">
        <v>1042</v>
      </c>
      <c r="R1049" s="176">
        <v>-14181.252674834803</v>
      </c>
      <c r="S1049" s="176">
        <v>231779.06636202685</v>
      </c>
      <c r="T1049" s="176">
        <v>144137.34250330226</v>
      </c>
      <c r="U1049" s="176">
        <v>86249.021857486805</v>
      </c>
      <c r="V1049" s="2"/>
      <c r="W1049" s="176">
        <v>-46191.579816943151</v>
      </c>
      <c r="X1049" s="176">
        <v>-24928.854422770906</v>
      </c>
      <c r="Y1049" s="176">
        <v>-46311.083751555299</v>
      </c>
      <c r="Z1049" s="176">
        <v>11674.964660755591</v>
      </c>
      <c r="AA1049" s="2"/>
      <c r="AB1049" s="175">
        <v>-54723.468549817509</v>
      </c>
      <c r="AC1049" s="175">
        <v>-177401.26576231886</v>
      </c>
      <c r="AD1049" s="175">
        <v>-150226.47815209487</v>
      </c>
      <c r="AE1049" s="175">
        <v>-172910.78815747867</v>
      </c>
    </row>
    <row r="1050" spans="1:31">
      <c r="A1050" s="1">
        <v>1043</v>
      </c>
      <c r="B1050" s="176">
        <f>'T Revenue'!B1047-'Year 0'!G$8+'Year 0'!G$122</f>
        <v>14039.08629682241</v>
      </c>
      <c r="C1050" s="176">
        <f>'T Revenue'!C1047-'Revenue Requirement'!C$4+'Revenue Requirement'!C$33</f>
        <v>236695.41715186927</v>
      </c>
      <c r="D1050" s="176">
        <f>'T Revenue'!D1047-'Revenue Requirement'!D$4+'Revenue Requirement'!D$33</f>
        <v>225041.24758786173</v>
      </c>
      <c r="E1050" s="176">
        <f>'T Revenue'!E1047-'Revenue Requirement'!E$4+'Revenue Requirement'!E$33</f>
        <v>113892.82233045367</v>
      </c>
      <c r="G1050" s="179" t="e">
        <f ca="1"/>
        <v>#NAME?</v>
      </c>
      <c r="H1050" s="179" t="e">
        <f ca="1"/>
        <v>#NAME?</v>
      </c>
      <c r="I1050" s="179" t="e">
        <f ca="1"/>
        <v>#NAME?</v>
      </c>
      <c r="J1050" s="179" t="e">
        <f ca="1"/>
        <v>#NAME?</v>
      </c>
      <c r="L1050" s="175">
        <f>NR_to_Cash!C$9</f>
        <v>-54723.468549817509</v>
      </c>
      <c r="M1050" s="175">
        <f>NR_to_Cash!D$9</f>
        <v>-177401.26576231886</v>
      </c>
      <c r="N1050" s="175">
        <f>NR_to_Cash!E$9</f>
        <v>-150226.47815209487</v>
      </c>
      <c r="O1050" s="175">
        <f>NR_to_Cash!F$9</f>
        <v>-172910.78815747867</v>
      </c>
      <c r="Q1050" s="1">
        <v>1043</v>
      </c>
      <c r="R1050" s="176">
        <v>14039.08629682241</v>
      </c>
      <c r="S1050" s="176">
        <v>236695.41715186927</v>
      </c>
      <c r="T1050" s="176">
        <v>225041.24758786173</v>
      </c>
      <c r="U1050" s="176">
        <v>113892.82233045367</v>
      </c>
      <c r="V1050" s="2"/>
      <c r="W1050" s="176">
        <v>-23822.777470178902</v>
      </c>
      <c r="X1050" s="176">
        <v>-35987.056050137617</v>
      </c>
      <c r="Y1050" s="176">
        <v>-47929.966729397653</v>
      </c>
      <c r="Z1050" s="176">
        <v>-29906.318375533214</v>
      </c>
      <c r="AA1050" s="2"/>
      <c r="AB1050" s="175">
        <v>-54723.468549817509</v>
      </c>
      <c r="AC1050" s="175">
        <v>-177401.26576231886</v>
      </c>
      <c r="AD1050" s="175">
        <v>-150226.47815209487</v>
      </c>
      <c r="AE1050" s="175">
        <v>-172910.78815747867</v>
      </c>
    </row>
    <row r="1051" spans="1:31">
      <c r="A1051" s="1">
        <v>1044</v>
      </c>
      <c r="B1051" s="176">
        <f>'T Revenue'!B1048-'Year 0'!G$8+'Year 0'!G$122</f>
        <v>17548.041968461825</v>
      </c>
      <c r="C1051" s="176">
        <f>'T Revenue'!C1048-'Revenue Requirement'!C$4+'Revenue Requirement'!C$33</f>
        <v>244335.65608380572</v>
      </c>
      <c r="D1051" s="176">
        <f>'T Revenue'!D1048-'Revenue Requirement'!D$4+'Revenue Requirement'!D$33</f>
        <v>216444.0647305483</v>
      </c>
      <c r="E1051" s="176">
        <f>'T Revenue'!E1048-'Revenue Requirement'!E$4+'Revenue Requirement'!E$33</f>
        <v>179023.98075546953</v>
      </c>
      <c r="G1051" s="179" t="e">
        <f ca="1"/>
        <v>#NAME?</v>
      </c>
      <c r="H1051" s="179" t="e">
        <f ca="1"/>
        <v>#NAME?</v>
      </c>
      <c r="I1051" s="179" t="e">
        <f ca="1"/>
        <v>#NAME?</v>
      </c>
      <c r="J1051" s="179" t="e">
        <f ca="1"/>
        <v>#NAME?</v>
      </c>
      <c r="L1051" s="175">
        <f>NR_to_Cash!C$9</f>
        <v>-54723.468549817509</v>
      </c>
      <c r="M1051" s="175">
        <f>NR_to_Cash!D$9</f>
        <v>-177401.26576231886</v>
      </c>
      <c r="N1051" s="175">
        <f>NR_to_Cash!E$9</f>
        <v>-150226.47815209487</v>
      </c>
      <c r="O1051" s="175">
        <f>NR_to_Cash!F$9</f>
        <v>-172910.78815747867</v>
      </c>
      <c r="Q1051" s="1">
        <v>1044</v>
      </c>
      <c r="R1051" s="176">
        <v>17548.041968461825</v>
      </c>
      <c r="S1051" s="176">
        <v>244335.65608380572</v>
      </c>
      <c r="T1051" s="176">
        <v>216444.0647305483</v>
      </c>
      <c r="U1051" s="176">
        <v>179023.98075546953</v>
      </c>
      <c r="V1051" s="2"/>
      <c r="W1051" s="176">
        <v>-15833.950328737264</v>
      </c>
      <c r="X1051" s="176">
        <v>23390.373008809285</v>
      </c>
      <c r="Y1051" s="176">
        <v>-20028.764379563043</v>
      </c>
      <c r="Z1051" s="176">
        <v>-19520.56054013432</v>
      </c>
      <c r="AA1051" s="2"/>
      <c r="AB1051" s="175">
        <v>-54723.468549817509</v>
      </c>
      <c r="AC1051" s="175">
        <v>-177401.26576231886</v>
      </c>
      <c r="AD1051" s="175">
        <v>-150226.47815209487</v>
      </c>
      <c r="AE1051" s="175">
        <v>-172910.78815747867</v>
      </c>
    </row>
    <row r="1052" spans="1:31">
      <c r="A1052" s="1">
        <v>1045</v>
      </c>
      <c r="B1052" s="176">
        <f>'T Revenue'!B1049-'Year 0'!G$8+'Year 0'!G$122</f>
        <v>20016.038058172911</v>
      </c>
      <c r="C1052" s="176">
        <f>'T Revenue'!C1049-'Revenue Requirement'!C$4+'Revenue Requirement'!C$33</f>
        <v>274426.35399177182</v>
      </c>
      <c r="D1052" s="176">
        <f>'T Revenue'!D1049-'Revenue Requirement'!D$4+'Revenue Requirement'!D$33</f>
        <v>160523.84071554383</v>
      </c>
      <c r="E1052" s="176">
        <f>'T Revenue'!E1049-'Revenue Requirement'!E$4+'Revenue Requirement'!E$33</f>
        <v>142136.11049245996</v>
      </c>
      <c r="G1052" s="179" t="e">
        <f ca="1"/>
        <v>#NAME?</v>
      </c>
      <c r="H1052" s="179" t="e">
        <f ca="1"/>
        <v>#NAME?</v>
      </c>
      <c r="I1052" s="179" t="e">
        <f ca="1"/>
        <v>#NAME?</v>
      </c>
      <c r="J1052" s="179" t="e">
        <f ca="1"/>
        <v>#NAME?</v>
      </c>
      <c r="L1052" s="175">
        <f>NR_to_Cash!C$9</f>
        <v>-54723.468549817509</v>
      </c>
      <c r="M1052" s="175">
        <f>NR_to_Cash!D$9</f>
        <v>-177401.26576231886</v>
      </c>
      <c r="N1052" s="175">
        <f>NR_to_Cash!E$9</f>
        <v>-150226.47815209487</v>
      </c>
      <c r="O1052" s="175">
        <f>NR_to_Cash!F$9</f>
        <v>-172910.78815747867</v>
      </c>
      <c r="Q1052" s="1">
        <v>1045</v>
      </c>
      <c r="R1052" s="176">
        <v>20016.038058172911</v>
      </c>
      <c r="S1052" s="176">
        <v>274426.35399177182</v>
      </c>
      <c r="T1052" s="176">
        <v>160523.84071554383</v>
      </c>
      <c r="U1052" s="176">
        <v>142136.11049245996</v>
      </c>
      <c r="V1052" s="2"/>
      <c r="W1052" s="176">
        <v>-27095.721556469798</v>
      </c>
      <c r="X1052" s="176">
        <v>-17002.47075434099</v>
      </c>
      <c r="Y1052" s="176">
        <v>17561.784000928514</v>
      </c>
      <c r="Z1052" s="176">
        <v>-37532.357556003844</v>
      </c>
      <c r="AA1052" s="2"/>
      <c r="AB1052" s="175">
        <v>-54723.468549817509</v>
      </c>
      <c r="AC1052" s="175">
        <v>-177401.26576231886</v>
      </c>
      <c r="AD1052" s="175">
        <v>-150226.47815209487</v>
      </c>
      <c r="AE1052" s="175">
        <v>-172910.78815747867</v>
      </c>
    </row>
    <row r="1053" spans="1:31">
      <c r="A1053" s="1">
        <v>1046</v>
      </c>
      <c r="B1053" s="176">
        <f>'T Revenue'!B1050-'Year 0'!G$8+'Year 0'!G$122</f>
        <v>-19673.666766004637</v>
      </c>
      <c r="C1053" s="176">
        <f>'T Revenue'!C1050-'Revenue Requirement'!C$4+'Revenue Requirement'!C$33</f>
        <v>273231.38825256471</v>
      </c>
      <c r="D1053" s="176">
        <f>'T Revenue'!D1050-'Revenue Requirement'!D$4+'Revenue Requirement'!D$33</f>
        <v>189255.42597109382</v>
      </c>
      <c r="E1053" s="176">
        <f>'T Revenue'!E1050-'Revenue Requirement'!E$4+'Revenue Requirement'!E$33</f>
        <v>91644.372642437229</v>
      </c>
      <c r="G1053" s="179" t="e">
        <f ca="1"/>
        <v>#NAME?</v>
      </c>
      <c r="H1053" s="179" t="e">
        <f ca="1"/>
        <v>#NAME?</v>
      </c>
      <c r="I1053" s="179" t="e">
        <f ca="1"/>
        <v>#NAME?</v>
      </c>
      <c r="J1053" s="179" t="e">
        <f ca="1"/>
        <v>#NAME?</v>
      </c>
      <c r="L1053" s="175">
        <f>NR_to_Cash!C$9</f>
        <v>-54723.468549817509</v>
      </c>
      <c r="M1053" s="175">
        <f>NR_to_Cash!D$9</f>
        <v>-177401.26576231886</v>
      </c>
      <c r="N1053" s="175">
        <f>NR_to_Cash!E$9</f>
        <v>-150226.47815209487</v>
      </c>
      <c r="O1053" s="175">
        <f>NR_to_Cash!F$9</f>
        <v>-172910.78815747867</v>
      </c>
      <c r="Q1053" s="1">
        <v>1046</v>
      </c>
      <c r="R1053" s="176">
        <v>-19673.666766004637</v>
      </c>
      <c r="S1053" s="176">
        <v>273231.38825256471</v>
      </c>
      <c r="T1053" s="176">
        <v>189255.42597109382</v>
      </c>
      <c r="U1053" s="176">
        <v>91644.372642437229</v>
      </c>
      <c r="V1053" s="2"/>
      <c r="W1053" s="176">
        <v>12055.674210003577</v>
      </c>
      <c r="X1053" s="176">
        <v>-36152.961743495194</v>
      </c>
      <c r="Y1053" s="176">
        <v>17069.964277792023</v>
      </c>
      <c r="Z1053" s="176">
        <v>13935.335871473886</v>
      </c>
      <c r="AA1053" s="2"/>
      <c r="AB1053" s="175">
        <v>-54723.468549817509</v>
      </c>
      <c r="AC1053" s="175">
        <v>-177401.26576231886</v>
      </c>
      <c r="AD1053" s="175">
        <v>-150226.47815209487</v>
      </c>
      <c r="AE1053" s="175">
        <v>-172910.78815747867</v>
      </c>
    </row>
    <row r="1054" spans="1:31">
      <c r="A1054" s="1">
        <v>1047</v>
      </c>
      <c r="B1054" s="176">
        <f>'T Revenue'!B1051-'Year 0'!G$8+'Year 0'!G$122</f>
        <v>-8887.7374124701601</v>
      </c>
      <c r="C1054" s="176">
        <f>'T Revenue'!C1051-'Revenue Requirement'!C$4+'Revenue Requirement'!C$33</f>
        <v>261698.68902510754</v>
      </c>
      <c r="D1054" s="176">
        <f>'T Revenue'!D1051-'Revenue Requirement'!D$4+'Revenue Requirement'!D$33</f>
        <v>133120.50370888924</v>
      </c>
      <c r="E1054" s="176">
        <f>'T Revenue'!E1051-'Revenue Requirement'!E$4+'Revenue Requirement'!E$33</f>
        <v>104894.93243896798</v>
      </c>
      <c r="G1054" s="179" t="e">
        <f ca="1"/>
        <v>#NAME?</v>
      </c>
      <c r="H1054" s="179" t="e">
        <f ca="1"/>
        <v>#NAME?</v>
      </c>
      <c r="I1054" s="179" t="e">
        <f ca="1"/>
        <v>#NAME?</v>
      </c>
      <c r="J1054" s="179" t="e">
        <f ca="1"/>
        <v>#NAME?</v>
      </c>
      <c r="L1054" s="175">
        <f>NR_to_Cash!C$9</f>
        <v>-54723.468549817509</v>
      </c>
      <c r="M1054" s="175">
        <f>NR_to_Cash!D$9</f>
        <v>-177401.26576231886</v>
      </c>
      <c r="N1054" s="175">
        <f>NR_to_Cash!E$9</f>
        <v>-150226.47815209487</v>
      </c>
      <c r="O1054" s="175">
        <f>NR_to_Cash!F$9</f>
        <v>-172910.78815747867</v>
      </c>
      <c r="Q1054" s="1">
        <v>1047</v>
      </c>
      <c r="R1054" s="176">
        <v>-8887.7374124701601</v>
      </c>
      <c r="S1054" s="176">
        <v>261698.68902510754</v>
      </c>
      <c r="T1054" s="176">
        <v>133120.50370888924</v>
      </c>
      <c r="U1054" s="176">
        <v>104894.93243896798</v>
      </c>
      <c r="V1054" s="2"/>
      <c r="W1054" s="176">
        <v>4499.1872444705805</v>
      </c>
      <c r="X1054" s="176">
        <v>-9313.5716502405703</v>
      </c>
      <c r="Y1054" s="176">
        <v>-16814.132834226824</v>
      </c>
      <c r="Z1054" s="176">
        <v>-7728.2197359504644</v>
      </c>
      <c r="AA1054" s="2"/>
      <c r="AB1054" s="175">
        <v>-54723.468549817509</v>
      </c>
      <c r="AC1054" s="175">
        <v>-177401.26576231886</v>
      </c>
      <c r="AD1054" s="175">
        <v>-150226.47815209487</v>
      </c>
      <c r="AE1054" s="175">
        <v>-172910.78815747867</v>
      </c>
    </row>
    <row r="1055" spans="1:31">
      <c r="A1055" s="1">
        <v>1048</v>
      </c>
      <c r="B1055" s="176">
        <f>'T Revenue'!B1052-'Year 0'!G$8+'Year 0'!G$122</f>
        <v>-11168.65173646505</v>
      </c>
      <c r="C1055" s="176">
        <f>'T Revenue'!C1052-'Revenue Requirement'!C$4+'Revenue Requirement'!C$33</f>
        <v>215295.44081480056</v>
      </c>
      <c r="D1055" s="176">
        <f>'T Revenue'!D1052-'Revenue Requirement'!D$4+'Revenue Requirement'!D$33</f>
        <v>150015.98010717798</v>
      </c>
      <c r="E1055" s="176">
        <f>'T Revenue'!E1052-'Revenue Requirement'!E$4+'Revenue Requirement'!E$33</f>
        <v>119216.816563142</v>
      </c>
      <c r="G1055" s="179" t="e">
        <f ca="1"/>
        <v>#NAME?</v>
      </c>
      <c r="H1055" s="179" t="e">
        <f ca="1"/>
        <v>#NAME?</v>
      </c>
      <c r="I1055" s="179" t="e">
        <f ca="1"/>
        <v>#NAME?</v>
      </c>
      <c r="J1055" s="179" t="e">
        <f ca="1"/>
        <v>#NAME?</v>
      </c>
      <c r="L1055" s="175">
        <f>NR_to_Cash!C$9</f>
        <v>-54723.468549817509</v>
      </c>
      <c r="M1055" s="175">
        <f>NR_to_Cash!D$9</f>
        <v>-177401.26576231886</v>
      </c>
      <c r="N1055" s="175">
        <f>NR_to_Cash!E$9</f>
        <v>-150226.47815209487</v>
      </c>
      <c r="O1055" s="175">
        <f>NR_to_Cash!F$9</f>
        <v>-172910.78815747867</v>
      </c>
      <c r="Q1055" s="1">
        <v>1048</v>
      </c>
      <c r="R1055" s="176">
        <v>-11168.65173646505</v>
      </c>
      <c r="S1055" s="176">
        <v>215295.44081480056</v>
      </c>
      <c r="T1055" s="176">
        <v>150015.98010717798</v>
      </c>
      <c r="U1055" s="176">
        <v>119216.816563142</v>
      </c>
      <c r="V1055" s="2"/>
      <c r="W1055" s="176">
        <v>6775.5122424816946</v>
      </c>
      <c r="X1055" s="176">
        <v>-15634.982382895891</v>
      </c>
      <c r="Y1055" s="176">
        <v>-12062.069767996203</v>
      </c>
      <c r="Z1055" s="176">
        <v>21275.81006260193</v>
      </c>
      <c r="AA1055" s="2"/>
      <c r="AB1055" s="175">
        <v>-54723.468549817509</v>
      </c>
      <c r="AC1055" s="175">
        <v>-177401.26576231886</v>
      </c>
      <c r="AD1055" s="175">
        <v>-150226.47815209487</v>
      </c>
      <c r="AE1055" s="175">
        <v>-172910.78815747867</v>
      </c>
    </row>
    <row r="1056" spans="1:31">
      <c r="A1056" s="1">
        <v>1049</v>
      </c>
      <c r="B1056" s="176">
        <f>'T Revenue'!B1053-'Year 0'!G$8+'Year 0'!G$122</f>
        <v>12892.456178941997</v>
      </c>
      <c r="C1056" s="176">
        <f>'T Revenue'!C1053-'Revenue Requirement'!C$4+'Revenue Requirement'!C$33</f>
        <v>247891.05322649865</v>
      </c>
      <c r="D1056" s="176">
        <f>'T Revenue'!D1053-'Revenue Requirement'!D$4+'Revenue Requirement'!D$33</f>
        <v>178351.09630329628</v>
      </c>
      <c r="E1056" s="176">
        <f>'T Revenue'!E1053-'Revenue Requirement'!E$4+'Revenue Requirement'!E$33</f>
        <v>169253.7584425339</v>
      </c>
      <c r="G1056" s="179" t="e">
        <f ca="1"/>
        <v>#NAME?</v>
      </c>
      <c r="H1056" s="179" t="e">
        <f ca="1"/>
        <v>#NAME?</v>
      </c>
      <c r="I1056" s="179" t="e">
        <f ca="1"/>
        <v>#NAME?</v>
      </c>
      <c r="J1056" s="179" t="e">
        <f ca="1"/>
        <v>#NAME?</v>
      </c>
      <c r="L1056" s="175">
        <f>NR_to_Cash!C$9</f>
        <v>-54723.468549817509</v>
      </c>
      <c r="M1056" s="175">
        <f>NR_to_Cash!D$9</f>
        <v>-177401.26576231886</v>
      </c>
      <c r="N1056" s="175">
        <f>NR_to_Cash!E$9</f>
        <v>-150226.47815209487</v>
      </c>
      <c r="O1056" s="175">
        <f>NR_to_Cash!F$9</f>
        <v>-172910.78815747867</v>
      </c>
      <c r="Q1056" s="1">
        <v>1049</v>
      </c>
      <c r="R1056" s="176">
        <v>12892.456178941997</v>
      </c>
      <c r="S1056" s="176">
        <v>247891.05322649865</v>
      </c>
      <c r="T1056" s="176">
        <v>178351.09630329628</v>
      </c>
      <c r="U1056" s="176">
        <v>169253.7584425339</v>
      </c>
      <c r="V1056" s="2"/>
      <c r="W1056" s="176">
        <v>24335.180057562422</v>
      </c>
      <c r="X1056" s="176">
        <v>-8184.4110726001672</v>
      </c>
      <c r="Y1056" s="176">
        <v>17296.738215554273</v>
      </c>
      <c r="Z1056" s="176">
        <v>-13328.453827167163</v>
      </c>
      <c r="AA1056" s="2"/>
      <c r="AB1056" s="175">
        <v>-54723.468549817509</v>
      </c>
      <c r="AC1056" s="175">
        <v>-177401.26576231886</v>
      </c>
      <c r="AD1056" s="175">
        <v>-150226.47815209487</v>
      </c>
      <c r="AE1056" s="175">
        <v>-172910.78815747867</v>
      </c>
    </row>
    <row r="1057" spans="1:31">
      <c r="A1057" s="1">
        <v>1050</v>
      </c>
      <c r="B1057" s="176">
        <f>'T Revenue'!B1054-'Year 0'!G$8+'Year 0'!G$122</f>
        <v>-33254.069193178555</v>
      </c>
      <c r="C1057" s="176">
        <f>'T Revenue'!C1054-'Revenue Requirement'!C$4+'Revenue Requirement'!C$33</f>
        <v>186463.89038357302</v>
      </c>
      <c r="D1057" s="176">
        <f>'T Revenue'!D1054-'Revenue Requirement'!D$4+'Revenue Requirement'!D$33</f>
        <v>97873.62975829863</v>
      </c>
      <c r="E1057" s="176">
        <f>'T Revenue'!E1054-'Revenue Requirement'!E$4+'Revenue Requirement'!E$33</f>
        <v>89786.73431113665</v>
      </c>
      <c r="G1057" s="179" t="e">
        <f ca="1"/>
        <v>#NAME?</v>
      </c>
      <c r="H1057" s="179" t="e">
        <f ca="1"/>
        <v>#NAME?</v>
      </c>
      <c r="I1057" s="179" t="e">
        <f ca="1"/>
        <v>#NAME?</v>
      </c>
      <c r="J1057" s="179" t="e">
        <f ca="1"/>
        <v>#NAME?</v>
      </c>
      <c r="L1057" s="175">
        <f>NR_to_Cash!C$9</f>
        <v>-54723.468549817509</v>
      </c>
      <c r="M1057" s="175">
        <f>NR_to_Cash!D$9</f>
        <v>-177401.26576231886</v>
      </c>
      <c r="N1057" s="175">
        <f>NR_to_Cash!E$9</f>
        <v>-150226.47815209487</v>
      </c>
      <c r="O1057" s="175">
        <f>NR_to_Cash!F$9</f>
        <v>-172910.78815747867</v>
      </c>
      <c r="Q1057" s="1">
        <v>1050</v>
      </c>
      <c r="R1057" s="176">
        <v>-33254.069193178555</v>
      </c>
      <c r="S1057" s="176">
        <v>186463.89038357302</v>
      </c>
      <c r="T1057" s="176">
        <v>97873.62975829863</v>
      </c>
      <c r="U1057" s="176">
        <v>89786.73431113665</v>
      </c>
      <c r="V1057" s="2"/>
      <c r="W1057" s="176">
        <v>-1706.1416446547955</v>
      </c>
      <c r="X1057" s="176">
        <v>-11920.301775618689</v>
      </c>
      <c r="Y1057" s="176">
        <v>-20814.84010066255</v>
      </c>
      <c r="Z1057" s="176">
        <v>-24385.208883338142</v>
      </c>
      <c r="AA1057" s="2"/>
      <c r="AB1057" s="175">
        <v>-54723.468549817509</v>
      </c>
      <c r="AC1057" s="175">
        <v>-177401.26576231886</v>
      </c>
      <c r="AD1057" s="175">
        <v>-150226.47815209487</v>
      </c>
      <c r="AE1057" s="175">
        <v>-172910.78815747867</v>
      </c>
    </row>
    <row r="1058" spans="1:31">
      <c r="A1058" s="1">
        <v>1051</v>
      </c>
      <c r="B1058" s="176">
        <f>'T Revenue'!B1055-'Year 0'!G$8+'Year 0'!G$122</f>
        <v>7308.3769060522318</v>
      </c>
      <c r="C1058" s="176">
        <f>'T Revenue'!C1055-'Revenue Requirement'!C$4+'Revenue Requirement'!C$33</f>
        <v>244919.45890562586</v>
      </c>
      <c r="D1058" s="176">
        <f>'T Revenue'!D1055-'Revenue Requirement'!D$4+'Revenue Requirement'!D$33</f>
        <v>194054.40763051738</v>
      </c>
      <c r="E1058" s="176">
        <f>'T Revenue'!E1055-'Revenue Requirement'!E$4+'Revenue Requirement'!E$33</f>
        <v>169574.21112192259</v>
      </c>
      <c r="G1058" s="179" t="e">
        <f ca="1"/>
        <v>#NAME?</v>
      </c>
      <c r="H1058" s="179" t="e">
        <f ca="1"/>
        <v>#NAME?</v>
      </c>
      <c r="I1058" s="179" t="e">
        <f ca="1"/>
        <v>#NAME?</v>
      </c>
      <c r="J1058" s="179" t="e">
        <f ca="1"/>
        <v>#NAME?</v>
      </c>
      <c r="L1058" s="175">
        <f>NR_to_Cash!C$9</f>
        <v>-54723.468549817509</v>
      </c>
      <c r="M1058" s="175">
        <f>NR_to_Cash!D$9</f>
        <v>-177401.26576231886</v>
      </c>
      <c r="N1058" s="175">
        <f>NR_to_Cash!E$9</f>
        <v>-150226.47815209487</v>
      </c>
      <c r="O1058" s="175">
        <f>NR_to_Cash!F$9</f>
        <v>-172910.78815747867</v>
      </c>
      <c r="Q1058" s="1">
        <v>1051</v>
      </c>
      <c r="R1058" s="176">
        <v>7308.3769060522318</v>
      </c>
      <c r="S1058" s="176">
        <v>244919.45890562586</v>
      </c>
      <c r="T1058" s="176">
        <v>194054.40763051738</v>
      </c>
      <c r="U1058" s="176">
        <v>169574.21112192259</v>
      </c>
      <c r="V1058" s="2"/>
      <c r="W1058" s="176">
        <v>-2403.5608878940111</v>
      </c>
      <c r="X1058" s="176">
        <v>-9846.9596216576174</v>
      </c>
      <c r="Y1058" s="176">
        <v>3841.1665214877576</v>
      </c>
      <c r="Z1058" s="176">
        <v>-34378.187622713391</v>
      </c>
      <c r="AA1058" s="2"/>
      <c r="AB1058" s="175">
        <v>-54723.468549817509</v>
      </c>
      <c r="AC1058" s="175">
        <v>-177401.26576231886</v>
      </c>
      <c r="AD1058" s="175">
        <v>-150226.47815209487</v>
      </c>
      <c r="AE1058" s="175">
        <v>-172910.78815747867</v>
      </c>
    </row>
    <row r="1059" spans="1:31">
      <c r="A1059" s="1">
        <v>1052</v>
      </c>
      <c r="B1059" s="176">
        <f>'T Revenue'!B1056-'Year 0'!G$8+'Year 0'!G$122</f>
        <v>21461.342591770925</v>
      </c>
      <c r="C1059" s="176">
        <f>'T Revenue'!C1056-'Revenue Requirement'!C$4+'Revenue Requirement'!C$33</f>
        <v>268003.54602859868</v>
      </c>
      <c r="D1059" s="176">
        <f>'T Revenue'!D1056-'Revenue Requirement'!D$4+'Revenue Requirement'!D$33</f>
        <v>195933.12119677011</v>
      </c>
      <c r="E1059" s="176">
        <f>'T Revenue'!E1056-'Revenue Requirement'!E$4+'Revenue Requirement'!E$33</f>
        <v>147219.03848297358</v>
      </c>
      <c r="G1059" s="179" t="e">
        <f ca="1"/>
        <v>#NAME?</v>
      </c>
      <c r="H1059" s="179" t="e">
        <f ca="1"/>
        <v>#NAME?</v>
      </c>
      <c r="I1059" s="179" t="e">
        <f ca="1"/>
        <v>#NAME?</v>
      </c>
      <c r="J1059" s="179" t="e">
        <f ca="1"/>
        <v>#NAME?</v>
      </c>
      <c r="L1059" s="175">
        <f>NR_to_Cash!C$9</f>
        <v>-54723.468549817509</v>
      </c>
      <c r="M1059" s="175">
        <f>NR_to_Cash!D$9</f>
        <v>-177401.26576231886</v>
      </c>
      <c r="N1059" s="175">
        <f>NR_to_Cash!E$9</f>
        <v>-150226.47815209487</v>
      </c>
      <c r="O1059" s="175">
        <f>NR_to_Cash!F$9</f>
        <v>-172910.78815747867</v>
      </c>
      <c r="Q1059" s="1">
        <v>1052</v>
      </c>
      <c r="R1059" s="176">
        <v>21461.342591770925</v>
      </c>
      <c r="S1059" s="176">
        <v>268003.54602859868</v>
      </c>
      <c r="T1059" s="176">
        <v>195933.12119677011</v>
      </c>
      <c r="U1059" s="176">
        <v>147219.03848297358</v>
      </c>
      <c r="V1059" s="2"/>
      <c r="W1059" s="176">
        <v>-35253.939981307019</v>
      </c>
      <c r="X1059" s="176">
        <v>-16778.397086366313</v>
      </c>
      <c r="Y1059" s="176">
        <v>-5843.0882526312489</v>
      </c>
      <c r="Z1059" s="176">
        <v>-21018.019073138712</v>
      </c>
      <c r="AA1059" s="2"/>
      <c r="AB1059" s="175">
        <v>-54723.468549817509</v>
      </c>
      <c r="AC1059" s="175">
        <v>-177401.26576231886</v>
      </c>
      <c r="AD1059" s="175">
        <v>-150226.47815209487</v>
      </c>
      <c r="AE1059" s="175">
        <v>-172910.78815747867</v>
      </c>
    </row>
    <row r="1060" spans="1:31">
      <c r="A1060" s="1">
        <v>1053</v>
      </c>
      <c r="B1060" s="176">
        <f>'T Revenue'!B1057-'Year 0'!G$8+'Year 0'!G$122</f>
        <v>-23628.378798499005</v>
      </c>
      <c r="C1060" s="176">
        <f>'T Revenue'!C1057-'Revenue Requirement'!C$4+'Revenue Requirement'!C$33</f>
        <v>211909.42457362963</v>
      </c>
      <c r="D1060" s="176">
        <f>'T Revenue'!D1057-'Revenue Requirement'!D$4+'Revenue Requirement'!D$33</f>
        <v>126031.49600820639</v>
      </c>
      <c r="E1060" s="176">
        <f>'T Revenue'!E1057-'Revenue Requirement'!E$4+'Revenue Requirement'!E$33</f>
        <v>105543.65046896925</v>
      </c>
      <c r="G1060" s="179" t="e">
        <f ca="1"/>
        <v>#NAME?</v>
      </c>
      <c r="H1060" s="179" t="e">
        <f ca="1"/>
        <v>#NAME?</v>
      </c>
      <c r="I1060" s="179" t="e">
        <f ca="1"/>
        <v>#NAME?</v>
      </c>
      <c r="J1060" s="179" t="e">
        <f ca="1"/>
        <v>#NAME?</v>
      </c>
      <c r="L1060" s="175">
        <f>NR_to_Cash!C$9</f>
        <v>-54723.468549817509</v>
      </c>
      <c r="M1060" s="175">
        <f>NR_to_Cash!D$9</f>
        <v>-177401.26576231886</v>
      </c>
      <c r="N1060" s="175">
        <f>NR_to_Cash!E$9</f>
        <v>-150226.47815209487</v>
      </c>
      <c r="O1060" s="175">
        <f>NR_to_Cash!F$9</f>
        <v>-172910.78815747867</v>
      </c>
      <c r="Q1060" s="1">
        <v>1053</v>
      </c>
      <c r="R1060" s="176">
        <v>-23628.378798499005</v>
      </c>
      <c r="S1060" s="176">
        <v>211909.42457362963</v>
      </c>
      <c r="T1060" s="176">
        <v>126031.49600820639</v>
      </c>
      <c r="U1060" s="176">
        <v>105543.65046896925</v>
      </c>
      <c r="V1060" s="2"/>
      <c r="W1060" s="176">
        <v>-37536.472830502549</v>
      </c>
      <c r="X1060" s="176">
        <v>14535.451532217441</v>
      </c>
      <c r="Y1060" s="176">
        <v>-20260.074079454411</v>
      </c>
      <c r="Z1060" s="176">
        <v>3691.3252094113268</v>
      </c>
      <c r="AA1060" s="2"/>
      <c r="AB1060" s="175">
        <v>-54723.468549817509</v>
      </c>
      <c r="AC1060" s="175">
        <v>-177401.26576231886</v>
      </c>
      <c r="AD1060" s="175">
        <v>-150226.47815209487</v>
      </c>
      <c r="AE1060" s="175">
        <v>-172910.78815747867</v>
      </c>
    </row>
    <row r="1061" spans="1:31">
      <c r="A1061" s="1">
        <v>1054</v>
      </c>
      <c r="B1061" s="176">
        <f>'T Revenue'!B1058-'Year 0'!G$8+'Year 0'!G$122</f>
        <v>-25972.363483771915</v>
      </c>
      <c r="C1061" s="176">
        <f>'T Revenue'!C1058-'Revenue Requirement'!C$4+'Revenue Requirement'!C$33</f>
        <v>215269.21373407659</v>
      </c>
      <c r="D1061" s="176">
        <f>'T Revenue'!D1058-'Revenue Requirement'!D$4+'Revenue Requirement'!D$33</f>
        <v>199920.63944216724</v>
      </c>
      <c r="E1061" s="176">
        <f>'T Revenue'!E1058-'Revenue Requirement'!E$4+'Revenue Requirement'!E$33</f>
        <v>110413.86742016394</v>
      </c>
      <c r="G1061" s="179" t="e">
        <f ca="1"/>
        <v>#NAME?</v>
      </c>
      <c r="H1061" s="179" t="e">
        <f ca="1"/>
        <v>#NAME?</v>
      </c>
      <c r="I1061" s="179" t="e">
        <f ca="1"/>
        <v>#NAME?</v>
      </c>
      <c r="J1061" s="179" t="e">
        <f ca="1"/>
        <v>#NAME?</v>
      </c>
      <c r="L1061" s="175">
        <f>NR_to_Cash!C$9</f>
        <v>-54723.468549817509</v>
      </c>
      <c r="M1061" s="175">
        <f>NR_to_Cash!D$9</f>
        <v>-177401.26576231886</v>
      </c>
      <c r="N1061" s="175">
        <f>NR_to_Cash!E$9</f>
        <v>-150226.47815209487</v>
      </c>
      <c r="O1061" s="175">
        <f>NR_to_Cash!F$9</f>
        <v>-172910.78815747867</v>
      </c>
      <c r="Q1061" s="1">
        <v>1054</v>
      </c>
      <c r="R1061" s="176">
        <v>-25972.363483771915</v>
      </c>
      <c r="S1061" s="176">
        <v>215269.21373407659</v>
      </c>
      <c r="T1061" s="176">
        <v>199920.63944216724</v>
      </c>
      <c r="U1061" s="176">
        <v>110413.86742016394</v>
      </c>
      <c r="V1061" s="2"/>
      <c r="W1061" s="176">
        <v>-28781.191895368393</v>
      </c>
      <c r="X1061" s="176">
        <v>15974.152211777633</v>
      </c>
      <c r="Y1061" s="176">
        <v>-44249.742862685118</v>
      </c>
      <c r="Z1061" s="176">
        <v>11064.758767342428</v>
      </c>
      <c r="AA1061" s="2"/>
      <c r="AB1061" s="175">
        <v>-54723.468549817509</v>
      </c>
      <c r="AC1061" s="175">
        <v>-177401.26576231886</v>
      </c>
      <c r="AD1061" s="175">
        <v>-150226.47815209487</v>
      </c>
      <c r="AE1061" s="175">
        <v>-172910.78815747867</v>
      </c>
    </row>
    <row r="1062" spans="1:31">
      <c r="A1062" s="1">
        <v>1055</v>
      </c>
      <c r="B1062" s="176">
        <f>'T Revenue'!B1059-'Year 0'!G$8+'Year 0'!G$122</f>
        <v>6250.5719482835848</v>
      </c>
      <c r="C1062" s="176">
        <f>'T Revenue'!C1059-'Revenue Requirement'!C$4+'Revenue Requirement'!C$33</f>
        <v>264089.19283381919</v>
      </c>
      <c r="D1062" s="176">
        <f>'T Revenue'!D1059-'Revenue Requirement'!D$4+'Revenue Requirement'!D$33</f>
        <v>206241.88355229213</v>
      </c>
      <c r="E1062" s="176">
        <f>'T Revenue'!E1059-'Revenue Requirement'!E$4+'Revenue Requirement'!E$33</f>
        <v>171518.18526615645</v>
      </c>
      <c r="G1062" s="179" t="e">
        <f ca="1"/>
        <v>#NAME?</v>
      </c>
      <c r="H1062" s="179" t="e">
        <f ca="1"/>
        <v>#NAME?</v>
      </c>
      <c r="I1062" s="179" t="e">
        <f ca="1"/>
        <v>#NAME?</v>
      </c>
      <c r="J1062" s="179" t="e">
        <f ca="1"/>
        <v>#NAME?</v>
      </c>
      <c r="L1062" s="175">
        <f>NR_to_Cash!C$9</f>
        <v>-54723.468549817509</v>
      </c>
      <c r="M1062" s="175">
        <f>NR_to_Cash!D$9</f>
        <v>-177401.26576231886</v>
      </c>
      <c r="N1062" s="175">
        <f>NR_to_Cash!E$9</f>
        <v>-150226.47815209487</v>
      </c>
      <c r="O1062" s="175">
        <f>NR_to_Cash!F$9</f>
        <v>-172910.78815747867</v>
      </c>
      <c r="Q1062" s="1">
        <v>1055</v>
      </c>
      <c r="R1062" s="176">
        <v>6250.5719482835848</v>
      </c>
      <c r="S1062" s="176">
        <v>264089.19283381919</v>
      </c>
      <c r="T1062" s="176">
        <v>206241.88355229213</v>
      </c>
      <c r="U1062" s="176">
        <v>171518.18526615645</v>
      </c>
      <c r="V1062" s="2"/>
      <c r="W1062" s="176">
        <v>3114.7188470055116</v>
      </c>
      <c r="X1062" s="176">
        <v>-19192.463604256511</v>
      </c>
      <c r="Y1062" s="176">
        <v>11342.280647315551</v>
      </c>
      <c r="Z1062" s="176">
        <v>-43405.621772342594</v>
      </c>
      <c r="AA1062" s="2"/>
      <c r="AB1062" s="175">
        <v>-54723.468549817509</v>
      </c>
      <c r="AC1062" s="175">
        <v>-177401.26576231886</v>
      </c>
      <c r="AD1062" s="175">
        <v>-150226.47815209487</v>
      </c>
      <c r="AE1062" s="175">
        <v>-172910.78815747867</v>
      </c>
    </row>
    <row r="1063" spans="1:31">
      <c r="A1063" s="1">
        <v>1056</v>
      </c>
      <c r="B1063" s="176">
        <f>'T Revenue'!B1060-'Year 0'!G$8+'Year 0'!G$122</f>
        <v>1654.4713624422438</v>
      </c>
      <c r="C1063" s="176">
        <f>'T Revenue'!C1060-'Revenue Requirement'!C$4+'Revenue Requirement'!C$33</f>
        <v>261654.66667876742</v>
      </c>
      <c r="D1063" s="176">
        <f>'T Revenue'!D1060-'Revenue Requirement'!D$4+'Revenue Requirement'!D$33</f>
        <v>167116.97462330339</v>
      </c>
      <c r="E1063" s="176">
        <f>'T Revenue'!E1060-'Revenue Requirement'!E$4+'Revenue Requirement'!E$33</f>
        <v>128287.40526362369</v>
      </c>
      <c r="G1063" s="179" t="e">
        <f ca="1"/>
        <v>#NAME?</v>
      </c>
      <c r="H1063" s="179" t="e">
        <f ca="1"/>
        <v>#NAME?</v>
      </c>
      <c r="I1063" s="179" t="e">
        <f ca="1"/>
        <v>#NAME?</v>
      </c>
      <c r="J1063" s="179" t="e">
        <f ca="1"/>
        <v>#NAME?</v>
      </c>
      <c r="L1063" s="175">
        <f>NR_to_Cash!C$9</f>
        <v>-54723.468549817509</v>
      </c>
      <c r="M1063" s="175">
        <f>NR_to_Cash!D$9</f>
        <v>-177401.26576231886</v>
      </c>
      <c r="N1063" s="175">
        <f>NR_to_Cash!E$9</f>
        <v>-150226.47815209487</v>
      </c>
      <c r="O1063" s="175">
        <f>NR_to_Cash!F$9</f>
        <v>-172910.78815747867</v>
      </c>
      <c r="Q1063" s="1">
        <v>1056</v>
      </c>
      <c r="R1063" s="176">
        <v>1654.4713624422438</v>
      </c>
      <c r="S1063" s="176">
        <v>261654.66667876742</v>
      </c>
      <c r="T1063" s="176">
        <v>167116.97462330339</v>
      </c>
      <c r="U1063" s="176">
        <v>128287.40526362369</v>
      </c>
      <c r="V1063" s="2"/>
      <c r="W1063" s="176">
        <v>-2897.6320420177653</v>
      </c>
      <c r="X1063" s="176">
        <v>-26982.075121851638</v>
      </c>
      <c r="Y1063" s="176">
        <v>-35732.492817414226</v>
      </c>
      <c r="Z1063" s="176">
        <v>21488.085750730475</v>
      </c>
      <c r="AA1063" s="2"/>
      <c r="AB1063" s="175">
        <v>-54723.468549817509</v>
      </c>
      <c r="AC1063" s="175">
        <v>-177401.26576231886</v>
      </c>
      <c r="AD1063" s="175">
        <v>-150226.47815209487</v>
      </c>
      <c r="AE1063" s="175">
        <v>-172910.78815747867</v>
      </c>
    </row>
    <row r="1064" spans="1:31">
      <c r="A1064" s="1">
        <v>1057</v>
      </c>
      <c r="B1064" s="176">
        <f>'T Revenue'!B1061-'Year 0'!G$8+'Year 0'!G$122</f>
        <v>-2446.6302387071773</v>
      </c>
      <c r="C1064" s="176">
        <f>'T Revenue'!C1061-'Revenue Requirement'!C$4+'Revenue Requirement'!C$33</f>
        <v>241668.04594034422</v>
      </c>
      <c r="D1064" s="176">
        <f>'T Revenue'!D1061-'Revenue Requirement'!D$4+'Revenue Requirement'!D$33</f>
        <v>156935.00343102147</v>
      </c>
      <c r="E1064" s="176">
        <f>'T Revenue'!E1061-'Revenue Requirement'!E$4+'Revenue Requirement'!E$33</f>
        <v>108688.14028904145</v>
      </c>
      <c r="G1064" s="179" t="e">
        <f ca="1"/>
        <v>#NAME?</v>
      </c>
      <c r="H1064" s="179" t="e">
        <f ca="1"/>
        <v>#NAME?</v>
      </c>
      <c r="I1064" s="179" t="e">
        <f ca="1"/>
        <v>#NAME?</v>
      </c>
      <c r="J1064" s="179" t="e">
        <f ca="1"/>
        <v>#NAME?</v>
      </c>
      <c r="L1064" s="175">
        <f>NR_to_Cash!C$9</f>
        <v>-54723.468549817509</v>
      </c>
      <c r="M1064" s="175">
        <f>NR_to_Cash!D$9</f>
        <v>-177401.26576231886</v>
      </c>
      <c r="N1064" s="175">
        <f>NR_to_Cash!E$9</f>
        <v>-150226.47815209487</v>
      </c>
      <c r="O1064" s="175">
        <f>NR_to_Cash!F$9</f>
        <v>-172910.78815747867</v>
      </c>
      <c r="Q1064" s="1">
        <v>1057</v>
      </c>
      <c r="R1064" s="176">
        <v>-2446.6302387071773</v>
      </c>
      <c r="S1064" s="176">
        <v>241668.04594034422</v>
      </c>
      <c r="T1064" s="176">
        <v>156935.00343102147</v>
      </c>
      <c r="U1064" s="176">
        <v>108688.14028904145</v>
      </c>
      <c r="V1064" s="2"/>
      <c r="W1064" s="176">
        <v>-20707.958343114937</v>
      </c>
      <c r="X1064" s="176">
        <v>-1790.7929963422939</v>
      </c>
      <c r="Y1064" s="176">
        <v>8269.2123168683611</v>
      </c>
      <c r="Z1064" s="176">
        <v>-17909.329857423902</v>
      </c>
      <c r="AA1064" s="2"/>
      <c r="AB1064" s="175">
        <v>-54723.468549817509</v>
      </c>
      <c r="AC1064" s="175">
        <v>-177401.26576231886</v>
      </c>
      <c r="AD1064" s="175">
        <v>-150226.47815209487</v>
      </c>
      <c r="AE1064" s="175">
        <v>-172910.78815747867</v>
      </c>
    </row>
    <row r="1065" spans="1:31">
      <c r="A1065" s="1">
        <v>1058</v>
      </c>
      <c r="B1065" s="176">
        <f>'T Revenue'!B1062-'Year 0'!G$8+'Year 0'!G$122</f>
        <v>-1203.4474397627637</v>
      </c>
      <c r="C1065" s="176">
        <f>'T Revenue'!C1062-'Revenue Requirement'!C$4+'Revenue Requirement'!C$33</f>
        <v>243211.94202557439</v>
      </c>
      <c r="D1065" s="176">
        <f>'T Revenue'!D1062-'Revenue Requirement'!D$4+'Revenue Requirement'!D$33</f>
        <v>170380.1878824078</v>
      </c>
      <c r="E1065" s="176">
        <f>'T Revenue'!E1062-'Revenue Requirement'!E$4+'Revenue Requirement'!E$33</f>
        <v>95406.045848006615</v>
      </c>
      <c r="G1065" s="179" t="e">
        <f ca="1"/>
        <v>#NAME?</v>
      </c>
      <c r="H1065" s="179" t="e">
        <f ca="1"/>
        <v>#NAME?</v>
      </c>
      <c r="I1065" s="179" t="e">
        <f ca="1"/>
        <v>#NAME?</v>
      </c>
      <c r="J1065" s="179" t="e">
        <f ca="1"/>
        <v>#NAME?</v>
      </c>
      <c r="L1065" s="175">
        <f>NR_to_Cash!C$9</f>
        <v>-54723.468549817509</v>
      </c>
      <c r="M1065" s="175">
        <f>NR_to_Cash!D$9</f>
        <v>-177401.26576231886</v>
      </c>
      <c r="N1065" s="175">
        <f>NR_to_Cash!E$9</f>
        <v>-150226.47815209487</v>
      </c>
      <c r="O1065" s="175">
        <f>NR_to_Cash!F$9</f>
        <v>-172910.78815747867</v>
      </c>
      <c r="Q1065" s="1">
        <v>1058</v>
      </c>
      <c r="R1065" s="176">
        <v>-1203.4474397627637</v>
      </c>
      <c r="S1065" s="176">
        <v>243211.94202557439</v>
      </c>
      <c r="T1065" s="176">
        <v>170380.1878824078</v>
      </c>
      <c r="U1065" s="176">
        <v>95406.045848006615</v>
      </c>
      <c r="V1065" s="2"/>
      <c r="W1065" s="176">
        <v>5521.5804866210092</v>
      </c>
      <c r="X1065" s="176">
        <v>11905.071181372739</v>
      </c>
      <c r="Y1065" s="176">
        <v>-8494.5606470273342</v>
      </c>
      <c r="Z1065" s="176">
        <v>-3987.2673024851829</v>
      </c>
      <c r="AA1065" s="2"/>
      <c r="AB1065" s="175">
        <v>-54723.468549817509</v>
      </c>
      <c r="AC1065" s="175">
        <v>-177401.26576231886</v>
      </c>
      <c r="AD1065" s="175">
        <v>-150226.47815209487</v>
      </c>
      <c r="AE1065" s="175">
        <v>-172910.78815747867</v>
      </c>
    </row>
    <row r="1066" spans="1:31">
      <c r="A1066" s="1">
        <v>1059</v>
      </c>
      <c r="B1066" s="176">
        <f>'T Revenue'!B1063-'Year 0'!G$8+'Year 0'!G$122</f>
        <v>15909.183447570773</v>
      </c>
      <c r="C1066" s="176">
        <f>'T Revenue'!C1063-'Revenue Requirement'!C$4+'Revenue Requirement'!C$33</f>
        <v>225237.49775525159</v>
      </c>
      <c r="D1066" s="176">
        <f>'T Revenue'!D1063-'Revenue Requirement'!D$4+'Revenue Requirement'!D$33</f>
        <v>216321.69721682463</v>
      </c>
      <c r="E1066" s="176">
        <f>'T Revenue'!E1063-'Revenue Requirement'!E$4+'Revenue Requirement'!E$33</f>
        <v>136288.44307528646</v>
      </c>
      <c r="G1066" s="179" t="e">
        <f ca="1"/>
        <v>#NAME?</v>
      </c>
      <c r="H1066" s="179" t="e">
        <f ca="1"/>
        <v>#NAME?</v>
      </c>
      <c r="I1066" s="179" t="e">
        <f ca="1"/>
        <v>#NAME?</v>
      </c>
      <c r="J1066" s="179" t="e">
        <f ca="1"/>
        <v>#NAME?</v>
      </c>
      <c r="L1066" s="175">
        <f>NR_to_Cash!C$9</f>
        <v>-54723.468549817509</v>
      </c>
      <c r="M1066" s="175">
        <f>NR_to_Cash!D$9</f>
        <v>-177401.26576231886</v>
      </c>
      <c r="N1066" s="175">
        <f>NR_to_Cash!E$9</f>
        <v>-150226.47815209487</v>
      </c>
      <c r="O1066" s="175">
        <f>NR_to_Cash!F$9</f>
        <v>-172910.78815747867</v>
      </c>
      <c r="Q1066" s="1">
        <v>1059</v>
      </c>
      <c r="R1066" s="176">
        <v>15909.183447570773</v>
      </c>
      <c r="S1066" s="176">
        <v>225237.49775525159</v>
      </c>
      <c r="T1066" s="176">
        <v>216321.69721682463</v>
      </c>
      <c r="U1066" s="176">
        <v>136288.44307528646</v>
      </c>
      <c r="V1066" s="2"/>
      <c r="W1066" s="176">
        <v>9523.9958345796913</v>
      </c>
      <c r="X1066" s="176">
        <v>-18355.72626854945</v>
      </c>
      <c r="Y1066" s="176">
        <v>-28185.53749234369</v>
      </c>
      <c r="Z1066" s="176">
        <v>-21043.348771751393</v>
      </c>
      <c r="AA1066" s="2"/>
      <c r="AB1066" s="175">
        <v>-54723.468549817509</v>
      </c>
      <c r="AC1066" s="175">
        <v>-177401.26576231886</v>
      </c>
      <c r="AD1066" s="175">
        <v>-150226.47815209487</v>
      </c>
      <c r="AE1066" s="175">
        <v>-172910.78815747867</v>
      </c>
    </row>
    <row r="1067" spans="1:31">
      <c r="A1067" s="1">
        <v>1060</v>
      </c>
      <c r="B1067" s="176">
        <f>'T Revenue'!B1064-'Year 0'!G$8+'Year 0'!G$122</f>
        <v>-12425.205867109122</v>
      </c>
      <c r="C1067" s="176">
        <f>'T Revenue'!C1064-'Revenue Requirement'!C$4+'Revenue Requirement'!C$33</f>
        <v>242035.93324140483</v>
      </c>
      <c r="D1067" s="176">
        <f>'T Revenue'!D1064-'Revenue Requirement'!D$4+'Revenue Requirement'!D$33</f>
        <v>154327.44342563744</v>
      </c>
      <c r="E1067" s="176">
        <f>'T Revenue'!E1064-'Revenue Requirement'!E$4+'Revenue Requirement'!E$33</f>
        <v>124102.12124279095</v>
      </c>
      <c r="G1067" s="179" t="e">
        <f ca="1"/>
        <v>#NAME?</v>
      </c>
      <c r="H1067" s="179" t="e">
        <f ca="1"/>
        <v>#NAME?</v>
      </c>
      <c r="I1067" s="179" t="e">
        <f ca="1"/>
        <v>#NAME?</v>
      </c>
      <c r="J1067" s="179" t="e">
        <f ca="1"/>
        <v>#NAME?</v>
      </c>
      <c r="L1067" s="175">
        <f>NR_to_Cash!C$9</f>
        <v>-54723.468549817509</v>
      </c>
      <c r="M1067" s="175">
        <f>NR_to_Cash!D$9</f>
        <v>-177401.26576231886</v>
      </c>
      <c r="N1067" s="175">
        <f>NR_to_Cash!E$9</f>
        <v>-150226.47815209487</v>
      </c>
      <c r="O1067" s="175">
        <f>NR_to_Cash!F$9</f>
        <v>-172910.78815747867</v>
      </c>
      <c r="Q1067" s="1">
        <v>1060</v>
      </c>
      <c r="R1067" s="176">
        <v>-12425.205867109122</v>
      </c>
      <c r="S1067" s="176">
        <v>242035.93324140483</v>
      </c>
      <c r="T1067" s="176">
        <v>154327.44342563744</v>
      </c>
      <c r="U1067" s="176">
        <v>124102.12124279095</v>
      </c>
      <c r="V1067" s="2"/>
      <c r="W1067" s="176">
        <v>-38111.544353737379</v>
      </c>
      <c r="X1067" s="176">
        <v>-33157.309242440853</v>
      </c>
      <c r="Y1067" s="176">
        <v>-2154.8765945443884</v>
      </c>
      <c r="Z1067" s="176">
        <v>1696.6364331415389</v>
      </c>
      <c r="AA1067" s="2"/>
      <c r="AB1067" s="175">
        <v>-54723.468549817509</v>
      </c>
      <c r="AC1067" s="175">
        <v>-177401.26576231886</v>
      </c>
      <c r="AD1067" s="175">
        <v>-150226.47815209487</v>
      </c>
      <c r="AE1067" s="175">
        <v>-172910.78815747867</v>
      </c>
    </row>
    <row r="1068" spans="1:31">
      <c r="A1068" s="1">
        <v>1061</v>
      </c>
      <c r="B1068" s="176">
        <f>'T Revenue'!B1065-'Year 0'!G$8+'Year 0'!G$122</f>
        <v>5985.338553751586</v>
      </c>
      <c r="C1068" s="176">
        <f>'T Revenue'!C1065-'Revenue Requirement'!C$4+'Revenue Requirement'!C$33</f>
        <v>261692.98277374217</v>
      </c>
      <c r="D1068" s="176">
        <f>'T Revenue'!D1065-'Revenue Requirement'!D$4+'Revenue Requirement'!D$33</f>
        <v>167294.81771815149</v>
      </c>
      <c r="E1068" s="176">
        <f>'T Revenue'!E1065-'Revenue Requirement'!E$4+'Revenue Requirement'!E$33</f>
        <v>151362.67400713358</v>
      </c>
      <c r="G1068" s="179" t="e">
        <f ca="1"/>
        <v>#NAME?</v>
      </c>
      <c r="H1068" s="179" t="e">
        <f ca="1"/>
        <v>#NAME?</v>
      </c>
      <c r="I1068" s="179" t="e">
        <f ca="1"/>
        <v>#NAME?</v>
      </c>
      <c r="J1068" s="179" t="e">
        <f ca="1"/>
        <v>#NAME?</v>
      </c>
      <c r="L1068" s="175">
        <f>NR_to_Cash!C$9</f>
        <v>-54723.468549817509</v>
      </c>
      <c r="M1068" s="175">
        <f>NR_to_Cash!D$9</f>
        <v>-177401.26576231886</v>
      </c>
      <c r="N1068" s="175">
        <f>NR_to_Cash!E$9</f>
        <v>-150226.47815209487</v>
      </c>
      <c r="O1068" s="175">
        <f>NR_to_Cash!F$9</f>
        <v>-172910.78815747867</v>
      </c>
      <c r="Q1068" s="1">
        <v>1061</v>
      </c>
      <c r="R1068" s="176">
        <v>5985.338553751586</v>
      </c>
      <c r="S1068" s="176">
        <v>261692.98277374217</v>
      </c>
      <c r="T1068" s="176">
        <v>167294.81771815149</v>
      </c>
      <c r="U1068" s="176">
        <v>151362.67400713358</v>
      </c>
      <c r="V1068" s="2"/>
      <c r="W1068" s="176">
        <v>-22987.073934992426</v>
      </c>
      <c r="X1068" s="176">
        <v>-29088.168423194904</v>
      </c>
      <c r="Y1068" s="176">
        <v>-20759.393645123113</v>
      </c>
      <c r="Z1068" s="176">
        <v>19656.898804611061</v>
      </c>
      <c r="AA1068" s="2"/>
      <c r="AB1068" s="175">
        <v>-54723.468549817509</v>
      </c>
      <c r="AC1068" s="175">
        <v>-177401.26576231886</v>
      </c>
      <c r="AD1068" s="175">
        <v>-150226.47815209487</v>
      </c>
      <c r="AE1068" s="175">
        <v>-172910.78815747867</v>
      </c>
    </row>
    <row r="1069" spans="1:31">
      <c r="A1069" s="1">
        <v>1062</v>
      </c>
      <c r="B1069" s="176">
        <f>'T Revenue'!B1066-'Year 0'!G$8+'Year 0'!G$122</f>
        <v>39930.651033006143</v>
      </c>
      <c r="C1069" s="176">
        <f>'T Revenue'!C1066-'Revenue Requirement'!C$4+'Revenue Requirement'!C$33</f>
        <v>267282.17383063841</v>
      </c>
      <c r="D1069" s="176">
        <f>'T Revenue'!D1066-'Revenue Requirement'!D$4+'Revenue Requirement'!D$33</f>
        <v>154028.52497271751</v>
      </c>
      <c r="E1069" s="176">
        <f>'T Revenue'!E1066-'Revenue Requirement'!E$4+'Revenue Requirement'!E$33</f>
        <v>112423.86374260252</v>
      </c>
      <c r="G1069" s="179" t="e">
        <f ca="1"/>
        <v>#NAME?</v>
      </c>
      <c r="H1069" s="179" t="e">
        <f ca="1"/>
        <v>#NAME?</v>
      </c>
      <c r="I1069" s="179" t="e">
        <f ca="1"/>
        <v>#NAME?</v>
      </c>
      <c r="J1069" s="179" t="e">
        <f ca="1"/>
        <v>#NAME?</v>
      </c>
      <c r="L1069" s="175">
        <f>NR_to_Cash!C$9</f>
        <v>-54723.468549817509</v>
      </c>
      <c r="M1069" s="175">
        <f>NR_to_Cash!D$9</f>
        <v>-177401.26576231886</v>
      </c>
      <c r="N1069" s="175">
        <f>NR_to_Cash!E$9</f>
        <v>-150226.47815209487</v>
      </c>
      <c r="O1069" s="175">
        <f>NR_to_Cash!F$9</f>
        <v>-172910.78815747867</v>
      </c>
      <c r="Q1069" s="1">
        <v>1062</v>
      </c>
      <c r="R1069" s="176">
        <v>39930.651033006143</v>
      </c>
      <c r="S1069" s="176">
        <v>267282.17383063841</v>
      </c>
      <c r="T1069" s="176">
        <v>154028.52497271751</v>
      </c>
      <c r="U1069" s="176">
        <v>112423.86374260252</v>
      </c>
      <c r="V1069" s="2"/>
      <c r="W1069" s="176">
        <v>-4114.7058758145431</v>
      </c>
      <c r="X1069" s="176">
        <v>-21073.69832333643</v>
      </c>
      <c r="Y1069" s="176">
        <v>-21885.769463586388</v>
      </c>
      <c r="Z1069" s="176">
        <v>-23677.46047898801</v>
      </c>
      <c r="AA1069" s="2"/>
      <c r="AB1069" s="175">
        <v>-54723.468549817509</v>
      </c>
      <c r="AC1069" s="175">
        <v>-177401.26576231886</v>
      </c>
      <c r="AD1069" s="175">
        <v>-150226.47815209487</v>
      </c>
      <c r="AE1069" s="175">
        <v>-172910.78815747867</v>
      </c>
    </row>
    <row r="1070" spans="1:31">
      <c r="A1070" s="1">
        <v>1063</v>
      </c>
      <c r="B1070" s="176">
        <f>'T Revenue'!B1067-'Year 0'!G$8+'Year 0'!G$122</f>
        <v>-7164.0799269147683</v>
      </c>
      <c r="C1070" s="176">
        <f>'T Revenue'!C1067-'Revenue Requirement'!C$4+'Revenue Requirement'!C$33</f>
        <v>195481.75341065414</v>
      </c>
      <c r="D1070" s="176">
        <f>'T Revenue'!D1067-'Revenue Requirement'!D$4+'Revenue Requirement'!D$33</f>
        <v>152409.13958255132</v>
      </c>
      <c r="E1070" s="176">
        <f>'T Revenue'!E1067-'Revenue Requirement'!E$4+'Revenue Requirement'!E$33</f>
        <v>81683.328576567816</v>
      </c>
      <c r="G1070" s="179" t="e">
        <f ca="1"/>
        <v>#NAME?</v>
      </c>
      <c r="H1070" s="179" t="e">
        <f ca="1"/>
        <v>#NAME?</v>
      </c>
      <c r="I1070" s="179" t="e">
        <f ca="1"/>
        <v>#NAME?</v>
      </c>
      <c r="J1070" s="179" t="e">
        <f ca="1"/>
        <v>#NAME?</v>
      </c>
      <c r="L1070" s="175">
        <f>NR_to_Cash!C$9</f>
        <v>-54723.468549817509</v>
      </c>
      <c r="M1070" s="175">
        <f>NR_to_Cash!D$9</f>
        <v>-177401.26576231886</v>
      </c>
      <c r="N1070" s="175">
        <f>NR_to_Cash!E$9</f>
        <v>-150226.47815209487</v>
      </c>
      <c r="O1070" s="175">
        <f>NR_to_Cash!F$9</f>
        <v>-172910.78815747867</v>
      </c>
      <c r="Q1070" s="1">
        <v>1063</v>
      </c>
      <c r="R1070" s="176">
        <v>-7164.0799269147683</v>
      </c>
      <c r="S1070" s="176">
        <v>195481.75341065414</v>
      </c>
      <c r="T1070" s="176">
        <v>152409.13958255132</v>
      </c>
      <c r="U1070" s="176">
        <v>81683.328576567816</v>
      </c>
      <c r="V1070" s="2"/>
      <c r="W1070" s="176">
        <v>2367.6845115569886</v>
      </c>
      <c r="X1070" s="176">
        <v>-19854.253210562281</v>
      </c>
      <c r="Y1070" s="176">
        <v>14961.927090518642</v>
      </c>
      <c r="Z1070" s="176">
        <v>8773.045917989919</v>
      </c>
      <c r="AA1070" s="2"/>
      <c r="AB1070" s="175">
        <v>-54723.468549817509</v>
      </c>
      <c r="AC1070" s="175">
        <v>-177401.26576231886</v>
      </c>
      <c r="AD1070" s="175">
        <v>-150226.47815209487</v>
      </c>
      <c r="AE1070" s="175">
        <v>-172910.78815747867</v>
      </c>
    </row>
    <row r="1071" spans="1:31">
      <c r="A1071" s="1">
        <v>1064</v>
      </c>
      <c r="B1071" s="176">
        <f>'T Revenue'!B1068-'Year 0'!G$8+'Year 0'!G$122</f>
        <v>20324.64941832656</v>
      </c>
      <c r="C1071" s="176">
        <f>'T Revenue'!C1068-'Revenue Requirement'!C$4+'Revenue Requirement'!C$33</f>
        <v>207144.26102157496</v>
      </c>
      <c r="D1071" s="176">
        <f>'T Revenue'!D1068-'Revenue Requirement'!D$4+'Revenue Requirement'!D$33</f>
        <v>184880.68667802098</v>
      </c>
      <c r="E1071" s="176">
        <f>'T Revenue'!E1068-'Revenue Requirement'!E$4+'Revenue Requirement'!E$33</f>
        <v>93194.682005459908</v>
      </c>
      <c r="G1071" s="179" t="e">
        <f ca="1"/>
        <v>#NAME?</v>
      </c>
      <c r="H1071" s="179" t="e">
        <f ca="1"/>
        <v>#NAME?</v>
      </c>
      <c r="I1071" s="179" t="e">
        <f ca="1"/>
        <v>#NAME?</v>
      </c>
      <c r="J1071" s="179" t="e">
        <f ca="1"/>
        <v>#NAME?</v>
      </c>
      <c r="L1071" s="175">
        <f>NR_to_Cash!C$9</f>
        <v>-54723.468549817509</v>
      </c>
      <c r="M1071" s="175">
        <f>NR_to_Cash!D$9</f>
        <v>-177401.26576231886</v>
      </c>
      <c r="N1071" s="175">
        <f>NR_to_Cash!E$9</f>
        <v>-150226.47815209487</v>
      </c>
      <c r="O1071" s="175">
        <f>NR_to_Cash!F$9</f>
        <v>-172910.78815747867</v>
      </c>
      <c r="Q1071" s="1">
        <v>1064</v>
      </c>
      <c r="R1071" s="176">
        <v>20324.64941832656</v>
      </c>
      <c r="S1071" s="176">
        <v>207144.26102157496</v>
      </c>
      <c r="T1071" s="176">
        <v>184880.68667802098</v>
      </c>
      <c r="U1071" s="176">
        <v>93194.682005459908</v>
      </c>
      <c r="V1071" s="2"/>
      <c r="W1071" s="176">
        <v>3485.385482944781</v>
      </c>
      <c r="X1071" s="176">
        <v>774.07851436524652</v>
      </c>
      <c r="Y1071" s="176">
        <v>-28749.831653782167</v>
      </c>
      <c r="Z1071" s="176">
        <v>-35489.806125607109</v>
      </c>
      <c r="AA1071" s="2"/>
      <c r="AB1071" s="175">
        <v>-54723.468549817509</v>
      </c>
      <c r="AC1071" s="175">
        <v>-177401.26576231886</v>
      </c>
      <c r="AD1071" s="175">
        <v>-150226.47815209487</v>
      </c>
      <c r="AE1071" s="175">
        <v>-172910.78815747867</v>
      </c>
    </row>
    <row r="1072" spans="1:31">
      <c r="A1072" s="1">
        <v>1065</v>
      </c>
      <c r="B1072" s="176">
        <f>'T Revenue'!B1069-'Year 0'!G$8+'Year 0'!G$122</f>
        <v>1580.1404547553975</v>
      </c>
      <c r="C1072" s="176">
        <f>'T Revenue'!C1069-'Revenue Requirement'!C$4+'Revenue Requirement'!C$33</f>
        <v>211189.07720582234</v>
      </c>
      <c r="D1072" s="176">
        <f>'T Revenue'!D1069-'Revenue Requirement'!D$4+'Revenue Requirement'!D$33</f>
        <v>191685.17336116498</v>
      </c>
      <c r="E1072" s="176">
        <f>'T Revenue'!E1069-'Revenue Requirement'!E$4+'Revenue Requirement'!E$33</f>
        <v>96382.466558499727</v>
      </c>
      <c r="G1072" s="179" t="e">
        <f ca="1"/>
        <v>#NAME?</v>
      </c>
      <c r="H1072" s="179" t="e">
        <f ca="1"/>
        <v>#NAME?</v>
      </c>
      <c r="I1072" s="179" t="e">
        <f ca="1"/>
        <v>#NAME?</v>
      </c>
      <c r="J1072" s="179" t="e">
        <f ca="1"/>
        <v>#NAME?</v>
      </c>
      <c r="L1072" s="175">
        <f>NR_to_Cash!C$9</f>
        <v>-54723.468549817509</v>
      </c>
      <c r="M1072" s="175">
        <f>NR_to_Cash!D$9</f>
        <v>-177401.26576231886</v>
      </c>
      <c r="N1072" s="175">
        <f>NR_to_Cash!E$9</f>
        <v>-150226.47815209487</v>
      </c>
      <c r="O1072" s="175">
        <f>NR_to_Cash!F$9</f>
        <v>-172910.78815747867</v>
      </c>
      <c r="Q1072" s="1">
        <v>1065</v>
      </c>
      <c r="R1072" s="176">
        <v>1580.1404547553975</v>
      </c>
      <c r="S1072" s="176">
        <v>211189.07720582234</v>
      </c>
      <c r="T1072" s="176">
        <v>191685.17336116498</v>
      </c>
      <c r="U1072" s="176">
        <v>96382.466558499727</v>
      </c>
      <c r="V1072" s="2"/>
      <c r="W1072" s="176">
        <v>4140.2790020212997</v>
      </c>
      <c r="X1072" s="176">
        <v>-46282.908724121749</v>
      </c>
      <c r="Y1072" s="176">
        <v>-7899.6257029771805</v>
      </c>
      <c r="Z1072" s="176">
        <v>17702.325389808044</v>
      </c>
      <c r="AA1072" s="2"/>
      <c r="AB1072" s="175">
        <v>-54723.468549817509</v>
      </c>
      <c r="AC1072" s="175">
        <v>-177401.26576231886</v>
      </c>
      <c r="AD1072" s="175">
        <v>-150226.47815209487</v>
      </c>
      <c r="AE1072" s="175">
        <v>-172910.78815747867</v>
      </c>
    </row>
    <row r="1073" spans="1:31">
      <c r="A1073" s="1">
        <v>1066</v>
      </c>
      <c r="B1073" s="176">
        <f>'T Revenue'!B1070-'Year 0'!G$8+'Year 0'!G$122</f>
        <v>12593.259758732049</v>
      </c>
      <c r="C1073" s="176">
        <f>'T Revenue'!C1070-'Revenue Requirement'!C$4+'Revenue Requirement'!C$33</f>
        <v>263627.57677855832</v>
      </c>
      <c r="D1073" s="176">
        <f>'T Revenue'!D1070-'Revenue Requirement'!D$4+'Revenue Requirement'!D$33</f>
        <v>175098.04126250767</v>
      </c>
      <c r="E1073" s="176">
        <f>'T Revenue'!E1070-'Revenue Requirement'!E$4+'Revenue Requirement'!E$33</f>
        <v>156585.63223376428</v>
      </c>
      <c r="G1073" s="179" t="e">
        <f ca="1"/>
        <v>#NAME?</v>
      </c>
      <c r="H1073" s="179" t="e">
        <f ca="1"/>
        <v>#NAME?</v>
      </c>
      <c r="I1073" s="179" t="e">
        <f ca="1"/>
        <v>#NAME?</v>
      </c>
      <c r="J1073" s="179" t="e">
        <f ca="1"/>
        <v>#NAME?</v>
      </c>
      <c r="L1073" s="175">
        <f>NR_to_Cash!C$9</f>
        <v>-54723.468549817509</v>
      </c>
      <c r="M1073" s="175">
        <f>NR_to_Cash!D$9</f>
        <v>-177401.26576231886</v>
      </c>
      <c r="N1073" s="175">
        <f>NR_to_Cash!E$9</f>
        <v>-150226.47815209487</v>
      </c>
      <c r="O1073" s="175">
        <f>NR_to_Cash!F$9</f>
        <v>-172910.78815747867</v>
      </c>
      <c r="Q1073" s="1">
        <v>1066</v>
      </c>
      <c r="R1073" s="176">
        <v>12593.259758732049</v>
      </c>
      <c r="S1073" s="176">
        <v>263627.57677855832</v>
      </c>
      <c r="T1073" s="176">
        <v>175098.04126250767</v>
      </c>
      <c r="U1073" s="176">
        <v>156585.63223376428</v>
      </c>
      <c r="V1073" s="2"/>
      <c r="W1073" s="176">
        <v>-23952.985264932737</v>
      </c>
      <c r="X1073" s="176">
        <v>-7381.261959342286</v>
      </c>
      <c r="Y1073" s="176">
        <v>-44987.930617649108</v>
      </c>
      <c r="Z1073" s="176">
        <v>4121.8898806783836</v>
      </c>
      <c r="AA1073" s="2"/>
      <c r="AB1073" s="175">
        <v>-54723.468549817509</v>
      </c>
      <c r="AC1073" s="175">
        <v>-177401.26576231886</v>
      </c>
      <c r="AD1073" s="175">
        <v>-150226.47815209487</v>
      </c>
      <c r="AE1073" s="175">
        <v>-172910.78815747867</v>
      </c>
    </row>
    <row r="1074" spans="1:31">
      <c r="A1074" s="1">
        <v>1067</v>
      </c>
      <c r="B1074" s="176">
        <f>'T Revenue'!B1071-'Year 0'!G$8+'Year 0'!G$122</f>
        <v>2717.737996222917</v>
      </c>
      <c r="C1074" s="176">
        <f>'T Revenue'!C1071-'Revenue Requirement'!C$4+'Revenue Requirement'!C$33</f>
        <v>228943.59433824848</v>
      </c>
      <c r="D1074" s="176">
        <f>'T Revenue'!D1071-'Revenue Requirement'!D$4+'Revenue Requirement'!D$33</f>
        <v>150326.52122467896</v>
      </c>
      <c r="E1074" s="176">
        <f>'T Revenue'!E1071-'Revenue Requirement'!E$4+'Revenue Requirement'!E$33</f>
        <v>87449.812283230014</v>
      </c>
      <c r="G1074" s="179" t="e">
        <f ca="1"/>
        <v>#NAME?</v>
      </c>
      <c r="H1074" s="179" t="e">
        <f ca="1"/>
        <v>#NAME?</v>
      </c>
      <c r="I1074" s="179" t="e">
        <f ca="1"/>
        <v>#NAME?</v>
      </c>
      <c r="J1074" s="179" t="e">
        <f ca="1"/>
        <v>#NAME?</v>
      </c>
      <c r="L1074" s="175">
        <f>NR_to_Cash!C$9</f>
        <v>-54723.468549817509</v>
      </c>
      <c r="M1074" s="175">
        <f>NR_to_Cash!D$9</f>
        <v>-177401.26576231886</v>
      </c>
      <c r="N1074" s="175">
        <f>NR_to_Cash!E$9</f>
        <v>-150226.47815209487</v>
      </c>
      <c r="O1074" s="175">
        <f>NR_to_Cash!F$9</f>
        <v>-172910.78815747867</v>
      </c>
      <c r="Q1074" s="1">
        <v>1067</v>
      </c>
      <c r="R1074" s="176">
        <v>2717.737996222917</v>
      </c>
      <c r="S1074" s="176">
        <v>228943.59433824848</v>
      </c>
      <c r="T1074" s="176">
        <v>150326.52122467896</v>
      </c>
      <c r="U1074" s="176">
        <v>87449.812283230014</v>
      </c>
      <c r="V1074" s="2"/>
      <c r="W1074" s="176">
        <v>-41169.559568032273</v>
      </c>
      <c r="X1074" s="176">
        <v>-29615.370463096304</v>
      </c>
      <c r="Y1074" s="176">
        <v>-17187.449497253634</v>
      </c>
      <c r="Z1074" s="176">
        <v>-35227.421618202934</v>
      </c>
      <c r="AA1074" s="2"/>
      <c r="AB1074" s="175">
        <v>-54723.468549817509</v>
      </c>
      <c r="AC1074" s="175">
        <v>-177401.26576231886</v>
      </c>
      <c r="AD1074" s="175">
        <v>-150226.47815209487</v>
      </c>
      <c r="AE1074" s="175">
        <v>-172910.78815747867</v>
      </c>
    </row>
    <row r="1075" spans="1:31">
      <c r="A1075" s="1">
        <v>1068</v>
      </c>
      <c r="B1075" s="176">
        <f>'T Revenue'!B1072-'Year 0'!G$8+'Year 0'!G$122</f>
        <v>-72.149518322432414</v>
      </c>
      <c r="C1075" s="176">
        <f>'T Revenue'!C1072-'Revenue Requirement'!C$4+'Revenue Requirement'!C$33</f>
        <v>251211.52654223773</v>
      </c>
      <c r="D1075" s="176">
        <f>'T Revenue'!D1072-'Revenue Requirement'!D$4+'Revenue Requirement'!D$33</f>
        <v>126784.96938808402</v>
      </c>
      <c r="E1075" s="176">
        <f>'T Revenue'!E1072-'Revenue Requirement'!E$4+'Revenue Requirement'!E$33</f>
        <v>97254.415273717372</v>
      </c>
      <c r="G1075" s="179" t="e">
        <f ca="1"/>
        <v>#NAME?</v>
      </c>
      <c r="H1075" s="179" t="e">
        <f ca="1"/>
        <v>#NAME?</v>
      </c>
      <c r="I1075" s="179" t="e">
        <f ca="1"/>
        <v>#NAME?</v>
      </c>
      <c r="J1075" s="179" t="e">
        <f ca="1"/>
        <v>#NAME?</v>
      </c>
      <c r="L1075" s="175">
        <f>NR_to_Cash!C$9</f>
        <v>-54723.468549817509</v>
      </c>
      <c r="M1075" s="175">
        <f>NR_to_Cash!D$9</f>
        <v>-177401.26576231886</v>
      </c>
      <c r="N1075" s="175">
        <f>NR_to_Cash!E$9</f>
        <v>-150226.47815209487</v>
      </c>
      <c r="O1075" s="175">
        <f>NR_to_Cash!F$9</f>
        <v>-172910.78815747867</v>
      </c>
      <c r="Q1075" s="1">
        <v>1068</v>
      </c>
      <c r="R1075" s="176">
        <v>-72.149518322432414</v>
      </c>
      <c r="S1075" s="176">
        <v>251211.52654223773</v>
      </c>
      <c r="T1075" s="176">
        <v>126784.96938808402</v>
      </c>
      <c r="U1075" s="176">
        <v>97254.415273717372</v>
      </c>
      <c r="V1075" s="2"/>
      <c r="W1075" s="176">
        <v>2031.4522951006657</v>
      </c>
      <c r="X1075" s="176">
        <v>4673.9860857939348</v>
      </c>
      <c r="Y1075" s="176">
        <v>-69485.091829311568</v>
      </c>
      <c r="Z1075" s="176">
        <v>-32626.17867191392</v>
      </c>
      <c r="AA1075" s="2"/>
      <c r="AB1075" s="175">
        <v>-54723.468549817509</v>
      </c>
      <c r="AC1075" s="175">
        <v>-177401.26576231886</v>
      </c>
      <c r="AD1075" s="175">
        <v>-150226.47815209487</v>
      </c>
      <c r="AE1075" s="175">
        <v>-172910.78815747867</v>
      </c>
    </row>
    <row r="1076" spans="1:31">
      <c r="A1076" s="1">
        <v>1069</v>
      </c>
      <c r="B1076" s="176">
        <f>'T Revenue'!B1073-'Year 0'!G$8+'Year 0'!G$122</f>
        <v>7382.8844494123477</v>
      </c>
      <c r="C1076" s="176">
        <f>'T Revenue'!C1073-'Revenue Requirement'!C$4+'Revenue Requirement'!C$33</f>
        <v>226011.36629159236</v>
      </c>
      <c r="D1076" s="176">
        <f>'T Revenue'!D1073-'Revenue Requirement'!D$4+'Revenue Requirement'!D$33</f>
        <v>131086.75096922065</v>
      </c>
      <c r="E1076" s="176">
        <f>'T Revenue'!E1073-'Revenue Requirement'!E$4+'Revenue Requirement'!E$33</f>
        <v>110528.26613983302</v>
      </c>
      <c r="G1076" s="179" t="e">
        <f ca="1"/>
        <v>#NAME?</v>
      </c>
      <c r="H1076" s="179" t="e">
        <f ca="1"/>
        <v>#NAME?</v>
      </c>
      <c r="I1076" s="179" t="e">
        <f ca="1"/>
        <v>#NAME?</v>
      </c>
      <c r="J1076" s="179" t="e">
        <f ca="1"/>
        <v>#NAME?</v>
      </c>
      <c r="L1076" s="175">
        <f>NR_to_Cash!C$9</f>
        <v>-54723.468549817509</v>
      </c>
      <c r="M1076" s="175">
        <f>NR_to_Cash!D$9</f>
        <v>-177401.26576231886</v>
      </c>
      <c r="N1076" s="175">
        <f>NR_to_Cash!E$9</f>
        <v>-150226.47815209487</v>
      </c>
      <c r="O1076" s="175">
        <f>NR_to_Cash!F$9</f>
        <v>-172910.78815747867</v>
      </c>
      <c r="Q1076" s="1">
        <v>1069</v>
      </c>
      <c r="R1076" s="176">
        <v>7382.8844494123477</v>
      </c>
      <c r="S1076" s="176">
        <v>226011.36629159236</v>
      </c>
      <c r="T1076" s="176">
        <v>131086.75096922065</v>
      </c>
      <c r="U1076" s="176">
        <v>110528.26613983302</v>
      </c>
      <c r="V1076" s="2"/>
      <c r="W1076" s="176">
        <v>-21744.479274932761</v>
      </c>
      <c r="X1076" s="176">
        <v>9860.3777093428653</v>
      </c>
      <c r="Y1076" s="176">
        <v>13083.986280512065</v>
      </c>
      <c r="Z1076" s="176">
        <v>-45977.690366674913</v>
      </c>
      <c r="AA1076" s="2"/>
      <c r="AB1076" s="175">
        <v>-54723.468549817509</v>
      </c>
      <c r="AC1076" s="175">
        <v>-177401.26576231886</v>
      </c>
      <c r="AD1076" s="175">
        <v>-150226.47815209487</v>
      </c>
      <c r="AE1076" s="175">
        <v>-172910.78815747867</v>
      </c>
    </row>
    <row r="1077" spans="1:31">
      <c r="A1077" s="1">
        <v>1070</v>
      </c>
      <c r="B1077" s="176">
        <f>'T Revenue'!B1074-'Year 0'!G$8+'Year 0'!G$122</f>
        <v>-8172.6739869557787</v>
      </c>
      <c r="C1077" s="176">
        <f>'T Revenue'!C1074-'Revenue Requirement'!C$4+'Revenue Requirement'!C$33</f>
        <v>203135.88293116866</v>
      </c>
      <c r="D1077" s="176">
        <f>'T Revenue'!D1074-'Revenue Requirement'!D$4+'Revenue Requirement'!D$33</f>
        <v>170028.8055454127</v>
      </c>
      <c r="E1077" s="176">
        <f>'T Revenue'!E1074-'Revenue Requirement'!E$4+'Revenue Requirement'!E$33</f>
        <v>70973.000347579597</v>
      </c>
      <c r="G1077" s="179" t="e">
        <f ca="1"/>
        <v>#NAME?</v>
      </c>
      <c r="H1077" s="179" t="e">
        <f ca="1"/>
        <v>#NAME?</v>
      </c>
      <c r="I1077" s="179" t="e">
        <f ca="1"/>
        <v>#NAME?</v>
      </c>
      <c r="J1077" s="179" t="e">
        <f ca="1"/>
        <v>#NAME?</v>
      </c>
      <c r="L1077" s="175">
        <f>NR_to_Cash!C$9</f>
        <v>-54723.468549817509</v>
      </c>
      <c r="M1077" s="175">
        <f>NR_to_Cash!D$9</f>
        <v>-177401.26576231886</v>
      </c>
      <c r="N1077" s="175">
        <f>NR_to_Cash!E$9</f>
        <v>-150226.47815209487</v>
      </c>
      <c r="O1077" s="175">
        <f>NR_to_Cash!F$9</f>
        <v>-172910.78815747867</v>
      </c>
      <c r="Q1077" s="1">
        <v>1070</v>
      </c>
      <c r="R1077" s="176">
        <v>-8172.6739869557787</v>
      </c>
      <c r="S1077" s="176">
        <v>203135.88293116866</v>
      </c>
      <c r="T1077" s="176">
        <v>170028.8055454127</v>
      </c>
      <c r="U1077" s="176">
        <v>70973.000347579597</v>
      </c>
      <c r="V1077" s="2"/>
      <c r="W1077" s="176">
        <v>-28586.757068278152</v>
      </c>
      <c r="X1077" s="176">
        <v>-32695.142643077066</v>
      </c>
      <c r="Y1077" s="176">
        <v>-26955.93226785725</v>
      </c>
      <c r="Z1077" s="176">
        <v>-3433.3674850484822</v>
      </c>
      <c r="AA1077" s="2"/>
      <c r="AB1077" s="175">
        <v>-54723.468549817509</v>
      </c>
      <c r="AC1077" s="175">
        <v>-177401.26576231886</v>
      </c>
      <c r="AD1077" s="175">
        <v>-150226.47815209487</v>
      </c>
      <c r="AE1077" s="175">
        <v>-172910.78815747867</v>
      </c>
    </row>
    <row r="1078" spans="1:31">
      <c r="A1078" s="1">
        <v>1071</v>
      </c>
      <c r="B1078" s="176">
        <f>'T Revenue'!B1075-'Year 0'!G$8+'Year 0'!G$122</f>
        <v>3852.5093995295465</v>
      </c>
      <c r="C1078" s="176">
        <f>'T Revenue'!C1075-'Revenue Requirement'!C$4+'Revenue Requirement'!C$33</f>
        <v>242557.13351632538</v>
      </c>
      <c r="D1078" s="176">
        <f>'T Revenue'!D1075-'Revenue Requirement'!D$4+'Revenue Requirement'!D$33</f>
        <v>199904.74932097015</v>
      </c>
      <c r="E1078" s="176">
        <f>'T Revenue'!E1075-'Revenue Requirement'!E$4+'Revenue Requirement'!E$33</f>
        <v>157306.71083137882</v>
      </c>
      <c r="G1078" s="179" t="e">
        <f ca="1"/>
        <v>#NAME?</v>
      </c>
      <c r="H1078" s="179" t="e">
        <f ca="1"/>
        <v>#NAME?</v>
      </c>
      <c r="I1078" s="179" t="e">
        <f ca="1"/>
        <v>#NAME?</v>
      </c>
      <c r="J1078" s="179" t="e">
        <f ca="1"/>
        <v>#NAME?</v>
      </c>
      <c r="L1078" s="175">
        <f>NR_to_Cash!C$9</f>
        <v>-54723.468549817509</v>
      </c>
      <c r="M1078" s="175">
        <f>NR_to_Cash!D$9</f>
        <v>-177401.26576231886</v>
      </c>
      <c r="N1078" s="175">
        <f>NR_to_Cash!E$9</f>
        <v>-150226.47815209487</v>
      </c>
      <c r="O1078" s="175">
        <f>NR_to_Cash!F$9</f>
        <v>-172910.78815747867</v>
      </c>
      <c r="Q1078" s="1">
        <v>1071</v>
      </c>
      <c r="R1078" s="176">
        <v>3852.5093995295465</v>
      </c>
      <c r="S1078" s="176">
        <v>242557.13351632538</v>
      </c>
      <c r="T1078" s="176">
        <v>199904.74932097015</v>
      </c>
      <c r="U1078" s="176">
        <v>157306.71083137882</v>
      </c>
      <c r="V1078" s="2"/>
      <c r="W1078" s="176">
        <v>-53317.915470636217</v>
      </c>
      <c r="X1078" s="176">
        <v>-22572.457798237447</v>
      </c>
      <c r="Y1078" s="176">
        <v>-33415.821599775692</v>
      </c>
      <c r="Z1078" s="176">
        <v>13099.913541624788</v>
      </c>
      <c r="AA1078" s="2"/>
      <c r="AB1078" s="175">
        <v>-54723.468549817509</v>
      </c>
      <c r="AC1078" s="175">
        <v>-177401.26576231886</v>
      </c>
      <c r="AD1078" s="175">
        <v>-150226.47815209487</v>
      </c>
      <c r="AE1078" s="175">
        <v>-172910.78815747867</v>
      </c>
    </row>
    <row r="1079" spans="1:31">
      <c r="A1079" s="1">
        <v>1072</v>
      </c>
      <c r="B1079" s="176">
        <f>'T Revenue'!B1076-'Year 0'!G$8+'Year 0'!G$122</f>
        <v>-39431.371390633751</v>
      </c>
      <c r="C1079" s="176">
        <f>'T Revenue'!C1076-'Revenue Requirement'!C$4+'Revenue Requirement'!C$33</f>
        <v>193646.66417846084</v>
      </c>
      <c r="D1079" s="176">
        <f>'T Revenue'!D1076-'Revenue Requirement'!D$4+'Revenue Requirement'!D$33</f>
        <v>150622.97524739266</v>
      </c>
      <c r="E1079" s="176">
        <f>'T Revenue'!E1076-'Revenue Requirement'!E$4+'Revenue Requirement'!E$33</f>
        <v>40854.890505627496</v>
      </c>
      <c r="G1079" s="179" t="e">
        <f ca="1"/>
        <v>#NAME?</v>
      </c>
      <c r="H1079" s="179" t="e">
        <f ca="1"/>
        <v>#NAME?</v>
      </c>
      <c r="I1079" s="179" t="e">
        <f ca="1"/>
        <v>#NAME?</v>
      </c>
      <c r="J1079" s="179" t="e">
        <f ca="1"/>
        <v>#NAME?</v>
      </c>
      <c r="L1079" s="175">
        <f>NR_to_Cash!C$9</f>
        <v>-54723.468549817509</v>
      </c>
      <c r="M1079" s="175">
        <f>NR_to_Cash!D$9</f>
        <v>-177401.26576231886</v>
      </c>
      <c r="N1079" s="175">
        <f>NR_to_Cash!E$9</f>
        <v>-150226.47815209487</v>
      </c>
      <c r="O1079" s="175">
        <f>NR_to_Cash!F$9</f>
        <v>-172910.78815747867</v>
      </c>
      <c r="Q1079" s="1">
        <v>1072</v>
      </c>
      <c r="R1079" s="176">
        <v>-39431.371390633751</v>
      </c>
      <c r="S1079" s="176">
        <v>193646.66417846084</v>
      </c>
      <c r="T1079" s="176">
        <v>150622.97524739266</v>
      </c>
      <c r="U1079" s="176">
        <v>40854.890505627496</v>
      </c>
      <c r="V1079" s="2"/>
      <c r="W1079" s="176">
        <v>-59572.958106295089</v>
      </c>
      <c r="X1079" s="176">
        <v>-12877.506595114945</v>
      </c>
      <c r="Y1079" s="176">
        <v>-7430.4729568441398</v>
      </c>
      <c r="Z1079" s="176">
        <v>-17709.340314489556</v>
      </c>
      <c r="AA1079" s="2"/>
      <c r="AB1079" s="175">
        <v>-54723.468549817509</v>
      </c>
      <c r="AC1079" s="175">
        <v>-177401.26576231886</v>
      </c>
      <c r="AD1079" s="175">
        <v>-150226.47815209487</v>
      </c>
      <c r="AE1079" s="175">
        <v>-172910.78815747867</v>
      </c>
    </row>
    <row r="1080" spans="1:31">
      <c r="A1080" s="1">
        <v>1073</v>
      </c>
      <c r="B1080" s="176">
        <f>'T Revenue'!B1077-'Year 0'!G$8+'Year 0'!G$122</f>
        <v>-9254.8410439128056</v>
      </c>
      <c r="C1080" s="176">
        <f>'T Revenue'!C1077-'Revenue Requirement'!C$4+'Revenue Requirement'!C$33</f>
        <v>206772.71560131921</v>
      </c>
      <c r="D1080" s="176">
        <f>'T Revenue'!D1077-'Revenue Requirement'!D$4+'Revenue Requirement'!D$33</f>
        <v>204926.60767299705</v>
      </c>
      <c r="E1080" s="176">
        <f>'T Revenue'!E1077-'Revenue Requirement'!E$4+'Revenue Requirement'!E$33</f>
        <v>152575.0364011554</v>
      </c>
      <c r="G1080" s="179" t="e">
        <f ca="1"/>
        <v>#NAME?</v>
      </c>
      <c r="H1080" s="179" t="e">
        <f ca="1"/>
        <v>#NAME?</v>
      </c>
      <c r="I1080" s="179" t="e">
        <f ca="1"/>
        <v>#NAME?</v>
      </c>
      <c r="J1080" s="179" t="e">
        <f ca="1"/>
        <v>#NAME?</v>
      </c>
      <c r="L1080" s="175">
        <f>NR_to_Cash!C$9</f>
        <v>-54723.468549817509</v>
      </c>
      <c r="M1080" s="175">
        <f>NR_to_Cash!D$9</f>
        <v>-177401.26576231886</v>
      </c>
      <c r="N1080" s="175">
        <f>NR_to_Cash!E$9</f>
        <v>-150226.47815209487</v>
      </c>
      <c r="O1080" s="175">
        <f>NR_to_Cash!F$9</f>
        <v>-172910.78815747867</v>
      </c>
      <c r="Q1080" s="1">
        <v>1073</v>
      </c>
      <c r="R1080" s="176">
        <v>-9254.8410439128056</v>
      </c>
      <c r="S1080" s="176">
        <v>206772.71560131921</v>
      </c>
      <c r="T1080" s="176">
        <v>204926.60767299705</v>
      </c>
      <c r="U1080" s="176">
        <v>152575.0364011554</v>
      </c>
      <c r="V1080" s="2"/>
      <c r="W1080" s="176">
        <v>-10720.20830949198</v>
      </c>
      <c r="X1080" s="176">
        <v>-605.95233003236353</v>
      </c>
      <c r="Y1080" s="176">
        <v>-5137.503326771548</v>
      </c>
      <c r="Z1080" s="176">
        <v>-3772.5969277992845</v>
      </c>
      <c r="AA1080" s="2"/>
      <c r="AB1080" s="175">
        <v>-54723.468549817509</v>
      </c>
      <c r="AC1080" s="175">
        <v>-177401.26576231886</v>
      </c>
      <c r="AD1080" s="175">
        <v>-150226.47815209487</v>
      </c>
      <c r="AE1080" s="175">
        <v>-172910.78815747867</v>
      </c>
    </row>
    <row r="1081" spans="1:31">
      <c r="A1081" s="1">
        <v>1074</v>
      </c>
      <c r="B1081" s="176">
        <f>'T Revenue'!B1078-'Year 0'!G$8+'Year 0'!G$122</f>
        <v>17479.358893830329</v>
      </c>
      <c r="C1081" s="176">
        <f>'T Revenue'!C1078-'Revenue Requirement'!C$4+'Revenue Requirement'!C$33</f>
        <v>203016.6485661373</v>
      </c>
      <c r="D1081" s="176">
        <f>'T Revenue'!D1078-'Revenue Requirement'!D$4+'Revenue Requirement'!D$33</f>
        <v>120205.49411512073</v>
      </c>
      <c r="E1081" s="176">
        <f>'T Revenue'!E1078-'Revenue Requirement'!E$4+'Revenue Requirement'!E$33</f>
        <v>91702.836633527884</v>
      </c>
      <c r="G1081" s="179" t="e">
        <f ca="1"/>
        <v>#NAME?</v>
      </c>
      <c r="H1081" s="179" t="e">
        <f ca="1"/>
        <v>#NAME?</v>
      </c>
      <c r="I1081" s="179" t="e">
        <f ca="1"/>
        <v>#NAME?</v>
      </c>
      <c r="J1081" s="179" t="e">
        <f ca="1"/>
        <v>#NAME?</v>
      </c>
      <c r="L1081" s="175">
        <f>NR_to_Cash!C$9</f>
        <v>-54723.468549817509</v>
      </c>
      <c r="M1081" s="175">
        <f>NR_to_Cash!D$9</f>
        <v>-177401.26576231886</v>
      </c>
      <c r="N1081" s="175">
        <f>NR_to_Cash!E$9</f>
        <v>-150226.47815209487</v>
      </c>
      <c r="O1081" s="175">
        <f>NR_to_Cash!F$9</f>
        <v>-172910.78815747867</v>
      </c>
      <c r="Q1081" s="1">
        <v>1074</v>
      </c>
      <c r="R1081" s="176">
        <v>17479.358893830329</v>
      </c>
      <c r="S1081" s="176">
        <v>203016.6485661373</v>
      </c>
      <c r="T1081" s="176">
        <v>120205.49411512073</v>
      </c>
      <c r="U1081" s="176">
        <v>91702.836633527884</v>
      </c>
      <c r="V1081" s="2"/>
      <c r="W1081" s="176">
        <v>-7863.9178284620866</v>
      </c>
      <c r="X1081" s="176">
        <v>-17275.004789804574</v>
      </c>
      <c r="Y1081" s="176">
        <v>-13035.564307880588</v>
      </c>
      <c r="Z1081" s="176">
        <v>-22372.234002633486</v>
      </c>
      <c r="AA1081" s="2"/>
      <c r="AB1081" s="175">
        <v>-54723.468549817509</v>
      </c>
      <c r="AC1081" s="175">
        <v>-177401.26576231886</v>
      </c>
      <c r="AD1081" s="175">
        <v>-150226.47815209487</v>
      </c>
      <c r="AE1081" s="175">
        <v>-172910.78815747867</v>
      </c>
    </row>
    <row r="1082" spans="1:31">
      <c r="A1082" s="1">
        <v>1075</v>
      </c>
      <c r="B1082" s="176">
        <f>'T Revenue'!B1079-'Year 0'!G$8+'Year 0'!G$122</f>
        <v>18234.845424934058</v>
      </c>
      <c r="C1082" s="176">
        <f>'T Revenue'!C1079-'Revenue Requirement'!C$4+'Revenue Requirement'!C$33</f>
        <v>248410.8795637521</v>
      </c>
      <c r="D1082" s="176">
        <f>'T Revenue'!D1079-'Revenue Requirement'!D$4+'Revenue Requirement'!D$33</f>
        <v>174069.98900872911</v>
      </c>
      <c r="E1082" s="176">
        <f>'T Revenue'!E1079-'Revenue Requirement'!E$4+'Revenue Requirement'!E$33</f>
        <v>151661.26117055234</v>
      </c>
      <c r="G1082" s="179" t="e">
        <f ca="1"/>
        <v>#NAME?</v>
      </c>
      <c r="H1082" s="179" t="e">
        <f ca="1"/>
        <v>#NAME?</v>
      </c>
      <c r="I1082" s="179" t="e">
        <f ca="1"/>
        <v>#NAME?</v>
      </c>
      <c r="J1082" s="179" t="e">
        <f ca="1"/>
        <v>#NAME?</v>
      </c>
      <c r="L1082" s="175">
        <f>NR_to_Cash!C$9</f>
        <v>-54723.468549817509</v>
      </c>
      <c r="M1082" s="175">
        <f>NR_to_Cash!D$9</f>
        <v>-177401.26576231886</v>
      </c>
      <c r="N1082" s="175">
        <f>NR_to_Cash!E$9</f>
        <v>-150226.47815209487</v>
      </c>
      <c r="O1082" s="175">
        <f>NR_to_Cash!F$9</f>
        <v>-172910.78815747867</v>
      </c>
      <c r="Q1082" s="1">
        <v>1075</v>
      </c>
      <c r="R1082" s="176">
        <v>18234.845424934058</v>
      </c>
      <c r="S1082" s="176">
        <v>248410.8795637521</v>
      </c>
      <c r="T1082" s="176">
        <v>174069.98900872911</v>
      </c>
      <c r="U1082" s="176">
        <v>151661.26117055234</v>
      </c>
      <c r="V1082" s="2"/>
      <c r="W1082" s="176">
        <v>-42526.889651856967</v>
      </c>
      <c r="X1082" s="176">
        <v>-9419.77446660446</v>
      </c>
      <c r="Y1082" s="176">
        <v>-31972.521765924525</v>
      </c>
      <c r="Z1082" s="176">
        <v>-22222.967957582325</v>
      </c>
      <c r="AA1082" s="2"/>
      <c r="AB1082" s="175">
        <v>-54723.468549817509</v>
      </c>
      <c r="AC1082" s="175">
        <v>-177401.26576231886</v>
      </c>
      <c r="AD1082" s="175">
        <v>-150226.47815209487</v>
      </c>
      <c r="AE1082" s="175">
        <v>-172910.78815747867</v>
      </c>
    </row>
    <row r="1083" spans="1:31">
      <c r="A1083" s="1">
        <v>1076</v>
      </c>
      <c r="B1083" s="176">
        <f>'T Revenue'!B1080-'Year 0'!G$8+'Year 0'!G$122</f>
        <v>25541.976729103131</v>
      </c>
      <c r="C1083" s="176">
        <f>'T Revenue'!C1080-'Revenue Requirement'!C$4+'Revenue Requirement'!C$33</f>
        <v>247033.14801820996</v>
      </c>
      <c r="D1083" s="176">
        <f>'T Revenue'!D1080-'Revenue Requirement'!D$4+'Revenue Requirement'!D$33</f>
        <v>174248.96789814346</v>
      </c>
      <c r="E1083" s="176">
        <f>'T Revenue'!E1080-'Revenue Requirement'!E$4+'Revenue Requirement'!E$33</f>
        <v>162242.99672708055</v>
      </c>
      <c r="G1083" s="179" t="e">
        <f ca="1"/>
        <v>#NAME?</v>
      </c>
      <c r="H1083" s="179" t="e">
        <f ca="1"/>
        <v>#NAME?</v>
      </c>
      <c r="I1083" s="179" t="e">
        <f ca="1"/>
        <v>#NAME?</v>
      </c>
      <c r="J1083" s="179" t="e">
        <f ca="1"/>
        <v>#NAME?</v>
      </c>
      <c r="L1083" s="175">
        <f>NR_to_Cash!C$9</f>
        <v>-54723.468549817509</v>
      </c>
      <c r="M1083" s="175">
        <f>NR_to_Cash!D$9</f>
        <v>-177401.26576231886</v>
      </c>
      <c r="N1083" s="175">
        <f>NR_to_Cash!E$9</f>
        <v>-150226.47815209487</v>
      </c>
      <c r="O1083" s="175">
        <f>NR_to_Cash!F$9</f>
        <v>-172910.78815747867</v>
      </c>
      <c r="Q1083" s="1">
        <v>1076</v>
      </c>
      <c r="R1083" s="176">
        <v>25541.976729103131</v>
      </c>
      <c r="S1083" s="176">
        <v>247033.14801820996</v>
      </c>
      <c r="T1083" s="176">
        <v>174248.96789814346</v>
      </c>
      <c r="U1083" s="176">
        <v>162242.99672708055</v>
      </c>
      <c r="V1083" s="2"/>
      <c r="W1083" s="176">
        <v>-26328.953267934732</v>
      </c>
      <c r="X1083" s="176">
        <v>687.28557077073492</v>
      </c>
      <c r="Y1083" s="176">
        <v>-30763.723430724116</v>
      </c>
      <c r="Z1083" s="176">
        <v>-19781.426104480168</v>
      </c>
      <c r="AA1083" s="2"/>
      <c r="AB1083" s="175">
        <v>-54723.468549817509</v>
      </c>
      <c r="AC1083" s="175">
        <v>-177401.26576231886</v>
      </c>
      <c r="AD1083" s="175">
        <v>-150226.47815209487</v>
      </c>
      <c r="AE1083" s="175">
        <v>-172910.78815747867</v>
      </c>
    </row>
    <row r="1084" spans="1:31">
      <c r="A1084" s="1">
        <v>1077</v>
      </c>
      <c r="B1084" s="176">
        <f>'T Revenue'!B1081-'Year 0'!G$8+'Year 0'!G$122</f>
        <v>-27976.513340439415</v>
      </c>
      <c r="C1084" s="176">
        <f>'T Revenue'!C1081-'Revenue Requirement'!C$4+'Revenue Requirement'!C$33</f>
        <v>188500.11609364231</v>
      </c>
      <c r="D1084" s="176">
        <f>'T Revenue'!D1081-'Revenue Requirement'!D$4+'Revenue Requirement'!D$33</f>
        <v>141594.1591786053</v>
      </c>
      <c r="E1084" s="176">
        <f>'T Revenue'!E1081-'Revenue Requirement'!E$4+'Revenue Requirement'!E$33</f>
        <v>108328.70048926934</v>
      </c>
      <c r="G1084" s="179" t="e">
        <f ca="1"/>
        <v>#NAME?</v>
      </c>
      <c r="H1084" s="179" t="e">
        <f ca="1"/>
        <v>#NAME?</v>
      </c>
      <c r="I1084" s="179" t="e">
        <f ca="1"/>
        <v>#NAME?</v>
      </c>
      <c r="J1084" s="179" t="e">
        <f ca="1"/>
        <v>#NAME?</v>
      </c>
      <c r="L1084" s="175">
        <f>NR_to_Cash!C$9</f>
        <v>-54723.468549817509</v>
      </c>
      <c r="M1084" s="175">
        <f>NR_to_Cash!D$9</f>
        <v>-177401.26576231886</v>
      </c>
      <c r="N1084" s="175">
        <f>NR_to_Cash!E$9</f>
        <v>-150226.47815209487</v>
      </c>
      <c r="O1084" s="175">
        <f>NR_to_Cash!F$9</f>
        <v>-172910.78815747867</v>
      </c>
      <c r="Q1084" s="1">
        <v>1077</v>
      </c>
      <c r="R1084" s="176">
        <v>-27976.513340439415</v>
      </c>
      <c r="S1084" s="176">
        <v>188500.11609364231</v>
      </c>
      <c r="T1084" s="176">
        <v>141594.1591786053</v>
      </c>
      <c r="U1084" s="176">
        <v>108328.70048926934</v>
      </c>
      <c r="V1084" s="2"/>
      <c r="W1084" s="176">
        <v>-47467.286012747558</v>
      </c>
      <c r="X1084" s="176">
        <v>-485.3282724916935</v>
      </c>
      <c r="Y1084" s="176">
        <v>9632.2495082768146</v>
      </c>
      <c r="Z1084" s="176">
        <v>-75648.694741175044</v>
      </c>
      <c r="AA1084" s="2"/>
      <c r="AB1084" s="175">
        <v>-54723.468549817509</v>
      </c>
      <c r="AC1084" s="175">
        <v>-177401.26576231886</v>
      </c>
      <c r="AD1084" s="175">
        <v>-150226.47815209487</v>
      </c>
      <c r="AE1084" s="175">
        <v>-172910.78815747867</v>
      </c>
    </row>
    <row r="1085" spans="1:31">
      <c r="A1085" s="1">
        <v>1078</v>
      </c>
      <c r="B1085" s="176">
        <f>'T Revenue'!B1082-'Year 0'!G$8+'Year 0'!G$122</f>
        <v>35264.41164773819</v>
      </c>
      <c r="C1085" s="176">
        <f>'T Revenue'!C1082-'Revenue Requirement'!C$4+'Revenue Requirement'!C$33</f>
        <v>260351.21348738112</v>
      </c>
      <c r="D1085" s="176">
        <f>'T Revenue'!D1082-'Revenue Requirement'!D$4+'Revenue Requirement'!D$33</f>
        <v>209656.69661446498</v>
      </c>
      <c r="E1085" s="176">
        <f>'T Revenue'!E1082-'Revenue Requirement'!E$4+'Revenue Requirement'!E$33</f>
        <v>164086.76880764193</v>
      </c>
      <c r="G1085" s="179" t="e">
        <f ca="1"/>
        <v>#NAME?</v>
      </c>
      <c r="H1085" s="179" t="e">
        <f ca="1"/>
        <v>#NAME?</v>
      </c>
      <c r="I1085" s="179" t="e">
        <f ca="1"/>
        <v>#NAME?</v>
      </c>
      <c r="J1085" s="179" t="e">
        <f ca="1"/>
        <v>#NAME?</v>
      </c>
      <c r="L1085" s="175">
        <f>NR_to_Cash!C$9</f>
        <v>-54723.468549817509</v>
      </c>
      <c r="M1085" s="175">
        <f>NR_to_Cash!D$9</f>
        <v>-177401.26576231886</v>
      </c>
      <c r="N1085" s="175">
        <f>NR_to_Cash!E$9</f>
        <v>-150226.47815209487</v>
      </c>
      <c r="O1085" s="175">
        <f>NR_to_Cash!F$9</f>
        <v>-172910.78815747867</v>
      </c>
      <c r="Q1085" s="1">
        <v>1078</v>
      </c>
      <c r="R1085" s="176">
        <v>35264.41164773819</v>
      </c>
      <c r="S1085" s="176">
        <v>260351.21348738112</v>
      </c>
      <c r="T1085" s="176">
        <v>209656.69661446498</v>
      </c>
      <c r="U1085" s="176">
        <v>164086.76880764193</v>
      </c>
      <c r="V1085" s="2"/>
      <c r="W1085" s="176">
        <v>-6471.8242708571488</v>
      </c>
      <c r="X1085" s="176">
        <v>24398.378517385572</v>
      </c>
      <c r="Y1085" s="176">
        <v>-14612.048208072782</v>
      </c>
      <c r="Z1085" s="176">
        <v>11974.553315809462</v>
      </c>
      <c r="AA1085" s="2"/>
      <c r="AB1085" s="175">
        <v>-54723.468549817509</v>
      </c>
      <c r="AC1085" s="175">
        <v>-177401.26576231886</v>
      </c>
      <c r="AD1085" s="175">
        <v>-150226.47815209487</v>
      </c>
      <c r="AE1085" s="175">
        <v>-172910.78815747867</v>
      </c>
    </row>
    <row r="1086" spans="1:31">
      <c r="A1086" s="1">
        <v>1079</v>
      </c>
      <c r="B1086" s="176">
        <f>'T Revenue'!B1083-'Year 0'!G$8+'Year 0'!G$122</f>
        <v>14038.070225021336</v>
      </c>
      <c r="C1086" s="176">
        <f>'T Revenue'!C1083-'Revenue Requirement'!C$4+'Revenue Requirement'!C$33</f>
        <v>235550.57959387358</v>
      </c>
      <c r="D1086" s="176">
        <f>'T Revenue'!D1083-'Revenue Requirement'!D$4+'Revenue Requirement'!D$33</f>
        <v>122403.85368871456</v>
      </c>
      <c r="E1086" s="176">
        <f>'T Revenue'!E1083-'Revenue Requirement'!E$4+'Revenue Requirement'!E$33</f>
        <v>62599.691858480684</v>
      </c>
      <c r="G1086" s="179" t="e">
        <f ca="1"/>
        <v>#NAME?</v>
      </c>
      <c r="H1086" s="179" t="e">
        <f ca="1"/>
        <v>#NAME?</v>
      </c>
      <c r="I1086" s="179" t="e">
        <f ca="1"/>
        <v>#NAME?</v>
      </c>
      <c r="J1086" s="179" t="e">
        <f ca="1"/>
        <v>#NAME?</v>
      </c>
      <c r="L1086" s="175">
        <f>NR_to_Cash!C$9</f>
        <v>-54723.468549817509</v>
      </c>
      <c r="M1086" s="175">
        <f>NR_to_Cash!D$9</f>
        <v>-177401.26576231886</v>
      </c>
      <c r="N1086" s="175">
        <f>NR_to_Cash!E$9</f>
        <v>-150226.47815209487</v>
      </c>
      <c r="O1086" s="175">
        <f>NR_to_Cash!F$9</f>
        <v>-172910.78815747867</v>
      </c>
      <c r="Q1086" s="1">
        <v>1079</v>
      </c>
      <c r="R1086" s="176">
        <v>14038.070225021336</v>
      </c>
      <c r="S1086" s="176">
        <v>235550.57959387358</v>
      </c>
      <c r="T1086" s="176">
        <v>122403.85368871456</v>
      </c>
      <c r="U1086" s="176">
        <v>62599.691858480684</v>
      </c>
      <c r="V1086" s="2"/>
      <c r="W1086" s="176">
        <v>-24054.609157947474</v>
      </c>
      <c r="X1086" s="176">
        <v>5199.2152132291812</v>
      </c>
      <c r="Y1086" s="176">
        <v>-29951.388007330243</v>
      </c>
      <c r="Z1086" s="176">
        <v>-2966.0016437759623</v>
      </c>
      <c r="AA1086" s="2"/>
      <c r="AB1086" s="175">
        <v>-54723.468549817509</v>
      </c>
      <c r="AC1086" s="175">
        <v>-177401.26576231886</v>
      </c>
      <c r="AD1086" s="175">
        <v>-150226.47815209487</v>
      </c>
      <c r="AE1086" s="175">
        <v>-172910.78815747867</v>
      </c>
    </row>
    <row r="1087" spans="1:31">
      <c r="A1087" s="1">
        <v>1080</v>
      </c>
      <c r="B1087" s="176">
        <f>'T Revenue'!B1084-'Year 0'!G$8+'Year 0'!G$122</f>
        <v>8285.68968787021</v>
      </c>
      <c r="C1087" s="176">
        <f>'T Revenue'!C1084-'Revenue Requirement'!C$4+'Revenue Requirement'!C$33</f>
        <v>273915.70602555992</v>
      </c>
      <c r="D1087" s="176">
        <f>'T Revenue'!D1084-'Revenue Requirement'!D$4+'Revenue Requirement'!D$33</f>
        <v>155046.81654174533</v>
      </c>
      <c r="E1087" s="176">
        <f>'T Revenue'!E1084-'Revenue Requirement'!E$4+'Revenue Requirement'!E$33</f>
        <v>141773.42261543777</v>
      </c>
      <c r="G1087" s="179" t="e">
        <f ca="1"/>
        <v>#NAME?</v>
      </c>
      <c r="H1087" s="179" t="e">
        <f ca="1"/>
        <v>#NAME?</v>
      </c>
      <c r="I1087" s="179" t="e">
        <f ca="1"/>
        <v>#NAME?</v>
      </c>
      <c r="J1087" s="179" t="e">
        <f ca="1"/>
        <v>#NAME?</v>
      </c>
      <c r="L1087" s="175">
        <f>NR_to_Cash!C$9</f>
        <v>-54723.468549817509</v>
      </c>
      <c r="M1087" s="175">
        <f>NR_to_Cash!D$9</f>
        <v>-177401.26576231886</v>
      </c>
      <c r="N1087" s="175">
        <f>NR_to_Cash!E$9</f>
        <v>-150226.47815209487</v>
      </c>
      <c r="O1087" s="175">
        <f>NR_to_Cash!F$9</f>
        <v>-172910.78815747867</v>
      </c>
      <c r="Q1087" s="1">
        <v>1080</v>
      </c>
      <c r="R1087" s="176">
        <v>8285.68968787021</v>
      </c>
      <c r="S1087" s="176">
        <v>273915.70602555992</v>
      </c>
      <c r="T1087" s="176">
        <v>155046.81654174533</v>
      </c>
      <c r="U1087" s="176">
        <v>141773.42261543777</v>
      </c>
      <c r="V1087" s="2"/>
      <c r="W1087" s="176">
        <v>-5978.0551167095546</v>
      </c>
      <c r="X1087" s="176">
        <v>-24654.296838326845</v>
      </c>
      <c r="Y1087" s="176">
        <v>5060.4649633485824</v>
      </c>
      <c r="Z1087" s="176">
        <v>-33101.257946328493</v>
      </c>
      <c r="AA1087" s="2"/>
      <c r="AB1087" s="175">
        <v>-54723.468549817509</v>
      </c>
      <c r="AC1087" s="175">
        <v>-177401.26576231886</v>
      </c>
      <c r="AD1087" s="175">
        <v>-150226.47815209487</v>
      </c>
      <c r="AE1087" s="175">
        <v>-172910.78815747867</v>
      </c>
    </row>
    <row r="1088" spans="1:31">
      <c r="A1088" s="1">
        <v>1081</v>
      </c>
      <c r="B1088" s="176">
        <f>'T Revenue'!B1085-'Year 0'!G$8+'Year 0'!G$122</f>
        <v>11727.35989571875</v>
      </c>
      <c r="C1088" s="176">
        <f>'T Revenue'!C1085-'Revenue Requirement'!C$4+'Revenue Requirement'!C$33</f>
        <v>244393.32896388299</v>
      </c>
      <c r="D1088" s="176">
        <f>'T Revenue'!D1085-'Revenue Requirement'!D$4+'Revenue Requirement'!D$33</f>
        <v>157884.57443773211</v>
      </c>
      <c r="E1088" s="176">
        <f>'T Revenue'!E1085-'Revenue Requirement'!E$4+'Revenue Requirement'!E$33</f>
        <v>115604.64751297096</v>
      </c>
      <c r="G1088" s="179" t="e">
        <f ca="1"/>
        <v>#NAME?</v>
      </c>
      <c r="H1088" s="179" t="e">
        <f ca="1"/>
        <v>#NAME?</v>
      </c>
      <c r="I1088" s="179" t="e">
        <f ca="1"/>
        <v>#NAME?</v>
      </c>
      <c r="J1088" s="179" t="e">
        <f ca="1"/>
        <v>#NAME?</v>
      </c>
      <c r="L1088" s="175">
        <f>NR_to_Cash!C$9</f>
        <v>-54723.468549817509</v>
      </c>
      <c r="M1088" s="175">
        <f>NR_to_Cash!D$9</f>
        <v>-177401.26576231886</v>
      </c>
      <c r="N1088" s="175">
        <f>NR_to_Cash!E$9</f>
        <v>-150226.47815209487</v>
      </c>
      <c r="O1088" s="175">
        <f>NR_to_Cash!F$9</f>
        <v>-172910.78815747867</v>
      </c>
      <c r="Q1088" s="1">
        <v>1081</v>
      </c>
      <c r="R1088" s="176">
        <v>11727.35989571875</v>
      </c>
      <c r="S1088" s="176">
        <v>244393.32896388299</v>
      </c>
      <c r="T1088" s="176">
        <v>157884.57443773211</v>
      </c>
      <c r="U1088" s="176">
        <v>115604.64751297096</v>
      </c>
      <c r="V1088" s="2"/>
      <c r="W1088" s="176">
        <v>24128.645402079681</v>
      </c>
      <c r="X1088" s="176">
        <v>-565.96374298934825</v>
      </c>
      <c r="Y1088" s="176">
        <v>-60075.191295114113</v>
      </c>
      <c r="Z1088" s="176">
        <v>-68146.000626706285</v>
      </c>
      <c r="AA1088" s="2"/>
      <c r="AB1088" s="175">
        <v>-54723.468549817509</v>
      </c>
      <c r="AC1088" s="175">
        <v>-177401.26576231886</v>
      </c>
      <c r="AD1088" s="175">
        <v>-150226.47815209487</v>
      </c>
      <c r="AE1088" s="175">
        <v>-172910.78815747867</v>
      </c>
    </row>
    <row r="1089" spans="1:31">
      <c r="A1089" s="1">
        <v>1082</v>
      </c>
      <c r="B1089" s="176">
        <f>'T Revenue'!B1086-'Year 0'!G$8+'Year 0'!G$122</f>
        <v>-444.39599301689304</v>
      </c>
      <c r="C1089" s="176">
        <f>'T Revenue'!C1086-'Revenue Requirement'!C$4+'Revenue Requirement'!C$33</f>
        <v>216544.93759858608</v>
      </c>
      <c r="D1089" s="176">
        <f>'T Revenue'!D1086-'Revenue Requirement'!D$4+'Revenue Requirement'!D$33</f>
        <v>130350.0224233258</v>
      </c>
      <c r="E1089" s="176">
        <f>'T Revenue'!E1086-'Revenue Requirement'!E$4+'Revenue Requirement'!E$33</f>
        <v>118348.9520466032</v>
      </c>
      <c r="G1089" s="179" t="e">
        <f ca="1"/>
        <v>#NAME?</v>
      </c>
      <c r="H1089" s="179" t="e">
        <f ca="1"/>
        <v>#NAME?</v>
      </c>
      <c r="I1089" s="179" t="e">
        <f ca="1"/>
        <v>#NAME?</v>
      </c>
      <c r="J1089" s="179" t="e">
        <f ca="1"/>
        <v>#NAME?</v>
      </c>
      <c r="L1089" s="175">
        <f>NR_to_Cash!C$9</f>
        <v>-54723.468549817509</v>
      </c>
      <c r="M1089" s="175">
        <f>NR_to_Cash!D$9</f>
        <v>-177401.26576231886</v>
      </c>
      <c r="N1089" s="175">
        <f>NR_to_Cash!E$9</f>
        <v>-150226.47815209487</v>
      </c>
      <c r="O1089" s="175">
        <f>NR_to_Cash!F$9</f>
        <v>-172910.78815747867</v>
      </c>
      <c r="Q1089" s="1">
        <v>1082</v>
      </c>
      <c r="R1089" s="176">
        <v>-444.39599301689304</v>
      </c>
      <c r="S1089" s="176">
        <v>216544.93759858608</v>
      </c>
      <c r="T1089" s="176">
        <v>130350.0224233258</v>
      </c>
      <c r="U1089" s="176">
        <v>118348.9520466032</v>
      </c>
      <c r="V1089" s="2"/>
      <c r="W1089" s="176">
        <v>-29710.771367425914</v>
      </c>
      <c r="X1089" s="176">
        <v>-2090.879322423134</v>
      </c>
      <c r="Y1089" s="176">
        <v>-64242.063730165828</v>
      </c>
      <c r="Z1089" s="176">
        <v>-35666.460689662723</v>
      </c>
      <c r="AA1089" s="2"/>
      <c r="AB1089" s="175">
        <v>-54723.468549817509</v>
      </c>
      <c r="AC1089" s="175">
        <v>-177401.26576231886</v>
      </c>
      <c r="AD1089" s="175">
        <v>-150226.47815209487</v>
      </c>
      <c r="AE1089" s="175">
        <v>-172910.78815747867</v>
      </c>
    </row>
    <row r="1090" spans="1:31">
      <c r="A1090" s="1">
        <v>1083</v>
      </c>
      <c r="B1090" s="176">
        <f>'T Revenue'!B1087-'Year 0'!G$8+'Year 0'!G$122</f>
        <v>16651.280177812325</v>
      </c>
      <c r="C1090" s="176">
        <f>'T Revenue'!C1087-'Revenue Requirement'!C$4+'Revenue Requirement'!C$33</f>
        <v>263130.03035664046</v>
      </c>
      <c r="D1090" s="176">
        <f>'T Revenue'!D1087-'Revenue Requirement'!D$4+'Revenue Requirement'!D$33</f>
        <v>192171.30202854448</v>
      </c>
      <c r="E1090" s="176">
        <f>'T Revenue'!E1087-'Revenue Requirement'!E$4+'Revenue Requirement'!E$33</f>
        <v>138721.42674586456</v>
      </c>
      <c r="G1090" s="179" t="e">
        <f ca="1"/>
        <v>#NAME?</v>
      </c>
      <c r="H1090" s="179" t="e">
        <f ca="1"/>
        <v>#NAME?</v>
      </c>
      <c r="I1090" s="179" t="e">
        <f ca="1"/>
        <v>#NAME?</v>
      </c>
      <c r="J1090" s="179" t="e">
        <f ca="1"/>
        <v>#NAME?</v>
      </c>
      <c r="L1090" s="175">
        <f>NR_to_Cash!C$9</f>
        <v>-54723.468549817509</v>
      </c>
      <c r="M1090" s="175">
        <f>NR_to_Cash!D$9</f>
        <v>-177401.26576231886</v>
      </c>
      <c r="N1090" s="175">
        <f>NR_to_Cash!E$9</f>
        <v>-150226.47815209487</v>
      </c>
      <c r="O1090" s="175">
        <f>NR_to_Cash!F$9</f>
        <v>-172910.78815747867</v>
      </c>
      <c r="Q1090" s="1">
        <v>1083</v>
      </c>
      <c r="R1090" s="176">
        <v>16651.280177812325</v>
      </c>
      <c r="S1090" s="176">
        <v>263130.03035664046</v>
      </c>
      <c r="T1090" s="176">
        <v>192171.30202854448</v>
      </c>
      <c r="U1090" s="176">
        <v>138721.42674586456</v>
      </c>
      <c r="V1090" s="2"/>
      <c r="W1090" s="176">
        <v>-41932.857959527755</v>
      </c>
      <c r="X1090" s="176">
        <v>-37110.995378687745</v>
      </c>
      <c r="Y1090" s="176">
        <v>-32590.564567509573</v>
      </c>
      <c r="Z1090" s="176">
        <v>-8020.098410093924</v>
      </c>
      <c r="AA1090" s="2"/>
      <c r="AB1090" s="175">
        <v>-54723.468549817509</v>
      </c>
      <c r="AC1090" s="175">
        <v>-177401.26576231886</v>
      </c>
      <c r="AD1090" s="175">
        <v>-150226.47815209487</v>
      </c>
      <c r="AE1090" s="175">
        <v>-172910.78815747867</v>
      </c>
    </row>
    <row r="1091" spans="1:31">
      <c r="A1091" s="1">
        <v>1084</v>
      </c>
      <c r="B1091" s="176">
        <f>'T Revenue'!B1088-'Year 0'!G$8+'Year 0'!G$122</f>
        <v>6400.0179755704012</v>
      </c>
      <c r="C1091" s="176">
        <f>'T Revenue'!C1088-'Revenue Requirement'!C$4+'Revenue Requirement'!C$33</f>
        <v>186541.12885595998</v>
      </c>
      <c r="D1091" s="176">
        <f>'T Revenue'!D1088-'Revenue Requirement'!D$4+'Revenue Requirement'!D$33</f>
        <v>174901.66830789344</v>
      </c>
      <c r="E1091" s="176">
        <f>'T Revenue'!E1088-'Revenue Requirement'!E$4+'Revenue Requirement'!E$33</f>
        <v>81858.00863217446</v>
      </c>
      <c r="G1091" s="179" t="e">
        <f ca="1"/>
        <v>#NAME?</v>
      </c>
      <c r="H1091" s="179" t="e">
        <f ca="1"/>
        <v>#NAME?</v>
      </c>
      <c r="I1091" s="179" t="e">
        <f ca="1"/>
        <v>#NAME?</v>
      </c>
      <c r="J1091" s="179" t="e">
        <f ca="1"/>
        <v>#NAME?</v>
      </c>
      <c r="L1091" s="175">
        <f>NR_to_Cash!C$9</f>
        <v>-54723.468549817509</v>
      </c>
      <c r="M1091" s="175">
        <f>NR_to_Cash!D$9</f>
        <v>-177401.26576231886</v>
      </c>
      <c r="N1091" s="175">
        <f>NR_to_Cash!E$9</f>
        <v>-150226.47815209487</v>
      </c>
      <c r="O1091" s="175">
        <f>NR_to_Cash!F$9</f>
        <v>-172910.78815747867</v>
      </c>
      <c r="Q1091" s="1">
        <v>1084</v>
      </c>
      <c r="R1091" s="176">
        <v>6400.0179755704012</v>
      </c>
      <c r="S1091" s="176">
        <v>186541.12885595998</v>
      </c>
      <c r="T1091" s="176">
        <v>174901.66830789344</v>
      </c>
      <c r="U1091" s="176">
        <v>81858.00863217446</v>
      </c>
      <c r="V1091" s="2"/>
      <c r="W1091" s="176">
        <v>13509.305261189584</v>
      </c>
      <c r="X1091" s="176">
        <v>-16153.592382271308</v>
      </c>
      <c r="Y1091" s="176">
        <v>15083.25754537154</v>
      </c>
      <c r="Z1091" s="176">
        <v>3336.6232029849198</v>
      </c>
      <c r="AA1091" s="2"/>
      <c r="AB1091" s="175">
        <v>-54723.468549817509</v>
      </c>
      <c r="AC1091" s="175">
        <v>-177401.26576231886</v>
      </c>
      <c r="AD1091" s="175">
        <v>-150226.47815209487</v>
      </c>
      <c r="AE1091" s="175">
        <v>-172910.78815747867</v>
      </c>
    </row>
    <row r="1092" spans="1:31">
      <c r="A1092" s="1">
        <v>1085</v>
      </c>
      <c r="B1092" s="176">
        <f>'T Revenue'!B1089-'Year 0'!G$8+'Year 0'!G$122</f>
        <v>-3210.7538479471114</v>
      </c>
      <c r="C1092" s="176">
        <f>'T Revenue'!C1089-'Revenue Requirement'!C$4+'Revenue Requirement'!C$33</f>
        <v>239472.50178511417</v>
      </c>
      <c r="D1092" s="176">
        <f>'T Revenue'!D1089-'Revenue Requirement'!D$4+'Revenue Requirement'!D$33</f>
        <v>161067.5264007498</v>
      </c>
      <c r="E1092" s="176">
        <f>'T Revenue'!E1089-'Revenue Requirement'!E$4+'Revenue Requirement'!E$33</f>
        <v>114881.57108698878</v>
      </c>
      <c r="G1092" s="179" t="e">
        <f ca="1"/>
        <v>#NAME?</v>
      </c>
      <c r="H1092" s="179" t="e">
        <f ca="1"/>
        <v>#NAME?</v>
      </c>
      <c r="I1092" s="179" t="e">
        <f ca="1"/>
        <v>#NAME?</v>
      </c>
      <c r="J1092" s="179" t="e">
        <f ca="1"/>
        <v>#NAME?</v>
      </c>
      <c r="L1092" s="175">
        <f>NR_to_Cash!C$9</f>
        <v>-54723.468549817509</v>
      </c>
      <c r="M1092" s="175">
        <f>NR_to_Cash!D$9</f>
        <v>-177401.26576231886</v>
      </c>
      <c r="N1092" s="175">
        <f>NR_to_Cash!E$9</f>
        <v>-150226.47815209487</v>
      </c>
      <c r="O1092" s="175">
        <f>NR_to_Cash!F$9</f>
        <v>-172910.78815747867</v>
      </c>
      <c r="Q1092" s="1">
        <v>1085</v>
      </c>
      <c r="R1092" s="176">
        <v>-3210.7538479471114</v>
      </c>
      <c r="S1092" s="176">
        <v>239472.50178511417</v>
      </c>
      <c r="T1092" s="176">
        <v>161067.5264007498</v>
      </c>
      <c r="U1092" s="176">
        <v>114881.57108698878</v>
      </c>
      <c r="V1092" s="2"/>
      <c r="W1092" s="176">
        <v>-37520.037515176577</v>
      </c>
      <c r="X1092" s="176">
        <v>9136.4462245989125</v>
      </c>
      <c r="Y1092" s="176">
        <v>-637.4556418992579</v>
      </c>
      <c r="Z1092" s="176">
        <v>-11860.597856574226</v>
      </c>
      <c r="AA1092" s="2"/>
      <c r="AB1092" s="175">
        <v>-54723.468549817509</v>
      </c>
      <c r="AC1092" s="175">
        <v>-177401.26576231886</v>
      </c>
      <c r="AD1092" s="175">
        <v>-150226.47815209487</v>
      </c>
      <c r="AE1092" s="175">
        <v>-172910.78815747867</v>
      </c>
    </row>
    <row r="1093" spans="1:31">
      <c r="A1093" s="1">
        <v>1086</v>
      </c>
      <c r="B1093" s="176">
        <f>'T Revenue'!B1090-'Year 0'!G$8+'Year 0'!G$122</f>
        <v>13782.638370736269</v>
      </c>
      <c r="C1093" s="176">
        <f>'T Revenue'!C1090-'Revenue Requirement'!C$4+'Revenue Requirement'!C$33</f>
        <v>223973.16283290205</v>
      </c>
      <c r="D1093" s="176">
        <f>'T Revenue'!D1090-'Revenue Requirement'!D$4+'Revenue Requirement'!D$33</f>
        <v>130831.78170561069</v>
      </c>
      <c r="E1093" s="176">
        <f>'T Revenue'!E1090-'Revenue Requirement'!E$4+'Revenue Requirement'!E$33</f>
        <v>142743.10127330315</v>
      </c>
      <c r="G1093" s="179" t="e">
        <f ca="1"/>
        <v>#NAME?</v>
      </c>
      <c r="H1093" s="179" t="e">
        <f ca="1"/>
        <v>#NAME?</v>
      </c>
      <c r="I1093" s="179" t="e">
        <f ca="1"/>
        <v>#NAME?</v>
      </c>
      <c r="J1093" s="179" t="e">
        <f ca="1"/>
        <v>#NAME?</v>
      </c>
      <c r="L1093" s="175">
        <f>NR_to_Cash!C$9</f>
        <v>-54723.468549817509</v>
      </c>
      <c r="M1093" s="175">
        <f>NR_to_Cash!D$9</f>
        <v>-177401.26576231886</v>
      </c>
      <c r="N1093" s="175">
        <f>NR_to_Cash!E$9</f>
        <v>-150226.47815209487</v>
      </c>
      <c r="O1093" s="175">
        <f>NR_to_Cash!F$9</f>
        <v>-172910.78815747867</v>
      </c>
      <c r="Q1093" s="1">
        <v>1086</v>
      </c>
      <c r="R1093" s="176">
        <v>13782.638370736269</v>
      </c>
      <c r="S1093" s="176">
        <v>223973.16283290205</v>
      </c>
      <c r="T1093" s="176">
        <v>130831.78170561069</v>
      </c>
      <c r="U1093" s="176">
        <v>142743.10127330315</v>
      </c>
      <c r="V1093" s="2"/>
      <c r="W1093" s="176">
        <v>-753.78631274099462</v>
      </c>
      <c r="X1093" s="176">
        <v>7830.4756950973533</v>
      </c>
      <c r="Y1093" s="176">
        <v>-25507.991079298314</v>
      </c>
      <c r="Z1093" s="176">
        <v>-43288.707970313262</v>
      </c>
      <c r="AA1093" s="2"/>
      <c r="AB1093" s="175">
        <v>-54723.468549817509</v>
      </c>
      <c r="AC1093" s="175">
        <v>-177401.26576231886</v>
      </c>
      <c r="AD1093" s="175">
        <v>-150226.47815209487</v>
      </c>
      <c r="AE1093" s="175">
        <v>-172910.78815747867</v>
      </c>
    </row>
    <row r="1094" spans="1:31">
      <c r="A1094" s="1">
        <v>1087</v>
      </c>
      <c r="B1094" s="176">
        <f>'T Revenue'!B1091-'Year 0'!G$8+'Year 0'!G$122</f>
        <v>-2134.4487291099504</v>
      </c>
      <c r="C1094" s="176">
        <f>'T Revenue'!C1091-'Revenue Requirement'!C$4+'Revenue Requirement'!C$33</f>
        <v>273371.92337290547</v>
      </c>
      <c r="D1094" s="176">
        <f>'T Revenue'!D1091-'Revenue Requirement'!D$4+'Revenue Requirement'!D$33</f>
        <v>180178.98073157202</v>
      </c>
      <c r="E1094" s="176">
        <f>'T Revenue'!E1091-'Revenue Requirement'!E$4+'Revenue Requirement'!E$33</f>
        <v>103098.41407827754</v>
      </c>
      <c r="G1094" s="179" t="e">
        <f ca="1"/>
        <v>#NAME?</v>
      </c>
      <c r="H1094" s="179" t="e">
        <f ca="1"/>
        <v>#NAME?</v>
      </c>
      <c r="I1094" s="179" t="e">
        <f ca="1"/>
        <v>#NAME?</v>
      </c>
      <c r="J1094" s="179" t="e">
        <f ca="1"/>
        <v>#NAME?</v>
      </c>
      <c r="L1094" s="175">
        <f>NR_to_Cash!C$9</f>
        <v>-54723.468549817509</v>
      </c>
      <c r="M1094" s="175">
        <f>NR_to_Cash!D$9</f>
        <v>-177401.26576231886</v>
      </c>
      <c r="N1094" s="175">
        <f>NR_to_Cash!E$9</f>
        <v>-150226.47815209487</v>
      </c>
      <c r="O1094" s="175">
        <f>NR_to_Cash!F$9</f>
        <v>-172910.78815747867</v>
      </c>
      <c r="Q1094" s="1">
        <v>1087</v>
      </c>
      <c r="R1094" s="176">
        <v>-2134.4487291099504</v>
      </c>
      <c r="S1094" s="176">
        <v>273371.92337290547</v>
      </c>
      <c r="T1094" s="176">
        <v>180178.98073157202</v>
      </c>
      <c r="U1094" s="176">
        <v>103098.41407827754</v>
      </c>
      <c r="V1094" s="2"/>
      <c r="W1094" s="176">
        <v>11024.644520971458</v>
      </c>
      <c r="X1094" s="176">
        <v>6311.5376908376347</v>
      </c>
      <c r="Y1094" s="176">
        <v>9543.3868559526745</v>
      </c>
      <c r="Z1094" s="176">
        <v>-3814.4432012632024</v>
      </c>
      <c r="AA1094" s="2"/>
      <c r="AB1094" s="175">
        <v>-54723.468549817509</v>
      </c>
      <c r="AC1094" s="175">
        <v>-177401.26576231886</v>
      </c>
      <c r="AD1094" s="175">
        <v>-150226.47815209487</v>
      </c>
      <c r="AE1094" s="175">
        <v>-172910.78815747867</v>
      </c>
    </row>
    <row r="1095" spans="1:31">
      <c r="A1095" s="1">
        <v>1088</v>
      </c>
      <c r="B1095" s="176">
        <f>'T Revenue'!B1092-'Year 0'!G$8+'Year 0'!G$122</f>
        <v>374.30819538421929</v>
      </c>
      <c r="C1095" s="176">
        <f>'T Revenue'!C1092-'Revenue Requirement'!C$4+'Revenue Requirement'!C$33</f>
        <v>255550.82777802902</v>
      </c>
      <c r="D1095" s="176">
        <f>'T Revenue'!D1092-'Revenue Requirement'!D$4+'Revenue Requirement'!D$33</f>
        <v>129640.83555995137</v>
      </c>
      <c r="E1095" s="176">
        <f>'T Revenue'!E1092-'Revenue Requirement'!E$4+'Revenue Requirement'!E$33</f>
        <v>91983.110323677771</v>
      </c>
      <c r="G1095" s="179" t="e">
        <f ca="1"/>
        <v>#NAME?</v>
      </c>
      <c r="H1095" s="179" t="e">
        <f ca="1"/>
        <v>#NAME?</v>
      </c>
      <c r="I1095" s="179" t="e">
        <f ca="1"/>
        <v>#NAME?</v>
      </c>
      <c r="J1095" s="179" t="e">
        <f ca="1"/>
        <v>#NAME?</v>
      </c>
      <c r="L1095" s="175">
        <f>NR_to_Cash!C$9</f>
        <v>-54723.468549817509</v>
      </c>
      <c r="M1095" s="175">
        <f>NR_to_Cash!D$9</f>
        <v>-177401.26576231886</v>
      </c>
      <c r="N1095" s="175">
        <f>NR_to_Cash!E$9</f>
        <v>-150226.47815209487</v>
      </c>
      <c r="O1095" s="175">
        <f>NR_to_Cash!F$9</f>
        <v>-172910.78815747867</v>
      </c>
      <c r="Q1095" s="1">
        <v>1088</v>
      </c>
      <c r="R1095" s="176">
        <v>374.30819538421929</v>
      </c>
      <c r="S1095" s="176">
        <v>255550.82777802902</v>
      </c>
      <c r="T1095" s="176">
        <v>129640.83555995137</v>
      </c>
      <c r="U1095" s="176">
        <v>91983.110323677771</v>
      </c>
      <c r="V1095" s="2"/>
      <c r="W1095" s="176">
        <v>-13116.291666886769</v>
      </c>
      <c r="X1095" s="176">
        <v>-18702.44568620529</v>
      </c>
      <c r="Y1095" s="176">
        <v>-16151.976318368455</v>
      </c>
      <c r="Z1095" s="176">
        <v>-19588.175734742312</v>
      </c>
      <c r="AA1095" s="2"/>
      <c r="AB1095" s="175">
        <v>-54723.468549817509</v>
      </c>
      <c r="AC1095" s="175">
        <v>-177401.26576231886</v>
      </c>
      <c r="AD1095" s="175">
        <v>-150226.47815209487</v>
      </c>
      <c r="AE1095" s="175">
        <v>-172910.78815747867</v>
      </c>
    </row>
    <row r="1096" spans="1:31">
      <c r="A1096" s="1">
        <v>1089</v>
      </c>
      <c r="B1096" s="176">
        <f>'T Revenue'!B1093-'Year 0'!G$8+'Year 0'!G$122</f>
        <v>-7763.8152526456397</v>
      </c>
      <c r="C1096" s="176">
        <f>'T Revenue'!C1093-'Revenue Requirement'!C$4+'Revenue Requirement'!C$33</f>
        <v>276470.84484953689</v>
      </c>
      <c r="D1096" s="176">
        <f>'T Revenue'!D1093-'Revenue Requirement'!D$4+'Revenue Requirement'!D$33</f>
        <v>130560.46515808115</v>
      </c>
      <c r="E1096" s="176">
        <f>'T Revenue'!E1093-'Revenue Requirement'!E$4+'Revenue Requirement'!E$33</f>
        <v>118862.65428878739</v>
      </c>
      <c r="G1096" s="179" t="e">
        <f ca="1"/>
        <v>#NAME?</v>
      </c>
      <c r="H1096" s="179" t="e">
        <f ca="1"/>
        <v>#NAME?</v>
      </c>
      <c r="I1096" s="179" t="e">
        <f ca="1"/>
        <v>#NAME?</v>
      </c>
      <c r="J1096" s="179" t="e">
        <f ca="1"/>
        <v>#NAME?</v>
      </c>
      <c r="L1096" s="175">
        <f>NR_to_Cash!C$9</f>
        <v>-54723.468549817509</v>
      </c>
      <c r="M1096" s="175">
        <f>NR_to_Cash!D$9</f>
        <v>-177401.26576231886</v>
      </c>
      <c r="N1096" s="175">
        <f>NR_to_Cash!E$9</f>
        <v>-150226.47815209487</v>
      </c>
      <c r="O1096" s="175">
        <f>NR_to_Cash!F$9</f>
        <v>-172910.78815747867</v>
      </c>
      <c r="Q1096" s="1">
        <v>1089</v>
      </c>
      <c r="R1096" s="176">
        <v>-7763.8152526456397</v>
      </c>
      <c r="S1096" s="176">
        <v>276470.84484953689</v>
      </c>
      <c r="T1096" s="176">
        <v>130560.46515808115</v>
      </c>
      <c r="U1096" s="176">
        <v>118862.65428878739</v>
      </c>
      <c r="V1096" s="2"/>
      <c r="W1096" s="176">
        <v>-15607.595579854446</v>
      </c>
      <c r="X1096" s="176">
        <v>-25636.85406718147</v>
      </c>
      <c r="Y1096" s="176">
        <v>-20444.364719193429</v>
      </c>
      <c r="Z1096" s="176">
        <v>-41749.709880150622</v>
      </c>
      <c r="AA1096" s="2"/>
      <c r="AB1096" s="175">
        <v>-54723.468549817509</v>
      </c>
      <c r="AC1096" s="175">
        <v>-177401.26576231886</v>
      </c>
      <c r="AD1096" s="175">
        <v>-150226.47815209487</v>
      </c>
      <c r="AE1096" s="175">
        <v>-172910.78815747867</v>
      </c>
    </row>
    <row r="1097" spans="1:31">
      <c r="A1097" s="1">
        <v>1090</v>
      </c>
      <c r="B1097" s="176">
        <f>'T Revenue'!B1094-'Year 0'!G$8+'Year 0'!G$122</f>
        <v>-11998.28708486422</v>
      </c>
      <c r="C1097" s="176">
        <f>'T Revenue'!C1094-'Revenue Requirement'!C$4+'Revenue Requirement'!C$33</f>
        <v>212225.36014307267</v>
      </c>
      <c r="D1097" s="176">
        <f>'T Revenue'!D1094-'Revenue Requirement'!D$4+'Revenue Requirement'!D$33</f>
        <v>154381.63021876011</v>
      </c>
      <c r="E1097" s="176">
        <f>'T Revenue'!E1094-'Revenue Requirement'!E$4+'Revenue Requirement'!E$33</f>
        <v>107111.42846148042</v>
      </c>
      <c r="G1097" s="179" t="e">
        <f ca="1"/>
        <v>#NAME?</v>
      </c>
      <c r="H1097" s="179" t="e">
        <f ca="1"/>
        <v>#NAME?</v>
      </c>
      <c r="I1097" s="179" t="e">
        <f ca="1"/>
        <v>#NAME?</v>
      </c>
      <c r="J1097" s="179" t="e">
        <f ca="1"/>
        <v>#NAME?</v>
      </c>
      <c r="L1097" s="175">
        <f>NR_to_Cash!C$9</f>
        <v>-54723.468549817509</v>
      </c>
      <c r="M1097" s="175">
        <f>NR_to_Cash!D$9</f>
        <v>-177401.26576231886</v>
      </c>
      <c r="N1097" s="175">
        <f>NR_to_Cash!E$9</f>
        <v>-150226.47815209487</v>
      </c>
      <c r="O1097" s="175">
        <f>NR_to_Cash!F$9</f>
        <v>-172910.78815747867</v>
      </c>
      <c r="Q1097" s="1">
        <v>1090</v>
      </c>
      <c r="R1097" s="176">
        <v>-11998.28708486422</v>
      </c>
      <c r="S1097" s="176">
        <v>212225.36014307267</v>
      </c>
      <c r="T1097" s="176">
        <v>154381.63021876011</v>
      </c>
      <c r="U1097" s="176">
        <v>107111.42846148042</v>
      </c>
      <c r="V1097" s="2"/>
      <c r="W1097" s="176">
        <v>-8415.8474382517161</v>
      </c>
      <c r="X1097" s="176">
        <v>-39172.072147329105</v>
      </c>
      <c r="Y1097" s="176">
        <v>-33821.408615006134</v>
      </c>
      <c r="Z1097" s="176">
        <v>-34055.737112669274</v>
      </c>
      <c r="AA1097" s="2"/>
      <c r="AB1097" s="175">
        <v>-54723.468549817509</v>
      </c>
      <c r="AC1097" s="175">
        <v>-177401.26576231886</v>
      </c>
      <c r="AD1097" s="175">
        <v>-150226.47815209487</v>
      </c>
      <c r="AE1097" s="175">
        <v>-172910.78815747867</v>
      </c>
    </row>
    <row r="1098" spans="1:31">
      <c r="A1098" s="1">
        <v>1091</v>
      </c>
      <c r="B1098" s="176">
        <f>'T Revenue'!B1095-'Year 0'!G$8+'Year 0'!G$122</f>
        <v>14475.953361134278</v>
      </c>
      <c r="C1098" s="176">
        <f>'T Revenue'!C1095-'Revenue Requirement'!C$4+'Revenue Requirement'!C$33</f>
        <v>234743.56280761189</v>
      </c>
      <c r="D1098" s="176">
        <f>'T Revenue'!D1095-'Revenue Requirement'!D$4+'Revenue Requirement'!D$33</f>
        <v>135503.80557774473</v>
      </c>
      <c r="E1098" s="176">
        <f>'T Revenue'!E1095-'Revenue Requirement'!E$4+'Revenue Requirement'!E$33</f>
        <v>183472.0694650826</v>
      </c>
      <c r="G1098" s="179" t="e">
        <f ca="1"/>
        <v>#NAME?</v>
      </c>
      <c r="H1098" s="179" t="e">
        <f ca="1"/>
        <v>#NAME?</v>
      </c>
      <c r="I1098" s="179" t="e">
        <f ca="1"/>
        <v>#NAME?</v>
      </c>
      <c r="J1098" s="179" t="e">
        <f ca="1"/>
        <v>#NAME?</v>
      </c>
      <c r="L1098" s="175">
        <f>NR_to_Cash!C$9</f>
        <v>-54723.468549817509</v>
      </c>
      <c r="M1098" s="175">
        <f>NR_to_Cash!D$9</f>
        <v>-177401.26576231886</v>
      </c>
      <c r="N1098" s="175">
        <f>NR_to_Cash!E$9</f>
        <v>-150226.47815209487</v>
      </c>
      <c r="O1098" s="175">
        <f>NR_to_Cash!F$9</f>
        <v>-172910.78815747867</v>
      </c>
      <c r="Q1098" s="1">
        <v>1091</v>
      </c>
      <c r="R1098" s="176">
        <v>14475.953361134278</v>
      </c>
      <c r="S1098" s="176">
        <v>234743.56280761189</v>
      </c>
      <c r="T1098" s="176">
        <v>135503.80557774473</v>
      </c>
      <c r="U1098" s="176">
        <v>183472.0694650826</v>
      </c>
      <c r="V1098" s="2"/>
      <c r="W1098" s="176">
        <v>5641.7434472111054</v>
      </c>
      <c r="X1098" s="176">
        <v>-29132.065324541647</v>
      </c>
      <c r="Y1098" s="176">
        <v>-33892.521377562312</v>
      </c>
      <c r="Z1098" s="176">
        <v>-37577.147081820993</v>
      </c>
      <c r="AA1098" s="2"/>
      <c r="AB1098" s="175">
        <v>-54723.468549817509</v>
      </c>
      <c r="AC1098" s="175">
        <v>-177401.26576231886</v>
      </c>
      <c r="AD1098" s="175">
        <v>-150226.47815209487</v>
      </c>
      <c r="AE1098" s="175">
        <v>-172910.78815747867</v>
      </c>
    </row>
    <row r="1099" spans="1:31">
      <c r="A1099" s="1">
        <v>1092</v>
      </c>
      <c r="B1099" s="176">
        <f>'T Revenue'!B1096-'Year 0'!G$8+'Year 0'!G$122</f>
        <v>23038.301472464809</v>
      </c>
      <c r="C1099" s="176">
        <f>'T Revenue'!C1096-'Revenue Requirement'!C$4+'Revenue Requirement'!C$33</f>
        <v>217611.92248577275</v>
      </c>
      <c r="D1099" s="176">
        <f>'T Revenue'!D1096-'Revenue Requirement'!D$4+'Revenue Requirement'!D$33</f>
        <v>162664.1712464341</v>
      </c>
      <c r="E1099" s="176">
        <f>'T Revenue'!E1096-'Revenue Requirement'!E$4+'Revenue Requirement'!E$33</f>
        <v>74638.156274089124</v>
      </c>
      <c r="G1099" s="179" t="e">
        <f ca="1"/>
        <v>#NAME?</v>
      </c>
      <c r="H1099" s="179" t="e">
        <f ca="1"/>
        <v>#NAME?</v>
      </c>
      <c r="I1099" s="179" t="e">
        <f ca="1"/>
        <v>#NAME?</v>
      </c>
      <c r="J1099" s="179" t="e">
        <f ca="1"/>
        <v>#NAME?</v>
      </c>
      <c r="L1099" s="175">
        <f>NR_to_Cash!C$9</f>
        <v>-54723.468549817509</v>
      </c>
      <c r="M1099" s="175">
        <f>NR_to_Cash!D$9</f>
        <v>-177401.26576231886</v>
      </c>
      <c r="N1099" s="175">
        <f>NR_to_Cash!E$9</f>
        <v>-150226.47815209487</v>
      </c>
      <c r="O1099" s="175">
        <f>NR_to_Cash!F$9</f>
        <v>-172910.78815747867</v>
      </c>
      <c r="Q1099" s="1">
        <v>1092</v>
      </c>
      <c r="R1099" s="176">
        <v>23038.301472464809</v>
      </c>
      <c r="S1099" s="176">
        <v>217611.92248577275</v>
      </c>
      <c r="T1099" s="176">
        <v>162664.1712464341</v>
      </c>
      <c r="U1099" s="176">
        <v>74638.156274089124</v>
      </c>
      <c r="V1099" s="2"/>
      <c r="W1099" s="176">
        <v>-15842.192727696733</v>
      </c>
      <c r="X1099" s="176">
        <v>-622.11212827870622</v>
      </c>
      <c r="Y1099" s="176">
        <v>5423.7522389169317</v>
      </c>
      <c r="Z1099" s="176">
        <v>-11953.570068646222</v>
      </c>
      <c r="AA1099" s="2"/>
      <c r="AB1099" s="175">
        <v>-54723.468549817509</v>
      </c>
      <c r="AC1099" s="175">
        <v>-177401.26576231886</v>
      </c>
      <c r="AD1099" s="175">
        <v>-150226.47815209487</v>
      </c>
      <c r="AE1099" s="175">
        <v>-172910.78815747867</v>
      </c>
    </row>
    <row r="1100" spans="1:31">
      <c r="A1100" s="1">
        <v>1093</v>
      </c>
      <c r="B1100" s="176">
        <f>'T Revenue'!B1097-'Year 0'!G$8+'Year 0'!G$122</f>
        <v>-5765.2718183139805</v>
      </c>
      <c r="C1100" s="176">
        <f>'T Revenue'!C1097-'Revenue Requirement'!C$4+'Revenue Requirement'!C$33</f>
        <v>260655.39196772268</v>
      </c>
      <c r="D1100" s="176">
        <f>'T Revenue'!D1097-'Revenue Requirement'!D$4+'Revenue Requirement'!D$33</f>
        <v>190221.89035334974</v>
      </c>
      <c r="E1100" s="176">
        <f>'T Revenue'!E1097-'Revenue Requirement'!E$4+'Revenue Requirement'!E$33</f>
        <v>131516.08141218754</v>
      </c>
      <c r="G1100" s="179" t="e">
        <f ca="1"/>
        <v>#NAME?</v>
      </c>
      <c r="H1100" s="179" t="e">
        <f ca="1"/>
        <v>#NAME?</v>
      </c>
      <c r="I1100" s="179" t="e">
        <f ca="1"/>
        <v>#NAME?</v>
      </c>
      <c r="J1100" s="179" t="e">
        <f ca="1"/>
        <v>#NAME?</v>
      </c>
      <c r="L1100" s="175">
        <f>NR_to_Cash!C$9</f>
        <v>-54723.468549817509</v>
      </c>
      <c r="M1100" s="175">
        <f>NR_to_Cash!D$9</f>
        <v>-177401.26576231886</v>
      </c>
      <c r="N1100" s="175">
        <f>NR_to_Cash!E$9</f>
        <v>-150226.47815209487</v>
      </c>
      <c r="O1100" s="175">
        <f>NR_to_Cash!F$9</f>
        <v>-172910.78815747867</v>
      </c>
      <c r="Q1100" s="1">
        <v>1093</v>
      </c>
      <c r="R1100" s="176">
        <v>-5765.2718183139805</v>
      </c>
      <c r="S1100" s="176">
        <v>260655.39196772268</v>
      </c>
      <c r="T1100" s="176">
        <v>190221.89035334974</v>
      </c>
      <c r="U1100" s="176">
        <v>131516.08141218754</v>
      </c>
      <c r="V1100" s="2"/>
      <c r="W1100" s="176">
        <v>-43388.061873231665</v>
      </c>
      <c r="X1100" s="176">
        <v>-30882.001996224048</v>
      </c>
      <c r="Y1100" s="176">
        <v>-28595.695419944823</v>
      </c>
      <c r="Z1100" s="176">
        <v>24428.445195024135</v>
      </c>
      <c r="AA1100" s="2"/>
      <c r="AB1100" s="175">
        <v>-54723.468549817509</v>
      </c>
      <c r="AC1100" s="175">
        <v>-177401.26576231886</v>
      </c>
      <c r="AD1100" s="175">
        <v>-150226.47815209487</v>
      </c>
      <c r="AE1100" s="175">
        <v>-172910.78815747867</v>
      </c>
    </row>
    <row r="1101" spans="1:31">
      <c r="A1101" s="1">
        <v>1094</v>
      </c>
      <c r="B1101" s="176">
        <f>'T Revenue'!B1098-'Year 0'!G$8+'Year 0'!G$122</f>
        <v>2352.8352074346039</v>
      </c>
      <c r="C1101" s="176">
        <f>'T Revenue'!C1098-'Revenue Requirement'!C$4+'Revenue Requirement'!C$33</f>
        <v>228576.41061949404</v>
      </c>
      <c r="D1101" s="176">
        <f>'T Revenue'!D1098-'Revenue Requirement'!D$4+'Revenue Requirement'!D$33</f>
        <v>181099.16990751121</v>
      </c>
      <c r="E1101" s="176">
        <f>'T Revenue'!E1098-'Revenue Requirement'!E$4+'Revenue Requirement'!E$33</f>
        <v>162925.3240594829</v>
      </c>
      <c r="G1101" s="179" t="e">
        <f ca="1"/>
        <v>#NAME?</v>
      </c>
      <c r="H1101" s="179" t="e">
        <f ca="1"/>
        <v>#NAME?</v>
      </c>
      <c r="I1101" s="179" t="e">
        <f ca="1"/>
        <v>#NAME?</v>
      </c>
      <c r="J1101" s="179" t="e">
        <f ca="1"/>
        <v>#NAME?</v>
      </c>
      <c r="L1101" s="175">
        <f>NR_to_Cash!C$9</f>
        <v>-54723.468549817509</v>
      </c>
      <c r="M1101" s="175">
        <f>NR_to_Cash!D$9</f>
        <v>-177401.26576231886</v>
      </c>
      <c r="N1101" s="175">
        <f>NR_to_Cash!E$9</f>
        <v>-150226.47815209487</v>
      </c>
      <c r="O1101" s="175">
        <f>NR_to_Cash!F$9</f>
        <v>-172910.78815747867</v>
      </c>
      <c r="Q1101" s="1">
        <v>1094</v>
      </c>
      <c r="R1101" s="176">
        <v>2352.8352074346039</v>
      </c>
      <c r="S1101" s="176">
        <v>228576.41061949404</v>
      </c>
      <c r="T1101" s="176">
        <v>181099.16990751121</v>
      </c>
      <c r="U1101" s="176">
        <v>162925.3240594829</v>
      </c>
      <c r="V1101" s="2"/>
      <c r="W1101" s="176">
        <v>-9280.9562805950409</v>
      </c>
      <c r="X1101" s="176">
        <v>8346.3193781706505</v>
      </c>
      <c r="Y1101" s="176">
        <v>1558.6725863830652</v>
      </c>
      <c r="Z1101" s="176">
        <v>-21110.103700741427</v>
      </c>
      <c r="AA1101" s="2"/>
      <c r="AB1101" s="175">
        <v>-54723.468549817509</v>
      </c>
      <c r="AC1101" s="175">
        <v>-177401.26576231886</v>
      </c>
      <c r="AD1101" s="175">
        <v>-150226.47815209487</v>
      </c>
      <c r="AE1101" s="175">
        <v>-172910.78815747867</v>
      </c>
    </row>
    <row r="1102" spans="1:31">
      <c r="A1102" s="1">
        <v>1095</v>
      </c>
      <c r="B1102" s="176">
        <f>'T Revenue'!B1099-'Year 0'!G$8+'Year 0'!G$122</f>
        <v>5650.381438027136</v>
      </c>
      <c r="C1102" s="176">
        <f>'T Revenue'!C1099-'Revenue Requirement'!C$4+'Revenue Requirement'!C$33</f>
        <v>241784.91316015669</v>
      </c>
      <c r="D1102" s="176">
        <f>'T Revenue'!D1099-'Revenue Requirement'!D$4+'Revenue Requirement'!D$33</f>
        <v>147843.67969319108</v>
      </c>
      <c r="E1102" s="176">
        <f>'T Revenue'!E1099-'Revenue Requirement'!E$4+'Revenue Requirement'!E$33</f>
        <v>153942.04964198475</v>
      </c>
      <c r="G1102" s="179" t="e">
        <f ca="1"/>
        <v>#NAME?</v>
      </c>
      <c r="H1102" s="179" t="e">
        <f ca="1"/>
        <v>#NAME?</v>
      </c>
      <c r="I1102" s="179" t="e">
        <f ca="1"/>
        <v>#NAME?</v>
      </c>
      <c r="J1102" s="179" t="e">
        <f ca="1"/>
        <v>#NAME?</v>
      </c>
      <c r="L1102" s="175">
        <f>NR_to_Cash!C$9</f>
        <v>-54723.468549817509</v>
      </c>
      <c r="M1102" s="175">
        <f>NR_to_Cash!D$9</f>
        <v>-177401.26576231886</v>
      </c>
      <c r="N1102" s="175">
        <f>NR_to_Cash!E$9</f>
        <v>-150226.47815209487</v>
      </c>
      <c r="O1102" s="175">
        <f>NR_to_Cash!F$9</f>
        <v>-172910.78815747867</v>
      </c>
      <c r="Q1102" s="1">
        <v>1095</v>
      </c>
      <c r="R1102" s="176">
        <v>5650.381438027136</v>
      </c>
      <c r="S1102" s="176">
        <v>241784.91316015669</v>
      </c>
      <c r="T1102" s="176">
        <v>147843.67969319108</v>
      </c>
      <c r="U1102" s="176">
        <v>153942.04964198475</v>
      </c>
      <c r="V1102" s="2"/>
      <c r="W1102" s="176">
        <v>11517.195671352558</v>
      </c>
      <c r="X1102" s="176">
        <v>7351.5867451254744</v>
      </c>
      <c r="Y1102" s="176">
        <v>-7472.4381760009564</v>
      </c>
      <c r="Z1102" s="176">
        <v>2671.6739093326032</v>
      </c>
      <c r="AA1102" s="2"/>
      <c r="AB1102" s="175">
        <v>-54723.468549817509</v>
      </c>
      <c r="AC1102" s="175">
        <v>-177401.26576231886</v>
      </c>
      <c r="AD1102" s="175">
        <v>-150226.47815209487</v>
      </c>
      <c r="AE1102" s="175">
        <v>-172910.78815747867</v>
      </c>
    </row>
    <row r="1103" spans="1:31">
      <c r="A1103" s="1">
        <v>1096</v>
      </c>
      <c r="B1103" s="176">
        <f>'T Revenue'!B1100-'Year 0'!G$8+'Year 0'!G$122</f>
        <v>2777.0832441244274</v>
      </c>
      <c r="C1103" s="176">
        <f>'T Revenue'!C1100-'Revenue Requirement'!C$4+'Revenue Requirement'!C$33</f>
        <v>239998.93828253332</v>
      </c>
      <c r="D1103" s="176">
        <f>'T Revenue'!D1100-'Revenue Requirement'!D$4+'Revenue Requirement'!D$33</f>
        <v>165724.55944411829</v>
      </c>
      <c r="E1103" s="176">
        <f>'T Revenue'!E1100-'Revenue Requirement'!E$4+'Revenue Requirement'!E$33</f>
        <v>127296.16229771357</v>
      </c>
      <c r="G1103" s="179" t="e">
        <f ca="1"/>
        <v>#NAME?</v>
      </c>
      <c r="H1103" s="179" t="e">
        <f ca="1"/>
        <v>#NAME?</v>
      </c>
      <c r="I1103" s="179" t="e">
        <f ca="1"/>
        <v>#NAME?</v>
      </c>
      <c r="J1103" s="179" t="e">
        <f ca="1"/>
        <v>#NAME?</v>
      </c>
      <c r="L1103" s="175">
        <f>NR_to_Cash!C$9</f>
        <v>-54723.468549817509</v>
      </c>
      <c r="M1103" s="175">
        <f>NR_to_Cash!D$9</f>
        <v>-177401.26576231886</v>
      </c>
      <c r="N1103" s="175">
        <f>NR_to_Cash!E$9</f>
        <v>-150226.47815209487</v>
      </c>
      <c r="O1103" s="175">
        <f>NR_to_Cash!F$9</f>
        <v>-172910.78815747867</v>
      </c>
      <c r="Q1103" s="1">
        <v>1096</v>
      </c>
      <c r="R1103" s="176">
        <v>2777.0832441244274</v>
      </c>
      <c r="S1103" s="176">
        <v>239998.93828253332</v>
      </c>
      <c r="T1103" s="176">
        <v>165724.55944411829</v>
      </c>
      <c r="U1103" s="176">
        <v>127296.16229771357</v>
      </c>
      <c r="V1103" s="2"/>
      <c r="W1103" s="176">
        <v>-53130.5546968485</v>
      </c>
      <c r="X1103" s="176">
        <v>-15616.447645163396</v>
      </c>
      <c r="Y1103" s="176">
        <v>-18275.955784719437</v>
      </c>
      <c r="Z1103" s="176">
        <v>-15316.221155364532</v>
      </c>
      <c r="AA1103" s="2"/>
      <c r="AB1103" s="175">
        <v>-54723.468549817509</v>
      </c>
      <c r="AC1103" s="175">
        <v>-177401.26576231886</v>
      </c>
      <c r="AD1103" s="175">
        <v>-150226.47815209487</v>
      </c>
      <c r="AE1103" s="175">
        <v>-172910.78815747867</v>
      </c>
    </row>
    <row r="1104" spans="1:31">
      <c r="A1104" s="1">
        <v>1097</v>
      </c>
      <c r="B1104" s="176">
        <f>'T Revenue'!B1101-'Year 0'!G$8+'Year 0'!G$122</f>
        <v>32273.487058391096</v>
      </c>
      <c r="C1104" s="176">
        <f>'T Revenue'!C1101-'Revenue Requirement'!C$4+'Revenue Requirement'!C$33</f>
        <v>236784.81789063942</v>
      </c>
      <c r="D1104" s="176">
        <f>'T Revenue'!D1101-'Revenue Requirement'!D$4+'Revenue Requirement'!D$33</f>
        <v>167334.62968075252</v>
      </c>
      <c r="E1104" s="176">
        <f>'T Revenue'!E1101-'Revenue Requirement'!E$4+'Revenue Requirement'!E$33</f>
        <v>103445.21488687466</v>
      </c>
      <c r="G1104" s="179" t="e">
        <f ca="1"/>
        <v>#NAME?</v>
      </c>
      <c r="H1104" s="179" t="e">
        <f ca="1"/>
        <v>#NAME?</v>
      </c>
      <c r="I1104" s="179" t="e">
        <f ca="1"/>
        <v>#NAME?</v>
      </c>
      <c r="J1104" s="179" t="e">
        <f ca="1"/>
        <v>#NAME?</v>
      </c>
      <c r="L1104" s="175">
        <f>NR_to_Cash!C$9</f>
        <v>-54723.468549817509</v>
      </c>
      <c r="M1104" s="175">
        <f>NR_to_Cash!D$9</f>
        <v>-177401.26576231886</v>
      </c>
      <c r="N1104" s="175">
        <f>NR_to_Cash!E$9</f>
        <v>-150226.47815209487</v>
      </c>
      <c r="O1104" s="175">
        <f>NR_to_Cash!F$9</f>
        <v>-172910.78815747867</v>
      </c>
      <c r="Q1104" s="1">
        <v>1097</v>
      </c>
      <c r="R1104" s="176">
        <v>32273.487058391096</v>
      </c>
      <c r="S1104" s="176">
        <v>236784.81789063942</v>
      </c>
      <c r="T1104" s="176">
        <v>167334.62968075252</v>
      </c>
      <c r="U1104" s="176">
        <v>103445.21488687466</v>
      </c>
      <c r="V1104" s="2"/>
      <c r="W1104" s="176">
        <v>-57439.192748338915</v>
      </c>
      <c r="X1104" s="176">
        <v>-41180.851173977368</v>
      </c>
      <c r="Y1104" s="176">
        <v>-26802.274233360542</v>
      </c>
      <c r="Z1104" s="176">
        <v>-31575.445039921673</v>
      </c>
      <c r="AA1104" s="2"/>
      <c r="AB1104" s="175">
        <v>-54723.468549817509</v>
      </c>
      <c r="AC1104" s="175">
        <v>-177401.26576231886</v>
      </c>
      <c r="AD1104" s="175">
        <v>-150226.47815209487</v>
      </c>
      <c r="AE1104" s="175">
        <v>-172910.78815747867</v>
      </c>
    </row>
    <row r="1105" spans="1:31">
      <c r="A1105" s="1">
        <v>1098</v>
      </c>
      <c r="B1105" s="176">
        <f>'T Revenue'!B1102-'Year 0'!G$8+'Year 0'!G$122</f>
        <v>-7007.2842973079532</v>
      </c>
      <c r="C1105" s="176">
        <f>'T Revenue'!C1102-'Revenue Requirement'!C$4+'Revenue Requirement'!C$33</f>
        <v>187542.94789985404</v>
      </c>
      <c r="D1105" s="176">
        <f>'T Revenue'!D1102-'Revenue Requirement'!D$4+'Revenue Requirement'!D$33</f>
        <v>135132.51519515412</v>
      </c>
      <c r="E1105" s="176">
        <f>'T Revenue'!E1102-'Revenue Requirement'!E$4+'Revenue Requirement'!E$33</f>
        <v>100468.33137385384</v>
      </c>
      <c r="G1105" s="179" t="e">
        <f ca="1"/>
        <v>#NAME?</v>
      </c>
      <c r="H1105" s="179" t="e">
        <f ca="1"/>
        <v>#NAME?</v>
      </c>
      <c r="I1105" s="179" t="e">
        <f ca="1"/>
        <v>#NAME?</v>
      </c>
      <c r="J1105" s="179" t="e">
        <f ca="1"/>
        <v>#NAME?</v>
      </c>
      <c r="L1105" s="175">
        <f>NR_to_Cash!C$9</f>
        <v>-54723.468549817509</v>
      </c>
      <c r="M1105" s="175">
        <f>NR_to_Cash!D$9</f>
        <v>-177401.26576231886</v>
      </c>
      <c r="N1105" s="175">
        <f>NR_to_Cash!E$9</f>
        <v>-150226.47815209487</v>
      </c>
      <c r="O1105" s="175">
        <f>NR_to_Cash!F$9</f>
        <v>-172910.78815747867</v>
      </c>
      <c r="Q1105" s="1">
        <v>1098</v>
      </c>
      <c r="R1105" s="176">
        <v>-7007.2842973079532</v>
      </c>
      <c r="S1105" s="176">
        <v>187542.94789985404</v>
      </c>
      <c r="T1105" s="176">
        <v>135132.51519515412</v>
      </c>
      <c r="U1105" s="176">
        <v>100468.33137385384</v>
      </c>
      <c r="V1105" s="2"/>
      <c r="W1105" s="176">
        <v>-32704.48551824491</v>
      </c>
      <c r="X1105" s="176">
        <v>-42323.898599820444</v>
      </c>
      <c r="Y1105" s="176">
        <v>-20760.756737201707</v>
      </c>
      <c r="Z1105" s="176">
        <v>16097.421336772386</v>
      </c>
      <c r="AA1105" s="2"/>
      <c r="AB1105" s="175">
        <v>-54723.468549817509</v>
      </c>
      <c r="AC1105" s="175">
        <v>-177401.26576231886</v>
      </c>
      <c r="AD1105" s="175">
        <v>-150226.47815209487</v>
      </c>
      <c r="AE1105" s="175">
        <v>-172910.78815747867</v>
      </c>
    </row>
    <row r="1106" spans="1:31">
      <c r="A1106" s="1">
        <v>1099</v>
      </c>
      <c r="B1106" s="176">
        <f>'T Revenue'!B1103-'Year 0'!G$8+'Year 0'!G$122</f>
        <v>-22536.672859694576</v>
      </c>
      <c r="C1106" s="176">
        <f>'T Revenue'!C1103-'Revenue Requirement'!C$4+'Revenue Requirement'!C$33</f>
        <v>217842.4026491507</v>
      </c>
      <c r="D1106" s="176">
        <f>'T Revenue'!D1103-'Revenue Requirement'!D$4+'Revenue Requirement'!D$33</f>
        <v>120569.42889542948</v>
      </c>
      <c r="E1106" s="176">
        <f>'T Revenue'!E1103-'Revenue Requirement'!E$4+'Revenue Requirement'!E$33</f>
        <v>109398.94190659653</v>
      </c>
      <c r="G1106" s="179" t="e">
        <f ca="1"/>
        <v>#NAME?</v>
      </c>
      <c r="H1106" s="179" t="e">
        <f ca="1"/>
        <v>#NAME?</v>
      </c>
      <c r="I1106" s="179" t="e">
        <f ca="1"/>
        <v>#NAME?</v>
      </c>
      <c r="J1106" s="179" t="e">
        <f ca="1"/>
        <v>#NAME?</v>
      </c>
      <c r="L1106" s="175">
        <f>NR_to_Cash!C$9</f>
        <v>-54723.468549817509</v>
      </c>
      <c r="M1106" s="175">
        <f>NR_to_Cash!D$9</f>
        <v>-177401.26576231886</v>
      </c>
      <c r="N1106" s="175">
        <f>NR_to_Cash!E$9</f>
        <v>-150226.47815209487</v>
      </c>
      <c r="O1106" s="175">
        <f>NR_to_Cash!F$9</f>
        <v>-172910.78815747867</v>
      </c>
      <c r="Q1106" s="1">
        <v>1099</v>
      </c>
      <c r="R1106" s="176">
        <v>-22536.672859694576</v>
      </c>
      <c r="S1106" s="176">
        <v>217842.4026491507</v>
      </c>
      <c r="T1106" s="176">
        <v>120569.42889542948</v>
      </c>
      <c r="U1106" s="176">
        <v>109398.94190659653</v>
      </c>
      <c r="V1106" s="2"/>
      <c r="W1106" s="176">
        <v>-38324.737249095924</v>
      </c>
      <c r="X1106" s="176">
        <v>-17404.988975033863</v>
      </c>
      <c r="Y1106" s="176">
        <v>-45245.55174945225</v>
      </c>
      <c r="Z1106" s="176">
        <v>-38894.879525519907</v>
      </c>
      <c r="AA1106" s="2"/>
      <c r="AB1106" s="175">
        <v>-54723.468549817509</v>
      </c>
      <c r="AC1106" s="175">
        <v>-177401.26576231886</v>
      </c>
      <c r="AD1106" s="175">
        <v>-150226.47815209487</v>
      </c>
      <c r="AE1106" s="175">
        <v>-172910.78815747867</v>
      </c>
    </row>
    <row r="1107" spans="1:31">
      <c r="A1107" s="1">
        <v>1100</v>
      </c>
      <c r="B1107" s="176">
        <f>'T Revenue'!B1104-'Year 0'!G$8+'Year 0'!G$122</f>
        <v>8986.8171490067616</v>
      </c>
      <c r="C1107" s="176">
        <f>'T Revenue'!C1104-'Revenue Requirement'!C$4+'Revenue Requirement'!C$33</f>
        <v>253545.3400726167</v>
      </c>
      <c r="D1107" s="176">
        <f>'T Revenue'!D1104-'Revenue Requirement'!D$4+'Revenue Requirement'!D$33</f>
        <v>181312.83943007677</v>
      </c>
      <c r="E1107" s="176">
        <f>'T Revenue'!E1104-'Revenue Requirement'!E$4+'Revenue Requirement'!E$33</f>
        <v>172674.04150861688</v>
      </c>
      <c r="G1107" s="179" t="e">
        <f ca="1"/>
        <v>#NAME?</v>
      </c>
      <c r="H1107" s="179" t="e">
        <f ca="1"/>
        <v>#NAME?</v>
      </c>
      <c r="I1107" s="179" t="e">
        <f ca="1"/>
        <v>#NAME?</v>
      </c>
      <c r="J1107" s="179" t="e">
        <f ca="1"/>
        <v>#NAME?</v>
      </c>
      <c r="L1107" s="175">
        <f>NR_to_Cash!C$9</f>
        <v>-54723.468549817509</v>
      </c>
      <c r="M1107" s="175">
        <f>NR_to_Cash!D$9</f>
        <v>-177401.26576231886</v>
      </c>
      <c r="N1107" s="175">
        <f>NR_to_Cash!E$9</f>
        <v>-150226.47815209487</v>
      </c>
      <c r="O1107" s="175">
        <f>NR_to_Cash!F$9</f>
        <v>-172910.78815747867</v>
      </c>
      <c r="Q1107" s="1">
        <v>1100</v>
      </c>
      <c r="R1107" s="176">
        <v>8986.8171490067616</v>
      </c>
      <c r="S1107" s="176">
        <v>253545.3400726167</v>
      </c>
      <c r="T1107" s="176">
        <v>181312.83943007677</v>
      </c>
      <c r="U1107" s="176">
        <v>172674.04150861688</v>
      </c>
      <c r="V1107" s="2"/>
      <c r="W1107" s="176">
        <v>-47898.423936484382</v>
      </c>
      <c r="X1107" s="176">
        <v>-3623.6411045207642</v>
      </c>
      <c r="Y1107" s="176">
        <v>-18032.241666838294</v>
      </c>
      <c r="Z1107" s="176">
        <v>-28323.345177305862</v>
      </c>
      <c r="AA1107" s="2"/>
      <c r="AB1107" s="175">
        <v>-54723.468549817509</v>
      </c>
      <c r="AC1107" s="175">
        <v>-177401.26576231886</v>
      </c>
      <c r="AD1107" s="175">
        <v>-150226.47815209487</v>
      </c>
      <c r="AE1107" s="175">
        <v>-172910.78815747867</v>
      </c>
    </row>
    <row r="1108" spans="1:31">
      <c r="A1108" s="1">
        <v>1101</v>
      </c>
      <c r="B1108" s="176">
        <f>'T Revenue'!B1105-'Year 0'!G$8+'Year 0'!G$122</f>
        <v>-7858.0752429324202</v>
      </c>
      <c r="C1108" s="176">
        <f>'T Revenue'!C1105-'Revenue Requirement'!C$4+'Revenue Requirement'!C$33</f>
        <v>227083.76971914084</v>
      </c>
      <c r="D1108" s="176">
        <f>'T Revenue'!D1105-'Revenue Requirement'!D$4+'Revenue Requirement'!D$33</f>
        <v>149471.97450322914</v>
      </c>
      <c r="E1108" s="176">
        <f>'T Revenue'!E1105-'Revenue Requirement'!E$4+'Revenue Requirement'!E$33</f>
        <v>53720.202833991032</v>
      </c>
      <c r="G1108" s="179" t="e">
        <f ca="1"/>
        <v>#NAME?</v>
      </c>
      <c r="H1108" s="179" t="e">
        <f ca="1"/>
        <v>#NAME?</v>
      </c>
      <c r="I1108" s="179" t="e">
        <f ca="1"/>
        <v>#NAME?</v>
      </c>
      <c r="J1108" s="179" t="e">
        <f ca="1"/>
        <v>#NAME?</v>
      </c>
      <c r="L1108" s="175">
        <f>NR_to_Cash!C$9</f>
        <v>-54723.468549817509</v>
      </c>
      <c r="M1108" s="175">
        <f>NR_to_Cash!D$9</f>
        <v>-177401.26576231886</v>
      </c>
      <c r="N1108" s="175">
        <f>NR_to_Cash!E$9</f>
        <v>-150226.47815209487</v>
      </c>
      <c r="O1108" s="175">
        <f>NR_to_Cash!F$9</f>
        <v>-172910.78815747867</v>
      </c>
      <c r="Q1108" s="1">
        <v>1101</v>
      </c>
      <c r="R1108" s="176">
        <v>-7858.0752429324202</v>
      </c>
      <c r="S1108" s="176">
        <v>227083.76971914084</v>
      </c>
      <c r="T1108" s="176">
        <v>149471.97450322914</v>
      </c>
      <c r="U1108" s="176">
        <v>53720.202833991032</v>
      </c>
      <c r="V1108" s="2"/>
      <c r="W1108" s="176">
        <v>-19633.130957039422</v>
      </c>
      <c r="X1108" s="176">
        <v>3633.6270225327462</v>
      </c>
      <c r="Y1108" s="176">
        <v>-15580.786577130668</v>
      </c>
      <c r="Z1108" s="176">
        <v>-7658.5066030421294</v>
      </c>
      <c r="AA1108" s="2"/>
      <c r="AB1108" s="175">
        <v>-54723.468549817509</v>
      </c>
      <c r="AC1108" s="175">
        <v>-177401.26576231886</v>
      </c>
      <c r="AD1108" s="175">
        <v>-150226.47815209487</v>
      </c>
      <c r="AE1108" s="175">
        <v>-172910.78815747867</v>
      </c>
    </row>
    <row r="1109" spans="1:31">
      <c r="A1109" s="1">
        <v>1102</v>
      </c>
      <c r="B1109" s="176">
        <f>'T Revenue'!B1106-'Year 0'!G$8+'Year 0'!G$122</f>
        <v>1103.2364718045574</v>
      </c>
      <c r="C1109" s="176">
        <f>'T Revenue'!C1106-'Revenue Requirement'!C$4+'Revenue Requirement'!C$33</f>
        <v>237070.9798575493</v>
      </c>
      <c r="D1109" s="176">
        <f>'T Revenue'!D1106-'Revenue Requirement'!D$4+'Revenue Requirement'!D$33</f>
        <v>143037.27792368806</v>
      </c>
      <c r="E1109" s="176">
        <f>'T Revenue'!E1106-'Revenue Requirement'!E$4+'Revenue Requirement'!E$33</f>
        <v>102134.97828440415</v>
      </c>
      <c r="G1109" s="179" t="e">
        <f ca="1"/>
        <v>#NAME?</v>
      </c>
      <c r="H1109" s="179" t="e">
        <f ca="1"/>
        <v>#NAME?</v>
      </c>
      <c r="I1109" s="179" t="e">
        <f ca="1"/>
        <v>#NAME?</v>
      </c>
      <c r="J1109" s="179" t="e">
        <f ca="1"/>
        <v>#NAME?</v>
      </c>
      <c r="L1109" s="175">
        <f>NR_to_Cash!C$9</f>
        <v>-54723.468549817509</v>
      </c>
      <c r="M1109" s="175">
        <f>NR_to_Cash!D$9</f>
        <v>-177401.26576231886</v>
      </c>
      <c r="N1109" s="175">
        <f>NR_to_Cash!E$9</f>
        <v>-150226.47815209487</v>
      </c>
      <c r="O1109" s="175">
        <f>NR_to_Cash!F$9</f>
        <v>-172910.78815747867</v>
      </c>
      <c r="Q1109" s="1">
        <v>1102</v>
      </c>
      <c r="R1109" s="176">
        <v>1103.2364718045574</v>
      </c>
      <c r="S1109" s="176">
        <v>237070.9798575493</v>
      </c>
      <c r="T1109" s="176">
        <v>143037.27792368806</v>
      </c>
      <c r="U1109" s="176">
        <v>102134.97828440415</v>
      </c>
      <c r="V1109" s="2"/>
      <c r="W1109" s="176">
        <v>20265.153569190879</v>
      </c>
      <c r="X1109" s="176">
        <v>-22913.80644357414</v>
      </c>
      <c r="Y1109" s="176">
        <v>-19084.937632392626</v>
      </c>
      <c r="Z1109" s="176">
        <v>-12616.094254596625</v>
      </c>
      <c r="AA1109" s="2"/>
      <c r="AB1109" s="175">
        <v>-54723.468549817509</v>
      </c>
      <c r="AC1109" s="175">
        <v>-177401.26576231886</v>
      </c>
      <c r="AD1109" s="175">
        <v>-150226.47815209487</v>
      </c>
      <c r="AE1109" s="175">
        <v>-172910.78815747867</v>
      </c>
    </row>
    <row r="1110" spans="1:31">
      <c r="A1110" s="1">
        <v>1103</v>
      </c>
      <c r="B1110" s="176">
        <f>'T Revenue'!B1107-'Year 0'!G$8+'Year 0'!G$122</f>
        <v>9305.3284964517225</v>
      </c>
      <c r="C1110" s="176">
        <f>'T Revenue'!C1107-'Revenue Requirement'!C$4+'Revenue Requirement'!C$33</f>
        <v>249541.2835312211</v>
      </c>
      <c r="D1110" s="176">
        <f>'T Revenue'!D1107-'Revenue Requirement'!D$4+'Revenue Requirement'!D$33</f>
        <v>148515.25198729592</v>
      </c>
      <c r="E1110" s="176">
        <f>'T Revenue'!E1107-'Revenue Requirement'!E$4+'Revenue Requirement'!E$33</f>
        <v>61054.679746416863</v>
      </c>
      <c r="G1110" s="179" t="e">
        <f ca="1"/>
        <v>#NAME?</v>
      </c>
      <c r="H1110" s="179" t="e">
        <f ca="1"/>
        <v>#NAME?</v>
      </c>
      <c r="I1110" s="179" t="e">
        <f ca="1"/>
        <v>#NAME?</v>
      </c>
      <c r="J1110" s="179" t="e">
        <f ca="1"/>
        <v>#NAME?</v>
      </c>
      <c r="L1110" s="175">
        <f>NR_to_Cash!C$9</f>
        <v>-54723.468549817509</v>
      </c>
      <c r="M1110" s="175">
        <f>NR_to_Cash!D$9</f>
        <v>-177401.26576231886</v>
      </c>
      <c r="N1110" s="175">
        <f>NR_to_Cash!E$9</f>
        <v>-150226.47815209487</v>
      </c>
      <c r="O1110" s="175">
        <f>NR_to_Cash!F$9</f>
        <v>-172910.78815747867</v>
      </c>
      <c r="Q1110" s="1">
        <v>1103</v>
      </c>
      <c r="R1110" s="176">
        <v>9305.3284964517225</v>
      </c>
      <c r="S1110" s="176">
        <v>249541.2835312211</v>
      </c>
      <c r="T1110" s="176">
        <v>148515.25198729592</v>
      </c>
      <c r="U1110" s="176">
        <v>61054.679746416863</v>
      </c>
      <c r="V1110" s="2"/>
      <c r="W1110" s="176">
        <v>-20916.029563840479</v>
      </c>
      <c r="X1110" s="176">
        <v>-70521.477628167253</v>
      </c>
      <c r="Y1110" s="176">
        <v>8396.9084670676384</v>
      </c>
      <c r="Z1110" s="176">
        <v>-12373.702047667466</v>
      </c>
      <c r="AA1110" s="2"/>
      <c r="AB1110" s="175">
        <v>-54723.468549817509</v>
      </c>
      <c r="AC1110" s="175">
        <v>-177401.26576231886</v>
      </c>
      <c r="AD1110" s="175">
        <v>-150226.47815209487</v>
      </c>
      <c r="AE1110" s="175">
        <v>-172910.78815747867</v>
      </c>
    </row>
    <row r="1111" spans="1:31">
      <c r="A1111" s="1">
        <v>1104</v>
      </c>
      <c r="B1111" s="176">
        <f>'T Revenue'!B1108-'Year 0'!G$8+'Year 0'!G$122</f>
        <v>-6266.6833740370348</v>
      </c>
      <c r="C1111" s="176">
        <f>'T Revenue'!C1108-'Revenue Requirement'!C$4+'Revenue Requirement'!C$33</f>
        <v>242503.13273584051</v>
      </c>
      <c r="D1111" s="176">
        <f>'T Revenue'!D1108-'Revenue Requirement'!D$4+'Revenue Requirement'!D$33</f>
        <v>130807.66383910761</v>
      </c>
      <c r="E1111" s="176">
        <f>'T Revenue'!E1108-'Revenue Requirement'!E$4+'Revenue Requirement'!E$33</f>
        <v>51350.60267080483</v>
      </c>
      <c r="G1111" s="179" t="e">
        <f ca="1"/>
        <v>#NAME?</v>
      </c>
      <c r="H1111" s="179" t="e">
        <f ca="1"/>
        <v>#NAME?</v>
      </c>
      <c r="I1111" s="179" t="e">
        <f ca="1"/>
        <v>#NAME?</v>
      </c>
      <c r="J1111" s="179" t="e">
        <f ca="1"/>
        <v>#NAME?</v>
      </c>
      <c r="L1111" s="175">
        <f>NR_to_Cash!C$9</f>
        <v>-54723.468549817509</v>
      </c>
      <c r="M1111" s="175">
        <f>NR_to_Cash!D$9</f>
        <v>-177401.26576231886</v>
      </c>
      <c r="N1111" s="175">
        <f>NR_to_Cash!E$9</f>
        <v>-150226.47815209487</v>
      </c>
      <c r="O1111" s="175">
        <f>NR_to_Cash!F$9</f>
        <v>-172910.78815747867</v>
      </c>
      <c r="Q1111" s="1">
        <v>1104</v>
      </c>
      <c r="R1111" s="176">
        <v>-6266.6833740370348</v>
      </c>
      <c r="S1111" s="176">
        <v>242503.13273584051</v>
      </c>
      <c r="T1111" s="176">
        <v>130807.66383910761</v>
      </c>
      <c r="U1111" s="176">
        <v>51350.60267080483</v>
      </c>
      <c r="V1111" s="2"/>
      <c r="W1111" s="176">
        <v>-28274.972388610826</v>
      </c>
      <c r="X1111" s="176">
        <v>-14977.846991152037</v>
      </c>
      <c r="Y1111" s="176">
        <v>-7807.7383148022927</v>
      </c>
      <c r="Z1111" s="176">
        <v>-34197.007113585249</v>
      </c>
      <c r="AA1111" s="2"/>
      <c r="AB1111" s="175">
        <v>-54723.468549817509</v>
      </c>
      <c r="AC1111" s="175">
        <v>-177401.26576231886</v>
      </c>
      <c r="AD1111" s="175">
        <v>-150226.47815209487</v>
      </c>
      <c r="AE1111" s="175">
        <v>-172910.78815747867</v>
      </c>
    </row>
    <row r="1112" spans="1:31">
      <c r="A1112" s="1">
        <v>1105</v>
      </c>
      <c r="B1112" s="176">
        <f>'T Revenue'!B1109-'Year 0'!G$8+'Year 0'!G$122</f>
        <v>13701.895511836745</v>
      </c>
      <c r="C1112" s="176">
        <f>'T Revenue'!C1109-'Revenue Requirement'!C$4+'Revenue Requirement'!C$33</f>
        <v>265431.71345416829</v>
      </c>
      <c r="D1112" s="176">
        <f>'T Revenue'!D1109-'Revenue Requirement'!D$4+'Revenue Requirement'!D$33</f>
        <v>170498.9757479215</v>
      </c>
      <c r="E1112" s="176">
        <f>'T Revenue'!E1109-'Revenue Requirement'!E$4+'Revenue Requirement'!E$33</f>
        <v>176606.1618901561</v>
      </c>
      <c r="G1112" s="179" t="e">
        <f ca="1"/>
        <v>#NAME?</v>
      </c>
      <c r="H1112" s="179" t="e">
        <f ca="1"/>
        <v>#NAME?</v>
      </c>
      <c r="I1112" s="179" t="e">
        <f ca="1"/>
        <v>#NAME?</v>
      </c>
      <c r="J1112" s="179" t="e">
        <f ca="1"/>
        <v>#NAME?</v>
      </c>
      <c r="L1112" s="175">
        <f>NR_to_Cash!C$9</f>
        <v>-54723.468549817509</v>
      </c>
      <c r="M1112" s="175">
        <f>NR_to_Cash!D$9</f>
        <v>-177401.26576231886</v>
      </c>
      <c r="N1112" s="175">
        <f>NR_to_Cash!E$9</f>
        <v>-150226.47815209487</v>
      </c>
      <c r="O1112" s="175">
        <f>NR_to_Cash!F$9</f>
        <v>-172910.78815747867</v>
      </c>
      <c r="Q1112" s="1">
        <v>1105</v>
      </c>
      <c r="R1112" s="176">
        <v>13701.895511836745</v>
      </c>
      <c r="S1112" s="176">
        <v>265431.71345416829</v>
      </c>
      <c r="T1112" s="176">
        <v>170498.9757479215</v>
      </c>
      <c r="U1112" s="176">
        <v>176606.1618901561</v>
      </c>
      <c r="V1112" s="2"/>
      <c r="W1112" s="176">
        <v>-72749.187402034178</v>
      </c>
      <c r="X1112" s="176">
        <v>-37052.682495303685</v>
      </c>
      <c r="Y1112" s="176">
        <v>-44360.507677852875</v>
      </c>
      <c r="Z1112" s="176">
        <v>-9848.9361784975044</v>
      </c>
      <c r="AA1112" s="2"/>
      <c r="AB1112" s="175">
        <v>-54723.468549817509</v>
      </c>
      <c r="AC1112" s="175">
        <v>-177401.26576231886</v>
      </c>
      <c r="AD1112" s="175">
        <v>-150226.47815209487</v>
      </c>
      <c r="AE1112" s="175">
        <v>-172910.78815747867</v>
      </c>
    </row>
    <row r="1113" spans="1:31">
      <c r="A1113" s="1">
        <v>1106</v>
      </c>
      <c r="B1113" s="176">
        <f>'T Revenue'!B1110-'Year 0'!G$8+'Year 0'!G$122</f>
        <v>32422.374949599151</v>
      </c>
      <c r="C1113" s="176">
        <f>'T Revenue'!C1110-'Revenue Requirement'!C$4+'Revenue Requirement'!C$33</f>
        <v>230189.03484213492</v>
      </c>
      <c r="D1113" s="176">
        <f>'T Revenue'!D1110-'Revenue Requirement'!D$4+'Revenue Requirement'!D$33</f>
        <v>164806.97262593615</v>
      </c>
      <c r="E1113" s="176">
        <f>'T Revenue'!E1110-'Revenue Requirement'!E$4+'Revenue Requirement'!E$33</f>
        <v>127959.9379596482</v>
      </c>
      <c r="G1113" s="179" t="e">
        <f ca="1"/>
        <v>#NAME?</v>
      </c>
      <c r="H1113" s="179" t="e">
        <f ca="1"/>
        <v>#NAME?</v>
      </c>
      <c r="I1113" s="179" t="e">
        <f ca="1"/>
        <v>#NAME?</v>
      </c>
      <c r="J1113" s="179" t="e">
        <f ca="1"/>
        <v>#NAME?</v>
      </c>
      <c r="L1113" s="175">
        <f>NR_to_Cash!C$9</f>
        <v>-54723.468549817509</v>
      </c>
      <c r="M1113" s="175">
        <f>NR_to_Cash!D$9</f>
        <v>-177401.26576231886</v>
      </c>
      <c r="N1113" s="175">
        <f>NR_to_Cash!E$9</f>
        <v>-150226.47815209487</v>
      </c>
      <c r="O1113" s="175">
        <f>NR_to_Cash!F$9</f>
        <v>-172910.78815747867</v>
      </c>
      <c r="Q1113" s="1">
        <v>1106</v>
      </c>
      <c r="R1113" s="176">
        <v>32422.374949599151</v>
      </c>
      <c r="S1113" s="176">
        <v>230189.03484213492</v>
      </c>
      <c r="T1113" s="176">
        <v>164806.97262593615</v>
      </c>
      <c r="U1113" s="176">
        <v>127959.9379596482</v>
      </c>
      <c r="V1113" s="2"/>
      <c r="W1113" s="176">
        <v>-44539.368628330645</v>
      </c>
      <c r="X1113" s="176">
        <v>-8211.1740496000275</v>
      </c>
      <c r="Y1113" s="176">
        <v>-32344.495279977797</v>
      </c>
      <c r="Z1113" s="176">
        <v>-520.01602076622657</v>
      </c>
      <c r="AA1113" s="2"/>
      <c r="AB1113" s="175">
        <v>-54723.468549817509</v>
      </c>
      <c r="AC1113" s="175">
        <v>-177401.26576231886</v>
      </c>
      <c r="AD1113" s="175">
        <v>-150226.47815209487</v>
      </c>
      <c r="AE1113" s="175">
        <v>-172910.78815747867</v>
      </c>
    </row>
    <row r="1114" spans="1:31">
      <c r="A1114" s="1">
        <v>1107</v>
      </c>
      <c r="B1114" s="176">
        <f>'T Revenue'!B1111-'Year 0'!G$8+'Year 0'!G$122</f>
        <v>-1581.371336459415</v>
      </c>
      <c r="C1114" s="176">
        <f>'T Revenue'!C1111-'Revenue Requirement'!C$4+'Revenue Requirement'!C$33</f>
        <v>219711.02554607741</v>
      </c>
      <c r="D1114" s="176">
        <f>'T Revenue'!D1111-'Revenue Requirement'!D$4+'Revenue Requirement'!D$33</f>
        <v>124522.23562657903</v>
      </c>
      <c r="E1114" s="176">
        <f>'T Revenue'!E1111-'Revenue Requirement'!E$4+'Revenue Requirement'!E$33</f>
        <v>100914.03367319144</v>
      </c>
      <c r="G1114" s="179" t="e">
        <f ca="1"/>
        <v>#NAME?</v>
      </c>
      <c r="H1114" s="179" t="e">
        <f ca="1"/>
        <v>#NAME?</v>
      </c>
      <c r="I1114" s="179" t="e">
        <f ca="1"/>
        <v>#NAME?</v>
      </c>
      <c r="J1114" s="179" t="e">
        <f ca="1"/>
        <v>#NAME?</v>
      </c>
      <c r="L1114" s="175">
        <f>NR_to_Cash!C$9</f>
        <v>-54723.468549817509</v>
      </c>
      <c r="M1114" s="175">
        <f>NR_to_Cash!D$9</f>
        <v>-177401.26576231886</v>
      </c>
      <c r="N1114" s="175">
        <f>NR_to_Cash!E$9</f>
        <v>-150226.47815209487</v>
      </c>
      <c r="O1114" s="175">
        <f>NR_to_Cash!F$9</f>
        <v>-172910.78815747867</v>
      </c>
      <c r="Q1114" s="1">
        <v>1107</v>
      </c>
      <c r="R1114" s="176">
        <v>-1581.371336459415</v>
      </c>
      <c r="S1114" s="176">
        <v>219711.02554607741</v>
      </c>
      <c r="T1114" s="176">
        <v>124522.23562657903</v>
      </c>
      <c r="U1114" s="176">
        <v>100914.03367319144</v>
      </c>
      <c r="V1114" s="2"/>
      <c r="W1114" s="176">
        <v>-27220.256569819408</v>
      </c>
      <c r="X1114" s="176">
        <v>12286.058606126579</v>
      </c>
      <c r="Y1114" s="176">
        <v>64.828273293329403</v>
      </c>
      <c r="Z1114" s="176">
        <v>-18269.500895738835</v>
      </c>
      <c r="AA1114" s="2"/>
      <c r="AB1114" s="175">
        <v>-54723.468549817509</v>
      </c>
      <c r="AC1114" s="175">
        <v>-177401.26576231886</v>
      </c>
      <c r="AD1114" s="175">
        <v>-150226.47815209487</v>
      </c>
      <c r="AE1114" s="175">
        <v>-172910.78815747867</v>
      </c>
    </row>
    <row r="1115" spans="1:31">
      <c r="A1115" s="1">
        <v>1108</v>
      </c>
      <c r="B1115" s="176">
        <f>'T Revenue'!B1112-'Year 0'!G$8+'Year 0'!G$122</f>
        <v>15910.642657047603</v>
      </c>
      <c r="C1115" s="176">
        <f>'T Revenue'!C1112-'Revenue Requirement'!C$4+'Revenue Requirement'!C$33</f>
        <v>234141.11492497101</v>
      </c>
      <c r="D1115" s="176">
        <f>'T Revenue'!D1112-'Revenue Requirement'!D$4+'Revenue Requirement'!D$33</f>
        <v>178150.65853423765</v>
      </c>
      <c r="E1115" s="176">
        <f>'T Revenue'!E1112-'Revenue Requirement'!E$4+'Revenue Requirement'!E$33</f>
        <v>110039.86156745185</v>
      </c>
      <c r="G1115" s="179" t="e">
        <f ca="1"/>
        <v>#NAME?</v>
      </c>
      <c r="H1115" s="179" t="e">
        <f ca="1"/>
        <v>#NAME?</v>
      </c>
      <c r="I1115" s="179" t="e">
        <f ca="1"/>
        <v>#NAME?</v>
      </c>
      <c r="J1115" s="179" t="e">
        <f ca="1"/>
        <v>#NAME?</v>
      </c>
      <c r="L1115" s="175">
        <f>NR_to_Cash!C$9</f>
        <v>-54723.468549817509</v>
      </c>
      <c r="M1115" s="175">
        <f>NR_to_Cash!D$9</f>
        <v>-177401.26576231886</v>
      </c>
      <c r="N1115" s="175">
        <f>NR_to_Cash!E$9</f>
        <v>-150226.47815209487</v>
      </c>
      <c r="O1115" s="175">
        <f>NR_to_Cash!F$9</f>
        <v>-172910.78815747867</v>
      </c>
      <c r="Q1115" s="1">
        <v>1108</v>
      </c>
      <c r="R1115" s="176">
        <v>15910.642657047603</v>
      </c>
      <c r="S1115" s="176">
        <v>234141.11492497101</v>
      </c>
      <c r="T1115" s="176">
        <v>178150.65853423765</v>
      </c>
      <c r="U1115" s="176">
        <v>110039.86156745185</v>
      </c>
      <c r="V1115" s="2"/>
      <c r="W1115" s="176">
        <v>15564.874995562132</v>
      </c>
      <c r="X1115" s="176">
        <v>7738.8129143456463</v>
      </c>
      <c r="Y1115" s="176">
        <v>-62595.581656573107</v>
      </c>
      <c r="Z1115" s="176">
        <v>-12228.179406830575</v>
      </c>
      <c r="AA1115" s="2"/>
      <c r="AB1115" s="175">
        <v>-54723.468549817509</v>
      </c>
      <c r="AC1115" s="175">
        <v>-177401.26576231886</v>
      </c>
      <c r="AD1115" s="175">
        <v>-150226.47815209487</v>
      </c>
      <c r="AE1115" s="175">
        <v>-172910.78815747867</v>
      </c>
    </row>
    <row r="1116" spans="1:31">
      <c r="A1116" s="1">
        <v>1109</v>
      </c>
      <c r="B1116" s="176">
        <f>'T Revenue'!B1113-'Year 0'!G$8+'Year 0'!G$122</f>
        <v>24649.046358991414</v>
      </c>
      <c r="C1116" s="176">
        <f>'T Revenue'!C1113-'Revenue Requirement'!C$4+'Revenue Requirement'!C$33</f>
        <v>274291.34930064715</v>
      </c>
      <c r="D1116" s="176">
        <f>'T Revenue'!D1113-'Revenue Requirement'!D$4+'Revenue Requirement'!D$33</f>
        <v>195568.34914937476</v>
      </c>
      <c r="E1116" s="176">
        <f>'T Revenue'!E1113-'Revenue Requirement'!E$4+'Revenue Requirement'!E$33</f>
        <v>144037.15341872838</v>
      </c>
      <c r="G1116" s="179" t="e">
        <f ca="1"/>
        <v>#NAME?</v>
      </c>
      <c r="H1116" s="179" t="e">
        <f ca="1"/>
        <v>#NAME?</v>
      </c>
      <c r="I1116" s="179" t="e">
        <f ca="1"/>
        <v>#NAME?</v>
      </c>
      <c r="J1116" s="179" t="e">
        <f ca="1"/>
        <v>#NAME?</v>
      </c>
      <c r="L1116" s="175">
        <f>NR_to_Cash!C$9</f>
        <v>-54723.468549817509</v>
      </c>
      <c r="M1116" s="175">
        <f>NR_to_Cash!D$9</f>
        <v>-177401.26576231886</v>
      </c>
      <c r="N1116" s="175">
        <f>NR_to_Cash!E$9</f>
        <v>-150226.47815209487</v>
      </c>
      <c r="O1116" s="175">
        <f>NR_to_Cash!F$9</f>
        <v>-172910.78815747867</v>
      </c>
      <c r="Q1116" s="1">
        <v>1109</v>
      </c>
      <c r="R1116" s="176">
        <v>24649.046358991414</v>
      </c>
      <c r="S1116" s="176">
        <v>274291.34930064715</v>
      </c>
      <c r="T1116" s="176">
        <v>195568.34914937476</v>
      </c>
      <c r="U1116" s="176">
        <v>144037.15341872838</v>
      </c>
      <c r="V1116" s="2"/>
      <c r="W1116" s="176">
        <v>14949.969136755913</v>
      </c>
      <c r="X1116" s="176">
        <v>11095.208872820484</v>
      </c>
      <c r="Y1116" s="176">
        <v>-20783.139474621275</v>
      </c>
      <c r="Z1116" s="176">
        <v>-24767.9609481222</v>
      </c>
      <c r="AA1116" s="2"/>
      <c r="AB1116" s="175">
        <v>-54723.468549817509</v>
      </c>
      <c r="AC1116" s="175">
        <v>-177401.26576231886</v>
      </c>
      <c r="AD1116" s="175">
        <v>-150226.47815209487</v>
      </c>
      <c r="AE1116" s="175">
        <v>-172910.78815747867</v>
      </c>
    </row>
    <row r="1117" spans="1:31">
      <c r="A1117" s="1">
        <v>1110</v>
      </c>
      <c r="B1117" s="176">
        <f>'T Revenue'!B1114-'Year 0'!G$8+'Year 0'!G$122</f>
        <v>10324.610564281</v>
      </c>
      <c r="C1117" s="176">
        <f>'T Revenue'!C1114-'Revenue Requirement'!C$4+'Revenue Requirement'!C$33</f>
        <v>255314.72698656097</v>
      </c>
      <c r="D1117" s="176">
        <f>'T Revenue'!D1114-'Revenue Requirement'!D$4+'Revenue Requirement'!D$33</f>
        <v>197348.10869459994</v>
      </c>
      <c r="E1117" s="176">
        <f>'T Revenue'!E1114-'Revenue Requirement'!E$4+'Revenue Requirement'!E$33</f>
        <v>179997.40924851387</v>
      </c>
      <c r="G1117" s="179" t="e">
        <f ca="1"/>
        <v>#NAME?</v>
      </c>
      <c r="H1117" s="179" t="e">
        <f ca="1"/>
        <v>#NAME?</v>
      </c>
      <c r="I1117" s="179" t="e">
        <f ca="1"/>
        <v>#NAME?</v>
      </c>
      <c r="J1117" s="179" t="e">
        <f ca="1"/>
        <v>#NAME?</v>
      </c>
      <c r="L1117" s="175">
        <f>NR_to_Cash!C$9</f>
        <v>-54723.468549817509</v>
      </c>
      <c r="M1117" s="175">
        <f>NR_to_Cash!D$9</f>
        <v>-177401.26576231886</v>
      </c>
      <c r="N1117" s="175">
        <f>NR_to_Cash!E$9</f>
        <v>-150226.47815209487</v>
      </c>
      <c r="O1117" s="175">
        <f>NR_to_Cash!F$9</f>
        <v>-172910.78815747867</v>
      </c>
      <c r="Q1117" s="1">
        <v>1110</v>
      </c>
      <c r="R1117" s="176">
        <v>10324.610564281</v>
      </c>
      <c r="S1117" s="176">
        <v>255314.72698656097</v>
      </c>
      <c r="T1117" s="176">
        <v>197348.10869459994</v>
      </c>
      <c r="U1117" s="176">
        <v>179997.40924851387</v>
      </c>
      <c r="V1117" s="2"/>
      <c r="W1117" s="176">
        <v>-5620.223055748851</v>
      </c>
      <c r="X1117" s="176">
        <v>23366.910890175495</v>
      </c>
      <c r="Y1117" s="176">
        <v>-39499.913758282317</v>
      </c>
      <c r="Z1117" s="176">
        <v>745.25654555810615</v>
      </c>
      <c r="AA1117" s="2"/>
      <c r="AB1117" s="175">
        <v>-54723.468549817509</v>
      </c>
      <c r="AC1117" s="175">
        <v>-177401.26576231886</v>
      </c>
      <c r="AD1117" s="175">
        <v>-150226.47815209487</v>
      </c>
      <c r="AE1117" s="175">
        <v>-172910.78815747867</v>
      </c>
    </row>
    <row r="1118" spans="1:31">
      <c r="A1118" s="1">
        <v>1111</v>
      </c>
      <c r="B1118" s="176">
        <f>'T Revenue'!B1115-'Year 0'!G$8+'Year 0'!G$122</f>
        <v>19273.155385406222</v>
      </c>
      <c r="C1118" s="176">
        <f>'T Revenue'!C1115-'Revenue Requirement'!C$4+'Revenue Requirement'!C$33</f>
        <v>213078.51860732655</v>
      </c>
      <c r="D1118" s="176">
        <f>'T Revenue'!D1115-'Revenue Requirement'!D$4+'Revenue Requirement'!D$33</f>
        <v>190440.31907986966</v>
      </c>
      <c r="E1118" s="176">
        <f>'T Revenue'!E1115-'Revenue Requirement'!E$4+'Revenue Requirement'!E$33</f>
        <v>53526.741329520941</v>
      </c>
      <c r="G1118" s="179" t="e">
        <f ca="1"/>
        <v>#NAME?</v>
      </c>
      <c r="H1118" s="179" t="e">
        <f ca="1"/>
        <v>#NAME?</v>
      </c>
      <c r="I1118" s="179" t="e">
        <f ca="1"/>
        <v>#NAME?</v>
      </c>
      <c r="J1118" s="179" t="e">
        <f ca="1"/>
        <v>#NAME?</v>
      </c>
      <c r="L1118" s="175">
        <f>NR_to_Cash!C$9</f>
        <v>-54723.468549817509</v>
      </c>
      <c r="M1118" s="175">
        <f>NR_to_Cash!D$9</f>
        <v>-177401.26576231886</v>
      </c>
      <c r="N1118" s="175">
        <f>NR_to_Cash!E$9</f>
        <v>-150226.47815209487</v>
      </c>
      <c r="O1118" s="175">
        <f>NR_to_Cash!F$9</f>
        <v>-172910.78815747867</v>
      </c>
      <c r="Q1118" s="1">
        <v>1111</v>
      </c>
      <c r="R1118" s="176">
        <v>19273.155385406222</v>
      </c>
      <c r="S1118" s="176">
        <v>213078.51860732655</v>
      </c>
      <c r="T1118" s="176">
        <v>190440.31907986966</v>
      </c>
      <c r="U1118" s="176">
        <v>53526.741329520941</v>
      </c>
      <c r="V1118" s="2"/>
      <c r="W1118" s="176">
        <v>-61511.03053396428</v>
      </c>
      <c r="X1118" s="176">
        <v>-2798.8951306471135</v>
      </c>
      <c r="Y1118" s="176">
        <v>-32037.011754493928</v>
      </c>
      <c r="Z1118" s="176">
        <v>-22435.725461530965</v>
      </c>
      <c r="AA1118" s="2"/>
      <c r="AB1118" s="175">
        <v>-54723.468549817509</v>
      </c>
      <c r="AC1118" s="175">
        <v>-177401.26576231886</v>
      </c>
      <c r="AD1118" s="175">
        <v>-150226.47815209487</v>
      </c>
      <c r="AE1118" s="175">
        <v>-172910.78815747867</v>
      </c>
    </row>
    <row r="1119" spans="1:31">
      <c r="A1119" s="1">
        <v>1112</v>
      </c>
      <c r="B1119" s="176">
        <f>'T Revenue'!B1116-'Year 0'!G$8+'Year 0'!G$122</f>
        <v>14247.007609063061</v>
      </c>
      <c r="C1119" s="176">
        <f>'T Revenue'!C1116-'Revenue Requirement'!C$4+'Revenue Requirement'!C$33</f>
        <v>229840.86004029959</v>
      </c>
      <c r="D1119" s="176">
        <f>'T Revenue'!D1116-'Revenue Requirement'!D$4+'Revenue Requirement'!D$33</f>
        <v>146138.30956099811</v>
      </c>
      <c r="E1119" s="176">
        <f>'T Revenue'!E1116-'Revenue Requirement'!E$4+'Revenue Requirement'!E$33</f>
        <v>83869.841456779279</v>
      </c>
      <c r="G1119" s="179" t="e">
        <f ca="1"/>
        <v>#NAME?</v>
      </c>
      <c r="H1119" s="179" t="e">
        <f ca="1"/>
        <v>#NAME?</v>
      </c>
      <c r="I1119" s="179" t="e">
        <f ca="1"/>
        <v>#NAME?</v>
      </c>
      <c r="J1119" s="179" t="e">
        <f ca="1"/>
        <v>#NAME?</v>
      </c>
      <c r="L1119" s="175">
        <f>NR_to_Cash!C$9</f>
        <v>-54723.468549817509</v>
      </c>
      <c r="M1119" s="175">
        <f>NR_to_Cash!D$9</f>
        <v>-177401.26576231886</v>
      </c>
      <c r="N1119" s="175">
        <f>NR_to_Cash!E$9</f>
        <v>-150226.47815209487</v>
      </c>
      <c r="O1119" s="175">
        <f>NR_to_Cash!F$9</f>
        <v>-172910.78815747867</v>
      </c>
      <c r="Q1119" s="1">
        <v>1112</v>
      </c>
      <c r="R1119" s="176">
        <v>14247.007609063061</v>
      </c>
      <c r="S1119" s="176">
        <v>229840.86004029959</v>
      </c>
      <c r="T1119" s="176">
        <v>146138.30956099811</v>
      </c>
      <c r="U1119" s="176">
        <v>83869.841456779279</v>
      </c>
      <c r="V1119" s="2"/>
      <c r="W1119" s="176">
        <v>-43015.240285764099</v>
      </c>
      <c r="X1119" s="176">
        <v>12555.165609275689</v>
      </c>
      <c r="Y1119" s="176">
        <v>-38891.639037978137</v>
      </c>
      <c r="Z1119" s="176">
        <v>46.15316221374087</v>
      </c>
      <c r="AA1119" s="2"/>
      <c r="AB1119" s="175">
        <v>-54723.468549817509</v>
      </c>
      <c r="AC1119" s="175">
        <v>-177401.26576231886</v>
      </c>
      <c r="AD1119" s="175">
        <v>-150226.47815209487</v>
      </c>
      <c r="AE1119" s="175">
        <v>-172910.78815747867</v>
      </c>
    </row>
    <row r="1120" spans="1:31">
      <c r="A1120" s="1">
        <v>1113</v>
      </c>
      <c r="B1120" s="176">
        <f>'T Revenue'!B1117-'Year 0'!G$8+'Year 0'!G$122</f>
        <v>-24523.484200968873</v>
      </c>
      <c r="C1120" s="176">
        <f>'T Revenue'!C1117-'Revenue Requirement'!C$4+'Revenue Requirement'!C$33</f>
        <v>136160.73852183833</v>
      </c>
      <c r="D1120" s="176">
        <f>'T Revenue'!D1117-'Revenue Requirement'!D$4+'Revenue Requirement'!D$33</f>
        <v>135656.11582504609</v>
      </c>
      <c r="E1120" s="176">
        <f>'T Revenue'!E1117-'Revenue Requirement'!E$4+'Revenue Requirement'!E$33</f>
        <v>104941.50159023539</v>
      </c>
      <c r="G1120" s="179" t="e">
        <f ca="1"/>
        <v>#NAME?</v>
      </c>
      <c r="H1120" s="179" t="e">
        <f ca="1"/>
        <v>#NAME?</v>
      </c>
      <c r="I1120" s="179" t="e">
        <f ca="1"/>
        <v>#NAME?</v>
      </c>
      <c r="J1120" s="179" t="e">
        <f ca="1"/>
        <v>#NAME?</v>
      </c>
      <c r="L1120" s="175">
        <f>NR_to_Cash!C$9</f>
        <v>-54723.468549817509</v>
      </c>
      <c r="M1120" s="175">
        <f>NR_to_Cash!D$9</f>
        <v>-177401.26576231886</v>
      </c>
      <c r="N1120" s="175">
        <f>NR_to_Cash!E$9</f>
        <v>-150226.47815209487</v>
      </c>
      <c r="O1120" s="175">
        <f>NR_to_Cash!F$9</f>
        <v>-172910.78815747867</v>
      </c>
      <c r="Q1120" s="1">
        <v>1113</v>
      </c>
      <c r="R1120" s="176">
        <v>-24523.484200968873</v>
      </c>
      <c r="S1120" s="176">
        <v>136160.73852183833</v>
      </c>
      <c r="T1120" s="176">
        <v>135656.11582504609</v>
      </c>
      <c r="U1120" s="176">
        <v>104941.50159023539</v>
      </c>
      <c r="V1120" s="2"/>
      <c r="W1120" s="176">
        <v>6004.1776566860499</v>
      </c>
      <c r="X1120" s="176">
        <v>-13101.498777731555</v>
      </c>
      <c r="Y1120" s="176">
        <v>9106.1178700604942</v>
      </c>
      <c r="Z1120" s="176">
        <v>-42379.518668784061</v>
      </c>
      <c r="AA1120" s="2"/>
      <c r="AB1120" s="175">
        <v>-54723.468549817509</v>
      </c>
      <c r="AC1120" s="175">
        <v>-177401.26576231886</v>
      </c>
      <c r="AD1120" s="175">
        <v>-150226.47815209487</v>
      </c>
      <c r="AE1120" s="175">
        <v>-172910.78815747867</v>
      </c>
    </row>
    <row r="1121" spans="1:31">
      <c r="A1121" s="1">
        <v>1114</v>
      </c>
      <c r="B1121" s="176">
        <f>'T Revenue'!B1118-'Year 0'!G$8+'Year 0'!G$122</f>
        <v>25297.517646284308</v>
      </c>
      <c r="C1121" s="176">
        <f>'T Revenue'!C1118-'Revenue Requirement'!C$4+'Revenue Requirement'!C$33</f>
        <v>247801.18643540959</v>
      </c>
      <c r="D1121" s="176">
        <f>'T Revenue'!D1118-'Revenue Requirement'!D$4+'Revenue Requirement'!D$33</f>
        <v>218685.96316220891</v>
      </c>
      <c r="E1121" s="176">
        <f>'T Revenue'!E1118-'Revenue Requirement'!E$4+'Revenue Requirement'!E$33</f>
        <v>168759.12047359301</v>
      </c>
      <c r="G1121" s="179" t="e">
        <f ca="1"/>
        <v>#NAME?</v>
      </c>
      <c r="H1121" s="179" t="e">
        <f ca="1"/>
        <v>#NAME?</v>
      </c>
      <c r="I1121" s="179" t="e">
        <f ca="1"/>
        <v>#NAME?</v>
      </c>
      <c r="J1121" s="179" t="e">
        <f ca="1"/>
        <v>#NAME?</v>
      </c>
      <c r="L1121" s="175">
        <f>NR_to_Cash!C$9</f>
        <v>-54723.468549817509</v>
      </c>
      <c r="M1121" s="175">
        <f>NR_to_Cash!D$9</f>
        <v>-177401.26576231886</v>
      </c>
      <c r="N1121" s="175">
        <f>NR_to_Cash!E$9</f>
        <v>-150226.47815209487</v>
      </c>
      <c r="O1121" s="175">
        <f>NR_to_Cash!F$9</f>
        <v>-172910.78815747867</v>
      </c>
      <c r="Q1121" s="1">
        <v>1114</v>
      </c>
      <c r="R1121" s="176">
        <v>25297.517646284308</v>
      </c>
      <c r="S1121" s="176">
        <v>247801.18643540959</v>
      </c>
      <c r="T1121" s="176">
        <v>218685.96316220891</v>
      </c>
      <c r="U1121" s="176">
        <v>168759.12047359301</v>
      </c>
      <c r="V1121" s="2"/>
      <c r="W1121" s="176">
        <v>-10047.560361960204</v>
      </c>
      <c r="X1121" s="176">
        <v>-39709.791205624817</v>
      </c>
      <c r="Y1121" s="176">
        <v>-15215.374486722285</v>
      </c>
      <c r="Z1121" s="176">
        <v>-55364.337865163805</v>
      </c>
      <c r="AA1121" s="2"/>
      <c r="AB1121" s="175">
        <v>-54723.468549817509</v>
      </c>
      <c r="AC1121" s="175">
        <v>-177401.26576231886</v>
      </c>
      <c r="AD1121" s="175">
        <v>-150226.47815209487</v>
      </c>
      <c r="AE1121" s="175">
        <v>-172910.78815747867</v>
      </c>
    </row>
    <row r="1122" spans="1:31">
      <c r="A1122" s="1">
        <v>1115</v>
      </c>
      <c r="B1122" s="176">
        <f>'T Revenue'!B1119-'Year 0'!G$8+'Year 0'!G$122</f>
        <v>38873.268301485106</v>
      </c>
      <c r="C1122" s="176">
        <f>'T Revenue'!C1119-'Revenue Requirement'!C$4+'Revenue Requirement'!C$33</f>
        <v>275320.97447277512</v>
      </c>
      <c r="D1122" s="176">
        <f>'T Revenue'!D1119-'Revenue Requirement'!D$4+'Revenue Requirement'!D$33</f>
        <v>159137.91449798597</v>
      </c>
      <c r="E1122" s="176">
        <f>'T Revenue'!E1119-'Revenue Requirement'!E$4+'Revenue Requirement'!E$33</f>
        <v>171659.35671811574</v>
      </c>
      <c r="G1122" s="179" t="e">
        <f ca="1"/>
        <v>#NAME?</v>
      </c>
      <c r="H1122" s="179" t="e">
        <f ca="1"/>
        <v>#NAME?</v>
      </c>
      <c r="I1122" s="179" t="e">
        <f ca="1"/>
        <v>#NAME?</v>
      </c>
      <c r="J1122" s="179" t="e">
        <f ca="1"/>
        <v>#NAME?</v>
      </c>
      <c r="L1122" s="175">
        <f>NR_to_Cash!C$9</f>
        <v>-54723.468549817509</v>
      </c>
      <c r="M1122" s="175">
        <f>NR_to_Cash!D$9</f>
        <v>-177401.26576231886</v>
      </c>
      <c r="N1122" s="175">
        <f>NR_to_Cash!E$9</f>
        <v>-150226.47815209487</v>
      </c>
      <c r="O1122" s="175">
        <f>NR_to_Cash!F$9</f>
        <v>-172910.78815747867</v>
      </c>
      <c r="Q1122" s="1">
        <v>1115</v>
      </c>
      <c r="R1122" s="176">
        <v>38873.268301485106</v>
      </c>
      <c r="S1122" s="176">
        <v>275320.97447277512</v>
      </c>
      <c r="T1122" s="176">
        <v>159137.91449798597</v>
      </c>
      <c r="U1122" s="176">
        <v>171659.35671811574</v>
      </c>
      <c r="V1122" s="2"/>
      <c r="W1122" s="176">
        <v>-55769.018026159611</v>
      </c>
      <c r="X1122" s="176">
        <v>-13820.077466362622</v>
      </c>
      <c r="Y1122" s="176">
        <v>-22435.433147840435</v>
      </c>
      <c r="Z1122" s="176">
        <v>-25603.919658241095</v>
      </c>
      <c r="AA1122" s="2"/>
      <c r="AB1122" s="175">
        <v>-54723.468549817509</v>
      </c>
      <c r="AC1122" s="175">
        <v>-177401.26576231886</v>
      </c>
      <c r="AD1122" s="175">
        <v>-150226.47815209487</v>
      </c>
      <c r="AE1122" s="175">
        <v>-172910.78815747867</v>
      </c>
    </row>
    <row r="1123" spans="1:31">
      <c r="A1123" s="1">
        <v>1116</v>
      </c>
      <c r="B1123" s="176">
        <f>'T Revenue'!B1120-'Year 0'!G$8+'Year 0'!G$122</f>
        <v>-1287.5550327671226</v>
      </c>
      <c r="C1123" s="176">
        <f>'T Revenue'!C1120-'Revenue Requirement'!C$4+'Revenue Requirement'!C$33</f>
        <v>213291.92107383464</v>
      </c>
      <c r="D1123" s="176">
        <f>'T Revenue'!D1120-'Revenue Requirement'!D$4+'Revenue Requirement'!D$33</f>
        <v>198947.69960282394</v>
      </c>
      <c r="E1123" s="176">
        <f>'T Revenue'!E1120-'Revenue Requirement'!E$4+'Revenue Requirement'!E$33</f>
        <v>243217.52392026689</v>
      </c>
      <c r="G1123" s="179" t="e">
        <f ca="1"/>
        <v>#NAME?</v>
      </c>
      <c r="H1123" s="179" t="e">
        <f ca="1"/>
        <v>#NAME?</v>
      </c>
      <c r="I1123" s="179" t="e">
        <f ca="1"/>
        <v>#NAME?</v>
      </c>
      <c r="J1123" s="179" t="e">
        <f ca="1"/>
        <v>#NAME?</v>
      </c>
      <c r="L1123" s="175">
        <f>NR_to_Cash!C$9</f>
        <v>-54723.468549817509</v>
      </c>
      <c r="M1123" s="175">
        <f>NR_to_Cash!D$9</f>
        <v>-177401.26576231886</v>
      </c>
      <c r="N1123" s="175">
        <f>NR_to_Cash!E$9</f>
        <v>-150226.47815209487</v>
      </c>
      <c r="O1123" s="175">
        <f>NR_to_Cash!F$9</f>
        <v>-172910.78815747867</v>
      </c>
      <c r="Q1123" s="1">
        <v>1116</v>
      </c>
      <c r="R1123" s="176">
        <v>-1287.5550327671226</v>
      </c>
      <c r="S1123" s="176">
        <v>213291.92107383464</v>
      </c>
      <c r="T1123" s="176">
        <v>198947.69960282394</v>
      </c>
      <c r="U1123" s="176">
        <v>243217.52392026689</v>
      </c>
      <c r="V1123" s="2"/>
      <c r="W1123" s="176">
        <v>-13354.509083760786</v>
      </c>
      <c r="X1123" s="176">
        <v>-33575.036358229583</v>
      </c>
      <c r="Y1123" s="176">
        <v>9761.3141251103953</v>
      </c>
      <c r="Z1123" s="176">
        <v>-31728.842264484148</v>
      </c>
      <c r="AA1123" s="2"/>
      <c r="AB1123" s="175">
        <v>-54723.468549817509</v>
      </c>
      <c r="AC1123" s="175">
        <v>-177401.26576231886</v>
      </c>
      <c r="AD1123" s="175">
        <v>-150226.47815209487</v>
      </c>
      <c r="AE1123" s="175">
        <v>-172910.78815747867</v>
      </c>
    </row>
    <row r="1124" spans="1:31">
      <c r="A1124" s="1">
        <v>1117</v>
      </c>
      <c r="B1124" s="176">
        <f>'T Revenue'!B1121-'Year 0'!G$8+'Year 0'!G$122</f>
        <v>6913.6890966983046</v>
      </c>
      <c r="C1124" s="176">
        <f>'T Revenue'!C1121-'Revenue Requirement'!C$4+'Revenue Requirement'!C$33</f>
        <v>226976.89539906452</v>
      </c>
      <c r="D1124" s="176">
        <f>'T Revenue'!D1121-'Revenue Requirement'!D$4+'Revenue Requirement'!D$33</f>
        <v>176540.41561122658</v>
      </c>
      <c r="E1124" s="176">
        <f>'T Revenue'!E1121-'Revenue Requirement'!E$4+'Revenue Requirement'!E$33</f>
        <v>143304.6668182963</v>
      </c>
      <c r="G1124" s="179" t="e">
        <f ca="1"/>
        <v>#NAME?</v>
      </c>
      <c r="H1124" s="179" t="e">
        <f ca="1"/>
        <v>#NAME?</v>
      </c>
      <c r="I1124" s="179" t="e">
        <f ca="1"/>
        <v>#NAME?</v>
      </c>
      <c r="J1124" s="179" t="e">
        <f ca="1"/>
        <v>#NAME?</v>
      </c>
      <c r="L1124" s="175">
        <f>NR_to_Cash!C$9</f>
        <v>-54723.468549817509</v>
      </c>
      <c r="M1124" s="175">
        <f>NR_to_Cash!D$9</f>
        <v>-177401.26576231886</v>
      </c>
      <c r="N1124" s="175">
        <f>NR_to_Cash!E$9</f>
        <v>-150226.47815209487</v>
      </c>
      <c r="O1124" s="175">
        <f>NR_to_Cash!F$9</f>
        <v>-172910.78815747867</v>
      </c>
      <c r="Q1124" s="1">
        <v>1117</v>
      </c>
      <c r="R1124" s="176">
        <v>6913.6890966983046</v>
      </c>
      <c r="S1124" s="176">
        <v>226976.89539906452</v>
      </c>
      <c r="T1124" s="176">
        <v>176540.41561122658</v>
      </c>
      <c r="U1124" s="176">
        <v>143304.6668182963</v>
      </c>
      <c r="V1124" s="2"/>
      <c r="W1124" s="176">
        <v>-8359.1531564116012</v>
      </c>
      <c r="X1124" s="176">
        <v>-48402.172916435404</v>
      </c>
      <c r="Y1124" s="176">
        <v>7615.7422038547229</v>
      </c>
      <c r="Z1124" s="176">
        <v>9267.6012586660217</v>
      </c>
      <c r="AA1124" s="2"/>
      <c r="AB1124" s="175">
        <v>-54723.468549817509</v>
      </c>
      <c r="AC1124" s="175">
        <v>-177401.26576231886</v>
      </c>
      <c r="AD1124" s="175">
        <v>-150226.47815209487</v>
      </c>
      <c r="AE1124" s="175">
        <v>-172910.78815747867</v>
      </c>
    </row>
    <row r="1125" spans="1:31">
      <c r="A1125" s="1">
        <v>1118</v>
      </c>
      <c r="B1125" s="176">
        <f>'T Revenue'!B1122-'Year 0'!G$8+'Year 0'!G$122</f>
        <v>24034.221751736477</v>
      </c>
      <c r="C1125" s="176">
        <f>'T Revenue'!C1122-'Revenue Requirement'!C$4+'Revenue Requirement'!C$33</f>
        <v>319250.05844853027</v>
      </c>
      <c r="D1125" s="176">
        <f>'T Revenue'!D1122-'Revenue Requirement'!D$4+'Revenue Requirement'!D$33</f>
        <v>263192.70193303353</v>
      </c>
      <c r="E1125" s="176">
        <f>'T Revenue'!E1122-'Revenue Requirement'!E$4+'Revenue Requirement'!E$33</f>
        <v>163110.38934463123</v>
      </c>
      <c r="G1125" s="179" t="e">
        <f ca="1"/>
        <v>#NAME?</v>
      </c>
      <c r="H1125" s="179" t="e">
        <f ca="1"/>
        <v>#NAME?</v>
      </c>
      <c r="I1125" s="179" t="e">
        <f ca="1"/>
        <v>#NAME?</v>
      </c>
      <c r="J1125" s="179" t="e">
        <f ca="1"/>
        <v>#NAME?</v>
      </c>
      <c r="L1125" s="175">
        <f>NR_to_Cash!C$9</f>
        <v>-54723.468549817509</v>
      </c>
      <c r="M1125" s="175">
        <f>NR_to_Cash!D$9</f>
        <v>-177401.26576231886</v>
      </c>
      <c r="N1125" s="175">
        <f>NR_to_Cash!E$9</f>
        <v>-150226.47815209487</v>
      </c>
      <c r="O1125" s="175">
        <f>NR_to_Cash!F$9</f>
        <v>-172910.78815747867</v>
      </c>
      <c r="Q1125" s="1">
        <v>1118</v>
      </c>
      <c r="R1125" s="176">
        <v>24034.221751736477</v>
      </c>
      <c r="S1125" s="176">
        <v>319250.05844853027</v>
      </c>
      <c r="T1125" s="176">
        <v>263192.70193303353</v>
      </c>
      <c r="U1125" s="176">
        <v>163110.38934463123</v>
      </c>
      <c r="V1125" s="2"/>
      <c r="W1125" s="176">
        <v>-53935.877721945988</v>
      </c>
      <c r="X1125" s="176">
        <v>-21387.389047586592</v>
      </c>
      <c r="Y1125" s="176">
        <v>-4623.5280347212683</v>
      </c>
      <c r="Z1125" s="176">
        <v>-35685.380666384008</v>
      </c>
      <c r="AA1125" s="2"/>
      <c r="AB1125" s="175">
        <v>-54723.468549817509</v>
      </c>
      <c r="AC1125" s="175">
        <v>-177401.26576231886</v>
      </c>
      <c r="AD1125" s="175">
        <v>-150226.47815209487</v>
      </c>
      <c r="AE1125" s="175">
        <v>-172910.78815747867</v>
      </c>
    </row>
    <row r="1126" spans="1:31">
      <c r="A1126" s="1">
        <v>1119</v>
      </c>
      <c r="B1126" s="176">
        <f>'T Revenue'!B1123-'Year 0'!G$8+'Year 0'!G$122</f>
        <v>14686.928322460502</v>
      </c>
      <c r="C1126" s="176">
        <f>'T Revenue'!C1123-'Revenue Requirement'!C$4+'Revenue Requirement'!C$33</f>
        <v>222127.82759229559</v>
      </c>
      <c r="D1126" s="176">
        <f>'T Revenue'!D1123-'Revenue Requirement'!D$4+'Revenue Requirement'!D$33</f>
        <v>149784.54777190206</v>
      </c>
      <c r="E1126" s="176">
        <f>'T Revenue'!E1123-'Revenue Requirement'!E$4+'Revenue Requirement'!E$33</f>
        <v>86942.116898088716</v>
      </c>
      <c r="G1126" s="179" t="e">
        <f ca="1"/>
        <v>#NAME?</v>
      </c>
      <c r="H1126" s="179" t="e">
        <f ca="1"/>
        <v>#NAME?</v>
      </c>
      <c r="I1126" s="179" t="e">
        <f ca="1"/>
        <v>#NAME?</v>
      </c>
      <c r="J1126" s="179" t="e">
        <f ca="1"/>
        <v>#NAME?</v>
      </c>
      <c r="L1126" s="175">
        <f>NR_to_Cash!C$9</f>
        <v>-54723.468549817509</v>
      </c>
      <c r="M1126" s="175">
        <f>NR_to_Cash!D$9</f>
        <v>-177401.26576231886</v>
      </c>
      <c r="N1126" s="175">
        <f>NR_to_Cash!E$9</f>
        <v>-150226.47815209487</v>
      </c>
      <c r="O1126" s="175">
        <f>NR_to_Cash!F$9</f>
        <v>-172910.78815747867</v>
      </c>
      <c r="Q1126" s="1">
        <v>1119</v>
      </c>
      <c r="R1126" s="176">
        <v>14686.928322460502</v>
      </c>
      <c r="S1126" s="176">
        <v>222127.82759229559</v>
      </c>
      <c r="T1126" s="176">
        <v>149784.54777190206</v>
      </c>
      <c r="U1126" s="176">
        <v>86942.116898088716</v>
      </c>
      <c r="V1126" s="2"/>
      <c r="W1126" s="176">
        <v>-5258.5471005373402</v>
      </c>
      <c r="X1126" s="176">
        <v>-775.19737221370451</v>
      </c>
      <c r="Y1126" s="176">
        <v>-10240.236559058772</v>
      </c>
      <c r="Z1126" s="176">
        <v>56994.340584964026</v>
      </c>
      <c r="AA1126" s="2"/>
      <c r="AB1126" s="175">
        <v>-54723.468549817509</v>
      </c>
      <c r="AC1126" s="175">
        <v>-177401.26576231886</v>
      </c>
      <c r="AD1126" s="175">
        <v>-150226.47815209487</v>
      </c>
      <c r="AE1126" s="175">
        <v>-172910.78815747867</v>
      </c>
    </row>
    <row r="1127" spans="1:31">
      <c r="A1127" s="1">
        <v>1120</v>
      </c>
      <c r="B1127" s="176">
        <f>'T Revenue'!B1124-'Year 0'!G$8+'Year 0'!G$122</f>
        <v>-918.46911823609844</v>
      </c>
      <c r="C1127" s="176">
        <f>'T Revenue'!C1124-'Revenue Requirement'!C$4+'Revenue Requirement'!C$33</f>
        <v>246726.1835886531</v>
      </c>
      <c r="D1127" s="176">
        <f>'T Revenue'!D1124-'Revenue Requirement'!D$4+'Revenue Requirement'!D$33</f>
        <v>146583.68376056151</v>
      </c>
      <c r="E1127" s="176">
        <f>'T Revenue'!E1124-'Revenue Requirement'!E$4+'Revenue Requirement'!E$33</f>
        <v>41184.534963532118</v>
      </c>
      <c r="G1127" s="179" t="e">
        <f ca="1"/>
        <v>#NAME?</v>
      </c>
      <c r="H1127" s="179" t="e">
        <f ca="1"/>
        <v>#NAME?</v>
      </c>
      <c r="I1127" s="179" t="e">
        <f ca="1"/>
        <v>#NAME?</v>
      </c>
      <c r="J1127" s="179" t="e">
        <f ca="1"/>
        <v>#NAME?</v>
      </c>
      <c r="L1127" s="175">
        <f>NR_to_Cash!C$9</f>
        <v>-54723.468549817509</v>
      </c>
      <c r="M1127" s="175">
        <f>NR_to_Cash!D$9</f>
        <v>-177401.26576231886</v>
      </c>
      <c r="N1127" s="175">
        <f>NR_to_Cash!E$9</f>
        <v>-150226.47815209487</v>
      </c>
      <c r="O1127" s="175">
        <f>NR_to_Cash!F$9</f>
        <v>-172910.78815747867</v>
      </c>
      <c r="Q1127" s="1">
        <v>1120</v>
      </c>
      <c r="R1127" s="176">
        <v>-918.46911823609844</v>
      </c>
      <c r="S1127" s="176">
        <v>246726.1835886531</v>
      </c>
      <c r="T1127" s="176">
        <v>146583.68376056151</v>
      </c>
      <c r="U1127" s="176">
        <v>41184.534963532118</v>
      </c>
      <c r="V1127" s="2"/>
      <c r="W1127" s="176">
        <v>6356.9949445863022</v>
      </c>
      <c r="X1127" s="176">
        <v>-31807.565929467557</v>
      </c>
      <c r="Y1127" s="176">
        <v>-32729.887893600389</v>
      </c>
      <c r="Z1127" s="176">
        <v>-21664.984735944541</v>
      </c>
      <c r="AA1127" s="2"/>
      <c r="AB1127" s="175">
        <v>-54723.468549817509</v>
      </c>
      <c r="AC1127" s="175">
        <v>-177401.26576231886</v>
      </c>
      <c r="AD1127" s="175">
        <v>-150226.47815209487</v>
      </c>
      <c r="AE1127" s="175">
        <v>-172910.78815747867</v>
      </c>
    </row>
    <row r="1128" spans="1:31">
      <c r="A1128" s="1">
        <v>1121</v>
      </c>
      <c r="B1128" s="176">
        <f>'T Revenue'!B1125-'Year 0'!G$8+'Year 0'!G$122</f>
        <v>-1966.6853343294933</v>
      </c>
      <c r="C1128" s="176">
        <f>'T Revenue'!C1125-'Revenue Requirement'!C$4+'Revenue Requirement'!C$33</f>
        <v>255555.5929766905</v>
      </c>
      <c r="D1128" s="176">
        <f>'T Revenue'!D1125-'Revenue Requirement'!D$4+'Revenue Requirement'!D$33</f>
        <v>164393.32662499067</v>
      </c>
      <c r="E1128" s="176">
        <f>'T Revenue'!E1125-'Revenue Requirement'!E$4+'Revenue Requirement'!E$33</f>
        <v>128935.20288840099</v>
      </c>
      <c r="G1128" s="179" t="e">
        <f ca="1"/>
        <v>#NAME?</v>
      </c>
      <c r="H1128" s="179" t="e">
        <f ca="1"/>
        <v>#NAME?</v>
      </c>
      <c r="I1128" s="179" t="e">
        <f ca="1"/>
        <v>#NAME?</v>
      </c>
      <c r="J1128" s="179" t="e">
        <f ca="1"/>
        <v>#NAME?</v>
      </c>
      <c r="L1128" s="175">
        <f>NR_to_Cash!C$9</f>
        <v>-54723.468549817509</v>
      </c>
      <c r="M1128" s="175">
        <f>NR_to_Cash!D$9</f>
        <v>-177401.26576231886</v>
      </c>
      <c r="N1128" s="175">
        <f>NR_to_Cash!E$9</f>
        <v>-150226.47815209487</v>
      </c>
      <c r="O1128" s="175">
        <f>NR_to_Cash!F$9</f>
        <v>-172910.78815747867</v>
      </c>
      <c r="Q1128" s="1">
        <v>1121</v>
      </c>
      <c r="R1128" s="176">
        <v>-1966.6853343294933</v>
      </c>
      <c r="S1128" s="176">
        <v>255555.5929766905</v>
      </c>
      <c r="T1128" s="176">
        <v>164393.32662499067</v>
      </c>
      <c r="U1128" s="176">
        <v>128935.20288840099</v>
      </c>
      <c r="V1128" s="2"/>
      <c r="W1128" s="176">
        <v>-9797.966477917158</v>
      </c>
      <c r="X1128" s="176">
        <v>-17774.920175486011</v>
      </c>
      <c r="Y1128" s="176">
        <v>-19148.466559659922</v>
      </c>
      <c r="Z1128" s="176">
        <v>-24205.412340955809</v>
      </c>
      <c r="AA1128" s="2"/>
      <c r="AB1128" s="175">
        <v>-54723.468549817509</v>
      </c>
      <c r="AC1128" s="175">
        <v>-177401.26576231886</v>
      </c>
      <c r="AD1128" s="175">
        <v>-150226.47815209487</v>
      </c>
      <c r="AE1128" s="175">
        <v>-172910.78815747867</v>
      </c>
    </row>
    <row r="1129" spans="1:31">
      <c r="A1129" s="1">
        <v>1122</v>
      </c>
      <c r="B1129" s="176">
        <f>'T Revenue'!B1126-'Year 0'!G$8+'Year 0'!G$122</f>
        <v>-8698.1463674793486</v>
      </c>
      <c r="C1129" s="176">
        <f>'T Revenue'!C1126-'Revenue Requirement'!C$4+'Revenue Requirement'!C$33</f>
        <v>258031.14237220446</v>
      </c>
      <c r="D1129" s="176">
        <f>'T Revenue'!D1126-'Revenue Requirement'!D$4+'Revenue Requirement'!D$33</f>
        <v>171222.96783476369</v>
      </c>
      <c r="E1129" s="176">
        <f>'T Revenue'!E1126-'Revenue Requirement'!E$4+'Revenue Requirement'!E$33</f>
        <v>88472.10866287793</v>
      </c>
      <c r="G1129" s="179" t="e">
        <f ca="1"/>
        <v>#NAME?</v>
      </c>
      <c r="H1129" s="179" t="e">
        <f ca="1"/>
        <v>#NAME?</v>
      </c>
      <c r="I1129" s="179" t="e">
        <f ca="1"/>
        <v>#NAME?</v>
      </c>
      <c r="J1129" s="179" t="e">
        <f ca="1"/>
        <v>#NAME?</v>
      </c>
      <c r="L1129" s="175">
        <f>NR_to_Cash!C$9</f>
        <v>-54723.468549817509</v>
      </c>
      <c r="M1129" s="175">
        <f>NR_to_Cash!D$9</f>
        <v>-177401.26576231886</v>
      </c>
      <c r="N1129" s="175">
        <f>NR_to_Cash!E$9</f>
        <v>-150226.47815209487</v>
      </c>
      <c r="O1129" s="175">
        <f>NR_to_Cash!F$9</f>
        <v>-172910.78815747867</v>
      </c>
      <c r="Q1129" s="1">
        <v>1122</v>
      </c>
      <c r="R1129" s="176">
        <v>-8698.1463674793486</v>
      </c>
      <c r="S1129" s="176">
        <v>258031.14237220446</v>
      </c>
      <c r="T1129" s="176">
        <v>171222.96783476369</v>
      </c>
      <c r="U1129" s="176">
        <v>88472.10866287793</v>
      </c>
      <c r="V1129" s="2"/>
      <c r="W1129" s="176">
        <v>-26700.974168121116</v>
      </c>
      <c r="X1129" s="176">
        <v>-14990.880213741213</v>
      </c>
      <c r="Y1129" s="176">
        <v>-27521.382634984097</v>
      </c>
      <c r="Z1129" s="176">
        <v>19523.251072554616</v>
      </c>
      <c r="AA1129" s="2"/>
      <c r="AB1129" s="175">
        <v>-54723.468549817509</v>
      </c>
      <c r="AC1129" s="175">
        <v>-177401.26576231886</v>
      </c>
      <c r="AD1129" s="175">
        <v>-150226.47815209487</v>
      </c>
      <c r="AE1129" s="175">
        <v>-172910.78815747867</v>
      </c>
    </row>
    <row r="1130" spans="1:31">
      <c r="A1130" s="1">
        <v>1123</v>
      </c>
      <c r="B1130" s="176">
        <f>'T Revenue'!B1127-'Year 0'!G$8+'Year 0'!G$122</f>
        <v>7453.324325211579</v>
      </c>
      <c r="C1130" s="176">
        <f>'T Revenue'!C1127-'Revenue Requirement'!C$4+'Revenue Requirement'!C$33</f>
        <v>228073.85104257357</v>
      </c>
      <c r="D1130" s="176">
        <f>'T Revenue'!D1127-'Revenue Requirement'!D$4+'Revenue Requirement'!D$33</f>
        <v>201317.66276978981</v>
      </c>
      <c r="E1130" s="176">
        <f>'T Revenue'!E1127-'Revenue Requirement'!E$4+'Revenue Requirement'!E$33</f>
        <v>69631.224993533455</v>
      </c>
      <c r="G1130" s="179" t="e">
        <f ca="1"/>
        <v>#NAME?</v>
      </c>
      <c r="H1130" s="179" t="e">
        <f ca="1"/>
        <v>#NAME?</v>
      </c>
      <c r="I1130" s="179" t="e">
        <f ca="1"/>
        <v>#NAME?</v>
      </c>
      <c r="J1130" s="179" t="e">
        <f ca="1"/>
        <v>#NAME?</v>
      </c>
      <c r="L1130" s="175">
        <f>NR_to_Cash!C$9</f>
        <v>-54723.468549817509</v>
      </c>
      <c r="M1130" s="175">
        <f>NR_to_Cash!D$9</f>
        <v>-177401.26576231886</v>
      </c>
      <c r="N1130" s="175">
        <f>NR_to_Cash!E$9</f>
        <v>-150226.47815209487</v>
      </c>
      <c r="O1130" s="175">
        <f>NR_to_Cash!F$9</f>
        <v>-172910.78815747867</v>
      </c>
      <c r="Q1130" s="1">
        <v>1123</v>
      </c>
      <c r="R1130" s="176">
        <v>7453.324325211579</v>
      </c>
      <c r="S1130" s="176">
        <v>228073.85104257357</v>
      </c>
      <c r="T1130" s="176">
        <v>201317.66276978981</v>
      </c>
      <c r="U1130" s="176">
        <v>69631.224993533455</v>
      </c>
      <c r="V1130" s="2"/>
      <c r="W1130" s="176">
        <v>6510.6354544627247</v>
      </c>
      <c r="X1130" s="176">
        <v>-2573.9215803951956</v>
      </c>
      <c r="Y1130" s="176">
        <v>-45544.243955080863</v>
      </c>
      <c r="Z1130" s="176">
        <v>-2972.7567851659842</v>
      </c>
      <c r="AA1130" s="2"/>
      <c r="AB1130" s="175">
        <v>-54723.468549817509</v>
      </c>
      <c r="AC1130" s="175">
        <v>-177401.26576231886</v>
      </c>
      <c r="AD1130" s="175">
        <v>-150226.47815209487</v>
      </c>
      <c r="AE1130" s="175">
        <v>-172910.78815747867</v>
      </c>
    </row>
    <row r="1131" spans="1:31">
      <c r="A1131" s="1">
        <v>1124</v>
      </c>
      <c r="B1131" s="176">
        <f>'T Revenue'!B1128-'Year 0'!G$8+'Year 0'!G$122</f>
        <v>18521.679498215206</v>
      </c>
      <c r="C1131" s="176">
        <f>'T Revenue'!C1128-'Revenue Requirement'!C$4+'Revenue Requirement'!C$33</f>
        <v>247431.45617238269</v>
      </c>
      <c r="D1131" s="176">
        <f>'T Revenue'!D1128-'Revenue Requirement'!D$4+'Revenue Requirement'!D$33</f>
        <v>184649.54478241922</v>
      </c>
      <c r="E1131" s="176">
        <f>'T Revenue'!E1128-'Revenue Requirement'!E$4+'Revenue Requirement'!E$33</f>
        <v>77515.859822257888</v>
      </c>
      <c r="G1131" s="179" t="e">
        <f ca="1"/>
        <v>#NAME?</v>
      </c>
      <c r="H1131" s="179" t="e">
        <f ca="1"/>
        <v>#NAME?</v>
      </c>
      <c r="I1131" s="179" t="e">
        <f ca="1"/>
        <v>#NAME?</v>
      </c>
      <c r="J1131" s="179" t="e">
        <f ca="1"/>
        <v>#NAME?</v>
      </c>
      <c r="L1131" s="175">
        <f>NR_to_Cash!C$9</f>
        <v>-54723.468549817509</v>
      </c>
      <c r="M1131" s="175">
        <f>NR_to_Cash!D$9</f>
        <v>-177401.26576231886</v>
      </c>
      <c r="N1131" s="175">
        <f>NR_to_Cash!E$9</f>
        <v>-150226.47815209487</v>
      </c>
      <c r="O1131" s="175">
        <f>NR_to_Cash!F$9</f>
        <v>-172910.78815747867</v>
      </c>
      <c r="Q1131" s="1">
        <v>1124</v>
      </c>
      <c r="R1131" s="176">
        <v>18521.679498215206</v>
      </c>
      <c r="S1131" s="176">
        <v>247431.45617238269</v>
      </c>
      <c r="T1131" s="176">
        <v>184649.54478241922</v>
      </c>
      <c r="U1131" s="176">
        <v>77515.859822257888</v>
      </c>
      <c r="V1131" s="2"/>
      <c r="W1131" s="176">
        <v>-20325.644314773032</v>
      </c>
      <c r="X1131" s="176">
        <v>471.72184251435101</v>
      </c>
      <c r="Y1131" s="176">
        <v>-3182.5538596403785</v>
      </c>
      <c r="Z1131" s="176">
        <v>3290.3234259698074</v>
      </c>
      <c r="AA1131" s="2"/>
      <c r="AB1131" s="175">
        <v>-54723.468549817509</v>
      </c>
      <c r="AC1131" s="175">
        <v>-177401.26576231886</v>
      </c>
      <c r="AD1131" s="175">
        <v>-150226.47815209487</v>
      </c>
      <c r="AE1131" s="175">
        <v>-172910.78815747867</v>
      </c>
    </row>
    <row r="1132" spans="1:31">
      <c r="A1132" s="1">
        <v>1125</v>
      </c>
      <c r="B1132" s="176">
        <f>'T Revenue'!B1129-'Year 0'!G$8+'Year 0'!G$122</f>
        <v>-16533.531887303805</v>
      </c>
      <c r="C1132" s="176">
        <f>'T Revenue'!C1129-'Revenue Requirement'!C$4+'Revenue Requirement'!C$33</f>
        <v>212852.91066258471</v>
      </c>
      <c r="D1132" s="176">
        <f>'T Revenue'!D1129-'Revenue Requirement'!D$4+'Revenue Requirement'!D$33</f>
        <v>144586.08528692368</v>
      </c>
      <c r="E1132" s="176">
        <f>'T Revenue'!E1129-'Revenue Requirement'!E$4+'Revenue Requirement'!E$33</f>
        <v>49719.530590839451</v>
      </c>
      <c r="G1132" s="179" t="e">
        <f ca="1"/>
        <v>#NAME?</v>
      </c>
      <c r="H1132" s="179" t="e">
        <f ca="1"/>
        <v>#NAME?</v>
      </c>
      <c r="I1132" s="179" t="e">
        <f ca="1"/>
        <v>#NAME?</v>
      </c>
      <c r="J1132" s="179" t="e">
        <f ca="1"/>
        <v>#NAME?</v>
      </c>
      <c r="L1132" s="175">
        <f>NR_to_Cash!C$9</f>
        <v>-54723.468549817509</v>
      </c>
      <c r="M1132" s="175">
        <f>NR_to_Cash!D$9</f>
        <v>-177401.26576231886</v>
      </c>
      <c r="N1132" s="175">
        <f>NR_to_Cash!E$9</f>
        <v>-150226.47815209487</v>
      </c>
      <c r="O1132" s="175">
        <f>NR_to_Cash!F$9</f>
        <v>-172910.78815747867</v>
      </c>
      <c r="Q1132" s="1">
        <v>1125</v>
      </c>
      <c r="R1132" s="176">
        <v>-16533.531887303805</v>
      </c>
      <c r="S1132" s="176">
        <v>212852.91066258471</v>
      </c>
      <c r="T1132" s="176">
        <v>144586.08528692368</v>
      </c>
      <c r="U1132" s="176">
        <v>49719.530590839451</v>
      </c>
      <c r="V1132" s="2"/>
      <c r="W1132" s="176">
        <v>-34588.0218662353</v>
      </c>
      <c r="X1132" s="176">
        <v>-12601.556939464295</v>
      </c>
      <c r="Y1132" s="176">
        <v>-21761.908362627961</v>
      </c>
      <c r="Z1132" s="176">
        <v>-13689.236627320061</v>
      </c>
      <c r="AA1132" s="2"/>
      <c r="AB1132" s="175">
        <v>-54723.468549817509</v>
      </c>
      <c r="AC1132" s="175">
        <v>-177401.26576231886</v>
      </c>
      <c r="AD1132" s="175">
        <v>-150226.47815209487</v>
      </c>
      <c r="AE1132" s="175">
        <v>-172910.78815747867</v>
      </c>
    </row>
    <row r="1133" spans="1:31">
      <c r="A1133" s="1">
        <v>1126</v>
      </c>
      <c r="B1133" s="176">
        <f>'T Revenue'!B1130-'Year 0'!G$8+'Year 0'!G$122</f>
        <v>27566.054610881954</v>
      </c>
      <c r="C1133" s="176">
        <f>'T Revenue'!C1130-'Revenue Requirement'!C$4+'Revenue Requirement'!C$33</f>
        <v>229683.14846415701</v>
      </c>
      <c r="D1133" s="176">
        <f>'T Revenue'!D1130-'Revenue Requirement'!D$4+'Revenue Requirement'!D$33</f>
        <v>195521.40585993649</v>
      </c>
      <c r="E1133" s="176">
        <f>'T Revenue'!E1130-'Revenue Requirement'!E$4+'Revenue Requirement'!E$33</f>
        <v>65238.302696579602</v>
      </c>
      <c r="G1133" s="179" t="e">
        <f ca="1"/>
        <v>#NAME?</v>
      </c>
      <c r="H1133" s="179" t="e">
        <f ca="1"/>
        <v>#NAME?</v>
      </c>
      <c r="I1133" s="179" t="e">
        <f ca="1"/>
        <v>#NAME?</v>
      </c>
      <c r="J1133" s="179" t="e">
        <f ca="1"/>
        <v>#NAME?</v>
      </c>
      <c r="L1133" s="175">
        <f>NR_to_Cash!C$9</f>
        <v>-54723.468549817509</v>
      </c>
      <c r="M1133" s="175">
        <f>NR_to_Cash!D$9</f>
        <v>-177401.26576231886</v>
      </c>
      <c r="N1133" s="175">
        <f>NR_to_Cash!E$9</f>
        <v>-150226.47815209487</v>
      </c>
      <c r="O1133" s="175">
        <f>NR_to_Cash!F$9</f>
        <v>-172910.78815747867</v>
      </c>
      <c r="Q1133" s="1">
        <v>1126</v>
      </c>
      <c r="R1133" s="176">
        <v>27566.054610881954</v>
      </c>
      <c r="S1133" s="176">
        <v>229683.14846415701</v>
      </c>
      <c r="T1133" s="176">
        <v>195521.40585993649</v>
      </c>
      <c r="U1133" s="176">
        <v>65238.302696579602</v>
      </c>
      <c r="V1133" s="2"/>
      <c r="W1133" s="176">
        <v>-37010.544591571437</v>
      </c>
      <c r="X1133" s="176">
        <v>-29966.198336924659</v>
      </c>
      <c r="Y1133" s="176">
        <v>-17137.79600954568</v>
      </c>
      <c r="Z1133" s="176">
        <v>1917.1126973209903</v>
      </c>
      <c r="AA1133" s="2"/>
      <c r="AB1133" s="175">
        <v>-54723.468549817509</v>
      </c>
      <c r="AC1133" s="175">
        <v>-177401.26576231886</v>
      </c>
      <c r="AD1133" s="175">
        <v>-150226.47815209487</v>
      </c>
      <c r="AE1133" s="175">
        <v>-172910.78815747867</v>
      </c>
    </row>
    <row r="1134" spans="1:31">
      <c r="A1134" s="1">
        <v>1127</v>
      </c>
      <c r="B1134" s="176">
        <f>'T Revenue'!B1131-'Year 0'!G$8+'Year 0'!G$122</f>
        <v>13206.842633346794</v>
      </c>
      <c r="C1134" s="176">
        <f>'T Revenue'!C1131-'Revenue Requirement'!C$4+'Revenue Requirement'!C$33</f>
        <v>269430.20777076483</v>
      </c>
      <c r="D1134" s="176">
        <f>'T Revenue'!D1131-'Revenue Requirement'!D$4+'Revenue Requirement'!D$33</f>
        <v>167972.7577784264</v>
      </c>
      <c r="E1134" s="176">
        <f>'T Revenue'!E1131-'Revenue Requirement'!E$4+'Revenue Requirement'!E$33</f>
        <v>141984.18953074119</v>
      </c>
      <c r="G1134" s="179" t="e">
        <f ca="1"/>
        <v>#NAME?</v>
      </c>
      <c r="H1134" s="179" t="e">
        <f ca="1"/>
        <v>#NAME?</v>
      </c>
      <c r="I1134" s="179" t="e">
        <f ca="1"/>
        <v>#NAME?</v>
      </c>
      <c r="J1134" s="179" t="e">
        <f ca="1"/>
        <v>#NAME?</v>
      </c>
      <c r="L1134" s="175">
        <f>NR_to_Cash!C$9</f>
        <v>-54723.468549817509</v>
      </c>
      <c r="M1134" s="175">
        <f>NR_to_Cash!D$9</f>
        <v>-177401.26576231886</v>
      </c>
      <c r="N1134" s="175">
        <f>NR_to_Cash!E$9</f>
        <v>-150226.47815209487</v>
      </c>
      <c r="O1134" s="175">
        <f>NR_to_Cash!F$9</f>
        <v>-172910.78815747867</v>
      </c>
      <c r="Q1134" s="1">
        <v>1127</v>
      </c>
      <c r="R1134" s="176">
        <v>13206.842633346794</v>
      </c>
      <c r="S1134" s="176">
        <v>269430.20777076483</v>
      </c>
      <c r="T1134" s="176">
        <v>167972.7577784264</v>
      </c>
      <c r="U1134" s="176">
        <v>141984.18953074119</v>
      </c>
      <c r="V1134" s="2"/>
      <c r="W1134" s="176">
        <v>-11696.740919250413</v>
      </c>
      <c r="X1134" s="176">
        <v>-11390.113771352684</v>
      </c>
      <c r="Y1134" s="176">
        <v>15465.153112447122</v>
      </c>
      <c r="Z1134" s="176">
        <v>26722.208813980455</v>
      </c>
      <c r="AA1134" s="2"/>
      <c r="AB1134" s="175">
        <v>-54723.468549817509</v>
      </c>
      <c r="AC1134" s="175">
        <v>-177401.26576231886</v>
      </c>
      <c r="AD1134" s="175">
        <v>-150226.47815209487</v>
      </c>
      <c r="AE1134" s="175">
        <v>-172910.78815747867</v>
      </c>
    </row>
    <row r="1135" spans="1:31">
      <c r="A1135" s="1">
        <v>1128</v>
      </c>
      <c r="B1135" s="176">
        <f>'T Revenue'!B1132-'Year 0'!G$8+'Year 0'!G$122</f>
        <v>17531.44803092815</v>
      </c>
      <c r="C1135" s="176">
        <f>'T Revenue'!C1132-'Revenue Requirement'!C$4+'Revenue Requirement'!C$33</f>
        <v>216313.04924997664</v>
      </c>
      <c r="D1135" s="176">
        <f>'T Revenue'!D1132-'Revenue Requirement'!D$4+'Revenue Requirement'!D$33</f>
        <v>122182.05165599869</v>
      </c>
      <c r="E1135" s="176">
        <f>'T Revenue'!E1132-'Revenue Requirement'!E$4+'Revenue Requirement'!E$33</f>
        <v>149765.69201422203</v>
      </c>
      <c r="G1135" s="179" t="e">
        <f ca="1"/>
        <v>#NAME?</v>
      </c>
      <c r="H1135" s="179" t="e">
        <f ca="1"/>
        <v>#NAME?</v>
      </c>
      <c r="I1135" s="179" t="e">
        <f ca="1"/>
        <v>#NAME?</v>
      </c>
      <c r="J1135" s="179" t="e">
        <f ca="1"/>
        <v>#NAME?</v>
      </c>
      <c r="L1135" s="175">
        <f>NR_to_Cash!C$9</f>
        <v>-54723.468549817509</v>
      </c>
      <c r="M1135" s="175">
        <f>NR_to_Cash!D$9</f>
        <v>-177401.26576231886</v>
      </c>
      <c r="N1135" s="175">
        <f>NR_to_Cash!E$9</f>
        <v>-150226.47815209487</v>
      </c>
      <c r="O1135" s="175">
        <f>NR_to_Cash!F$9</f>
        <v>-172910.78815747867</v>
      </c>
      <c r="Q1135" s="1">
        <v>1128</v>
      </c>
      <c r="R1135" s="176">
        <v>17531.44803092815</v>
      </c>
      <c r="S1135" s="176">
        <v>216313.04924997664</v>
      </c>
      <c r="T1135" s="176">
        <v>122182.05165599869</v>
      </c>
      <c r="U1135" s="176">
        <v>149765.69201422203</v>
      </c>
      <c r="V1135" s="2"/>
      <c r="W1135" s="176">
        <v>-27653.05591951753</v>
      </c>
      <c r="X1135" s="176">
        <v>-85.783397393068299</v>
      </c>
      <c r="Y1135" s="176">
        <v>20408.240231703734</v>
      </c>
      <c r="Z1135" s="176">
        <v>-45500.593917778693</v>
      </c>
      <c r="AA1135" s="2"/>
      <c r="AB1135" s="175">
        <v>-54723.468549817509</v>
      </c>
      <c r="AC1135" s="175">
        <v>-177401.26576231886</v>
      </c>
      <c r="AD1135" s="175">
        <v>-150226.47815209487</v>
      </c>
      <c r="AE1135" s="175">
        <v>-172910.78815747867</v>
      </c>
    </row>
    <row r="1136" spans="1:31">
      <c r="A1136" s="1">
        <v>1129</v>
      </c>
      <c r="B1136" s="176">
        <f>'T Revenue'!B1133-'Year 0'!G$8+'Year 0'!G$122</f>
        <v>8527.0663928613067</v>
      </c>
      <c r="C1136" s="176">
        <f>'T Revenue'!C1133-'Revenue Requirement'!C$4+'Revenue Requirement'!C$33</f>
        <v>277732.67437146464</v>
      </c>
      <c r="D1136" s="176">
        <f>'T Revenue'!D1133-'Revenue Requirement'!D$4+'Revenue Requirement'!D$33</f>
        <v>174368.62122667092</v>
      </c>
      <c r="E1136" s="176">
        <f>'T Revenue'!E1133-'Revenue Requirement'!E$4+'Revenue Requirement'!E$33</f>
        <v>106452.80961413146</v>
      </c>
      <c r="G1136" s="179" t="e">
        <f ca="1"/>
        <v>#NAME?</v>
      </c>
      <c r="H1136" s="179" t="e">
        <f ca="1"/>
        <v>#NAME?</v>
      </c>
      <c r="I1136" s="179" t="e">
        <f ca="1"/>
        <v>#NAME?</v>
      </c>
      <c r="J1136" s="179" t="e">
        <f ca="1"/>
        <v>#NAME?</v>
      </c>
      <c r="L1136" s="175">
        <f>NR_to_Cash!C$9</f>
        <v>-54723.468549817509</v>
      </c>
      <c r="M1136" s="175">
        <f>NR_to_Cash!D$9</f>
        <v>-177401.26576231886</v>
      </c>
      <c r="N1136" s="175">
        <f>NR_to_Cash!E$9</f>
        <v>-150226.47815209487</v>
      </c>
      <c r="O1136" s="175">
        <f>NR_to_Cash!F$9</f>
        <v>-172910.78815747867</v>
      </c>
      <c r="Q1136" s="1">
        <v>1129</v>
      </c>
      <c r="R1136" s="176">
        <v>8527.0663928613067</v>
      </c>
      <c r="S1136" s="176">
        <v>277732.67437146464</v>
      </c>
      <c r="T1136" s="176">
        <v>174368.62122667092</v>
      </c>
      <c r="U1136" s="176">
        <v>106452.80961413146</v>
      </c>
      <c r="V1136" s="2"/>
      <c r="W1136" s="176">
        <v>18010.801528613432</v>
      </c>
      <c r="X1136" s="176">
        <v>-31537.840631903615</v>
      </c>
      <c r="Y1136" s="176">
        <v>-29293.804192250362</v>
      </c>
      <c r="Z1136" s="176">
        <v>26025.88093517418</v>
      </c>
      <c r="AA1136" s="2"/>
      <c r="AB1136" s="175">
        <v>-54723.468549817509</v>
      </c>
      <c r="AC1136" s="175">
        <v>-177401.26576231886</v>
      </c>
      <c r="AD1136" s="175">
        <v>-150226.47815209487</v>
      </c>
      <c r="AE1136" s="175">
        <v>-172910.78815747867</v>
      </c>
    </row>
    <row r="1137" spans="1:31">
      <c r="A1137" s="1">
        <v>1130</v>
      </c>
      <c r="B1137" s="176">
        <f>'T Revenue'!B1134-'Year 0'!G$8+'Year 0'!G$122</f>
        <v>12207.71256443765</v>
      </c>
      <c r="C1137" s="176">
        <f>'T Revenue'!C1134-'Revenue Requirement'!C$4+'Revenue Requirement'!C$33</f>
        <v>257514.41969105904</v>
      </c>
      <c r="D1137" s="176">
        <f>'T Revenue'!D1134-'Revenue Requirement'!D$4+'Revenue Requirement'!D$33</f>
        <v>167215.78823001799</v>
      </c>
      <c r="E1137" s="176">
        <f>'T Revenue'!E1134-'Revenue Requirement'!E$4+'Revenue Requirement'!E$33</f>
        <v>125192.55604581605</v>
      </c>
      <c r="G1137" s="179" t="e">
        <f ca="1"/>
        <v>#NAME?</v>
      </c>
      <c r="H1137" s="179" t="e">
        <f ca="1"/>
        <v>#NAME?</v>
      </c>
      <c r="I1137" s="179" t="e">
        <f ca="1"/>
        <v>#NAME?</v>
      </c>
      <c r="J1137" s="179" t="e">
        <f ca="1"/>
        <v>#NAME?</v>
      </c>
      <c r="L1137" s="175">
        <f>NR_to_Cash!C$9</f>
        <v>-54723.468549817509</v>
      </c>
      <c r="M1137" s="175">
        <f>NR_to_Cash!D$9</f>
        <v>-177401.26576231886</v>
      </c>
      <c r="N1137" s="175">
        <f>NR_to_Cash!E$9</f>
        <v>-150226.47815209487</v>
      </c>
      <c r="O1137" s="175">
        <f>NR_to_Cash!F$9</f>
        <v>-172910.78815747867</v>
      </c>
      <c r="Q1137" s="1">
        <v>1130</v>
      </c>
      <c r="R1137" s="176">
        <v>12207.71256443765</v>
      </c>
      <c r="S1137" s="176">
        <v>257514.41969105904</v>
      </c>
      <c r="T1137" s="176">
        <v>167215.78823001799</v>
      </c>
      <c r="U1137" s="176">
        <v>125192.55604581605</v>
      </c>
      <c r="V1137" s="2"/>
      <c r="W1137" s="176">
        <v>-31099.446758583654</v>
      </c>
      <c r="X1137" s="176">
        <v>-17473.90539838234</v>
      </c>
      <c r="Y1137" s="176">
        <v>-9184.6973512787372</v>
      </c>
      <c r="Z1137" s="176">
        <v>-31506.137187273009</v>
      </c>
      <c r="AA1137" s="2"/>
      <c r="AB1137" s="175">
        <v>-54723.468549817509</v>
      </c>
      <c r="AC1137" s="175">
        <v>-177401.26576231886</v>
      </c>
      <c r="AD1137" s="175">
        <v>-150226.47815209487</v>
      </c>
      <c r="AE1137" s="175">
        <v>-172910.78815747867</v>
      </c>
    </row>
    <row r="1138" spans="1:31">
      <c r="A1138" s="1">
        <v>1131</v>
      </c>
      <c r="B1138" s="176">
        <f>'T Revenue'!B1135-'Year 0'!G$8+'Year 0'!G$122</f>
        <v>21143.089043147163</v>
      </c>
      <c r="C1138" s="176">
        <f>'T Revenue'!C1135-'Revenue Requirement'!C$4+'Revenue Requirement'!C$33</f>
        <v>243293.57399072708</v>
      </c>
      <c r="D1138" s="176">
        <f>'T Revenue'!D1135-'Revenue Requirement'!D$4+'Revenue Requirement'!D$33</f>
        <v>92593.890270931879</v>
      </c>
      <c r="E1138" s="176">
        <f>'T Revenue'!E1135-'Revenue Requirement'!E$4+'Revenue Requirement'!E$33</f>
        <v>102188.12341497187</v>
      </c>
      <c r="G1138" s="179" t="e">
        <f ca="1"/>
        <v>#NAME?</v>
      </c>
      <c r="H1138" s="179" t="e">
        <f ca="1"/>
        <v>#NAME?</v>
      </c>
      <c r="I1138" s="179" t="e">
        <f ca="1"/>
        <v>#NAME?</v>
      </c>
      <c r="J1138" s="179" t="e">
        <f ca="1"/>
        <v>#NAME?</v>
      </c>
      <c r="L1138" s="175">
        <f>NR_to_Cash!C$9</f>
        <v>-54723.468549817509</v>
      </c>
      <c r="M1138" s="175">
        <f>NR_to_Cash!D$9</f>
        <v>-177401.26576231886</v>
      </c>
      <c r="N1138" s="175">
        <f>NR_to_Cash!E$9</f>
        <v>-150226.47815209487</v>
      </c>
      <c r="O1138" s="175">
        <f>NR_to_Cash!F$9</f>
        <v>-172910.78815747867</v>
      </c>
      <c r="Q1138" s="1">
        <v>1131</v>
      </c>
      <c r="R1138" s="176">
        <v>21143.089043147163</v>
      </c>
      <c r="S1138" s="176">
        <v>243293.57399072708</v>
      </c>
      <c r="T1138" s="176">
        <v>92593.890270931879</v>
      </c>
      <c r="U1138" s="176">
        <v>102188.12341497187</v>
      </c>
      <c r="V1138" s="2"/>
      <c r="W1138" s="176">
        <v>-3000.2038306803443</v>
      </c>
      <c r="X1138" s="176">
        <v>-44556.234144491144</v>
      </c>
      <c r="Y1138" s="176">
        <v>-18900.324296905659</v>
      </c>
      <c r="Z1138" s="176">
        <v>-18821.976523363264</v>
      </c>
      <c r="AA1138" s="2"/>
      <c r="AB1138" s="175">
        <v>-54723.468549817509</v>
      </c>
      <c r="AC1138" s="175">
        <v>-177401.26576231886</v>
      </c>
      <c r="AD1138" s="175">
        <v>-150226.47815209487</v>
      </c>
      <c r="AE1138" s="175">
        <v>-172910.78815747867</v>
      </c>
    </row>
    <row r="1139" spans="1:31">
      <c r="A1139" s="1">
        <v>1132</v>
      </c>
      <c r="B1139" s="176">
        <f>'T Revenue'!B1136-'Year 0'!G$8+'Year 0'!G$122</f>
        <v>-17208.924550309777</v>
      </c>
      <c r="C1139" s="176">
        <f>'T Revenue'!C1136-'Revenue Requirement'!C$4+'Revenue Requirement'!C$33</f>
        <v>226504.45814759936</v>
      </c>
      <c r="D1139" s="176">
        <f>'T Revenue'!D1136-'Revenue Requirement'!D$4+'Revenue Requirement'!D$33</f>
        <v>179621.6143791636</v>
      </c>
      <c r="E1139" s="176">
        <f>'T Revenue'!E1136-'Revenue Requirement'!E$4+'Revenue Requirement'!E$33</f>
        <v>125722.57226371975</v>
      </c>
      <c r="G1139" s="179" t="e">
        <f ca="1"/>
        <v>#NAME?</v>
      </c>
      <c r="H1139" s="179" t="e">
        <f ca="1"/>
        <v>#NAME?</v>
      </c>
      <c r="I1139" s="179" t="e">
        <f ca="1"/>
        <v>#NAME?</v>
      </c>
      <c r="J1139" s="179" t="e">
        <f ca="1"/>
        <v>#NAME?</v>
      </c>
      <c r="L1139" s="175">
        <f>NR_to_Cash!C$9</f>
        <v>-54723.468549817509</v>
      </c>
      <c r="M1139" s="175">
        <f>NR_to_Cash!D$9</f>
        <v>-177401.26576231886</v>
      </c>
      <c r="N1139" s="175">
        <f>NR_to_Cash!E$9</f>
        <v>-150226.47815209487</v>
      </c>
      <c r="O1139" s="175">
        <f>NR_to_Cash!F$9</f>
        <v>-172910.78815747867</v>
      </c>
      <c r="Q1139" s="1">
        <v>1132</v>
      </c>
      <c r="R1139" s="176">
        <v>-17208.924550309777</v>
      </c>
      <c r="S1139" s="176">
        <v>226504.45814759936</v>
      </c>
      <c r="T1139" s="176">
        <v>179621.6143791636</v>
      </c>
      <c r="U1139" s="176">
        <v>125722.57226371975</v>
      </c>
      <c r="V1139" s="2"/>
      <c r="W1139" s="176">
        <v>-17926.485748133156</v>
      </c>
      <c r="X1139" s="176">
        <v>-20805.76529051573</v>
      </c>
      <c r="Y1139" s="176">
        <v>-31379.987034128979</v>
      </c>
      <c r="Z1139" s="176">
        <v>-1866.2611425979994</v>
      </c>
      <c r="AA1139" s="2"/>
      <c r="AB1139" s="175">
        <v>-54723.468549817509</v>
      </c>
      <c r="AC1139" s="175">
        <v>-177401.26576231886</v>
      </c>
      <c r="AD1139" s="175">
        <v>-150226.47815209487</v>
      </c>
      <c r="AE1139" s="175">
        <v>-172910.78815747867</v>
      </c>
    </row>
    <row r="1140" spans="1:31">
      <c r="A1140" s="1">
        <v>1133</v>
      </c>
      <c r="B1140" s="176">
        <f>'T Revenue'!B1137-'Year 0'!G$8+'Year 0'!G$122</f>
        <v>3047.7530723619275</v>
      </c>
      <c r="C1140" s="176">
        <f>'T Revenue'!C1137-'Revenue Requirement'!C$4+'Revenue Requirement'!C$33</f>
        <v>245050.95863611531</v>
      </c>
      <c r="D1140" s="176">
        <f>'T Revenue'!D1137-'Revenue Requirement'!D$4+'Revenue Requirement'!D$33</f>
        <v>157732.62794886879</v>
      </c>
      <c r="E1140" s="176">
        <f>'T Revenue'!E1137-'Revenue Requirement'!E$4+'Revenue Requirement'!E$33</f>
        <v>107025.31110712793</v>
      </c>
      <c r="G1140" s="179" t="e">
        <f ca="1"/>
        <v>#NAME?</v>
      </c>
      <c r="H1140" s="179" t="e">
        <f ca="1"/>
        <v>#NAME?</v>
      </c>
      <c r="I1140" s="179" t="e">
        <f ca="1"/>
        <v>#NAME?</v>
      </c>
      <c r="J1140" s="179" t="e">
        <f ca="1"/>
        <v>#NAME?</v>
      </c>
      <c r="L1140" s="175">
        <f>NR_to_Cash!C$9</f>
        <v>-54723.468549817509</v>
      </c>
      <c r="M1140" s="175">
        <f>NR_to_Cash!D$9</f>
        <v>-177401.26576231886</v>
      </c>
      <c r="N1140" s="175">
        <f>NR_to_Cash!E$9</f>
        <v>-150226.47815209487</v>
      </c>
      <c r="O1140" s="175">
        <f>NR_to_Cash!F$9</f>
        <v>-172910.78815747867</v>
      </c>
      <c r="Q1140" s="1">
        <v>1133</v>
      </c>
      <c r="R1140" s="176">
        <v>3047.7530723619275</v>
      </c>
      <c r="S1140" s="176">
        <v>245050.95863611531</v>
      </c>
      <c r="T1140" s="176">
        <v>157732.62794886879</v>
      </c>
      <c r="U1140" s="176">
        <v>107025.31110712793</v>
      </c>
      <c r="V1140" s="2"/>
      <c r="W1140" s="176">
        <v>-31998.69630653155</v>
      </c>
      <c r="X1140" s="176">
        <v>-27628.920320543228</v>
      </c>
      <c r="Y1140" s="176">
        <v>-2037.3492520262953</v>
      </c>
      <c r="Z1140" s="176">
        <v>-26178.114944542525</v>
      </c>
      <c r="AA1140" s="2"/>
      <c r="AB1140" s="175">
        <v>-54723.468549817509</v>
      </c>
      <c r="AC1140" s="175">
        <v>-177401.26576231886</v>
      </c>
      <c r="AD1140" s="175">
        <v>-150226.47815209487</v>
      </c>
      <c r="AE1140" s="175">
        <v>-172910.78815747867</v>
      </c>
    </row>
    <row r="1141" spans="1:31">
      <c r="A1141" s="1">
        <v>1134</v>
      </c>
      <c r="B1141" s="176">
        <f>'T Revenue'!B1138-'Year 0'!G$8+'Year 0'!G$122</f>
        <v>6208.8009564736858</v>
      </c>
      <c r="C1141" s="176">
        <f>'T Revenue'!C1138-'Revenue Requirement'!C$4+'Revenue Requirement'!C$33</f>
        <v>275097.16827172344</v>
      </c>
      <c r="D1141" s="176">
        <f>'T Revenue'!D1138-'Revenue Requirement'!D$4+'Revenue Requirement'!D$33</f>
        <v>179912.68832962424</v>
      </c>
      <c r="E1141" s="176">
        <f>'T Revenue'!E1138-'Revenue Requirement'!E$4+'Revenue Requirement'!E$33</f>
        <v>129478.18990806094</v>
      </c>
      <c r="G1141" s="179" t="e">
        <f ca="1"/>
        <v>#NAME?</v>
      </c>
      <c r="H1141" s="179" t="e">
        <f ca="1"/>
        <v>#NAME?</v>
      </c>
      <c r="I1141" s="179" t="e">
        <f ca="1"/>
        <v>#NAME?</v>
      </c>
      <c r="J1141" s="179" t="e">
        <f ca="1"/>
        <v>#NAME?</v>
      </c>
      <c r="L1141" s="175">
        <f>NR_to_Cash!C$9</f>
        <v>-54723.468549817509</v>
      </c>
      <c r="M1141" s="175">
        <f>NR_to_Cash!D$9</f>
        <v>-177401.26576231886</v>
      </c>
      <c r="N1141" s="175">
        <f>NR_to_Cash!E$9</f>
        <v>-150226.47815209487</v>
      </c>
      <c r="O1141" s="175">
        <f>NR_to_Cash!F$9</f>
        <v>-172910.78815747867</v>
      </c>
      <c r="Q1141" s="1">
        <v>1134</v>
      </c>
      <c r="R1141" s="176">
        <v>6208.8009564736858</v>
      </c>
      <c r="S1141" s="176">
        <v>275097.16827172344</v>
      </c>
      <c r="T1141" s="176">
        <v>179912.68832962424</v>
      </c>
      <c r="U1141" s="176">
        <v>129478.18990806094</v>
      </c>
      <c r="V1141" s="2"/>
      <c r="W1141" s="176">
        <v>-17353.16493552411</v>
      </c>
      <c r="X1141" s="176">
        <v>-2507.7804789391812</v>
      </c>
      <c r="Y1141" s="176">
        <v>-18435.307560243877</v>
      </c>
      <c r="Z1141" s="176">
        <v>18138.192821798846</v>
      </c>
      <c r="AA1141" s="2"/>
      <c r="AB1141" s="175">
        <v>-54723.468549817509</v>
      </c>
      <c r="AC1141" s="175">
        <v>-177401.26576231886</v>
      </c>
      <c r="AD1141" s="175">
        <v>-150226.47815209487</v>
      </c>
      <c r="AE1141" s="175">
        <v>-172910.78815747867</v>
      </c>
    </row>
    <row r="1142" spans="1:31">
      <c r="A1142" s="1">
        <v>1135</v>
      </c>
      <c r="B1142" s="176">
        <f>'T Revenue'!B1139-'Year 0'!G$8+'Year 0'!G$122</f>
        <v>-1823.6746041029692</v>
      </c>
      <c r="C1142" s="176">
        <f>'T Revenue'!C1139-'Revenue Requirement'!C$4+'Revenue Requirement'!C$33</f>
        <v>240729.48465703963</v>
      </c>
      <c r="D1142" s="176">
        <f>'T Revenue'!D1139-'Revenue Requirement'!D$4+'Revenue Requirement'!D$33</f>
        <v>167277.52036601841</v>
      </c>
      <c r="E1142" s="176">
        <f>'T Revenue'!E1139-'Revenue Requirement'!E$4+'Revenue Requirement'!E$33</f>
        <v>167246.82111836621</v>
      </c>
      <c r="G1142" s="179" t="e">
        <f ca="1"/>
        <v>#NAME?</v>
      </c>
      <c r="H1142" s="179" t="e">
        <f ca="1"/>
        <v>#NAME?</v>
      </c>
      <c r="I1142" s="179" t="e">
        <f ca="1"/>
        <v>#NAME?</v>
      </c>
      <c r="J1142" s="179" t="e">
        <f ca="1"/>
        <v>#NAME?</v>
      </c>
      <c r="L1142" s="175">
        <f>NR_to_Cash!C$9</f>
        <v>-54723.468549817509</v>
      </c>
      <c r="M1142" s="175">
        <f>NR_to_Cash!D$9</f>
        <v>-177401.26576231886</v>
      </c>
      <c r="N1142" s="175">
        <f>NR_to_Cash!E$9</f>
        <v>-150226.47815209487</v>
      </c>
      <c r="O1142" s="175">
        <f>NR_to_Cash!F$9</f>
        <v>-172910.78815747867</v>
      </c>
      <c r="Q1142" s="1">
        <v>1135</v>
      </c>
      <c r="R1142" s="176">
        <v>-1823.6746041029692</v>
      </c>
      <c r="S1142" s="176">
        <v>240729.48465703963</v>
      </c>
      <c r="T1142" s="176">
        <v>167277.52036601841</v>
      </c>
      <c r="U1142" s="176">
        <v>167246.82111836621</v>
      </c>
      <c r="V1142" s="2"/>
      <c r="W1142" s="176">
        <v>-12959.789389543817</v>
      </c>
      <c r="X1142" s="176">
        <v>7943.0225279130973</v>
      </c>
      <c r="Y1142" s="176">
        <v>-38667.572607786627</v>
      </c>
      <c r="Z1142" s="176">
        <v>-30245.705330085708</v>
      </c>
      <c r="AA1142" s="2"/>
      <c r="AB1142" s="175">
        <v>-54723.468549817509</v>
      </c>
      <c r="AC1142" s="175">
        <v>-177401.26576231886</v>
      </c>
      <c r="AD1142" s="175">
        <v>-150226.47815209487</v>
      </c>
      <c r="AE1142" s="175">
        <v>-172910.78815747867</v>
      </c>
    </row>
    <row r="1143" spans="1:31">
      <c r="A1143" s="1">
        <v>1136</v>
      </c>
      <c r="B1143" s="176">
        <f>'T Revenue'!B1140-'Year 0'!G$8+'Year 0'!G$122</f>
        <v>12127.135273091029</v>
      </c>
      <c r="C1143" s="176">
        <f>'T Revenue'!C1140-'Revenue Requirement'!C$4+'Revenue Requirement'!C$33</f>
        <v>225161.71882041078</v>
      </c>
      <c r="D1143" s="176">
        <f>'T Revenue'!D1140-'Revenue Requirement'!D$4+'Revenue Requirement'!D$33</f>
        <v>143845.47532670503</v>
      </c>
      <c r="E1143" s="176">
        <f>'T Revenue'!E1140-'Revenue Requirement'!E$4+'Revenue Requirement'!E$33</f>
        <v>95746.065548439045</v>
      </c>
      <c r="G1143" s="179" t="e">
        <f ca="1"/>
        <v>#NAME?</v>
      </c>
      <c r="H1143" s="179" t="e">
        <f ca="1"/>
        <v>#NAME?</v>
      </c>
      <c r="I1143" s="179" t="e">
        <f ca="1"/>
        <v>#NAME?</v>
      </c>
      <c r="J1143" s="179" t="e">
        <f ca="1"/>
        <v>#NAME?</v>
      </c>
      <c r="L1143" s="175">
        <f>NR_to_Cash!C$9</f>
        <v>-54723.468549817509</v>
      </c>
      <c r="M1143" s="175">
        <f>NR_to_Cash!D$9</f>
        <v>-177401.26576231886</v>
      </c>
      <c r="N1143" s="175">
        <f>NR_to_Cash!E$9</f>
        <v>-150226.47815209487</v>
      </c>
      <c r="O1143" s="175">
        <f>NR_to_Cash!F$9</f>
        <v>-172910.78815747867</v>
      </c>
      <c r="Q1143" s="1">
        <v>1136</v>
      </c>
      <c r="R1143" s="176">
        <v>12127.135273091029</v>
      </c>
      <c r="S1143" s="176">
        <v>225161.71882041078</v>
      </c>
      <c r="T1143" s="176">
        <v>143845.47532670503</v>
      </c>
      <c r="U1143" s="176">
        <v>95746.065548439045</v>
      </c>
      <c r="V1143" s="2"/>
      <c r="W1143" s="176">
        <v>-10603.188815740519</v>
      </c>
      <c r="X1143" s="176">
        <v>-8291.8058994221501</v>
      </c>
      <c r="Y1143" s="176">
        <v>-10984.965434922837</v>
      </c>
      <c r="Z1143" s="176">
        <v>-22579.923215707997</v>
      </c>
      <c r="AA1143" s="2"/>
      <c r="AB1143" s="175">
        <v>-54723.468549817509</v>
      </c>
      <c r="AC1143" s="175">
        <v>-177401.26576231886</v>
      </c>
      <c r="AD1143" s="175">
        <v>-150226.47815209487</v>
      </c>
      <c r="AE1143" s="175">
        <v>-172910.78815747867</v>
      </c>
    </row>
    <row r="1144" spans="1:31">
      <c r="A1144" s="1">
        <v>1137</v>
      </c>
      <c r="B1144" s="176">
        <f>'T Revenue'!B1141-'Year 0'!G$8+'Year 0'!G$122</f>
        <v>-7299.0609546033666</v>
      </c>
      <c r="C1144" s="176">
        <f>'T Revenue'!C1141-'Revenue Requirement'!C$4+'Revenue Requirement'!C$33</f>
        <v>202211.78889477113</v>
      </c>
      <c r="D1144" s="176">
        <f>'T Revenue'!D1141-'Revenue Requirement'!D$4+'Revenue Requirement'!D$33</f>
        <v>98166.361655459041</v>
      </c>
      <c r="E1144" s="176">
        <f>'T Revenue'!E1141-'Revenue Requirement'!E$4+'Revenue Requirement'!E$33</f>
        <v>41965.240519398125</v>
      </c>
      <c r="G1144" s="179" t="e">
        <f ca="1"/>
        <v>#NAME?</v>
      </c>
      <c r="H1144" s="179" t="e">
        <f ca="1"/>
        <v>#NAME?</v>
      </c>
      <c r="I1144" s="179" t="e">
        <f ca="1"/>
        <v>#NAME?</v>
      </c>
      <c r="J1144" s="179" t="e">
        <f ca="1"/>
        <v>#NAME?</v>
      </c>
      <c r="L1144" s="175">
        <f>NR_to_Cash!C$9</f>
        <v>-54723.468549817509</v>
      </c>
      <c r="M1144" s="175">
        <f>NR_to_Cash!D$9</f>
        <v>-177401.26576231886</v>
      </c>
      <c r="N1144" s="175">
        <f>NR_to_Cash!E$9</f>
        <v>-150226.47815209487</v>
      </c>
      <c r="O1144" s="175">
        <f>NR_to_Cash!F$9</f>
        <v>-172910.78815747867</v>
      </c>
      <c r="Q1144" s="1">
        <v>1137</v>
      </c>
      <c r="R1144" s="176">
        <v>-7299.0609546033666</v>
      </c>
      <c r="S1144" s="176">
        <v>202211.78889477113</v>
      </c>
      <c r="T1144" s="176">
        <v>98166.361655459041</v>
      </c>
      <c r="U1144" s="176">
        <v>41965.240519398125</v>
      </c>
      <c r="V1144" s="2"/>
      <c r="W1144" s="176">
        <v>-49679.429785647779</v>
      </c>
      <c r="X1144" s="176">
        <v>-22654.438943075947</v>
      </c>
      <c r="Y1144" s="176">
        <v>-11871.94670416764</v>
      </c>
      <c r="Z1144" s="176">
        <v>-17218.67595105269</v>
      </c>
      <c r="AA1144" s="2"/>
      <c r="AB1144" s="175">
        <v>-54723.468549817509</v>
      </c>
      <c r="AC1144" s="175">
        <v>-177401.26576231886</v>
      </c>
      <c r="AD1144" s="175">
        <v>-150226.47815209487</v>
      </c>
      <c r="AE1144" s="175">
        <v>-172910.78815747867</v>
      </c>
    </row>
    <row r="1145" spans="1:31">
      <c r="A1145" s="1">
        <v>1138</v>
      </c>
      <c r="B1145" s="176">
        <f>'T Revenue'!B1142-'Year 0'!G$8+'Year 0'!G$122</f>
        <v>-7858.9327089395374</v>
      </c>
      <c r="C1145" s="176">
        <f>'T Revenue'!C1142-'Revenue Requirement'!C$4+'Revenue Requirement'!C$33</f>
        <v>242300.4487089538</v>
      </c>
      <c r="D1145" s="176">
        <f>'T Revenue'!D1142-'Revenue Requirement'!D$4+'Revenue Requirement'!D$33</f>
        <v>205707.67575650266</v>
      </c>
      <c r="E1145" s="176">
        <f>'T Revenue'!E1142-'Revenue Requirement'!E$4+'Revenue Requirement'!E$33</f>
        <v>115462.18427891657</v>
      </c>
      <c r="G1145" s="179" t="e">
        <f ca="1"/>
        <v>#NAME?</v>
      </c>
      <c r="H1145" s="179" t="e">
        <f ca="1"/>
        <v>#NAME?</v>
      </c>
      <c r="I1145" s="179" t="e">
        <f ca="1"/>
        <v>#NAME?</v>
      </c>
      <c r="J1145" s="179" t="e">
        <f ca="1"/>
        <v>#NAME?</v>
      </c>
      <c r="L1145" s="175">
        <f>NR_to_Cash!C$9</f>
        <v>-54723.468549817509</v>
      </c>
      <c r="M1145" s="175">
        <f>NR_to_Cash!D$9</f>
        <v>-177401.26576231886</v>
      </c>
      <c r="N1145" s="175">
        <f>NR_to_Cash!E$9</f>
        <v>-150226.47815209487</v>
      </c>
      <c r="O1145" s="175">
        <f>NR_to_Cash!F$9</f>
        <v>-172910.78815747867</v>
      </c>
      <c r="Q1145" s="1">
        <v>1138</v>
      </c>
      <c r="R1145" s="176">
        <v>-7858.9327089395374</v>
      </c>
      <c r="S1145" s="176">
        <v>242300.4487089538</v>
      </c>
      <c r="T1145" s="176">
        <v>205707.67575650266</v>
      </c>
      <c r="U1145" s="176">
        <v>115462.18427891657</v>
      </c>
      <c r="V1145" s="2"/>
      <c r="W1145" s="176">
        <v>-8910.8390502802795</v>
      </c>
      <c r="X1145" s="176">
        <v>13563.425188748399</v>
      </c>
      <c r="Y1145" s="176">
        <v>-24373.291905034101</v>
      </c>
      <c r="Z1145" s="176">
        <v>-22942.860067373374</v>
      </c>
      <c r="AA1145" s="2"/>
      <c r="AB1145" s="175">
        <v>-54723.468549817509</v>
      </c>
      <c r="AC1145" s="175">
        <v>-177401.26576231886</v>
      </c>
      <c r="AD1145" s="175">
        <v>-150226.47815209487</v>
      </c>
      <c r="AE1145" s="175">
        <v>-172910.78815747867</v>
      </c>
    </row>
    <row r="1146" spans="1:31">
      <c r="A1146" s="1">
        <v>1139</v>
      </c>
      <c r="B1146" s="176">
        <f>'T Revenue'!B1143-'Year 0'!G$8+'Year 0'!G$122</f>
        <v>-11191.446505175671</v>
      </c>
      <c r="C1146" s="176">
        <f>'T Revenue'!C1143-'Revenue Requirement'!C$4+'Revenue Requirement'!C$33</f>
        <v>233037.31637560739</v>
      </c>
      <c r="D1146" s="176">
        <f>'T Revenue'!D1143-'Revenue Requirement'!D$4+'Revenue Requirement'!D$33</f>
        <v>134466.70730680274</v>
      </c>
      <c r="E1146" s="176">
        <f>'T Revenue'!E1143-'Revenue Requirement'!E$4+'Revenue Requirement'!E$33</f>
        <v>134880.05042995187</v>
      </c>
      <c r="G1146" s="179" t="e">
        <f ca="1"/>
        <v>#NAME?</v>
      </c>
      <c r="H1146" s="179" t="e">
        <f ca="1"/>
        <v>#NAME?</v>
      </c>
      <c r="I1146" s="179" t="e">
        <f ca="1"/>
        <v>#NAME?</v>
      </c>
      <c r="J1146" s="179" t="e">
        <f ca="1"/>
        <v>#NAME?</v>
      </c>
      <c r="L1146" s="175">
        <f>NR_to_Cash!C$9</f>
        <v>-54723.468549817509</v>
      </c>
      <c r="M1146" s="175">
        <f>NR_to_Cash!D$9</f>
        <v>-177401.26576231886</v>
      </c>
      <c r="N1146" s="175">
        <f>NR_to_Cash!E$9</f>
        <v>-150226.47815209487</v>
      </c>
      <c r="O1146" s="175">
        <f>NR_to_Cash!F$9</f>
        <v>-172910.78815747867</v>
      </c>
      <c r="Q1146" s="1">
        <v>1139</v>
      </c>
      <c r="R1146" s="176">
        <v>-11191.446505175671</v>
      </c>
      <c r="S1146" s="176">
        <v>233037.31637560739</v>
      </c>
      <c r="T1146" s="176">
        <v>134466.70730680274</v>
      </c>
      <c r="U1146" s="176">
        <v>134880.05042995187</v>
      </c>
      <c r="V1146" s="2"/>
      <c r="W1146" s="176">
        <v>-31034.679920048686</v>
      </c>
      <c r="X1146" s="176">
        <v>-9604.541119547328</v>
      </c>
      <c r="Y1146" s="176">
        <v>-31569.881087590009</v>
      </c>
      <c r="Z1146" s="176">
        <v>-8612.4171686726622</v>
      </c>
      <c r="AA1146" s="2"/>
      <c r="AB1146" s="175">
        <v>-54723.468549817509</v>
      </c>
      <c r="AC1146" s="175">
        <v>-177401.26576231886</v>
      </c>
      <c r="AD1146" s="175">
        <v>-150226.47815209487</v>
      </c>
      <c r="AE1146" s="175">
        <v>-172910.78815747867</v>
      </c>
    </row>
    <row r="1147" spans="1:31">
      <c r="A1147" s="1">
        <v>1140</v>
      </c>
      <c r="B1147" s="176">
        <f>'T Revenue'!B1144-'Year 0'!G$8+'Year 0'!G$122</f>
        <v>8213.8645553421229</v>
      </c>
      <c r="C1147" s="176">
        <f>'T Revenue'!C1144-'Revenue Requirement'!C$4+'Revenue Requirement'!C$33</f>
        <v>261738.03308829363</v>
      </c>
      <c r="D1147" s="176">
        <f>'T Revenue'!D1144-'Revenue Requirement'!D$4+'Revenue Requirement'!D$33</f>
        <v>143242.5624200725</v>
      </c>
      <c r="E1147" s="176">
        <f>'T Revenue'!E1144-'Revenue Requirement'!E$4+'Revenue Requirement'!E$33</f>
        <v>106830.28970076563</v>
      </c>
      <c r="G1147" s="179" t="e">
        <f ca="1"/>
        <v>#NAME?</v>
      </c>
      <c r="H1147" s="179" t="e">
        <f ca="1"/>
        <v>#NAME?</v>
      </c>
      <c r="I1147" s="179" t="e">
        <f ca="1"/>
        <v>#NAME?</v>
      </c>
      <c r="J1147" s="179" t="e">
        <f ca="1"/>
        <v>#NAME?</v>
      </c>
      <c r="L1147" s="175">
        <f>NR_to_Cash!C$9</f>
        <v>-54723.468549817509</v>
      </c>
      <c r="M1147" s="175">
        <f>NR_to_Cash!D$9</f>
        <v>-177401.26576231886</v>
      </c>
      <c r="N1147" s="175">
        <f>NR_to_Cash!E$9</f>
        <v>-150226.47815209487</v>
      </c>
      <c r="O1147" s="175">
        <f>NR_to_Cash!F$9</f>
        <v>-172910.78815747867</v>
      </c>
      <c r="Q1147" s="1">
        <v>1140</v>
      </c>
      <c r="R1147" s="176">
        <v>8213.8645553421229</v>
      </c>
      <c r="S1147" s="176">
        <v>261738.03308829363</v>
      </c>
      <c r="T1147" s="176">
        <v>143242.5624200725</v>
      </c>
      <c r="U1147" s="176">
        <v>106830.28970076563</v>
      </c>
      <c r="V1147" s="2"/>
      <c r="W1147" s="176">
        <v>13708.134669453255</v>
      </c>
      <c r="X1147" s="176">
        <v>-14464.387344436254</v>
      </c>
      <c r="Y1147" s="176">
        <v>-35350.765256287297</v>
      </c>
      <c r="Z1147" s="176">
        <v>-41484.824636366684</v>
      </c>
      <c r="AA1147" s="2"/>
      <c r="AB1147" s="175">
        <v>-54723.468549817509</v>
      </c>
      <c r="AC1147" s="175">
        <v>-177401.26576231886</v>
      </c>
      <c r="AD1147" s="175">
        <v>-150226.47815209487</v>
      </c>
      <c r="AE1147" s="175">
        <v>-172910.78815747867</v>
      </c>
    </row>
    <row r="1148" spans="1:31">
      <c r="A1148" s="1">
        <v>1141</v>
      </c>
      <c r="B1148" s="176">
        <f>'T Revenue'!B1145-'Year 0'!G$8+'Year 0'!G$122</f>
        <v>-129.48472344386391</v>
      </c>
      <c r="C1148" s="176">
        <f>'T Revenue'!C1145-'Revenue Requirement'!C$4+'Revenue Requirement'!C$33</f>
        <v>213761.9067416098</v>
      </c>
      <c r="D1148" s="176">
        <f>'T Revenue'!D1145-'Revenue Requirement'!D$4+'Revenue Requirement'!D$33</f>
        <v>165209.37195164198</v>
      </c>
      <c r="E1148" s="176">
        <f>'T Revenue'!E1145-'Revenue Requirement'!E$4+'Revenue Requirement'!E$33</f>
        <v>114065.07670750725</v>
      </c>
      <c r="G1148" s="179" t="e">
        <f ca="1"/>
        <v>#NAME?</v>
      </c>
      <c r="H1148" s="179" t="e">
        <f ca="1"/>
        <v>#NAME?</v>
      </c>
      <c r="I1148" s="179" t="e">
        <f ca="1"/>
        <v>#NAME?</v>
      </c>
      <c r="J1148" s="179" t="e">
        <f ca="1"/>
        <v>#NAME?</v>
      </c>
      <c r="L1148" s="175">
        <f>NR_to_Cash!C$9</f>
        <v>-54723.468549817509</v>
      </c>
      <c r="M1148" s="175">
        <f>NR_to_Cash!D$9</f>
        <v>-177401.26576231886</v>
      </c>
      <c r="N1148" s="175">
        <f>NR_to_Cash!E$9</f>
        <v>-150226.47815209487</v>
      </c>
      <c r="O1148" s="175">
        <f>NR_to_Cash!F$9</f>
        <v>-172910.78815747867</v>
      </c>
      <c r="Q1148" s="1">
        <v>1141</v>
      </c>
      <c r="R1148" s="176">
        <v>-129.48472344386391</v>
      </c>
      <c r="S1148" s="176">
        <v>213761.9067416098</v>
      </c>
      <c r="T1148" s="176">
        <v>165209.37195164198</v>
      </c>
      <c r="U1148" s="176">
        <v>114065.07670750725</v>
      </c>
      <c r="V1148" s="2"/>
      <c r="W1148" s="176">
        <v>-18400.96105449053</v>
      </c>
      <c r="X1148" s="176">
        <v>-13483.581182319671</v>
      </c>
      <c r="Y1148" s="176">
        <v>-38123.265490351012</v>
      </c>
      <c r="Z1148" s="176">
        <v>-36467.368346462026</v>
      </c>
      <c r="AA1148" s="2"/>
      <c r="AB1148" s="175">
        <v>-54723.468549817509</v>
      </c>
      <c r="AC1148" s="175">
        <v>-177401.26576231886</v>
      </c>
      <c r="AD1148" s="175">
        <v>-150226.47815209487</v>
      </c>
      <c r="AE1148" s="175">
        <v>-172910.78815747867</v>
      </c>
    </row>
    <row r="1149" spans="1:31">
      <c r="A1149" s="1">
        <v>1142</v>
      </c>
      <c r="B1149" s="176">
        <f>'T Revenue'!B1146-'Year 0'!G$8+'Year 0'!G$122</f>
        <v>11044.044808271108</v>
      </c>
      <c r="C1149" s="176">
        <f>'T Revenue'!C1146-'Revenue Requirement'!C$4+'Revenue Requirement'!C$33</f>
        <v>256132.29522986966</v>
      </c>
      <c r="D1149" s="176">
        <f>'T Revenue'!D1146-'Revenue Requirement'!D$4+'Revenue Requirement'!D$33</f>
        <v>152167.36070482363</v>
      </c>
      <c r="E1149" s="176">
        <f>'T Revenue'!E1146-'Revenue Requirement'!E$4+'Revenue Requirement'!E$33</f>
        <v>100810.25623075827</v>
      </c>
      <c r="G1149" s="179" t="e">
        <f ca="1"/>
        <v>#NAME?</v>
      </c>
      <c r="H1149" s="179" t="e">
        <f ca="1"/>
        <v>#NAME?</v>
      </c>
      <c r="I1149" s="179" t="e">
        <f ca="1"/>
        <v>#NAME?</v>
      </c>
      <c r="J1149" s="179" t="e">
        <f ca="1"/>
        <v>#NAME?</v>
      </c>
      <c r="L1149" s="175">
        <f>NR_to_Cash!C$9</f>
        <v>-54723.468549817509</v>
      </c>
      <c r="M1149" s="175">
        <f>NR_to_Cash!D$9</f>
        <v>-177401.26576231886</v>
      </c>
      <c r="N1149" s="175">
        <f>NR_to_Cash!E$9</f>
        <v>-150226.47815209487</v>
      </c>
      <c r="O1149" s="175">
        <f>NR_to_Cash!F$9</f>
        <v>-172910.78815747867</v>
      </c>
      <c r="Q1149" s="1">
        <v>1142</v>
      </c>
      <c r="R1149" s="176">
        <v>11044.044808271108</v>
      </c>
      <c r="S1149" s="176">
        <v>256132.29522986966</v>
      </c>
      <c r="T1149" s="176">
        <v>152167.36070482363</v>
      </c>
      <c r="U1149" s="176">
        <v>100810.25623075827</v>
      </c>
      <c r="V1149" s="2"/>
      <c r="W1149" s="176">
        <v>-12961.545180217829</v>
      </c>
      <c r="X1149" s="176">
        <v>-2546.8845812201034</v>
      </c>
      <c r="Y1149" s="176">
        <v>-6868.6909503904171</v>
      </c>
      <c r="Z1149" s="176">
        <v>-10091.886792507255</v>
      </c>
      <c r="AA1149" s="2"/>
      <c r="AB1149" s="175">
        <v>-54723.468549817509</v>
      </c>
      <c r="AC1149" s="175">
        <v>-177401.26576231886</v>
      </c>
      <c r="AD1149" s="175">
        <v>-150226.47815209487</v>
      </c>
      <c r="AE1149" s="175">
        <v>-172910.78815747867</v>
      </c>
    </row>
    <row r="1150" spans="1:31">
      <c r="A1150" s="1">
        <v>1143</v>
      </c>
      <c r="B1150" s="176">
        <f>'T Revenue'!B1147-'Year 0'!G$8+'Year 0'!G$122</f>
        <v>36126.12629851629</v>
      </c>
      <c r="C1150" s="176">
        <f>'T Revenue'!C1147-'Revenue Requirement'!C$4+'Revenue Requirement'!C$33</f>
        <v>222753.88018387044</v>
      </c>
      <c r="D1150" s="176">
        <f>'T Revenue'!D1147-'Revenue Requirement'!D$4+'Revenue Requirement'!D$33</f>
        <v>141379.30972747039</v>
      </c>
      <c r="E1150" s="176">
        <f>'T Revenue'!E1147-'Revenue Requirement'!E$4+'Revenue Requirement'!E$33</f>
        <v>134105.9173978488</v>
      </c>
      <c r="G1150" s="179" t="e">
        <f ca="1"/>
        <v>#NAME?</v>
      </c>
      <c r="H1150" s="179" t="e">
        <f ca="1"/>
        <v>#NAME?</v>
      </c>
      <c r="I1150" s="179" t="e">
        <f ca="1"/>
        <v>#NAME?</v>
      </c>
      <c r="J1150" s="179" t="e">
        <f ca="1"/>
        <v>#NAME?</v>
      </c>
      <c r="L1150" s="175">
        <f>NR_to_Cash!C$9</f>
        <v>-54723.468549817509</v>
      </c>
      <c r="M1150" s="175">
        <f>NR_to_Cash!D$9</f>
        <v>-177401.26576231886</v>
      </c>
      <c r="N1150" s="175">
        <f>NR_to_Cash!E$9</f>
        <v>-150226.47815209487</v>
      </c>
      <c r="O1150" s="175">
        <f>NR_to_Cash!F$9</f>
        <v>-172910.78815747867</v>
      </c>
      <c r="Q1150" s="1">
        <v>1143</v>
      </c>
      <c r="R1150" s="176">
        <v>36126.12629851629</v>
      </c>
      <c r="S1150" s="176">
        <v>222753.88018387044</v>
      </c>
      <c r="T1150" s="176">
        <v>141379.30972747039</v>
      </c>
      <c r="U1150" s="176">
        <v>134105.9173978488</v>
      </c>
      <c r="V1150" s="2"/>
      <c r="W1150" s="176">
        <v>-28084.648905887734</v>
      </c>
      <c r="X1150" s="176">
        <v>6183.3692208097782</v>
      </c>
      <c r="Y1150" s="176">
        <v>17585.671922950307</v>
      </c>
      <c r="Z1150" s="176">
        <v>40255.043744507246</v>
      </c>
      <c r="AA1150" s="2"/>
      <c r="AB1150" s="175">
        <v>-54723.468549817509</v>
      </c>
      <c r="AC1150" s="175">
        <v>-177401.26576231886</v>
      </c>
      <c r="AD1150" s="175">
        <v>-150226.47815209487</v>
      </c>
      <c r="AE1150" s="175">
        <v>-172910.78815747867</v>
      </c>
    </row>
    <row r="1151" spans="1:31">
      <c r="A1151" s="1">
        <v>1144</v>
      </c>
      <c r="B1151" s="176">
        <f>'T Revenue'!B1148-'Year 0'!G$8+'Year 0'!G$122</f>
        <v>-4254.1630117406603</v>
      </c>
      <c r="C1151" s="176">
        <f>'T Revenue'!C1148-'Revenue Requirement'!C$4+'Revenue Requirement'!C$33</f>
        <v>211772.27336818166</v>
      </c>
      <c r="D1151" s="176">
        <f>'T Revenue'!D1148-'Revenue Requirement'!D$4+'Revenue Requirement'!D$33</f>
        <v>98980.940842651529</v>
      </c>
      <c r="E1151" s="176">
        <f>'T Revenue'!E1148-'Revenue Requirement'!E$4+'Revenue Requirement'!E$33</f>
        <v>59235.350743596908</v>
      </c>
      <c r="G1151" s="179" t="e">
        <f ca="1"/>
        <v>#NAME?</v>
      </c>
      <c r="H1151" s="179" t="e">
        <f ca="1"/>
        <v>#NAME?</v>
      </c>
      <c r="I1151" s="179" t="e">
        <f ca="1"/>
        <v>#NAME?</v>
      </c>
      <c r="J1151" s="179" t="e">
        <f ca="1"/>
        <v>#NAME?</v>
      </c>
      <c r="L1151" s="175">
        <f>NR_to_Cash!C$9</f>
        <v>-54723.468549817509</v>
      </c>
      <c r="M1151" s="175">
        <f>NR_to_Cash!D$9</f>
        <v>-177401.26576231886</v>
      </c>
      <c r="N1151" s="175">
        <f>NR_to_Cash!E$9</f>
        <v>-150226.47815209487</v>
      </c>
      <c r="O1151" s="175">
        <f>NR_to_Cash!F$9</f>
        <v>-172910.78815747867</v>
      </c>
      <c r="Q1151" s="1">
        <v>1144</v>
      </c>
      <c r="R1151" s="176">
        <v>-4254.1630117406603</v>
      </c>
      <c r="S1151" s="176">
        <v>211772.27336818166</v>
      </c>
      <c r="T1151" s="176">
        <v>98980.940842651529</v>
      </c>
      <c r="U1151" s="176">
        <v>59235.350743596908</v>
      </c>
      <c r="V1151" s="2"/>
      <c r="W1151" s="176">
        <v>-47328.788150162203</v>
      </c>
      <c r="X1151" s="176">
        <v>-2266.5319371204823</v>
      </c>
      <c r="Y1151" s="176">
        <v>230.75987180625089</v>
      </c>
      <c r="Z1151" s="176">
        <v>-18949.425671499455</v>
      </c>
      <c r="AA1151" s="2"/>
      <c r="AB1151" s="175">
        <v>-54723.468549817509</v>
      </c>
      <c r="AC1151" s="175">
        <v>-177401.26576231886</v>
      </c>
      <c r="AD1151" s="175">
        <v>-150226.47815209487</v>
      </c>
      <c r="AE1151" s="175">
        <v>-172910.78815747867</v>
      </c>
    </row>
    <row r="1152" spans="1:31">
      <c r="A1152" s="1">
        <v>1145</v>
      </c>
      <c r="B1152" s="176">
        <f>'T Revenue'!B1149-'Year 0'!G$8+'Year 0'!G$122</f>
        <v>-25126.640498548746</v>
      </c>
      <c r="C1152" s="176">
        <f>'T Revenue'!C1149-'Revenue Requirement'!C$4+'Revenue Requirement'!C$33</f>
        <v>213778.73412883235</v>
      </c>
      <c r="D1152" s="176">
        <f>'T Revenue'!D1149-'Revenue Requirement'!D$4+'Revenue Requirement'!D$33</f>
        <v>96275.427291755797</v>
      </c>
      <c r="E1152" s="176">
        <f>'T Revenue'!E1149-'Revenue Requirement'!E$4+'Revenue Requirement'!E$33</f>
        <v>126556.97953058057</v>
      </c>
      <c r="G1152" s="179" t="e">
        <f ca="1"/>
        <v>#NAME?</v>
      </c>
      <c r="H1152" s="179" t="e">
        <f ca="1"/>
        <v>#NAME?</v>
      </c>
      <c r="I1152" s="179" t="e">
        <f ca="1"/>
        <v>#NAME?</v>
      </c>
      <c r="J1152" s="179" t="e">
        <f ca="1"/>
        <v>#NAME?</v>
      </c>
      <c r="L1152" s="175">
        <f>NR_to_Cash!C$9</f>
        <v>-54723.468549817509</v>
      </c>
      <c r="M1152" s="175">
        <f>NR_to_Cash!D$9</f>
        <v>-177401.26576231886</v>
      </c>
      <c r="N1152" s="175">
        <f>NR_to_Cash!E$9</f>
        <v>-150226.47815209487</v>
      </c>
      <c r="O1152" s="175">
        <f>NR_to_Cash!F$9</f>
        <v>-172910.78815747867</v>
      </c>
      <c r="Q1152" s="1">
        <v>1145</v>
      </c>
      <c r="R1152" s="176">
        <v>-25126.640498548746</v>
      </c>
      <c r="S1152" s="176">
        <v>213778.73412883235</v>
      </c>
      <c r="T1152" s="176">
        <v>96275.427291755797</v>
      </c>
      <c r="U1152" s="176">
        <v>126556.97953058057</v>
      </c>
      <c r="V1152" s="2"/>
      <c r="W1152" s="176">
        <v>-51574.840310438769</v>
      </c>
      <c r="X1152" s="176">
        <v>-56981.39371394529</v>
      </c>
      <c r="Y1152" s="176">
        <v>128.8891620808281</v>
      </c>
      <c r="Z1152" s="176">
        <v>-16156.519577601692</v>
      </c>
      <c r="AA1152" s="2"/>
      <c r="AB1152" s="175">
        <v>-54723.468549817509</v>
      </c>
      <c r="AC1152" s="175">
        <v>-177401.26576231886</v>
      </c>
      <c r="AD1152" s="175">
        <v>-150226.47815209487</v>
      </c>
      <c r="AE1152" s="175">
        <v>-172910.78815747867</v>
      </c>
    </row>
    <row r="1153" spans="1:31">
      <c r="A1153" s="1">
        <v>1146</v>
      </c>
      <c r="B1153" s="176">
        <f>'T Revenue'!B1150-'Year 0'!G$8+'Year 0'!G$122</f>
        <v>13300.953736777185</v>
      </c>
      <c r="C1153" s="176">
        <f>'T Revenue'!C1150-'Revenue Requirement'!C$4+'Revenue Requirement'!C$33</f>
        <v>263048.34545126348</v>
      </c>
      <c r="D1153" s="176">
        <f>'T Revenue'!D1150-'Revenue Requirement'!D$4+'Revenue Requirement'!D$33</f>
        <v>200085.96092232899</v>
      </c>
      <c r="E1153" s="176">
        <f>'T Revenue'!E1150-'Revenue Requirement'!E$4+'Revenue Requirement'!E$33</f>
        <v>139709.38707379322</v>
      </c>
      <c r="G1153" s="179" t="e">
        <f ca="1"/>
        <v>#NAME?</v>
      </c>
      <c r="H1153" s="179" t="e">
        <f ca="1"/>
        <v>#NAME?</v>
      </c>
      <c r="I1153" s="179" t="e">
        <f ca="1"/>
        <v>#NAME?</v>
      </c>
      <c r="J1153" s="179" t="e">
        <f ca="1"/>
        <v>#NAME?</v>
      </c>
      <c r="L1153" s="175">
        <f>NR_to_Cash!C$9</f>
        <v>-54723.468549817509</v>
      </c>
      <c r="M1153" s="175">
        <f>NR_to_Cash!D$9</f>
        <v>-177401.26576231886</v>
      </c>
      <c r="N1153" s="175">
        <f>NR_to_Cash!E$9</f>
        <v>-150226.47815209487</v>
      </c>
      <c r="O1153" s="175">
        <f>NR_to_Cash!F$9</f>
        <v>-172910.78815747867</v>
      </c>
      <c r="Q1153" s="1">
        <v>1146</v>
      </c>
      <c r="R1153" s="176">
        <v>13300.953736777185</v>
      </c>
      <c r="S1153" s="176">
        <v>263048.34545126348</v>
      </c>
      <c r="T1153" s="176">
        <v>200085.96092232899</v>
      </c>
      <c r="U1153" s="176">
        <v>139709.38707379322</v>
      </c>
      <c r="V1153" s="2"/>
      <c r="W1153" s="176">
        <v>16202.750583732501</v>
      </c>
      <c r="X1153" s="176">
        <v>-3307.432576296851</v>
      </c>
      <c r="Y1153" s="176">
        <v>-20362.285066457</v>
      </c>
      <c r="Z1153" s="176">
        <v>-61827.297051336151</v>
      </c>
      <c r="AA1153" s="2"/>
      <c r="AB1153" s="175">
        <v>-54723.468549817509</v>
      </c>
      <c r="AC1153" s="175">
        <v>-177401.26576231886</v>
      </c>
      <c r="AD1153" s="175">
        <v>-150226.47815209487</v>
      </c>
      <c r="AE1153" s="175">
        <v>-172910.78815747867</v>
      </c>
    </row>
    <row r="1154" spans="1:31">
      <c r="A1154" s="1">
        <v>1147</v>
      </c>
      <c r="B1154" s="176">
        <f>'T Revenue'!B1151-'Year 0'!G$8+'Year 0'!G$122</f>
        <v>-14810.109414361184</v>
      </c>
      <c r="C1154" s="176">
        <f>'T Revenue'!C1151-'Revenue Requirement'!C$4+'Revenue Requirement'!C$33</f>
        <v>239136.82934440533</v>
      </c>
      <c r="D1154" s="176">
        <f>'T Revenue'!D1151-'Revenue Requirement'!D$4+'Revenue Requirement'!D$33</f>
        <v>132493.84981628717</v>
      </c>
      <c r="E1154" s="176">
        <f>'T Revenue'!E1151-'Revenue Requirement'!E$4+'Revenue Requirement'!E$33</f>
        <v>81116.412737087812</v>
      </c>
      <c r="G1154" s="179" t="e">
        <f ca="1"/>
        <v>#NAME?</v>
      </c>
      <c r="H1154" s="179" t="e">
        <f ca="1"/>
        <v>#NAME?</v>
      </c>
      <c r="I1154" s="179" t="e">
        <f ca="1"/>
        <v>#NAME?</v>
      </c>
      <c r="J1154" s="179" t="e">
        <f ca="1"/>
        <v>#NAME?</v>
      </c>
      <c r="L1154" s="175">
        <f>NR_to_Cash!C$9</f>
        <v>-54723.468549817509</v>
      </c>
      <c r="M1154" s="175">
        <f>NR_to_Cash!D$9</f>
        <v>-177401.26576231886</v>
      </c>
      <c r="N1154" s="175">
        <f>NR_to_Cash!E$9</f>
        <v>-150226.47815209487</v>
      </c>
      <c r="O1154" s="175">
        <f>NR_to_Cash!F$9</f>
        <v>-172910.78815747867</v>
      </c>
      <c r="Q1154" s="1">
        <v>1147</v>
      </c>
      <c r="R1154" s="176">
        <v>-14810.109414361184</v>
      </c>
      <c r="S1154" s="176">
        <v>239136.82934440533</v>
      </c>
      <c r="T1154" s="176">
        <v>132493.84981628717</v>
      </c>
      <c r="U1154" s="176">
        <v>81116.412737087812</v>
      </c>
      <c r="V1154" s="2"/>
      <c r="W1154" s="176">
        <v>21677.908619591733</v>
      </c>
      <c r="X1154" s="176">
        <v>10890.915628627408</v>
      </c>
      <c r="Y1154" s="176">
        <v>-2403.2796796993352</v>
      </c>
      <c r="Z1154" s="176">
        <v>-44555.925031201914</v>
      </c>
      <c r="AA1154" s="2"/>
      <c r="AB1154" s="175">
        <v>-54723.468549817509</v>
      </c>
      <c r="AC1154" s="175">
        <v>-177401.26576231886</v>
      </c>
      <c r="AD1154" s="175">
        <v>-150226.47815209487</v>
      </c>
      <c r="AE1154" s="175">
        <v>-172910.78815747867</v>
      </c>
    </row>
    <row r="1155" spans="1:31">
      <c r="A1155" s="1">
        <v>1148</v>
      </c>
      <c r="B1155" s="176">
        <f>'T Revenue'!B1152-'Year 0'!G$8+'Year 0'!G$122</f>
        <v>-12102.850666465936</v>
      </c>
      <c r="C1155" s="176">
        <f>'T Revenue'!C1152-'Revenue Requirement'!C$4+'Revenue Requirement'!C$33</f>
        <v>272880.47601608629</v>
      </c>
      <c r="D1155" s="176">
        <f>'T Revenue'!D1152-'Revenue Requirement'!D$4+'Revenue Requirement'!D$33</f>
        <v>217081.51604370493</v>
      </c>
      <c r="E1155" s="176">
        <f>'T Revenue'!E1152-'Revenue Requirement'!E$4+'Revenue Requirement'!E$33</f>
        <v>174733.02235921309</v>
      </c>
      <c r="G1155" s="179" t="e">
        <f ca="1"/>
        <v>#NAME?</v>
      </c>
      <c r="H1155" s="179" t="e">
        <f ca="1"/>
        <v>#NAME?</v>
      </c>
      <c r="I1155" s="179" t="e">
        <f ca="1"/>
        <v>#NAME?</v>
      </c>
      <c r="J1155" s="179" t="e">
        <f ca="1"/>
        <v>#NAME?</v>
      </c>
      <c r="L1155" s="175">
        <f>NR_to_Cash!C$9</f>
        <v>-54723.468549817509</v>
      </c>
      <c r="M1155" s="175">
        <f>NR_to_Cash!D$9</f>
        <v>-177401.26576231886</v>
      </c>
      <c r="N1155" s="175">
        <f>NR_to_Cash!E$9</f>
        <v>-150226.47815209487</v>
      </c>
      <c r="O1155" s="175">
        <f>NR_to_Cash!F$9</f>
        <v>-172910.78815747867</v>
      </c>
      <c r="Q1155" s="1">
        <v>1148</v>
      </c>
      <c r="R1155" s="176">
        <v>-12102.850666465936</v>
      </c>
      <c r="S1155" s="176">
        <v>272880.47601608629</v>
      </c>
      <c r="T1155" s="176">
        <v>217081.51604370493</v>
      </c>
      <c r="U1155" s="176">
        <v>174733.02235921309</v>
      </c>
      <c r="V1155" s="2"/>
      <c r="W1155" s="176">
        <v>-12586.118625769392</v>
      </c>
      <c r="X1155" s="176">
        <v>6599.841731954366</v>
      </c>
      <c r="Y1155" s="176">
        <v>-28755.899229544448</v>
      </c>
      <c r="Z1155" s="176">
        <v>-26659.027767308289</v>
      </c>
      <c r="AA1155" s="2"/>
      <c r="AB1155" s="175">
        <v>-54723.468549817509</v>
      </c>
      <c r="AC1155" s="175">
        <v>-177401.26576231886</v>
      </c>
      <c r="AD1155" s="175">
        <v>-150226.47815209487</v>
      </c>
      <c r="AE1155" s="175">
        <v>-172910.78815747867</v>
      </c>
    </row>
    <row r="1156" spans="1:31">
      <c r="A1156" s="1">
        <v>1149</v>
      </c>
      <c r="B1156" s="176">
        <f>'T Revenue'!B1153-'Year 0'!G$8+'Year 0'!G$122</f>
        <v>14565.561346523231</v>
      </c>
      <c r="C1156" s="176">
        <f>'T Revenue'!C1153-'Revenue Requirement'!C$4+'Revenue Requirement'!C$33</f>
        <v>252154.08162766625</v>
      </c>
      <c r="D1156" s="176">
        <f>'T Revenue'!D1153-'Revenue Requirement'!D$4+'Revenue Requirement'!D$33</f>
        <v>153845.56703927228</v>
      </c>
      <c r="E1156" s="176">
        <f>'T Revenue'!E1153-'Revenue Requirement'!E$4+'Revenue Requirement'!E$33</f>
        <v>128764.14036477939</v>
      </c>
      <c r="G1156" s="179" t="e">
        <f ca="1"/>
        <v>#NAME?</v>
      </c>
      <c r="H1156" s="179" t="e">
        <f ca="1"/>
        <v>#NAME?</v>
      </c>
      <c r="I1156" s="179" t="e">
        <f ca="1"/>
        <v>#NAME?</v>
      </c>
      <c r="J1156" s="179" t="e">
        <f ca="1"/>
        <v>#NAME?</v>
      </c>
      <c r="L1156" s="175">
        <f>NR_to_Cash!C$9</f>
        <v>-54723.468549817509</v>
      </c>
      <c r="M1156" s="175">
        <f>NR_to_Cash!D$9</f>
        <v>-177401.26576231886</v>
      </c>
      <c r="N1156" s="175">
        <f>NR_to_Cash!E$9</f>
        <v>-150226.47815209487</v>
      </c>
      <c r="O1156" s="175">
        <f>NR_to_Cash!F$9</f>
        <v>-172910.78815747867</v>
      </c>
      <c r="Q1156" s="1">
        <v>1149</v>
      </c>
      <c r="R1156" s="176">
        <v>14565.561346523231</v>
      </c>
      <c r="S1156" s="176">
        <v>252154.08162766625</v>
      </c>
      <c r="T1156" s="176">
        <v>153845.56703927228</v>
      </c>
      <c r="U1156" s="176">
        <v>128764.14036477939</v>
      </c>
      <c r="V1156" s="2"/>
      <c r="W1156" s="176">
        <v>-17067.614790720982</v>
      </c>
      <c r="X1156" s="176">
        <v>25283.385217336239</v>
      </c>
      <c r="Y1156" s="176">
        <v>27062.849327345146</v>
      </c>
      <c r="Z1156" s="176">
        <v>-4526.8147045033984</v>
      </c>
      <c r="AA1156" s="2"/>
      <c r="AB1156" s="175">
        <v>-54723.468549817509</v>
      </c>
      <c r="AC1156" s="175">
        <v>-177401.26576231886</v>
      </c>
      <c r="AD1156" s="175">
        <v>-150226.47815209487</v>
      </c>
      <c r="AE1156" s="175">
        <v>-172910.78815747867</v>
      </c>
    </row>
    <row r="1157" spans="1:31">
      <c r="A1157" s="1">
        <v>1150</v>
      </c>
      <c r="B1157" s="176">
        <f>'T Revenue'!B1154-'Year 0'!G$8+'Year 0'!G$122</f>
        <v>5400.3243162683211</v>
      </c>
      <c r="C1157" s="176">
        <f>'T Revenue'!C1154-'Revenue Requirement'!C$4+'Revenue Requirement'!C$33</f>
        <v>219936.39703327906</v>
      </c>
      <c r="D1157" s="176">
        <f>'T Revenue'!D1154-'Revenue Requirement'!D$4+'Revenue Requirement'!D$33</f>
        <v>195190.92979653878</v>
      </c>
      <c r="E1157" s="176">
        <f>'T Revenue'!E1154-'Revenue Requirement'!E$4+'Revenue Requirement'!E$33</f>
        <v>131670.72584112594</v>
      </c>
      <c r="G1157" s="179" t="e">
        <f ca="1"/>
        <v>#NAME?</v>
      </c>
      <c r="H1157" s="179" t="e">
        <f ca="1"/>
        <v>#NAME?</v>
      </c>
      <c r="I1157" s="179" t="e">
        <f ca="1"/>
        <v>#NAME?</v>
      </c>
      <c r="J1157" s="179" t="e">
        <f ca="1"/>
        <v>#NAME?</v>
      </c>
      <c r="L1157" s="175">
        <f>NR_to_Cash!C$9</f>
        <v>-54723.468549817509</v>
      </c>
      <c r="M1157" s="175">
        <f>NR_to_Cash!D$9</f>
        <v>-177401.26576231886</v>
      </c>
      <c r="N1157" s="175">
        <f>NR_to_Cash!E$9</f>
        <v>-150226.47815209487</v>
      </c>
      <c r="O1157" s="175">
        <f>NR_to_Cash!F$9</f>
        <v>-172910.78815747867</v>
      </c>
      <c r="Q1157" s="1">
        <v>1150</v>
      </c>
      <c r="R1157" s="176">
        <v>5400.3243162683211</v>
      </c>
      <c r="S1157" s="176">
        <v>219936.39703327906</v>
      </c>
      <c r="T1157" s="176">
        <v>195190.92979653878</v>
      </c>
      <c r="U1157" s="176">
        <v>131670.72584112594</v>
      </c>
      <c r="V1157" s="2"/>
      <c r="W1157" s="176">
        <v>-13450.952155240462</v>
      </c>
      <c r="X1157" s="176">
        <v>-39809.730202132836</v>
      </c>
      <c r="Y1157" s="176">
        <v>-6664.8440990978852</v>
      </c>
      <c r="Z1157" s="176">
        <v>13240.039655353408</v>
      </c>
      <c r="AA1157" s="2"/>
      <c r="AB1157" s="175">
        <v>-54723.468549817509</v>
      </c>
      <c r="AC1157" s="175">
        <v>-177401.26576231886</v>
      </c>
      <c r="AD1157" s="175">
        <v>-150226.47815209487</v>
      </c>
      <c r="AE1157" s="175">
        <v>-172910.78815747867</v>
      </c>
    </row>
    <row r="1158" spans="1:31">
      <c r="A1158" s="1">
        <v>1151</v>
      </c>
      <c r="B1158" s="176">
        <f>'T Revenue'!B1155-'Year 0'!G$8+'Year 0'!G$122</f>
        <v>965.35845669382252</v>
      </c>
      <c r="C1158" s="176">
        <f>'T Revenue'!C1155-'Revenue Requirement'!C$4+'Revenue Requirement'!C$33</f>
        <v>238989.3927103451</v>
      </c>
      <c r="D1158" s="176">
        <f>'T Revenue'!D1155-'Revenue Requirement'!D$4+'Revenue Requirement'!D$33</f>
        <v>164988.90656613535</v>
      </c>
      <c r="E1158" s="176">
        <f>'T Revenue'!E1155-'Revenue Requirement'!E$4+'Revenue Requirement'!E$33</f>
        <v>81479.06680771173</v>
      </c>
      <c r="G1158" s="179" t="e">
        <f ca="1"/>
        <v>#NAME?</v>
      </c>
      <c r="H1158" s="179" t="e">
        <f ca="1"/>
        <v>#NAME?</v>
      </c>
      <c r="I1158" s="179" t="e">
        <f ca="1"/>
        <v>#NAME?</v>
      </c>
      <c r="J1158" s="179" t="e">
        <f ca="1"/>
        <v>#NAME?</v>
      </c>
      <c r="L1158" s="175">
        <f>NR_to_Cash!C$9</f>
        <v>-54723.468549817509</v>
      </c>
      <c r="M1158" s="175">
        <f>NR_to_Cash!D$9</f>
        <v>-177401.26576231886</v>
      </c>
      <c r="N1158" s="175">
        <f>NR_to_Cash!E$9</f>
        <v>-150226.47815209487</v>
      </c>
      <c r="O1158" s="175">
        <f>NR_to_Cash!F$9</f>
        <v>-172910.78815747867</v>
      </c>
      <c r="Q1158" s="1">
        <v>1151</v>
      </c>
      <c r="R1158" s="176">
        <v>965.35845669382252</v>
      </c>
      <c r="S1158" s="176">
        <v>238989.3927103451</v>
      </c>
      <c r="T1158" s="176">
        <v>164988.90656613535</v>
      </c>
      <c r="U1158" s="176">
        <v>81479.06680771173</v>
      </c>
      <c r="V1158" s="2"/>
      <c r="W1158" s="176">
        <v>-16128.155048118322</v>
      </c>
      <c r="X1158" s="176">
        <v>11113.113944934914</v>
      </c>
      <c r="Y1158" s="176">
        <v>-26250.844295363873</v>
      </c>
      <c r="Z1158" s="176">
        <v>-1174.8407270680182</v>
      </c>
      <c r="AA1158" s="2"/>
      <c r="AB1158" s="175">
        <v>-54723.468549817509</v>
      </c>
      <c r="AC1158" s="175">
        <v>-177401.26576231886</v>
      </c>
      <c r="AD1158" s="175">
        <v>-150226.47815209487</v>
      </c>
      <c r="AE1158" s="175">
        <v>-172910.78815747867</v>
      </c>
    </row>
    <row r="1159" spans="1:31">
      <c r="A1159" s="1">
        <v>1152</v>
      </c>
      <c r="B1159" s="176">
        <f>'T Revenue'!B1156-'Year 0'!G$8+'Year 0'!G$122</f>
        <v>15662.375626164488</v>
      </c>
      <c r="C1159" s="176">
        <f>'T Revenue'!C1156-'Revenue Requirement'!C$4+'Revenue Requirement'!C$33</f>
        <v>225175.53853819752</v>
      </c>
      <c r="D1159" s="176">
        <f>'T Revenue'!D1156-'Revenue Requirement'!D$4+'Revenue Requirement'!D$33</f>
        <v>143232.45619008201</v>
      </c>
      <c r="E1159" s="176">
        <f>'T Revenue'!E1156-'Revenue Requirement'!E$4+'Revenue Requirement'!E$33</f>
        <v>159906.61387562542</v>
      </c>
      <c r="G1159" s="179" t="e">
        <f ca="1"/>
        <v>#NAME?</v>
      </c>
      <c r="H1159" s="179" t="e">
        <f ca="1"/>
        <v>#NAME?</v>
      </c>
      <c r="I1159" s="179" t="e">
        <f ca="1"/>
        <v>#NAME?</v>
      </c>
      <c r="J1159" s="179" t="e">
        <f ca="1"/>
        <v>#NAME?</v>
      </c>
      <c r="L1159" s="175">
        <f>NR_to_Cash!C$9</f>
        <v>-54723.468549817509</v>
      </c>
      <c r="M1159" s="175">
        <f>NR_to_Cash!D$9</f>
        <v>-177401.26576231886</v>
      </c>
      <c r="N1159" s="175">
        <f>NR_to_Cash!E$9</f>
        <v>-150226.47815209487</v>
      </c>
      <c r="O1159" s="175">
        <f>NR_to_Cash!F$9</f>
        <v>-172910.78815747867</v>
      </c>
      <c r="Q1159" s="1">
        <v>1152</v>
      </c>
      <c r="R1159" s="176">
        <v>15662.375626164488</v>
      </c>
      <c r="S1159" s="176">
        <v>225175.53853819752</v>
      </c>
      <c r="T1159" s="176">
        <v>143232.45619008201</v>
      </c>
      <c r="U1159" s="176">
        <v>159906.61387562542</v>
      </c>
      <c r="V1159" s="2"/>
      <c r="W1159" s="176">
        <v>-37913.601184043218</v>
      </c>
      <c r="X1159" s="176">
        <v>-27275.025758478325</v>
      </c>
      <c r="Y1159" s="176">
        <v>-20419.877140564378</v>
      </c>
      <c r="Z1159" s="176">
        <v>-9079.3444073346909</v>
      </c>
      <c r="AA1159" s="2"/>
      <c r="AB1159" s="175">
        <v>-54723.468549817509</v>
      </c>
      <c r="AC1159" s="175">
        <v>-177401.26576231886</v>
      </c>
      <c r="AD1159" s="175">
        <v>-150226.47815209487</v>
      </c>
      <c r="AE1159" s="175">
        <v>-172910.78815747867</v>
      </c>
    </row>
    <row r="1160" spans="1:31">
      <c r="A1160" s="1">
        <v>1153</v>
      </c>
      <c r="B1160" s="176">
        <f>'T Revenue'!B1157-'Year 0'!G$8+'Year 0'!G$122</f>
        <v>20369.124061120674</v>
      </c>
      <c r="C1160" s="176">
        <f>'T Revenue'!C1157-'Revenue Requirement'!C$4+'Revenue Requirement'!C$33</f>
        <v>224503.76501737419</v>
      </c>
      <c r="D1160" s="176">
        <f>'T Revenue'!D1157-'Revenue Requirement'!D$4+'Revenue Requirement'!D$33</f>
        <v>166594.41121303663</v>
      </c>
      <c r="E1160" s="176">
        <f>'T Revenue'!E1157-'Revenue Requirement'!E$4+'Revenue Requirement'!E$33</f>
        <v>96174.122742790496</v>
      </c>
      <c r="G1160" s="179" t="e">
        <f ca="1"/>
        <v>#NAME?</v>
      </c>
      <c r="H1160" s="179" t="e">
        <f ca="1"/>
        <v>#NAME?</v>
      </c>
      <c r="I1160" s="179" t="e">
        <f ca="1"/>
        <v>#NAME?</v>
      </c>
      <c r="J1160" s="179" t="e">
        <f ca="1"/>
        <v>#NAME?</v>
      </c>
      <c r="L1160" s="175">
        <f>NR_to_Cash!C$9</f>
        <v>-54723.468549817509</v>
      </c>
      <c r="M1160" s="175">
        <f>NR_to_Cash!D$9</f>
        <v>-177401.26576231886</v>
      </c>
      <c r="N1160" s="175">
        <f>NR_to_Cash!E$9</f>
        <v>-150226.47815209487</v>
      </c>
      <c r="O1160" s="175">
        <f>NR_to_Cash!F$9</f>
        <v>-172910.78815747867</v>
      </c>
      <c r="Q1160" s="1">
        <v>1153</v>
      </c>
      <c r="R1160" s="176">
        <v>20369.124061120674</v>
      </c>
      <c r="S1160" s="176">
        <v>224503.76501737419</v>
      </c>
      <c r="T1160" s="176">
        <v>166594.41121303663</v>
      </c>
      <c r="U1160" s="176">
        <v>96174.122742790496</v>
      </c>
      <c r="V1160" s="2"/>
      <c r="W1160" s="176">
        <v>-33281.008922885521</v>
      </c>
      <c r="X1160" s="176">
        <v>-14789.158576098736</v>
      </c>
      <c r="Y1160" s="176">
        <v>-20388.28081757389</v>
      </c>
      <c r="Z1160" s="176">
        <v>-6691.5680023902096</v>
      </c>
      <c r="AA1160" s="2"/>
      <c r="AB1160" s="175">
        <v>-54723.468549817509</v>
      </c>
      <c r="AC1160" s="175">
        <v>-177401.26576231886</v>
      </c>
      <c r="AD1160" s="175">
        <v>-150226.47815209487</v>
      </c>
      <c r="AE1160" s="175">
        <v>-172910.78815747867</v>
      </c>
    </row>
    <row r="1161" spans="1:31">
      <c r="A1161" s="1">
        <v>1154</v>
      </c>
      <c r="B1161" s="176">
        <f>'T Revenue'!B1158-'Year 0'!G$8+'Year 0'!G$122</f>
        <v>-5.24778907536529</v>
      </c>
      <c r="C1161" s="176">
        <f>'T Revenue'!C1158-'Revenue Requirement'!C$4+'Revenue Requirement'!C$33</f>
        <v>180727.58316065278</v>
      </c>
      <c r="D1161" s="176">
        <f>'T Revenue'!D1158-'Revenue Requirement'!D$4+'Revenue Requirement'!D$33</f>
        <v>136326.67249843781</v>
      </c>
      <c r="E1161" s="176">
        <f>'T Revenue'!E1158-'Revenue Requirement'!E$4+'Revenue Requirement'!E$33</f>
        <v>75337.78940977389</v>
      </c>
      <c r="G1161" s="179" t="e">
        <f ca="1"/>
        <v>#NAME?</v>
      </c>
      <c r="H1161" s="179" t="e">
        <f ca="1"/>
        <v>#NAME?</v>
      </c>
      <c r="I1161" s="179" t="e">
        <f ca="1"/>
        <v>#NAME?</v>
      </c>
      <c r="J1161" s="179" t="e">
        <f ca="1"/>
        <v>#NAME?</v>
      </c>
      <c r="L1161" s="175">
        <f>NR_to_Cash!C$9</f>
        <v>-54723.468549817509</v>
      </c>
      <c r="M1161" s="175">
        <f>NR_to_Cash!D$9</f>
        <v>-177401.26576231886</v>
      </c>
      <c r="N1161" s="175">
        <f>NR_to_Cash!E$9</f>
        <v>-150226.47815209487</v>
      </c>
      <c r="O1161" s="175">
        <f>NR_to_Cash!F$9</f>
        <v>-172910.78815747867</v>
      </c>
      <c r="Q1161" s="1">
        <v>1154</v>
      </c>
      <c r="R1161" s="176">
        <v>-5.24778907536529</v>
      </c>
      <c r="S1161" s="176">
        <v>180727.58316065278</v>
      </c>
      <c r="T1161" s="176">
        <v>136326.67249843781</v>
      </c>
      <c r="U1161" s="176">
        <v>75337.78940977389</v>
      </c>
      <c r="V1161" s="2"/>
      <c r="W1161" s="176">
        <v>-15208.968704042491</v>
      </c>
      <c r="X1161" s="176">
        <v>-32799.404604133219</v>
      </c>
      <c r="Y1161" s="176">
        <v>-40166.764287452446</v>
      </c>
      <c r="Z1161" s="176">
        <v>-4525.580528358696</v>
      </c>
      <c r="AA1161" s="2"/>
      <c r="AB1161" s="175">
        <v>-54723.468549817509</v>
      </c>
      <c r="AC1161" s="175">
        <v>-177401.26576231886</v>
      </c>
      <c r="AD1161" s="175">
        <v>-150226.47815209487</v>
      </c>
      <c r="AE1161" s="175">
        <v>-172910.78815747867</v>
      </c>
    </row>
    <row r="1162" spans="1:31">
      <c r="A1162" s="1">
        <v>1155</v>
      </c>
      <c r="B1162" s="176">
        <f>'T Revenue'!B1159-'Year 0'!G$8+'Year 0'!G$122</f>
        <v>-9365.3631085103843</v>
      </c>
      <c r="C1162" s="176">
        <f>'T Revenue'!C1159-'Revenue Requirement'!C$4+'Revenue Requirement'!C$33</f>
        <v>191407.97620680532</v>
      </c>
      <c r="D1162" s="176">
        <f>'T Revenue'!D1159-'Revenue Requirement'!D$4+'Revenue Requirement'!D$33</f>
        <v>73687.802431381773</v>
      </c>
      <c r="E1162" s="176">
        <f>'T Revenue'!E1159-'Revenue Requirement'!E$4+'Revenue Requirement'!E$33</f>
        <v>93343.602327250643</v>
      </c>
      <c r="G1162" s="179" t="e">
        <f ca="1"/>
        <v>#NAME?</v>
      </c>
      <c r="H1162" s="179" t="e">
        <f ca="1"/>
        <v>#NAME?</v>
      </c>
      <c r="I1162" s="179" t="e">
        <f ca="1"/>
        <v>#NAME?</v>
      </c>
      <c r="J1162" s="179" t="e">
        <f ca="1"/>
        <v>#NAME?</v>
      </c>
      <c r="L1162" s="175">
        <f>NR_to_Cash!C$9</f>
        <v>-54723.468549817509</v>
      </c>
      <c r="M1162" s="175">
        <f>NR_to_Cash!D$9</f>
        <v>-177401.26576231886</v>
      </c>
      <c r="N1162" s="175">
        <f>NR_to_Cash!E$9</f>
        <v>-150226.47815209487</v>
      </c>
      <c r="O1162" s="175">
        <f>NR_to_Cash!F$9</f>
        <v>-172910.78815747867</v>
      </c>
      <c r="Q1162" s="1">
        <v>1155</v>
      </c>
      <c r="R1162" s="176">
        <v>-9365.3631085103843</v>
      </c>
      <c r="S1162" s="176">
        <v>191407.97620680532</v>
      </c>
      <c r="T1162" s="176">
        <v>73687.802431381773</v>
      </c>
      <c r="U1162" s="176">
        <v>93343.602327250643</v>
      </c>
      <c r="V1162" s="2"/>
      <c r="W1162" s="176">
        <v>24209.814808956464</v>
      </c>
      <c r="X1162" s="176">
        <v>1495.8086576173082</v>
      </c>
      <c r="Y1162" s="176">
        <v>-15361.771144120954</v>
      </c>
      <c r="Z1162" s="176">
        <v>-25811.234877949348</v>
      </c>
      <c r="AA1162" s="2"/>
      <c r="AB1162" s="175">
        <v>-54723.468549817509</v>
      </c>
      <c r="AC1162" s="175">
        <v>-177401.26576231886</v>
      </c>
      <c r="AD1162" s="175">
        <v>-150226.47815209487</v>
      </c>
      <c r="AE1162" s="175">
        <v>-172910.78815747867</v>
      </c>
    </row>
    <row r="1163" spans="1:31">
      <c r="A1163" s="1">
        <v>1156</v>
      </c>
      <c r="B1163" s="176">
        <f>'T Revenue'!B1160-'Year 0'!G$8+'Year 0'!G$122</f>
        <v>-13430.263116976013</v>
      </c>
      <c r="C1163" s="176">
        <f>'T Revenue'!C1160-'Revenue Requirement'!C$4+'Revenue Requirement'!C$33</f>
        <v>235574.6969407266</v>
      </c>
      <c r="D1163" s="176">
        <f>'T Revenue'!D1160-'Revenue Requirement'!D$4+'Revenue Requirement'!D$33</f>
        <v>189220.48653204972</v>
      </c>
      <c r="E1163" s="176">
        <f>'T Revenue'!E1160-'Revenue Requirement'!E$4+'Revenue Requirement'!E$33</f>
        <v>171480.04210607824</v>
      </c>
      <c r="G1163" s="179" t="e">
        <f ca="1"/>
        <v>#NAME?</v>
      </c>
      <c r="H1163" s="179" t="e">
        <f ca="1"/>
        <v>#NAME?</v>
      </c>
      <c r="I1163" s="179" t="e">
        <f ca="1"/>
        <v>#NAME?</v>
      </c>
      <c r="J1163" s="179" t="e">
        <f ca="1"/>
        <v>#NAME?</v>
      </c>
      <c r="L1163" s="175">
        <f>NR_to_Cash!C$9</f>
        <v>-54723.468549817509</v>
      </c>
      <c r="M1163" s="175">
        <f>NR_to_Cash!D$9</f>
        <v>-177401.26576231886</v>
      </c>
      <c r="N1163" s="175">
        <f>NR_to_Cash!E$9</f>
        <v>-150226.47815209487</v>
      </c>
      <c r="O1163" s="175">
        <f>NR_to_Cash!F$9</f>
        <v>-172910.78815747867</v>
      </c>
      <c r="Q1163" s="1">
        <v>1156</v>
      </c>
      <c r="R1163" s="176">
        <v>-13430.263116976013</v>
      </c>
      <c r="S1163" s="176">
        <v>235574.6969407266</v>
      </c>
      <c r="T1163" s="176">
        <v>189220.48653204972</v>
      </c>
      <c r="U1163" s="176">
        <v>171480.04210607824</v>
      </c>
      <c r="V1163" s="2"/>
      <c r="W1163" s="176">
        <v>-14476.333300733706</v>
      </c>
      <c r="X1163" s="176">
        <v>7438.945197514724</v>
      </c>
      <c r="Y1163" s="176">
        <v>-15811.687594270334</v>
      </c>
      <c r="Z1163" s="176">
        <v>17648.485533759231</v>
      </c>
      <c r="AA1163" s="2"/>
      <c r="AB1163" s="175">
        <v>-54723.468549817509</v>
      </c>
      <c r="AC1163" s="175">
        <v>-177401.26576231886</v>
      </c>
      <c r="AD1163" s="175">
        <v>-150226.47815209487</v>
      </c>
      <c r="AE1163" s="175">
        <v>-172910.78815747867</v>
      </c>
    </row>
    <row r="1164" spans="1:31">
      <c r="A1164" s="1">
        <v>1157</v>
      </c>
      <c r="B1164" s="176">
        <f>'T Revenue'!B1161-'Year 0'!G$8+'Year 0'!G$122</f>
        <v>17261.818194030784</v>
      </c>
      <c r="C1164" s="176">
        <f>'T Revenue'!C1161-'Revenue Requirement'!C$4+'Revenue Requirement'!C$33</f>
        <v>185083.24137295224</v>
      </c>
      <c r="D1164" s="176">
        <f>'T Revenue'!D1161-'Revenue Requirement'!D$4+'Revenue Requirement'!D$33</f>
        <v>153089.85741384211</v>
      </c>
      <c r="E1164" s="176">
        <f>'T Revenue'!E1161-'Revenue Requirement'!E$4+'Revenue Requirement'!E$33</f>
        <v>92221.154286165023</v>
      </c>
      <c r="G1164" s="179" t="e">
        <f ca="1"/>
        <v>#NAME?</v>
      </c>
      <c r="H1164" s="179" t="e">
        <f ca="1"/>
        <v>#NAME?</v>
      </c>
      <c r="I1164" s="179" t="e">
        <f ca="1"/>
        <v>#NAME?</v>
      </c>
      <c r="J1164" s="179" t="e">
        <f ca="1"/>
        <v>#NAME?</v>
      </c>
      <c r="L1164" s="175">
        <f>NR_to_Cash!C$9</f>
        <v>-54723.468549817509</v>
      </c>
      <c r="M1164" s="175">
        <f>NR_to_Cash!D$9</f>
        <v>-177401.26576231886</v>
      </c>
      <c r="N1164" s="175">
        <f>NR_to_Cash!E$9</f>
        <v>-150226.47815209487</v>
      </c>
      <c r="O1164" s="175">
        <f>NR_to_Cash!F$9</f>
        <v>-172910.78815747867</v>
      </c>
      <c r="Q1164" s="1">
        <v>1157</v>
      </c>
      <c r="R1164" s="176">
        <v>17261.818194030784</v>
      </c>
      <c r="S1164" s="176">
        <v>185083.24137295224</v>
      </c>
      <c r="T1164" s="176">
        <v>153089.85741384211</v>
      </c>
      <c r="U1164" s="176">
        <v>92221.154286165023</v>
      </c>
      <c r="V1164" s="2"/>
      <c r="W1164" s="176">
        <v>-38321.894089916721</v>
      </c>
      <c r="X1164" s="176">
        <v>-25239.140773307998</v>
      </c>
      <c r="Y1164" s="176">
        <v>-9095.9514681950677</v>
      </c>
      <c r="Z1164" s="176">
        <v>-16479.419546902413</v>
      </c>
      <c r="AA1164" s="2"/>
      <c r="AB1164" s="175">
        <v>-54723.468549817509</v>
      </c>
      <c r="AC1164" s="175">
        <v>-177401.26576231886</v>
      </c>
      <c r="AD1164" s="175">
        <v>-150226.47815209487</v>
      </c>
      <c r="AE1164" s="175">
        <v>-172910.78815747867</v>
      </c>
    </row>
    <row r="1165" spans="1:31">
      <c r="A1165" s="1">
        <v>1158</v>
      </c>
      <c r="B1165" s="176">
        <f>'T Revenue'!B1162-'Year 0'!G$8+'Year 0'!G$122</f>
        <v>-2873.3460334315896</v>
      </c>
      <c r="C1165" s="176">
        <f>'T Revenue'!C1162-'Revenue Requirement'!C$4+'Revenue Requirement'!C$33</f>
        <v>274359.54937231401</v>
      </c>
      <c r="D1165" s="176">
        <f>'T Revenue'!D1162-'Revenue Requirement'!D$4+'Revenue Requirement'!D$33</f>
        <v>182191.00551632978</v>
      </c>
      <c r="E1165" s="176">
        <f>'T Revenue'!E1162-'Revenue Requirement'!E$4+'Revenue Requirement'!E$33</f>
        <v>110899.93751039729</v>
      </c>
      <c r="G1165" s="179" t="e">
        <f ca="1"/>
        <v>#NAME?</v>
      </c>
      <c r="H1165" s="179" t="e">
        <f ca="1"/>
        <v>#NAME?</v>
      </c>
      <c r="I1165" s="179" t="e">
        <f ca="1"/>
        <v>#NAME?</v>
      </c>
      <c r="J1165" s="179" t="e">
        <f ca="1"/>
        <v>#NAME?</v>
      </c>
      <c r="L1165" s="175">
        <f>NR_to_Cash!C$9</f>
        <v>-54723.468549817509</v>
      </c>
      <c r="M1165" s="175">
        <f>NR_to_Cash!D$9</f>
        <v>-177401.26576231886</v>
      </c>
      <c r="N1165" s="175">
        <f>NR_to_Cash!E$9</f>
        <v>-150226.47815209487</v>
      </c>
      <c r="O1165" s="175">
        <f>NR_to_Cash!F$9</f>
        <v>-172910.78815747867</v>
      </c>
      <c r="Q1165" s="1">
        <v>1158</v>
      </c>
      <c r="R1165" s="176">
        <v>-2873.3460334315896</v>
      </c>
      <c r="S1165" s="176">
        <v>274359.54937231401</v>
      </c>
      <c r="T1165" s="176">
        <v>182191.00551632978</v>
      </c>
      <c r="U1165" s="176">
        <v>110899.93751039729</v>
      </c>
      <c r="V1165" s="2"/>
      <c r="W1165" s="176">
        <v>-22248.761474603205</v>
      </c>
      <c r="X1165" s="176">
        <v>-11740.531186431879</v>
      </c>
      <c r="Y1165" s="176">
        <v>9806.8023734497838</v>
      </c>
      <c r="Z1165" s="176">
        <v>-29434.512315607164</v>
      </c>
      <c r="AA1165" s="2"/>
      <c r="AB1165" s="175">
        <v>-54723.468549817509</v>
      </c>
      <c r="AC1165" s="175">
        <v>-177401.26576231886</v>
      </c>
      <c r="AD1165" s="175">
        <v>-150226.47815209487</v>
      </c>
      <c r="AE1165" s="175">
        <v>-172910.78815747867</v>
      </c>
    </row>
    <row r="1166" spans="1:31">
      <c r="A1166" s="1">
        <v>1159</v>
      </c>
      <c r="B1166" s="176">
        <f>'T Revenue'!B1163-'Year 0'!G$8+'Year 0'!G$122</f>
        <v>-24411.481263059657</v>
      </c>
      <c r="C1166" s="176">
        <f>'T Revenue'!C1163-'Revenue Requirement'!C$4+'Revenue Requirement'!C$33</f>
        <v>243589.78072785586</v>
      </c>
      <c r="D1166" s="176">
        <f>'T Revenue'!D1163-'Revenue Requirement'!D$4+'Revenue Requirement'!D$33</f>
        <v>149743.49725261028</v>
      </c>
      <c r="E1166" s="176">
        <f>'T Revenue'!E1163-'Revenue Requirement'!E$4+'Revenue Requirement'!E$33</f>
        <v>57923.074536915869</v>
      </c>
      <c r="G1166" s="179" t="e">
        <f ca="1"/>
        <v>#NAME?</v>
      </c>
      <c r="H1166" s="179" t="e">
        <f ca="1"/>
        <v>#NAME?</v>
      </c>
      <c r="I1166" s="179" t="e">
        <f ca="1"/>
        <v>#NAME?</v>
      </c>
      <c r="J1166" s="179" t="e">
        <f ca="1"/>
        <v>#NAME?</v>
      </c>
      <c r="L1166" s="175">
        <f>NR_to_Cash!C$9</f>
        <v>-54723.468549817509</v>
      </c>
      <c r="M1166" s="175">
        <f>NR_to_Cash!D$9</f>
        <v>-177401.26576231886</v>
      </c>
      <c r="N1166" s="175">
        <f>NR_to_Cash!E$9</f>
        <v>-150226.47815209487</v>
      </c>
      <c r="O1166" s="175">
        <f>NR_to_Cash!F$9</f>
        <v>-172910.78815747867</v>
      </c>
      <c r="Q1166" s="1">
        <v>1159</v>
      </c>
      <c r="R1166" s="176">
        <v>-24411.481263059657</v>
      </c>
      <c r="S1166" s="176">
        <v>243589.78072785586</v>
      </c>
      <c r="T1166" s="176">
        <v>149743.49725261028</v>
      </c>
      <c r="U1166" s="176">
        <v>57923.074536915869</v>
      </c>
      <c r="V1166" s="2"/>
      <c r="W1166" s="176">
        <v>-17774.354294672259</v>
      </c>
      <c r="X1166" s="176">
        <v>-5562.6188984878827</v>
      </c>
      <c r="Y1166" s="176">
        <v>-16460.212328635389</v>
      </c>
      <c r="Z1166" s="176">
        <v>-5631.3717366554774</v>
      </c>
      <c r="AA1166" s="2"/>
      <c r="AB1166" s="175">
        <v>-54723.468549817509</v>
      </c>
      <c r="AC1166" s="175">
        <v>-177401.26576231886</v>
      </c>
      <c r="AD1166" s="175">
        <v>-150226.47815209487</v>
      </c>
      <c r="AE1166" s="175">
        <v>-172910.78815747867</v>
      </c>
    </row>
    <row r="1167" spans="1:31">
      <c r="A1167" s="1">
        <v>1160</v>
      </c>
      <c r="B1167" s="176">
        <f>'T Revenue'!B1164-'Year 0'!G$8+'Year 0'!G$122</f>
        <v>19208.347128404304</v>
      </c>
      <c r="C1167" s="176">
        <f>'T Revenue'!C1164-'Revenue Requirement'!C$4+'Revenue Requirement'!C$33</f>
        <v>231728.64202816831</v>
      </c>
      <c r="D1167" s="176">
        <f>'T Revenue'!D1164-'Revenue Requirement'!D$4+'Revenue Requirement'!D$33</f>
        <v>178745.10168338055</v>
      </c>
      <c r="E1167" s="176">
        <f>'T Revenue'!E1164-'Revenue Requirement'!E$4+'Revenue Requirement'!E$33</f>
        <v>93623.149404478958</v>
      </c>
      <c r="G1167" s="179" t="e">
        <f ca="1"/>
        <v>#NAME?</v>
      </c>
      <c r="H1167" s="179" t="e">
        <f ca="1"/>
        <v>#NAME?</v>
      </c>
      <c r="I1167" s="179" t="e">
        <f ca="1"/>
        <v>#NAME?</v>
      </c>
      <c r="J1167" s="179" t="e">
        <f ca="1"/>
        <v>#NAME?</v>
      </c>
      <c r="L1167" s="175">
        <f>NR_to_Cash!C$9</f>
        <v>-54723.468549817509</v>
      </c>
      <c r="M1167" s="175">
        <f>NR_to_Cash!D$9</f>
        <v>-177401.26576231886</v>
      </c>
      <c r="N1167" s="175">
        <f>NR_to_Cash!E$9</f>
        <v>-150226.47815209487</v>
      </c>
      <c r="O1167" s="175">
        <f>NR_to_Cash!F$9</f>
        <v>-172910.78815747867</v>
      </c>
      <c r="Q1167" s="1">
        <v>1160</v>
      </c>
      <c r="R1167" s="176">
        <v>19208.347128404304</v>
      </c>
      <c r="S1167" s="176">
        <v>231728.64202816831</v>
      </c>
      <c r="T1167" s="176">
        <v>178745.10168338055</v>
      </c>
      <c r="U1167" s="176">
        <v>93623.149404478958</v>
      </c>
      <c r="V1167" s="2"/>
      <c r="W1167" s="176">
        <v>-1981.891489510308</v>
      </c>
      <c r="X1167" s="176">
        <v>-31831.13674112875</v>
      </c>
      <c r="Y1167" s="176">
        <v>24800.028101683361</v>
      </c>
      <c r="Z1167" s="176">
        <v>-10888.160233113216</v>
      </c>
      <c r="AA1167" s="2"/>
      <c r="AB1167" s="175">
        <v>-54723.468549817509</v>
      </c>
      <c r="AC1167" s="175">
        <v>-177401.26576231886</v>
      </c>
      <c r="AD1167" s="175">
        <v>-150226.47815209487</v>
      </c>
      <c r="AE1167" s="175">
        <v>-172910.78815747867</v>
      </c>
    </row>
    <row r="1168" spans="1:31">
      <c r="A1168" s="1">
        <v>1161</v>
      </c>
      <c r="B1168" s="176">
        <f>'T Revenue'!B1165-'Year 0'!G$8+'Year 0'!G$122</f>
        <v>-8530.9622896765359</v>
      </c>
      <c r="C1168" s="176">
        <f>'T Revenue'!C1165-'Revenue Requirement'!C$4+'Revenue Requirement'!C$33</f>
        <v>239662.36990752304</v>
      </c>
      <c r="D1168" s="176">
        <f>'T Revenue'!D1165-'Revenue Requirement'!D$4+'Revenue Requirement'!D$33</f>
        <v>151219.43533718237</v>
      </c>
      <c r="E1168" s="176">
        <f>'T Revenue'!E1165-'Revenue Requirement'!E$4+'Revenue Requirement'!E$33</f>
        <v>110303.35558086773</v>
      </c>
      <c r="G1168" s="179" t="e">
        <f ca="1"/>
        <v>#NAME?</v>
      </c>
      <c r="H1168" s="179" t="e">
        <f ca="1"/>
        <v>#NAME?</v>
      </c>
      <c r="I1168" s="179" t="e">
        <f ca="1"/>
        <v>#NAME?</v>
      </c>
      <c r="J1168" s="179" t="e">
        <f ca="1"/>
        <v>#NAME?</v>
      </c>
      <c r="L1168" s="175">
        <f>NR_to_Cash!C$9</f>
        <v>-54723.468549817509</v>
      </c>
      <c r="M1168" s="175">
        <f>NR_to_Cash!D$9</f>
        <v>-177401.26576231886</v>
      </c>
      <c r="N1168" s="175">
        <f>NR_to_Cash!E$9</f>
        <v>-150226.47815209487</v>
      </c>
      <c r="O1168" s="175">
        <f>NR_to_Cash!F$9</f>
        <v>-172910.78815747867</v>
      </c>
      <c r="Q1168" s="1">
        <v>1161</v>
      </c>
      <c r="R1168" s="176">
        <v>-8530.9622896765359</v>
      </c>
      <c r="S1168" s="176">
        <v>239662.36990752304</v>
      </c>
      <c r="T1168" s="176">
        <v>151219.43533718237</v>
      </c>
      <c r="U1168" s="176">
        <v>110303.35558086773</v>
      </c>
      <c r="V1168" s="2"/>
      <c r="W1168" s="176">
        <v>-27679.109763096669</v>
      </c>
      <c r="X1168" s="176">
        <v>-10010.068587273592</v>
      </c>
      <c r="Y1168" s="176">
        <v>16011.288376922254</v>
      </c>
      <c r="Z1168" s="176">
        <v>5271.8191151963547</v>
      </c>
      <c r="AA1168" s="2"/>
      <c r="AB1168" s="175">
        <v>-54723.468549817509</v>
      </c>
      <c r="AC1168" s="175">
        <v>-177401.26576231886</v>
      </c>
      <c r="AD1168" s="175">
        <v>-150226.47815209487</v>
      </c>
      <c r="AE1168" s="175">
        <v>-172910.78815747867</v>
      </c>
    </row>
    <row r="1169" spans="1:31">
      <c r="A1169" s="1">
        <v>1162</v>
      </c>
      <c r="B1169" s="176">
        <f>'T Revenue'!B1166-'Year 0'!G$8+'Year 0'!G$122</f>
        <v>-12893.585516976193</v>
      </c>
      <c r="C1169" s="176">
        <f>'T Revenue'!C1166-'Revenue Requirement'!C$4+'Revenue Requirement'!C$33</f>
        <v>209248.39461770654</v>
      </c>
      <c r="D1169" s="176">
        <f>'T Revenue'!D1166-'Revenue Requirement'!D$4+'Revenue Requirement'!D$33</f>
        <v>96208.607735152589</v>
      </c>
      <c r="E1169" s="176">
        <f>'T Revenue'!E1166-'Revenue Requirement'!E$4+'Revenue Requirement'!E$33</f>
        <v>96133.462706467602</v>
      </c>
      <c r="G1169" s="179" t="e">
        <f ca="1"/>
        <v>#NAME?</v>
      </c>
      <c r="H1169" s="179" t="e">
        <f ca="1"/>
        <v>#NAME?</v>
      </c>
      <c r="I1169" s="179" t="e">
        <f ca="1"/>
        <v>#NAME?</v>
      </c>
      <c r="J1169" s="179" t="e">
        <f ca="1"/>
        <v>#NAME?</v>
      </c>
      <c r="L1169" s="175">
        <f>NR_to_Cash!C$9</f>
        <v>-54723.468549817509</v>
      </c>
      <c r="M1169" s="175">
        <f>NR_to_Cash!D$9</f>
        <v>-177401.26576231886</v>
      </c>
      <c r="N1169" s="175">
        <f>NR_to_Cash!E$9</f>
        <v>-150226.47815209487</v>
      </c>
      <c r="O1169" s="175">
        <f>NR_to_Cash!F$9</f>
        <v>-172910.78815747867</v>
      </c>
      <c r="Q1169" s="1">
        <v>1162</v>
      </c>
      <c r="R1169" s="176">
        <v>-12893.585516976193</v>
      </c>
      <c r="S1169" s="176">
        <v>209248.39461770654</v>
      </c>
      <c r="T1169" s="176">
        <v>96208.607735152589</v>
      </c>
      <c r="U1169" s="176">
        <v>96133.462706467602</v>
      </c>
      <c r="V1169" s="2"/>
      <c r="W1169" s="176">
        <v>8485.883691286901</v>
      </c>
      <c r="X1169" s="176">
        <v>-36587.2535822473</v>
      </c>
      <c r="Y1169" s="176">
        <v>-41749.591901709093</v>
      </c>
      <c r="Z1169" s="176">
        <v>628.63078604685143</v>
      </c>
      <c r="AA1169" s="2"/>
      <c r="AB1169" s="175">
        <v>-54723.468549817509</v>
      </c>
      <c r="AC1169" s="175">
        <v>-177401.26576231886</v>
      </c>
      <c r="AD1169" s="175">
        <v>-150226.47815209487</v>
      </c>
      <c r="AE1169" s="175">
        <v>-172910.78815747867</v>
      </c>
    </row>
    <row r="1170" spans="1:31">
      <c r="A1170" s="1">
        <v>1163</v>
      </c>
      <c r="B1170" s="176">
        <f>'T Revenue'!B1167-'Year 0'!G$8+'Year 0'!G$122</f>
        <v>-11847.547273031902</v>
      </c>
      <c r="C1170" s="176">
        <f>'T Revenue'!C1167-'Revenue Requirement'!C$4+'Revenue Requirement'!C$33</f>
        <v>266181.90814335993</v>
      </c>
      <c r="D1170" s="176">
        <f>'T Revenue'!D1167-'Revenue Requirement'!D$4+'Revenue Requirement'!D$33</f>
        <v>150748.26145830005</v>
      </c>
      <c r="E1170" s="176">
        <f>'T Revenue'!E1167-'Revenue Requirement'!E$4+'Revenue Requirement'!E$33</f>
        <v>144627.56969352718</v>
      </c>
      <c r="G1170" s="179" t="e">
        <f ca="1"/>
        <v>#NAME?</v>
      </c>
      <c r="H1170" s="179" t="e">
        <f ca="1"/>
        <v>#NAME?</v>
      </c>
      <c r="I1170" s="179" t="e">
        <f ca="1"/>
        <v>#NAME?</v>
      </c>
      <c r="J1170" s="179" t="e">
        <f ca="1"/>
        <v>#NAME?</v>
      </c>
      <c r="L1170" s="175">
        <f>NR_to_Cash!C$9</f>
        <v>-54723.468549817509</v>
      </c>
      <c r="M1170" s="175">
        <f>NR_to_Cash!D$9</f>
        <v>-177401.26576231886</v>
      </c>
      <c r="N1170" s="175">
        <f>NR_to_Cash!E$9</f>
        <v>-150226.47815209487</v>
      </c>
      <c r="O1170" s="175">
        <f>NR_to_Cash!F$9</f>
        <v>-172910.78815747867</v>
      </c>
      <c r="Q1170" s="1">
        <v>1163</v>
      </c>
      <c r="R1170" s="176">
        <v>-11847.547273031902</v>
      </c>
      <c r="S1170" s="176">
        <v>266181.90814335993</v>
      </c>
      <c r="T1170" s="176">
        <v>150748.26145830005</v>
      </c>
      <c r="U1170" s="176">
        <v>144627.56969352718</v>
      </c>
      <c r="V1170" s="2"/>
      <c r="W1170" s="176">
        <v>-10145.472047026968</v>
      </c>
      <c r="X1170" s="176">
        <v>-15323.91895043361</v>
      </c>
      <c r="Y1170" s="176">
        <v>-48805.217022447148</v>
      </c>
      <c r="Z1170" s="176">
        <v>-27639.24972347077</v>
      </c>
      <c r="AA1170" s="2"/>
      <c r="AB1170" s="175">
        <v>-54723.468549817509</v>
      </c>
      <c r="AC1170" s="175">
        <v>-177401.26576231886</v>
      </c>
      <c r="AD1170" s="175">
        <v>-150226.47815209487</v>
      </c>
      <c r="AE1170" s="175">
        <v>-172910.78815747867</v>
      </c>
    </row>
    <row r="1171" spans="1:31">
      <c r="A1171" s="1">
        <v>1164</v>
      </c>
      <c r="B1171" s="176">
        <f>'T Revenue'!B1168-'Year 0'!G$8+'Year 0'!G$122</f>
        <v>-18162.882767593954</v>
      </c>
      <c r="C1171" s="176">
        <f>'T Revenue'!C1168-'Revenue Requirement'!C$4+'Revenue Requirement'!C$33</f>
        <v>247322.57196972659</v>
      </c>
      <c r="D1171" s="176">
        <f>'T Revenue'!D1168-'Revenue Requirement'!D$4+'Revenue Requirement'!D$33</f>
        <v>157571.02722128131</v>
      </c>
      <c r="E1171" s="176">
        <f>'T Revenue'!E1168-'Revenue Requirement'!E$4+'Revenue Requirement'!E$33</f>
        <v>77912.580825970741</v>
      </c>
      <c r="G1171" s="179" t="e">
        <f ca="1"/>
        <v>#NAME?</v>
      </c>
      <c r="H1171" s="179" t="e">
        <f ca="1"/>
        <v>#NAME?</v>
      </c>
      <c r="I1171" s="179" t="e">
        <f ca="1"/>
        <v>#NAME?</v>
      </c>
      <c r="J1171" s="179" t="e">
        <f ca="1"/>
        <v>#NAME?</v>
      </c>
      <c r="L1171" s="175">
        <f>NR_to_Cash!C$9</f>
        <v>-54723.468549817509</v>
      </c>
      <c r="M1171" s="175">
        <f>NR_to_Cash!D$9</f>
        <v>-177401.26576231886</v>
      </c>
      <c r="N1171" s="175">
        <f>NR_to_Cash!E$9</f>
        <v>-150226.47815209487</v>
      </c>
      <c r="O1171" s="175">
        <f>NR_to_Cash!F$9</f>
        <v>-172910.78815747867</v>
      </c>
      <c r="Q1171" s="1">
        <v>1164</v>
      </c>
      <c r="R1171" s="176">
        <v>-18162.882767593954</v>
      </c>
      <c r="S1171" s="176">
        <v>247322.57196972659</v>
      </c>
      <c r="T1171" s="176">
        <v>157571.02722128131</v>
      </c>
      <c r="U1171" s="176">
        <v>77912.580825970741</v>
      </c>
      <c r="V1171" s="2"/>
      <c r="W1171" s="176">
        <v>-20718.970518409624</v>
      </c>
      <c r="X1171" s="176">
        <v>4037.3283398002386</v>
      </c>
      <c r="Y1171" s="176">
        <v>17162.204519686056</v>
      </c>
      <c r="Z1171" s="176">
        <v>-18508.802086115116</v>
      </c>
      <c r="AA1171" s="2"/>
      <c r="AB1171" s="175">
        <v>-54723.468549817509</v>
      </c>
      <c r="AC1171" s="175">
        <v>-177401.26576231886</v>
      </c>
      <c r="AD1171" s="175">
        <v>-150226.47815209487</v>
      </c>
      <c r="AE1171" s="175">
        <v>-172910.78815747867</v>
      </c>
    </row>
    <row r="1172" spans="1:31">
      <c r="A1172" s="1">
        <v>1165</v>
      </c>
      <c r="B1172" s="176">
        <f>'T Revenue'!B1169-'Year 0'!G$8+'Year 0'!G$122</f>
        <v>-3299.5056096096523</v>
      </c>
      <c r="C1172" s="176">
        <f>'T Revenue'!C1169-'Revenue Requirement'!C$4+'Revenue Requirement'!C$33</f>
        <v>250915.06258827006</v>
      </c>
      <c r="D1172" s="176">
        <f>'T Revenue'!D1169-'Revenue Requirement'!D$4+'Revenue Requirement'!D$33</f>
        <v>149718.37011208455</v>
      </c>
      <c r="E1172" s="176">
        <f>'T Revenue'!E1169-'Revenue Requirement'!E$4+'Revenue Requirement'!E$33</f>
        <v>106708.8674802999</v>
      </c>
      <c r="G1172" s="179" t="e">
        <f ca="1"/>
        <v>#NAME?</v>
      </c>
      <c r="H1172" s="179" t="e">
        <f ca="1"/>
        <v>#NAME?</v>
      </c>
      <c r="I1172" s="179" t="e">
        <f ca="1"/>
        <v>#NAME?</v>
      </c>
      <c r="J1172" s="179" t="e">
        <f ca="1"/>
        <v>#NAME?</v>
      </c>
      <c r="L1172" s="175">
        <f>NR_to_Cash!C$9</f>
        <v>-54723.468549817509</v>
      </c>
      <c r="M1172" s="175">
        <f>NR_to_Cash!D$9</f>
        <v>-177401.26576231886</v>
      </c>
      <c r="N1172" s="175">
        <f>NR_to_Cash!E$9</f>
        <v>-150226.47815209487</v>
      </c>
      <c r="O1172" s="175">
        <f>NR_to_Cash!F$9</f>
        <v>-172910.78815747867</v>
      </c>
      <c r="Q1172" s="1">
        <v>1165</v>
      </c>
      <c r="R1172" s="176">
        <v>-3299.5056096096523</v>
      </c>
      <c r="S1172" s="176">
        <v>250915.06258827006</v>
      </c>
      <c r="T1172" s="176">
        <v>149718.37011208455</v>
      </c>
      <c r="U1172" s="176">
        <v>106708.8674802999</v>
      </c>
      <c r="V1172" s="2"/>
      <c r="W1172" s="176">
        <v>-1576.4979640857782</v>
      </c>
      <c r="X1172" s="176">
        <v>-21995.204558510566</v>
      </c>
      <c r="Y1172" s="176">
        <v>-11326.123480868759</v>
      </c>
      <c r="Z1172" s="176">
        <v>1509.5590860357042</v>
      </c>
      <c r="AA1172" s="2"/>
      <c r="AB1172" s="175">
        <v>-54723.468549817509</v>
      </c>
      <c r="AC1172" s="175">
        <v>-177401.26576231886</v>
      </c>
      <c r="AD1172" s="175">
        <v>-150226.47815209487</v>
      </c>
      <c r="AE1172" s="175">
        <v>-172910.78815747867</v>
      </c>
    </row>
    <row r="1173" spans="1:31">
      <c r="A1173" s="1">
        <v>1166</v>
      </c>
      <c r="B1173" s="176">
        <f>'T Revenue'!B1170-'Year 0'!G$8+'Year 0'!G$122</f>
        <v>-9695.6486918015871</v>
      </c>
      <c r="C1173" s="176">
        <f>'T Revenue'!C1170-'Revenue Requirement'!C$4+'Revenue Requirement'!C$33</f>
        <v>214454.84542547655</v>
      </c>
      <c r="D1173" s="176">
        <f>'T Revenue'!D1170-'Revenue Requirement'!D$4+'Revenue Requirement'!D$33</f>
        <v>127209.67259842181</v>
      </c>
      <c r="E1173" s="176">
        <f>'T Revenue'!E1170-'Revenue Requirement'!E$4+'Revenue Requirement'!E$33</f>
        <v>106055.93104161369</v>
      </c>
      <c r="G1173" s="179" t="e">
        <f ca="1"/>
        <v>#NAME?</v>
      </c>
      <c r="H1173" s="179" t="e">
        <f ca="1"/>
        <v>#NAME?</v>
      </c>
      <c r="I1173" s="179" t="e">
        <f ca="1"/>
        <v>#NAME?</v>
      </c>
      <c r="J1173" s="179" t="e">
        <f ca="1"/>
        <v>#NAME?</v>
      </c>
      <c r="L1173" s="175">
        <f>NR_to_Cash!C$9</f>
        <v>-54723.468549817509</v>
      </c>
      <c r="M1173" s="175">
        <f>NR_to_Cash!D$9</f>
        <v>-177401.26576231886</v>
      </c>
      <c r="N1173" s="175">
        <f>NR_to_Cash!E$9</f>
        <v>-150226.47815209487</v>
      </c>
      <c r="O1173" s="175">
        <f>NR_to_Cash!F$9</f>
        <v>-172910.78815747867</v>
      </c>
      <c r="Q1173" s="1">
        <v>1166</v>
      </c>
      <c r="R1173" s="176">
        <v>-9695.6486918015871</v>
      </c>
      <c r="S1173" s="176">
        <v>214454.84542547655</v>
      </c>
      <c r="T1173" s="176">
        <v>127209.67259842181</v>
      </c>
      <c r="U1173" s="176">
        <v>106055.93104161369</v>
      </c>
      <c r="V1173" s="2"/>
      <c r="W1173" s="176">
        <v>9772.9986372791464</v>
      </c>
      <c r="X1173" s="176">
        <v>-20795.638789999299</v>
      </c>
      <c r="Y1173" s="176">
        <v>8726.5030775789637</v>
      </c>
      <c r="Z1173" s="176">
        <v>-16010.623227126431</v>
      </c>
      <c r="AA1173" s="2"/>
      <c r="AB1173" s="175">
        <v>-54723.468549817509</v>
      </c>
      <c r="AC1173" s="175">
        <v>-177401.26576231886</v>
      </c>
      <c r="AD1173" s="175">
        <v>-150226.47815209487</v>
      </c>
      <c r="AE1173" s="175">
        <v>-172910.78815747867</v>
      </c>
    </row>
    <row r="1174" spans="1:31">
      <c r="A1174" s="1">
        <v>1167</v>
      </c>
      <c r="B1174" s="176">
        <f>'T Revenue'!B1171-'Year 0'!G$8+'Year 0'!G$122</f>
        <v>21034.874473015545</v>
      </c>
      <c r="C1174" s="176">
        <f>'T Revenue'!C1171-'Revenue Requirement'!C$4+'Revenue Requirement'!C$33</f>
        <v>248840.49225940648</v>
      </c>
      <c r="D1174" s="176">
        <f>'T Revenue'!D1171-'Revenue Requirement'!D$4+'Revenue Requirement'!D$33</f>
        <v>205856.92228292441</v>
      </c>
      <c r="E1174" s="176">
        <f>'T Revenue'!E1171-'Revenue Requirement'!E$4+'Revenue Requirement'!E$33</f>
        <v>153686.97868908057</v>
      </c>
      <c r="G1174" s="179" t="e">
        <f ca="1"/>
        <v>#NAME?</v>
      </c>
      <c r="H1174" s="179" t="e">
        <f ca="1"/>
        <v>#NAME?</v>
      </c>
      <c r="I1174" s="179" t="e">
        <f ca="1"/>
        <v>#NAME?</v>
      </c>
      <c r="J1174" s="179" t="e">
        <f ca="1"/>
        <v>#NAME?</v>
      </c>
      <c r="L1174" s="175">
        <f>NR_to_Cash!C$9</f>
        <v>-54723.468549817509</v>
      </c>
      <c r="M1174" s="175">
        <f>NR_to_Cash!D$9</f>
        <v>-177401.26576231886</v>
      </c>
      <c r="N1174" s="175">
        <f>NR_to_Cash!E$9</f>
        <v>-150226.47815209487</v>
      </c>
      <c r="O1174" s="175">
        <f>NR_to_Cash!F$9</f>
        <v>-172910.78815747867</v>
      </c>
      <c r="Q1174" s="1">
        <v>1167</v>
      </c>
      <c r="R1174" s="176">
        <v>21034.874473015545</v>
      </c>
      <c r="S1174" s="176">
        <v>248840.49225940648</v>
      </c>
      <c r="T1174" s="176">
        <v>205856.92228292441</v>
      </c>
      <c r="U1174" s="176">
        <v>153686.97868908057</v>
      </c>
      <c r="V1174" s="2"/>
      <c r="W1174" s="176">
        <v>-29441.99474883161</v>
      </c>
      <c r="X1174" s="176">
        <v>-32635.973175121937</v>
      </c>
      <c r="Y1174" s="176">
        <v>16948.128471886739</v>
      </c>
      <c r="Z1174" s="176">
        <v>-14073.05126489629</v>
      </c>
      <c r="AA1174" s="2"/>
      <c r="AB1174" s="175">
        <v>-54723.468549817509</v>
      </c>
      <c r="AC1174" s="175">
        <v>-177401.26576231886</v>
      </c>
      <c r="AD1174" s="175">
        <v>-150226.47815209487</v>
      </c>
      <c r="AE1174" s="175">
        <v>-172910.78815747867</v>
      </c>
    </row>
    <row r="1175" spans="1:31">
      <c r="A1175" s="1">
        <v>1168</v>
      </c>
      <c r="B1175" s="176">
        <f>'T Revenue'!B1172-'Year 0'!G$8+'Year 0'!G$122</f>
        <v>-2727.4331251867115</v>
      </c>
      <c r="C1175" s="176">
        <f>'T Revenue'!C1172-'Revenue Requirement'!C$4+'Revenue Requirement'!C$33</f>
        <v>237202.53500130912</v>
      </c>
      <c r="D1175" s="176">
        <f>'T Revenue'!D1172-'Revenue Requirement'!D$4+'Revenue Requirement'!D$33</f>
        <v>146789.44870532257</v>
      </c>
      <c r="E1175" s="176">
        <f>'T Revenue'!E1172-'Revenue Requirement'!E$4+'Revenue Requirement'!E$33</f>
        <v>105170.10848048772</v>
      </c>
      <c r="G1175" s="179" t="e">
        <f ca="1"/>
        <v>#NAME?</v>
      </c>
      <c r="H1175" s="179" t="e">
        <f ca="1"/>
        <v>#NAME?</v>
      </c>
      <c r="I1175" s="179" t="e">
        <f ca="1"/>
        <v>#NAME?</v>
      </c>
      <c r="J1175" s="179" t="e">
        <f ca="1"/>
        <v>#NAME?</v>
      </c>
      <c r="L1175" s="175">
        <f>NR_to_Cash!C$9</f>
        <v>-54723.468549817509</v>
      </c>
      <c r="M1175" s="175">
        <f>NR_to_Cash!D$9</f>
        <v>-177401.26576231886</v>
      </c>
      <c r="N1175" s="175">
        <f>NR_to_Cash!E$9</f>
        <v>-150226.47815209487</v>
      </c>
      <c r="O1175" s="175">
        <f>NR_to_Cash!F$9</f>
        <v>-172910.78815747867</v>
      </c>
      <c r="Q1175" s="1">
        <v>1168</v>
      </c>
      <c r="R1175" s="176">
        <v>-2727.4331251867115</v>
      </c>
      <c r="S1175" s="176">
        <v>237202.53500130912</v>
      </c>
      <c r="T1175" s="176">
        <v>146789.44870532257</v>
      </c>
      <c r="U1175" s="176">
        <v>105170.10848048772</v>
      </c>
      <c r="V1175" s="2"/>
      <c r="W1175" s="176">
        <v>-16468.059443173232</v>
      </c>
      <c r="X1175" s="176">
        <v>5588.2523896174971</v>
      </c>
      <c r="Y1175" s="176">
        <v>29955.404956034152</v>
      </c>
      <c r="Z1175" s="176">
        <v>-25101.021945538465</v>
      </c>
      <c r="AA1175" s="2"/>
      <c r="AB1175" s="175">
        <v>-54723.468549817509</v>
      </c>
      <c r="AC1175" s="175">
        <v>-177401.26576231886</v>
      </c>
      <c r="AD1175" s="175">
        <v>-150226.47815209487</v>
      </c>
      <c r="AE1175" s="175">
        <v>-172910.78815747867</v>
      </c>
    </row>
    <row r="1176" spans="1:31">
      <c r="A1176" s="1">
        <v>1169</v>
      </c>
      <c r="B1176" s="176">
        <f>'T Revenue'!B1173-'Year 0'!G$8+'Year 0'!G$122</f>
        <v>8761.4727909888607</v>
      </c>
      <c r="C1176" s="176">
        <f>'T Revenue'!C1173-'Revenue Requirement'!C$4+'Revenue Requirement'!C$33</f>
        <v>299243.49848068273</v>
      </c>
      <c r="D1176" s="176">
        <f>'T Revenue'!D1173-'Revenue Requirement'!D$4+'Revenue Requirement'!D$33</f>
        <v>183429.35881603742</v>
      </c>
      <c r="E1176" s="176">
        <f>'T Revenue'!E1173-'Revenue Requirement'!E$4+'Revenue Requirement'!E$33</f>
        <v>211500.19001700869</v>
      </c>
      <c r="G1176" s="179" t="e">
        <f ca="1"/>
        <v>#NAME?</v>
      </c>
      <c r="H1176" s="179" t="e">
        <f ca="1"/>
        <v>#NAME?</v>
      </c>
      <c r="I1176" s="179" t="e">
        <f ca="1"/>
        <v>#NAME?</v>
      </c>
      <c r="J1176" s="179" t="e">
        <f ca="1"/>
        <v>#NAME?</v>
      </c>
      <c r="L1176" s="175">
        <f>NR_to_Cash!C$9</f>
        <v>-54723.468549817509</v>
      </c>
      <c r="M1176" s="175">
        <f>NR_to_Cash!D$9</f>
        <v>-177401.26576231886</v>
      </c>
      <c r="N1176" s="175">
        <f>NR_to_Cash!E$9</f>
        <v>-150226.47815209487</v>
      </c>
      <c r="O1176" s="175">
        <f>NR_to_Cash!F$9</f>
        <v>-172910.78815747867</v>
      </c>
      <c r="Q1176" s="1">
        <v>1169</v>
      </c>
      <c r="R1176" s="176">
        <v>8761.4727909888607</v>
      </c>
      <c r="S1176" s="176">
        <v>299243.49848068273</v>
      </c>
      <c r="T1176" s="176">
        <v>183429.35881603742</v>
      </c>
      <c r="U1176" s="176">
        <v>211500.19001700869</v>
      </c>
      <c r="V1176" s="2"/>
      <c r="W1176" s="176">
        <v>-46142.518532414571</v>
      </c>
      <c r="X1176" s="176">
        <v>-6424.9175579403527</v>
      </c>
      <c r="Y1176" s="176">
        <v>-26932.809756852686</v>
      </c>
      <c r="Z1176" s="176">
        <v>-43116.969883660553</v>
      </c>
      <c r="AA1176" s="2"/>
      <c r="AB1176" s="175">
        <v>-54723.468549817509</v>
      </c>
      <c r="AC1176" s="175">
        <v>-177401.26576231886</v>
      </c>
      <c r="AD1176" s="175">
        <v>-150226.47815209487</v>
      </c>
      <c r="AE1176" s="175">
        <v>-172910.78815747867</v>
      </c>
    </row>
    <row r="1177" spans="1:31">
      <c r="A1177" s="1">
        <v>1170</v>
      </c>
      <c r="B1177" s="176">
        <f>'T Revenue'!B1174-'Year 0'!G$8+'Year 0'!G$122</f>
        <v>906.51749008707702</v>
      </c>
      <c r="C1177" s="176">
        <f>'T Revenue'!C1174-'Revenue Requirement'!C$4+'Revenue Requirement'!C$33</f>
        <v>246303.5698739863</v>
      </c>
      <c r="D1177" s="176">
        <f>'T Revenue'!D1174-'Revenue Requirement'!D$4+'Revenue Requirement'!D$33</f>
        <v>122813.19319795491</v>
      </c>
      <c r="E1177" s="176">
        <f>'T Revenue'!E1174-'Revenue Requirement'!E$4+'Revenue Requirement'!E$33</f>
        <v>112248.8198062405</v>
      </c>
      <c r="G1177" s="179" t="e">
        <f ca="1"/>
        <v>#NAME?</v>
      </c>
      <c r="H1177" s="179" t="e">
        <f ca="1"/>
        <v>#NAME?</v>
      </c>
      <c r="I1177" s="179" t="e">
        <f ca="1"/>
        <v>#NAME?</v>
      </c>
      <c r="J1177" s="179" t="e">
        <f ca="1"/>
        <v>#NAME?</v>
      </c>
      <c r="L1177" s="175">
        <f>NR_to_Cash!C$9</f>
        <v>-54723.468549817509</v>
      </c>
      <c r="M1177" s="175">
        <f>NR_to_Cash!D$9</f>
        <v>-177401.26576231886</v>
      </c>
      <c r="N1177" s="175">
        <f>NR_to_Cash!E$9</f>
        <v>-150226.47815209487</v>
      </c>
      <c r="O1177" s="175">
        <f>NR_to_Cash!F$9</f>
        <v>-172910.78815747867</v>
      </c>
      <c r="Q1177" s="1">
        <v>1170</v>
      </c>
      <c r="R1177" s="176">
        <v>906.51749008707702</v>
      </c>
      <c r="S1177" s="176">
        <v>246303.5698739863</v>
      </c>
      <c r="T1177" s="176">
        <v>122813.19319795491</v>
      </c>
      <c r="U1177" s="176">
        <v>112248.8198062405</v>
      </c>
      <c r="V1177" s="2"/>
      <c r="W1177" s="176">
        <v>-15578.626119032037</v>
      </c>
      <c r="X1177" s="176">
        <v>-35766.898213732522</v>
      </c>
      <c r="Y1177" s="176">
        <v>21434.191642646212</v>
      </c>
      <c r="Z1177" s="176">
        <v>-37425.200683238683</v>
      </c>
      <c r="AA1177" s="2"/>
      <c r="AB1177" s="175">
        <v>-54723.468549817509</v>
      </c>
      <c r="AC1177" s="175">
        <v>-177401.26576231886</v>
      </c>
      <c r="AD1177" s="175">
        <v>-150226.47815209487</v>
      </c>
      <c r="AE1177" s="175">
        <v>-172910.78815747867</v>
      </c>
    </row>
    <row r="1178" spans="1:31">
      <c r="A1178" s="1">
        <v>1171</v>
      </c>
      <c r="B1178" s="176">
        <f>'T Revenue'!B1175-'Year 0'!G$8+'Year 0'!G$122</f>
        <v>13055.557845320087</v>
      </c>
      <c r="C1178" s="176">
        <f>'T Revenue'!C1175-'Revenue Requirement'!C$4+'Revenue Requirement'!C$33</f>
        <v>210030.48572649457</v>
      </c>
      <c r="D1178" s="176">
        <f>'T Revenue'!D1175-'Revenue Requirement'!D$4+'Revenue Requirement'!D$33</f>
        <v>136849.1014415652</v>
      </c>
      <c r="E1178" s="176">
        <f>'T Revenue'!E1175-'Revenue Requirement'!E$4+'Revenue Requirement'!E$33</f>
        <v>125900.56018996821</v>
      </c>
      <c r="G1178" s="179" t="e">
        <f ca="1"/>
        <v>#NAME?</v>
      </c>
      <c r="H1178" s="179" t="e">
        <f ca="1"/>
        <v>#NAME?</v>
      </c>
      <c r="I1178" s="179" t="e">
        <f ca="1"/>
        <v>#NAME?</v>
      </c>
      <c r="J1178" s="179" t="e">
        <f ca="1"/>
        <v>#NAME?</v>
      </c>
      <c r="L1178" s="175">
        <f>NR_to_Cash!C$9</f>
        <v>-54723.468549817509</v>
      </c>
      <c r="M1178" s="175">
        <f>NR_to_Cash!D$9</f>
        <v>-177401.26576231886</v>
      </c>
      <c r="N1178" s="175">
        <f>NR_to_Cash!E$9</f>
        <v>-150226.47815209487</v>
      </c>
      <c r="O1178" s="175">
        <f>NR_to_Cash!F$9</f>
        <v>-172910.78815747867</v>
      </c>
      <c r="Q1178" s="1">
        <v>1171</v>
      </c>
      <c r="R1178" s="176">
        <v>13055.557845320087</v>
      </c>
      <c r="S1178" s="176">
        <v>210030.48572649457</v>
      </c>
      <c r="T1178" s="176">
        <v>136849.1014415652</v>
      </c>
      <c r="U1178" s="176">
        <v>125900.56018996821</v>
      </c>
      <c r="V1178" s="2"/>
      <c r="W1178" s="176">
        <v>-5342.4701868698467</v>
      </c>
      <c r="X1178" s="176">
        <v>-16715.651379875606</v>
      </c>
      <c r="Y1178" s="176">
        <v>-49020.159420336364</v>
      </c>
      <c r="Z1178" s="176">
        <v>-32480.277337859618</v>
      </c>
      <c r="AA1178" s="2"/>
      <c r="AB1178" s="175">
        <v>-54723.468549817509</v>
      </c>
      <c r="AC1178" s="175">
        <v>-177401.26576231886</v>
      </c>
      <c r="AD1178" s="175">
        <v>-150226.47815209487</v>
      </c>
      <c r="AE1178" s="175">
        <v>-172910.78815747867</v>
      </c>
    </row>
    <row r="1179" spans="1:31">
      <c r="A1179" s="1">
        <v>1172</v>
      </c>
      <c r="B1179" s="176">
        <f>'T Revenue'!B1176-'Year 0'!G$8+'Year 0'!G$122</f>
        <v>-9177.3261759493034</v>
      </c>
      <c r="C1179" s="176">
        <f>'T Revenue'!C1176-'Revenue Requirement'!C$4+'Revenue Requirement'!C$33</f>
        <v>220989.69706432079</v>
      </c>
      <c r="D1179" s="176">
        <f>'T Revenue'!D1176-'Revenue Requirement'!D$4+'Revenue Requirement'!D$33</f>
        <v>138465.19589532679</v>
      </c>
      <c r="E1179" s="176">
        <f>'T Revenue'!E1176-'Revenue Requirement'!E$4+'Revenue Requirement'!E$33</f>
        <v>60465.57360957074</v>
      </c>
      <c r="G1179" s="179" t="e">
        <f ca="1"/>
        <v>#NAME?</v>
      </c>
      <c r="H1179" s="179" t="e">
        <f ca="1"/>
        <v>#NAME?</v>
      </c>
      <c r="I1179" s="179" t="e">
        <f ca="1"/>
        <v>#NAME?</v>
      </c>
      <c r="J1179" s="179" t="e">
        <f ca="1"/>
        <v>#NAME?</v>
      </c>
      <c r="L1179" s="175">
        <f>NR_to_Cash!C$9</f>
        <v>-54723.468549817509</v>
      </c>
      <c r="M1179" s="175">
        <f>NR_to_Cash!D$9</f>
        <v>-177401.26576231886</v>
      </c>
      <c r="N1179" s="175">
        <f>NR_to_Cash!E$9</f>
        <v>-150226.47815209487</v>
      </c>
      <c r="O1179" s="175">
        <f>NR_to_Cash!F$9</f>
        <v>-172910.78815747867</v>
      </c>
      <c r="Q1179" s="1">
        <v>1172</v>
      </c>
      <c r="R1179" s="176">
        <v>-9177.3261759493034</v>
      </c>
      <c r="S1179" s="176">
        <v>220989.69706432079</v>
      </c>
      <c r="T1179" s="176">
        <v>138465.19589532679</v>
      </c>
      <c r="U1179" s="176">
        <v>60465.57360957074</v>
      </c>
      <c r="V1179" s="2"/>
      <c r="W1179" s="176">
        <v>-36862.574440675555</v>
      </c>
      <c r="X1179" s="176">
        <v>-21561.853103734087</v>
      </c>
      <c r="Y1179" s="176">
        <v>24873.55564726959</v>
      </c>
      <c r="Z1179" s="176">
        <v>-21186.861209013499</v>
      </c>
      <c r="AA1179" s="2"/>
      <c r="AB1179" s="175">
        <v>-54723.468549817509</v>
      </c>
      <c r="AC1179" s="175">
        <v>-177401.26576231886</v>
      </c>
      <c r="AD1179" s="175">
        <v>-150226.47815209487</v>
      </c>
      <c r="AE1179" s="175">
        <v>-172910.78815747867</v>
      </c>
    </row>
    <row r="1180" spans="1:31">
      <c r="A1180" s="1">
        <v>1173</v>
      </c>
      <c r="B1180" s="176">
        <f>'T Revenue'!B1177-'Year 0'!G$8+'Year 0'!G$122</f>
        <v>-1884.8205794277601</v>
      </c>
      <c r="C1180" s="176">
        <f>'T Revenue'!C1177-'Revenue Requirement'!C$4+'Revenue Requirement'!C$33</f>
        <v>222168.17389975628</v>
      </c>
      <c r="D1180" s="176">
        <f>'T Revenue'!D1177-'Revenue Requirement'!D$4+'Revenue Requirement'!D$33</f>
        <v>116907.59483062895</v>
      </c>
      <c r="E1180" s="176">
        <f>'T Revenue'!E1177-'Revenue Requirement'!E$4+'Revenue Requirement'!E$33</f>
        <v>57360.552270977525</v>
      </c>
      <c r="G1180" s="179" t="e">
        <f ca="1"/>
        <v>#NAME?</v>
      </c>
      <c r="H1180" s="179" t="e">
        <f ca="1"/>
        <v>#NAME?</v>
      </c>
      <c r="I1180" s="179" t="e">
        <f ca="1"/>
        <v>#NAME?</v>
      </c>
      <c r="J1180" s="179" t="e">
        <f ca="1"/>
        <v>#NAME?</v>
      </c>
      <c r="L1180" s="175">
        <f>NR_to_Cash!C$9</f>
        <v>-54723.468549817509</v>
      </c>
      <c r="M1180" s="175">
        <f>NR_to_Cash!D$9</f>
        <v>-177401.26576231886</v>
      </c>
      <c r="N1180" s="175">
        <f>NR_to_Cash!E$9</f>
        <v>-150226.47815209487</v>
      </c>
      <c r="O1180" s="175">
        <f>NR_to_Cash!F$9</f>
        <v>-172910.78815747867</v>
      </c>
      <c r="Q1180" s="1">
        <v>1173</v>
      </c>
      <c r="R1180" s="176">
        <v>-1884.8205794277601</v>
      </c>
      <c r="S1180" s="176">
        <v>222168.17389975628</v>
      </c>
      <c r="T1180" s="176">
        <v>116907.59483062895</v>
      </c>
      <c r="U1180" s="176">
        <v>57360.552270977525</v>
      </c>
      <c r="V1180" s="2"/>
      <c r="W1180" s="176">
        <v>-7558.1309699302074</v>
      </c>
      <c r="X1180" s="176">
        <v>839.02539081382565</v>
      </c>
      <c r="Y1180" s="176">
        <v>-73562.26120807277</v>
      </c>
      <c r="Z1180" s="176">
        <v>-9256.2627686692867</v>
      </c>
      <c r="AA1180" s="2"/>
      <c r="AB1180" s="175">
        <v>-54723.468549817509</v>
      </c>
      <c r="AC1180" s="175">
        <v>-177401.26576231886</v>
      </c>
      <c r="AD1180" s="175">
        <v>-150226.47815209487</v>
      </c>
      <c r="AE1180" s="175">
        <v>-172910.78815747867</v>
      </c>
    </row>
    <row r="1181" spans="1:31">
      <c r="A1181" s="1">
        <v>1174</v>
      </c>
      <c r="B1181" s="176">
        <f>'T Revenue'!B1178-'Year 0'!G$8+'Year 0'!G$122</f>
        <v>2245.7644204001408</v>
      </c>
      <c r="C1181" s="176">
        <f>'T Revenue'!C1178-'Revenue Requirement'!C$4+'Revenue Requirement'!C$33</f>
        <v>195402.71703448566</v>
      </c>
      <c r="D1181" s="176">
        <f>'T Revenue'!D1178-'Revenue Requirement'!D$4+'Revenue Requirement'!D$33</f>
        <v>117294.06230068603</v>
      </c>
      <c r="E1181" s="176">
        <f>'T Revenue'!E1178-'Revenue Requirement'!E$4+'Revenue Requirement'!E$33</f>
        <v>84405.66930746357</v>
      </c>
      <c r="G1181" s="179" t="e">
        <f ca="1"/>
        <v>#NAME?</v>
      </c>
      <c r="H1181" s="179" t="e">
        <f ca="1"/>
        <v>#NAME?</v>
      </c>
      <c r="I1181" s="179" t="e">
        <f ca="1"/>
        <v>#NAME?</v>
      </c>
      <c r="J1181" s="179" t="e">
        <f ca="1"/>
        <v>#NAME?</v>
      </c>
      <c r="L1181" s="175">
        <f>NR_to_Cash!C$9</f>
        <v>-54723.468549817509</v>
      </c>
      <c r="M1181" s="175">
        <f>NR_to_Cash!D$9</f>
        <v>-177401.26576231886</v>
      </c>
      <c r="N1181" s="175">
        <f>NR_to_Cash!E$9</f>
        <v>-150226.47815209487</v>
      </c>
      <c r="O1181" s="175">
        <f>NR_to_Cash!F$9</f>
        <v>-172910.78815747867</v>
      </c>
      <c r="Q1181" s="1">
        <v>1174</v>
      </c>
      <c r="R1181" s="176">
        <v>2245.7644204001408</v>
      </c>
      <c r="S1181" s="176">
        <v>195402.71703448566</v>
      </c>
      <c r="T1181" s="176">
        <v>117294.06230068603</v>
      </c>
      <c r="U1181" s="176">
        <v>84405.66930746357</v>
      </c>
      <c r="V1181" s="2"/>
      <c r="W1181" s="176">
        <v>-21720.68899091077</v>
      </c>
      <c r="X1181" s="176">
        <v>-23177.777649960015</v>
      </c>
      <c r="Y1181" s="176">
        <v>-10147.807600368978</v>
      </c>
      <c r="Z1181" s="176">
        <v>-5742.7220653588884</v>
      </c>
      <c r="AA1181" s="2"/>
      <c r="AB1181" s="175">
        <v>-54723.468549817509</v>
      </c>
      <c r="AC1181" s="175">
        <v>-177401.26576231886</v>
      </c>
      <c r="AD1181" s="175">
        <v>-150226.47815209487</v>
      </c>
      <c r="AE1181" s="175">
        <v>-172910.78815747867</v>
      </c>
    </row>
    <row r="1182" spans="1:31">
      <c r="A1182" s="1">
        <v>1175</v>
      </c>
      <c r="B1182" s="176">
        <f>'T Revenue'!B1179-'Year 0'!G$8+'Year 0'!G$122</f>
        <v>-11482.931482754415</v>
      </c>
      <c r="C1182" s="176">
        <f>'T Revenue'!C1179-'Revenue Requirement'!C$4+'Revenue Requirement'!C$33</f>
        <v>231275.88210507738</v>
      </c>
      <c r="D1182" s="176">
        <f>'T Revenue'!D1179-'Revenue Requirement'!D$4+'Revenue Requirement'!D$33</f>
        <v>183791.20029369649</v>
      </c>
      <c r="E1182" s="176">
        <f>'T Revenue'!E1179-'Revenue Requirement'!E$4+'Revenue Requirement'!E$33</f>
        <v>109136.47171565751</v>
      </c>
      <c r="G1182" s="179" t="e">
        <f ca="1"/>
        <v>#NAME?</v>
      </c>
      <c r="H1182" s="179" t="e">
        <f ca="1"/>
        <v>#NAME?</v>
      </c>
      <c r="I1182" s="179" t="e">
        <f ca="1"/>
        <v>#NAME?</v>
      </c>
      <c r="J1182" s="179" t="e">
        <f ca="1"/>
        <v>#NAME?</v>
      </c>
      <c r="L1182" s="175">
        <f>NR_to_Cash!C$9</f>
        <v>-54723.468549817509</v>
      </c>
      <c r="M1182" s="175">
        <f>NR_to_Cash!D$9</f>
        <v>-177401.26576231886</v>
      </c>
      <c r="N1182" s="175">
        <f>NR_to_Cash!E$9</f>
        <v>-150226.47815209487</v>
      </c>
      <c r="O1182" s="175">
        <f>NR_to_Cash!F$9</f>
        <v>-172910.78815747867</v>
      </c>
      <c r="Q1182" s="1">
        <v>1175</v>
      </c>
      <c r="R1182" s="176">
        <v>-11482.931482754415</v>
      </c>
      <c r="S1182" s="176">
        <v>231275.88210507738</v>
      </c>
      <c r="T1182" s="176">
        <v>183791.20029369649</v>
      </c>
      <c r="U1182" s="176">
        <v>109136.47171565751</v>
      </c>
      <c r="V1182" s="2"/>
      <c r="W1182" s="176">
        <v>-20826.766452246462</v>
      </c>
      <c r="X1182" s="176">
        <v>-14001.673346339492</v>
      </c>
      <c r="Y1182" s="176">
        <v>-6329.8208840314765</v>
      </c>
      <c r="Z1182" s="176">
        <v>-16298.169129110407</v>
      </c>
      <c r="AA1182" s="2"/>
      <c r="AB1182" s="175">
        <v>-54723.468549817509</v>
      </c>
      <c r="AC1182" s="175">
        <v>-177401.26576231886</v>
      </c>
      <c r="AD1182" s="175">
        <v>-150226.47815209487</v>
      </c>
      <c r="AE1182" s="175">
        <v>-172910.78815747867</v>
      </c>
    </row>
    <row r="1183" spans="1:31">
      <c r="A1183" s="1">
        <v>1176</v>
      </c>
      <c r="B1183" s="176">
        <f>'T Revenue'!B1180-'Year 0'!G$8+'Year 0'!G$122</f>
        <v>5971.7255120766349</v>
      </c>
      <c r="C1183" s="176">
        <f>'T Revenue'!C1180-'Revenue Requirement'!C$4+'Revenue Requirement'!C$33</f>
        <v>233859.20261214953</v>
      </c>
      <c r="D1183" s="176">
        <f>'T Revenue'!D1180-'Revenue Requirement'!D$4+'Revenue Requirement'!D$33</f>
        <v>149711.30773876677</v>
      </c>
      <c r="E1183" s="176">
        <f>'T Revenue'!E1180-'Revenue Requirement'!E$4+'Revenue Requirement'!E$33</f>
        <v>130897.73174939724</v>
      </c>
      <c r="G1183" s="179" t="e">
        <f ca="1"/>
        <v>#NAME?</v>
      </c>
      <c r="H1183" s="179" t="e">
        <f ca="1"/>
        <v>#NAME?</v>
      </c>
      <c r="I1183" s="179" t="e">
        <f ca="1"/>
        <v>#NAME?</v>
      </c>
      <c r="J1183" s="179" t="e">
        <f ca="1"/>
        <v>#NAME?</v>
      </c>
      <c r="L1183" s="175">
        <f>NR_to_Cash!C$9</f>
        <v>-54723.468549817509</v>
      </c>
      <c r="M1183" s="175">
        <f>NR_to_Cash!D$9</f>
        <v>-177401.26576231886</v>
      </c>
      <c r="N1183" s="175">
        <f>NR_to_Cash!E$9</f>
        <v>-150226.47815209487</v>
      </c>
      <c r="O1183" s="175">
        <f>NR_to_Cash!F$9</f>
        <v>-172910.78815747867</v>
      </c>
      <c r="Q1183" s="1">
        <v>1176</v>
      </c>
      <c r="R1183" s="176">
        <v>5971.7255120766349</v>
      </c>
      <c r="S1183" s="176">
        <v>233859.20261214953</v>
      </c>
      <c r="T1183" s="176">
        <v>149711.30773876677</v>
      </c>
      <c r="U1183" s="176">
        <v>130897.73174939724</v>
      </c>
      <c r="V1183" s="2"/>
      <c r="W1183" s="176">
        <v>-22918.757756496314</v>
      </c>
      <c r="X1183" s="176">
        <v>6147.4845572230406</v>
      </c>
      <c r="Y1183" s="176">
        <v>-30225.531891251681</v>
      </c>
      <c r="Z1183" s="176">
        <v>-12772.092888672138</v>
      </c>
      <c r="AA1183" s="2"/>
      <c r="AB1183" s="175">
        <v>-54723.468549817509</v>
      </c>
      <c r="AC1183" s="175">
        <v>-177401.26576231886</v>
      </c>
      <c r="AD1183" s="175">
        <v>-150226.47815209487</v>
      </c>
      <c r="AE1183" s="175">
        <v>-172910.78815747867</v>
      </c>
    </row>
    <row r="1184" spans="1:31">
      <c r="A1184" s="1">
        <v>1177</v>
      </c>
      <c r="B1184" s="176">
        <f>'T Revenue'!B1181-'Year 0'!G$8+'Year 0'!G$122</f>
        <v>4558.8469868125394</v>
      </c>
      <c r="C1184" s="176">
        <f>'T Revenue'!C1181-'Revenue Requirement'!C$4+'Revenue Requirement'!C$33</f>
        <v>245397.65990229603</v>
      </c>
      <c r="D1184" s="176">
        <f>'T Revenue'!D1181-'Revenue Requirement'!D$4+'Revenue Requirement'!D$33</f>
        <v>155498.97241096175</v>
      </c>
      <c r="E1184" s="176">
        <f>'T Revenue'!E1181-'Revenue Requirement'!E$4+'Revenue Requirement'!E$33</f>
        <v>112026.96048912848</v>
      </c>
      <c r="G1184" s="179" t="e">
        <f ca="1"/>
        <v>#NAME?</v>
      </c>
      <c r="H1184" s="179" t="e">
        <f ca="1"/>
        <v>#NAME?</v>
      </c>
      <c r="I1184" s="179" t="e">
        <f ca="1"/>
        <v>#NAME?</v>
      </c>
      <c r="J1184" s="179" t="e">
        <f ca="1"/>
        <v>#NAME?</v>
      </c>
      <c r="L1184" s="175">
        <f>NR_to_Cash!C$9</f>
        <v>-54723.468549817509</v>
      </c>
      <c r="M1184" s="175">
        <f>NR_to_Cash!D$9</f>
        <v>-177401.26576231886</v>
      </c>
      <c r="N1184" s="175">
        <f>NR_to_Cash!E$9</f>
        <v>-150226.47815209487</v>
      </c>
      <c r="O1184" s="175">
        <f>NR_to_Cash!F$9</f>
        <v>-172910.78815747867</v>
      </c>
      <c r="Q1184" s="1">
        <v>1177</v>
      </c>
      <c r="R1184" s="176">
        <v>4558.8469868125394</v>
      </c>
      <c r="S1184" s="176">
        <v>245397.65990229603</v>
      </c>
      <c r="T1184" s="176">
        <v>155498.97241096175</v>
      </c>
      <c r="U1184" s="176">
        <v>112026.96048912848</v>
      </c>
      <c r="V1184" s="2"/>
      <c r="W1184" s="176">
        <v>-33189.603031318635</v>
      </c>
      <c r="X1184" s="176">
        <v>-31024.504258367233</v>
      </c>
      <c r="Y1184" s="176">
        <v>-25916.441870416515</v>
      </c>
      <c r="Z1184" s="176">
        <v>-7211.9412111148704</v>
      </c>
      <c r="AA1184" s="2"/>
      <c r="AB1184" s="175">
        <v>-54723.468549817509</v>
      </c>
      <c r="AC1184" s="175">
        <v>-177401.26576231886</v>
      </c>
      <c r="AD1184" s="175">
        <v>-150226.47815209487</v>
      </c>
      <c r="AE1184" s="175">
        <v>-172910.78815747867</v>
      </c>
    </row>
    <row r="1185" spans="1:31">
      <c r="A1185" s="1">
        <v>1178</v>
      </c>
      <c r="B1185" s="176">
        <f>'T Revenue'!B1182-'Year 0'!G$8+'Year 0'!G$122</f>
        <v>7858.7123902521562</v>
      </c>
      <c r="C1185" s="176">
        <f>'T Revenue'!C1182-'Revenue Requirement'!C$4+'Revenue Requirement'!C$33</f>
        <v>226870.90948487096</v>
      </c>
      <c r="D1185" s="176">
        <f>'T Revenue'!D1182-'Revenue Requirement'!D$4+'Revenue Requirement'!D$33</f>
        <v>144179.41559179523</v>
      </c>
      <c r="E1185" s="176">
        <f>'T Revenue'!E1182-'Revenue Requirement'!E$4+'Revenue Requirement'!E$33</f>
        <v>89356.403886355925</v>
      </c>
      <c r="G1185" s="179" t="e">
        <f ca="1"/>
        <v>#NAME?</v>
      </c>
      <c r="H1185" s="179" t="e">
        <f ca="1"/>
        <v>#NAME?</v>
      </c>
      <c r="I1185" s="179" t="e">
        <f ca="1"/>
        <v>#NAME?</v>
      </c>
      <c r="J1185" s="179" t="e">
        <f ca="1"/>
        <v>#NAME?</v>
      </c>
      <c r="L1185" s="175">
        <f>NR_to_Cash!C$9</f>
        <v>-54723.468549817509</v>
      </c>
      <c r="M1185" s="175">
        <f>NR_to_Cash!D$9</f>
        <v>-177401.26576231886</v>
      </c>
      <c r="N1185" s="175">
        <f>NR_to_Cash!E$9</f>
        <v>-150226.47815209487</v>
      </c>
      <c r="O1185" s="175">
        <f>NR_to_Cash!F$9</f>
        <v>-172910.78815747867</v>
      </c>
      <c r="Q1185" s="1">
        <v>1178</v>
      </c>
      <c r="R1185" s="176">
        <v>7858.7123902521562</v>
      </c>
      <c r="S1185" s="176">
        <v>226870.90948487096</v>
      </c>
      <c r="T1185" s="176">
        <v>144179.41559179523</v>
      </c>
      <c r="U1185" s="176">
        <v>89356.403886355925</v>
      </c>
      <c r="V1185" s="2"/>
      <c r="W1185" s="176">
        <v>-17123.763765241602</v>
      </c>
      <c r="X1185" s="176">
        <v>2901.9867453260813</v>
      </c>
      <c r="Y1185" s="176">
        <v>-22479.442626991542</v>
      </c>
      <c r="Z1185" s="176">
        <v>11554.126294772374</v>
      </c>
      <c r="AA1185" s="2"/>
      <c r="AB1185" s="175">
        <v>-54723.468549817509</v>
      </c>
      <c r="AC1185" s="175">
        <v>-177401.26576231886</v>
      </c>
      <c r="AD1185" s="175">
        <v>-150226.47815209487</v>
      </c>
      <c r="AE1185" s="175">
        <v>-172910.78815747867</v>
      </c>
    </row>
    <row r="1186" spans="1:31">
      <c r="A1186" s="1">
        <v>1179</v>
      </c>
      <c r="B1186" s="176">
        <f>'T Revenue'!B1183-'Year 0'!G$8+'Year 0'!G$122</f>
        <v>725.96000827755779</v>
      </c>
      <c r="C1186" s="176">
        <f>'T Revenue'!C1183-'Revenue Requirement'!C$4+'Revenue Requirement'!C$33</f>
        <v>240834.72364584077</v>
      </c>
      <c r="D1186" s="176">
        <f>'T Revenue'!D1183-'Revenue Requirement'!D$4+'Revenue Requirement'!D$33</f>
        <v>166075.41251335503</v>
      </c>
      <c r="E1186" s="176">
        <f>'T Revenue'!E1183-'Revenue Requirement'!E$4+'Revenue Requirement'!E$33</f>
        <v>66168.552073213272</v>
      </c>
      <c r="G1186" s="179" t="e">
        <f ca="1"/>
        <v>#NAME?</v>
      </c>
      <c r="H1186" s="179" t="e">
        <f ca="1"/>
        <v>#NAME?</v>
      </c>
      <c r="I1186" s="179" t="e">
        <f ca="1"/>
        <v>#NAME?</v>
      </c>
      <c r="J1186" s="179" t="e">
        <f ca="1"/>
        <v>#NAME?</v>
      </c>
      <c r="L1186" s="175">
        <f>NR_to_Cash!C$9</f>
        <v>-54723.468549817509</v>
      </c>
      <c r="M1186" s="175">
        <f>NR_to_Cash!D$9</f>
        <v>-177401.26576231886</v>
      </c>
      <c r="N1186" s="175">
        <f>NR_to_Cash!E$9</f>
        <v>-150226.47815209487</v>
      </c>
      <c r="O1186" s="175">
        <f>NR_to_Cash!F$9</f>
        <v>-172910.78815747867</v>
      </c>
      <c r="Q1186" s="1">
        <v>1179</v>
      </c>
      <c r="R1186" s="176">
        <v>725.96000827755779</v>
      </c>
      <c r="S1186" s="176">
        <v>240834.72364584077</v>
      </c>
      <c r="T1186" s="176">
        <v>166075.41251335503</v>
      </c>
      <c r="U1186" s="176">
        <v>66168.552073213272</v>
      </c>
      <c r="V1186" s="2"/>
      <c r="W1186" s="176">
        <v>2732.1638966042083</v>
      </c>
      <c r="X1186" s="176">
        <v>-32271.340510068461</v>
      </c>
      <c r="Y1186" s="176">
        <v>6730.7404770657886</v>
      </c>
      <c r="Z1186" s="176">
        <v>352.75168427126482</v>
      </c>
      <c r="AA1186" s="2"/>
      <c r="AB1186" s="175">
        <v>-54723.468549817509</v>
      </c>
      <c r="AC1186" s="175">
        <v>-177401.26576231886</v>
      </c>
      <c r="AD1186" s="175">
        <v>-150226.47815209487</v>
      </c>
      <c r="AE1186" s="175">
        <v>-172910.78815747867</v>
      </c>
    </row>
    <row r="1187" spans="1:31">
      <c r="A1187" s="1">
        <v>1180</v>
      </c>
      <c r="B1187" s="176">
        <f>'T Revenue'!B1184-'Year 0'!G$8+'Year 0'!G$122</f>
        <v>3968.5646907526534</v>
      </c>
      <c r="C1187" s="176">
        <f>'T Revenue'!C1184-'Revenue Requirement'!C$4+'Revenue Requirement'!C$33</f>
        <v>227687.48358750553</v>
      </c>
      <c r="D1187" s="176">
        <f>'T Revenue'!D1184-'Revenue Requirement'!D$4+'Revenue Requirement'!D$33</f>
        <v>154467.13265802339</v>
      </c>
      <c r="E1187" s="176">
        <f>'T Revenue'!E1184-'Revenue Requirement'!E$4+'Revenue Requirement'!E$33</f>
        <v>115826.80318898032</v>
      </c>
      <c r="G1187" s="179" t="e">
        <f ca="1"/>
        <v>#NAME?</v>
      </c>
      <c r="H1187" s="179" t="e">
        <f ca="1"/>
        <v>#NAME?</v>
      </c>
      <c r="I1187" s="179" t="e">
        <f ca="1"/>
        <v>#NAME?</v>
      </c>
      <c r="J1187" s="179" t="e">
        <f ca="1"/>
        <v>#NAME?</v>
      </c>
      <c r="L1187" s="175">
        <f>NR_to_Cash!C$9</f>
        <v>-54723.468549817509</v>
      </c>
      <c r="M1187" s="175">
        <f>NR_to_Cash!D$9</f>
        <v>-177401.26576231886</v>
      </c>
      <c r="N1187" s="175">
        <f>NR_to_Cash!E$9</f>
        <v>-150226.47815209487</v>
      </c>
      <c r="O1187" s="175">
        <f>NR_to_Cash!F$9</f>
        <v>-172910.78815747867</v>
      </c>
      <c r="Q1187" s="1">
        <v>1180</v>
      </c>
      <c r="R1187" s="176">
        <v>3968.5646907526534</v>
      </c>
      <c r="S1187" s="176">
        <v>227687.48358750553</v>
      </c>
      <c r="T1187" s="176">
        <v>154467.13265802339</v>
      </c>
      <c r="U1187" s="176">
        <v>115826.80318898032</v>
      </c>
      <c r="V1187" s="2"/>
      <c r="W1187" s="176">
        <v>-16840.033908610814</v>
      </c>
      <c r="X1187" s="176">
        <v>-28945.974564620992</v>
      </c>
      <c r="Y1187" s="176">
        <v>-33422.107862416422</v>
      </c>
      <c r="Z1187" s="176">
        <v>-20809.338543747319</v>
      </c>
      <c r="AA1187" s="2"/>
      <c r="AB1187" s="175">
        <v>-54723.468549817509</v>
      </c>
      <c r="AC1187" s="175">
        <v>-177401.26576231886</v>
      </c>
      <c r="AD1187" s="175">
        <v>-150226.47815209487</v>
      </c>
      <c r="AE1187" s="175">
        <v>-172910.78815747867</v>
      </c>
    </row>
    <row r="1188" spans="1:31">
      <c r="A1188" s="1">
        <v>1181</v>
      </c>
      <c r="B1188" s="176">
        <f>'T Revenue'!B1185-'Year 0'!G$8+'Year 0'!G$122</f>
        <v>3353.1218735687435</v>
      </c>
      <c r="C1188" s="176">
        <f>'T Revenue'!C1185-'Revenue Requirement'!C$4+'Revenue Requirement'!C$33</f>
        <v>228034.48212004616</v>
      </c>
      <c r="D1188" s="176">
        <f>'T Revenue'!D1185-'Revenue Requirement'!D$4+'Revenue Requirement'!D$33</f>
        <v>157789.89894676581</v>
      </c>
      <c r="E1188" s="176">
        <f>'T Revenue'!E1185-'Revenue Requirement'!E$4+'Revenue Requirement'!E$33</f>
        <v>91063.506849967642</v>
      </c>
      <c r="G1188" s="179" t="e">
        <f ca="1"/>
        <v>#NAME?</v>
      </c>
      <c r="H1188" s="179" t="e">
        <f ca="1"/>
        <v>#NAME?</v>
      </c>
      <c r="I1188" s="179" t="e">
        <f ca="1"/>
        <v>#NAME?</v>
      </c>
      <c r="J1188" s="179" t="e">
        <f ca="1"/>
        <v>#NAME?</v>
      </c>
      <c r="L1188" s="175">
        <f>NR_to_Cash!C$9</f>
        <v>-54723.468549817509</v>
      </c>
      <c r="M1188" s="175">
        <f>NR_to_Cash!D$9</f>
        <v>-177401.26576231886</v>
      </c>
      <c r="N1188" s="175">
        <f>NR_to_Cash!E$9</f>
        <v>-150226.47815209487</v>
      </c>
      <c r="O1188" s="175">
        <f>NR_to_Cash!F$9</f>
        <v>-172910.78815747867</v>
      </c>
      <c r="Q1188" s="1">
        <v>1181</v>
      </c>
      <c r="R1188" s="176">
        <v>3353.1218735687435</v>
      </c>
      <c r="S1188" s="176">
        <v>228034.48212004616</v>
      </c>
      <c r="T1188" s="176">
        <v>157789.89894676581</v>
      </c>
      <c r="U1188" s="176">
        <v>91063.506849967642</v>
      </c>
      <c r="V1188" s="2"/>
      <c r="W1188" s="176">
        <v>-10608.657676492352</v>
      </c>
      <c r="X1188" s="176">
        <v>-21106.443966797087</v>
      </c>
      <c r="Y1188" s="176">
        <v>-56275.607040923322</v>
      </c>
      <c r="Z1188" s="176">
        <v>-37521.324888147414</v>
      </c>
      <c r="AA1188" s="2"/>
      <c r="AB1188" s="175">
        <v>-54723.468549817509</v>
      </c>
      <c r="AC1188" s="175">
        <v>-177401.26576231886</v>
      </c>
      <c r="AD1188" s="175">
        <v>-150226.47815209487</v>
      </c>
      <c r="AE1188" s="175">
        <v>-172910.78815747867</v>
      </c>
    </row>
    <row r="1189" spans="1:31">
      <c r="A1189" s="1">
        <v>1182</v>
      </c>
      <c r="B1189" s="176">
        <f>'T Revenue'!B1186-'Year 0'!G$8+'Year 0'!G$122</f>
        <v>-15163.348334155278</v>
      </c>
      <c r="C1189" s="176">
        <f>'T Revenue'!C1186-'Revenue Requirement'!C$4+'Revenue Requirement'!C$33</f>
        <v>247023.62406863179</v>
      </c>
      <c r="D1189" s="176">
        <f>'T Revenue'!D1186-'Revenue Requirement'!D$4+'Revenue Requirement'!D$33</f>
        <v>170369.46280256729</v>
      </c>
      <c r="E1189" s="176">
        <f>'T Revenue'!E1186-'Revenue Requirement'!E$4+'Revenue Requirement'!E$33</f>
        <v>117550.97413278138</v>
      </c>
      <c r="G1189" s="179" t="e">
        <f ca="1"/>
        <v>#NAME?</v>
      </c>
      <c r="H1189" s="179" t="e">
        <f ca="1"/>
        <v>#NAME?</v>
      </c>
      <c r="I1189" s="179" t="e">
        <f ca="1"/>
        <v>#NAME?</v>
      </c>
      <c r="J1189" s="179" t="e">
        <f ca="1"/>
        <v>#NAME?</v>
      </c>
      <c r="L1189" s="175">
        <f>NR_to_Cash!C$9</f>
        <v>-54723.468549817509</v>
      </c>
      <c r="M1189" s="175">
        <f>NR_to_Cash!D$9</f>
        <v>-177401.26576231886</v>
      </c>
      <c r="N1189" s="175">
        <f>NR_to_Cash!E$9</f>
        <v>-150226.47815209487</v>
      </c>
      <c r="O1189" s="175">
        <f>NR_to_Cash!F$9</f>
        <v>-172910.78815747867</v>
      </c>
      <c r="Q1189" s="1">
        <v>1182</v>
      </c>
      <c r="R1189" s="176">
        <v>-15163.348334155278</v>
      </c>
      <c r="S1189" s="176">
        <v>247023.62406863179</v>
      </c>
      <c r="T1189" s="176">
        <v>170369.46280256729</v>
      </c>
      <c r="U1189" s="176">
        <v>117550.97413278138</v>
      </c>
      <c r="V1189" s="2"/>
      <c r="W1189" s="176">
        <v>-6904.628077921574</v>
      </c>
      <c r="X1189" s="176">
        <v>-4385.4441389197018</v>
      </c>
      <c r="Y1189" s="176">
        <v>-30173.294011272024</v>
      </c>
      <c r="Z1189" s="176">
        <v>-28043.307432738831</v>
      </c>
      <c r="AA1189" s="2"/>
      <c r="AB1189" s="175">
        <v>-54723.468549817509</v>
      </c>
      <c r="AC1189" s="175">
        <v>-177401.26576231886</v>
      </c>
      <c r="AD1189" s="175">
        <v>-150226.47815209487</v>
      </c>
      <c r="AE1189" s="175">
        <v>-172910.78815747867</v>
      </c>
    </row>
    <row r="1190" spans="1:31">
      <c r="A1190" s="1">
        <v>1183</v>
      </c>
      <c r="B1190" s="176">
        <f>'T Revenue'!B1187-'Year 0'!G$8+'Year 0'!G$122</f>
        <v>22116.261181140784</v>
      </c>
      <c r="C1190" s="176">
        <f>'T Revenue'!C1187-'Revenue Requirement'!C$4+'Revenue Requirement'!C$33</f>
        <v>273967.6177821639</v>
      </c>
      <c r="D1190" s="176">
        <f>'T Revenue'!D1187-'Revenue Requirement'!D$4+'Revenue Requirement'!D$33</f>
        <v>198313.69386329385</v>
      </c>
      <c r="E1190" s="176">
        <f>'T Revenue'!E1187-'Revenue Requirement'!E$4+'Revenue Requirement'!E$33</f>
        <v>141936.79535946366</v>
      </c>
      <c r="G1190" s="179" t="e">
        <f ca="1"/>
        <v>#NAME?</v>
      </c>
      <c r="H1190" s="179" t="e">
        <f ca="1"/>
        <v>#NAME?</v>
      </c>
      <c r="I1190" s="179" t="e">
        <f ca="1"/>
        <v>#NAME?</v>
      </c>
      <c r="J1190" s="179" t="e">
        <f ca="1"/>
        <v>#NAME?</v>
      </c>
      <c r="L1190" s="175">
        <f>NR_to_Cash!C$9</f>
        <v>-54723.468549817509</v>
      </c>
      <c r="M1190" s="175">
        <f>NR_to_Cash!D$9</f>
        <v>-177401.26576231886</v>
      </c>
      <c r="N1190" s="175">
        <f>NR_to_Cash!E$9</f>
        <v>-150226.47815209487</v>
      </c>
      <c r="O1190" s="175">
        <f>NR_to_Cash!F$9</f>
        <v>-172910.78815747867</v>
      </c>
      <c r="Q1190" s="1">
        <v>1183</v>
      </c>
      <c r="R1190" s="176">
        <v>22116.261181140784</v>
      </c>
      <c r="S1190" s="176">
        <v>273967.6177821639</v>
      </c>
      <c r="T1190" s="176">
        <v>198313.69386329385</v>
      </c>
      <c r="U1190" s="176">
        <v>141936.79535946366</v>
      </c>
      <c r="V1190" s="2"/>
      <c r="W1190" s="176">
        <v>-13719.323592040339</v>
      </c>
      <c r="X1190" s="176">
        <v>-11358.757333468413</v>
      </c>
      <c r="Y1190" s="176">
        <v>-15304.997936831787</v>
      </c>
      <c r="Z1190" s="176">
        <v>5170.029298256617</v>
      </c>
      <c r="AA1190" s="2"/>
      <c r="AB1190" s="175">
        <v>-54723.468549817509</v>
      </c>
      <c r="AC1190" s="175">
        <v>-177401.26576231886</v>
      </c>
      <c r="AD1190" s="175">
        <v>-150226.47815209487</v>
      </c>
      <c r="AE1190" s="175">
        <v>-172910.78815747867</v>
      </c>
    </row>
    <row r="1191" spans="1:31">
      <c r="A1191" s="1">
        <v>1184</v>
      </c>
      <c r="B1191" s="176">
        <f>'T Revenue'!B1188-'Year 0'!G$8+'Year 0'!G$122</f>
        <v>983.35057804407552</v>
      </c>
      <c r="C1191" s="176">
        <f>'T Revenue'!C1188-'Revenue Requirement'!C$4+'Revenue Requirement'!C$33</f>
        <v>252598.90490633133</v>
      </c>
      <c r="D1191" s="176">
        <f>'T Revenue'!D1188-'Revenue Requirement'!D$4+'Revenue Requirement'!D$33</f>
        <v>170787.45818638289</v>
      </c>
      <c r="E1191" s="176">
        <f>'T Revenue'!E1188-'Revenue Requirement'!E$4+'Revenue Requirement'!E$33</f>
        <v>148468.30800457345</v>
      </c>
      <c r="G1191" s="179" t="e">
        <f ca="1"/>
        <v>#NAME?</v>
      </c>
      <c r="H1191" s="179" t="e">
        <f ca="1"/>
        <v>#NAME?</v>
      </c>
      <c r="I1191" s="179" t="e">
        <f ca="1"/>
        <v>#NAME?</v>
      </c>
      <c r="J1191" s="179" t="e">
        <f ca="1"/>
        <v>#NAME?</v>
      </c>
      <c r="L1191" s="175">
        <f>NR_to_Cash!C$9</f>
        <v>-54723.468549817509</v>
      </c>
      <c r="M1191" s="175">
        <f>NR_to_Cash!D$9</f>
        <v>-177401.26576231886</v>
      </c>
      <c r="N1191" s="175">
        <f>NR_to_Cash!E$9</f>
        <v>-150226.47815209487</v>
      </c>
      <c r="O1191" s="175">
        <f>NR_to_Cash!F$9</f>
        <v>-172910.78815747867</v>
      </c>
      <c r="Q1191" s="1">
        <v>1184</v>
      </c>
      <c r="R1191" s="176">
        <v>983.35057804407552</v>
      </c>
      <c r="S1191" s="176">
        <v>252598.90490633133</v>
      </c>
      <c r="T1191" s="176">
        <v>170787.45818638289</v>
      </c>
      <c r="U1191" s="176">
        <v>148468.30800457345</v>
      </c>
      <c r="V1191" s="2"/>
      <c r="W1191" s="176">
        <v>-19057.101532712928</v>
      </c>
      <c r="X1191" s="176">
        <v>1515.3703282135539</v>
      </c>
      <c r="Y1191" s="176">
        <v>-21640.879289858043</v>
      </c>
      <c r="Z1191" s="176">
        <v>-9538.2371143419296</v>
      </c>
      <c r="AA1191" s="2"/>
      <c r="AB1191" s="175">
        <v>-54723.468549817509</v>
      </c>
      <c r="AC1191" s="175">
        <v>-177401.26576231886</v>
      </c>
      <c r="AD1191" s="175">
        <v>-150226.47815209487</v>
      </c>
      <c r="AE1191" s="175">
        <v>-172910.78815747867</v>
      </c>
    </row>
    <row r="1192" spans="1:31">
      <c r="A1192" s="1">
        <v>1185</v>
      </c>
      <c r="B1192" s="176">
        <f>'T Revenue'!B1189-'Year 0'!G$8+'Year 0'!G$122</f>
        <v>9510.4329406602774</v>
      </c>
      <c r="C1192" s="176">
        <f>'T Revenue'!C1189-'Revenue Requirement'!C$4+'Revenue Requirement'!C$33</f>
        <v>265841.34868984274</v>
      </c>
      <c r="D1192" s="176">
        <f>'T Revenue'!D1189-'Revenue Requirement'!D$4+'Revenue Requirement'!D$33</f>
        <v>193205.86454085959</v>
      </c>
      <c r="E1192" s="176">
        <f>'T Revenue'!E1189-'Revenue Requirement'!E$4+'Revenue Requirement'!E$33</f>
        <v>137971.47442683578</v>
      </c>
      <c r="G1192" s="179" t="e">
        <f ca="1"/>
        <v>#NAME?</v>
      </c>
      <c r="H1192" s="179" t="e">
        <f ca="1"/>
        <v>#NAME?</v>
      </c>
      <c r="I1192" s="179" t="e">
        <f ca="1"/>
        <v>#NAME?</v>
      </c>
      <c r="J1192" s="179" t="e">
        <f ca="1"/>
        <v>#NAME?</v>
      </c>
      <c r="L1192" s="175">
        <f>NR_to_Cash!C$9</f>
        <v>-54723.468549817509</v>
      </c>
      <c r="M1192" s="175">
        <f>NR_to_Cash!D$9</f>
        <v>-177401.26576231886</v>
      </c>
      <c r="N1192" s="175">
        <f>NR_to_Cash!E$9</f>
        <v>-150226.47815209487</v>
      </c>
      <c r="O1192" s="175">
        <f>NR_to_Cash!F$9</f>
        <v>-172910.78815747867</v>
      </c>
      <c r="Q1192" s="1">
        <v>1185</v>
      </c>
      <c r="R1192" s="176">
        <v>9510.4329406602774</v>
      </c>
      <c r="S1192" s="176">
        <v>265841.34868984274</v>
      </c>
      <c r="T1192" s="176">
        <v>193205.86454085959</v>
      </c>
      <c r="U1192" s="176">
        <v>137971.47442683578</v>
      </c>
      <c r="V1192" s="2"/>
      <c r="W1192" s="176">
        <v>-25135.852516757557</v>
      </c>
      <c r="X1192" s="176">
        <v>-15727.879007261945</v>
      </c>
      <c r="Y1192" s="176">
        <v>1384.3170312426519</v>
      </c>
      <c r="Z1192" s="176">
        <v>-46162.349867917364</v>
      </c>
      <c r="AA1192" s="2"/>
      <c r="AB1192" s="175">
        <v>-54723.468549817509</v>
      </c>
      <c r="AC1192" s="175">
        <v>-177401.26576231886</v>
      </c>
      <c r="AD1192" s="175">
        <v>-150226.47815209487</v>
      </c>
      <c r="AE1192" s="175">
        <v>-172910.78815747867</v>
      </c>
    </row>
    <row r="1193" spans="1:31">
      <c r="A1193" s="1">
        <v>1186</v>
      </c>
      <c r="B1193" s="176">
        <f>'T Revenue'!B1190-'Year 0'!G$8+'Year 0'!G$122</f>
        <v>-24185.182206810918</v>
      </c>
      <c r="C1193" s="176">
        <f>'T Revenue'!C1190-'Revenue Requirement'!C$4+'Revenue Requirement'!C$33</f>
        <v>233040.18005590048</v>
      </c>
      <c r="D1193" s="176">
        <f>'T Revenue'!D1190-'Revenue Requirement'!D$4+'Revenue Requirement'!D$33</f>
        <v>151018.06337332842</v>
      </c>
      <c r="E1193" s="176">
        <f>'T Revenue'!E1190-'Revenue Requirement'!E$4+'Revenue Requirement'!E$33</f>
        <v>45377.033468072768</v>
      </c>
      <c r="G1193" s="179" t="e">
        <f ca="1"/>
        <v>#NAME?</v>
      </c>
      <c r="H1193" s="179" t="e">
        <f ca="1"/>
        <v>#NAME?</v>
      </c>
      <c r="I1193" s="179" t="e">
        <f ca="1"/>
        <v>#NAME?</v>
      </c>
      <c r="J1193" s="179" t="e">
        <f ca="1"/>
        <v>#NAME?</v>
      </c>
      <c r="L1193" s="175">
        <f>NR_to_Cash!C$9</f>
        <v>-54723.468549817509</v>
      </c>
      <c r="M1193" s="175">
        <f>NR_to_Cash!D$9</f>
        <v>-177401.26576231886</v>
      </c>
      <c r="N1193" s="175">
        <f>NR_to_Cash!E$9</f>
        <v>-150226.47815209487</v>
      </c>
      <c r="O1193" s="175">
        <f>NR_to_Cash!F$9</f>
        <v>-172910.78815747867</v>
      </c>
      <c r="Q1193" s="1">
        <v>1186</v>
      </c>
      <c r="R1193" s="176">
        <v>-24185.182206810918</v>
      </c>
      <c r="S1193" s="176">
        <v>233040.18005590048</v>
      </c>
      <c r="T1193" s="176">
        <v>151018.06337332842</v>
      </c>
      <c r="U1193" s="176">
        <v>45377.033468072768</v>
      </c>
      <c r="V1193" s="2"/>
      <c r="W1193" s="176">
        <v>-39627.895497580525</v>
      </c>
      <c r="X1193" s="176">
        <v>-11966.814441986149</v>
      </c>
      <c r="Y1193" s="176">
        <v>-1941.8707221935038</v>
      </c>
      <c r="Z1193" s="176">
        <v>9048.2982000003103</v>
      </c>
      <c r="AA1193" s="2"/>
      <c r="AB1193" s="175">
        <v>-54723.468549817509</v>
      </c>
      <c r="AC1193" s="175">
        <v>-177401.26576231886</v>
      </c>
      <c r="AD1193" s="175">
        <v>-150226.47815209487</v>
      </c>
      <c r="AE1193" s="175">
        <v>-172910.78815747867</v>
      </c>
    </row>
    <row r="1194" spans="1:31">
      <c r="A1194" s="1">
        <v>1187</v>
      </c>
      <c r="B1194" s="176">
        <f>'T Revenue'!B1191-'Year 0'!G$8+'Year 0'!G$122</f>
        <v>-809.9801309579052</v>
      </c>
      <c r="C1194" s="176">
        <f>'T Revenue'!C1191-'Revenue Requirement'!C$4+'Revenue Requirement'!C$33</f>
        <v>240791.41086541745</v>
      </c>
      <c r="D1194" s="176">
        <f>'T Revenue'!D1191-'Revenue Requirement'!D$4+'Revenue Requirement'!D$33</f>
        <v>168321.62547893426</v>
      </c>
      <c r="E1194" s="176">
        <f>'T Revenue'!E1191-'Revenue Requirement'!E$4+'Revenue Requirement'!E$33</f>
        <v>102241.97480874811</v>
      </c>
      <c r="G1194" s="179" t="e">
        <f ca="1"/>
        <v>#NAME?</v>
      </c>
      <c r="H1194" s="179" t="e">
        <f ca="1"/>
        <v>#NAME?</v>
      </c>
      <c r="I1194" s="179" t="e">
        <f ca="1"/>
        <v>#NAME?</v>
      </c>
      <c r="J1194" s="179" t="e">
        <f ca="1"/>
        <v>#NAME?</v>
      </c>
      <c r="L1194" s="175">
        <f>NR_to_Cash!C$9</f>
        <v>-54723.468549817509</v>
      </c>
      <c r="M1194" s="175">
        <f>NR_to_Cash!D$9</f>
        <v>-177401.26576231886</v>
      </c>
      <c r="N1194" s="175">
        <f>NR_to_Cash!E$9</f>
        <v>-150226.47815209487</v>
      </c>
      <c r="O1194" s="175">
        <f>NR_to_Cash!F$9</f>
        <v>-172910.78815747867</v>
      </c>
      <c r="Q1194" s="1">
        <v>1187</v>
      </c>
      <c r="R1194" s="176">
        <v>-809.9801309579052</v>
      </c>
      <c r="S1194" s="176">
        <v>240791.41086541745</v>
      </c>
      <c r="T1194" s="176">
        <v>168321.62547893426</v>
      </c>
      <c r="U1194" s="176">
        <v>102241.97480874811</v>
      </c>
      <c r="V1194" s="2"/>
      <c r="W1194" s="176">
        <v>-673.45457894739229</v>
      </c>
      <c r="X1194" s="176">
        <v>-13011.470917417668</v>
      </c>
      <c r="Y1194" s="176">
        <v>-2455.2134481123649</v>
      </c>
      <c r="Z1194" s="176">
        <v>-24440.660867189988</v>
      </c>
      <c r="AA1194" s="2"/>
      <c r="AB1194" s="175">
        <v>-54723.468549817509</v>
      </c>
      <c r="AC1194" s="175">
        <v>-177401.26576231886</v>
      </c>
      <c r="AD1194" s="175">
        <v>-150226.47815209487</v>
      </c>
      <c r="AE1194" s="175">
        <v>-172910.78815747867</v>
      </c>
    </row>
    <row r="1195" spans="1:31">
      <c r="A1195" s="1">
        <v>1188</v>
      </c>
      <c r="B1195" s="176">
        <f>'T Revenue'!B1192-'Year 0'!G$8+'Year 0'!G$122</f>
        <v>-3863.2002875029575</v>
      </c>
      <c r="C1195" s="176">
        <f>'T Revenue'!C1192-'Revenue Requirement'!C$4+'Revenue Requirement'!C$33</f>
        <v>227950.07119188644</v>
      </c>
      <c r="D1195" s="176">
        <f>'T Revenue'!D1192-'Revenue Requirement'!D$4+'Revenue Requirement'!D$33</f>
        <v>108470.04393755668</v>
      </c>
      <c r="E1195" s="176">
        <f>'T Revenue'!E1192-'Revenue Requirement'!E$4+'Revenue Requirement'!E$33</f>
        <v>74117.166359302821</v>
      </c>
      <c r="G1195" s="179" t="e">
        <f ca="1"/>
        <v>#NAME?</v>
      </c>
      <c r="H1195" s="179" t="e">
        <f ca="1"/>
        <v>#NAME?</v>
      </c>
      <c r="I1195" s="179" t="e">
        <f ca="1"/>
        <v>#NAME?</v>
      </c>
      <c r="J1195" s="179" t="e">
        <f ca="1"/>
        <v>#NAME?</v>
      </c>
      <c r="L1195" s="175">
        <f>NR_to_Cash!C$9</f>
        <v>-54723.468549817509</v>
      </c>
      <c r="M1195" s="175">
        <f>NR_to_Cash!D$9</f>
        <v>-177401.26576231886</v>
      </c>
      <c r="N1195" s="175">
        <f>NR_to_Cash!E$9</f>
        <v>-150226.47815209487</v>
      </c>
      <c r="O1195" s="175">
        <f>NR_to_Cash!F$9</f>
        <v>-172910.78815747867</v>
      </c>
      <c r="Q1195" s="1">
        <v>1188</v>
      </c>
      <c r="R1195" s="176">
        <v>-3863.2002875029575</v>
      </c>
      <c r="S1195" s="176">
        <v>227950.07119188644</v>
      </c>
      <c r="T1195" s="176">
        <v>108470.04393755668</v>
      </c>
      <c r="U1195" s="176">
        <v>74117.166359302821</v>
      </c>
      <c r="V1195" s="2"/>
      <c r="W1195" s="176">
        <v>-52354.320457982365</v>
      </c>
      <c r="X1195" s="176">
        <v>-406.79981323843822</v>
      </c>
      <c r="Y1195" s="176">
        <v>-11972.325599013595</v>
      </c>
      <c r="Z1195" s="176">
        <v>-6236.3097005614545</v>
      </c>
      <c r="AA1195" s="2"/>
      <c r="AB1195" s="175">
        <v>-54723.468549817509</v>
      </c>
      <c r="AC1195" s="175">
        <v>-177401.26576231886</v>
      </c>
      <c r="AD1195" s="175">
        <v>-150226.47815209487</v>
      </c>
      <c r="AE1195" s="175">
        <v>-172910.78815747867</v>
      </c>
    </row>
    <row r="1196" spans="1:31">
      <c r="A1196" s="1">
        <v>1189</v>
      </c>
      <c r="B1196" s="176">
        <f>'T Revenue'!B1193-'Year 0'!G$8+'Year 0'!G$122</f>
        <v>13541.757411399856</v>
      </c>
      <c r="C1196" s="176">
        <f>'T Revenue'!C1193-'Revenue Requirement'!C$4+'Revenue Requirement'!C$33</f>
        <v>272689.57832912542</v>
      </c>
      <c r="D1196" s="176">
        <f>'T Revenue'!D1193-'Revenue Requirement'!D$4+'Revenue Requirement'!D$33</f>
        <v>196849.56659350288</v>
      </c>
      <c r="E1196" s="176">
        <f>'T Revenue'!E1193-'Revenue Requirement'!E$4+'Revenue Requirement'!E$33</f>
        <v>152972.0363529115</v>
      </c>
      <c r="G1196" s="179" t="e">
        <f ca="1"/>
        <v>#NAME?</v>
      </c>
      <c r="H1196" s="179" t="e">
        <f ca="1"/>
        <v>#NAME?</v>
      </c>
      <c r="I1196" s="179" t="e">
        <f ca="1"/>
        <v>#NAME?</v>
      </c>
      <c r="J1196" s="179" t="e">
        <f ca="1"/>
        <v>#NAME?</v>
      </c>
      <c r="L1196" s="175">
        <f>NR_to_Cash!C$9</f>
        <v>-54723.468549817509</v>
      </c>
      <c r="M1196" s="175">
        <f>NR_to_Cash!D$9</f>
        <v>-177401.26576231886</v>
      </c>
      <c r="N1196" s="175">
        <f>NR_to_Cash!E$9</f>
        <v>-150226.47815209487</v>
      </c>
      <c r="O1196" s="175">
        <f>NR_to_Cash!F$9</f>
        <v>-172910.78815747867</v>
      </c>
      <c r="Q1196" s="1">
        <v>1189</v>
      </c>
      <c r="R1196" s="176">
        <v>13541.757411399856</v>
      </c>
      <c r="S1196" s="176">
        <v>272689.57832912542</v>
      </c>
      <c r="T1196" s="176">
        <v>196849.56659350288</v>
      </c>
      <c r="U1196" s="176">
        <v>152972.0363529115</v>
      </c>
      <c r="V1196" s="2"/>
      <c r="W1196" s="176">
        <v>-39991.92567532463</v>
      </c>
      <c r="X1196" s="176">
        <v>-23782.759913432412</v>
      </c>
      <c r="Y1196" s="176">
        <v>-13244.452555195894</v>
      </c>
      <c r="Z1196" s="176">
        <v>5805.8421812083106</v>
      </c>
      <c r="AA1196" s="2"/>
      <c r="AB1196" s="175">
        <v>-54723.468549817509</v>
      </c>
      <c r="AC1196" s="175">
        <v>-177401.26576231886</v>
      </c>
      <c r="AD1196" s="175">
        <v>-150226.47815209487</v>
      </c>
      <c r="AE1196" s="175">
        <v>-172910.78815747867</v>
      </c>
    </row>
    <row r="1197" spans="1:31">
      <c r="A1197" s="1">
        <v>1190</v>
      </c>
      <c r="B1197" s="176">
        <f>'T Revenue'!B1194-'Year 0'!G$8+'Year 0'!G$122</f>
        <v>627.3761886889115</v>
      </c>
      <c r="C1197" s="176">
        <f>'T Revenue'!C1194-'Revenue Requirement'!C$4+'Revenue Requirement'!C$33</f>
        <v>218971.38370880624</v>
      </c>
      <c r="D1197" s="176">
        <f>'T Revenue'!D1194-'Revenue Requirement'!D$4+'Revenue Requirement'!D$33</f>
        <v>158634.47969168471</v>
      </c>
      <c r="E1197" s="176">
        <f>'T Revenue'!E1194-'Revenue Requirement'!E$4+'Revenue Requirement'!E$33</f>
        <v>90700.055958700599</v>
      </c>
      <c r="G1197" s="179" t="e">
        <f ca="1"/>
        <v>#NAME?</v>
      </c>
      <c r="H1197" s="179" t="e">
        <f ca="1"/>
        <v>#NAME?</v>
      </c>
      <c r="I1197" s="179" t="e">
        <f ca="1"/>
        <v>#NAME?</v>
      </c>
      <c r="J1197" s="179" t="e">
        <f ca="1"/>
        <v>#NAME?</v>
      </c>
      <c r="L1197" s="175">
        <f>NR_to_Cash!C$9</f>
        <v>-54723.468549817509</v>
      </c>
      <c r="M1197" s="175">
        <f>NR_to_Cash!D$9</f>
        <v>-177401.26576231886</v>
      </c>
      <c r="N1197" s="175">
        <f>NR_to_Cash!E$9</f>
        <v>-150226.47815209487</v>
      </c>
      <c r="O1197" s="175">
        <f>NR_to_Cash!F$9</f>
        <v>-172910.78815747867</v>
      </c>
      <c r="Q1197" s="1">
        <v>1190</v>
      </c>
      <c r="R1197" s="176">
        <v>627.3761886889115</v>
      </c>
      <c r="S1197" s="176">
        <v>218971.38370880624</v>
      </c>
      <c r="T1197" s="176">
        <v>158634.47969168471</v>
      </c>
      <c r="U1197" s="176">
        <v>90700.055958700599</v>
      </c>
      <c r="V1197" s="2"/>
      <c r="W1197" s="176">
        <v>3452.8344787369715</v>
      </c>
      <c r="X1197" s="176">
        <v>-31381.27252967353</v>
      </c>
      <c r="Y1197" s="176">
        <v>-8027.6723069755826</v>
      </c>
      <c r="Z1197" s="176">
        <v>-47617.676667097956</v>
      </c>
      <c r="AA1197" s="2"/>
      <c r="AB1197" s="175">
        <v>-54723.468549817509</v>
      </c>
      <c r="AC1197" s="175">
        <v>-177401.26576231886</v>
      </c>
      <c r="AD1197" s="175">
        <v>-150226.47815209487</v>
      </c>
      <c r="AE1197" s="175">
        <v>-172910.78815747867</v>
      </c>
    </row>
    <row r="1198" spans="1:31">
      <c r="A1198" s="1">
        <v>1191</v>
      </c>
      <c r="B1198" s="176">
        <f>'T Revenue'!B1195-'Year 0'!G$8+'Year 0'!G$122</f>
        <v>-12063.976709567942</v>
      </c>
      <c r="C1198" s="176">
        <f>'T Revenue'!C1195-'Revenue Requirement'!C$4+'Revenue Requirement'!C$33</f>
        <v>264774.54947693343</v>
      </c>
      <c r="D1198" s="176">
        <f>'T Revenue'!D1195-'Revenue Requirement'!D$4+'Revenue Requirement'!D$33</f>
        <v>145650.53365216847</v>
      </c>
      <c r="E1198" s="176">
        <f>'T Revenue'!E1195-'Revenue Requirement'!E$4+'Revenue Requirement'!E$33</f>
        <v>152038.46858581365</v>
      </c>
      <c r="G1198" s="179" t="e">
        <f ca="1"/>
        <v>#NAME?</v>
      </c>
      <c r="H1198" s="179" t="e">
        <f ca="1"/>
        <v>#NAME?</v>
      </c>
      <c r="I1198" s="179" t="e">
        <f ca="1"/>
        <v>#NAME?</v>
      </c>
      <c r="J1198" s="179" t="e">
        <f ca="1"/>
        <v>#NAME?</v>
      </c>
      <c r="L1198" s="175">
        <f>NR_to_Cash!C$9</f>
        <v>-54723.468549817509</v>
      </c>
      <c r="M1198" s="175">
        <f>NR_to_Cash!D$9</f>
        <v>-177401.26576231886</v>
      </c>
      <c r="N1198" s="175">
        <f>NR_to_Cash!E$9</f>
        <v>-150226.47815209487</v>
      </c>
      <c r="O1198" s="175">
        <f>NR_to_Cash!F$9</f>
        <v>-172910.78815747867</v>
      </c>
      <c r="Q1198" s="1">
        <v>1191</v>
      </c>
      <c r="R1198" s="176">
        <v>-12063.976709567942</v>
      </c>
      <c r="S1198" s="176">
        <v>264774.54947693343</v>
      </c>
      <c r="T1198" s="176">
        <v>145650.53365216847</v>
      </c>
      <c r="U1198" s="176">
        <v>152038.46858581365</v>
      </c>
      <c r="V1198" s="2"/>
      <c r="W1198" s="176">
        <v>-9052.4116116281366</v>
      </c>
      <c r="X1198" s="176">
        <v>12883.80320194154</v>
      </c>
      <c r="Y1198" s="176">
        <v>-11041.052457693266</v>
      </c>
      <c r="Z1198" s="176">
        <v>-33027.927890975028</v>
      </c>
      <c r="AA1198" s="2"/>
      <c r="AB1198" s="175">
        <v>-54723.468549817509</v>
      </c>
      <c r="AC1198" s="175">
        <v>-177401.26576231886</v>
      </c>
      <c r="AD1198" s="175">
        <v>-150226.47815209487</v>
      </c>
      <c r="AE1198" s="175">
        <v>-172910.78815747867</v>
      </c>
    </row>
    <row r="1199" spans="1:31">
      <c r="A1199" s="1">
        <v>1192</v>
      </c>
      <c r="B1199" s="176">
        <f>'T Revenue'!B1196-'Year 0'!G$8+'Year 0'!G$122</f>
        <v>719.24310817546211</v>
      </c>
      <c r="C1199" s="176">
        <f>'T Revenue'!C1196-'Revenue Requirement'!C$4+'Revenue Requirement'!C$33</f>
        <v>225384.09928549617</v>
      </c>
      <c r="D1199" s="176">
        <f>'T Revenue'!D1196-'Revenue Requirement'!D$4+'Revenue Requirement'!D$33</f>
        <v>138557.80478157871</v>
      </c>
      <c r="E1199" s="176">
        <f>'T Revenue'!E1196-'Revenue Requirement'!E$4+'Revenue Requirement'!E$33</f>
        <v>121775.79482370615</v>
      </c>
      <c r="G1199" s="179" t="e">
        <f ca="1"/>
        <v>#NAME?</v>
      </c>
      <c r="H1199" s="179" t="e">
        <f ca="1"/>
        <v>#NAME?</v>
      </c>
      <c r="I1199" s="179" t="e">
        <f ca="1"/>
        <v>#NAME?</v>
      </c>
      <c r="J1199" s="179" t="e">
        <f ca="1"/>
        <v>#NAME?</v>
      </c>
      <c r="L1199" s="175">
        <f>NR_to_Cash!C$9</f>
        <v>-54723.468549817509</v>
      </c>
      <c r="M1199" s="175">
        <f>NR_to_Cash!D$9</f>
        <v>-177401.26576231886</v>
      </c>
      <c r="N1199" s="175">
        <f>NR_to_Cash!E$9</f>
        <v>-150226.47815209487</v>
      </c>
      <c r="O1199" s="175">
        <f>NR_to_Cash!F$9</f>
        <v>-172910.78815747867</v>
      </c>
      <c r="Q1199" s="1">
        <v>1192</v>
      </c>
      <c r="R1199" s="176">
        <v>719.24310817546211</v>
      </c>
      <c r="S1199" s="176">
        <v>225384.09928549617</v>
      </c>
      <c r="T1199" s="176">
        <v>138557.80478157871</v>
      </c>
      <c r="U1199" s="176">
        <v>121775.79482370615</v>
      </c>
      <c r="V1199" s="2"/>
      <c r="W1199" s="176">
        <v>3196.108162663877</v>
      </c>
      <c r="X1199" s="176">
        <v>2471.457290811697</v>
      </c>
      <c r="Y1199" s="176">
        <v>-66.689630246488377</v>
      </c>
      <c r="Z1199" s="176">
        <v>-12275.676753777312</v>
      </c>
      <c r="AA1199" s="2"/>
      <c r="AB1199" s="175">
        <v>-54723.468549817509</v>
      </c>
      <c r="AC1199" s="175">
        <v>-177401.26576231886</v>
      </c>
      <c r="AD1199" s="175">
        <v>-150226.47815209487</v>
      </c>
      <c r="AE1199" s="175">
        <v>-172910.78815747867</v>
      </c>
    </row>
    <row r="1200" spans="1:31">
      <c r="A1200" s="1">
        <v>1193</v>
      </c>
      <c r="B1200" s="176">
        <f>'T Revenue'!B1197-'Year 0'!G$8+'Year 0'!G$122</f>
        <v>-14679.027915959712</v>
      </c>
      <c r="C1200" s="176">
        <f>'T Revenue'!C1197-'Revenue Requirement'!C$4+'Revenue Requirement'!C$33</f>
        <v>223846.74583272752</v>
      </c>
      <c r="D1200" s="176">
        <f>'T Revenue'!D1197-'Revenue Requirement'!D$4+'Revenue Requirement'!D$33</f>
        <v>148692.44769218564</v>
      </c>
      <c r="E1200" s="176">
        <f>'T Revenue'!E1197-'Revenue Requirement'!E$4+'Revenue Requirement'!E$33</f>
        <v>103972.20450966782</v>
      </c>
      <c r="G1200" s="179" t="e">
        <f ca="1"/>
        <v>#NAME?</v>
      </c>
      <c r="H1200" s="179" t="e">
        <f ca="1"/>
        <v>#NAME?</v>
      </c>
      <c r="I1200" s="179" t="e">
        <f ca="1"/>
        <v>#NAME?</v>
      </c>
      <c r="J1200" s="179" t="e">
        <f ca="1"/>
        <v>#NAME?</v>
      </c>
      <c r="L1200" s="175">
        <f>NR_to_Cash!C$9</f>
        <v>-54723.468549817509</v>
      </c>
      <c r="M1200" s="175">
        <f>NR_to_Cash!D$9</f>
        <v>-177401.26576231886</v>
      </c>
      <c r="N1200" s="175">
        <f>NR_to_Cash!E$9</f>
        <v>-150226.47815209487</v>
      </c>
      <c r="O1200" s="175">
        <f>NR_to_Cash!F$9</f>
        <v>-172910.78815747867</v>
      </c>
      <c r="Q1200" s="1">
        <v>1193</v>
      </c>
      <c r="R1200" s="176">
        <v>-14679.027915959712</v>
      </c>
      <c r="S1200" s="176">
        <v>223846.74583272752</v>
      </c>
      <c r="T1200" s="176">
        <v>148692.44769218564</v>
      </c>
      <c r="U1200" s="176">
        <v>103972.20450966782</v>
      </c>
      <c r="V1200" s="2"/>
      <c r="W1200" s="176">
        <v>-16219.466310435673</v>
      </c>
      <c r="X1200" s="176">
        <v>-13317.82286884659</v>
      </c>
      <c r="Y1200" s="176">
        <v>-20849.963598746806</v>
      </c>
      <c r="Z1200" s="176">
        <v>-43900.374033116503</v>
      </c>
      <c r="AA1200" s="2"/>
      <c r="AB1200" s="175">
        <v>-54723.468549817509</v>
      </c>
      <c r="AC1200" s="175">
        <v>-177401.26576231886</v>
      </c>
      <c r="AD1200" s="175">
        <v>-150226.47815209487</v>
      </c>
      <c r="AE1200" s="175">
        <v>-172910.78815747867</v>
      </c>
    </row>
    <row r="1201" spans="1:31">
      <c r="A1201" s="1">
        <v>1194</v>
      </c>
      <c r="B1201" s="176">
        <f>'T Revenue'!B1198-'Year 0'!G$8+'Year 0'!G$122</f>
        <v>-26650.084808640415</v>
      </c>
      <c r="C1201" s="176">
        <f>'T Revenue'!C1198-'Revenue Requirement'!C$4+'Revenue Requirement'!C$33</f>
        <v>240652.37144976202</v>
      </c>
      <c r="D1201" s="176">
        <f>'T Revenue'!D1198-'Revenue Requirement'!D$4+'Revenue Requirement'!D$33</f>
        <v>126549.47892581555</v>
      </c>
      <c r="E1201" s="176">
        <f>'T Revenue'!E1198-'Revenue Requirement'!E$4+'Revenue Requirement'!E$33</f>
        <v>126060.17956573167</v>
      </c>
      <c r="G1201" s="179" t="e">
        <f ca="1"/>
        <v>#NAME?</v>
      </c>
      <c r="H1201" s="179" t="e">
        <f ca="1"/>
        <v>#NAME?</v>
      </c>
      <c r="I1201" s="179" t="e">
        <f ca="1"/>
        <v>#NAME?</v>
      </c>
      <c r="J1201" s="179" t="e">
        <f ca="1"/>
        <v>#NAME?</v>
      </c>
      <c r="L1201" s="175">
        <f>NR_to_Cash!C$9</f>
        <v>-54723.468549817509</v>
      </c>
      <c r="M1201" s="175">
        <f>NR_to_Cash!D$9</f>
        <v>-177401.26576231886</v>
      </c>
      <c r="N1201" s="175">
        <f>NR_to_Cash!E$9</f>
        <v>-150226.47815209487</v>
      </c>
      <c r="O1201" s="175">
        <f>NR_to_Cash!F$9</f>
        <v>-172910.78815747867</v>
      </c>
      <c r="Q1201" s="1">
        <v>1194</v>
      </c>
      <c r="R1201" s="176">
        <v>-26650.084808640415</v>
      </c>
      <c r="S1201" s="176">
        <v>240652.37144976202</v>
      </c>
      <c r="T1201" s="176">
        <v>126549.47892581555</v>
      </c>
      <c r="U1201" s="176">
        <v>126060.17956573167</v>
      </c>
      <c r="V1201" s="2"/>
      <c r="W1201" s="176">
        <v>-46577.471024143044</v>
      </c>
      <c r="X1201" s="176">
        <v>19810.603218452539</v>
      </c>
      <c r="Y1201" s="176">
        <v>-800.08827988407575</v>
      </c>
      <c r="Z1201" s="176">
        <v>-4530.8831257182173</v>
      </c>
      <c r="AA1201" s="2"/>
      <c r="AB1201" s="175">
        <v>-54723.468549817509</v>
      </c>
      <c r="AC1201" s="175">
        <v>-177401.26576231886</v>
      </c>
      <c r="AD1201" s="175">
        <v>-150226.47815209487</v>
      </c>
      <c r="AE1201" s="175">
        <v>-172910.78815747867</v>
      </c>
    </row>
    <row r="1202" spans="1:31">
      <c r="A1202" s="1">
        <v>1195</v>
      </c>
      <c r="B1202" s="176">
        <f>'T Revenue'!B1199-'Year 0'!G$8+'Year 0'!G$122</f>
        <v>-6770.8459771268535</v>
      </c>
      <c r="C1202" s="176">
        <f>'T Revenue'!C1199-'Revenue Requirement'!C$4+'Revenue Requirement'!C$33</f>
        <v>218676.13262088248</v>
      </c>
      <c r="D1202" s="176">
        <f>'T Revenue'!D1199-'Revenue Requirement'!D$4+'Revenue Requirement'!D$33</f>
        <v>121554.14701541397</v>
      </c>
      <c r="E1202" s="176">
        <f>'T Revenue'!E1199-'Revenue Requirement'!E$4+'Revenue Requirement'!E$33</f>
        <v>120788.8457027413</v>
      </c>
      <c r="G1202" s="179" t="e">
        <f ca="1"/>
        <v>#NAME?</v>
      </c>
      <c r="H1202" s="179" t="e">
        <f ca="1"/>
        <v>#NAME?</v>
      </c>
      <c r="I1202" s="179" t="e">
        <f ca="1"/>
        <v>#NAME?</v>
      </c>
      <c r="J1202" s="179" t="e">
        <f ca="1"/>
        <v>#NAME?</v>
      </c>
      <c r="L1202" s="175">
        <f>NR_to_Cash!C$9</f>
        <v>-54723.468549817509</v>
      </c>
      <c r="M1202" s="175">
        <f>NR_to_Cash!D$9</f>
        <v>-177401.26576231886</v>
      </c>
      <c r="N1202" s="175">
        <f>NR_to_Cash!E$9</f>
        <v>-150226.47815209487</v>
      </c>
      <c r="O1202" s="175">
        <f>NR_to_Cash!F$9</f>
        <v>-172910.78815747867</v>
      </c>
      <c r="Q1202" s="1">
        <v>1195</v>
      </c>
      <c r="R1202" s="176">
        <v>-6770.8459771268535</v>
      </c>
      <c r="S1202" s="176">
        <v>218676.13262088248</v>
      </c>
      <c r="T1202" s="176">
        <v>121554.14701541397</v>
      </c>
      <c r="U1202" s="176">
        <v>120788.8457027413</v>
      </c>
      <c r="V1202" s="2"/>
      <c r="W1202" s="176">
        <v>-18332.631200085161</v>
      </c>
      <c r="X1202" s="176">
        <v>-14338.303969401866</v>
      </c>
      <c r="Y1202" s="176">
        <v>-5693.5512761301361</v>
      </c>
      <c r="Z1202" s="176">
        <v>-35539.840817602817</v>
      </c>
      <c r="AA1202" s="2"/>
      <c r="AB1202" s="175">
        <v>-54723.468549817509</v>
      </c>
      <c r="AC1202" s="175">
        <v>-177401.26576231886</v>
      </c>
      <c r="AD1202" s="175">
        <v>-150226.47815209487</v>
      </c>
      <c r="AE1202" s="175">
        <v>-172910.78815747867</v>
      </c>
    </row>
    <row r="1203" spans="1:31">
      <c r="A1203" s="1">
        <v>1196</v>
      </c>
      <c r="B1203" s="176">
        <f>'T Revenue'!B1200-'Year 0'!G$8+'Year 0'!G$122</f>
        <v>-1944.2314429234248</v>
      </c>
      <c r="C1203" s="176">
        <f>'T Revenue'!C1200-'Revenue Requirement'!C$4+'Revenue Requirement'!C$33</f>
        <v>224407.3326784377</v>
      </c>
      <c r="D1203" s="176">
        <f>'T Revenue'!D1200-'Revenue Requirement'!D$4+'Revenue Requirement'!D$33</f>
        <v>119534.43920722534</v>
      </c>
      <c r="E1203" s="176">
        <f>'T Revenue'!E1200-'Revenue Requirement'!E$4+'Revenue Requirement'!E$33</f>
        <v>106684.05772433104</v>
      </c>
      <c r="G1203" s="179" t="e">
        <f ca="1"/>
        <v>#NAME?</v>
      </c>
      <c r="H1203" s="179" t="e">
        <f ca="1"/>
        <v>#NAME?</v>
      </c>
      <c r="I1203" s="179" t="e">
        <f ca="1"/>
        <v>#NAME?</v>
      </c>
      <c r="J1203" s="179" t="e">
        <f ca="1"/>
        <v>#NAME?</v>
      </c>
      <c r="L1203" s="175">
        <f>NR_to_Cash!C$9</f>
        <v>-54723.468549817509</v>
      </c>
      <c r="M1203" s="175">
        <f>NR_to_Cash!D$9</f>
        <v>-177401.26576231886</v>
      </c>
      <c r="N1203" s="175">
        <f>NR_to_Cash!E$9</f>
        <v>-150226.47815209487</v>
      </c>
      <c r="O1203" s="175">
        <f>NR_to_Cash!F$9</f>
        <v>-172910.78815747867</v>
      </c>
      <c r="Q1203" s="1">
        <v>1196</v>
      </c>
      <c r="R1203" s="176">
        <v>-1944.2314429234248</v>
      </c>
      <c r="S1203" s="176">
        <v>224407.3326784377</v>
      </c>
      <c r="T1203" s="176">
        <v>119534.43920722534</v>
      </c>
      <c r="U1203" s="176">
        <v>106684.05772433104</v>
      </c>
      <c r="V1203" s="2"/>
      <c r="W1203" s="176">
        <v>-25473.891848611995</v>
      </c>
      <c r="X1203" s="176">
        <v>-11069.322774942731</v>
      </c>
      <c r="Y1203" s="176">
        <v>-13270.546697450103</v>
      </c>
      <c r="Z1203" s="176">
        <v>-17147.377353935735</v>
      </c>
      <c r="AA1203" s="2"/>
      <c r="AB1203" s="175">
        <v>-54723.468549817509</v>
      </c>
      <c r="AC1203" s="175">
        <v>-177401.26576231886</v>
      </c>
      <c r="AD1203" s="175">
        <v>-150226.47815209487</v>
      </c>
      <c r="AE1203" s="175">
        <v>-172910.78815747867</v>
      </c>
    </row>
    <row r="1204" spans="1:31">
      <c r="A1204" s="1">
        <v>1197</v>
      </c>
      <c r="B1204" s="176">
        <f>'T Revenue'!B1201-'Year 0'!G$8+'Year 0'!G$122</f>
        <v>10549.449439670192</v>
      </c>
      <c r="C1204" s="176">
        <f>'T Revenue'!C1201-'Revenue Requirement'!C$4+'Revenue Requirement'!C$33</f>
        <v>244027.14811462234</v>
      </c>
      <c r="D1204" s="176">
        <f>'T Revenue'!D1201-'Revenue Requirement'!D$4+'Revenue Requirement'!D$33</f>
        <v>136378.09007717599</v>
      </c>
      <c r="E1204" s="176">
        <f>'T Revenue'!E1201-'Revenue Requirement'!E$4+'Revenue Requirement'!E$33</f>
        <v>108929.62735871016</v>
      </c>
      <c r="G1204" s="179" t="e">
        <f ca="1"/>
        <v>#NAME?</v>
      </c>
      <c r="H1204" s="179" t="e">
        <f ca="1"/>
        <v>#NAME?</v>
      </c>
      <c r="I1204" s="179" t="e">
        <f ca="1"/>
        <v>#NAME?</v>
      </c>
      <c r="J1204" s="179" t="e">
        <f ca="1"/>
        <v>#NAME?</v>
      </c>
      <c r="L1204" s="175">
        <f>NR_to_Cash!C$9</f>
        <v>-54723.468549817509</v>
      </c>
      <c r="M1204" s="175">
        <f>NR_to_Cash!D$9</f>
        <v>-177401.26576231886</v>
      </c>
      <c r="N1204" s="175">
        <f>NR_to_Cash!E$9</f>
        <v>-150226.47815209487</v>
      </c>
      <c r="O1204" s="175">
        <f>NR_to_Cash!F$9</f>
        <v>-172910.78815747867</v>
      </c>
      <c r="Q1204" s="1">
        <v>1197</v>
      </c>
      <c r="R1204" s="176">
        <v>10549.449439670192</v>
      </c>
      <c r="S1204" s="176">
        <v>244027.14811462234</v>
      </c>
      <c r="T1204" s="176">
        <v>136378.09007717599</v>
      </c>
      <c r="U1204" s="176">
        <v>108929.62735871016</v>
      </c>
      <c r="V1204" s="2"/>
      <c r="W1204" s="176">
        <v>-26427.582919262932</v>
      </c>
      <c r="X1204" s="176">
        <v>-24195.815098777646</v>
      </c>
      <c r="Y1204" s="176">
        <v>-21617.928591686068</v>
      </c>
      <c r="Z1204" s="176">
        <v>15119.059811332729</v>
      </c>
      <c r="AA1204" s="2"/>
      <c r="AB1204" s="175">
        <v>-54723.468549817509</v>
      </c>
      <c r="AC1204" s="175">
        <v>-177401.26576231886</v>
      </c>
      <c r="AD1204" s="175">
        <v>-150226.47815209487</v>
      </c>
      <c r="AE1204" s="175">
        <v>-172910.78815747867</v>
      </c>
    </row>
    <row r="1205" spans="1:31">
      <c r="A1205" s="1">
        <v>1198</v>
      </c>
      <c r="B1205" s="176">
        <f>'T Revenue'!B1202-'Year 0'!G$8+'Year 0'!G$122</f>
        <v>-24434.215565106599</v>
      </c>
      <c r="C1205" s="176">
        <f>'T Revenue'!C1202-'Revenue Requirement'!C$4+'Revenue Requirement'!C$33</f>
        <v>204286.08774217591</v>
      </c>
      <c r="D1205" s="176">
        <f>'T Revenue'!D1202-'Revenue Requirement'!D$4+'Revenue Requirement'!D$33</f>
        <v>84635.622839308809</v>
      </c>
      <c r="E1205" s="176">
        <f>'T Revenue'!E1202-'Revenue Requirement'!E$4+'Revenue Requirement'!E$33</f>
        <v>-7834.1348594683222</v>
      </c>
      <c r="G1205" s="179" t="e">
        <f ca="1"/>
        <v>#NAME?</v>
      </c>
      <c r="H1205" s="179" t="e">
        <f ca="1"/>
        <v>#NAME?</v>
      </c>
      <c r="I1205" s="179" t="e">
        <f ca="1"/>
        <v>#NAME?</v>
      </c>
      <c r="J1205" s="179" t="e">
        <f ca="1"/>
        <v>#NAME?</v>
      </c>
      <c r="L1205" s="175">
        <f>NR_to_Cash!C$9</f>
        <v>-54723.468549817509</v>
      </c>
      <c r="M1205" s="175">
        <f>NR_to_Cash!D$9</f>
        <v>-177401.26576231886</v>
      </c>
      <c r="N1205" s="175">
        <f>NR_to_Cash!E$9</f>
        <v>-150226.47815209487</v>
      </c>
      <c r="O1205" s="175">
        <f>NR_to_Cash!F$9</f>
        <v>-172910.78815747867</v>
      </c>
      <c r="Q1205" s="1">
        <v>1198</v>
      </c>
      <c r="R1205" s="176">
        <v>-24434.215565106599</v>
      </c>
      <c r="S1205" s="176">
        <v>204286.08774217591</v>
      </c>
      <c r="T1205" s="176">
        <v>84635.622839308809</v>
      </c>
      <c r="U1205" s="176">
        <v>-7834.1348594683222</v>
      </c>
      <c r="V1205" s="2"/>
      <c r="W1205" s="176">
        <v>-16309.05914308608</v>
      </c>
      <c r="X1205" s="176">
        <v>2004.430294226855</v>
      </c>
      <c r="Y1205" s="176">
        <v>-39584.772024085745</v>
      </c>
      <c r="Z1205" s="176">
        <v>-33299.739578067092</v>
      </c>
      <c r="AA1205" s="2"/>
      <c r="AB1205" s="175">
        <v>-54723.468549817509</v>
      </c>
      <c r="AC1205" s="175">
        <v>-177401.26576231886</v>
      </c>
      <c r="AD1205" s="175">
        <v>-150226.47815209487</v>
      </c>
      <c r="AE1205" s="175">
        <v>-172910.78815747867</v>
      </c>
    </row>
    <row r="1206" spans="1:31">
      <c r="A1206" s="1">
        <v>1199</v>
      </c>
      <c r="B1206" s="176">
        <f>'T Revenue'!B1203-'Year 0'!G$8+'Year 0'!G$122</f>
        <v>-16234.757033779519</v>
      </c>
      <c r="C1206" s="176">
        <f>'T Revenue'!C1203-'Revenue Requirement'!C$4+'Revenue Requirement'!C$33</f>
        <v>235772.48164356453</v>
      </c>
      <c r="D1206" s="176">
        <f>'T Revenue'!D1203-'Revenue Requirement'!D$4+'Revenue Requirement'!D$33</f>
        <v>142638.0203849657</v>
      </c>
      <c r="E1206" s="176">
        <f>'T Revenue'!E1203-'Revenue Requirement'!E$4+'Revenue Requirement'!E$33</f>
        <v>89386.882359757787</v>
      </c>
      <c r="G1206" s="179" t="e">
        <f ca="1"/>
        <v>#NAME?</v>
      </c>
      <c r="H1206" s="179" t="e">
        <f ca="1"/>
        <v>#NAME?</v>
      </c>
      <c r="I1206" s="179" t="e">
        <f ca="1"/>
        <v>#NAME?</v>
      </c>
      <c r="J1206" s="179" t="e">
        <f ca="1"/>
        <v>#NAME?</v>
      </c>
      <c r="L1206" s="175">
        <f>NR_to_Cash!C$9</f>
        <v>-54723.468549817509</v>
      </c>
      <c r="M1206" s="175">
        <f>NR_to_Cash!D$9</f>
        <v>-177401.26576231886</v>
      </c>
      <c r="N1206" s="175">
        <f>NR_to_Cash!E$9</f>
        <v>-150226.47815209487</v>
      </c>
      <c r="O1206" s="175">
        <f>NR_to_Cash!F$9</f>
        <v>-172910.78815747867</v>
      </c>
      <c r="Q1206" s="1">
        <v>1199</v>
      </c>
      <c r="R1206" s="176">
        <v>-16234.757033779519</v>
      </c>
      <c r="S1206" s="176">
        <v>235772.48164356453</v>
      </c>
      <c r="T1206" s="176">
        <v>142638.0203849657</v>
      </c>
      <c r="U1206" s="176">
        <v>89386.882359757787</v>
      </c>
      <c r="V1206" s="2"/>
      <c r="W1206" s="176">
        <v>-21312.837546398863</v>
      </c>
      <c r="X1206" s="176">
        <v>-12799.512044167612</v>
      </c>
      <c r="Y1206" s="176">
        <v>-40076.798546951963</v>
      </c>
      <c r="Z1206" s="176">
        <v>-22922.725350478431</v>
      </c>
      <c r="AA1206" s="2"/>
      <c r="AB1206" s="175">
        <v>-54723.468549817509</v>
      </c>
      <c r="AC1206" s="175">
        <v>-177401.26576231886</v>
      </c>
      <c r="AD1206" s="175">
        <v>-150226.47815209487</v>
      </c>
      <c r="AE1206" s="175">
        <v>-172910.78815747867</v>
      </c>
    </row>
    <row r="1207" spans="1:31">
      <c r="A1207" s="1">
        <v>1200</v>
      </c>
      <c r="B1207" s="176">
        <f>'T Revenue'!B1204-'Year 0'!G$8+'Year 0'!G$122</f>
        <v>4153.6072807817254</v>
      </c>
      <c r="C1207" s="176">
        <f>'T Revenue'!C1204-'Revenue Requirement'!C$4+'Revenue Requirement'!C$33</f>
        <v>230501.94480029074</v>
      </c>
      <c r="D1207" s="176">
        <f>'T Revenue'!D1204-'Revenue Requirement'!D$4+'Revenue Requirement'!D$33</f>
        <v>157199.92795520579</v>
      </c>
      <c r="E1207" s="176">
        <f>'T Revenue'!E1204-'Revenue Requirement'!E$4+'Revenue Requirement'!E$33</f>
        <v>195683.48563636071</v>
      </c>
      <c r="G1207" s="179" t="e">
        <f ca="1"/>
        <v>#NAME?</v>
      </c>
      <c r="H1207" s="179" t="e">
        <f ca="1"/>
        <v>#NAME?</v>
      </c>
      <c r="I1207" s="179" t="e">
        <f ca="1"/>
        <v>#NAME?</v>
      </c>
      <c r="J1207" s="179" t="e">
        <f ca="1"/>
        <v>#NAME?</v>
      </c>
      <c r="L1207" s="175">
        <f>NR_to_Cash!C$9</f>
        <v>-54723.468549817509</v>
      </c>
      <c r="M1207" s="175">
        <f>NR_to_Cash!D$9</f>
        <v>-177401.26576231886</v>
      </c>
      <c r="N1207" s="175">
        <f>NR_to_Cash!E$9</f>
        <v>-150226.47815209487</v>
      </c>
      <c r="O1207" s="175">
        <f>NR_to_Cash!F$9</f>
        <v>-172910.78815747867</v>
      </c>
      <c r="Q1207" s="1">
        <v>1200</v>
      </c>
      <c r="R1207" s="176">
        <v>4153.6072807817254</v>
      </c>
      <c r="S1207" s="176">
        <v>230501.94480029074</v>
      </c>
      <c r="T1207" s="176">
        <v>157199.92795520579</v>
      </c>
      <c r="U1207" s="176">
        <v>195683.48563636071</v>
      </c>
      <c r="V1207" s="2"/>
      <c r="W1207" s="176">
        <v>-25026.410201668157</v>
      </c>
      <c r="X1207" s="176">
        <v>13172.53438620409</v>
      </c>
      <c r="Y1207" s="176">
        <v>-23014.907504258445</v>
      </c>
      <c r="Z1207" s="176">
        <v>-13719.0261535889</v>
      </c>
      <c r="AA1207" s="2"/>
      <c r="AB1207" s="175">
        <v>-54723.468549817509</v>
      </c>
      <c r="AC1207" s="175">
        <v>-177401.26576231886</v>
      </c>
      <c r="AD1207" s="175">
        <v>-150226.47815209487</v>
      </c>
      <c r="AE1207" s="175">
        <v>-172910.78815747867</v>
      </c>
    </row>
    <row r="1208" spans="1:31">
      <c r="A1208" s="1">
        <v>1201</v>
      </c>
      <c r="B1208" s="176">
        <f>'T Revenue'!B1205-'Year 0'!G$8+'Year 0'!G$122</f>
        <v>2977.5959491429385</v>
      </c>
      <c r="C1208" s="176">
        <f>'T Revenue'!C1205-'Revenue Requirement'!C$4+'Revenue Requirement'!C$33</f>
        <v>253134.83394803107</v>
      </c>
      <c r="D1208" s="176">
        <f>'T Revenue'!D1205-'Revenue Requirement'!D$4+'Revenue Requirement'!D$33</f>
        <v>176547.20246793539</v>
      </c>
      <c r="E1208" s="176">
        <f>'T Revenue'!E1205-'Revenue Requirement'!E$4+'Revenue Requirement'!E$33</f>
        <v>115259.36480241013</v>
      </c>
      <c r="G1208" s="179" t="e">
        <f ca="1"/>
        <v>#NAME?</v>
      </c>
      <c r="H1208" s="179" t="e">
        <f ca="1"/>
        <v>#NAME?</v>
      </c>
      <c r="I1208" s="179" t="e">
        <f ca="1"/>
        <v>#NAME?</v>
      </c>
      <c r="J1208" s="179" t="e">
        <f ca="1"/>
        <v>#NAME?</v>
      </c>
      <c r="L1208" s="175">
        <f>NR_to_Cash!C$9</f>
        <v>-54723.468549817509</v>
      </c>
      <c r="M1208" s="175">
        <f>NR_to_Cash!D$9</f>
        <v>-177401.26576231886</v>
      </c>
      <c r="N1208" s="175">
        <f>NR_to_Cash!E$9</f>
        <v>-150226.47815209487</v>
      </c>
      <c r="O1208" s="175">
        <f>NR_to_Cash!F$9</f>
        <v>-172910.78815747867</v>
      </c>
      <c r="Q1208" s="1">
        <v>1201</v>
      </c>
      <c r="R1208" s="176">
        <v>2977.5959491429385</v>
      </c>
      <c r="S1208" s="176">
        <v>253134.83394803107</v>
      </c>
      <c r="T1208" s="176">
        <v>176547.20246793539</v>
      </c>
      <c r="U1208" s="176">
        <v>115259.36480241013</v>
      </c>
      <c r="V1208" s="2"/>
      <c r="W1208" s="176">
        <v>789.0686103454791</v>
      </c>
      <c r="X1208" s="176">
        <v>-21515.365239344537</v>
      </c>
      <c r="Y1208" s="176">
        <v>3034.6083623566665</v>
      </c>
      <c r="Z1208" s="176">
        <v>-42282.844143185066</v>
      </c>
      <c r="AA1208" s="2"/>
      <c r="AB1208" s="175">
        <v>-54723.468549817509</v>
      </c>
      <c r="AC1208" s="175">
        <v>-177401.26576231886</v>
      </c>
      <c r="AD1208" s="175">
        <v>-150226.47815209487</v>
      </c>
      <c r="AE1208" s="175">
        <v>-172910.78815747867</v>
      </c>
    </row>
    <row r="1209" spans="1:31">
      <c r="A1209" s="1">
        <v>1202</v>
      </c>
      <c r="B1209" s="176">
        <f>'T Revenue'!B1206-'Year 0'!G$8+'Year 0'!G$122</f>
        <v>-424.71528285299428</v>
      </c>
      <c r="C1209" s="176">
        <f>'T Revenue'!C1206-'Revenue Requirement'!C$4+'Revenue Requirement'!C$33</f>
        <v>261306.87671152269</v>
      </c>
      <c r="D1209" s="176">
        <f>'T Revenue'!D1206-'Revenue Requirement'!D$4+'Revenue Requirement'!D$33</f>
        <v>149043.17615818023</v>
      </c>
      <c r="E1209" s="176">
        <f>'T Revenue'!E1206-'Revenue Requirement'!E$4+'Revenue Requirement'!E$33</f>
        <v>152764.01792657888</v>
      </c>
      <c r="G1209" s="179" t="e">
        <f ca="1"/>
        <v>#NAME?</v>
      </c>
      <c r="H1209" s="179" t="e">
        <f ca="1"/>
        <v>#NAME?</v>
      </c>
      <c r="I1209" s="179" t="e">
        <f ca="1"/>
        <v>#NAME?</v>
      </c>
      <c r="J1209" s="179" t="e">
        <f ca="1"/>
        <v>#NAME?</v>
      </c>
      <c r="L1209" s="175">
        <f>NR_to_Cash!C$9</f>
        <v>-54723.468549817509</v>
      </c>
      <c r="M1209" s="175">
        <f>NR_to_Cash!D$9</f>
        <v>-177401.26576231886</v>
      </c>
      <c r="N1209" s="175">
        <f>NR_to_Cash!E$9</f>
        <v>-150226.47815209487</v>
      </c>
      <c r="O1209" s="175">
        <f>NR_to_Cash!F$9</f>
        <v>-172910.78815747867</v>
      </c>
      <c r="Q1209" s="1">
        <v>1202</v>
      </c>
      <c r="R1209" s="176">
        <v>-424.71528285299428</v>
      </c>
      <c r="S1209" s="176">
        <v>261306.87671152269</v>
      </c>
      <c r="T1209" s="176">
        <v>149043.17615818023</v>
      </c>
      <c r="U1209" s="176">
        <v>152764.01792657888</v>
      </c>
      <c r="V1209" s="2"/>
      <c r="W1209" s="176">
        <v>-28118.82406690775</v>
      </c>
      <c r="X1209" s="176">
        <v>5324.8156823604368</v>
      </c>
      <c r="Y1209" s="176">
        <v>-37946.972927575465</v>
      </c>
      <c r="Z1209" s="176">
        <v>-49909.994221365079</v>
      </c>
      <c r="AA1209" s="2"/>
      <c r="AB1209" s="175">
        <v>-54723.468549817509</v>
      </c>
      <c r="AC1209" s="175">
        <v>-177401.26576231886</v>
      </c>
      <c r="AD1209" s="175">
        <v>-150226.47815209487</v>
      </c>
      <c r="AE1209" s="175">
        <v>-172910.78815747867</v>
      </c>
    </row>
    <row r="1210" spans="1:31">
      <c r="A1210" s="1">
        <v>1203</v>
      </c>
      <c r="B1210" s="176">
        <f>'T Revenue'!B1207-'Year 0'!G$8+'Year 0'!G$122</f>
        <v>-1959.5701671089046</v>
      </c>
      <c r="C1210" s="176">
        <f>'T Revenue'!C1207-'Revenue Requirement'!C$4+'Revenue Requirement'!C$33</f>
        <v>193541.35597902187</v>
      </c>
      <c r="D1210" s="176">
        <f>'T Revenue'!D1207-'Revenue Requirement'!D$4+'Revenue Requirement'!D$33</f>
        <v>83718.34686979861</v>
      </c>
      <c r="E1210" s="176">
        <f>'T Revenue'!E1207-'Revenue Requirement'!E$4+'Revenue Requirement'!E$33</f>
        <v>73424.974612375256</v>
      </c>
      <c r="G1210" s="179" t="e">
        <f ca="1"/>
        <v>#NAME?</v>
      </c>
      <c r="H1210" s="179" t="e">
        <f ca="1"/>
        <v>#NAME?</v>
      </c>
      <c r="I1210" s="179" t="e">
        <f ca="1"/>
        <v>#NAME?</v>
      </c>
      <c r="J1210" s="179" t="e">
        <f ca="1"/>
        <v>#NAME?</v>
      </c>
      <c r="L1210" s="175">
        <f>NR_to_Cash!C$9</f>
        <v>-54723.468549817509</v>
      </c>
      <c r="M1210" s="175">
        <f>NR_to_Cash!D$9</f>
        <v>-177401.26576231886</v>
      </c>
      <c r="N1210" s="175">
        <f>NR_to_Cash!E$9</f>
        <v>-150226.47815209487</v>
      </c>
      <c r="O1210" s="175">
        <f>NR_to_Cash!F$9</f>
        <v>-172910.78815747867</v>
      </c>
      <c r="Q1210" s="1">
        <v>1203</v>
      </c>
      <c r="R1210" s="176">
        <v>-1959.5701671089046</v>
      </c>
      <c r="S1210" s="176">
        <v>193541.35597902187</v>
      </c>
      <c r="T1210" s="176">
        <v>83718.34686979861</v>
      </c>
      <c r="U1210" s="176">
        <v>73424.974612375256</v>
      </c>
      <c r="V1210" s="2"/>
      <c r="W1210" s="176">
        <v>-17615.845764786005</v>
      </c>
      <c r="X1210" s="176">
        <v>-14479.743084381102</v>
      </c>
      <c r="Y1210" s="176">
        <v>-49804.866047135089</v>
      </c>
      <c r="Z1210" s="176">
        <v>13359.320375961252</v>
      </c>
      <c r="AA1210" s="2"/>
      <c r="AB1210" s="175">
        <v>-54723.468549817509</v>
      </c>
      <c r="AC1210" s="175">
        <v>-177401.26576231886</v>
      </c>
      <c r="AD1210" s="175">
        <v>-150226.47815209487</v>
      </c>
      <c r="AE1210" s="175">
        <v>-172910.78815747867</v>
      </c>
    </row>
    <row r="1211" spans="1:31">
      <c r="A1211" s="1">
        <v>1204</v>
      </c>
      <c r="B1211" s="176">
        <f>'T Revenue'!B1208-'Year 0'!G$8+'Year 0'!G$122</f>
        <v>14212.944372088183</v>
      </c>
      <c r="C1211" s="176">
        <f>'T Revenue'!C1208-'Revenue Requirement'!C$4+'Revenue Requirement'!C$33</f>
        <v>275117.98373346217</v>
      </c>
      <c r="D1211" s="176">
        <f>'T Revenue'!D1208-'Revenue Requirement'!D$4+'Revenue Requirement'!D$33</f>
        <v>148784.85683190776</v>
      </c>
      <c r="E1211" s="176">
        <f>'T Revenue'!E1208-'Revenue Requirement'!E$4+'Revenue Requirement'!E$33</f>
        <v>166819.65200172807</v>
      </c>
      <c r="G1211" s="179" t="e">
        <f ca="1"/>
        <v>#NAME?</v>
      </c>
      <c r="H1211" s="179" t="e">
        <f ca="1"/>
        <v>#NAME?</v>
      </c>
      <c r="I1211" s="179" t="e">
        <f ca="1"/>
        <v>#NAME?</v>
      </c>
      <c r="J1211" s="179" t="e">
        <f ca="1"/>
        <v>#NAME?</v>
      </c>
      <c r="L1211" s="175">
        <f>NR_to_Cash!C$9</f>
        <v>-54723.468549817509</v>
      </c>
      <c r="M1211" s="175">
        <f>NR_to_Cash!D$9</f>
        <v>-177401.26576231886</v>
      </c>
      <c r="N1211" s="175">
        <f>NR_to_Cash!E$9</f>
        <v>-150226.47815209487</v>
      </c>
      <c r="O1211" s="175">
        <f>NR_to_Cash!F$9</f>
        <v>-172910.78815747867</v>
      </c>
      <c r="Q1211" s="1">
        <v>1204</v>
      </c>
      <c r="R1211" s="176">
        <v>14212.944372088183</v>
      </c>
      <c r="S1211" s="176">
        <v>275117.98373346217</v>
      </c>
      <c r="T1211" s="176">
        <v>148784.85683190776</v>
      </c>
      <c r="U1211" s="176">
        <v>166819.65200172807</v>
      </c>
      <c r="V1211" s="2"/>
      <c r="W1211" s="176">
        <v>-44734.062965359306</v>
      </c>
      <c r="X1211" s="176">
        <v>9207.6905124667101</v>
      </c>
      <c r="Y1211" s="176">
        <v>8044.7898218887858</v>
      </c>
      <c r="Z1211" s="176">
        <v>-58719.22280923184</v>
      </c>
      <c r="AA1211" s="2"/>
      <c r="AB1211" s="175">
        <v>-54723.468549817509</v>
      </c>
      <c r="AC1211" s="175">
        <v>-177401.26576231886</v>
      </c>
      <c r="AD1211" s="175">
        <v>-150226.47815209487</v>
      </c>
      <c r="AE1211" s="175">
        <v>-172910.78815747867</v>
      </c>
    </row>
    <row r="1212" spans="1:31">
      <c r="A1212" s="1">
        <v>1205</v>
      </c>
      <c r="B1212" s="176">
        <f>'T Revenue'!B1209-'Year 0'!G$8+'Year 0'!G$122</f>
        <v>586.13874718826264</v>
      </c>
      <c r="C1212" s="176">
        <f>'T Revenue'!C1209-'Revenue Requirement'!C$4+'Revenue Requirement'!C$33</f>
        <v>266140.37027453119</v>
      </c>
      <c r="D1212" s="176">
        <f>'T Revenue'!D1209-'Revenue Requirement'!D$4+'Revenue Requirement'!D$33</f>
        <v>154554.12019843562</v>
      </c>
      <c r="E1212" s="176">
        <f>'T Revenue'!E1209-'Revenue Requirement'!E$4+'Revenue Requirement'!E$33</f>
        <v>93425.130678567104</v>
      </c>
      <c r="G1212" s="179" t="e">
        <f ca="1"/>
        <v>#NAME?</v>
      </c>
      <c r="H1212" s="179" t="e">
        <f ca="1"/>
        <v>#NAME?</v>
      </c>
      <c r="I1212" s="179" t="e">
        <f ca="1"/>
        <v>#NAME?</v>
      </c>
      <c r="J1212" s="179" t="e">
        <f ca="1"/>
        <v>#NAME?</v>
      </c>
      <c r="L1212" s="175">
        <f>NR_to_Cash!C$9</f>
        <v>-54723.468549817509</v>
      </c>
      <c r="M1212" s="175">
        <f>NR_to_Cash!D$9</f>
        <v>-177401.26576231886</v>
      </c>
      <c r="N1212" s="175">
        <f>NR_to_Cash!E$9</f>
        <v>-150226.47815209487</v>
      </c>
      <c r="O1212" s="175">
        <f>NR_to_Cash!F$9</f>
        <v>-172910.78815747867</v>
      </c>
      <c r="Q1212" s="1">
        <v>1205</v>
      </c>
      <c r="R1212" s="176">
        <v>586.13874718826264</v>
      </c>
      <c r="S1212" s="176">
        <v>266140.37027453119</v>
      </c>
      <c r="T1212" s="176">
        <v>154554.12019843562</v>
      </c>
      <c r="U1212" s="176">
        <v>93425.130678567104</v>
      </c>
      <c r="V1212" s="2"/>
      <c r="W1212" s="176">
        <v>-64090.514174169977</v>
      </c>
      <c r="X1212" s="176">
        <v>-23537.20169176301</v>
      </c>
      <c r="Y1212" s="176">
        <v>8095.4711687506642</v>
      </c>
      <c r="Z1212" s="176">
        <v>-22692.416765267262</v>
      </c>
      <c r="AA1212" s="2"/>
      <c r="AB1212" s="175">
        <v>-54723.468549817509</v>
      </c>
      <c r="AC1212" s="175">
        <v>-177401.26576231886</v>
      </c>
      <c r="AD1212" s="175">
        <v>-150226.47815209487</v>
      </c>
      <c r="AE1212" s="175">
        <v>-172910.78815747867</v>
      </c>
    </row>
    <row r="1213" spans="1:31">
      <c r="A1213" s="1">
        <v>1206</v>
      </c>
      <c r="B1213" s="176">
        <f>'T Revenue'!B1210-'Year 0'!G$8+'Year 0'!G$122</f>
        <v>5965.6628700410947</v>
      </c>
      <c r="C1213" s="176">
        <f>'T Revenue'!C1210-'Revenue Requirement'!C$4+'Revenue Requirement'!C$33</f>
        <v>238565.60957082431</v>
      </c>
      <c r="D1213" s="176">
        <f>'T Revenue'!D1210-'Revenue Requirement'!D$4+'Revenue Requirement'!D$33</f>
        <v>170812.29700871883</v>
      </c>
      <c r="E1213" s="176">
        <f>'T Revenue'!E1210-'Revenue Requirement'!E$4+'Revenue Requirement'!E$33</f>
        <v>92087.035883918405</v>
      </c>
      <c r="G1213" s="179" t="e">
        <f ca="1"/>
        <v>#NAME?</v>
      </c>
      <c r="H1213" s="179" t="e">
        <f ca="1"/>
        <v>#NAME?</v>
      </c>
      <c r="I1213" s="179" t="e">
        <f ca="1"/>
        <v>#NAME?</v>
      </c>
      <c r="J1213" s="179" t="e">
        <f ca="1"/>
        <v>#NAME?</v>
      </c>
      <c r="L1213" s="175">
        <f>NR_to_Cash!C$9</f>
        <v>-54723.468549817509</v>
      </c>
      <c r="M1213" s="175">
        <f>NR_to_Cash!D$9</f>
        <v>-177401.26576231886</v>
      </c>
      <c r="N1213" s="175">
        <f>NR_to_Cash!E$9</f>
        <v>-150226.47815209487</v>
      </c>
      <c r="O1213" s="175">
        <f>NR_to_Cash!F$9</f>
        <v>-172910.78815747867</v>
      </c>
      <c r="Q1213" s="1">
        <v>1206</v>
      </c>
      <c r="R1213" s="176">
        <v>5965.6628700410947</v>
      </c>
      <c r="S1213" s="176">
        <v>238565.60957082431</v>
      </c>
      <c r="T1213" s="176">
        <v>170812.29700871883</v>
      </c>
      <c r="U1213" s="176">
        <v>92087.035883918405</v>
      </c>
      <c r="V1213" s="2"/>
      <c r="W1213" s="176">
        <v>1765.9924756480614</v>
      </c>
      <c r="X1213" s="176">
        <v>-25569.151891604532</v>
      </c>
      <c r="Y1213" s="176">
        <v>-34306.573638079222</v>
      </c>
      <c r="Z1213" s="176">
        <v>-16662.295089105377</v>
      </c>
      <c r="AA1213" s="2"/>
      <c r="AB1213" s="175">
        <v>-54723.468549817509</v>
      </c>
      <c r="AC1213" s="175">
        <v>-177401.26576231886</v>
      </c>
      <c r="AD1213" s="175">
        <v>-150226.47815209487</v>
      </c>
      <c r="AE1213" s="175">
        <v>-172910.78815747867</v>
      </c>
    </row>
    <row r="1214" spans="1:31">
      <c r="A1214" s="1">
        <v>1207</v>
      </c>
      <c r="B1214" s="176">
        <f>'T Revenue'!B1211-'Year 0'!G$8+'Year 0'!G$122</f>
        <v>4473.1498084007762</v>
      </c>
      <c r="C1214" s="176">
        <f>'T Revenue'!C1211-'Revenue Requirement'!C$4+'Revenue Requirement'!C$33</f>
        <v>196305.32856693468</v>
      </c>
      <c r="D1214" s="176">
        <f>'T Revenue'!D1211-'Revenue Requirement'!D$4+'Revenue Requirement'!D$33</f>
        <v>136333.02513248776</v>
      </c>
      <c r="E1214" s="176">
        <f>'T Revenue'!E1211-'Revenue Requirement'!E$4+'Revenue Requirement'!E$33</f>
        <v>80906.289571636124</v>
      </c>
      <c r="G1214" s="179" t="e">
        <f ca="1"/>
        <v>#NAME?</v>
      </c>
      <c r="H1214" s="179" t="e">
        <f ca="1"/>
        <v>#NAME?</v>
      </c>
      <c r="I1214" s="179" t="e">
        <f ca="1"/>
        <v>#NAME?</v>
      </c>
      <c r="J1214" s="179" t="e">
        <f ca="1"/>
        <v>#NAME?</v>
      </c>
      <c r="L1214" s="175">
        <f>NR_to_Cash!C$9</f>
        <v>-54723.468549817509</v>
      </c>
      <c r="M1214" s="175">
        <f>NR_to_Cash!D$9</f>
        <v>-177401.26576231886</v>
      </c>
      <c r="N1214" s="175">
        <f>NR_to_Cash!E$9</f>
        <v>-150226.47815209487</v>
      </c>
      <c r="O1214" s="175">
        <f>NR_to_Cash!F$9</f>
        <v>-172910.78815747867</v>
      </c>
      <c r="Q1214" s="1">
        <v>1207</v>
      </c>
      <c r="R1214" s="176">
        <v>4473.1498084007762</v>
      </c>
      <c r="S1214" s="176">
        <v>196305.32856693468</v>
      </c>
      <c r="T1214" s="176">
        <v>136333.02513248776</v>
      </c>
      <c r="U1214" s="176">
        <v>80906.289571636124</v>
      </c>
      <c r="V1214" s="2"/>
      <c r="W1214" s="176">
        <v>-12378.912268752581</v>
      </c>
      <c r="X1214" s="176">
        <v>-14578.35610437626</v>
      </c>
      <c r="Y1214" s="176">
        <v>-11526.177822655998</v>
      </c>
      <c r="Z1214" s="176">
        <v>-24137.437026733765</v>
      </c>
      <c r="AA1214" s="2"/>
      <c r="AB1214" s="175">
        <v>-54723.468549817509</v>
      </c>
      <c r="AC1214" s="175">
        <v>-177401.26576231886</v>
      </c>
      <c r="AD1214" s="175">
        <v>-150226.47815209487</v>
      </c>
      <c r="AE1214" s="175">
        <v>-172910.78815747867</v>
      </c>
    </row>
    <row r="1215" spans="1:31">
      <c r="A1215" s="1">
        <v>1208</v>
      </c>
      <c r="B1215" s="176">
        <f>'T Revenue'!B1212-'Year 0'!G$8+'Year 0'!G$122</f>
        <v>1457.7291685852688</v>
      </c>
      <c r="C1215" s="176">
        <f>'T Revenue'!C1212-'Revenue Requirement'!C$4+'Revenue Requirement'!C$33</f>
        <v>228511.21140635223</v>
      </c>
      <c r="D1215" s="176">
        <f>'T Revenue'!D1212-'Revenue Requirement'!D$4+'Revenue Requirement'!D$33</f>
        <v>124318.08568470017</v>
      </c>
      <c r="E1215" s="176">
        <f>'T Revenue'!E1212-'Revenue Requirement'!E$4+'Revenue Requirement'!E$33</f>
        <v>101838.33089820365</v>
      </c>
      <c r="G1215" s="179" t="e">
        <f ca="1"/>
        <v>#NAME?</v>
      </c>
      <c r="H1215" s="179" t="e">
        <f ca="1"/>
        <v>#NAME?</v>
      </c>
      <c r="I1215" s="179" t="e">
        <f ca="1"/>
        <v>#NAME?</v>
      </c>
      <c r="J1215" s="179" t="e">
        <f ca="1"/>
        <v>#NAME?</v>
      </c>
      <c r="L1215" s="175">
        <f>NR_to_Cash!C$9</f>
        <v>-54723.468549817509</v>
      </c>
      <c r="M1215" s="175">
        <f>NR_to_Cash!D$9</f>
        <v>-177401.26576231886</v>
      </c>
      <c r="N1215" s="175">
        <f>NR_to_Cash!E$9</f>
        <v>-150226.47815209487</v>
      </c>
      <c r="O1215" s="175">
        <f>NR_to_Cash!F$9</f>
        <v>-172910.78815747867</v>
      </c>
      <c r="Q1215" s="1">
        <v>1208</v>
      </c>
      <c r="R1215" s="176">
        <v>1457.7291685852688</v>
      </c>
      <c r="S1215" s="176">
        <v>228511.21140635223</v>
      </c>
      <c r="T1215" s="176">
        <v>124318.08568470017</v>
      </c>
      <c r="U1215" s="176">
        <v>101838.33089820365</v>
      </c>
      <c r="V1215" s="2"/>
      <c r="W1215" s="176">
        <v>17445.219619996264</v>
      </c>
      <c r="X1215" s="176">
        <v>-14123.228858749615</v>
      </c>
      <c r="Y1215" s="176">
        <v>18470.030270790914</v>
      </c>
      <c r="Z1215" s="176">
        <v>-17869.911967772292</v>
      </c>
      <c r="AA1215" s="2"/>
      <c r="AB1215" s="175">
        <v>-54723.468549817509</v>
      </c>
      <c r="AC1215" s="175">
        <v>-177401.26576231886</v>
      </c>
      <c r="AD1215" s="175">
        <v>-150226.47815209487</v>
      </c>
      <c r="AE1215" s="175">
        <v>-172910.78815747867</v>
      </c>
    </row>
    <row r="1216" spans="1:31">
      <c r="A1216" s="1">
        <v>1209</v>
      </c>
      <c r="B1216" s="176">
        <f>'T Revenue'!B1213-'Year 0'!G$8+'Year 0'!G$122</f>
        <v>3146.5660426099785</v>
      </c>
      <c r="C1216" s="176">
        <f>'T Revenue'!C1213-'Revenue Requirement'!C$4+'Revenue Requirement'!C$33</f>
        <v>206251.44871373591</v>
      </c>
      <c r="D1216" s="176">
        <f>'T Revenue'!D1213-'Revenue Requirement'!D$4+'Revenue Requirement'!D$33</f>
        <v>153792.40061950544</v>
      </c>
      <c r="E1216" s="176">
        <f>'T Revenue'!E1213-'Revenue Requirement'!E$4+'Revenue Requirement'!E$33</f>
        <v>95415.514491646318</v>
      </c>
      <c r="G1216" s="179" t="e">
        <f ca="1"/>
        <v>#NAME?</v>
      </c>
      <c r="H1216" s="179" t="e">
        <f ca="1"/>
        <v>#NAME?</v>
      </c>
      <c r="I1216" s="179" t="e">
        <f ca="1"/>
        <v>#NAME?</v>
      </c>
      <c r="J1216" s="179" t="e">
        <f ca="1"/>
        <v>#NAME?</v>
      </c>
      <c r="L1216" s="175">
        <f>NR_to_Cash!C$9</f>
        <v>-54723.468549817509</v>
      </c>
      <c r="M1216" s="175">
        <f>NR_to_Cash!D$9</f>
        <v>-177401.26576231886</v>
      </c>
      <c r="N1216" s="175">
        <f>NR_to_Cash!E$9</f>
        <v>-150226.47815209487</v>
      </c>
      <c r="O1216" s="175">
        <f>NR_to_Cash!F$9</f>
        <v>-172910.78815747867</v>
      </c>
      <c r="Q1216" s="1">
        <v>1209</v>
      </c>
      <c r="R1216" s="176">
        <v>3146.5660426099785</v>
      </c>
      <c r="S1216" s="176">
        <v>206251.44871373591</v>
      </c>
      <c r="T1216" s="176">
        <v>153792.40061950544</v>
      </c>
      <c r="U1216" s="176">
        <v>95415.514491646318</v>
      </c>
      <c r="V1216" s="2"/>
      <c r="W1216" s="176">
        <v>-16447.262853146414</v>
      </c>
      <c r="X1216" s="176">
        <v>-26788.904917809414</v>
      </c>
      <c r="Y1216" s="176">
        <v>10678.885304460069</v>
      </c>
      <c r="Z1216" s="176">
        <v>-37441.698417170672</v>
      </c>
      <c r="AA1216" s="2"/>
      <c r="AB1216" s="175">
        <v>-54723.468549817509</v>
      </c>
      <c r="AC1216" s="175">
        <v>-177401.26576231886</v>
      </c>
      <c r="AD1216" s="175">
        <v>-150226.47815209487</v>
      </c>
      <c r="AE1216" s="175">
        <v>-172910.78815747867</v>
      </c>
    </row>
    <row r="1217" spans="1:31">
      <c r="A1217" s="1">
        <v>1210</v>
      </c>
      <c r="B1217" s="176">
        <f>'T Revenue'!B1214-'Year 0'!G$8+'Year 0'!G$122</f>
        <v>-14340.91468320298</v>
      </c>
      <c r="C1217" s="176">
        <f>'T Revenue'!C1214-'Revenue Requirement'!C$4+'Revenue Requirement'!C$33</f>
        <v>261103.23708078964</v>
      </c>
      <c r="D1217" s="176">
        <f>'T Revenue'!D1214-'Revenue Requirement'!D$4+'Revenue Requirement'!D$33</f>
        <v>176124.74746445427</v>
      </c>
      <c r="E1217" s="176">
        <f>'T Revenue'!E1214-'Revenue Requirement'!E$4+'Revenue Requirement'!E$33</f>
        <v>95791.380424769362</v>
      </c>
      <c r="G1217" s="179" t="e">
        <f ca="1"/>
        <v>#NAME?</v>
      </c>
      <c r="H1217" s="179" t="e">
        <f ca="1"/>
        <v>#NAME?</v>
      </c>
      <c r="I1217" s="179" t="e">
        <f ca="1"/>
        <v>#NAME?</v>
      </c>
      <c r="J1217" s="179" t="e">
        <f ca="1"/>
        <v>#NAME?</v>
      </c>
      <c r="L1217" s="175">
        <f>NR_to_Cash!C$9</f>
        <v>-54723.468549817509</v>
      </c>
      <c r="M1217" s="175">
        <f>NR_to_Cash!D$9</f>
        <v>-177401.26576231886</v>
      </c>
      <c r="N1217" s="175">
        <f>NR_to_Cash!E$9</f>
        <v>-150226.47815209487</v>
      </c>
      <c r="O1217" s="175">
        <f>NR_to_Cash!F$9</f>
        <v>-172910.78815747867</v>
      </c>
      <c r="Q1217" s="1">
        <v>1210</v>
      </c>
      <c r="R1217" s="176">
        <v>-14340.91468320298</v>
      </c>
      <c r="S1217" s="176">
        <v>261103.23708078964</v>
      </c>
      <c r="T1217" s="176">
        <v>176124.74746445427</v>
      </c>
      <c r="U1217" s="176">
        <v>95791.380424769362</v>
      </c>
      <c r="V1217" s="2"/>
      <c r="W1217" s="176">
        <v>-14936.121713584871</v>
      </c>
      <c r="X1217" s="176">
        <v>-20789.359566843137</v>
      </c>
      <c r="Y1217" s="176">
        <v>1567.8828074776102</v>
      </c>
      <c r="Z1217" s="176">
        <v>-48731.908191215713</v>
      </c>
      <c r="AA1217" s="2"/>
      <c r="AB1217" s="175">
        <v>-54723.468549817509</v>
      </c>
      <c r="AC1217" s="175">
        <v>-177401.26576231886</v>
      </c>
      <c r="AD1217" s="175">
        <v>-150226.47815209487</v>
      </c>
      <c r="AE1217" s="175">
        <v>-172910.78815747867</v>
      </c>
    </row>
    <row r="1218" spans="1:31">
      <c r="A1218" s="1">
        <v>1211</v>
      </c>
      <c r="B1218" s="176">
        <f>'T Revenue'!B1215-'Year 0'!G$8+'Year 0'!G$122</f>
        <v>10880.661404997343</v>
      </c>
      <c r="C1218" s="176">
        <f>'T Revenue'!C1215-'Revenue Requirement'!C$4+'Revenue Requirement'!C$33</f>
        <v>234226.70914170123</v>
      </c>
      <c r="D1218" s="176">
        <f>'T Revenue'!D1215-'Revenue Requirement'!D$4+'Revenue Requirement'!D$33</f>
        <v>185554.54597424995</v>
      </c>
      <c r="E1218" s="176">
        <f>'T Revenue'!E1215-'Revenue Requirement'!E$4+'Revenue Requirement'!E$33</f>
        <v>161730.32825673767</v>
      </c>
      <c r="G1218" s="179" t="e">
        <f ca="1"/>
        <v>#NAME?</v>
      </c>
      <c r="H1218" s="179" t="e">
        <f ca="1"/>
        <v>#NAME?</v>
      </c>
      <c r="I1218" s="179" t="e">
        <f ca="1"/>
        <v>#NAME?</v>
      </c>
      <c r="J1218" s="179" t="e">
        <f ca="1"/>
        <v>#NAME?</v>
      </c>
      <c r="L1218" s="175">
        <f>NR_to_Cash!C$9</f>
        <v>-54723.468549817509</v>
      </c>
      <c r="M1218" s="175">
        <f>NR_to_Cash!D$9</f>
        <v>-177401.26576231886</v>
      </c>
      <c r="N1218" s="175">
        <f>NR_to_Cash!E$9</f>
        <v>-150226.47815209487</v>
      </c>
      <c r="O1218" s="175">
        <f>NR_to_Cash!F$9</f>
        <v>-172910.78815747867</v>
      </c>
      <c r="Q1218" s="1">
        <v>1211</v>
      </c>
      <c r="R1218" s="176">
        <v>10880.661404997343</v>
      </c>
      <c r="S1218" s="176">
        <v>234226.70914170123</v>
      </c>
      <c r="T1218" s="176">
        <v>185554.54597424995</v>
      </c>
      <c r="U1218" s="176">
        <v>161730.32825673767</v>
      </c>
      <c r="V1218" s="2"/>
      <c r="W1218" s="176">
        <v>-19500.329814519384</v>
      </c>
      <c r="X1218" s="176">
        <v>-23278.355273641879</v>
      </c>
      <c r="Y1218" s="176">
        <v>-24489.023383001564</v>
      </c>
      <c r="Z1218" s="176">
        <v>3177.9550658159424</v>
      </c>
      <c r="AA1218" s="2"/>
      <c r="AB1218" s="175">
        <v>-54723.468549817509</v>
      </c>
      <c r="AC1218" s="175">
        <v>-177401.26576231886</v>
      </c>
      <c r="AD1218" s="175">
        <v>-150226.47815209487</v>
      </c>
      <c r="AE1218" s="175">
        <v>-172910.78815747867</v>
      </c>
    </row>
    <row r="1219" spans="1:31">
      <c r="A1219" s="1">
        <v>1212</v>
      </c>
      <c r="B1219" s="176">
        <f>'T Revenue'!B1216-'Year 0'!G$8+'Year 0'!G$122</f>
        <v>20945.131864172174</v>
      </c>
      <c r="C1219" s="176">
        <f>'T Revenue'!C1216-'Revenue Requirement'!C$4+'Revenue Requirement'!C$33</f>
        <v>214066.25461433548</v>
      </c>
      <c r="D1219" s="176">
        <f>'T Revenue'!D1216-'Revenue Requirement'!D$4+'Revenue Requirement'!D$33</f>
        <v>151457.04251600057</v>
      </c>
      <c r="E1219" s="176">
        <f>'T Revenue'!E1216-'Revenue Requirement'!E$4+'Revenue Requirement'!E$33</f>
        <v>134910.31842435827</v>
      </c>
      <c r="G1219" s="179" t="e">
        <f ca="1"/>
        <v>#NAME?</v>
      </c>
      <c r="H1219" s="179" t="e">
        <f ca="1"/>
        <v>#NAME?</v>
      </c>
      <c r="I1219" s="179" t="e">
        <f ca="1"/>
        <v>#NAME?</v>
      </c>
      <c r="J1219" s="179" t="e">
        <f ca="1"/>
        <v>#NAME?</v>
      </c>
      <c r="L1219" s="175">
        <f>NR_to_Cash!C$9</f>
        <v>-54723.468549817509</v>
      </c>
      <c r="M1219" s="175">
        <f>NR_to_Cash!D$9</f>
        <v>-177401.26576231886</v>
      </c>
      <c r="N1219" s="175">
        <f>NR_to_Cash!E$9</f>
        <v>-150226.47815209487</v>
      </c>
      <c r="O1219" s="175">
        <f>NR_to_Cash!F$9</f>
        <v>-172910.78815747867</v>
      </c>
      <c r="Q1219" s="1">
        <v>1212</v>
      </c>
      <c r="R1219" s="176">
        <v>20945.131864172174</v>
      </c>
      <c r="S1219" s="176">
        <v>214066.25461433548</v>
      </c>
      <c r="T1219" s="176">
        <v>151457.04251600057</v>
      </c>
      <c r="U1219" s="176">
        <v>134910.31842435827</v>
      </c>
      <c r="V1219" s="2"/>
      <c r="W1219" s="176">
        <v>7914.8459658853244</v>
      </c>
      <c r="X1219" s="176">
        <v>-21167.35544669209</v>
      </c>
      <c r="Y1219" s="176">
        <v>-40115.856584339403</v>
      </c>
      <c r="Z1219" s="176">
        <v>-15013.197249259334</v>
      </c>
      <c r="AA1219" s="2"/>
      <c r="AB1219" s="175">
        <v>-54723.468549817509</v>
      </c>
      <c r="AC1219" s="175">
        <v>-177401.26576231886</v>
      </c>
      <c r="AD1219" s="175">
        <v>-150226.47815209487</v>
      </c>
      <c r="AE1219" s="175">
        <v>-172910.78815747867</v>
      </c>
    </row>
    <row r="1220" spans="1:31">
      <c r="A1220" s="1">
        <v>1213</v>
      </c>
      <c r="B1220" s="176">
        <f>'T Revenue'!B1217-'Year 0'!G$8+'Year 0'!G$122</f>
        <v>-23327.980040306924</v>
      </c>
      <c r="C1220" s="176">
        <f>'T Revenue'!C1217-'Revenue Requirement'!C$4+'Revenue Requirement'!C$33</f>
        <v>205621.28143085795</v>
      </c>
      <c r="D1220" s="176">
        <f>'T Revenue'!D1217-'Revenue Requirement'!D$4+'Revenue Requirement'!D$33</f>
        <v>159230.95387157006</v>
      </c>
      <c r="E1220" s="176">
        <f>'T Revenue'!E1217-'Revenue Requirement'!E$4+'Revenue Requirement'!E$33</f>
        <v>88589.518481320003</v>
      </c>
      <c r="G1220" s="179" t="e">
        <f ca="1"/>
        <v>#NAME?</v>
      </c>
      <c r="H1220" s="179" t="e">
        <f ca="1"/>
        <v>#NAME?</v>
      </c>
      <c r="I1220" s="179" t="e">
        <f ca="1"/>
        <v>#NAME?</v>
      </c>
      <c r="J1220" s="179" t="e">
        <f ca="1"/>
        <v>#NAME?</v>
      </c>
      <c r="L1220" s="175">
        <f>NR_to_Cash!C$9</f>
        <v>-54723.468549817509</v>
      </c>
      <c r="M1220" s="175">
        <f>NR_to_Cash!D$9</f>
        <v>-177401.26576231886</v>
      </c>
      <c r="N1220" s="175">
        <f>NR_to_Cash!E$9</f>
        <v>-150226.47815209487</v>
      </c>
      <c r="O1220" s="175">
        <f>NR_to_Cash!F$9</f>
        <v>-172910.78815747867</v>
      </c>
      <c r="Q1220" s="1">
        <v>1213</v>
      </c>
      <c r="R1220" s="176">
        <v>-23327.980040306924</v>
      </c>
      <c r="S1220" s="176">
        <v>205621.28143085795</v>
      </c>
      <c r="T1220" s="176">
        <v>159230.95387157006</v>
      </c>
      <c r="U1220" s="176">
        <v>88589.518481320003</v>
      </c>
      <c r="V1220" s="2"/>
      <c r="W1220" s="176">
        <v>-24004.731887283735</v>
      </c>
      <c r="X1220" s="176">
        <v>-2107.7897186565679</v>
      </c>
      <c r="Y1220" s="176">
        <v>-11687.395968819736</v>
      </c>
      <c r="Z1220" s="176">
        <v>24560.137653008103</v>
      </c>
      <c r="AA1220" s="2"/>
      <c r="AB1220" s="175">
        <v>-54723.468549817509</v>
      </c>
      <c r="AC1220" s="175">
        <v>-177401.26576231886</v>
      </c>
      <c r="AD1220" s="175">
        <v>-150226.47815209487</v>
      </c>
      <c r="AE1220" s="175">
        <v>-172910.78815747867</v>
      </c>
    </row>
    <row r="1221" spans="1:31">
      <c r="A1221" s="1">
        <v>1214</v>
      </c>
      <c r="B1221" s="176">
        <f>'T Revenue'!B1218-'Year 0'!G$8+'Year 0'!G$122</f>
        <v>-15116.343066074653</v>
      </c>
      <c r="C1221" s="176">
        <f>'T Revenue'!C1218-'Revenue Requirement'!C$4+'Revenue Requirement'!C$33</f>
        <v>229922.1099352818</v>
      </c>
      <c r="D1221" s="176">
        <f>'T Revenue'!D1218-'Revenue Requirement'!D$4+'Revenue Requirement'!D$33</f>
        <v>143792.62856309512</v>
      </c>
      <c r="E1221" s="176">
        <f>'T Revenue'!E1218-'Revenue Requirement'!E$4+'Revenue Requirement'!E$33</f>
        <v>113551.93654561113</v>
      </c>
      <c r="G1221" s="179" t="e">
        <f ca="1"/>
        <v>#NAME?</v>
      </c>
      <c r="H1221" s="179" t="e">
        <f ca="1"/>
        <v>#NAME?</v>
      </c>
      <c r="I1221" s="179" t="e">
        <f ca="1"/>
        <v>#NAME?</v>
      </c>
      <c r="J1221" s="179" t="e">
        <f ca="1"/>
        <v>#NAME?</v>
      </c>
      <c r="L1221" s="175">
        <f>NR_to_Cash!C$9</f>
        <v>-54723.468549817509</v>
      </c>
      <c r="M1221" s="175">
        <f>NR_to_Cash!D$9</f>
        <v>-177401.26576231886</v>
      </c>
      <c r="N1221" s="175">
        <f>NR_to_Cash!E$9</f>
        <v>-150226.47815209487</v>
      </c>
      <c r="O1221" s="175">
        <f>NR_to_Cash!F$9</f>
        <v>-172910.78815747867</v>
      </c>
      <c r="Q1221" s="1">
        <v>1214</v>
      </c>
      <c r="R1221" s="176">
        <v>-15116.343066074653</v>
      </c>
      <c r="S1221" s="176">
        <v>229922.1099352818</v>
      </c>
      <c r="T1221" s="176">
        <v>143792.62856309512</v>
      </c>
      <c r="U1221" s="176">
        <v>113551.93654561113</v>
      </c>
      <c r="V1221" s="2"/>
      <c r="W1221" s="176">
        <v>-71611.476903557079</v>
      </c>
      <c r="X1221" s="176">
        <v>-48215.6617943733</v>
      </c>
      <c r="Y1221" s="176">
        <v>23524.352511022473</v>
      </c>
      <c r="Z1221" s="176">
        <v>12711.617580750491</v>
      </c>
      <c r="AA1221" s="2"/>
      <c r="AB1221" s="175">
        <v>-54723.468549817509</v>
      </c>
      <c r="AC1221" s="175">
        <v>-177401.26576231886</v>
      </c>
      <c r="AD1221" s="175">
        <v>-150226.47815209487</v>
      </c>
      <c r="AE1221" s="175">
        <v>-172910.78815747867</v>
      </c>
    </row>
    <row r="1222" spans="1:31">
      <c r="A1222" s="1">
        <v>1215</v>
      </c>
      <c r="B1222" s="176">
        <f>'T Revenue'!B1219-'Year 0'!G$8+'Year 0'!G$122</f>
        <v>-1642.2834065456409</v>
      </c>
      <c r="C1222" s="176">
        <f>'T Revenue'!C1219-'Revenue Requirement'!C$4+'Revenue Requirement'!C$33</f>
        <v>257659.50017061154</v>
      </c>
      <c r="D1222" s="176">
        <f>'T Revenue'!D1219-'Revenue Requirement'!D$4+'Revenue Requirement'!D$33</f>
        <v>174313.69479915244</v>
      </c>
      <c r="E1222" s="176">
        <f>'T Revenue'!E1219-'Revenue Requirement'!E$4+'Revenue Requirement'!E$33</f>
        <v>150861.94127971586</v>
      </c>
      <c r="G1222" s="179" t="e">
        <f ca="1"/>
        <v>#NAME?</v>
      </c>
      <c r="H1222" s="179" t="e">
        <f ca="1"/>
        <v>#NAME?</v>
      </c>
      <c r="I1222" s="179" t="e">
        <f ca="1"/>
        <v>#NAME?</v>
      </c>
      <c r="J1222" s="179" t="e">
        <f ca="1"/>
        <v>#NAME?</v>
      </c>
      <c r="L1222" s="175">
        <f>NR_to_Cash!C$9</f>
        <v>-54723.468549817509</v>
      </c>
      <c r="M1222" s="175">
        <f>NR_to_Cash!D$9</f>
        <v>-177401.26576231886</v>
      </c>
      <c r="N1222" s="175">
        <f>NR_to_Cash!E$9</f>
        <v>-150226.47815209487</v>
      </c>
      <c r="O1222" s="175">
        <f>NR_to_Cash!F$9</f>
        <v>-172910.78815747867</v>
      </c>
      <c r="Q1222" s="1">
        <v>1215</v>
      </c>
      <c r="R1222" s="176">
        <v>-1642.2834065456409</v>
      </c>
      <c r="S1222" s="176">
        <v>257659.50017061154</v>
      </c>
      <c r="T1222" s="176">
        <v>174313.69479915244</v>
      </c>
      <c r="U1222" s="176">
        <v>150861.94127971586</v>
      </c>
      <c r="V1222" s="2"/>
      <c r="W1222" s="176">
        <v>-44269.087514613988</v>
      </c>
      <c r="X1222" s="176">
        <v>16259.35304432828</v>
      </c>
      <c r="Y1222" s="176">
        <v>-36967.974954257952</v>
      </c>
      <c r="Z1222" s="176">
        <v>-34957.40897985315</v>
      </c>
      <c r="AA1222" s="2"/>
      <c r="AB1222" s="175">
        <v>-54723.468549817509</v>
      </c>
      <c r="AC1222" s="175">
        <v>-177401.26576231886</v>
      </c>
      <c r="AD1222" s="175">
        <v>-150226.47815209487</v>
      </c>
      <c r="AE1222" s="175">
        <v>-172910.78815747867</v>
      </c>
    </row>
    <row r="1223" spans="1:31">
      <c r="A1223" s="1">
        <v>1216</v>
      </c>
      <c r="B1223" s="176">
        <f>'T Revenue'!B1220-'Year 0'!G$8+'Year 0'!G$122</f>
        <v>-3183.43343588477</v>
      </c>
      <c r="C1223" s="176">
        <f>'T Revenue'!C1220-'Revenue Requirement'!C$4+'Revenue Requirement'!C$33</f>
        <v>196333.06608668552</v>
      </c>
      <c r="D1223" s="176">
        <f>'T Revenue'!D1220-'Revenue Requirement'!D$4+'Revenue Requirement'!D$33</f>
        <v>126610.4253168283</v>
      </c>
      <c r="E1223" s="176">
        <f>'T Revenue'!E1220-'Revenue Requirement'!E$4+'Revenue Requirement'!E$33</f>
        <v>75200.492128151702</v>
      </c>
      <c r="G1223" s="179" t="e">
        <f ca="1"/>
        <v>#NAME?</v>
      </c>
      <c r="H1223" s="179" t="e">
        <f ca="1"/>
        <v>#NAME?</v>
      </c>
      <c r="I1223" s="179" t="e">
        <f ca="1"/>
        <v>#NAME?</v>
      </c>
      <c r="J1223" s="179" t="e">
        <f ca="1"/>
        <v>#NAME?</v>
      </c>
      <c r="L1223" s="175">
        <f>NR_to_Cash!C$9</f>
        <v>-54723.468549817509</v>
      </c>
      <c r="M1223" s="175">
        <f>NR_to_Cash!D$9</f>
        <v>-177401.26576231886</v>
      </c>
      <c r="N1223" s="175">
        <f>NR_to_Cash!E$9</f>
        <v>-150226.47815209487</v>
      </c>
      <c r="O1223" s="175">
        <f>NR_to_Cash!F$9</f>
        <v>-172910.78815747867</v>
      </c>
      <c r="Q1223" s="1">
        <v>1216</v>
      </c>
      <c r="R1223" s="176">
        <v>-3183.43343588477</v>
      </c>
      <c r="S1223" s="176">
        <v>196333.06608668552</v>
      </c>
      <c r="T1223" s="176">
        <v>126610.4253168283</v>
      </c>
      <c r="U1223" s="176">
        <v>75200.492128151702</v>
      </c>
      <c r="V1223" s="2"/>
      <c r="W1223" s="176">
        <v>-2496.4131108833244</v>
      </c>
      <c r="X1223" s="176">
        <v>-41161.53009816492</v>
      </c>
      <c r="Y1223" s="176">
        <v>-42735.41198246181</v>
      </c>
      <c r="Z1223" s="176">
        <v>2917.1733379180077</v>
      </c>
      <c r="AA1223" s="2"/>
      <c r="AB1223" s="175">
        <v>-54723.468549817509</v>
      </c>
      <c r="AC1223" s="175">
        <v>-177401.26576231886</v>
      </c>
      <c r="AD1223" s="175">
        <v>-150226.47815209487</v>
      </c>
      <c r="AE1223" s="175">
        <v>-172910.78815747867</v>
      </c>
    </row>
    <row r="1224" spans="1:31">
      <c r="A1224" s="1">
        <v>1217</v>
      </c>
      <c r="B1224" s="176">
        <f>'T Revenue'!B1221-'Year 0'!G$8+'Year 0'!G$122</f>
        <v>3257.4599773774389</v>
      </c>
      <c r="C1224" s="176">
        <f>'T Revenue'!C1221-'Revenue Requirement'!C$4+'Revenue Requirement'!C$33</f>
        <v>240071.91289641429</v>
      </c>
      <c r="D1224" s="176">
        <f>'T Revenue'!D1221-'Revenue Requirement'!D$4+'Revenue Requirement'!D$33</f>
        <v>143615.93266188074</v>
      </c>
      <c r="E1224" s="176">
        <f>'T Revenue'!E1221-'Revenue Requirement'!E$4+'Revenue Requirement'!E$33</f>
        <v>101759.32250859123</v>
      </c>
      <c r="G1224" s="179" t="e">
        <f ca="1"/>
        <v>#NAME?</v>
      </c>
      <c r="H1224" s="179" t="e">
        <f ca="1"/>
        <v>#NAME?</v>
      </c>
      <c r="I1224" s="179" t="e">
        <f ca="1"/>
        <v>#NAME?</v>
      </c>
      <c r="J1224" s="179" t="e">
        <f ca="1"/>
        <v>#NAME?</v>
      </c>
      <c r="L1224" s="175">
        <f>NR_to_Cash!C$9</f>
        <v>-54723.468549817509</v>
      </c>
      <c r="M1224" s="175">
        <f>NR_to_Cash!D$9</f>
        <v>-177401.26576231886</v>
      </c>
      <c r="N1224" s="175">
        <f>NR_to_Cash!E$9</f>
        <v>-150226.47815209487</v>
      </c>
      <c r="O1224" s="175">
        <f>NR_to_Cash!F$9</f>
        <v>-172910.78815747867</v>
      </c>
      <c r="Q1224" s="1">
        <v>1217</v>
      </c>
      <c r="R1224" s="176">
        <v>3257.4599773774389</v>
      </c>
      <c r="S1224" s="176">
        <v>240071.91289641429</v>
      </c>
      <c r="T1224" s="176">
        <v>143615.93266188074</v>
      </c>
      <c r="U1224" s="176">
        <v>101759.32250859123</v>
      </c>
      <c r="V1224" s="2"/>
      <c r="W1224" s="176">
        <v>-7082.919880494941</v>
      </c>
      <c r="X1224" s="176">
        <v>-48832.136021803366</v>
      </c>
      <c r="Y1224" s="176">
        <v>-6565.9222196205519</v>
      </c>
      <c r="Z1224" s="176">
        <v>-12728.271181179443</v>
      </c>
      <c r="AA1224" s="2"/>
      <c r="AB1224" s="175">
        <v>-54723.468549817509</v>
      </c>
      <c r="AC1224" s="175">
        <v>-177401.26576231886</v>
      </c>
      <c r="AD1224" s="175">
        <v>-150226.47815209487</v>
      </c>
      <c r="AE1224" s="175">
        <v>-172910.78815747867</v>
      </c>
    </row>
    <row r="1225" spans="1:31">
      <c r="A1225" s="1">
        <v>1218</v>
      </c>
      <c r="B1225" s="176">
        <f>'T Revenue'!B1222-'Year 0'!G$8+'Year 0'!G$122</f>
        <v>3040.4299311509822</v>
      </c>
      <c r="C1225" s="176">
        <f>'T Revenue'!C1222-'Revenue Requirement'!C$4+'Revenue Requirement'!C$33</f>
        <v>260410.4515469959</v>
      </c>
      <c r="D1225" s="176">
        <f>'T Revenue'!D1222-'Revenue Requirement'!D$4+'Revenue Requirement'!D$33</f>
        <v>116618.43690759107</v>
      </c>
      <c r="E1225" s="176">
        <f>'T Revenue'!E1222-'Revenue Requirement'!E$4+'Revenue Requirement'!E$33</f>
        <v>163976.86421632092</v>
      </c>
      <c r="G1225" s="179" t="e">
        <f ca="1"/>
        <v>#NAME?</v>
      </c>
      <c r="H1225" s="179" t="e">
        <f ca="1"/>
        <v>#NAME?</v>
      </c>
      <c r="I1225" s="179" t="e">
        <f ca="1"/>
        <v>#NAME?</v>
      </c>
      <c r="J1225" s="179" t="e">
        <f ca="1"/>
        <v>#NAME?</v>
      </c>
      <c r="L1225" s="175">
        <f>NR_to_Cash!C$9</f>
        <v>-54723.468549817509</v>
      </c>
      <c r="M1225" s="175">
        <f>NR_to_Cash!D$9</f>
        <v>-177401.26576231886</v>
      </c>
      <c r="N1225" s="175">
        <f>NR_to_Cash!E$9</f>
        <v>-150226.47815209487</v>
      </c>
      <c r="O1225" s="175">
        <f>NR_to_Cash!F$9</f>
        <v>-172910.78815747867</v>
      </c>
      <c r="Q1225" s="1">
        <v>1218</v>
      </c>
      <c r="R1225" s="176">
        <v>3040.4299311509822</v>
      </c>
      <c r="S1225" s="176">
        <v>260410.4515469959</v>
      </c>
      <c r="T1225" s="176">
        <v>116618.43690759107</v>
      </c>
      <c r="U1225" s="176">
        <v>163976.86421632092</v>
      </c>
      <c r="V1225" s="2"/>
      <c r="W1225" s="176">
        <v>-57122.612562213093</v>
      </c>
      <c r="X1225" s="176">
        <v>-3172.0184755804949</v>
      </c>
      <c r="Y1225" s="176">
        <v>-8898.7677730347496</v>
      </c>
      <c r="Z1225" s="176">
        <v>-12600.195812131045</v>
      </c>
      <c r="AA1225" s="2"/>
      <c r="AB1225" s="175">
        <v>-54723.468549817509</v>
      </c>
      <c r="AC1225" s="175">
        <v>-177401.26576231886</v>
      </c>
      <c r="AD1225" s="175">
        <v>-150226.47815209487</v>
      </c>
      <c r="AE1225" s="175">
        <v>-172910.78815747867</v>
      </c>
    </row>
    <row r="1226" spans="1:31">
      <c r="A1226" s="1">
        <v>1219</v>
      </c>
      <c r="B1226" s="176">
        <f>'T Revenue'!B1223-'Year 0'!G$8+'Year 0'!G$122</f>
        <v>15456.263941217912</v>
      </c>
      <c r="C1226" s="176">
        <f>'T Revenue'!C1223-'Revenue Requirement'!C$4+'Revenue Requirement'!C$33</f>
        <v>248163.9454577053</v>
      </c>
      <c r="D1226" s="176">
        <f>'T Revenue'!D1223-'Revenue Requirement'!D$4+'Revenue Requirement'!D$33</f>
        <v>166590.03355559567</v>
      </c>
      <c r="E1226" s="176">
        <f>'T Revenue'!E1223-'Revenue Requirement'!E$4+'Revenue Requirement'!E$33</f>
        <v>80018.305472976994</v>
      </c>
      <c r="G1226" s="179" t="e">
        <f ca="1"/>
        <v>#NAME?</v>
      </c>
      <c r="H1226" s="179" t="e">
        <f ca="1"/>
        <v>#NAME?</v>
      </c>
      <c r="I1226" s="179" t="e">
        <f ca="1"/>
        <v>#NAME?</v>
      </c>
      <c r="J1226" s="179" t="e">
        <f ca="1"/>
        <v>#NAME?</v>
      </c>
      <c r="L1226" s="175">
        <f>NR_to_Cash!C$9</f>
        <v>-54723.468549817509</v>
      </c>
      <c r="M1226" s="175">
        <f>NR_to_Cash!D$9</f>
        <v>-177401.26576231886</v>
      </c>
      <c r="N1226" s="175">
        <f>NR_to_Cash!E$9</f>
        <v>-150226.47815209487</v>
      </c>
      <c r="O1226" s="175">
        <f>NR_to_Cash!F$9</f>
        <v>-172910.78815747867</v>
      </c>
      <c r="Q1226" s="1">
        <v>1219</v>
      </c>
      <c r="R1226" s="176">
        <v>15456.263941217912</v>
      </c>
      <c r="S1226" s="176">
        <v>248163.9454577053</v>
      </c>
      <c r="T1226" s="176">
        <v>166590.03355559567</v>
      </c>
      <c r="U1226" s="176">
        <v>80018.305472976994</v>
      </c>
      <c r="V1226" s="2"/>
      <c r="W1226" s="176">
        <v>-38559.425843166653</v>
      </c>
      <c r="X1226" s="176">
        <v>-22302.766307396349</v>
      </c>
      <c r="Y1226" s="176">
        <v>-12868.552072212333</v>
      </c>
      <c r="Z1226" s="176">
        <v>-41973.126398190856</v>
      </c>
      <c r="AA1226" s="2"/>
      <c r="AB1226" s="175">
        <v>-54723.468549817509</v>
      </c>
      <c r="AC1226" s="175">
        <v>-177401.26576231886</v>
      </c>
      <c r="AD1226" s="175">
        <v>-150226.47815209487</v>
      </c>
      <c r="AE1226" s="175">
        <v>-172910.78815747867</v>
      </c>
    </row>
    <row r="1227" spans="1:31">
      <c r="A1227" s="1">
        <v>1220</v>
      </c>
      <c r="B1227" s="176">
        <f>'T Revenue'!B1224-'Year 0'!G$8+'Year 0'!G$122</f>
        <v>-1996.8168765851296</v>
      </c>
      <c r="C1227" s="176">
        <f>'T Revenue'!C1224-'Revenue Requirement'!C$4+'Revenue Requirement'!C$33</f>
        <v>253120.6469378199</v>
      </c>
      <c r="D1227" s="176">
        <f>'T Revenue'!D1224-'Revenue Requirement'!D$4+'Revenue Requirement'!D$33</f>
        <v>154434.13127943641</v>
      </c>
      <c r="E1227" s="176">
        <f>'T Revenue'!E1224-'Revenue Requirement'!E$4+'Revenue Requirement'!E$33</f>
        <v>67436.883400795748</v>
      </c>
      <c r="G1227" s="179" t="e">
        <f ca="1"/>
        <v>#NAME?</v>
      </c>
      <c r="H1227" s="179" t="e">
        <f ca="1"/>
        <v>#NAME?</v>
      </c>
      <c r="I1227" s="179" t="e">
        <f ca="1"/>
        <v>#NAME?</v>
      </c>
      <c r="J1227" s="179" t="e">
        <f ca="1"/>
        <v>#NAME?</v>
      </c>
      <c r="L1227" s="175">
        <f>NR_to_Cash!C$9</f>
        <v>-54723.468549817509</v>
      </c>
      <c r="M1227" s="175">
        <f>NR_to_Cash!D$9</f>
        <v>-177401.26576231886</v>
      </c>
      <c r="N1227" s="175">
        <f>NR_to_Cash!E$9</f>
        <v>-150226.47815209487</v>
      </c>
      <c r="O1227" s="175">
        <f>NR_to_Cash!F$9</f>
        <v>-172910.78815747867</v>
      </c>
      <c r="Q1227" s="1">
        <v>1220</v>
      </c>
      <c r="R1227" s="176">
        <v>-1996.8168765851296</v>
      </c>
      <c r="S1227" s="176">
        <v>253120.6469378199</v>
      </c>
      <c r="T1227" s="176">
        <v>154434.13127943641</v>
      </c>
      <c r="U1227" s="176">
        <v>67436.883400795748</v>
      </c>
      <c r="V1227" s="2"/>
      <c r="W1227" s="176">
        <v>30131.321599791758</v>
      </c>
      <c r="X1227" s="176">
        <v>-39227.982989672106</v>
      </c>
      <c r="Y1227" s="176">
        <v>-19933.743159078993</v>
      </c>
      <c r="Z1227" s="176">
        <v>-7244.7602555982303</v>
      </c>
      <c r="AA1227" s="2"/>
      <c r="AB1227" s="175">
        <v>-54723.468549817509</v>
      </c>
      <c r="AC1227" s="175">
        <v>-177401.26576231886</v>
      </c>
      <c r="AD1227" s="175">
        <v>-150226.47815209487</v>
      </c>
      <c r="AE1227" s="175">
        <v>-172910.78815747867</v>
      </c>
    </row>
    <row r="1228" spans="1:31">
      <c r="A1228" s="1">
        <v>1221</v>
      </c>
      <c r="B1228" s="176">
        <f>'T Revenue'!B1225-'Year 0'!G$8+'Year 0'!G$122</f>
        <v>21506.400524955243</v>
      </c>
      <c r="C1228" s="176">
        <f>'T Revenue'!C1225-'Revenue Requirement'!C$4+'Revenue Requirement'!C$33</f>
        <v>229463.82904216973</v>
      </c>
      <c r="D1228" s="176">
        <f>'T Revenue'!D1225-'Revenue Requirement'!D$4+'Revenue Requirement'!D$33</f>
        <v>193056.50614400441</v>
      </c>
      <c r="E1228" s="176">
        <f>'T Revenue'!E1225-'Revenue Requirement'!E$4+'Revenue Requirement'!E$33</f>
        <v>111979.03204881516</v>
      </c>
      <c r="G1228" s="179" t="e">
        <f ca="1"/>
        <v>#NAME?</v>
      </c>
      <c r="H1228" s="179" t="e">
        <f ca="1"/>
        <v>#NAME?</v>
      </c>
      <c r="I1228" s="179" t="e">
        <f ca="1"/>
        <v>#NAME?</v>
      </c>
      <c r="J1228" s="179" t="e">
        <f ca="1"/>
        <v>#NAME?</v>
      </c>
      <c r="L1228" s="175">
        <f>NR_to_Cash!C$9</f>
        <v>-54723.468549817509</v>
      </c>
      <c r="M1228" s="175">
        <f>NR_to_Cash!D$9</f>
        <v>-177401.26576231886</v>
      </c>
      <c r="N1228" s="175">
        <f>NR_to_Cash!E$9</f>
        <v>-150226.47815209487</v>
      </c>
      <c r="O1228" s="175">
        <f>NR_to_Cash!F$9</f>
        <v>-172910.78815747867</v>
      </c>
      <c r="Q1228" s="1">
        <v>1221</v>
      </c>
      <c r="R1228" s="176">
        <v>21506.400524955243</v>
      </c>
      <c r="S1228" s="176">
        <v>229463.82904216973</v>
      </c>
      <c r="T1228" s="176">
        <v>193056.50614400441</v>
      </c>
      <c r="U1228" s="176">
        <v>111979.03204881516</v>
      </c>
      <c r="V1228" s="2"/>
      <c r="W1228" s="176">
        <v>-50312.308014252922</v>
      </c>
      <c r="X1228" s="176">
        <v>-7343.5008721891791</v>
      </c>
      <c r="Y1228" s="176">
        <v>-44992.800947958138</v>
      </c>
      <c r="Z1228" s="176">
        <v>-15055.29321798333</v>
      </c>
      <c r="AA1228" s="2"/>
      <c r="AB1228" s="175">
        <v>-54723.468549817509</v>
      </c>
      <c r="AC1228" s="175">
        <v>-177401.26576231886</v>
      </c>
      <c r="AD1228" s="175">
        <v>-150226.47815209487</v>
      </c>
      <c r="AE1228" s="175">
        <v>-172910.78815747867</v>
      </c>
    </row>
    <row r="1229" spans="1:31">
      <c r="A1229" s="1">
        <v>1222</v>
      </c>
      <c r="B1229" s="176">
        <f>'T Revenue'!B1226-'Year 0'!G$8+'Year 0'!G$122</f>
        <v>-7088.382101672003</v>
      </c>
      <c r="C1229" s="176">
        <f>'T Revenue'!C1226-'Revenue Requirement'!C$4+'Revenue Requirement'!C$33</f>
        <v>230455.68600563589</v>
      </c>
      <c r="D1229" s="176">
        <f>'T Revenue'!D1226-'Revenue Requirement'!D$4+'Revenue Requirement'!D$33</f>
        <v>177335.73139108834</v>
      </c>
      <c r="E1229" s="176">
        <f>'T Revenue'!E1226-'Revenue Requirement'!E$4+'Revenue Requirement'!E$33</f>
        <v>106015.29894465231</v>
      </c>
      <c r="G1229" s="179" t="e">
        <f ca="1"/>
        <v>#NAME?</v>
      </c>
      <c r="H1229" s="179" t="e">
        <f ca="1"/>
        <v>#NAME?</v>
      </c>
      <c r="I1229" s="179" t="e">
        <f ca="1"/>
        <v>#NAME?</v>
      </c>
      <c r="J1229" s="179" t="e">
        <f ca="1"/>
        <v>#NAME?</v>
      </c>
      <c r="L1229" s="175">
        <f>NR_to_Cash!C$9</f>
        <v>-54723.468549817509</v>
      </c>
      <c r="M1229" s="175">
        <f>NR_to_Cash!D$9</f>
        <v>-177401.26576231886</v>
      </c>
      <c r="N1229" s="175">
        <f>NR_to_Cash!E$9</f>
        <v>-150226.47815209487</v>
      </c>
      <c r="O1229" s="175">
        <f>NR_to_Cash!F$9</f>
        <v>-172910.78815747867</v>
      </c>
      <c r="Q1229" s="1">
        <v>1222</v>
      </c>
      <c r="R1229" s="176">
        <v>-7088.382101672003</v>
      </c>
      <c r="S1229" s="176">
        <v>230455.68600563589</v>
      </c>
      <c r="T1229" s="176">
        <v>177335.73139108834</v>
      </c>
      <c r="U1229" s="176">
        <v>106015.29894465231</v>
      </c>
      <c r="V1229" s="2"/>
      <c r="W1229" s="176">
        <v>-24586.445824395982</v>
      </c>
      <c r="X1229" s="176">
        <v>2095.1849001077935</v>
      </c>
      <c r="Y1229" s="176">
        <v>-25648.172304777894</v>
      </c>
      <c r="Z1229" s="176">
        <v>-12202.114377522608</v>
      </c>
      <c r="AA1229" s="2"/>
      <c r="AB1229" s="175">
        <v>-54723.468549817509</v>
      </c>
      <c r="AC1229" s="175">
        <v>-177401.26576231886</v>
      </c>
      <c r="AD1229" s="175">
        <v>-150226.47815209487</v>
      </c>
      <c r="AE1229" s="175">
        <v>-172910.78815747867</v>
      </c>
    </row>
    <row r="1230" spans="1:31">
      <c r="A1230" s="1">
        <v>1223</v>
      </c>
      <c r="B1230" s="176">
        <f>'T Revenue'!B1227-'Year 0'!G$8+'Year 0'!G$122</f>
        <v>-10691.644729623338</v>
      </c>
      <c r="C1230" s="176">
        <f>'T Revenue'!C1227-'Revenue Requirement'!C$4+'Revenue Requirement'!C$33</f>
        <v>219534.1146266181</v>
      </c>
      <c r="D1230" s="176">
        <f>'T Revenue'!D1227-'Revenue Requirement'!D$4+'Revenue Requirement'!D$33</f>
        <v>140770.34229162289</v>
      </c>
      <c r="E1230" s="176">
        <f>'T Revenue'!E1227-'Revenue Requirement'!E$4+'Revenue Requirement'!E$33</f>
        <v>63395.322741008364</v>
      </c>
      <c r="G1230" s="179" t="e">
        <f ca="1"/>
        <v>#NAME?</v>
      </c>
      <c r="H1230" s="179" t="e">
        <f ca="1"/>
        <v>#NAME?</v>
      </c>
      <c r="I1230" s="179" t="e">
        <f ca="1"/>
        <v>#NAME?</v>
      </c>
      <c r="J1230" s="179" t="e">
        <f ca="1"/>
        <v>#NAME?</v>
      </c>
      <c r="L1230" s="175">
        <f>NR_to_Cash!C$9</f>
        <v>-54723.468549817509</v>
      </c>
      <c r="M1230" s="175">
        <f>NR_to_Cash!D$9</f>
        <v>-177401.26576231886</v>
      </c>
      <c r="N1230" s="175">
        <f>NR_to_Cash!E$9</f>
        <v>-150226.47815209487</v>
      </c>
      <c r="O1230" s="175">
        <f>NR_to_Cash!F$9</f>
        <v>-172910.78815747867</v>
      </c>
      <c r="Q1230" s="1">
        <v>1223</v>
      </c>
      <c r="R1230" s="176">
        <v>-10691.644729623338</v>
      </c>
      <c r="S1230" s="176">
        <v>219534.1146266181</v>
      </c>
      <c r="T1230" s="176">
        <v>140770.34229162289</v>
      </c>
      <c r="U1230" s="176">
        <v>63395.322741008364</v>
      </c>
      <c r="V1230" s="2"/>
      <c r="W1230" s="176">
        <v>-33477.269531877595</v>
      </c>
      <c r="X1230" s="176">
        <v>-11636.375556872925</v>
      </c>
      <c r="Y1230" s="176">
        <v>-24807.082395197591</v>
      </c>
      <c r="Z1230" s="176">
        <v>16273.126533105271</v>
      </c>
      <c r="AA1230" s="2"/>
      <c r="AB1230" s="175">
        <v>-54723.468549817509</v>
      </c>
      <c r="AC1230" s="175">
        <v>-177401.26576231886</v>
      </c>
      <c r="AD1230" s="175">
        <v>-150226.47815209487</v>
      </c>
      <c r="AE1230" s="175">
        <v>-172910.78815747867</v>
      </c>
    </row>
    <row r="1231" spans="1:31">
      <c r="A1231" s="1">
        <v>1224</v>
      </c>
      <c r="B1231" s="176">
        <f>'T Revenue'!B1228-'Year 0'!G$8+'Year 0'!G$122</f>
        <v>-7258.0028387764469</v>
      </c>
      <c r="C1231" s="176">
        <f>'T Revenue'!C1228-'Revenue Requirement'!C$4+'Revenue Requirement'!C$33</f>
        <v>183096.92405132111</v>
      </c>
      <c r="D1231" s="176">
        <f>'T Revenue'!D1228-'Revenue Requirement'!D$4+'Revenue Requirement'!D$33</f>
        <v>127805.06702142092</v>
      </c>
      <c r="E1231" s="176">
        <f>'T Revenue'!E1228-'Revenue Requirement'!E$4+'Revenue Requirement'!E$33</f>
        <v>76277.821337524569</v>
      </c>
      <c r="G1231" s="179" t="e">
        <f ca="1"/>
        <v>#NAME?</v>
      </c>
      <c r="H1231" s="179" t="e">
        <f ca="1"/>
        <v>#NAME?</v>
      </c>
      <c r="I1231" s="179" t="e">
        <f ca="1"/>
        <v>#NAME?</v>
      </c>
      <c r="J1231" s="179" t="e">
        <f ca="1"/>
        <v>#NAME?</v>
      </c>
      <c r="L1231" s="175">
        <f>NR_to_Cash!C$9</f>
        <v>-54723.468549817509</v>
      </c>
      <c r="M1231" s="175">
        <f>NR_to_Cash!D$9</f>
        <v>-177401.26576231886</v>
      </c>
      <c r="N1231" s="175">
        <f>NR_to_Cash!E$9</f>
        <v>-150226.47815209487</v>
      </c>
      <c r="O1231" s="175">
        <f>NR_to_Cash!F$9</f>
        <v>-172910.78815747867</v>
      </c>
      <c r="Q1231" s="1">
        <v>1224</v>
      </c>
      <c r="R1231" s="176">
        <v>-7258.0028387764469</v>
      </c>
      <c r="S1231" s="176">
        <v>183096.92405132111</v>
      </c>
      <c r="T1231" s="176">
        <v>127805.06702142092</v>
      </c>
      <c r="U1231" s="176">
        <v>76277.821337524569</v>
      </c>
      <c r="V1231" s="2"/>
      <c r="W1231" s="176">
        <v>-11835.638671746128</v>
      </c>
      <c r="X1231" s="176">
        <v>15439.862395891221</v>
      </c>
      <c r="Y1231" s="176">
        <v>12561.526686543133</v>
      </c>
      <c r="Z1231" s="176">
        <v>-33803.17174863629</v>
      </c>
      <c r="AA1231" s="2"/>
      <c r="AB1231" s="175">
        <v>-54723.468549817509</v>
      </c>
      <c r="AC1231" s="175">
        <v>-177401.26576231886</v>
      </c>
      <c r="AD1231" s="175">
        <v>-150226.47815209487</v>
      </c>
      <c r="AE1231" s="175">
        <v>-172910.78815747867</v>
      </c>
    </row>
    <row r="1232" spans="1:31">
      <c r="A1232" s="1">
        <v>1225</v>
      </c>
      <c r="B1232" s="176">
        <f>'T Revenue'!B1229-'Year 0'!G$8+'Year 0'!G$122</f>
        <v>5647.2511211310048</v>
      </c>
      <c r="C1232" s="176">
        <f>'T Revenue'!C1229-'Revenue Requirement'!C$4+'Revenue Requirement'!C$33</f>
        <v>245567.59349880018</v>
      </c>
      <c r="D1232" s="176">
        <f>'T Revenue'!D1229-'Revenue Requirement'!D$4+'Revenue Requirement'!D$33</f>
        <v>180717.14209652948</v>
      </c>
      <c r="E1232" s="176">
        <f>'T Revenue'!E1229-'Revenue Requirement'!E$4+'Revenue Requirement'!E$33</f>
        <v>62631.152987329755</v>
      </c>
      <c r="G1232" s="179" t="e">
        <f ca="1"/>
        <v>#NAME?</v>
      </c>
      <c r="H1232" s="179" t="e">
        <f ca="1"/>
        <v>#NAME?</v>
      </c>
      <c r="I1232" s="179" t="e">
        <f ca="1"/>
        <v>#NAME?</v>
      </c>
      <c r="J1232" s="179" t="e">
        <f ca="1"/>
        <v>#NAME?</v>
      </c>
      <c r="L1232" s="175">
        <f>NR_to_Cash!C$9</f>
        <v>-54723.468549817509</v>
      </c>
      <c r="M1232" s="175">
        <f>NR_to_Cash!D$9</f>
        <v>-177401.26576231886</v>
      </c>
      <c r="N1232" s="175">
        <f>NR_to_Cash!E$9</f>
        <v>-150226.47815209487</v>
      </c>
      <c r="O1232" s="175">
        <f>NR_to_Cash!F$9</f>
        <v>-172910.78815747867</v>
      </c>
      <c r="Q1232" s="1">
        <v>1225</v>
      </c>
      <c r="R1232" s="176">
        <v>5647.2511211310048</v>
      </c>
      <c r="S1232" s="176">
        <v>245567.59349880018</v>
      </c>
      <c r="T1232" s="176">
        <v>180717.14209652948</v>
      </c>
      <c r="U1232" s="176">
        <v>62631.152987329755</v>
      </c>
      <c r="V1232" s="2"/>
      <c r="W1232" s="176">
        <v>3870.1536459256895</v>
      </c>
      <c r="X1232" s="176">
        <v>-46615.507920844713</v>
      </c>
      <c r="Y1232" s="176">
        <v>-39866.733260495821</v>
      </c>
      <c r="Z1232" s="176">
        <v>-24721.663602260174</v>
      </c>
      <c r="AA1232" s="2"/>
      <c r="AB1232" s="175">
        <v>-54723.468549817509</v>
      </c>
      <c r="AC1232" s="175">
        <v>-177401.26576231886</v>
      </c>
      <c r="AD1232" s="175">
        <v>-150226.47815209487</v>
      </c>
      <c r="AE1232" s="175">
        <v>-172910.78815747867</v>
      </c>
    </row>
    <row r="1233" spans="1:31">
      <c r="A1233" s="1">
        <v>1226</v>
      </c>
      <c r="B1233" s="176">
        <f>'T Revenue'!B1230-'Year 0'!G$8+'Year 0'!G$122</f>
        <v>27970.870578327682</v>
      </c>
      <c r="C1233" s="176">
        <f>'T Revenue'!C1230-'Revenue Requirement'!C$4+'Revenue Requirement'!C$33</f>
        <v>231389.17708949023</v>
      </c>
      <c r="D1233" s="176">
        <f>'T Revenue'!D1230-'Revenue Requirement'!D$4+'Revenue Requirement'!D$33</f>
        <v>149540.14746156777</v>
      </c>
      <c r="E1233" s="176">
        <f>'T Revenue'!E1230-'Revenue Requirement'!E$4+'Revenue Requirement'!E$33</f>
        <v>136148.62578511145</v>
      </c>
      <c r="G1233" s="179" t="e">
        <f ca="1"/>
        <v>#NAME?</v>
      </c>
      <c r="H1233" s="179" t="e">
        <f ca="1"/>
        <v>#NAME?</v>
      </c>
      <c r="I1233" s="179" t="e">
        <f ca="1"/>
        <v>#NAME?</v>
      </c>
      <c r="J1233" s="179" t="e">
        <f ca="1"/>
        <v>#NAME?</v>
      </c>
      <c r="L1233" s="175">
        <f>NR_to_Cash!C$9</f>
        <v>-54723.468549817509</v>
      </c>
      <c r="M1233" s="175">
        <f>NR_to_Cash!D$9</f>
        <v>-177401.26576231886</v>
      </c>
      <c r="N1233" s="175">
        <f>NR_to_Cash!E$9</f>
        <v>-150226.47815209487</v>
      </c>
      <c r="O1233" s="175">
        <f>NR_to_Cash!F$9</f>
        <v>-172910.78815747867</v>
      </c>
      <c r="Q1233" s="1">
        <v>1226</v>
      </c>
      <c r="R1233" s="176">
        <v>27970.870578327682</v>
      </c>
      <c r="S1233" s="176">
        <v>231389.17708949023</v>
      </c>
      <c r="T1233" s="176">
        <v>149540.14746156777</v>
      </c>
      <c r="U1233" s="176">
        <v>136148.62578511145</v>
      </c>
      <c r="V1233" s="2"/>
      <c r="W1233" s="176">
        <v>-19261.993564374861</v>
      </c>
      <c r="X1233" s="176">
        <v>-49365.202900414588</v>
      </c>
      <c r="Y1233" s="176">
        <v>-289.91021827841178</v>
      </c>
      <c r="Z1233" s="176">
        <v>-21195.117134584347</v>
      </c>
      <c r="AA1233" s="2"/>
      <c r="AB1233" s="175">
        <v>-54723.468549817509</v>
      </c>
      <c r="AC1233" s="175">
        <v>-177401.26576231886</v>
      </c>
      <c r="AD1233" s="175">
        <v>-150226.47815209487</v>
      </c>
      <c r="AE1233" s="175">
        <v>-172910.78815747867</v>
      </c>
    </row>
    <row r="1234" spans="1:31">
      <c r="A1234" s="1">
        <v>1227</v>
      </c>
      <c r="B1234" s="176">
        <f>'T Revenue'!B1231-'Year 0'!G$8+'Year 0'!G$122</f>
        <v>12749.516265259124</v>
      </c>
      <c r="C1234" s="176">
        <f>'T Revenue'!C1231-'Revenue Requirement'!C$4+'Revenue Requirement'!C$33</f>
        <v>227464.8803777562</v>
      </c>
      <c r="D1234" s="176">
        <f>'T Revenue'!D1231-'Revenue Requirement'!D$4+'Revenue Requirement'!D$33</f>
        <v>177390.86894399347</v>
      </c>
      <c r="E1234" s="176">
        <f>'T Revenue'!E1231-'Revenue Requirement'!E$4+'Revenue Requirement'!E$33</f>
        <v>180495.643950267</v>
      </c>
      <c r="G1234" s="179" t="e">
        <f ca="1"/>
        <v>#NAME?</v>
      </c>
      <c r="H1234" s="179" t="e">
        <f ca="1"/>
        <v>#NAME?</v>
      </c>
      <c r="I1234" s="179" t="e">
        <f ca="1"/>
        <v>#NAME?</v>
      </c>
      <c r="J1234" s="179" t="e">
        <f ca="1"/>
        <v>#NAME?</v>
      </c>
      <c r="L1234" s="175">
        <f>NR_to_Cash!C$9</f>
        <v>-54723.468549817509</v>
      </c>
      <c r="M1234" s="175">
        <f>NR_to_Cash!D$9</f>
        <v>-177401.26576231886</v>
      </c>
      <c r="N1234" s="175">
        <f>NR_to_Cash!E$9</f>
        <v>-150226.47815209487</v>
      </c>
      <c r="O1234" s="175">
        <f>NR_to_Cash!F$9</f>
        <v>-172910.78815747867</v>
      </c>
      <c r="Q1234" s="1">
        <v>1227</v>
      </c>
      <c r="R1234" s="176">
        <v>12749.516265259124</v>
      </c>
      <c r="S1234" s="176">
        <v>227464.8803777562</v>
      </c>
      <c r="T1234" s="176">
        <v>177390.86894399347</v>
      </c>
      <c r="U1234" s="176">
        <v>180495.643950267</v>
      </c>
      <c r="V1234" s="2"/>
      <c r="W1234" s="176">
        <v>-52353.280598563259</v>
      </c>
      <c r="X1234" s="176">
        <v>-17513.678684240906</v>
      </c>
      <c r="Y1234" s="176">
        <v>30780.692705335096</v>
      </c>
      <c r="Z1234" s="176">
        <v>-9462.8203675958794</v>
      </c>
      <c r="AA1234" s="2"/>
      <c r="AB1234" s="175">
        <v>-54723.468549817509</v>
      </c>
      <c r="AC1234" s="175">
        <v>-177401.26576231886</v>
      </c>
      <c r="AD1234" s="175">
        <v>-150226.47815209487</v>
      </c>
      <c r="AE1234" s="175">
        <v>-172910.78815747867</v>
      </c>
    </row>
    <row r="1235" spans="1:31">
      <c r="A1235" s="1">
        <v>1228</v>
      </c>
      <c r="B1235" s="176">
        <f>'T Revenue'!B1232-'Year 0'!G$8+'Year 0'!G$122</f>
        <v>29792.750445801998</v>
      </c>
      <c r="C1235" s="176">
        <f>'T Revenue'!C1232-'Revenue Requirement'!C$4+'Revenue Requirement'!C$33</f>
        <v>217946.1184878957</v>
      </c>
      <c r="D1235" s="176">
        <f>'T Revenue'!D1232-'Revenue Requirement'!D$4+'Revenue Requirement'!D$33</f>
        <v>121109.52309056791</v>
      </c>
      <c r="E1235" s="176">
        <f>'T Revenue'!E1232-'Revenue Requirement'!E$4+'Revenue Requirement'!E$33</f>
        <v>73720.967158069368</v>
      </c>
      <c r="G1235" s="179" t="e">
        <f ca="1"/>
        <v>#NAME?</v>
      </c>
      <c r="H1235" s="179" t="e">
        <f ca="1"/>
        <v>#NAME?</v>
      </c>
      <c r="I1235" s="179" t="e">
        <f ca="1"/>
        <v>#NAME?</v>
      </c>
      <c r="J1235" s="179" t="e">
        <f ca="1"/>
        <v>#NAME?</v>
      </c>
      <c r="L1235" s="175">
        <f>NR_to_Cash!C$9</f>
        <v>-54723.468549817509</v>
      </c>
      <c r="M1235" s="175">
        <f>NR_to_Cash!D$9</f>
        <v>-177401.26576231886</v>
      </c>
      <c r="N1235" s="175">
        <f>NR_to_Cash!E$9</f>
        <v>-150226.47815209487</v>
      </c>
      <c r="O1235" s="175">
        <f>NR_to_Cash!F$9</f>
        <v>-172910.78815747867</v>
      </c>
      <c r="Q1235" s="1">
        <v>1228</v>
      </c>
      <c r="R1235" s="176">
        <v>29792.750445801998</v>
      </c>
      <c r="S1235" s="176">
        <v>217946.1184878957</v>
      </c>
      <c r="T1235" s="176">
        <v>121109.52309056791</v>
      </c>
      <c r="U1235" s="176">
        <v>73720.967158069368</v>
      </c>
      <c r="V1235" s="2"/>
      <c r="W1235" s="176">
        <v>13109.191586937639</v>
      </c>
      <c r="X1235" s="176">
        <v>-2787.4980075804051</v>
      </c>
      <c r="Y1235" s="176">
        <v>-74566.439488940639</v>
      </c>
      <c r="Z1235" s="176">
        <v>6410.4076761142351</v>
      </c>
      <c r="AA1235" s="2"/>
      <c r="AB1235" s="175">
        <v>-54723.468549817509</v>
      </c>
      <c r="AC1235" s="175">
        <v>-177401.26576231886</v>
      </c>
      <c r="AD1235" s="175">
        <v>-150226.47815209487</v>
      </c>
      <c r="AE1235" s="175">
        <v>-172910.78815747867</v>
      </c>
    </row>
    <row r="1236" spans="1:31">
      <c r="A1236" s="1">
        <v>1229</v>
      </c>
      <c r="B1236" s="176">
        <f>'T Revenue'!B1233-'Year 0'!G$8+'Year 0'!G$122</f>
        <v>9690.1510056164116</v>
      </c>
      <c r="C1236" s="176">
        <f>'T Revenue'!C1233-'Revenue Requirement'!C$4+'Revenue Requirement'!C$33</f>
        <v>256170.65511455224</v>
      </c>
      <c r="D1236" s="176">
        <f>'T Revenue'!D1233-'Revenue Requirement'!D$4+'Revenue Requirement'!D$33</f>
        <v>158119.8970603107</v>
      </c>
      <c r="E1236" s="176">
        <f>'T Revenue'!E1233-'Revenue Requirement'!E$4+'Revenue Requirement'!E$33</f>
        <v>130040.60314229666</v>
      </c>
      <c r="G1236" s="179" t="e">
        <f ca="1"/>
        <v>#NAME?</v>
      </c>
      <c r="H1236" s="179" t="e">
        <f ca="1"/>
        <v>#NAME?</v>
      </c>
      <c r="I1236" s="179" t="e">
        <f ca="1"/>
        <v>#NAME?</v>
      </c>
      <c r="J1236" s="179" t="e">
        <f ca="1"/>
        <v>#NAME?</v>
      </c>
      <c r="L1236" s="175">
        <f>NR_to_Cash!C$9</f>
        <v>-54723.468549817509</v>
      </c>
      <c r="M1236" s="175">
        <f>NR_to_Cash!D$9</f>
        <v>-177401.26576231886</v>
      </c>
      <c r="N1236" s="175">
        <f>NR_to_Cash!E$9</f>
        <v>-150226.47815209487</v>
      </c>
      <c r="O1236" s="175">
        <f>NR_to_Cash!F$9</f>
        <v>-172910.78815747867</v>
      </c>
      <c r="Q1236" s="1">
        <v>1229</v>
      </c>
      <c r="R1236" s="176">
        <v>9690.1510056164116</v>
      </c>
      <c r="S1236" s="176">
        <v>256170.65511455224</v>
      </c>
      <c r="T1236" s="176">
        <v>158119.8970603107</v>
      </c>
      <c r="U1236" s="176">
        <v>130040.60314229666</v>
      </c>
      <c r="V1236" s="2"/>
      <c r="W1236" s="176">
        <v>-26086.85537106276</v>
      </c>
      <c r="X1236" s="176">
        <v>-28544.213159452425</v>
      </c>
      <c r="Y1236" s="176">
        <v>-25685.259730634512</v>
      </c>
      <c r="Z1236" s="176">
        <v>12544.179046573816</v>
      </c>
      <c r="AA1236" s="2"/>
      <c r="AB1236" s="175">
        <v>-54723.468549817509</v>
      </c>
      <c r="AC1236" s="175">
        <v>-177401.26576231886</v>
      </c>
      <c r="AD1236" s="175">
        <v>-150226.47815209487</v>
      </c>
      <c r="AE1236" s="175">
        <v>-172910.78815747867</v>
      </c>
    </row>
    <row r="1237" spans="1:31">
      <c r="A1237" s="1">
        <v>1230</v>
      </c>
      <c r="B1237" s="176">
        <f>'T Revenue'!B1234-'Year 0'!G$8+'Year 0'!G$122</f>
        <v>6499.4768689442426</v>
      </c>
      <c r="C1237" s="176">
        <f>'T Revenue'!C1234-'Revenue Requirement'!C$4+'Revenue Requirement'!C$33</f>
        <v>214790.82294525113</v>
      </c>
      <c r="D1237" s="176">
        <f>'T Revenue'!D1234-'Revenue Requirement'!D$4+'Revenue Requirement'!D$33</f>
        <v>156511.65603368892</v>
      </c>
      <c r="E1237" s="176">
        <f>'T Revenue'!E1234-'Revenue Requirement'!E$4+'Revenue Requirement'!E$33</f>
        <v>93783.418644037796</v>
      </c>
      <c r="G1237" s="179" t="e">
        <f ca="1"/>
        <v>#NAME?</v>
      </c>
      <c r="H1237" s="179" t="e">
        <f ca="1"/>
        <v>#NAME?</v>
      </c>
      <c r="I1237" s="179" t="e">
        <f ca="1"/>
        <v>#NAME?</v>
      </c>
      <c r="J1237" s="179" t="e">
        <f ca="1"/>
        <v>#NAME?</v>
      </c>
      <c r="L1237" s="175">
        <f>NR_to_Cash!C$9</f>
        <v>-54723.468549817509</v>
      </c>
      <c r="M1237" s="175">
        <f>NR_to_Cash!D$9</f>
        <v>-177401.26576231886</v>
      </c>
      <c r="N1237" s="175">
        <f>NR_to_Cash!E$9</f>
        <v>-150226.47815209487</v>
      </c>
      <c r="O1237" s="175">
        <f>NR_to_Cash!F$9</f>
        <v>-172910.78815747867</v>
      </c>
      <c r="Q1237" s="1">
        <v>1230</v>
      </c>
      <c r="R1237" s="176">
        <v>6499.4768689442426</v>
      </c>
      <c r="S1237" s="176">
        <v>214790.82294525113</v>
      </c>
      <c r="T1237" s="176">
        <v>156511.65603368892</v>
      </c>
      <c r="U1237" s="176">
        <v>93783.418644037796</v>
      </c>
      <c r="V1237" s="2"/>
      <c r="W1237" s="176">
        <v>-1030.6977153599728</v>
      </c>
      <c r="X1237" s="176">
        <v>-17271.716293326812</v>
      </c>
      <c r="Y1237" s="176">
        <v>-38845.167944368906</v>
      </c>
      <c r="Z1237" s="176">
        <v>-21400.962583563291</v>
      </c>
      <c r="AA1237" s="2"/>
      <c r="AB1237" s="175">
        <v>-54723.468549817509</v>
      </c>
      <c r="AC1237" s="175">
        <v>-177401.26576231886</v>
      </c>
      <c r="AD1237" s="175">
        <v>-150226.47815209487</v>
      </c>
      <c r="AE1237" s="175">
        <v>-172910.78815747867</v>
      </c>
    </row>
    <row r="1238" spans="1:31">
      <c r="A1238" s="1">
        <v>1231</v>
      </c>
      <c r="B1238" s="176">
        <f>'T Revenue'!B1235-'Year 0'!G$8+'Year 0'!G$122</f>
        <v>-34624.722287766868</v>
      </c>
      <c r="C1238" s="176">
        <f>'T Revenue'!C1235-'Revenue Requirement'!C$4+'Revenue Requirement'!C$33</f>
        <v>192560.62416318152</v>
      </c>
      <c r="D1238" s="176">
        <f>'T Revenue'!D1235-'Revenue Requirement'!D$4+'Revenue Requirement'!D$33</f>
        <v>124946.04438039986</v>
      </c>
      <c r="E1238" s="176">
        <f>'T Revenue'!E1235-'Revenue Requirement'!E$4+'Revenue Requirement'!E$33</f>
        <v>84679.329733231571</v>
      </c>
      <c r="G1238" s="179" t="e">
        <f ca="1"/>
        <v>#NAME?</v>
      </c>
      <c r="H1238" s="179" t="e">
        <f ca="1"/>
        <v>#NAME?</v>
      </c>
      <c r="I1238" s="179" t="e">
        <f ca="1"/>
        <v>#NAME?</v>
      </c>
      <c r="J1238" s="179" t="e">
        <f ca="1"/>
        <v>#NAME?</v>
      </c>
      <c r="L1238" s="175">
        <f>NR_to_Cash!C$9</f>
        <v>-54723.468549817509</v>
      </c>
      <c r="M1238" s="175">
        <f>NR_to_Cash!D$9</f>
        <v>-177401.26576231886</v>
      </c>
      <c r="N1238" s="175">
        <f>NR_to_Cash!E$9</f>
        <v>-150226.47815209487</v>
      </c>
      <c r="O1238" s="175">
        <f>NR_to_Cash!F$9</f>
        <v>-172910.78815747867</v>
      </c>
      <c r="Q1238" s="1">
        <v>1231</v>
      </c>
      <c r="R1238" s="176">
        <v>-34624.722287766868</v>
      </c>
      <c r="S1238" s="176">
        <v>192560.62416318152</v>
      </c>
      <c r="T1238" s="176">
        <v>124946.04438039986</v>
      </c>
      <c r="U1238" s="176">
        <v>84679.329733231571</v>
      </c>
      <c r="V1238" s="2"/>
      <c r="W1238" s="176">
        <v>-29294.500352207688</v>
      </c>
      <c r="X1238" s="176">
        <v>-20136.0787596968</v>
      </c>
      <c r="Y1238" s="176">
        <v>9798.2363001909107</v>
      </c>
      <c r="Z1238" s="176">
        <v>11907.80635038414</v>
      </c>
      <c r="AA1238" s="2"/>
      <c r="AB1238" s="175">
        <v>-54723.468549817509</v>
      </c>
      <c r="AC1238" s="175">
        <v>-177401.26576231886</v>
      </c>
      <c r="AD1238" s="175">
        <v>-150226.47815209487</v>
      </c>
      <c r="AE1238" s="175">
        <v>-172910.78815747867</v>
      </c>
    </row>
    <row r="1239" spans="1:31">
      <c r="A1239" s="1">
        <v>1232</v>
      </c>
      <c r="B1239" s="176">
        <f>'T Revenue'!B1236-'Year 0'!G$8+'Year 0'!G$122</f>
        <v>-3506.5581511144992</v>
      </c>
      <c r="C1239" s="176">
        <f>'T Revenue'!C1236-'Revenue Requirement'!C$4+'Revenue Requirement'!C$33</f>
        <v>220491.13946453645</v>
      </c>
      <c r="D1239" s="176">
        <f>'T Revenue'!D1236-'Revenue Requirement'!D$4+'Revenue Requirement'!D$33</f>
        <v>159839.07564585912</v>
      </c>
      <c r="E1239" s="176">
        <f>'T Revenue'!E1236-'Revenue Requirement'!E$4+'Revenue Requirement'!E$33</f>
        <v>90304.9720347689</v>
      </c>
      <c r="G1239" s="179" t="e">
        <f ca="1"/>
        <v>#NAME?</v>
      </c>
      <c r="H1239" s="179" t="e">
        <f ca="1"/>
        <v>#NAME?</v>
      </c>
      <c r="I1239" s="179" t="e">
        <f ca="1"/>
        <v>#NAME?</v>
      </c>
      <c r="J1239" s="179" t="e">
        <f ca="1"/>
        <v>#NAME?</v>
      </c>
      <c r="L1239" s="175">
        <f>NR_to_Cash!C$9</f>
        <v>-54723.468549817509</v>
      </c>
      <c r="M1239" s="175">
        <f>NR_to_Cash!D$9</f>
        <v>-177401.26576231886</v>
      </c>
      <c r="N1239" s="175">
        <f>NR_to_Cash!E$9</f>
        <v>-150226.47815209487</v>
      </c>
      <c r="O1239" s="175">
        <f>NR_to_Cash!F$9</f>
        <v>-172910.78815747867</v>
      </c>
      <c r="Q1239" s="1">
        <v>1232</v>
      </c>
      <c r="R1239" s="176">
        <v>-3506.5581511144992</v>
      </c>
      <c r="S1239" s="176">
        <v>220491.13946453645</v>
      </c>
      <c r="T1239" s="176">
        <v>159839.07564585912</v>
      </c>
      <c r="U1239" s="176">
        <v>90304.9720347689</v>
      </c>
      <c r="V1239" s="2"/>
      <c r="W1239" s="176">
        <v>10918.420759628178</v>
      </c>
      <c r="X1239" s="176">
        <v>-22288.716609835858</v>
      </c>
      <c r="Y1239" s="176">
        <v>-34911.373872525292</v>
      </c>
      <c r="Z1239" s="176">
        <v>3452.9652433688752</v>
      </c>
      <c r="AA1239" s="2"/>
      <c r="AB1239" s="175">
        <v>-54723.468549817509</v>
      </c>
      <c r="AC1239" s="175">
        <v>-177401.26576231886</v>
      </c>
      <c r="AD1239" s="175">
        <v>-150226.47815209487</v>
      </c>
      <c r="AE1239" s="175">
        <v>-172910.78815747867</v>
      </c>
    </row>
    <row r="1240" spans="1:31">
      <c r="A1240" s="1">
        <v>1233</v>
      </c>
      <c r="B1240" s="176">
        <f>'T Revenue'!B1237-'Year 0'!G$8+'Year 0'!G$122</f>
        <v>3314.370373638114</v>
      </c>
      <c r="C1240" s="176">
        <f>'T Revenue'!C1237-'Revenue Requirement'!C$4+'Revenue Requirement'!C$33</f>
        <v>234683.50452944147</v>
      </c>
      <c r="D1240" s="176">
        <f>'T Revenue'!D1237-'Revenue Requirement'!D$4+'Revenue Requirement'!D$33</f>
        <v>215162.03005687706</v>
      </c>
      <c r="E1240" s="176">
        <f>'T Revenue'!E1237-'Revenue Requirement'!E$4+'Revenue Requirement'!E$33</f>
        <v>129548.43155622855</v>
      </c>
      <c r="G1240" s="179" t="e">
        <f ca="1"/>
        <v>#NAME?</v>
      </c>
      <c r="H1240" s="179" t="e">
        <f ca="1"/>
        <v>#NAME?</v>
      </c>
      <c r="I1240" s="179" t="e">
        <f ca="1"/>
        <v>#NAME?</v>
      </c>
      <c r="J1240" s="179" t="e">
        <f ca="1"/>
        <v>#NAME?</v>
      </c>
      <c r="L1240" s="175">
        <f>NR_to_Cash!C$9</f>
        <v>-54723.468549817509</v>
      </c>
      <c r="M1240" s="175">
        <f>NR_to_Cash!D$9</f>
        <v>-177401.26576231886</v>
      </c>
      <c r="N1240" s="175">
        <f>NR_to_Cash!E$9</f>
        <v>-150226.47815209487</v>
      </c>
      <c r="O1240" s="175">
        <f>NR_to_Cash!F$9</f>
        <v>-172910.78815747867</v>
      </c>
      <c r="Q1240" s="1">
        <v>1233</v>
      </c>
      <c r="R1240" s="176">
        <v>3314.370373638114</v>
      </c>
      <c r="S1240" s="176">
        <v>234683.50452944147</v>
      </c>
      <c r="T1240" s="176">
        <v>215162.03005687706</v>
      </c>
      <c r="U1240" s="176">
        <v>129548.43155622855</v>
      </c>
      <c r="V1240" s="2"/>
      <c r="W1240" s="176">
        <v>10706.386980228475</v>
      </c>
      <c r="X1240" s="176">
        <v>18969.306665916694</v>
      </c>
      <c r="Y1240" s="176">
        <v>-5544.8204012257047</v>
      </c>
      <c r="Z1240" s="176">
        <v>-6135.7110691408161</v>
      </c>
      <c r="AA1240" s="2"/>
      <c r="AB1240" s="175">
        <v>-54723.468549817509</v>
      </c>
      <c r="AC1240" s="175">
        <v>-177401.26576231886</v>
      </c>
      <c r="AD1240" s="175">
        <v>-150226.47815209487</v>
      </c>
      <c r="AE1240" s="175">
        <v>-172910.78815747867</v>
      </c>
    </row>
    <row r="1241" spans="1:31">
      <c r="A1241" s="1">
        <v>1234</v>
      </c>
      <c r="B1241" s="176">
        <f>'T Revenue'!B1238-'Year 0'!G$8+'Year 0'!G$122</f>
        <v>-1079.0947530998383</v>
      </c>
      <c r="C1241" s="176">
        <f>'T Revenue'!C1238-'Revenue Requirement'!C$4+'Revenue Requirement'!C$33</f>
        <v>225483.01677975431</v>
      </c>
      <c r="D1241" s="176">
        <f>'T Revenue'!D1238-'Revenue Requirement'!D$4+'Revenue Requirement'!D$33</f>
        <v>184914.26772904769</v>
      </c>
      <c r="E1241" s="176">
        <f>'T Revenue'!E1238-'Revenue Requirement'!E$4+'Revenue Requirement'!E$33</f>
        <v>127312.73630486988</v>
      </c>
      <c r="G1241" s="179" t="e">
        <f ca="1"/>
        <v>#NAME?</v>
      </c>
      <c r="H1241" s="179" t="e">
        <f ca="1"/>
        <v>#NAME?</v>
      </c>
      <c r="I1241" s="179" t="e">
        <f ca="1"/>
        <v>#NAME?</v>
      </c>
      <c r="J1241" s="179" t="e">
        <f ca="1"/>
        <v>#NAME?</v>
      </c>
      <c r="L1241" s="175">
        <f>NR_to_Cash!C$9</f>
        <v>-54723.468549817509</v>
      </c>
      <c r="M1241" s="175">
        <f>NR_to_Cash!D$9</f>
        <v>-177401.26576231886</v>
      </c>
      <c r="N1241" s="175">
        <f>NR_to_Cash!E$9</f>
        <v>-150226.47815209487</v>
      </c>
      <c r="O1241" s="175">
        <f>NR_to_Cash!F$9</f>
        <v>-172910.78815747867</v>
      </c>
      <c r="Q1241" s="1">
        <v>1234</v>
      </c>
      <c r="R1241" s="176">
        <v>-1079.0947530998383</v>
      </c>
      <c r="S1241" s="176">
        <v>225483.01677975431</v>
      </c>
      <c r="T1241" s="176">
        <v>184914.26772904769</v>
      </c>
      <c r="U1241" s="176">
        <v>127312.73630486988</v>
      </c>
      <c r="V1241" s="2"/>
      <c r="W1241" s="176">
        <v>-33588.697636697092</v>
      </c>
      <c r="X1241" s="176">
        <v>-47452.78702309588</v>
      </c>
      <c r="Y1241" s="176">
        <v>-43683.82941703801</v>
      </c>
      <c r="Z1241" s="176">
        <v>-40379.225694071967</v>
      </c>
      <c r="AA1241" s="2"/>
      <c r="AB1241" s="175">
        <v>-54723.468549817509</v>
      </c>
      <c r="AC1241" s="175">
        <v>-177401.26576231886</v>
      </c>
      <c r="AD1241" s="175">
        <v>-150226.47815209487</v>
      </c>
      <c r="AE1241" s="175">
        <v>-172910.78815747867</v>
      </c>
    </row>
    <row r="1242" spans="1:31">
      <c r="A1242" s="1">
        <v>1235</v>
      </c>
      <c r="B1242" s="176">
        <f>'T Revenue'!B1239-'Year 0'!G$8+'Year 0'!G$122</f>
        <v>5317.394334733719</v>
      </c>
      <c r="C1242" s="176">
        <f>'T Revenue'!C1239-'Revenue Requirement'!C$4+'Revenue Requirement'!C$33</f>
        <v>214311.33641222701</v>
      </c>
      <c r="D1242" s="176">
        <f>'T Revenue'!D1239-'Revenue Requirement'!D$4+'Revenue Requirement'!D$33</f>
        <v>193365.84091371461</v>
      </c>
      <c r="E1242" s="176">
        <f>'T Revenue'!E1239-'Revenue Requirement'!E$4+'Revenue Requirement'!E$33</f>
        <v>141601.15116860531</v>
      </c>
      <c r="G1242" s="179" t="e">
        <f ca="1"/>
        <v>#NAME?</v>
      </c>
      <c r="H1242" s="179" t="e">
        <f ca="1"/>
        <v>#NAME?</v>
      </c>
      <c r="I1242" s="179" t="e">
        <f ca="1"/>
        <v>#NAME?</v>
      </c>
      <c r="J1242" s="179" t="e">
        <f ca="1"/>
        <v>#NAME?</v>
      </c>
      <c r="L1242" s="175">
        <f>NR_to_Cash!C$9</f>
        <v>-54723.468549817509</v>
      </c>
      <c r="M1242" s="175">
        <f>NR_to_Cash!D$9</f>
        <v>-177401.26576231886</v>
      </c>
      <c r="N1242" s="175">
        <f>NR_to_Cash!E$9</f>
        <v>-150226.47815209487</v>
      </c>
      <c r="O1242" s="175">
        <f>NR_to_Cash!F$9</f>
        <v>-172910.78815747867</v>
      </c>
      <c r="Q1242" s="1">
        <v>1235</v>
      </c>
      <c r="R1242" s="176">
        <v>5317.394334733719</v>
      </c>
      <c r="S1242" s="176">
        <v>214311.33641222701</v>
      </c>
      <c r="T1242" s="176">
        <v>193365.84091371461</v>
      </c>
      <c r="U1242" s="176">
        <v>141601.15116860531</v>
      </c>
      <c r="V1242" s="2"/>
      <c r="W1242" s="176">
        <v>-49230.427250265493</v>
      </c>
      <c r="X1242" s="176">
        <v>-42359.772496274672</v>
      </c>
      <c r="Y1242" s="176">
        <v>15978.253915704088</v>
      </c>
      <c r="Z1242" s="176">
        <v>13513.361645083642</v>
      </c>
      <c r="AA1242" s="2"/>
      <c r="AB1242" s="175">
        <v>-54723.468549817509</v>
      </c>
      <c r="AC1242" s="175">
        <v>-177401.26576231886</v>
      </c>
      <c r="AD1242" s="175">
        <v>-150226.47815209487</v>
      </c>
      <c r="AE1242" s="175">
        <v>-172910.78815747867</v>
      </c>
    </row>
    <row r="1243" spans="1:31">
      <c r="A1243" s="1">
        <v>1236</v>
      </c>
      <c r="B1243" s="176">
        <f>'T Revenue'!B1240-'Year 0'!G$8+'Year 0'!G$122</f>
        <v>-13351.52785988641</v>
      </c>
      <c r="C1243" s="176">
        <f>'T Revenue'!C1240-'Revenue Requirement'!C$4+'Revenue Requirement'!C$33</f>
        <v>232450.36777564441</v>
      </c>
      <c r="D1243" s="176">
        <f>'T Revenue'!D1240-'Revenue Requirement'!D$4+'Revenue Requirement'!D$33</f>
        <v>176158.14388502482</v>
      </c>
      <c r="E1243" s="176">
        <f>'T Revenue'!E1240-'Revenue Requirement'!E$4+'Revenue Requirement'!E$33</f>
        <v>98053.02012382308</v>
      </c>
      <c r="G1243" s="179" t="e">
        <f ca="1"/>
        <v>#NAME?</v>
      </c>
      <c r="H1243" s="179" t="e">
        <f ca="1"/>
        <v>#NAME?</v>
      </c>
      <c r="I1243" s="179" t="e">
        <f ca="1"/>
        <v>#NAME?</v>
      </c>
      <c r="J1243" s="179" t="e">
        <f ca="1"/>
        <v>#NAME?</v>
      </c>
      <c r="L1243" s="175">
        <f>NR_to_Cash!C$9</f>
        <v>-54723.468549817509</v>
      </c>
      <c r="M1243" s="175">
        <f>NR_to_Cash!D$9</f>
        <v>-177401.26576231886</v>
      </c>
      <c r="N1243" s="175">
        <f>NR_to_Cash!E$9</f>
        <v>-150226.47815209487</v>
      </c>
      <c r="O1243" s="175">
        <f>NR_to_Cash!F$9</f>
        <v>-172910.78815747867</v>
      </c>
      <c r="Q1243" s="1">
        <v>1236</v>
      </c>
      <c r="R1243" s="176">
        <v>-13351.52785988641</v>
      </c>
      <c r="S1243" s="176">
        <v>232450.36777564441</v>
      </c>
      <c r="T1243" s="176">
        <v>176158.14388502482</v>
      </c>
      <c r="U1243" s="176">
        <v>98053.02012382308</v>
      </c>
      <c r="V1243" s="2"/>
      <c r="W1243" s="176">
        <v>-10296.613894749084</v>
      </c>
      <c r="X1243" s="176">
        <v>-38012.232699988876</v>
      </c>
      <c r="Y1243" s="176">
        <v>-12256.173463664716</v>
      </c>
      <c r="Z1243" s="176">
        <v>-14311.949136548908</v>
      </c>
      <c r="AA1243" s="2"/>
      <c r="AB1243" s="175">
        <v>-54723.468549817509</v>
      </c>
      <c r="AC1243" s="175">
        <v>-177401.26576231886</v>
      </c>
      <c r="AD1243" s="175">
        <v>-150226.47815209487</v>
      </c>
      <c r="AE1243" s="175">
        <v>-172910.78815747867</v>
      </c>
    </row>
    <row r="1244" spans="1:31">
      <c r="A1244" s="1">
        <v>1237</v>
      </c>
      <c r="B1244" s="176">
        <f>'T Revenue'!B1241-'Year 0'!G$8+'Year 0'!G$122</f>
        <v>6119.7305893944576</v>
      </c>
      <c r="C1244" s="176">
        <f>'T Revenue'!C1241-'Revenue Requirement'!C$4+'Revenue Requirement'!C$33</f>
        <v>232471.63105370454</v>
      </c>
      <c r="D1244" s="176">
        <f>'T Revenue'!D1241-'Revenue Requirement'!D$4+'Revenue Requirement'!D$33</f>
        <v>158273.50647155708</v>
      </c>
      <c r="E1244" s="176">
        <f>'T Revenue'!E1241-'Revenue Requirement'!E$4+'Revenue Requirement'!E$33</f>
        <v>84622.382312243804</v>
      </c>
      <c r="G1244" s="179" t="e">
        <f ca="1"/>
        <v>#NAME?</v>
      </c>
      <c r="H1244" s="179" t="e">
        <f ca="1"/>
        <v>#NAME?</v>
      </c>
      <c r="I1244" s="179" t="e">
        <f ca="1"/>
        <v>#NAME?</v>
      </c>
      <c r="J1244" s="179" t="e">
        <f ca="1"/>
        <v>#NAME?</v>
      </c>
      <c r="L1244" s="175">
        <f>NR_to_Cash!C$9</f>
        <v>-54723.468549817509</v>
      </c>
      <c r="M1244" s="175">
        <f>NR_to_Cash!D$9</f>
        <v>-177401.26576231886</v>
      </c>
      <c r="N1244" s="175">
        <f>NR_to_Cash!E$9</f>
        <v>-150226.47815209487</v>
      </c>
      <c r="O1244" s="175">
        <f>NR_to_Cash!F$9</f>
        <v>-172910.78815747867</v>
      </c>
      <c r="Q1244" s="1">
        <v>1237</v>
      </c>
      <c r="R1244" s="176">
        <v>6119.7305893944576</v>
      </c>
      <c r="S1244" s="176">
        <v>232471.63105370454</v>
      </c>
      <c r="T1244" s="176">
        <v>158273.50647155708</v>
      </c>
      <c r="U1244" s="176">
        <v>84622.382312243804</v>
      </c>
      <c r="V1244" s="2"/>
      <c r="W1244" s="176">
        <v>3109.8546955026686</v>
      </c>
      <c r="X1244" s="176">
        <v>-51457.596303454135</v>
      </c>
      <c r="Y1244" s="176">
        <v>-6932.011429740116</v>
      </c>
      <c r="Z1244" s="176">
        <v>-6119.982890088344</v>
      </c>
      <c r="AA1244" s="2"/>
      <c r="AB1244" s="175">
        <v>-54723.468549817509</v>
      </c>
      <c r="AC1244" s="175">
        <v>-177401.26576231886</v>
      </c>
      <c r="AD1244" s="175">
        <v>-150226.47815209487</v>
      </c>
      <c r="AE1244" s="175">
        <v>-172910.78815747867</v>
      </c>
    </row>
    <row r="1245" spans="1:31">
      <c r="A1245" s="1">
        <v>1238</v>
      </c>
      <c r="B1245" s="176">
        <f>'T Revenue'!B1242-'Year 0'!G$8+'Year 0'!G$122</f>
        <v>-11231.784854174824</v>
      </c>
      <c r="C1245" s="176">
        <f>'T Revenue'!C1242-'Revenue Requirement'!C$4+'Revenue Requirement'!C$33</f>
        <v>244078.09512437438</v>
      </c>
      <c r="D1245" s="176">
        <f>'T Revenue'!D1242-'Revenue Requirement'!D$4+'Revenue Requirement'!D$33</f>
        <v>163149.86275556381</v>
      </c>
      <c r="E1245" s="176">
        <f>'T Revenue'!E1242-'Revenue Requirement'!E$4+'Revenue Requirement'!E$33</f>
        <v>147209.34486940899</v>
      </c>
      <c r="G1245" s="179" t="e">
        <f ca="1"/>
        <v>#NAME?</v>
      </c>
      <c r="H1245" s="179" t="e">
        <f ca="1"/>
        <v>#NAME?</v>
      </c>
      <c r="I1245" s="179" t="e">
        <f ca="1"/>
        <v>#NAME?</v>
      </c>
      <c r="J1245" s="179" t="e">
        <f ca="1"/>
        <v>#NAME?</v>
      </c>
      <c r="L1245" s="175">
        <f>NR_to_Cash!C$9</f>
        <v>-54723.468549817509</v>
      </c>
      <c r="M1245" s="175">
        <f>NR_to_Cash!D$9</f>
        <v>-177401.26576231886</v>
      </c>
      <c r="N1245" s="175">
        <f>NR_to_Cash!E$9</f>
        <v>-150226.47815209487</v>
      </c>
      <c r="O1245" s="175">
        <f>NR_to_Cash!F$9</f>
        <v>-172910.78815747867</v>
      </c>
      <c r="Q1245" s="1">
        <v>1238</v>
      </c>
      <c r="R1245" s="176">
        <v>-11231.784854174824</v>
      </c>
      <c r="S1245" s="176">
        <v>244078.09512437438</v>
      </c>
      <c r="T1245" s="176">
        <v>163149.86275556381</v>
      </c>
      <c r="U1245" s="176">
        <v>147209.34486940899</v>
      </c>
      <c r="V1245" s="2"/>
      <c r="W1245" s="176">
        <v>-18891.726636660285</v>
      </c>
      <c r="X1245" s="176">
        <v>6984.4859220087528</v>
      </c>
      <c r="Y1245" s="176">
        <v>-6833.8513520881534</v>
      </c>
      <c r="Z1245" s="176">
        <v>-23394.187721146969</v>
      </c>
      <c r="AA1245" s="2"/>
      <c r="AB1245" s="175">
        <v>-54723.468549817509</v>
      </c>
      <c r="AC1245" s="175">
        <v>-177401.26576231886</v>
      </c>
      <c r="AD1245" s="175">
        <v>-150226.47815209487</v>
      </c>
      <c r="AE1245" s="175">
        <v>-172910.78815747867</v>
      </c>
    </row>
    <row r="1246" spans="1:31">
      <c r="A1246" s="1">
        <v>1239</v>
      </c>
      <c r="B1246" s="176">
        <f>'T Revenue'!B1243-'Year 0'!G$8+'Year 0'!G$122</f>
        <v>-6761.5736427656375</v>
      </c>
      <c r="C1246" s="176">
        <f>'T Revenue'!C1243-'Revenue Requirement'!C$4+'Revenue Requirement'!C$33</f>
        <v>214710.51924909838</v>
      </c>
      <c r="D1246" s="176">
        <f>'T Revenue'!D1243-'Revenue Requirement'!D$4+'Revenue Requirement'!D$33</f>
        <v>170716.71466135257</v>
      </c>
      <c r="E1246" s="176">
        <f>'T Revenue'!E1243-'Revenue Requirement'!E$4+'Revenue Requirement'!E$33</f>
        <v>89134.420725925593</v>
      </c>
      <c r="G1246" s="179" t="e">
        <f ca="1"/>
        <v>#NAME?</v>
      </c>
      <c r="H1246" s="179" t="e">
        <f ca="1"/>
        <v>#NAME?</v>
      </c>
      <c r="I1246" s="179" t="e">
        <f ca="1"/>
        <v>#NAME?</v>
      </c>
      <c r="J1246" s="179" t="e">
        <f ca="1"/>
        <v>#NAME?</v>
      </c>
      <c r="L1246" s="175">
        <f>NR_to_Cash!C$9</f>
        <v>-54723.468549817509</v>
      </c>
      <c r="M1246" s="175">
        <f>NR_to_Cash!D$9</f>
        <v>-177401.26576231886</v>
      </c>
      <c r="N1246" s="175">
        <f>NR_to_Cash!E$9</f>
        <v>-150226.47815209487</v>
      </c>
      <c r="O1246" s="175">
        <f>NR_to_Cash!F$9</f>
        <v>-172910.78815747867</v>
      </c>
      <c r="Q1246" s="1">
        <v>1239</v>
      </c>
      <c r="R1246" s="176">
        <v>-6761.5736427656375</v>
      </c>
      <c r="S1246" s="176">
        <v>214710.51924909838</v>
      </c>
      <c r="T1246" s="176">
        <v>170716.71466135257</v>
      </c>
      <c r="U1246" s="176">
        <v>89134.420725925593</v>
      </c>
      <c r="V1246" s="2"/>
      <c r="W1246" s="176">
        <v>7604.1199640171835</v>
      </c>
      <c r="X1246" s="176">
        <v>-3200.9014804956969</v>
      </c>
      <c r="Y1246" s="176">
        <v>7944.9350468262564</v>
      </c>
      <c r="Z1246" s="176">
        <v>4100.5269230778795</v>
      </c>
      <c r="AA1246" s="2"/>
      <c r="AB1246" s="175">
        <v>-54723.468549817509</v>
      </c>
      <c r="AC1246" s="175">
        <v>-177401.26576231886</v>
      </c>
      <c r="AD1246" s="175">
        <v>-150226.47815209487</v>
      </c>
      <c r="AE1246" s="175">
        <v>-172910.78815747867</v>
      </c>
    </row>
    <row r="1247" spans="1:31">
      <c r="A1247" s="1">
        <v>1240</v>
      </c>
      <c r="B1247" s="176">
        <f>'T Revenue'!B1244-'Year 0'!G$8+'Year 0'!G$122</f>
        <v>13890.689474050188</v>
      </c>
      <c r="C1247" s="176">
        <f>'T Revenue'!C1244-'Revenue Requirement'!C$4+'Revenue Requirement'!C$33</f>
        <v>255626.27528046677</v>
      </c>
      <c r="D1247" s="176">
        <f>'T Revenue'!D1244-'Revenue Requirement'!D$4+'Revenue Requirement'!D$33</f>
        <v>153713.0958129447</v>
      </c>
      <c r="E1247" s="176">
        <f>'T Revenue'!E1244-'Revenue Requirement'!E$4+'Revenue Requirement'!E$33</f>
        <v>37094.053738285089</v>
      </c>
      <c r="G1247" s="179" t="e">
        <f ca="1"/>
        <v>#NAME?</v>
      </c>
      <c r="H1247" s="179" t="e">
        <f ca="1"/>
        <v>#NAME?</v>
      </c>
      <c r="I1247" s="179" t="e">
        <f ca="1"/>
        <v>#NAME?</v>
      </c>
      <c r="J1247" s="179" t="e">
        <f ca="1"/>
        <v>#NAME?</v>
      </c>
      <c r="L1247" s="175">
        <f>NR_to_Cash!C$9</f>
        <v>-54723.468549817509</v>
      </c>
      <c r="M1247" s="175">
        <f>NR_to_Cash!D$9</f>
        <v>-177401.26576231886</v>
      </c>
      <c r="N1247" s="175">
        <f>NR_to_Cash!E$9</f>
        <v>-150226.47815209487</v>
      </c>
      <c r="O1247" s="175">
        <f>NR_to_Cash!F$9</f>
        <v>-172910.78815747867</v>
      </c>
      <c r="Q1247" s="1">
        <v>1240</v>
      </c>
      <c r="R1247" s="176">
        <v>13890.689474050188</v>
      </c>
      <c r="S1247" s="176">
        <v>255626.27528046677</v>
      </c>
      <c r="T1247" s="176">
        <v>153713.0958129447</v>
      </c>
      <c r="U1247" s="176">
        <v>37094.053738285089</v>
      </c>
      <c r="V1247" s="2"/>
      <c r="W1247" s="176">
        <v>-1420.3104508470278</v>
      </c>
      <c r="X1247" s="176">
        <v>24501.195186650148</v>
      </c>
      <c r="Y1247" s="176">
        <v>-18641.541172712808</v>
      </c>
      <c r="Z1247" s="176">
        <v>-18039.128067765385</v>
      </c>
      <c r="AA1247" s="2"/>
      <c r="AB1247" s="175">
        <v>-54723.468549817509</v>
      </c>
      <c r="AC1247" s="175">
        <v>-177401.26576231886</v>
      </c>
      <c r="AD1247" s="175">
        <v>-150226.47815209487</v>
      </c>
      <c r="AE1247" s="175">
        <v>-172910.78815747867</v>
      </c>
    </row>
    <row r="1248" spans="1:31">
      <c r="A1248" s="1">
        <v>1241</v>
      </c>
      <c r="B1248" s="176">
        <f>'T Revenue'!B1245-'Year 0'!G$8+'Year 0'!G$122</f>
        <v>18096.434224809986</v>
      </c>
      <c r="C1248" s="176">
        <f>'T Revenue'!C1245-'Revenue Requirement'!C$4+'Revenue Requirement'!C$33</f>
        <v>242293.11968128732</v>
      </c>
      <c r="D1248" s="176">
        <f>'T Revenue'!D1245-'Revenue Requirement'!D$4+'Revenue Requirement'!D$33</f>
        <v>168778.23420963204</v>
      </c>
      <c r="E1248" s="176">
        <f>'T Revenue'!E1245-'Revenue Requirement'!E$4+'Revenue Requirement'!E$33</f>
        <v>101467.6463341834</v>
      </c>
      <c r="G1248" s="179" t="e">
        <f ca="1"/>
        <v>#NAME?</v>
      </c>
      <c r="H1248" s="179" t="e">
        <f ca="1"/>
        <v>#NAME?</v>
      </c>
      <c r="I1248" s="179" t="e">
        <f ca="1"/>
        <v>#NAME?</v>
      </c>
      <c r="J1248" s="179" t="e">
        <f ca="1"/>
        <v>#NAME?</v>
      </c>
      <c r="L1248" s="175">
        <f>NR_to_Cash!C$9</f>
        <v>-54723.468549817509</v>
      </c>
      <c r="M1248" s="175">
        <f>NR_to_Cash!D$9</f>
        <v>-177401.26576231886</v>
      </c>
      <c r="N1248" s="175">
        <f>NR_to_Cash!E$9</f>
        <v>-150226.47815209487</v>
      </c>
      <c r="O1248" s="175">
        <f>NR_to_Cash!F$9</f>
        <v>-172910.78815747867</v>
      </c>
      <c r="Q1248" s="1">
        <v>1241</v>
      </c>
      <c r="R1248" s="176">
        <v>18096.434224809986</v>
      </c>
      <c r="S1248" s="176">
        <v>242293.11968128732</v>
      </c>
      <c r="T1248" s="176">
        <v>168778.23420963204</v>
      </c>
      <c r="U1248" s="176">
        <v>101467.6463341834</v>
      </c>
      <c r="V1248" s="2"/>
      <c r="W1248" s="176">
        <v>3611.4445228650002</v>
      </c>
      <c r="X1248" s="176">
        <v>-6765.4216921841726</v>
      </c>
      <c r="Y1248" s="176">
        <v>-34290.834967960836</v>
      </c>
      <c r="Z1248" s="176">
        <v>13293.665091512725</v>
      </c>
      <c r="AA1248" s="2"/>
      <c r="AB1248" s="175">
        <v>-54723.468549817509</v>
      </c>
      <c r="AC1248" s="175">
        <v>-177401.26576231886</v>
      </c>
      <c r="AD1248" s="175">
        <v>-150226.47815209487</v>
      </c>
      <c r="AE1248" s="175">
        <v>-172910.78815747867</v>
      </c>
    </row>
    <row r="1249" spans="1:31">
      <c r="A1249" s="1">
        <v>1242</v>
      </c>
      <c r="B1249" s="176">
        <f>'T Revenue'!B1246-'Year 0'!G$8+'Year 0'!G$122</f>
        <v>-19321.422191785648</v>
      </c>
      <c r="C1249" s="176">
        <f>'T Revenue'!C1246-'Revenue Requirement'!C$4+'Revenue Requirement'!C$33</f>
        <v>236467.17616559658</v>
      </c>
      <c r="D1249" s="176">
        <f>'T Revenue'!D1246-'Revenue Requirement'!D$4+'Revenue Requirement'!D$33</f>
        <v>139192.90552939149</v>
      </c>
      <c r="E1249" s="176">
        <f>'T Revenue'!E1246-'Revenue Requirement'!E$4+'Revenue Requirement'!E$33</f>
        <v>90857.006117673591</v>
      </c>
      <c r="G1249" s="179" t="e">
        <f ca="1"/>
        <v>#NAME?</v>
      </c>
      <c r="H1249" s="179" t="e">
        <f ca="1"/>
        <v>#NAME?</v>
      </c>
      <c r="I1249" s="179" t="e">
        <f ca="1"/>
        <v>#NAME?</v>
      </c>
      <c r="J1249" s="179" t="e">
        <f ca="1"/>
        <v>#NAME?</v>
      </c>
      <c r="L1249" s="175">
        <f>NR_to_Cash!C$9</f>
        <v>-54723.468549817509</v>
      </c>
      <c r="M1249" s="175">
        <f>NR_to_Cash!D$9</f>
        <v>-177401.26576231886</v>
      </c>
      <c r="N1249" s="175">
        <f>NR_to_Cash!E$9</f>
        <v>-150226.47815209487</v>
      </c>
      <c r="O1249" s="175">
        <f>NR_to_Cash!F$9</f>
        <v>-172910.78815747867</v>
      </c>
      <c r="Q1249" s="1">
        <v>1242</v>
      </c>
      <c r="R1249" s="176">
        <v>-19321.422191785648</v>
      </c>
      <c r="S1249" s="176">
        <v>236467.17616559658</v>
      </c>
      <c r="T1249" s="176">
        <v>139192.90552939149</v>
      </c>
      <c r="U1249" s="176">
        <v>90857.006117673591</v>
      </c>
      <c r="V1249" s="2"/>
      <c r="W1249" s="176">
        <v>14138.647564171813</v>
      </c>
      <c r="X1249" s="176">
        <v>-39286.981027212692</v>
      </c>
      <c r="Y1249" s="176">
        <v>7102.9958835593425</v>
      </c>
      <c r="Z1249" s="176">
        <v>-50454.112126281718</v>
      </c>
      <c r="AA1249" s="2"/>
      <c r="AB1249" s="175">
        <v>-54723.468549817509</v>
      </c>
      <c r="AC1249" s="175">
        <v>-177401.26576231886</v>
      </c>
      <c r="AD1249" s="175">
        <v>-150226.47815209487</v>
      </c>
      <c r="AE1249" s="175">
        <v>-172910.78815747867</v>
      </c>
    </row>
    <row r="1250" spans="1:31">
      <c r="A1250" s="1">
        <v>1243</v>
      </c>
      <c r="B1250" s="176">
        <f>'T Revenue'!B1247-'Year 0'!G$8+'Year 0'!G$122</f>
        <v>35032.76264201384</v>
      </c>
      <c r="C1250" s="176">
        <f>'T Revenue'!C1247-'Revenue Requirement'!C$4+'Revenue Requirement'!C$33</f>
        <v>282162.7109770081</v>
      </c>
      <c r="D1250" s="176">
        <f>'T Revenue'!D1247-'Revenue Requirement'!D$4+'Revenue Requirement'!D$33</f>
        <v>163486.70552638918</v>
      </c>
      <c r="E1250" s="176">
        <f>'T Revenue'!E1247-'Revenue Requirement'!E$4+'Revenue Requirement'!E$33</f>
        <v>143966.93589149741</v>
      </c>
      <c r="G1250" s="179" t="e">
        <f ca="1"/>
        <v>#NAME?</v>
      </c>
      <c r="H1250" s="179" t="e">
        <f ca="1"/>
        <v>#NAME?</v>
      </c>
      <c r="I1250" s="179" t="e">
        <f ca="1"/>
        <v>#NAME?</v>
      </c>
      <c r="J1250" s="179" t="e">
        <f ca="1"/>
        <v>#NAME?</v>
      </c>
      <c r="L1250" s="175">
        <f>NR_to_Cash!C$9</f>
        <v>-54723.468549817509</v>
      </c>
      <c r="M1250" s="175">
        <f>NR_to_Cash!D$9</f>
        <v>-177401.26576231886</v>
      </c>
      <c r="N1250" s="175">
        <f>NR_to_Cash!E$9</f>
        <v>-150226.47815209487</v>
      </c>
      <c r="O1250" s="175">
        <f>NR_to_Cash!F$9</f>
        <v>-172910.78815747867</v>
      </c>
      <c r="Q1250" s="1">
        <v>1243</v>
      </c>
      <c r="R1250" s="176">
        <v>35032.76264201384</v>
      </c>
      <c r="S1250" s="176">
        <v>282162.7109770081</v>
      </c>
      <c r="T1250" s="176">
        <v>163486.70552638918</v>
      </c>
      <c r="U1250" s="176">
        <v>143966.93589149741</v>
      </c>
      <c r="V1250" s="2"/>
      <c r="W1250" s="176">
        <v>-17126.975615530391</v>
      </c>
      <c r="X1250" s="176">
        <v>-11703.765395126538</v>
      </c>
      <c r="Y1250" s="176">
        <v>7277.951645789668</v>
      </c>
      <c r="Z1250" s="176">
        <v>-47120.369995614281</v>
      </c>
      <c r="AA1250" s="2"/>
      <c r="AB1250" s="175">
        <v>-54723.468549817509</v>
      </c>
      <c r="AC1250" s="175">
        <v>-177401.26576231886</v>
      </c>
      <c r="AD1250" s="175">
        <v>-150226.47815209487</v>
      </c>
      <c r="AE1250" s="175">
        <v>-172910.78815747867</v>
      </c>
    </row>
    <row r="1251" spans="1:31">
      <c r="A1251" s="1">
        <v>1244</v>
      </c>
      <c r="B1251" s="176">
        <f>'T Revenue'!B1248-'Year 0'!G$8+'Year 0'!G$122</f>
        <v>-1005.0296806576662</v>
      </c>
      <c r="C1251" s="176">
        <f>'T Revenue'!C1248-'Revenue Requirement'!C$4+'Revenue Requirement'!C$33</f>
        <v>232133.28734447877</v>
      </c>
      <c r="D1251" s="176">
        <f>'T Revenue'!D1248-'Revenue Requirement'!D$4+'Revenue Requirement'!D$33</f>
        <v>128015.92433821154</v>
      </c>
      <c r="E1251" s="176">
        <f>'T Revenue'!E1248-'Revenue Requirement'!E$4+'Revenue Requirement'!E$33</f>
        <v>162957.15745815542</v>
      </c>
      <c r="G1251" s="179" t="e">
        <f ca="1"/>
        <v>#NAME?</v>
      </c>
      <c r="H1251" s="179" t="e">
        <f ca="1"/>
        <v>#NAME?</v>
      </c>
      <c r="I1251" s="179" t="e">
        <f ca="1"/>
        <v>#NAME?</v>
      </c>
      <c r="J1251" s="179" t="e">
        <f ca="1"/>
        <v>#NAME?</v>
      </c>
      <c r="L1251" s="175">
        <f>NR_to_Cash!C$9</f>
        <v>-54723.468549817509</v>
      </c>
      <c r="M1251" s="175">
        <f>NR_to_Cash!D$9</f>
        <v>-177401.26576231886</v>
      </c>
      <c r="N1251" s="175">
        <f>NR_to_Cash!E$9</f>
        <v>-150226.47815209487</v>
      </c>
      <c r="O1251" s="175">
        <f>NR_to_Cash!F$9</f>
        <v>-172910.78815747867</v>
      </c>
      <c r="Q1251" s="1">
        <v>1244</v>
      </c>
      <c r="R1251" s="176">
        <v>-1005.0296806576662</v>
      </c>
      <c r="S1251" s="176">
        <v>232133.28734447877</v>
      </c>
      <c r="T1251" s="176">
        <v>128015.92433821154</v>
      </c>
      <c r="U1251" s="176">
        <v>162957.15745815542</v>
      </c>
      <c r="V1251" s="2"/>
      <c r="W1251" s="176">
        <v>21526.519506312557</v>
      </c>
      <c r="X1251" s="176">
        <v>-11965.833262428408</v>
      </c>
      <c r="Y1251" s="176">
        <v>-22283.867306309519</v>
      </c>
      <c r="Z1251" s="176">
        <v>1022.9796660260763</v>
      </c>
      <c r="AA1251" s="2"/>
      <c r="AB1251" s="175">
        <v>-54723.468549817509</v>
      </c>
      <c r="AC1251" s="175">
        <v>-177401.26576231886</v>
      </c>
      <c r="AD1251" s="175">
        <v>-150226.47815209487</v>
      </c>
      <c r="AE1251" s="175">
        <v>-172910.78815747867</v>
      </c>
    </row>
    <row r="1252" spans="1:31">
      <c r="A1252" s="1">
        <v>1245</v>
      </c>
      <c r="B1252" s="176">
        <f>'T Revenue'!B1249-'Year 0'!G$8+'Year 0'!G$122</f>
        <v>20371.362599611515</v>
      </c>
      <c r="C1252" s="176">
        <f>'T Revenue'!C1249-'Revenue Requirement'!C$4+'Revenue Requirement'!C$33</f>
        <v>267167.63474326534</v>
      </c>
      <c r="D1252" s="176">
        <f>'T Revenue'!D1249-'Revenue Requirement'!D$4+'Revenue Requirement'!D$33</f>
        <v>161274.28768191044</v>
      </c>
      <c r="E1252" s="176">
        <f>'T Revenue'!E1249-'Revenue Requirement'!E$4+'Revenue Requirement'!E$33</f>
        <v>97078.634048840497</v>
      </c>
      <c r="G1252" s="179" t="e">
        <f ca="1"/>
        <v>#NAME?</v>
      </c>
      <c r="H1252" s="179" t="e">
        <f ca="1"/>
        <v>#NAME?</v>
      </c>
      <c r="I1252" s="179" t="e">
        <f ca="1"/>
        <v>#NAME?</v>
      </c>
      <c r="J1252" s="179" t="e">
        <f ca="1"/>
        <v>#NAME?</v>
      </c>
      <c r="L1252" s="175">
        <f>NR_to_Cash!C$9</f>
        <v>-54723.468549817509</v>
      </c>
      <c r="M1252" s="175">
        <f>NR_to_Cash!D$9</f>
        <v>-177401.26576231886</v>
      </c>
      <c r="N1252" s="175">
        <f>NR_to_Cash!E$9</f>
        <v>-150226.47815209487</v>
      </c>
      <c r="O1252" s="175">
        <f>NR_to_Cash!F$9</f>
        <v>-172910.78815747867</v>
      </c>
      <c r="Q1252" s="1">
        <v>1245</v>
      </c>
      <c r="R1252" s="176">
        <v>20371.362599611515</v>
      </c>
      <c r="S1252" s="176">
        <v>267167.63474326534</v>
      </c>
      <c r="T1252" s="176">
        <v>161274.28768191044</v>
      </c>
      <c r="U1252" s="176">
        <v>97078.634048840497</v>
      </c>
      <c r="V1252" s="2"/>
      <c r="W1252" s="176">
        <v>-22326.001236331416</v>
      </c>
      <c r="X1252" s="176">
        <v>-48437.286640914623</v>
      </c>
      <c r="Y1252" s="176">
        <v>5460.2396782292053</v>
      </c>
      <c r="Z1252" s="176">
        <v>1843.5051002611872</v>
      </c>
      <c r="AA1252" s="2"/>
      <c r="AB1252" s="175">
        <v>-54723.468549817509</v>
      </c>
      <c r="AC1252" s="175">
        <v>-177401.26576231886</v>
      </c>
      <c r="AD1252" s="175">
        <v>-150226.47815209487</v>
      </c>
      <c r="AE1252" s="175">
        <v>-172910.78815747867</v>
      </c>
    </row>
    <row r="1253" spans="1:31">
      <c r="A1253" s="1">
        <v>1246</v>
      </c>
      <c r="B1253" s="176">
        <f>'T Revenue'!B1250-'Year 0'!G$8+'Year 0'!G$122</f>
        <v>16130.191848515766</v>
      </c>
      <c r="C1253" s="176">
        <f>'T Revenue'!C1250-'Revenue Requirement'!C$4+'Revenue Requirement'!C$33</f>
        <v>259576.19884682144</v>
      </c>
      <c r="D1253" s="176">
        <f>'T Revenue'!D1250-'Revenue Requirement'!D$4+'Revenue Requirement'!D$33</f>
        <v>188570.26691127406</v>
      </c>
      <c r="E1253" s="176">
        <f>'T Revenue'!E1250-'Revenue Requirement'!E$4+'Revenue Requirement'!E$33</f>
        <v>156193.03722144244</v>
      </c>
      <c r="G1253" s="179" t="e">
        <f ca="1"/>
        <v>#NAME?</v>
      </c>
      <c r="H1253" s="179" t="e">
        <f ca="1"/>
        <v>#NAME?</v>
      </c>
      <c r="I1253" s="179" t="e">
        <f ca="1"/>
        <v>#NAME?</v>
      </c>
      <c r="J1253" s="179" t="e">
        <f ca="1"/>
        <v>#NAME?</v>
      </c>
      <c r="L1253" s="175">
        <f>NR_to_Cash!C$9</f>
        <v>-54723.468549817509</v>
      </c>
      <c r="M1253" s="175">
        <f>NR_to_Cash!D$9</f>
        <v>-177401.26576231886</v>
      </c>
      <c r="N1253" s="175">
        <f>NR_to_Cash!E$9</f>
        <v>-150226.47815209487</v>
      </c>
      <c r="O1253" s="175">
        <f>NR_to_Cash!F$9</f>
        <v>-172910.78815747867</v>
      </c>
      <c r="Q1253" s="1">
        <v>1246</v>
      </c>
      <c r="R1253" s="176">
        <v>16130.191848515766</v>
      </c>
      <c r="S1253" s="176">
        <v>259576.19884682144</v>
      </c>
      <c r="T1253" s="176">
        <v>188570.26691127406</v>
      </c>
      <c r="U1253" s="176">
        <v>156193.03722144244</v>
      </c>
      <c r="V1253" s="2"/>
      <c r="W1253" s="176">
        <v>-6676.8220068758819</v>
      </c>
      <c r="X1253" s="176">
        <v>-43145.293996872846</v>
      </c>
      <c r="Y1253" s="176">
        <v>-12638.596048732055</v>
      </c>
      <c r="Z1253" s="176">
        <v>-2510.1753133039456</v>
      </c>
      <c r="AA1253" s="2"/>
      <c r="AB1253" s="175">
        <v>-54723.468549817509</v>
      </c>
      <c r="AC1253" s="175">
        <v>-177401.26576231886</v>
      </c>
      <c r="AD1253" s="175">
        <v>-150226.47815209487</v>
      </c>
      <c r="AE1253" s="175">
        <v>-172910.78815747867</v>
      </c>
    </row>
    <row r="1254" spans="1:31">
      <c r="A1254" s="1">
        <v>1247</v>
      </c>
      <c r="B1254" s="176">
        <f>'T Revenue'!B1251-'Year 0'!G$8+'Year 0'!G$122</f>
        <v>-11879.136180502828</v>
      </c>
      <c r="C1254" s="176">
        <f>'T Revenue'!C1251-'Revenue Requirement'!C$4+'Revenue Requirement'!C$33</f>
        <v>241066.83196296543</v>
      </c>
      <c r="D1254" s="176">
        <f>'T Revenue'!D1251-'Revenue Requirement'!D$4+'Revenue Requirement'!D$33</f>
        <v>141483.42919137469</v>
      </c>
      <c r="E1254" s="176">
        <f>'T Revenue'!E1251-'Revenue Requirement'!E$4+'Revenue Requirement'!E$33</f>
        <v>48003.162209659815</v>
      </c>
      <c r="G1254" s="179" t="e">
        <f ca="1"/>
        <v>#NAME?</v>
      </c>
      <c r="H1254" s="179" t="e">
        <f ca="1"/>
        <v>#NAME?</v>
      </c>
      <c r="I1254" s="179" t="e">
        <f ca="1"/>
        <v>#NAME?</v>
      </c>
      <c r="J1254" s="179" t="e">
        <f ca="1"/>
        <v>#NAME?</v>
      </c>
      <c r="L1254" s="175">
        <f>NR_to_Cash!C$9</f>
        <v>-54723.468549817509</v>
      </c>
      <c r="M1254" s="175">
        <f>NR_to_Cash!D$9</f>
        <v>-177401.26576231886</v>
      </c>
      <c r="N1254" s="175">
        <f>NR_to_Cash!E$9</f>
        <v>-150226.47815209487</v>
      </c>
      <c r="O1254" s="175">
        <f>NR_to_Cash!F$9</f>
        <v>-172910.78815747867</v>
      </c>
      <c r="Q1254" s="1">
        <v>1247</v>
      </c>
      <c r="R1254" s="176">
        <v>-11879.136180502828</v>
      </c>
      <c r="S1254" s="176">
        <v>241066.83196296543</v>
      </c>
      <c r="T1254" s="176">
        <v>141483.42919137469</v>
      </c>
      <c r="U1254" s="176">
        <v>48003.162209659815</v>
      </c>
      <c r="V1254" s="2"/>
      <c r="W1254" s="176">
        <v>-25574.546112461016</v>
      </c>
      <c r="X1254" s="176">
        <v>-25401.802947013406</v>
      </c>
      <c r="Y1254" s="176">
        <v>-15541.686257197522</v>
      </c>
      <c r="Z1254" s="176">
        <v>-29283.965626935707</v>
      </c>
      <c r="AA1254" s="2"/>
      <c r="AB1254" s="175">
        <v>-54723.468549817509</v>
      </c>
      <c r="AC1254" s="175">
        <v>-177401.26576231886</v>
      </c>
      <c r="AD1254" s="175">
        <v>-150226.47815209487</v>
      </c>
      <c r="AE1254" s="175">
        <v>-172910.78815747867</v>
      </c>
    </row>
    <row r="1255" spans="1:31">
      <c r="A1255" s="1">
        <v>1248</v>
      </c>
      <c r="B1255" s="176">
        <f>'T Revenue'!B1252-'Year 0'!G$8+'Year 0'!G$122</f>
        <v>-8786.5047089168802</v>
      </c>
      <c r="C1255" s="176">
        <f>'T Revenue'!C1252-'Revenue Requirement'!C$4+'Revenue Requirement'!C$33</f>
        <v>227959.05658299429</v>
      </c>
      <c r="D1255" s="176">
        <f>'T Revenue'!D1252-'Revenue Requirement'!D$4+'Revenue Requirement'!D$33</f>
        <v>166457.3201748631</v>
      </c>
      <c r="E1255" s="176">
        <f>'T Revenue'!E1252-'Revenue Requirement'!E$4+'Revenue Requirement'!E$33</f>
        <v>70262.046148865949</v>
      </c>
      <c r="G1255" s="179" t="e">
        <f ca="1"/>
        <v>#NAME?</v>
      </c>
      <c r="H1255" s="179" t="e">
        <f ca="1"/>
        <v>#NAME?</v>
      </c>
      <c r="I1255" s="179" t="e">
        <f ca="1"/>
        <v>#NAME?</v>
      </c>
      <c r="J1255" s="179" t="e">
        <f ca="1"/>
        <v>#NAME?</v>
      </c>
      <c r="L1255" s="175">
        <f>NR_to_Cash!C$9</f>
        <v>-54723.468549817509</v>
      </c>
      <c r="M1255" s="175">
        <f>NR_to_Cash!D$9</f>
        <v>-177401.26576231886</v>
      </c>
      <c r="N1255" s="175">
        <f>NR_to_Cash!E$9</f>
        <v>-150226.47815209487</v>
      </c>
      <c r="O1255" s="175">
        <f>NR_to_Cash!F$9</f>
        <v>-172910.78815747867</v>
      </c>
      <c r="Q1255" s="1">
        <v>1248</v>
      </c>
      <c r="R1255" s="176">
        <v>-8786.5047089168802</v>
      </c>
      <c r="S1255" s="176">
        <v>227959.05658299429</v>
      </c>
      <c r="T1255" s="176">
        <v>166457.3201748631</v>
      </c>
      <c r="U1255" s="176">
        <v>70262.046148865949</v>
      </c>
      <c r="V1255" s="2"/>
      <c r="W1255" s="176">
        <v>-10581.351825615042</v>
      </c>
      <c r="X1255" s="176">
        <v>-23817.839885538444</v>
      </c>
      <c r="Y1255" s="176">
        <v>17350.340093419189</v>
      </c>
      <c r="Z1255" s="176">
        <v>-22680.035683475668</v>
      </c>
      <c r="AA1255" s="2"/>
      <c r="AB1255" s="175">
        <v>-54723.468549817509</v>
      </c>
      <c r="AC1255" s="175">
        <v>-177401.26576231886</v>
      </c>
      <c r="AD1255" s="175">
        <v>-150226.47815209487</v>
      </c>
      <c r="AE1255" s="175">
        <v>-172910.78815747867</v>
      </c>
    </row>
    <row r="1256" spans="1:31">
      <c r="A1256" s="1">
        <v>1249</v>
      </c>
      <c r="B1256" s="176">
        <f>'T Revenue'!B1253-'Year 0'!G$8+'Year 0'!G$122</f>
        <v>2128.5565021396615</v>
      </c>
      <c r="C1256" s="176">
        <f>'T Revenue'!C1253-'Revenue Requirement'!C$4+'Revenue Requirement'!C$33</f>
        <v>241469.77926982637</v>
      </c>
      <c r="D1256" s="176">
        <f>'T Revenue'!D1253-'Revenue Requirement'!D$4+'Revenue Requirement'!D$33</f>
        <v>107204.54064987949</v>
      </c>
      <c r="E1256" s="176">
        <f>'T Revenue'!E1253-'Revenue Requirement'!E$4+'Revenue Requirement'!E$33</f>
        <v>88650.947975435527</v>
      </c>
      <c r="G1256" s="179" t="e">
        <f ca="1"/>
        <v>#NAME?</v>
      </c>
      <c r="H1256" s="179" t="e">
        <f ca="1"/>
        <v>#NAME?</v>
      </c>
      <c r="I1256" s="179" t="e">
        <f ca="1"/>
        <v>#NAME?</v>
      </c>
      <c r="J1256" s="179" t="e">
        <f ca="1"/>
        <v>#NAME?</v>
      </c>
      <c r="L1256" s="175">
        <f>NR_to_Cash!C$9</f>
        <v>-54723.468549817509</v>
      </c>
      <c r="M1256" s="175">
        <f>NR_to_Cash!D$9</f>
        <v>-177401.26576231886</v>
      </c>
      <c r="N1256" s="175">
        <f>NR_to_Cash!E$9</f>
        <v>-150226.47815209487</v>
      </c>
      <c r="O1256" s="175">
        <f>NR_to_Cash!F$9</f>
        <v>-172910.78815747867</v>
      </c>
      <c r="Q1256" s="1">
        <v>1249</v>
      </c>
      <c r="R1256" s="176">
        <v>2128.5565021396615</v>
      </c>
      <c r="S1256" s="176">
        <v>241469.77926982637</v>
      </c>
      <c r="T1256" s="176">
        <v>107204.54064987949</v>
      </c>
      <c r="U1256" s="176">
        <v>88650.947975435527</v>
      </c>
      <c r="V1256" s="2"/>
      <c r="W1256" s="176">
        <v>-57027.106038682978</v>
      </c>
      <c r="X1256" s="176">
        <v>-9261.4099238743074</v>
      </c>
      <c r="Y1256" s="176">
        <v>4183.9667005813681</v>
      </c>
      <c r="Z1256" s="176">
        <v>-28975.370870430022</v>
      </c>
      <c r="AA1256" s="2"/>
      <c r="AB1256" s="175">
        <v>-54723.468549817509</v>
      </c>
      <c r="AC1256" s="175">
        <v>-177401.26576231886</v>
      </c>
      <c r="AD1256" s="175">
        <v>-150226.47815209487</v>
      </c>
      <c r="AE1256" s="175">
        <v>-172910.78815747867</v>
      </c>
    </row>
    <row r="1257" spans="1:31">
      <c r="A1257" s="1">
        <v>1250</v>
      </c>
      <c r="B1257" s="176">
        <f>'T Revenue'!B1254-'Year 0'!G$8+'Year 0'!G$122</f>
        <v>-17184.234906112542</v>
      </c>
      <c r="C1257" s="176">
        <f>'T Revenue'!C1254-'Revenue Requirement'!C$4+'Revenue Requirement'!C$33</f>
        <v>190536.97934410209</v>
      </c>
      <c r="D1257" s="176">
        <f>'T Revenue'!D1254-'Revenue Requirement'!D$4+'Revenue Requirement'!D$33</f>
        <v>132580.42475468549</v>
      </c>
      <c r="E1257" s="176">
        <f>'T Revenue'!E1254-'Revenue Requirement'!E$4+'Revenue Requirement'!E$33</f>
        <v>80956.043423322029</v>
      </c>
      <c r="G1257" s="179" t="e">
        <f ca="1"/>
        <v>#NAME?</v>
      </c>
      <c r="H1257" s="179" t="e">
        <f ca="1"/>
        <v>#NAME?</v>
      </c>
      <c r="I1257" s="179" t="e">
        <f ca="1"/>
        <v>#NAME?</v>
      </c>
      <c r="J1257" s="179" t="e">
        <f ca="1"/>
        <v>#NAME?</v>
      </c>
      <c r="L1257" s="175">
        <f>NR_to_Cash!C$9</f>
        <v>-54723.468549817509</v>
      </c>
      <c r="M1257" s="175">
        <f>NR_to_Cash!D$9</f>
        <v>-177401.26576231886</v>
      </c>
      <c r="N1257" s="175">
        <f>NR_to_Cash!E$9</f>
        <v>-150226.47815209487</v>
      </c>
      <c r="O1257" s="175">
        <f>NR_to_Cash!F$9</f>
        <v>-172910.78815747867</v>
      </c>
      <c r="Q1257" s="1">
        <v>1250</v>
      </c>
      <c r="R1257" s="176">
        <v>-17184.234906112542</v>
      </c>
      <c r="S1257" s="176">
        <v>190536.97934410209</v>
      </c>
      <c r="T1257" s="176">
        <v>132580.42475468549</v>
      </c>
      <c r="U1257" s="176">
        <v>80956.043423322029</v>
      </c>
      <c r="V1257" s="2"/>
      <c r="W1257" s="176">
        <v>-19897.217920418596</v>
      </c>
      <c r="X1257" s="176">
        <v>-42832.220242941286</v>
      </c>
      <c r="Y1257" s="176">
        <v>-9980.8138934453018</v>
      </c>
      <c r="Z1257" s="176">
        <v>-34156.333096048096</v>
      </c>
      <c r="AA1257" s="2"/>
      <c r="AB1257" s="175">
        <v>-54723.468549817509</v>
      </c>
      <c r="AC1257" s="175">
        <v>-177401.26576231886</v>
      </c>
      <c r="AD1257" s="175">
        <v>-150226.47815209487</v>
      </c>
      <c r="AE1257" s="175">
        <v>-172910.78815747867</v>
      </c>
    </row>
    <row r="1258" spans="1:31">
      <c r="A1258" s="1">
        <v>1251</v>
      </c>
      <c r="B1258" s="176">
        <f>'T Revenue'!B1255-'Year 0'!G$8+'Year 0'!G$122</f>
        <v>5057.5545450698119</v>
      </c>
      <c r="C1258" s="176">
        <f>'T Revenue'!C1255-'Revenue Requirement'!C$4+'Revenue Requirement'!C$33</f>
        <v>265427.41346242256</v>
      </c>
      <c r="D1258" s="176">
        <f>'T Revenue'!D1255-'Revenue Requirement'!D$4+'Revenue Requirement'!D$33</f>
        <v>197546.87369586923</v>
      </c>
      <c r="E1258" s="176">
        <f>'T Revenue'!E1255-'Revenue Requirement'!E$4+'Revenue Requirement'!E$33</f>
        <v>164685.65540972375</v>
      </c>
      <c r="G1258" s="179" t="e">
        <f ca="1"/>
        <v>#NAME?</v>
      </c>
      <c r="H1258" s="179" t="e">
        <f ca="1"/>
        <v>#NAME?</v>
      </c>
      <c r="I1258" s="179" t="e">
        <f ca="1"/>
        <v>#NAME?</v>
      </c>
      <c r="J1258" s="179" t="e">
        <f ca="1"/>
        <v>#NAME?</v>
      </c>
      <c r="L1258" s="175">
        <f>NR_to_Cash!C$9</f>
        <v>-54723.468549817509</v>
      </c>
      <c r="M1258" s="175">
        <f>NR_to_Cash!D$9</f>
        <v>-177401.26576231886</v>
      </c>
      <c r="N1258" s="175">
        <f>NR_to_Cash!E$9</f>
        <v>-150226.47815209487</v>
      </c>
      <c r="O1258" s="175">
        <f>NR_to_Cash!F$9</f>
        <v>-172910.78815747867</v>
      </c>
      <c r="Q1258" s="1">
        <v>1251</v>
      </c>
      <c r="R1258" s="176">
        <v>5057.5545450698119</v>
      </c>
      <c r="S1258" s="176">
        <v>265427.41346242256</v>
      </c>
      <c r="T1258" s="176">
        <v>197546.87369586923</v>
      </c>
      <c r="U1258" s="176">
        <v>164685.65540972375</v>
      </c>
      <c r="V1258" s="2"/>
      <c r="W1258" s="176">
        <v>-38467.020385086304</v>
      </c>
      <c r="X1258" s="176">
        <v>-27037.315606020158</v>
      </c>
      <c r="Y1258" s="176">
        <v>-26629.372870096937</v>
      </c>
      <c r="Z1258" s="176">
        <v>-3841.1847556463908</v>
      </c>
      <c r="AA1258" s="2"/>
      <c r="AB1258" s="175">
        <v>-54723.468549817509</v>
      </c>
      <c r="AC1258" s="175">
        <v>-177401.26576231886</v>
      </c>
      <c r="AD1258" s="175">
        <v>-150226.47815209487</v>
      </c>
      <c r="AE1258" s="175">
        <v>-172910.78815747867</v>
      </c>
    </row>
    <row r="1259" spans="1:31">
      <c r="A1259" s="1">
        <v>1252</v>
      </c>
      <c r="B1259" s="176">
        <f>'T Revenue'!B1256-'Year 0'!G$8+'Year 0'!G$122</f>
        <v>-7761.2126841659192</v>
      </c>
      <c r="C1259" s="176">
        <f>'T Revenue'!C1256-'Revenue Requirement'!C$4+'Revenue Requirement'!C$33</f>
        <v>218533.58350745682</v>
      </c>
      <c r="D1259" s="176">
        <f>'T Revenue'!D1256-'Revenue Requirement'!D$4+'Revenue Requirement'!D$33</f>
        <v>173041.03880813485</v>
      </c>
      <c r="E1259" s="176">
        <f>'T Revenue'!E1256-'Revenue Requirement'!E$4+'Revenue Requirement'!E$33</f>
        <v>128114.95743700769</v>
      </c>
      <c r="G1259" s="179" t="e">
        <f ca="1"/>
        <v>#NAME?</v>
      </c>
      <c r="H1259" s="179" t="e">
        <f ca="1"/>
        <v>#NAME?</v>
      </c>
      <c r="I1259" s="179" t="e">
        <f ca="1"/>
        <v>#NAME?</v>
      </c>
      <c r="J1259" s="179" t="e">
        <f ca="1"/>
        <v>#NAME?</v>
      </c>
      <c r="L1259" s="175">
        <f>NR_to_Cash!C$9</f>
        <v>-54723.468549817509</v>
      </c>
      <c r="M1259" s="175">
        <f>NR_to_Cash!D$9</f>
        <v>-177401.26576231886</v>
      </c>
      <c r="N1259" s="175">
        <f>NR_to_Cash!E$9</f>
        <v>-150226.47815209487</v>
      </c>
      <c r="O1259" s="175">
        <f>NR_to_Cash!F$9</f>
        <v>-172910.78815747867</v>
      </c>
      <c r="Q1259" s="1">
        <v>1252</v>
      </c>
      <c r="R1259" s="176">
        <v>-7761.2126841659192</v>
      </c>
      <c r="S1259" s="176">
        <v>218533.58350745682</v>
      </c>
      <c r="T1259" s="176">
        <v>173041.03880813485</v>
      </c>
      <c r="U1259" s="176">
        <v>128114.95743700769</v>
      </c>
      <c r="V1259" s="2"/>
      <c r="W1259" s="176">
        <v>-44552.001429051277</v>
      </c>
      <c r="X1259" s="176">
        <v>-2575.6169016719796</v>
      </c>
      <c r="Y1259" s="176">
        <v>-52190.313414525241</v>
      </c>
      <c r="Z1259" s="176">
        <v>9829.6399463957641</v>
      </c>
      <c r="AA1259" s="2"/>
      <c r="AB1259" s="175">
        <v>-54723.468549817509</v>
      </c>
      <c r="AC1259" s="175">
        <v>-177401.26576231886</v>
      </c>
      <c r="AD1259" s="175">
        <v>-150226.47815209487</v>
      </c>
      <c r="AE1259" s="175">
        <v>-172910.78815747867</v>
      </c>
    </row>
    <row r="1260" spans="1:31">
      <c r="A1260" s="1">
        <v>1253</v>
      </c>
      <c r="B1260" s="176">
        <f>'T Revenue'!B1257-'Year 0'!G$8+'Year 0'!G$122</f>
        <v>28799.858906159643</v>
      </c>
      <c r="C1260" s="176">
        <f>'T Revenue'!C1257-'Revenue Requirement'!C$4+'Revenue Requirement'!C$33</f>
        <v>238995.82526539778</v>
      </c>
      <c r="D1260" s="176">
        <f>'T Revenue'!D1257-'Revenue Requirement'!D$4+'Revenue Requirement'!D$33</f>
        <v>166255.41747705266</v>
      </c>
      <c r="E1260" s="176">
        <f>'T Revenue'!E1257-'Revenue Requirement'!E$4+'Revenue Requirement'!E$33</f>
        <v>113684.89728841744</v>
      </c>
      <c r="G1260" s="179" t="e">
        <f ca="1"/>
        <v>#NAME?</v>
      </c>
      <c r="H1260" s="179" t="e">
        <f ca="1"/>
        <v>#NAME?</v>
      </c>
      <c r="I1260" s="179" t="e">
        <f ca="1"/>
        <v>#NAME?</v>
      </c>
      <c r="J1260" s="179" t="e">
        <f ca="1"/>
        <v>#NAME?</v>
      </c>
      <c r="L1260" s="175">
        <f>NR_to_Cash!C$9</f>
        <v>-54723.468549817509</v>
      </c>
      <c r="M1260" s="175">
        <f>NR_to_Cash!D$9</f>
        <v>-177401.26576231886</v>
      </c>
      <c r="N1260" s="175">
        <f>NR_to_Cash!E$9</f>
        <v>-150226.47815209487</v>
      </c>
      <c r="O1260" s="175">
        <f>NR_to_Cash!F$9</f>
        <v>-172910.78815747867</v>
      </c>
      <c r="Q1260" s="1">
        <v>1253</v>
      </c>
      <c r="R1260" s="176">
        <v>28799.858906159643</v>
      </c>
      <c r="S1260" s="176">
        <v>238995.82526539778</v>
      </c>
      <c r="T1260" s="176">
        <v>166255.41747705266</v>
      </c>
      <c r="U1260" s="176">
        <v>113684.89728841744</v>
      </c>
      <c r="V1260" s="2"/>
      <c r="W1260" s="176">
        <v>-19248.131245673867</v>
      </c>
      <c r="X1260" s="176">
        <v>-31864.348837071098</v>
      </c>
      <c r="Y1260" s="176">
        <v>-4512.5992183878552</v>
      </c>
      <c r="Z1260" s="176">
        <v>-45711.309641863219</v>
      </c>
      <c r="AA1260" s="2"/>
      <c r="AB1260" s="175">
        <v>-54723.468549817509</v>
      </c>
      <c r="AC1260" s="175">
        <v>-177401.26576231886</v>
      </c>
      <c r="AD1260" s="175">
        <v>-150226.47815209487</v>
      </c>
      <c r="AE1260" s="175">
        <v>-172910.78815747867</v>
      </c>
    </row>
    <row r="1261" spans="1:31">
      <c r="A1261" s="1">
        <v>1254</v>
      </c>
      <c r="B1261" s="176">
        <f>'T Revenue'!B1258-'Year 0'!G$8+'Year 0'!G$122</f>
        <v>-23935.227650592336</v>
      </c>
      <c r="C1261" s="176">
        <f>'T Revenue'!C1258-'Revenue Requirement'!C$4+'Revenue Requirement'!C$33</f>
        <v>235564.33931100671</v>
      </c>
      <c r="D1261" s="176">
        <f>'T Revenue'!D1258-'Revenue Requirement'!D$4+'Revenue Requirement'!D$33</f>
        <v>167887.68647756823</v>
      </c>
      <c r="E1261" s="176">
        <f>'T Revenue'!E1258-'Revenue Requirement'!E$4+'Revenue Requirement'!E$33</f>
        <v>140894.96120247641</v>
      </c>
      <c r="G1261" s="179" t="e">
        <f ca="1"/>
        <v>#NAME?</v>
      </c>
      <c r="H1261" s="179" t="e">
        <f ca="1"/>
        <v>#NAME?</v>
      </c>
      <c r="I1261" s="179" t="e">
        <f ca="1"/>
        <v>#NAME?</v>
      </c>
      <c r="J1261" s="179" t="e">
        <f ca="1"/>
        <v>#NAME?</v>
      </c>
      <c r="L1261" s="175">
        <f>NR_to_Cash!C$9</f>
        <v>-54723.468549817509</v>
      </c>
      <c r="M1261" s="175">
        <f>NR_to_Cash!D$9</f>
        <v>-177401.26576231886</v>
      </c>
      <c r="N1261" s="175">
        <f>NR_to_Cash!E$9</f>
        <v>-150226.47815209487</v>
      </c>
      <c r="O1261" s="175">
        <f>NR_to_Cash!F$9</f>
        <v>-172910.78815747867</v>
      </c>
      <c r="Q1261" s="1">
        <v>1254</v>
      </c>
      <c r="R1261" s="176">
        <v>-23935.227650592336</v>
      </c>
      <c r="S1261" s="176">
        <v>235564.33931100671</v>
      </c>
      <c r="T1261" s="176">
        <v>167887.68647756823</v>
      </c>
      <c r="U1261" s="176">
        <v>140894.96120247641</v>
      </c>
      <c r="V1261" s="2"/>
      <c r="W1261" s="176">
        <v>-11080.474323386559</v>
      </c>
      <c r="X1261" s="176">
        <v>-148.5415564859286</v>
      </c>
      <c r="Y1261" s="176">
        <v>-28995.14760346571</v>
      </c>
      <c r="Z1261" s="176">
        <v>-51307.797658959171</v>
      </c>
      <c r="AA1261" s="2"/>
      <c r="AB1261" s="175">
        <v>-54723.468549817509</v>
      </c>
      <c r="AC1261" s="175">
        <v>-177401.26576231886</v>
      </c>
      <c r="AD1261" s="175">
        <v>-150226.47815209487</v>
      </c>
      <c r="AE1261" s="175">
        <v>-172910.78815747867</v>
      </c>
    </row>
    <row r="1262" spans="1:31">
      <c r="A1262" s="1">
        <v>1255</v>
      </c>
      <c r="B1262" s="176">
        <f>'T Revenue'!B1259-'Year 0'!G$8+'Year 0'!G$122</f>
        <v>-4616.1475636989344</v>
      </c>
      <c r="C1262" s="176">
        <f>'T Revenue'!C1259-'Revenue Requirement'!C$4+'Revenue Requirement'!C$33</f>
        <v>230303.21769703389</v>
      </c>
      <c r="D1262" s="176">
        <f>'T Revenue'!D1259-'Revenue Requirement'!D$4+'Revenue Requirement'!D$33</f>
        <v>145270.29958114447</v>
      </c>
      <c r="E1262" s="176">
        <f>'T Revenue'!E1259-'Revenue Requirement'!E$4+'Revenue Requirement'!E$33</f>
        <v>115091.28251356352</v>
      </c>
      <c r="G1262" s="179" t="e">
        <f ca="1"/>
        <v>#NAME?</v>
      </c>
      <c r="H1262" s="179" t="e">
        <f ca="1"/>
        <v>#NAME?</v>
      </c>
      <c r="I1262" s="179" t="e">
        <f ca="1"/>
        <v>#NAME?</v>
      </c>
      <c r="J1262" s="179" t="e">
        <f ca="1"/>
        <v>#NAME?</v>
      </c>
      <c r="L1262" s="175">
        <f>NR_to_Cash!C$9</f>
        <v>-54723.468549817509</v>
      </c>
      <c r="M1262" s="175">
        <f>NR_to_Cash!D$9</f>
        <v>-177401.26576231886</v>
      </c>
      <c r="N1262" s="175">
        <f>NR_to_Cash!E$9</f>
        <v>-150226.47815209487</v>
      </c>
      <c r="O1262" s="175">
        <f>NR_to_Cash!F$9</f>
        <v>-172910.78815747867</v>
      </c>
      <c r="Q1262" s="1">
        <v>1255</v>
      </c>
      <c r="R1262" s="176">
        <v>-4616.1475636989344</v>
      </c>
      <c r="S1262" s="176">
        <v>230303.21769703389</v>
      </c>
      <c r="T1262" s="176">
        <v>145270.29958114447</v>
      </c>
      <c r="U1262" s="176">
        <v>115091.28251356352</v>
      </c>
      <c r="V1262" s="2"/>
      <c r="W1262" s="176">
        <v>-12524.509720838163</v>
      </c>
      <c r="X1262" s="176">
        <v>-10303.235938546015</v>
      </c>
      <c r="Y1262" s="176">
        <v>-36409.267266152659</v>
      </c>
      <c r="Z1262" s="176">
        <v>-56900.877732483903</v>
      </c>
      <c r="AA1262" s="2"/>
      <c r="AB1262" s="175">
        <v>-54723.468549817509</v>
      </c>
      <c r="AC1262" s="175">
        <v>-177401.26576231886</v>
      </c>
      <c r="AD1262" s="175">
        <v>-150226.47815209487</v>
      </c>
      <c r="AE1262" s="175">
        <v>-172910.78815747867</v>
      </c>
    </row>
    <row r="1263" spans="1:31">
      <c r="A1263" s="1">
        <v>1256</v>
      </c>
      <c r="B1263" s="176">
        <f>'T Revenue'!B1260-'Year 0'!G$8+'Year 0'!G$122</f>
        <v>4963.9215257880278</v>
      </c>
      <c r="C1263" s="176">
        <f>'T Revenue'!C1260-'Revenue Requirement'!C$4+'Revenue Requirement'!C$33</f>
        <v>269426.09725870867</v>
      </c>
      <c r="D1263" s="176">
        <f>'T Revenue'!D1260-'Revenue Requirement'!D$4+'Revenue Requirement'!D$33</f>
        <v>164546.46372355497</v>
      </c>
      <c r="E1263" s="176">
        <f>'T Revenue'!E1260-'Revenue Requirement'!E$4+'Revenue Requirement'!E$33</f>
        <v>158629.14687554142</v>
      </c>
      <c r="G1263" s="179" t="e">
        <f ca="1"/>
        <v>#NAME?</v>
      </c>
      <c r="H1263" s="179" t="e">
        <f ca="1"/>
        <v>#NAME?</v>
      </c>
      <c r="I1263" s="179" t="e">
        <f ca="1"/>
        <v>#NAME?</v>
      </c>
      <c r="J1263" s="179" t="e">
        <f ca="1"/>
        <v>#NAME?</v>
      </c>
      <c r="L1263" s="175">
        <f>NR_to_Cash!C$9</f>
        <v>-54723.468549817509</v>
      </c>
      <c r="M1263" s="175">
        <f>NR_to_Cash!D$9</f>
        <v>-177401.26576231886</v>
      </c>
      <c r="N1263" s="175">
        <f>NR_to_Cash!E$9</f>
        <v>-150226.47815209487</v>
      </c>
      <c r="O1263" s="175">
        <f>NR_to_Cash!F$9</f>
        <v>-172910.78815747867</v>
      </c>
      <c r="Q1263" s="1">
        <v>1256</v>
      </c>
      <c r="R1263" s="176">
        <v>4963.9215257880278</v>
      </c>
      <c r="S1263" s="176">
        <v>269426.09725870867</v>
      </c>
      <c r="T1263" s="176">
        <v>164546.46372355497</v>
      </c>
      <c r="U1263" s="176">
        <v>158629.14687554142</v>
      </c>
      <c r="V1263" s="2"/>
      <c r="W1263" s="176">
        <v>24006.102837200044</v>
      </c>
      <c r="X1263" s="176">
        <v>-47316.377504590899</v>
      </c>
      <c r="Y1263" s="176">
        <v>-32438.852060525911</v>
      </c>
      <c r="Z1263" s="176">
        <v>-24446.925439429237</v>
      </c>
      <c r="AA1263" s="2"/>
      <c r="AB1263" s="175">
        <v>-54723.468549817509</v>
      </c>
      <c r="AC1263" s="175">
        <v>-177401.26576231886</v>
      </c>
      <c r="AD1263" s="175">
        <v>-150226.47815209487</v>
      </c>
      <c r="AE1263" s="175">
        <v>-172910.78815747867</v>
      </c>
    </row>
    <row r="1264" spans="1:31">
      <c r="A1264" s="1">
        <v>1257</v>
      </c>
      <c r="B1264" s="176">
        <f>'T Revenue'!B1261-'Year 0'!G$8+'Year 0'!G$122</f>
        <v>-13138.18144465005</v>
      </c>
      <c r="C1264" s="176">
        <f>'T Revenue'!C1261-'Revenue Requirement'!C$4+'Revenue Requirement'!C$33</f>
        <v>215272.62179769087</v>
      </c>
      <c r="D1264" s="176">
        <f>'T Revenue'!D1261-'Revenue Requirement'!D$4+'Revenue Requirement'!D$33</f>
        <v>143598.15384851396</v>
      </c>
      <c r="E1264" s="176">
        <f>'T Revenue'!E1261-'Revenue Requirement'!E$4+'Revenue Requirement'!E$33</f>
        <v>120215.9932283638</v>
      </c>
      <c r="G1264" s="179" t="e">
        <f ca="1"/>
        <v>#NAME?</v>
      </c>
      <c r="H1264" s="179" t="e">
        <f ca="1"/>
        <v>#NAME?</v>
      </c>
      <c r="I1264" s="179" t="e">
        <f ca="1"/>
        <v>#NAME?</v>
      </c>
      <c r="J1264" s="179" t="e">
        <f ca="1"/>
        <v>#NAME?</v>
      </c>
      <c r="L1264" s="175">
        <f>NR_to_Cash!C$9</f>
        <v>-54723.468549817509</v>
      </c>
      <c r="M1264" s="175">
        <f>NR_to_Cash!D$9</f>
        <v>-177401.26576231886</v>
      </c>
      <c r="N1264" s="175">
        <f>NR_to_Cash!E$9</f>
        <v>-150226.47815209487</v>
      </c>
      <c r="O1264" s="175">
        <f>NR_to_Cash!F$9</f>
        <v>-172910.78815747867</v>
      </c>
      <c r="Q1264" s="1">
        <v>1257</v>
      </c>
      <c r="R1264" s="176">
        <v>-13138.18144465005</v>
      </c>
      <c r="S1264" s="176">
        <v>215272.62179769087</v>
      </c>
      <c r="T1264" s="176">
        <v>143598.15384851396</v>
      </c>
      <c r="U1264" s="176">
        <v>120215.9932283638</v>
      </c>
      <c r="V1264" s="2"/>
      <c r="W1264" s="176">
        <v>-1436.4961529080756</v>
      </c>
      <c r="X1264" s="176">
        <v>-12214.081087654224</v>
      </c>
      <c r="Y1264" s="176">
        <v>-9953.8186319351662</v>
      </c>
      <c r="Z1264" s="176">
        <v>-48271.132210117066</v>
      </c>
      <c r="AA1264" s="2"/>
      <c r="AB1264" s="175">
        <v>-54723.468549817509</v>
      </c>
      <c r="AC1264" s="175">
        <v>-177401.26576231886</v>
      </c>
      <c r="AD1264" s="175">
        <v>-150226.47815209487</v>
      </c>
      <c r="AE1264" s="175">
        <v>-172910.78815747867</v>
      </c>
    </row>
    <row r="1265" spans="1:31">
      <c r="A1265" s="1">
        <v>1258</v>
      </c>
      <c r="B1265" s="176">
        <f>'T Revenue'!B1262-'Year 0'!G$8+'Year 0'!G$122</f>
        <v>-37687.768943638774</v>
      </c>
      <c r="C1265" s="176">
        <f>'T Revenue'!C1262-'Revenue Requirement'!C$4+'Revenue Requirement'!C$33</f>
        <v>193192.39489757502</v>
      </c>
      <c r="D1265" s="176">
        <f>'T Revenue'!D1262-'Revenue Requirement'!D$4+'Revenue Requirement'!D$33</f>
        <v>134211.76065285807</v>
      </c>
      <c r="E1265" s="176">
        <f>'T Revenue'!E1262-'Revenue Requirement'!E$4+'Revenue Requirement'!E$33</f>
        <v>71245.142328444868</v>
      </c>
      <c r="G1265" s="179" t="e">
        <f ca="1"/>
        <v>#NAME?</v>
      </c>
      <c r="H1265" s="179" t="e">
        <f ca="1"/>
        <v>#NAME?</v>
      </c>
      <c r="I1265" s="179" t="e">
        <f ca="1"/>
        <v>#NAME?</v>
      </c>
      <c r="J1265" s="179" t="e">
        <f ca="1"/>
        <v>#NAME?</v>
      </c>
      <c r="L1265" s="175">
        <f>NR_to_Cash!C$9</f>
        <v>-54723.468549817509</v>
      </c>
      <c r="M1265" s="175">
        <f>NR_to_Cash!D$9</f>
        <v>-177401.26576231886</v>
      </c>
      <c r="N1265" s="175">
        <f>NR_to_Cash!E$9</f>
        <v>-150226.47815209487</v>
      </c>
      <c r="O1265" s="175">
        <f>NR_to_Cash!F$9</f>
        <v>-172910.78815747867</v>
      </c>
      <c r="Q1265" s="1">
        <v>1258</v>
      </c>
      <c r="R1265" s="176">
        <v>-37687.768943638774</v>
      </c>
      <c r="S1265" s="176">
        <v>193192.39489757502</v>
      </c>
      <c r="T1265" s="176">
        <v>134211.76065285807</v>
      </c>
      <c r="U1265" s="176">
        <v>71245.142328444868</v>
      </c>
      <c r="V1265" s="2"/>
      <c r="W1265" s="176">
        <v>-11342.461580093717</v>
      </c>
      <c r="X1265" s="176">
        <v>-56997.264155409066</v>
      </c>
      <c r="Y1265" s="176">
        <v>-33461.225407470716</v>
      </c>
      <c r="Z1265" s="176">
        <v>17691.618128797738</v>
      </c>
      <c r="AA1265" s="2"/>
      <c r="AB1265" s="175">
        <v>-54723.468549817509</v>
      </c>
      <c r="AC1265" s="175">
        <v>-177401.26576231886</v>
      </c>
      <c r="AD1265" s="175">
        <v>-150226.47815209487</v>
      </c>
      <c r="AE1265" s="175">
        <v>-172910.78815747867</v>
      </c>
    </row>
    <row r="1266" spans="1:31">
      <c r="A1266" s="1">
        <v>1259</v>
      </c>
      <c r="B1266" s="176">
        <f>'T Revenue'!B1263-'Year 0'!G$8+'Year 0'!G$122</f>
        <v>-6289.7596512972377</v>
      </c>
      <c r="C1266" s="176">
        <f>'T Revenue'!C1263-'Revenue Requirement'!C$4+'Revenue Requirement'!C$33</f>
        <v>218148.99893109221</v>
      </c>
      <c r="D1266" s="176">
        <f>'T Revenue'!D1263-'Revenue Requirement'!D$4+'Revenue Requirement'!D$33</f>
        <v>135786.18758280599</v>
      </c>
      <c r="E1266" s="176">
        <f>'T Revenue'!E1263-'Revenue Requirement'!E$4+'Revenue Requirement'!E$33</f>
        <v>72287.464371215785</v>
      </c>
      <c r="G1266" s="179" t="e">
        <f ca="1"/>
        <v>#NAME?</v>
      </c>
      <c r="H1266" s="179" t="e">
        <f ca="1"/>
        <v>#NAME?</v>
      </c>
      <c r="I1266" s="179" t="e">
        <f ca="1"/>
        <v>#NAME?</v>
      </c>
      <c r="J1266" s="179" t="e">
        <f ca="1"/>
        <v>#NAME?</v>
      </c>
      <c r="L1266" s="175">
        <f>NR_to_Cash!C$9</f>
        <v>-54723.468549817509</v>
      </c>
      <c r="M1266" s="175">
        <f>NR_to_Cash!D$9</f>
        <v>-177401.26576231886</v>
      </c>
      <c r="N1266" s="175">
        <f>NR_to_Cash!E$9</f>
        <v>-150226.47815209487</v>
      </c>
      <c r="O1266" s="175">
        <f>NR_to_Cash!F$9</f>
        <v>-172910.78815747867</v>
      </c>
      <c r="Q1266" s="1">
        <v>1259</v>
      </c>
      <c r="R1266" s="176">
        <v>-6289.7596512972377</v>
      </c>
      <c r="S1266" s="176">
        <v>218148.99893109221</v>
      </c>
      <c r="T1266" s="176">
        <v>135786.18758280599</v>
      </c>
      <c r="U1266" s="176">
        <v>72287.464371215785</v>
      </c>
      <c r="V1266" s="2"/>
      <c r="W1266" s="176">
        <v>-15627.99843650416</v>
      </c>
      <c r="X1266" s="176">
        <v>-22885.177496559685</v>
      </c>
      <c r="Y1266" s="176">
        <v>-36170.343117818469</v>
      </c>
      <c r="Z1266" s="176">
        <v>-28164.415168850683</v>
      </c>
      <c r="AA1266" s="2"/>
      <c r="AB1266" s="175">
        <v>-54723.468549817509</v>
      </c>
      <c r="AC1266" s="175">
        <v>-177401.26576231886</v>
      </c>
      <c r="AD1266" s="175">
        <v>-150226.47815209487</v>
      </c>
      <c r="AE1266" s="175">
        <v>-172910.78815747867</v>
      </c>
    </row>
    <row r="1267" spans="1:31">
      <c r="A1267" s="1">
        <v>1260</v>
      </c>
      <c r="B1267" s="176">
        <f>'T Revenue'!B1264-'Year 0'!G$8+'Year 0'!G$122</f>
        <v>-17341.985560819274</v>
      </c>
      <c r="C1267" s="176">
        <f>'T Revenue'!C1264-'Revenue Requirement'!C$4+'Revenue Requirement'!C$33</f>
        <v>243371.73447941826</v>
      </c>
      <c r="D1267" s="176">
        <f>'T Revenue'!D1264-'Revenue Requirement'!D$4+'Revenue Requirement'!D$33</f>
        <v>151835.13657114422</v>
      </c>
      <c r="E1267" s="176">
        <f>'T Revenue'!E1264-'Revenue Requirement'!E$4+'Revenue Requirement'!E$33</f>
        <v>70483.966853458667</v>
      </c>
      <c r="G1267" s="179" t="e">
        <f ca="1"/>
        <v>#NAME?</v>
      </c>
      <c r="H1267" s="179" t="e">
        <f ca="1"/>
        <v>#NAME?</v>
      </c>
      <c r="I1267" s="179" t="e">
        <f ca="1"/>
        <v>#NAME?</v>
      </c>
      <c r="J1267" s="179" t="e">
        <f ca="1"/>
        <v>#NAME?</v>
      </c>
      <c r="L1267" s="175">
        <f>NR_to_Cash!C$9</f>
        <v>-54723.468549817509</v>
      </c>
      <c r="M1267" s="175">
        <f>NR_to_Cash!D$9</f>
        <v>-177401.26576231886</v>
      </c>
      <c r="N1267" s="175">
        <f>NR_to_Cash!E$9</f>
        <v>-150226.47815209487</v>
      </c>
      <c r="O1267" s="175">
        <f>NR_to_Cash!F$9</f>
        <v>-172910.78815747867</v>
      </c>
      <c r="Q1267" s="1">
        <v>1260</v>
      </c>
      <c r="R1267" s="176">
        <v>-17341.985560819274</v>
      </c>
      <c r="S1267" s="176">
        <v>243371.73447941826</v>
      </c>
      <c r="T1267" s="176">
        <v>151835.13657114422</v>
      </c>
      <c r="U1267" s="176">
        <v>70483.966853458667</v>
      </c>
      <c r="V1267" s="2"/>
      <c r="W1267" s="176">
        <v>-12189.03844271705</v>
      </c>
      <c r="X1267" s="176">
        <v>-4738.5944802567828</v>
      </c>
      <c r="Y1267" s="176">
        <v>-30772.846901274985</v>
      </c>
      <c r="Z1267" s="176">
        <v>-28120.915801929776</v>
      </c>
      <c r="AA1267" s="2"/>
      <c r="AB1267" s="175">
        <v>-54723.468549817509</v>
      </c>
      <c r="AC1267" s="175">
        <v>-177401.26576231886</v>
      </c>
      <c r="AD1267" s="175">
        <v>-150226.47815209487</v>
      </c>
      <c r="AE1267" s="175">
        <v>-172910.78815747867</v>
      </c>
    </row>
    <row r="1268" spans="1:31">
      <c r="A1268" s="1">
        <v>1261</v>
      </c>
      <c r="B1268" s="176">
        <f>'T Revenue'!B1265-'Year 0'!G$8+'Year 0'!G$122</f>
        <v>14907.682723434409</v>
      </c>
      <c r="C1268" s="176">
        <f>'T Revenue'!C1265-'Revenue Requirement'!C$4+'Revenue Requirement'!C$33</f>
        <v>255803.33144601923</v>
      </c>
      <c r="D1268" s="176">
        <f>'T Revenue'!D1265-'Revenue Requirement'!D$4+'Revenue Requirement'!D$33</f>
        <v>192382.95577265788</v>
      </c>
      <c r="E1268" s="176">
        <f>'T Revenue'!E1265-'Revenue Requirement'!E$4+'Revenue Requirement'!E$33</f>
        <v>149655.15816234821</v>
      </c>
      <c r="G1268" s="179" t="e">
        <f ca="1"/>
        <v>#NAME?</v>
      </c>
      <c r="H1268" s="179" t="e">
        <f ca="1"/>
        <v>#NAME?</v>
      </c>
      <c r="I1268" s="179" t="e">
        <f ca="1"/>
        <v>#NAME?</v>
      </c>
      <c r="J1268" s="179" t="e">
        <f ca="1"/>
        <v>#NAME?</v>
      </c>
      <c r="L1268" s="175">
        <f>NR_to_Cash!C$9</f>
        <v>-54723.468549817509</v>
      </c>
      <c r="M1268" s="175">
        <f>NR_to_Cash!D$9</f>
        <v>-177401.26576231886</v>
      </c>
      <c r="N1268" s="175">
        <f>NR_to_Cash!E$9</f>
        <v>-150226.47815209487</v>
      </c>
      <c r="O1268" s="175">
        <f>NR_to_Cash!F$9</f>
        <v>-172910.78815747867</v>
      </c>
      <c r="Q1268" s="1">
        <v>1261</v>
      </c>
      <c r="R1268" s="176">
        <v>14907.682723434409</v>
      </c>
      <c r="S1268" s="176">
        <v>255803.33144601923</v>
      </c>
      <c r="T1268" s="176">
        <v>192382.95577265788</v>
      </c>
      <c r="U1268" s="176">
        <v>149655.15816234821</v>
      </c>
      <c r="V1268" s="2"/>
      <c r="W1268" s="176">
        <v>34493.334653518512</v>
      </c>
      <c r="X1268" s="176">
        <v>-41487.277995427372</v>
      </c>
      <c r="Y1268" s="176">
        <v>-30915.260060351109</v>
      </c>
      <c r="Z1268" s="176">
        <v>-30004.780549976509</v>
      </c>
      <c r="AA1268" s="2"/>
      <c r="AB1268" s="175">
        <v>-54723.468549817509</v>
      </c>
      <c r="AC1268" s="175">
        <v>-177401.26576231886</v>
      </c>
      <c r="AD1268" s="175">
        <v>-150226.47815209487</v>
      </c>
      <c r="AE1268" s="175">
        <v>-172910.78815747867</v>
      </c>
    </row>
    <row r="1269" spans="1:31">
      <c r="A1269" s="1">
        <v>1262</v>
      </c>
      <c r="B1269" s="176">
        <f>'T Revenue'!B1266-'Year 0'!G$8+'Year 0'!G$122</f>
        <v>13144.838017062284</v>
      </c>
      <c r="C1269" s="176">
        <f>'T Revenue'!C1266-'Revenue Requirement'!C$4+'Revenue Requirement'!C$33</f>
        <v>252461.84598195087</v>
      </c>
      <c r="D1269" s="176">
        <f>'T Revenue'!D1266-'Revenue Requirement'!D$4+'Revenue Requirement'!D$33</f>
        <v>181930.09348238748</v>
      </c>
      <c r="E1269" s="176">
        <f>'T Revenue'!E1266-'Revenue Requirement'!E$4+'Revenue Requirement'!E$33</f>
        <v>41170.270072514424</v>
      </c>
      <c r="G1269" s="179" t="e">
        <f ca="1"/>
        <v>#NAME?</v>
      </c>
      <c r="H1269" s="179" t="e">
        <f ca="1"/>
        <v>#NAME?</v>
      </c>
      <c r="I1269" s="179" t="e">
        <f ca="1"/>
        <v>#NAME?</v>
      </c>
      <c r="J1269" s="179" t="e">
        <f ca="1"/>
        <v>#NAME?</v>
      </c>
      <c r="L1269" s="175">
        <f>NR_to_Cash!C$9</f>
        <v>-54723.468549817509</v>
      </c>
      <c r="M1269" s="175">
        <f>NR_to_Cash!D$9</f>
        <v>-177401.26576231886</v>
      </c>
      <c r="N1269" s="175">
        <f>NR_to_Cash!E$9</f>
        <v>-150226.47815209487</v>
      </c>
      <c r="O1269" s="175">
        <f>NR_to_Cash!F$9</f>
        <v>-172910.78815747867</v>
      </c>
      <c r="Q1269" s="1">
        <v>1262</v>
      </c>
      <c r="R1269" s="176">
        <v>13144.838017062284</v>
      </c>
      <c r="S1269" s="176">
        <v>252461.84598195087</v>
      </c>
      <c r="T1269" s="176">
        <v>181930.09348238748</v>
      </c>
      <c r="U1269" s="176">
        <v>41170.270072514424</v>
      </c>
      <c r="V1269" s="2"/>
      <c r="W1269" s="176">
        <v>-45461.227768857963</v>
      </c>
      <c r="X1269" s="176">
        <v>-32967.042868497083</v>
      </c>
      <c r="Y1269" s="176">
        <v>-3843.6159277881961</v>
      </c>
      <c r="Z1269" s="176">
        <v>-13820.959182815859</v>
      </c>
      <c r="AA1269" s="2"/>
      <c r="AB1269" s="175">
        <v>-54723.468549817509</v>
      </c>
      <c r="AC1269" s="175">
        <v>-177401.26576231886</v>
      </c>
      <c r="AD1269" s="175">
        <v>-150226.47815209487</v>
      </c>
      <c r="AE1269" s="175">
        <v>-172910.78815747867</v>
      </c>
    </row>
    <row r="1270" spans="1:31">
      <c r="A1270" s="1">
        <v>1263</v>
      </c>
      <c r="B1270" s="176">
        <f>'T Revenue'!B1267-'Year 0'!G$8+'Year 0'!G$122</f>
        <v>2210.8437173203565</v>
      </c>
      <c r="C1270" s="176">
        <f>'T Revenue'!C1267-'Revenue Requirement'!C$4+'Revenue Requirement'!C$33</f>
        <v>234550.13732676371</v>
      </c>
      <c r="D1270" s="176">
        <f>'T Revenue'!D1267-'Revenue Requirement'!D$4+'Revenue Requirement'!D$33</f>
        <v>142991.14763916633</v>
      </c>
      <c r="E1270" s="176">
        <f>'T Revenue'!E1267-'Revenue Requirement'!E$4+'Revenue Requirement'!E$33</f>
        <v>52879.590107975062</v>
      </c>
      <c r="G1270" s="179" t="e">
        <f ca="1"/>
        <v>#NAME?</v>
      </c>
      <c r="H1270" s="179" t="e">
        <f ca="1"/>
        <v>#NAME?</v>
      </c>
      <c r="I1270" s="179" t="e">
        <f ca="1"/>
        <v>#NAME?</v>
      </c>
      <c r="J1270" s="179" t="e">
        <f ca="1"/>
        <v>#NAME?</v>
      </c>
      <c r="L1270" s="175">
        <f>NR_to_Cash!C$9</f>
        <v>-54723.468549817509</v>
      </c>
      <c r="M1270" s="175">
        <f>NR_to_Cash!D$9</f>
        <v>-177401.26576231886</v>
      </c>
      <c r="N1270" s="175">
        <f>NR_to_Cash!E$9</f>
        <v>-150226.47815209487</v>
      </c>
      <c r="O1270" s="175">
        <f>NR_to_Cash!F$9</f>
        <v>-172910.78815747867</v>
      </c>
      <c r="Q1270" s="1">
        <v>1263</v>
      </c>
      <c r="R1270" s="176">
        <v>2210.8437173203565</v>
      </c>
      <c r="S1270" s="176">
        <v>234550.13732676371</v>
      </c>
      <c r="T1270" s="176">
        <v>142991.14763916633</v>
      </c>
      <c r="U1270" s="176">
        <v>52879.590107975062</v>
      </c>
      <c r="V1270" s="2"/>
      <c r="W1270" s="176">
        <v>-50197.919585984782</v>
      </c>
      <c r="X1270" s="176">
        <v>14713.261376781855</v>
      </c>
      <c r="Y1270" s="176">
        <v>-9419.9898723000661</v>
      </c>
      <c r="Z1270" s="176">
        <v>-26739.017625752836</v>
      </c>
      <c r="AA1270" s="2"/>
      <c r="AB1270" s="175">
        <v>-54723.468549817509</v>
      </c>
      <c r="AC1270" s="175">
        <v>-177401.26576231886</v>
      </c>
      <c r="AD1270" s="175">
        <v>-150226.47815209487</v>
      </c>
      <c r="AE1270" s="175">
        <v>-172910.78815747867</v>
      </c>
    </row>
    <row r="1271" spans="1:31">
      <c r="A1271" s="1">
        <v>1264</v>
      </c>
      <c r="B1271" s="176">
        <f>'T Revenue'!B1268-'Year 0'!G$8+'Year 0'!G$122</f>
        <v>35433.174014616059</v>
      </c>
      <c r="C1271" s="176">
        <f>'T Revenue'!C1268-'Revenue Requirement'!C$4+'Revenue Requirement'!C$33</f>
        <v>300164.81429932779</v>
      </c>
      <c r="D1271" s="176">
        <f>'T Revenue'!D1268-'Revenue Requirement'!D$4+'Revenue Requirement'!D$33</f>
        <v>246519.16299977037</v>
      </c>
      <c r="E1271" s="176">
        <f>'T Revenue'!E1268-'Revenue Requirement'!E$4+'Revenue Requirement'!E$33</f>
        <v>162012.07581138727</v>
      </c>
      <c r="G1271" s="179" t="e">
        <f ca="1"/>
        <v>#NAME?</v>
      </c>
      <c r="H1271" s="179" t="e">
        <f ca="1"/>
        <v>#NAME?</v>
      </c>
      <c r="I1271" s="179" t="e">
        <f ca="1"/>
        <v>#NAME?</v>
      </c>
      <c r="J1271" s="179" t="e">
        <f ca="1"/>
        <v>#NAME?</v>
      </c>
      <c r="L1271" s="175">
        <f>NR_to_Cash!C$9</f>
        <v>-54723.468549817509</v>
      </c>
      <c r="M1271" s="175">
        <f>NR_to_Cash!D$9</f>
        <v>-177401.26576231886</v>
      </c>
      <c r="N1271" s="175">
        <f>NR_to_Cash!E$9</f>
        <v>-150226.47815209487</v>
      </c>
      <c r="O1271" s="175">
        <f>NR_to_Cash!F$9</f>
        <v>-172910.78815747867</v>
      </c>
      <c r="Q1271" s="1">
        <v>1264</v>
      </c>
      <c r="R1271" s="176">
        <v>35433.174014616059</v>
      </c>
      <c r="S1271" s="176">
        <v>300164.81429932779</v>
      </c>
      <c r="T1271" s="176">
        <v>246519.16299977037</v>
      </c>
      <c r="U1271" s="176">
        <v>162012.07581138727</v>
      </c>
      <c r="V1271" s="2"/>
      <c r="W1271" s="176">
        <v>3539.6588745923946</v>
      </c>
      <c r="X1271" s="176">
        <v>-13145.169522604672</v>
      </c>
      <c r="Y1271" s="176">
        <v>-32860.492289010901</v>
      </c>
      <c r="Z1271" s="176">
        <v>-10285.033919636859</v>
      </c>
      <c r="AA1271" s="2"/>
      <c r="AB1271" s="175">
        <v>-54723.468549817509</v>
      </c>
      <c r="AC1271" s="175">
        <v>-177401.26576231886</v>
      </c>
      <c r="AD1271" s="175">
        <v>-150226.47815209487</v>
      </c>
      <c r="AE1271" s="175">
        <v>-172910.78815747867</v>
      </c>
    </row>
    <row r="1272" spans="1:31">
      <c r="A1272" s="1">
        <v>1265</v>
      </c>
      <c r="B1272" s="176">
        <f>'T Revenue'!B1269-'Year 0'!G$8+'Year 0'!G$122</f>
        <v>11607.803230321966</v>
      </c>
      <c r="C1272" s="176">
        <f>'T Revenue'!C1269-'Revenue Requirement'!C$4+'Revenue Requirement'!C$33</f>
        <v>247942.81144521874</v>
      </c>
      <c r="D1272" s="176">
        <f>'T Revenue'!D1269-'Revenue Requirement'!D$4+'Revenue Requirement'!D$33</f>
        <v>153794.42190003092</v>
      </c>
      <c r="E1272" s="176">
        <f>'T Revenue'!E1269-'Revenue Requirement'!E$4+'Revenue Requirement'!E$33</f>
        <v>153624.97735736473</v>
      </c>
      <c r="G1272" s="179" t="e">
        <f ca="1"/>
        <v>#NAME?</v>
      </c>
      <c r="H1272" s="179" t="e">
        <f ca="1"/>
        <v>#NAME?</v>
      </c>
      <c r="I1272" s="179" t="e">
        <f ca="1"/>
        <v>#NAME?</v>
      </c>
      <c r="J1272" s="179" t="e">
        <f ca="1"/>
        <v>#NAME?</v>
      </c>
      <c r="L1272" s="175">
        <f>NR_to_Cash!C$9</f>
        <v>-54723.468549817509</v>
      </c>
      <c r="M1272" s="175">
        <f>NR_to_Cash!D$9</f>
        <v>-177401.26576231886</v>
      </c>
      <c r="N1272" s="175">
        <f>NR_to_Cash!E$9</f>
        <v>-150226.47815209487</v>
      </c>
      <c r="O1272" s="175">
        <f>NR_to_Cash!F$9</f>
        <v>-172910.78815747867</v>
      </c>
      <c r="Q1272" s="1">
        <v>1265</v>
      </c>
      <c r="R1272" s="176">
        <v>11607.803230321966</v>
      </c>
      <c r="S1272" s="176">
        <v>247942.81144521874</v>
      </c>
      <c r="T1272" s="176">
        <v>153794.42190003092</v>
      </c>
      <c r="U1272" s="176">
        <v>153624.97735736473</v>
      </c>
      <c r="V1272" s="2"/>
      <c r="W1272" s="176">
        <v>25662.214128670399</v>
      </c>
      <c r="X1272" s="176">
        <v>-43699.757559765829</v>
      </c>
      <c r="Y1272" s="176">
        <v>-31225.297703024698</v>
      </c>
      <c r="Z1272" s="176">
        <v>-34610.32191913086</v>
      </c>
      <c r="AA1272" s="2"/>
      <c r="AB1272" s="175">
        <v>-54723.468549817509</v>
      </c>
      <c r="AC1272" s="175">
        <v>-177401.26576231886</v>
      </c>
      <c r="AD1272" s="175">
        <v>-150226.47815209487</v>
      </c>
      <c r="AE1272" s="175">
        <v>-172910.78815747867</v>
      </c>
    </row>
    <row r="1273" spans="1:31">
      <c r="A1273" s="1">
        <v>1266</v>
      </c>
      <c r="B1273" s="176">
        <f>'T Revenue'!B1270-'Year 0'!G$8+'Year 0'!G$122</f>
        <v>-5524.3051104128826</v>
      </c>
      <c r="C1273" s="176">
        <f>'T Revenue'!C1270-'Revenue Requirement'!C$4+'Revenue Requirement'!C$33</f>
        <v>224838.89118366898</v>
      </c>
      <c r="D1273" s="176">
        <f>'T Revenue'!D1270-'Revenue Requirement'!D$4+'Revenue Requirement'!D$33</f>
        <v>142730.66800506669</v>
      </c>
      <c r="E1273" s="176">
        <f>'T Revenue'!E1270-'Revenue Requirement'!E$4+'Revenue Requirement'!E$33</f>
        <v>95744.074865354458</v>
      </c>
      <c r="G1273" s="179" t="e">
        <f ca="1"/>
        <v>#NAME?</v>
      </c>
      <c r="H1273" s="179" t="e">
        <f ca="1"/>
        <v>#NAME?</v>
      </c>
      <c r="I1273" s="179" t="e">
        <f ca="1"/>
        <v>#NAME?</v>
      </c>
      <c r="J1273" s="179" t="e">
        <f ca="1"/>
        <v>#NAME?</v>
      </c>
      <c r="L1273" s="175">
        <f>NR_to_Cash!C$9</f>
        <v>-54723.468549817509</v>
      </c>
      <c r="M1273" s="175">
        <f>NR_to_Cash!D$9</f>
        <v>-177401.26576231886</v>
      </c>
      <c r="N1273" s="175">
        <f>NR_to_Cash!E$9</f>
        <v>-150226.47815209487</v>
      </c>
      <c r="O1273" s="175">
        <f>NR_to_Cash!F$9</f>
        <v>-172910.78815747867</v>
      </c>
      <c r="Q1273" s="1">
        <v>1266</v>
      </c>
      <c r="R1273" s="176">
        <v>-5524.3051104128826</v>
      </c>
      <c r="S1273" s="176">
        <v>224838.89118366898</v>
      </c>
      <c r="T1273" s="176">
        <v>142730.66800506669</v>
      </c>
      <c r="U1273" s="176">
        <v>95744.074865354458</v>
      </c>
      <c r="V1273" s="2"/>
      <c r="W1273" s="176">
        <v>-44292.329360552598</v>
      </c>
      <c r="X1273" s="176">
        <v>-17679.925211852882</v>
      </c>
      <c r="Y1273" s="176">
        <v>-29820.048837491311</v>
      </c>
      <c r="Z1273" s="176">
        <v>-15178.935525909532</v>
      </c>
      <c r="AA1273" s="2"/>
      <c r="AB1273" s="175">
        <v>-54723.468549817509</v>
      </c>
      <c r="AC1273" s="175">
        <v>-177401.26576231886</v>
      </c>
      <c r="AD1273" s="175">
        <v>-150226.47815209487</v>
      </c>
      <c r="AE1273" s="175">
        <v>-172910.78815747867</v>
      </c>
    </row>
    <row r="1274" spans="1:31">
      <c r="A1274" s="1">
        <v>1267</v>
      </c>
      <c r="B1274" s="176">
        <f>'T Revenue'!B1271-'Year 0'!G$8+'Year 0'!G$122</f>
        <v>15735.859728837386</v>
      </c>
      <c r="C1274" s="176">
        <f>'T Revenue'!C1271-'Revenue Requirement'!C$4+'Revenue Requirement'!C$33</f>
        <v>241493.59028270631</v>
      </c>
      <c r="D1274" s="176">
        <f>'T Revenue'!D1271-'Revenue Requirement'!D$4+'Revenue Requirement'!D$33</f>
        <v>211884.21746322745</v>
      </c>
      <c r="E1274" s="176">
        <f>'T Revenue'!E1271-'Revenue Requirement'!E$4+'Revenue Requirement'!E$33</f>
        <v>129209.68324065744</v>
      </c>
      <c r="G1274" s="179" t="e">
        <f ca="1"/>
        <v>#NAME?</v>
      </c>
      <c r="H1274" s="179" t="e">
        <f ca="1"/>
        <v>#NAME?</v>
      </c>
      <c r="I1274" s="179" t="e">
        <f ca="1"/>
        <v>#NAME?</v>
      </c>
      <c r="J1274" s="179" t="e">
        <f ca="1"/>
        <v>#NAME?</v>
      </c>
      <c r="L1274" s="175">
        <f>NR_to_Cash!C$9</f>
        <v>-54723.468549817509</v>
      </c>
      <c r="M1274" s="175">
        <f>NR_to_Cash!D$9</f>
        <v>-177401.26576231886</v>
      </c>
      <c r="N1274" s="175">
        <f>NR_to_Cash!E$9</f>
        <v>-150226.47815209487</v>
      </c>
      <c r="O1274" s="175">
        <f>NR_to_Cash!F$9</f>
        <v>-172910.78815747867</v>
      </c>
      <c r="Q1274" s="1">
        <v>1267</v>
      </c>
      <c r="R1274" s="176">
        <v>15735.859728837386</v>
      </c>
      <c r="S1274" s="176">
        <v>241493.59028270631</v>
      </c>
      <c r="T1274" s="176">
        <v>211884.21746322745</v>
      </c>
      <c r="U1274" s="176">
        <v>129209.68324065744</v>
      </c>
      <c r="V1274" s="2"/>
      <c r="W1274" s="176">
        <v>-29929.293457028572</v>
      </c>
      <c r="X1274" s="176">
        <v>-1376.6418153389823</v>
      </c>
      <c r="Y1274" s="176">
        <v>-24371.190229339758</v>
      </c>
      <c r="Z1274" s="176">
        <v>-15791.40503673465</v>
      </c>
      <c r="AA1274" s="2"/>
      <c r="AB1274" s="175">
        <v>-54723.468549817509</v>
      </c>
      <c r="AC1274" s="175">
        <v>-177401.26576231886</v>
      </c>
      <c r="AD1274" s="175">
        <v>-150226.47815209487</v>
      </c>
      <c r="AE1274" s="175">
        <v>-172910.78815747867</v>
      </c>
    </row>
    <row r="1275" spans="1:31">
      <c r="A1275" s="1">
        <v>1268</v>
      </c>
      <c r="B1275" s="176">
        <f>'T Revenue'!B1272-'Year 0'!G$8+'Year 0'!G$122</f>
        <v>30835.003232008312</v>
      </c>
      <c r="C1275" s="176">
        <f>'T Revenue'!C1272-'Revenue Requirement'!C$4+'Revenue Requirement'!C$33</f>
        <v>275684.15447833808</v>
      </c>
      <c r="D1275" s="176">
        <f>'T Revenue'!D1272-'Revenue Requirement'!D$4+'Revenue Requirement'!D$33</f>
        <v>144511.28753519664</v>
      </c>
      <c r="E1275" s="176">
        <f>'T Revenue'!E1272-'Revenue Requirement'!E$4+'Revenue Requirement'!E$33</f>
        <v>139445.98374791956</v>
      </c>
      <c r="G1275" s="179" t="e">
        <f ca="1"/>
        <v>#NAME?</v>
      </c>
      <c r="H1275" s="179" t="e">
        <f ca="1"/>
        <v>#NAME?</v>
      </c>
      <c r="I1275" s="179" t="e">
        <f ca="1"/>
        <v>#NAME?</v>
      </c>
      <c r="J1275" s="179" t="e">
        <f ca="1"/>
        <v>#NAME?</v>
      </c>
      <c r="L1275" s="175">
        <f>NR_to_Cash!C$9</f>
        <v>-54723.468549817509</v>
      </c>
      <c r="M1275" s="175">
        <f>NR_to_Cash!D$9</f>
        <v>-177401.26576231886</v>
      </c>
      <c r="N1275" s="175">
        <f>NR_to_Cash!E$9</f>
        <v>-150226.47815209487</v>
      </c>
      <c r="O1275" s="175">
        <f>NR_to_Cash!F$9</f>
        <v>-172910.78815747867</v>
      </c>
      <c r="Q1275" s="1">
        <v>1268</v>
      </c>
      <c r="R1275" s="176">
        <v>30835.003232008312</v>
      </c>
      <c r="S1275" s="176">
        <v>275684.15447833808</v>
      </c>
      <c r="T1275" s="176">
        <v>144511.28753519664</v>
      </c>
      <c r="U1275" s="176">
        <v>139445.98374791956</v>
      </c>
      <c r="V1275" s="2"/>
      <c r="W1275" s="176">
        <v>-36985.328938057646</v>
      </c>
      <c r="X1275" s="176">
        <v>-26679.066140837967</v>
      </c>
      <c r="Y1275" s="176">
        <v>-13609.68277392094</v>
      </c>
      <c r="Z1275" s="176">
        <v>-25035.690752612194</v>
      </c>
      <c r="AA1275" s="2"/>
      <c r="AB1275" s="175">
        <v>-54723.468549817509</v>
      </c>
      <c r="AC1275" s="175">
        <v>-177401.26576231886</v>
      </c>
      <c r="AD1275" s="175">
        <v>-150226.47815209487</v>
      </c>
      <c r="AE1275" s="175">
        <v>-172910.78815747867</v>
      </c>
    </row>
    <row r="1276" spans="1:31">
      <c r="A1276" s="1">
        <v>1269</v>
      </c>
      <c r="B1276" s="176">
        <f>'T Revenue'!B1273-'Year 0'!G$8+'Year 0'!G$122</f>
        <v>-5414.8200565550942</v>
      </c>
      <c r="C1276" s="176">
        <f>'T Revenue'!C1273-'Revenue Requirement'!C$4+'Revenue Requirement'!C$33</f>
        <v>241366.54106889293</v>
      </c>
      <c r="D1276" s="176">
        <f>'T Revenue'!D1273-'Revenue Requirement'!D$4+'Revenue Requirement'!D$33</f>
        <v>165089.36391724204</v>
      </c>
      <c r="E1276" s="176">
        <f>'T Revenue'!E1273-'Revenue Requirement'!E$4+'Revenue Requirement'!E$33</f>
        <v>134711.64254387189</v>
      </c>
      <c r="G1276" s="179" t="e">
        <f ca="1"/>
        <v>#NAME?</v>
      </c>
      <c r="H1276" s="179" t="e">
        <f ca="1"/>
        <v>#NAME?</v>
      </c>
      <c r="I1276" s="179" t="e">
        <f ca="1"/>
        <v>#NAME?</v>
      </c>
      <c r="J1276" s="179" t="e">
        <f ca="1"/>
        <v>#NAME?</v>
      </c>
      <c r="L1276" s="175">
        <f>NR_to_Cash!C$9</f>
        <v>-54723.468549817509</v>
      </c>
      <c r="M1276" s="175">
        <f>NR_to_Cash!D$9</f>
        <v>-177401.26576231886</v>
      </c>
      <c r="N1276" s="175">
        <f>NR_to_Cash!E$9</f>
        <v>-150226.47815209487</v>
      </c>
      <c r="O1276" s="175">
        <f>NR_to_Cash!F$9</f>
        <v>-172910.78815747867</v>
      </c>
      <c r="Q1276" s="1">
        <v>1269</v>
      </c>
      <c r="R1276" s="176">
        <v>-5414.8200565550942</v>
      </c>
      <c r="S1276" s="176">
        <v>241366.54106889293</v>
      </c>
      <c r="T1276" s="176">
        <v>165089.36391724204</v>
      </c>
      <c r="U1276" s="176">
        <v>134711.64254387189</v>
      </c>
      <c r="V1276" s="2"/>
      <c r="W1276" s="176">
        <v>-16074.390533076832</v>
      </c>
      <c r="X1276" s="176">
        <v>24847.043810565025</v>
      </c>
      <c r="Y1276" s="176">
        <v>-40468.236659617629</v>
      </c>
      <c r="Z1276" s="176">
        <v>12513.694696502993</v>
      </c>
      <c r="AA1276" s="2"/>
      <c r="AB1276" s="175">
        <v>-54723.468549817509</v>
      </c>
      <c r="AC1276" s="175">
        <v>-177401.26576231886</v>
      </c>
      <c r="AD1276" s="175">
        <v>-150226.47815209487</v>
      </c>
      <c r="AE1276" s="175">
        <v>-172910.78815747867</v>
      </c>
    </row>
    <row r="1277" spans="1:31">
      <c r="A1277" s="1">
        <v>1270</v>
      </c>
      <c r="B1277" s="176">
        <f>'T Revenue'!B1274-'Year 0'!G$8+'Year 0'!G$122</f>
        <v>-9127.1039067336824</v>
      </c>
      <c r="C1277" s="176">
        <f>'T Revenue'!C1274-'Revenue Requirement'!C$4+'Revenue Requirement'!C$33</f>
        <v>236910.89860367286</v>
      </c>
      <c r="D1277" s="176">
        <f>'T Revenue'!D1274-'Revenue Requirement'!D$4+'Revenue Requirement'!D$33</f>
        <v>123505.35743110068</v>
      </c>
      <c r="E1277" s="176">
        <f>'T Revenue'!E1274-'Revenue Requirement'!E$4+'Revenue Requirement'!E$33</f>
        <v>66917.140840232139</v>
      </c>
      <c r="G1277" s="179" t="e">
        <f ca="1"/>
        <v>#NAME?</v>
      </c>
      <c r="H1277" s="179" t="e">
        <f ca="1"/>
        <v>#NAME?</v>
      </c>
      <c r="I1277" s="179" t="e">
        <f ca="1"/>
        <v>#NAME?</v>
      </c>
      <c r="J1277" s="179" t="e">
        <f ca="1"/>
        <v>#NAME?</v>
      </c>
      <c r="L1277" s="175">
        <f>NR_to_Cash!C$9</f>
        <v>-54723.468549817509</v>
      </c>
      <c r="M1277" s="175">
        <f>NR_to_Cash!D$9</f>
        <v>-177401.26576231886</v>
      </c>
      <c r="N1277" s="175">
        <f>NR_to_Cash!E$9</f>
        <v>-150226.47815209487</v>
      </c>
      <c r="O1277" s="175">
        <f>NR_to_Cash!F$9</f>
        <v>-172910.78815747867</v>
      </c>
      <c r="Q1277" s="1">
        <v>1270</v>
      </c>
      <c r="R1277" s="176">
        <v>-9127.1039067336824</v>
      </c>
      <c r="S1277" s="176">
        <v>236910.89860367286</v>
      </c>
      <c r="T1277" s="176">
        <v>123505.35743110068</v>
      </c>
      <c r="U1277" s="176">
        <v>66917.140840232139</v>
      </c>
      <c r="V1277" s="2"/>
      <c r="W1277" s="176">
        <v>-8460.116170196794</v>
      </c>
      <c r="X1277" s="176">
        <v>2152.4278200727422</v>
      </c>
      <c r="Y1277" s="176">
        <v>-55187.731297503691</v>
      </c>
      <c r="Z1277" s="176">
        <v>-29408.628227767767</v>
      </c>
      <c r="AA1277" s="2"/>
      <c r="AB1277" s="175">
        <v>-54723.468549817509</v>
      </c>
      <c r="AC1277" s="175">
        <v>-177401.26576231886</v>
      </c>
      <c r="AD1277" s="175">
        <v>-150226.47815209487</v>
      </c>
      <c r="AE1277" s="175">
        <v>-172910.78815747867</v>
      </c>
    </row>
    <row r="1278" spans="1:31">
      <c r="A1278" s="1">
        <v>1271</v>
      </c>
      <c r="B1278" s="176">
        <f>'T Revenue'!B1275-'Year 0'!G$8+'Year 0'!G$122</f>
        <v>-2631.842392046703</v>
      </c>
      <c r="C1278" s="176">
        <f>'T Revenue'!C1275-'Revenue Requirement'!C$4+'Revenue Requirement'!C$33</f>
        <v>234910.80731622921</v>
      </c>
      <c r="D1278" s="176">
        <f>'T Revenue'!D1275-'Revenue Requirement'!D$4+'Revenue Requirement'!D$33</f>
        <v>160023.65813908679</v>
      </c>
      <c r="E1278" s="176">
        <f>'T Revenue'!E1275-'Revenue Requirement'!E$4+'Revenue Requirement'!E$33</f>
        <v>132284.57787049259</v>
      </c>
      <c r="G1278" s="179" t="e">
        <f ca="1"/>
        <v>#NAME?</v>
      </c>
      <c r="H1278" s="179" t="e">
        <f ca="1"/>
        <v>#NAME?</v>
      </c>
      <c r="I1278" s="179" t="e">
        <f ca="1"/>
        <v>#NAME?</v>
      </c>
      <c r="J1278" s="179" t="e">
        <f ca="1"/>
        <v>#NAME?</v>
      </c>
      <c r="L1278" s="175">
        <f>NR_to_Cash!C$9</f>
        <v>-54723.468549817509</v>
      </c>
      <c r="M1278" s="175">
        <f>NR_to_Cash!D$9</f>
        <v>-177401.26576231886</v>
      </c>
      <c r="N1278" s="175">
        <f>NR_to_Cash!E$9</f>
        <v>-150226.47815209487</v>
      </c>
      <c r="O1278" s="175">
        <f>NR_to_Cash!F$9</f>
        <v>-172910.78815747867</v>
      </c>
      <c r="Q1278" s="1">
        <v>1271</v>
      </c>
      <c r="R1278" s="176">
        <v>-2631.842392046703</v>
      </c>
      <c r="S1278" s="176">
        <v>234910.80731622921</v>
      </c>
      <c r="T1278" s="176">
        <v>160023.65813908679</v>
      </c>
      <c r="U1278" s="176">
        <v>132284.57787049259</v>
      </c>
      <c r="V1278" s="2"/>
      <c r="W1278" s="176">
        <v>-14884.438678367063</v>
      </c>
      <c r="X1278" s="176">
        <v>5409.4999008369632</v>
      </c>
      <c r="Y1278" s="176">
        <v>-43252.200211584568</v>
      </c>
      <c r="Z1278" s="176">
        <v>-6084.393513858784</v>
      </c>
      <c r="AA1278" s="2"/>
      <c r="AB1278" s="175">
        <v>-54723.468549817509</v>
      </c>
      <c r="AC1278" s="175">
        <v>-177401.26576231886</v>
      </c>
      <c r="AD1278" s="175">
        <v>-150226.47815209487</v>
      </c>
      <c r="AE1278" s="175">
        <v>-172910.78815747867</v>
      </c>
    </row>
    <row r="1279" spans="1:31">
      <c r="A1279" s="1">
        <v>1272</v>
      </c>
      <c r="B1279" s="176">
        <f>'T Revenue'!B1276-'Year 0'!G$8+'Year 0'!G$122</f>
        <v>448.92367131798528</v>
      </c>
      <c r="C1279" s="176">
        <f>'T Revenue'!C1276-'Revenue Requirement'!C$4+'Revenue Requirement'!C$33</f>
        <v>214635.38144372241</v>
      </c>
      <c r="D1279" s="176">
        <f>'T Revenue'!D1276-'Revenue Requirement'!D$4+'Revenue Requirement'!D$33</f>
        <v>130581.0849039983</v>
      </c>
      <c r="E1279" s="176">
        <f>'T Revenue'!E1276-'Revenue Requirement'!E$4+'Revenue Requirement'!E$33</f>
        <v>104031.54983205907</v>
      </c>
      <c r="G1279" s="179" t="e">
        <f ca="1"/>
        <v>#NAME?</v>
      </c>
      <c r="H1279" s="179" t="e">
        <f ca="1"/>
        <v>#NAME?</v>
      </c>
      <c r="I1279" s="179" t="e">
        <f ca="1"/>
        <v>#NAME?</v>
      </c>
      <c r="J1279" s="179" t="e">
        <f ca="1"/>
        <v>#NAME?</v>
      </c>
      <c r="L1279" s="175">
        <f>NR_to_Cash!C$9</f>
        <v>-54723.468549817509</v>
      </c>
      <c r="M1279" s="175">
        <f>NR_to_Cash!D$9</f>
        <v>-177401.26576231886</v>
      </c>
      <c r="N1279" s="175">
        <f>NR_to_Cash!E$9</f>
        <v>-150226.47815209487</v>
      </c>
      <c r="O1279" s="175">
        <f>NR_to_Cash!F$9</f>
        <v>-172910.78815747867</v>
      </c>
      <c r="Q1279" s="1">
        <v>1272</v>
      </c>
      <c r="R1279" s="176">
        <v>448.92367131798528</v>
      </c>
      <c r="S1279" s="176">
        <v>214635.38144372241</v>
      </c>
      <c r="T1279" s="176">
        <v>130581.0849039983</v>
      </c>
      <c r="U1279" s="176">
        <v>104031.54983205907</v>
      </c>
      <c r="V1279" s="2"/>
      <c r="W1279" s="176">
        <v>-11982.693096865434</v>
      </c>
      <c r="X1279" s="176">
        <v>7856.7684344772715</v>
      </c>
      <c r="Y1279" s="176">
        <v>26165.32170792995</v>
      </c>
      <c r="Z1279" s="176">
        <v>-8883.7814353283029</v>
      </c>
      <c r="AA1279" s="2"/>
      <c r="AB1279" s="175">
        <v>-54723.468549817509</v>
      </c>
      <c r="AC1279" s="175">
        <v>-177401.26576231886</v>
      </c>
      <c r="AD1279" s="175">
        <v>-150226.47815209487</v>
      </c>
      <c r="AE1279" s="175">
        <v>-172910.78815747867</v>
      </c>
    </row>
    <row r="1280" spans="1:31">
      <c r="A1280" s="1">
        <v>1273</v>
      </c>
      <c r="B1280" s="176">
        <f>'T Revenue'!B1277-'Year 0'!G$8+'Year 0'!G$122</f>
        <v>-3177.8008742576931</v>
      </c>
      <c r="C1280" s="176">
        <f>'T Revenue'!C1277-'Revenue Requirement'!C$4+'Revenue Requirement'!C$33</f>
        <v>220627.65898965206</v>
      </c>
      <c r="D1280" s="176">
        <f>'T Revenue'!D1277-'Revenue Requirement'!D$4+'Revenue Requirement'!D$33</f>
        <v>127395.79342290573</v>
      </c>
      <c r="E1280" s="176">
        <f>'T Revenue'!E1277-'Revenue Requirement'!E$4+'Revenue Requirement'!E$33</f>
        <v>76482.173126590205</v>
      </c>
      <c r="G1280" s="179" t="e">
        <f ca="1"/>
        <v>#NAME?</v>
      </c>
      <c r="H1280" s="179" t="e">
        <f ca="1"/>
        <v>#NAME?</v>
      </c>
      <c r="I1280" s="179" t="e">
        <f ca="1"/>
        <v>#NAME?</v>
      </c>
      <c r="J1280" s="179" t="e">
        <f ca="1"/>
        <v>#NAME?</v>
      </c>
      <c r="L1280" s="175">
        <f>NR_to_Cash!C$9</f>
        <v>-54723.468549817509</v>
      </c>
      <c r="M1280" s="175">
        <f>NR_to_Cash!D$9</f>
        <v>-177401.26576231886</v>
      </c>
      <c r="N1280" s="175">
        <f>NR_to_Cash!E$9</f>
        <v>-150226.47815209487</v>
      </c>
      <c r="O1280" s="175">
        <f>NR_to_Cash!F$9</f>
        <v>-172910.78815747867</v>
      </c>
      <c r="Q1280" s="1">
        <v>1273</v>
      </c>
      <c r="R1280" s="176">
        <v>-3177.8008742576931</v>
      </c>
      <c r="S1280" s="176">
        <v>220627.65898965206</v>
      </c>
      <c r="T1280" s="176">
        <v>127395.79342290573</v>
      </c>
      <c r="U1280" s="176">
        <v>76482.173126590205</v>
      </c>
      <c r="V1280" s="2"/>
      <c r="W1280" s="176">
        <v>-43492.582438644837</v>
      </c>
      <c r="X1280" s="176">
        <v>-4990.2769876343664</v>
      </c>
      <c r="Y1280" s="176">
        <v>-25026.338350181002</v>
      </c>
      <c r="Z1280" s="176">
        <v>-41331.915928089293</v>
      </c>
      <c r="AA1280" s="2"/>
      <c r="AB1280" s="175">
        <v>-54723.468549817509</v>
      </c>
      <c r="AC1280" s="175">
        <v>-177401.26576231886</v>
      </c>
      <c r="AD1280" s="175">
        <v>-150226.47815209487</v>
      </c>
      <c r="AE1280" s="175">
        <v>-172910.78815747867</v>
      </c>
    </row>
    <row r="1281" spans="1:31">
      <c r="A1281" s="1">
        <v>1274</v>
      </c>
      <c r="B1281" s="176">
        <f>'T Revenue'!B1278-'Year 0'!G$8+'Year 0'!G$122</f>
        <v>11111.622847131919</v>
      </c>
      <c r="C1281" s="176">
        <f>'T Revenue'!C1278-'Revenue Requirement'!C$4+'Revenue Requirement'!C$33</f>
        <v>217412.74772290303</v>
      </c>
      <c r="D1281" s="176">
        <f>'T Revenue'!D1278-'Revenue Requirement'!D$4+'Revenue Requirement'!D$33</f>
        <v>127105.23374183755</v>
      </c>
      <c r="E1281" s="176">
        <f>'T Revenue'!E1278-'Revenue Requirement'!E$4+'Revenue Requirement'!E$33</f>
        <v>88265.863678277005</v>
      </c>
      <c r="G1281" s="179" t="e">
        <f ca="1"/>
        <v>#NAME?</v>
      </c>
      <c r="H1281" s="179" t="e">
        <f ca="1"/>
        <v>#NAME?</v>
      </c>
      <c r="I1281" s="179" t="e">
        <f ca="1"/>
        <v>#NAME?</v>
      </c>
      <c r="J1281" s="179" t="e">
        <f ca="1"/>
        <v>#NAME?</v>
      </c>
      <c r="L1281" s="175">
        <f>NR_to_Cash!C$9</f>
        <v>-54723.468549817509</v>
      </c>
      <c r="M1281" s="175">
        <f>NR_to_Cash!D$9</f>
        <v>-177401.26576231886</v>
      </c>
      <c r="N1281" s="175">
        <f>NR_to_Cash!E$9</f>
        <v>-150226.47815209487</v>
      </c>
      <c r="O1281" s="175">
        <f>NR_to_Cash!F$9</f>
        <v>-172910.78815747867</v>
      </c>
      <c r="Q1281" s="1">
        <v>1274</v>
      </c>
      <c r="R1281" s="176">
        <v>11111.622847131919</v>
      </c>
      <c r="S1281" s="176">
        <v>217412.74772290303</v>
      </c>
      <c r="T1281" s="176">
        <v>127105.23374183755</v>
      </c>
      <c r="U1281" s="176">
        <v>88265.863678277005</v>
      </c>
      <c r="V1281" s="2"/>
      <c r="W1281" s="176">
        <v>-30093.458264283487</v>
      </c>
      <c r="X1281" s="176">
        <v>-25678.583814135054</v>
      </c>
      <c r="Y1281" s="176">
        <v>-2643.9032161617652</v>
      </c>
      <c r="Z1281" s="176">
        <v>27039.854698872659</v>
      </c>
      <c r="AA1281" s="2"/>
      <c r="AB1281" s="175">
        <v>-54723.468549817509</v>
      </c>
      <c r="AC1281" s="175">
        <v>-177401.26576231886</v>
      </c>
      <c r="AD1281" s="175">
        <v>-150226.47815209487</v>
      </c>
      <c r="AE1281" s="175">
        <v>-172910.78815747867</v>
      </c>
    </row>
    <row r="1282" spans="1:31">
      <c r="A1282" s="1">
        <v>1275</v>
      </c>
      <c r="B1282" s="176">
        <f>'T Revenue'!B1279-'Year 0'!G$8+'Year 0'!G$122</f>
        <v>-3487.4228428278584</v>
      </c>
      <c r="C1282" s="176">
        <f>'T Revenue'!C1279-'Revenue Requirement'!C$4+'Revenue Requirement'!C$33</f>
        <v>209398.82607228728</v>
      </c>
      <c r="D1282" s="176">
        <f>'T Revenue'!D1279-'Revenue Requirement'!D$4+'Revenue Requirement'!D$33</f>
        <v>181915.65352806449</v>
      </c>
      <c r="E1282" s="176">
        <f>'T Revenue'!E1279-'Revenue Requirement'!E$4+'Revenue Requirement'!E$33</f>
        <v>100916.07244614139</v>
      </c>
      <c r="G1282" s="179" t="e">
        <f ca="1"/>
        <v>#NAME?</v>
      </c>
      <c r="H1282" s="179" t="e">
        <f ca="1"/>
        <v>#NAME?</v>
      </c>
      <c r="I1282" s="179" t="e">
        <f ca="1"/>
        <v>#NAME?</v>
      </c>
      <c r="J1282" s="179" t="e">
        <f ca="1"/>
        <v>#NAME?</v>
      </c>
      <c r="L1282" s="175">
        <f>NR_to_Cash!C$9</f>
        <v>-54723.468549817509</v>
      </c>
      <c r="M1282" s="175">
        <f>NR_to_Cash!D$9</f>
        <v>-177401.26576231886</v>
      </c>
      <c r="N1282" s="175">
        <f>NR_to_Cash!E$9</f>
        <v>-150226.47815209487</v>
      </c>
      <c r="O1282" s="175">
        <f>NR_to_Cash!F$9</f>
        <v>-172910.78815747867</v>
      </c>
      <c r="Q1282" s="1">
        <v>1275</v>
      </c>
      <c r="R1282" s="176">
        <v>-3487.4228428278584</v>
      </c>
      <c r="S1282" s="176">
        <v>209398.82607228728</v>
      </c>
      <c r="T1282" s="176">
        <v>181915.65352806449</v>
      </c>
      <c r="U1282" s="176">
        <v>100916.07244614139</v>
      </c>
      <c r="V1282" s="2"/>
      <c r="W1282" s="176">
        <v>-13271.676888081944</v>
      </c>
      <c r="X1282" s="176">
        <v>-18117.872815262759</v>
      </c>
      <c r="Y1282" s="176">
        <v>-10532.342218749458</v>
      </c>
      <c r="Z1282" s="176">
        <v>-58142.298774739262</v>
      </c>
      <c r="AA1282" s="2"/>
      <c r="AB1282" s="175">
        <v>-54723.468549817509</v>
      </c>
      <c r="AC1282" s="175">
        <v>-177401.26576231886</v>
      </c>
      <c r="AD1282" s="175">
        <v>-150226.47815209487</v>
      </c>
      <c r="AE1282" s="175">
        <v>-172910.78815747867</v>
      </c>
    </row>
    <row r="1283" spans="1:31">
      <c r="A1283" s="1">
        <v>1276</v>
      </c>
      <c r="B1283" s="176">
        <f>'T Revenue'!B1280-'Year 0'!G$8+'Year 0'!G$122</f>
        <v>12712.95049232454</v>
      </c>
      <c r="C1283" s="176">
        <f>'T Revenue'!C1280-'Revenue Requirement'!C$4+'Revenue Requirement'!C$33</f>
        <v>273074.92413780582</v>
      </c>
      <c r="D1283" s="176">
        <f>'T Revenue'!D1280-'Revenue Requirement'!D$4+'Revenue Requirement'!D$33</f>
        <v>160719.38497304032</v>
      </c>
      <c r="E1283" s="176">
        <f>'T Revenue'!E1280-'Revenue Requirement'!E$4+'Revenue Requirement'!E$33</f>
        <v>104182.91037870361</v>
      </c>
      <c r="G1283" s="179" t="e">
        <f ca="1"/>
        <v>#NAME?</v>
      </c>
      <c r="H1283" s="179" t="e">
        <f ca="1"/>
        <v>#NAME?</v>
      </c>
      <c r="I1283" s="179" t="e">
        <f ca="1"/>
        <v>#NAME?</v>
      </c>
      <c r="J1283" s="179" t="e">
        <f ca="1"/>
        <v>#NAME?</v>
      </c>
      <c r="L1283" s="175">
        <f>NR_to_Cash!C$9</f>
        <v>-54723.468549817509</v>
      </c>
      <c r="M1283" s="175">
        <f>NR_to_Cash!D$9</f>
        <v>-177401.26576231886</v>
      </c>
      <c r="N1283" s="175">
        <f>NR_to_Cash!E$9</f>
        <v>-150226.47815209487</v>
      </c>
      <c r="O1283" s="175">
        <f>NR_to_Cash!F$9</f>
        <v>-172910.78815747867</v>
      </c>
      <c r="Q1283" s="1">
        <v>1276</v>
      </c>
      <c r="R1283" s="176">
        <v>12712.95049232454</v>
      </c>
      <c r="S1283" s="176">
        <v>273074.92413780582</v>
      </c>
      <c r="T1283" s="176">
        <v>160719.38497304032</v>
      </c>
      <c r="U1283" s="176">
        <v>104182.91037870361</v>
      </c>
      <c r="V1283" s="2"/>
      <c r="W1283" s="176">
        <v>9020.6103734861827</v>
      </c>
      <c r="X1283" s="176">
        <v>-9604.2871310967021</v>
      </c>
      <c r="Y1283" s="176">
        <v>-7949.2579189678654</v>
      </c>
      <c r="Z1283" s="176">
        <v>-30433.085140545852</v>
      </c>
      <c r="AA1283" s="2"/>
      <c r="AB1283" s="175">
        <v>-54723.468549817509</v>
      </c>
      <c r="AC1283" s="175">
        <v>-177401.26576231886</v>
      </c>
      <c r="AD1283" s="175">
        <v>-150226.47815209487</v>
      </c>
      <c r="AE1283" s="175">
        <v>-172910.78815747867</v>
      </c>
    </row>
    <row r="1284" spans="1:31">
      <c r="A1284" s="1">
        <v>1277</v>
      </c>
      <c r="B1284" s="176">
        <f>'T Revenue'!B1281-'Year 0'!G$8+'Year 0'!G$122</f>
        <v>-6119.1032686235849</v>
      </c>
      <c r="C1284" s="176">
        <f>'T Revenue'!C1281-'Revenue Requirement'!C$4+'Revenue Requirement'!C$33</f>
        <v>203041.27210476319</v>
      </c>
      <c r="D1284" s="176">
        <f>'T Revenue'!D1281-'Revenue Requirement'!D$4+'Revenue Requirement'!D$33</f>
        <v>83342.19256211305</v>
      </c>
      <c r="E1284" s="176">
        <f>'T Revenue'!E1281-'Revenue Requirement'!E$4+'Revenue Requirement'!E$33</f>
        <v>100270.59312568768</v>
      </c>
      <c r="G1284" s="179" t="e">
        <f ca="1"/>
        <v>#NAME?</v>
      </c>
      <c r="H1284" s="179" t="e">
        <f ca="1"/>
        <v>#NAME?</v>
      </c>
      <c r="I1284" s="179" t="e">
        <f ca="1"/>
        <v>#NAME?</v>
      </c>
      <c r="J1284" s="179" t="e">
        <f ca="1"/>
        <v>#NAME?</v>
      </c>
      <c r="L1284" s="175">
        <f>NR_to_Cash!C$9</f>
        <v>-54723.468549817509</v>
      </c>
      <c r="M1284" s="175">
        <f>NR_to_Cash!D$9</f>
        <v>-177401.26576231886</v>
      </c>
      <c r="N1284" s="175">
        <f>NR_to_Cash!E$9</f>
        <v>-150226.47815209487</v>
      </c>
      <c r="O1284" s="175">
        <f>NR_to_Cash!F$9</f>
        <v>-172910.78815747867</v>
      </c>
      <c r="Q1284" s="1">
        <v>1277</v>
      </c>
      <c r="R1284" s="176">
        <v>-6119.1032686235849</v>
      </c>
      <c r="S1284" s="176">
        <v>203041.27210476319</v>
      </c>
      <c r="T1284" s="176">
        <v>83342.19256211305</v>
      </c>
      <c r="U1284" s="176">
        <v>100270.59312568768</v>
      </c>
      <c r="V1284" s="2"/>
      <c r="W1284" s="176">
        <v>-21756.70292198169</v>
      </c>
      <c r="X1284" s="176">
        <v>-23311.271462708712</v>
      </c>
      <c r="Y1284" s="176">
        <v>-7876.1167977943551</v>
      </c>
      <c r="Z1284" s="176">
        <v>-53251.57145266002</v>
      </c>
      <c r="AA1284" s="2"/>
      <c r="AB1284" s="175">
        <v>-54723.468549817509</v>
      </c>
      <c r="AC1284" s="175">
        <v>-177401.26576231886</v>
      </c>
      <c r="AD1284" s="175">
        <v>-150226.47815209487</v>
      </c>
      <c r="AE1284" s="175">
        <v>-172910.78815747867</v>
      </c>
    </row>
    <row r="1285" spans="1:31">
      <c r="A1285" s="1">
        <v>1278</v>
      </c>
      <c r="B1285" s="176">
        <f>'T Revenue'!B1282-'Year 0'!G$8+'Year 0'!G$122</f>
        <v>-1196.0940167468507</v>
      </c>
      <c r="C1285" s="176">
        <f>'T Revenue'!C1282-'Revenue Requirement'!C$4+'Revenue Requirement'!C$33</f>
        <v>283290.95692519005</v>
      </c>
      <c r="D1285" s="176">
        <f>'T Revenue'!D1282-'Revenue Requirement'!D$4+'Revenue Requirement'!D$33</f>
        <v>226718.96309763961</v>
      </c>
      <c r="E1285" s="176">
        <f>'T Revenue'!E1282-'Revenue Requirement'!E$4+'Revenue Requirement'!E$33</f>
        <v>206341.47499347432</v>
      </c>
      <c r="G1285" s="179" t="e">
        <f ca="1"/>
        <v>#NAME?</v>
      </c>
      <c r="H1285" s="179" t="e">
        <f ca="1"/>
        <v>#NAME?</v>
      </c>
      <c r="I1285" s="179" t="e">
        <f ca="1"/>
        <v>#NAME?</v>
      </c>
      <c r="J1285" s="179" t="e">
        <f ca="1"/>
        <v>#NAME?</v>
      </c>
      <c r="L1285" s="175">
        <f>NR_to_Cash!C$9</f>
        <v>-54723.468549817509</v>
      </c>
      <c r="M1285" s="175">
        <f>NR_to_Cash!D$9</f>
        <v>-177401.26576231886</v>
      </c>
      <c r="N1285" s="175">
        <f>NR_to_Cash!E$9</f>
        <v>-150226.47815209487</v>
      </c>
      <c r="O1285" s="175">
        <f>NR_to_Cash!F$9</f>
        <v>-172910.78815747867</v>
      </c>
      <c r="Q1285" s="1">
        <v>1278</v>
      </c>
      <c r="R1285" s="176">
        <v>-1196.0940167468507</v>
      </c>
      <c r="S1285" s="176">
        <v>283290.95692519005</v>
      </c>
      <c r="T1285" s="176">
        <v>226718.96309763961</v>
      </c>
      <c r="U1285" s="176">
        <v>206341.47499347432</v>
      </c>
      <c r="V1285" s="2"/>
      <c r="W1285" s="176">
        <v>-42980.933657333255</v>
      </c>
      <c r="X1285" s="176">
        <v>-21330.930238285568</v>
      </c>
      <c r="Y1285" s="176">
        <v>11966.298757946817</v>
      </c>
      <c r="Z1285" s="176">
        <v>-36999.64784103306</v>
      </c>
      <c r="AA1285" s="2"/>
      <c r="AB1285" s="175">
        <v>-54723.468549817509</v>
      </c>
      <c r="AC1285" s="175">
        <v>-177401.26576231886</v>
      </c>
      <c r="AD1285" s="175">
        <v>-150226.47815209487</v>
      </c>
      <c r="AE1285" s="175">
        <v>-172910.78815747867</v>
      </c>
    </row>
    <row r="1286" spans="1:31">
      <c r="A1286" s="1">
        <v>1279</v>
      </c>
      <c r="B1286" s="176">
        <f>'T Revenue'!B1283-'Year 0'!G$8+'Year 0'!G$122</f>
        <v>5357.3627486664336</v>
      </c>
      <c r="C1286" s="176">
        <f>'T Revenue'!C1283-'Revenue Requirement'!C$4+'Revenue Requirement'!C$33</f>
        <v>220935.28579034726</v>
      </c>
      <c r="D1286" s="176">
        <f>'T Revenue'!D1283-'Revenue Requirement'!D$4+'Revenue Requirement'!D$33</f>
        <v>172487.2601980248</v>
      </c>
      <c r="E1286" s="176">
        <f>'T Revenue'!E1283-'Revenue Requirement'!E$4+'Revenue Requirement'!E$33</f>
        <v>112097.17773102666</v>
      </c>
      <c r="G1286" s="179" t="e">
        <f ca="1"/>
        <v>#NAME?</v>
      </c>
      <c r="H1286" s="179" t="e">
        <f ca="1"/>
        <v>#NAME?</v>
      </c>
      <c r="I1286" s="179" t="e">
        <f ca="1"/>
        <v>#NAME?</v>
      </c>
      <c r="J1286" s="179" t="e">
        <f ca="1"/>
        <v>#NAME?</v>
      </c>
      <c r="L1286" s="175">
        <f>NR_to_Cash!C$9</f>
        <v>-54723.468549817509</v>
      </c>
      <c r="M1286" s="175">
        <f>NR_to_Cash!D$9</f>
        <v>-177401.26576231886</v>
      </c>
      <c r="N1286" s="175">
        <f>NR_to_Cash!E$9</f>
        <v>-150226.47815209487</v>
      </c>
      <c r="O1286" s="175">
        <f>NR_to_Cash!F$9</f>
        <v>-172910.78815747867</v>
      </c>
      <c r="Q1286" s="1">
        <v>1279</v>
      </c>
      <c r="R1286" s="176">
        <v>5357.3627486664336</v>
      </c>
      <c r="S1286" s="176">
        <v>220935.28579034726</v>
      </c>
      <c r="T1286" s="176">
        <v>172487.2601980248</v>
      </c>
      <c r="U1286" s="176">
        <v>112097.17773102666</v>
      </c>
      <c r="V1286" s="2"/>
      <c r="W1286" s="176">
        <v>-12078.697157949675</v>
      </c>
      <c r="X1286" s="176">
        <v>-31760.065857240232</v>
      </c>
      <c r="Y1286" s="176">
        <v>1632.1252462663688</v>
      </c>
      <c r="Z1286" s="176">
        <v>-40857.563644901616</v>
      </c>
      <c r="AA1286" s="2"/>
      <c r="AB1286" s="175">
        <v>-54723.468549817509</v>
      </c>
      <c r="AC1286" s="175">
        <v>-177401.26576231886</v>
      </c>
      <c r="AD1286" s="175">
        <v>-150226.47815209487</v>
      </c>
      <c r="AE1286" s="175">
        <v>-172910.78815747867</v>
      </c>
    </row>
    <row r="1287" spans="1:31">
      <c r="A1287" s="1">
        <v>1280</v>
      </c>
      <c r="B1287" s="176">
        <f>'T Revenue'!B1284-'Year 0'!G$8+'Year 0'!G$122</f>
        <v>-8783.3125078780577</v>
      </c>
      <c r="C1287" s="176">
        <f>'T Revenue'!C1284-'Revenue Requirement'!C$4+'Revenue Requirement'!C$33</f>
        <v>204330.40390641289</v>
      </c>
      <c r="D1287" s="176">
        <f>'T Revenue'!D1284-'Revenue Requirement'!D$4+'Revenue Requirement'!D$33</f>
        <v>158961.49826316023</v>
      </c>
      <c r="E1287" s="176">
        <f>'T Revenue'!E1284-'Revenue Requirement'!E$4+'Revenue Requirement'!E$33</f>
        <v>142591.19473508559</v>
      </c>
      <c r="G1287" s="179" t="e">
        <f ca="1"/>
        <v>#NAME?</v>
      </c>
      <c r="H1287" s="179" t="e">
        <f ca="1"/>
        <v>#NAME?</v>
      </c>
      <c r="I1287" s="179" t="e">
        <f ca="1"/>
        <v>#NAME?</v>
      </c>
      <c r="J1287" s="179" t="e">
        <f ca="1"/>
        <v>#NAME?</v>
      </c>
      <c r="L1287" s="175">
        <f>NR_to_Cash!C$9</f>
        <v>-54723.468549817509</v>
      </c>
      <c r="M1287" s="175">
        <f>NR_to_Cash!D$9</f>
        <v>-177401.26576231886</v>
      </c>
      <c r="N1287" s="175">
        <f>NR_to_Cash!E$9</f>
        <v>-150226.47815209487</v>
      </c>
      <c r="O1287" s="175">
        <f>NR_to_Cash!F$9</f>
        <v>-172910.78815747867</v>
      </c>
      <c r="Q1287" s="1">
        <v>1280</v>
      </c>
      <c r="R1287" s="176">
        <v>-8783.3125078780577</v>
      </c>
      <c r="S1287" s="176">
        <v>204330.40390641289</v>
      </c>
      <c r="T1287" s="176">
        <v>158961.49826316023</v>
      </c>
      <c r="U1287" s="176">
        <v>142591.19473508559</v>
      </c>
      <c r="V1287" s="2"/>
      <c r="W1287" s="176">
        <v>-13656.372926185373</v>
      </c>
      <c r="X1287" s="176">
        <v>19155.306045894744</v>
      </c>
      <c r="Y1287" s="176">
        <v>25295.274125865195</v>
      </c>
      <c r="Z1287" s="176">
        <v>-44454.217786014546</v>
      </c>
      <c r="AA1287" s="2"/>
      <c r="AB1287" s="175">
        <v>-54723.468549817509</v>
      </c>
      <c r="AC1287" s="175">
        <v>-177401.26576231886</v>
      </c>
      <c r="AD1287" s="175">
        <v>-150226.47815209487</v>
      </c>
      <c r="AE1287" s="175">
        <v>-172910.78815747867</v>
      </c>
    </row>
    <row r="1288" spans="1:31">
      <c r="A1288" s="1">
        <v>1281</v>
      </c>
      <c r="B1288" s="176">
        <f>'T Revenue'!B1285-'Year 0'!G$8+'Year 0'!G$122</f>
        <v>-5478.9433597188909</v>
      </c>
      <c r="C1288" s="176">
        <f>'T Revenue'!C1285-'Revenue Requirement'!C$4+'Revenue Requirement'!C$33</f>
        <v>225201.34016601508</v>
      </c>
      <c r="D1288" s="176">
        <f>'T Revenue'!D1285-'Revenue Requirement'!D$4+'Revenue Requirement'!D$33</f>
        <v>142862.59746527136</v>
      </c>
      <c r="E1288" s="176">
        <f>'T Revenue'!E1285-'Revenue Requirement'!E$4+'Revenue Requirement'!E$33</f>
        <v>48648.489970275899</v>
      </c>
      <c r="G1288" s="179" t="e">
        <f ca="1"/>
        <v>#NAME?</v>
      </c>
      <c r="H1288" s="179" t="e">
        <f ca="1"/>
        <v>#NAME?</v>
      </c>
      <c r="I1288" s="179" t="e">
        <f ca="1"/>
        <v>#NAME?</v>
      </c>
      <c r="J1288" s="179" t="e">
        <f ca="1"/>
        <v>#NAME?</v>
      </c>
      <c r="L1288" s="175">
        <f>NR_to_Cash!C$9</f>
        <v>-54723.468549817509</v>
      </c>
      <c r="M1288" s="175">
        <f>NR_to_Cash!D$9</f>
        <v>-177401.26576231886</v>
      </c>
      <c r="N1288" s="175">
        <f>NR_to_Cash!E$9</f>
        <v>-150226.47815209487</v>
      </c>
      <c r="O1288" s="175">
        <f>NR_to_Cash!F$9</f>
        <v>-172910.78815747867</v>
      </c>
      <c r="Q1288" s="1">
        <v>1281</v>
      </c>
      <c r="R1288" s="176">
        <v>-5478.9433597188909</v>
      </c>
      <c r="S1288" s="176">
        <v>225201.34016601508</v>
      </c>
      <c r="T1288" s="176">
        <v>142862.59746527136</v>
      </c>
      <c r="U1288" s="176">
        <v>48648.489970275899</v>
      </c>
      <c r="V1288" s="2"/>
      <c r="W1288" s="176">
        <v>11817.631514841341</v>
      </c>
      <c r="X1288" s="176">
        <v>-33433.31172346673</v>
      </c>
      <c r="Y1288" s="176">
        <v>-74159.060773473233</v>
      </c>
      <c r="Z1288" s="176">
        <v>-3050.1791228151415</v>
      </c>
      <c r="AA1288" s="2"/>
      <c r="AB1288" s="175">
        <v>-54723.468549817509</v>
      </c>
      <c r="AC1288" s="175">
        <v>-177401.26576231886</v>
      </c>
      <c r="AD1288" s="175">
        <v>-150226.47815209487</v>
      </c>
      <c r="AE1288" s="175">
        <v>-172910.78815747867</v>
      </c>
    </row>
    <row r="1289" spans="1:31">
      <c r="A1289" s="1">
        <v>1282</v>
      </c>
      <c r="B1289" s="176">
        <f>'T Revenue'!B1286-'Year 0'!G$8+'Year 0'!G$122</f>
        <v>2375.9688966430258</v>
      </c>
      <c r="C1289" s="176">
        <f>'T Revenue'!C1286-'Revenue Requirement'!C$4+'Revenue Requirement'!C$33</f>
        <v>257918.58194493805</v>
      </c>
      <c r="D1289" s="176">
        <f>'T Revenue'!D1286-'Revenue Requirement'!D$4+'Revenue Requirement'!D$33</f>
        <v>123191.32894604979</v>
      </c>
      <c r="E1289" s="176">
        <f>'T Revenue'!E1286-'Revenue Requirement'!E$4+'Revenue Requirement'!E$33</f>
        <v>144648.98295921413</v>
      </c>
      <c r="G1289" s="179" t="e">
        <f ca="1"/>
        <v>#NAME?</v>
      </c>
      <c r="H1289" s="179" t="e">
        <f ca="1"/>
        <v>#NAME?</v>
      </c>
      <c r="I1289" s="179" t="e">
        <f ca="1"/>
        <v>#NAME?</v>
      </c>
      <c r="J1289" s="179" t="e">
        <f ca="1"/>
        <v>#NAME?</v>
      </c>
      <c r="L1289" s="175">
        <f>NR_to_Cash!C$9</f>
        <v>-54723.468549817509</v>
      </c>
      <c r="M1289" s="175">
        <f>NR_to_Cash!D$9</f>
        <v>-177401.26576231886</v>
      </c>
      <c r="N1289" s="175">
        <f>NR_to_Cash!E$9</f>
        <v>-150226.47815209487</v>
      </c>
      <c r="O1289" s="175">
        <f>NR_to_Cash!F$9</f>
        <v>-172910.78815747867</v>
      </c>
      <c r="Q1289" s="1">
        <v>1282</v>
      </c>
      <c r="R1289" s="176">
        <v>2375.9688966430258</v>
      </c>
      <c r="S1289" s="176">
        <v>257918.58194493805</v>
      </c>
      <c r="T1289" s="176">
        <v>123191.32894604979</v>
      </c>
      <c r="U1289" s="176">
        <v>144648.98295921413</v>
      </c>
      <c r="V1289" s="2"/>
      <c r="W1289" s="176">
        <v>-34913.611053028028</v>
      </c>
      <c r="X1289" s="176">
        <v>-12545.069709789241</v>
      </c>
      <c r="Y1289" s="176">
        <v>-2514.3596539020073</v>
      </c>
      <c r="Z1289" s="176">
        <v>-12395.180536270374</v>
      </c>
      <c r="AA1289" s="2"/>
      <c r="AB1289" s="175">
        <v>-54723.468549817509</v>
      </c>
      <c r="AC1289" s="175">
        <v>-177401.26576231886</v>
      </c>
      <c r="AD1289" s="175">
        <v>-150226.47815209487</v>
      </c>
      <c r="AE1289" s="175">
        <v>-172910.78815747867</v>
      </c>
    </row>
    <row r="1290" spans="1:31">
      <c r="A1290" s="1">
        <v>1283</v>
      </c>
      <c r="B1290" s="176">
        <f>'T Revenue'!B1287-'Year 0'!G$8+'Year 0'!G$122</f>
        <v>-6995.169032570906</v>
      </c>
      <c r="C1290" s="176">
        <f>'T Revenue'!C1287-'Revenue Requirement'!C$4+'Revenue Requirement'!C$33</f>
        <v>238910.86176604591</v>
      </c>
      <c r="D1290" s="176">
        <f>'T Revenue'!D1287-'Revenue Requirement'!D$4+'Revenue Requirement'!D$33</f>
        <v>161097.85603674548</v>
      </c>
      <c r="E1290" s="176">
        <f>'T Revenue'!E1287-'Revenue Requirement'!E$4+'Revenue Requirement'!E$33</f>
        <v>76389.386111260159</v>
      </c>
      <c r="G1290" s="179" t="e">
        <f ca="1"/>
        <v>#NAME?</v>
      </c>
      <c r="H1290" s="179" t="e">
        <f ca="1"/>
        <v>#NAME?</v>
      </c>
      <c r="I1290" s="179" t="e">
        <f ca="1"/>
        <v>#NAME?</v>
      </c>
      <c r="J1290" s="179" t="e">
        <f ca="1"/>
        <v>#NAME?</v>
      </c>
      <c r="L1290" s="175">
        <f>NR_to_Cash!C$9</f>
        <v>-54723.468549817509</v>
      </c>
      <c r="M1290" s="175">
        <f>NR_to_Cash!D$9</f>
        <v>-177401.26576231886</v>
      </c>
      <c r="N1290" s="175">
        <f>NR_to_Cash!E$9</f>
        <v>-150226.47815209487</v>
      </c>
      <c r="O1290" s="175">
        <f>NR_to_Cash!F$9</f>
        <v>-172910.78815747867</v>
      </c>
      <c r="Q1290" s="1">
        <v>1283</v>
      </c>
      <c r="R1290" s="176">
        <v>-6995.169032570906</v>
      </c>
      <c r="S1290" s="176">
        <v>238910.86176604591</v>
      </c>
      <c r="T1290" s="176">
        <v>161097.85603674548</v>
      </c>
      <c r="U1290" s="176">
        <v>76389.386111260159</v>
      </c>
      <c r="V1290" s="2"/>
      <c r="W1290" s="176">
        <v>-14525.200370453764</v>
      </c>
      <c r="X1290" s="176">
        <v>-9869.3740269746631</v>
      </c>
      <c r="Y1290" s="176">
        <v>-45221.423048811266</v>
      </c>
      <c r="Z1290" s="176">
        <v>17427.136981005082</v>
      </c>
      <c r="AA1290" s="2"/>
      <c r="AB1290" s="175">
        <v>-54723.468549817509</v>
      </c>
      <c r="AC1290" s="175">
        <v>-177401.26576231886</v>
      </c>
      <c r="AD1290" s="175">
        <v>-150226.47815209487</v>
      </c>
      <c r="AE1290" s="175">
        <v>-172910.78815747867</v>
      </c>
    </row>
    <row r="1291" spans="1:31">
      <c r="A1291" s="1">
        <v>1284</v>
      </c>
      <c r="B1291" s="176">
        <f>'T Revenue'!B1288-'Year 0'!G$8+'Year 0'!G$122</f>
        <v>-6718.3923594627995</v>
      </c>
      <c r="C1291" s="176">
        <f>'T Revenue'!C1288-'Revenue Requirement'!C$4+'Revenue Requirement'!C$33</f>
        <v>244300.23893994093</v>
      </c>
      <c r="D1291" s="176">
        <f>'T Revenue'!D1288-'Revenue Requirement'!D$4+'Revenue Requirement'!D$33</f>
        <v>150567.30304935807</v>
      </c>
      <c r="E1291" s="176">
        <f>'T Revenue'!E1288-'Revenue Requirement'!E$4+'Revenue Requirement'!E$33</f>
        <v>138714.06018786994</v>
      </c>
      <c r="G1291" s="179" t="e">
        <f ca="1"/>
        <v>#NAME?</v>
      </c>
      <c r="H1291" s="179" t="e">
        <f ca="1"/>
        <v>#NAME?</v>
      </c>
      <c r="I1291" s="179" t="e">
        <f ca="1"/>
        <v>#NAME?</v>
      </c>
      <c r="J1291" s="179" t="e">
        <f ca="1"/>
        <v>#NAME?</v>
      </c>
      <c r="L1291" s="175">
        <f>NR_to_Cash!C$9</f>
        <v>-54723.468549817509</v>
      </c>
      <c r="M1291" s="175">
        <f>NR_to_Cash!D$9</f>
        <v>-177401.26576231886</v>
      </c>
      <c r="N1291" s="175">
        <f>NR_to_Cash!E$9</f>
        <v>-150226.47815209487</v>
      </c>
      <c r="O1291" s="175">
        <f>NR_to_Cash!F$9</f>
        <v>-172910.78815747867</v>
      </c>
      <c r="Q1291" s="1">
        <v>1284</v>
      </c>
      <c r="R1291" s="176">
        <v>-6718.3923594627995</v>
      </c>
      <c r="S1291" s="176">
        <v>244300.23893994093</v>
      </c>
      <c r="T1291" s="176">
        <v>150567.30304935807</v>
      </c>
      <c r="U1291" s="176">
        <v>138714.06018786994</v>
      </c>
      <c r="V1291" s="2"/>
      <c r="W1291" s="176">
        <v>9574.4670417609159</v>
      </c>
      <c r="X1291" s="176">
        <v>-33190.145523873158</v>
      </c>
      <c r="Y1291" s="176">
        <v>-10625.446187182795</v>
      </c>
      <c r="Z1291" s="176">
        <v>-29580.384883159539</v>
      </c>
      <c r="AA1291" s="2"/>
      <c r="AB1291" s="175">
        <v>-54723.468549817509</v>
      </c>
      <c r="AC1291" s="175">
        <v>-177401.26576231886</v>
      </c>
      <c r="AD1291" s="175">
        <v>-150226.47815209487</v>
      </c>
      <c r="AE1291" s="175">
        <v>-172910.78815747867</v>
      </c>
    </row>
    <row r="1292" spans="1:31">
      <c r="A1292" s="1">
        <v>1285</v>
      </c>
      <c r="B1292" s="176">
        <f>'T Revenue'!B1289-'Year 0'!G$8+'Year 0'!G$122</f>
        <v>17307.562717346242</v>
      </c>
      <c r="C1292" s="176">
        <f>'T Revenue'!C1289-'Revenue Requirement'!C$4+'Revenue Requirement'!C$33</f>
        <v>256798.09435042762</v>
      </c>
      <c r="D1292" s="176">
        <f>'T Revenue'!D1289-'Revenue Requirement'!D$4+'Revenue Requirement'!D$33</f>
        <v>157904.81159127341</v>
      </c>
      <c r="E1292" s="176">
        <f>'T Revenue'!E1289-'Revenue Requirement'!E$4+'Revenue Requirement'!E$33</f>
        <v>117182.08767992631</v>
      </c>
      <c r="G1292" s="179" t="e">
        <f ca="1"/>
        <v>#NAME?</v>
      </c>
      <c r="H1292" s="179" t="e">
        <f ca="1"/>
        <v>#NAME?</v>
      </c>
      <c r="I1292" s="179" t="e">
        <f ca="1"/>
        <v>#NAME?</v>
      </c>
      <c r="J1292" s="179" t="e">
        <f ca="1"/>
        <v>#NAME?</v>
      </c>
      <c r="L1292" s="175">
        <f>NR_to_Cash!C$9</f>
        <v>-54723.468549817509</v>
      </c>
      <c r="M1292" s="175">
        <f>NR_to_Cash!D$9</f>
        <v>-177401.26576231886</v>
      </c>
      <c r="N1292" s="175">
        <f>NR_to_Cash!E$9</f>
        <v>-150226.47815209487</v>
      </c>
      <c r="O1292" s="175">
        <f>NR_to_Cash!F$9</f>
        <v>-172910.78815747867</v>
      </c>
      <c r="Q1292" s="1">
        <v>1285</v>
      </c>
      <c r="R1292" s="176">
        <v>17307.562717346242</v>
      </c>
      <c r="S1292" s="176">
        <v>256798.09435042762</v>
      </c>
      <c r="T1292" s="176">
        <v>157904.81159127341</v>
      </c>
      <c r="U1292" s="176">
        <v>117182.08767992631</v>
      </c>
      <c r="V1292" s="2"/>
      <c r="W1292" s="176">
        <v>2346.3894217062043</v>
      </c>
      <c r="X1292" s="176">
        <v>6187.782207938144</v>
      </c>
      <c r="Y1292" s="176">
        <v>-42883.996514784638</v>
      </c>
      <c r="Z1292" s="176">
        <v>13344.52087843651</v>
      </c>
      <c r="AA1292" s="2"/>
      <c r="AB1292" s="175">
        <v>-54723.468549817509</v>
      </c>
      <c r="AC1292" s="175">
        <v>-177401.26576231886</v>
      </c>
      <c r="AD1292" s="175">
        <v>-150226.47815209487</v>
      </c>
      <c r="AE1292" s="175">
        <v>-172910.78815747867</v>
      </c>
    </row>
    <row r="1293" spans="1:31">
      <c r="A1293" s="1">
        <v>1286</v>
      </c>
      <c r="B1293" s="176">
        <f>'T Revenue'!B1290-'Year 0'!G$8+'Year 0'!G$122</f>
        <v>11516.097113972064</v>
      </c>
      <c r="C1293" s="176">
        <f>'T Revenue'!C1290-'Revenue Requirement'!C$4+'Revenue Requirement'!C$33</f>
        <v>277400.79965655832</v>
      </c>
      <c r="D1293" s="176">
        <f>'T Revenue'!D1290-'Revenue Requirement'!D$4+'Revenue Requirement'!D$33</f>
        <v>218047.80669823522</v>
      </c>
      <c r="E1293" s="176">
        <f>'T Revenue'!E1290-'Revenue Requirement'!E$4+'Revenue Requirement'!E$33</f>
        <v>157167.12591985846</v>
      </c>
      <c r="G1293" s="179" t="e">
        <f ca="1"/>
        <v>#NAME?</v>
      </c>
      <c r="H1293" s="179" t="e">
        <f ca="1"/>
        <v>#NAME?</v>
      </c>
      <c r="I1293" s="179" t="e">
        <f ca="1"/>
        <v>#NAME?</v>
      </c>
      <c r="J1293" s="179" t="e">
        <f ca="1"/>
        <v>#NAME?</v>
      </c>
      <c r="L1293" s="175">
        <f>NR_to_Cash!C$9</f>
        <v>-54723.468549817509</v>
      </c>
      <c r="M1293" s="175">
        <f>NR_to_Cash!D$9</f>
        <v>-177401.26576231886</v>
      </c>
      <c r="N1293" s="175">
        <f>NR_to_Cash!E$9</f>
        <v>-150226.47815209487</v>
      </c>
      <c r="O1293" s="175">
        <f>NR_to_Cash!F$9</f>
        <v>-172910.78815747867</v>
      </c>
      <c r="Q1293" s="1">
        <v>1286</v>
      </c>
      <c r="R1293" s="176">
        <v>11516.097113972064</v>
      </c>
      <c r="S1293" s="176">
        <v>277400.79965655832</v>
      </c>
      <c r="T1293" s="176">
        <v>218047.80669823522</v>
      </c>
      <c r="U1293" s="176">
        <v>157167.12591985846</v>
      </c>
      <c r="V1293" s="2"/>
      <c r="W1293" s="176">
        <v>-15287.002381744678</v>
      </c>
      <c r="X1293" s="176">
        <v>-10012.325683723669</v>
      </c>
      <c r="Y1293" s="176">
        <v>-41638.071304357378</v>
      </c>
      <c r="Z1293" s="176">
        <v>-20777.599403279833</v>
      </c>
      <c r="AA1293" s="2"/>
      <c r="AB1293" s="175">
        <v>-54723.468549817509</v>
      </c>
      <c r="AC1293" s="175">
        <v>-177401.26576231886</v>
      </c>
      <c r="AD1293" s="175">
        <v>-150226.47815209487</v>
      </c>
      <c r="AE1293" s="175">
        <v>-172910.78815747867</v>
      </c>
    </row>
    <row r="1294" spans="1:31">
      <c r="A1294" s="1">
        <v>1287</v>
      </c>
      <c r="B1294" s="176">
        <f>'T Revenue'!B1291-'Year 0'!G$8+'Year 0'!G$122</f>
        <v>5095.3281434022356</v>
      </c>
      <c r="C1294" s="176">
        <f>'T Revenue'!C1291-'Revenue Requirement'!C$4+'Revenue Requirement'!C$33</f>
        <v>244761.86185173714</v>
      </c>
      <c r="D1294" s="176">
        <f>'T Revenue'!D1291-'Revenue Requirement'!D$4+'Revenue Requirement'!D$33</f>
        <v>140023.29443399142</v>
      </c>
      <c r="E1294" s="176">
        <f>'T Revenue'!E1291-'Revenue Requirement'!E$4+'Revenue Requirement'!E$33</f>
        <v>136855.88757642615</v>
      </c>
      <c r="G1294" s="179" t="e">
        <f ca="1"/>
        <v>#NAME?</v>
      </c>
      <c r="H1294" s="179" t="e">
        <f ca="1"/>
        <v>#NAME?</v>
      </c>
      <c r="I1294" s="179" t="e">
        <f ca="1"/>
        <v>#NAME?</v>
      </c>
      <c r="J1294" s="179" t="e">
        <f ca="1"/>
        <v>#NAME?</v>
      </c>
      <c r="L1294" s="175">
        <f>NR_to_Cash!C$9</f>
        <v>-54723.468549817509</v>
      </c>
      <c r="M1294" s="175">
        <f>NR_to_Cash!D$9</f>
        <v>-177401.26576231886</v>
      </c>
      <c r="N1294" s="175">
        <f>NR_to_Cash!E$9</f>
        <v>-150226.47815209487</v>
      </c>
      <c r="O1294" s="175">
        <f>NR_to_Cash!F$9</f>
        <v>-172910.78815747867</v>
      </c>
      <c r="Q1294" s="1">
        <v>1287</v>
      </c>
      <c r="R1294" s="176">
        <v>5095.3281434022356</v>
      </c>
      <c r="S1294" s="176">
        <v>244761.86185173714</v>
      </c>
      <c r="T1294" s="176">
        <v>140023.29443399142</v>
      </c>
      <c r="U1294" s="176">
        <v>136855.88757642615</v>
      </c>
      <c r="V1294" s="2"/>
      <c r="W1294" s="176">
        <v>-3062.9059623231879</v>
      </c>
      <c r="X1294" s="176">
        <v>-48099.851052024635</v>
      </c>
      <c r="Y1294" s="176">
        <v>7875.6260406128131</v>
      </c>
      <c r="Z1294" s="176">
        <v>-49731.381582952105</v>
      </c>
      <c r="AA1294" s="2"/>
      <c r="AB1294" s="175">
        <v>-54723.468549817509</v>
      </c>
      <c r="AC1294" s="175">
        <v>-177401.26576231886</v>
      </c>
      <c r="AD1294" s="175">
        <v>-150226.47815209487</v>
      </c>
      <c r="AE1294" s="175">
        <v>-172910.78815747867</v>
      </c>
    </row>
    <row r="1295" spans="1:31">
      <c r="A1295" s="1">
        <v>1288</v>
      </c>
      <c r="B1295" s="176">
        <f>'T Revenue'!B1292-'Year 0'!G$8+'Year 0'!G$122</f>
        <v>17880.20373838488</v>
      </c>
      <c r="C1295" s="176">
        <f>'T Revenue'!C1292-'Revenue Requirement'!C$4+'Revenue Requirement'!C$33</f>
        <v>259528.70810334315</v>
      </c>
      <c r="D1295" s="176">
        <f>'T Revenue'!D1292-'Revenue Requirement'!D$4+'Revenue Requirement'!D$33</f>
        <v>168467.07370779314</v>
      </c>
      <c r="E1295" s="176">
        <f>'T Revenue'!E1292-'Revenue Requirement'!E$4+'Revenue Requirement'!E$33</f>
        <v>147033.90325893043</v>
      </c>
      <c r="G1295" s="179" t="e">
        <f ca="1"/>
        <v>#NAME?</v>
      </c>
      <c r="H1295" s="179" t="e">
        <f ca="1"/>
        <v>#NAME?</v>
      </c>
      <c r="I1295" s="179" t="e">
        <f ca="1"/>
        <v>#NAME?</v>
      </c>
      <c r="J1295" s="179" t="e">
        <f ca="1"/>
        <v>#NAME?</v>
      </c>
      <c r="L1295" s="175">
        <f>NR_to_Cash!C$9</f>
        <v>-54723.468549817509</v>
      </c>
      <c r="M1295" s="175">
        <f>NR_to_Cash!D$9</f>
        <v>-177401.26576231886</v>
      </c>
      <c r="N1295" s="175">
        <f>NR_to_Cash!E$9</f>
        <v>-150226.47815209487</v>
      </c>
      <c r="O1295" s="175">
        <f>NR_to_Cash!F$9</f>
        <v>-172910.78815747867</v>
      </c>
      <c r="Q1295" s="1">
        <v>1288</v>
      </c>
      <c r="R1295" s="176">
        <v>17880.20373838488</v>
      </c>
      <c r="S1295" s="176">
        <v>259528.70810334315</v>
      </c>
      <c r="T1295" s="176">
        <v>168467.07370779314</v>
      </c>
      <c r="U1295" s="176">
        <v>147033.90325893043</v>
      </c>
      <c r="V1295" s="2"/>
      <c r="W1295" s="176">
        <v>-33864.835375504335</v>
      </c>
      <c r="X1295" s="176">
        <v>-35895.199958474142</v>
      </c>
      <c r="Y1295" s="176">
        <v>-22932.74614290637</v>
      </c>
      <c r="Z1295" s="176">
        <v>-20908.909805220552</v>
      </c>
      <c r="AA1295" s="2"/>
      <c r="AB1295" s="175">
        <v>-54723.468549817509</v>
      </c>
      <c r="AC1295" s="175">
        <v>-177401.26576231886</v>
      </c>
      <c r="AD1295" s="175">
        <v>-150226.47815209487</v>
      </c>
      <c r="AE1295" s="175">
        <v>-172910.78815747867</v>
      </c>
    </row>
    <row r="1296" spans="1:31">
      <c r="A1296" s="1">
        <v>1289</v>
      </c>
      <c r="B1296" s="176">
        <f>'T Revenue'!B1293-'Year 0'!G$8+'Year 0'!G$122</f>
        <v>-10775.22433578386</v>
      </c>
      <c r="C1296" s="176">
        <f>'T Revenue'!C1293-'Revenue Requirement'!C$4+'Revenue Requirement'!C$33</f>
        <v>215290.71211908013</v>
      </c>
      <c r="D1296" s="176">
        <f>'T Revenue'!D1293-'Revenue Requirement'!D$4+'Revenue Requirement'!D$33</f>
        <v>107337.54803010309</v>
      </c>
      <c r="E1296" s="176">
        <f>'T Revenue'!E1293-'Revenue Requirement'!E$4+'Revenue Requirement'!E$33</f>
        <v>93964.233917419566</v>
      </c>
      <c r="G1296" s="179" t="e">
        <f ca="1"/>
        <v>#NAME?</v>
      </c>
      <c r="H1296" s="179" t="e">
        <f ca="1"/>
        <v>#NAME?</v>
      </c>
      <c r="I1296" s="179" t="e">
        <f ca="1"/>
        <v>#NAME?</v>
      </c>
      <c r="J1296" s="179" t="e">
        <f ca="1"/>
        <v>#NAME?</v>
      </c>
      <c r="L1296" s="175">
        <f>NR_to_Cash!C$9</f>
        <v>-54723.468549817509</v>
      </c>
      <c r="M1296" s="175">
        <f>NR_to_Cash!D$9</f>
        <v>-177401.26576231886</v>
      </c>
      <c r="N1296" s="175">
        <f>NR_to_Cash!E$9</f>
        <v>-150226.47815209487</v>
      </c>
      <c r="O1296" s="175">
        <f>NR_to_Cash!F$9</f>
        <v>-172910.78815747867</v>
      </c>
      <c r="Q1296" s="1">
        <v>1289</v>
      </c>
      <c r="R1296" s="176">
        <v>-10775.22433578386</v>
      </c>
      <c r="S1296" s="176">
        <v>215290.71211908013</v>
      </c>
      <c r="T1296" s="176">
        <v>107337.54803010309</v>
      </c>
      <c r="U1296" s="176">
        <v>93964.233917419566</v>
      </c>
      <c r="V1296" s="2"/>
      <c r="W1296" s="176">
        <v>43670.024893281166</v>
      </c>
      <c r="X1296" s="176">
        <v>-6879.9435102611315</v>
      </c>
      <c r="Y1296" s="176">
        <v>-38445.50389781408</v>
      </c>
      <c r="Z1296" s="176">
        <v>-17182.932394095231</v>
      </c>
      <c r="AA1296" s="2"/>
      <c r="AB1296" s="175">
        <v>-54723.468549817509</v>
      </c>
      <c r="AC1296" s="175">
        <v>-177401.26576231886</v>
      </c>
      <c r="AD1296" s="175">
        <v>-150226.47815209487</v>
      </c>
      <c r="AE1296" s="175">
        <v>-172910.78815747867</v>
      </c>
    </row>
    <row r="1297" spans="1:31">
      <c r="A1297" s="1">
        <v>1290</v>
      </c>
      <c r="B1297" s="176">
        <f>'T Revenue'!B1294-'Year 0'!G$8+'Year 0'!G$122</f>
        <v>-21165.211518616416</v>
      </c>
      <c r="C1297" s="176">
        <f>'T Revenue'!C1294-'Revenue Requirement'!C$4+'Revenue Requirement'!C$33</f>
        <v>197973.14078436792</v>
      </c>
      <c r="D1297" s="176">
        <f>'T Revenue'!D1294-'Revenue Requirement'!D$4+'Revenue Requirement'!D$33</f>
        <v>148409.15286966902</v>
      </c>
      <c r="E1297" s="176">
        <f>'T Revenue'!E1294-'Revenue Requirement'!E$4+'Revenue Requirement'!E$33</f>
        <v>81407.946289978689</v>
      </c>
      <c r="G1297" s="179" t="e">
        <f ca="1"/>
        <v>#NAME?</v>
      </c>
      <c r="H1297" s="179" t="e">
        <f ca="1"/>
        <v>#NAME?</v>
      </c>
      <c r="I1297" s="179" t="e">
        <f ca="1"/>
        <v>#NAME?</v>
      </c>
      <c r="J1297" s="179" t="e">
        <f ca="1"/>
        <v>#NAME?</v>
      </c>
      <c r="L1297" s="175">
        <f>NR_to_Cash!C$9</f>
        <v>-54723.468549817509</v>
      </c>
      <c r="M1297" s="175">
        <f>NR_to_Cash!D$9</f>
        <v>-177401.26576231886</v>
      </c>
      <c r="N1297" s="175">
        <f>NR_to_Cash!E$9</f>
        <v>-150226.47815209487</v>
      </c>
      <c r="O1297" s="175">
        <f>NR_to_Cash!F$9</f>
        <v>-172910.78815747867</v>
      </c>
      <c r="Q1297" s="1">
        <v>1290</v>
      </c>
      <c r="R1297" s="176">
        <v>-21165.211518616416</v>
      </c>
      <c r="S1297" s="176">
        <v>197973.14078436792</v>
      </c>
      <c r="T1297" s="176">
        <v>148409.15286966902</v>
      </c>
      <c r="U1297" s="176">
        <v>81407.946289978689</v>
      </c>
      <c r="V1297" s="2"/>
      <c r="W1297" s="176">
        <v>-702.43361250578891</v>
      </c>
      <c r="X1297" s="176">
        <v>17205.079144250834</v>
      </c>
      <c r="Y1297" s="176">
        <v>-13278.660693722777</v>
      </c>
      <c r="Z1297" s="176">
        <v>-8075.1992615601048</v>
      </c>
      <c r="AA1297" s="2"/>
      <c r="AB1297" s="175">
        <v>-54723.468549817509</v>
      </c>
      <c r="AC1297" s="175">
        <v>-177401.26576231886</v>
      </c>
      <c r="AD1297" s="175">
        <v>-150226.47815209487</v>
      </c>
      <c r="AE1297" s="175">
        <v>-172910.78815747867</v>
      </c>
    </row>
    <row r="1298" spans="1:31">
      <c r="A1298" s="1">
        <v>1291</v>
      </c>
      <c r="B1298" s="176">
        <f>'T Revenue'!B1295-'Year 0'!G$8+'Year 0'!G$122</f>
        <v>7201.3879264788702</v>
      </c>
      <c r="C1298" s="176">
        <f>'T Revenue'!C1295-'Revenue Requirement'!C$4+'Revenue Requirement'!C$33</f>
        <v>226148.27190308669</v>
      </c>
      <c r="D1298" s="176">
        <f>'T Revenue'!D1295-'Revenue Requirement'!D$4+'Revenue Requirement'!D$33</f>
        <v>158184.75970020401</v>
      </c>
      <c r="E1298" s="176">
        <f>'T Revenue'!E1295-'Revenue Requirement'!E$4+'Revenue Requirement'!E$33</f>
        <v>151640.23652445315</v>
      </c>
      <c r="G1298" s="179" t="e">
        <f ca="1"/>
        <v>#NAME?</v>
      </c>
      <c r="H1298" s="179" t="e">
        <f ca="1"/>
        <v>#NAME?</v>
      </c>
      <c r="I1298" s="179" t="e">
        <f ca="1"/>
        <v>#NAME?</v>
      </c>
      <c r="J1298" s="179" t="e">
        <f ca="1"/>
        <v>#NAME?</v>
      </c>
      <c r="L1298" s="175">
        <f>NR_to_Cash!C$9</f>
        <v>-54723.468549817509</v>
      </c>
      <c r="M1298" s="175">
        <f>NR_to_Cash!D$9</f>
        <v>-177401.26576231886</v>
      </c>
      <c r="N1298" s="175">
        <f>NR_to_Cash!E$9</f>
        <v>-150226.47815209487</v>
      </c>
      <c r="O1298" s="175">
        <f>NR_to_Cash!F$9</f>
        <v>-172910.78815747867</v>
      </c>
      <c r="Q1298" s="1">
        <v>1291</v>
      </c>
      <c r="R1298" s="176">
        <v>7201.3879264788702</v>
      </c>
      <c r="S1298" s="176">
        <v>226148.27190308669</v>
      </c>
      <c r="T1298" s="176">
        <v>158184.75970020401</v>
      </c>
      <c r="U1298" s="176">
        <v>151640.23652445315</v>
      </c>
      <c r="V1298" s="2"/>
      <c r="W1298" s="176">
        <v>33801.468676266843</v>
      </c>
      <c r="X1298" s="176">
        <v>-283.2211462284904</v>
      </c>
      <c r="Y1298" s="176">
        <v>-992.26256451802328</v>
      </c>
      <c r="Z1298" s="176">
        <v>35196.737929250114</v>
      </c>
      <c r="AA1298" s="2"/>
      <c r="AB1298" s="175">
        <v>-54723.468549817509</v>
      </c>
      <c r="AC1298" s="175">
        <v>-177401.26576231886</v>
      </c>
      <c r="AD1298" s="175">
        <v>-150226.47815209487</v>
      </c>
      <c r="AE1298" s="175">
        <v>-172910.78815747867</v>
      </c>
    </row>
    <row r="1299" spans="1:31">
      <c r="A1299" s="1">
        <v>1292</v>
      </c>
      <c r="B1299" s="176">
        <f>'T Revenue'!B1296-'Year 0'!G$8+'Year 0'!G$122</f>
        <v>11298.205540483352</v>
      </c>
      <c r="C1299" s="176">
        <f>'T Revenue'!C1296-'Revenue Requirement'!C$4+'Revenue Requirement'!C$33</f>
        <v>265532.1676920976</v>
      </c>
      <c r="D1299" s="176">
        <f>'T Revenue'!D1296-'Revenue Requirement'!D$4+'Revenue Requirement'!D$33</f>
        <v>154425.53560951981</v>
      </c>
      <c r="E1299" s="176">
        <f>'T Revenue'!E1296-'Revenue Requirement'!E$4+'Revenue Requirement'!E$33</f>
        <v>101274.14863048703</v>
      </c>
      <c r="G1299" s="179" t="e">
        <f ca="1"/>
        <v>#NAME?</v>
      </c>
      <c r="H1299" s="179" t="e">
        <f ca="1"/>
        <v>#NAME?</v>
      </c>
      <c r="I1299" s="179" t="e">
        <f ca="1"/>
        <v>#NAME?</v>
      </c>
      <c r="J1299" s="179" t="e">
        <f ca="1"/>
        <v>#NAME?</v>
      </c>
      <c r="L1299" s="175">
        <f>NR_to_Cash!C$9</f>
        <v>-54723.468549817509</v>
      </c>
      <c r="M1299" s="175">
        <f>NR_to_Cash!D$9</f>
        <v>-177401.26576231886</v>
      </c>
      <c r="N1299" s="175">
        <f>NR_to_Cash!E$9</f>
        <v>-150226.47815209487</v>
      </c>
      <c r="O1299" s="175">
        <f>NR_to_Cash!F$9</f>
        <v>-172910.78815747867</v>
      </c>
      <c r="Q1299" s="1">
        <v>1292</v>
      </c>
      <c r="R1299" s="176">
        <v>11298.205540483352</v>
      </c>
      <c r="S1299" s="176">
        <v>265532.1676920976</v>
      </c>
      <c r="T1299" s="176">
        <v>154425.53560951981</v>
      </c>
      <c r="U1299" s="176">
        <v>101274.14863048703</v>
      </c>
      <c r="V1299" s="2"/>
      <c r="W1299" s="176">
        <v>-24713.002088675275</v>
      </c>
      <c r="X1299" s="176">
        <v>-25893.132648220053</v>
      </c>
      <c r="Y1299" s="176">
        <v>-5467.5149729144759</v>
      </c>
      <c r="Z1299" s="176">
        <v>-17469.640352086164</v>
      </c>
      <c r="AA1299" s="2"/>
      <c r="AB1299" s="175">
        <v>-54723.468549817509</v>
      </c>
      <c r="AC1299" s="175">
        <v>-177401.26576231886</v>
      </c>
      <c r="AD1299" s="175">
        <v>-150226.47815209487</v>
      </c>
      <c r="AE1299" s="175">
        <v>-172910.78815747867</v>
      </c>
    </row>
    <row r="1300" spans="1:31">
      <c r="A1300" s="1">
        <v>1293</v>
      </c>
      <c r="B1300" s="176">
        <f>'T Revenue'!B1297-'Year 0'!G$8+'Year 0'!G$122</f>
        <v>1146.6799377114512</v>
      </c>
      <c r="C1300" s="176">
        <f>'T Revenue'!C1297-'Revenue Requirement'!C$4+'Revenue Requirement'!C$33</f>
        <v>238061.98295183945</v>
      </c>
      <c r="D1300" s="176">
        <f>'T Revenue'!D1297-'Revenue Requirement'!D$4+'Revenue Requirement'!D$33</f>
        <v>190785.98861600552</v>
      </c>
      <c r="E1300" s="176">
        <f>'T Revenue'!E1297-'Revenue Requirement'!E$4+'Revenue Requirement'!E$33</f>
        <v>102452.1381791383</v>
      </c>
      <c r="G1300" s="179" t="e">
        <f ca="1"/>
        <v>#NAME?</v>
      </c>
      <c r="H1300" s="179" t="e">
        <f ca="1"/>
        <v>#NAME?</v>
      </c>
      <c r="I1300" s="179" t="e">
        <f ca="1"/>
        <v>#NAME?</v>
      </c>
      <c r="J1300" s="179" t="e">
        <f ca="1"/>
        <v>#NAME?</v>
      </c>
      <c r="L1300" s="175">
        <f>NR_to_Cash!C$9</f>
        <v>-54723.468549817509</v>
      </c>
      <c r="M1300" s="175">
        <f>NR_to_Cash!D$9</f>
        <v>-177401.26576231886</v>
      </c>
      <c r="N1300" s="175">
        <f>NR_to_Cash!E$9</f>
        <v>-150226.47815209487</v>
      </c>
      <c r="O1300" s="175">
        <f>NR_to_Cash!F$9</f>
        <v>-172910.78815747867</v>
      </c>
      <c r="Q1300" s="1">
        <v>1293</v>
      </c>
      <c r="R1300" s="176">
        <v>1146.6799377114512</v>
      </c>
      <c r="S1300" s="176">
        <v>238061.98295183945</v>
      </c>
      <c r="T1300" s="176">
        <v>190785.98861600552</v>
      </c>
      <c r="U1300" s="176">
        <v>102452.1381791383</v>
      </c>
      <c r="V1300" s="2"/>
      <c r="W1300" s="176">
        <v>-5572.8020489093615</v>
      </c>
      <c r="X1300" s="176">
        <v>4143.9682575319894</v>
      </c>
      <c r="Y1300" s="176">
        <v>-50664.43318650336</v>
      </c>
      <c r="Z1300" s="176">
        <v>-33358.259363246383</v>
      </c>
      <c r="AA1300" s="2"/>
      <c r="AB1300" s="175">
        <v>-54723.468549817509</v>
      </c>
      <c r="AC1300" s="175">
        <v>-177401.26576231886</v>
      </c>
      <c r="AD1300" s="175">
        <v>-150226.47815209487</v>
      </c>
      <c r="AE1300" s="175">
        <v>-172910.78815747867</v>
      </c>
    </row>
    <row r="1301" spans="1:31">
      <c r="A1301" s="1">
        <v>1294</v>
      </c>
      <c r="B1301" s="176">
        <f>'T Revenue'!B1298-'Year 0'!G$8+'Year 0'!G$122</f>
        <v>23494.1750338946</v>
      </c>
      <c r="C1301" s="176">
        <f>'T Revenue'!C1298-'Revenue Requirement'!C$4+'Revenue Requirement'!C$33</f>
        <v>244641.815791348</v>
      </c>
      <c r="D1301" s="176">
        <f>'T Revenue'!D1298-'Revenue Requirement'!D$4+'Revenue Requirement'!D$33</f>
        <v>139011.4245643781</v>
      </c>
      <c r="E1301" s="176">
        <f>'T Revenue'!E1298-'Revenue Requirement'!E$4+'Revenue Requirement'!E$33</f>
        <v>64460.627258325228</v>
      </c>
      <c r="G1301" s="179" t="e">
        <f ca="1"/>
        <v>#NAME?</v>
      </c>
      <c r="H1301" s="179" t="e">
        <f ca="1"/>
        <v>#NAME?</v>
      </c>
      <c r="I1301" s="179" t="e">
        <f ca="1"/>
        <v>#NAME?</v>
      </c>
      <c r="J1301" s="179" t="e">
        <f ca="1"/>
        <v>#NAME?</v>
      </c>
      <c r="L1301" s="175">
        <f>NR_to_Cash!C$9</f>
        <v>-54723.468549817509</v>
      </c>
      <c r="M1301" s="175">
        <f>NR_to_Cash!D$9</f>
        <v>-177401.26576231886</v>
      </c>
      <c r="N1301" s="175">
        <f>NR_to_Cash!E$9</f>
        <v>-150226.47815209487</v>
      </c>
      <c r="O1301" s="175">
        <f>NR_to_Cash!F$9</f>
        <v>-172910.78815747867</v>
      </c>
      <c r="Q1301" s="1">
        <v>1294</v>
      </c>
      <c r="R1301" s="176">
        <v>23494.1750338946</v>
      </c>
      <c r="S1301" s="176">
        <v>244641.815791348</v>
      </c>
      <c r="T1301" s="176">
        <v>139011.4245643781</v>
      </c>
      <c r="U1301" s="176">
        <v>64460.627258325228</v>
      </c>
      <c r="V1301" s="2"/>
      <c r="W1301" s="176">
        <v>-35830.622936488013</v>
      </c>
      <c r="X1301" s="176">
        <v>6840.1270453662146</v>
      </c>
      <c r="Y1301" s="176">
        <v>-14615.813174952054</v>
      </c>
      <c r="Z1301" s="176">
        <v>-9309.3667783585843</v>
      </c>
      <c r="AA1301" s="2"/>
      <c r="AB1301" s="175">
        <v>-54723.468549817509</v>
      </c>
      <c r="AC1301" s="175">
        <v>-177401.26576231886</v>
      </c>
      <c r="AD1301" s="175">
        <v>-150226.47815209487</v>
      </c>
      <c r="AE1301" s="175">
        <v>-172910.78815747867</v>
      </c>
    </row>
    <row r="1302" spans="1:31">
      <c r="A1302" s="1">
        <v>1295</v>
      </c>
      <c r="B1302" s="176">
        <f>'T Revenue'!B1299-'Year 0'!G$8+'Year 0'!G$122</f>
        <v>1577.521160552511</v>
      </c>
      <c r="C1302" s="176">
        <f>'T Revenue'!C1299-'Revenue Requirement'!C$4+'Revenue Requirement'!C$33</f>
        <v>259667.71707260446</v>
      </c>
      <c r="D1302" s="176">
        <f>'T Revenue'!D1299-'Revenue Requirement'!D$4+'Revenue Requirement'!D$33</f>
        <v>175669.82277371641</v>
      </c>
      <c r="E1302" s="176">
        <f>'T Revenue'!E1299-'Revenue Requirement'!E$4+'Revenue Requirement'!E$33</f>
        <v>119686.44374155276</v>
      </c>
      <c r="G1302" s="179" t="e">
        <f ca="1"/>
        <v>#NAME?</v>
      </c>
      <c r="H1302" s="179" t="e">
        <f ca="1"/>
        <v>#NAME?</v>
      </c>
      <c r="I1302" s="179" t="e">
        <f ca="1"/>
        <v>#NAME?</v>
      </c>
      <c r="J1302" s="179" t="e">
        <f ca="1"/>
        <v>#NAME?</v>
      </c>
      <c r="L1302" s="175">
        <f>NR_to_Cash!C$9</f>
        <v>-54723.468549817509</v>
      </c>
      <c r="M1302" s="175">
        <f>NR_to_Cash!D$9</f>
        <v>-177401.26576231886</v>
      </c>
      <c r="N1302" s="175">
        <f>NR_to_Cash!E$9</f>
        <v>-150226.47815209487</v>
      </c>
      <c r="O1302" s="175">
        <f>NR_to_Cash!F$9</f>
        <v>-172910.78815747867</v>
      </c>
      <c r="Q1302" s="1">
        <v>1295</v>
      </c>
      <c r="R1302" s="176">
        <v>1577.521160552511</v>
      </c>
      <c r="S1302" s="176">
        <v>259667.71707260446</v>
      </c>
      <c r="T1302" s="176">
        <v>175669.82277371641</v>
      </c>
      <c r="U1302" s="176">
        <v>119686.44374155276</v>
      </c>
      <c r="V1302" s="2"/>
      <c r="W1302" s="176">
        <v>21642.503547393251</v>
      </c>
      <c r="X1302" s="176">
        <v>-4877.3325040698983</v>
      </c>
      <c r="Y1302" s="176">
        <v>-36126.041412563995</v>
      </c>
      <c r="Z1302" s="176">
        <v>-50579.942161225947</v>
      </c>
      <c r="AA1302" s="2"/>
      <c r="AB1302" s="175">
        <v>-54723.468549817509</v>
      </c>
      <c r="AC1302" s="175">
        <v>-177401.26576231886</v>
      </c>
      <c r="AD1302" s="175">
        <v>-150226.47815209487</v>
      </c>
      <c r="AE1302" s="175">
        <v>-172910.78815747867</v>
      </c>
    </row>
    <row r="1303" spans="1:31">
      <c r="A1303" s="1">
        <v>1296</v>
      </c>
      <c r="B1303" s="176">
        <f>'T Revenue'!B1300-'Year 0'!G$8+'Year 0'!G$122</f>
        <v>-16379.811341659166</v>
      </c>
      <c r="C1303" s="176">
        <f>'T Revenue'!C1300-'Revenue Requirement'!C$4+'Revenue Requirement'!C$33</f>
        <v>225666.10234385962</v>
      </c>
      <c r="D1303" s="176">
        <f>'T Revenue'!D1300-'Revenue Requirement'!D$4+'Revenue Requirement'!D$33</f>
        <v>151901.11688530026</v>
      </c>
      <c r="E1303" s="176">
        <f>'T Revenue'!E1300-'Revenue Requirement'!E$4+'Revenue Requirement'!E$33</f>
        <v>86236.853152838303</v>
      </c>
      <c r="G1303" s="179" t="e">
        <f ca="1"/>
        <v>#NAME?</v>
      </c>
      <c r="H1303" s="179" t="e">
        <f ca="1"/>
        <v>#NAME?</v>
      </c>
      <c r="I1303" s="179" t="e">
        <f ca="1"/>
        <v>#NAME?</v>
      </c>
      <c r="J1303" s="179" t="e">
        <f ca="1"/>
        <v>#NAME?</v>
      </c>
      <c r="L1303" s="175">
        <f>NR_to_Cash!C$9</f>
        <v>-54723.468549817509</v>
      </c>
      <c r="M1303" s="175">
        <f>NR_to_Cash!D$9</f>
        <v>-177401.26576231886</v>
      </c>
      <c r="N1303" s="175">
        <f>NR_to_Cash!E$9</f>
        <v>-150226.47815209487</v>
      </c>
      <c r="O1303" s="175">
        <f>NR_to_Cash!F$9</f>
        <v>-172910.78815747867</v>
      </c>
      <c r="Q1303" s="1">
        <v>1296</v>
      </c>
      <c r="R1303" s="176">
        <v>-16379.811341659166</v>
      </c>
      <c r="S1303" s="176">
        <v>225666.10234385962</v>
      </c>
      <c r="T1303" s="176">
        <v>151901.11688530026</v>
      </c>
      <c r="U1303" s="176">
        <v>86236.853152838303</v>
      </c>
      <c r="V1303" s="2"/>
      <c r="W1303" s="176">
        <v>-40175.841954819858</v>
      </c>
      <c r="X1303" s="176">
        <v>-2182.6183225840796</v>
      </c>
      <c r="Y1303" s="176">
        <v>-18837.400493648136</v>
      </c>
      <c r="Z1303" s="176">
        <v>7325.3089338836726</v>
      </c>
      <c r="AA1303" s="2"/>
      <c r="AB1303" s="175">
        <v>-54723.468549817509</v>
      </c>
      <c r="AC1303" s="175">
        <v>-177401.26576231886</v>
      </c>
      <c r="AD1303" s="175">
        <v>-150226.47815209487</v>
      </c>
      <c r="AE1303" s="175">
        <v>-172910.78815747867</v>
      </c>
    </row>
    <row r="1304" spans="1:31">
      <c r="A1304" s="1">
        <v>1297</v>
      </c>
      <c r="B1304" s="176">
        <f>'T Revenue'!B1301-'Year 0'!G$8+'Year 0'!G$122</f>
        <v>13164.795790247852</v>
      </c>
      <c r="C1304" s="176">
        <f>'T Revenue'!C1301-'Revenue Requirement'!C$4+'Revenue Requirement'!C$33</f>
        <v>236617.94116929104</v>
      </c>
      <c r="D1304" s="176">
        <f>'T Revenue'!D1301-'Revenue Requirement'!D$4+'Revenue Requirement'!D$33</f>
        <v>174799.4100125425</v>
      </c>
      <c r="E1304" s="176">
        <f>'T Revenue'!E1301-'Revenue Requirement'!E$4+'Revenue Requirement'!E$33</f>
        <v>133804.17318657297</v>
      </c>
      <c r="G1304" s="179" t="e">
        <f ca="1"/>
        <v>#NAME?</v>
      </c>
      <c r="H1304" s="179" t="e">
        <f ca="1"/>
        <v>#NAME?</v>
      </c>
      <c r="I1304" s="179" t="e">
        <f ca="1"/>
        <v>#NAME?</v>
      </c>
      <c r="J1304" s="179" t="e">
        <f ca="1"/>
        <v>#NAME?</v>
      </c>
      <c r="L1304" s="175">
        <f>NR_to_Cash!C$9</f>
        <v>-54723.468549817509</v>
      </c>
      <c r="M1304" s="175">
        <f>NR_to_Cash!D$9</f>
        <v>-177401.26576231886</v>
      </c>
      <c r="N1304" s="175">
        <f>NR_to_Cash!E$9</f>
        <v>-150226.47815209487</v>
      </c>
      <c r="O1304" s="175">
        <f>NR_to_Cash!F$9</f>
        <v>-172910.78815747867</v>
      </c>
      <c r="Q1304" s="1">
        <v>1297</v>
      </c>
      <c r="R1304" s="176">
        <v>13164.795790247852</v>
      </c>
      <c r="S1304" s="176">
        <v>236617.94116929104</v>
      </c>
      <c r="T1304" s="176">
        <v>174799.4100125425</v>
      </c>
      <c r="U1304" s="176">
        <v>133804.17318657297</v>
      </c>
      <c r="V1304" s="2"/>
      <c r="W1304" s="176">
        <v>-5445.4940306080971</v>
      </c>
      <c r="X1304" s="176">
        <v>-31826.287137514912</v>
      </c>
      <c r="Y1304" s="176">
        <v>25227.603531918721</v>
      </c>
      <c r="Z1304" s="176">
        <v>-38122.86659012991</v>
      </c>
      <c r="AA1304" s="2"/>
      <c r="AB1304" s="175">
        <v>-54723.468549817509</v>
      </c>
      <c r="AC1304" s="175">
        <v>-177401.26576231886</v>
      </c>
      <c r="AD1304" s="175">
        <v>-150226.47815209487</v>
      </c>
      <c r="AE1304" s="175">
        <v>-172910.78815747867</v>
      </c>
    </row>
    <row r="1305" spans="1:31">
      <c r="A1305" s="1">
        <v>1298</v>
      </c>
      <c r="B1305" s="176">
        <f>'T Revenue'!B1302-'Year 0'!G$8+'Year 0'!G$122</f>
        <v>8360.5397769871633</v>
      </c>
      <c r="C1305" s="176">
        <f>'T Revenue'!C1302-'Revenue Requirement'!C$4+'Revenue Requirement'!C$33</f>
        <v>236139.95323349745</v>
      </c>
      <c r="D1305" s="176">
        <f>'T Revenue'!D1302-'Revenue Requirement'!D$4+'Revenue Requirement'!D$33</f>
        <v>181138.43212182098</v>
      </c>
      <c r="E1305" s="176">
        <f>'T Revenue'!E1302-'Revenue Requirement'!E$4+'Revenue Requirement'!E$33</f>
        <v>130803.47596150101</v>
      </c>
      <c r="G1305" s="179" t="e">
        <f ca="1"/>
        <v>#NAME?</v>
      </c>
      <c r="H1305" s="179" t="e">
        <f ca="1"/>
        <v>#NAME?</v>
      </c>
      <c r="I1305" s="179" t="e">
        <f ca="1"/>
        <v>#NAME?</v>
      </c>
      <c r="J1305" s="179" t="e">
        <f ca="1"/>
        <v>#NAME?</v>
      </c>
      <c r="L1305" s="175">
        <f>NR_to_Cash!C$9</f>
        <v>-54723.468549817509</v>
      </c>
      <c r="M1305" s="175">
        <f>NR_to_Cash!D$9</f>
        <v>-177401.26576231886</v>
      </c>
      <c r="N1305" s="175">
        <f>NR_to_Cash!E$9</f>
        <v>-150226.47815209487</v>
      </c>
      <c r="O1305" s="175">
        <f>NR_to_Cash!F$9</f>
        <v>-172910.78815747867</v>
      </c>
      <c r="Q1305" s="1">
        <v>1298</v>
      </c>
      <c r="R1305" s="176">
        <v>8360.5397769871633</v>
      </c>
      <c r="S1305" s="176">
        <v>236139.95323349745</v>
      </c>
      <c r="T1305" s="176">
        <v>181138.43212182098</v>
      </c>
      <c r="U1305" s="176">
        <v>130803.47596150101</v>
      </c>
      <c r="V1305" s="2"/>
      <c r="W1305" s="176">
        <v>5345.5053734360263</v>
      </c>
      <c r="X1305" s="176">
        <v>-22354.977624197956</v>
      </c>
      <c r="Y1305" s="176">
        <v>2680.319880975876</v>
      </c>
      <c r="Z1305" s="176">
        <v>-43311.753020333126</v>
      </c>
      <c r="AA1305" s="2"/>
      <c r="AB1305" s="175">
        <v>-54723.468549817509</v>
      </c>
      <c r="AC1305" s="175">
        <v>-177401.26576231886</v>
      </c>
      <c r="AD1305" s="175">
        <v>-150226.47815209487</v>
      </c>
      <c r="AE1305" s="175">
        <v>-172910.78815747867</v>
      </c>
    </row>
    <row r="1306" spans="1:31">
      <c r="A1306" s="1">
        <v>1299</v>
      </c>
      <c r="B1306" s="176">
        <f>'T Revenue'!B1303-'Year 0'!G$8+'Year 0'!G$122</f>
        <v>-12008.567378510255</v>
      </c>
      <c r="C1306" s="176">
        <f>'T Revenue'!C1303-'Revenue Requirement'!C$4+'Revenue Requirement'!C$33</f>
        <v>228246.42821646901</v>
      </c>
      <c r="D1306" s="176">
        <f>'T Revenue'!D1303-'Revenue Requirement'!D$4+'Revenue Requirement'!D$33</f>
        <v>146787.96814481914</v>
      </c>
      <c r="E1306" s="176">
        <f>'T Revenue'!E1303-'Revenue Requirement'!E$4+'Revenue Requirement'!E$33</f>
        <v>101035.67196449242</v>
      </c>
      <c r="G1306" s="179" t="e">
        <f ca="1"/>
        <v>#NAME?</v>
      </c>
      <c r="H1306" s="179" t="e">
        <f ca="1"/>
        <v>#NAME?</v>
      </c>
      <c r="I1306" s="179" t="e">
        <f ca="1"/>
        <v>#NAME?</v>
      </c>
      <c r="J1306" s="179" t="e">
        <f ca="1"/>
        <v>#NAME?</v>
      </c>
      <c r="L1306" s="175">
        <f>NR_to_Cash!C$9</f>
        <v>-54723.468549817509</v>
      </c>
      <c r="M1306" s="175">
        <f>NR_to_Cash!D$9</f>
        <v>-177401.26576231886</v>
      </c>
      <c r="N1306" s="175">
        <f>NR_to_Cash!E$9</f>
        <v>-150226.47815209487</v>
      </c>
      <c r="O1306" s="175">
        <f>NR_to_Cash!F$9</f>
        <v>-172910.78815747867</v>
      </c>
      <c r="Q1306" s="1">
        <v>1299</v>
      </c>
      <c r="R1306" s="176">
        <v>-12008.567378510255</v>
      </c>
      <c r="S1306" s="176">
        <v>228246.42821646901</v>
      </c>
      <c r="T1306" s="176">
        <v>146787.96814481914</v>
      </c>
      <c r="U1306" s="176">
        <v>101035.67196449242</v>
      </c>
      <c r="V1306" s="2"/>
      <c r="W1306" s="176">
        <v>-9243.9037946825847</v>
      </c>
      <c r="X1306" s="176">
        <v>-42021.520364766475</v>
      </c>
      <c r="Y1306" s="176">
        <v>-18251.939782517031</v>
      </c>
      <c r="Z1306" s="176">
        <v>-6741.9742145424243</v>
      </c>
      <c r="AA1306" s="2"/>
      <c r="AB1306" s="175">
        <v>-54723.468549817509</v>
      </c>
      <c r="AC1306" s="175">
        <v>-177401.26576231886</v>
      </c>
      <c r="AD1306" s="175">
        <v>-150226.47815209487</v>
      </c>
      <c r="AE1306" s="175">
        <v>-172910.78815747867</v>
      </c>
    </row>
    <row r="1307" spans="1:31">
      <c r="A1307" s="1">
        <v>1300</v>
      </c>
      <c r="B1307" s="176">
        <f>'T Revenue'!B1304-'Year 0'!G$8+'Year 0'!G$122</f>
        <v>11372.383596872911</v>
      </c>
      <c r="C1307" s="176">
        <f>'T Revenue'!C1304-'Revenue Requirement'!C$4+'Revenue Requirement'!C$33</f>
        <v>231359.48600800964</v>
      </c>
      <c r="D1307" s="176">
        <f>'T Revenue'!D1304-'Revenue Requirement'!D$4+'Revenue Requirement'!D$33</f>
        <v>134868.48498262744</v>
      </c>
      <c r="E1307" s="176">
        <f>'T Revenue'!E1304-'Revenue Requirement'!E$4+'Revenue Requirement'!E$33</f>
        <v>123035.56489950954</v>
      </c>
      <c r="G1307" s="179" t="e">
        <f ca="1"/>
        <v>#NAME?</v>
      </c>
      <c r="H1307" s="179" t="e">
        <f ca="1"/>
        <v>#NAME?</v>
      </c>
      <c r="I1307" s="179" t="e">
        <f ca="1"/>
        <v>#NAME?</v>
      </c>
      <c r="J1307" s="179" t="e">
        <f ca="1"/>
        <v>#NAME?</v>
      </c>
      <c r="L1307" s="175">
        <f>NR_to_Cash!C$9</f>
        <v>-54723.468549817509</v>
      </c>
      <c r="M1307" s="175">
        <f>NR_to_Cash!D$9</f>
        <v>-177401.26576231886</v>
      </c>
      <c r="N1307" s="175">
        <f>NR_to_Cash!E$9</f>
        <v>-150226.47815209487</v>
      </c>
      <c r="O1307" s="175">
        <f>NR_to_Cash!F$9</f>
        <v>-172910.78815747867</v>
      </c>
      <c r="Q1307" s="1">
        <v>1300</v>
      </c>
      <c r="R1307" s="176">
        <v>11372.383596872911</v>
      </c>
      <c r="S1307" s="176">
        <v>231359.48600800964</v>
      </c>
      <c r="T1307" s="176">
        <v>134868.48498262744</v>
      </c>
      <c r="U1307" s="176">
        <v>123035.56489950954</v>
      </c>
      <c r="V1307" s="2"/>
      <c r="W1307" s="176">
        <v>792.18505887023639</v>
      </c>
      <c r="X1307" s="176">
        <v>-28060.527688609436</v>
      </c>
      <c r="Y1307" s="176">
        <v>-56275.658955860185</v>
      </c>
      <c r="Z1307" s="176">
        <v>-21644.274435110623</v>
      </c>
      <c r="AA1307" s="2"/>
      <c r="AB1307" s="175">
        <v>-54723.468549817509</v>
      </c>
      <c r="AC1307" s="175">
        <v>-177401.26576231886</v>
      </c>
      <c r="AD1307" s="175">
        <v>-150226.47815209487</v>
      </c>
      <c r="AE1307" s="175">
        <v>-172910.78815747867</v>
      </c>
    </row>
    <row r="1308" spans="1:31">
      <c r="A1308" s="1">
        <v>1301</v>
      </c>
      <c r="B1308" s="176">
        <f>'T Revenue'!B1305-'Year 0'!G$8+'Year 0'!G$122</f>
        <v>9047.8815632585902</v>
      </c>
      <c r="C1308" s="176">
        <f>'T Revenue'!C1305-'Revenue Requirement'!C$4+'Revenue Requirement'!C$33</f>
        <v>276779.31610486936</v>
      </c>
      <c r="D1308" s="176">
        <f>'T Revenue'!D1305-'Revenue Requirement'!D$4+'Revenue Requirement'!D$33</f>
        <v>158826.16065337253</v>
      </c>
      <c r="E1308" s="176">
        <f>'T Revenue'!E1305-'Revenue Requirement'!E$4+'Revenue Requirement'!E$33</f>
        <v>142802.55754514271</v>
      </c>
      <c r="G1308" s="179" t="e">
        <f ca="1"/>
        <v>#NAME?</v>
      </c>
      <c r="H1308" s="179" t="e">
        <f ca="1"/>
        <v>#NAME?</v>
      </c>
      <c r="I1308" s="179" t="e">
        <f ca="1"/>
        <v>#NAME?</v>
      </c>
      <c r="J1308" s="179" t="e">
        <f ca="1"/>
        <v>#NAME?</v>
      </c>
      <c r="L1308" s="175">
        <f>NR_to_Cash!C$9</f>
        <v>-54723.468549817509</v>
      </c>
      <c r="M1308" s="175">
        <f>NR_to_Cash!D$9</f>
        <v>-177401.26576231886</v>
      </c>
      <c r="N1308" s="175">
        <f>NR_to_Cash!E$9</f>
        <v>-150226.47815209487</v>
      </c>
      <c r="O1308" s="175">
        <f>NR_to_Cash!F$9</f>
        <v>-172910.78815747867</v>
      </c>
      <c r="Q1308" s="1">
        <v>1301</v>
      </c>
      <c r="R1308" s="176">
        <v>9047.8815632585902</v>
      </c>
      <c r="S1308" s="176">
        <v>276779.31610486936</v>
      </c>
      <c r="T1308" s="176">
        <v>158826.16065337253</v>
      </c>
      <c r="U1308" s="176">
        <v>142802.55754514271</v>
      </c>
      <c r="V1308" s="2"/>
      <c r="W1308" s="176">
        <v>-26404.082656721352</v>
      </c>
      <c r="X1308" s="176">
        <v>-3575.2805165555328</v>
      </c>
      <c r="Y1308" s="176">
        <v>-26446.015030303737</v>
      </c>
      <c r="Z1308" s="176">
        <v>28023.732825905085</v>
      </c>
      <c r="AA1308" s="2"/>
      <c r="AB1308" s="175">
        <v>-54723.468549817509</v>
      </c>
      <c r="AC1308" s="175">
        <v>-177401.26576231886</v>
      </c>
      <c r="AD1308" s="175">
        <v>-150226.47815209487</v>
      </c>
      <c r="AE1308" s="175">
        <v>-172910.78815747867</v>
      </c>
    </row>
    <row r="1309" spans="1:31">
      <c r="A1309" s="1">
        <v>1302</v>
      </c>
      <c r="B1309" s="176">
        <f>'T Revenue'!B1306-'Year 0'!G$8+'Year 0'!G$122</f>
        <v>5758.0618315862957</v>
      </c>
      <c r="C1309" s="176">
        <f>'T Revenue'!C1306-'Revenue Requirement'!C$4+'Revenue Requirement'!C$33</f>
        <v>256481.50255504111</v>
      </c>
      <c r="D1309" s="176">
        <f>'T Revenue'!D1306-'Revenue Requirement'!D$4+'Revenue Requirement'!D$33</f>
        <v>163359.95430217078</v>
      </c>
      <c r="E1309" s="176">
        <f>'T Revenue'!E1306-'Revenue Requirement'!E$4+'Revenue Requirement'!E$33</f>
        <v>123217.2124460265</v>
      </c>
      <c r="G1309" s="179" t="e">
        <f ca="1"/>
        <v>#NAME?</v>
      </c>
      <c r="H1309" s="179" t="e">
        <f ca="1"/>
        <v>#NAME?</v>
      </c>
      <c r="I1309" s="179" t="e">
        <f ca="1"/>
        <v>#NAME?</v>
      </c>
      <c r="J1309" s="179" t="e">
        <f ca="1"/>
        <v>#NAME?</v>
      </c>
      <c r="L1309" s="175">
        <f>NR_to_Cash!C$9</f>
        <v>-54723.468549817509</v>
      </c>
      <c r="M1309" s="175">
        <f>NR_to_Cash!D$9</f>
        <v>-177401.26576231886</v>
      </c>
      <c r="N1309" s="175">
        <f>NR_to_Cash!E$9</f>
        <v>-150226.47815209487</v>
      </c>
      <c r="O1309" s="175">
        <f>NR_to_Cash!F$9</f>
        <v>-172910.78815747867</v>
      </c>
      <c r="Q1309" s="1">
        <v>1302</v>
      </c>
      <c r="R1309" s="176">
        <v>5758.0618315862957</v>
      </c>
      <c r="S1309" s="176">
        <v>256481.50255504111</v>
      </c>
      <c r="T1309" s="176">
        <v>163359.95430217078</v>
      </c>
      <c r="U1309" s="176">
        <v>123217.2124460265</v>
      </c>
      <c r="V1309" s="2"/>
      <c r="W1309" s="176">
        <v>-44746.063090427429</v>
      </c>
      <c r="X1309" s="176">
        <v>-16070.061220755335</v>
      </c>
      <c r="Y1309" s="176">
        <v>-28102.470715926727</v>
      </c>
      <c r="Z1309" s="176">
        <v>-42430.072131070308</v>
      </c>
      <c r="AA1309" s="2"/>
      <c r="AB1309" s="175">
        <v>-54723.468549817509</v>
      </c>
      <c r="AC1309" s="175">
        <v>-177401.26576231886</v>
      </c>
      <c r="AD1309" s="175">
        <v>-150226.47815209487</v>
      </c>
      <c r="AE1309" s="175">
        <v>-172910.78815747867</v>
      </c>
    </row>
    <row r="1310" spans="1:31">
      <c r="A1310" s="1">
        <v>1303</v>
      </c>
      <c r="B1310" s="176">
        <f>'T Revenue'!B1307-'Year 0'!G$8+'Year 0'!G$122</f>
        <v>15420.370657376479</v>
      </c>
      <c r="C1310" s="176">
        <f>'T Revenue'!C1307-'Revenue Requirement'!C$4+'Revenue Requirement'!C$33</f>
        <v>216798.62986550177</v>
      </c>
      <c r="D1310" s="176">
        <f>'T Revenue'!D1307-'Revenue Requirement'!D$4+'Revenue Requirement'!D$33</f>
        <v>110847.34278138494</v>
      </c>
      <c r="E1310" s="176">
        <f>'T Revenue'!E1307-'Revenue Requirement'!E$4+'Revenue Requirement'!E$33</f>
        <v>69313.260033552535</v>
      </c>
      <c r="G1310" s="179" t="e">
        <f ca="1"/>
        <v>#NAME?</v>
      </c>
      <c r="H1310" s="179" t="e">
        <f ca="1"/>
        <v>#NAME?</v>
      </c>
      <c r="I1310" s="179" t="e">
        <f ca="1"/>
        <v>#NAME?</v>
      </c>
      <c r="J1310" s="179" t="e">
        <f ca="1"/>
        <v>#NAME?</v>
      </c>
      <c r="L1310" s="175">
        <f>NR_to_Cash!C$9</f>
        <v>-54723.468549817509</v>
      </c>
      <c r="M1310" s="175">
        <f>NR_to_Cash!D$9</f>
        <v>-177401.26576231886</v>
      </c>
      <c r="N1310" s="175">
        <f>NR_to_Cash!E$9</f>
        <v>-150226.47815209487</v>
      </c>
      <c r="O1310" s="175">
        <f>NR_to_Cash!F$9</f>
        <v>-172910.78815747867</v>
      </c>
      <c r="Q1310" s="1">
        <v>1303</v>
      </c>
      <c r="R1310" s="176">
        <v>15420.370657376479</v>
      </c>
      <c r="S1310" s="176">
        <v>216798.62986550177</v>
      </c>
      <c r="T1310" s="176">
        <v>110847.34278138494</v>
      </c>
      <c r="U1310" s="176">
        <v>69313.260033552535</v>
      </c>
      <c r="V1310" s="2"/>
      <c r="W1310" s="176">
        <v>-16867.406865005731</v>
      </c>
      <c r="X1310" s="176">
        <v>5755.1156774112023</v>
      </c>
      <c r="Y1310" s="176">
        <v>-3195.2003339945804</v>
      </c>
      <c r="Z1310" s="176">
        <v>-3094.2552105518989</v>
      </c>
      <c r="AA1310" s="2"/>
      <c r="AB1310" s="175">
        <v>-54723.468549817509</v>
      </c>
      <c r="AC1310" s="175">
        <v>-177401.26576231886</v>
      </c>
      <c r="AD1310" s="175">
        <v>-150226.47815209487</v>
      </c>
      <c r="AE1310" s="175">
        <v>-172910.78815747867</v>
      </c>
    </row>
    <row r="1311" spans="1:31">
      <c r="A1311" s="1">
        <v>1304</v>
      </c>
      <c r="B1311" s="176">
        <f>'T Revenue'!B1308-'Year 0'!G$8+'Year 0'!G$122</f>
        <v>-12162.933431917336</v>
      </c>
      <c r="C1311" s="176">
        <f>'T Revenue'!C1308-'Revenue Requirement'!C$4+'Revenue Requirement'!C$33</f>
        <v>253563.2858991567</v>
      </c>
      <c r="D1311" s="176">
        <f>'T Revenue'!D1308-'Revenue Requirement'!D$4+'Revenue Requirement'!D$33</f>
        <v>158895.7140833789</v>
      </c>
      <c r="E1311" s="176">
        <f>'T Revenue'!E1308-'Revenue Requirement'!E$4+'Revenue Requirement'!E$33</f>
        <v>104737.56671210192</v>
      </c>
      <c r="G1311" s="179" t="e">
        <f ca="1"/>
        <v>#NAME?</v>
      </c>
      <c r="H1311" s="179" t="e">
        <f ca="1"/>
        <v>#NAME?</v>
      </c>
      <c r="I1311" s="179" t="e">
        <f ca="1"/>
        <v>#NAME?</v>
      </c>
      <c r="J1311" s="179" t="e">
        <f ca="1"/>
        <v>#NAME?</v>
      </c>
      <c r="L1311" s="175">
        <f>NR_to_Cash!C$9</f>
        <v>-54723.468549817509</v>
      </c>
      <c r="M1311" s="175">
        <f>NR_to_Cash!D$9</f>
        <v>-177401.26576231886</v>
      </c>
      <c r="N1311" s="175">
        <f>NR_to_Cash!E$9</f>
        <v>-150226.47815209487</v>
      </c>
      <c r="O1311" s="175">
        <f>NR_to_Cash!F$9</f>
        <v>-172910.78815747867</v>
      </c>
      <c r="Q1311" s="1">
        <v>1304</v>
      </c>
      <c r="R1311" s="176">
        <v>-12162.933431917336</v>
      </c>
      <c r="S1311" s="176">
        <v>253563.2858991567</v>
      </c>
      <c r="T1311" s="176">
        <v>158895.7140833789</v>
      </c>
      <c r="U1311" s="176">
        <v>104737.56671210192</v>
      </c>
      <c r="V1311" s="2"/>
      <c r="W1311" s="176">
        <v>11175.677583080134</v>
      </c>
      <c r="X1311" s="176">
        <v>21817.899780936772</v>
      </c>
      <c r="Y1311" s="176">
        <v>-247.70009160460904</v>
      </c>
      <c r="Z1311" s="176">
        <v>-21320.187753946055</v>
      </c>
      <c r="AA1311" s="2"/>
      <c r="AB1311" s="175">
        <v>-54723.468549817509</v>
      </c>
      <c r="AC1311" s="175">
        <v>-177401.26576231886</v>
      </c>
      <c r="AD1311" s="175">
        <v>-150226.47815209487</v>
      </c>
      <c r="AE1311" s="175">
        <v>-172910.78815747867</v>
      </c>
    </row>
    <row r="1312" spans="1:31">
      <c r="A1312" s="1">
        <v>1305</v>
      </c>
      <c r="B1312" s="176">
        <f>'T Revenue'!B1309-'Year 0'!G$8+'Year 0'!G$122</f>
        <v>-28614.842215896351</v>
      </c>
      <c r="C1312" s="176">
        <f>'T Revenue'!C1309-'Revenue Requirement'!C$4+'Revenue Requirement'!C$33</f>
        <v>233253.40051051788</v>
      </c>
      <c r="D1312" s="176">
        <f>'T Revenue'!D1309-'Revenue Requirement'!D$4+'Revenue Requirement'!D$33</f>
        <v>127029.338440008</v>
      </c>
      <c r="E1312" s="176">
        <f>'T Revenue'!E1309-'Revenue Requirement'!E$4+'Revenue Requirement'!E$33</f>
        <v>32700.342760400148</v>
      </c>
      <c r="G1312" s="179" t="e">
        <f ca="1"/>
        <v>#NAME?</v>
      </c>
      <c r="H1312" s="179" t="e">
        <f ca="1"/>
        <v>#NAME?</v>
      </c>
      <c r="I1312" s="179" t="e">
        <f ca="1"/>
        <v>#NAME?</v>
      </c>
      <c r="J1312" s="179" t="e">
        <f ca="1"/>
        <v>#NAME?</v>
      </c>
      <c r="L1312" s="175">
        <f>NR_to_Cash!C$9</f>
        <v>-54723.468549817509</v>
      </c>
      <c r="M1312" s="175">
        <f>NR_to_Cash!D$9</f>
        <v>-177401.26576231886</v>
      </c>
      <c r="N1312" s="175">
        <f>NR_to_Cash!E$9</f>
        <v>-150226.47815209487</v>
      </c>
      <c r="O1312" s="175">
        <f>NR_to_Cash!F$9</f>
        <v>-172910.78815747867</v>
      </c>
      <c r="Q1312" s="1">
        <v>1305</v>
      </c>
      <c r="R1312" s="176">
        <v>-28614.842215896351</v>
      </c>
      <c r="S1312" s="176">
        <v>233253.40051051788</v>
      </c>
      <c r="T1312" s="176">
        <v>127029.338440008</v>
      </c>
      <c r="U1312" s="176">
        <v>32700.342760400148</v>
      </c>
      <c r="V1312" s="2"/>
      <c r="W1312" s="176">
        <v>-13176.621515792911</v>
      </c>
      <c r="X1312" s="176">
        <v>-47484.029392229626</v>
      </c>
      <c r="Y1312" s="176">
        <v>-34036.292393965181</v>
      </c>
      <c r="Z1312" s="176">
        <v>-5914.3027008993085</v>
      </c>
      <c r="AA1312" s="2"/>
      <c r="AB1312" s="175">
        <v>-54723.468549817509</v>
      </c>
      <c r="AC1312" s="175">
        <v>-177401.26576231886</v>
      </c>
      <c r="AD1312" s="175">
        <v>-150226.47815209487</v>
      </c>
      <c r="AE1312" s="175">
        <v>-172910.78815747867</v>
      </c>
    </row>
    <row r="1313" spans="1:31">
      <c r="A1313" s="1">
        <v>1306</v>
      </c>
      <c r="B1313" s="176">
        <f>'T Revenue'!B1310-'Year 0'!G$8+'Year 0'!G$122</f>
        <v>3080.5752272286918</v>
      </c>
      <c r="C1313" s="176">
        <f>'T Revenue'!C1310-'Revenue Requirement'!C$4+'Revenue Requirement'!C$33</f>
        <v>204868.84185351548</v>
      </c>
      <c r="D1313" s="176">
        <f>'T Revenue'!D1310-'Revenue Requirement'!D$4+'Revenue Requirement'!D$33</f>
        <v>158133.60455462639</v>
      </c>
      <c r="E1313" s="176">
        <f>'T Revenue'!E1310-'Revenue Requirement'!E$4+'Revenue Requirement'!E$33</f>
        <v>111063.24072017893</v>
      </c>
      <c r="G1313" s="179" t="e">
        <f ca="1"/>
        <v>#NAME?</v>
      </c>
      <c r="H1313" s="179" t="e">
        <f ca="1"/>
        <v>#NAME?</v>
      </c>
      <c r="I1313" s="179" t="e">
        <f ca="1"/>
        <v>#NAME?</v>
      </c>
      <c r="J1313" s="179" t="e">
        <f ca="1"/>
        <v>#NAME?</v>
      </c>
      <c r="L1313" s="175">
        <f>NR_to_Cash!C$9</f>
        <v>-54723.468549817509</v>
      </c>
      <c r="M1313" s="175">
        <f>NR_to_Cash!D$9</f>
        <v>-177401.26576231886</v>
      </c>
      <c r="N1313" s="175">
        <f>NR_to_Cash!E$9</f>
        <v>-150226.47815209487</v>
      </c>
      <c r="O1313" s="175">
        <f>NR_to_Cash!F$9</f>
        <v>-172910.78815747867</v>
      </c>
      <c r="Q1313" s="1">
        <v>1306</v>
      </c>
      <c r="R1313" s="176">
        <v>3080.5752272286918</v>
      </c>
      <c r="S1313" s="176">
        <v>204868.84185351548</v>
      </c>
      <c r="T1313" s="176">
        <v>158133.60455462639</v>
      </c>
      <c r="U1313" s="176">
        <v>111063.24072017893</v>
      </c>
      <c r="V1313" s="2"/>
      <c r="W1313" s="176">
        <v>-20109.455597901833</v>
      </c>
      <c r="X1313" s="176">
        <v>-29605.039335729554</v>
      </c>
      <c r="Y1313" s="176">
        <v>-10540.441899485653</v>
      </c>
      <c r="Z1313" s="176">
        <v>-17239.900994585827</v>
      </c>
      <c r="AA1313" s="2"/>
      <c r="AB1313" s="175">
        <v>-54723.468549817509</v>
      </c>
      <c r="AC1313" s="175">
        <v>-177401.26576231886</v>
      </c>
      <c r="AD1313" s="175">
        <v>-150226.47815209487</v>
      </c>
      <c r="AE1313" s="175">
        <v>-172910.78815747867</v>
      </c>
    </row>
    <row r="1314" spans="1:31">
      <c r="A1314" s="1">
        <v>1307</v>
      </c>
      <c r="B1314" s="176">
        <f>'T Revenue'!B1311-'Year 0'!G$8+'Year 0'!G$122</f>
        <v>-3361.1317409714684</v>
      </c>
      <c r="C1314" s="176">
        <f>'T Revenue'!C1311-'Revenue Requirement'!C$4+'Revenue Requirement'!C$33</f>
        <v>224575.48385261511</v>
      </c>
      <c r="D1314" s="176">
        <f>'T Revenue'!D1311-'Revenue Requirement'!D$4+'Revenue Requirement'!D$33</f>
        <v>146767.63216311112</v>
      </c>
      <c r="E1314" s="176">
        <f>'T Revenue'!E1311-'Revenue Requirement'!E$4+'Revenue Requirement'!E$33</f>
        <v>85811.6120624342</v>
      </c>
      <c r="G1314" s="179" t="e">
        <f ca="1"/>
        <v>#NAME?</v>
      </c>
      <c r="H1314" s="179" t="e">
        <f ca="1"/>
        <v>#NAME?</v>
      </c>
      <c r="I1314" s="179" t="e">
        <f ca="1"/>
        <v>#NAME?</v>
      </c>
      <c r="J1314" s="179" t="e">
        <f ca="1"/>
        <v>#NAME?</v>
      </c>
      <c r="L1314" s="175">
        <f>NR_to_Cash!C$9</f>
        <v>-54723.468549817509</v>
      </c>
      <c r="M1314" s="175">
        <f>NR_to_Cash!D$9</f>
        <v>-177401.26576231886</v>
      </c>
      <c r="N1314" s="175">
        <f>NR_to_Cash!E$9</f>
        <v>-150226.47815209487</v>
      </c>
      <c r="O1314" s="175">
        <f>NR_to_Cash!F$9</f>
        <v>-172910.78815747867</v>
      </c>
      <c r="Q1314" s="1">
        <v>1307</v>
      </c>
      <c r="R1314" s="176">
        <v>-3361.1317409714684</v>
      </c>
      <c r="S1314" s="176">
        <v>224575.48385261511</v>
      </c>
      <c r="T1314" s="176">
        <v>146767.63216311112</v>
      </c>
      <c r="U1314" s="176">
        <v>85811.6120624342</v>
      </c>
      <c r="V1314" s="2"/>
      <c r="W1314" s="176">
        <v>-69049.979196921224</v>
      </c>
      <c r="X1314" s="176">
        <v>-23569.732595784357</v>
      </c>
      <c r="Y1314" s="176">
        <v>-19541.443015521858</v>
      </c>
      <c r="Z1314" s="176">
        <v>5701.0248184534721</v>
      </c>
      <c r="AA1314" s="2"/>
      <c r="AB1314" s="175">
        <v>-54723.468549817509</v>
      </c>
      <c r="AC1314" s="175">
        <v>-177401.26576231886</v>
      </c>
      <c r="AD1314" s="175">
        <v>-150226.47815209487</v>
      </c>
      <c r="AE1314" s="175">
        <v>-172910.78815747867</v>
      </c>
    </row>
    <row r="1315" spans="1:31">
      <c r="A1315" s="1">
        <v>1308</v>
      </c>
      <c r="B1315" s="176">
        <f>'T Revenue'!B1312-'Year 0'!G$8+'Year 0'!G$122</f>
        <v>-16775.401314209215</v>
      </c>
      <c r="C1315" s="176">
        <f>'T Revenue'!C1312-'Revenue Requirement'!C$4+'Revenue Requirement'!C$33</f>
        <v>217312.12520072935</v>
      </c>
      <c r="D1315" s="176">
        <f>'T Revenue'!D1312-'Revenue Requirement'!D$4+'Revenue Requirement'!D$33</f>
        <v>195799.12144854502</v>
      </c>
      <c r="E1315" s="176">
        <f>'T Revenue'!E1312-'Revenue Requirement'!E$4+'Revenue Requirement'!E$33</f>
        <v>147973.43699220894</v>
      </c>
      <c r="G1315" s="179" t="e">
        <f ca="1"/>
        <v>#NAME?</v>
      </c>
      <c r="H1315" s="179" t="e">
        <f ca="1"/>
        <v>#NAME?</v>
      </c>
      <c r="I1315" s="179" t="e">
        <f ca="1"/>
        <v>#NAME?</v>
      </c>
      <c r="J1315" s="179" t="e">
        <f ca="1"/>
        <v>#NAME?</v>
      </c>
      <c r="L1315" s="175">
        <f>NR_to_Cash!C$9</f>
        <v>-54723.468549817509</v>
      </c>
      <c r="M1315" s="175">
        <f>NR_to_Cash!D$9</f>
        <v>-177401.26576231886</v>
      </c>
      <c r="N1315" s="175">
        <f>NR_to_Cash!E$9</f>
        <v>-150226.47815209487</v>
      </c>
      <c r="O1315" s="175">
        <f>NR_to_Cash!F$9</f>
        <v>-172910.78815747867</v>
      </c>
      <c r="Q1315" s="1">
        <v>1308</v>
      </c>
      <c r="R1315" s="176">
        <v>-16775.401314209215</v>
      </c>
      <c r="S1315" s="176">
        <v>217312.12520072935</v>
      </c>
      <c r="T1315" s="176">
        <v>195799.12144854502</v>
      </c>
      <c r="U1315" s="176">
        <v>147973.43699220894</v>
      </c>
      <c r="V1315" s="2"/>
      <c r="W1315" s="176">
        <v>-38758.64431411901</v>
      </c>
      <c r="X1315" s="176">
        <v>-17125.49921473721</v>
      </c>
      <c r="Y1315" s="176">
        <v>-8824.7169161147904</v>
      </c>
      <c r="Z1315" s="176">
        <v>941.85134363197722</v>
      </c>
      <c r="AA1315" s="2"/>
      <c r="AB1315" s="175">
        <v>-54723.468549817509</v>
      </c>
      <c r="AC1315" s="175">
        <v>-177401.26576231886</v>
      </c>
      <c r="AD1315" s="175">
        <v>-150226.47815209487</v>
      </c>
      <c r="AE1315" s="175">
        <v>-172910.78815747867</v>
      </c>
    </row>
    <row r="1316" spans="1:31">
      <c r="A1316" s="1">
        <v>1309</v>
      </c>
      <c r="B1316" s="176">
        <f>'T Revenue'!B1313-'Year 0'!G$8+'Year 0'!G$122</f>
        <v>9331.5651172641665</v>
      </c>
      <c r="C1316" s="176">
        <f>'T Revenue'!C1313-'Revenue Requirement'!C$4+'Revenue Requirement'!C$33</f>
        <v>256176.08741054777</v>
      </c>
      <c r="D1316" s="176">
        <f>'T Revenue'!D1313-'Revenue Requirement'!D$4+'Revenue Requirement'!D$33</f>
        <v>141851.0536267201</v>
      </c>
      <c r="E1316" s="176">
        <f>'T Revenue'!E1313-'Revenue Requirement'!E$4+'Revenue Requirement'!E$33</f>
        <v>90859.399671858177</v>
      </c>
      <c r="G1316" s="179" t="e">
        <f ca="1"/>
        <v>#NAME?</v>
      </c>
      <c r="H1316" s="179" t="e">
        <f ca="1"/>
        <v>#NAME?</v>
      </c>
      <c r="I1316" s="179" t="e">
        <f ca="1"/>
        <v>#NAME?</v>
      </c>
      <c r="J1316" s="179" t="e">
        <f ca="1"/>
        <v>#NAME?</v>
      </c>
      <c r="L1316" s="175">
        <f>NR_to_Cash!C$9</f>
        <v>-54723.468549817509</v>
      </c>
      <c r="M1316" s="175">
        <f>NR_to_Cash!D$9</f>
        <v>-177401.26576231886</v>
      </c>
      <c r="N1316" s="175">
        <f>NR_to_Cash!E$9</f>
        <v>-150226.47815209487</v>
      </c>
      <c r="O1316" s="175">
        <f>NR_to_Cash!F$9</f>
        <v>-172910.78815747867</v>
      </c>
      <c r="Q1316" s="1">
        <v>1309</v>
      </c>
      <c r="R1316" s="176">
        <v>9331.5651172641665</v>
      </c>
      <c r="S1316" s="176">
        <v>256176.08741054777</v>
      </c>
      <c r="T1316" s="176">
        <v>141851.0536267201</v>
      </c>
      <c r="U1316" s="176">
        <v>90859.399671858177</v>
      </c>
      <c r="V1316" s="2"/>
      <c r="W1316" s="176">
        <v>-8584.5483584563481</v>
      </c>
      <c r="X1316" s="176">
        <v>13666.094787694747</v>
      </c>
      <c r="Y1316" s="176">
        <v>-31958.720329383155</v>
      </c>
      <c r="Z1316" s="176">
        <v>7951.4952511568554</v>
      </c>
      <c r="AA1316" s="2"/>
      <c r="AB1316" s="175">
        <v>-54723.468549817509</v>
      </c>
      <c r="AC1316" s="175">
        <v>-177401.26576231886</v>
      </c>
      <c r="AD1316" s="175">
        <v>-150226.47815209487</v>
      </c>
      <c r="AE1316" s="175">
        <v>-172910.78815747867</v>
      </c>
    </row>
    <row r="1317" spans="1:31">
      <c r="A1317" s="1">
        <v>1310</v>
      </c>
      <c r="B1317" s="176">
        <f>'T Revenue'!B1314-'Year 0'!G$8+'Year 0'!G$122</f>
        <v>-17431.566030094866</v>
      </c>
      <c r="C1317" s="176">
        <f>'T Revenue'!C1314-'Revenue Requirement'!C$4+'Revenue Requirement'!C$33</f>
        <v>185932.16556265927</v>
      </c>
      <c r="D1317" s="176">
        <f>'T Revenue'!D1314-'Revenue Requirement'!D$4+'Revenue Requirement'!D$33</f>
        <v>148494.3260675713</v>
      </c>
      <c r="E1317" s="176">
        <f>'T Revenue'!E1314-'Revenue Requirement'!E$4+'Revenue Requirement'!E$33</f>
        <v>97676.411784012569</v>
      </c>
      <c r="G1317" s="179" t="e">
        <f ca="1"/>
        <v>#NAME?</v>
      </c>
      <c r="H1317" s="179" t="e">
        <f ca="1"/>
        <v>#NAME?</v>
      </c>
      <c r="I1317" s="179" t="e">
        <f ca="1"/>
        <v>#NAME?</v>
      </c>
      <c r="J1317" s="179" t="e">
        <f ca="1"/>
        <v>#NAME?</v>
      </c>
      <c r="L1317" s="175">
        <f>NR_to_Cash!C$9</f>
        <v>-54723.468549817509</v>
      </c>
      <c r="M1317" s="175">
        <f>NR_to_Cash!D$9</f>
        <v>-177401.26576231886</v>
      </c>
      <c r="N1317" s="175">
        <f>NR_to_Cash!E$9</f>
        <v>-150226.47815209487</v>
      </c>
      <c r="O1317" s="175">
        <f>NR_to_Cash!F$9</f>
        <v>-172910.78815747867</v>
      </c>
      <c r="Q1317" s="1">
        <v>1310</v>
      </c>
      <c r="R1317" s="176">
        <v>-17431.566030094866</v>
      </c>
      <c r="S1317" s="176">
        <v>185932.16556265927</v>
      </c>
      <c r="T1317" s="176">
        <v>148494.3260675713</v>
      </c>
      <c r="U1317" s="176">
        <v>97676.411784012569</v>
      </c>
      <c r="V1317" s="2"/>
      <c r="W1317" s="176">
        <v>-54026.927447714843</v>
      </c>
      <c r="X1317" s="176">
        <v>8452.2697029514238</v>
      </c>
      <c r="Y1317" s="176">
        <v>-28441.435319158947</v>
      </c>
      <c r="Z1317" s="176">
        <v>-15183.503867497435</v>
      </c>
      <c r="AA1317" s="2"/>
      <c r="AB1317" s="175">
        <v>-54723.468549817509</v>
      </c>
      <c r="AC1317" s="175">
        <v>-177401.26576231886</v>
      </c>
      <c r="AD1317" s="175">
        <v>-150226.47815209487</v>
      </c>
      <c r="AE1317" s="175">
        <v>-172910.78815747867</v>
      </c>
    </row>
    <row r="1318" spans="1:31">
      <c r="A1318" s="1">
        <v>1311</v>
      </c>
      <c r="B1318" s="176">
        <f>'T Revenue'!B1315-'Year 0'!G$8+'Year 0'!G$122</f>
        <v>-16890.302035437897</v>
      </c>
      <c r="C1318" s="176">
        <f>'T Revenue'!C1315-'Revenue Requirement'!C$4+'Revenue Requirement'!C$33</f>
        <v>230343.69041269389</v>
      </c>
      <c r="D1318" s="176">
        <f>'T Revenue'!D1315-'Revenue Requirement'!D$4+'Revenue Requirement'!D$33</f>
        <v>170439.04589589615</v>
      </c>
      <c r="E1318" s="176">
        <f>'T Revenue'!E1315-'Revenue Requirement'!E$4+'Revenue Requirement'!E$33</f>
        <v>80373.215632146224</v>
      </c>
      <c r="G1318" s="179" t="e">
        <f ca="1"/>
        <v>#NAME?</v>
      </c>
      <c r="H1318" s="179" t="e">
        <f ca="1"/>
        <v>#NAME?</v>
      </c>
      <c r="I1318" s="179" t="e">
        <f ca="1"/>
        <v>#NAME?</v>
      </c>
      <c r="J1318" s="179" t="e">
        <f ca="1"/>
        <v>#NAME?</v>
      </c>
      <c r="L1318" s="175">
        <f>NR_to_Cash!C$9</f>
        <v>-54723.468549817509</v>
      </c>
      <c r="M1318" s="175">
        <f>NR_to_Cash!D$9</f>
        <v>-177401.26576231886</v>
      </c>
      <c r="N1318" s="175">
        <f>NR_to_Cash!E$9</f>
        <v>-150226.47815209487</v>
      </c>
      <c r="O1318" s="175">
        <f>NR_to_Cash!F$9</f>
        <v>-172910.78815747867</v>
      </c>
      <c r="Q1318" s="1">
        <v>1311</v>
      </c>
      <c r="R1318" s="176">
        <v>-16890.302035437897</v>
      </c>
      <c r="S1318" s="176">
        <v>230343.69041269389</v>
      </c>
      <c r="T1318" s="176">
        <v>170439.04589589615</v>
      </c>
      <c r="U1318" s="176">
        <v>80373.215632146224</v>
      </c>
      <c r="V1318" s="2"/>
      <c r="W1318" s="176">
        <v>-4121.0969121187227</v>
      </c>
      <c r="X1318" s="176">
        <v>-13405.82089049276</v>
      </c>
      <c r="Y1318" s="176">
        <v>-12250.477020352846</v>
      </c>
      <c r="Z1318" s="176">
        <v>-3675.64222870511</v>
      </c>
      <c r="AA1318" s="2"/>
      <c r="AB1318" s="175">
        <v>-54723.468549817509</v>
      </c>
      <c r="AC1318" s="175">
        <v>-177401.26576231886</v>
      </c>
      <c r="AD1318" s="175">
        <v>-150226.47815209487</v>
      </c>
      <c r="AE1318" s="175">
        <v>-172910.78815747867</v>
      </c>
    </row>
    <row r="1319" spans="1:31">
      <c r="A1319" s="1">
        <v>1312</v>
      </c>
      <c r="B1319" s="176">
        <f>'T Revenue'!B1316-'Year 0'!G$8+'Year 0'!G$122</f>
        <v>2600.5930001176894</v>
      </c>
      <c r="C1319" s="176">
        <f>'T Revenue'!C1316-'Revenue Requirement'!C$4+'Revenue Requirement'!C$33</f>
        <v>244369.60376413353</v>
      </c>
      <c r="D1319" s="176">
        <f>'T Revenue'!D1316-'Revenue Requirement'!D$4+'Revenue Requirement'!D$33</f>
        <v>142684.16799495346</v>
      </c>
      <c r="E1319" s="176">
        <f>'T Revenue'!E1316-'Revenue Requirement'!E$4+'Revenue Requirement'!E$33</f>
        <v>157435.91522360477</v>
      </c>
      <c r="G1319" s="179" t="e">
        <f ca="1"/>
        <v>#NAME?</v>
      </c>
      <c r="H1319" s="179" t="e">
        <f ca="1"/>
        <v>#NAME?</v>
      </c>
      <c r="I1319" s="179" t="e">
        <f ca="1"/>
        <v>#NAME?</v>
      </c>
      <c r="J1319" s="179" t="e">
        <f ca="1"/>
        <v>#NAME?</v>
      </c>
      <c r="L1319" s="175">
        <f>NR_to_Cash!C$9</f>
        <v>-54723.468549817509</v>
      </c>
      <c r="M1319" s="175">
        <f>NR_to_Cash!D$9</f>
        <v>-177401.26576231886</v>
      </c>
      <c r="N1319" s="175">
        <f>NR_to_Cash!E$9</f>
        <v>-150226.47815209487</v>
      </c>
      <c r="O1319" s="175">
        <f>NR_to_Cash!F$9</f>
        <v>-172910.78815747867</v>
      </c>
      <c r="Q1319" s="1">
        <v>1312</v>
      </c>
      <c r="R1319" s="176">
        <v>2600.5930001176894</v>
      </c>
      <c r="S1319" s="176">
        <v>244369.60376413353</v>
      </c>
      <c r="T1319" s="176">
        <v>142684.16799495346</v>
      </c>
      <c r="U1319" s="176">
        <v>157435.91522360477</v>
      </c>
      <c r="V1319" s="2"/>
      <c r="W1319" s="176">
        <v>-17160.381512204534</v>
      </c>
      <c r="X1319" s="176">
        <v>-22555.327357182512</v>
      </c>
      <c r="Y1319" s="176">
        <v>2380.6007576710545</v>
      </c>
      <c r="Z1319" s="176">
        <v>-929.90283882245421</v>
      </c>
      <c r="AA1319" s="2"/>
      <c r="AB1319" s="175">
        <v>-54723.468549817509</v>
      </c>
      <c r="AC1319" s="175">
        <v>-177401.26576231886</v>
      </c>
      <c r="AD1319" s="175">
        <v>-150226.47815209487</v>
      </c>
      <c r="AE1319" s="175">
        <v>-172910.78815747867</v>
      </c>
    </row>
    <row r="1320" spans="1:31">
      <c r="A1320" s="1">
        <v>1313</v>
      </c>
      <c r="B1320" s="176">
        <f>'T Revenue'!B1317-'Year 0'!G$8+'Year 0'!G$122</f>
        <v>33317.973337650532</v>
      </c>
      <c r="C1320" s="176">
        <f>'T Revenue'!C1317-'Revenue Requirement'!C$4+'Revenue Requirement'!C$33</f>
        <v>272252.49867469422</v>
      </c>
      <c r="D1320" s="176">
        <f>'T Revenue'!D1317-'Revenue Requirement'!D$4+'Revenue Requirement'!D$33</f>
        <v>181596.69997339789</v>
      </c>
      <c r="E1320" s="176">
        <f>'T Revenue'!E1317-'Revenue Requirement'!E$4+'Revenue Requirement'!E$33</f>
        <v>157945.54627644387</v>
      </c>
      <c r="G1320" s="179" t="e">
        <f ca="1"/>
        <v>#NAME?</v>
      </c>
      <c r="H1320" s="179" t="e">
        <f ca="1"/>
        <v>#NAME?</v>
      </c>
      <c r="I1320" s="179" t="e">
        <f ca="1"/>
        <v>#NAME?</v>
      </c>
      <c r="J1320" s="179" t="e">
        <f ca="1"/>
        <v>#NAME?</v>
      </c>
      <c r="L1320" s="175">
        <f>NR_to_Cash!C$9</f>
        <v>-54723.468549817509</v>
      </c>
      <c r="M1320" s="175">
        <f>NR_to_Cash!D$9</f>
        <v>-177401.26576231886</v>
      </c>
      <c r="N1320" s="175">
        <f>NR_to_Cash!E$9</f>
        <v>-150226.47815209487</v>
      </c>
      <c r="O1320" s="175">
        <f>NR_to_Cash!F$9</f>
        <v>-172910.78815747867</v>
      </c>
      <c r="Q1320" s="1">
        <v>1313</v>
      </c>
      <c r="R1320" s="176">
        <v>33317.973337650532</v>
      </c>
      <c r="S1320" s="176">
        <v>272252.49867469422</v>
      </c>
      <c r="T1320" s="176">
        <v>181596.69997339789</v>
      </c>
      <c r="U1320" s="176">
        <v>157945.54627644387</v>
      </c>
      <c r="V1320" s="2"/>
      <c r="W1320" s="176">
        <v>-2743.8753005401231</v>
      </c>
      <c r="X1320" s="176">
        <v>-28478.407240471104</v>
      </c>
      <c r="Y1320" s="176">
        <v>-1631.5556232950184</v>
      </c>
      <c r="Z1320" s="176">
        <v>-21427.092365230899</v>
      </c>
      <c r="AA1320" s="2"/>
      <c r="AB1320" s="175">
        <v>-54723.468549817509</v>
      </c>
      <c r="AC1320" s="175">
        <v>-177401.26576231886</v>
      </c>
      <c r="AD1320" s="175">
        <v>-150226.47815209487</v>
      </c>
      <c r="AE1320" s="175">
        <v>-172910.78815747867</v>
      </c>
    </row>
    <row r="1321" spans="1:31">
      <c r="A1321" s="1">
        <v>1314</v>
      </c>
      <c r="B1321" s="176">
        <f>'T Revenue'!B1318-'Year 0'!G$8+'Year 0'!G$122</f>
        <v>-18767.613998871529</v>
      </c>
      <c r="C1321" s="176">
        <f>'T Revenue'!C1318-'Revenue Requirement'!C$4+'Revenue Requirement'!C$33</f>
        <v>247228.57298331219</v>
      </c>
      <c r="D1321" s="176">
        <f>'T Revenue'!D1318-'Revenue Requirement'!D$4+'Revenue Requirement'!D$33</f>
        <v>143665.99244640209</v>
      </c>
      <c r="E1321" s="176">
        <f>'T Revenue'!E1318-'Revenue Requirement'!E$4+'Revenue Requirement'!E$33</f>
        <v>77638.566236497601</v>
      </c>
      <c r="G1321" s="179" t="e">
        <f ca="1"/>
        <v>#NAME?</v>
      </c>
      <c r="H1321" s="179" t="e">
        <f ca="1"/>
        <v>#NAME?</v>
      </c>
      <c r="I1321" s="179" t="e">
        <f ca="1"/>
        <v>#NAME?</v>
      </c>
      <c r="J1321" s="179" t="e">
        <f ca="1"/>
        <v>#NAME?</v>
      </c>
      <c r="L1321" s="175">
        <f>NR_to_Cash!C$9</f>
        <v>-54723.468549817509</v>
      </c>
      <c r="M1321" s="175">
        <f>NR_to_Cash!D$9</f>
        <v>-177401.26576231886</v>
      </c>
      <c r="N1321" s="175">
        <f>NR_to_Cash!E$9</f>
        <v>-150226.47815209487</v>
      </c>
      <c r="O1321" s="175">
        <f>NR_to_Cash!F$9</f>
        <v>-172910.78815747867</v>
      </c>
      <c r="Q1321" s="1">
        <v>1314</v>
      </c>
      <c r="R1321" s="176">
        <v>-18767.613998871529</v>
      </c>
      <c r="S1321" s="176">
        <v>247228.57298331219</v>
      </c>
      <c r="T1321" s="176">
        <v>143665.99244640209</v>
      </c>
      <c r="U1321" s="176">
        <v>77638.566236497601</v>
      </c>
      <c r="V1321" s="2"/>
      <c r="W1321" s="176">
        <v>-32047.348475315026</v>
      </c>
      <c r="X1321" s="176">
        <v>-34642.532987039769</v>
      </c>
      <c r="Y1321" s="176">
        <v>-3038.5043984772637</v>
      </c>
      <c r="Z1321" s="176">
        <v>15025.04216056061</v>
      </c>
      <c r="AA1321" s="2"/>
      <c r="AB1321" s="175">
        <v>-54723.468549817509</v>
      </c>
      <c r="AC1321" s="175">
        <v>-177401.26576231886</v>
      </c>
      <c r="AD1321" s="175">
        <v>-150226.47815209487</v>
      </c>
      <c r="AE1321" s="175">
        <v>-172910.78815747867</v>
      </c>
    </row>
    <row r="1322" spans="1:31">
      <c r="A1322" s="1">
        <v>1315</v>
      </c>
      <c r="B1322" s="176">
        <f>'T Revenue'!B1319-'Year 0'!G$8+'Year 0'!G$122</f>
        <v>3134.2870058261324</v>
      </c>
      <c r="C1322" s="176">
        <f>'T Revenue'!C1319-'Revenue Requirement'!C$4+'Revenue Requirement'!C$33</f>
        <v>242124.48690619529</v>
      </c>
      <c r="D1322" s="176">
        <f>'T Revenue'!D1319-'Revenue Requirement'!D$4+'Revenue Requirement'!D$33</f>
        <v>126545.71700073685</v>
      </c>
      <c r="E1322" s="176">
        <f>'T Revenue'!E1319-'Revenue Requirement'!E$4+'Revenue Requirement'!E$33</f>
        <v>72331.459768185858</v>
      </c>
      <c r="G1322" s="179" t="e">
        <f ca="1"/>
        <v>#NAME?</v>
      </c>
      <c r="H1322" s="179" t="e">
        <f ca="1"/>
        <v>#NAME?</v>
      </c>
      <c r="I1322" s="179" t="e">
        <f ca="1"/>
        <v>#NAME?</v>
      </c>
      <c r="J1322" s="179" t="e">
        <f ca="1"/>
        <v>#NAME?</v>
      </c>
      <c r="L1322" s="175">
        <f>NR_to_Cash!C$9</f>
        <v>-54723.468549817509</v>
      </c>
      <c r="M1322" s="175">
        <f>NR_to_Cash!D$9</f>
        <v>-177401.26576231886</v>
      </c>
      <c r="N1322" s="175">
        <f>NR_to_Cash!E$9</f>
        <v>-150226.47815209487</v>
      </c>
      <c r="O1322" s="175">
        <f>NR_to_Cash!F$9</f>
        <v>-172910.78815747867</v>
      </c>
      <c r="Q1322" s="1">
        <v>1315</v>
      </c>
      <c r="R1322" s="176">
        <v>3134.2870058261324</v>
      </c>
      <c r="S1322" s="176">
        <v>242124.48690619529</v>
      </c>
      <c r="T1322" s="176">
        <v>126545.71700073685</v>
      </c>
      <c r="U1322" s="176">
        <v>72331.459768185858</v>
      </c>
      <c r="V1322" s="2"/>
      <c r="W1322" s="176">
        <v>13506.820930125308</v>
      </c>
      <c r="X1322" s="176">
        <v>-21218.94269020739</v>
      </c>
      <c r="Y1322" s="176">
        <v>-11732.709417353384</v>
      </c>
      <c r="Z1322" s="176">
        <v>-4242.5347227563616</v>
      </c>
      <c r="AA1322" s="2"/>
      <c r="AB1322" s="175">
        <v>-54723.468549817509</v>
      </c>
      <c r="AC1322" s="175">
        <v>-177401.26576231886</v>
      </c>
      <c r="AD1322" s="175">
        <v>-150226.47815209487</v>
      </c>
      <c r="AE1322" s="175">
        <v>-172910.78815747867</v>
      </c>
    </row>
    <row r="1323" spans="1:31">
      <c r="A1323" s="1">
        <v>1316</v>
      </c>
      <c r="B1323" s="176">
        <f>'T Revenue'!B1320-'Year 0'!G$8+'Year 0'!G$122</f>
        <v>1301.0999576624017</v>
      </c>
      <c r="C1323" s="176">
        <f>'T Revenue'!C1320-'Revenue Requirement'!C$4+'Revenue Requirement'!C$33</f>
        <v>242928.94845908927</v>
      </c>
      <c r="D1323" s="176">
        <f>'T Revenue'!D1320-'Revenue Requirement'!D$4+'Revenue Requirement'!D$33</f>
        <v>173299.13012138079</v>
      </c>
      <c r="E1323" s="176">
        <f>'T Revenue'!E1320-'Revenue Requirement'!E$4+'Revenue Requirement'!E$33</f>
        <v>76420.189229717711</v>
      </c>
      <c r="G1323" s="179" t="e">
        <f ca="1"/>
        <v>#NAME?</v>
      </c>
      <c r="H1323" s="179" t="e">
        <f ca="1"/>
        <v>#NAME?</v>
      </c>
      <c r="I1323" s="179" t="e">
        <f ca="1"/>
        <v>#NAME?</v>
      </c>
      <c r="J1323" s="179" t="e">
        <f ca="1"/>
        <v>#NAME?</v>
      </c>
      <c r="L1323" s="175">
        <f>NR_to_Cash!C$9</f>
        <v>-54723.468549817509</v>
      </c>
      <c r="M1323" s="175">
        <f>NR_to_Cash!D$9</f>
        <v>-177401.26576231886</v>
      </c>
      <c r="N1323" s="175">
        <f>NR_to_Cash!E$9</f>
        <v>-150226.47815209487</v>
      </c>
      <c r="O1323" s="175">
        <f>NR_to_Cash!F$9</f>
        <v>-172910.78815747867</v>
      </c>
      <c r="Q1323" s="1">
        <v>1316</v>
      </c>
      <c r="R1323" s="176">
        <v>1301.0999576624017</v>
      </c>
      <c r="S1323" s="176">
        <v>242928.94845908927</v>
      </c>
      <c r="T1323" s="176">
        <v>173299.13012138079</v>
      </c>
      <c r="U1323" s="176">
        <v>76420.189229717711</v>
      </c>
      <c r="V1323" s="2"/>
      <c r="W1323" s="176">
        <v>-49763.686907534488</v>
      </c>
      <c r="X1323" s="176">
        <v>3669.4340190910734</v>
      </c>
      <c r="Y1323" s="176">
        <v>-24962.95100633218</v>
      </c>
      <c r="Z1323" s="176">
        <v>-6301.3922555348836</v>
      </c>
      <c r="AA1323" s="2"/>
      <c r="AB1323" s="175">
        <v>-54723.468549817509</v>
      </c>
      <c r="AC1323" s="175">
        <v>-177401.26576231886</v>
      </c>
      <c r="AD1323" s="175">
        <v>-150226.47815209487</v>
      </c>
      <c r="AE1323" s="175">
        <v>-172910.78815747867</v>
      </c>
    </row>
    <row r="1324" spans="1:31">
      <c r="A1324" s="1">
        <v>1317</v>
      </c>
      <c r="B1324" s="176">
        <f>'T Revenue'!B1321-'Year 0'!G$8+'Year 0'!G$122</f>
        <v>-157.35122484480962</v>
      </c>
      <c r="C1324" s="176">
        <f>'T Revenue'!C1321-'Revenue Requirement'!C$4+'Revenue Requirement'!C$33</f>
        <v>232452.71022489131</v>
      </c>
      <c r="D1324" s="176">
        <f>'T Revenue'!D1321-'Revenue Requirement'!D$4+'Revenue Requirement'!D$33</f>
        <v>142261.8361247438</v>
      </c>
      <c r="E1324" s="176">
        <f>'T Revenue'!E1321-'Revenue Requirement'!E$4+'Revenue Requirement'!E$33</f>
        <v>116557.78498365474</v>
      </c>
      <c r="G1324" s="179" t="e">
        <f ca="1"/>
        <v>#NAME?</v>
      </c>
      <c r="H1324" s="179" t="e">
        <f ca="1"/>
        <v>#NAME?</v>
      </c>
      <c r="I1324" s="179" t="e">
        <f ca="1"/>
        <v>#NAME?</v>
      </c>
      <c r="J1324" s="179" t="e">
        <f ca="1"/>
        <v>#NAME?</v>
      </c>
      <c r="L1324" s="175">
        <f>NR_to_Cash!C$9</f>
        <v>-54723.468549817509</v>
      </c>
      <c r="M1324" s="175">
        <f>NR_to_Cash!D$9</f>
        <v>-177401.26576231886</v>
      </c>
      <c r="N1324" s="175">
        <f>NR_to_Cash!E$9</f>
        <v>-150226.47815209487</v>
      </c>
      <c r="O1324" s="175">
        <f>NR_to_Cash!F$9</f>
        <v>-172910.78815747867</v>
      </c>
      <c r="Q1324" s="1">
        <v>1317</v>
      </c>
      <c r="R1324" s="176">
        <v>-157.35122484480962</v>
      </c>
      <c r="S1324" s="176">
        <v>232452.71022489131</v>
      </c>
      <c r="T1324" s="176">
        <v>142261.8361247438</v>
      </c>
      <c r="U1324" s="176">
        <v>116557.78498365474</v>
      </c>
      <c r="V1324" s="2"/>
      <c r="W1324" s="176">
        <v>-43100.330655278405</v>
      </c>
      <c r="X1324" s="176">
        <v>-51957.63301981613</v>
      </c>
      <c r="Y1324" s="176">
        <v>-5126.0433453363366</v>
      </c>
      <c r="Z1324" s="176">
        <v>-13858.026411095401</v>
      </c>
      <c r="AA1324" s="2"/>
      <c r="AB1324" s="175">
        <v>-54723.468549817509</v>
      </c>
      <c r="AC1324" s="175">
        <v>-177401.26576231886</v>
      </c>
      <c r="AD1324" s="175">
        <v>-150226.47815209487</v>
      </c>
      <c r="AE1324" s="175">
        <v>-172910.78815747867</v>
      </c>
    </row>
    <row r="1325" spans="1:31">
      <c r="A1325" s="1">
        <v>1318</v>
      </c>
      <c r="B1325" s="176">
        <f>'T Revenue'!B1322-'Year 0'!G$8+'Year 0'!G$122</f>
        <v>18807.87729870365</v>
      </c>
      <c r="C1325" s="176">
        <f>'T Revenue'!C1322-'Revenue Requirement'!C$4+'Revenue Requirement'!C$33</f>
        <v>226388.82173846988</v>
      </c>
      <c r="D1325" s="176">
        <f>'T Revenue'!D1322-'Revenue Requirement'!D$4+'Revenue Requirement'!D$33</f>
        <v>197239.56329500582</v>
      </c>
      <c r="E1325" s="176">
        <f>'T Revenue'!E1322-'Revenue Requirement'!E$4+'Revenue Requirement'!E$33</f>
        <v>108475.32421664149</v>
      </c>
      <c r="G1325" s="179" t="e">
        <f ca="1"/>
        <v>#NAME?</v>
      </c>
      <c r="H1325" s="179" t="e">
        <f ca="1"/>
        <v>#NAME?</v>
      </c>
      <c r="I1325" s="179" t="e">
        <f ca="1"/>
        <v>#NAME?</v>
      </c>
      <c r="J1325" s="179" t="e">
        <f ca="1"/>
        <v>#NAME?</v>
      </c>
      <c r="L1325" s="175">
        <f>NR_to_Cash!C$9</f>
        <v>-54723.468549817509</v>
      </c>
      <c r="M1325" s="175">
        <f>NR_to_Cash!D$9</f>
        <v>-177401.26576231886</v>
      </c>
      <c r="N1325" s="175">
        <f>NR_to_Cash!E$9</f>
        <v>-150226.47815209487</v>
      </c>
      <c r="O1325" s="175">
        <f>NR_to_Cash!F$9</f>
        <v>-172910.78815747867</v>
      </c>
      <c r="Q1325" s="1">
        <v>1318</v>
      </c>
      <c r="R1325" s="176">
        <v>18807.87729870365</v>
      </c>
      <c r="S1325" s="176">
        <v>226388.82173846988</v>
      </c>
      <c r="T1325" s="176">
        <v>197239.56329500582</v>
      </c>
      <c r="U1325" s="176">
        <v>108475.32421664149</v>
      </c>
      <c r="V1325" s="2"/>
      <c r="W1325" s="176">
        <v>-43647.281354408828</v>
      </c>
      <c r="X1325" s="176">
        <v>-18422.195395847317</v>
      </c>
      <c r="Y1325" s="176">
        <v>-22512.54628620646</v>
      </c>
      <c r="Z1325" s="176">
        <v>-17097.49570323131</v>
      </c>
      <c r="AA1325" s="2"/>
      <c r="AB1325" s="175">
        <v>-54723.468549817509</v>
      </c>
      <c r="AC1325" s="175">
        <v>-177401.26576231886</v>
      </c>
      <c r="AD1325" s="175">
        <v>-150226.47815209487</v>
      </c>
      <c r="AE1325" s="175">
        <v>-172910.78815747867</v>
      </c>
    </row>
    <row r="1326" spans="1:31">
      <c r="A1326" s="1">
        <v>1319</v>
      </c>
      <c r="B1326" s="176">
        <f>'T Revenue'!B1323-'Year 0'!G$8+'Year 0'!G$122</f>
        <v>-17777.657966040773</v>
      </c>
      <c r="C1326" s="176">
        <f>'T Revenue'!C1323-'Revenue Requirement'!C$4+'Revenue Requirement'!C$33</f>
        <v>271010.28370595258</v>
      </c>
      <c r="D1326" s="176">
        <f>'T Revenue'!D1323-'Revenue Requirement'!D$4+'Revenue Requirement'!D$33</f>
        <v>144474.07976063248</v>
      </c>
      <c r="E1326" s="176">
        <f>'T Revenue'!E1323-'Revenue Requirement'!E$4+'Revenue Requirement'!E$33</f>
        <v>118449.335175985</v>
      </c>
      <c r="G1326" s="179" t="e">
        <f ca="1"/>
        <v>#NAME?</v>
      </c>
      <c r="H1326" s="179" t="e">
        <f ca="1"/>
        <v>#NAME?</v>
      </c>
      <c r="I1326" s="179" t="e">
        <f ca="1"/>
        <v>#NAME?</v>
      </c>
      <c r="J1326" s="179" t="e">
        <f ca="1"/>
        <v>#NAME?</v>
      </c>
      <c r="L1326" s="175">
        <f>NR_to_Cash!C$9</f>
        <v>-54723.468549817509</v>
      </c>
      <c r="M1326" s="175">
        <f>NR_to_Cash!D$9</f>
        <v>-177401.26576231886</v>
      </c>
      <c r="N1326" s="175">
        <f>NR_to_Cash!E$9</f>
        <v>-150226.47815209487</v>
      </c>
      <c r="O1326" s="175">
        <f>NR_to_Cash!F$9</f>
        <v>-172910.78815747867</v>
      </c>
      <c r="Q1326" s="1">
        <v>1319</v>
      </c>
      <c r="R1326" s="176">
        <v>-17777.657966040773</v>
      </c>
      <c r="S1326" s="176">
        <v>271010.28370595258</v>
      </c>
      <c r="T1326" s="176">
        <v>144474.07976063248</v>
      </c>
      <c r="U1326" s="176">
        <v>118449.335175985</v>
      </c>
      <c r="V1326" s="2"/>
      <c r="W1326" s="176">
        <v>-8263.0374740978004</v>
      </c>
      <c r="X1326" s="176">
        <v>-27890.282455794979</v>
      </c>
      <c r="Y1326" s="176">
        <v>-32180.874654235784</v>
      </c>
      <c r="Z1326" s="176">
        <v>-12063.768738205777</v>
      </c>
      <c r="AA1326" s="2"/>
      <c r="AB1326" s="175">
        <v>-54723.468549817509</v>
      </c>
      <c r="AC1326" s="175">
        <v>-177401.26576231886</v>
      </c>
      <c r="AD1326" s="175">
        <v>-150226.47815209487</v>
      </c>
      <c r="AE1326" s="175">
        <v>-172910.78815747867</v>
      </c>
    </row>
    <row r="1327" spans="1:31">
      <c r="A1327" s="1">
        <v>1320</v>
      </c>
      <c r="B1327" s="176">
        <f>'T Revenue'!B1324-'Year 0'!G$8+'Year 0'!G$122</f>
        <v>-44650.824822411174</v>
      </c>
      <c r="C1327" s="176">
        <f>'T Revenue'!C1324-'Revenue Requirement'!C$4+'Revenue Requirement'!C$33</f>
        <v>211529.02462195163</v>
      </c>
      <c r="D1327" s="176">
        <f>'T Revenue'!D1324-'Revenue Requirement'!D$4+'Revenue Requirement'!D$33</f>
        <v>134324.99547306634</v>
      </c>
      <c r="E1327" s="176">
        <f>'T Revenue'!E1324-'Revenue Requirement'!E$4+'Revenue Requirement'!E$33</f>
        <v>123086.11162540619</v>
      </c>
      <c r="G1327" s="179" t="e">
        <f ca="1"/>
        <v>#NAME?</v>
      </c>
      <c r="H1327" s="179" t="e">
        <f ca="1"/>
        <v>#NAME?</v>
      </c>
      <c r="I1327" s="179" t="e">
        <f ca="1"/>
        <v>#NAME?</v>
      </c>
      <c r="J1327" s="179" t="e">
        <f ca="1"/>
        <v>#NAME?</v>
      </c>
      <c r="L1327" s="175">
        <f>NR_to_Cash!C$9</f>
        <v>-54723.468549817509</v>
      </c>
      <c r="M1327" s="175">
        <f>NR_to_Cash!D$9</f>
        <v>-177401.26576231886</v>
      </c>
      <c r="N1327" s="175">
        <f>NR_to_Cash!E$9</f>
        <v>-150226.47815209487</v>
      </c>
      <c r="O1327" s="175">
        <f>NR_to_Cash!F$9</f>
        <v>-172910.78815747867</v>
      </c>
      <c r="Q1327" s="1">
        <v>1320</v>
      </c>
      <c r="R1327" s="176">
        <v>-44650.824822411174</v>
      </c>
      <c r="S1327" s="176">
        <v>211529.02462195163</v>
      </c>
      <c r="T1327" s="176">
        <v>134324.99547306634</v>
      </c>
      <c r="U1327" s="176">
        <v>123086.11162540619</v>
      </c>
      <c r="V1327" s="2"/>
      <c r="W1327" s="176">
        <v>-56049.607553394046</v>
      </c>
      <c r="X1327" s="176">
        <v>18250.521537291119</v>
      </c>
      <c r="Y1327" s="176">
        <v>-49621.513566171983</v>
      </c>
      <c r="Z1327" s="176">
        <v>-11915.13181593339</v>
      </c>
      <c r="AA1327" s="2"/>
      <c r="AB1327" s="175">
        <v>-54723.468549817509</v>
      </c>
      <c r="AC1327" s="175">
        <v>-177401.26576231886</v>
      </c>
      <c r="AD1327" s="175">
        <v>-150226.47815209487</v>
      </c>
      <c r="AE1327" s="175">
        <v>-172910.78815747867</v>
      </c>
    </row>
    <row r="1328" spans="1:31">
      <c r="A1328" s="1">
        <v>1321</v>
      </c>
      <c r="B1328" s="176">
        <f>'T Revenue'!B1325-'Year 0'!G$8+'Year 0'!G$122</f>
        <v>-1792.6903196154162</v>
      </c>
      <c r="C1328" s="176">
        <f>'T Revenue'!C1325-'Revenue Requirement'!C$4+'Revenue Requirement'!C$33</f>
        <v>188842.9584509253</v>
      </c>
      <c r="D1328" s="176">
        <f>'T Revenue'!D1325-'Revenue Requirement'!D$4+'Revenue Requirement'!D$33</f>
        <v>152739.9077539444</v>
      </c>
      <c r="E1328" s="176">
        <f>'T Revenue'!E1325-'Revenue Requirement'!E$4+'Revenue Requirement'!E$33</f>
        <v>134655.1074689622</v>
      </c>
      <c r="G1328" s="179" t="e">
        <f ca="1"/>
        <v>#NAME?</v>
      </c>
      <c r="H1328" s="179" t="e">
        <f ca="1"/>
        <v>#NAME?</v>
      </c>
      <c r="I1328" s="179" t="e">
        <f ca="1"/>
        <v>#NAME?</v>
      </c>
      <c r="J1328" s="179" t="e">
        <f ca="1"/>
        <v>#NAME?</v>
      </c>
      <c r="L1328" s="175">
        <f>NR_to_Cash!C$9</f>
        <v>-54723.468549817509</v>
      </c>
      <c r="M1328" s="175">
        <f>NR_to_Cash!D$9</f>
        <v>-177401.26576231886</v>
      </c>
      <c r="N1328" s="175">
        <f>NR_to_Cash!E$9</f>
        <v>-150226.47815209487</v>
      </c>
      <c r="O1328" s="175">
        <f>NR_to_Cash!F$9</f>
        <v>-172910.78815747867</v>
      </c>
      <c r="Q1328" s="1">
        <v>1321</v>
      </c>
      <c r="R1328" s="176">
        <v>-1792.6903196154162</v>
      </c>
      <c r="S1328" s="176">
        <v>188842.9584509253</v>
      </c>
      <c r="T1328" s="176">
        <v>152739.9077539444</v>
      </c>
      <c r="U1328" s="176">
        <v>134655.1074689622</v>
      </c>
      <c r="V1328" s="2"/>
      <c r="W1328" s="176">
        <v>21424.779467906221</v>
      </c>
      <c r="X1328" s="176">
        <v>-30116.364468710497</v>
      </c>
      <c r="Y1328" s="176">
        <v>-20763.505408750381</v>
      </c>
      <c r="Z1328" s="176">
        <v>-4735.0783056379296</v>
      </c>
      <c r="AA1328" s="2"/>
      <c r="AB1328" s="175">
        <v>-54723.468549817509</v>
      </c>
      <c r="AC1328" s="175">
        <v>-177401.26576231886</v>
      </c>
      <c r="AD1328" s="175">
        <v>-150226.47815209487</v>
      </c>
      <c r="AE1328" s="175">
        <v>-172910.78815747867</v>
      </c>
    </row>
    <row r="1329" spans="1:31">
      <c r="A1329" s="1">
        <v>1322</v>
      </c>
      <c r="B1329" s="176">
        <f>'T Revenue'!B1326-'Year 0'!G$8+'Year 0'!G$122</f>
        <v>8476.2231998271309</v>
      </c>
      <c r="C1329" s="176">
        <f>'T Revenue'!C1326-'Revenue Requirement'!C$4+'Revenue Requirement'!C$33</f>
        <v>242035.67301514815</v>
      </c>
      <c r="D1329" s="176">
        <f>'T Revenue'!D1326-'Revenue Requirement'!D$4+'Revenue Requirement'!D$33</f>
        <v>170220.67450604122</v>
      </c>
      <c r="E1329" s="176">
        <f>'T Revenue'!E1326-'Revenue Requirement'!E$4+'Revenue Requirement'!E$33</f>
        <v>128351.43659661617</v>
      </c>
      <c r="G1329" s="179" t="e">
        <f ca="1"/>
        <v>#NAME?</v>
      </c>
      <c r="H1329" s="179" t="e">
        <f ca="1"/>
        <v>#NAME?</v>
      </c>
      <c r="I1329" s="179" t="e">
        <f ca="1"/>
        <v>#NAME?</v>
      </c>
      <c r="J1329" s="179" t="e">
        <f ca="1"/>
        <v>#NAME?</v>
      </c>
      <c r="L1329" s="175">
        <f>NR_to_Cash!C$9</f>
        <v>-54723.468549817509</v>
      </c>
      <c r="M1329" s="175">
        <f>NR_to_Cash!D$9</f>
        <v>-177401.26576231886</v>
      </c>
      <c r="N1329" s="175">
        <f>NR_to_Cash!E$9</f>
        <v>-150226.47815209487</v>
      </c>
      <c r="O1329" s="175">
        <f>NR_to_Cash!F$9</f>
        <v>-172910.78815747867</v>
      </c>
      <c r="Q1329" s="1">
        <v>1322</v>
      </c>
      <c r="R1329" s="176">
        <v>8476.2231998271309</v>
      </c>
      <c r="S1329" s="176">
        <v>242035.67301514815</v>
      </c>
      <c r="T1329" s="176">
        <v>170220.67450604122</v>
      </c>
      <c r="U1329" s="176">
        <v>128351.43659661617</v>
      </c>
      <c r="V1329" s="2"/>
      <c r="W1329" s="176">
        <v>-2147.1743189828703</v>
      </c>
      <c r="X1329" s="176">
        <v>-35502.570178448223</v>
      </c>
      <c r="Y1329" s="176">
        <v>12702.778836498503</v>
      </c>
      <c r="Z1329" s="176">
        <v>-688.56009241216816</v>
      </c>
      <c r="AA1329" s="2"/>
      <c r="AB1329" s="175">
        <v>-54723.468549817509</v>
      </c>
      <c r="AC1329" s="175">
        <v>-177401.26576231886</v>
      </c>
      <c r="AD1329" s="175">
        <v>-150226.47815209487</v>
      </c>
      <c r="AE1329" s="175">
        <v>-172910.78815747867</v>
      </c>
    </row>
    <row r="1330" spans="1:31">
      <c r="A1330" s="1">
        <v>1323</v>
      </c>
      <c r="B1330" s="176">
        <f>'T Revenue'!B1327-'Year 0'!G$8+'Year 0'!G$122</f>
        <v>-8718.9069285083096</v>
      </c>
      <c r="C1330" s="176">
        <f>'T Revenue'!C1327-'Revenue Requirement'!C$4+'Revenue Requirement'!C$33</f>
        <v>256321.45698121469</v>
      </c>
      <c r="D1330" s="176">
        <f>'T Revenue'!D1327-'Revenue Requirement'!D$4+'Revenue Requirement'!D$33</f>
        <v>138071.74329226697</v>
      </c>
      <c r="E1330" s="176">
        <f>'T Revenue'!E1327-'Revenue Requirement'!E$4+'Revenue Requirement'!E$33</f>
        <v>57376.601300218841</v>
      </c>
      <c r="G1330" s="179" t="e">
        <f ca="1"/>
        <v>#NAME?</v>
      </c>
      <c r="H1330" s="179" t="e">
        <f ca="1"/>
        <v>#NAME?</v>
      </c>
      <c r="I1330" s="179" t="e">
        <f ca="1"/>
        <v>#NAME?</v>
      </c>
      <c r="J1330" s="179" t="e">
        <f ca="1"/>
        <v>#NAME?</v>
      </c>
      <c r="L1330" s="175">
        <f>NR_to_Cash!C$9</f>
        <v>-54723.468549817509</v>
      </c>
      <c r="M1330" s="175">
        <f>NR_to_Cash!D$9</f>
        <v>-177401.26576231886</v>
      </c>
      <c r="N1330" s="175">
        <f>NR_to_Cash!E$9</f>
        <v>-150226.47815209487</v>
      </c>
      <c r="O1330" s="175">
        <f>NR_to_Cash!F$9</f>
        <v>-172910.78815747867</v>
      </c>
      <c r="Q1330" s="1">
        <v>1323</v>
      </c>
      <c r="R1330" s="176">
        <v>-8718.9069285083096</v>
      </c>
      <c r="S1330" s="176">
        <v>256321.45698121469</v>
      </c>
      <c r="T1330" s="176">
        <v>138071.74329226697</v>
      </c>
      <c r="U1330" s="176">
        <v>57376.601300218841</v>
      </c>
      <c r="V1330" s="2"/>
      <c r="W1330" s="176">
        <v>-10642.866050760844</v>
      </c>
      <c r="X1330" s="176">
        <v>-6255.7291005218867</v>
      </c>
      <c r="Y1330" s="176">
        <v>-15829.732878283132</v>
      </c>
      <c r="Z1330" s="176">
        <v>-30700.278096277965</v>
      </c>
      <c r="AA1330" s="2"/>
      <c r="AB1330" s="175">
        <v>-54723.468549817509</v>
      </c>
      <c r="AC1330" s="175">
        <v>-177401.26576231886</v>
      </c>
      <c r="AD1330" s="175">
        <v>-150226.47815209487</v>
      </c>
      <c r="AE1330" s="175">
        <v>-172910.78815747867</v>
      </c>
    </row>
    <row r="1331" spans="1:31">
      <c r="A1331" s="1">
        <v>1324</v>
      </c>
      <c r="B1331" s="176">
        <f>'T Revenue'!B1328-'Year 0'!G$8+'Year 0'!G$122</f>
        <v>-6582.3653831128031</v>
      </c>
      <c r="C1331" s="176">
        <f>'T Revenue'!C1328-'Revenue Requirement'!C$4+'Revenue Requirement'!C$33</f>
        <v>194674.76193375397</v>
      </c>
      <c r="D1331" s="176">
        <f>'T Revenue'!D1328-'Revenue Requirement'!D$4+'Revenue Requirement'!D$33</f>
        <v>115344.05982640991</v>
      </c>
      <c r="E1331" s="176">
        <f>'T Revenue'!E1328-'Revenue Requirement'!E$4+'Revenue Requirement'!E$33</f>
        <v>129119.3442387078</v>
      </c>
      <c r="G1331" s="179" t="e">
        <f ca="1"/>
        <v>#NAME?</v>
      </c>
      <c r="H1331" s="179" t="e">
        <f ca="1"/>
        <v>#NAME?</v>
      </c>
      <c r="I1331" s="179" t="e">
        <f ca="1"/>
        <v>#NAME?</v>
      </c>
      <c r="J1331" s="179" t="e">
        <f ca="1"/>
        <v>#NAME?</v>
      </c>
      <c r="L1331" s="175">
        <f>NR_to_Cash!C$9</f>
        <v>-54723.468549817509</v>
      </c>
      <c r="M1331" s="175">
        <f>NR_to_Cash!D$9</f>
        <v>-177401.26576231886</v>
      </c>
      <c r="N1331" s="175">
        <f>NR_to_Cash!E$9</f>
        <v>-150226.47815209487</v>
      </c>
      <c r="O1331" s="175">
        <f>NR_to_Cash!F$9</f>
        <v>-172910.78815747867</v>
      </c>
      <c r="Q1331" s="1">
        <v>1324</v>
      </c>
      <c r="R1331" s="176">
        <v>-6582.3653831128031</v>
      </c>
      <c r="S1331" s="176">
        <v>194674.76193375397</v>
      </c>
      <c r="T1331" s="176">
        <v>115344.05982640991</v>
      </c>
      <c r="U1331" s="176">
        <v>129119.3442387078</v>
      </c>
      <c r="V1331" s="2"/>
      <c r="W1331" s="176">
        <v>-17945.101728978334</v>
      </c>
      <c r="X1331" s="176">
        <v>-17415.750676473835</v>
      </c>
      <c r="Y1331" s="176">
        <v>-15799.282355918083</v>
      </c>
      <c r="Z1331" s="176">
        <v>-18598.689017448574</v>
      </c>
      <c r="AA1331" s="2"/>
      <c r="AB1331" s="175">
        <v>-54723.468549817509</v>
      </c>
      <c r="AC1331" s="175">
        <v>-177401.26576231886</v>
      </c>
      <c r="AD1331" s="175">
        <v>-150226.47815209487</v>
      </c>
      <c r="AE1331" s="175">
        <v>-172910.78815747867</v>
      </c>
    </row>
    <row r="1332" spans="1:31">
      <c r="A1332" s="1">
        <v>1325</v>
      </c>
      <c r="B1332" s="176">
        <f>'T Revenue'!B1329-'Year 0'!G$8+'Year 0'!G$122</f>
        <v>-366.33333381148987</v>
      </c>
      <c r="C1332" s="176">
        <f>'T Revenue'!C1329-'Revenue Requirement'!C$4+'Revenue Requirement'!C$33</f>
        <v>204260.14545832225</v>
      </c>
      <c r="D1332" s="176">
        <f>'T Revenue'!D1329-'Revenue Requirement'!D$4+'Revenue Requirement'!D$33</f>
        <v>171980.79633864132</v>
      </c>
      <c r="E1332" s="176">
        <f>'T Revenue'!E1329-'Revenue Requirement'!E$4+'Revenue Requirement'!E$33</f>
        <v>107224.39761611889</v>
      </c>
      <c r="G1332" s="179" t="e">
        <f ca="1"/>
        <v>#NAME?</v>
      </c>
      <c r="H1332" s="179" t="e">
        <f ca="1"/>
        <v>#NAME?</v>
      </c>
      <c r="I1332" s="179" t="e">
        <f ca="1"/>
        <v>#NAME?</v>
      </c>
      <c r="J1332" s="179" t="e">
        <f ca="1"/>
        <v>#NAME?</v>
      </c>
      <c r="L1332" s="175">
        <f>NR_to_Cash!C$9</f>
        <v>-54723.468549817509</v>
      </c>
      <c r="M1332" s="175">
        <f>NR_to_Cash!D$9</f>
        <v>-177401.26576231886</v>
      </c>
      <c r="N1332" s="175">
        <f>NR_to_Cash!E$9</f>
        <v>-150226.47815209487</v>
      </c>
      <c r="O1332" s="175">
        <f>NR_to_Cash!F$9</f>
        <v>-172910.78815747867</v>
      </c>
      <c r="Q1332" s="1">
        <v>1325</v>
      </c>
      <c r="R1332" s="176">
        <v>-366.33333381148987</v>
      </c>
      <c r="S1332" s="176">
        <v>204260.14545832225</v>
      </c>
      <c r="T1332" s="176">
        <v>171980.79633864132</v>
      </c>
      <c r="U1332" s="176">
        <v>107224.39761611889</v>
      </c>
      <c r="V1332" s="2"/>
      <c r="W1332" s="176">
        <v>-14636.16045191302</v>
      </c>
      <c r="X1332" s="176">
        <v>3086.814922322752</v>
      </c>
      <c r="Y1332" s="176">
        <v>-13207.0865746981</v>
      </c>
      <c r="Z1332" s="176">
        <v>26044.046998901991</v>
      </c>
      <c r="AA1332" s="2"/>
      <c r="AB1332" s="175">
        <v>-54723.468549817509</v>
      </c>
      <c r="AC1332" s="175">
        <v>-177401.26576231886</v>
      </c>
      <c r="AD1332" s="175">
        <v>-150226.47815209487</v>
      </c>
      <c r="AE1332" s="175">
        <v>-172910.78815747867</v>
      </c>
    </row>
    <row r="1333" spans="1:31">
      <c r="A1333" s="1">
        <v>1326</v>
      </c>
      <c r="B1333" s="176">
        <f>'T Revenue'!B1330-'Year 0'!G$8+'Year 0'!G$122</f>
        <v>-13876.685037778225</v>
      </c>
      <c r="C1333" s="176">
        <f>'T Revenue'!C1330-'Revenue Requirement'!C$4+'Revenue Requirement'!C$33</f>
        <v>233760.99351000856</v>
      </c>
      <c r="D1333" s="176">
        <f>'T Revenue'!D1330-'Revenue Requirement'!D$4+'Revenue Requirement'!D$33</f>
        <v>133715.47442303714</v>
      </c>
      <c r="E1333" s="176">
        <f>'T Revenue'!E1330-'Revenue Requirement'!E$4+'Revenue Requirement'!E$33</f>
        <v>145203.88863490499</v>
      </c>
      <c r="G1333" s="179" t="e">
        <f ca="1"/>
        <v>#NAME?</v>
      </c>
      <c r="H1333" s="179" t="e">
        <f ca="1"/>
        <v>#NAME?</v>
      </c>
      <c r="I1333" s="179" t="e">
        <f ca="1"/>
        <v>#NAME?</v>
      </c>
      <c r="J1333" s="179" t="e">
        <f ca="1"/>
        <v>#NAME?</v>
      </c>
      <c r="L1333" s="175">
        <f>NR_to_Cash!C$9</f>
        <v>-54723.468549817509</v>
      </c>
      <c r="M1333" s="175">
        <f>NR_to_Cash!D$9</f>
        <v>-177401.26576231886</v>
      </c>
      <c r="N1333" s="175">
        <f>NR_to_Cash!E$9</f>
        <v>-150226.47815209487</v>
      </c>
      <c r="O1333" s="175">
        <f>NR_to_Cash!F$9</f>
        <v>-172910.78815747867</v>
      </c>
      <c r="Q1333" s="1">
        <v>1326</v>
      </c>
      <c r="R1333" s="176">
        <v>-13876.685037778225</v>
      </c>
      <c r="S1333" s="176">
        <v>233760.99351000856</v>
      </c>
      <c r="T1333" s="176">
        <v>133715.47442303714</v>
      </c>
      <c r="U1333" s="176">
        <v>145203.88863490499</v>
      </c>
      <c r="V1333" s="2"/>
      <c r="W1333" s="176">
        <v>-784.74847694602795</v>
      </c>
      <c r="X1333" s="176">
        <v>-30065.872880826239</v>
      </c>
      <c r="Y1333" s="176">
        <v>-26543.412401900627</v>
      </c>
      <c r="Z1333" s="176">
        <v>-17963.429025813937</v>
      </c>
      <c r="AA1333" s="2"/>
      <c r="AB1333" s="175">
        <v>-54723.468549817509</v>
      </c>
      <c r="AC1333" s="175">
        <v>-177401.26576231886</v>
      </c>
      <c r="AD1333" s="175">
        <v>-150226.47815209487</v>
      </c>
      <c r="AE1333" s="175">
        <v>-172910.78815747867</v>
      </c>
    </row>
    <row r="1334" spans="1:31">
      <c r="A1334" s="1">
        <v>1327</v>
      </c>
      <c r="B1334" s="176">
        <f>'T Revenue'!B1331-'Year 0'!G$8+'Year 0'!G$122</f>
        <v>-24713.280525436392</v>
      </c>
      <c r="C1334" s="176">
        <f>'T Revenue'!C1331-'Revenue Requirement'!C$4+'Revenue Requirement'!C$33</f>
        <v>198799.28933319845</v>
      </c>
      <c r="D1334" s="176">
        <f>'T Revenue'!D1331-'Revenue Requirement'!D$4+'Revenue Requirement'!D$33</f>
        <v>124342.91132007539</v>
      </c>
      <c r="E1334" s="176">
        <f>'T Revenue'!E1331-'Revenue Requirement'!E$4+'Revenue Requirement'!E$33</f>
        <v>66417.283252747497</v>
      </c>
      <c r="G1334" s="179" t="e">
        <f ca="1"/>
        <v>#NAME?</v>
      </c>
      <c r="H1334" s="179" t="e">
        <f ca="1"/>
        <v>#NAME?</v>
      </c>
      <c r="I1334" s="179" t="e">
        <f ca="1"/>
        <v>#NAME?</v>
      </c>
      <c r="J1334" s="179" t="e">
        <f ca="1"/>
        <v>#NAME?</v>
      </c>
      <c r="L1334" s="175">
        <f>NR_to_Cash!C$9</f>
        <v>-54723.468549817509</v>
      </c>
      <c r="M1334" s="175">
        <f>NR_to_Cash!D$9</f>
        <v>-177401.26576231886</v>
      </c>
      <c r="N1334" s="175">
        <f>NR_to_Cash!E$9</f>
        <v>-150226.47815209487</v>
      </c>
      <c r="O1334" s="175">
        <f>NR_to_Cash!F$9</f>
        <v>-172910.78815747867</v>
      </c>
      <c r="Q1334" s="1">
        <v>1327</v>
      </c>
      <c r="R1334" s="176">
        <v>-24713.280525436392</v>
      </c>
      <c r="S1334" s="176">
        <v>198799.28933319845</v>
      </c>
      <c r="T1334" s="176">
        <v>124342.91132007539</v>
      </c>
      <c r="U1334" s="176">
        <v>66417.283252747497</v>
      </c>
      <c r="V1334" s="2"/>
      <c r="W1334" s="176">
        <v>-7128.0969896897441</v>
      </c>
      <c r="X1334" s="176">
        <v>-46145.515229986981</v>
      </c>
      <c r="Y1334" s="176">
        <v>16555.555150144966</v>
      </c>
      <c r="Z1334" s="176">
        <v>-12075.344671386527</v>
      </c>
      <c r="AA1334" s="2"/>
      <c r="AB1334" s="175">
        <v>-54723.468549817509</v>
      </c>
      <c r="AC1334" s="175">
        <v>-177401.26576231886</v>
      </c>
      <c r="AD1334" s="175">
        <v>-150226.47815209487</v>
      </c>
      <c r="AE1334" s="175">
        <v>-172910.78815747867</v>
      </c>
    </row>
    <row r="1335" spans="1:31">
      <c r="A1335" s="1">
        <v>1328</v>
      </c>
      <c r="B1335" s="176">
        <f>'T Revenue'!B1332-'Year 0'!G$8+'Year 0'!G$122</f>
        <v>3281.2539237809833</v>
      </c>
      <c r="C1335" s="176">
        <f>'T Revenue'!C1332-'Revenue Requirement'!C$4+'Revenue Requirement'!C$33</f>
        <v>253391.9680976423</v>
      </c>
      <c r="D1335" s="176">
        <f>'T Revenue'!D1332-'Revenue Requirement'!D$4+'Revenue Requirement'!D$33</f>
        <v>122442.21435874864</v>
      </c>
      <c r="E1335" s="176">
        <f>'T Revenue'!E1332-'Revenue Requirement'!E$4+'Revenue Requirement'!E$33</f>
        <v>109379.89677474066</v>
      </c>
      <c r="G1335" s="179" t="e">
        <f ca="1"/>
        <v>#NAME?</v>
      </c>
      <c r="H1335" s="179" t="e">
        <f ca="1"/>
        <v>#NAME?</v>
      </c>
      <c r="I1335" s="179" t="e">
        <f ca="1"/>
        <v>#NAME?</v>
      </c>
      <c r="J1335" s="179" t="e">
        <f ca="1"/>
        <v>#NAME?</v>
      </c>
      <c r="L1335" s="175">
        <f>NR_to_Cash!C$9</f>
        <v>-54723.468549817509</v>
      </c>
      <c r="M1335" s="175">
        <f>NR_to_Cash!D$9</f>
        <v>-177401.26576231886</v>
      </c>
      <c r="N1335" s="175">
        <f>NR_to_Cash!E$9</f>
        <v>-150226.47815209487</v>
      </c>
      <c r="O1335" s="175">
        <f>NR_to_Cash!F$9</f>
        <v>-172910.78815747867</v>
      </c>
      <c r="Q1335" s="1">
        <v>1328</v>
      </c>
      <c r="R1335" s="176">
        <v>3281.2539237809833</v>
      </c>
      <c r="S1335" s="176">
        <v>253391.9680976423</v>
      </c>
      <c r="T1335" s="176">
        <v>122442.21435874864</v>
      </c>
      <c r="U1335" s="176">
        <v>109379.89677474066</v>
      </c>
      <c r="V1335" s="2"/>
      <c r="W1335" s="176">
        <v>-23215.427499653539</v>
      </c>
      <c r="X1335" s="176">
        <v>12593.399857094744</v>
      </c>
      <c r="Y1335" s="176">
        <v>9008.2314086884726</v>
      </c>
      <c r="Z1335" s="176">
        <v>3349.8631942055654</v>
      </c>
      <c r="AA1335" s="2"/>
      <c r="AB1335" s="175">
        <v>-54723.468549817509</v>
      </c>
      <c r="AC1335" s="175">
        <v>-177401.26576231886</v>
      </c>
      <c r="AD1335" s="175">
        <v>-150226.47815209487</v>
      </c>
      <c r="AE1335" s="175">
        <v>-172910.78815747867</v>
      </c>
    </row>
    <row r="1336" spans="1:31">
      <c r="A1336" s="1">
        <v>1329</v>
      </c>
      <c r="B1336" s="176">
        <f>'T Revenue'!B1333-'Year 0'!G$8+'Year 0'!G$122</f>
        <v>-1477.3020090770442</v>
      </c>
      <c r="C1336" s="176">
        <f>'T Revenue'!C1333-'Revenue Requirement'!C$4+'Revenue Requirement'!C$33</f>
        <v>256922.36379990308</v>
      </c>
      <c r="D1336" s="176">
        <f>'T Revenue'!D1333-'Revenue Requirement'!D$4+'Revenue Requirement'!D$33</f>
        <v>178575.82711877418</v>
      </c>
      <c r="E1336" s="176">
        <f>'T Revenue'!E1333-'Revenue Requirement'!E$4+'Revenue Requirement'!E$33</f>
        <v>98960.551139377989</v>
      </c>
      <c r="G1336" s="179" t="e">
        <f ca="1"/>
        <v>#NAME?</v>
      </c>
      <c r="H1336" s="179" t="e">
        <f ca="1"/>
        <v>#NAME?</v>
      </c>
      <c r="I1336" s="179" t="e">
        <f ca="1"/>
        <v>#NAME?</v>
      </c>
      <c r="J1336" s="179" t="e">
        <f ca="1"/>
        <v>#NAME?</v>
      </c>
      <c r="L1336" s="175">
        <f>NR_to_Cash!C$9</f>
        <v>-54723.468549817509</v>
      </c>
      <c r="M1336" s="175">
        <f>NR_to_Cash!D$9</f>
        <v>-177401.26576231886</v>
      </c>
      <c r="N1336" s="175">
        <f>NR_to_Cash!E$9</f>
        <v>-150226.47815209487</v>
      </c>
      <c r="O1336" s="175">
        <f>NR_to_Cash!F$9</f>
        <v>-172910.78815747867</v>
      </c>
      <c r="Q1336" s="1">
        <v>1329</v>
      </c>
      <c r="R1336" s="176">
        <v>-1477.3020090770442</v>
      </c>
      <c r="S1336" s="176">
        <v>256922.36379990308</v>
      </c>
      <c r="T1336" s="176">
        <v>178575.82711877418</v>
      </c>
      <c r="U1336" s="176">
        <v>98960.551139377989</v>
      </c>
      <c r="V1336" s="2"/>
      <c r="W1336" s="176">
        <v>-38777.877389961504</v>
      </c>
      <c r="X1336" s="176">
        <v>-9579.3786384097766</v>
      </c>
      <c r="Y1336" s="176">
        <v>-34176.26147972676</v>
      </c>
      <c r="Z1336" s="176">
        <v>-23196.135320889996</v>
      </c>
      <c r="AA1336" s="2"/>
      <c r="AB1336" s="175">
        <v>-54723.468549817509</v>
      </c>
      <c r="AC1336" s="175">
        <v>-177401.26576231886</v>
      </c>
      <c r="AD1336" s="175">
        <v>-150226.47815209487</v>
      </c>
      <c r="AE1336" s="175">
        <v>-172910.78815747867</v>
      </c>
    </row>
    <row r="1337" spans="1:31">
      <c r="A1337" s="1">
        <v>1330</v>
      </c>
      <c r="B1337" s="176">
        <f>'T Revenue'!B1334-'Year 0'!G$8+'Year 0'!G$122</f>
        <v>11450.205293128034</v>
      </c>
      <c r="C1337" s="176">
        <f>'T Revenue'!C1334-'Revenue Requirement'!C$4+'Revenue Requirement'!C$33</f>
        <v>224724.85574461613</v>
      </c>
      <c r="D1337" s="176">
        <f>'T Revenue'!D1334-'Revenue Requirement'!D$4+'Revenue Requirement'!D$33</f>
        <v>162005.82645954983</v>
      </c>
      <c r="E1337" s="176">
        <f>'T Revenue'!E1334-'Revenue Requirement'!E$4+'Revenue Requirement'!E$33</f>
        <v>94499.495094687911</v>
      </c>
      <c r="G1337" s="179" t="e">
        <f ca="1"/>
        <v>#NAME?</v>
      </c>
      <c r="H1337" s="179" t="e">
        <f ca="1"/>
        <v>#NAME?</v>
      </c>
      <c r="I1337" s="179" t="e">
        <f ca="1"/>
        <v>#NAME?</v>
      </c>
      <c r="J1337" s="179" t="e">
        <f ca="1"/>
        <v>#NAME?</v>
      </c>
      <c r="L1337" s="175">
        <f>NR_to_Cash!C$9</f>
        <v>-54723.468549817509</v>
      </c>
      <c r="M1337" s="175">
        <f>NR_to_Cash!D$9</f>
        <v>-177401.26576231886</v>
      </c>
      <c r="N1337" s="175">
        <f>NR_to_Cash!E$9</f>
        <v>-150226.47815209487</v>
      </c>
      <c r="O1337" s="175">
        <f>NR_to_Cash!F$9</f>
        <v>-172910.78815747867</v>
      </c>
      <c r="Q1337" s="1">
        <v>1330</v>
      </c>
      <c r="R1337" s="176">
        <v>11450.205293128034</v>
      </c>
      <c r="S1337" s="176">
        <v>224724.85574461613</v>
      </c>
      <c r="T1337" s="176">
        <v>162005.82645954983</v>
      </c>
      <c r="U1337" s="176">
        <v>94499.495094687911</v>
      </c>
      <c r="V1337" s="2"/>
      <c r="W1337" s="176">
        <v>19572.087830062024</v>
      </c>
      <c r="X1337" s="176">
        <v>18649.409859767649</v>
      </c>
      <c r="Y1337" s="176">
        <v>-130.50877573247999</v>
      </c>
      <c r="Z1337" s="176">
        <v>-38835.774575857446</v>
      </c>
      <c r="AA1337" s="2"/>
      <c r="AB1337" s="175">
        <v>-54723.468549817509</v>
      </c>
      <c r="AC1337" s="175">
        <v>-177401.26576231886</v>
      </c>
      <c r="AD1337" s="175">
        <v>-150226.47815209487</v>
      </c>
      <c r="AE1337" s="175">
        <v>-172910.78815747867</v>
      </c>
    </row>
    <row r="1338" spans="1:31">
      <c r="A1338" s="1">
        <v>1331</v>
      </c>
      <c r="B1338" s="176">
        <f>'T Revenue'!B1335-'Year 0'!G$8+'Year 0'!G$122</f>
        <v>-22559.675165880704</v>
      </c>
      <c r="C1338" s="176">
        <f>'T Revenue'!C1335-'Revenue Requirement'!C$4+'Revenue Requirement'!C$33</f>
        <v>207967.06558546261</v>
      </c>
      <c r="D1338" s="176">
        <f>'T Revenue'!D1335-'Revenue Requirement'!D$4+'Revenue Requirement'!D$33</f>
        <v>160754.93448273861</v>
      </c>
      <c r="E1338" s="176">
        <f>'T Revenue'!E1335-'Revenue Requirement'!E$4+'Revenue Requirement'!E$33</f>
        <v>137882.59707011189</v>
      </c>
      <c r="G1338" s="179" t="e">
        <f ca="1"/>
        <v>#NAME?</v>
      </c>
      <c r="H1338" s="179" t="e">
        <f ca="1"/>
        <v>#NAME?</v>
      </c>
      <c r="I1338" s="179" t="e">
        <f ca="1"/>
        <v>#NAME?</v>
      </c>
      <c r="J1338" s="179" t="e">
        <f ca="1"/>
        <v>#NAME?</v>
      </c>
      <c r="L1338" s="175">
        <f>NR_to_Cash!C$9</f>
        <v>-54723.468549817509</v>
      </c>
      <c r="M1338" s="175">
        <f>NR_to_Cash!D$9</f>
        <v>-177401.26576231886</v>
      </c>
      <c r="N1338" s="175">
        <f>NR_to_Cash!E$9</f>
        <v>-150226.47815209487</v>
      </c>
      <c r="O1338" s="175">
        <f>NR_to_Cash!F$9</f>
        <v>-172910.78815747867</v>
      </c>
      <c r="Q1338" s="1">
        <v>1331</v>
      </c>
      <c r="R1338" s="176">
        <v>-22559.675165880704</v>
      </c>
      <c r="S1338" s="176">
        <v>207967.06558546261</v>
      </c>
      <c r="T1338" s="176">
        <v>160754.93448273861</v>
      </c>
      <c r="U1338" s="176">
        <v>137882.59707011189</v>
      </c>
      <c r="V1338" s="2"/>
      <c r="W1338" s="176">
        <v>-5400.0721709518693</v>
      </c>
      <c r="X1338" s="176">
        <v>-10368.336118382169</v>
      </c>
      <c r="Y1338" s="176">
        <v>-13527.887527806219</v>
      </c>
      <c r="Z1338" s="176">
        <v>-1864.1262125645299</v>
      </c>
      <c r="AA1338" s="2"/>
      <c r="AB1338" s="175">
        <v>-54723.468549817509</v>
      </c>
      <c r="AC1338" s="175">
        <v>-177401.26576231886</v>
      </c>
      <c r="AD1338" s="175">
        <v>-150226.47815209487</v>
      </c>
      <c r="AE1338" s="175">
        <v>-172910.78815747867</v>
      </c>
    </row>
    <row r="1339" spans="1:31">
      <c r="A1339" s="1">
        <v>1332</v>
      </c>
      <c r="B1339" s="176">
        <f>'T Revenue'!B1336-'Year 0'!G$8+'Year 0'!G$122</f>
        <v>-12892.181270412169</v>
      </c>
      <c r="C1339" s="176">
        <f>'T Revenue'!C1336-'Revenue Requirement'!C$4+'Revenue Requirement'!C$33</f>
        <v>195975.93422542885</v>
      </c>
      <c r="D1339" s="176">
        <f>'T Revenue'!D1336-'Revenue Requirement'!D$4+'Revenue Requirement'!D$33</f>
        <v>124585.82764830324</v>
      </c>
      <c r="E1339" s="176">
        <f>'T Revenue'!E1336-'Revenue Requirement'!E$4+'Revenue Requirement'!E$33</f>
        <v>100205.07574067847</v>
      </c>
      <c r="G1339" s="179" t="e">
        <f ca="1"/>
        <v>#NAME?</v>
      </c>
      <c r="H1339" s="179" t="e">
        <f ca="1"/>
        <v>#NAME?</v>
      </c>
      <c r="I1339" s="179" t="e">
        <f ca="1"/>
        <v>#NAME?</v>
      </c>
      <c r="J1339" s="179" t="e">
        <f ca="1"/>
        <v>#NAME?</v>
      </c>
      <c r="L1339" s="175">
        <f>NR_to_Cash!C$9</f>
        <v>-54723.468549817509</v>
      </c>
      <c r="M1339" s="175">
        <f>NR_to_Cash!D$9</f>
        <v>-177401.26576231886</v>
      </c>
      <c r="N1339" s="175">
        <f>NR_to_Cash!E$9</f>
        <v>-150226.47815209487</v>
      </c>
      <c r="O1339" s="175">
        <f>NR_to_Cash!F$9</f>
        <v>-172910.78815747867</v>
      </c>
      <c r="Q1339" s="1">
        <v>1332</v>
      </c>
      <c r="R1339" s="176">
        <v>-12892.181270412169</v>
      </c>
      <c r="S1339" s="176">
        <v>195975.93422542885</v>
      </c>
      <c r="T1339" s="176">
        <v>124585.82764830324</v>
      </c>
      <c r="U1339" s="176">
        <v>100205.07574067847</v>
      </c>
      <c r="V1339" s="2"/>
      <c r="W1339" s="176">
        <v>-11614.715352890315</v>
      </c>
      <c r="X1339" s="176">
        <v>-47569.693781681126</v>
      </c>
      <c r="Y1339" s="176">
        <v>28803.746188297635</v>
      </c>
      <c r="Z1339" s="176">
        <v>-29360.128535415046</v>
      </c>
      <c r="AA1339" s="2"/>
      <c r="AB1339" s="175">
        <v>-54723.468549817509</v>
      </c>
      <c r="AC1339" s="175">
        <v>-177401.26576231886</v>
      </c>
      <c r="AD1339" s="175">
        <v>-150226.47815209487</v>
      </c>
      <c r="AE1339" s="175">
        <v>-172910.78815747867</v>
      </c>
    </row>
    <row r="1340" spans="1:31">
      <c r="A1340" s="1">
        <v>1333</v>
      </c>
      <c r="B1340" s="176">
        <f>'T Revenue'!B1337-'Year 0'!G$8+'Year 0'!G$122</f>
        <v>-10430.883233776316</v>
      </c>
      <c r="C1340" s="176">
        <f>'T Revenue'!C1337-'Revenue Requirement'!C$4+'Revenue Requirement'!C$33</f>
        <v>228472.85062772338</v>
      </c>
      <c r="D1340" s="176">
        <f>'T Revenue'!D1337-'Revenue Requirement'!D$4+'Revenue Requirement'!D$33</f>
        <v>143469.04799169488</v>
      </c>
      <c r="E1340" s="176">
        <f>'T Revenue'!E1337-'Revenue Requirement'!E$4+'Revenue Requirement'!E$33</f>
        <v>103636.94236388826</v>
      </c>
      <c r="G1340" s="179" t="e">
        <f ca="1"/>
        <v>#NAME?</v>
      </c>
      <c r="H1340" s="179" t="e">
        <f ca="1"/>
        <v>#NAME?</v>
      </c>
      <c r="I1340" s="179" t="e">
        <f ca="1"/>
        <v>#NAME?</v>
      </c>
      <c r="J1340" s="179" t="e">
        <f ca="1"/>
        <v>#NAME?</v>
      </c>
      <c r="L1340" s="175">
        <f>NR_to_Cash!C$9</f>
        <v>-54723.468549817509</v>
      </c>
      <c r="M1340" s="175">
        <f>NR_to_Cash!D$9</f>
        <v>-177401.26576231886</v>
      </c>
      <c r="N1340" s="175">
        <f>NR_to_Cash!E$9</f>
        <v>-150226.47815209487</v>
      </c>
      <c r="O1340" s="175">
        <f>NR_to_Cash!F$9</f>
        <v>-172910.78815747867</v>
      </c>
      <c r="Q1340" s="1">
        <v>1333</v>
      </c>
      <c r="R1340" s="176">
        <v>-10430.883233776316</v>
      </c>
      <c r="S1340" s="176">
        <v>228472.85062772338</v>
      </c>
      <c r="T1340" s="176">
        <v>143469.04799169488</v>
      </c>
      <c r="U1340" s="176">
        <v>103636.94236388826</v>
      </c>
      <c r="V1340" s="2"/>
      <c r="W1340" s="176">
        <v>-41213.964873057092</v>
      </c>
      <c r="X1340" s="176">
        <v>-10935.976935592247</v>
      </c>
      <c r="Y1340" s="176">
        <v>-17213.044300424634</v>
      </c>
      <c r="Z1340" s="176">
        <v>-57078.717933158856</v>
      </c>
      <c r="AA1340" s="2"/>
      <c r="AB1340" s="175">
        <v>-54723.468549817509</v>
      </c>
      <c r="AC1340" s="175">
        <v>-177401.26576231886</v>
      </c>
      <c r="AD1340" s="175">
        <v>-150226.47815209487</v>
      </c>
      <c r="AE1340" s="175">
        <v>-172910.78815747867</v>
      </c>
    </row>
    <row r="1341" spans="1:31">
      <c r="A1341" s="1">
        <v>1334</v>
      </c>
      <c r="B1341" s="176">
        <f>'T Revenue'!B1338-'Year 0'!G$8+'Year 0'!G$122</f>
        <v>35271.814222020563</v>
      </c>
      <c r="C1341" s="176">
        <f>'T Revenue'!C1338-'Revenue Requirement'!C$4+'Revenue Requirement'!C$33</f>
        <v>279271.47988360934</v>
      </c>
      <c r="D1341" s="176">
        <f>'T Revenue'!D1338-'Revenue Requirement'!D$4+'Revenue Requirement'!D$33</f>
        <v>224312.05557315191</v>
      </c>
      <c r="E1341" s="176">
        <f>'T Revenue'!E1338-'Revenue Requirement'!E$4+'Revenue Requirement'!E$33</f>
        <v>129427.74645369244</v>
      </c>
      <c r="G1341" s="179" t="e">
        <f ca="1"/>
        <v>#NAME?</v>
      </c>
      <c r="H1341" s="179" t="e">
        <f ca="1"/>
        <v>#NAME?</v>
      </c>
      <c r="I1341" s="179" t="e">
        <f ca="1"/>
        <v>#NAME?</v>
      </c>
      <c r="J1341" s="179" t="e">
        <f ca="1"/>
        <v>#NAME?</v>
      </c>
      <c r="L1341" s="175">
        <f>NR_to_Cash!C$9</f>
        <v>-54723.468549817509</v>
      </c>
      <c r="M1341" s="175">
        <f>NR_to_Cash!D$9</f>
        <v>-177401.26576231886</v>
      </c>
      <c r="N1341" s="175">
        <f>NR_to_Cash!E$9</f>
        <v>-150226.47815209487</v>
      </c>
      <c r="O1341" s="175">
        <f>NR_to_Cash!F$9</f>
        <v>-172910.78815747867</v>
      </c>
      <c r="Q1341" s="1">
        <v>1334</v>
      </c>
      <c r="R1341" s="176">
        <v>35271.814222020563</v>
      </c>
      <c r="S1341" s="176">
        <v>279271.47988360934</v>
      </c>
      <c r="T1341" s="176">
        <v>224312.05557315191</v>
      </c>
      <c r="U1341" s="176">
        <v>129427.74645369244</v>
      </c>
      <c r="V1341" s="2"/>
      <c r="W1341" s="176">
        <v>-22968.294698523358</v>
      </c>
      <c r="X1341" s="176">
        <v>-11132.006978116697</v>
      </c>
      <c r="Y1341" s="176">
        <v>-47705.52607950638</v>
      </c>
      <c r="Z1341" s="176">
        <v>22311.869556713151</v>
      </c>
      <c r="AA1341" s="2"/>
      <c r="AB1341" s="175">
        <v>-54723.468549817509</v>
      </c>
      <c r="AC1341" s="175">
        <v>-177401.26576231886</v>
      </c>
      <c r="AD1341" s="175">
        <v>-150226.47815209487</v>
      </c>
      <c r="AE1341" s="175">
        <v>-172910.78815747867</v>
      </c>
    </row>
    <row r="1342" spans="1:31">
      <c r="A1342" s="1">
        <v>1335</v>
      </c>
      <c r="B1342" s="176">
        <f>'T Revenue'!B1339-'Year 0'!G$8+'Year 0'!G$122</f>
        <v>-4011.1438900008798</v>
      </c>
      <c r="C1342" s="176">
        <f>'T Revenue'!C1339-'Revenue Requirement'!C$4+'Revenue Requirement'!C$33</f>
        <v>240004.09851412638</v>
      </c>
      <c r="D1342" s="176">
        <f>'T Revenue'!D1339-'Revenue Requirement'!D$4+'Revenue Requirement'!D$33</f>
        <v>179863.83224966936</v>
      </c>
      <c r="E1342" s="176">
        <f>'T Revenue'!E1339-'Revenue Requirement'!E$4+'Revenue Requirement'!E$33</f>
        <v>162541.6368810609</v>
      </c>
      <c r="G1342" s="179" t="e">
        <f ca="1"/>
        <v>#NAME?</v>
      </c>
      <c r="H1342" s="179" t="e">
        <f ca="1"/>
        <v>#NAME?</v>
      </c>
      <c r="I1342" s="179" t="e">
        <f ca="1"/>
        <v>#NAME?</v>
      </c>
      <c r="J1342" s="179" t="e">
        <f ca="1"/>
        <v>#NAME?</v>
      </c>
      <c r="L1342" s="175">
        <f>NR_to_Cash!C$9</f>
        <v>-54723.468549817509</v>
      </c>
      <c r="M1342" s="175">
        <f>NR_to_Cash!D$9</f>
        <v>-177401.26576231886</v>
      </c>
      <c r="N1342" s="175">
        <f>NR_to_Cash!E$9</f>
        <v>-150226.47815209487</v>
      </c>
      <c r="O1342" s="175">
        <f>NR_to_Cash!F$9</f>
        <v>-172910.78815747867</v>
      </c>
      <c r="Q1342" s="1">
        <v>1335</v>
      </c>
      <c r="R1342" s="176">
        <v>-4011.1438900008798</v>
      </c>
      <c r="S1342" s="176">
        <v>240004.09851412638</v>
      </c>
      <c r="T1342" s="176">
        <v>179863.83224966936</v>
      </c>
      <c r="U1342" s="176">
        <v>162541.6368810609</v>
      </c>
      <c r="V1342" s="2"/>
      <c r="W1342" s="176">
        <v>-52932.41046171484</v>
      </c>
      <c r="X1342" s="176">
        <v>-5277.9281744498294</v>
      </c>
      <c r="Y1342" s="176">
        <v>-14916.377524728421</v>
      </c>
      <c r="Z1342" s="176">
        <v>-41965.500947929686</v>
      </c>
      <c r="AA1342" s="2"/>
      <c r="AB1342" s="175">
        <v>-54723.468549817509</v>
      </c>
      <c r="AC1342" s="175">
        <v>-177401.26576231886</v>
      </c>
      <c r="AD1342" s="175">
        <v>-150226.47815209487</v>
      </c>
      <c r="AE1342" s="175">
        <v>-172910.78815747867</v>
      </c>
    </row>
    <row r="1343" spans="1:31">
      <c r="A1343" s="1">
        <v>1336</v>
      </c>
      <c r="B1343" s="176">
        <f>'T Revenue'!B1340-'Year 0'!G$8+'Year 0'!G$122</f>
        <v>2877.834031148348</v>
      </c>
      <c r="C1343" s="176">
        <f>'T Revenue'!C1340-'Revenue Requirement'!C$4+'Revenue Requirement'!C$33</f>
        <v>219813.44313958823</v>
      </c>
      <c r="D1343" s="176">
        <f>'T Revenue'!D1340-'Revenue Requirement'!D$4+'Revenue Requirement'!D$33</f>
        <v>142324.89970822167</v>
      </c>
      <c r="E1343" s="176">
        <f>'T Revenue'!E1340-'Revenue Requirement'!E$4+'Revenue Requirement'!E$33</f>
        <v>56080.801196748158</v>
      </c>
      <c r="G1343" s="179" t="e">
        <f ca="1"/>
        <v>#NAME?</v>
      </c>
      <c r="H1343" s="179" t="e">
        <f ca="1"/>
        <v>#NAME?</v>
      </c>
      <c r="I1343" s="179" t="e">
        <f ca="1"/>
        <v>#NAME?</v>
      </c>
      <c r="J1343" s="179" t="e">
        <f ca="1"/>
        <v>#NAME?</v>
      </c>
      <c r="L1343" s="175">
        <f>NR_to_Cash!C$9</f>
        <v>-54723.468549817509</v>
      </c>
      <c r="M1343" s="175">
        <f>NR_to_Cash!D$9</f>
        <v>-177401.26576231886</v>
      </c>
      <c r="N1343" s="175">
        <f>NR_to_Cash!E$9</f>
        <v>-150226.47815209487</v>
      </c>
      <c r="O1343" s="175">
        <f>NR_to_Cash!F$9</f>
        <v>-172910.78815747867</v>
      </c>
      <c r="Q1343" s="1">
        <v>1336</v>
      </c>
      <c r="R1343" s="176">
        <v>2877.834031148348</v>
      </c>
      <c r="S1343" s="176">
        <v>219813.44313958823</v>
      </c>
      <c r="T1343" s="176">
        <v>142324.89970822167</v>
      </c>
      <c r="U1343" s="176">
        <v>56080.801196748158</v>
      </c>
      <c r="V1343" s="2"/>
      <c r="W1343" s="176">
        <v>-26.223716355045326</v>
      </c>
      <c r="X1343" s="176">
        <v>11531.54855554644</v>
      </c>
      <c r="Y1343" s="176">
        <v>-8174.9020143516827</v>
      </c>
      <c r="Z1343" s="176">
        <v>17160.713005820522</v>
      </c>
      <c r="AA1343" s="2"/>
      <c r="AB1343" s="175">
        <v>-54723.468549817509</v>
      </c>
      <c r="AC1343" s="175">
        <v>-177401.26576231886</v>
      </c>
      <c r="AD1343" s="175">
        <v>-150226.47815209487</v>
      </c>
      <c r="AE1343" s="175">
        <v>-172910.78815747867</v>
      </c>
    </row>
    <row r="1344" spans="1:31">
      <c r="A1344" s="1">
        <v>1337</v>
      </c>
      <c r="B1344" s="176">
        <f>'T Revenue'!B1341-'Year 0'!G$8+'Year 0'!G$122</f>
        <v>11769.155968249077</v>
      </c>
      <c r="C1344" s="176">
        <f>'T Revenue'!C1341-'Revenue Requirement'!C$4+'Revenue Requirement'!C$33</f>
        <v>245884.04168081586</v>
      </c>
      <c r="D1344" s="176">
        <f>'T Revenue'!D1341-'Revenue Requirement'!D$4+'Revenue Requirement'!D$33</f>
        <v>122643.96378723183</v>
      </c>
      <c r="E1344" s="176">
        <f>'T Revenue'!E1341-'Revenue Requirement'!E$4+'Revenue Requirement'!E$33</f>
        <v>163025.75587495673</v>
      </c>
      <c r="G1344" s="179" t="e">
        <f ca="1"/>
        <v>#NAME?</v>
      </c>
      <c r="H1344" s="179" t="e">
        <f ca="1"/>
        <v>#NAME?</v>
      </c>
      <c r="I1344" s="179" t="e">
        <f ca="1"/>
        <v>#NAME?</v>
      </c>
      <c r="J1344" s="179" t="e">
        <f ca="1"/>
        <v>#NAME?</v>
      </c>
      <c r="L1344" s="175">
        <f>NR_to_Cash!C$9</f>
        <v>-54723.468549817509</v>
      </c>
      <c r="M1344" s="175">
        <f>NR_to_Cash!D$9</f>
        <v>-177401.26576231886</v>
      </c>
      <c r="N1344" s="175">
        <f>NR_to_Cash!E$9</f>
        <v>-150226.47815209487</v>
      </c>
      <c r="O1344" s="175">
        <f>NR_to_Cash!F$9</f>
        <v>-172910.78815747867</v>
      </c>
      <c r="Q1344" s="1">
        <v>1337</v>
      </c>
      <c r="R1344" s="176">
        <v>11769.155968249077</v>
      </c>
      <c r="S1344" s="176">
        <v>245884.04168081586</v>
      </c>
      <c r="T1344" s="176">
        <v>122643.96378723183</v>
      </c>
      <c r="U1344" s="176">
        <v>163025.75587495673</v>
      </c>
      <c r="V1344" s="2"/>
      <c r="W1344" s="176">
        <v>-69266.575389904669</v>
      </c>
      <c r="X1344" s="176">
        <v>-36471.802038229769</v>
      </c>
      <c r="Y1344" s="176">
        <v>-6184.5612740369979</v>
      </c>
      <c r="Z1344" s="176">
        <v>25925.686686190544</v>
      </c>
      <c r="AA1344" s="2"/>
      <c r="AB1344" s="175">
        <v>-54723.468549817509</v>
      </c>
      <c r="AC1344" s="175">
        <v>-177401.26576231886</v>
      </c>
      <c r="AD1344" s="175">
        <v>-150226.47815209487</v>
      </c>
      <c r="AE1344" s="175">
        <v>-172910.78815747867</v>
      </c>
    </row>
    <row r="1345" spans="1:31">
      <c r="A1345" s="1">
        <v>1338</v>
      </c>
      <c r="B1345" s="176">
        <f>'T Revenue'!B1342-'Year 0'!G$8+'Year 0'!G$122</f>
        <v>1472.2988049581181</v>
      </c>
      <c r="C1345" s="176">
        <f>'T Revenue'!C1342-'Revenue Requirement'!C$4+'Revenue Requirement'!C$33</f>
        <v>254130.57718471787</v>
      </c>
      <c r="D1345" s="176">
        <f>'T Revenue'!D1342-'Revenue Requirement'!D$4+'Revenue Requirement'!D$33</f>
        <v>170541.68748094328</v>
      </c>
      <c r="E1345" s="176">
        <f>'T Revenue'!E1342-'Revenue Requirement'!E$4+'Revenue Requirement'!E$33</f>
        <v>167482.13773664599</v>
      </c>
      <c r="G1345" s="179" t="e">
        <f ca="1"/>
        <v>#NAME?</v>
      </c>
      <c r="H1345" s="179" t="e">
        <f ca="1"/>
        <v>#NAME?</v>
      </c>
      <c r="I1345" s="179" t="e">
        <f ca="1"/>
        <v>#NAME?</v>
      </c>
      <c r="J1345" s="179" t="e">
        <f ca="1"/>
        <v>#NAME?</v>
      </c>
      <c r="L1345" s="175">
        <f>NR_to_Cash!C$9</f>
        <v>-54723.468549817509</v>
      </c>
      <c r="M1345" s="175">
        <f>NR_to_Cash!D$9</f>
        <v>-177401.26576231886</v>
      </c>
      <c r="N1345" s="175">
        <f>NR_to_Cash!E$9</f>
        <v>-150226.47815209487</v>
      </c>
      <c r="O1345" s="175">
        <f>NR_to_Cash!F$9</f>
        <v>-172910.78815747867</v>
      </c>
      <c r="Q1345" s="1">
        <v>1338</v>
      </c>
      <c r="R1345" s="176">
        <v>1472.2988049581181</v>
      </c>
      <c r="S1345" s="176">
        <v>254130.57718471787</v>
      </c>
      <c r="T1345" s="176">
        <v>170541.68748094328</v>
      </c>
      <c r="U1345" s="176">
        <v>167482.13773664599</v>
      </c>
      <c r="V1345" s="2"/>
      <c r="W1345" s="176">
        <v>-6015.2201896246988</v>
      </c>
      <c r="X1345" s="176">
        <v>-43891.404097077437</v>
      </c>
      <c r="Y1345" s="176">
        <v>-39947.7254134377</v>
      </c>
      <c r="Z1345" s="176">
        <v>21279.066919592209</v>
      </c>
      <c r="AA1345" s="2"/>
      <c r="AB1345" s="175">
        <v>-54723.468549817509</v>
      </c>
      <c r="AC1345" s="175">
        <v>-177401.26576231886</v>
      </c>
      <c r="AD1345" s="175">
        <v>-150226.47815209487</v>
      </c>
      <c r="AE1345" s="175">
        <v>-172910.78815747867</v>
      </c>
    </row>
    <row r="1346" spans="1:31">
      <c r="A1346" s="1">
        <v>1339</v>
      </c>
      <c r="B1346" s="176">
        <f>'T Revenue'!B1343-'Year 0'!G$8+'Year 0'!G$122</f>
        <v>-325.78764179046266</v>
      </c>
      <c r="C1346" s="176">
        <f>'T Revenue'!C1343-'Revenue Requirement'!C$4+'Revenue Requirement'!C$33</f>
        <v>203579.57889446453</v>
      </c>
      <c r="D1346" s="176">
        <f>'T Revenue'!D1343-'Revenue Requirement'!D$4+'Revenue Requirement'!D$33</f>
        <v>164212.68014024221</v>
      </c>
      <c r="E1346" s="176">
        <f>'T Revenue'!E1343-'Revenue Requirement'!E$4+'Revenue Requirement'!E$33</f>
        <v>95360.767818537075</v>
      </c>
      <c r="G1346" s="179" t="e">
        <f ca="1"/>
        <v>#NAME?</v>
      </c>
      <c r="H1346" s="179" t="e">
        <f ca="1"/>
        <v>#NAME?</v>
      </c>
      <c r="I1346" s="179" t="e">
        <f ca="1"/>
        <v>#NAME?</v>
      </c>
      <c r="J1346" s="179" t="e">
        <f ca="1"/>
        <v>#NAME?</v>
      </c>
      <c r="L1346" s="175">
        <f>NR_to_Cash!C$9</f>
        <v>-54723.468549817509</v>
      </c>
      <c r="M1346" s="175">
        <f>NR_to_Cash!D$9</f>
        <v>-177401.26576231886</v>
      </c>
      <c r="N1346" s="175">
        <f>NR_to_Cash!E$9</f>
        <v>-150226.47815209487</v>
      </c>
      <c r="O1346" s="175">
        <f>NR_to_Cash!F$9</f>
        <v>-172910.78815747867</v>
      </c>
      <c r="Q1346" s="1">
        <v>1339</v>
      </c>
      <c r="R1346" s="176">
        <v>-325.78764179046266</v>
      </c>
      <c r="S1346" s="176">
        <v>203579.57889446453</v>
      </c>
      <c r="T1346" s="176">
        <v>164212.68014024221</v>
      </c>
      <c r="U1346" s="176">
        <v>95360.767818537075</v>
      </c>
      <c r="V1346" s="2"/>
      <c r="W1346" s="176">
        <v>-34634.705280261813</v>
      </c>
      <c r="X1346" s="176">
        <v>3771.7874780620914</v>
      </c>
      <c r="Y1346" s="176">
        <v>-40877.591081991792</v>
      </c>
      <c r="Z1346" s="176">
        <v>-843.1967375583481</v>
      </c>
      <c r="AA1346" s="2"/>
      <c r="AB1346" s="175">
        <v>-54723.468549817509</v>
      </c>
      <c r="AC1346" s="175">
        <v>-177401.26576231886</v>
      </c>
      <c r="AD1346" s="175">
        <v>-150226.47815209487</v>
      </c>
      <c r="AE1346" s="175">
        <v>-172910.78815747867</v>
      </c>
    </row>
    <row r="1347" spans="1:31">
      <c r="A1347" s="1">
        <v>1340</v>
      </c>
      <c r="B1347" s="176">
        <f>'T Revenue'!B1344-'Year 0'!G$8+'Year 0'!G$122</f>
        <v>-13327.962766180048</v>
      </c>
      <c r="C1347" s="176">
        <f>'T Revenue'!C1344-'Revenue Requirement'!C$4+'Revenue Requirement'!C$33</f>
        <v>281448.71157938871</v>
      </c>
      <c r="D1347" s="176">
        <f>'T Revenue'!D1344-'Revenue Requirement'!D$4+'Revenue Requirement'!D$33</f>
        <v>205389.26694033039</v>
      </c>
      <c r="E1347" s="176">
        <f>'T Revenue'!E1344-'Revenue Requirement'!E$4+'Revenue Requirement'!E$33</f>
        <v>128271.59799015755</v>
      </c>
      <c r="G1347" s="179" t="e">
        <f ca="1"/>
        <v>#NAME?</v>
      </c>
      <c r="H1347" s="179" t="e">
        <f ca="1"/>
        <v>#NAME?</v>
      </c>
      <c r="I1347" s="179" t="e">
        <f ca="1"/>
        <v>#NAME?</v>
      </c>
      <c r="J1347" s="179" t="e">
        <f ca="1"/>
        <v>#NAME?</v>
      </c>
      <c r="L1347" s="175">
        <f>NR_to_Cash!C$9</f>
        <v>-54723.468549817509</v>
      </c>
      <c r="M1347" s="175">
        <f>NR_to_Cash!D$9</f>
        <v>-177401.26576231886</v>
      </c>
      <c r="N1347" s="175">
        <f>NR_to_Cash!E$9</f>
        <v>-150226.47815209487</v>
      </c>
      <c r="O1347" s="175">
        <f>NR_to_Cash!F$9</f>
        <v>-172910.78815747867</v>
      </c>
      <c r="Q1347" s="1">
        <v>1340</v>
      </c>
      <c r="R1347" s="176">
        <v>-13327.962766180048</v>
      </c>
      <c r="S1347" s="176">
        <v>281448.71157938871</v>
      </c>
      <c r="T1347" s="176">
        <v>205389.26694033039</v>
      </c>
      <c r="U1347" s="176">
        <v>128271.59799015755</v>
      </c>
      <c r="V1347" s="2"/>
      <c r="W1347" s="176">
        <v>-1721.129746314371</v>
      </c>
      <c r="X1347" s="176">
        <v>-4756.3615255847108</v>
      </c>
      <c r="Y1347" s="176">
        <v>17990.554027203936</v>
      </c>
      <c r="Z1347" s="176">
        <v>-33254.250656910241</v>
      </c>
      <c r="AA1347" s="2"/>
      <c r="AB1347" s="175">
        <v>-54723.468549817509</v>
      </c>
      <c r="AC1347" s="175">
        <v>-177401.26576231886</v>
      </c>
      <c r="AD1347" s="175">
        <v>-150226.47815209487</v>
      </c>
      <c r="AE1347" s="175">
        <v>-172910.78815747867</v>
      </c>
    </row>
    <row r="1348" spans="1:31">
      <c r="A1348" s="1">
        <v>1341</v>
      </c>
      <c r="B1348" s="176">
        <f>'T Revenue'!B1345-'Year 0'!G$8+'Year 0'!G$122</f>
        <v>758.91281566722319</v>
      </c>
      <c r="C1348" s="176">
        <f>'T Revenue'!C1345-'Revenue Requirement'!C$4+'Revenue Requirement'!C$33</f>
        <v>261891.19233663101</v>
      </c>
      <c r="D1348" s="176">
        <f>'T Revenue'!D1345-'Revenue Requirement'!D$4+'Revenue Requirement'!D$33</f>
        <v>131803.25149291358</v>
      </c>
      <c r="E1348" s="176">
        <f>'T Revenue'!E1345-'Revenue Requirement'!E$4+'Revenue Requirement'!E$33</f>
        <v>98646.669643463567</v>
      </c>
      <c r="G1348" s="179" t="e">
        <f ca="1"/>
        <v>#NAME?</v>
      </c>
      <c r="H1348" s="179" t="e">
        <f ca="1"/>
        <v>#NAME?</v>
      </c>
      <c r="I1348" s="179" t="e">
        <f ca="1"/>
        <v>#NAME?</v>
      </c>
      <c r="J1348" s="179" t="e">
        <f ca="1"/>
        <v>#NAME?</v>
      </c>
      <c r="L1348" s="175">
        <f>NR_to_Cash!C$9</f>
        <v>-54723.468549817509</v>
      </c>
      <c r="M1348" s="175">
        <f>NR_to_Cash!D$9</f>
        <v>-177401.26576231886</v>
      </c>
      <c r="N1348" s="175">
        <f>NR_to_Cash!E$9</f>
        <v>-150226.47815209487</v>
      </c>
      <c r="O1348" s="175">
        <f>NR_to_Cash!F$9</f>
        <v>-172910.78815747867</v>
      </c>
      <c r="Q1348" s="1">
        <v>1341</v>
      </c>
      <c r="R1348" s="176">
        <v>758.91281566722319</v>
      </c>
      <c r="S1348" s="176">
        <v>261891.19233663101</v>
      </c>
      <c r="T1348" s="176">
        <v>131803.25149291358</v>
      </c>
      <c r="U1348" s="176">
        <v>98646.669643463567</v>
      </c>
      <c r="V1348" s="2"/>
      <c r="W1348" s="176">
        <v>-6406.1013808805728</v>
      </c>
      <c r="X1348" s="176">
        <v>-6007.9728449368849</v>
      </c>
      <c r="Y1348" s="176">
        <v>13344.340942467097</v>
      </c>
      <c r="Z1348" s="176">
        <v>7651.740503750043</v>
      </c>
      <c r="AA1348" s="2"/>
      <c r="AB1348" s="175">
        <v>-54723.468549817509</v>
      </c>
      <c r="AC1348" s="175">
        <v>-177401.26576231886</v>
      </c>
      <c r="AD1348" s="175">
        <v>-150226.47815209487</v>
      </c>
      <c r="AE1348" s="175">
        <v>-172910.78815747867</v>
      </c>
    </row>
    <row r="1349" spans="1:31">
      <c r="A1349" s="1">
        <v>1342</v>
      </c>
      <c r="B1349" s="176">
        <f>'T Revenue'!B1346-'Year 0'!G$8+'Year 0'!G$122</f>
        <v>-14540.737082247389</v>
      </c>
      <c r="C1349" s="176">
        <f>'T Revenue'!C1346-'Revenue Requirement'!C$4+'Revenue Requirement'!C$33</f>
        <v>251598.28623866825</v>
      </c>
      <c r="D1349" s="176">
        <f>'T Revenue'!D1346-'Revenue Requirement'!D$4+'Revenue Requirement'!D$33</f>
        <v>134501.66200699471</v>
      </c>
      <c r="E1349" s="176">
        <f>'T Revenue'!E1346-'Revenue Requirement'!E$4+'Revenue Requirement'!E$33</f>
        <v>135492.93110022321</v>
      </c>
      <c r="G1349" s="179" t="e">
        <f ca="1"/>
        <v>#NAME?</v>
      </c>
      <c r="H1349" s="179" t="e">
        <f ca="1"/>
        <v>#NAME?</v>
      </c>
      <c r="I1349" s="179" t="e">
        <f ca="1"/>
        <v>#NAME?</v>
      </c>
      <c r="J1349" s="179" t="e">
        <f ca="1"/>
        <v>#NAME?</v>
      </c>
      <c r="L1349" s="175">
        <f>NR_to_Cash!C$9</f>
        <v>-54723.468549817509</v>
      </c>
      <c r="M1349" s="175">
        <f>NR_to_Cash!D$9</f>
        <v>-177401.26576231886</v>
      </c>
      <c r="N1349" s="175">
        <f>NR_to_Cash!E$9</f>
        <v>-150226.47815209487</v>
      </c>
      <c r="O1349" s="175">
        <f>NR_to_Cash!F$9</f>
        <v>-172910.78815747867</v>
      </c>
      <c r="Q1349" s="1">
        <v>1342</v>
      </c>
      <c r="R1349" s="176">
        <v>-14540.737082247389</v>
      </c>
      <c r="S1349" s="176">
        <v>251598.28623866825</v>
      </c>
      <c r="T1349" s="176">
        <v>134501.66200699471</v>
      </c>
      <c r="U1349" s="176">
        <v>135492.93110022321</v>
      </c>
      <c r="V1349" s="2"/>
      <c r="W1349" s="176">
        <v>-53475.257216536673</v>
      </c>
      <c r="X1349" s="176">
        <v>14820.739412508672</v>
      </c>
      <c r="Y1349" s="176">
        <v>-18507.18531818362</v>
      </c>
      <c r="Z1349" s="176">
        <v>5513.6279099623207</v>
      </c>
      <c r="AA1349" s="2"/>
      <c r="AB1349" s="175">
        <v>-54723.468549817509</v>
      </c>
      <c r="AC1349" s="175">
        <v>-177401.26576231886</v>
      </c>
      <c r="AD1349" s="175">
        <v>-150226.47815209487</v>
      </c>
      <c r="AE1349" s="175">
        <v>-172910.78815747867</v>
      </c>
    </row>
    <row r="1350" spans="1:31">
      <c r="A1350" s="1">
        <v>1343</v>
      </c>
      <c r="B1350" s="176">
        <f>'T Revenue'!B1347-'Year 0'!G$8+'Year 0'!G$122</f>
        <v>27410.09557825583</v>
      </c>
      <c r="C1350" s="176">
        <f>'T Revenue'!C1347-'Revenue Requirement'!C$4+'Revenue Requirement'!C$33</f>
        <v>253710.42383039813</v>
      </c>
      <c r="D1350" s="176">
        <f>'T Revenue'!D1347-'Revenue Requirement'!D$4+'Revenue Requirement'!D$33</f>
        <v>142261.52293619956</v>
      </c>
      <c r="E1350" s="176">
        <f>'T Revenue'!E1347-'Revenue Requirement'!E$4+'Revenue Requirement'!E$33</f>
        <v>71211.248197842389</v>
      </c>
      <c r="G1350" s="179" t="e">
        <f ca="1"/>
        <v>#NAME?</v>
      </c>
      <c r="H1350" s="179" t="e">
        <f ca="1"/>
        <v>#NAME?</v>
      </c>
      <c r="I1350" s="179" t="e">
        <f ca="1"/>
        <v>#NAME?</v>
      </c>
      <c r="J1350" s="179" t="e">
        <f ca="1"/>
        <v>#NAME?</v>
      </c>
      <c r="L1350" s="175">
        <f>NR_to_Cash!C$9</f>
        <v>-54723.468549817509</v>
      </c>
      <c r="M1350" s="175">
        <f>NR_to_Cash!D$9</f>
        <v>-177401.26576231886</v>
      </c>
      <c r="N1350" s="175">
        <f>NR_to_Cash!E$9</f>
        <v>-150226.47815209487</v>
      </c>
      <c r="O1350" s="175">
        <f>NR_to_Cash!F$9</f>
        <v>-172910.78815747867</v>
      </c>
      <c r="Q1350" s="1">
        <v>1343</v>
      </c>
      <c r="R1350" s="176">
        <v>27410.09557825583</v>
      </c>
      <c r="S1350" s="176">
        <v>253710.42383039813</v>
      </c>
      <c r="T1350" s="176">
        <v>142261.52293619956</v>
      </c>
      <c r="U1350" s="176">
        <v>71211.248197842389</v>
      </c>
      <c r="V1350" s="2"/>
      <c r="W1350" s="176">
        <v>-13098.48540929181</v>
      </c>
      <c r="X1350" s="176">
        <v>-10767.717062200652</v>
      </c>
      <c r="Y1350" s="176">
        <v>-29074.059013143415</v>
      </c>
      <c r="Z1350" s="176">
        <v>-34272.312339914031</v>
      </c>
      <c r="AA1350" s="2"/>
      <c r="AB1350" s="175">
        <v>-54723.468549817509</v>
      </c>
      <c r="AC1350" s="175">
        <v>-177401.26576231886</v>
      </c>
      <c r="AD1350" s="175">
        <v>-150226.47815209487</v>
      </c>
      <c r="AE1350" s="175">
        <v>-172910.78815747867</v>
      </c>
    </row>
    <row r="1351" spans="1:31">
      <c r="A1351" s="1">
        <v>1344</v>
      </c>
      <c r="B1351" s="176">
        <f>'T Revenue'!B1348-'Year 0'!G$8+'Year 0'!G$122</f>
        <v>-6480.5921928160824</v>
      </c>
      <c r="C1351" s="176">
        <f>'T Revenue'!C1348-'Revenue Requirement'!C$4+'Revenue Requirement'!C$33</f>
        <v>203027.08429747191</v>
      </c>
      <c r="D1351" s="176">
        <f>'T Revenue'!D1348-'Revenue Requirement'!D$4+'Revenue Requirement'!D$33</f>
        <v>86873.957515800837</v>
      </c>
      <c r="E1351" s="176">
        <f>'T Revenue'!E1348-'Revenue Requirement'!E$4+'Revenue Requirement'!E$33</f>
        <v>131466.2225733404</v>
      </c>
      <c r="G1351" s="179" t="e">
        <f ca="1"/>
        <v>#NAME?</v>
      </c>
      <c r="H1351" s="179" t="e">
        <f ca="1"/>
        <v>#NAME?</v>
      </c>
      <c r="I1351" s="179" t="e">
        <f ca="1"/>
        <v>#NAME?</v>
      </c>
      <c r="J1351" s="179" t="e">
        <f ca="1"/>
        <v>#NAME?</v>
      </c>
      <c r="L1351" s="175">
        <f>NR_to_Cash!C$9</f>
        <v>-54723.468549817509</v>
      </c>
      <c r="M1351" s="175">
        <f>NR_to_Cash!D$9</f>
        <v>-177401.26576231886</v>
      </c>
      <c r="N1351" s="175">
        <f>NR_to_Cash!E$9</f>
        <v>-150226.47815209487</v>
      </c>
      <c r="O1351" s="175">
        <f>NR_to_Cash!F$9</f>
        <v>-172910.78815747867</v>
      </c>
      <c r="Q1351" s="1">
        <v>1344</v>
      </c>
      <c r="R1351" s="176">
        <v>-6480.5921928160824</v>
      </c>
      <c r="S1351" s="176">
        <v>203027.08429747191</v>
      </c>
      <c r="T1351" s="176">
        <v>86873.957515800837</v>
      </c>
      <c r="U1351" s="176">
        <v>131466.2225733404</v>
      </c>
      <c r="V1351" s="2"/>
      <c r="W1351" s="176">
        <v>-3797.464480764349</v>
      </c>
      <c r="X1351" s="176">
        <v>-25860.037414013175</v>
      </c>
      <c r="Y1351" s="176">
        <v>-7870.8602545985486</v>
      </c>
      <c r="Z1351" s="176">
        <v>-50258.521165206796</v>
      </c>
      <c r="AA1351" s="2"/>
      <c r="AB1351" s="175">
        <v>-54723.468549817509</v>
      </c>
      <c r="AC1351" s="175">
        <v>-177401.26576231886</v>
      </c>
      <c r="AD1351" s="175">
        <v>-150226.47815209487</v>
      </c>
      <c r="AE1351" s="175">
        <v>-172910.78815747867</v>
      </c>
    </row>
    <row r="1352" spans="1:31">
      <c r="A1352" s="1">
        <v>1345</v>
      </c>
      <c r="B1352" s="176">
        <f>'T Revenue'!B1349-'Year 0'!G$8+'Year 0'!G$122</f>
        <v>4583.0978512987494</v>
      </c>
      <c r="C1352" s="176">
        <f>'T Revenue'!C1349-'Revenue Requirement'!C$4+'Revenue Requirement'!C$33</f>
        <v>245813.97417108156</v>
      </c>
      <c r="D1352" s="176">
        <f>'T Revenue'!D1349-'Revenue Requirement'!D$4+'Revenue Requirement'!D$33</f>
        <v>147311.51143032266</v>
      </c>
      <c r="E1352" s="176">
        <f>'T Revenue'!E1349-'Revenue Requirement'!E$4+'Revenue Requirement'!E$33</f>
        <v>156022.52298034076</v>
      </c>
      <c r="G1352" s="179" t="e">
        <f ca="1"/>
        <v>#NAME?</v>
      </c>
      <c r="H1352" s="179" t="e">
        <f ca="1"/>
        <v>#NAME?</v>
      </c>
      <c r="I1352" s="179" t="e">
        <f ca="1"/>
        <v>#NAME?</v>
      </c>
      <c r="J1352" s="179" t="e">
        <f ca="1"/>
        <v>#NAME?</v>
      </c>
      <c r="L1352" s="175">
        <f>NR_to_Cash!C$9</f>
        <v>-54723.468549817509</v>
      </c>
      <c r="M1352" s="175">
        <f>NR_to_Cash!D$9</f>
        <v>-177401.26576231886</v>
      </c>
      <c r="N1352" s="175">
        <f>NR_to_Cash!E$9</f>
        <v>-150226.47815209487</v>
      </c>
      <c r="O1352" s="175">
        <f>NR_to_Cash!F$9</f>
        <v>-172910.78815747867</v>
      </c>
      <c r="Q1352" s="1">
        <v>1345</v>
      </c>
      <c r="R1352" s="176">
        <v>4583.0978512987494</v>
      </c>
      <c r="S1352" s="176">
        <v>245813.97417108156</v>
      </c>
      <c r="T1352" s="176">
        <v>147311.51143032266</v>
      </c>
      <c r="U1352" s="176">
        <v>156022.52298034076</v>
      </c>
      <c r="V1352" s="2"/>
      <c r="W1352" s="176">
        <v>-2623.4329298146768</v>
      </c>
      <c r="X1352" s="176">
        <v>-21679.417138485471</v>
      </c>
      <c r="Y1352" s="176">
        <v>11838.53183933394</v>
      </c>
      <c r="Z1352" s="176">
        <v>-3619.2595542208292</v>
      </c>
      <c r="AA1352" s="2"/>
      <c r="AB1352" s="175">
        <v>-54723.468549817509</v>
      </c>
      <c r="AC1352" s="175">
        <v>-177401.26576231886</v>
      </c>
      <c r="AD1352" s="175">
        <v>-150226.47815209487</v>
      </c>
      <c r="AE1352" s="175">
        <v>-172910.78815747867</v>
      </c>
    </row>
    <row r="1353" spans="1:31">
      <c r="A1353" s="1">
        <v>1346</v>
      </c>
      <c r="B1353" s="176">
        <f>'T Revenue'!B1350-'Year 0'!G$8+'Year 0'!G$122</f>
        <v>8813.5346922965255</v>
      </c>
      <c r="C1353" s="176">
        <f>'T Revenue'!C1350-'Revenue Requirement'!C$4+'Revenue Requirement'!C$33</f>
        <v>230910.28701668512</v>
      </c>
      <c r="D1353" s="176">
        <f>'T Revenue'!D1350-'Revenue Requirement'!D$4+'Revenue Requirement'!D$33</f>
        <v>172011.47529925709</v>
      </c>
      <c r="E1353" s="176">
        <f>'T Revenue'!E1350-'Revenue Requirement'!E$4+'Revenue Requirement'!E$33</f>
        <v>127796.38836912229</v>
      </c>
      <c r="G1353" s="179" t="e">
        <f ca="1"/>
        <v>#NAME?</v>
      </c>
      <c r="H1353" s="179" t="e">
        <f ca="1"/>
        <v>#NAME?</v>
      </c>
      <c r="I1353" s="179" t="e">
        <f ca="1"/>
        <v>#NAME?</v>
      </c>
      <c r="J1353" s="179" t="e">
        <f ca="1"/>
        <v>#NAME?</v>
      </c>
      <c r="L1353" s="175">
        <f>NR_to_Cash!C$9</f>
        <v>-54723.468549817509</v>
      </c>
      <c r="M1353" s="175">
        <f>NR_to_Cash!D$9</f>
        <v>-177401.26576231886</v>
      </c>
      <c r="N1353" s="175">
        <f>NR_to_Cash!E$9</f>
        <v>-150226.47815209487</v>
      </c>
      <c r="O1353" s="175">
        <f>NR_to_Cash!F$9</f>
        <v>-172910.78815747867</v>
      </c>
      <c r="Q1353" s="1">
        <v>1346</v>
      </c>
      <c r="R1353" s="176">
        <v>8813.5346922965255</v>
      </c>
      <c r="S1353" s="176">
        <v>230910.28701668512</v>
      </c>
      <c r="T1353" s="176">
        <v>172011.47529925709</v>
      </c>
      <c r="U1353" s="176">
        <v>127796.38836912229</v>
      </c>
      <c r="V1353" s="2"/>
      <c r="W1353" s="176">
        <v>-3935.832240720978</v>
      </c>
      <c r="X1353" s="176">
        <v>-30590.242994327564</v>
      </c>
      <c r="Y1353" s="176">
        <v>7724.532481727656</v>
      </c>
      <c r="Z1353" s="176">
        <v>-13100.447729041567</v>
      </c>
      <c r="AA1353" s="2"/>
      <c r="AB1353" s="175">
        <v>-54723.468549817509</v>
      </c>
      <c r="AC1353" s="175">
        <v>-177401.26576231886</v>
      </c>
      <c r="AD1353" s="175">
        <v>-150226.47815209487</v>
      </c>
      <c r="AE1353" s="175">
        <v>-172910.78815747867</v>
      </c>
    </row>
    <row r="1354" spans="1:31">
      <c r="A1354" s="1">
        <v>1347</v>
      </c>
      <c r="B1354" s="176">
        <f>'T Revenue'!B1351-'Year 0'!G$8+'Year 0'!G$122</f>
        <v>37068.123060693033</v>
      </c>
      <c r="C1354" s="176">
        <f>'T Revenue'!C1351-'Revenue Requirement'!C$4+'Revenue Requirement'!C$33</f>
        <v>258214.13748186291</v>
      </c>
      <c r="D1354" s="176">
        <f>'T Revenue'!D1351-'Revenue Requirement'!D$4+'Revenue Requirement'!D$33</f>
        <v>201247.06554818875</v>
      </c>
      <c r="E1354" s="176">
        <f>'T Revenue'!E1351-'Revenue Requirement'!E$4+'Revenue Requirement'!E$33</f>
        <v>174953.22939433483</v>
      </c>
      <c r="G1354" s="179" t="e">
        <f ca="1"/>
        <v>#NAME?</v>
      </c>
      <c r="H1354" s="179" t="e">
        <f ca="1"/>
        <v>#NAME?</v>
      </c>
      <c r="I1354" s="179" t="e">
        <f ca="1"/>
        <v>#NAME?</v>
      </c>
      <c r="J1354" s="179" t="e">
        <f ca="1"/>
        <v>#NAME?</v>
      </c>
      <c r="L1354" s="175">
        <f>NR_to_Cash!C$9</f>
        <v>-54723.468549817509</v>
      </c>
      <c r="M1354" s="175">
        <f>NR_to_Cash!D$9</f>
        <v>-177401.26576231886</v>
      </c>
      <c r="N1354" s="175">
        <f>NR_to_Cash!E$9</f>
        <v>-150226.47815209487</v>
      </c>
      <c r="O1354" s="175">
        <f>NR_to_Cash!F$9</f>
        <v>-172910.78815747867</v>
      </c>
      <c r="Q1354" s="1">
        <v>1347</v>
      </c>
      <c r="R1354" s="176">
        <v>37068.123060693033</v>
      </c>
      <c r="S1354" s="176">
        <v>258214.13748186291</v>
      </c>
      <c r="T1354" s="176">
        <v>201247.06554818875</v>
      </c>
      <c r="U1354" s="176">
        <v>174953.22939433483</v>
      </c>
      <c r="V1354" s="2"/>
      <c r="W1354" s="176">
        <v>-30921.392448819126</v>
      </c>
      <c r="X1354" s="176">
        <v>-4126.186710704118</v>
      </c>
      <c r="Y1354" s="176">
        <v>-12006.649096177658</v>
      </c>
      <c r="Z1354" s="176">
        <v>9401.0661207691301</v>
      </c>
      <c r="AA1354" s="2"/>
      <c r="AB1354" s="175">
        <v>-54723.468549817509</v>
      </c>
      <c r="AC1354" s="175">
        <v>-177401.26576231886</v>
      </c>
      <c r="AD1354" s="175">
        <v>-150226.47815209487</v>
      </c>
      <c r="AE1354" s="175">
        <v>-172910.78815747867</v>
      </c>
    </row>
    <row r="1355" spans="1:31">
      <c r="A1355" s="1">
        <v>1348</v>
      </c>
      <c r="B1355" s="176">
        <f>'T Revenue'!B1352-'Year 0'!G$8+'Year 0'!G$122</f>
        <v>8172.2546885046177</v>
      </c>
      <c r="C1355" s="176">
        <f>'T Revenue'!C1352-'Revenue Requirement'!C$4+'Revenue Requirement'!C$33</f>
        <v>273554.61103222356</v>
      </c>
      <c r="D1355" s="176">
        <f>'T Revenue'!D1352-'Revenue Requirement'!D$4+'Revenue Requirement'!D$33</f>
        <v>181572.48544186144</v>
      </c>
      <c r="E1355" s="176">
        <f>'T Revenue'!E1352-'Revenue Requirement'!E$4+'Revenue Requirement'!E$33</f>
        <v>114224.09439088427</v>
      </c>
      <c r="G1355" s="179" t="e">
        <f ca="1"/>
        <v>#NAME?</v>
      </c>
      <c r="H1355" s="179" t="e">
        <f ca="1"/>
        <v>#NAME?</v>
      </c>
      <c r="I1355" s="179" t="e">
        <f ca="1"/>
        <v>#NAME?</v>
      </c>
      <c r="J1355" s="179" t="e">
        <f ca="1"/>
        <v>#NAME?</v>
      </c>
      <c r="L1355" s="175">
        <f>NR_to_Cash!C$9</f>
        <v>-54723.468549817509</v>
      </c>
      <c r="M1355" s="175">
        <f>NR_to_Cash!D$9</f>
        <v>-177401.26576231886</v>
      </c>
      <c r="N1355" s="175">
        <f>NR_to_Cash!E$9</f>
        <v>-150226.47815209487</v>
      </c>
      <c r="O1355" s="175">
        <f>NR_to_Cash!F$9</f>
        <v>-172910.78815747867</v>
      </c>
      <c r="Q1355" s="1">
        <v>1348</v>
      </c>
      <c r="R1355" s="176">
        <v>8172.2546885046177</v>
      </c>
      <c r="S1355" s="176">
        <v>273554.61103222356</v>
      </c>
      <c r="T1355" s="176">
        <v>181572.48544186144</v>
      </c>
      <c r="U1355" s="176">
        <v>114224.09439088427</v>
      </c>
      <c r="V1355" s="2"/>
      <c r="W1355" s="176">
        <v>-52045.458821891807</v>
      </c>
      <c r="X1355" s="176">
        <v>17607.488004030893</v>
      </c>
      <c r="Y1355" s="176">
        <v>-32285.988184825517</v>
      </c>
      <c r="Z1355" s="176">
        <v>4512.8000873893034</v>
      </c>
      <c r="AA1355" s="2"/>
      <c r="AB1355" s="175">
        <v>-54723.468549817509</v>
      </c>
      <c r="AC1355" s="175">
        <v>-177401.26576231886</v>
      </c>
      <c r="AD1355" s="175">
        <v>-150226.47815209487</v>
      </c>
      <c r="AE1355" s="175">
        <v>-172910.78815747867</v>
      </c>
    </row>
    <row r="1356" spans="1:31">
      <c r="A1356" s="1">
        <v>1349</v>
      </c>
      <c r="B1356" s="176">
        <f>'T Revenue'!B1353-'Year 0'!G$8+'Year 0'!G$122</f>
        <v>27028.263840750325</v>
      </c>
      <c r="C1356" s="176">
        <f>'T Revenue'!C1353-'Revenue Requirement'!C$4+'Revenue Requirement'!C$33</f>
        <v>249646.08880334604</v>
      </c>
      <c r="D1356" s="176">
        <f>'T Revenue'!D1353-'Revenue Requirement'!D$4+'Revenue Requirement'!D$33</f>
        <v>168056.82139560301</v>
      </c>
      <c r="E1356" s="176">
        <f>'T Revenue'!E1353-'Revenue Requirement'!E$4+'Revenue Requirement'!E$33</f>
        <v>161729.27468370018</v>
      </c>
      <c r="G1356" s="179" t="e">
        <f ca="1"/>
        <v>#NAME?</v>
      </c>
      <c r="H1356" s="179" t="e">
        <f ca="1"/>
        <v>#NAME?</v>
      </c>
      <c r="I1356" s="179" t="e">
        <f ca="1"/>
        <v>#NAME?</v>
      </c>
      <c r="J1356" s="179" t="e">
        <f ca="1"/>
        <v>#NAME?</v>
      </c>
      <c r="L1356" s="175">
        <f>NR_to_Cash!C$9</f>
        <v>-54723.468549817509</v>
      </c>
      <c r="M1356" s="175">
        <f>NR_to_Cash!D$9</f>
        <v>-177401.26576231886</v>
      </c>
      <c r="N1356" s="175">
        <f>NR_to_Cash!E$9</f>
        <v>-150226.47815209487</v>
      </c>
      <c r="O1356" s="175">
        <f>NR_to_Cash!F$9</f>
        <v>-172910.78815747867</v>
      </c>
      <c r="Q1356" s="1">
        <v>1349</v>
      </c>
      <c r="R1356" s="176">
        <v>27028.263840750325</v>
      </c>
      <c r="S1356" s="176">
        <v>249646.08880334604</v>
      </c>
      <c r="T1356" s="176">
        <v>168056.82139560301</v>
      </c>
      <c r="U1356" s="176">
        <v>161729.27468370018</v>
      </c>
      <c r="V1356" s="2"/>
      <c r="W1356" s="176">
        <v>-18887.911241154186</v>
      </c>
      <c r="X1356" s="176">
        <v>27176.335196469678</v>
      </c>
      <c r="Y1356" s="176">
        <v>-26989.120140434941</v>
      </c>
      <c r="Z1356" s="176">
        <v>-10755.857752403012</v>
      </c>
      <c r="AA1356" s="2"/>
      <c r="AB1356" s="175">
        <v>-54723.468549817509</v>
      </c>
      <c r="AC1356" s="175">
        <v>-177401.26576231886</v>
      </c>
      <c r="AD1356" s="175">
        <v>-150226.47815209487</v>
      </c>
      <c r="AE1356" s="175">
        <v>-172910.78815747867</v>
      </c>
    </row>
    <row r="1357" spans="1:31">
      <c r="A1357" s="1">
        <v>1350</v>
      </c>
      <c r="B1357" s="176">
        <f>'T Revenue'!B1354-'Year 0'!G$8+'Year 0'!G$122</f>
        <v>12231.908582542092</v>
      </c>
      <c r="C1357" s="176">
        <f>'T Revenue'!C1354-'Revenue Requirement'!C$4+'Revenue Requirement'!C$33</f>
        <v>236308.52064302005</v>
      </c>
      <c r="D1357" s="176">
        <f>'T Revenue'!D1354-'Revenue Requirement'!D$4+'Revenue Requirement'!D$33</f>
        <v>172563.10807360732</v>
      </c>
      <c r="E1357" s="176">
        <f>'T Revenue'!E1354-'Revenue Requirement'!E$4+'Revenue Requirement'!E$33</f>
        <v>77937.482036700007</v>
      </c>
      <c r="G1357" s="179" t="e">
        <f ca="1"/>
        <v>#NAME?</v>
      </c>
      <c r="H1357" s="179" t="e">
        <f ca="1"/>
        <v>#NAME?</v>
      </c>
      <c r="I1357" s="179" t="e">
        <f ca="1"/>
        <v>#NAME?</v>
      </c>
      <c r="J1357" s="179" t="e">
        <f ca="1"/>
        <v>#NAME?</v>
      </c>
      <c r="L1357" s="175">
        <f>NR_to_Cash!C$9</f>
        <v>-54723.468549817509</v>
      </c>
      <c r="M1357" s="175">
        <f>NR_to_Cash!D$9</f>
        <v>-177401.26576231886</v>
      </c>
      <c r="N1357" s="175">
        <f>NR_to_Cash!E$9</f>
        <v>-150226.47815209487</v>
      </c>
      <c r="O1357" s="175">
        <f>NR_to_Cash!F$9</f>
        <v>-172910.78815747867</v>
      </c>
      <c r="Q1357" s="1">
        <v>1350</v>
      </c>
      <c r="R1357" s="176">
        <v>12231.908582542092</v>
      </c>
      <c r="S1357" s="176">
        <v>236308.52064302005</v>
      </c>
      <c r="T1357" s="176">
        <v>172563.10807360732</v>
      </c>
      <c r="U1357" s="176">
        <v>77937.482036700007</v>
      </c>
      <c r="V1357" s="2"/>
      <c r="W1357" s="176">
        <v>-41627.166554413852</v>
      </c>
      <c r="X1357" s="176">
        <v>-18262.372475653421</v>
      </c>
      <c r="Y1357" s="176">
        <v>-16726.389492498711</v>
      </c>
      <c r="Z1357" s="176">
        <v>-37129.60275143967</v>
      </c>
      <c r="AA1357" s="2"/>
      <c r="AB1357" s="175">
        <v>-54723.468549817509</v>
      </c>
      <c r="AC1357" s="175">
        <v>-177401.26576231886</v>
      </c>
      <c r="AD1357" s="175">
        <v>-150226.47815209487</v>
      </c>
      <c r="AE1357" s="175">
        <v>-172910.78815747867</v>
      </c>
    </row>
    <row r="1358" spans="1:31">
      <c r="A1358" s="1">
        <v>1351</v>
      </c>
      <c r="B1358" s="176">
        <f>'T Revenue'!B1355-'Year 0'!G$8+'Year 0'!G$122</f>
        <v>18681.547134160763</v>
      </c>
      <c r="C1358" s="176">
        <f>'T Revenue'!C1355-'Revenue Requirement'!C$4+'Revenue Requirement'!C$33</f>
        <v>238986.32576450636</v>
      </c>
      <c r="D1358" s="176">
        <f>'T Revenue'!D1355-'Revenue Requirement'!D$4+'Revenue Requirement'!D$33</f>
        <v>179285.25949471747</v>
      </c>
      <c r="E1358" s="176">
        <f>'T Revenue'!E1355-'Revenue Requirement'!E$4+'Revenue Requirement'!E$33</f>
        <v>137630.31760330079</v>
      </c>
      <c r="G1358" s="179" t="e">
        <f ca="1"/>
        <v>#NAME?</v>
      </c>
      <c r="H1358" s="179" t="e">
        <f ca="1"/>
        <v>#NAME?</v>
      </c>
      <c r="I1358" s="179" t="e">
        <f ca="1"/>
        <v>#NAME?</v>
      </c>
      <c r="J1358" s="179" t="e">
        <f ca="1"/>
        <v>#NAME?</v>
      </c>
      <c r="L1358" s="175">
        <f>NR_to_Cash!C$9</f>
        <v>-54723.468549817509</v>
      </c>
      <c r="M1358" s="175">
        <f>NR_to_Cash!D$9</f>
        <v>-177401.26576231886</v>
      </c>
      <c r="N1358" s="175">
        <f>NR_to_Cash!E$9</f>
        <v>-150226.47815209487</v>
      </c>
      <c r="O1358" s="175">
        <f>NR_to_Cash!F$9</f>
        <v>-172910.78815747867</v>
      </c>
      <c r="Q1358" s="1">
        <v>1351</v>
      </c>
      <c r="R1358" s="176">
        <v>18681.547134160763</v>
      </c>
      <c r="S1358" s="176">
        <v>238986.32576450636</v>
      </c>
      <c r="T1358" s="176">
        <v>179285.25949471747</v>
      </c>
      <c r="U1358" s="176">
        <v>137630.31760330079</v>
      </c>
      <c r="V1358" s="2"/>
      <c r="W1358" s="176">
        <v>-26438.469318785123</v>
      </c>
      <c r="X1358" s="176">
        <v>-7196.1212978379335</v>
      </c>
      <c r="Y1358" s="176">
        <v>-10216.798144855304</v>
      </c>
      <c r="Z1358" s="176">
        <v>18472.447863735491</v>
      </c>
      <c r="AA1358" s="2"/>
      <c r="AB1358" s="175">
        <v>-54723.468549817509</v>
      </c>
      <c r="AC1358" s="175">
        <v>-177401.26576231886</v>
      </c>
      <c r="AD1358" s="175">
        <v>-150226.47815209487</v>
      </c>
      <c r="AE1358" s="175">
        <v>-172910.78815747867</v>
      </c>
    </row>
    <row r="1359" spans="1:31">
      <c r="A1359" s="1">
        <v>1352</v>
      </c>
      <c r="B1359" s="176">
        <f>'T Revenue'!B1356-'Year 0'!G$8+'Year 0'!G$122</f>
        <v>1021.8954988687765</v>
      </c>
      <c r="C1359" s="176">
        <f>'T Revenue'!C1356-'Revenue Requirement'!C$4+'Revenue Requirement'!C$33</f>
        <v>266697.80707427324</v>
      </c>
      <c r="D1359" s="176">
        <f>'T Revenue'!D1356-'Revenue Requirement'!D$4+'Revenue Requirement'!D$33</f>
        <v>163376.44669270562</v>
      </c>
      <c r="E1359" s="176">
        <f>'T Revenue'!E1356-'Revenue Requirement'!E$4+'Revenue Requirement'!E$33</f>
        <v>167072.12820983864</v>
      </c>
      <c r="G1359" s="179" t="e">
        <f ca="1"/>
        <v>#NAME?</v>
      </c>
      <c r="H1359" s="179" t="e">
        <f ca="1"/>
        <v>#NAME?</v>
      </c>
      <c r="I1359" s="179" t="e">
        <f ca="1"/>
        <v>#NAME?</v>
      </c>
      <c r="J1359" s="179" t="e">
        <f ca="1"/>
        <v>#NAME?</v>
      </c>
      <c r="L1359" s="175">
        <f>NR_to_Cash!C$9</f>
        <v>-54723.468549817509</v>
      </c>
      <c r="M1359" s="175">
        <f>NR_to_Cash!D$9</f>
        <v>-177401.26576231886</v>
      </c>
      <c r="N1359" s="175">
        <f>NR_to_Cash!E$9</f>
        <v>-150226.47815209487</v>
      </c>
      <c r="O1359" s="175">
        <f>NR_to_Cash!F$9</f>
        <v>-172910.78815747867</v>
      </c>
      <c r="Q1359" s="1">
        <v>1352</v>
      </c>
      <c r="R1359" s="176">
        <v>1021.8954988687765</v>
      </c>
      <c r="S1359" s="176">
        <v>266697.80707427324</v>
      </c>
      <c r="T1359" s="176">
        <v>163376.44669270562</v>
      </c>
      <c r="U1359" s="176">
        <v>167072.12820983864</v>
      </c>
      <c r="V1359" s="2"/>
      <c r="W1359" s="176">
        <v>-1590.7069500876823</v>
      </c>
      <c r="X1359" s="176">
        <v>3093.4813300860114</v>
      </c>
      <c r="Y1359" s="176">
        <v>-50695.304639430717</v>
      </c>
      <c r="Z1359" s="176">
        <v>-25437.827038107673</v>
      </c>
      <c r="AA1359" s="2"/>
      <c r="AB1359" s="175">
        <v>-54723.468549817509</v>
      </c>
      <c r="AC1359" s="175">
        <v>-177401.26576231886</v>
      </c>
      <c r="AD1359" s="175">
        <v>-150226.47815209487</v>
      </c>
      <c r="AE1359" s="175">
        <v>-172910.78815747867</v>
      </c>
    </row>
    <row r="1360" spans="1:31">
      <c r="A1360" s="1">
        <v>1353</v>
      </c>
      <c r="B1360" s="176">
        <f>'T Revenue'!B1357-'Year 0'!G$8+'Year 0'!G$122</f>
        <v>34241.743032014696</v>
      </c>
      <c r="C1360" s="176">
        <f>'T Revenue'!C1357-'Revenue Requirement'!C$4+'Revenue Requirement'!C$33</f>
        <v>241714.87581644277</v>
      </c>
      <c r="D1360" s="176">
        <f>'T Revenue'!D1357-'Revenue Requirement'!D$4+'Revenue Requirement'!D$33</f>
        <v>218699.10532409954</v>
      </c>
      <c r="E1360" s="176">
        <f>'T Revenue'!E1357-'Revenue Requirement'!E$4+'Revenue Requirement'!E$33</f>
        <v>105721.60870058439</v>
      </c>
      <c r="G1360" s="179" t="e">
        <f ca="1"/>
        <v>#NAME?</v>
      </c>
      <c r="H1360" s="179" t="e">
        <f ca="1"/>
        <v>#NAME?</v>
      </c>
      <c r="I1360" s="179" t="e">
        <f ca="1"/>
        <v>#NAME?</v>
      </c>
      <c r="J1360" s="179" t="e">
        <f ca="1"/>
        <v>#NAME?</v>
      </c>
      <c r="L1360" s="175">
        <f>NR_to_Cash!C$9</f>
        <v>-54723.468549817509</v>
      </c>
      <c r="M1360" s="175">
        <f>NR_to_Cash!D$9</f>
        <v>-177401.26576231886</v>
      </c>
      <c r="N1360" s="175">
        <f>NR_to_Cash!E$9</f>
        <v>-150226.47815209487</v>
      </c>
      <c r="O1360" s="175">
        <f>NR_to_Cash!F$9</f>
        <v>-172910.78815747867</v>
      </c>
      <c r="Q1360" s="1">
        <v>1353</v>
      </c>
      <c r="R1360" s="176">
        <v>34241.743032014696</v>
      </c>
      <c r="S1360" s="176">
        <v>241714.87581644277</v>
      </c>
      <c r="T1360" s="176">
        <v>218699.10532409954</v>
      </c>
      <c r="U1360" s="176">
        <v>105721.60870058439</v>
      </c>
      <c r="V1360" s="2"/>
      <c r="W1360" s="176">
        <v>-15909.304523648461</v>
      </c>
      <c r="X1360" s="176">
        <v>-12381.260686870664</v>
      </c>
      <c r="Y1360" s="176">
        <v>24440.76925439667</v>
      </c>
      <c r="Z1360" s="176">
        <v>13135.783893799409</v>
      </c>
      <c r="AA1360" s="2"/>
      <c r="AB1360" s="175">
        <v>-54723.468549817509</v>
      </c>
      <c r="AC1360" s="175">
        <v>-177401.26576231886</v>
      </c>
      <c r="AD1360" s="175">
        <v>-150226.47815209487</v>
      </c>
      <c r="AE1360" s="175">
        <v>-172910.78815747867</v>
      </c>
    </row>
    <row r="1361" spans="1:31">
      <c r="A1361" s="1">
        <v>1354</v>
      </c>
      <c r="B1361" s="176">
        <f>'T Revenue'!B1358-'Year 0'!G$8+'Year 0'!G$122</f>
        <v>-16039.043186580762</v>
      </c>
      <c r="C1361" s="176">
        <f>'T Revenue'!C1358-'Revenue Requirement'!C$4+'Revenue Requirement'!C$33</f>
        <v>206245.26714586583</v>
      </c>
      <c r="D1361" s="176">
        <f>'T Revenue'!D1358-'Revenue Requirement'!D$4+'Revenue Requirement'!D$33</f>
        <v>107905.32472179341</v>
      </c>
      <c r="E1361" s="176">
        <f>'T Revenue'!E1358-'Revenue Requirement'!E$4+'Revenue Requirement'!E$33</f>
        <v>37683.862959034275</v>
      </c>
      <c r="G1361" s="179" t="e">
        <f ca="1"/>
        <v>#NAME?</v>
      </c>
      <c r="H1361" s="179" t="e">
        <f ca="1"/>
        <v>#NAME?</v>
      </c>
      <c r="I1361" s="179" t="e">
        <f ca="1"/>
        <v>#NAME?</v>
      </c>
      <c r="J1361" s="179" t="e">
        <f ca="1"/>
        <v>#NAME?</v>
      </c>
      <c r="L1361" s="175">
        <f>NR_to_Cash!C$9</f>
        <v>-54723.468549817509</v>
      </c>
      <c r="M1361" s="175">
        <f>NR_to_Cash!D$9</f>
        <v>-177401.26576231886</v>
      </c>
      <c r="N1361" s="175">
        <f>NR_to_Cash!E$9</f>
        <v>-150226.47815209487</v>
      </c>
      <c r="O1361" s="175">
        <f>NR_to_Cash!F$9</f>
        <v>-172910.78815747867</v>
      </c>
      <c r="Q1361" s="1">
        <v>1354</v>
      </c>
      <c r="R1361" s="176">
        <v>-16039.043186580762</v>
      </c>
      <c r="S1361" s="176">
        <v>206245.26714586583</v>
      </c>
      <c r="T1361" s="176">
        <v>107905.32472179341</v>
      </c>
      <c r="U1361" s="176">
        <v>37683.862959034275</v>
      </c>
      <c r="V1361" s="2"/>
      <c r="W1361" s="176">
        <v>-21308.5387830002</v>
      </c>
      <c r="X1361" s="176">
        <v>-30307.547795655439</v>
      </c>
      <c r="Y1361" s="176">
        <v>-29172.992617658107</v>
      </c>
      <c r="Z1361" s="176">
        <v>-23375.073310022475</v>
      </c>
      <c r="AA1361" s="2"/>
      <c r="AB1361" s="175">
        <v>-54723.468549817509</v>
      </c>
      <c r="AC1361" s="175">
        <v>-177401.26576231886</v>
      </c>
      <c r="AD1361" s="175">
        <v>-150226.47815209487</v>
      </c>
      <c r="AE1361" s="175">
        <v>-172910.78815747867</v>
      </c>
    </row>
    <row r="1362" spans="1:31">
      <c r="A1362" s="1">
        <v>1355</v>
      </c>
      <c r="B1362" s="176">
        <f>'T Revenue'!B1359-'Year 0'!G$8+'Year 0'!G$122</f>
        <v>-692.60789473750629</v>
      </c>
      <c r="C1362" s="176">
        <f>'T Revenue'!C1359-'Revenue Requirement'!C$4+'Revenue Requirement'!C$33</f>
        <v>237973.62270038156</v>
      </c>
      <c r="D1362" s="176">
        <f>'T Revenue'!D1359-'Revenue Requirement'!D$4+'Revenue Requirement'!D$33</f>
        <v>155890.64047393622</v>
      </c>
      <c r="E1362" s="176">
        <f>'T Revenue'!E1359-'Revenue Requirement'!E$4+'Revenue Requirement'!E$33</f>
        <v>183212.23186049704</v>
      </c>
      <c r="G1362" s="179" t="e">
        <f ca="1"/>
        <v>#NAME?</v>
      </c>
      <c r="H1362" s="179" t="e">
        <f ca="1"/>
        <v>#NAME?</v>
      </c>
      <c r="I1362" s="179" t="e">
        <f ca="1"/>
        <v>#NAME?</v>
      </c>
      <c r="J1362" s="179" t="e">
        <f ca="1"/>
        <v>#NAME?</v>
      </c>
      <c r="L1362" s="175">
        <f>NR_to_Cash!C$9</f>
        <v>-54723.468549817509</v>
      </c>
      <c r="M1362" s="175">
        <f>NR_to_Cash!D$9</f>
        <v>-177401.26576231886</v>
      </c>
      <c r="N1362" s="175">
        <f>NR_to_Cash!E$9</f>
        <v>-150226.47815209487</v>
      </c>
      <c r="O1362" s="175">
        <f>NR_to_Cash!F$9</f>
        <v>-172910.78815747867</v>
      </c>
      <c r="Q1362" s="1">
        <v>1355</v>
      </c>
      <c r="R1362" s="176">
        <v>-692.60789473750629</v>
      </c>
      <c r="S1362" s="176">
        <v>237973.62270038156</v>
      </c>
      <c r="T1362" s="176">
        <v>155890.64047393622</v>
      </c>
      <c r="U1362" s="176">
        <v>183212.23186049704</v>
      </c>
      <c r="V1362" s="2"/>
      <c r="W1362" s="176">
        <v>-25893.983936425997</v>
      </c>
      <c r="X1362" s="176">
        <v>-11272.884484196315</v>
      </c>
      <c r="Y1362" s="176">
        <v>-54372.680414678995</v>
      </c>
      <c r="Z1362" s="176">
        <v>-903.08541339728981</v>
      </c>
      <c r="AA1362" s="2"/>
      <c r="AB1362" s="175">
        <v>-54723.468549817509</v>
      </c>
      <c r="AC1362" s="175">
        <v>-177401.26576231886</v>
      </c>
      <c r="AD1362" s="175">
        <v>-150226.47815209487</v>
      </c>
      <c r="AE1362" s="175">
        <v>-172910.78815747867</v>
      </c>
    </row>
    <row r="1363" spans="1:31">
      <c r="A1363" s="1">
        <v>1356</v>
      </c>
      <c r="B1363" s="176">
        <f>'T Revenue'!B1360-'Year 0'!G$8+'Year 0'!G$122</f>
        <v>-1749.940193651244</v>
      </c>
      <c r="C1363" s="176">
        <f>'T Revenue'!C1360-'Revenue Requirement'!C$4+'Revenue Requirement'!C$33</f>
        <v>212053.41411667923</v>
      </c>
      <c r="D1363" s="176">
        <f>'T Revenue'!D1360-'Revenue Requirement'!D$4+'Revenue Requirement'!D$33</f>
        <v>159985.80576949427</v>
      </c>
      <c r="E1363" s="176">
        <f>'T Revenue'!E1360-'Revenue Requirement'!E$4+'Revenue Requirement'!E$33</f>
        <v>63959.247335317079</v>
      </c>
      <c r="G1363" s="179" t="e">
        <f ca="1"/>
        <v>#NAME?</v>
      </c>
      <c r="H1363" s="179" t="e">
        <f ca="1"/>
        <v>#NAME?</v>
      </c>
      <c r="I1363" s="179" t="e">
        <f ca="1"/>
        <v>#NAME?</v>
      </c>
      <c r="J1363" s="179" t="e">
        <f ca="1"/>
        <v>#NAME?</v>
      </c>
      <c r="L1363" s="175">
        <f>NR_to_Cash!C$9</f>
        <v>-54723.468549817509</v>
      </c>
      <c r="M1363" s="175">
        <f>NR_to_Cash!D$9</f>
        <v>-177401.26576231886</v>
      </c>
      <c r="N1363" s="175">
        <f>NR_to_Cash!E$9</f>
        <v>-150226.47815209487</v>
      </c>
      <c r="O1363" s="175">
        <f>NR_to_Cash!F$9</f>
        <v>-172910.78815747867</v>
      </c>
      <c r="Q1363" s="1">
        <v>1356</v>
      </c>
      <c r="R1363" s="176">
        <v>-1749.940193651244</v>
      </c>
      <c r="S1363" s="176">
        <v>212053.41411667923</v>
      </c>
      <c r="T1363" s="176">
        <v>159985.80576949427</v>
      </c>
      <c r="U1363" s="176">
        <v>63959.247335317079</v>
      </c>
      <c r="V1363" s="2"/>
      <c r="W1363" s="176">
        <v>21248.444498706609</v>
      </c>
      <c r="X1363" s="176">
        <v>-18983.98963314062</v>
      </c>
      <c r="Y1363" s="176">
        <v>-22728.597135793651</v>
      </c>
      <c r="Z1363" s="176">
        <v>-32975.272784057539</v>
      </c>
      <c r="AA1363" s="2"/>
      <c r="AB1363" s="175">
        <v>-54723.468549817509</v>
      </c>
      <c r="AC1363" s="175">
        <v>-177401.26576231886</v>
      </c>
      <c r="AD1363" s="175">
        <v>-150226.47815209487</v>
      </c>
      <c r="AE1363" s="175">
        <v>-172910.78815747867</v>
      </c>
    </row>
    <row r="1364" spans="1:31">
      <c r="A1364" s="1">
        <v>1357</v>
      </c>
      <c r="B1364" s="176">
        <f>'T Revenue'!B1361-'Year 0'!G$8+'Year 0'!G$122</f>
        <v>8728.2354086793493</v>
      </c>
      <c r="C1364" s="176">
        <f>'T Revenue'!C1361-'Revenue Requirement'!C$4+'Revenue Requirement'!C$33</f>
        <v>276427.29823633819</v>
      </c>
      <c r="D1364" s="176">
        <f>'T Revenue'!D1361-'Revenue Requirement'!D$4+'Revenue Requirement'!D$33</f>
        <v>180950.5869672515</v>
      </c>
      <c r="E1364" s="176">
        <f>'T Revenue'!E1361-'Revenue Requirement'!E$4+'Revenue Requirement'!E$33</f>
        <v>124378.17858292325</v>
      </c>
      <c r="G1364" s="179" t="e">
        <f ca="1"/>
        <v>#NAME?</v>
      </c>
      <c r="H1364" s="179" t="e">
        <f ca="1"/>
        <v>#NAME?</v>
      </c>
      <c r="I1364" s="179" t="e">
        <f ca="1"/>
        <v>#NAME?</v>
      </c>
      <c r="J1364" s="179" t="e">
        <f ca="1"/>
        <v>#NAME?</v>
      </c>
      <c r="L1364" s="175">
        <f>NR_to_Cash!C$9</f>
        <v>-54723.468549817509</v>
      </c>
      <c r="M1364" s="175">
        <f>NR_to_Cash!D$9</f>
        <v>-177401.26576231886</v>
      </c>
      <c r="N1364" s="175">
        <f>NR_to_Cash!E$9</f>
        <v>-150226.47815209487</v>
      </c>
      <c r="O1364" s="175">
        <f>NR_to_Cash!F$9</f>
        <v>-172910.78815747867</v>
      </c>
      <c r="Q1364" s="1">
        <v>1357</v>
      </c>
      <c r="R1364" s="176">
        <v>8728.2354086793493</v>
      </c>
      <c r="S1364" s="176">
        <v>276427.29823633819</v>
      </c>
      <c r="T1364" s="176">
        <v>180950.5869672515</v>
      </c>
      <c r="U1364" s="176">
        <v>124378.17858292325</v>
      </c>
      <c r="V1364" s="2"/>
      <c r="W1364" s="176">
        <v>-47156.637656886131</v>
      </c>
      <c r="X1364" s="176">
        <v>1771.6445010106545</v>
      </c>
      <c r="Y1364" s="176">
        <v>-50991.339726135368</v>
      </c>
      <c r="Z1364" s="176">
        <v>-44599.525603902992</v>
      </c>
      <c r="AA1364" s="2"/>
      <c r="AB1364" s="175">
        <v>-54723.468549817509</v>
      </c>
      <c r="AC1364" s="175">
        <v>-177401.26576231886</v>
      </c>
      <c r="AD1364" s="175">
        <v>-150226.47815209487</v>
      </c>
      <c r="AE1364" s="175">
        <v>-172910.78815747867</v>
      </c>
    </row>
    <row r="1365" spans="1:31">
      <c r="A1365" s="1">
        <v>1358</v>
      </c>
      <c r="B1365" s="176">
        <f>'T Revenue'!B1362-'Year 0'!G$8+'Year 0'!G$122</f>
        <v>242.67039827816188</v>
      </c>
      <c r="C1365" s="176">
        <f>'T Revenue'!C1362-'Revenue Requirement'!C$4+'Revenue Requirement'!C$33</f>
        <v>207860.6314292138</v>
      </c>
      <c r="D1365" s="176">
        <f>'T Revenue'!D1362-'Revenue Requirement'!D$4+'Revenue Requirement'!D$33</f>
        <v>159227.76145898621</v>
      </c>
      <c r="E1365" s="176">
        <f>'T Revenue'!E1362-'Revenue Requirement'!E$4+'Revenue Requirement'!E$33</f>
        <v>130145.51143551944</v>
      </c>
      <c r="G1365" s="179" t="e">
        <f ca="1"/>
        <v>#NAME?</v>
      </c>
      <c r="H1365" s="179" t="e">
        <f ca="1"/>
        <v>#NAME?</v>
      </c>
      <c r="I1365" s="179" t="e">
        <f ca="1"/>
        <v>#NAME?</v>
      </c>
      <c r="J1365" s="179" t="e">
        <f ca="1"/>
        <v>#NAME?</v>
      </c>
      <c r="L1365" s="175">
        <f>NR_to_Cash!C$9</f>
        <v>-54723.468549817509</v>
      </c>
      <c r="M1365" s="175">
        <f>NR_to_Cash!D$9</f>
        <v>-177401.26576231886</v>
      </c>
      <c r="N1365" s="175">
        <f>NR_to_Cash!E$9</f>
        <v>-150226.47815209487</v>
      </c>
      <c r="O1365" s="175">
        <f>NR_to_Cash!F$9</f>
        <v>-172910.78815747867</v>
      </c>
      <c r="Q1365" s="1">
        <v>1358</v>
      </c>
      <c r="R1365" s="176">
        <v>242.67039827816188</v>
      </c>
      <c r="S1365" s="176">
        <v>207860.6314292138</v>
      </c>
      <c r="T1365" s="176">
        <v>159227.76145898621</v>
      </c>
      <c r="U1365" s="176">
        <v>130145.51143551944</v>
      </c>
      <c r="V1365" s="2"/>
      <c r="W1365" s="176">
        <v>-40079.231464346405</v>
      </c>
      <c r="X1365" s="176">
        <v>-6486.2116390333977</v>
      </c>
      <c r="Y1365" s="176">
        <v>-49425.508999714162</v>
      </c>
      <c r="Z1365" s="176">
        <v>-7860.3738907731604</v>
      </c>
      <c r="AA1365" s="2"/>
      <c r="AB1365" s="175">
        <v>-54723.468549817509</v>
      </c>
      <c r="AC1365" s="175">
        <v>-177401.26576231886</v>
      </c>
      <c r="AD1365" s="175">
        <v>-150226.47815209487</v>
      </c>
      <c r="AE1365" s="175">
        <v>-172910.78815747867</v>
      </c>
    </row>
    <row r="1366" spans="1:31">
      <c r="A1366" s="1">
        <v>1359</v>
      </c>
      <c r="B1366" s="176">
        <f>'T Revenue'!B1363-'Year 0'!G$8+'Year 0'!G$122</f>
        <v>7270.6566003505141</v>
      </c>
      <c r="C1366" s="176">
        <f>'T Revenue'!C1363-'Revenue Requirement'!C$4+'Revenue Requirement'!C$33</f>
        <v>270553.72246667324</v>
      </c>
      <c r="D1366" s="176">
        <f>'T Revenue'!D1363-'Revenue Requirement'!D$4+'Revenue Requirement'!D$33</f>
        <v>147002.48764182045</v>
      </c>
      <c r="E1366" s="176">
        <f>'T Revenue'!E1363-'Revenue Requirement'!E$4+'Revenue Requirement'!E$33</f>
        <v>129665.06141368602</v>
      </c>
      <c r="G1366" s="179" t="e">
        <f ca="1"/>
        <v>#NAME?</v>
      </c>
      <c r="H1366" s="179" t="e">
        <f ca="1"/>
        <v>#NAME?</v>
      </c>
      <c r="I1366" s="179" t="e">
        <f ca="1"/>
        <v>#NAME?</v>
      </c>
      <c r="J1366" s="179" t="e">
        <f ca="1"/>
        <v>#NAME?</v>
      </c>
      <c r="L1366" s="175">
        <f>NR_to_Cash!C$9</f>
        <v>-54723.468549817509</v>
      </c>
      <c r="M1366" s="175">
        <f>NR_to_Cash!D$9</f>
        <v>-177401.26576231886</v>
      </c>
      <c r="N1366" s="175">
        <f>NR_to_Cash!E$9</f>
        <v>-150226.47815209487</v>
      </c>
      <c r="O1366" s="175">
        <f>NR_to_Cash!F$9</f>
        <v>-172910.78815747867</v>
      </c>
      <c r="Q1366" s="1">
        <v>1359</v>
      </c>
      <c r="R1366" s="176">
        <v>7270.6566003505141</v>
      </c>
      <c r="S1366" s="176">
        <v>270553.72246667324</v>
      </c>
      <c r="T1366" s="176">
        <v>147002.48764182045</v>
      </c>
      <c r="U1366" s="176">
        <v>129665.06141368602</v>
      </c>
      <c r="V1366" s="2"/>
      <c r="W1366" s="176">
        <v>-59170.865865754778</v>
      </c>
      <c r="X1366" s="176">
        <v>8795.9897586354055</v>
      </c>
      <c r="Y1366" s="176">
        <v>-22077.976997233462</v>
      </c>
      <c r="Z1366" s="176">
        <v>-46963.717440046603</v>
      </c>
      <c r="AA1366" s="2"/>
      <c r="AB1366" s="175">
        <v>-54723.468549817509</v>
      </c>
      <c r="AC1366" s="175">
        <v>-177401.26576231886</v>
      </c>
      <c r="AD1366" s="175">
        <v>-150226.47815209487</v>
      </c>
      <c r="AE1366" s="175">
        <v>-172910.78815747867</v>
      </c>
    </row>
    <row r="1367" spans="1:31">
      <c r="A1367" s="1">
        <v>1360</v>
      </c>
      <c r="B1367" s="176">
        <f>'T Revenue'!B1364-'Year 0'!G$8+'Year 0'!G$122</f>
        <v>-14225.809888152871</v>
      </c>
      <c r="C1367" s="176">
        <f>'T Revenue'!C1364-'Revenue Requirement'!C$4+'Revenue Requirement'!C$33</f>
        <v>208183.95999912056</v>
      </c>
      <c r="D1367" s="176">
        <f>'T Revenue'!D1364-'Revenue Requirement'!D$4+'Revenue Requirement'!D$33</f>
        <v>145151.32960179006</v>
      </c>
      <c r="E1367" s="176">
        <f>'T Revenue'!E1364-'Revenue Requirement'!E$4+'Revenue Requirement'!E$33</f>
        <v>86819.186899255961</v>
      </c>
      <c r="G1367" s="179" t="e">
        <f ca="1"/>
        <v>#NAME?</v>
      </c>
      <c r="H1367" s="179" t="e">
        <f ca="1"/>
        <v>#NAME?</v>
      </c>
      <c r="I1367" s="179" t="e">
        <f ca="1"/>
        <v>#NAME?</v>
      </c>
      <c r="J1367" s="179" t="e">
        <f ca="1"/>
        <v>#NAME?</v>
      </c>
      <c r="L1367" s="175">
        <f>NR_to_Cash!C$9</f>
        <v>-54723.468549817509</v>
      </c>
      <c r="M1367" s="175">
        <f>NR_to_Cash!D$9</f>
        <v>-177401.26576231886</v>
      </c>
      <c r="N1367" s="175">
        <f>NR_to_Cash!E$9</f>
        <v>-150226.47815209487</v>
      </c>
      <c r="O1367" s="175">
        <f>NR_to_Cash!F$9</f>
        <v>-172910.78815747867</v>
      </c>
      <c r="Q1367" s="1">
        <v>1360</v>
      </c>
      <c r="R1367" s="176">
        <v>-14225.809888152871</v>
      </c>
      <c r="S1367" s="176">
        <v>208183.95999912056</v>
      </c>
      <c r="T1367" s="176">
        <v>145151.32960179006</v>
      </c>
      <c r="U1367" s="176">
        <v>86819.186899255961</v>
      </c>
      <c r="V1367" s="2"/>
      <c r="W1367" s="176">
        <v>-36083.506444567582</v>
      </c>
      <c r="X1367" s="176">
        <v>-39394.227036552271</v>
      </c>
      <c r="Y1367" s="176">
        <v>3529.7016473109834</v>
      </c>
      <c r="Z1367" s="176">
        <v>-2013.6656368067488</v>
      </c>
      <c r="AA1367" s="2"/>
      <c r="AB1367" s="175">
        <v>-54723.468549817509</v>
      </c>
      <c r="AC1367" s="175">
        <v>-177401.26576231886</v>
      </c>
      <c r="AD1367" s="175">
        <v>-150226.47815209487</v>
      </c>
      <c r="AE1367" s="175">
        <v>-172910.78815747867</v>
      </c>
    </row>
    <row r="1368" spans="1:31">
      <c r="A1368" s="1">
        <v>1361</v>
      </c>
      <c r="B1368" s="176">
        <f>'T Revenue'!B1365-'Year 0'!G$8+'Year 0'!G$122</f>
        <v>269.81647229054943</v>
      </c>
      <c r="C1368" s="176">
        <f>'T Revenue'!C1365-'Revenue Requirement'!C$4+'Revenue Requirement'!C$33</f>
        <v>252588.7228898101</v>
      </c>
      <c r="D1368" s="176">
        <f>'T Revenue'!D1365-'Revenue Requirement'!D$4+'Revenue Requirement'!D$33</f>
        <v>158919.39257098455</v>
      </c>
      <c r="E1368" s="176">
        <f>'T Revenue'!E1365-'Revenue Requirement'!E$4+'Revenue Requirement'!E$33</f>
        <v>88924.468687498942</v>
      </c>
      <c r="G1368" s="179" t="e">
        <f ca="1"/>
        <v>#NAME?</v>
      </c>
      <c r="H1368" s="179" t="e">
        <f ca="1"/>
        <v>#NAME?</v>
      </c>
      <c r="I1368" s="179" t="e">
        <f ca="1"/>
        <v>#NAME?</v>
      </c>
      <c r="J1368" s="179" t="e">
        <f ca="1"/>
        <v>#NAME?</v>
      </c>
      <c r="L1368" s="175">
        <f>NR_to_Cash!C$9</f>
        <v>-54723.468549817509</v>
      </c>
      <c r="M1368" s="175">
        <f>NR_to_Cash!D$9</f>
        <v>-177401.26576231886</v>
      </c>
      <c r="N1368" s="175">
        <f>NR_to_Cash!E$9</f>
        <v>-150226.47815209487</v>
      </c>
      <c r="O1368" s="175">
        <f>NR_to_Cash!F$9</f>
        <v>-172910.78815747867</v>
      </c>
      <c r="Q1368" s="1">
        <v>1361</v>
      </c>
      <c r="R1368" s="176">
        <v>269.81647229054943</v>
      </c>
      <c r="S1368" s="176">
        <v>252588.7228898101</v>
      </c>
      <c r="T1368" s="176">
        <v>158919.39257098455</v>
      </c>
      <c r="U1368" s="176">
        <v>88924.468687498942</v>
      </c>
      <c r="V1368" s="2"/>
      <c r="W1368" s="176">
        <v>-24954.762794534676</v>
      </c>
      <c r="X1368" s="176">
        <v>-18907.965376474662</v>
      </c>
      <c r="Y1368" s="176">
        <v>-24406.466406804277</v>
      </c>
      <c r="Z1368" s="176">
        <v>-24377.10884436639</v>
      </c>
      <c r="AA1368" s="2"/>
      <c r="AB1368" s="175">
        <v>-54723.468549817509</v>
      </c>
      <c r="AC1368" s="175">
        <v>-177401.26576231886</v>
      </c>
      <c r="AD1368" s="175">
        <v>-150226.47815209487</v>
      </c>
      <c r="AE1368" s="175">
        <v>-172910.78815747867</v>
      </c>
    </row>
    <row r="1369" spans="1:31">
      <c r="A1369" s="1">
        <v>1362</v>
      </c>
      <c r="B1369" s="176">
        <f>'T Revenue'!B1366-'Year 0'!G$8+'Year 0'!G$122</f>
        <v>-28529.094159256667</v>
      </c>
      <c r="C1369" s="176">
        <f>'T Revenue'!C1366-'Revenue Requirement'!C$4+'Revenue Requirement'!C$33</f>
        <v>241604.50369651825</v>
      </c>
      <c r="D1369" s="176">
        <f>'T Revenue'!D1366-'Revenue Requirement'!D$4+'Revenue Requirement'!D$33</f>
        <v>155769.01925730752</v>
      </c>
      <c r="E1369" s="176">
        <f>'T Revenue'!E1366-'Revenue Requirement'!E$4+'Revenue Requirement'!E$33</f>
        <v>89765.96758213616</v>
      </c>
      <c r="G1369" s="179" t="e">
        <f ca="1"/>
        <v>#NAME?</v>
      </c>
      <c r="H1369" s="179" t="e">
        <f ca="1"/>
        <v>#NAME?</v>
      </c>
      <c r="I1369" s="179" t="e">
        <f ca="1"/>
        <v>#NAME?</v>
      </c>
      <c r="J1369" s="179" t="e">
        <f ca="1"/>
        <v>#NAME?</v>
      </c>
      <c r="L1369" s="175">
        <f>NR_to_Cash!C$9</f>
        <v>-54723.468549817509</v>
      </c>
      <c r="M1369" s="175">
        <f>NR_to_Cash!D$9</f>
        <v>-177401.26576231886</v>
      </c>
      <c r="N1369" s="175">
        <f>NR_to_Cash!E$9</f>
        <v>-150226.47815209487</v>
      </c>
      <c r="O1369" s="175">
        <f>NR_to_Cash!F$9</f>
        <v>-172910.78815747867</v>
      </c>
      <c r="Q1369" s="1">
        <v>1362</v>
      </c>
      <c r="R1369" s="176">
        <v>-28529.094159256667</v>
      </c>
      <c r="S1369" s="176">
        <v>241604.50369651825</v>
      </c>
      <c r="T1369" s="176">
        <v>155769.01925730752</v>
      </c>
      <c r="U1369" s="176">
        <v>89765.96758213616</v>
      </c>
      <c r="V1369" s="2"/>
      <c r="W1369" s="176">
        <v>-27151.114143118029</v>
      </c>
      <c r="X1369" s="176">
        <v>-2409.5429794634692</v>
      </c>
      <c r="Y1369" s="176">
        <v>-9604.6401214820798</v>
      </c>
      <c r="Z1369" s="176">
        <v>-14394.933617933188</v>
      </c>
      <c r="AA1369" s="2"/>
      <c r="AB1369" s="175">
        <v>-54723.468549817509</v>
      </c>
      <c r="AC1369" s="175">
        <v>-177401.26576231886</v>
      </c>
      <c r="AD1369" s="175">
        <v>-150226.47815209487</v>
      </c>
      <c r="AE1369" s="175">
        <v>-172910.78815747867</v>
      </c>
    </row>
    <row r="1370" spans="1:31">
      <c r="A1370" s="1">
        <v>1363</v>
      </c>
      <c r="B1370" s="176">
        <f>'T Revenue'!B1367-'Year 0'!G$8+'Year 0'!G$122</f>
        <v>18078.170228999574</v>
      </c>
      <c r="C1370" s="176">
        <f>'T Revenue'!C1367-'Revenue Requirement'!C$4+'Revenue Requirement'!C$33</f>
        <v>212941.61711457465</v>
      </c>
      <c r="D1370" s="176">
        <f>'T Revenue'!D1367-'Revenue Requirement'!D$4+'Revenue Requirement'!D$33</f>
        <v>143723.05914153485</v>
      </c>
      <c r="E1370" s="176">
        <f>'T Revenue'!E1367-'Revenue Requirement'!E$4+'Revenue Requirement'!E$33</f>
        <v>122402.67435351224</v>
      </c>
      <c r="G1370" s="179" t="e">
        <f ca="1"/>
        <v>#NAME?</v>
      </c>
      <c r="H1370" s="179" t="e">
        <f ca="1"/>
        <v>#NAME?</v>
      </c>
      <c r="I1370" s="179" t="e">
        <f ca="1"/>
        <v>#NAME?</v>
      </c>
      <c r="J1370" s="179" t="e">
        <f ca="1"/>
        <v>#NAME?</v>
      </c>
      <c r="L1370" s="175">
        <f>NR_to_Cash!C$9</f>
        <v>-54723.468549817509</v>
      </c>
      <c r="M1370" s="175">
        <f>NR_to_Cash!D$9</f>
        <v>-177401.26576231886</v>
      </c>
      <c r="N1370" s="175">
        <f>NR_to_Cash!E$9</f>
        <v>-150226.47815209487</v>
      </c>
      <c r="O1370" s="175">
        <f>NR_to_Cash!F$9</f>
        <v>-172910.78815747867</v>
      </c>
      <c r="Q1370" s="1">
        <v>1363</v>
      </c>
      <c r="R1370" s="176">
        <v>18078.170228999574</v>
      </c>
      <c r="S1370" s="176">
        <v>212941.61711457465</v>
      </c>
      <c r="T1370" s="176">
        <v>143723.05914153485</v>
      </c>
      <c r="U1370" s="176">
        <v>122402.67435351224</v>
      </c>
      <c r="V1370" s="2"/>
      <c r="W1370" s="176">
        <v>-2.4576831208541989</v>
      </c>
      <c r="X1370" s="176">
        <v>4368.3381395300385</v>
      </c>
      <c r="Y1370" s="176">
        <v>-29141.20405511721</v>
      </c>
      <c r="Z1370" s="176">
        <v>-7633.9998618832324</v>
      </c>
      <c r="AA1370" s="2"/>
      <c r="AB1370" s="175">
        <v>-54723.468549817509</v>
      </c>
      <c r="AC1370" s="175">
        <v>-177401.26576231886</v>
      </c>
      <c r="AD1370" s="175">
        <v>-150226.47815209487</v>
      </c>
      <c r="AE1370" s="175">
        <v>-172910.78815747867</v>
      </c>
    </row>
    <row r="1371" spans="1:31">
      <c r="A1371" s="1">
        <v>1364</v>
      </c>
      <c r="B1371" s="176">
        <f>'T Revenue'!B1368-'Year 0'!G$8+'Year 0'!G$122</f>
        <v>-1325.3772540369537</v>
      </c>
      <c r="C1371" s="176">
        <f>'T Revenue'!C1368-'Revenue Requirement'!C$4+'Revenue Requirement'!C$33</f>
        <v>212151.80337646347</v>
      </c>
      <c r="D1371" s="176">
        <f>'T Revenue'!D1368-'Revenue Requirement'!D$4+'Revenue Requirement'!D$33</f>
        <v>143201.78395351791</v>
      </c>
      <c r="E1371" s="176">
        <f>'T Revenue'!E1368-'Revenue Requirement'!E$4+'Revenue Requirement'!E$33</f>
        <v>73365.857291468652</v>
      </c>
      <c r="G1371" s="179" t="e">
        <f ca="1"/>
        <v>#NAME?</v>
      </c>
      <c r="H1371" s="179" t="e">
        <f ca="1"/>
        <v>#NAME?</v>
      </c>
      <c r="I1371" s="179" t="e">
        <f ca="1"/>
        <v>#NAME?</v>
      </c>
      <c r="J1371" s="179" t="e">
        <f ca="1"/>
        <v>#NAME?</v>
      </c>
      <c r="L1371" s="175">
        <f>NR_to_Cash!C$9</f>
        <v>-54723.468549817509</v>
      </c>
      <c r="M1371" s="175">
        <f>NR_to_Cash!D$9</f>
        <v>-177401.26576231886</v>
      </c>
      <c r="N1371" s="175">
        <f>NR_to_Cash!E$9</f>
        <v>-150226.47815209487</v>
      </c>
      <c r="O1371" s="175">
        <f>NR_to_Cash!F$9</f>
        <v>-172910.78815747867</v>
      </c>
      <c r="Q1371" s="1">
        <v>1364</v>
      </c>
      <c r="R1371" s="176">
        <v>-1325.3772540369537</v>
      </c>
      <c r="S1371" s="176">
        <v>212151.80337646347</v>
      </c>
      <c r="T1371" s="176">
        <v>143201.78395351791</v>
      </c>
      <c r="U1371" s="176">
        <v>73365.857291468652</v>
      </c>
      <c r="V1371" s="2"/>
      <c r="W1371" s="176">
        <v>-29781.288659471436</v>
      </c>
      <c r="X1371" s="176">
        <v>-11706.499971339479</v>
      </c>
      <c r="Y1371" s="176">
        <v>-3607.7802242019679</v>
      </c>
      <c r="Z1371" s="176">
        <v>-19498.568521344103</v>
      </c>
      <c r="AA1371" s="2"/>
      <c r="AB1371" s="175">
        <v>-54723.468549817509</v>
      </c>
      <c r="AC1371" s="175">
        <v>-177401.26576231886</v>
      </c>
      <c r="AD1371" s="175">
        <v>-150226.47815209487</v>
      </c>
      <c r="AE1371" s="175">
        <v>-172910.78815747867</v>
      </c>
    </row>
    <row r="1372" spans="1:31">
      <c r="A1372" s="1">
        <v>1365</v>
      </c>
      <c r="B1372" s="176">
        <f>'T Revenue'!B1369-'Year 0'!G$8+'Year 0'!G$122</f>
        <v>26355.391519344412</v>
      </c>
      <c r="C1372" s="176">
        <f>'T Revenue'!C1369-'Revenue Requirement'!C$4+'Revenue Requirement'!C$33</f>
        <v>221111.05147566576</v>
      </c>
      <c r="D1372" s="176">
        <f>'T Revenue'!D1369-'Revenue Requirement'!D$4+'Revenue Requirement'!D$33</f>
        <v>160381.80624394282</v>
      </c>
      <c r="E1372" s="176">
        <f>'T Revenue'!E1369-'Revenue Requirement'!E$4+'Revenue Requirement'!E$33</f>
        <v>133302.8709050084</v>
      </c>
      <c r="G1372" s="179" t="e">
        <f ca="1"/>
        <v>#NAME?</v>
      </c>
      <c r="H1372" s="179" t="e">
        <f ca="1"/>
        <v>#NAME?</v>
      </c>
      <c r="I1372" s="179" t="e">
        <f ca="1"/>
        <v>#NAME?</v>
      </c>
      <c r="J1372" s="179" t="e">
        <f ca="1"/>
        <v>#NAME?</v>
      </c>
      <c r="L1372" s="175">
        <f>NR_to_Cash!C$9</f>
        <v>-54723.468549817509</v>
      </c>
      <c r="M1372" s="175">
        <f>NR_to_Cash!D$9</f>
        <v>-177401.26576231886</v>
      </c>
      <c r="N1372" s="175">
        <f>NR_to_Cash!E$9</f>
        <v>-150226.47815209487</v>
      </c>
      <c r="O1372" s="175">
        <f>NR_to_Cash!F$9</f>
        <v>-172910.78815747867</v>
      </c>
      <c r="Q1372" s="1">
        <v>1365</v>
      </c>
      <c r="R1372" s="176">
        <v>26355.391519344412</v>
      </c>
      <c r="S1372" s="176">
        <v>221111.05147566576</v>
      </c>
      <c r="T1372" s="176">
        <v>160381.80624394282</v>
      </c>
      <c r="U1372" s="176">
        <v>133302.8709050084</v>
      </c>
      <c r="V1372" s="2"/>
      <c r="W1372" s="176">
        <v>11972.548614079598</v>
      </c>
      <c r="X1372" s="176">
        <v>-22647.508402344538</v>
      </c>
      <c r="Y1372" s="176">
        <v>2658.0794280772097</v>
      </c>
      <c r="Z1372" s="176">
        <v>-31585.854797718581</v>
      </c>
      <c r="AA1372" s="2"/>
      <c r="AB1372" s="175">
        <v>-54723.468549817509</v>
      </c>
      <c r="AC1372" s="175">
        <v>-177401.26576231886</v>
      </c>
      <c r="AD1372" s="175">
        <v>-150226.47815209487</v>
      </c>
      <c r="AE1372" s="175">
        <v>-172910.78815747867</v>
      </c>
    </row>
    <row r="1373" spans="1:31">
      <c r="A1373" s="1">
        <v>1366</v>
      </c>
      <c r="B1373" s="176">
        <f>'T Revenue'!B1370-'Year 0'!G$8+'Year 0'!G$122</f>
        <v>-7926.2781654940918</v>
      </c>
      <c r="C1373" s="176">
        <f>'T Revenue'!C1370-'Revenue Requirement'!C$4+'Revenue Requirement'!C$33</f>
        <v>243540.96915631299</v>
      </c>
      <c r="D1373" s="176">
        <f>'T Revenue'!D1370-'Revenue Requirement'!D$4+'Revenue Requirement'!D$33</f>
        <v>163205.44694049703</v>
      </c>
      <c r="E1373" s="176">
        <f>'T Revenue'!E1370-'Revenue Requirement'!E$4+'Revenue Requirement'!E$33</f>
        <v>116949.90900379186</v>
      </c>
      <c r="G1373" s="179" t="e">
        <f ca="1"/>
        <v>#NAME?</v>
      </c>
      <c r="H1373" s="179" t="e">
        <f ca="1"/>
        <v>#NAME?</v>
      </c>
      <c r="I1373" s="179" t="e">
        <f ca="1"/>
        <v>#NAME?</v>
      </c>
      <c r="J1373" s="179" t="e">
        <f ca="1"/>
        <v>#NAME?</v>
      </c>
      <c r="L1373" s="175">
        <f>NR_to_Cash!C$9</f>
        <v>-54723.468549817509</v>
      </c>
      <c r="M1373" s="175">
        <f>NR_to_Cash!D$9</f>
        <v>-177401.26576231886</v>
      </c>
      <c r="N1373" s="175">
        <f>NR_to_Cash!E$9</f>
        <v>-150226.47815209487</v>
      </c>
      <c r="O1373" s="175">
        <f>NR_to_Cash!F$9</f>
        <v>-172910.78815747867</v>
      </c>
      <c r="Q1373" s="1">
        <v>1366</v>
      </c>
      <c r="R1373" s="176">
        <v>-7926.2781654940918</v>
      </c>
      <c r="S1373" s="176">
        <v>243540.96915631299</v>
      </c>
      <c r="T1373" s="176">
        <v>163205.44694049703</v>
      </c>
      <c r="U1373" s="176">
        <v>116949.90900379186</v>
      </c>
      <c r="V1373" s="2"/>
      <c r="W1373" s="176">
        <v>-31796.015787460841</v>
      </c>
      <c r="X1373" s="176">
        <v>8230.0503206015565</v>
      </c>
      <c r="Y1373" s="176">
        <v>-16488.71277448209</v>
      </c>
      <c r="Z1373" s="176">
        <v>-8160.9482387551107</v>
      </c>
      <c r="AA1373" s="2"/>
      <c r="AB1373" s="175">
        <v>-54723.468549817509</v>
      </c>
      <c r="AC1373" s="175">
        <v>-177401.26576231886</v>
      </c>
      <c r="AD1373" s="175">
        <v>-150226.47815209487</v>
      </c>
      <c r="AE1373" s="175">
        <v>-172910.78815747867</v>
      </c>
    </row>
    <row r="1374" spans="1:31">
      <c r="A1374" s="1">
        <v>1367</v>
      </c>
      <c r="B1374" s="176">
        <f>'T Revenue'!B1371-'Year 0'!G$8+'Year 0'!G$122</f>
        <v>13444.193678544136</v>
      </c>
      <c r="C1374" s="176">
        <f>'T Revenue'!C1371-'Revenue Requirement'!C$4+'Revenue Requirement'!C$33</f>
        <v>244783.89728633454</v>
      </c>
      <c r="D1374" s="176">
        <f>'T Revenue'!D1371-'Revenue Requirement'!D$4+'Revenue Requirement'!D$33</f>
        <v>184348.1920238419</v>
      </c>
      <c r="E1374" s="176">
        <f>'T Revenue'!E1371-'Revenue Requirement'!E$4+'Revenue Requirement'!E$33</f>
        <v>109671.97766108043</v>
      </c>
      <c r="G1374" s="179" t="e">
        <f ca="1"/>
        <v>#NAME?</v>
      </c>
      <c r="H1374" s="179" t="e">
        <f ca="1"/>
        <v>#NAME?</v>
      </c>
      <c r="I1374" s="179" t="e">
        <f ca="1"/>
        <v>#NAME?</v>
      </c>
      <c r="J1374" s="179" t="e">
        <f ca="1"/>
        <v>#NAME?</v>
      </c>
      <c r="L1374" s="175">
        <f>NR_to_Cash!C$9</f>
        <v>-54723.468549817509</v>
      </c>
      <c r="M1374" s="175">
        <f>NR_to_Cash!D$9</f>
        <v>-177401.26576231886</v>
      </c>
      <c r="N1374" s="175">
        <f>NR_to_Cash!E$9</f>
        <v>-150226.47815209487</v>
      </c>
      <c r="O1374" s="175">
        <f>NR_to_Cash!F$9</f>
        <v>-172910.78815747867</v>
      </c>
      <c r="Q1374" s="1">
        <v>1367</v>
      </c>
      <c r="R1374" s="176">
        <v>13444.193678544136</v>
      </c>
      <c r="S1374" s="176">
        <v>244783.89728633454</v>
      </c>
      <c r="T1374" s="176">
        <v>184348.1920238419</v>
      </c>
      <c r="U1374" s="176">
        <v>109671.97766108043</v>
      </c>
      <c r="V1374" s="2"/>
      <c r="W1374" s="176">
        <v>11994.583988340804</v>
      </c>
      <c r="X1374" s="176">
        <v>-34103.213200394297</v>
      </c>
      <c r="Y1374" s="176">
        <v>-12399.078278968576</v>
      </c>
      <c r="Z1374" s="176">
        <v>1021.0636470380705</v>
      </c>
      <c r="AA1374" s="2"/>
      <c r="AB1374" s="175">
        <v>-54723.468549817509</v>
      </c>
      <c r="AC1374" s="175">
        <v>-177401.26576231886</v>
      </c>
      <c r="AD1374" s="175">
        <v>-150226.47815209487</v>
      </c>
      <c r="AE1374" s="175">
        <v>-172910.78815747867</v>
      </c>
    </row>
    <row r="1375" spans="1:31">
      <c r="A1375" s="1">
        <v>1368</v>
      </c>
      <c r="B1375" s="176">
        <f>'T Revenue'!B1372-'Year 0'!G$8+'Year 0'!G$122</f>
        <v>35388.767366322922</v>
      </c>
      <c r="C1375" s="176">
        <f>'T Revenue'!C1372-'Revenue Requirement'!C$4+'Revenue Requirement'!C$33</f>
        <v>230533.94258822221</v>
      </c>
      <c r="D1375" s="176">
        <f>'T Revenue'!D1372-'Revenue Requirement'!D$4+'Revenue Requirement'!D$33</f>
        <v>190602.97864213516</v>
      </c>
      <c r="E1375" s="176">
        <f>'T Revenue'!E1372-'Revenue Requirement'!E$4+'Revenue Requirement'!E$33</f>
        <v>113150.22882386181</v>
      </c>
      <c r="G1375" s="179" t="e">
        <f ca="1"/>
        <v>#NAME?</v>
      </c>
      <c r="H1375" s="179" t="e">
        <f ca="1"/>
        <v>#NAME?</v>
      </c>
      <c r="I1375" s="179" t="e">
        <f ca="1"/>
        <v>#NAME?</v>
      </c>
      <c r="J1375" s="179" t="e">
        <f ca="1"/>
        <v>#NAME?</v>
      </c>
      <c r="L1375" s="175">
        <f>NR_to_Cash!C$9</f>
        <v>-54723.468549817509</v>
      </c>
      <c r="M1375" s="175">
        <f>NR_to_Cash!D$9</f>
        <v>-177401.26576231886</v>
      </c>
      <c r="N1375" s="175">
        <f>NR_to_Cash!E$9</f>
        <v>-150226.47815209487</v>
      </c>
      <c r="O1375" s="175">
        <f>NR_to_Cash!F$9</f>
        <v>-172910.78815747867</v>
      </c>
      <c r="Q1375" s="1">
        <v>1368</v>
      </c>
      <c r="R1375" s="176">
        <v>35388.767366322922</v>
      </c>
      <c r="S1375" s="176">
        <v>230533.94258822221</v>
      </c>
      <c r="T1375" s="176">
        <v>190602.97864213516</v>
      </c>
      <c r="U1375" s="176">
        <v>113150.22882386181</v>
      </c>
      <c r="V1375" s="2"/>
      <c r="W1375" s="176">
        <v>-36554.656898570596</v>
      </c>
      <c r="X1375" s="176">
        <v>787.27411383693106</v>
      </c>
      <c r="Y1375" s="176">
        <v>31900.648752541281</v>
      </c>
      <c r="Z1375" s="176">
        <v>-19679.503732967889</v>
      </c>
      <c r="AA1375" s="2"/>
      <c r="AB1375" s="175">
        <v>-54723.468549817509</v>
      </c>
      <c r="AC1375" s="175">
        <v>-177401.26576231886</v>
      </c>
      <c r="AD1375" s="175">
        <v>-150226.47815209487</v>
      </c>
      <c r="AE1375" s="175">
        <v>-172910.78815747867</v>
      </c>
    </row>
    <row r="1376" spans="1:31">
      <c r="A1376" s="1">
        <v>1369</v>
      </c>
      <c r="B1376" s="176">
        <f>'T Revenue'!B1373-'Year 0'!G$8+'Year 0'!G$122</f>
        <v>-22908.517017540522</v>
      </c>
      <c r="C1376" s="176">
        <f>'T Revenue'!C1373-'Revenue Requirement'!C$4+'Revenue Requirement'!C$33</f>
        <v>209013.27041732054</v>
      </c>
      <c r="D1376" s="176">
        <f>'T Revenue'!D1373-'Revenue Requirement'!D$4+'Revenue Requirement'!D$33</f>
        <v>132024.58111178107</v>
      </c>
      <c r="E1376" s="176">
        <f>'T Revenue'!E1373-'Revenue Requirement'!E$4+'Revenue Requirement'!E$33</f>
        <v>119059.83119671675</v>
      </c>
      <c r="G1376" s="179" t="e">
        <f ca="1"/>
        <v>#NAME?</v>
      </c>
      <c r="H1376" s="179" t="e">
        <f ca="1"/>
        <v>#NAME?</v>
      </c>
      <c r="I1376" s="179" t="e">
        <f ca="1"/>
        <v>#NAME?</v>
      </c>
      <c r="J1376" s="179" t="e">
        <f ca="1"/>
        <v>#NAME?</v>
      </c>
      <c r="L1376" s="175">
        <f>NR_to_Cash!C$9</f>
        <v>-54723.468549817509</v>
      </c>
      <c r="M1376" s="175">
        <f>NR_to_Cash!D$9</f>
        <v>-177401.26576231886</v>
      </c>
      <c r="N1376" s="175">
        <f>NR_to_Cash!E$9</f>
        <v>-150226.47815209487</v>
      </c>
      <c r="O1376" s="175">
        <f>NR_to_Cash!F$9</f>
        <v>-172910.78815747867</v>
      </c>
      <c r="Q1376" s="1">
        <v>1369</v>
      </c>
      <c r="R1376" s="176">
        <v>-22908.517017540522</v>
      </c>
      <c r="S1376" s="176">
        <v>209013.27041732054</v>
      </c>
      <c r="T1376" s="176">
        <v>132024.58111178107</v>
      </c>
      <c r="U1376" s="176">
        <v>119059.83119671675</v>
      </c>
      <c r="V1376" s="2"/>
      <c r="W1376" s="176">
        <v>3318.8176128010964</v>
      </c>
      <c r="X1376" s="176">
        <v>-19857.737847400596</v>
      </c>
      <c r="Y1376" s="176">
        <v>-17653.648153801216</v>
      </c>
      <c r="Z1376" s="176">
        <v>16635.013713247841</v>
      </c>
      <c r="AA1376" s="2"/>
      <c r="AB1376" s="175">
        <v>-54723.468549817509</v>
      </c>
      <c r="AC1376" s="175">
        <v>-177401.26576231886</v>
      </c>
      <c r="AD1376" s="175">
        <v>-150226.47815209487</v>
      </c>
      <c r="AE1376" s="175">
        <v>-172910.78815747867</v>
      </c>
    </row>
    <row r="1377" spans="1:31">
      <c r="A1377" s="1">
        <v>1370</v>
      </c>
      <c r="B1377" s="176">
        <f>'T Revenue'!B1374-'Year 0'!G$8+'Year 0'!G$122</f>
        <v>-3450.7414613985457</v>
      </c>
      <c r="C1377" s="176">
        <f>'T Revenue'!C1374-'Revenue Requirement'!C$4+'Revenue Requirement'!C$33</f>
        <v>248549.86344497837</v>
      </c>
      <c r="D1377" s="176">
        <f>'T Revenue'!D1374-'Revenue Requirement'!D$4+'Revenue Requirement'!D$33</f>
        <v>181319.74604896805</v>
      </c>
      <c r="E1377" s="176">
        <f>'T Revenue'!E1374-'Revenue Requirement'!E$4+'Revenue Requirement'!E$33</f>
        <v>121170.97871963913</v>
      </c>
      <c r="G1377" s="179" t="e">
        <f ca="1"/>
        <v>#NAME?</v>
      </c>
      <c r="H1377" s="179" t="e">
        <f ca="1"/>
        <v>#NAME?</v>
      </c>
      <c r="I1377" s="179" t="e">
        <f ca="1"/>
        <v>#NAME?</v>
      </c>
      <c r="J1377" s="179" t="e">
        <f ca="1"/>
        <v>#NAME?</v>
      </c>
      <c r="L1377" s="175">
        <f>NR_to_Cash!C$9</f>
        <v>-54723.468549817509</v>
      </c>
      <c r="M1377" s="175">
        <f>NR_to_Cash!D$9</f>
        <v>-177401.26576231886</v>
      </c>
      <c r="N1377" s="175">
        <f>NR_to_Cash!E$9</f>
        <v>-150226.47815209487</v>
      </c>
      <c r="O1377" s="175">
        <f>NR_to_Cash!F$9</f>
        <v>-172910.78815747867</v>
      </c>
      <c r="Q1377" s="1">
        <v>1370</v>
      </c>
      <c r="R1377" s="176">
        <v>-3450.7414613985457</v>
      </c>
      <c r="S1377" s="176">
        <v>248549.86344497837</v>
      </c>
      <c r="T1377" s="176">
        <v>181319.74604896805</v>
      </c>
      <c r="U1377" s="176">
        <v>121170.97871963913</v>
      </c>
      <c r="V1377" s="2"/>
      <c r="W1377" s="176">
        <v>-51131.753272339818</v>
      </c>
      <c r="X1377" s="176">
        <v>5668.9397625839338</v>
      </c>
      <c r="Y1377" s="176">
        <v>-35797.107166457223</v>
      </c>
      <c r="Z1377" s="176">
        <v>3882.5861981061753</v>
      </c>
      <c r="AA1377" s="2"/>
      <c r="AB1377" s="175">
        <v>-54723.468549817509</v>
      </c>
      <c r="AC1377" s="175">
        <v>-177401.26576231886</v>
      </c>
      <c r="AD1377" s="175">
        <v>-150226.47815209487</v>
      </c>
      <c r="AE1377" s="175">
        <v>-172910.78815747867</v>
      </c>
    </row>
    <row r="1378" spans="1:31">
      <c r="A1378" s="1">
        <v>1371</v>
      </c>
      <c r="B1378" s="176">
        <f>'T Revenue'!B1375-'Year 0'!G$8+'Year 0'!G$122</f>
        <v>1478.4383793380111</v>
      </c>
      <c r="C1378" s="176">
        <f>'T Revenue'!C1375-'Revenue Requirement'!C$4+'Revenue Requirement'!C$33</f>
        <v>248556.61762342392</v>
      </c>
      <c r="D1378" s="176">
        <f>'T Revenue'!D1375-'Revenue Requirement'!D$4+'Revenue Requirement'!D$33</f>
        <v>142109.42833267804</v>
      </c>
      <c r="E1378" s="176">
        <f>'T Revenue'!E1375-'Revenue Requirement'!E$4+'Revenue Requirement'!E$33</f>
        <v>126732.7802131928</v>
      </c>
      <c r="G1378" s="179" t="e">
        <f ca="1"/>
        <v>#NAME?</v>
      </c>
      <c r="H1378" s="179" t="e">
        <f ca="1"/>
        <v>#NAME?</v>
      </c>
      <c r="I1378" s="179" t="e">
        <f ca="1"/>
        <v>#NAME?</v>
      </c>
      <c r="J1378" s="179" t="e">
        <f ca="1"/>
        <v>#NAME?</v>
      </c>
      <c r="L1378" s="175">
        <f>NR_to_Cash!C$9</f>
        <v>-54723.468549817509</v>
      </c>
      <c r="M1378" s="175">
        <f>NR_to_Cash!D$9</f>
        <v>-177401.26576231886</v>
      </c>
      <c r="N1378" s="175">
        <f>NR_to_Cash!E$9</f>
        <v>-150226.47815209487</v>
      </c>
      <c r="O1378" s="175">
        <f>NR_to_Cash!F$9</f>
        <v>-172910.78815747867</v>
      </c>
      <c r="Q1378" s="1">
        <v>1371</v>
      </c>
      <c r="R1378" s="176">
        <v>1478.4383793380111</v>
      </c>
      <c r="S1378" s="176">
        <v>248556.61762342392</v>
      </c>
      <c r="T1378" s="176">
        <v>142109.42833267804</v>
      </c>
      <c r="U1378" s="176">
        <v>126732.7802131928</v>
      </c>
      <c r="V1378" s="2"/>
      <c r="W1378" s="176">
        <v>-21297.189885827713</v>
      </c>
      <c r="X1378" s="176">
        <v>-22858.426434959983</v>
      </c>
      <c r="Y1378" s="176">
        <v>-14312.270259375451</v>
      </c>
      <c r="Z1378" s="176">
        <v>-1514.2383251786232</v>
      </c>
      <c r="AA1378" s="2"/>
      <c r="AB1378" s="175">
        <v>-54723.468549817509</v>
      </c>
      <c r="AC1378" s="175">
        <v>-177401.26576231886</v>
      </c>
      <c r="AD1378" s="175">
        <v>-150226.47815209487</v>
      </c>
      <c r="AE1378" s="175">
        <v>-172910.78815747867</v>
      </c>
    </row>
    <row r="1379" spans="1:31">
      <c r="A1379" s="1">
        <v>1372</v>
      </c>
      <c r="B1379" s="176">
        <f>'T Revenue'!B1376-'Year 0'!G$8+'Year 0'!G$122</f>
        <v>-13740.774088513339</v>
      </c>
      <c r="C1379" s="176">
        <f>'T Revenue'!C1376-'Revenue Requirement'!C$4+'Revenue Requirement'!C$33</f>
        <v>213422.63732036902</v>
      </c>
      <c r="D1379" s="176">
        <f>'T Revenue'!D1376-'Revenue Requirement'!D$4+'Revenue Requirement'!D$33</f>
        <v>110892.52124232822</v>
      </c>
      <c r="E1379" s="176">
        <f>'T Revenue'!E1376-'Revenue Requirement'!E$4+'Revenue Requirement'!E$33</f>
        <v>91826.897659571609</v>
      </c>
      <c r="G1379" s="179" t="e">
        <f ca="1"/>
        <v>#NAME?</v>
      </c>
      <c r="H1379" s="179" t="e">
        <f ca="1"/>
        <v>#NAME?</v>
      </c>
      <c r="I1379" s="179" t="e">
        <f ca="1"/>
        <v>#NAME?</v>
      </c>
      <c r="J1379" s="179" t="e">
        <f ca="1"/>
        <v>#NAME?</v>
      </c>
      <c r="L1379" s="175">
        <f>NR_to_Cash!C$9</f>
        <v>-54723.468549817509</v>
      </c>
      <c r="M1379" s="175">
        <f>NR_to_Cash!D$9</f>
        <v>-177401.26576231886</v>
      </c>
      <c r="N1379" s="175">
        <f>NR_to_Cash!E$9</f>
        <v>-150226.47815209487</v>
      </c>
      <c r="O1379" s="175">
        <f>NR_to_Cash!F$9</f>
        <v>-172910.78815747867</v>
      </c>
      <c r="Q1379" s="1">
        <v>1372</v>
      </c>
      <c r="R1379" s="176">
        <v>-13740.774088513339</v>
      </c>
      <c r="S1379" s="176">
        <v>213422.63732036902</v>
      </c>
      <c r="T1379" s="176">
        <v>110892.52124232822</v>
      </c>
      <c r="U1379" s="176">
        <v>91826.897659571609</v>
      </c>
      <c r="V1379" s="2"/>
      <c r="W1379" s="176">
        <v>-64790.932033102028</v>
      </c>
      <c r="X1379" s="176">
        <v>-16336.397672718856</v>
      </c>
      <c r="Y1379" s="176">
        <v>2192.522323316196</v>
      </c>
      <c r="Z1379" s="176">
        <v>-33904.659137431765</v>
      </c>
      <c r="AA1379" s="2"/>
      <c r="AB1379" s="175">
        <v>-54723.468549817509</v>
      </c>
      <c r="AC1379" s="175">
        <v>-177401.26576231886</v>
      </c>
      <c r="AD1379" s="175">
        <v>-150226.47815209487</v>
      </c>
      <c r="AE1379" s="175">
        <v>-172910.78815747867</v>
      </c>
    </row>
    <row r="1380" spans="1:31">
      <c r="A1380" s="1">
        <v>1373</v>
      </c>
      <c r="B1380" s="176">
        <f>'T Revenue'!B1377-'Year 0'!G$8+'Year 0'!G$122</f>
        <v>-6600.5079622175545</v>
      </c>
      <c r="C1380" s="176">
        <f>'T Revenue'!C1377-'Revenue Requirement'!C$4+'Revenue Requirement'!C$33</f>
        <v>253246.26187846321</v>
      </c>
      <c r="D1380" s="176">
        <f>'T Revenue'!D1377-'Revenue Requirement'!D$4+'Revenue Requirement'!D$33</f>
        <v>161173.54196876148</v>
      </c>
      <c r="E1380" s="176">
        <f>'T Revenue'!E1377-'Revenue Requirement'!E$4+'Revenue Requirement'!E$33</f>
        <v>74609.054128219606</v>
      </c>
      <c r="G1380" s="179" t="e">
        <f ca="1"/>
        <v>#NAME?</v>
      </c>
      <c r="H1380" s="179" t="e">
        <f ca="1"/>
        <v>#NAME?</v>
      </c>
      <c r="I1380" s="179" t="e">
        <f ca="1"/>
        <v>#NAME?</v>
      </c>
      <c r="J1380" s="179" t="e">
        <f ca="1"/>
        <v>#NAME?</v>
      </c>
      <c r="L1380" s="175">
        <f>NR_to_Cash!C$9</f>
        <v>-54723.468549817509</v>
      </c>
      <c r="M1380" s="175">
        <f>NR_to_Cash!D$9</f>
        <v>-177401.26576231886</v>
      </c>
      <c r="N1380" s="175">
        <f>NR_to_Cash!E$9</f>
        <v>-150226.47815209487</v>
      </c>
      <c r="O1380" s="175">
        <f>NR_to_Cash!F$9</f>
        <v>-172910.78815747867</v>
      </c>
      <c r="Q1380" s="1">
        <v>1373</v>
      </c>
      <c r="R1380" s="176">
        <v>-6600.5079622175545</v>
      </c>
      <c r="S1380" s="176">
        <v>253246.26187846321</v>
      </c>
      <c r="T1380" s="176">
        <v>161173.54196876148</v>
      </c>
      <c r="U1380" s="176">
        <v>74609.054128219606</v>
      </c>
      <c r="V1380" s="2"/>
      <c r="W1380" s="176">
        <v>18934.640730723157</v>
      </c>
      <c r="X1380" s="176">
        <v>-6699.734939064132</v>
      </c>
      <c r="Y1380" s="176">
        <v>-47903.776797861792</v>
      </c>
      <c r="Z1380" s="176">
        <v>9656.3803704101592</v>
      </c>
      <c r="AA1380" s="2"/>
      <c r="AB1380" s="175">
        <v>-54723.468549817509</v>
      </c>
      <c r="AC1380" s="175">
        <v>-177401.26576231886</v>
      </c>
      <c r="AD1380" s="175">
        <v>-150226.47815209487</v>
      </c>
      <c r="AE1380" s="175">
        <v>-172910.78815747867</v>
      </c>
    </row>
    <row r="1381" spans="1:31">
      <c r="A1381" s="1">
        <v>1374</v>
      </c>
      <c r="B1381" s="176">
        <f>'T Revenue'!B1378-'Year 0'!G$8+'Year 0'!G$122</f>
        <v>-12694.678806717042</v>
      </c>
      <c r="C1381" s="176">
        <f>'T Revenue'!C1378-'Revenue Requirement'!C$4+'Revenue Requirement'!C$33</f>
        <v>225135.27971031424</v>
      </c>
      <c r="D1381" s="176">
        <f>'T Revenue'!D1378-'Revenue Requirement'!D$4+'Revenue Requirement'!D$33</f>
        <v>146611.42142851814</v>
      </c>
      <c r="E1381" s="176">
        <f>'T Revenue'!E1378-'Revenue Requirement'!E$4+'Revenue Requirement'!E$33</f>
        <v>94018.094198376173</v>
      </c>
      <c r="G1381" s="179" t="e">
        <f ca="1"/>
        <v>#NAME?</v>
      </c>
      <c r="H1381" s="179" t="e">
        <f ca="1"/>
        <v>#NAME?</v>
      </c>
      <c r="I1381" s="179" t="e">
        <f ca="1"/>
        <v>#NAME?</v>
      </c>
      <c r="J1381" s="179" t="e">
        <f ca="1"/>
        <v>#NAME?</v>
      </c>
      <c r="L1381" s="175">
        <f>NR_to_Cash!C$9</f>
        <v>-54723.468549817509</v>
      </c>
      <c r="M1381" s="175">
        <f>NR_to_Cash!D$9</f>
        <v>-177401.26576231886</v>
      </c>
      <c r="N1381" s="175">
        <f>NR_to_Cash!E$9</f>
        <v>-150226.47815209487</v>
      </c>
      <c r="O1381" s="175">
        <f>NR_to_Cash!F$9</f>
        <v>-172910.78815747867</v>
      </c>
      <c r="Q1381" s="1">
        <v>1374</v>
      </c>
      <c r="R1381" s="176">
        <v>-12694.678806717042</v>
      </c>
      <c r="S1381" s="176">
        <v>225135.27971031424</v>
      </c>
      <c r="T1381" s="176">
        <v>146611.42142851814</v>
      </c>
      <c r="U1381" s="176">
        <v>94018.094198376173</v>
      </c>
      <c r="V1381" s="2"/>
      <c r="W1381" s="176">
        <v>-12282.481194310123</v>
      </c>
      <c r="X1381" s="176">
        <v>-58411.052506666165</v>
      </c>
      <c r="Y1381" s="176">
        <v>2739.6772970790043</v>
      </c>
      <c r="Z1381" s="176">
        <v>-14549.394421748817</v>
      </c>
      <c r="AA1381" s="2"/>
      <c r="AB1381" s="175">
        <v>-54723.468549817509</v>
      </c>
      <c r="AC1381" s="175">
        <v>-177401.26576231886</v>
      </c>
      <c r="AD1381" s="175">
        <v>-150226.47815209487</v>
      </c>
      <c r="AE1381" s="175">
        <v>-172910.78815747867</v>
      </c>
    </row>
    <row r="1382" spans="1:31">
      <c r="A1382" s="1">
        <v>1375</v>
      </c>
      <c r="B1382" s="176">
        <f>'T Revenue'!B1379-'Year 0'!G$8+'Year 0'!G$122</f>
        <v>485.5027702988591</v>
      </c>
      <c r="C1382" s="176">
        <f>'T Revenue'!C1379-'Revenue Requirement'!C$4+'Revenue Requirement'!C$33</f>
        <v>239570.32579897461</v>
      </c>
      <c r="D1382" s="176">
        <f>'T Revenue'!D1379-'Revenue Requirement'!D$4+'Revenue Requirement'!D$33</f>
        <v>137146.45893014665</v>
      </c>
      <c r="E1382" s="176">
        <f>'T Revenue'!E1379-'Revenue Requirement'!E$4+'Revenue Requirement'!E$33</f>
        <v>153641.20250436175</v>
      </c>
      <c r="G1382" s="179" t="e">
        <f ca="1"/>
        <v>#NAME?</v>
      </c>
      <c r="H1382" s="179" t="e">
        <f ca="1"/>
        <v>#NAME?</v>
      </c>
      <c r="I1382" s="179" t="e">
        <f ca="1"/>
        <v>#NAME?</v>
      </c>
      <c r="J1382" s="179" t="e">
        <f ca="1"/>
        <v>#NAME?</v>
      </c>
      <c r="L1382" s="175">
        <f>NR_to_Cash!C$9</f>
        <v>-54723.468549817509</v>
      </c>
      <c r="M1382" s="175">
        <f>NR_to_Cash!D$9</f>
        <v>-177401.26576231886</v>
      </c>
      <c r="N1382" s="175">
        <f>NR_to_Cash!E$9</f>
        <v>-150226.47815209487</v>
      </c>
      <c r="O1382" s="175">
        <f>NR_to_Cash!F$9</f>
        <v>-172910.78815747867</v>
      </c>
      <c r="Q1382" s="1">
        <v>1375</v>
      </c>
      <c r="R1382" s="176">
        <v>485.5027702988591</v>
      </c>
      <c r="S1382" s="176">
        <v>239570.32579897461</v>
      </c>
      <c r="T1382" s="176">
        <v>137146.45893014665</v>
      </c>
      <c r="U1382" s="176">
        <v>153641.20250436175</v>
      </c>
      <c r="V1382" s="2"/>
      <c r="W1382" s="176">
        <v>4394.9310632499401</v>
      </c>
      <c r="X1382" s="176">
        <v>-16261.396872262238</v>
      </c>
      <c r="Y1382" s="176">
        <v>-25412.505384769989</v>
      </c>
      <c r="Z1382" s="176">
        <v>-373.87876164470799</v>
      </c>
      <c r="AA1382" s="2"/>
      <c r="AB1382" s="175">
        <v>-54723.468549817509</v>
      </c>
      <c r="AC1382" s="175">
        <v>-177401.26576231886</v>
      </c>
      <c r="AD1382" s="175">
        <v>-150226.47815209487</v>
      </c>
      <c r="AE1382" s="175">
        <v>-172910.78815747867</v>
      </c>
    </row>
    <row r="1383" spans="1:31">
      <c r="A1383" s="1">
        <v>1376</v>
      </c>
      <c r="B1383" s="176">
        <f>'T Revenue'!B1380-'Year 0'!G$8+'Year 0'!G$122</f>
        <v>-15487.358697048621</v>
      </c>
      <c r="C1383" s="176">
        <f>'T Revenue'!C1380-'Revenue Requirement'!C$4+'Revenue Requirement'!C$33</f>
        <v>230332.90984342713</v>
      </c>
      <c r="D1383" s="176">
        <f>'T Revenue'!D1380-'Revenue Requirement'!D$4+'Revenue Requirement'!D$33</f>
        <v>133362.06057022465</v>
      </c>
      <c r="E1383" s="176">
        <f>'T Revenue'!E1380-'Revenue Requirement'!E$4+'Revenue Requirement'!E$33</f>
        <v>123424.90843955101</v>
      </c>
      <c r="G1383" s="179" t="e">
        <f ca="1"/>
        <v>#NAME?</v>
      </c>
      <c r="H1383" s="179" t="e">
        <f ca="1"/>
        <v>#NAME?</v>
      </c>
      <c r="I1383" s="179" t="e">
        <f ca="1"/>
        <v>#NAME?</v>
      </c>
      <c r="J1383" s="179" t="e">
        <f ca="1"/>
        <v>#NAME?</v>
      </c>
      <c r="L1383" s="175">
        <f>NR_to_Cash!C$9</f>
        <v>-54723.468549817509</v>
      </c>
      <c r="M1383" s="175">
        <f>NR_to_Cash!D$9</f>
        <v>-177401.26576231886</v>
      </c>
      <c r="N1383" s="175">
        <f>NR_to_Cash!E$9</f>
        <v>-150226.47815209487</v>
      </c>
      <c r="O1383" s="175">
        <f>NR_to_Cash!F$9</f>
        <v>-172910.78815747867</v>
      </c>
      <c r="Q1383" s="1">
        <v>1376</v>
      </c>
      <c r="R1383" s="176">
        <v>-15487.358697048621</v>
      </c>
      <c r="S1383" s="176">
        <v>230332.90984342713</v>
      </c>
      <c r="T1383" s="176">
        <v>133362.06057022465</v>
      </c>
      <c r="U1383" s="176">
        <v>123424.90843955101</v>
      </c>
      <c r="V1383" s="2"/>
      <c r="W1383" s="176">
        <v>-14264.376819858328</v>
      </c>
      <c r="X1383" s="176">
        <v>-11565.740559587954</v>
      </c>
      <c r="Y1383" s="176">
        <v>5778.7783221045975</v>
      </c>
      <c r="Z1383" s="176">
        <v>-37995.171762529295</v>
      </c>
      <c r="AA1383" s="2"/>
      <c r="AB1383" s="175">
        <v>-54723.468549817509</v>
      </c>
      <c r="AC1383" s="175">
        <v>-177401.26576231886</v>
      </c>
      <c r="AD1383" s="175">
        <v>-150226.47815209487</v>
      </c>
      <c r="AE1383" s="175">
        <v>-172910.78815747867</v>
      </c>
    </row>
    <row r="1384" spans="1:31">
      <c r="A1384" s="1">
        <v>1377</v>
      </c>
      <c r="B1384" s="176">
        <f>'T Revenue'!B1381-'Year 0'!G$8+'Year 0'!G$122</f>
        <v>-894.25594977615401</v>
      </c>
      <c r="C1384" s="176">
        <f>'T Revenue'!C1381-'Revenue Requirement'!C$4+'Revenue Requirement'!C$33</f>
        <v>171198.39540288923</v>
      </c>
      <c r="D1384" s="176">
        <f>'T Revenue'!D1381-'Revenue Requirement'!D$4+'Revenue Requirement'!D$33</f>
        <v>100418.10309413215</v>
      </c>
      <c r="E1384" s="176">
        <f>'T Revenue'!E1381-'Revenue Requirement'!E$4+'Revenue Requirement'!E$33</f>
        <v>68869.218442875426</v>
      </c>
      <c r="G1384" s="179" t="e">
        <f ca="1"/>
        <v>#NAME?</v>
      </c>
      <c r="H1384" s="179" t="e">
        <f ca="1"/>
        <v>#NAME?</v>
      </c>
      <c r="I1384" s="179" t="e">
        <f ca="1"/>
        <v>#NAME?</v>
      </c>
      <c r="J1384" s="179" t="e">
        <f ca="1"/>
        <v>#NAME?</v>
      </c>
      <c r="L1384" s="175">
        <f>NR_to_Cash!C$9</f>
        <v>-54723.468549817509</v>
      </c>
      <c r="M1384" s="175">
        <f>NR_to_Cash!D$9</f>
        <v>-177401.26576231886</v>
      </c>
      <c r="N1384" s="175">
        <f>NR_to_Cash!E$9</f>
        <v>-150226.47815209487</v>
      </c>
      <c r="O1384" s="175">
        <f>NR_to_Cash!F$9</f>
        <v>-172910.78815747867</v>
      </c>
      <c r="Q1384" s="1">
        <v>1377</v>
      </c>
      <c r="R1384" s="176">
        <v>-894.25594977615401</v>
      </c>
      <c r="S1384" s="176">
        <v>171198.39540288923</v>
      </c>
      <c r="T1384" s="176">
        <v>100418.10309413215</v>
      </c>
      <c r="U1384" s="176">
        <v>68869.218442875426</v>
      </c>
      <c r="V1384" s="2"/>
      <c r="W1384" s="176">
        <v>-24214.981805345975</v>
      </c>
      <c r="X1384" s="176">
        <v>4522.519949948648</v>
      </c>
      <c r="Y1384" s="176">
        <v>-47109.985079925973</v>
      </c>
      <c r="Z1384" s="176">
        <v>-13567.305163937388</v>
      </c>
      <c r="AA1384" s="2"/>
      <c r="AB1384" s="175">
        <v>-54723.468549817509</v>
      </c>
      <c r="AC1384" s="175">
        <v>-177401.26576231886</v>
      </c>
      <c r="AD1384" s="175">
        <v>-150226.47815209487</v>
      </c>
      <c r="AE1384" s="175">
        <v>-172910.78815747867</v>
      </c>
    </row>
    <row r="1385" spans="1:31">
      <c r="A1385" s="1">
        <v>1378</v>
      </c>
      <c r="B1385" s="176">
        <f>'T Revenue'!B1382-'Year 0'!G$8+'Year 0'!G$122</f>
        <v>-7348.0633045330178</v>
      </c>
      <c r="C1385" s="176">
        <f>'T Revenue'!C1382-'Revenue Requirement'!C$4+'Revenue Requirement'!C$33</f>
        <v>216595.09970545094</v>
      </c>
      <c r="D1385" s="176">
        <f>'T Revenue'!D1382-'Revenue Requirement'!D$4+'Revenue Requirement'!D$33</f>
        <v>143052.55311034177</v>
      </c>
      <c r="E1385" s="176">
        <f>'T Revenue'!E1382-'Revenue Requirement'!E$4+'Revenue Requirement'!E$33</f>
        <v>133620.66217277851</v>
      </c>
      <c r="G1385" s="179" t="e">
        <f ca="1"/>
        <v>#NAME?</v>
      </c>
      <c r="H1385" s="179" t="e">
        <f ca="1"/>
        <v>#NAME?</v>
      </c>
      <c r="I1385" s="179" t="e">
        <f ca="1"/>
        <v>#NAME?</v>
      </c>
      <c r="J1385" s="179" t="e">
        <f ca="1"/>
        <v>#NAME?</v>
      </c>
      <c r="L1385" s="175">
        <f>NR_to_Cash!C$9</f>
        <v>-54723.468549817509</v>
      </c>
      <c r="M1385" s="175">
        <f>NR_to_Cash!D$9</f>
        <v>-177401.26576231886</v>
      </c>
      <c r="N1385" s="175">
        <f>NR_to_Cash!E$9</f>
        <v>-150226.47815209487</v>
      </c>
      <c r="O1385" s="175">
        <f>NR_to_Cash!F$9</f>
        <v>-172910.78815747867</v>
      </c>
      <c r="Q1385" s="1">
        <v>1378</v>
      </c>
      <c r="R1385" s="176">
        <v>-7348.0633045330178</v>
      </c>
      <c r="S1385" s="176">
        <v>216595.09970545094</v>
      </c>
      <c r="T1385" s="176">
        <v>143052.55311034177</v>
      </c>
      <c r="U1385" s="176">
        <v>133620.66217277851</v>
      </c>
      <c r="V1385" s="2"/>
      <c r="W1385" s="176">
        <v>23995.480894685956</v>
      </c>
      <c r="X1385" s="176">
        <v>-19554.494422723306</v>
      </c>
      <c r="Y1385" s="176">
        <v>-43895.827830871101</v>
      </c>
      <c r="Z1385" s="176">
        <v>-27382.853438753868</v>
      </c>
      <c r="AA1385" s="2"/>
      <c r="AB1385" s="175">
        <v>-54723.468549817509</v>
      </c>
      <c r="AC1385" s="175">
        <v>-177401.26576231886</v>
      </c>
      <c r="AD1385" s="175">
        <v>-150226.47815209487</v>
      </c>
      <c r="AE1385" s="175">
        <v>-172910.78815747867</v>
      </c>
    </row>
    <row r="1386" spans="1:31">
      <c r="A1386" s="1">
        <v>1379</v>
      </c>
      <c r="B1386" s="176">
        <f>'T Revenue'!B1383-'Year 0'!G$8+'Year 0'!G$122</f>
        <v>12236.351533260895</v>
      </c>
      <c r="C1386" s="176">
        <f>'T Revenue'!C1383-'Revenue Requirement'!C$4+'Revenue Requirement'!C$33</f>
        <v>204690.09735969896</v>
      </c>
      <c r="D1386" s="176">
        <f>'T Revenue'!D1383-'Revenue Requirement'!D$4+'Revenue Requirement'!D$33</f>
        <v>152531.6861101964</v>
      </c>
      <c r="E1386" s="176">
        <f>'T Revenue'!E1383-'Revenue Requirement'!E$4+'Revenue Requirement'!E$33</f>
        <v>80985.793144077528</v>
      </c>
      <c r="G1386" s="179" t="e">
        <f ca="1"/>
        <v>#NAME?</v>
      </c>
      <c r="H1386" s="179" t="e">
        <f ca="1"/>
        <v>#NAME?</v>
      </c>
      <c r="I1386" s="179" t="e">
        <f ca="1"/>
        <v>#NAME?</v>
      </c>
      <c r="J1386" s="179" t="e">
        <f ca="1"/>
        <v>#NAME?</v>
      </c>
      <c r="L1386" s="175">
        <f>NR_to_Cash!C$9</f>
        <v>-54723.468549817509</v>
      </c>
      <c r="M1386" s="175">
        <f>NR_to_Cash!D$9</f>
        <v>-177401.26576231886</v>
      </c>
      <c r="N1386" s="175">
        <f>NR_to_Cash!E$9</f>
        <v>-150226.47815209487</v>
      </c>
      <c r="O1386" s="175">
        <f>NR_to_Cash!F$9</f>
        <v>-172910.78815747867</v>
      </c>
      <c r="Q1386" s="1">
        <v>1379</v>
      </c>
      <c r="R1386" s="176">
        <v>12236.351533260895</v>
      </c>
      <c r="S1386" s="176">
        <v>204690.09735969896</v>
      </c>
      <c r="T1386" s="176">
        <v>152531.6861101964</v>
      </c>
      <c r="U1386" s="176">
        <v>80985.793144077528</v>
      </c>
      <c r="V1386" s="2"/>
      <c r="W1386" s="176">
        <v>-26329.976185071631</v>
      </c>
      <c r="X1386" s="176">
        <v>-29823.299956081435</v>
      </c>
      <c r="Y1386" s="176">
        <v>-49240.765676252544</v>
      </c>
      <c r="Z1386" s="176">
        <v>-5345.2145124003291</v>
      </c>
      <c r="AA1386" s="2"/>
      <c r="AB1386" s="175">
        <v>-54723.468549817509</v>
      </c>
      <c r="AC1386" s="175">
        <v>-177401.26576231886</v>
      </c>
      <c r="AD1386" s="175">
        <v>-150226.47815209487</v>
      </c>
      <c r="AE1386" s="175">
        <v>-172910.78815747867</v>
      </c>
    </row>
    <row r="1387" spans="1:31">
      <c r="A1387" s="1">
        <v>1380</v>
      </c>
      <c r="B1387" s="176">
        <f>'T Revenue'!B1384-'Year 0'!G$8+'Year 0'!G$122</f>
        <v>-9012.9119169823825</v>
      </c>
      <c r="C1387" s="176">
        <f>'T Revenue'!C1384-'Revenue Requirement'!C$4+'Revenue Requirement'!C$33</f>
        <v>205592.21724057826</v>
      </c>
      <c r="D1387" s="176">
        <f>'T Revenue'!D1384-'Revenue Requirement'!D$4+'Revenue Requirement'!D$33</f>
        <v>167115.78280974436</v>
      </c>
      <c r="E1387" s="176">
        <f>'T Revenue'!E1384-'Revenue Requirement'!E$4+'Revenue Requirement'!E$33</f>
        <v>103331.59022739576</v>
      </c>
      <c r="G1387" s="179" t="e">
        <f ca="1"/>
        <v>#NAME?</v>
      </c>
      <c r="H1387" s="179" t="e">
        <f ca="1"/>
        <v>#NAME?</v>
      </c>
      <c r="I1387" s="179" t="e">
        <f ca="1"/>
        <v>#NAME?</v>
      </c>
      <c r="J1387" s="179" t="e">
        <f ca="1"/>
        <v>#NAME?</v>
      </c>
      <c r="L1387" s="175">
        <f>NR_to_Cash!C$9</f>
        <v>-54723.468549817509</v>
      </c>
      <c r="M1387" s="175">
        <f>NR_to_Cash!D$9</f>
        <v>-177401.26576231886</v>
      </c>
      <c r="N1387" s="175">
        <f>NR_to_Cash!E$9</f>
        <v>-150226.47815209487</v>
      </c>
      <c r="O1387" s="175">
        <f>NR_to_Cash!F$9</f>
        <v>-172910.78815747867</v>
      </c>
      <c r="Q1387" s="1">
        <v>1380</v>
      </c>
      <c r="R1387" s="176">
        <v>-9012.9119169823825</v>
      </c>
      <c r="S1387" s="176">
        <v>205592.21724057826</v>
      </c>
      <c r="T1387" s="176">
        <v>167115.78280974436</v>
      </c>
      <c r="U1387" s="176">
        <v>103331.59022739576</v>
      </c>
      <c r="V1387" s="2"/>
      <c r="W1387" s="176">
        <v>-27015.392546605552</v>
      </c>
      <c r="X1387" s="176">
        <v>-29980.825098592322</v>
      </c>
      <c r="Y1387" s="176">
        <v>-11951.998088133056</v>
      </c>
      <c r="Z1387" s="176">
        <v>1816.2770671097096</v>
      </c>
      <c r="AA1387" s="2"/>
      <c r="AB1387" s="175">
        <v>-54723.468549817509</v>
      </c>
      <c r="AC1387" s="175">
        <v>-177401.26576231886</v>
      </c>
      <c r="AD1387" s="175">
        <v>-150226.47815209487</v>
      </c>
      <c r="AE1387" s="175">
        <v>-172910.78815747867</v>
      </c>
    </row>
    <row r="1388" spans="1:31">
      <c r="A1388" s="1">
        <v>1381</v>
      </c>
      <c r="B1388" s="176">
        <f>'T Revenue'!B1385-'Year 0'!G$8+'Year 0'!G$122</f>
        <v>5228.4064749674872</v>
      </c>
      <c r="C1388" s="176">
        <f>'T Revenue'!C1385-'Revenue Requirement'!C$4+'Revenue Requirement'!C$33</f>
        <v>221319.13273313153</v>
      </c>
      <c r="D1388" s="176">
        <f>'T Revenue'!D1385-'Revenue Requirement'!D$4+'Revenue Requirement'!D$33</f>
        <v>136541.2353823022</v>
      </c>
      <c r="E1388" s="176">
        <f>'T Revenue'!E1385-'Revenue Requirement'!E$4+'Revenue Requirement'!E$33</f>
        <v>34514.428174524102</v>
      </c>
      <c r="G1388" s="179" t="e">
        <f ca="1"/>
        <v>#NAME?</v>
      </c>
      <c r="H1388" s="179" t="e">
        <f ca="1"/>
        <v>#NAME?</v>
      </c>
      <c r="I1388" s="179" t="e">
        <f ca="1"/>
        <v>#NAME?</v>
      </c>
      <c r="J1388" s="179" t="e">
        <f ca="1"/>
        <v>#NAME?</v>
      </c>
      <c r="L1388" s="175">
        <f>NR_to_Cash!C$9</f>
        <v>-54723.468549817509</v>
      </c>
      <c r="M1388" s="175">
        <f>NR_to_Cash!D$9</f>
        <v>-177401.26576231886</v>
      </c>
      <c r="N1388" s="175">
        <f>NR_to_Cash!E$9</f>
        <v>-150226.47815209487</v>
      </c>
      <c r="O1388" s="175">
        <f>NR_to_Cash!F$9</f>
        <v>-172910.78815747867</v>
      </c>
      <c r="Q1388" s="1">
        <v>1381</v>
      </c>
      <c r="R1388" s="176">
        <v>5228.4064749674872</v>
      </c>
      <c r="S1388" s="176">
        <v>221319.13273313153</v>
      </c>
      <c r="T1388" s="176">
        <v>136541.2353823022</v>
      </c>
      <c r="U1388" s="176">
        <v>34514.428174524102</v>
      </c>
      <c r="V1388" s="2"/>
      <c r="W1388" s="176">
        <v>-4027.1193004393717</v>
      </c>
      <c r="X1388" s="176">
        <v>-698.04587903246284</v>
      </c>
      <c r="Y1388" s="176">
        <v>22179.447562991409</v>
      </c>
      <c r="Z1388" s="176">
        <v>-25873.474674139638</v>
      </c>
      <c r="AA1388" s="2"/>
      <c r="AB1388" s="175">
        <v>-54723.468549817509</v>
      </c>
      <c r="AC1388" s="175">
        <v>-177401.26576231886</v>
      </c>
      <c r="AD1388" s="175">
        <v>-150226.47815209487</v>
      </c>
      <c r="AE1388" s="175">
        <v>-172910.78815747867</v>
      </c>
    </row>
    <row r="1389" spans="1:31">
      <c r="A1389" s="1">
        <v>1382</v>
      </c>
      <c r="B1389" s="176">
        <f>'T Revenue'!B1386-'Year 0'!G$8+'Year 0'!G$122</f>
        <v>28182.719626826234</v>
      </c>
      <c r="C1389" s="176">
        <f>'T Revenue'!C1386-'Revenue Requirement'!C$4+'Revenue Requirement'!C$33</f>
        <v>255735.43441070337</v>
      </c>
      <c r="D1389" s="176">
        <f>'T Revenue'!D1386-'Revenue Requirement'!D$4+'Revenue Requirement'!D$33</f>
        <v>169612.83338820795</v>
      </c>
      <c r="E1389" s="176">
        <f>'T Revenue'!E1386-'Revenue Requirement'!E$4+'Revenue Requirement'!E$33</f>
        <v>51054.718833525665</v>
      </c>
      <c r="G1389" s="179" t="e">
        <f ca="1"/>
        <v>#NAME?</v>
      </c>
      <c r="H1389" s="179" t="e">
        <f ca="1"/>
        <v>#NAME?</v>
      </c>
      <c r="I1389" s="179" t="e">
        <f ca="1"/>
        <v>#NAME?</v>
      </c>
      <c r="J1389" s="179" t="e">
        <f ca="1"/>
        <v>#NAME?</v>
      </c>
      <c r="L1389" s="175">
        <f>NR_to_Cash!C$9</f>
        <v>-54723.468549817509</v>
      </c>
      <c r="M1389" s="175">
        <f>NR_to_Cash!D$9</f>
        <v>-177401.26576231886</v>
      </c>
      <c r="N1389" s="175">
        <f>NR_to_Cash!E$9</f>
        <v>-150226.47815209487</v>
      </c>
      <c r="O1389" s="175">
        <f>NR_to_Cash!F$9</f>
        <v>-172910.78815747867</v>
      </c>
      <c r="Q1389" s="1">
        <v>1382</v>
      </c>
      <c r="R1389" s="176">
        <v>28182.719626826234</v>
      </c>
      <c r="S1389" s="176">
        <v>255735.43441070337</v>
      </c>
      <c r="T1389" s="176">
        <v>169612.83338820795</v>
      </c>
      <c r="U1389" s="176">
        <v>51054.718833525665</v>
      </c>
      <c r="V1389" s="2"/>
      <c r="W1389" s="176">
        <v>-22017.558690643287</v>
      </c>
      <c r="X1389" s="176">
        <v>-16154.875475981506</v>
      </c>
      <c r="Y1389" s="176">
        <v>-10749.440487335436</v>
      </c>
      <c r="Z1389" s="176">
        <v>-36859.487500055926</v>
      </c>
      <c r="AA1389" s="2"/>
      <c r="AB1389" s="175">
        <v>-54723.468549817509</v>
      </c>
      <c r="AC1389" s="175">
        <v>-177401.26576231886</v>
      </c>
      <c r="AD1389" s="175">
        <v>-150226.47815209487</v>
      </c>
      <c r="AE1389" s="175">
        <v>-172910.78815747867</v>
      </c>
    </row>
    <row r="1390" spans="1:31">
      <c r="A1390" s="1">
        <v>1383</v>
      </c>
      <c r="B1390" s="176">
        <f>'T Revenue'!B1387-'Year 0'!G$8+'Year 0'!G$122</f>
        <v>-3836.0684938193299</v>
      </c>
      <c r="C1390" s="176">
        <f>'T Revenue'!C1387-'Revenue Requirement'!C$4+'Revenue Requirement'!C$33</f>
        <v>216037.32935723593</v>
      </c>
      <c r="D1390" s="176">
        <f>'T Revenue'!D1387-'Revenue Requirement'!D$4+'Revenue Requirement'!D$33</f>
        <v>110248.0087883384</v>
      </c>
      <c r="E1390" s="176">
        <f>'T Revenue'!E1387-'Revenue Requirement'!E$4+'Revenue Requirement'!E$33</f>
        <v>145410.70464386628</v>
      </c>
      <c r="G1390" s="179" t="e">
        <f ca="1"/>
        <v>#NAME?</v>
      </c>
      <c r="H1390" s="179" t="e">
        <f ca="1"/>
        <v>#NAME?</v>
      </c>
      <c r="I1390" s="179" t="e">
        <f ca="1"/>
        <v>#NAME?</v>
      </c>
      <c r="J1390" s="179" t="e">
        <f ca="1"/>
        <v>#NAME?</v>
      </c>
      <c r="L1390" s="175">
        <f>NR_to_Cash!C$9</f>
        <v>-54723.468549817509</v>
      </c>
      <c r="M1390" s="175">
        <f>NR_to_Cash!D$9</f>
        <v>-177401.26576231886</v>
      </c>
      <c r="N1390" s="175">
        <f>NR_to_Cash!E$9</f>
        <v>-150226.47815209487</v>
      </c>
      <c r="O1390" s="175">
        <f>NR_to_Cash!F$9</f>
        <v>-172910.78815747867</v>
      </c>
      <c r="Q1390" s="1">
        <v>1383</v>
      </c>
      <c r="R1390" s="176">
        <v>-3836.0684938193299</v>
      </c>
      <c r="S1390" s="176">
        <v>216037.32935723593</v>
      </c>
      <c r="T1390" s="176">
        <v>110248.0087883384</v>
      </c>
      <c r="U1390" s="176">
        <v>145410.70464386628</v>
      </c>
      <c r="V1390" s="2"/>
      <c r="W1390" s="176">
        <v>-8621.4225445978809</v>
      </c>
      <c r="X1390" s="176">
        <v>-10320.844548346242</v>
      </c>
      <c r="Y1390" s="176">
        <v>-1912.6133419575635</v>
      </c>
      <c r="Z1390" s="176">
        <v>22116.859362991294</v>
      </c>
      <c r="AA1390" s="2"/>
      <c r="AB1390" s="175">
        <v>-54723.468549817509</v>
      </c>
      <c r="AC1390" s="175">
        <v>-177401.26576231886</v>
      </c>
      <c r="AD1390" s="175">
        <v>-150226.47815209487</v>
      </c>
      <c r="AE1390" s="175">
        <v>-172910.78815747867</v>
      </c>
    </row>
    <row r="1391" spans="1:31">
      <c r="A1391" s="1">
        <v>1384</v>
      </c>
      <c r="B1391" s="176">
        <f>'T Revenue'!B1388-'Year 0'!G$8+'Year 0'!G$122</f>
        <v>14730.15018062247</v>
      </c>
      <c r="C1391" s="176">
        <f>'T Revenue'!C1388-'Revenue Requirement'!C$4+'Revenue Requirement'!C$33</f>
        <v>247864.94217629405</v>
      </c>
      <c r="D1391" s="176">
        <f>'T Revenue'!D1388-'Revenue Requirement'!D$4+'Revenue Requirement'!D$33</f>
        <v>220079.09154513828</v>
      </c>
      <c r="E1391" s="176">
        <f>'T Revenue'!E1388-'Revenue Requirement'!E$4+'Revenue Requirement'!E$33</f>
        <v>173541.58162847161</v>
      </c>
      <c r="G1391" s="179" t="e">
        <f ca="1"/>
        <v>#NAME?</v>
      </c>
      <c r="H1391" s="179" t="e">
        <f ca="1"/>
        <v>#NAME?</v>
      </c>
      <c r="I1391" s="179" t="e">
        <f ca="1"/>
        <v>#NAME?</v>
      </c>
      <c r="J1391" s="179" t="e">
        <f ca="1"/>
        <v>#NAME?</v>
      </c>
      <c r="L1391" s="175">
        <f>NR_to_Cash!C$9</f>
        <v>-54723.468549817509</v>
      </c>
      <c r="M1391" s="175">
        <f>NR_to_Cash!D$9</f>
        <v>-177401.26576231886</v>
      </c>
      <c r="N1391" s="175">
        <f>NR_to_Cash!E$9</f>
        <v>-150226.47815209487</v>
      </c>
      <c r="O1391" s="175">
        <f>NR_to_Cash!F$9</f>
        <v>-172910.78815747867</v>
      </c>
      <c r="Q1391" s="1">
        <v>1384</v>
      </c>
      <c r="R1391" s="176">
        <v>14730.15018062247</v>
      </c>
      <c r="S1391" s="176">
        <v>247864.94217629405</v>
      </c>
      <c r="T1391" s="176">
        <v>220079.09154513828</v>
      </c>
      <c r="U1391" s="176">
        <v>173541.58162847161</v>
      </c>
      <c r="V1391" s="2"/>
      <c r="W1391" s="176">
        <v>2703.5043661723612</v>
      </c>
      <c r="X1391" s="176">
        <v>-28397.845305815805</v>
      </c>
      <c r="Y1391" s="176">
        <v>-46696.418771102792</v>
      </c>
      <c r="Z1391" s="176">
        <v>10424.517339087557</v>
      </c>
      <c r="AA1391" s="2"/>
      <c r="AB1391" s="175">
        <v>-54723.468549817509</v>
      </c>
      <c r="AC1391" s="175">
        <v>-177401.26576231886</v>
      </c>
      <c r="AD1391" s="175">
        <v>-150226.47815209487</v>
      </c>
      <c r="AE1391" s="175">
        <v>-172910.78815747867</v>
      </c>
    </row>
    <row r="1392" spans="1:31">
      <c r="A1392" s="1">
        <v>1385</v>
      </c>
      <c r="B1392" s="176">
        <f>'T Revenue'!B1389-'Year 0'!G$8+'Year 0'!G$122</f>
        <v>-24412.285539735341</v>
      </c>
      <c r="C1392" s="176">
        <f>'T Revenue'!C1389-'Revenue Requirement'!C$4+'Revenue Requirement'!C$33</f>
        <v>270717.48546551378</v>
      </c>
      <c r="D1392" s="176">
        <f>'T Revenue'!D1389-'Revenue Requirement'!D$4+'Revenue Requirement'!D$33</f>
        <v>166194.41174497013</v>
      </c>
      <c r="E1392" s="176">
        <f>'T Revenue'!E1389-'Revenue Requirement'!E$4+'Revenue Requirement'!E$33</f>
        <v>104944.84662893135</v>
      </c>
      <c r="G1392" s="179" t="e">
        <f ca="1"/>
        <v>#NAME?</v>
      </c>
      <c r="H1392" s="179" t="e">
        <f ca="1"/>
        <v>#NAME?</v>
      </c>
      <c r="I1392" s="179" t="e">
        <f ca="1"/>
        <v>#NAME?</v>
      </c>
      <c r="J1392" s="179" t="e">
        <f ca="1"/>
        <v>#NAME?</v>
      </c>
      <c r="L1392" s="175">
        <f>NR_to_Cash!C$9</f>
        <v>-54723.468549817509</v>
      </c>
      <c r="M1392" s="175">
        <f>NR_to_Cash!D$9</f>
        <v>-177401.26576231886</v>
      </c>
      <c r="N1392" s="175">
        <f>NR_to_Cash!E$9</f>
        <v>-150226.47815209487</v>
      </c>
      <c r="O1392" s="175">
        <f>NR_to_Cash!F$9</f>
        <v>-172910.78815747867</v>
      </c>
      <c r="Q1392" s="1">
        <v>1385</v>
      </c>
      <c r="R1392" s="176">
        <v>-24412.285539735341</v>
      </c>
      <c r="S1392" s="176">
        <v>270717.48546551378</v>
      </c>
      <c r="T1392" s="176">
        <v>166194.41174497013</v>
      </c>
      <c r="U1392" s="176">
        <v>104944.84662893135</v>
      </c>
      <c r="V1392" s="2"/>
      <c r="W1392" s="176">
        <v>-12515.929581750301</v>
      </c>
      <c r="X1392" s="176">
        <v>-19520.297901216429</v>
      </c>
      <c r="Y1392" s="176">
        <v>-13396.906805511331</v>
      </c>
      <c r="Z1392" s="176">
        <v>4218.9406552496366</v>
      </c>
      <c r="AA1392" s="2"/>
      <c r="AB1392" s="175">
        <v>-54723.468549817509</v>
      </c>
      <c r="AC1392" s="175">
        <v>-177401.26576231886</v>
      </c>
      <c r="AD1392" s="175">
        <v>-150226.47815209487</v>
      </c>
      <c r="AE1392" s="175">
        <v>-172910.78815747867</v>
      </c>
    </row>
    <row r="1393" spans="1:31">
      <c r="A1393" s="1">
        <v>1386</v>
      </c>
      <c r="B1393" s="176">
        <f>'T Revenue'!B1390-'Year 0'!G$8+'Year 0'!G$122</f>
        <v>-1549.1495768423192</v>
      </c>
      <c r="C1393" s="176">
        <f>'T Revenue'!C1390-'Revenue Requirement'!C$4+'Revenue Requirement'!C$33</f>
        <v>237077.35343455872</v>
      </c>
      <c r="D1393" s="176">
        <f>'T Revenue'!D1390-'Revenue Requirement'!D$4+'Revenue Requirement'!D$33</f>
        <v>150212.8822415669</v>
      </c>
      <c r="E1393" s="176">
        <f>'T Revenue'!E1390-'Revenue Requirement'!E$4+'Revenue Requirement'!E$33</f>
        <v>109746.89432913112</v>
      </c>
      <c r="G1393" s="179" t="e">
        <f ca="1"/>
        <v>#NAME?</v>
      </c>
      <c r="H1393" s="179" t="e">
        <f ca="1"/>
        <v>#NAME?</v>
      </c>
      <c r="I1393" s="179" t="e">
        <f ca="1"/>
        <v>#NAME?</v>
      </c>
      <c r="J1393" s="179" t="e">
        <f ca="1"/>
        <v>#NAME?</v>
      </c>
      <c r="L1393" s="175">
        <f>NR_to_Cash!C$9</f>
        <v>-54723.468549817509</v>
      </c>
      <c r="M1393" s="175">
        <f>NR_to_Cash!D$9</f>
        <v>-177401.26576231886</v>
      </c>
      <c r="N1393" s="175">
        <f>NR_to_Cash!E$9</f>
        <v>-150226.47815209487</v>
      </c>
      <c r="O1393" s="175">
        <f>NR_to_Cash!F$9</f>
        <v>-172910.78815747867</v>
      </c>
      <c r="Q1393" s="1">
        <v>1386</v>
      </c>
      <c r="R1393" s="176">
        <v>-1549.1495768423192</v>
      </c>
      <c r="S1393" s="176">
        <v>237077.35343455872</v>
      </c>
      <c r="T1393" s="176">
        <v>150212.8822415669</v>
      </c>
      <c r="U1393" s="176">
        <v>109746.89432913112</v>
      </c>
      <c r="V1393" s="2"/>
      <c r="W1393" s="176">
        <v>-5449.5920594049385</v>
      </c>
      <c r="X1393" s="176">
        <v>4435.7196687420364</v>
      </c>
      <c r="Y1393" s="176">
        <v>-47284.997957528569</v>
      </c>
      <c r="Z1393" s="176">
        <v>-13848.786540523637</v>
      </c>
      <c r="AA1393" s="2"/>
      <c r="AB1393" s="175">
        <v>-54723.468549817509</v>
      </c>
      <c r="AC1393" s="175">
        <v>-177401.26576231886</v>
      </c>
      <c r="AD1393" s="175">
        <v>-150226.47815209487</v>
      </c>
      <c r="AE1393" s="175">
        <v>-172910.78815747867</v>
      </c>
    </row>
    <row r="1394" spans="1:31">
      <c r="A1394" s="1">
        <v>1387</v>
      </c>
      <c r="B1394" s="176">
        <f>'T Revenue'!B1391-'Year 0'!G$8+'Year 0'!G$122</f>
        <v>10555.995062764967</v>
      </c>
      <c r="C1394" s="176">
        <f>'T Revenue'!C1391-'Revenue Requirement'!C$4+'Revenue Requirement'!C$33</f>
        <v>210152.03870354663</v>
      </c>
      <c r="D1394" s="176">
        <f>'T Revenue'!D1391-'Revenue Requirement'!D$4+'Revenue Requirement'!D$33</f>
        <v>122835.29023989476</v>
      </c>
      <c r="E1394" s="176">
        <f>'T Revenue'!E1391-'Revenue Requirement'!E$4+'Revenue Requirement'!E$33</f>
        <v>69558.070428106701</v>
      </c>
      <c r="G1394" s="179" t="e">
        <f ca="1"/>
        <v>#NAME?</v>
      </c>
      <c r="H1394" s="179" t="e">
        <f ca="1"/>
        <v>#NAME?</v>
      </c>
      <c r="I1394" s="179" t="e">
        <f ca="1"/>
        <v>#NAME?</v>
      </c>
      <c r="J1394" s="179" t="e">
        <f ca="1"/>
        <v>#NAME?</v>
      </c>
      <c r="L1394" s="175">
        <f>NR_to_Cash!C$9</f>
        <v>-54723.468549817509</v>
      </c>
      <c r="M1394" s="175">
        <f>NR_to_Cash!D$9</f>
        <v>-177401.26576231886</v>
      </c>
      <c r="N1394" s="175">
        <f>NR_to_Cash!E$9</f>
        <v>-150226.47815209487</v>
      </c>
      <c r="O1394" s="175">
        <f>NR_to_Cash!F$9</f>
        <v>-172910.78815747867</v>
      </c>
      <c r="Q1394" s="1">
        <v>1387</v>
      </c>
      <c r="R1394" s="176">
        <v>10555.995062764967</v>
      </c>
      <c r="S1394" s="176">
        <v>210152.03870354663</v>
      </c>
      <c r="T1394" s="176">
        <v>122835.29023989476</v>
      </c>
      <c r="U1394" s="176">
        <v>69558.070428106701</v>
      </c>
      <c r="V1394" s="2"/>
      <c r="W1394" s="176">
        <v>-6147.6430906089954</v>
      </c>
      <c r="X1394" s="176">
        <v>-22668.681578799849</v>
      </c>
      <c r="Y1394" s="176">
        <v>-42178.785147594288</v>
      </c>
      <c r="Z1394" s="176">
        <v>-12027.060672862455</v>
      </c>
      <c r="AA1394" s="2"/>
      <c r="AB1394" s="175">
        <v>-54723.468549817509</v>
      </c>
      <c r="AC1394" s="175">
        <v>-177401.26576231886</v>
      </c>
      <c r="AD1394" s="175">
        <v>-150226.47815209487</v>
      </c>
      <c r="AE1394" s="175">
        <v>-172910.78815747867</v>
      </c>
    </row>
    <row r="1395" spans="1:31">
      <c r="A1395" s="1">
        <v>1388</v>
      </c>
      <c r="B1395" s="176">
        <f>'T Revenue'!B1392-'Year 0'!G$8+'Year 0'!G$122</f>
        <v>-1356.8726267758757</v>
      </c>
      <c r="C1395" s="176">
        <f>'T Revenue'!C1392-'Revenue Requirement'!C$4+'Revenue Requirement'!C$33</f>
        <v>238356.58489661827</v>
      </c>
      <c r="D1395" s="176">
        <f>'T Revenue'!D1392-'Revenue Requirement'!D$4+'Revenue Requirement'!D$33</f>
        <v>120718.85028322623</v>
      </c>
      <c r="E1395" s="176">
        <f>'T Revenue'!E1392-'Revenue Requirement'!E$4+'Revenue Requirement'!E$33</f>
        <v>82335.341442778008</v>
      </c>
      <c r="G1395" s="179" t="e">
        <f ca="1"/>
        <v>#NAME?</v>
      </c>
      <c r="H1395" s="179" t="e">
        <f ca="1"/>
        <v>#NAME?</v>
      </c>
      <c r="I1395" s="179" t="e">
        <f ca="1"/>
        <v>#NAME?</v>
      </c>
      <c r="J1395" s="179" t="e">
        <f ca="1"/>
        <v>#NAME?</v>
      </c>
      <c r="L1395" s="175">
        <f>NR_to_Cash!C$9</f>
        <v>-54723.468549817509</v>
      </c>
      <c r="M1395" s="175">
        <f>NR_to_Cash!D$9</f>
        <v>-177401.26576231886</v>
      </c>
      <c r="N1395" s="175">
        <f>NR_to_Cash!E$9</f>
        <v>-150226.47815209487</v>
      </c>
      <c r="O1395" s="175">
        <f>NR_to_Cash!F$9</f>
        <v>-172910.78815747867</v>
      </c>
      <c r="Q1395" s="1">
        <v>1388</v>
      </c>
      <c r="R1395" s="176">
        <v>-1356.8726267758757</v>
      </c>
      <c r="S1395" s="176">
        <v>238356.58489661827</v>
      </c>
      <c r="T1395" s="176">
        <v>120718.85028322623</v>
      </c>
      <c r="U1395" s="176">
        <v>82335.341442778008</v>
      </c>
      <c r="V1395" s="2"/>
      <c r="W1395" s="176">
        <v>-33311.970447293948</v>
      </c>
      <c r="X1395" s="176">
        <v>-18779.476362147601</v>
      </c>
      <c r="Y1395" s="176">
        <v>-38134.200088867452</v>
      </c>
      <c r="Z1395" s="176">
        <v>7049.7262807777151</v>
      </c>
      <c r="AA1395" s="2"/>
      <c r="AB1395" s="175">
        <v>-54723.468549817509</v>
      </c>
      <c r="AC1395" s="175">
        <v>-177401.26576231886</v>
      </c>
      <c r="AD1395" s="175">
        <v>-150226.47815209487</v>
      </c>
      <c r="AE1395" s="175">
        <v>-172910.78815747867</v>
      </c>
    </row>
    <row r="1396" spans="1:31">
      <c r="A1396" s="1">
        <v>1389</v>
      </c>
      <c r="B1396" s="176">
        <f>'T Revenue'!B1393-'Year 0'!G$8+'Year 0'!G$122</f>
        <v>-10357.736453142483</v>
      </c>
      <c r="C1396" s="176">
        <f>'T Revenue'!C1393-'Revenue Requirement'!C$4+'Revenue Requirement'!C$33</f>
        <v>215608.54824772663</v>
      </c>
      <c r="D1396" s="176">
        <f>'T Revenue'!D1393-'Revenue Requirement'!D$4+'Revenue Requirement'!D$33</f>
        <v>93621.603402275825</v>
      </c>
      <c r="E1396" s="176">
        <f>'T Revenue'!E1393-'Revenue Requirement'!E$4+'Revenue Requirement'!E$33</f>
        <v>120862.30215936713</v>
      </c>
      <c r="G1396" s="179" t="e">
        <f ca="1"/>
        <v>#NAME?</v>
      </c>
      <c r="H1396" s="179" t="e">
        <f ca="1"/>
        <v>#NAME?</v>
      </c>
      <c r="I1396" s="179" t="e">
        <f ca="1"/>
        <v>#NAME?</v>
      </c>
      <c r="J1396" s="179" t="e">
        <f ca="1"/>
        <v>#NAME?</v>
      </c>
      <c r="L1396" s="175">
        <f>NR_to_Cash!C$9</f>
        <v>-54723.468549817509</v>
      </c>
      <c r="M1396" s="175">
        <f>NR_to_Cash!D$9</f>
        <v>-177401.26576231886</v>
      </c>
      <c r="N1396" s="175">
        <f>NR_to_Cash!E$9</f>
        <v>-150226.47815209487</v>
      </c>
      <c r="O1396" s="175">
        <f>NR_to_Cash!F$9</f>
        <v>-172910.78815747867</v>
      </c>
      <c r="Q1396" s="1">
        <v>1389</v>
      </c>
      <c r="R1396" s="176">
        <v>-10357.736453142483</v>
      </c>
      <c r="S1396" s="176">
        <v>215608.54824772663</v>
      </c>
      <c r="T1396" s="176">
        <v>93621.603402275825</v>
      </c>
      <c r="U1396" s="176">
        <v>120862.30215936713</v>
      </c>
      <c r="V1396" s="2"/>
      <c r="W1396" s="176">
        <v>-16780.71509204898</v>
      </c>
      <c r="X1396" s="176">
        <v>-25687.826554393396</v>
      </c>
      <c r="Y1396" s="176">
        <v>-27680.2697753713</v>
      </c>
      <c r="Z1396" s="176">
        <v>19742.072507261531</v>
      </c>
      <c r="AA1396" s="2"/>
      <c r="AB1396" s="175">
        <v>-54723.468549817509</v>
      </c>
      <c r="AC1396" s="175">
        <v>-177401.26576231886</v>
      </c>
      <c r="AD1396" s="175">
        <v>-150226.47815209487</v>
      </c>
      <c r="AE1396" s="175">
        <v>-172910.78815747867</v>
      </c>
    </row>
    <row r="1397" spans="1:31">
      <c r="A1397" s="1">
        <v>1390</v>
      </c>
      <c r="B1397" s="176">
        <f>'T Revenue'!B1394-'Year 0'!G$8+'Year 0'!G$122</f>
        <v>20723.260060305474</v>
      </c>
      <c r="C1397" s="176">
        <f>'T Revenue'!C1394-'Revenue Requirement'!C$4+'Revenue Requirement'!C$33</f>
        <v>296875.41388577363</v>
      </c>
      <c r="D1397" s="176">
        <f>'T Revenue'!D1394-'Revenue Requirement'!D$4+'Revenue Requirement'!D$33</f>
        <v>158543.71355816978</v>
      </c>
      <c r="E1397" s="176">
        <f>'T Revenue'!E1394-'Revenue Requirement'!E$4+'Revenue Requirement'!E$33</f>
        <v>134195.8062998401</v>
      </c>
      <c r="G1397" s="179" t="e">
        <f ca="1"/>
        <v>#NAME?</v>
      </c>
      <c r="H1397" s="179" t="e">
        <f ca="1"/>
        <v>#NAME?</v>
      </c>
      <c r="I1397" s="179" t="e">
        <f ca="1"/>
        <v>#NAME?</v>
      </c>
      <c r="J1397" s="179" t="e">
        <f ca="1"/>
        <v>#NAME?</v>
      </c>
      <c r="L1397" s="175">
        <f>NR_to_Cash!C$9</f>
        <v>-54723.468549817509</v>
      </c>
      <c r="M1397" s="175">
        <f>NR_to_Cash!D$9</f>
        <v>-177401.26576231886</v>
      </c>
      <c r="N1397" s="175">
        <f>NR_to_Cash!E$9</f>
        <v>-150226.47815209487</v>
      </c>
      <c r="O1397" s="175">
        <f>NR_to_Cash!F$9</f>
        <v>-172910.78815747867</v>
      </c>
      <c r="Q1397" s="1">
        <v>1390</v>
      </c>
      <c r="R1397" s="176">
        <v>20723.260060305474</v>
      </c>
      <c r="S1397" s="176">
        <v>296875.41388577363</v>
      </c>
      <c r="T1397" s="176">
        <v>158543.71355816978</v>
      </c>
      <c r="U1397" s="176">
        <v>134195.8062998401</v>
      </c>
      <c r="V1397" s="2"/>
      <c r="W1397" s="176">
        <v>-19268.70790895971</v>
      </c>
      <c r="X1397" s="176">
        <v>-15896.13525851164</v>
      </c>
      <c r="Y1397" s="176">
        <v>7504.824021470733</v>
      </c>
      <c r="Z1397" s="176">
        <v>-42078.850930385524</v>
      </c>
      <c r="AA1397" s="2"/>
      <c r="AB1397" s="175">
        <v>-54723.468549817509</v>
      </c>
      <c r="AC1397" s="175">
        <v>-177401.26576231886</v>
      </c>
      <c r="AD1397" s="175">
        <v>-150226.47815209487</v>
      </c>
      <c r="AE1397" s="175">
        <v>-172910.78815747867</v>
      </c>
    </row>
    <row r="1398" spans="1:31">
      <c r="A1398" s="1">
        <v>1391</v>
      </c>
      <c r="B1398" s="176">
        <f>'T Revenue'!B1395-'Year 0'!G$8+'Year 0'!G$122</f>
        <v>23176.089511802886</v>
      </c>
      <c r="C1398" s="176">
        <f>'T Revenue'!C1395-'Revenue Requirement'!C$4+'Revenue Requirement'!C$33</f>
        <v>281753.4779498803</v>
      </c>
      <c r="D1398" s="176">
        <f>'T Revenue'!D1395-'Revenue Requirement'!D$4+'Revenue Requirement'!D$33</f>
        <v>143229.2663812309</v>
      </c>
      <c r="E1398" s="176">
        <f>'T Revenue'!E1395-'Revenue Requirement'!E$4+'Revenue Requirement'!E$33</f>
        <v>182972.07163987751</v>
      </c>
      <c r="G1398" s="179" t="e">
        <f ca="1"/>
        <v>#NAME?</v>
      </c>
      <c r="H1398" s="179" t="e">
        <f ca="1"/>
        <v>#NAME?</v>
      </c>
      <c r="I1398" s="179" t="e">
        <f ca="1"/>
        <v>#NAME?</v>
      </c>
      <c r="J1398" s="179" t="e">
        <f ca="1"/>
        <v>#NAME?</v>
      </c>
      <c r="L1398" s="175">
        <f>NR_to_Cash!C$9</f>
        <v>-54723.468549817509</v>
      </c>
      <c r="M1398" s="175">
        <f>NR_to_Cash!D$9</f>
        <v>-177401.26576231886</v>
      </c>
      <c r="N1398" s="175">
        <f>NR_to_Cash!E$9</f>
        <v>-150226.47815209487</v>
      </c>
      <c r="O1398" s="175">
        <f>NR_to_Cash!F$9</f>
        <v>-172910.78815747867</v>
      </c>
      <c r="Q1398" s="1">
        <v>1391</v>
      </c>
      <c r="R1398" s="176">
        <v>23176.089511802886</v>
      </c>
      <c r="S1398" s="176">
        <v>281753.4779498803</v>
      </c>
      <c r="T1398" s="176">
        <v>143229.2663812309</v>
      </c>
      <c r="U1398" s="176">
        <v>182972.07163987751</v>
      </c>
      <c r="V1398" s="2"/>
      <c r="W1398" s="176">
        <v>-39289.622813347727</v>
      </c>
      <c r="X1398" s="176">
        <v>-29597.188420939725</v>
      </c>
      <c r="Y1398" s="176">
        <v>-18544.96227347292</v>
      </c>
      <c r="Z1398" s="176">
        <v>-16864.116692699492</v>
      </c>
      <c r="AA1398" s="2"/>
      <c r="AB1398" s="175">
        <v>-54723.468549817509</v>
      </c>
      <c r="AC1398" s="175">
        <v>-177401.26576231886</v>
      </c>
      <c r="AD1398" s="175">
        <v>-150226.47815209487</v>
      </c>
      <c r="AE1398" s="175">
        <v>-172910.78815747867</v>
      </c>
    </row>
    <row r="1399" spans="1:31">
      <c r="A1399" s="1">
        <v>1392</v>
      </c>
      <c r="B1399" s="176">
        <f>'T Revenue'!B1396-'Year 0'!G$8+'Year 0'!G$122</f>
        <v>-4447.9290015730076</v>
      </c>
      <c r="C1399" s="176">
        <f>'T Revenue'!C1396-'Revenue Requirement'!C$4+'Revenue Requirement'!C$33</f>
        <v>241060.31770387292</v>
      </c>
      <c r="D1399" s="176">
        <f>'T Revenue'!D1396-'Revenue Requirement'!D$4+'Revenue Requirement'!D$33</f>
        <v>177382.05728171486</v>
      </c>
      <c r="E1399" s="176">
        <f>'T Revenue'!E1396-'Revenue Requirement'!E$4+'Revenue Requirement'!E$33</f>
        <v>117175.68721651915</v>
      </c>
      <c r="G1399" s="179" t="e">
        <f ca="1"/>
        <v>#NAME?</v>
      </c>
      <c r="H1399" s="179" t="e">
        <f ca="1"/>
        <v>#NAME?</v>
      </c>
      <c r="I1399" s="179" t="e">
        <f ca="1"/>
        <v>#NAME?</v>
      </c>
      <c r="J1399" s="179" t="e">
        <f ca="1"/>
        <v>#NAME?</v>
      </c>
      <c r="L1399" s="175">
        <f>NR_to_Cash!C$9</f>
        <v>-54723.468549817509</v>
      </c>
      <c r="M1399" s="175">
        <f>NR_to_Cash!D$9</f>
        <v>-177401.26576231886</v>
      </c>
      <c r="N1399" s="175">
        <f>NR_to_Cash!E$9</f>
        <v>-150226.47815209487</v>
      </c>
      <c r="O1399" s="175">
        <f>NR_to_Cash!F$9</f>
        <v>-172910.78815747867</v>
      </c>
      <c r="Q1399" s="1">
        <v>1392</v>
      </c>
      <c r="R1399" s="176">
        <v>-4447.9290015730076</v>
      </c>
      <c r="S1399" s="176">
        <v>241060.31770387292</v>
      </c>
      <c r="T1399" s="176">
        <v>177382.05728171486</v>
      </c>
      <c r="U1399" s="176">
        <v>117175.68721651915</v>
      </c>
      <c r="V1399" s="2"/>
      <c r="W1399" s="176">
        <v>4507.7853573244065</v>
      </c>
      <c r="X1399" s="176">
        <v>2293.389531088993</v>
      </c>
      <c r="Y1399" s="176">
        <v>15928.956635183189</v>
      </c>
      <c r="Z1399" s="176">
        <v>14855.266127588926</v>
      </c>
      <c r="AA1399" s="2"/>
      <c r="AB1399" s="175">
        <v>-54723.468549817509</v>
      </c>
      <c r="AC1399" s="175">
        <v>-177401.26576231886</v>
      </c>
      <c r="AD1399" s="175">
        <v>-150226.47815209487</v>
      </c>
      <c r="AE1399" s="175">
        <v>-172910.78815747867</v>
      </c>
    </row>
    <row r="1400" spans="1:31">
      <c r="A1400" s="1">
        <v>1393</v>
      </c>
      <c r="B1400" s="176">
        <f>'T Revenue'!B1397-'Year 0'!G$8+'Year 0'!G$122</f>
        <v>-11549.253418996232</v>
      </c>
      <c r="C1400" s="176">
        <f>'T Revenue'!C1397-'Revenue Requirement'!C$4+'Revenue Requirement'!C$33</f>
        <v>205122.29417127999</v>
      </c>
      <c r="D1400" s="176">
        <f>'T Revenue'!D1397-'Revenue Requirement'!D$4+'Revenue Requirement'!D$33</f>
        <v>120550.05536260223</v>
      </c>
      <c r="E1400" s="176">
        <f>'T Revenue'!E1397-'Revenue Requirement'!E$4+'Revenue Requirement'!E$33</f>
        <v>58761.730465017492</v>
      </c>
      <c r="G1400" s="179" t="e">
        <f ca="1"/>
        <v>#NAME?</v>
      </c>
      <c r="H1400" s="179" t="e">
        <f ca="1"/>
        <v>#NAME?</v>
      </c>
      <c r="I1400" s="179" t="e">
        <f ca="1"/>
        <v>#NAME?</v>
      </c>
      <c r="J1400" s="179" t="e">
        <f ca="1"/>
        <v>#NAME?</v>
      </c>
      <c r="L1400" s="175">
        <f>NR_to_Cash!C$9</f>
        <v>-54723.468549817509</v>
      </c>
      <c r="M1400" s="175">
        <f>NR_to_Cash!D$9</f>
        <v>-177401.26576231886</v>
      </c>
      <c r="N1400" s="175">
        <f>NR_to_Cash!E$9</f>
        <v>-150226.47815209487</v>
      </c>
      <c r="O1400" s="175">
        <f>NR_to_Cash!F$9</f>
        <v>-172910.78815747867</v>
      </c>
      <c r="Q1400" s="1">
        <v>1393</v>
      </c>
      <c r="R1400" s="176">
        <v>-11549.253418996232</v>
      </c>
      <c r="S1400" s="176">
        <v>205122.29417127999</v>
      </c>
      <c r="T1400" s="176">
        <v>120550.05536260223</v>
      </c>
      <c r="U1400" s="176">
        <v>58761.730465017492</v>
      </c>
      <c r="V1400" s="2"/>
      <c r="W1400" s="176">
        <v>-16713.647832879447</v>
      </c>
      <c r="X1400" s="176">
        <v>4129.1289991128724</v>
      </c>
      <c r="Y1400" s="176">
        <v>6694.1146605620161</v>
      </c>
      <c r="Z1400" s="176">
        <v>-14203.775358708343</v>
      </c>
      <c r="AA1400" s="2"/>
      <c r="AB1400" s="175">
        <v>-54723.468549817509</v>
      </c>
      <c r="AC1400" s="175">
        <v>-177401.26576231886</v>
      </c>
      <c r="AD1400" s="175">
        <v>-150226.47815209487</v>
      </c>
      <c r="AE1400" s="175">
        <v>-172910.78815747867</v>
      </c>
    </row>
    <row r="1401" spans="1:31">
      <c r="A1401" s="1">
        <v>1394</v>
      </c>
      <c r="B1401" s="176">
        <f>'T Revenue'!B1398-'Year 0'!G$8+'Year 0'!G$122</f>
        <v>-25640.37894347473</v>
      </c>
      <c r="C1401" s="176">
        <f>'T Revenue'!C1398-'Revenue Requirement'!C$4+'Revenue Requirement'!C$33</f>
        <v>224725.70260350616</v>
      </c>
      <c r="D1401" s="176">
        <f>'T Revenue'!D1398-'Revenue Requirement'!D$4+'Revenue Requirement'!D$33</f>
        <v>155641.18338665017</v>
      </c>
      <c r="E1401" s="176">
        <f>'T Revenue'!E1398-'Revenue Requirement'!E$4+'Revenue Requirement'!E$33</f>
        <v>122892.89142103703</v>
      </c>
      <c r="G1401" s="179" t="e">
        <f ca="1"/>
        <v>#NAME?</v>
      </c>
      <c r="H1401" s="179" t="e">
        <f ca="1"/>
        <v>#NAME?</v>
      </c>
      <c r="I1401" s="179" t="e">
        <f ca="1"/>
        <v>#NAME?</v>
      </c>
      <c r="J1401" s="179" t="e">
        <f ca="1"/>
        <v>#NAME?</v>
      </c>
      <c r="L1401" s="175">
        <f>NR_to_Cash!C$9</f>
        <v>-54723.468549817509</v>
      </c>
      <c r="M1401" s="175">
        <f>NR_to_Cash!D$9</f>
        <v>-177401.26576231886</v>
      </c>
      <c r="N1401" s="175">
        <f>NR_to_Cash!E$9</f>
        <v>-150226.47815209487</v>
      </c>
      <c r="O1401" s="175">
        <f>NR_to_Cash!F$9</f>
        <v>-172910.78815747867</v>
      </c>
      <c r="Q1401" s="1">
        <v>1394</v>
      </c>
      <c r="R1401" s="176">
        <v>-25640.37894347473</v>
      </c>
      <c r="S1401" s="176">
        <v>224725.70260350616</v>
      </c>
      <c r="T1401" s="176">
        <v>155641.18338665017</v>
      </c>
      <c r="U1401" s="176">
        <v>122892.89142103703</v>
      </c>
      <c r="V1401" s="2"/>
      <c r="W1401" s="176">
        <v>-42042.926246518735</v>
      </c>
      <c r="X1401" s="176">
        <v>4661.0063728515524</v>
      </c>
      <c r="Y1401" s="176">
        <v>31521.425526714418</v>
      </c>
      <c r="Z1401" s="176">
        <v>7519.9889900495764</v>
      </c>
      <c r="AA1401" s="2"/>
      <c r="AB1401" s="175">
        <v>-54723.468549817509</v>
      </c>
      <c r="AC1401" s="175">
        <v>-177401.26576231886</v>
      </c>
      <c r="AD1401" s="175">
        <v>-150226.47815209487</v>
      </c>
      <c r="AE1401" s="175">
        <v>-172910.78815747867</v>
      </c>
    </row>
    <row r="1402" spans="1:31">
      <c r="A1402" s="1">
        <v>1395</v>
      </c>
      <c r="B1402" s="176">
        <f>'T Revenue'!B1399-'Year 0'!G$8+'Year 0'!G$122</f>
        <v>-16640.840477242367</v>
      </c>
      <c r="C1402" s="176">
        <f>'T Revenue'!C1399-'Revenue Requirement'!C$4+'Revenue Requirement'!C$33</f>
        <v>236175.43626910145</v>
      </c>
      <c r="D1402" s="176">
        <f>'T Revenue'!D1399-'Revenue Requirement'!D$4+'Revenue Requirement'!D$33</f>
        <v>160274.9463989106</v>
      </c>
      <c r="E1402" s="176">
        <f>'T Revenue'!E1399-'Revenue Requirement'!E$4+'Revenue Requirement'!E$33</f>
        <v>126487.17245201138</v>
      </c>
      <c r="G1402" s="179" t="e">
        <f ca="1"/>
        <v>#NAME?</v>
      </c>
      <c r="H1402" s="179" t="e">
        <f ca="1"/>
        <v>#NAME?</v>
      </c>
      <c r="I1402" s="179" t="e">
        <f ca="1"/>
        <v>#NAME?</v>
      </c>
      <c r="J1402" s="179" t="e">
        <f ca="1"/>
        <v>#NAME?</v>
      </c>
      <c r="L1402" s="175">
        <f>NR_to_Cash!C$9</f>
        <v>-54723.468549817509</v>
      </c>
      <c r="M1402" s="175">
        <f>NR_to_Cash!D$9</f>
        <v>-177401.26576231886</v>
      </c>
      <c r="N1402" s="175">
        <f>NR_to_Cash!E$9</f>
        <v>-150226.47815209487</v>
      </c>
      <c r="O1402" s="175">
        <f>NR_to_Cash!F$9</f>
        <v>-172910.78815747867</v>
      </c>
      <c r="Q1402" s="1">
        <v>1395</v>
      </c>
      <c r="R1402" s="176">
        <v>-16640.840477242367</v>
      </c>
      <c r="S1402" s="176">
        <v>236175.43626910145</v>
      </c>
      <c r="T1402" s="176">
        <v>160274.9463989106</v>
      </c>
      <c r="U1402" s="176">
        <v>126487.17245201138</v>
      </c>
      <c r="V1402" s="2"/>
      <c r="W1402" s="176">
        <v>13142.358141812379</v>
      </c>
      <c r="X1402" s="176">
        <v>-7526.439712054329</v>
      </c>
      <c r="Y1402" s="176">
        <v>-9209.6861383852083</v>
      </c>
      <c r="Z1402" s="176">
        <v>-19150.612341793254</v>
      </c>
      <c r="AA1402" s="2"/>
      <c r="AB1402" s="175">
        <v>-54723.468549817509</v>
      </c>
      <c r="AC1402" s="175">
        <v>-177401.26576231886</v>
      </c>
      <c r="AD1402" s="175">
        <v>-150226.47815209487</v>
      </c>
      <c r="AE1402" s="175">
        <v>-172910.78815747867</v>
      </c>
    </row>
    <row r="1403" spans="1:31">
      <c r="A1403" s="1">
        <v>1396</v>
      </c>
      <c r="B1403" s="176">
        <f>'T Revenue'!B1400-'Year 0'!G$8+'Year 0'!G$122</f>
        <v>25591.094867380336</v>
      </c>
      <c r="C1403" s="176">
        <f>'T Revenue'!C1400-'Revenue Requirement'!C$4+'Revenue Requirement'!C$33</f>
        <v>214964.10811689217</v>
      </c>
      <c r="D1403" s="176">
        <f>'T Revenue'!D1400-'Revenue Requirement'!D$4+'Revenue Requirement'!D$33</f>
        <v>141409.16060462012</v>
      </c>
      <c r="E1403" s="176">
        <f>'T Revenue'!E1400-'Revenue Requirement'!E$4+'Revenue Requirement'!E$33</f>
        <v>133485.79207769362</v>
      </c>
      <c r="G1403" s="179" t="e">
        <f ca="1"/>
        <v>#NAME?</v>
      </c>
      <c r="H1403" s="179" t="e">
        <f ca="1"/>
        <v>#NAME?</v>
      </c>
      <c r="I1403" s="179" t="e">
        <f ca="1"/>
        <v>#NAME?</v>
      </c>
      <c r="J1403" s="179" t="e">
        <f ca="1"/>
        <v>#NAME?</v>
      </c>
      <c r="L1403" s="175">
        <f>NR_to_Cash!C$9</f>
        <v>-54723.468549817509</v>
      </c>
      <c r="M1403" s="175">
        <f>NR_to_Cash!D$9</f>
        <v>-177401.26576231886</v>
      </c>
      <c r="N1403" s="175">
        <f>NR_to_Cash!E$9</f>
        <v>-150226.47815209487</v>
      </c>
      <c r="O1403" s="175">
        <f>NR_to_Cash!F$9</f>
        <v>-172910.78815747867</v>
      </c>
      <c r="Q1403" s="1">
        <v>1396</v>
      </c>
      <c r="R1403" s="176">
        <v>25591.094867380336</v>
      </c>
      <c r="S1403" s="176">
        <v>214964.10811689217</v>
      </c>
      <c r="T1403" s="176">
        <v>141409.16060462012</v>
      </c>
      <c r="U1403" s="176">
        <v>133485.79207769362</v>
      </c>
      <c r="V1403" s="2"/>
      <c r="W1403" s="176">
        <v>4498.3831694490509</v>
      </c>
      <c r="X1403" s="176">
        <v>17205.853275848087</v>
      </c>
      <c r="Y1403" s="176">
        <v>-39970.677909574471</v>
      </c>
      <c r="Z1403" s="176">
        <v>-5607.4056676942855</v>
      </c>
      <c r="AA1403" s="2"/>
      <c r="AB1403" s="175">
        <v>-54723.468549817509</v>
      </c>
      <c r="AC1403" s="175">
        <v>-177401.26576231886</v>
      </c>
      <c r="AD1403" s="175">
        <v>-150226.47815209487</v>
      </c>
      <c r="AE1403" s="175">
        <v>-172910.78815747867</v>
      </c>
    </row>
    <row r="1404" spans="1:31">
      <c r="A1404" s="1">
        <v>1397</v>
      </c>
      <c r="B1404" s="176">
        <f>'T Revenue'!B1401-'Year 0'!G$8+'Year 0'!G$122</f>
        <v>12923.594281006372</v>
      </c>
      <c r="C1404" s="176">
        <f>'T Revenue'!C1401-'Revenue Requirement'!C$4+'Revenue Requirement'!C$33</f>
        <v>232466.11028846866</v>
      </c>
      <c r="D1404" s="176">
        <f>'T Revenue'!D1401-'Revenue Requirement'!D$4+'Revenue Requirement'!D$33</f>
        <v>160717.1542428676</v>
      </c>
      <c r="E1404" s="176">
        <f>'T Revenue'!E1401-'Revenue Requirement'!E$4+'Revenue Requirement'!E$33</f>
        <v>78213.267933974741</v>
      </c>
      <c r="G1404" s="179" t="e">
        <f ca="1"/>
        <v>#NAME?</v>
      </c>
      <c r="H1404" s="179" t="e">
        <f ca="1"/>
        <v>#NAME?</v>
      </c>
      <c r="I1404" s="179" t="e">
        <f ca="1"/>
        <v>#NAME?</v>
      </c>
      <c r="J1404" s="179" t="e">
        <f ca="1"/>
        <v>#NAME?</v>
      </c>
      <c r="L1404" s="175">
        <f>NR_to_Cash!C$9</f>
        <v>-54723.468549817509</v>
      </c>
      <c r="M1404" s="175">
        <f>NR_to_Cash!D$9</f>
        <v>-177401.26576231886</v>
      </c>
      <c r="N1404" s="175">
        <f>NR_to_Cash!E$9</f>
        <v>-150226.47815209487</v>
      </c>
      <c r="O1404" s="175">
        <f>NR_to_Cash!F$9</f>
        <v>-172910.78815747867</v>
      </c>
      <c r="Q1404" s="1">
        <v>1397</v>
      </c>
      <c r="R1404" s="176">
        <v>12923.594281006372</v>
      </c>
      <c r="S1404" s="176">
        <v>232466.11028846866</v>
      </c>
      <c r="T1404" s="176">
        <v>160717.1542428676</v>
      </c>
      <c r="U1404" s="176">
        <v>78213.267933974741</v>
      </c>
      <c r="V1404" s="2"/>
      <c r="W1404" s="176">
        <v>26308.644637465943</v>
      </c>
      <c r="X1404" s="176">
        <v>-48710.876356467837</v>
      </c>
      <c r="Y1404" s="176">
        <v>-51454.41277948115</v>
      </c>
      <c r="Z1404" s="176">
        <v>-18657.634674606379</v>
      </c>
      <c r="AA1404" s="2"/>
      <c r="AB1404" s="175">
        <v>-54723.468549817509</v>
      </c>
      <c r="AC1404" s="175">
        <v>-177401.26576231886</v>
      </c>
      <c r="AD1404" s="175">
        <v>-150226.47815209487</v>
      </c>
      <c r="AE1404" s="175">
        <v>-172910.78815747867</v>
      </c>
    </row>
    <row r="1405" spans="1:31">
      <c r="A1405" s="1">
        <v>1398</v>
      </c>
      <c r="B1405" s="176">
        <f>'T Revenue'!B1402-'Year 0'!G$8+'Year 0'!G$122</f>
        <v>649.16476518264972</v>
      </c>
      <c r="C1405" s="176">
        <f>'T Revenue'!C1402-'Revenue Requirement'!C$4+'Revenue Requirement'!C$33</f>
        <v>229937.92540185782</v>
      </c>
      <c r="D1405" s="176">
        <f>'T Revenue'!D1402-'Revenue Requirement'!D$4+'Revenue Requirement'!D$33</f>
        <v>128634.7509789858</v>
      </c>
      <c r="E1405" s="176">
        <f>'T Revenue'!E1402-'Revenue Requirement'!E$4+'Revenue Requirement'!E$33</f>
        <v>83624.749263094272</v>
      </c>
      <c r="G1405" s="179" t="e">
        <f ca="1"/>
        <v>#NAME?</v>
      </c>
      <c r="H1405" s="179" t="e">
        <f ca="1"/>
        <v>#NAME?</v>
      </c>
      <c r="I1405" s="179" t="e">
        <f ca="1"/>
        <v>#NAME?</v>
      </c>
      <c r="J1405" s="179" t="e">
        <f ca="1"/>
        <v>#NAME?</v>
      </c>
      <c r="L1405" s="175">
        <f>NR_to_Cash!C$9</f>
        <v>-54723.468549817509</v>
      </c>
      <c r="M1405" s="175">
        <f>NR_to_Cash!D$9</f>
        <v>-177401.26576231886</v>
      </c>
      <c r="N1405" s="175">
        <f>NR_to_Cash!E$9</f>
        <v>-150226.47815209487</v>
      </c>
      <c r="O1405" s="175">
        <f>NR_to_Cash!F$9</f>
        <v>-172910.78815747867</v>
      </c>
      <c r="Q1405" s="1">
        <v>1398</v>
      </c>
      <c r="R1405" s="176">
        <v>649.16476518264972</v>
      </c>
      <c r="S1405" s="176">
        <v>229937.92540185782</v>
      </c>
      <c r="T1405" s="176">
        <v>128634.7509789858</v>
      </c>
      <c r="U1405" s="176">
        <v>83624.749263094272</v>
      </c>
      <c r="V1405" s="2"/>
      <c r="W1405" s="176">
        <v>-41269.535359143279</v>
      </c>
      <c r="X1405" s="176">
        <v>16559.356939943274</v>
      </c>
      <c r="Y1405" s="176">
        <v>-13436.054004410282</v>
      </c>
      <c r="Z1405" s="176">
        <v>-12509.286587674404</v>
      </c>
      <c r="AA1405" s="2"/>
      <c r="AB1405" s="175">
        <v>-54723.468549817509</v>
      </c>
      <c r="AC1405" s="175">
        <v>-177401.26576231886</v>
      </c>
      <c r="AD1405" s="175">
        <v>-150226.47815209487</v>
      </c>
      <c r="AE1405" s="175">
        <v>-172910.78815747867</v>
      </c>
    </row>
    <row r="1406" spans="1:31">
      <c r="A1406" s="1">
        <v>1399</v>
      </c>
      <c r="B1406" s="176">
        <f>'T Revenue'!B1403-'Year 0'!G$8+'Year 0'!G$122</f>
        <v>5503.851979627274</v>
      </c>
      <c r="C1406" s="176">
        <f>'T Revenue'!C1403-'Revenue Requirement'!C$4+'Revenue Requirement'!C$33</f>
        <v>190283.37564151874</v>
      </c>
      <c r="D1406" s="176">
        <f>'T Revenue'!D1403-'Revenue Requirement'!D$4+'Revenue Requirement'!D$33</f>
        <v>203221.54178761574</v>
      </c>
      <c r="E1406" s="176">
        <f>'T Revenue'!E1403-'Revenue Requirement'!E$4+'Revenue Requirement'!E$33</f>
        <v>101339.55928481533</v>
      </c>
      <c r="G1406" s="179" t="e">
        <f ca="1"/>
        <v>#NAME?</v>
      </c>
      <c r="H1406" s="179" t="e">
        <f ca="1"/>
        <v>#NAME?</v>
      </c>
      <c r="I1406" s="179" t="e">
        <f ca="1"/>
        <v>#NAME?</v>
      </c>
      <c r="J1406" s="179" t="e">
        <f ca="1"/>
        <v>#NAME?</v>
      </c>
      <c r="L1406" s="175">
        <f>NR_to_Cash!C$9</f>
        <v>-54723.468549817509</v>
      </c>
      <c r="M1406" s="175">
        <f>NR_to_Cash!D$9</f>
        <v>-177401.26576231886</v>
      </c>
      <c r="N1406" s="175">
        <f>NR_to_Cash!E$9</f>
        <v>-150226.47815209487</v>
      </c>
      <c r="O1406" s="175">
        <f>NR_to_Cash!F$9</f>
        <v>-172910.78815747867</v>
      </c>
      <c r="Q1406" s="1">
        <v>1399</v>
      </c>
      <c r="R1406" s="176">
        <v>5503.851979627274</v>
      </c>
      <c r="S1406" s="176">
        <v>190283.37564151874</v>
      </c>
      <c r="T1406" s="176">
        <v>203221.54178761574</v>
      </c>
      <c r="U1406" s="176">
        <v>101339.55928481533</v>
      </c>
      <c r="V1406" s="2"/>
      <c r="W1406" s="176">
        <v>-16455.645274343551</v>
      </c>
      <c r="X1406" s="176">
        <v>-1888.8675430102739</v>
      </c>
      <c r="Y1406" s="176">
        <v>-23063.686529635452</v>
      </c>
      <c r="Z1406" s="176">
        <v>7414.2706240178086</v>
      </c>
      <c r="AA1406" s="2"/>
      <c r="AB1406" s="175">
        <v>-54723.468549817509</v>
      </c>
      <c r="AC1406" s="175">
        <v>-177401.26576231886</v>
      </c>
      <c r="AD1406" s="175">
        <v>-150226.47815209487</v>
      </c>
      <c r="AE1406" s="175">
        <v>-172910.78815747867</v>
      </c>
    </row>
    <row r="1407" spans="1:31">
      <c r="A1407" s="1">
        <v>1400</v>
      </c>
      <c r="B1407" s="176">
        <f>'T Revenue'!B1404-'Year 0'!G$8+'Year 0'!G$122</f>
        <v>1970.7088468123693</v>
      </c>
      <c r="C1407" s="176">
        <f>'T Revenue'!C1404-'Revenue Requirement'!C$4+'Revenue Requirement'!C$33</f>
        <v>222814.68868986261</v>
      </c>
      <c r="D1407" s="176">
        <f>'T Revenue'!D1404-'Revenue Requirement'!D$4+'Revenue Requirement'!D$33</f>
        <v>176522.03579800716</v>
      </c>
      <c r="E1407" s="176">
        <f>'T Revenue'!E1404-'Revenue Requirement'!E$4+'Revenue Requirement'!E$33</f>
        <v>90356.075388838537</v>
      </c>
      <c r="G1407" s="179" t="e">
        <f ca="1"/>
        <v>#NAME?</v>
      </c>
      <c r="H1407" s="179" t="e">
        <f ca="1"/>
        <v>#NAME?</v>
      </c>
      <c r="I1407" s="179" t="e">
        <f ca="1"/>
        <v>#NAME?</v>
      </c>
      <c r="J1407" s="179" t="e">
        <f ca="1"/>
        <v>#NAME?</v>
      </c>
      <c r="L1407" s="175">
        <f>NR_to_Cash!C$9</f>
        <v>-54723.468549817509</v>
      </c>
      <c r="M1407" s="175">
        <f>NR_to_Cash!D$9</f>
        <v>-177401.26576231886</v>
      </c>
      <c r="N1407" s="175">
        <f>NR_to_Cash!E$9</f>
        <v>-150226.47815209487</v>
      </c>
      <c r="O1407" s="175">
        <f>NR_to_Cash!F$9</f>
        <v>-172910.78815747867</v>
      </c>
      <c r="Q1407" s="1">
        <v>1400</v>
      </c>
      <c r="R1407" s="176">
        <v>1970.7088468123693</v>
      </c>
      <c r="S1407" s="176">
        <v>222814.68868986261</v>
      </c>
      <c r="T1407" s="176">
        <v>176522.03579800716</v>
      </c>
      <c r="U1407" s="176">
        <v>90356.075388838537</v>
      </c>
      <c r="V1407" s="2"/>
      <c r="W1407" s="176">
        <v>-25806.299717711867</v>
      </c>
      <c r="X1407" s="176">
        <v>-37634.956854439573</v>
      </c>
      <c r="Y1407" s="176">
        <v>-7728.9420727782417</v>
      </c>
      <c r="Z1407" s="176">
        <v>-1516.7954920392949</v>
      </c>
      <c r="AA1407" s="2"/>
      <c r="AB1407" s="175">
        <v>-54723.468549817509</v>
      </c>
      <c r="AC1407" s="175">
        <v>-177401.26576231886</v>
      </c>
      <c r="AD1407" s="175">
        <v>-150226.47815209487</v>
      </c>
      <c r="AE1407" s="175">
        <v>-172910.78815747867</v>
      </c>
    </row>
    <row r="1408" spans="1:31">
      <c r="A1408" s="1">
        <v>1401</v>
      </c>
      <c r="B1408" s="176">
        <f>'T Revenue'!B1405-'Year 0'!G$8+'Year 0'!G$122</f>
        <v>1369.252677018987</v>
      </c>
      <c r="C1408" s="176">
        <f>'T Revenue'!C1405-'Revenue Requirement'!C$4+'Revenue Requirement'!C$33</f>
        <v>224493.32318214746</v>
      </c>
      <c r="D1408" s="176">
        <f>'T Revenue'!D1405-'Revenue Requirement'!D$4+'Revenue Requirement'!D$33</f>
        <v>154379.11922573391</v>
      </c>
      <c r="E1408" s="176">
        <f>'T Revenue'!E1405-'Revenue Requirement'!E$4+'Revenue Requirement'!E$33</f>
        <v>116818.11006830889</v>
      </c>
      <c r="G1408" s="179" t="e">
        <f ca="1"/>
        <v>#NAME?</v>
      </c>
      <c r="H1408" s="179" t="e">
        <f ca="1"/>
        <v>#NAME?</v>
      </c>
      <c r="I1408" s="179" t="e">
        <f ca="1"/>
        <v>#NAME?</v>
      </c>
      <c r="J1408" s="179" t="e">
        <f ca="1"/>
        <v>#NAME?</v>
      </c>
      <c r="L1408" s="175">
        <f>NR_to_Cash!C$9</f>
        <v>-54723.468549817509</v>
      </c>
      <c r="M1408" s="175">
        <f>NR_to_Cash!D$9</f>
        <v>-177401.26576231886</v>
      </c>
      <c r="N1408" s="175">
        <f>NR_to_Cash!E$9</f>
        <v>-150226.47815209487</v>
      </c>
      <c r="O1408" s="175">
        <f>NR_to_Cash!F$9</f>
        <v>-172910.78815747867</v>
      </c>
      <c r="Q1408" s="1">
        <v>1401</v>
      </c>
      <c r="R1408" s="176">
        <v>1369.252677018987</v>
      </c>
      <c r="S1408" s="176">
        <v>224493.32318214746</v>
      </c>
      <c r="T1408" s="176">
        <v>154379.11922573391</v>
      </c>
      <c r="U1408" s="176">
        <v>116818.11006830889</v>
      </c>
      <c r="V1408" s="2"/>
      <c r="W1408" s="176">
        <v>-28464.800280629075</v>
      </c>
      <c r="X1408" s="176">
        <v>-8812.5276892478578</v>
      </c>
      <c r="Y1408" s="176">
        <v>-34788.78718180838</v>
      </c>
      <c r="Z1408" s="176">
        <v>-3315.7459565368481</v>
      </c>
      <c r="AA1408" s="2"/>
      <c r="AB1408" s="175">
        <v>-54723.468549817509</v>
      </c>
      <c r="AC1408" s="175">
        <v>-177401.26576231886</v>
      </c>
      <c r="AD1408" s="175">
        <v>-150226.47815209487</v>
      </c>
      <c r="AE1408" s="175">
        <v>-172910.78815747867</v>
      </c>
    </row>
    <row r="1409" spans="1:31">
      <c r="A1409" s="1">
        <v>1402</v>
      </c>
      <c r="B1409" s="176">
        <f>'T Revenue'!B1406-'Year 0'!G$8+'Year 0'!G$122</f>
        <v>-6448.9460696717724</v>
      </c>
      <c r="C1409" s="176">
        <f>'T Revenue'!C1406-'Revenue Requirement'!C$4+'Revenue Requirement'!C$33</f>
        <v>227614.35506542958</v>
      </c>
      <c r="D1409" s="176">
        <f>'T Revenue'!D1406-'Revenue Requirement'!D$4+'Revenue Requirement'!D$33</f>
        <v>127225.26598917786</v>
      </c>
      <c r="E1409" s="176">
        <f>'T Revenue'!E1406-'Revenue Requirement'!E$4+'Revenue Requirement'!E$33</f>
        <v>125073.95133972587</v>
      </c>
      <c r="G1409" s="179" t="e">
        <f ca="1"/>
        <v>#NAME?</v>
      </c>
      <c r="H1409" s="179" t="e">
        <f ca="1"/>
        <v>#NAME?</v>
      </c>
      <c r="I1409" s="179" t="e">
        <f ca="1"/>
        <v>#NAME?</v>
      </c>
      <c r="J1409" s="179" t="e">
        <f ca="1"/>
        <v>#NAME?</v>
      </c>
      <c r="L1409" s="175">
        <f>NR_to_Cash!C$9</f>
        <v>-54723.468549817509</v>
      </c>
      <c r="M1409" s="175">
        <f>NR_to_Cash!D$9</f>
        <v>-177401.26576231886</v>
      </c>
      <c r="N1409" s="175">
        <f>NR_to_Cash!E$9</f>
        <v>-150226.47815209487</v>
      </c>
      <c r="O1409" s="175">
        <f>NR_to_Cash!F$9</f>
        <v>-172910.78815747867</v>
      </c>
      <c r="Q1409" s="1">
        <v>1402</v>
      </c>
      <c r="R1409" s="176">
        <v>-6448.9460696717724</v>
      </c>
      <c r="S1409" s="176">
        <v>227614.35506542958</v>
      </c>
      <c r="T1409" s="176">
        <v>127225.26598917786</v>
      </c>
      <c r="U1409" s="176">
        <v>125073.95133972587</v>
      </c>
      <c r="V1409" s="2"/>
      <c r="W1409" s="176">
        <v>-8170.4885396575555</v>
      </c>
      <c r="X1409" s="176">
        <v>-22565.791851300746</v>
      </c>
      <c r="Y1409" s="176">
        <v>15490.438993382733</v>
      </c>
      <c r="Z1409" s="176">
        <v>-35818.009117024485</v>
      </c>
      <c r="AA1409" s="2"/>
      <c r="AB1409" s="175">
        <v>-54723.468549817509</v>
      </c>
      <c r="AC1409" s="175">
        <v>-177401.26576231886</v>
      </c>
      <c r="AD1409" s="175">
        <v>-150226.47815209487</v>
      </c>
      <c r="AE1409" s="175">
        <v>-172910.78815747867</v>
      </c>
    </row>
    <row r="1410" spans="1:31">
      <c r="A1410" s="1">
        <v>1403</v>
      </c>
      <c r="B1410" s="176">
        <f>'T Revenue'!B1407-'Year 0'!G$8+'Year 0'!G$122</f>
        <v>23585.98984051845</v>
      </c>
      <c r="C1410" s="176">
        <f>'T Revenue'!C1407-'Revenue Requirement'!C$4+'Revenue Requirement'!C$33</f>
        <v>245200.93171560764</v>
      </c>
      <c r="D1410" s="176">
        <f>'T Revenue'!D1407-'Revenue Requirement'!D$4+'Revenue Requirement'!D$33</f>
        <v>189497.53792805388</v>
      </c>
      <c r="E1410" s="176">
        <f>'T Revenue'!E1407-'Revenue Requirement'!E$4+'Revenue Requirement'!E$33</f>
        <v>180135.35089420225</v>
      </c>
      <c r="G1410" s="179" t="e">
        <f ca="1"/>
        <v>#NAME?</v>
      </c>
      <c r="H1410" s="179" t="e">
        <f ca="1"/>
        <v>#NAME?</v>
      </c>
      <c r="I1410" s="179" t="e">
        <f ca="1"/>
        <v>#NAME?</v>
      </c>
      <c r="J1410" s="179" t="e">
        <f ca="1"/>
        <v>#NAME?</v>
      </c>
      <c r="L1410" s="175">
        <f>NR_to_Cash!C$9</f>
        <v>-54723.468549817509</v>
      </c>
      <c r="M1410" s="175">
        <f>NR_to_Cash!D$9</f>
        <v>-177401.26576231886</v>
      </c>
      <c r="N1410" s="175">
        <f>NR_to_Cash!E$9</f>
        <v>-150226.47815209487</v>
      </c>
      <c r="O1410" s="175">
        <f>NR_to_Cash!F$9</f>
        <v>-172910.78815747867</v>
      </c>
      <c r="Q1410" s="1">
        <v>1403</v>
      </c>
      <c r="R1410" s="176">
        <v>23585.98984051845</v>
      </c>
      <c r="S1410" s="176">
        <v>245200.93171560764</v>
      </c>
      <c r="T1410" s="176">
        <v>189497.53792805388</v>
      </c>
      <c r="U1410" s="176">
        <v>180135.35089420225</v>
      </c>
      <c r="V1410" s="2"/>
      <c r="W1410" s="176">
        <v>-17307.402147594839</v>
      </c>
      <c r="X1410" s="176">
        <v>-21155.526464932598</v>
      </c>
      <c r="Y1410" s="176">
        <v>-30786.239282756811</v>
      </c>
      <c r="Z1410" s="176">
        <v>17981.582141110441</v>
      </c>
      <c r="AA1410" s="2"/>
      <c r="AB1410" s="175">
        <v>-54723.468549817509</v>
      </c>
      <c r="AC1410" s="175">
        <v>-177401.26576231886</v>
      </c>
      <c r="AD1410" s="175">
        <v>-150226.47815209487</v>
      </c>
      <c r="AE1410" s="175">
        <v>-172910.78815747867</v>
      </c>
    </row>
    <row r="1411" spans="1:31">
      <c r="A1411" s="1">
        <v>1404</v>
      </c>
      <c r="B1411" s="176">
        <f>'T Revenue'!B1408-'Year 0'!G$8+'Year 0'!G$122</f>
        <v>7446.8089484132361</v>
      </c>
      <c r="C1411" s="176">
        <f>'T Revenue'!C1408-'Revenue Requirement'!C$4+'Revenue Requirement'!C$33</f>
        <v>246028.3974000481</v>
      </c>
      <c r="D1411" s="176">
        <f>'T Revenue'!D1408-'Revenue Requirement'!D$4+'Revenue Requirement'!D$33</f>
        <v>192061.14967353479</v>
      </c>
      <c r="E1411" s="176">
        <f>'T Revenue'!E1408-'Revenue Requirement'!E$4+'Revenue Requirement'!E$33</f>
        <v>160581.12208250817</v>
      </c>
      <c r="G1411" s="179" t="e">
        <f ca="1"/>
        <v>#NAME?</v>
      </c>
      <c r="H1411" s="179" t="e">
        <f ca="1"/>
        <v>#NAME?</v>
      </c>
      <c r="I1411" s="179" t="e">
        <f ca="1"/>
        <v>#NAME?</v>
      </c>
      <c r="J1411" s="179" t="e">
        <f ca="1"/>
        <v>#NAME?</v>
      </c>
      <c r="L1411" s="175">
        <f>NR_to_Cash!C$9</f>
        <v>-54723.468549817509</v>
      </c>
      <c r="M1411" s="175">
        <f>NR_to_Cash!D$9</f>
        <v>-177401.26576231886</v>
      </c>
      <c r="N1411" s="175">
        <f>NR_to_Cash!E$9</f>
        <v>-150226.47815209487</v>
      </c>
      <c r="O1411" s="175">
        <f>NR_to_Cash!F$9</f>
        <v>-172910.78815747867</v>
      </c>
      <c r="Q1411" s="1">
        <v>1404</v>
      </c>
      <c r="R1411" s="176">
        <v>7446.8089484132361</v>
      </c>
      <c r="S1411" s="176">
        <v>246028.3974000481</v>
      </c>
      <c r="T1411" s="176">
        <v>192061.14967353479</v>
      </c>
      <c r="U1411" s="176">
        <v>160581.12208250817</v>
      </c>
      <c r="V1411" s="2"/>
      <c r="W1411" s="176">
        <v>-21633.850212695077</v>
      </c>
      <c r="X1411" s="176">
        <v>3445.8819715704303</v>
      </c>
      <c r="Y1411" s="176">
        <v>-36709.33611670183</v>
      </c>
      <c r="Z1411" s="176">
        <v>-12916.378872800386</v>
      </c>
      <c r="AA1411" s="2"/>
      <c r="AB1411" s="175">
        <v>-54723.468549817509</v>
      </c>
      <c r="AC1411" s="175">
        <v>-177401.26576231886</v>
      </c>
      <c r="AD1411" s="175">
        <v>-150226.47815209487</v>
      </c>
      <c r="AE1411" s="175">
        <v>-172910.78815747867</v>
      </c>
    </row>
    <row r="1412" spans="1:31">
      <c r="A1412" s="1">
        <v>1405</v>
      </c>
      <c r="B1412" s="176">
        <f>'T Revenue'!B1409-'Year 0'!G$8+'Year 0'!G$122</f>
        <v>6392.8646892646793</v>
      </c>
      <c r="C1412" s="176">
        <f>'T Revenue'!C1409-'Revenue Requirement'!C$4+'Revenue Requirement'!C$33</f>
        <v>244666.01437057275</v>
      </c>
      <c r="D1412" s="176">
        <f>'T Revenue'!D1409-'Revenue Requirement'!D$4+'Revenue Requirement'!D$33</f>
        <v>182993.36539649847</v>
      </c>
      <c r="E1412" s="176">
        <f>'T Revenue'!E1409-'Revenue Requirement'!E$4+'Revenue Requirement'!E$33</f>
        <v>139615.40773389279</v>
      </c>
      <c r="G1412" s="179" t="e">
        <f ca="1"/>
        <v>#NAME?</v>
      </c>
      <c r="H1412" s="179" t="e">
        <f ca="1"/>
        <v>#NAME?</v>
      </c>
      <c r="I1412" s="179" t="e">
        <f ca="1"/>
        <v>#NAME?</v>
      </c>
      <c r="J1412" s="179" t="e">
        <f ca="1"/>
        <v>#NAME?</v>
      </c>
      <c r="L1412" s="175">
        <f>NR_to_Cash!C$9</f>
        <v>-54723.468549817509</v>
      </c>
      <c r="M1412" s="175">
        <f>NR_to_Cash!D$9</f>
        <v>-177401.26576231886</v>
      </c>
      <c r="N1412" s="175">
        <f>NR_to_Cash!E$9</f>
        <v>-150226.47815209487</v>
      </c>
      <c r="O1412" s="175">
        <f>NR_to_Cash!F$9</f>
        <v>-172910.78815747867</v>
      </c>
      <c r="Q1412" s="1">
        <v>1405</v>
      </c>
      <c r="R1412" s="176">
        <v>6392.8646892646793</v>
      </c>
      <c r="S1412" s="176">
        <v>244666.01437057275</v>
      </c>
      <c r="T1412" s="176">
        <v>182993.36539649847</v>
      </c>
      <c r="U1412" s="176">
        <v>139615.40773389279</v>
      </c>
      <c r="V1412" s="2"/>
      <c r="W1412" s="176">
        <v>-20568.957502811449</v>
      </c>
      <c r="X1412" s="176">
        <v>-15885.636763627641</v>
      </c>
      <c r="Y1412" s="176">
        <v>-2242.9994516097941</v>
      </c>
      <c r="Z1412" s="176">
        <v>-2019.8682249418925</v>
      </c>
      <c r="AA1412" s="2"/>
      <c r="AB1412" s="175">
        <v>-54723.468549817509</v>
      </c>
      <c r="AC1412" s="175">
        <v>-177401.26576231886</v>
      </c>
      <c r="AD1412" s="175">
        <v>-150226.47815209487</v>
      </c>
      <c r="AE1412" s="175">
        <v>-172910.78815747867</v>
      </c>
    </row>
    <row r="1413" spans="1:31">
      <c r="A1413" s="1">
        <v>1406</v>
      </c>
      <c r="B1413" s="176">
        <f>'T Revenue'!B1410-'Year 0'!G$8+'Year 0'!G$122</f>
        <v>13696.758909734432</v>
      </c>
      <c r="C1413" s="176">
        <f>'T Revenue'!C1410-'Revenue Requirement'!C$4+'Revenue Requirement'!C$33</f>
        <v>231129.59534939216</v>
      </c>
      <c r="D1413" s="176">
        <f>'T Revenue'!D1410-'Revenue Requirement'!D$4+'Revenue Requirement'!D$33</f>
        <v>120499.1521477832</v>
      </c>
      <c r="E1413" s="176">
        <f>'T Revenue'!E1410-'Revenue Requirement'!E$4+'Revenue Requirement'!E$33</f>
        <v>122023.6514432265</v>
      </c>
      <c r="G1413" s="179" t="e">
        <f ca="1"/>
        <v>#NAME?</v>
      </c>
      <c r="H1413" s="179" t="e">
        <f ca="1"/>
        <v>#NAME?</v>
      </c>
      <c r="I1413" s="179" t="e">
        <f ca="1"/>
        <v>#NAME?</v>
      </c>
      <c r="J1413" s="179" t="e">
        <f ca="1"/>
        <v>#NAME?</v>
      </c>
      <c r="L1413" s="175">
        <f>NR_to_Cash!C$9</f>
        <v>-54723.468549817509</v>
      </c>
      <c r="M1413" s="175">
        <f>NR_to_Cash!D$9</f>
        <v>-177401.26576231886</v>
      </c>
      <c r="N1413" s="175">
        <f>NR_to_Cash!E$9</f>
        <v>-150226.47815209487</v>
      </c>
      <c r="O1413" s="175">
        <f>NR_to_Cash!F$9</f>
        <v>-172910.78815747867</v>
      </c>
      <c r="Q1413" s="1">
        <v>1406</v>
      </c>
      <c r="R1413" s="176">
        <v>13696.758909734432</v>
      </c>
      <c r="S1413" s="176">
        <v>231129.59534939216</v>
      </c>
      <c r="T1413" s="176">
        <v>120499.1521477832</v>
      </c>
      <c r="U1413" s="176">
        <v>122023.6514432265</v>
      </c>
      <c r="V1413" s="2"/>
      <c r="W1413" s="176">
        <v>-55941.521346803871</v>
      </c>
      <c r="X1413" s="176">
        <v>18051.48590431991</v>
      </c>
      <c r="Y1413" s="176">
        <v>-41353.506856330438</v>
      </c>
      <c r="Z1413" s="176">
        <v>25873.864459050819</v>
      </c>
      <c r="AA1413" s="2"/>
      <c r="AB1413" s="175">
        <v>-54723.468549817509</v>
      </c>
      <c r="AC1413" s="175">
        <v>-177401.26576231886</v>
      </c>
      <c r="AD1413" s="175">
        <v>-150226.47815209487</v>
      </c>
      <c r="AE1413" s="175">
        <v>-172910.78815747867</v>
      </c>
    </row>
    <row r="1414" spans="1:31">
      <c r="A1414" s="1">
        <v>1407</v>
      </c>
      <c r="B1414" s="176">
        <f>'T Revenue'!B1411-'Year 0'!G$8+'Year 0'!G$122</f>
        <v>-15348.33975521964</v>
      </c>
      <c r="C1414" s="176">
        <f>'T Revenue'!C1411-'Revenue Requirement'!C$4+'Revenue Requirement'!C$33</f>
        <v>227869.03889803682</v>
      </c>
      <c r="D1414" s="176">
        <f>'T Revenue'!D1411-'Revenue Requirement'!D$4+'Revenue Requirement'!D$33</f>
        <v>160266.29690005328</v>
      </c>
      <c r="E1414" s="176">
        <f>'T Revenue'!E1411-'Revenue Requirement'!E$4+'Revenue Requirement'!E$33</f>
        <v>102229.00855808659</v>
      </c>
      <c r="G1414" s="179" t="e">
        <f ca="1"/>
        <v>#NAME?</v>
      </c>
      <c r="H1414" s="179" t="e">
        <f ca="1"/>
        <v>#NAME?</v>
      </c>
      <c r="I1414" s="179" t="e">
        <f ca="1"/>
        <v>#NAME?</v>
      </c>
      <c r="J1414" s="179" t="e">
        <f ca="1"/>
        <v>#NAME?</v>
      </c>
      <c r="L1414" s="175">
        <f>NR_to_Cash!C$9</f>
        <v>-54723.468549817509</v>
      </c>
      <c r="M1414" s="175">
        <f>NR_to_Cash!D$9</f>
        <v>-177401.26576231886</v>
      </c>
      <c r="N1414" s="175">
        <f>NR_to_Cash!E$9</f>
        <v>-150226.47815209487</v>
      </c>
      <c r="O1414" s="175">
        <f>NR_to_Cash!F$9</f>
        <v>-172910.78815747867</v>
      </c>
      <c r="Q1414" s="1">
        <v>1407</v>
      </c>
      <c r="R1414" s="176">
        <v>-15348.33975521964</v>
      </c>
      <c r="S1414" s="176">
        <v>227869.03889803682</v>
      </c>
      <c r="T1414" s="176">
        <v>160266.29690005328</v>
      </c>
      <c r="U1414" s="176">
        <v>102229.00855808659</v>
      </c>
      <c r="V1414" s="2"/>
      <c r="W1414" s="176">
        <v>-5043.4478323961375</v>
      </c>
      <c r="X1414" s="176">
        <v>-35212.049487010576</v>
      </c>
      <c r="Y1414" s="176">
        <v>13687.574273037957</v>
      </c>
      <c r="Z1414" s="176">
        <v>-29421.127198083792</v>
      </c>
      <c r="AA1414" s="2"/>
      <c r="AB1414" s="175">
        <v>-54723.468549817509</v>
      </c>
      <c r="AC1414" s="175">
        <v>-177401.26576231886</v>
      </c>
      <c r="AD1414" s="175">
        <v>-150226.47815209487</v>
      </c>
      <c r="AE1414" s="175">
        <v>-172910.78815747867</v>
      </c>
    </row>
    <row r="1415" spans="1:31">
      <c r="A1415" s="1">
        <v>1408</v>
      </c>
      <c r="B1415" s="176">
        <f>'T Revenue'!B1412-'Year 0'!G$8+'Year 0'!G$122</f>
        <v>9898.1023278650828</v>
      </c>
      <c r="C1415" s="176">
        <f>'T Revenue'!C1412-'Revenue Requirement'!C$4+'Revenue Requirement'!C$33</f>
        <v>273438.85748498328</v>
      </c>
      <c r="D1415" s="176">
        <f>'T Revenue'!D1412-'Revenue Requirement'!D$4+'Revenue Requirement'!D$33</f>
        <v>195744.36745053553</v>
      </c>
      <c r="E1415" s="176">
        <f>'T Revenue'!E1412-'Revenue Requirement'!E$4+'Revenue Requirement'!E$33</f>
        <v>130296.17168356827</v>
      </c>
      <c r="G1415" s="179" t="e">
        <f ca="1"/>
        <v>#NAME?</v>
      </c>
      <c r="H1415" s="179" t="e">
        <f ca="1"/>
        <v>#NAME?</v>
      </c>
      <c r="I1415" s="179" t="e">
        <f ca="1"/>
        <v>#NAME?</v>
      </c>
      <c r="J1415" s="179" t="e">
        <f ca="1"/>
        <v>#NAME?</v>
      </c>
      <c r="L1415" s="175">
        <f>NR_to_Cash!C$9</f>
        <v>-54723.468549817509</v>
      </c>
      <c r="M1415" s="175">
        <f>NR_to_Cash!D$9</f>
        <v>-177401.26576231886</v>
      </c>
      <c r="N1415" s="175">
        <f>NR_to_Cash!E$9</f>
        <v>-150226.47815209487</v>
      </c>
      <c r="O1415" s="175">
        <f>NR_to_Cash!F$9</f>
        <v>-172910.78815747867</v>
      </c>
      <c r="Q1415" s="1">
        <v>1408</v>
      </c>
      <c r="R1415" s="176">
        <v>9898.1023278650828</v>
      </c>
      <c r="S1415" s="176">
        <v>273438.85748498328</v>
      </c>
      <c r="T1415" s="176">
        <v>195744.36745053553</v>
      </c>
      <c r="U1415" s="176">
        <v>130296.17168356827</v>
      </c>
      <c r="V1415" s="2"/>
      <c r="W1415" s="176">
        <v>9573.5396579153603</v>
      </c>
      <c r="X1415" s="176">
        <v>-21373.088133248966</v>
      </c>
      <c r="Y1415" s="176">
        <v>-12044.494472483639</v>
      </c>
      <c r="Z1415" s="176">
        <v>-23809.139089255128</v>
      </c>
      <c r="AA1415" s="2"/>
      <c r="AB1415" s="175">
        <v>-54723.468549817509</v>
      </c>
      <c r="AC1415" s="175">
        <v>-177401.26576231886</v>
      </c>
      <c r="AD1415" s="175">
        <v>-150226.47815209487</v>
      </c>
      <c r="AE1415" s="175">
        <v>-172910.78815747867</v>
      </c>
    </row>
    <row r="1416" spans="1:31">
      <c r="A1416" s="1">
        <v>1409</v>
      </c>
      <c r="B1416" s="176">
        <f>'T Revenue'!B1413-'Year 0'!G$8+'Year 0'!G$122</f>
        <v>27371.122238802956</v>
      </c>
      <c r="C1416" s="176">
        <f>'T Revenue'!C1413-'Revenue Requirement'!C$4+'Revenue Requirement'!C$33</f>
        <v>266496.22619225131</v>
      </c>
      <c r="D1416" s="176">
        <f>'T Revenue'!D1413-'Revenue Requirement'!D$4+'Revenue Requirement'!D$33</f>
        <v>175721.05069633177</v>
      </c>
      <c r="E1416" s="176">
        <f>'T Revenue'!E1413-'Revenue Requirement'!E$4+'Revenue Requirement'!E$33</f>
        <v>86781.968354126671</v>
      </c>
      <c r="G1416" s="179" t="e">
        <f ca="1"/>
        <v>#NAME?</v>
      </c>
      <c r="H1416" s="179" t="e">
        <f ca="1"/>
        <v>#NAME?</v>
      </c>
      <c r="I1416" s="179" t="e">
        <f ca="1"/>
        <v>#NAME?</v>
      </c>
      <c r="J1416" s="179" t="e">
        <f ca="1"/>
        <v>#NAME?</v>
      </c>
      <c r="L1416" s="175">
        <f>NR_to_Cash!C$9</f>
        <v>-54723.468549817509</v>
      </c>
      <c r="M1416" s="175">
        <f>NR_to_Cash!D$9</f>
        <v>-177401.26576231886</v>
      </c>
      <c r="N1416" s="175">
        <f>NR_to_Cash!E$9</f>
        <v>-150226.47815209487</v>
      </c>
      <c r="O1416" s="175">
        <f>NR_to_Cash!F$9</f>
        <v>-172910.78815747867</v>
      </c>
      <c r="Q1416" s="1">
        <v>1409</v>
      </c>
      <c r="R1416" s="176">
        <v>27371.122238802956</v>
      </c>
      <c r="S1416" s="176">
        <v>266496.22619225131</v>
      </c>
      <c r="T1416" s="176">
        <v>175721.05069633177</v>
      </c>
      <c r="U1416" s="176">
        <v>86781.968354126671</v>
      </c>
      <c r="V1416" s="2"/>
      <c r="W1416" s="176">
        <v>13341.615538197337</v>
      </c>
      <c r="X1416" s="176">
        <v>10.606957050738856</v>
      </c>
      <c r="Y1416" s="176">
        <v>-15846.796629254939</v>
      </c>
      <c r="Z1416" s="176">
        <v>-12646.218005531002</v>
      </c>
      <c r="AA1416" s="2"/>
      <c r="AB1416" s="175">
        <v>-54723.468549817509</v>
      </c>
      <c r="AC1416" s="175">
        <v>-177401.26576231886</v>
      </c>
      <c r="AD1416" s="175">
        <v>-150226.47815209487</v>
      </c>
      <c r="AE1416" s="175">
        <v>-172910.78815747867</v>
      </c>
    </row>
    <row r="1417" spans="1:31">
      <c r="A1417" s="1">
        <v>1410</v>
      </c>
      <c r="B1417" s="176">
        <f>'T Revenue'!B1414-'Year 0'!G$8+'Year 0'!G$122</f>
        <v>-28933.083938017255</v>
      </c>
      <c r="C1417" s="176">
        <f>'T Revenue'!C1414-'Revenue Requirement'!C$4+'Revenue Requirement'!C$33</f>
        <v>196044.72302352497</v>
      </c>
      <c r="D1417" s="176">
        <f>'T Revenue'!D1414-'Revenue Requirement'!D$4+'Revenue Requirement'!D$33</f>
        <v>126787.76846629358</v>
      </c>
      <c r="E1417" s="176">
        <f>'T Revenue'!E1414-'Revenue Requirement'!E$4+'Revenue Requirement'!E$33</f>
        <v>10845.218736958457</v>
      </c>
      <c r="G1417" s="179" t="e">
        <f ca="1"/>
        <v>#NAME?</v>
      </c>
      <c r="H1417" s="179" t="e">
        <f ca="1"/>
        <v>#NAME?</v>
      </c>
      <c r="I1417" s="179" t="e">
        <f ca="1"/>
        <v>#NAME?</v>
      </c>
      <c r="J1417" s="179" t="e">
        <f ca="1"/>
        <v>#NAME?</v>
      </c>
      <c r="L1417" s="175">
        <f>NR_to_Cash!C$9</f>
        <v>-54723.468549817509</v>
      </c>
      <c r="M1417" s="175">
        <f>NR_to_Cash!D$9</f>
        <v>-177401.26576231886</v>
      </c>
      <c r="N1417" s="175">
        <f>NR_to_Cash!E$9</f>
        <v>-150226.47815209487</v>
      </c>
      <c r="O1417" s="175">
        <f>NR_to_Cash!F$9</f>
        <v>-172910.78815747867</v>
      </c>
      <c r="Q1417" s="1">
        <v>1410</v>
      </c>
      <c r="R1417" s="176">
        <v>-28933.083938017255</v>
      </c>
      <c r="S1417" s="176">
        <v>196044.72302352497</v>
      </c>
      <c r="T1417" s="176">
        <v>126787.76846629358</v>
      </c>
      <c r="U1417" s="176">
        <v>10845.218736958457</v>
      </c>
      <c r="V1417" s="2"/>
      <c r="W1417" s="176">
        <v>-21420.906185785541</v>
      </c>
      <c r="X1417" s="176">
        <v>8004.5399292137008</v>
      </c>
      <c r="Y1417" s="176">
        <v>-45432.042068452109</v>
      </c>
      <c r="Z1417" s="176">
        <v>-32653.326237538829</v>
      </c>
      <c r="AA1417" s="2"/>
      <c r="AB1417" s="175">
        <v>-54723.468549817509</v>
      </c>
      <c r="AC1417" s="175">
        <v>-177401.26576231886</v>
      </c>
      <c r="AD1417" s="175">
        <v>-150226.47815209487</v>
      </c>
      <c r="AE1417" s="175">
        <v>-172910.78815747867</v>
      </c>
    </row>
    <row r="1418" spans="1:31">
      <c r="A1418" s="1">
        <v>1411</v>
      </c>
      <c r="B1418" s="176">
        <f>'T Revenue'!B1415-'Year 0'!G$8+'Year 0'!G$122</f>
        <v>9230.9105168764945</v>
      </c>
      <c r="C1418" s="176">
        <f>'T Revenue'!C1415-'Revenue Requirement'!C$4+'Revenue Requirement'!C$33</f>
        <v>253138.805298422</v>
      </c>
      <c r="D1418" s="176">
        <f>'T Revenue'!D1415-'Revenue Requirement'!D$4+'Revenue Requirement'!D$33</f>
        <v>212599.25516903773</v>
      </c>
      <c r="E1418" s="176">
        <f>'T Revenue'!E1415-'Revenue Requirement'!E$4+'Revenue Requirement'!E$33</f>
        <v>149654.15582307894</v>
      </c>
      <c r="G1418" s="179" t="e">
        <f ca="1"/>
        <v>#NAME?</v>
      </c>
      <c r="H1418" s="179" t="e">
        <f ca="1"/>
        <v>#NAME?</v>
      </c>
      <c r="I1418" s="179" t="e">
        <f ca="1"/>
        <v>#NAME?</v>
      </c>
      <c r="J1418" s="179" t="e">
        <f ca="1"/>
        <v>#NAME?</v>
      </c>
      <c r="L1418" s="175">
        <f>NR_to_Cash!C$9</f>
        <v>-54723.468549817509</v>
      </c>
      <c r="M1418" s="175">
        <f>NR_to_Cash!D$9</f>
        <v>-177401.26576231886</v>
      </c>
      <c r="N1418" s="175">
        <f>NR_to_Cash!E$9</f>
        <v>-150226.47815209487</v>
      </c>
      <c r="O1418" s="175">
        <f>NR_to_Cash!F$9</f>
        <v>-172910.78815747867</v>
      </c>
      <c r="Q1418" s="1">
        <v>1411</v>
      </c>
      <c r="R1418" s="176">
        <v>9230.9105168764945</v>
      </c>
      <c r="S1418" s="176">
        <v>253138.805298422</v>
      </c>
      <c r="T1418" s="176">
        <v>212599.25516903773</v>
      </c>
      <c r="U1418" s="176">
        <v>149654.15582307894</v>
      </c>
      <c r="V1418" s="2"/>
      <c r="W1418" s="176">
        <v>-17321.231725932215</v>
      </c>
      <c r="X1418" s="176">
        <v>1441.1123067955486</v>
      </c>
      <c r="Y1418" s="176">
        <v>-35196.788630207302</v>
      </c>
      <c r="Z1418" s="176">
        <v>2886.2533079579007</v>
      </c>
      <c r="AA1418" s="2"/>
      <c r="AB1418" s="175">
        <v>-54723.468549817509</v>
      </c>
      <c r="AC1418" s="175">
        <v>-177401.26576231886</v>
      </c>
      <c r="AD1418" s="175">
        <v>-150226.47815209487</v>
      </c>
      <c r="AE1418" s="175">
        <v>-172910.78815747867</v>
      </c>
    </row>
    <row r="1419" spans="1:31">
      <c r="A1419" s="1">
        <v>1412</v>
      </c>
      <c r="B1419" s="176">
        <f>'T Revenue'!B1416-'Year 0'!G$8+'Year 0'!G$122</f>
        <v>-17969.923517404357</v>
      </c>
      <c r="C1419" s="176">
        <f>'T Revenue'!C1416-'Revenue Requirement'!C$4+'Revenue Requirement'!C$33</f>
        <v>209797.33127022628</v>
      </c>
      <c r="D1419" s="176">
        <f>'T Revenue'!D1416-'Revenue Requirement'!D$4+'Revenue Requirement'!D$33</f>
        <v>180532.59727420099</v>
      </c>
      <c r="E1419" s="176">
        <f>'T Revenue'!E1416-'Revenue Requirement'!E$4+'Revenue Requirement'!E$33</f>
        <v>43781.106795005035</v>
      </c>
      <c r="G1419" s="179" t="e">
        <f ca="1"/>
        <v>#NAME?</v>
      </c>
      <c r="H1419" s="179" t="e">
        <f ca="1"/>
        <v>#NAME?</v>
      </c>
      <c r="I1419" s="179" t="e">
        <f ca="1"/>
        <v>#NAME?</v>
      </c>
      <c r="J1419" s="179" t="e">
        <f ca="1"/>
        <v>#NAME?</v>
      </c>
      <c r="L1419" s="175">
        <f>NR_to_Cash!C$9</f>
        <v>-54723.468549817509</v>
      </c>
      <c r="M1419" s="175">
        <f>NR_to_Cash!D$9</f>
        <v>-177401.26576231886</v>
      </c>
      <c r="N1419" s="175">
        <f>NR_to_Cash!E$9</f>
        <v>-150226.47815209487</v>
      </c>
      <c r="O1419" s="175">
        <f>NR_to_Cash!F$9</f>
        <v>-172910.78815747867</v>
      </c>
      <c r="Q1419" s="1">
        <v>1412</v>
      </c>
      <c r="R1419" s="176">
        <v>-17969.923517404357</v>
      </c>
      <c r="S1419" s="176">
        <v>209797.33127022628</v>
      </c>
      <c r="T1419" s="176">
        <v>180532.59727420099</v>
      </c>
      <c r="U1419" s="176">
        <v>43781.106795005035</v>
      </c>
      <c r="V1419" s="2"/>
      <c r="W1419" s="176">
        <v>-4691.4421043758048</v>
      </c>
      <c r="X1419" s="176">
        <v>-9022.3500157627277</v>
      </c>
      <c r="Y1419" s="176">
        <v>-14134.752739117946</v>
      </c>
      <c r="Z1419" s="176">
        <v>-28562.260730648413</v>
      </c>
      <c r="AA1419" s="2"/>
      <c r="AB1419" s="175">
        <v>-54723.468549817509</v>
      </c>
      <c r="AC1419" s="175">
        <v>-177401.26576231886</v>
      </c>
      <c r="AD1419" s="175">
        <v>-150226.47815209487</v>
      </c>
      <c r="AE1419" s="175">
        <v>-172910.78815747867</v>
      </c>
    </row>
    <row r="1420" spans="1:31">
      <c r="A1420" s="1">
        <v>1413</v>
      </c>
      <c r="B1420" s="176">
        <f>'T Revenue'!B1417-'Year 0'!G$8+'Year 0'!G$122</f>
        <v>-10541.633765829261</v>
      </c>
      <c r="C1420" s="176">
        <f>'T Revenue'!C1417-'Revenue Requirement'!C$4+'Revenue Requirement'!C$33</f>
        <v>212827.68025750015</v>
      </c>
      <c r="D1420" s="176">
        <f>'T Revenue'!D1417-'Revenue Requirement'!D$4+'Revenue Requirement'!D$33</f>
        <v>177025.97128432104</v>
      </c>
      <c r="E1420" s="176">
        <f>'T Revenue'!E1417-'Revenue Requirement'!E$4+'Revenue Requirement'!E$33</f>
        <v>96765.608652382158</v>
      </c>
      <c r="G1420" s="179" t="e">
        <f ca="1"/>
        <v>#NAME?</v>
      </c>
      <c r="H1420" s="179" t="e">
        <f ca="1"/>
        <v>#NAME?</v>
      </c>
      <c r="I1420" s="179" t="e">
        <f ca="1"/>
        <v>#NAME?</v>
      </c>
      <c r="J1420" s="179" t="e">
        <f ca="1"/>
        <v>#NAME?</v>
      </c>
      <c r="L1420" s="175">
        <f>NR_to_Cash!C$9</f>
        <v>-54723.468549817509</v>
      </c>
      <c r="M1420" s="175">
        <f>NR_to_Cash!D$9</f>
        <v>-177401.26576231886</v>
      </c>
      <c r="N1420" s="175">
        <f>NR_to_Cash!E$9</f>
        <v>-150226.47815209487</v>
      </c>
      <c r="O1420" s="175">
        <f>NR_to_Cash!F$9</f>
        <v>-172910.78815747867</v>
      </c>
      <c r="Q1420" s="1">
        <v>1413</v>
      </c>
      <c r="R1420" s="176">
        <v>-10541.633765829261</v>
      </c>
      <c r="S1420" s="176">
        <v>212827.68025750015</v>
      </c>
      <c r="T1420" s="176">
        <v>177025.97128432104</v>
      </c>
      <c r="U1420" s="176">
        <v>96765.608652382158</v>
      </c>
      <c r="V1420" s="2"/>
      <c r="W1420" s="176">
        <v>-23452.676806428703</v>
      </c>
      <c r="X1420" s="176">
        <v>-16888.57028046879</v>
      </c>
      <c r="Y1420" s="176">
        <v>-6003.046315031359</v>
      </c>
      <c r="Z1420" s="176">
        <v>-34271.955843691016</v>
      </c>
      <c r="AA1420" s="2"/>
      <c r="AB1420" s="175">
        <v>-54723.468549817509</v>
      </c>
      <c r="AC1420" s="175">
        <v>-177401.26576231886</v>
      </c>
      <c r="AD1420" s="175">
        <v>-150226.47815209487</v>
      </c>
      <c r="AE1420" s="175">
        <v>-172910.78815747867</v>
      </c>
    </row>
    <row r="1421" spans="1:31">
      <c r="A1421" s="1">
        <v>1414</v>
      </c>
      <c r="B1421" s="176">
        <f>'T Revenue'!B1418-'Year 0'!G$8+'Year 0'!G$122</f>
        <v>8287.5865009073168</v>
      </c>
      <c r="C1421" s="176">
        <f>'T Revenue'!C1418-'Revenue Requirement'!C$4+'Revenue Requirement'!C$33</f>
        <v>231233.93322484731</v>
      </c>
      <c r="D1421" s="176">
        <f>'T Revenue'!D1418-'Revenue Requirement'!D$4+'Revenue Requirement'!D$33</f>
        <v>131020.87279223604</v>
      </c>
      <c r="E1421" s="176">
        <f>'T Revenue'!E1418-'Revenue Requirement'!E$4+'Revenue Requirement'!E$33</f>
        <v>104266.13952884637</v>
      </c>
      <c r="G1421" s="179" t="e">
        <f ca="1"/>
        <v>#NAME?</v>
      </c>
      <c r="H1421" s="179" t="e">
        <f ca="1"/>
        <v>#NAME?</v>
      </c>
      <c r="I1421" s="179" t="e">
        <f ca="1"/>
        <v>#NAME?</v>
      </c>
      <c r="J1421" s="179" t="e">
        <f ca="1"/>
        <v>#NAME?</v>
      </c>
      <c r="L1421" s="175">
        <f>NR_to_Cash!C$9</f>
        <v>-54723.468549817509</v>
      </c>
      <c r="M1421" s="175">
        <f>NR_to_Cash!D$9</f>
        <v>-177401.26576231886</v>
      </c>
      <c r="N1421" s="175">
        <f>NR_to_Cash!E$9</f>
        <v>-150226.47815209487</v>
      </c>
      <c r="O1421" s="175">
        <f>NR_to_Cash!F$9</f>
        <v>-172910.78815747867</v>
      </c>
      <c r="Q1421" s="1">
        <v>1414</v>
      </c>
      <c r="R1421" s="176">
        <v>8287.5865009073168</v>
      </c>
      <c r="S1421" s="176">
        <v>231233.93322484731</v>
      </c>
      <c r="T1421" s="176">
        <v>131020.87279223604</v>
      </c>
      <c r="U1421" s="176">
        <v>104266.13952884637</v>
      </c>
      <c r="V1421" s="2"/>
      <c r="W1421" s="176">
        <v>-27506.384630322107</v>
      </c>
      <c r="X1421" s="176">
        <v>-7389.5688891129103</v>
      </c>
      <c r="Y1421" s="176">
        <v>-57485.616376030026</v>
      </c>
      <c r="Z1421" s="176">
        <v>-11656.737919834908</v>
      </c>
      <c r="AA1421" s="2"/>
      <c r="AB1421" s="175">
        <v>-54723.468549817509</v>
      </c>
      <c r="AC1421" s="175">
        <v>-177401.26576231886</v>
      </c>
      <c r="AD1421" s="175">
        <v>-150226.47815209487</v>
      </c>
      <c r="AE1421" s="175">
        <v>-172910.78815747867</v>
      </c>
    </row>
    <row r="1422" spans="1:31">
      <c r="A1422" s="1">
        <v>1415</v>
      </c>
      <c r="B1422" s="176">
        <f>'T Revenue'!B1419-'Year 0'!G$8+'Year 0'!G$122</f>
        <v>-2861.5713764354587</v>
      </c>
      <c r="C1422" s="176">
        <f>'T Revenue'!C1419-'Revenue Requirement'!C$4+'Revenue Requirement'!C$33</f>
        <v>247859.57708964683</v>
      </c>
      <c r="D1422" s="176">
        <f>'T Revenue'!D1419-'Revenue Requirement'!D$4+'Revenue Requirement'!D$33</f>
        <v>150295.93507966329</v>
      </c>
      <c r="E1422" s="176">
        <f>'T Revenue'!E1419-'Revenue Requirement'!E$4+'Revenue Requirement'!E$33</f>
        <v>81387.164754215861</v>
      </c>
      <c r="G1422" s="179" t="e">
        <f ca="1"/>
        <v>#NAME?</v>
      </c>
      <c r="H1422" s="179" t="e">
        <f ca="1"/>
        <v>#NAME?</v>
      </c>
      <c r="I1422" s="179" t="e">
        <f ca="1"/>
        <v>#NAME?</v>
      </c>
      <c r="J1422" s="179" t="e">
        <f ca="1"/>
        <v>#NAME?</v>
      </c>
      <c r="L1422" s="175">
        <f>NR_to_Cash!C$9</f>
        <v>-54723.468549817509</v>
      </c>
      <c r="M1422" s="175">
        <f>NR_to_Cash!D$9</f>
        <v>-177401.26576231886</v>
      </c>
      <c r="N1422" s="175">
        <f>NR_to_Cash!E$9</f>
        <v>-150226.47815209487</v>
      </c>
      <c r="O1422" s="175">
        <f>NR_to_Cash!F$9</f>
        <v>-172910.78815747867</v>
      </c>
      <c r="Q1422" s="1">
        <v>1415</v>
      </c>
      <c r="R1422" s="176">
        <v>-2861.5713764354587</v>
      </c>
      <c r="S1422" s="176">
        <v>247859.57708964683</v>
      </c>
      <c r="T1422" s="176">
        <v>150295.93507966329</v>
      </c>
      <c r="U1422" s="176">
        <v>81387.164754215861</v>
      </c>
      <c r="V1422" s="2"/>
      <c r="W1422" s="176">
        <v>-46527.719587533502</v>
      </c>
      <c r="X1422" s="176">
        <v>3686.3826938727871</v>
      </c>
      <c r="Y1422" s="176">
        <v>-8681.1803857984487</v>
      </c>
      <c r="Z1422" s="176">
        <v>-1681.0082177673467</v>
      </c>
      <c r="AA1422" s="2"/>
      <c r="AB1422" s="175">
        <v>-54723.468549817509</v>
      </c>
      <c r="AC1422" s="175">
        <v>-177401.26576231886</v>
      </c>
      <c r="AD1422" s="175">
        <v>-150226.47815209487</v>
      </c>
      <c r="AE1422" s="175">
        <v>-172910.78815747867</v>
      </c>
    </row>
    <row r="1423" spans="1:31">
      <c r="A1423" s="1">
        <v>1416</v>
      </c>
      <c r="B1423" s="176">
        <f>'T Revenue'!B1420-'Year 0'!G$8+'Year 0'!G$122</f>
        <v>871.30884285457432</v>
      </c>
      <c r="C1423" s="176">
        <f>'T Revenue'!C1420-'Revenue Requirement'!C$4+'Revenue Requirement'!C$33</f>
        <v>212023.62754966971</v>
      </c>
      <c r="D1423" s="176">
        <f>'T Revenue'!D1420-'Revenue Requirement'!D$4+'Revenue Requirement'!D$33</f>
        <v>112106.74844251783</v>
      </c>
      <c r="E1423" s="176">
        <f>'T Revenue'!E1420-'Revenue Requirement'!E$4+'Revenue Requirement'!E$33</f>
        <v>84376.674047811888</v>
      </c>
      <c r="G1423" s="179" t="e">
        <f ca="1"/>
        <v>#NAME?</v>
      </c>
      <c r="H1423" s="179" t="e">
        <f ca="1"/>
        <v>#NAME?</v>
      </c>
      <c r="I1423" s="179" t="e">
        <f ca="1"/>
        <v>#NAME?</v>
      </c>
      <c r="J1423" s="179" t="e">
        <f ca="1"/>
        <v>#NAME?</v>
      </c>
      <c r="L1423" s="175">
        <f>NR_to_Cash!C$9</f>
        <v>-54723.468549817509</v>
      </c>
      <c r="M1423" s="175">
        <f>NR_to_Cash!D$9</f>
        <v>-177401.26576231886</v>
      </c>
      <c r="N1423" s="175">
        <f>NR_to_Cash!E$9</f>
        <v>-150226.47815209487</v>
      </c>
      <c r="O1423" s="175">
        <f>NR_to_Cash!F$9</f>
        <v>-172910.78815747867</v>
      </c>
      <c r="Q1423" s="1">
        <v>1416</v>
      </c>
      <c r="R1423" s="176">
        <v>871.30884285457432</v>
      </c>
      <c r="S1423" s="176">
        <v>212023.62754966971</v>
      </c>
      <c r="T1423" s="176">
        <v>112106.74844251783</v>
      </c>
      <c r="U1423" s="176">
        <v>84376.674047811888</v>
      </c>
      <c r="V1423" s="2"/>
      <c r="W1423" s="176">
        <v>-22276.472025432158</v>
      </c>
      <c r="X1423" s="176">
        <v>-8367.659054227639</v>
      </c>
      <c r="Y1423" s="176">
        <v>-50802.662105532829</v>
      </c>
      <c r="Z1423" s="176">
        <v>-32355.14921985683</v>
      </c>
      <c r="AA1423" s="2"/>
      <c r="AB1423" s="175">
        <v>-54723.468549817509</v>
      </c>
      <c r="AC1423" s="175">
        <v>-177401.26576231886</v>
      </c>
      <c r="AD1423" s="175">
        <v>-150226.47815209487</v>
      </c>
      <c r="AE1423" s="175">
        <v>-172910.78815747867</v>
      </c>
    </row>
    <row r="1424" spans="1:31">
      <c r="A1424" s="1">
        <v>1417</v>
      </c>
      <c r="B1424" s="176">
        <f>'T Revenue'!B1421-'Year 0'!G$8+'Year 0'!G$122</f>
        <v>5586.0477743665688</v>
      </c>
      <c r="C1424" s="176">
        <f>'T Revenue'!C1421-'Revenue Requirement'!C$4+'Revenue Requirement'!C$33</f>
        <v>236989.29229338444</v>
      </c>
      <c r="D1424" s="176">
        <f>'T Revenue'!D1421-'Revenue Requirement'!D$4+'Revenue Requirement'!D$33</f>
        <v>143080.32533404627</v>
      </c>
      <c r="E1424" s="176">
        <f>'T Revenue'!E1421-'Revenue Requirement'!E$4+'Revenue Requirement'!E$33</f>
        <v>144383.66870759195</v>
      </c>
      <c r="G1424" s="179" t="e">
        <f ca="1"/>
        <v>#NAME?</v>
      </c>
      <c r="H1424" s="179" t="e">
        <f ca="1"/>
        <v>#NAME?</v>
      </c>
      <c r="I1424" s="179" t="e">
        <f ca="1"/>
        <v>#NAME?</v>
      </c>
      <c r="J1424" s="179" t="e">
        <f ca="1"/>
        <v>#NAME?</v>
      </c>
      <c r="L1424" s="175">
        <f>NR_to_Cash!C$9</f>
        <v>-54723.468549817509</v>
      </c>
      <c r="M1424" s="175">
        <f>NR_to_Cash!D$9</f>
        <v>-177401.26576231886</v>
      </c>
      <c r="N1424" s="175">
        <f>NR_to_Cash!E$9</f>
        <v>-150226.47815209487</v>
      </c>
      <c r="O1424" s="175">
        <f>NR_to_Cash!F$9</f>
        <v>-172910.78815747867</v>
      </c>
      <c r="Q1424" s="1">
        <v>1417</v>
      </c>
      <c r="R1424" s="176">
        <v>5586.0477743665688</v>
      </c>
      <c r="S1424" s="176">
        <v>236989.29229338444</v>
      </c>
      <c r="T1424" s="176">
        <v>143080.32533404627</v>
      </c>
      <c r="U1424" s="176">
        <v>144383.66870759195</v>
      </c>
      <c r="V1424" s="2"/>
      <c r="W1424" s="176">
        <v>-7158.6897684353171</v>
      </c>
      <c r="X1424" s="176">
        <v>-7296.6379506397061</v>
      </c>
      <c r="Y1424" s="176">
        <v>-14364.890826726099</v>
      </c>
      <c r="Z1424" s="176">
        <v>-7361.3824109488633</v>
      </c>
      <c r="AA1424" s="2"/>
      <c r="AB1424" s="175">
        <v>-54723.468549817509</v>
      </c>
      <c r="AC1424" s="175">
        <v>-177401.26576231886</v>
      </c>
      <c r="AD1424" s="175">
        <v>-150226.47815209487</v>
      </c>
      <c r="AE1424" s="175">
        <v>-172910.78815747867</v>
      </c>
    </row>
    <row r="1425" spans="1:31">
      <c r="A1425" s="1">
        <v>1418</v>
      </c>
      <c r="B1425" s="176">
        <f>'T Revenue'!B1422-'Year 0'!G$8+'Year 0'!G$122</f>
        <v>7556.7354195399676</v>
      </c>
      <c r="C1425" s="176">
        <f>'T Revenue'!C1422-'Revenue Requirement'!C$4+'Revenue Requirement'!C$33</f>
        <v>210715.50814280566</v>
      </c>
      <c r="D1425" s="176">
        <f>'T Revenue'!D1422-'Revenue Requirement'!D$4+'Revenue Requirement'!D$33</f>
        <v>143603.30645545362</v>
      </c>
      <c r="E1425" s="176">
        <f>'T Revenue'!E1422-'Revenue Requirement'!E$4+'Revenue Requirement'!E$33</f>
        <v>106769.23109501973</v>
      </c>
      <c r="G1425" s="179" t="e">
        <f ca="1"/>
        <v>#NAME?</v>
      </c>
      <c r="H1425" s="179" t="e">
        <f ca="1"/>
        <v>#NAME?</v>
      </c>
      <c r="I1425" s="179" t="e">
        <f ca="1"/>
        <v>#NAME?</v>
      </c>
      <c r="J1425" s="179" t="e">
        <f ca="1"/>
        <v>#NAME?</v>
      </c>
      <c r="L1425" s="175">
        <f>NR_to_Cash!C$9</f>
        <v>-54723.468549817509</v>
      </c>
      <c r="M1425" s="175">
        <f>NR_to_Cash!D$9</f>
        <v>-177401.26576231886</v>
      </c>
      <c r="N1425" s="175">
        <f>NR_to_Cash!E$9</f>
        <v>-150226.47815209487</v>
      </c>
      <c r="O1425" s="175">
        <f>NR_to_Cash!F$9</f>
        <v>-172910.78815747867</v>
      </c>
      <c r="Q1425" s="1">
        <v>1418</v>
      </c>
      <c r="R1425" s="176">
        <v>7556.7354195399676</v>
      </c>
      <c r="S1425" s="176">
        <v>210715.50814280566</v>
      </c>
      <c r="T1425" s="176">
        <v>143603.30645545362</v>
      </c>
      <c r="U1425" s="176">
        <v>106769.23109501973</v>
      </c>
      <c r="V1425" s="2"/>
      <c r="W1425" s="176">
        <v>-39260.565099066473</v>
      </c>
      <c r="X1425" s="176">
        <v>-20606.525282065151</v>
      </c>
      <c r="Y1425" s="176">
        <v>7212.3349500077311</v>
      </c>
      <c r="Z1425" s="176">
        <v>-14151.808163305279</v>
      </c>
      <c r="AA1425" s="2"/>
      <c r="AB1425" s="175">
        <v>-54723.468549817509</v>
      </c>
      <c r="AC1425" s="175">
        <v>-177401.26576231886</v>
      </c>
      <c r="AD1425" s="175">
        <v>-150226.47815209487</v>
      </c>
      <c r="AE1425" s="175">
        <v>-172910.78815747867</v>
      </c>
    </row>
    <row r="1426" spans="1:31">
      <c r="A1426" s="1">
        <v>1419</v>
      </c>
      <c r="B1426" s="176">
        <f>'T Revenue'!B1423-'Year 0'!G$8+'Year 0'!G$122</f>
        <v>20243.624247896485</v>
      </c>
      <c r="C1426" s="176">
        <f>'T Revenue'!C1423-'Revenue Requirement'!C$4+'Revenue Requirement'!C$33</f>
        <v>215266.53957645199</v>
      </c>
      <c r="D1426" s="176">
        <f>'T Revenue'!D1423-'Revenue Requirement'!D$4+'Revenue Requirement'!D$33</f>
        <v>123177.80577126332</v>
      </c>
      <c r="E1426" s="176">
        <f>'T Revenue'!E1423-'Revenue Requirement'!E$4+'Revenue Requirement'!E$33</f>
        <v>133030.11615220737</v>
      </c>
      <c r="G1426" s="179" t="e">
        <f ca="1"/>
        <v>#NAME?</v>
      </c>
      <c r="H1426" s="179" t="e">
        <f ca="1"/>
        <v>#NAME?</v>
      </c>
      <c r="I1426" s="179" t="e">
        <f ca="1"/>
        <v>#NAME?</v>
      </c>
      <c r="J1426" s="179" t="e">
        <f ca="1"/>
        <v>#NAME?</v>
      </c>
      <c r="L1426" s="175">
        <f>NR_to_Cash!C$9</f>
        <v>-54723.468549817509</v>
      </c>
      <c r="M1426" s="175">
        <f>NR_to_Cash!D$9</f>
        <v>-177401.26576231886</v>
      </c>
      <c r="N1426" s="175">
        <f>NR_to_Cash!E$9</f>
        <v>-150226.47815209487</v>
      </c>
      <c r="O1426" s="175">
        <f>NR_to_Cash!F$9</f>
        <v>-172910.78815747867</v>
      </c>
      <c r="Q1426" s="1">
        <v>1419</v>
      </c>
      <c r="R1426" s="176">
        <v>20243.624247896485</v>
      </c>
      <c r="S1426" s="176">
        <v>215266.53957645199</v>
      </c>
      <c r="T1426" s="176">
        <v>123177.80577126332</v>
      </c>
      <c r="U1426" s="176">
        <v>133030.11615220737</v>
      </c>
      <c r="V1426" s="2"/>
      <c r="W1426" s="176">
        <v>1180.3166394559667</v>
      </c>
      <c r="X1426" s="176">
        <v>-10850.048181071645</v>
      </c>
      <c r="Y1426" s="176">
        <v>-27107.808261056431</v>
      </c>
      <c r="Z1426" s="176">
        <v>-19224.355242515448</v>
      </c>
      <c r="AA1426" s="2"/>
      <c r="AB1426" s="175">
        <v>-54723.468549817509</v>
      </c>
      <c r="AC1426" s="175">
        <v>-177401.26576231886</v>
      </c>
      <c r="AD1426" s="175">
        <v>-150226.47815209487</v>
      </c>
      <c r="AE1426" s="175">
        <v>-172910.78815747867</v>
      </c>
    </row>
    <row r="1427" spans="1:31">
      <c r="A1427" s="1">
        <v>1420</v>
      </c>
      <c r="B1427" s="176">
        <f>'T Revenue'!B1424-'Year 0'!G$8+'Year 0'!G$122</f>
        <v>841.84958374756388</v>
      </c>
      <c r="C1427" s="176">
        <f>'T Revenue'!C1424-'Revenue Requirement'!C$4+'Revenue Requirement'!C$33</f>
        <v>254627.14828935685</v>
      </c>
      <c r="D1427" s="176">
        <f>'T Revenue'!D1424-'Revenue Requirement'!D$4+'Revenue Requirement'!D$33</f>
        <v>139623.86196336034</v>
      </c>
      <c r="E1427" s="176">
        <f>'T Revenue'!E1424-'Revenue Requirement'!E$4+'Revenue Requirement'!E$33</f>
        <v>91828.387638530228</v>
      </c>
      <c r="G1427" s="179" t="e">
        <f ca="1"/>
        <v>#NAME?</v>
      </c>
      <c r="H1427" s="179" t="e">
        <f ca="1"/>
        <v>#NAME?</v>
      </c>
      <c r="I1427" s="179" t="e">
        <f ca="1"/>
        <v>#NAME?</v>
      </c>
      <c r="J1427" s="179" t="e">
        <f ca="1"/>
        <v>#NAME?</v>
      </c>
      <c r="L1427" s="175">
        <f>NR_to_Cash!C$9</f>
        <v>-54723.468549817509</v>
      </c>
      <c r="M1427" s="175">
        <f>NR_to_Cash!D$9</f>
        <v>-177401.26576231886</v>
      </c>
      <c r="N1427" s="175">
        <f>NR_to_Cash!E$9</f>
        <v>-150226.47815209487</v>
      </c>
      <c r="O1427" s="175">
        <f>NR_to_Cash!F$9</f>
        <v>-172910.78815747867</v>
      </c>
      <c r="Q1427" s="1">
        <v>1420</v>
      </c>
      <c r="R1427" s="176">
        <v>841.84958374756388</v>
      </c>
      <c r="S1427" s="176">
        <v>254627.14828935685</v>
      </c>
      <c r="T1427" s="176">
        <v>139623.86196336034</v>
      </c>
      <c r="U1427" s="176">
        <v>91828.387638530228</v>
      </c>
      <c r="V1427" s="2"/>
      <c r="W1427" s="176">
        <v>7165.2107836899813</v>
      </c>
      <c r="X1427" s="176">
        <v>14796.276061060606</v>
      </c>
      <c r="Y1427" s="176">
        <v>-42827.783189645968</v>
      </c>
      <c r="Z1427" s="176">
        <v>-33324.177591011859</v>
      </c>
      <c r="AA1427" s="2"/>
      <c r="AB1427" s="175">
        <v>-54723.468549817509</v>
      </c>
      <c r="AC1427" s="175">
        <v>-177401.26576231886</v>
      </c>
      <c r="AD1427" s="175">
        <v>-150226.47815209487</v>
      </c>
      <c r="AE1427" s="175">
        <v>-172910.78815747867</v>
      </c>
    </row>
    <row r="1428" spans="1:31">
      <c r="A1428" s="1">
        <v>1421</v>
      </c>
      <c r="B1428" s="176">
        <f>'T Revenue'!B1425-'Year 0'!G$8+'Year 0'!G$122</f>
        <v>-23770.013442625524</v>
      </c>
      <c r="C1428" s="176">
        <f>'T Revenue'!C1425-'Revenue Requirement'!C$4+'Revenue Requirement'!C$33</f>
        <v>215901.98183657974</v>
      </c>
      <c r="D1428" s="176">
        <f>'T Revenue'!D1425-'Revenue Requirement'!D$4+'Revenue Requirement'!D$33</f>
        <v>114625.46076885238</v>
      </c>
      <c r="E1428" s="176">
        <f>'T Revenue'!E1425-'Revenue Requirement'!E$4+'Revenue Requirement'!E$33</f>
        <v>70442.424646753352</v>
      </c>
      <c r="G1428" s="179" t="e">
        <f ca="1"/>
        <v>#NAME?</v>
      </c>
      <c r="H1428" s="179" t="e">
        <f ca="1"/>
        <v>#NAME?</v>
      </c>
      <c r="I1428" s="179" t="e">
        <f ca="1"/>
        <v>#NAME?</v>
      </c>
      <c r="J1428" s="179" t="e">
        <f ca="1"/>
        <v>#NAME?</v>
      </c>
      <c r="L1428" s="175">
        <f>NR_to_Cash!C$9</f>
        <v>-54723.468549817509</v>
      </c>
      <c r="M1428" s="175">
        <f>NR_to_Cash!D$9</f>
        <v>-177401.26576231886</v>
      </c>
      <c r="N1428" s="175">
        <f>NR_to_Cash!E$9</f>
        <v>-150226.47815209487</v>
      </c>
      <c r="O1428" s="175">
        <f>NR_to_Cash!F$9</f>
        <v>-172910.78815747867</v>
      </c>
      <c r="Q1428" s="1">
        <v>1421</v>
      </c>
      <c r="R1428" s="176">
        <v>-23770.013442625524</v>
      </c>
      <c r="S1428" s="176">
        <v>215901.98183657974</v>
      </c>
      <c r="T1428" s="176">
        <v>114625.46076885238</v>
      </c>
      <c r="U1428" s="176">
        <v>70442.424646753352</v>
      </c>
      <c r="V1428" s="2"/>
      <c r="W1428" s="176">
        <v>27754.419970030547</v>
      </c>
      <c r="X1428" s="176">
        <v>-13287.049131960608</v>
      </c>
      <c r="Y1428" s="176">
        <v>-45084.71242262749</v>
      </c>
      <c r="Z1428" s="176">
        <v>-14184.701879050117</v>
      </c>
      <c r="AA1428" s="2"/>
      <c r="AB1428" s="175">
        <v>-54723.468549817509</v>
      </c>
      <c r="AC1428" s="175">
        <v>-177401.26576231886</v>
      </c>
      <c r="AD1428" s="175">
        <v>-150226.47815209487</v>
      </c>
      <c r="AE1428" s="175">
        <v>-172910.78815747867</v>
      </c>
    </row>
    <row r="1429" spans="1:31">
      <c r="A1429" s="1">
        <v>1422</v>
      </c>
      <c r="B1429" s="176">
        <f>'T Revenue'!B1426-'Year 0'!G$8+'Year 0'!G$122</f>
        <v>7527.0628907370847</v>
      </c>
      <c r="C1429" s="176">
        <f>'T Revenue'!C1426-'Revenue Requirement'!C$4+'Revenue Requirement'!C$33</f>
        <v>239435.71987144696</v>
      </c>
      <c r="D1429" s="176">
        <f>'T Revenue'!D1426-'Revenue Requirement'!D$4+'Revenue Requirement'!D$33</f>
        <v>160192.12756421859</v>
      </c>
      <c r="E1429" s="176">
        <f>'T Revenue'!E1426-'Revenue Requirement'!E$4+'Revenue Requirement'!E$33</f>
        <v>100309.69632635685</v>
      </c>
      <c r="G1429" s="179" t="e">
        <f ca="1"/>
        <v>#NAME?</v>
      </c>
      <c r="H1429" s="179" t="e">
        <f ca="1"/>
        <v>#NAME?</v>
      </c>
      <c r="I1429" s="179" t="e">
        <f ca="1"/>
        <v>#NAME?</v>
      </c>
      <c r="J1429" s="179" t="e">
        <f ca="1"/>
        <v>#NAME?</v>
      </c>
      <c r="L1429" s="175">
        <f>NR_to_Cash!C$9</f>
        <v>-54723.468549817509</v>
      </c>
      <c r="M1429" s="175">
        <f>NR_to_Cash!D$9</f>
        <v>-177401.26576231886</v>
      </c>
      <c r="N1429" s="175">
        <f>NR_to_Cash!E$9</f>
        <v>-150226.47815209487</v>
      </c>
      <c r="O1429" s="175">
        <f>NR_to_Cash!F$9</f>
        <v>-172910.78815747867</v>
      </c>
      <c r="Q1429" s="1">
        <v>1422</v>
      </c>
      <c r="R1429" s="176">
        <v>7527.0628907370847</v>
      </c>
      <c r="S1429" s="176">
        <v>239435.71987144696</v>
      </c>
      <c r="T1429" s="176">
        <v>160192.12756421859</v>
      </c>
      <c r="U1429" s="176">
        <v>100309.69632635685</v>
      </c>
      <c r="V1429" s="2"/>
      <c r="W1429" s="176">
        <v>-15566.489781602519</v>
      </c>
      <c r="X1429" s="176">
        <v>-61490.010634962004</v>
      </c>
      <c r="Y1429" s="176">
        <v>-33405.337615147233</v>
      </c>
      <c r="Z1429" s="176">
        <v>-36913.229162299307</v>
      </c>
      <c r="AA1429" s="2"/>
      <c r="AB1429" s="175">
        <v>-54723.468549817509</v>
      </c>
      <c r="AC1429" s="175">
        <v>-177401.26576231886</v>
      </c>
      <c r="AD1429" s="175">
        <v>-150226.47815209487</v>
      </c>
      <c r="AE1429" s="175">
        <v>-172910.78815747867</v>
      </c>
    </row>
    <row r="1430" spans="1:31">
      <c r="A1430" s="1">
        <v>1423</v>
      </c>
      <c r="B1430" s="176">
        <f>'T Revenue'!B1427-'Year 0'!G$8+'Year 0'!G$122</f>
        <v>-4216.1411099641118</v>
      </c>
      <c r="C1430" s="176">
        <f>'T Revenue'!C1427-'Revenue Requirement'!C$4+'Revenue Requirement'!C$33</f>
        <v>193705.26033733902</v>
      </c>
      <c r="D1430" s="176">
        <f>'T Revenue'!D1427-'Revenue Requirement'!D$4+'Revenue Requirement'!D$33</f>
        <v>115458.71728063188</v>
      </c>
      <c r="E1430" s="176">
        <f>'T Revenue'!E1427-'Revenue Requirement'!E$4+'Revenue Requirement'!E$33</f>
        <v>106176.43773218361</v>
      </c>
      <c r="G1430" s="179" t="e">
        <f ca="1"/>
        <v>#NAME?</v>
      </c>
      <c r="H1430" s="179" t="e">
        <f ca="1"/>
        <v>#NAME?</v>
      </c>
      <c r="I1430" s="179" t="e">
        <f ca="1"/>
        <v>#NAME?</v>
      </c>
      <c r="J1430" s="179" t="e">
        <f ca="1"/>
        <v>#NAME?</v>
      </c>
      <c r="L1430" s="175">
        <f>NR_to_Cash!C$9</f>
        <v>-54723.468549817509</v>
      </c>
      <c r="M1430" s="175">
        <f>NR_to_Cash!D$9</f>
        <v>-177401.26576231886</v>
      </c>
      <c r="N1430" s="175">
        <f>NR_to_Cash!E$9</f>
        <v>-150226.47815209487</v>
      </c>
      <c r="O1430" s="175">
        <f>NR_to_Cash!F$9</f>
        <v>-172910.78815747867</v>
      </c>
      <c r="Q1430" s="1">
        <v>1423</v>
      </c>
      <c r="R1430" s="176">
        <v>-4216.1411099641118</v>
      </c>
      <c r="S1430" s="176">
        <v>193705.26033733902</v>
      </c>
      <c r="T1430" s="176">
        <v>115458.71728063188</v>
      </c>
      <c r="U1430" s="176">
        <v>106176.43773218361</v>
      </c>
      <c r="V1430" s="2"/>
      <c r="W1430" s="176">
        <v>28696.264204244944</v>
      </c>
      <c r="X1430" s="176">
        <v>-9565.4378210217692</v>
      </c>
      <c r="Y1430" s="176">
        <v>-676.49424520693719</v>
      </c>
      <c r="Z1430" s="176">
        <v>-24460.80200158176</v>
      </c>
      <c r="AA1430" s="2"/>
      <c r="AB1430" s="175">
        <v>-54723.468549817509</v>
      </c>
      <c r="AC1430" s="175">
        <v>-177401.26576231886</v>
      </c>
      <c r="AD1430" s="175">
        <v>-150226.47815209487</v>
      </c>
      <c r="AE1430" s="175">
        <v>-172910.78815747867</v>
      </c>
    </row>
    <row r="1431" spans="1:31">
      <c r="A1431" s="1">
        <v>1424</v>
      </c>
      <c r="B1431" s="176">
        <f>'T Revenue'!B1428-'Year 0'!G$8+'Year 0'!G$122</f>
        <v>19602.087296682643</v>
      </c>
      <c r="C1431" s="176">
        <f>'T Revenue'!C1428-'Revenue Requirement'!C$4+'Revenue Requirement'!C$33</f>
        <v>261052.23240133934</v>
      </c>
      <c r="D1431" s="176">
        <f>'T Revenue'!D1428-'Revenue Requirement'!D$4+'Revenue Requirement'!D$33</f>
        <v>155764.92220519297</v>
      </c>
      <c r="E1431" s="176">
        <f>'T Revenue'!E1428-'Revenue Requirement'!E$4+'Revenue Requirement'!E$33</f>
        <v>186414.24182566674</v>
      </c>
      <c r="G1431" s="179" t="e">
        <f ca="1"/>
        <v>#NAME?</v>
      </c>
      <c r="H1431" s="179" t="e">
        <f ca="1"/>
        <v>#NAME?</v>
      </c>
      <c r="I1431" s="179" t="e">
        <f ca="1"/>
        <v>#NAME?</v>
      </c>
      <c r="J1431" s="179" t="e">
        <f ca="1"/>
        <v>#NAME?</v>
      </c>
      <c r="L1431" s="175">
        <f>NR_to_Cash!C$9</f>
        <v>-54723.468549817509</v>
      </c>
      <c r="M1431" s="175">
        <f>NR_to_Cash!D$9</f>
        <v>-177401.26576231886</v>
      </c>
      <c r="N1431" s="175">
        <f>NR_to_Cash!E$9</f>
        <v>-150226.47815209487</v>
      </c>
      <c r="O1431" s="175">
        <f>NR_to_Cash!F$9</f>
        <v>-172910.78815747867</v>
      </c>
      <c r="Q1431" s="1">
        <v>1424</v>
      </c>
      <c r="R1431" s="176">
        <v>19602.087296682643</v>
      </c>
      <c r="S1431" s="176">
        <v>261052.23240133934</v>
      </c>
      <c r="T1431" s="176">
        <v>155764.92220519297</v>
      </c>
      <c r="U1431" s="176">
        <v>186414.24182566674</v>
      </c>
      <c r="V1431" s="2"/>
      <c r="W1431" s="176">
        <v>-11303.795908122323</v>
      </c>
      <c r="X1431" s="176">
        <v>8396.1244836053811</v>
      </c>
      <c r="Y1431" s="176">
        <v>-4066.4076589297038</v>
      </c>
      <c r="Z1431" s="176">
        <v>-43327.293528633425</v>
      </c>
      <c r="AA1431" s="2"/>
      <c r="AB1431" s="175">
        <v>-54723.468549817509</v>
      </c>
      <c r="AC1431" s="175">
        <v>-177401.26576231886</v>
      </c>
      <c r="AD1431" s="175">
        <v>-150226.47815209487</v>
      </c>
      <c r="AE1431" s="175">
        <v>-172910.78815747867</v>
      </c>
    </row>
    <row r="1432" spans="1:31">
      <c r="A1432" s="1">
        <v>1425</v>
      </c>
      <c r="B1432" s="176">
        <f>'T Revenue'!B1429-'Year 0'!G$8+'Year 0'!G$122</f>
        <v>-7224.2860013688914</v>
      </c>
      <c r="C1432" s="176">
        <f>'T Revenue'!C1429-'Revenue Requirement'!C$4+'Revenue Requirement'!C$33</f>
        <v>253218.91948583745</v>
      </c>
      <c r="D1432" s="176">
        <f>'T Revenue'!D1429-'Revenue Requirement'!D$4+'Revenue Requirement'!D$33</f>
        <v>185268.60500881821</v>
      </c>
      <c r="E1432" s="176">
        <f>'T Revenue'!E1429-'Revenue Requirement'!E$4+'Revenue Requirement'!E$33</f>
        <v>90094.098016272997</v>
      </c>
      <c r="G1432" s="179" t="e">
        <f ca="1"/>
        <v>#NAME?</v>
      </c>
      <c r="H1432" s="179" t="e">
        <f ca="1"/>
        <v>#NAME?</v>
      </c>
      <c r="I1432" s="179" t="e">
        <f ca="1"/>
        <v>#NAME?</v>
      </c>
      <c r="J1432" s="179" t="e">
        <f ca="1"/>
        <v>#NAME?</v>
      </c>
      <c r="L1432" s="175">
        <f>NR_to_Cash!C$9</f>
        <v>-54723.468549817509</v>
      </c>
      <c r="M1432" s="175">
        <f>NR_to_Cash!D$9</f>
        <v>-177401.26576231886</v>
      </c>
      <c r="N1432" s="175">
        <f>NR_to_Cash!E$9</f>
        <v>-150226.47815209487</v>
      </c>
      <c r="O1432" s="175">
        <f>NR_to_Cash!F$9</f>
        <v>-172910.78815747867</v>
      </c>
      <c r="Q1432" s="1">
        <v>1425</v>
      </c>
      <c r="R1432" s="176">
        <v>-7224.2860013688914</v>
      </c>
      <c r="S1432" s="176">
        <v>253218.91948583745</v>
      </c>
      <c r="T1432" s="176">
        <v>185268.60500881821</v>
      </c>
      <c r="U1432" s="176">
        <v>90094.098016272997</v>
      </c>
      <c r="V1432" s="2"/>
      <c r="W1432" s="176">
        <v>8311.4703348566545</v>
      </c>
      <c r="X1432" s="176">
        <v>5539.6274839118123</v>
      </c>
      <c r="Y1432" s="176">
        <v>-34382.851126344642</v>
      </c>
      <c r="Z1432" s="176">
        <v>-15484.957367560361</v>
      </c>
      <c r="AA1432" s="2"/>
      <c r="AB1432" s="175">
        <v>-54723.468549817509</v>
      </c>
      <c r="AC1432" s="175">
        <v>-177401.26576231886</v>
      </c>
      <c r="AD1432" s="175">
        <v>-150226.47815209487</v>
      </c>
      <c r="AE1432" s="175">
        <v>-172910.78815747867</v>
      </c>
    </row>
    <row r="1433" spans="1:31">
      <c r="A1433" s="1">
        <v>1426</v>
      </c>
      <c r="B1433" s="176">
        <f>'T Revenue'!B1430-'Year 0'!G$8+'Year 0'!G$122</f>
        <v>-15825.100979977055</v>
      </c>
      <c r="C1433" s="176">
        <f>'T Revenue'!C1430-'Revenue Requirement'!C$4+'Revenue Requirement'!C$33</f>
        <v>182252.66461057402</v>
      </c>
      <c r="D1433" s="176">
        <f>'T Revenue'!D1430-'Revenue Requirement'!D$4+'Revenue Requirement'!D$33</f>
        <v>156881.27422061656</v>
      </c>
      <c r="E1433" s="176">
        <f>'T Revenue'!E1430-'Revenue Requirement'!E$4+'Revenue Requirement'!E$33</f>
        <v>72690.228120020591</v>
      </c>
      <c r="G1433" s="179" t="e">
        <f ca="1"/>
        <v>#NAME?</v>
      </c>
      <c r="H1433" s="179" t="e">
        <f ca="1"/>
        <v>#NAME?</v>
      </c>
      <c r="I1433" s="179" t="e">
        <f ca="1"/>
        <v>#NAME?</v>
      </c>
      <c r="J1433" s="179" t="e">
        <f ca="1"/>
        <v>#NAME?</v>
      </c>
      <c r="L1433" s="175">
        <f>NR_to_Cash!C$9</f>
        <v>-54723.468549817509</v>
      </c>
      <c r="M1433" s="175">
        <f>NR_to_Cash!D$9</f>
        <v>-177401.26576231886</v>
      </c>
      <c r="N1433" s="175">
        <f>NR_to_Cash!E$9</f>
        <v>-150226.47815209487</v>
      </c>
      <c r="O1433" s="175">
        <f>NR_to_Cash!F$9</f>
        <v>-172910.78815747867</v>
      </c>
      <c r="Q1433" s="1">
        <v>1426</v>
      </c>
      <c r="R1433" s="176">
        <v>-15825.100979977055</v>
      </c>
      <c r="S1433" s="176">
        <v>182252.66461057402</v>
      </c>
      <c r="T1433" s="176">
        <v>156881.27422061656</v>
      </c>
      <c r="U1433" s="176">
        <v>72690.228120020591</v>
      </c>
      <c r="V1433" s="2"/>
      <c r="W1433" s="176">
        <v>-46307.895443721674</v>
      </c>
      <c r="X1433" s="176">
        <v>-39727.238749342971</v>
      </c>
      <c r="Y1433" s="176">
        <v>-39702.000620413106</v>
      </c>
      <c r="Z1433" s="176">
        <v>-29130.610232303152</v>
      </c>
      <c r="AA1433" s="2"/>
      <c r="AB1433" s="175">
        <v>-54723.468549817509</v>
      </c>
      <c r="AC1433" s="175">
        <v>-177401.26576231886</v>
      </c>
      <c r="AD1433" s="175">
        <v>-150226.47815209487</v>
      </c>
      <c r="AE1433" s="175">
        <v>-172910.78815747867</v>
      </c>
    </row>
    <row r="1434" spans="1:31">
      <c r="A1434" s="1">
        <v>1427</v>
      </c>
      <c r="B1434" s="176">
        <f>'T Revenue'!B1431-'Year 0'!G$8+'Year 0'!G$122</f>
        <v>12935.553913836833</v>
      </c>
      <c r="C1434" s="176">
        <f>'T Revenue'!C1431-'Revenue Requirement'!C$4+'Revenue Requirement'!C$33</f>
        <v>253193.43199749407</v>
      </c>
      <c r="D1434" s="176">
        <f>'T Revenue'!D1431-'Revenue Requirement'!D$4+'Revenue Requirement'!D$33</f>
        <v>210125.27368438407</v>
      </c>
      <c r="E1434" s="176">
        <f>'T Revenue'!E1431-'Revenue Requirement'!E$4+'Revenue Requirement'!E$33</f>
        <v>126517.85069575254</v>
      </c>
      <c r="G1434" s="179" t="e">
        <f ca="1"/>
        <v>#NAME?</v>
      </c>
      <c r="H1434" s="179" t="e">
        <f ca="1"/>
        <v>#NAME?</v>
      </c>
      <c r="I1434" s="179" t="e">
        <f ca="1"/>
        <v>#NAME?</v>
      </c>
      <c r="J1434" s="179" t="e">
        <f ca="1"/>
        <v>#NAME?</v>
      </c>
      <c r="L1434" s="175">
        <f>NR_to_Cash!C$9</f>
        <v>-54723.468549817509</v>
      </c>
      <c r="M1434" s="175">
        <f>NR_to_Cash!D$9</f>
        <v>-177401.26576231886</v>
      </c>
      <c r="N1434" s="175">
        <f>NR_to_Cash!E$9</f>
        <v>-150226.47815209487</v>
      </c>
      <c r="O1434" s="175">
        <f>NR_to_Cash!F$9</f>
        <v>-172910.78815747867</v>
      </c>
      <c r="Q1434" s="1">
        <v>1427</v>
      </c>
      <c r="R1434" s="176">
        <v>12935.553913836833</v>
      </c>
      <c r="S1434" s="176">
        <v>253193.43199749407</v>
      </c>
      <c r="T1434" s="176">
        <v>210125.27368438407</v>
      </c>
      <c r="U1434" s="176">
        <v>126517.85069575254</v>
      </c>
      <c r="V1434" s="2"/>
      <c r="W1434" s="176">
        <v>-2707.0359418867156</v>
      </c>
      <c r="X1434" s="176">
        <v>2057.7942362825852</v>
      </c>
      <c r="Y1434" s="176">
        <v>-17162.066784774885</v>
      </c>
      <c r="Z1434" s="176">
        <v>-39774.560968352482</v>
      </c>
      <c r="AA1434" s="2"/>
      <c r="AB1434" s="175">
        <v>-54723.468549817509</v>
      </c>
      <c r="AC1434" s="175">
        <v>-177401.26576231886</v>
      </c>
      <c r="AD1434" s="175">
        <v>-150226.47815209487</v>
      </c>
      <c r="AE1434" s="175">
        <v>-172910.78815747867</v>
      </c>
    </row>
    <row r="1435" spans="1:31">
      <c r="A1435" s="1">
        <v>1428</v>
      </c>
      <c r="B1435" s="176">
        <f>'T Revenue'!B1432-'Year 0'!G$8+'Year 0'!G$122</f>
        <v>19853.396027788287</v>
      </c>
      <c r="C1435" s="176">
        <f>'T Revenue'!C1432-'Revenue Requirement'!C$4+'Revenue Requirement'!C$33</f>
        <v>267089.17661301978</v>
      </c>
      <c r="D1435" s="176">
        <f>'T Revenue'!D1432-'Revenue Requirement'!D$4+'Revenue Requirement'!D$33</f>
        <v>149744.93394709844</v>
      </c>
      <c r="E1435" s="176">
        <f>'T Revenue'!E1432-'Revenue Requirement'!E$4+'Revenue Requirement'!E$33</f>
        <v>119747.32912505418</v>
      </c>
      <c r="G1435" s="179" t="e">
        <f ca="1"/>
        <v>#NAME?</v>
      </c>
      <c r="H1435" s="179" t="e">
        <f ca="1"/>
        <v>#NAME?</v>
      </c>
      <c r="I1435" s="179" t="e">
        <f ca="1"/>
        <v>#NAME?</v>
      </c>
      <c r="J1435" s="179" t="e">
        <f ca="1"/>
        <v>#NAME?</v>
      </c>
      <c r="L1435" s="175">
        <f>NR_to_Cash!C$9</f>
        <v>-54723.468549817509</v>
      </c>
      <c r="M1435" s="175">
        <f>NR_to_Cash!D$9</f>
        <v>-177401.26576231886</v>
      </c>
      <c r="N1435" s="175">
        <f>NR_to_Cash!E$9</f>
        <v>-150226.47815209487</v>
      </c>
      <c r="O1435" s="175">
        <f>NR_to_Cash!F$9</f>
        <v>-172910.78815747867</v>
      </c>
      <c r="Q1435" s="1">
        <v>1428</v>
      </c>
      <c r="R1435" s="176">
        <v>19853.396027788287</v>
      </c>
      <c r="S1435" s="176">
        <v>267089.17661301978</v>
      </c>
      <c r="T1435" s="176">
        <v>149744.93394709844</v>
      </c>
      <c r="U1435" s="176">
        <v>119747.32912505418</v>
      </c>
      <c r="V1435" s="2"/>
      <c r="W1435" s="176">
        <v>-23636.413603391731</v>
      </c>
      <c r="X1435" s="176">
        <v>16460.077959845541</v>
      </c>
      <c r="Y1435" s="176">
        <v>-27995.772219100501</v>
      </c>
      <c r="Z1435" s="176">
        <v>-64128.734299322823</v>
      </c>
      <c r="AA1435" s="2"/>
      <c r="AB1435" s="175">
        <v>-54723.468549817509</v>
      </c>
      <c r="AC1435" s="175">
        <v>-177401.26576231886</v>
      </c>
      <c r="AD1435" s="175">
        <v>-150226.47815209487</v>
      </c>
      <c r="AE1435" s="175">
        <v>-172910.78815747867</v>
      </c>
    </row>
    <row r="1436" spans="1:31">
      <c r="A1436" s="1">
        <v>1429</v>
      </c>
      <c r="B1436" s="176">
        <f>'T Revenue'!B1433-'Year 0'!G$8+'Year 0'!G$122</f>
        <v>12156.389945019269</v>
      </c>
      <c r="C1436" s="176">
        <f>'T Revenue'!C1433-'Revenue Requirement'!C$4+'Revenue Requirement'!C$33</f>
        <v>258616.69734972692</v>
      </c>
      <c r="D1436" s="176">
        <f>'T Revenue'!D1433-'Revenue Requirement'!D$4+'Revenue Requirement'!D$33</f>
        <v>236012.43105082214</v>
      </c>
      <c r="E1436" s="176">
        <f>'T Revenue'!E1433-'Revenue Requirement'!E$4+'Revenue Requirement'!E$33</f>
        <v>185930.88165669027</v>
      </c>
      <c r="G1436" s="179" t="e">
        <f ca="1"/>
        <v>#NAME?</v>
      </c>
      <c r="H1436" s="179" t="e">
        <f ca="1"/>
        <v>#NAME?</v>
      </c>
      <c r="I1436" s="179" t="e">
        <f ca="1"/>
        <v>#NAME?</v>
      </c>
      <c r="J1436" s="179" t="e">
        <f ca="1"/>
        <v>#NAME?</v>
      </c>
      <c r="L1436" s="175">
        <f>NR_to_Cash!C$9</f>
        <v>-54723.468549817509</v>
      </c>
      <c r="M1436" s="175">
        <f>NR_to_Cash!D$9</f>
        <v>-177401.26576231886</v>
      </c>
      <c r="N1436" s="175">
        <f>NR_to_Cash!E$9</f>
        <v>-150226.47815209487</v>
      </c>
      <c r="O1436" s="175">
        <f>NR_to_Cash!F$9</f>
        <v>-172910.78815747867</v>
      </c>
      <c r="Q1436" s="1">
        <v>1429</v>
      </c>
      <c r="R1436" s="176">
        <v>12156.389945019269</v>
      </c>
      <c r="S1436" s="176">
        <v>258616.69734972692</v>
      </c>
      <c r="T1436" s="176">
        <v>236012.43105082214</v>
      </c>
      <c r="U1436" s="176">
        <v>185930.88165669027</v>
      </c>
      <c r="V1436" s="2"/>
      <c r="W1436" s="176">
        <v>-38527.117742054746</v>
      </c>
      <c r="X1436" s="176">
        <v>-11873.547614015639</v>
      </c>
      <c r="Y1436" s="176">
        <v>-43052.852646422805</v>
      </c>
      <c r="Z1436" s="176">
        <v>-32687.521793733351</v>
      </c>
      <c r="AA1436" s="2"/>
      <c r="AB1436" s="175">
        <v>-54723.468549817509</v>
      </c>
      <c r="AC1436" s="175">
        <v>-177401.26576231886</v>
      </c>
      <c r="AD1436" s="175">
        <v>-150226.47815209487</v>
      </c>
      <c r="AE1436" s="175">
        <v>-172910.78815747867</v>
      </c>
    </row>
    <row r="1437" spans="1:31">
      <c r="A1437" s="1">
        <v>1430</v>
      </c>
      <c r="B1437" s="176">
        <f>'T Revenue'!B1434-'Year 0'!G$8+'Year 0'!G$122</f>
        <v>-33400.875887890579</v>
      </c>
      <c r="C1437" s="176">
        <f>'T Revenue'!C1434-'Revenue Requirement'!C$4+'Revenue Requirement'!C$33</f>
        <v>245710.90223308722</v>
      </c>
      <c r="D1437" s="176">
        <f>'T Revenue'!D1434-'Revenue Requirement'!D$4+'Revenue Requirement'!D$33</f>
        <v>159376.84305839194</v>
      </c>
      <c r="E1437" s="176">
        <f>'T Revenue'!E1434-'Revenue Requirement'!E$4+'Revenue Requirement'!E$33</f>
        <v>121611.09554804326</v>
      </c>
      <c r="G1437" s="179" t="e">
        <f ca="1"/>
        <v>#NAME?</v>
      </c>
      <c r="H1437" s="179" t="e">
        <f ca="1"/>
        <v>#NAME?</v>
      </c>
      <c r="I1437" s="179" t="e">
        <f ca="1"/>
        <v>#NAME?</v>
      </c>
      <c r="J1437" s="179" t="e">
        <f ca="1"/>
        <v>#NAME?</v>
      </c>
      <c r="L1437" s="175">
        <f>NR_to_Cash!C$9</f>
        <v>-54723.468549817509</v>
      </c>
      <c r="M1437" s="175">
        <f>NR_to_Cash!D$9</f>
        <v>-177401.26576231886</v>
      </c>
      <c r="N1437" s="175">
        <f>NR_to_Cash!E$9</f>
        <v>-150226.47815209487</v>
      </c>
      <c r="O1437" s="175">
        <f>NR_to_Cash!F$9</f>
        <v>-172910.78815747867</v>
      </c>
      <c r="Q1437" s="1">
        <v>1430</v>
      </c>
      <c r="R1437" s="176">
        <v>-33400.875887890579</v>
      </c>
      <c r="S1437" s="176">
        <v>245710.90223308722</v>
      </c>
      <c r="T1437" s="176">
        <v>159376.84305839194</v>
      </c>
      <c r="U1437" s="176">
        <v>121611.09554804326</v>
      </c>
      <c r="V1437" s="2"/>
      <c r="W1437" s="176">
        <v>-455.07384698290844</v>
      </c>
      <c r="X1437" s="176">
        <v>-53734.761653274298</v>
      </c>
      <c r="Y1437" s="176">
        <v>-54889.3559581968</v>
      </c>
      <c r="Z1437" s="176">
        <v>3582.2539295461029</v>
      </c>
      <c r="AA1437" s="2"/>
      <c r="AB1437" s="175">
        <v>-54723.468549817509</v>
      </c>
      <c r="AC1437" s="175">
        <v>-177401.26576231886</v>
      </c>
      <c r="AD1437" s="175">
        <v>-150226.47815209487</v>
      </c>
      <c r="AE1437" s="175">
        <v>-172910.78815747867</v>
      </c>
    </row>
    <row r="1438" spans="1:31">
      <c r="A1438" s="1">
        <v>1431</v>
      </c>
      <c r="B1438" s="176">
        <f>'T Revenue'!B1435-'Year 0'!G$8+'Year 0'!G$122</f>
        <v>9564.0482272962108</v>
      </c>
      <c r="C1438" s="176">
        <f>'T Revenue'!C1435-'Revenue Requirement'!C$4+'Revenue Requirement'!C$33</f>
        <v>253423.60888475645</v>
      </c>
      <c r="D1438" s="176">
        <f>'T Revenue'!D1435-'Revenue Requirement'!D$4+'Revenue Requirement'!D$33</f>
        <v>157726.96652118792</v>
      </c>
      <c r="E1438" s="176">
        <f>'T Revenue'!E1435-'Revenue Requirement'!E$4+'Revenue Requirement'!E$33</f>
        <v>132267.90738462773</v>
      </c>
      <c r="G1438" s="179" t="e">
        <f ca="1"/>
        <v>#NAME?</v>
      </c>
      <c r="H1438" s="179" t="e">
        <f ca="1"/>
        <v>#NAME?</v>
      </c>
      <c r="I1438" s="179" t="e">
        <f ca="1"/>
        <v>#NAME?</v>
      </c>
      <c r="J1438" s="179" t="e">
        <f ca="1"/>
        <v>#NAME?</v>
      </c>
      <c r="L1438" s="175">
        <f>NR_to_Cash!C$9</f>
        <v>-54723.468549817509</v>
      </c>
      <c r="M1438" s="175">
        <f>NR_to_Cash!D$9</f>
        <v>-177401.26576231886</v>
      </c>
      <c r="N1438" s="175">
        <f>NR_to_Cash!E$9</f>
        <v>-150226.47815209487</v>
      </c>
      <c r="O1438" s="175">
        <f>NR_to_Cash!F$9</f>
        <v>-172910.78815747867</v>
      </c>
      <c r="Q1438" s="1">
        <v>1431</v>
      </c>
      <c r="R1438" s="176">
        <v>9564.0482272962108</v>
      </c>
      <c r="S1438" s="176">
        <v>253423.60888475645</v>
      </c>
      <c r="T1438" s="176">
        <v>157726.96652118792</v>
      </c>
      <c r="U1438" s="176">
        <v>132267.90738462773</v>
      </c>
      <c r="V1438" s="2"/>
      <c r="W1438" s="176">
        <v>-4835.7109402386704</v>
      </c>
      <c r="X1438" s="176">
        <v>-1776.5878197727725</v>
      </c>
      <c r="Y1438" s="176">
        <v>15994.809471729212</v>
      </c>
      <c r="Z1438" s="176">
        <v>-31542.417681142688</v>
      </c>
      <c r="AA1438" s="2"/>
      <c r="AB1438" s="175">
        <v>-54723.468549817509</v>
      </c>
      <c r="AC1438" s="175">
        <v>-177401.26576231886</v>
      </c>
      <c r="AD1438" s="175">
        <v>-150226.47815209487</v>
      </c>
      <c r="AE1438" s="175">
        <v>-172910.78815747867</v>
      </c>
    </row>
    <row r="1439" spans="1:31">
      <c r="A1439" s="1">
        <v>1432</v>
      </c>
      <c r="B1439" s="176">
        <f>'T Revenue'!B1436-'Year 0'!G$8+'Year 0'!G$122</f>
        <v>11309.319173996337</v>
      </c>
      <c r="C1439" s="176">
        <f>'T Revenue'!C1436-'Revenue Requirement'!C$4+'Revenue Requirement'!C$33</f>
        <v>214803.8833427853</v>
      </c>
      <c r="D1439" s="176">
        <f>'T Revenue'!D1436-'Revenue Requirement'!D$4+'Revenue Requirement'!D$33</f>
        <v>129577.9607021769</v>
      </c>
      <c r="E1439" s="176">
        <f>'T Revenue'!E1436-'Revenue Requirement'!E$4+'Revenue Requirement'!E$33</f>
        <v>128087.43052037386</v>
      </c>
      <c r="G1439" s="179" t="e">
        <f ca="1"/>
        <v>#NAME?</v>
      </c>
      <c r="H1439" s="179" t="e">
        <f ca="1"/>
        <v>#NAME?</v>
      </c>
      <c r="I1439" s="179" t="e">
        <f ca="1"/>
        <v>#NAME?</v>
      </c>
      <c r="J1439" s="179" t="e">
        <f ca="1"/>
        <v>#NAME?</v>
      </c>
      <c r="L1439" s="175">
        <f>NR_to_Cash!C$9</f>
        <v>-54723.468549817509</v>
      </c>
      <c r="M1439" s="175">
        <f>NR_to_Cash!D$9</f>
        <v>-177401.26576231886</v>
      </c>
      <c r="N1439" s="175">
        <f>NR_to_Cash!E$9</f>
        <v>-150226.47815209487</v>
      </c>
      <c r="O1439" s="175">
        <f>NR_to_Cash!F$9</f>
        <v>-172910.78815747867</v>
      </c>
      <c r="Q1439" s="1">
        <v>1432</v>
      </c>
      <c r="R1439" s="176">
        <v>11309.319173996337</v>
      </c>
      <c r="S1439" s="176">
        <v>214803.8833427853</v>
      </c>
      <c r="T1439" s="176">
        <v>129577.9607021769</v>
      </c>
      <c r="U1439" s="176">
        <v>128087.43052037386</v>
      </c>
      <c r="V1439" s="2"/>
      <c r="W1439" s="176">
        <v>5561.6839598733932</v>
      </c>
      <c r="X1439" s="176">
        <v>-44361.904268048238</v>
      </c>
      <c r="Y1439" s="176">
        <v>22456.429222292732</v>
      </c>
      <c r="Z1439" s="176">
        <v>7319.8336280158255</v>
      </c>
      <c r="AA1439" s="2"/>
      <c r="AB1439" s="175">
        <v>-54723.468549817509</v>
      </c>
      <c r="AC1439" s="175">
        <v>-177401.26576231886</v>
      </c>
      <c r="AD1439" s="175">
        <v>-150226.47815209487</v>
      </c>
      <c r="AE1439" s="175">
        <v>-172910.78815747867</v>
      </c>
    </row>
    <row r="1440" spans="1:31">
      <c r="A1440" s="1">
        <v>1433</v>
      </c>
      <c r="B1440" s="176">
        <f>'T Revenue'!B1437-'Year 0'!G$8+'Year 0'!G$122</f>
        <v>12301.761027792003</v>
      </c>
      <c r="C1440" s="176">
        <f>'T Revenue'!C1437-'Revenue Requirement'!C$4+'Revenue Requirement'!C$33</f>
        <v>198071.41606694018</v>
      </c>
      <c r="D1440" s="176">
        <f>'T Revenue'!D1437-'Revenue Requirement'!D$4+'Revenue Requirement'!D$33</f>
        <v>136125.38852072135</v>
      </c>
      <c r="E1440" s="176">
        <f>'T Revenue'!E1437-'Revenue Requirement'!E$4+'Revenue Requirement'!E$33</f>
        <v>99022.317658554297</v>
      </c>
      <c r="G1440" s="179" t="e">
        <f ca="1"/>
        <v>#NAME?</v>
      </c>
      <c r="H1440" s="179" t="e">
        <f ca="1"/>
        <v>#NAME?</v>
      </c>
      <c r="I1440" s="179" t="e">
        <f ca="1"/>
        <v>#NAME?</v>
      </c>
      <c r="J1440" s="179" t="e">
        <f ca="1"/>
        <v>#NAME?</v>
      </c>
      <c r="L1440" s="175">
        <f>NR_to_Cash!C$9</f>
        <v>-54723.468549817509</v>
      </c>
      <c r="M1440" s="175">
        <f>NR_to_Cash!D$9</f>
        <v>-177401.26576231886</v>
      </c>
      <c r="N1440" s="175">
        <f>NR_to_Cash!E$9</f>
        <v>-150226.47815209487</v>
      </c>
      <c r="O1440" s="175">
        <f>NR_to_Cash!F$9</f>
        <v>-172910.78815747867</v>
      </c>
      <c r="Q1440" s="1">
        <v>1433</v>
      </c>
      <c r="R1440" s="176">
        <v>12301.761027792003</v>
      </c>
      <c r="S1440" s="176">
        <v>198071.41606694018</v>
      </c>
      <c r="T1440" s="176">
        <v>136125.38852072135</v>
      </c>
      <c r="U1440" s="176">
        <v>99022.317658554297</v>
      </c>
      <c r="V1440" s="2"/>
      <c r="W1440" s="176">
        <v>-31877.017924855696</v>
      </c>
      <c r="X1440" s="176">
        <v>-10342.76539634401</v>
      </c>
      <c r="Y1440" s="176">
        <v>11805.760198282078</v>
      </c>
      <c r="Z1440" s="176">
        <v>18786.398449614411</v>
      </c>
      <c r="AA1440" s="2"/>
      <c r="AB1440" s="175">
        <v>-54723.468549817509</v>
      </c>
      <c r="AC1440" s="175">
        <v>-177401.26576231886</v>
      </c>
      <c r="AD1440" s="175">
        <v>-150226.47815209487</v>
      </c>
      <c r="AE1440" s="175">
        <v>-172910.78815747867</v>
      </c>
    </row>
    <row r="1441" spans="1:31">
      <c r="A1441" s="1">
        <v>1434</v>
      </c>
      <c r="B1441" s="176">
        <f>'T Revenue'!B1438-'Year 0'!G$8+'Year 0'!G$122</f>
        <v>832.64519802457653</v>
      </c>
      <c r="C1441" s="176">
        <f>'T Revenue'!C1438-'Revenue Requirement'!C$4+'Revenue Requirement'!C$33</f>
        <v>257634.74545018328</v>
      </c>
      <c r="D1441" s="176">
        <f>'T Revenue'!D1438-'Revenue Requirement'!D$4+'Revenue Requirement'!D$33</f>
        <v>195088.17856343603</v>
      </c>
      <c r="E1441" s="176">
        <f>'T Revenue'!E1438-'Revenue Requirement'!E$4+'Revenue Requirement'!E$33</f>
        <v>107793.66947711352</v>
      </c>
      <c r="G1441" s="179" t="e">
        <f ca="1"/>
        <v>#NAME?</v>
      </c>
      <c r="H1441" s="179" t="e">
        <f ca="1"/>
        <v>#NAME?</v>
      </c>
      <c r="I1441" s="179" t="e">
        <f ca="1"/>
        <v>#NAME?</v>
      </c>
      <c r="J1441" s="179" t="e">
        <f ca="1"/>
        <v>#NAME?</v>
      </c>
      <c r="L1441" s="175">
        <f>NR_to_Cash!C$9</f>
        <v>-54723.468549817509</v>
      </c>
      <c r="M1441" s="175">
        <f>NR_to_Cash!D$9</f>
        <v>-177401.26576231886</v>
      </c>
      <c r="N1441" s="175">
        <f>NR_to_Cash!E$9</f>
        <v>-150226.47815209487</v>
      </c>
      <c r="O1441" s="175">
        <f>NR_to_Cash!F$9</f>
        <v>-172910.78815747867</v>
      </c>
      <c r="Q1441" s="1">
        <v>1434</v>
      </c>
      <c r="R1441" s="176">
        <v>832.64519802457653</v>
      </c>
      <c r="S1441" s="176">
        <v>257634.74545018328</v>
      </c>
      <c r="T1441" s="176">
        <v>195088.17856343603</v>
      </c>
      <c r="U1441" s="176">
        <v>107793.66947711352</v>
      </c>
      <c r="V1441" s="2"/>
      <c r="W1441" s="176">
        <v>13169.323290574946</v>
      </c>
      <c r="X1441" s="176">
        <v>6901.8298249430954</v>
      </c>
      <c r="Y1441" s="176">
        <v>-5865.1478275388945</v>
      </c>
      <c r="Z1441" s="176">
        <v>-16697.894673722098</v>
      </c>
      <c r="AA1441" s="2"/>
      <c r="AB1441" s="175">
        <v>-54723.468549817509</v>
      </c>
      <c r="AC1441" s="175">
        <v>-177401.26576231886</v>
      </c>
      <c r="AD1441" s="175">
        <v>-150226.47815209487</v>
      </c>
      <c r="AE1441" s="175">
        <v>-172910.78815747867</v>
      </c>
    </row>
    <row r="1442" spans="1:31">
      <c r="A1442" s="1">
        <v>1435</v>
      </c>
      <c r="B1442" s="176">
        <f>'T Revenue'!B1439-'Year 0'!G$8+'Year 0'!G$122</f>
        <v>13138.743434729055</v>
      </c>
      <c r="C1442" s="176">
        <f>'T Revenue'!C1439-'Revenue Requirement'!C$4+'Revenue Requirement'!C$33</f>
        <v>226669.31200959603</v>
      </c>
      <c r="D1442" s="176">
        <f>'T Revenue'!D1439-'Revenue Requirement'!D$4+'Revenue Requirement'!D$33</f>
        <v>156159.64028849453</v>
      </c>
      <c r="E1442" s="176">
        <f>'T Revenue'!E1439-'Revenue Requirement'!E$4+'Revenue Requirement'!E$33</f>
        <v>88268.172306370921</v>
      </c>
      <c r="G1442" s="179" t="e">
        <f ca="1"/>
        <v>#NAME?</v>
      </c>
      <c r="H1442" s="179" t="e">
        <f ca="1"/>
        <v>#NAME?</v>
      </c>
      <c r="I1442" s="179" t="e">
        <f ca="1"/>
        <v>#NAME?</v>
      </c>
      <c r="J1442" s="179" t="e">
        <f ca="1"/>
        <v>#NAME?</v>
      </c>
      <c r="L1442" s="175">
        <f>NR_to_Cash!C$9</f>
        <v>-54723.468549817509</v>
      </c>
      <c r="M1442" s="175">
        <f>NR_to_Cash!D$9</f>
        <v>-177401.26576231886</v>
      </c>
      <c r="N1442" s="175">
        <f>NR_to_Cash!E$9</f>
        <v>-150226.47815209487</v>
      </c>
      <c r="O1442" s="175">
        <f>NR_to_Cash!F$9</f>
        <v>-172910.78815747867</v>
      </c>
      <c r="Q1442" s="1">
        <v>1435</v>
      </c>
      <c r="R1442" s="176">
        <v>13138.743434729055</v>
      </c>
      <c r="S1442" s="176">
        <v>226669.31200959603</v>
      </c>
      <c r="T1442" s="176">
        <v>156159.64028849453</v>
      </c>
      <c r="U1442" s="176">
        <v>88268.172306370921</v>
      </c>
      <c r="V1442" s="2"/>
      <c r="W1442" s="176">
        <v>13192.195885304711</v>
      </c>
      <c r="X1442" s="176">
        <v>-32295.932957611978</v>
      </c>
      <c r="Y1442" s="176">
        <v>19133.685252416879</v>
      </c>
      <c r="Z1442" s="176">
        <v>-23685.181447522482</v>
      </c>
      <c r="AA1442" s="2"/>
      <c r="AB1442" s="175">
        <v>-54723.468549817509</v>
      </c>
      <c r="AC1442" s="175">
        <v>-177401.26576231886</v>
      </c>
      <c r="AD1442" s="175">
        <v>-150226.47815209487</v>
      </c>
      <c r="AE1442" s="175">
        <v>-172910.78815747867</v>
      </c>
    </row>
    <row r="1443" spans="1:31">
      <c r="A1443" s="1">
        <v>1436</v>
      </c>
      <c r="B1443" s="176">
        <f>'T Revenue'!B1440-'Year 0'!G$8+'Year 0'!G$122</f>
        <v>2763.1350197130814</v>
      </c>
      <c r="C1443" s="176">
        <f>'T Revenue'!C1440-'Revenue Requirement'!C$4+'Revenue Requirement'!C$33</f>
        <v>234009.79717113962</v>
      </c>
      <c r="D1443" s="176">
        <f>'T Revenue'!D1440-'Revenue Requirement'!D$4+'Revenue Requirement'!D$33</f>
        <v>169607.96421745303</v>
      </c>
      <c r="E1443" s="176">
        <f>'T Revenue'!E1440-'Revenue Requirement'!E$4+'Revenue Requirement'!E$33</f>
        <v>124093.86851668288</v>
      </c>
      <c r="G1443" s="179" t="e">
        <f ca="1"/>
        <v>#NAME?</v>
      </c>
      <c r="H1443" s="179" t="e">
        <f ca="1"/>
        <v>#NAME?</v>
      </c>
      <c r="I1443" s="179" t="e">
        <f ca="1"/>
        <v>#NAME?</v>
      </c>
      <c r="J1443" s="179" t="e">
        <f ca="1"/>
        <v>#NAME?</v>
      </c>
      <c r="L1443" s="175">
        <f>NR_to_Cash!C$9</f>
        <v>-54723.468549817509</v>
      </c>
      <c r="M1443" s="175">
        <f>NR_to_Cash!D$9</f>
        <v>-177401.26576231886</v>
      </c>
      <c r="N1443" s="175">
        <f>NR_to_Cash!E$9</f>
        <v>-150226.47815209487</v>
      </c>
      <c r="O1443" s="175">
        <f>NR_to_Cash!F$9</f>
        <v>-172910.78815747867</v>
      </c>
      <c r="Q1443" s="1">
        <v>1436</v>
      </c>
      <c r="R1443" s="176">
        <v>2763.1350197130814</v>
      </c>
      <c r="S1443" s="176">
        <v>234009.79717113962</v>
      </c>
      <c r="T1443" s="176">
        <v>169607.96421745303</v>
      </c>
      <c r="U1443" s="176">
        <v>124093.86851668288</v>
      </c>
      <c r="V1443" s="2"/>
      <c r="W1443" s="176">
        <v>-19577.766194462078</v>
      </c>
      <c r="X1443" s="176">
        <v>11183.020467866212</v>
      </c>
      <c r="Y1443" s="176">
        <v>-37315.988508317387</v>
      </c>
      <c r="Z1443" s="176">
        <v>-10257.840450238204</v>
      </c>
      <c r="AA1443" s="2"/>
      <c r="AB1443" s="175">
        <v>-54723.468549817509</v>
      </c>
      <c r="AC1443" s="175">
        <v>-177401.26576231886</v>
      </c>
      <c r="AD1443" s="175">
        <v>-150226.47815209487</v>
      </c>
      <c r="AE1443" s="175">
        <v>-172910.78815747867</v>
      </c>
    </row>
    <row r="1444" spans="1:31">
      <c r="A1444" s="1">
        <v>1437</v>
      </c>
      <c r="B1444" s="176">
        <f>'T Revenue'!B1441-'Year 0'!G$8+'Year 0'!G$122</f>
        <v>6067.1242762845941</v>
      </c>
      <c r="C1444" s="176">
        <f>'T Revenue'!C1441-'Revenue Requirement'!C$4+'Revenue Requirement'!C$33</f>
        <v>253023.02577198553</v>
      </c>
      <c r="D1444" s="176">
        <f>'T Revenue'!D1441-'Revenue Requirement'!D$4+'Revenue Requirement'!D$33</f>
        <v>164611.22245199676</v>
      </c>
      <c r="E1444" s="176">
        <f>'T Revenue'!E1441-'Revenue Requirement'!E$4+'Revenue Requirement'!E$33</f>
        <v>127014.79989016475</v>
      </c>
      <c r="G1444" s="179" t="e">
        <f ca="1"/>
        <v>#NAME?</v>
      </c>
      <c r="H1444" s="179" t="e">
        <f ca="1"/>
        <v>#NAME?</v>
      </c>
      <c r="I1444" s="179" t="e">
        <f ca="1"/>
        <v>#NAME?</v>
      </c>
      <c r="J1444" s="179" t="e">
        <f ca="1"/>
        <v>#NAME?</v>
      </c>
      <c r="L1444" s="175">
        <f>NR_to_Cash!C$9</f>
        <v>-54723.468549817509</v>
      </c>
      <c r="M1444" s="175">
        <f>NR_to_Cash!D$9</f>
        <v>-177401.26576231886</v>
      </c>
      <c r="N1444" s="175">
        <f>NR_to_Cash!E$9</f>
        <v>-150226.47815209487</v>
      </c>
      <c r="O1444" s="175">
        <f>NR_to_Cash!F$9</f>
        <v>-172910.78815747867</v>
      </c>
      <c r="Q1444" s="1">
        <v>1437</v>
      </c>
      <c r="R1444" s="176">
        <v>6067.1242762845941</v>
      </c>
      <c r="S1444" s="176">
        <v>253023.02577198553</v>
      </c>
      <c r="T1444" s="176">
        <v>164611.22245199676</v>
      </c>
      <c r="U1444" s="176">
        <v>127014.79989016475</v>
      </c>
      <c r="V1444" s="2"/>
      <c r="W1444" s="176">
        <v>12133.352386062616</v>
      </c>
      <c r="X1444" s="176">
        <v>-28671.865057839314</v>
      </c>
      <c r="Y1444" s="176">
        <v>-21284.332357245032</v>
      </c>
      <c r="Z1444" s="176">
        <v>-7938.7834618156776</v>
      </c>
      <c r="AA1444" s="2"/>
      <c r="AB1444" s="175">
        <v>-54723.468549817509</v>
      </c>
      <c r="AC1444" s="175">
        <v>-177401.26576231886</v>
      </c>
      <c r="AD1444" s="175">
        <v>-150226.47815209487</v>
      </c>
      <c r="AE1444" s="175">
        <v>-172910.78815747867</v>
      </c>
    </row>
    <row r="1445" spans="1:31">
      <c r="A1445" s="1">
        <v>1438</v>
      </c>
      <c r="B1445" s="176">
        <f>'T Revenue'!B1442-'Year 0'!G$8+'Year 0'!G$122</f>
        <v>10551.521499066614</v>
      </c>
      <c r="C1445" s="176">
        <f>'T Revenue'!C1442-'Revenue Requirement'!C$4+'Revenue Requirement'!C$33</f>
        <v>248436.63193298294</v>
      </c>
      <c r="D1445" s="176">
        <f>'T Revenue'!D1442-'Revenue Requirement'!D$4+'Revenue Requirement'!D$33</f>
        <v>165300.33024108666</v>
      </c>
      <c r="E1445" s="176">
        <f>'T Revenue'!E1442-'Revenue Requirement'!E$4+'Revenue Requirement'!E$33</f>
        <v>145576.65682775085</v>
      </c>
      <c r="G1445" s="179" t="e">
        <f ca="1"/>
        <v>#NAME?</v>
      </c>
      <c r="H1445" s="179" t="e">
        <f ca="1"/>
        <v>#NAME?</v>
      </c>
      <c r="I1445" s="179" t="e">
        <f ca="1"/>
        <v>#NAME?</v>
      </c>
      <c r="J1445" s="179" t="e">
        <f ca="1"/>
        <v>#NAME?</v>
      </c>
      <c r="L1445" s="175">
        <f>NR_to_Cash!C$9</f>
        <v>-54723.468549817509</v>
      </c>
      <c r="M1445" s="175">
        <f>NR_to_Cash!D$9</f>
        <v>-177401.26576231886</v>
      </c>
      <c r="N1445" s="175">
        <f>NR_to_Cash!E$9</f>
        <v>-150226.47815209487</v>
      </c>
      <c r="O1445" s="175">
        <f>NR_to_Cash!F$9</f>
        <v>-172910.78815747867</v>
      </c>
      <c r="Q1445" s="1">
        <v>1438</v>
      </c>
      <c r="R1445" s="176">
        <v>10551.521499066614</v>
      </c>
      <c r="S1445" s="176">
        <v>248436.63193298294</v>
      </c>
      <c r="T1445" s="176">
        <v>165300.33024108666</v>
      </c>
      <c r="U1445" s="176">
        <v>145576.65682775085</v>
      </c>
      <c r="V1445" s="2"/>
      <c r="W1445" s="176">
        <v>19454.361207258655</v>
      </c>
      <c r="X1445" s="176">
        <v>-11514.943068817491</v>
      </c>
      <c r="Y1445" s="176">
        <v>-29346.169071554905</v>
      </c>
      <c r="Z1445" s="176">
        <v>-34969.562447577249</v>
      </c>
      <c r="AA1445" s="2"/>
      <c r="AB1445" s="175">
        <v>-54723.468549817509</v>
      </c>
      <c r="AC1445" s="175">
        <v>-177401.26576231886</v>
      </c>
      <c r="AD1445" s="175">
        <v>-150226.47815209487</v>
      </c>
      <c r="AE1445" s="175">
        <v>-172910.78815747867</v>
      </c>
    </row>
    <row r="1446" spans="1:31">
      <c r="A1446" s="1">
        <v>1439</v>
      </c>
      <c r="B1446" s="176">
        <f>'T Revenue'!B1443-'Year 0'!G$8+'Year 0'!G$122</f>
        <v>20763.657440418843</v>
      </c>
      <c r="C1446" s="176">
        <f>'T Revenue'!C1443-'Revenue Requirement'!C$4+'Revenue Requirement'!C$33</f>
        <v>235027.20016698469</v>
      </c>
      <c r="D1446" s="176">
        <f>'T Revenue'!D1443-'Revenue Requirement'!D$4+'Revenue Requirement'!D$33</f>
        <v>141737.06410144782</v>
      </c>
      <c r="E1446" s="176">
        <f>'T Revenue'!E1443-'Revenue Requirement'!E$4+'Revenue Requirement'!E$33</f>
        <v>136976.50000278791</v>
      </c>
      <c r="G1446" s="179" t="e">
        <f ca="1"/>
        <v>#NAME?</v>
      </c>
      <c r="H1446" s="179" t="e">
        <f ca="1"/>
        <v>#NAME?</v>
      </c>
      <c r="I1446" s="179" t="e">
        <f ca="1"/>
        <v>#NAME?</v>
      </c>
      <c r="J1446" s="179" t="e">
        <f ca="1"/>
        <v>#NAME?</v>
      </c>
      <c r="L1446" s="175">
        <f>NR_to_Cash!C$9</f>
        <v>-54723.468549817509</v>
      </c>
      <c r="M1446" s="175">
        <f>NR_to_Cash!D$9</f>
        <v>-177401.26576231886</v>
      </c>
      <c r="N1446" s="175">
        <f>NR_to_Cash!E$9</f>
        <v>-150226.47815209487</v>
      </c>
      <c r="O1446" s="175">
        <f>NR_to_Cash!F$9</f>
        <v>-172910.78815747867</v>
      </c>
      <c r="Q1446" s="1">
        <v>1439</v>
      </c>
      <c r="R1446" s="176">
        <v>20763.657440418843</v>
      </c>
      <c r="S1446" s="176">
        <v>235027.20016698469</v>
      </c>
      <c r="T1446" s="176">
        <v>141737.06410144782</v>
      </c>
      <c r="U1446" s="176">
        <v>136976.50000278791</v>
      </c>
      <c r="V1446" s="2"/>
      <c r="W1446" s="176">
        <v>-20122.813362915302</v>
      </c>
      <c r="X1446" s="176">
        <v>-37137.353586353594</v>
      </c>
      <c r="Y1446" s="176">
        <v>-15249.572591975797</v>
      </c>
      <c r="Z1446" s="176">
        <v>22876.168802718632</v>
      </c>
      <c r="AA1446" s="2"/>
      <c r="AB1446" s="175">
        <v>-54723.468549817509</v>
      </c>
      <c r="AC1446" s="175">
        <v>-177401.26576231886</v>
      </c>
      <c r="AD1446" s="175">
        <v>-150226.47815209487</v>
      </c>
      <c r="AE1446" s="175">
        <v>-172910.78815747867</v>
      </c>
    </row>
    <row r="1447" spans="1:31">
      <c r="A1447" s="1">
        <v>1440</v>
      </c>
      <c r="B1447" s="176">
        <f>'T Revenue'!B1444-'Year 0'!G$8+'Year 0'!G$122</f>
        <v>10181.893398800632</v>
      </c>
      <c r="C1447" s="176">
        <f>'T Revenue'!C1444-'Revenue Requirement'!C$4+'Revenue Requirement'!C$33</f>
        <v>223109.81580363889</v>
      </c>
      <c r="D1447" s="176">
        <f>'T Revenue'!D1444-'Revenue Requirement'!D$4+'Revenue Requirement'!D$33</f>
        <v>126077.74551680521</v>
      </c>
      <c r="E1447" s="176">
        <f>'T Revenue'!E1444-'Revenue Requirement'!E$4+'Revenue Requirement'!E$33</f>
        <v>100199.83564078296</v>
      </c>
      <c r="G1447" s="179" t="e">
        <f ca="1"/>
        <v>#NAME?</v>
      </c>
      <c r="H1447" s="179" t="e">
        <f ca="1"/>
        <v>#NAME?</v>
      </c>
      <c r="I1447" s="179" t="e">
        <f ca="1"/>
        <v>#NAME?</v>
      </c>
      <c r="J1447" s="179" t="e">
        <f ca="1"/>
        <v>#NAME?</v>
      </c>
      <c r="L1447" s="175">
        <f>NR_to_Cash!C$9</f>
        <v>-54723.468549817509</v>
      </c>
      <c r="M1447" s="175">
        <f>NR_to_Cash!D$9</f>
        <v>-177401.26576231886</v>
      </c>
      <c r="N1447" s="175">
        <f>NR_to_Cash!E$9</f>
        <v>-150226.47815209487</v>
      </c>
      <c r="O1447" s="175">
        <f>NR_to_Cash!F$9</f>
        <v>-172910.78815747867</v>
      </c>
      <c r="Q1447" s="1">
        <v>1440</v>
      </c>
      <c r="R1447" s="176">
        <v>10181.893398800632</v>
      </c>
      <c r="S1447" s="176">
        <v>223109.81580363889</v>
      </c>
      <c r="T1447" s="176">
        <v>126077.74551680521</v>
      </c>
      <c r="U1447" s="176">
        <v>100199.83564078296</v>
      </c>
      <c r="V1447" s="2"/>
      <c r="W1447" s="176">
        <v>-31250.216640337952</v>
      </c>
      <c r="X1447" s="176">
        <v>-18268.117625141051</v>
      </c>
      <c r="Y1447" s="176">
        <v>-14779.943212453742</v>
      </c>
      <c r="Z1447" s="176">
        <v>21891.223377648043</v>
      </c>
      <c r="AA1447" s="2"/>
      <c r="AB1447" s="175">
        <v>-54723.468549817509</v>
      </c>
      <c r="AC1447" s="175">
        <v>-177401.26576231886</v>
      </c>
      <c r="AD1447" s="175">
        <v>-150226.47815209487</v>
      </c>
      <c r="AE1447" s="175">
        <v>-172910.78815747867</v>
      </c>
    </row>
    <row r="1448" spans="1:31">
      <c r="A1448" s="1">
        <v>1441</v>
      </c>
      <c r="B1448" s="176">
        <f>'T Revenue'!B1445-'Year 0'!G$8+'Year 0'!G$122</f>
        <v>17153.844332090812</v>
      </c>
      <c r="C1448" s="176">
        <f>'T Revenue'!C1445-'Revenue Requirement'!C$4+'Revenue Requirement'!C$33</f>
        <v>247031.60734258499</v>
      </c>
      <c r="D1448" s="176">
        <f>'T Revenue'!D1445-'Revenue Requirement'!D$4+'Revenue Requirement'!D$33</f>
        <v>197734.95711308741</v>
      </c>
      <c r="E1448" s="176">
        <f>'T Revenue'!E1445-'Revenue Requirement'!E$4+'Revenue Requirement'!E$33</f>
        <v>175108.99250648078</v>
      </c>
      <c r="G1448" s="179" t="e">
        <f ca="1"/>
        <v>#NAME?</v>
      </c>
      <c r="H1448" s="179" t="e">
        <f ca="1"/>
        <v>#NAME?</v>
      </c>
      <c r="I1448" s="179" t="e">
        <f ca="1"/>
        <v>#NAME?</v>
      </c>
      <c r="J1448" s="179" t="e">
        <f ca="1"/>
        <v>#NAME?</v>
      </c>
      <c r="L1448" s="175">
        <f>NR_to_Cash!C$9</f>
        <v>-54723.468549817509</v>
      </c>
      <c r="M1448" s="175">
        <f>NR_to_Cash!D$9</f>
        <v>-177401.26576231886</v>
      </c>
      <c r="N1448" s="175">
        <f>NR_to_Cash!E$9</f>
        <v>-150226.47815209487</v>
      </c>
      <c r="O1448" s="175">
        <f>NR_to_Cash!F$9</f>
        <v>-172910.78815747867</v>
      </c>
      <c r="Q1448" s="1">
        <v>1441</v>
      </c>
      <c r="R1448" s="176">
        <v>17153.844332090812</v>
      </c>
      <c r="S1448" s="176">
        <v>247031.60734258499</v>
      </c>
      <c r="T1448" s="176">
        <v>197734.95711308741</v>
      </c>
      <c r="U1448" s="176">
        <v>175108.99250648078</v>
      </c>
      <c r="V1448" s="2"/>
      <c r="W1448" s="176">
        <v>-43286.155164397438</v>
      </c>
      <c r="X1448" s="176">
        <v>-23159.11680392758</v>
      </c>
      <c r="Y1448" s="176">
        <v>-43606.061948416056</v>
      </c>
      <c r="Z1448" s="176">
        <v>12353.063407305162</v>
      </c>
      <c r="AA1448" s="2"/>
      <c r="AB1448" s="175">
        <v>-54723.468549817509</v>
      </c>
      <c r="AC1448" s="175">
        <v>-177401.26576231886</v>
      </c>
      <c r="AD1448" s="175">
        <v>-150226.47815209487</v>
      </c>
      <c r="AE1448" s="175">
        <v>-172910.78815747867</v>
      </c>
    </row>
    <row r="1449" spans="1:31">
      <c r="A1449" s="1">
        <v>1442</v>
      </c>
      <c r="B1449" s="176">
        <f>'T Revenue'!B1446-'Year 0'!G$8+'Year 0'!G$122</f>
        <v>5670.2276897418778</v>
      </c>
      <c r="C1449" s="176">
        <f>'T Revenue'!C1446-'Revenue Requirement'!C$4+'Revenue Requirement'!C$33</f>
        <v>295050.411072016</v>
      </c>
      <c r="D1449" s="176">
        <f>'T Revenue'!D1446-'Revenue Requirement'!D$4+'Revenue Requirement'!D$33</f>
        <v>154670.81005645776</v>
      </c>
      <c r="E1449" s="176">
        <f>'T Revenue'!E1446-'Revenue Requirement'!E$4+'Revenue Requirement'!E$33</f>
        <v>108067.14635932562</v>
      </c>
      <c r="G1449" s="179" t="e">
        <f ca="1"/>
        <v>#NAME?</v>
      </c>
      <c r="H1449" s="179" t="e">
        <f ca="1"/>
        <v>#NAME?</v>
      </c>
      <c r="I1449" s="179" t="e">
        <f ca="1"/>
        <v>#NAME?</v>
      </c>
      <c r="J1449" s="179" t="e">
        <f ca="1"/>
        <v>#NAME?</v>
      </c>
      <c r="L1449" s="175">
        <f>NR_to_Cash!C$9</f>
        <v>-54723.468549817509</v>
      </c>
      <c r="M1449" s="175">
        <f>NR_to_Cash!D$9</f>
        <v>-177401.26576231886</v>
      </c>
      <c r="N1449" s="175">
        <f>NR_to_Cash!E$9</f>
        <v>-150226.47815209487</v>
      </c>
      <c r="O1449" s="175">
        <f>NR_to_Cash!F$9</f>
        <v>-172910.78815747867</v>
      </c>
      <c r="Q1449" s="1">
        <v>1442</v>
      </c>
      <c r="R1449" s="176">
        <v>5670.2276897418778</v>
      </c>
      <c r="S1449" s="176">
        <v>295050.411072016</v>
      </c>
      <c r="T1449" s="176">
        <v>154670.81005645776</v>
      </c>
      <c r="U1449" s="176">
        <v>108067.14635932562</v>
      </c>
      <c r="V1449" s="2"/>
      <c r="W1449" s="176">
        <v>7149.2940769973211</v>
      </c>
      <c r="X1449" s="176">
        <v>-6070.4150244414341</v>
      </c>
      <c r="Y1449" s="176">
        <v>-42898.827217199607</v>
      </c>
      <c r="Z1449" s="176">
        <v>-42280.573405735893</v>
      </c>
      <c r="AA1449" s="2"/>
      <c r="AB1449" s="175">
        <v>-54723.468549817509</v>
      </c>
      <c r="AC1449" s="175">
        <v>-177401.26576231886</v>
      </c>
      <c r="AD1449" s="175">
        <v>-150226.47815209487</v>
      </c>
      <c r="AE1449" s="175">
        <v>-172910.78815747867</v>
      </c>
    </row>
    <row r="1450" spans="1:31">
      <c r="A1450" s="1">
        <v>1443</v>
      </c>
      <c r="B1450" s="176">
        <f>'T Revenue'!B1447-'Year 0'!G$8+'Year 0'!G$122</f>
        <v>6607.0938164007384</v>
      </c>
      <c r="C1450" s="176">
        <f>'T Revenue'!C1447-'Revenue Requirement'!C$4+'Revenue Requirement'!C$33</f>
        <v>236613.58168842364</v>
      </c>
      <c r="D1450" s="176">
        <f>'T Revenue'!D1447-'Revenue Requirement'!D$4+'Revenue Requirement'!D$33</f>
        <v>162964.94324875367</v>
      </c>
      <c r="E1450" s="176">
        <f>'T Revenue'!E1447-'Revenue Requirement'!E$4+'Revenue Requirement'!E$33</f>
        <v>147195.76877418091</v>
      </c>
      <c r="G1450" s="179" t="e">
        <f ca="1"/>
        <v>#NAME?</v>
      </c>
      <c r="H1450" s="179" t="e">
        <f ca="1"/>
        <v>#NAME?</v>
      </c>
      <c r="I1450" s="179" t="e">
        <f ca="1"/>
        <v>#NAME?</v>
      </c>
      <c r="J1450" s="179" t="e">
        <f ca="1"/>
        <v>#NAME?</v>
      </c>
      <c r="L1450" s="175">
        <f>NR_to_Cash!C$9</f>
        <v>-54723.468549817509</v>
      </c>
      <c r="M1450" s="175">
        <f>NR_to_Cash!D$9</f>
        <v>-177401.26576231886</v>
      </c>
      <c r="N1450" s="175">
        <f>NR_to_Cash!E$9</f>
        <v>-150226.47815209487</v>
      </c>
      <c r="O1450" s="175">
        <f>NR_to_Cash!F$9</f>
        <v>-172910.78815747867</v>
      </c>
      <c r="Q1450" s="1">
        <v>1443</v>
      </c>
      <c r="R1450" s="176">
        <v>6607.0938164007384</v>
      </c>
      <c r="S1450" s="176">
        <v>236613.58168842364</v>
      </c>
      <c r="T1450" s="176">
        <v>162964.94324875367</v>
      </c>
      <c r="U1450" s="176">
        <v>147195.76877418091</v>
      </c>
      <c r="V1450" s="2"/>
      <c r="W1450" s="176">
        <v>306.23170542460866</v>
      </c>
      <c r="X1450" s="176">
        <v>-31822.423460260499</v>
      </c>
      <c r="Y1450" s="176">
        <v>-26488.142804991687</v>
      </c>
      <c r="Z1450" s="176">
        <v>-29587.402885804418</v>
      </c>
      <c r="AA1450" s="2"/>
      <c r="AB1450" s="175">
        <v>-54723.468549817509</v>
      </c>
      <c r="AC1450" s="175">
        <v>-177401.26576231886</v>
      </c>
      <c r="AD1450" s="175">
        <v>-150226.47815209487</v>
      </c>
      <c r="AE1450" s="175">
        <v>-172910.78815747867</v>
      </c>
    </row>
    <row r="1451" spans="1:31">
      <c r="A1451" s="1">
        <v>1444</v>
      </c>
      <c r="B1451" s="176">
        <f>'T Revenue'!B1448-'Year 0'!G$8+'Year 0'!G$122</f>
        <v>4903.3069324267562</v>
      </c>
      <c r="C1451" s="176">
        <f>'T Revenue'!C1448-'Revenue Requirement'!C$4+'Revenue Requirement'!C$33</f>
        <v>277523.06855984242</v>
      </c>
      <c r="D1451" s="176">
        <f>'T Revenue'!D1448-'Revenue Requirement'!D$4+'Revenue Requirement'!D$33</f>
        <v>216251.79399748472</v>
      </c>
      <c r="E1451" s="176">
        <f>'T Revenue'!E1448-'Revenue Requirement'!E$4+'Revenue Requirement'!E$33</f>
        <v>144685.47199971974</v>
      </c>
      <c r="G1451" s="179" t="e">
        <f ca="1"/>
        <v>#NAME?</v>
      </c>
      <c r="H1451" s="179" t="e">
        <f ca="1"/>
        <v>#NAME?</v>
      </c>
      <c r="I1451" s="179" t="e">
        <f ca="1"/>
        <v>#NAME?</v>
      </c>
      <c r="J1451" s="179" t="e">
        <f ca="1"/>
        <v>#NAME?</v>
      </c>
      <c r="L1451" s="175">
        <f>NR_to_Cash!C$9</f>
        <v>-54723.468549817509</v>
      </c>
      <c r="M1451" s="175">
        <f>NR_to_Cash!D$9</f>
        <v>-177401.26576231886</v>
      </c>
      <c r="N1451" s="175">
        <f>NR_to_Cash!E$9</f>
        <v>-150226.47815209487</v>
      </c>
      <c r="O1451" s="175">
        <f>NR_to_Cash!F$9</f>
        <v>-172910.78815747867</v>
      </c>
      <c r="Q1451" s="1">
        <v>1444</v>
      </c>
      <c r="R1451" s="176">
        <v>4903.3069324267562</v>
      </c>
      <c r="S1451" s="176">
        <v>277523.06855984242</v>
      </c>
      <c r="T1451" s="176">
        <v>216251.79399748472</v>
      </c>
      <c r="U1451" s="176">
        <v>144685.47199971974</v>
      </c>
      <c r="V1451" s="2"/>
      <c r="W1451" s="176">
        <v>-57548.738105992088</v>
      </c>
      <c r="X1451" s="176">
        <v>-14223.030179697322</v>
      </c>
      <c r="Y1451" s="176">
        <v>-7178.305638449965</v>
      </c>
      <c r="Z1451" s="176">
        <v>-26376.256916216575</v>
      </c>
      <c r="AA1451" s="2"/>
      <c r="AB1451" s="175">
        <v>-54723.468549817509</v>
      </c>
      <c r="AC1451" s="175">
        <v>-177401.26576231886</v>
      </c>
      <c r="AD1451" s="175">
        <v>-150226.47815209487</v>
      </c>
      <c r="AE1451" s="175">
        <v>-172910.78815747867</v>
      </c>
    </row>
    <row r="1452" spans="1:31">
      <c r="A1452" s="1">
        <v>1445</v>
      </c>
      <c r="B1452" s="176">
        <f>'T Revenue'!B1449-'Year 0'!G$8+'Year 0'!G$122</f>
        <v>-429.52398050040938</v>
      </c>
      <c r="C1452" s="176">
        <f>'T Revenue'!C1449-'Revenue Requirement'!C$4+'Revenue Requirement'!C$33</f>
        <v>260433.50733760837</v>
      </c>
      <c r="D1452" s="176">
        <f>'T Revenue'!D1449-'Revenue Requirement'!D$4+'Revenue Requirement'!D$33</f>
        <v>167285.77215221059</v>
      </c>
      <c r="E1452" s="176">
        <f>'T Revenue'!E1449-'Revenue Requirement'!E$4+'Revenue Requirement'!E$33</f>
        <v>183025.95573345735</v>
      </c>
      <c r="G1452" s="179" t="e">
        <f ca="1"/>
        <v>#NAME?</v>
      </c>
      <c r="H1452" s="179" t="e">
        <f ca="1"/>
        <v>#NAME?</v>
      </c>
      <c r="I1452" s="179" t="e">
        <f ca="1"/>
        <v>#NAME?</v>
      </c>
      <c r="J1452" s="179" t="e">
        <f ca="1"/>
        <v>#NAME?</v>
      </c>
      <c r="L1452" s="175">
        <f>NR_to_Cash!C$9</f>
        <v>-54723.468549817509</v>
      </c>
      <c r="M1452" s="175">
        <f>NR_to_Cash!D$9</f>
        <v>-177401.26576231886</v>
      </c>
      <c r="N1452" s="175">
        <f>NR_to_Cash!E$9</f>
        <v>-150226.47815209487</v>
      </c>
      <c r="O1452" s="175">
        <f>NR_to_Cash!F$9</f>
        <v>-172910.78815747867</v>
      </c>
      <c r="Q1452" s="1">
        <v>1445</v>
      </c>
      <c r="R1452" s="176">
        <v>-429.52398050040938</v>
      </c>
      <c r="S1452" s="176">
        <v>260433.50733760837</v>
      </c>
      <c r="T1452" s="176">
        <v>167285.77215221059</v>
      </c>
      <c r="U1452" s="176">
        <v>183025.95573345735</v>
      </c>
      <c r="V1452" s="2"/>
      <c r="W1452" s="176">
        <v>-15322.129139046185</v>
      </c>
      <c r="X1452" s="176">
        <v>-37835.519189083949</v>
      </c>
      <c r="Y1452" s="176">
        <v>3857.6899383354466</v>
      </c>
      <c r="Z1452" s="176">
        <v>-51847.995168367401</v>
      </c>
      <c r="AA1452" s="2"/>
      <c r="AB1452" s="175">
        <v>-54723.468549817509</v>
      </c>
      <c r="AC1452" s="175">
        <v>-177401.26576231886</v>
      </c>
      <c r="AD1452" s="175">
        <v>-150226.47815209487</v>
      </c>
      <c r="AE1452" s="175">
        <v>-172910.78815747867</v>
      </c>
    </row>
    <row r="1453" spans="1:31">
      <c r="A1453" s="1">
        <v>1446</v>
      </c>
      <c r="B1453" s="176">
        <f>'T Revenue'!B1450-'Year 0'!G$8+'Year 0'!G$122</f>
        <v>1586.1363659908529</v>
      </c>
      <c r="C1453" s="176">
        <f>'T Revenue'!C1450-'Revenue Requirement'!C$4+'Revenue Requirement'!C$33</f>
        <v>256390.57566299615</v>
      </c>
      <c r="D1453" s="176">
        <f>'T Revenue'!D1450-'Revenue Requirement'!D$4+'Revenue Requirement'!D$33</f>
        <v>146788.1634068666</v>
      </c>
      <c r="E1453" s="176">
        <f>'T Revenue'!E1450-'Revenue Requirement'!E$4+'Revenue Requirement'!E$33</f>
        <v>95073.239635591628</v>
      </c>
      <c r="G1453" s="179" t="e">
        <f ca="1"/>
        <v>#NAME?</v>
      </c>
      <c r="H1453" s="179" t="e">
        <f ca="1"/>
        <v>#NAME?</v>
      </c>
      <c r="I1453" s="179" t="e">
        <f ca="1"/>
        <v>#NAME?</v>
      </c>
      <c r="J1453" s="179" t="e">
        <f ca="1"/>
        <v>#NAME?</v>
      </c>
      <c r="L1453" s="175">
        <f>NR_to_Cash!C$9</f>
        <v>-54723.468549817509</v>
      </c>
      <c r="M1453" s="175">
        <f>NR_to_Cash!D$9</f>
        <v>-177401.26576231886</v>
      </c>
      <c r="N1453" s="175">
        <f>NR_to_Cash!E$9</f>
        <v>-150226.47815209487</v>
      </c>
      <c r="O1453" s="175">
        <f>NR_to_Cash!F$9</f>
        <v>-172910.78815747867</v>
      </c>
      <c r="Q1453" s="1">
        <v>1446</v>
      </c>
      <c r="R1453" s="176">
        <v>1586.1363659908529</v>
      </c>
      <c r="S1453" s="176">
        <v>256390.57566299615</v>
      </c>
      <c r="T1453" s="176">
        <v>146788.1634068666</v>
      </c>
      <c r="U1453" s="176">
        <v>95073.239635591628</v>
      </c>
      <c r="V1453" s="2"/>
      <c r="W1453" s="176">
        <v>-3464.6275586839765</v>
      </c>
      <c r="X1453" s="176">
        <v>-7325.1081130360253</v>
      </c>
      <c r="Y1453" s="176">
        <v>-48638.293385718251</v>
      </c>
      <c r="Z1453" s="176">
        <v>-16177.412431188393</v>
      </c>
      <c r="AA1453" s="2"/>
      <c r="AB1453" s="175">
        <v>-54723.468549817509</v>
      </c>
      <c r="AC1453" s="175">
        <v>-177401.26576231886</v>
      </c>
      <c r="AD1453" s="175">
        <v>-150226.47815209487</v>
      </c>
      <c r="AE1453" s="175">
        <v>-172910.78815747867</v>
      </c>
    </row>
    <row r="1454" spans="1:31">
      <c r="A1454" s="1">
        <v>1447</v>
      </c>
      <c r="B1454" s="176">
        <f>'T Revenue'!B1451-'Year 0'!G$8+'Year 0'!G$122</f>
        <v>17118.728379067499</v>
      </c>
      <c r="C1454" s="176">
        <f>'T Revenue'!C1451-'Revenue Requirement'!C$4+'Revenue Requirement'!C$33</f>
        <v>217170.21720564459</v>
      </c>
      <c r="D1454" s="176">
        <f>'T Revenue'!D1451-'Revenue Requirement'!D$4+'Revenue Requirement'!D$33</f>
        <v>146640.57489260216</v>
      </c>
      <c r="E1454" s="176">
        <f>'T Revenue'!E1451-'Revenue Requirement'!E$4+'Revenue Requirement'!E$33</f>
        <v>95881.381560922135</v>
      </c>
      <c r="G1454" s="179" t="e">
        <f ca="1"/>
        <v>#NAME?</v>
      </c>
      <c r="H1454" s="179" t="e">
        <f ca="1"/>
        <v>#NAME?</v>
      </c>
      <c r="I1454" s="179" t="e">
        <f ca="1"/>
        <v>#NAME?</v>
      </c>
      <c r="J1454" s="179" t="e">
        <f ca="1"/>
        <v>#NAME?</v>
      </c>
      <c r="L1454" s="175">
        <f>NR_to_Cash!C$9</f>
        <v>-54723.468549817509</v>
      </c>
      <c r="M1454" s="175">
        <f>NR_to_Cash!D$9</f>
        <v>-177401.26576231886</v>
      </c>
      <c r="N1454" s="175">
        <f>NR_to_Cash!E$9</f>
        <v>-150226.47815209487</v>
      </c>
      <c r="O1454" s="175">
        <f>NR_to_Cash!F$9</f>
        <v>-172910.78815747867</v>
      </c>
      <c r="Q1454" s="1">
        <v>1447</v>
      </c>
      <c r="R1454" s="176">
        <v>17118.728379067499</v>
      </c>
      <c r="S1454" s="176">
        <v>217170.21720564459</v>
      </c>
      <c r="T1454" s="176">
        <v>146640.57489260216</v>
      </c>
      <c r="U1454" s="176">
        <v>95881.381560922135</v>
      </c>
      <c r="V1454" s="2"/>
      <c r="W1454" s="176">
        <v>-13585.734615305788</v>
      </c>
      <c r="X1454" s="176">
        <v>4814.3107470325194</v>
      </c>
      <c r="Y1454" s="176">
        <v>15428.93584377761</v>
      </c>
      <c r="Z1454" s="176">
        <v>-27278.902344436385</v>
      </c>
      <c r="AA1454" s="2"/>
      <c r="AB1454" s="175">
        <v>-54723.468549817509</v>
      </c>
      <c r="AC1454" s="175">
        <v>-177401.26576231886</v>
      </c>
      <c r="AD1454" s="175">
        <v>-150226.47815209487</v>
      </c>
      <c r="AE1454" s="175">
        <v>-172910.78815747867</v>
      </c>
    </row>
    <row r="1455" spans="1:31">
      <c r="A1455" s="1">
        <v>1448</v>
      </c>
      <c r="B1455" s="176">
        <f>'T Revenue'!B1452-'Year 0'!G$8+'Year 0'!G$122</f>
        <v>2984.3029943432193</v>
      </c>
      <c r="C1455" s="176">
        <f>'T Revenue'!C1452-'Revenue Requirement'!C$4+'Revenue Requirement'!C$33</f>
        <v>248945.18660505069</v>
      </c>
      <c r="D1455" s="176">
        <f>'T Revenue'!D1452-'Revenue Requirement'!D$4+'Revenue Requirement'!D$33</f>
        <v>169859.83081326913</v>
      </c>
      <c r="E1455" s="176">
        <f>'T Revenue'!E1452-'Revenue Requirement'!E$4+'Revenue Requirement'!E$33</f>
        <v>143011.31856902759</v>
      </c>
      <c r="G1455" s="179" t="e">
        <f ca="1"/>
        <v>#NAME?</v>
      </c>
      <c r="H1455" s="179" t="e">
        <f ca="1"/>
        <v>#NAME?</v>
      </c>
      <c r="I1455" s="179" t="e">
        <f ca="1"/>
        <v>#NAME?</v>
      </c>
      <c r="J1455" s="179" t="e">
        <f ca="1"/>
        <v>#NAME?</v>
      </c>
      <c r="L1455" s="175">
        <f>NR_to_Cash!C$9</f>
        <v>-54723.468549817509</v>
      </c>
      <c r="M1455" s="175">
        <f>NR_to_Cash!D$9</f>
        <v>-177401.26576231886</v>
      </c>
      <c r="N1455" s="175">
        <f>NR_to_Cash!E$9</f>
        <v>-150226.47815209487</v>
      </c>
      <c r="O1455" s="175">
        <f>NR_to_Cash!F$9</f>
        <v>-172910.78815747867</v>
      </c>
      <c r="Q1455" s="1">
        <v>1448</v>
      </c>
      <c r="R1455" s="176">
        <v>2984.3029943432193</v>
      </c>
      <c r="S1455" s="176">
        <v>248945.18660505069</v>
      </c>
      <c r="T1455" s="176">
        <v>169859.83081326913</v>
      </c>
      <c r="U1455" s="176">
        <v>143011.31856902759</v>
      </c>
      <c r="V1455" s="2"/>
      <c r="W1455" s="176">
        <v>10798.97723537893</v>
      </c>
      <c r="X1455" s="176">
        <v>-45936.943495393731</v>
      </c>
      <c r="Y1455" s="176">
        <v>3626.9036192330532</v>
      </c>
      <c r="Z1455" s="176">
        <v>-74255.589819125598</v>
      </c>
      <c r="AA1455" s="2"/>
      <c r="AB1455" s="175">
        <v>-54723.468549817509</v>
      </c>
      <c r="AC1455" s="175">
        <v>-177401.26576231886</v>
      </c>
      <c r="AD1455" s="175">
        <v>-150226.47815209487</v>
      </c>
      <c r="AE1455" s="175">
        <v>-172910.78815747867</v>
      </c>
    </row>
    <row r="1456" spans="1:31">
      <c r="A1456" s="1">
        <v>1449</v>
      </c>
      <c r="B1456" s="176">
        <f>'T Revenue'!B1453-'Year 0'!G$8+'Year 0'!G$122</f>
        <v>12201.281325052725</v>
      </c>
      <c r="C1456" s="176">
        <f>'T Revenue'!C1453-'Revenue Requirement'!C$4+'Revenue Requirement'!C$33</f>
        <v>222131.13792215358</v>
      </c>
      <c r="D1456" s="176">
        <f>'T Revenue'!D1453-'Revenue Requirement'!D$4+'Revenue Requirement'!D$33</f>
        <v>192236.53812511056</v>
      </c>
      <c r="E1456" s="176">
        <f>'T Revenue'!E1453-'Revenue Requirement'!E$4+'Revenue Requirement'!E$33</f>
        <v>94387.783912551822</v>
      </c>
      <c r="G1456" s="179" t="e">
        <f ca="1"/>
        <v>#NAME?</v>
      </c>
      <c r="H1456" s="179" t="e">
        <f ca="1"/>
        <v>#NAME?</v>
      </c>
      <c r="I1456" s="179" t="e">
        <f ca="1"/>
        <v>#NAME?</v>
      </c>
      <c r="J1456" s="179" t="e">
        <f ca="1"/>
        <v>#NAME?</v>
      </c>
      <c r="L1456" s="175">
        <f>NR_to_Cash!C$9</f>
        <v>-54723.468549817509</v>
      </c>
      <c r="M1456" s="175">
        <f>NR_to_Cash!D$9</f>
        <v>-177401.26576231886</v>
      </c>
      <c r="N1456" s="175">
        <f>NR_to_Cash!E$9</f>
        <v>-150226.47815209487</v>
      </c>
      <c r="O1456" s="175">
        <f>NR_to_Cash!F$9</f>
        <v>-172910.78815747867</v>
      </c>
      <c r="Q1456" s="1">
        <v>1449</v>
      </c>
      <c r="R1456" s="176">
        <v>12201.281325052725</v>
      </c>
      <c r="S1456" s="176">
        <v>222131.13792215358</v>
      </c>
      <c r="T1456" s="176">
        <v>192236.53812511056</v>
      </c>
      <c r="U1456" s="176">
        <v>94387.783912551822</v>
      </c>
      <c r="V1456" s="2"/>
      <c r="W1456" s="176">
        <v>-25169.507089558756</v>
      </c>
      <c r="X1456" s="176">
        <v>-47018.839380720863</v>
      </c>
      <c r="Y1456" s="176">
        <v>-10019.413528161356</v>
      </c>
      <c r="Z1456" s="176">
        <v>-10994.965956246248</v>
      </c>
      <c r="AA1456" s="2"/>
      <c r="AB1456" s="175">
        <v>-54723.468549817509</v>
      </c>
      <c r="AC1456" s="175">
        <v>-177401.26576231886</v>
      </c>
      <c r="AD1456" s="175">
        <v>-150226.47815209487</v>
      </c>
      <c r="AE1456" s="175">
        <v>-172910.78815747867</v>
      </c>
    </row>
    <row r="1457" spans="1:31">
      <c r="A1457" s="1">
        <v>1450</v>
      </c>
      <c r="B1457" s="176">
        <f>'T Revenue'!B1454-'Year 0'!G$8+'Year 0'!G$122</f>
        <v>-10149.734866704559</v>
      </c>
      <c r="C1457" s="176">
        <f>'T Revenue'!C1454-'Revenue Requirement'!C$4+'Revenue Requirement'!C$33</f>
        <v>207255.78422844177</v>
      </c>
      <c r="D1457" s="176">
        <f>'T Revenue'!D1454-'Revenue Requirement'!D$4+'Revenue Requirement'!D$33</f>
        <v>118838.7818797247</v>
      </c>
      <c r="E1457" s="176">
        <f>'T Revenue'!E1454-'Revenue Requirement'!E$4+'Revenue Requirement'!E$33</f>
        <v>107577.29758169549</v>
      </c>
      <c r="G1457" s="179" t="e">
        <f ca="1"/>
        <v>#NAME?</v>
      </c>
      <c r="H1457" s="179" t="e">
        <f ca="1"/>
        <v>#NAME?</v>
      </c>
      <c r="I1457" s="179" t="e">
        <f ca="1"/>
        <v>#NAME?</v>
      </c>
      <c r="J1457" s="179" t="e">
        <f ca="1"/>
        <v>#NAME?</v>
      </c>
      <c r="L1457" s="175">
        <f>NR_to_Cash!C$9</f>
        <v>-54723.468549817509</v>
      </c>
      <c r="M1457" s="175">
        <f>NR_to_Cash!D$9</f>
        <v>-177401.26576231886</v>
      </c>
      <c r="N1457" s="175">
        <f>NR_to_Cash!E$9</f>
        <v>-150226.47815209487</v>
      </c>
      <c r="O1457" s="175">
        <f>NR_to_Cash!F$9</f>
        <v>-172910.78815747867</v>
      </c>
      <c r="Q1457" s="1">
        <v>1450</v>
      </c>
      <c r="R1457" s="176">
        <v>-10149.734866704559</v>
      </c>
      <c r="S1457" s="176">
        <v>207255.78422844177</v>
      </c>
      <c r="T1457" s="176">
        <v>118838.7818797247</v>
      </c>
      <c r="U1457" s="176">
        <v>107577.29758169549</v>
      </c>
      <c r="V1457" s="2"/>
      <c r="W1457" s="176">
        <v>-7155.5898135392927</v>
      </c>
      <c r="X1457" s="176">
        <v>-14555.29401594284</v>
      </c>
      <c r="Y1457" s="176">
        <v>-6518.8463362248149</v>
      </c>
      <c r="Z1457" s="176">
        <v>-9314.8348914459348</v>
      </c>
      <c r="AA1457" s="2"/>
      <c r="AB1457" s="175">
        <v>-54723.468549817509</v>
      </c>
      <c r="AC1457" s="175">
        <v>-177401.26576231886</v>
      </c>
      <c r="AD1457" s="175">
        <v>-150226.47815209487</v>
      </c>
      <c r="AE1457" s="175">
        <v>-172910.78815747867</v>
      </c>
    </row>
    <row r="1458" spans="1:31">
      <c r="A1458" s="1">
        <v>1451</v>
      </c>
      <c r="B1458" s="176">
        <f>'T Revenue'!B1455-'Year 0'!G$8+'Year 0'!G$122</f>
        <v>10750.824187647784</v>
      </c>
      <c r="C1458" s="176">
        <f>'T Revenue'!C1455-'Revenue Requirement'!C$4+'Revenue Requirement'!C$33</f>
        <v>264461.38057985366</v>
      </c>
      <c r="D1458" s="176">
        <f>'T Revenue'!D1455-'Revenue Requirement'!D$4+'Revenue Requirement'!D$33</f>
        <v>219510.45724406303</v>
      </c>
      <c r="E1458" s="176">
        <f>'T Revenue'!E1455-'Revenue Requirement'!E$4+'Revenue Requirement'!E$33</f>
        <v>141545.48450933211</v>
      </c>
      <c r="G1458" s="179" t="e">
        <f ca="1"/>
        <v>#NAME?</v>
      </c>
      <c r="H1458" s="179" t="e">
        <f ca="1"/>
        <v>#NAME?</v>
      </c>
      <c r="I1458" s="179" t="e">
        <f ca="1"/>
        <v>#NAME?</v>
      </c>
      <c r="J1458" s="179" t="e">
        <f ca="1"/>
        <v>#NAME?</v>
      </c>
      <c r="L1458" s="175">
        <f>NR_to_Cash!C$9</f>
        <v>-54723.468549817509</v>
      </c>
      <c r="M1458" s="175">
        <f>NR_to_Cash!D$9</f>
        <v>-177401.26576231886</v>
      </c>
      <c r="N1458" s="175">
        <f>NR_to_Cash!E$9</f>
        <v>-150226.47815209487</v>
      </c>
      <c r="O1458" s="175">
        <f>NR_to_Cash!F$9</f>
        <v>-172910.78815747867</v>
      </c>
      <c r="Q1458" s="1">
        <v>1451</v>
      </c>
      <c r="R1458" s="176">
        <v>10750.824187647784</v>
      </c>
      <c r="S1458" s="176">
        <v>264461.38057985366</v>
      </c>
      <c r="T1458" s="176">
        <v>219510.45724406303</v>
      </c>
      <c r="U1458" s="176">
        <v>141545.48450933211</v>
      </c>
      <c r="V1458" s="2"/>
      <c r="W1458" s="176">
        <v>-39996.126818921766</v>
      </c>
      <c r="X1458" s="176">
        <v>-16245.735696416814</v>
      </c>
      <c r="Y1458" s="176">
        <v>-39742.448211689014</v>
      </c>
      <c r="Z1458" s="176">
        <v>12135.546242786106</v>
      </c>
      <c r="AA1458" s="2"/>
      <c r="AB1458" s="175">
        <v>-54723.468549817509</v>
      </c>
      <c r="AC1458" s="175">
        <v>-177401.26576231886</v>
      </c>
      <c r="AD1458" s="175">
        <v>-150226.47815209487</v>
      </c>
      <c r="AE1458" s="175">
        <v>-172910.78815747867</v>
      </c>
    </row>
    <row r="1459" spans="1:31">
      <c r="A1459" s="1">
        <v>1452</v>
      </c>
      <c r="B1459" s="176">
        <f>'T Revenue'!B1456-'Year 0'!G$8+'Year 0'!G$122</f>
        <v>14418.587810822064</v>
      </c>
      <c r="C1459" s="176">
        <f>'T Revenue'!C1456-'Revenue Requirement'!C$4+'Revenue Requirement'!C$33</f>
        <v>237166.12028841721</v>
      </c>
      <c r="D1459" s="176">
        <f>'T Revenue'!D1456-'Revenue Requirement'!D$4+'Revenue Requirement'!D$33</f>
        <v>150724.39295352437</v>
      </c>
      <c r="E1459" s="176">
        <f>'T Revenue'!E1456-'Revenue Requirement'!E$4+'Revenue Requirement'!E$33</f>
        <v>122894.54066328239</v>
      </c>
      <c r="G1459" s="179" t="e">
        <f ca="1"/>
        <v>#NAME?</v>
      </c>
      <c r="H1459" s="179" t="e">
        <f ca="1"/>
        <v>#NAME?</v>
      </c>
      <c r="I1459" s="179" t="e">
        <f ca="1"/>
        <v>#NAME?</v>
      </c>
      <c r="J1459" s="179" t="e">
        <f ca="1"/>
        <v>#NAME?</v>
      </c>
      <c r="L1459" s="175">
        <f>NR_to_Cash!C$9</f>
        <v>-54723.468549817509</v>
      </c>
      <c r="M1459" s="175">
        <f>NR_to_Cash!D$9</f>
        <v>-177401.26576231886</v>
      </c>
      <c r="N1459" s="175">
        <f>NR_to_Cash!E$9</f>
        <v>-150226.47815209487</v>
      </c>
      <c r="O1459" s="175">
        <f>NR_to_Cash!F$9</f>
        <v>-172910.78815747867</v>
      </c>
      <c r="Q1459" s="1">
        <v>1452</v>
      </c>
      <c r="R1459" s="176">
        <v>14418.587810822064</v>
      </c>
      <c r="S1459" s="176">
        <v>237166.12028841721</v>
      </c>
      <c r="T1459" s="176">
        <v>150724.39295352437</v>
      </c>
      <c r="U1459" s="176">
        <v>122894.54066328239</v>
      </c>
      <c r="V1459" s="2"/>
      <c r="W1459" s="176">
        <v>-52630.407112053246</v>
      </c>
      <c r="X1459" s="176">
        <v>19148.600133413915</v>
      </c>
      <c r="Y1459" s="176">
        <v>-15201.203137408709</v>
      </c>
      <c r="Z1459" s="176">
        <v>-2820.7151481101755</v>
      </c>
      <c r="AA1459" s="2"/>
      <c r="AB1459" s="175">
        <v>-54723.468549817509</v>
      </c>
      <c r="AC1459" s="175">
        <v>-177401.26576231886</v>
      </c>
      <c r="AD1459" s="175">
        <v>-150226.47815209487</v>
      </c>
      <c r="AE1459" s="175">
        <v>-172910.78815747867</v>
      </c>
    </row>
    <row r="1460" spans="1:31">
      <c r="A1460" s="1">
        <v>1453</v>
      </c>
      <c r="B1460" s="176">
        <f>'T Revenue'!B1457-'Year 0'!G$8+'Year 0'!G$122</f>
        <v>18700.535471221665</v>
      </c>
      <c r="C1460" s="176">
        <f>'T Revenue'!C1457-'Revenue Requirement'!C$4+'Revenue Requirement'!C$33</f>
        <v>243297.21019454766</v>
      </c>
      <c r="D1460" s="176">
        <f>'T Revenue'!D1457-'Revenue Requirement'!D$4+'Revenue Requirement'!D$33</f>
        <v>142496.28045108286</v>
      </c>
      <c r="E1460" s="176">
        <f>'T Revenue'!E1457-'Revenue Requirement'!E$4+'Revenue Requirement'!E$33</f>
        <v>90033.234660020331</v>
      </c>
      <c r="G1460" s="179" t="e">
        <f ca="1"/>
        <v>#NAME?</v>
      </c>
      <c r="H1460" s="179" t="e">
        <f ca="1"/>
        <v>#NAME?</v>
      </c>
      <c r="I1460" s="179" t="e">
        <f ca="1"/>
        <v>#NAME?</v>
      </c>
      <c r="J1460" s="179" t="e">
        <f ca="1"/>
        <v>#NAME?</v>
      </c>
      <c r="L1460" s="175">
        <f>NR_to_Cash!C$9</f>
        <v>-54723.468549817509</v>
      </c>
      <c r="M1460" s="175">
        <f>NR_to_Cash!D$9</f>
        <v>-177401.26576231886</v>
      </c>
      <c r="N1460" s="175">
        <f>NR_to_Cash!E$9</f>
        <v>-150226.47815209487</v>
      </c>
      <c r="O1460" s="175">
        <f>NR_to_Cash!F$9</f>
        <v>-172910.78815747867</v>
      </c>
      <c r="Q1460" s="1">
        <v>1453</v>
      </c>
      <c r="R1460" s="176">
        <v>18700.535471221665</v>
      </c>
      <c r="S1460" s="176">
        <v>243297.21019454766</v>
      </c>
      <c r="T1460" s="176">
        <v>142496.28045108286</v>
      </c>
      <c r="U1460" s="176">
        <v>90033.234660020331</v>
      </c>
      <c r="V1460" s="2"/>
      <c r="W1460" s="176">
        <v>-15472.59742076695</v>
      </c>
      <c r="X1460" s="176">
        <v>-37480.280159750022</v>
      </c>
      <c r="Y1460" s="176">
        <v>-44203.021856436273</v>
      </c>
      <c r="Z1460" s="176">
        <v>-3063.2304279685486</v>
      </c>
      <c r="AA1460" s="2"/>
      <c r="AB1460" s="175">
        <v>-54723.468549817509</v>
      </c>
      <c r="AC1460" s="175">
        <v>-177401.26576231886</v>
      </c>
      <c r="AD1460" s="175">
        <v>-150226.47815209487</v>
      </c>
      <c r="AE1460" s="175">
        <v>-172910.78815747867</v>
      </c>
    </row>
    <row r="1461" spans="1:31">
      <c r="A1461" s="1">
        <v>1454</v>
      </c>
      <c r="B1461" s="176">
        <f>'T Revenue'!B1458-'Year 0'!G$8+'Year 0'!G$122</f>
        <v>16420.429358891444</v>
      </c>
      <c r="C1461" s="176">
        <f>'T Revenue'!C1458-'Revenue Requirement'!C$4+'Revenue Requirement'!C$33</f>
        <v>223898.19918639003</v>
      </c>
      <c r="D1461" s="176">
        <f>'T Revenue'!D1458-'Revenue Requirement'!D$4+'Revenue Requirement'!D$33</f>
        <v>155827.42178755417</v>
      </c>
      <c r="E1461" s="176">
        <f>'T Revenue'!E1458-'Revenue Requirement'!E$4+'Revenue Requirement'!E$33</f>
        <v>41054.545016358374</v>
      </c>
      <c r="G1461" s="179" t="e">
        <f ca="1"/>
        <v>#NAME?</v>
      </c>
      <c r="H1461" s="179" t="e">
        <f ca="1"/>
        <v>#NAME?</v>
      </c>
      <c r="I1461" s="179" t="e">
        <f ca="1"/>
        <v>#NAME?</v>
      </c>
      <c r="J1461" s="179" t="e">
        <f ca="1"/>
        <v>#NAME?</v>
      </c>
      <c r="L1461" s="175">
        <f>NR_to_Cash!C$9</f>
        <v>-54723.468549817509</v>
      </c>
      <c r="M1461" s="175">
        <f>NR_to_Cash!D$9</f>
        <v>-177401.26576231886</v>
      </c>
      <c r="N1461" s="175">
        <f>NR_to_Cash!E$9</f>
        <v>-150226.47815209487</v>
      </c>
      <c r="O1461" s="175">
        <f>NR_to_Cash!F$9</f>
        <v>-172910.78815747867</v>
      </c>
      <c r="Q1461" s="1">
        <v>1454</v>
      </c>
      <c r="R1461" s="176">
        <v>16420.429358891444</v>
      </c>
      <c r="S1461" s="176">
        <v>223898.19918639003</v>
      </c>
      <c r="T1461" s="176">
        <v>155827.42178755417</v>
      </c>
      <c r="U1461" s="176">
        <v>41054.545016358374</v>
      </c>
      <c r="V1461" s="2"/>
      <c r="W1461" s="176">
        <v>-5051.6410804691259</v>
      </c>
      <c r="X1461" s="176">
        <v>8157.7047354103997</v>
      </c>
      <c r="Y1461" s="176">
        <v>-53673.9481276921</v>
      </c>
      <c r="Z1461" s="176">
        <v>24465.604356508469</v>
      </c>
      <c r="AA1461" s="2"/>
      <c r="AB1461" s="175">
        <v>-54723.468549817509</v>
      </c>
      <c r="AC1461" s="175">
        <v>-177401.26576231886</v>
      </c>
      <c r="AD1461" s="175">
        <v>-150226.47815209487</v>
      </c>
      <c r="AE1461" s="175">
        <v>-172910.78815747867</v>
      </c>
    </row>
    <row r="1462" spans="1:31">
      <c r="A1462" s="1">
        <v>1455</v>
      </c>
      <c r="B1462" s="176">
        <f>'T Revenue'!B1459-'Year 0'!G$8+'Year 0'!G$122</f>
        <v>-8887.6739254719578</v>
      </c>
      <c r="C1462" s="176">
        <f>'T Revenue'!C1459-'Revenue Requirement'!C$4+'Revenue Requirement'!C$33</f>
        <v>214439.24651674763</v>
      </c>
      <c r="D1462" s="176">
        <f>'T Revenue'!D1459-'Revenue Requirement'!D$4+'Revenue Requirement'!D$33</f>
        <v>136182.41727932077</v>
      </c>
      <c r="E1462" s="176">
        <f>'T Revenue'!E1459-'Revenue Requirement'!E$4+'Revenue Requirement'!E$33</f>
        <v>101638.73639252456</v>
      </c>
      <c r="G1462" s="179" t="e">
        <f ca="1"/>
        <v>#NAME?</v>
      </c>
      <c r="H1462" s="179" t="e">
        <f ca="1"/>
        <v>#NAME?</v>
      </c>
      <c r="I1462" s="179" t="e">
        <f ca="1"/>
        <v>#NAME?</v>
      </c>
      <c r="J1462" s="179" t="e">
        <f ca="1"/>
        <v>#NAME?</v>
      </c>
      <c r="L1462" s="175">
        <f>NR_to_Cash!C$9</f>
        <v>-54723.468549817509</v>
      </c>
      <c r="M1462" s="175">
        <f>NR_to_Cash!D$9</f>
        <v>-177401.26576231886</v>
      </c>
      <c r="N1462" s="175">
        <f>NR_to_Cash!E$9</f>
        <v>-150226.47815209487</v>
      </c>
      <c r="O1462" s="175">
        <f>NR_to_Cash!F$9</f>
        <v>-172910.78815747867</v>
      </c>
      <c r="Q1462" s="1">
        <v>1455</v>
      </c>
      <c r="R1462" s="176">
        <v>-8887.6739254719578</v>
      </c>
      <c r="S1462" s="176">
        <v>214439.24651674763</v>
      </c>
      <c r="T1462" s="176">
        <v>136182.41727932077</v>
      </c>
      <c r="U1462" s="176">
        <v>101638.73639252456</v>
      </c>
      <c r="V1462" s="2"/>
      <c r="W1462" s="176">
        <v>14308.72817157954</v>
      </c>
      <c r="X1462" s="176">
        <v>-5273.9037703655194</v>
      </c>
      <c r="Y1462" s="176">
        <v>-31219.575446822215</v>
      </c>
      <c r="Z1462" s="176">
        <v>31387.706396911293</v>
      </c>
      <c r="AA1462" s="2"/>
      <c r="AB1462" s="175">
        <v>-54723.468549817509</v>
      </c>
      <c r="AC1462" s="175">
        <v>-177401.26576231886</v>
      </c>
      <c r="AD1462" s="175">
        <v>-150226.47815209487</v>
      </c>
      <c r="AE1462" s="175">
        <v>-172910.78815747867</v>
      </c>
    </row>
    <row r="1463" spans="1:31">
      <c r="A1463" s="1">
        <v>1456</v>
      </c>
      <c r="B1463" s="176">
        <f>'T Revenue'!B1460-'Year 0'!G$8+'Year 0'!G$122</f>
        <v>4065.3280260961037</v>
      </c>
      <c r="C1463" s="176">
        <f>'T Revenue'!C1460-'Revenue Requirement'!C$4+'Revenue Requirement'!C$33</f>
        <v>216973.08640520833</v>
      </c>
      <c r="D1463" s="176">
        <f>'T Revenue'!D1460-'Revenue Requirement'!D$4+'Revenue Requirement'!D$33</f>
        <v>155089.9802155802</v>
      </c>
      <c r="E1463" s="176">
        <f>'T Revenue'!E1460-'Revenue Requirement'!E$4+'Revenue Requirement'!E$33</f>
        <v>101378.79260734236</v>
      </c>
      <c r="G1463" s="179" t="e">
        <f ca="1"/>
        <v>#NAME?</v>
      </c>
      <c r="H1463" s="179" t="e">
        <f ca="1"/>
        <v>#NAME?</v>
      </c>
      <c r="I1463" s="179" t="e">
        <f ca="1"/>
        <v>#NAME?</v>
      </c>
      <c r="J1463" s="179" t="e">
        <f ca="1"/>
        <v>#NAME?</v>
      </c>
      <c r="L1463" s="175">
        <f>NR_to_Cash!C$9</f>
        <v>-54723.468549817509</v>
      </c>
      <c r="M1463" s="175">
        <f>NR_to_Cash!D$9</f>
        <v>-177401.26576231886</v>
      </c>
      <c r="N1463" s="175">
        <f>NR_to_Cash!E$9</f>
        <v>-150226.47815209487</v>
      </c>
      <c r="O1463" s="175">
        <f>NR_to_Cash!F$9</f>
        <v>-172910.78815747867</v>
      </c>
      <c r="Q1463" s="1">
        <v>1456</v>
      </c>
      <c r="R1463" s="176">
        <v>4065.3280260961037</v>
      </c>
      <c r="S1463" s="176">
        <v>216973.08640520833</v>
      </c>
      <c r="T1463" s="176">
        <v>155089.9802155802</v>
      </c>
      <c r="U1463" s="176">
        <v>101378.79260734236</v>
      </c>
      <c r="V1463" s="2"/>
      <c r="W1463" s="176">
        <v>-1480.7962875358062</v>
      </c>
      <c r="X1463" s="176">
        <v>-6874.2953098667786</v>
      </c>
      <c r="Y1463" s="176">
        <v>-16183.907894946402</v>
      </c>
      <c r="Z1463" s="176">
        <v>5771.6536501811352</v>
      </c>
      <c r="AA1463" s="2"/>
      <c r="AB1463" s="175">
        <v>-54723.468549817509</v>
      </c>
      <c r="AC1463" s="175">
        <v>-177401.26576231886</v>
      </c>
      <c r="AD1463" s="175">
        <v>-150226.47815209487</v>
      </c>
      <c r="AE1463" s="175">
        <v>-172910.78815747867</v>
      </c>
    </row>
    <row r="1464" spans="1:31">
      <c r="A1464" s="1">
        <v>1457</v>
      </c>
      <c r="B1464" s="176">
        <f>'T Revenue'!B1461-'Year 0'!G$8+'Year 0'!G$122</f>
        <v>-3125.7007219665684</v>
      </c>
      <c r="C1464" s="176">
        <f>'T Revenue'!C1461-'Revenue Requirement'!C$4+'Revenue Requirement'!C$33</f>
        <v>223918.15578981186</v>
      </c>
      <c r="D1464" s="176">
        <f>'T Revenue'!D1461-'Revenue Requirement'!D$4+'Revenue Requirement'!D$33</f>
        <v>145541.47234901926</v>
      </c>
      <c r="E1464" s="176">
        <f>'T Revenue'!E1461-'Revenue Requirement'!E$4+'Revenue Requirement'!E$33</f>
        <v>125288.00104516116</v>
      </c>
      <c r="G1464" s="179" t="e">
        <f ca="1"/>
        <v>#NAME?</v>
      </c>
      <c r="H1464" s="179" t="e">
        <f ca="1"/>
        <v>#NAME?</v>
      </c>
      <c r="I1464" s="179" t="e">
        <f ca="1"/>
        <v>#NAME?</v>
      </c>
      <c r="J1464" s="179" t="e">
        <f ca="1"/>
        <v>#NAME?</v>
      </c>
      <c r="L1464" s="175">
        <f>NR_to_Cash!C$9</f>
        <v>-54723.468549817509</v>
      </c>
      <c r="M1464" s="175">
        <f>NR_to_Cash!D$9</f>
        <v>-177401.26576231886</v>
      </c>
      <c r="N1464" s="175">
        <f>NR_to_Cash!E$9</f>
        <v>-150226.47815209487</v>
      </c>
      <c r="O1464" s="175">
        <f>NR_to_Cash!F$9</f>
        <v>-172910.78815747867</v>
      </c>
      <c r="Q1464" s="1">
        <v>1457</v>
      </c>
      <c r="R1464" s="176">
        <v>-3125.7007219665684</v>
      </c>
      <c r="S1464" s="176">
        <v>223918.15578981186</v>
      </c>
      <c r="T1464" s="176">
        <v>145541.47234901926</v>
      </c>
      <c r="U1464" s="176">
        <v>125288.00104516116</v>
      </c>
      <c r="V1464" s="2"/>
      <c r="W1464" s="176">
        <v>-15556.057008565171</v>
      </c>
      <c r="X1464" s="176">
        <v>-3823.9107255905401</v>
      </c>
      <c r="Y1464" s="176">
        <v>-16432.655377640855</v>
      </c>
      <c r="Z1464" s="176">
        <v>-19700.249501094455</v>
      </c>
      <c r="AA1464" s="2"/>
      <c r="AB1464" s="175">
        <v>-54723.468549817509</v>
      </c>
      <c r="AC1464" s="175">
        <v>-177401.26576231886</v>
      </c>
      <c r="AD1464" s="175">
        <v>-150226.47815209487</v>
      </c>
      <c r="AE1464" s="175">
        <v>-172910.78815747867</v>
      </c>
    </row>
    <row r="1465" spans="1:31">
      <c r="A1465" s="1">
        <v>1458</v>
      </c>
      <c r="B1465" s="176">
        <f>'T Revenue'!B1462-'Year 0'!G$8+'Year 0'!G$122</f>
        <v>-18633.040066584945</v>
      </c>
      <c r="C1465" s="176">
        <f>'T Revenue'!C1462-'Revenue Requirement'!C$4+'Revenue Requirement'!C$33</f>
        <v>174133.07684943266</v>
      </c>
      <c r="D1465" s="176">
        <f>'T Revenue'!D1462-'Revenue Requirement'!D$4+'Revenue Requirement'!D$33</f>
        <v>138354.50105078402</v>
      </c>
      <c r="E1465" s="176">
        <f>'T Revenue'!E1462-'Revenue Requirement'!E$4+'Revenue Requirement'!E$33</f>
        <v>59567.827491972363</v>
      </c>
      <c r="G1465" s="179" t="e">
        <f ca="1"/>
        <v>#NAME?</v>
      </c>
      <c r="H1465" s="179" t="e">
        <f ca="1"/>
        <v>#NAME?</v>
      </c>
      <c r="I1465" s="179" t="e">
        <f ca="1"/>
        <v>#NAME?</v>
      </c>
      <c r="J1465" s="179" t="e">
        <f ca="1"/>
        <v>#NAME?</v>
      </c>
      <c r="L1465" s="175">
        <f>NR_to_Cash!C$9</f>
        <v>-54723.468549817509</v>
      </c>
      <c r="M1465" s="175">
        <f>NR_to_Cash!D$9</f>
        <v>-177401.26576231886</v>
      </c>
      <c r="N1465" s="175">
        <f>NR_to_Cash!E$9</f>
        <v>-150226.47815209487</v>
      </c>
      <c r="O1465" s="175">
        <f>NR_to_Cash!F$9</f>
        <v>-172910.78815747867</v>
      </c>
      <c r="Q1465" s="1">
        <v>1458</v>
      </c>
      <c r="R1465" s="176">
        <v>-18633.040066584945</v>
      </c>
      <c r="S1465" s="176">
        <v>174133.07684943266</v>
      </c>
      <c r="T1465" s="176">
        <v>138354.50105078402</v>
      </c>
      <c r="U1465" s="176">
        <v>59567.827491972363</v>
      </c>
      <c r="V1465" s="2"/>
      <c r="W1465" s="176">
        <v>14074.90605916304</v>
      </c>
      <c r="X1465" s="176">
        <v>-15158.904169308487</v>
      </c>
      <c r="Y1465" s="176">
        <v>-15332.196939523099</v>
      </c>
      <c r="Z1465" s="176">
        <v>-7489.2749714830425</v>
      </c>
      <c r="AA1465" s="2"/>
      <c r="AB1465" s="175">
        <v>-54723.468549817509</v>
      </c>
      <c r="AC1465" s="175">
        <v>-177401.26576231886</v>
      </c>
      <c r="AD1465" s="175">
        <v>-150226.47815209487</v>
      </c>
      <c r="AE1465" s="175">
        <v>-172910.78815747867</v>
      </c>
    </row>
    <row r="1466" spans="1:31">
      <c r="A1466" s="1">
        <v>1459</v>
      </c>
      <c r="B1466" s="176">
        <f>'T Revenue'!B1463-'Year 0'!G$8+'Year 0'!G$122</f>
        <v>16680.625833496917</v>
      </c>
      <c r="C1466" s="176">
        <f>'T Revenue'!C1463-'Revenue Requirement'!C$4+'Revenue Requirement'!C$33</f>
        <v>248061.95379490685</v>
      </c>
      <c r="D1466" s="176">
        <f>'T Revenue'!D1463-'Revenue Requirement'!D$4+'Revenue Requirement'!D$33</f>
        <v>184248.9387375447</v>
      </c>
      <c r="E1466" s="176">
        <f>'T Revenue'!E1463-'Revenue Requirement'!E$4+'Revenue Requirement'!E$33</f>
        <v>127960.31455318839</v>
      </c>
      <c r="G1466" s="179" t="e">
        <f ca="1"/>
        <v>#NAME?</v>
      </c>
      <c r="H1466" s="179" t="e">
        <f ca="1"/>
        <v>#NAME?</v>
      </c>
      <c r="I1466" s="179" t="e">
        <f ca="1"/>
        <v>#NAME?</v>
      </c>
      <c r="J1466" s="179" t="e">
        <f ca="1"/>
        <v>#NAME?</v>
      </c>
      <c r="L1466" s="175">
        <f>NR_to_Cash!C$9</f>
        <v>-54723.468549817509</v>
      </c>
      <c r="M1466" s="175">
        <f>NR_to_Cash!D$9</f>
        <v>-177401.26576231886</v>
      </c>
      <c r="N1466" s="175">
        <f>NR_to_Cash!E$9</f>
        <v>-150226.47815209487</v>
      </c>
      <c r="O1466" s="175">
        <f>NR_to_Cash!F$9</f>
        <v>-172910.78815747867</v>
      </c>
      <c r="Q1466" s="1">
        <v>1459</v>
      </c>
      <c r="R1466" s="176">
        <v>16680.625833496917</v>
      </c>
      <c r="S1466" s="176">
        <v>248061.95379490685</v>
      </c>
      <c r="T1466" s="176">
        <v>184248.9387375447</v>
      </c>
      <c r="U1466" s="176">
        <v>127960.31455318839</v>
      </c>
      <c r="V1466" s="2"/>
      <c r="W1466" s="176">
        <v>9404.1907609680202</v>
      </c>
      <c r="X1466" s="176">
        <v>-19647.900025222683</v>
      </c>
      <c r="Y1466" s="176">
        <v>8255.4805516153574</v>
      </c>
      <c r="Z1466" s="176">
        <v>-2260.0643001836725</v>
      </c>
      <c r="AA1466" s="2"/>
      <c r="AB1466" s="175">
        <v>-54723.468549817509</v>
      </c>
      <c r="AC1466" s="175">
        <v>-177401.26576231886</v>
      </c>
      <c r="AD1466" s="175">
        <v>-150226.47815209487</v>
      </c>
      <c r="AE1466" s="175">
        <v>-172910.78815747867</v>
      </c>
    </row>
    <row r="1467" spans="1:31">
      <c r="A1467" s="1">
        <v>1460</v>
      </c>
      <c r="B1467" s="176">
        <f>'T Revenue'!B1464-'Year 0'!G$8+'Year 0'!G$122</f>
        <v>17363.754716919968</v>
      </c>
      <c r="C1467" s="176">
        <f>'T Revenue'!C1464-'Revenue Requirement'!C$4+'Revenue Requirement'!C$33</f>
        <v>200899.12003609329</v>
      </c>
      <c r="D1467" s="176">
        <f>'T Revenue'!D1464-'Revenue Requirement'!D$4+'Revenue Requirement'!D$33</f>
        <v>138843.86410171306</v>
      </c>
      <c r="E1467" s="176">
        <f>'T Revenue'!E1464-'Revenue Requirement'!E$4+'Revenue Requirement'!E$33</f>
        <v>73661.996078166645</v>
      </c>
      <c r="G1467" s="179" t="e">
        <f ca="1"/>
        <v>#NAME?</v>
      </c>
      <c r="H1467" s="179" t="e">
        <f ca="1"/>
        <v>#NAME?</v>
      </c>
      <c r="I1467" s="179" t="e">
        <f ca="1"/>
        <v>#NAME?</v>
      </c>
      <c r="J1467" s="179" t="e">
        <f ca="1"/>
        <v>#NAME?</v>
      </c>
      <c r="L1467" s="175">
        <f>NR_to_Cash!C$9</f>
        <v>-54723.468549817509</v>
      </c>
      <c r="M1467" s="175">
        <f>NR_to_Cash!D$9</f>
        <v>-177401.26576231886</v>
      </c>
      <c r="N1467" s="175">
        <f>NR_to_Cash!E$9</f>
        <v>-150226.47815209487</v>
      </c>
      <c r="O1467" s="175">
        <f>NR_to_Cash!F$9</f>
        <v>-172910.78815747867</v>
      </c>
      <c r="Q1467" s="1">
        <v>1460</v>
      </c>
      <c r="R1467" s="176">
        <v>17363.754716919968</v>
      </c>
      <c r="S1467" s="176">
        <v>200899.12003609329</v>
      </c>
      <c r="T1467" s="176">
        <v>138843.86410171306</v>
      </c>
      <c r="U1467" s="176">
        <v>73661.996078166645</v>
      </c>
      <c r="V1467" s="2"/>
      <c r="W1467" s="176">
        <v>-35345.818202605355</v>
      </c>
      <c r="X1467" s="176">
        <v>-32226.861298409291</v>
      </c>
      <c r="Y1467" s="176">
        <v>-38856.506637851009</v>
      </c>
      <c r="Z1467" s="176">
        <v>-27468.998126415303</v>
      </c>
      <c r="AA1467" s="2"/>
      <c r="AB1467" s="175">
        <v>-54723.468549817509</v>
      </c>
      <c r="AC1467" s="175">
        <v>-177401.26576231886</v>
      </c>
      <c r="AD1467" s="175">
        <v>-150226.47815209487</v>
      </c>
      <c r="AE1467" s="175">
        <v>-172910.78815747867</v>
      </c>
    </row>
    <row r="1468" spans="1:31">
      <c r="A1468" s="1">
        <v>1461</v>
      </c>
      <c r="B1468" s="176">
        <f>'T Revenue'!B1465-'Year 0'!G$8+'Year 0'!G$122</f>
        <v>-8217.6270139995031</v>
      </c>
      <c r="C1468" s="176">
        <f>'T Revenue'!C1465-'Revenue Requirement'!C$4+'Revenue Requirement'!C$33</f>
        <v>224065.71941103344</v>
      </c>
      <c r="D1468" s="176">
        <f>'T Revenue'!D1465-'Revenue Requirement'!D$4+'Revenue Requirement'!D$33</f>
        <v>135496.56719253049</v>
      </c>
      <c r="E1468" s="176">
        <f>'T Revenue'!E1465-'Revenue Requirement'!E$4+'Revenue Requirement'!E$33</f>
        <v>155058.88787901448</v>
      </c>
      <c r="G1468" s="179" t="e">
        <f ca="1"/>
        <v>#NAME?</v>
      </c>
      <c r="H1468" s="179" t="e">
        <f ca="1"/>
        <v>#NAME?</v>
      </c>
      <c r="I1468" s="179" t="e">
        <f ca="1"/>
        <v>#NAME?</v>
      </c>
      <c r="J1468" s="179" t="e">
        <f ca="1"/>
        <v>#NAME?</v>
      </c>
      <c r="L1468" s="175">
        <f>NR_to_Cash!C$9</f>
        <v>-54723.468549817509</v>
      </c>
      <c r="M1468" s="175">
        <f>NR_to_Cash!D$9</f>
        <v>-177401.26576231886</v>
      </c>
      <c r="N1468" s="175">
        <f>NR_to_Cash!E$9</f>
        <v>-150226.47815209487</v>
      </c>
      <c r="O1468" s="175">
        <f>NR_to_Cash!F$9</f>
        <v>-172910.78815747867</v>
      </c>
      <c r="Q1468" s="1">
        <v>1461</v>
      </c>
      <c r="R1468" s="176">
        <v>-8217.6270139995031</v>
      </c>
      <c r="S1468" s="176">
        <v>224065.71941103344</v>
      </c>
      <c r="T1468" s="176">
        <v>135496.56719253049</v>
      </c>
      <c r="U1468" s="176">
        <v>155058.88787901448</v>
      </c>
      <c r="V1468" s="2"/>
      <c r="W1468" s="176">
        <v>8084.676145472331</v>
      </c>
      <c r="X1468" s="176">
        <v>23362.14737279783</v>
      </c>
      <c r="Y1468" s="176">
        <v>-31994.964876472019</v>
      </c>
      <c r="Z1468" s="176">
        <v>-64476.983097737189</v>
      </c>
      <c r="AA1468" s="2"/>
      <c r="AB1468" s="175">
        <v>-54723.468549817509</v>
      </c>
      <c r="AC1468" s="175">
        <v>-177401.26576231886</v>
      </c>
      <c r="AD1468" s="175">
        <v>-150226.47815209487</v>
      </c>
      <c r="AE1468" s="175">
        <v>-172910.78815747867</v>
      </c>
    </row>
    <row r="1469" spans="1:31">
      <c r="A1469" s="1">
        <v>1462</v>
      </c>
      <c r="B1469" s="176">
        <f>'T Revenue'!B1466-'Year 0'!G$8+'Year 0'!G$122</f>
        <v>3197.9352158068214</v>
      </c>
      <c r="C1469" s="176">
        <f>'T Revenue'!C1466-'Revenue Requirement'!C$4+'Revenue Requirement'!C$33</f>
        <v>243632.64865153772</v>
      </c>
      <c r="D1469" s="176">
        <f>'T Revenue'!D1466-'Revenue Requirement'!D$4+'Revenue Requirement'!D$33</f>
        <v>130023.49804770667</v>
      </c>
      <c r="E1469" s="176">
        <f>'T Revenue'!E1466-'Revenue Requirement'!E$4+'Revenue Requirement'!E$33</f>
        <v>162167.57880701078</v>
      </c>
      <c r="G1469" s="179" t="e">
        <f ca="1"/>
        <v>#NAME?</v>
      </c>
      <c r="H1469" s="179" t="e">
        <f ca="1"/>
        <v>#NAME?</v>
      </c>
      <c r="I1469" s="179" t="e">
        <f ca="1"/>
        <v>#NAME?</v>
      </c>
      <c r="J1469" s="179" t="e">
        <f ca="1"/>
        <v>#NAME?</v>
      </c>
      <c r="L1469" s="175">
        <f>NR_to_Cash!C$9</f>
        <v>-54723.468549817509</v>
      </c>
      <c r="M1469" s="175">
        <f>NR_to_Cash!D$9</f>
        <v>-177401.26576231886</v>
      </c>
      <c r="N1469" s="175">
        <f>NR_to_Cash!E$9</f>
        <v>-150226.47815209487</v>
      </c>
      <c r="O1469" s="175">
        <f>NR_to_Cash!F$9</f>
        <v>-172910.78815747867</v>
      </c>
      <c r="Q1469" s="1">
        <v>1462</v>
      </c>
      <c r="R1469" s="176">
        <v>3197.9352158068214</v>
      </c>
      <c r="S1469" s="176">
        <v>243632.64865153772</v>
      </c>
      <c r="T1469" s="176">
        <v>130023.49804770667</v>
      </c>
      <c r="U1469" s="176">
        <v>162167.57880701078</v>
      </c>
      <c r="V1469" s="2"/>
      <c r="W1469" s="176">
        <v>-57854.251073959633</v>
      </c>
      <c r="X1469" s="176">
        <v>6559.8805254991166</v>
      </c>
      <c r="Y1469" s="176">
        <v>-24835.742799267173</v>
      </c>
      <c r="Z1469" s="176">
        <v>8675.5810093409382</v>
      </c>
      <c r="AA1469" s="2"/>
      <c r="AB1469" s="175">
        <v>-54723.468549817509</v>
      </c>
      <c r="AC1469" s="175">
        <v>-177401.26576231886</v>
      </c>
      <c r="AD1469" s="175">
        <v>-150226.47815209487</v>
      </c>
      <c r="AE1469" s="175">
        <v>-172910.78815747867</v>
      </c>
    </row>
    <row r="1470" spans="1:31">
      <c r="A1470" s="1">
        <v>1463</v>
      </c>
      <c r="B1470" s="176">
        <f>'T Revenue'!B1467-'Year 0'!G$8+'Year 0'!G$122</f>
        <v>-15040.267007861519</v>
      </c>
      <c r="C1470" s="176">
        <f>'T Revenue'!C1467-'Revenue Requirement'!C$4+'Revenue Requirement'!C$33</f>
        <v>203860.58844915614</v>
      </c>
      <c r="D1470" s="176">
        <f>'T Revenue'!D1467-'Revenue Requirement'!D$4+'Revenue Requirement'!D$33</f>
        <v>147238.68351603858</v>
      </c>
      <c r="E1470" s="176">
        <f>'T Revenue'!E1467-'Revenue Requirement'!E$4+'Revenue Requirement'!E$33</f>
        <v>57961.706137936795</v>
      </c>
      <c r="G1470" s="179" t="e">
        <f ca="1"/>
        <v>#NAME?</v>
      </c>
      <c r="H1470" s="179" t="e">
        <f ca="1"/>
        <v>#NAME?</v>
      </c>
      <c r="I1470" s="179" t="e">
        <f ca="1"/>
        <v>#NAME?</v>
      </c>
      <c r="J1470" s="179" t="e">
        <f ca="1"/>
        <v>#NAME?</v>
      </c>
      <c r="L1470" s="175">
        <f>NR_to_Cash!C$9</f>
        <v>-54723.468549817509</v>
      </c>
      <c r="M1470" s="175">
        <f>NR_to_Cash!D$9</f>
        <v>-177401.26576231886</v>
      </c>
      <c r="N1470" s="175">
        <f>NR_to_Cash!E$9</f>
        <v>-150226.47815209487</v>
      </c>
      <c r="O1470" s="175">
        <f>NR_to_Cash!F$9</f>
        <v>-172910.78815747867</v>
      </c>
      <c r="Q1470" s="1">
        <v>1463</v>
      </c>
      <c r="R1470" s="176">
        <v>-15040.267007861519</v>
      </c>
      <c r="S1470" s="176">
        <v>203860.58844915614</v>
      </c>
      <c r="T1470" s="176">
        <v>147238.68351603858</v>
      </c>
      <c r="U1470" s="176">
        <v>57961.706137936795</v>
      </c>
      <c r="V1470" s="2"/>
      <c r="W1470" s="176">
        <v>-20677.307836009539</v>
      </c>
      <c r="X1470" s="176">
        <v>-26638.518729166826</v>
      </c>
      <c r="Y1470" s="176">
        <v>-22712.906036146684</v>
      </c>
      <c r="Z1470" s="176">
        <v>-22950.638117463328</v>
      </c>
      <c r="AA1470" s="2"/>
      <c r="AB1470" s="175">
        <v>-54723.468549817509</v>
      </c>
      <c r="AC1470" s="175">
        <v>-177401.26576231886</v>
      </c>
      <c r="AD1470" s="175">
        <v>-150226.47815209487</v>
      </c>
      <c r="AE1470" s="175">
        <v>-172910.78815747867</v>
      </c>
    </row>
    <row r="1471" spans="1:31">
      <c r="A1471" s="1">
        <v>1464</v>
      </c>
      <c r="B1471" s="176">
        <f>'T Revenue'!B1468-'Year 0'!G$8+'Year 0'!G$122</f>
        <v>-12590.850085576531</v>
      </c>
      <c r="C1471" s="176">
        <f>'T Revenue'!C1468-'Revenue Requirement'!C$4+'Revenue Requirement'!C$33</f>
        <v>236221.97944825701</v>
      </c>
      <c r="D1471" s="176">
        <f>'T Revenue'!D1468-'Revenue Requirement'!D$4+'Revenue Requirement'!D$33</f>
        <v>149776.94675903651</v>
      </c>
      <c r="E1471" s="176">
        <f>'T Revenue'!E1468-'Revenue Requirement'!E$4+'Revenue Requirement'!E$33</f>
        <v>111620.80724848877</v>
      </c>
      <c r="G1471" s="179" t="e">
        <f ca="1"/>
        <v>#NAME?</v>
      </c>
      <c r="H1471" s="179" t="e">
        <f ca="1"/>
        <v>#NAME?</v>
      </c>
      <c r="I1471" s="179" t="e">
        <f ca="1"/>
        <v>#NAME?</v>
      </c>
      <c r="J1471" s="179" t="e">
        <f ca="1"/>
        <v>#NAME?</v>
      </c>
      <c r="L1471" s="175">
        <f>NR_to_Cash!C$9</f>
        <v>-54723.468549817509</v>
      </c>
      <c r="M1471" s="175">
        <f>NR_to_Cash!D$9</f>
        <v>-177401.26576231886</v>
      </c>
      <c r="N1471" s="175">
        <f>NR_to_Cash!E$9</f>
        <v>-150226.47815209487</v>
      </c>
      <c r="O1471" s="175">
        <f>NR_to_Cash!F$9</f>
        <v>-172910.78815747867</v>
      </c>
      <c r="Q1471" s="1">
        <v>1464</v>
      </c>
      <c r="R1471" s="176">
        <v>-12590.850085576531</v>
      </c>
      <c r="S1471" s="176">
        <v>236221.97944825701</v>
      </c>
      <c r="T1471" s="176">
        <v>149776.94675903651</v>
      </c>
      <c r="U1471" s="176">
        <v>111620.80724848877</v>
      </c>
      <c r="V1471" s="2"/>
      <c r="W1471" s="176">
        <v>-19948.714483737946</v>
      </c>
      <c r="X1471" s="176">
        <v>-13045.145552639617</v>
      </c>
      <c r="Y1471" s="176">
        <v>-150.15978534077294</v>
      </c>
      <c r="Z1471" s="176">
        <v>-26324.956217253348</v>
      </c>
      <c r="AA1471" s="2"/>
      <c r="AB1471" s="175">
        <v>-54723.468549817509</v>
      </c>
      <c r="AC1471" s="175">
        <v>-177401.26576231886</v>
      </c>
      <c r="AD1471" s="175">
        <v>-150226.47815209487</v>
      </c>
      <c r="AE1471" s="175">
        <v>-172910.78815747867</v>
      </c>
    </row>
    <row r="1472" spans="1:31">
      <c r="A1472" s="1">
        <v>1465</v>
      </c>
      <c r="B1472" s="176">
        <f>'T Revenue'!B1469-'Year 0'!G$8+'Year 0'!G$122</f>
        <v>1963.6706684795208</v>
      </c>
      <c r="C1472" s="176">
        <f>'T Revenue'!C1469-'Revenue Requirement'!C$4+'Revenue Requirement'!C$33</f>
        <v>238409.3353074179</v>
      </c>
      <c r="D1472" s="176">
        <f>'T Revenue'!D1469-'Revenue Requirement'!D$4+'Revenue Requirement'!D$33</f>
        <v>158280.54053738108</v>
      </c>
      <c r="E1472" s="176">
        <f>'T Revenue'!E1469-'Revenue Requirement'!E$4+'Revenue Requirement'!E$33</f>
        <v>83477.272629593732</v>
      </c>
      <c r="G1472" s="179" t="e">
        <f ca="1"/>
        <v>#NAME?</v>
      </c>
      <c r="H1472" s="179" t="e">
        <f ca="1"/>
        <v>#NAME?</v>
      </c>
      <c r="I1472" s="179" t="e">
        <f ca="1"/>
        <v>#NAME?</v>
      </c>
      <c r="J1472" s="179" t="e">
        <f ca="1"/>
        <v>#NAME?</v>
      </c>
      <c r="L1472" s="175">
        <f>NR_to_Cash!C$9</f>
        <v>-54723.468549817509</v>
      </c>
      <c r="M1472" s="175">
        <f>NR_to_Cash!D$9</f>
        <v>-177401.26576231886</v>
      </c>
      <c r="N1472" s="175">
        <f>NR_to_Cash!E$9</f>
        <v>-150226.47815209487</v>
      </c>
      <c r="O1472" s="175">
        <f>NR_to_Cash!F$9</f>
        <v>-172910.78815747867</v>
      </c>
      <c r="Q1472" s="1">
        <v>1465</v>
      </c>
      <c r="R1472" s="176">
        <v>1963.6706684795208</v>
      </c>
      <c r="S1472" s="176">
        <v>238409.3353074179</v>
      </c>
      <c r="T1472" s="176">
        <v>158280.54053738108</v>
      </c>
      <c r="U1472" s="176">
        <v>83477.272629593732</v>
      </c>
      <c r="V1472" s="2"/>
      <c r="W1472" s="176">
        <v>-14018.040941545507</v>
      </c>
      <c r="X1472" s="176">
        <v>20477.873465375276</v>
      </c>
      <c r="Y1472" s="176">
        <v>-14074.920814723475</v>
      </c>
      <c r="Z1472" s="176">
        <v>-11492.753726816969</v>
      </c>
      <c r="AA1472" s="2"/>
      <c r="AB1472" s="175">
        <v>-54723.468549817509</v>
      </c>
      <c r="AC1472" s="175">
        <v>-177401.26576231886</v>
      </c>
      <c r="AD1472" s="175">
        <v>-150226.47815209487</v>
      </c>
      <c r="AE1472" s="175">
        <v>-172910.78815747867</v>
      </c>
    </row>
    <row r="1473" spans="1:31">
      <c r="A1473" s="1">
        <v>1466</v>
      </c>
      <c r="B1473" s="176">
        <f>'T Revenue'!B1470-'Year 0'!G$8+'Year 0'!G$122</f>
        <v>-7751.1714989526663</v>
      </c>
      <c r="C1473" s="176">
        <f>'T Revenue'!C1470-'Revenue Requirement'!C$4+'Revenue Requirement'!C$33</f>
        <v>242204.69680552185</v>
      </c>
      <c r="D1473" s="176">
        <f>'T Revenue'!D1470-'Revenue Requirement'!D$4+'Revenue Requirement'!D$33</f>
        <v>137766.79888241063</v>
      </c>
      <c r="E1473" s="176">
        <f>'T Revenue'!E1470-'Revenue Requirement'!E$4+'Revenue Requirement'!E$33</f>
        <v>98786.781461378559</v>
      </c>
      <c r="G1473" s="179" t="e">
        <f ca="1"/>
        <v>#NAME?</v>
      </c>
      <c r="H1473" s="179" t="e">
        <f ca="1"/>
        <v>#NAME?</v>
      </c>
      <c r="I1473" s="179" t="e">
        <f ca="1"/>
        <v>#NAME?</v>
      </c>
      <c r="J1473" s="179" t="e">
        <f ca="1"/>
        <v>#NAME?</v>
      </c>
      <c r="L1473" s="175">
        <f>NR_to_Cash!C$9</f>
        <v>-54723.468549817509</v>
      </c>
      <c r="M1473" s="175">
        <f>NR_to_Cash!D$9</f>
        <v>-177401.26576231886</v>
      </c>
      <c r="N1473" s="175">
        <f>NR_to_Cash!E$9</f>
        <v>-150226.47815209487</v>
      </c>
      <c r="O1473" s="175">
        <f>NR_to_Cash!F$9</f>
        <v>-172910.78815747867</v>
      </c>
      <c r="Q1473" s="1">
        <v>1466</v>
      </c>
      <c r="R1473" s="176">
        <v>-7751.1714989526663</v>
      </c>
      <c r="S1473" s="176">
        <v>242204.69680552185</v>
      </c>
      <c r="T1473" s="176">
        <v>137766.79888241063</v>
      </c>
      <c r="U1473" s="176">
        <v>98786.781461378559</v>
      </c>
      <c r="V1473" s="2"/>
      <c r="W1473" s="176">
        <v>-19648.056537253899</v>
      </c>
      <c r="X1473" s="176">
        <v>823.33870849944651</v>
      </c>
      <c r="Y1473" s="176">
        <v>-24890.263808168704</v>
      </c>
      <c r="Z1473" s="176">
        <v>-18067.48934409162</v>
      </c>
      <c r="AA1473" s="2"/>
      <c r="AB1473" s="175">
        <v>-54723.468549817509</v>
      </c>
      <c r="AC1473" s="175">
        <v>-177401.26576231886</v>
      </c>
      <c r="AD1473" s="175">
        <v>-150226.47815209487</v>
      </c>
      <c r="AE1473" s="175">
        <v>-172910.78815747867</v>
      </c>
    </row>
    <row r="1474" spans="1:31">
      <c r="A1474" s="1">
        <v>1467</v>
      </c>
      <c r="B1474" s="176">
        <f>'T Revenue'!B1471-'Year 0'!G$8+'Year 0'!G$122</f>
        <v>-174.25721528474241</v>
      </c>
      <c r="C1474" s="176">
        <f>'T Revenue'!C1471-'Revenue Requirement'!C$4+'Revenue Requirement'!C$33</f>
        <v>266562.21128807659</v>
      </c>
      <c r="D1474" s="176">
        <f>'T Revenue'!D1471-'Revenue Requirement'!D$4+'Revenue Requirement'!D$33</f>
        <v>175076.43967978749</v>
      </c>
      <c r="E1474" s="176">
        <f>'T Revenue'!E1471-'Revenue Requirement'!E$4+'Revenue Requirement'!E$33</f>
        <v>113494.06439681607</v>
      </c>
      <c r="G1474" s="179" t="e">
        <f ca="1"/>
        <v>#NAME?</v>
      </c>
      <c r="H1474" s="179" t="e">
        <f ca="1"/>
        <v>#NAME?</v>
      </c>
      <c r="I1474" s="179" t="e">
        <f ca="1"/>
        <v>#NAME?</v>
      </c>
      <c r="J1474" s="179" t="e">
        <f ca="1"/>
        <v>#NAME?</v>
      </c>
      <c r="L1474" s="175">
        <f>NR_to_Cash!C$9</f>
        <v>-54723.468549817509</v>
      </c>
      <c r="M1474" s="175">
        <f>NR_to_Cash!D$9</f>
        <v>-177401.26576231886</v>
      </c>
      <c r="N1474" s="175">
        <f>NR_to_Cash!E$9</f>
        <v>-150226.47815209487</v>
      </c>
      <c r="O1474" s="175">
        <f>NR_to_Cash!F$9</f>
        <v>-172910.78815747867</v>
      </c>
      <c r="Q1474" s="1">
        <v>1467</v>
      </c>
      <c r="R1474" s="176">
        <v>-174.25721528474241</v>
      </c>
      <c r="S1474" s="176">
        <v>266562.21128807659</v>
      </c>
      <c r="T1474" s="176">
        <v>175076.43967978749</v>
      </c>
      <c r="U1474" s="176">
        <v>113494.06439681607</v>
      </c>
      <c r="V1474" s="2"/>
      <c r="W1474" s="176">
        <v>-26184.125542140449</v>
      </c>
      <c r="X1474" s="176">
        <v>-35309.943935512798</v>
      </c>
      <c r="Y1474" s="176">
        <v>-603.72156649408862</v>
      </c>
      <c r="Z1474" s="176">
        <v>-47939.379733989947</v>
      </c>
      <c r="AA1474" s="2"/>
      <c r="AB1474" s="175">
        <v>-54723.468549817509</v>
      </c>
      <c r="AC1474" s="175">
        <v>-177401.26576231886</v>
      </c>
      <c r="AD1474" s="175">
        <v>-150226.47815209487</v>
      </c>
      <c r="AE1474" s="175">
        <v>-172910.78815747867</v>
      </c>
    </row>
    <row r="1475" spans="1:31">
      <c r="A1475" s="1">
        <v>1468</v>
      </c>
      <c r="B1475" s="176">
        <f>'T Revenue'!B1472-'Year 0'!G$8+'Year 0'!G$122</f>
        <v>-9162.6754588447511</v>
      </c>
      <c r="C1475" s="176">
        <f>'T Revenue'!C1472-'Revenue Requirement'!C$4+'Revenue Requirement'!C$33</f>
        <v>254711.23496224359</v>
      </c>
      <c r="D1475" s="176">
        <f>'T Revenue'!D1472-'Revenue Requirement'!D$4+'Revenue Requirement'!D$33</f>
        <v>165214.18818488531</v>
      </c>
      <c r="E1475" s="176">
        <f>'T Revenue'!E1472-'Revenue Requirement'!E$4+'Revenue Requirement'!E$33</f>
        <v>114283.78175312583</v>
      </c>
      <c r="G1475" s="179" t="e">
        <f ca="1"/>
        <v>#NAME?</v>
      </c>
      <c r="H1475" s="179" t="e">
        <f ca="1"/>
        <v>#NAME?</v>
      </c>
      <c r="I1475" s="179" t="e">
        <f ca="1"/>
        <v>#NAME?</v>
      </c>
      <c r="J1475" s="179" t="e">
        <f ca="1"/>
        <v>#NAME?</v>
      </c>
      <c r="L1475" s="175">
        <f>NR_to_Cash!C$9</f>
        <v>-54723.468549817509</v>
      </c>
      <c r="M1475" s="175">
        <f>NR_to_Cash!D$9</f>
        <v>-177401.26576231886</v>
      </c>
      <c r="N1475" s="175">
        <f>NR_to_Cash!E$9</f>
        <v>-150226.47815209487</v>
      </c>
      <c r="O1475" s="175">
        <f>NR_to_Cash!F$9</f>
        <v>-172910.78815747867</v>
      </c>
      <c r="Q1475" s="1">
        <v>1468</v>
      </c>
      <c r="R1475" s="176">
        <v>-9162.6754588447511</v>
      </c>
      <c r="S1475" s="176">
        <v>254711.23496224359</v>
      </c>
      <c r="T1475" s="176">
        <v>165214.18818488531</v>
      </c>
      <c r="U1475" s="176">
        <v>114283.78175312583</v>
      </c>
      <c r="V1475" s="2"/>
      <c r="W1475" s="176">
        <v>-31311.725532210665</v>
      </c>
      <c r="X1475" s="176">
        <v>-18670.651766621508</v>
      </c>
      <c r="Y1475" s="176">
        <v>-6301.8378811602015</v>
      </c>
      <c r="Z1475" s="176">
        <v>-5032.1071130416822</v>
      </c>
      <c r="AA1475" s="2"/>
      <c r="AB1475" s="175">
        <v>-54723.468549817509</v>
      </c>
      <c r="AC1475" s="175">
        <v>-177401.26576231886</v>
      </c>
      <c r="AD1475" s="175">
        <v>-150226.47815209487</v>
      </c>
      <c r="AE1475" s="175">
        <v>-172910.78815747867</v>
      </c>
    </row>
    <row r="1476" spans="1:31">
      <c r="A1476" s="1">
        <v>1469</v>
      </c>
      <c r="B1476" s="176">
        <f>'T Revenue'!B1473-'Year 0'!G$8+'Year 0'!G$122</f>
        <v>19574.631053634454</v>
      </c>
      <c r="C1476" s="176">
        <f>'T Revenue'!C1473-'Revenue Requirement'!C$4+'Revenue Requirement'!C$33</f>
        <v>225263.13020836352</v>
      </c>
      <c r="D1476" s="176">
        <f>'T Revenue'!D1473-'Revenue Requirement'!D$4+'Revenue Requirement'!D$33</f>
        <v>126008.98054637457</v>
      </c>
      <c r="E1476" s="176">
        <f>'T Revenue'!E1473-'Revenue Requirement'!E$4+'Revenue Requirement'!E$33</f>
        <v>130342.36707133707</v>
      </c>
      <c r="G1476" s="179" t="e">
        <f ca="1"/>
        <v>#NAME?</v>
      </c>
      <c r="H1476" s="179" t="e">
        <f ca="1"/>
        <v>#NAME?</v>
      </c>
      <c r="I1476" s="179" t="e">
        <f ca="1"/>
        <v>#NAME?</v>
      </c>
      <c r="J1476" s="179" t="e">
        <f ca="1"/>
        <v>#NAME?</v>
      </c>
      <c r="L1476" s="175">
        <f>NR_to_Cash!C$9</f>
        <v>-54723.468549817509</v>
      </c>
      <c r="M1476" s="175">
        <f>NR_to_Cash!D$9</f>
        <v>-177401.26576231886</v>
      </c>
      <c r="N1476" s="175">
        <f>NR_to_Cash!E$9</f>
        <v>-150226.47815209487</v>
      </c>
      <c r="O1476" s="175">
        <f>NR_to_Cash!F$9</f>
        <v>-172910.78815747867</v>
      </c>
      <c r="Q1476" s="1">
        <v>1469</v>
      </c>
      <c r="R1476" s="176">
        <v>19574.631053634454</v>
      </c>
      <c r="S1476" s="176">
        <v>225263.13020836352</v>
      </c>
      <c r="T1476" s="176">
        <v>126008.98054637457</v>
      </c>
      <c r="U1476" s="176">
        <v>130342.36707133707</v>
      </c>
      <c r="V1476" s="2"/>
      <c r="W1476" s="176">
        <v>-27222.900232940447</v>
      </c>
      <c r="X1476" s="176">
        <v>-35737.584508914733</v>
      </c>
      <c r="Y1476" s="176">
        <v>-17449.713096735068</v>
      </c>
      <c r="Z1476" s="176">
        <v>-53396.182076244382</v>
      </c>
      <c r="AA1476" s="2"/>
      <c r="AB1476" s="175">
        <v>-54723.468549817509</v>
      </c>
      <c r="AC1476" s="175">
        <v>-177401.26576231886</v>
      </c>
      <c r="AD1476" s="175">
        <v>-150226.47815209487</v>
      </c>
      <c r="AE1476" s="175">
        <v>-172910.78815747867</v>
      </c>
    </row>
    <row r="1477" spans="1:31">
      <c r="A1477" s="1">
        <v>1470</v>
      </c>
      <c r="B1477" s="176">
        <f>'T Revenue'!B1474-'Year 0'!G$8+'Year 0'!G$122</f>
        <v>16810.450979230693</v>
      </c>
      <c r="C1477" s="176">
        <f>'T Revenue'!C1474-'Revenue Requirement'!C$4+'Revenue Requirement'!C$33</f>
        <v>254978.12203969434</v>
      </c>
      <c r="D1477" s="176">
        <f>'T Revenue'!D1474-'Revenue Requirement'!D$4+'Revenue Requirement'!D$33</f>
        <v>166614.08928815229</v>
      </c>
      <c r="E1477" s="176">
        <f>'T Revenue'!E1474-'Revenue Requirement'!E$4+'Revenue Requirement'!E$33</f>
        <v>107116.58029898698</v>
      </c>
      <c r="G1477" s="179" t="e">
        <f ca="1"/>
        <v>#NAME?</v>
      </c>
      <c r="H1477" s="179" t="e">
        <f ca="1"/>
        <v>#NAME?</v>
      </c>
      <c r="I1477" s="179" t="e">
        <f ca="1"/>
        <v>#NAME?</v>
      </c>
      <c r="J1477" s="179" t="e">
        <f ca="1"/>
        <v>#NAME?</v>
      </c>
      <c r="L1477" s="175">
        <f>NR_to_Cash!C$9</f>
        <v>-54723.468549817509</v>
      </c>
      <c r="M1477" s="175">
        <f>NR_to_Cash!D$9</f>
        <v>-177401.26576231886</v>
      </c>
      <c r="N1477" s="175">
        <f>NR_to_Cash!E$9</f>
        <v>-150226.47815209487</v>
      </c>
      <c r="O1477" s="175">
        <f>NR_to_Cash!F$9</f>
        <v>-172910.78815747867</v>
      </c>
      <c r="Q1477" s="1">
        <v>1470</v>
      </c>
      <c r="R1477" s="176">
        <v>16810.450979230693</v>
      </c>
      <c r="S1477" s="176">
        <v>254978.12203969434</v>
      </c>
      <c r="T1477" s="176">
        <v>166614.08928815229</v>
      </c>
      <c r="U1477" s="176">
        <v>107116.58029898698</v>
      </c>
      <c r="V1477" s="2"/>
      <c r="W1477" s="176">
        <v>-16756.484725302551</v>
      </c>
      <c r="X1477" s="176">
        <v>-20158.229895162629</v>
      </c>
      <c r="Y1477" s="176">
        <v>11676.553261946887</v>
      </c>
      <c r="Z1477" s="176">
        <v>-70589.610235262662</v>
      </c>
      <c r="AA1477" s="2"/>
      <c r="AB1477" s="175">
        <v>-54723.468549817509</v>
      </c>
      <c r="AC1477" s="175">
        <v>-177401.26576231886</v>
      </c>
      <c r="AD1477" s="175">
        <v>-150226.47815209487</v>
      </c>
      <c r="AE1477" s="175">
        <v>-172910.78815747867</v>
      </c>
    </row>
    <row r="1478" spans="1:31">
      <c r="A1478" s="1">
        <v>1471</v>
      </c>
      <c r="B1478" s="176">
        <f>'T Revenue'!B1475-'Year 0'!G$8+'Year 0'!G$122</f>
        <v>25341.901128754718</v>
      </c>
      <c r="C1478" s="176">
        <f>'T Revenue'!C1475-'Revenue Requirement'!C$4+'Revenue Requirement'!C$33</f>
        <v>267169.42233497184</v>
      </c>
      <c r="D1478" s="176">
        <f>'T Revenue'!D1475-'Revenue Requirement'!D$4+'Revenue Requirement'!D$33</f>
        <v>185452.72593613295</v>
      </c>
      <c r="E1478" s="176">
        <f>'T Revenue'!E1475-'Revenue Requirement'!E$4+'Revenue Requirement'!E$33</f>
        <v>79840.085400404641</v>
      </c>
      <c r="G1478" s="179" t="e">
        <f ca="1"/>
        <v>#NAME?</v>
      </c>
      <c r="H1478" s="179" t="e">
        <f ca="1"/>
        <v>#NAME?</v>
      </c>
      <c r="I1478" s="179" t="e">
        <f ca="1"/>
        <v>#NAME?</v>
      </c>
      <c r="J1478" s="179" t="e">
        <f ca="1"/>
        <v>#NAME?</v>
      </c>
      <c r="L1478" s="175">
        <f>NR_to_Cash!C$9</f>
        <v>-54723.468549817509</v>
      </c>
      <c r="M1478" s="175">
        <f>NR_to_Cash!D$9</f>
        <v>-177401.26576231886</v>
      </c>
      <c r="N1478" s="175">
        <f>NR_to_Cash!E$9</f>
        <v>-150226.47815209487</v>
      </c>
      <c r="O1478" s="175">
        <f>NR_to_Cash!F$9</f>
        <v>-172910.78815747867</v>
      </c>
      <c r="Q1478" s="1">
        <v>1471</v>
      </c>
      <c r="R1478" s="176">
        <v>25341.901128754718</v>
      </c>
      <c r="S1478" s="176">
        <v>267169.42233497184</v>
      </c>
      <c r="T1478" s="176">
        <v>185452.72593613295</v>
      </c>
      <c r="U1478" s="176">
        <v>79840.085400404641</v>
      </c>
      <c r="V1478" s="2"/>
      <c r="W1478" s="176">
        <v>-37465.858760384028</v>
      </c>
      <c r="X1478" s="176">
        <v>-15535.589575614547</v>
      </c>
      <c r="Y1478" s="176">
        <v>-37734.809209762607</v>
      </c>
      <c r="Z1478" s="176">
        <v>-12789.019227709388</v>
      </c>
      <c r="AA1478" s="2"/>
      <c r="AB1478" s="175">
        <v>-54723.468549817509</v>
      </c>
      <c r="AC1478" s="175">
        <v>-177401.26576231886</v>
      </c>
      <c r="AD1478" s="175">
        <v>-150226.47815209487</v>
      </c>
      <c r="AE1478" s="175">
        <v>-172910.78815747867</v>
      </c>
    </row>
    <row r="1479" spans="1:31">
      <c r="A1479" s="1">
        <v>1472</v>
      </c>
      <c r="B1479" s="176">
        <f>'T Revenue'!B1476-'Year 0'!G$8+'Year 0'!G$122</f>
        <v>-14231.831614664523</v>
      </c>
      <c r="C1479" s="176">
        <f>'T Revenue'!C1476-'Revenue Requirement'!C$4+'Revenue Requirement'!C$33</f>
        <v>216695.95176577964</v>
      </c>
      <c r="D1479" s="176">
        <f>'T Revenue'!D1476-'Revenue Requirement'!D$4+'Revenue Requirement'!D$33</f>
        <v>153704.5686738037</v>
      </c>
      <c r="E1479" s="176">
        <f>'T Revenue'!E1476-'Revenue Requirement'!E$4+'Revenue Requirement'!E$33</f>
        <v>70359.695683422731</v>
      </c>
      <c r="G1479" s="179" t="e">
        <f ca="1"/>
        <v>#NAME?</v>
      </c>
      <c r="H1479" s="179" t="e">
        <f ca="1"/>
        <v>#NAME?</v>
      </c>
      <c r="I1479" s="179" t="e">
        <f ca="1"/>
        <v>#NAME?</v>
      </c>
      <c r="J1479" s="179" t="e">
        <f ca="1"/>
        <v>#NAME?</v>
      </c>
      <c r="L1479" s="175">
        <f>NR_to_Cash!C$9</f>
        <v>-54723.468549817509</v>
      </c>
      <c r="M1479" s="175">
        <f>NR_to_Cash!D$9</f>
        <v>-177401.26576231886</v>
      </c>
      <c r="N1479" s="175">
        <f>NR_to_Cash!E$9</f>
        <v>-150226.47815209487</v>
      </c>
      <c r="O1479" s="175">
        <f>NR_to_Cash!F$9</f>
        <v>-172910.78815747867</v>
      </c>
      <c r="Q1479" s="1">
        <v>1472</v>
      </c>
      <c r="R1479" s="176">
        <v>-14231.831614664523</v>
      </c>
      <c r="S1479" s="176">
        <v>216695.95176577964</v>
      </c>
      <c r="T1479" s="176">
        <v>153704.5686738037</v>
      </c>
      <c r="U1479" s="176">
        <v>70359.695683422731</v>
      </c>
      <c r="V1479" s="2"/>
      <c r="W1479" s="176">
        <v>-10995.091728800908</v>
      </c>
      <c r="X1479" s="176">
        <v>-19216.934853535844</v>
      </c>
      <c r="Y1479" s="176">
        <v>28970.770148662385</v>
      </c>
      <c r="Z1479" s="176">
        <v>-15604.11916651926</v>
      </c>
      <c r="AA1479" s="2"/>
      <c r="AB1479" s="175">
        <v>-54723.468549817509</v>
      </c>
      <c r="AC1479" s="175">
        <v>-177401.26576231886</v>
      </c>
      <c r="AD1479" s="175">
        <v>-150226.47815209487</v>
      </c>
      <c r="AE1479" s="175">
        <v>-172910.78815747867</v>
      </c>
    </row>
    <row r="1480" spans="1:31">
      <c r="A1480" s="1">
        <v>1473</v>
      </c>
      <c r="B1480" s="176">
        <f>'T Revenue'!B1477-'Year 0'!G$8+'Year 0'!G$122</f>
        <v>23345.700902536046</v>
      </c>
      <c r="C1480" s="176">
        <f>'T Revenue'!C1477-'Revenue Requirement'!C$4+'Revenue Requirement'!C$33</f>
        <v>244231.87242566212</v>
      </c>
      <c r="D1480" s="176">
        <f>'T Revenue'!D1477-'Revenue Requirement'!D$4+'Revenue Requirement'!D$33</f>
        <v>154540.89003578573</v>
      </c>
      <c r="E1480" s="176">
        <f>'T Revenue'!E1477-'Revenue Requirement'!E$4+'Revenue Requirement'!E$33</f>
        <v>70381.35006075399</v>
      </c>
      <c r="G1480" s="179" t="e">
        <f ca="1"/>
        <v>#NAME?</v>
      </c>
      <c r="H1480" s="179" t="e">
        <f ca="1"/>
        <v>#NAME?</v>
      </c>
      <c r="I1480" s="179" t="e">
        <f ca="1"/>
        <v>#NAME?</v>
      </c>
      <c r="J1480" s="179" t="e">
        <f ca="1"/>
        <v>#NAME?</v>
      </c>
      <c r="L1480" s="175">
        <f>NR_to_Cash!C$9</f>
        <v>-54723.468549817509</v>
      </c>
      <c r="M1480" s="175">
        <f>NR_to_Cash!D$9</f>
        <v>-177401.26576231886</v>
      </c>
      <c r="N1480" s="175">
        <f>NR_to_Cash!E$9</f>
        <v>-150226.47815209487</v>
      </c>
      <c r="O1480" s="175">
        <f>NR_to_Cash!F$9</f>
        <v>-172910.78815747867</v>
      </c>
      <c r="Q1480" s="1">
        <v>1473</v>
      </c>
      <c r="R1480" s="176">
        <v>23345.700902536046</v>
      </c>
      <c r="S1480" s="176">
        <v>244231.87242566212</v>
      </c>
      <c r="T1480" s="176">
        <v>154540.89003578573</v>
      </c>
      <c r="U1480" s="176">
        <v>70381.35006075399</v>
      </c>
      <c r="V1480" s="2"/>
      <c r="W1480" s="176">
        <v>-20714.034406868159</v>
      </c>
      <c r="X1480" s="176">
        <v>-58285.437627174659</v>
      </c>
      <c r="Y1480" s="176">
        <v>-17526.297201209003</v>
      </c>
      <c r="Z1480" s="176">
        <v>-12889.898610590957</v>
      </c>
      <c r="AA1480" s="2"/>
      <c r="AB1480" s="175">
        <v>-54723.468549817509</v>
      </c>
      <c r="AC1480" s="175">
        <v>-177401.26576231886</v>
      </c>
      <c r="AD1480" s="175">
        <v>-150226.47815209487</v>
      </c>
      <c r="AE1480" s="175">
        <v>-172910.78815747867</v>
      </c>
    </row>
    <row r="1481" spans="1:31">
      <c r="A1481" s="1">
        <v>1474</v>
      </c>
      <c r="B1481" s="176">
        <f>'T Revenue'!B1478-'Year 0'!G$8+'Year 0'!G$122</f>
        <v>-6554.6781370469835</v>
      </c>
      <c r="C1481" s="176">
        <f>'T Revenue'!C1478-'Revenue Requirement'!C$4+'Revenue Requirement'!C$33</f>
        <v>220626.48384803254</v>
      </c>
      <c r="D1481" s="176">
        <f>'T Revenue'!D1478-'Revenue Requirement'!D$4+'Revenue Requirement'!D$33</f>
        <v>91973.119432667503</v>
      </c>
      <c r="E1481" s="176">
        <f>'T Revenue'!E1478-'Revenue Requirement'!E$4+'Revenue Requirement'!E$33</f>
        <v>92161.795472671278</v>
      </c>
      <c r="G1481" s="179" t="e">
        <f ca="1"/>
        <v>#NAME?</v>
      </c>
      <c r="H1481" s="179" t="e">
        <f ca="1"/>
        <v>#NAME?</v>
      </c>
      <c r="I1481" s="179" t="e">
        <f ca="1"/>
        <v>#NAME?</v>
      </c>
      <c r="J1481" s="179" t="e">
        <f ca="1"/>
        <v>#NAME?</v>
      </c>
      <c r="L1481" s="175">
        <f>NR_to_Cash!C$9</f>
        <v>-54723.468549817509</v>
      </c>
      <c r="M1481" s="175">
        <f>NR_to_Cash!D$9</f>
        <v>-177401.26576231886</v>
      </c>
      <c r="N1481" s="175">
        <f>NR_to_Cash!E$9</f>
        <v>-150226.47815209487</v>
      </c>
      <c r="O1481" s="175">
        <f>NR_to_Cash!F$9</f>
        <v>-172910.78815747867</v>
      </c>
      <c r="Q1481" s="1">
        <v>1474</v>
      </c>
      <c r="R1481" s="176">
        <v>-6554.6781370469835</v>
      </c>
      <c r="S1481" s="176">
        <v>220626.48384803254</v>
      </c>
      <c r="T1481" s="176">
        <v>91973.119432667503</v>
      </c>
      <c r="U1481" s="176">
        <v>92161.795472671278</v>
      </c>
      <c r="V1481" s="2"/>
      <c r="W1481" s="176">
        <v>-24169.491197210853</v>
      </c>
      <c r="X1481" s="176">
        <v>-8347.6533220966812</v>
      </c>
      <c r="Y1481" s="176">
        <v>-65422.946756263729</v>
      </c>
      <c r="Z1481" s="176">
        <v>-25055.945932910778</v>
      </c>
      <c r="AA1481" s="2"/>
      <c r="AB1481" s="175">
        <v>-54723.468549817509</v>
      </c>
      <c r="AC1481" s="175">
        <v>-177401.26576231886</v>
      </c>
      <c r="AD1481" s="175">
        <v>-150226.47815209487</v>
      </c>
      <c r="AE1481" s="175">
        <v>-172910.78815747867</v>
      </c>
    </row>
    <row r="1482" spans="1:31">
      <c r="A1482" s="1">
        <v>1475</v>
      </c>
      <c r="B1482" s="176">
        <f>'T Revenue'!B1479-'Year 0'!G$8+'Year 0'!G$122</f>
        <v>4703.3925945737865</v>
      </c>
      <c r="C1482" s="176">
        <f>'T Revenue'!C1479-'Revenue Requirement'!C$4+'Revenue Requirement'!C$33</f>
        <v>214185.5959412891</v>
      </c>
      <c r="D1482" s="176">
        <f>'T Revenue'!D1479-'Revenue Requirement'!D$4+'Revenue Requirement'!D$33</f>
        <v>142980.96077763778</v>
      </c>
      <c r="E1482" s="176">
        <f>'T Revenue'!E1479-'Revenue Requirement'!E$4+'Revenue Requirement'!E$33</f>
        <v>105101.60530086234</v>
      </c>
      <c r="G1482" s="179" t="e">
        <f ca="1"/>
        <v>#NAME?</v>
      </c>
      <c r="H1482" s="179" t="e">
        <f ca="1"/>
        <v>#NAME?</v>
      </c>
      <c r="I1482" s="179" t="e">
        <f ca="1"/>
        <v>#NAME?</v>
      </c>
      <c r="J1482" s="179" t="e">
        <f ca="1"/>
        <v>#NAME?</v>
      </c>
      <c r="L1482" s="175">
        <f>NR_to_Cash!C$9</f>
        <v>-54723.468549817509</v>
      </c>
      <c r="M1482" s="175">
        <f>NR_to_Cash!D$9</f>
        <v>-177401.26576231886</v>
      </c>
      <c r="N1482" s="175">
        <f>NR_to_Cash!E$9</f>
        <v>-150226.47815209487</v>
      </c>
      <c r="O1482" s="175">
        <f>NR_to_Cash!F$9</f>
        <v>-172910.78815747867</v>
      </c>
      <c r="Q1482" s="1">
        <v>1475</v>
      </c>
      <c r="R1482" s="176">
        <v>4703.3925945737865</v>
      </c>
      <c r="S1482" s="176">
        <v>214185.5959412891</v>
      </c>
      <c r="T1482" s="176">
        <v>142980.96077763778</v>
      </c>
      <c r="U1482" s="176">
        <v>105101.60530086234</v>
      </c>
      <c r="V1482" s="2"/>
      <c r="W1482" s="176">
        <v>-31097.067881221767</v>
      </c>
      <c r="X1482" s="176">
        <v>23322.385527899023</v>
      </c>
      <c r="Y1482" s="176">
        <v>6897.6276310069952</v>
      </c>
      <c r="Z1482" s="176">
        <v>-16463.640195694752</v>
      </c>
      <c r="AA1482" s="2"/>
      <c r="AB1482" s="175">
        <v>-54723.468549817509</v>
      </c>
      <c r="AC1482" s="175">
        <v>-177401.26576231886</v>
      </c>
      <c r="AD1482" s="175">
        <v>-150226.47815209487</v>
      </c>
      <c r="AE1482" s="175">
        <v>-172910.78815747867</v>
      </c>
    </row>
    <row r="1483" spans="1:31">
      <c r="A1483" s="1">
        <v>1476</v>
      </c>
      <c r="B1483" s="176">
        <f>'T Revenue'!B1480-'Year 0'!G$8+'Year 0'!G$122</f>
        <v>7789.4382730266079</v>
      </c>
      <c r="C1483" s="176">
        <f>'T Revenue'!C1480-'Revenue Requirement'!C$4+'Revenue Requirement'!C$33</f>
        <v>229961.747499655</v>
      </c>
      <c r="D1483" s="176">
        <f>'T Revenue'!D1480-'Revenue Requirement'!D$4+'Revenue Requirement'!D$33</f>
        <v>112003.49822216923</v>
      </c>
      <c r="E1483" s="176">
        <f>'T Revenue'!E1480-'Revenue Requirement'!E$4+'Revenue Requirement'!E$33</f>
        <v>86316.161273919744</v>
      </c>
      <c r="G1483" s="179" t="e">
        <f ca="1"/>
        <v>#NAME?</v>
      </c>
      <c r="H1483" s="179" t="e">
        <f ca="1"/>
        <v>#NAME?</v>
      </c>
      <c r="I1483" s="179" t="e">
        <f ca="1"/>
        <v>#NAME?</v>
      </c>
      <c r="J1483" s="179" t="e">
        <f ca="1"/>
        <v>#NAME?</v>
      </c>
      <c r="L1483" s="175">
        <f>NR_to_Cash!C$9</f>
        <v>-54723.468549817509</v>
      </c>
      <c r="M1483" s="175">
        <f>NR_to_Cash!D$9</f>
        <v>-177401.26576231886</v>
      </c>
      <c r="N1483" s="175">
        <f>NR_to_Cash!E$9</f>
        <v>-150226.47815209487</v>
      </c>
      <c r="O1483" s="175">
        <f>NR_to_Cash!F$9</f>
        <v>-172910.78815747867</v>
      </c>
      <c r="Q1483" s="1">
        <v>1476</v>
      </c>
      <c r="R1483" s="176">
        <v>7789.4382730266079</v>
      </c>
      <c r="S1483" s="176">
        <v>229961.747499655</v>
      </c>
      <c r="T1483" s="176">
        <v>112003.49822216923</v>
      </c>
      <c r="U1483" s="176">
        <v>86316.161273919744</v>
      </c>
      <c r="V1483" s="2"/>
      <c r="W1483" s="176">
        <v>-28879.439789784839</v>
      </c>
      <c r="X1483" s="176">
        <v>-35944.270519534824</v>
      </c>
      <c r="Y1483" s="176">
        <v>-30869.792278837413</v>
      </c>
      <c r="Z1483" s="176">
        <v>-45664.602535095764</v>
      </c>
      <c r="AA1483" s="2"/>
      <c r="AB1483" s="175">
        <v>-54723.468549817509</v>
      </c>
      <c r="AC1483" s="175">
        <v>-177401.26576231886</v>
      </c>
      <c r="AD1483" s="175">
        <v>-150226.47815209487</v>
      </c>
      <c r="AE1483" s="175">
        <v>-172910.78815747867</v>
      </c>
    </row>
    <row r="1484" spans="1:31">
      <c r="A1484" s="1">
        <v>1477</v>
      </c>
      <c r="B1484" s="176">
        <f>'T Revenue'!B1481-'Year 0'!G$8+'Year 0'!G$122</f>
        <v>1047.1572021301836</v>
      </c>
      <c r="C1484" s="176">
        <f>'T Revenue'!C1481-'Revenue Requirement'!C$4+'Revenue Requirement'!C$33</f>
        <v>284814.5588308142</v>
      </c>
      <c r="D1484" s="176">
        <f>'T Revenue'!D1481-'Revenue Requirement'!D$4+'Revenue Requirement'!D$33</f>
        <v>147738.33664478967</v>
      </c>
      <c r="E1484" s="176">
        <f>'T Revenue'!E1481-'Revenue Requirement'!E$4+'Revenue Requirement'!E$33</f>
        <v>165722.48842901946</v>
      </c>
      <c r="G1484" s="179" t="e">
        <f ca="1"/>
        <v>#NAME?</v>
      </c>
      <c r="H1484" s="179" t="e">
        <f ca="1"/>
        <v>#NAME?</v>
      </c>
      <c r="I1484" s="179" t="e">
        <f ca="1"/>
        <v>#NAME?</v>
      </c>
      <c r="J1484" s="179" t="e">
        <f ca="1"/>
        <v>#NAME?</v>
      </c>
      <c r="L1484" s="175">
        <f>NR_to_Cash!C$9</f>
        <v>-54723.468549817509</v>
      </c>
      <c r="M1484" s="175">
        <f>NR_to_Cash!D$9</f>
        <v>-177401.26576231886</v>
      </c>
      <c r="N1484" s="175">
        <f>NR_to_Cash!E$9</f>
        <v>-150226.47815209487</v>
      </c>
      <c r="O1484" s="175">
        <f>NR_to_Cash!F$9</f>
        <v>-172910.78815747867</v>
      </c>
      <c r="Q1484" s="1">
        <v>1477</v>
      </c>
      <c r="R1484" s="176">
        <v>1047.1572021301836</v>
      </c>
      <c r="S1484" s="176">
        <v>284814.5588308142</v>
      </c>
      <c r="T1484" s="176">
        <v>147738.33664478967</v>
      </c>
      <c r="U1484" s="176">
        <v>165722.48842901946</v>
      </c>
      <c r="V1484" s="2"/>
      <c r="W1484" s="176">
        <v>-39040.99458568613</v>
      </c>
      <c r="X1484" s="176">
        <v>-22797.70919385599</v>
      </c>
      <c r="Y1484" s="176">
        <v>-30519.695606127614</v>
      </c>
      <c r="Z1484" s="176">
        <v>-3940.9649371183477</v>
      </c>
      <c r="AA1484" s="2"/>
      <c r="AB1484" s="175">
        <v>-54723.468549817509</v>
      </c>
      <c r="AC1484" s="175">
        <v>-177401.26576231886</v>
      </c>
      <c r="AD1484" s="175">
        <v>-150226.47815209487</v>
      </c>
      <c r="AE1484" s="175">
        <v>-172910.78815747867</v>
      </c>
    </row>
    <row r="1485" spans="1:31">
      <c r="A1485" s="1">
        <v>1478</v>
      </c>
      <c r="B1485" s="176">
        <f>'T Revenue'!B1482-'Year 0'!G$8+'Year 0'!G$122</f>
        <v>17649.640383153455</v>
      </c>
      <c r="C1485" s="176">
        <f>'T Revenue'!C1482-'Revenue Requirement'!C$4+'Revenue Requirement'!C$33</f>
        <v>270068.42341423989</v>
      </c>
      <c r="D1485" s="176">
        <f>'T Revenue'!D1482-'Revenue Requirement'!D$4+'Revenue Requirement'!D$33</f>
        <v>216866.31109574833</v>
      </c>
      <c r="E1485" s="176">
        <f>'T Revenue'!E1482-'Revenue Requirement'!E$4+'Revenue Requirement'!E$33</f>
        <v>139036.73817824828</v>
      </c>
      <c r="G1485" s="179" t="e">
        <f ca="1"/>
        <v>#NAME?</v>
      </c>
      <c r="H1485" s="179" t="e">
        <f ca="1"/>
        <v>#NAME?</v>
      </c>
      <c r="I1485" s="179" t="e">
        <f ca="1"/>
        <v>#NAME?</v>
      </c>
      <c r="J1485" s="179" t="e">
        <f ca="1"/>
        <v>#NAME?</v>
      </c>
      <c r="L1485" s="175">
        <f>NR_to_Cash!C$9</f>
        <v>-54723.468549817509</v>
      </c>
      <c r="M1485" s="175">
        <f>NR_to_Cash!D$9</f>
        <v>-177401.26576231886</v>
      </c>
      <c r="N1485" s="175">
        <f>NR_to_Cash!E$9</f>
        <v>-150226.47815209487</v>
      </c>
      <c r="O1485" s="175">
        <f>NR_to_Cash!F$9</f>
        <v>-172910.78815747867</v>
      </c>
      <c r="Q1485" s="1">
        <v>1478</v>
      </c>
      <c r="R1485" s="176">
        <v>17649.640383153455</v>
      </c>
      <c r="S1485" s="176">
        <v>270068.42341423989</v>
      </c>
      <c r="T1485" s="176">
        <v>216866.31109574833</v>
      </c>
      <c r="U1485" s="176">
        <v>139036.73817824828</v>
      </c>
      <c r="V1485" s="2"/>
      <c r="W1485" s="176">
        <v>-21328.0968459961</v>
      </c>
      <c r="X1485" s="176">
        <v>21558.109055056004</v>
      </c>
      <c r="Y1485" s="176">
        <v>-41997.130186842056</v>
      </c>
      <c r="Z1485" s="176">
        <v>18136.701197971357</v>
      </c>
      <c r="AA1485" s="2"/>
      <c r="AB1485" s="175">
        <v>-54723.468549817509</v>
      </c>
      <c r="AC1485" s="175">
        <v>-177401.26576231886</v>
      </c>
      <c r="AD1485" s="175">
        <v>-150226.47815209487</v>
      </c>
      <c r="AE1485" s="175">
        <v>-172910.78815747867</v>
      </c>
    </row>
    <row r="1486" spans="1:31">
      <c r="A1486" s="1">
        <v>1479</v>
      </c>
      <c r="B1486" s="176">
        <f>'T Revenue'!B1483-'Year 0'!G$8+'Year 0'!G$122</f>
        <v>12300.315189118264</v>
      </c>
      <c r="C1486" s="176">
        <f>'T Revenue'!C1483-'Revenue Requirement'!C$4+'Revenue Requirement'!C$33</f>
        <v>211945.55521363113</v>
      </c>
      <c r="D1486" s="176">
        <f>'T Revenue'!D1483-'Revenue Requirement'!D$4+'Revenue Requirement'!D$33</f>
        <v>167835.87412509904</v>
      </c>
      <c r="E1486" s="176">
        <f>'T Revenue'!E1483-'Revenue Requirement'!E$4+'Revenue Requirement'!E$33</f>
        <v>88554.253700497327</v>
      </c>
      <c r="G1486" s="179" t="e">
        <f ca="1"/>
        <v>#NAME?</v>
      </c>
      <c r="H1486" s="179" t="e">
        <f ca="1"/>
        <v>#NAME?</v>
      </c>
      <c r="I1486" s="179" t="e">
        <f ca="1"/>
        <v>#NAME?</v>
      </c>
      <c r="J1486" s="179" t="e">
        <f ca="1"/>
        <v>#NAME?</v>
      </c>
      <c r="L1486" s="175">
        <f>NR_to_Cash!C$9</f>
        <v>-54723.468549817509</v>
      </c>
      <c r="M1486" s="175">
        <f>NR_to_Cash!D$9</f>
        <v>-177401.26576231886</v>
      </c>
      <c r="N1486" s="175">
        <f>NR_to_Cash!E$9</f>
        <v>-150226.47815209487</v>
      </c>
      <c r="O1486" s="175">
        <f>NR_to_Cash!F$9</f>
        <v>-172910.78815747867</v>
      </c>
      <c r="Q1486" s="1">
        <v>1479</v>
      </c>
      <c r="R1486" s="176">
        <v>12300.315189118264</v>
      </c>
      <c r="S1486" s="176">
        <v>211945.55521363113</v>
      </c>
      <c r="T1486" s="176">
        <v>167835.87412509904</v>
      </c>
      <c r="U1486" s="176">
        <v>88554.253700497327</v>
      </c>
      <c r="V1486" s="2"/>
      <c r="W1486" s="176">
        <v>-10255.798890745733</v>
      </c>
      <c r="X1486" s="176">
        <v>-22397.597562756389</v>
      </c>
      <c r="Y1486" s="176">
        <v>-25934.316298483172</v>
      </c>
      <c r="Z1486" s="176">
        <v>-15283.058851738926</v>
      </c>
      <c r="AA1486" s="2"/>
      <c r="AB1486" s="175">
        <v>-54723.468549817509</v>
      </c>
      <c r="AC1486" s="175">
        <v>-177401.26576231886</v>
      </c>
      <c r="AD1486" s="175">
        <v>-150226.47815209487</v>
      </c>
      <c r="AE1486" s="175">
        <v>-172910.78815747867</v>
      </c>
    </row>
    <row r="1487" spans="1:31">
      <c r="A1487" s="1">
        <v>1480</v>
      </c>
      <c r="B1487" s="176">
        <f>'T Revenue'!B1484-'Year 0'!G$8+'Year 0'!G$122</f>
        <v>-5028.4610070318449</v>
      </c>
      <c r="C1487" s="176">
        <f>'T Revenue'!C1484-'Revenue Requirement'!C$4+'Revenue Requirement'!C$33</f>
        <v>252670.09892576328</v>
      </c>
      <c r="D1487" s="176">
        <f>'T Revenue'!D1484-'Revenue Requirement'!D$4+'Revenue Requirement'!D$33</f>
        <v>167737.73509586323</v>
      </c>
      <c r="E1487" s="176">
        <f>'T Revenue'!E1484-'Revenue Requirement'!E$4+'Revenue Requirement'!E$33</f>
        <v>184180.17743959301</v>
      </c>
      <c r="G1487" s="179" t="e">
        <f ca="1"/>
        <v>#NAME?</v>
      </c>
      <c r="H1487" s="179" t="e">
        <f ca="1"/>
        <v>#NAME?</v>
      </c>
      <c r="I1487" s="179" t="e">
        <f ca="1"/>
        <v>#NAME?</v>
      </c>
      <c r="J1487" s="179" t="e">
        <f ca="1"/>
        <v>#NAME?</v>
      </c>
      <c r="L1487" s="175">
        <f>NR_to_Cash!C$9</f>
        <v>-54723.468549817509</v>
      </c>
      <c r="M1487" s="175">
        <f>NR_to_Cash!D$9</f>
        <v>-177401.26576231886</v>
      </c>
      <c r="N1487" s="175">
        <f>NR_to_Cash!E$9</f>
        <v>-150226.47815209487</v>
      </c>
      <c r="O1487" s="175">
        <f>NR_to_Cash!F$9</f>
        <v>-172910.78815747867</v>
      </c>
      <c r="Q1487" s="1">
        <v>1480</v>
      </c>
      <c r="R1487" s="176">
        <v>-5028.4610070318449</v>
      </c>
      <c r="S1487" s="176">
        <v>252670.09892576328</v>
      </c>
      <c r="T1487" s="176">
        <v>167737.73509586323</v>
      </c>
      <c r="U1487" s="176">
        <v>184180.17743959301</v>
      </c>
      <c r="V1487" s="2"/>
      <c r="W1487" s="176">
        <v>-24033.329435255378</v>
      </c>
      <c r="X1487" s="176">
        <v>14084.432868532836</v>
      </c>
      <c r="Y1487" s="176">
        <v>-41651.572513413848</v>
      </c>
      <c r="Z1487" s="176">
        <v>-38569.479351282353</v>
      </c>
      <c r="AA1487" s="2"/>
      <c r="AB1487" s="175">
        <v>-54723.468549817509</v>
      </c>
      <c r="AC1487" s="175">
        <v>-177401.26576231886</v>
      </c>
      <c r="AD1487" s="175">
        <v>-150226.47815209487</v>
      </c>
      <c r="AE1487" s="175">
        <v>-172910.78815747867</v>
      </c>
    </row>
    <row r="1488" spans="1:31">
      <c r="A1488" s="1">
        <v>1481</v>
      </c>
      <c r="B1488" s="176">
        <f>'T Revenue'!B1485-'Year 0'!G$8+'Year 0'!G$122</f>
        <v>-6319.3922783760354</v>
      </c>
      <c r="C1488" s="176">
        <f>'T Revenue'!C1485-'Revenue Requirement'!C$4+'Revenue Requirement'!C$33</f>
        <v>221630.56163122249</v>
      </c>
      <c r="D1488" s="176">
        <f>'T Revenue'!D1485-'Revenue Requirement'!D$4+'Revenue Requirement'!D$33</f>
        <v>145344.33911424293</v>
      </c>
      <c r="E1488" s="176">
        <f>'T Revenue'!E1485-'Revenue Requirement'!E$4+'Revenue Requirement'!E$33</f>
        <v>155622.85922008706</v>
      </c>
      <c r="G1488" s="179" t="e">
        <f ca="1"/>
        <v>#NAME?</v>
      </c>
      <c r="H1488" s="179" t="e">
        <f ca="1"/>
        <v>#NAME?</v>
      </c>
      <c r="I1488" s="179" t="e">
        <f ca="1"/>
        <v>#NAME?</v>
      </c>
      <c r="J1488" s="179" t="e">
        <f ca="1"/>
        <v>#NAME?</v>
      </c>
      <c r="L1488" s="175">
        <f>NR_to_Cash!C$9</f>
        <v>-54723.468549817509</v>
      </c>
      <c r="M1488" s="175">
        <f>NR_to_Cash!D$9</f>
        <v>-177401.26576231886</v>
      </c>
      <c r="N1488" s="175">
        <f>NR_to_Cash!E$9</f>
        <v>-150226.47815209487</v>
      </c>
      <c r="O1488" s="175">
        <f>NR_to_Cash!F$9</f>
        <v>-172910.78815747867</v>
      </c>
      <c r="Q1488" s="1">
        <v>1481</v>
      </c>
      <c r="R1488" s="176">
        <v>-6319.3922783760354</v>
      </c>
      <c r="S1488" s="176">
        <v>221630.56163122249</v>
      </c>
      <c r="T1488" s="176">
        <v>145344.33911424293</v>
      </c>
      <c r="U1488" s="176">
        <v>155622.85922008706</v>
      </c>
      <c r="V1488" s="2"/>
      <c r="W1488" s="176">
        <v>-34396.600068785716</v>
      </c>
      <c r="X1488" s="176">
        <v>18214.713101063157</v>
      </c>
      <c r="Y1488" s="176">
        <v>-6990.7777801074553</v>
      </c>
      <c r="Z1488" s="176">
        <v>17067.63046919764</v>
      </c>
      <c r="AA1488" s="2"/>
      <c r="AB1488" s="175">
        <v>-54723.468549817509</v>
      </c>
      <c r="AC1488" s="175">
        <v>-177401.26576231886</v>
      </c>
      <c r="AD1488" s="175">
        <v>-150226.47815209487</v>
      </c>
      <c r="AE1488" s="175">
        <v>-172910.78815747867</v>
      </c>
    </row>
    <row r="1489" spans="1:31">
      <c r="A1489" s="1">
        <v>1482</v>
      </c>
      <c r="B1489" s="176">
        <f>'T Revenue'!B1486-'Year 0'!G$8+'Year 0'!G$122</f>
        <v>-6632.5945106444415</v>
      </c>
      <c r="C1489" s="176">
        <f>'T Revenue'!C1486-'Revenue Requirement'!C$4+'Revenue Requirement'!C$33</f>
        <v>228099.5617092899</v>
      </c>
      <c r="D1489" s="176">
        <f>'T Revenue'!D1486-'Revenue Requirement'!D$4+'Revenue Requirement'!D$33</f>
        <v>160053.08828898193</v>
      </c>
      <c r="E1489" s="176">
        <f>'T Revenue'!E1486-'Revenue Requirement'!E$4+'Revenue Requirement'!E$33</f>
        <v>129270.00597788976</v>
      </c>
      <c r="G1489" s="179" t="e">
        <f ca="1"/>
        <v>#NAME?</v>
      </c>
      <c r="H1489" s="179" t="e">
        <f ca="1"/>
        <v>#NAME?</v>
      </c>
      <c r="I1489" s="179" t="e">
        <f ca="1"/>
        <v>#NAME?</v>
      </c>
      <c r="J1489" s="179" t="e">
        <f ca="1"/>
        <v>#NAME?</v>
      </c>
      <c r="L1489" s="175">
        <f>NR_to_Cash!C$9</f>
        <v>-54723.468549817509</v>
      </c>
      <c r="M1489" s="175">
        <f>NR_to_Cash!D$9</f>
        <v>-177401.26576231886</v>
      </c>
      <c r="N1489" s="175">
        <f>NR_to_Cash!E$9</f>
        <v>-150226.47815209487</v>
      </c>
      <c r="O1489" s="175">
        <f>NR_to_Cash!F$9</f>
        <v>-172910.78815747867</v>
      </c>
      <c r="Q1489" s="1">
        <v>1482</v>
      </c>
      <c r="R1489" s="176">
        <v>-6632.5945106444415</v>
      </c>
      <c r="S1489" s="176">
        <v>228099.5617092899</v>
      </c>
      <c r="T1489" s="176">
        <v>160053.08828898193</v>
      </c>
      <c r="U1489" s="176">
        <v>129270.00597788976</v>
      </c>
      <c r="V1489" s="2"/>
      <c r="W1489" s="176">
        <v>11506.354138723691</v>
      </c>
      <c r="X1489" s="176">
        <v>-17516.272229503375</v>
      </c>
      <c r="Y1489" s="176">
        <v>-72017.438854683889</v>
      </c>
      <c r="Z1489" s="176">
        <v>144.98100591916591</v>
      </c>
      <c r="AA1489" s="2"/>
      <c r="AB1489" s="175">
        <v>-54723.468549817509</v>
      </c>
      <c r="AC1489" s="175">
        <v>-177401.26576231886</v>
      </c>
      <c r="AD1489" s="175">
        <v>-150226.47815209487</v>
      </c>
      <c r="AE1489" s="175">
        <v>-172910.78815747867</v>
      </c>
    </row>
    <row r="1490" spans="1:31">
      <c r="A1490" s="1">
        <v>1483</v>
      </c>
      <c r="B1490" s="176">
        <f>'T Revenue'!B1487-'Year 0'!G$8+'Year 0'!G$122</f>
        <v>-1400.9681022681762</v>
      </c>
      <c r="C1490" s="176">
        <f>'T Revenue'!C1487-'Revenue Requirement'!C$4+'Revenue Requirement'!C$33</f>
        <v>227447.94628988393</v>
      </c>
      <c r="D1490" s="176">
        <f>'T Revenue'!D1487-'Revenue Requirement'!D$4+'Revenue Requirement'!D$33</f>
        <v>188715.79848689889</v>
      </c>
      <c r="E1490" s="176">
        <f>'T Revenue'!E1487-'Revenue Requirement'!E$4+'Revenue Requirement'!E$33</f>
        <v>79654.727172524203</v>
      </c>
      <c r="G1490" s="179" t="e">
        <f ca="1"/>
        <v>#NAME?</v>
      </c>
      <c r="H1490" s="179" t="e">
        <f ca="1"/>
        <v>#NAME?</v>
      </c>
      <c r="I1490" s="179" t="e">
        <f ca="1"/>
        <v>#NAME?</v>
      </c>
      <c r="J1490" s="179" t="e">
        <f ca="1"/>
        <v>#NAME?</v>
      </c>
      <c r="L1490" s="175">
        <f>NR_to_Cash!C$9</f>
        <v>-54723.468549817509</v>
      </c>
      <c r="M1490" s="175">
        <f>NR_to_Cash!D$9</f>
        <v>-177401.26576231886</v>
      </c>
      <c r="N1490" s="175">
        <f>NR_to_Cash!E$9</f>
        <v>-150226.47815209487</v>
      </c>
      <c r="O1490" s="175">
        <f>NR_to_Cash!F$9</f>
        <v>-172910.78815747867</v>
      </c>
      <c r="Q1490" s="1">
        <v>1483</v>
      </c>
      <c r="R1490" s="176">
        <v>-1400.9681022681762</v>
      </c>
      <c r="S1490" s="176">
        <v>227447.94628988393</v>
      </c>
      <c r="T1490" s="176">
        <v>188715.79848689889</v>
      </c>
      <c r="U1490" s="176">
        <v>79654.727172524203</v>
      </c>
      <c r="V1490" s="2"/>
      <c r="W1490" s="176">
        <v>-27897.05186148209</v>
      </c>
      <c r="X1490" s="176">
        <v>-17877.178700953955</v>
      </c>
      <c r="Y1490" s="176">
        <v>-11241.283405352151</v>
      </c>
      <c r="Z1490" s="176">
        <v>-32160.18943142239</v>
      </c>
      <c r="AA1490" s="2"/>
      <c r="AB1490" s="175">
        <v>-54723.468549817509</v>
      </c>
      <c r="AC1490" s="175">
        <v>-177401.26576231886</v>
      </c>
      <c r="AD1490" s="175">
        <v>-150226.47815209487</v>
      </c>
      <c r="AE1490" s="175">
        <v>-172910.78815747867</v>
      </c>
    </row>
    <row r="1491" spans="1:31">
      <c r="A1491" s="1">
        <v>1484</v>
      </c>
      <c r="B1491" s="176">
        <f>'T Revenue'!B1488-'Year 0'!G$8+'Year 0'!G$122</f>
        <v>24961.72015689523</v>
      </c>
      <c r="C1491" s="176">
        <f>'T Revenue'!C1488-'Revenue Requirement'!C$4+'Revenue Requirement'!C$33</f>
        <v>272873.84265165217</v>
      </c>
      <c r="D1491" s="176">
        <f>'T Revenue'!D1488-'Revenue Requirement'!D$4+'Revenue Requirement'!D$33</f>
        <v>175545.42080338136</v>
      </c>
      <c r="E1491" s="176">
        <f>'T Revenue'!E1488-'Revenue Requirement'!E$4+'Revenue Requirement'!E$33</f>
        <v>136272.89919114555</v>
      </c>
      <c r="G1491" s="179" t="e">
        <f ca="1"/>
        <v>#NAME?</v>
      </c>
      <c r="H1491" s="179" t="e">
        <f ca="1"/>
        <v>#NAME?</v>
      </c>
      <c r="I1491" s="179" t="e">
        <f ca="1"/>
        <v>#NAME?</v>
      </c>
      <c r="J1491" s="179" t="e">
        <f ca="1"/>
        <v>#NAME?</v>
      </c>
      <c r="L1491" s="175">
        <f>NR_to_Cash!C$9</f>
        <v>-54723.468549817509</v>
      </c>
      <c r="M1491" s="175">
        <f>NR_to_Cash!D$9</f>
        <v>-177401.26576231886</v>
      </c>
      <c r="N1491" s="175">
        <f>NR_to_Cash!E$9</f>
        <v>-150226.47815209487</v>
      </c>
      <c r="O1491" s="175">
        <f>NR_to_Cash!F$9</f>
        <v>-172910.78815747867</v>
      </c>
      <c r="Q1491" s="1">
        <v>1484</v>
      </c>
      <c r="R1491" s="176">
        <v>24961.72015689523</v>
      </c>
      <c r="S1491" s="176">
        <v>272873.84265165217</v>
      </c>
      <c r="T1491" s="176">
        <v>175545.42080338136</v>
      </c>
      <c r="U1491" s="176">
        <v>136272.89919114555</v>
      </c>
      <c r="V1491" s="2"/>
      <c r="W1491" s="176">
        <v>-18597.221687877667</v>
      </c>
      <c r="X1491" s="176">
        <v>-1790.6514572722372</v>
      </c>
      <c r="Y1491" s="176">
        <v>-44436.064804799156</v>
      </c>
      <c r="Z1491" s="176">
        <v>-2994.4536666085478</v>
      </c>
      <c r="AA1491" s="2"/>
      <c r="AB1491" s="175">
        <v>-54723.468549817509</v>
      </c>
      <c r="AC1491" s="175">
        <v>-177401.26576231886</v>
      </c>
      <c r="AD1491" s="175">
        <v>-150226.47815209487</v>
      </c>
      <c r="AE1491" s="175">
        <v>-172910.78815747867</v>
      </c>
    </row>
    <row r="1492" spans="1:31">
      <c r="A1492" s="1">
        <v>1485</v>
      </c>
      <c r="B1492" s="176">
        <f>'T Revenue'!B1489-'Year 0'!G$8+'Year 0'!G$122</f>
        <v>3687.8144559732173</v>
      </c>
      <c r="C1492" s="176">
        <f>'T Revenue'!C1489-'Revenue Requirement'!C$4+'Revenue Requirement'!C$33</f>
        <v>277562.66859434242</v>
      </c>
      <c r="D1492" s="176">
        <f>'T Revenue'!D1489-'Revenue Requirement'!D$4+'Revenue Requirement'!D$33</f>
        <v>175032.60989748384</v>
      </c>
      <c r="E1492" s="176">
        <f>'T Revenue'!E1489-'Revenue Requirement'!E$4+'Revenue Requirement'!E$33</f>
        <v>97847.362710932968</v>
      </c>
      <c r="G1492" s="179" t="e">
        <f ca="1"/>
        <v>#NAME?</v>
      </c>
      <c r="H1492" s="179" t="e">
        <f ca="1"/>
        <v>#NAME?</v>
      </c>
      <c r="I1492" s="179" t="e">
        <f ca="1"/>
        <v>#NAME?</v>
      </c>
      <c r="J1492" s="179" t="e">
        <f ca="1"/>
        <v>#NAME?</v>
      </c>
      <c r="L1492" s="175">
        <f>NR_to_Cash!C$9</f>
        <v>-54723.468549817509</v>
      </c>
      <c r="M1492" s="175">
        <f>NR_to_Cash!D$9</f>
        <v>-177401.26576231886</v>
      </c>
      <c r="N1492" s="175">
        <f>NR_to_Cash!E$9</f>
        <v>-150226.47815209487</v>
      </c>
      <c r="O1492" s="175">
        <f>NR_to_Cash!F$9</f>
        <v>-172910.78815747867</v>
      </c>
      <c r="Q1492" s="1">
        <v>1485</v>
      </c>
      <c r="R1492" s="176">
        <v>3687.8144559732173</v>
      </c>
      <c r="S1492" s="176">
        <v>277562.66859434242</v>
      </c>
      <c r="T1492" s="176">
        <v>175032.60989748384</v>
      </c>
      <c r="U1492" s="176">
        <v>97847.362710932968</v>
      </c>
      <c r="V1492" s="2"/>
      <c r="W1492" s="176">
        <v>-33969.382704956341</v>
      </c>
      <c r="X1492" s="176">
        <v>-15595.626468322938</v>
      </c>
      <c r="Y1492" s="176">
        <v>-26996.646256505977</v>
      </c>
      <c r="Z1492" s="176">
        <v>3041.7305795939174</v>
      </c>
      <c r="AA1492" s="2"/>
      <c r="AB1492" s="175">
        <v>-54723.468549817509</v>
      </c>
      <c r="AC1492" s="175">
        <v>-177401.26576231886</v>
      </c>
      <c r="AD1492" s="175">
        <v>-150226.47815209487</v>
      </c>
      <c r="AE1492" s="175">
        <v>-172910.78815747867</v>
      </c>
    </row>
    <row r="1493" spans="1:31">
      <c r="A1493" s="1">
        <v>1486</v>
      </c>
      <c r="B1493" s="176">
        <f>'T Revenue'!B1490-'Year 0'!G$8+'Year 0'!G$122</f>
        <v>18620.905190261081</v>
      </c>
      <c r="C1493" s="176">
        <f>'T Revenue'!C1490-'Revenue Requirement'!C$4+'Revenue Requirement'!C$33</f>
        <v>283217.39115571813</v>
      </c>
      <c r="D1493" s="176">
        <f>'T Revenue'!D1490-'Revenue Requirement'!D$4+'Revenue Requirement'!D$33</f>
        <v>163691.68903090432</v>
      </c>
      <c r="E1493" s="176">
        <f>'T Revenue'!E1490-'Revenue Requirement'!E$4+'Revenue Requirement'!E$33</f>
        <v>109324.20718803909</v>
      </c>
      <c r="G1493" s="179" t="e">
        <f ca="1"/>
        <v>#NAME?</v>
      </c>
      <c r="H1493" s="179" t="e">
        <f ca="1"/>
        <v>#NAME?</v>
      </c>
      <c r="I1493" s="179" t="e">
        <f ca="1"/>
        <v>#NAME?</v>
      </c>
      <c r="J1493" s="179" t="e">
        <f ca="1"/>
        <v>#NAME?</v>
      </c>
      <c r="L1493" s="175">
        <f>NR_to_Cash!C$9</f>
        <v>-54723.468549817509</v>
      </c>
      <c r="M1493" s="175">
        <f>NR_to_Cash!D$9</f>
        <v>-177401.26576231886</v>
      </c>
      <c r="N1493" s="175">
        <f>NR_to_Cash!E$9</f>
        <v>-150226.47815209487</v>
      </c>
      <c r="O1493" s="175">
        <f>NR_to_Cash!F$9</f>
        <v>-172910.78815747867</v>
      </c>
      <c r="Q1493" s="1">
        <v>1486</v>
      </c>
      <c r="R1493" s="176">
        <v>18620.905190261081</v>
      </c>
      <c r="S1493" s="176">
        <v>283217.39115571813</v>
      </c>
      <c r="T1493" s="176">
        <v>163691.68903090432</v>
      </c>
      <c r="U1493" s="176">
        <v>109324.20718803909</v>
      </c>
      <c r="V1493" s="2"/>
      <c r="W1493" s="176">
        <v>-26599.753602224053</v>
      </c>
      <c r="X1493" s="176">
        <v>-10005.052033648826</v>
      </c>
      <c r="Y1493" s="176">
        <v>40920.798858438386</v>
      </c>
      <c r="Z1493" s="176">
        <v>-72087.780281289713</v>
      </c>
      <c r="AA1493" s="2"/>
      <c r="AB1493" s="175">
        <v>-54723.468549817509</v>
      </c>
      <c r="AC1493" s="175">
        <v>-177401.26576231886</v>
      </c>
      <c r="AD1493" s="175">
        <v>-150226.47815209487</v>
      </c>
      <c r="AE1493" s="175">
        <v>-172910.78815747867</v>
      </c>
    </row>
    <row r="1494" spans="1:31">
      <c r="A1494" s="1">
        <v>1487</v>
      </c>
      <c r="B1494" s="176">
        <f>'T Revenue'!B1491-'Year 0'!G$8+'Year 0'!G$122</f>
        <v>9380.3168083140627</v>
      </c>
      <c r="C1494" s="176">
        <f>'T Revenue'!C1491-'Revenue Requirement'!C$4+'Revenue Requirement'!C$33</f>
        <v>231931.27908997238</v>
      </c>
      <c r="D1494" s="176">
        <f>'T Revenue'!D1491-'Revenue Requirement'!D$4+'Revenue Requirement'!D$33</f>
        <v>125981.63264935627</v>
      </c>
      <c r="E1494" s="176">
        <f>'T Revenue'!E1491-'Revenue Requirement'!E$4+'Revenue Requirement'!E$33</f>
        <v>101208.63218240882</v>
      </c>
      <c r="G1494" s="179" t="e">
        <f ca="1"/>
        <v>#NAME?</v>
      </c>
      <c r="H1494" s="179" t="e">
        <f ca="1"/>
        <v>#NAME?</v>
      </c>
      <c r="I1494" s="179" t="e">
        <f ca="1"/>
        <v>#NAME?</v>
      </c>
      <c r="J1494" s="179" t="e">
        <f ca="1"/>
        <v>#NAME?</v>
      </c>
      <c r="L1494" s="175">
        <f>NR_to_Cash!C$9</f>
        <v>-54723.468549817509</v>
      </c>
      <c r="M1494" s="175">
        <f>NR_to_Cash!D$9</f>
        <v>-177401.26576231886</v>
      </c>
      <c r="N1494" s="175">
        <f>NR_to_Cash!E$9</f>
        <v>-150226.47815209487</v>
      </c>
      <c r="O1494" s="175">
        <f>NR_to_Cash!F$9</f>
        <v>-172910.78815747867</v>
      </c>
      <c r="Q1494" s="1">
        <v>1487</v>
      </c>
      <c r="R1494" s="176">
        <v>9380.3168083140627</v>
      </c>
      <c r="S1494" s="176">
        <v>231931.27908997238</v>
      </c>
      <c r="T1494" s="176">
        <v>125981.63264935627</v>
      </c>
      <c r="U1494" s="176">
        <v>101208.63218240882</v>
      </c>
      <c r="V1494" s="2"/>
      <c r="W1494" s="176">
        <v>-12382.447807439952</v>
      </c>
      <c r="X1494" s="176">
        <v>2421.9455375527032</v>
      </c>
      <c r="Y1494" s="176">
        <v>-15110.704445012845</v>
      </c>
      <c r="Z1494" s="176">
        <v>-47564.666701516137</v>
      </c>
      <c r="AA1494" s="2"/>
      <c r="AB1494" s="175">
        <v>-54723.468549817509</v>
      </c>
      <c r="AC1494" s="175">
        <v>-177401.26576231886</v>
      </c>
      <c r="AD1494" s="175">
        <v>-150226.47815209487</v>
      </c>
      <c r="AE1494" s="175">
        <v>-172910.78815747867</v>
      </c>
    </row>
    <row r="1495" spans="1:31">
      <c r="A1495" s="1">
        <v>1488</v>
      </c>
      <c r="B1495" s="176">
        <f>'T Revenue'!B1492-'Year 0'!G$8+'Year 0'!G$122</f>
        <v>27916.311092567164</v>
      </c>
      <c r="C1495" s="176">
        <f>'T Revenue'!C1492-'Revenue Requirement'!C$4+'Revenue Requirement'!C$33</f>
        <v>239706.12078913907</v>
      </c>
      <c r="D1495" s="176">
        <f>'T Revenue'!D1492-'Revenue Requirement'!D$4+'Revenue Requirement'!D$33</f>
        <v>158911.82574816537</v>
      </c>
      <c r="E1495" s="176">
        <f>'T Revenue'!E1492-'Revenue Requirement'!E$4+'Revenue Requirement'!E$33</f>
        <v>103592.08555908478</v>
      </c>
      <c r="G1495" s="179" t="e">
        <f ca="1"/>
        <v>#NAME?</v>
      </c>
      <c r="H1495" s="179" t="e">
        <f ca="1"/>
        <v>#NAME?</v>
      </c>
      <c r="I1495" s="179" t="e">
        <f ca="1"/>
        <v>#NAME?</v>
      </c>
      <c r="J1495" s="179" t="e">
        <f ca="1"/>
        <v>#NAME?</v>
      </c>
      <c r="L1495" s="175">
        <f>NR_to_Cash!C$9</f>
        <v>-54723.468549817509</v>
      </c>
      <c r="M1495" s="175">
        <f>NR_to_Cash!D$9</f>
        <v>-177401.26576231886</v>
      </c>
      <c r="N1495" s="175">
        <f>NR_to_Cash!E$9</f>
        <v>-150226.47815209487</v>
      </c>
      <c r="O1495" s="175">
        <f>NR_to_Cash!F$9</f>
        <v>-172910.78815747867</v>
      </c>
      <c r="Q1495" s="1">
        <v>1488</v>
      </c>
      <c r="R1495" s="176">
        <v>27916.311092567164</v>
      </c>
      <c r="S1495" s="176">
        <v>239706.12078913907</v>
      </c>
      <c r="T1495" s="176">
        <v>158911.82574816537</v>
      </c>
      <c r="U1495" s="176">
        <v>103592.08555908478</v>
      </c>
      <c r="V1495" s="2"/>
      <c r="W1495" s="176">
        <v>-11806.792940747458</v>
      </c>
      <c r="X1495" s="176">
        <v>-35599.53035231703</v>
      </c>
      <c r="Y1495" s="176">
        <v>-3275.8025290383957</v>
      </c>
      <c r="Z1495" s="176">
        <v>4238.2141909892671</v>
      </c>
      <c r="AA1495" s="2"/>
      <c r="AB1495" s="175">
        <v>-54723.468549817509</v>
      </c>
      <c r="AC1495" s="175">
        <v>-177401.26576231886</v>
      </c>
      <c r="AD1495" s="175">
        <v>-150226.47815209487</v>
      </c>
      <c r="AE1495" s="175">
        <v>-172910.78815747867</v>
      </c>
    </row>
    <row r="1496" spans="1:31">
      <c r="A1496" s="1">
        <v>1489</v>
      </c>
      <c r="B1496" s="176">
        <f>'T Revenue'!B1493-'Year 0'!G$8+'Year 0'!G$122</f>
        <v>11573.680527710356</v>
      </c>
      <c r="C1496" s="176">
        <f>'T Revenue'!C1493-'Revenue Requirement'!C$4+'Revenue Requirement'!C$33</f>
        <v>238410.57612901297</v>
      </c>
      <c r="D1496" s="176">
        <f>'T Revenue'!D1493-'Revenue Requirement'!D$4+'Revenue Requirement'!D$33</f>
        <v>174531.70710631064</v>
      </c>
      <c r="E1496" s="176">
        <f>'T Revenue'!E1493-'Revenue Requirement'!E$4+'Revenue Requirement'!E$33</f>
        <v>122775.18385142507</v>
      </c>
      <c r="G1496" s="179" t="e">
        <f ca="1"/>
        <v>#NAME?</v>
      </c>
      <c r="H1496" s="179" t="e">
        <f ca="1"/>
        <v>#NAME?</v>
      </c>
      <c r="I1496" s="179" t="e">
        <f ca="1"/>
        <v>#NAME?</v>
      </c>
      <c r="J1496" s="179" t="e">
        <f ca="1"/>
        <v>#NAME?</v>
      </c>
      <c r="L1496" s="175">
        <f>NR_to_Cash!C$9</f>
        <v>-54723.468549817509</v>
      </c>
      <c r="M1496" s="175">
        <f>NR_to_Cash!D$9</f>
        <v>-177401.26576231886</v>
      </c>
      <c r="N1496" s="175">
        <f>NR_to_Cash!E$9</f>
        <v>-150226.47815209487</v>
      </c>
      <c r="O1496" s="175">
        <f>NR_to_Cash!F$9</f>
        <v>-172910.78815747867</v>
      </c>
      <c r="Q1496" s="1">
        <v>1489</v>
      </c>
      <c r="R1496" s="176">
        <v>11573.680527710356</v>
      </c>
      <c r="S1496" s="176">
        <v>238410.57612901297</v>
      </c>
      <c r="T1496" s="176">
        <v>174531.70710631064</v>
      </c>
      <c r="U1496" s="176">
        <v>122775.18385142507</v>
      </c>
      <c r="V1496" s="2"/>
      <c r="W1496" s="176">
        <v>-48888.743150812923</v>
      </c>
      <c r="X1496" s="176">
        <v>-17703.078138010111</v>
      </c>
      <c r="Y1496" s="176">
        <v>-42088.329422188457</v>
      </c>
      <c r="Z1496" s="176">
        <v>17876.761450892314</v>
      </c>
      <c r="AA1496" s="2"/>
      <c r="AB1496" s="175">
        <v>-54723.468549817509</v>
      </c>
      <c r="AC1496" s="175">
        <v>-177401.26576231886</v>
      </c>
      <c r="AD1496" s="175">
        <v>-150226.47815209487</v>
      </c>
      <c r="AE1496" s="175">
        <v>-172910.78815747867</v>
      </c>
    </row>
    <row r="1497" spans="1:31">
      <c r="A1497" s="1">
        <v>1490</v>
      </c>
      <c r="B1497" s="176">
        <f>'T Revenue'!B1494-'Year 0'!G$8+'Year 0'!G$122</f>
        <v>1662.2564946892671</v>
      </c>
      <c r="C1497" s="176">
        <f>'T Revenue'!C1494-'Revenue Requirement'!C$4+'Revenue Requirement'!C$33</f>
        <v>230297.57987182797</v>
      </c>
      <c r="D1497" s="176">
        <f>'T Revenue'!D1494-'Revenue Requirement'!D$4+'Revenue Requirement'!D$33</f>
        <v>129678.96398837189</v>
      </c>
      <c r="E1497" s="176">
        <f>'T Revenue'!E1494-'Revenue Requirement'!E$4+'Revenue Requirement'!E$33</f>
        <v>107608.13252537674</v>
      </c>
      <c r="G1497" s="179" t="e">
        <f ca="1"/>
        <v>#NAME?</v>
      </c>
      <c r="H1497" s="179" t="e">
        <f ca="1"/>
        <v>#NAME?</v>
      </c>
      <c r="I1497" s="179" t="e">
        <f ca="1"/>
        <v>#NAME?</v>
      </c>
      <c r="J1497" s="179" t="e">
        <f ca="1"/>
        <v>#NAME?</v>
      </c>
      <c r="L1497" s="175">
        <f>NR_to_Cash!C$9</f>
        <v>-54723.468549817509</v>
      </c>
      <c r="M1497" s="175">
        <f>NR_to_Cash!D$9</f>
        <v>-177401.26576231886</v>
      </c>
      <c r="N1497" s="175">
        <f>NR_to_Cash!E$9</f>
        <v>-150226.47815209487</v>
      </c>
      <c r="O1497" s="175">
        <f>NR_to_Cash!F$9</f>
        <v>-172910.78815747867</v>
      </c>
      <c r="Q1497" s="1">
        <v>1490</v>
      </c>
      <c r="R1497" s="176">
        <v>1662.2564946892671</v>
      </c>
      <c r="S1497" s="176">
        <v>230297.57987182797</v>
      </c>
      <c r="T1497" s="176">
        <v>129678.96398837189</v>
      </c>
      <c r="U1497" s="176">
        <v>107608.13252537674</v>
      </c>
      <c r="V1497" s="2"/>
      <c r="W1497" s="176">
        <v>-21288.442464103107</v>
      </c>
      <c r="X1497" s="176">
        <v>19099.446882717079</v>
      </c>
      <c r="Y1497" s="176">
        <v>-30093.126570286695</v>
      </c>
      <c r="Z1497" s="176">
        <v>-29470.094856636832</v>
      </c>
      <c r="AA1497" s="2"/>
      <c r="AB1497" s="175">
        <v>-54723.468549817509</v>
      </c>
      <c r="AC1497" s="175">
        <v>-177401.26576231886</v>
      </c>
      <c r="AD1497" s="175">
        <v>-150226.47815209487</v>
      </c>
      <c r="AE1497" s="175">
        <v>-172910.78815747867</v>
      </c>
    </row>
    <row r="1498" spans="1:31">
      <c r="A1498" s="1">
        <v>1491</v>
      </c>
      <c r="B1498" s="176">
        <f>'T Revenue'!B1495-'Year 0'!G$8+'Year 0'!G$122</f>
        <v>-3338.1038710977882</v>
      </c>
      <c r="C1498" s="176">
        <f>'T Revenue'!C1495-'Revenue Requirement'!C$4+'Revenue Requirement'!C$33</f>
        <v>238005.85940778675</v>
      </c>
      <c r="D1498" s="176">
        <f>'T Revenue'!D1495-'Revenue Requirement'!D$4+'Revenue Requirement'!D$33</f>
        <v>158254.36860361067</v>
      </c>
      <c r="E1498" s="176">
        <f>'T Revenue'!E1495-'Revenue Requirement'!E$4+'Revenue Requirement'!E$33</f>
        <v>113364.6350088045</v>
      </c>
      <c r="G1498" s="179" t="e">
        <f ca="1"/>
        <v>#NAME?</v>
      </c>
      <c r="H1498" s="179" t="e">
        <f ca="1"/>
        <v>#NAME?</v>
      </c>
      <c r="I1498" s="179" t="e">
        <f ca="1"/>
        <v>#NAME?</v>
      </c>
      <c r="J1498" s="179" t="e">
        <f ca="1"/>
        <v>#NAME?</v>
      </c>
      <c r="L1498" s="175">
        <f>NR_to_Cash!C$9</f>
        <v>-54723.468549817509</v>
      </c>
      <c r="M1498" s="175">
        <f>NR_to_Cash!D$9</f>
        <v>-177401.26576231886</v>
      </c>
      <c r="N1498" s="175">
        <f>NR_to_Cash!E$9</f>
        <v>-150226.47815209487</v>
      </c>
      <c r="O1498" s="175">
        <f>NR_to_Cash!F$9</f>
        <v>-172910.78815747867</v>
      </c>
      <c r="Q1498" s="1">
        <v>1491</v>
      </c>
      <c r="R1498" s="176">
        <v>-3338.1038710977882</v>
      </c>
      <c r="S1498" s="176">
        <v>238005.85940778675</v>
      </c>
      <c r="T1498" s="176">
        <v>158254.36860361067</v>
      </c>
      <c r="U1498" s="176">
        <v>113364.6350088045</v>
      </c>
      <c r="V1498" s="2"/>
      <c r="W1498" s="176">
        <v>15721.693815844366</v>
      </c>
      <c r="X1498" s="176">
        <v>-38728.827026141807</v>
      </c>
      <c r="Y1498" s="176">
        <v>-48496.855029576691</v>
      </c>
      <c r="Z1498" s="176">
        <v>223.09885399276391</v>
      </c>
      <c r="AA1498" s="2"/>
      <c r="AB1498" s="175">
        <v>-54723.468549817509</v>
      </c>
      <c r="AC1498" s="175">
        <v>-177401.26576231886</v>
      </c>
      <c r="AD1498" s="175">
        <v>-150226.47815209487</v>
      </c>
      <c r="AE1498" s="175">
        <v>-172910.78815747867</v>
      </c>
    </row>
    <row r="1499" spans="1:31">
      <c r="A1499" s="1">
        <v>1492</v>
      </c>
      <c r="B1499" s="176">
        <f>'T Revenue'!B1496-'Year 0'!G$8+'Year 0'!G$122</f>
        <v>12763.509040803183</v>
      </c>
      <c r="C1499" s="176">
        <f>'T Revenue'!C1496-'Revenue Requirement'!C$4+'Revenue Requirement'!C$33</f>
        <v>210271.85387328663</v>
      </c>
      <c r="D1499" s="176">
        <f>'T Revenue'!D1496-'Revenue Requirement'!D$4+'Revenue Requirement'!D$33</f>
        <v>140885.09062317642</v>
      </c>
      <c r="E1499" s="176">
        <f>'T Revenue'!E1496-'Revenue Requirement'!E$4+'Revenue Requirement'!E$33</f>
        <v>121131.69255133974</v>
      </c>
      <c r="G1499" s="179" t="e">
        <f ca="1"/>
        <v>#NAME?</v>
      </c>
      <c r="H1499" s="179" t="e">
        <f ca="1"/>
        <v>#NAME?</v>
      </c>
      <c r="I1499" s="179" t="e">
        <f ca="1"/>
        <v>#NAME?</v>
      </c>
      <c r="J1499" s="179" t="e">
        <f ca="1"/>
        <v>#NAME?</v>
      </c>
      <c r="L1499" s="175">
        <f>NR_to_Cash!C$9</f>
        <v>-54723.468549817509</v>
      </c>
      <c r="M1499" s="175">
        <f>NR_to_Cash!D$9</f>
        <v>-177401.26576231886</v>
      </c>
      <c r="N1499" s="175">
        <f>NR_to_Cash!E$9</f>
        <v>-150226.47815209487</v>
      </c>
      <c r="O1499" s="175">
        <f>NR_to_Cash!F$9</f>
        <v>-172910.78815747867</v>
      </c>
      <c r="Q1499" s="1">
        <v>1492</v>
      </c>
      <c r="R1499" s="176">
        <v>12763.509040803183</v>
      </c>
      <c r="S1499" s="176">
        <v>210271.85387328663</v>
      </c>
      <c r="T1499" s="176">
        <v>140885.09062317642</v>
      </c>
      <c r="U1499" s="176">
        <v>121131.69255133974</v>
      </c>
      <c r="V1499" s="2"/>
      <c r="W1499" s="176">
        <v>-9963.4076133948984</v>
      </c>
      <c r="X1499" s="176">
        <v>4703.6610189471394</v>
      </c>
      <c r="Y1499" s="176">
        <v>-27874.635954732541</v>
      </c>
      <c r="Z1499" s="176">
        <v>-50503.68907323922</v>
      </c>
      <c r="AA1499" s="2"/>
      <c r="AB1499" s="175">
        <v>-54723.468549817509</v>
      </c>
      <c r="AC1499" s="175">
        <v>-177401.26576231886</v>
      </c>
      <c r="AD1499" s="175">
        <v>-150226.47815209487</v>
      </c>
      <c r="AE1499" s="175">
        <v>-172910.78815747867</v>
      </c>
    </row>
    <row r="1500" spans="1:31">
      <c r="A1500" s="1">
        <v>1493</v>
      </c>
      <c r="B1500" s="176">
        <f>'T Revenue'!B1497-'Year 0'!G$8+'Year 0'!G$122</f>
        <v>-33317.667552158237</v>
      </c>
      <c r="C1500" s="176">
        <f>'T Revenue'!C1497-'Revenue Requirement'!C$4+'Revenue Requirement'!C$33</f>
        <v>209262.66445727926</v>
      </c>
      <c r="D1500" s="176">
        <f>'T Revenue'!D1497-'Revenue Requirement'!D$4+'Revenue Requirement'!D$33</f>
        <v>148034.66652718978</v>
      </c>
      <c r="E1500" s="176">
        <f>'T Revenue'!E1497-'Revenue Requirement'!E$4+'Revenue Requirement'!E$33</f>
        <v>104092.2690433471</v>
      </c>
      <c r="G1500" s="179" t="e">
        <f ca="1"/>
        <v>#NAME?</v>
      </c>
      <c r="H1500" s="179" t="e">
        <f ca="1"/>
        <v>#NAME?</v>
      </c>
      <c r="I1500" s="179" t="e">
        <f ca="1"/>
        <v>#NAME?</v>
      </c>
      <c r="J1500" s="179" t="e">
        <f ca="1"/>
        <v>#NAME?</v>
      </c>
      <c r="L1500" s="175">
        <f>NR_to_Cash!C$9</f>
        <v>-54723.468549817509</v>
      </c>
      <c r="M1500" s="175">
        <f>NR_to_Cash!D$9</f>
        <v>-177401.26576231886</v>
      </c>
      <c r="N1500" s="175">
        <f>NR_to_Cash!E$9</f>
        <v>-150226.47815209487</v>
      </c>
      <c r="O1500" s="175">
        <f>NR_to_Cash!F$9</f>
        <v>-172910.78815747867</v>
      </c>
      <c r="Q1500" s="1">
        <v>1493</v>
      </c>
      <c r="R1500" s="176">
        <v>-33317.667552158237</v>
      </c>
      <c r="S1500" s="176">
        <v>209262.66445727926</v>
      </c>
      <c r="T1500" s="176">
        <v>148034.66652718978</v>
      </c>
      <c r="U1500" s="176">
        <v>104092.2690433471</v>
      </c>
      <c r="V1500" s="2"/>
      <c r="W1500" s="176">
        <v>-36661.495796036324</v>
      </c>
      <c r="X1500" s="176">
        <v>21764.390084959799</v>
      </c>
      <c r="Y1500" s="176">
        <v>-9077.2494332210626</v>
      </c>
      <c r="Z1500" s="176">
        <v>-24519.402907108888</v>
      </c>
      <c r="AA1500" s="2"/>
      <c r="AB1500" s="175">
        <v>-54723.468549817509</v>
      </c>
      <c r="AC1500" s="175">
        <v>-177401.26576231886</v>
      </c>
      <c r="AD1500" s="175">
        <v>-150226.47815209487</v>
      </c>
      <c r="AE1500" s="175">
        <v>-172910.78815747867</v>
      </c>
    </row>
    <row r="1501" spans="1:31">
      <c r="A1501" s="1">
        <v>1494</v>
      </c>
      <c r="B1501" s="176">
        <f>'T Revenue'!B1498-'Year 0'!G$8+'Year 0'!G$122</f>
        <v>5036.1666373696644</v>
      </c>
      <c r="C1501" s="176">
        <f>'T Revenue'!C1498-'Revenue Requirement'!C$4+'Revenue Requirement'!C$33</f>
        <v>262958.98805588158</v>
      </c>
      <c r="D1501" s="176">
        <f>'T Revenue'!D1498-'Revenue Requirement'!D$4+'Revenue Requirement'!D$33</f>
        <v>162863.58895256091</v>
      </c>
      <c r="E1501" s="176">
        <f>'T Revenue'!E1498-'Revenue Requirement'!E$4+'Revenue Requirement'!E$33</f>
        <v>109755.24967926182</v>
      </c>
      <c r="G1501" s="179" t="e">
        <f ca="1"/>
        <v>#NAME?</v>
      </c>
      <c r="H1501" s="179" t="e">
        <f ca="1"/>
        <v>#NAME?</v>
      </c>
      <c r="I1501" s="179" t="e">
        <f ca="1"/>
        <v>#NAME?</v>
      </c>
      <c r="J1501" s="179" t="e">
        <f ca="1"/>
        <v>#NAME?</v>
      </c>
      <c r="L1501" s="175">
        <f>NR_to_Cash!C$9</f>
        <v>-54723.468549817509</v>
      </c>
      <c r="M1501" s="175">
        <f>NR_to_Cash!D$9</f>
        <v>-177401.26576231886</v>
      </c>
      <c r="N1501" s="175">
        <f>NR_to_Cash!E$9</f>
        <v>-150226.47815209487</v>
      </c>
      <c r="O1501" s="175">
        <f>NR_to_Cash!F$9</f>
        <v>-172910.78815747867</v>
      </c>
      <c r="Q1501" s="1">
        <v>1494</v>
      </c>
      <c r="R1501" s="176">
        <v>5036.1666373696644</v>
      </c>
      <c r="S1501" s="176">
        <v>262958.98805588158</v>
      </c>
      <c r="T1501" s="176">
        <v>162863.58895256091</v>
      </c>
      <c r="U1501" s="176">
        <v>109755.24967926182</v>
      </c>
      <c r="V1501" s="2"/>
      <c r="W1501" s="176">
        <v>4735.3817148128292</v>
      </c>
      <c r="X1501" s="176">
        <v>-5934.4782687590923</v>
      </c>
      <c r="Y1501" s="176">
        <v>-11069.6378682754</v>
      </c>
      <c r="Z1501" s="176">
        <v>-11421.13238309836</v>
      </c>
      <c r="AA1501" s="2"/>
      <c r="AB1501" s="175">
        <v>-54723.468549817509</v>
      </c>
      <c r="AC1501" s="175">
        <v>-177401.26576231886</v>
      </c>
      <c r="AD1501" s="175">
        <v>-150226.47815209487</v>
      </c>
      <c r="AE1501" s="175">
        <v>-172910.78815747867</v>
      </c>
    </row>
    <row r="1502" spans="1:31">
      <c r="A1502" s="1">
        <v>1495</v>
      </c>
      <c r="B1502" s="176">
        <f>'T Revenue'!B1499-'Year 0'!G$8+'Year 0'!G$122</f>
        <v>-2522.6171182990074</v>
      </c>
      <c r="C1502" s="176">
        <f>'T Revenue'!C1499-'Revenue Requirement'!C$4+'Revenue Requirement'!C$33</f>
        <v>194156.05852783239</v>
      </c>
      <c r="D1502" s="176">
        <f>'T Revenue'!D1499-'Revenue Requirement'!D$4+'Revenue Requirement'!D$33</f>
        <v>124083.85069893952</v>
      </c>
      <c r="E1502" s="176">
        <f>'T Revenue'!E1499-'Revenue Requirement'!E$4+'Revenue Requirement'!E$33</f>
        <v>99085.941628873814</v>
      </c>
      <c r="G1502" s="179" t="e">
        <f ca="1"/>
        <v>#NAME?</v>
      </c>
      <c r="H1502" s="179" t="e">
        <f ca="1"/>
        <v>#NAME?</v>
      </c>
      <c r="I1502" s="179" t="e">
        <f ca="1"/>
        <v>#NAME?</v>
      </c>
      <c r="J1502" s="179" t="e">
        <f ca="1"/>
        <v>#NAME?</v>
      </c>
      <c r="L1502" s="175">
        <f>NR_to_Cash!C$9</f>
        <v>-54723.468549817509</v>
      </c>
      <c r="M1502" s="175">
        <f>NR_to_Cash!D$9</f>
        <v>-177401.26576231886</v>
      </c>
      <c r="N1502" s="175">
        <f>NR_to_Cash!E$9</f>
        <v>-150226.47815209487</v>
      </c>
      <c r="O1502" s="175">
        <f>NR_to_Cash!F$9</f>
        <v>-172910.78815747867</v>
      </c>
      <c r="Q1502" s="1">
        <v>1495</v>
      </c>
      <c r="R1502" s="176">
        <v>-2522.6171182990074</v>
      </c>
      <c r="S1502" s="176">
        <v>194156.05852783239</v>
      </c>
      <c r="T1502" s="176">
        <v>124083.85069893952</v>
      </c>
      <c r="U1502" s="176">
        <v>99085.941628873814</v>
      </c>
      <c r="V1502" s="2"/>
      <c r="W1502" s="176">
        <v>-20418.638213773025</v>
      </c>
      <c r="X1502" s="176">
        <v>733.10754944523796</v>
      </c>
      <c r="Y1502" s="176">
        <v>-9518.2452548795845</v>
      </c>
      <c r="Z1502" s="176">
        <v>-24557.923729223432</v>
      </c>
      <c r="AA1502" s="2"/>
      <c r="AB1502" s="175">
        <v>-54723.468549817509</v>
      </c>
      <c r="AC1502" s="175">
        <v>-177401.26576231886</v>
      </c>
      <c r="AD1502" s="175">
        <v>-150226.47815209487</v>
      </c>
      <c r="AE1502" s="175">
        <v>-172910.78815747867</v>
      </c>
    </row>
    <row r="1503" spans="1:31">
      <c r="A1503" s="1">
        <v>1496</v>
      </c>
      <c r="B1503" s="176">
        <f>'T Revenue'!B1500-'Year 0'!G$8+'Year 0'!G$122</f>
        <v>19109.58280224679</v>
      </c>
      <c r="C1503" s="176">
        <f>'T Revenue'!C1500-'Revenue Requirement'!C$4+'Revenue Requirement'!C$33</f>
        <v>235272.62040561414</v>
      </c>
      <c r="D1503" s="176">
        <f>'T Revenue'!D1500-'Revenue Requirement'!D$4+'Revenue Requirement'!D$33</f>
        <v>154508.26118585817</v>
      </c>
      <c r="E1503" s="176">
        <f>'T Revenue'!E1500-'Revenue Requirement'!E$4+'Revenue Requirement'!E$33</f>
        <v>123971.15300010145</v>
      </c>
      <c r="G1503" s="179" t="e">
        <f ca="1"/>
        <v>#NAME?</v>
      </c>
      <c r="H1503" s="179" t="e">
        <f ca="1"/>
        <v>#NAME?</v>
      </c>
      <c r="I1503" s="179" t="e">
        <f ca="1"/>
        <v>#NAME?</v>
      </c>
      <c r="J1503" s="179" t="e">
        <f ca="1"/>
        <v>#NAME?</v>
      </c>
      <c r="L1503" s="175">
        <f>NR_to_Cash!C$9</f>
        <v>-54723.468549817509</v>
      </c>
      <c r="M1503" s="175">
        <f>NR_to_Cash!D$9</f>
        <v>-177401.26576231886</v>
      </c>
      <c r="N1503" s="175">
        <f>NR_to_Cash!E$9</f>
        <v>-150226.47815209487</v>
      </c>
      <c r="O1503" s="175">
        <f>NR_to_Cash!F$9</f>
        <v>-172910.78815747867</v>
      </c>
      <c r="Q1503" s="1">
        <v>1496</v>
      </c>
      <c r="R1503" s="176">
        <v>19109.58280224679</v>
      </c>
      <c r="S1503" s="176">
        <v>235272.62040561414</v>
      </c>
      <c r="T1503" s="176">
        <v>154508.26118585817</v>
      </c>
      <c r="U1503" s="176">
        <v>123971.15300010145</v>
      </c>
      <c r="V1503" s="2"/>
      <c r="W1503" s="176">
        <v>-29964.17030813254</v>
      </c>
      <c r="X1503" s="176">
        <v>-8636.2197388864588</v>
      </c>
      <c r="Y1503" s="176">
        <v>2308.4424447312485</v>
      </c>
      <c r="Z1503" s="176">
        <v>-40765.510122906417</v>
      </c>
      <c r="AA1503" s="2"/>
      <c r="AB1503" s="175">
        <v>-54723.468549817509</v>
      </c>
      <c r="AC1503" s="175">
        <v>-177401.26576231886</v>
      </c>
      <c r="AD1503" s="175">
        <v>-150226.47815209487</v>
      </c>
      <c r="AE1503" s="175">
        <v>-172910.78815747867</v>
      </c>
    </row>
    <row r="1504" spans="1:31">
      <c r="A1504" s="1">
        <v>1497</v>
      </c>
      <c r="B1504" s="176">
        <f>'T Revenue'!B1501-'Year 0'!G$8+'Year 0'!G$122</f>
        <v>-19952.076559982961</v>
      </c>
      <c r="C1504" s="176">
        <f>'T Revenue'!C1501-'Revenue Requirement'!C$4+'Revenue Requirement'!C$33</f>
        <v>250264.94335045782</v>
      </c>
      <c r="D1504" s="176">
        <f>'T Revenue'!D1501-'Revenue Requirement'!D$4+'Revenue Requirement'!D$33</f>
        <v>145265.10482907714</v>
      </c>
      <c r="E1504" s="176">
        <f>'T Revenue'!E1501-'Revenue Requirement'!E$4+'Revenue Requirement'!E$33</f>
        <v>83397.999933680752</v>
      </c>
      <c r="G1504" s="179" t="e">
        <f ca="1"/>
        <v>#NAME?</v>
      </c>
      <c r="H1504" s="179" t="e">
        <f ca="1"/>
        <v>#NAME?</v>
      </c>
      <c r="I1504" s="179" t="e">
        <f ca="1"/>
        <v>#NAME?</v>
      </c>
      <c r="J1504" s="179" t="e">
        <f ca="1"/>
        <v>#NAME?</v>
      </c>
      <c r="L1504" s="175">
        <f>NR_to_Cash!C$9</f>
        <v>-54723.468549817509</v>
      </c>
      <c r="M1504" s="175">
        <f>NR_to_Cash!D$9</f>
        <v>-177401.26576231886</v>
      </c>
      <c r="N1504" s="175">
        <f>NR_to_Cash!E$9</f>
        <v>-150226.47815209487</v>
      </c>
      <c r="O1504" s="175">
        <f>NR_to_Cash!F$9</f>
        <v>-172910.78815747867</v>
      </c>
      <c r="Q1504" s="1">
        <v>1497</v>
      </c>
      <c r="R1504" s="176">
        <v>-19952.076559982961</v>
      </c>
      <c r="S1504" s="176">
        <v>250264.94335045782</v>
      </c>
      <c r="T1504" s="176">
        <v>145265.10482907714</v>
      </c>
      <c r="U1504" s="176">
        <v>83397.999933680752</v>
      </c>
      <c r="V1504" s="2"/>
      <c r="W1504" s="176">
        <v>-25710.023219245835</v>
      </c>
      <c r="X1504" s="176">
        <v>918.92548991320655</v>
      </c>
      <c r="Y1504" s="176">
        <v>-8451.1268187598325</v>
      </c>
      <c r="Z1504" s="176">
        <v>-19496.493971519871</v>
      </c>
      <c r="AA1504" s="2"/>
      <c r="AB1504" s="175">
        <v>-54723.468549817509</v>
      </c>
      <c r="AC1504" s="175">
        <v>-177401.26576231886</v>
      </c>
      <c r="AD1504" s="175">
        <v>-150226.47815209487</v>
      </c>
      <c r="AE1504" s="175">
        <v>-172910.78815747867</v>
      </c>
    </row>
    <row r="1505" spans="1:31">
      <c r="A1505" s="1">
        <v>1498</v>
      </c>
      <c r="B1505" s="176">
        <f>'T Revenue'!B1502-'Year 0'!G$8+'Year 0'!G$122</f>
        <v>7809.2509976085275</v>
      </c>
      <c r="C1505" s="176">
        <f>'T Revenue'!C1502-'Revenue Requirement'!C$4+'Revenue Requirement'!C$33</f>
        <v>249667.36476083286</v>
      </c>
      <c r="D1505" s="176">
        <f>'T Revenue'!D1502-'Revenue Requirement'!D$4+'Revenue Requirement'!D$33</f>
        <v>161532.45842414582</v>
      </c>
      <c r="E1505" s="176">
        <f>'T Revenue'!E1502-'Revenue Requirement'!E$4+'Revenue Requirement'!E$33</f>
        <v>34505.169746082742</v>
      </c>
      <c r="G1505" s="179" t="e">
        <f ca="1"/>
        <v>#NAME?</v>
      </c>
      <c r="H1505" s="179" t="e">
        <f ca="1"/>
        <v>#NAME?</v>
      </c>
      <c r="I1505" s="179" t="e">
        <f ca="1"/>
        <v>#NAME?</v>
      </c>
      <c r="J1505" s="179" t="e">
        <f ca="1"/>
        <v>#NAME?</v>
      </c>
      <c r="L1505" s="175">
        <f>NR_to_Cash!C$9</f>
        <v>-54723.468549817509</v>
      </c>
      <c r="M1505" s="175">
        <f>NR_to_Cash!D$9</f>
        <v>-177401.26576231886</v>
      </c>
      <c r="N1505" s="175">
        <f>NR_to_Cash!E$9</f>
        <v>-150226.47815209487</v>
      </c>
      <c r="O1505" s="175">
        <f>NR_to_Cash!F$9</f>
        <v>-172910.78815747867</v>
      </c>
      <c r="Q1505" s="1">
        <v>1498</v>
      </c>
      <c r="R1505" s="176">
        <v>7809.2509976085275</v>
      </c>
      <c r="S1505" s="176">
        <v>249667.36476083286</v>
      </c>
      <c r="T1505" s="176">
        <v>161532.45842414582</v>
      </c>
      <c r="U1505" s="176">
        <v>34505.169746082742</v>
      </c>
      <c r="V1505" s="2"/>
      <c r="W1505" s="176">
        <v>22318.357050932129</v>
      </c>
      <c r="X1505" s="176">
        <v>-7754.8502960468177</v>
      </c>
      <c r="Y1505" s="176">
        <v>-6035.7001572698355</v>
      </c>
      <c r="Z1505" s="176">
        <v>-5962.4106251697522</v>
      </c>
      <c r="AA1505" s="2"/>
      <c r="AB1505" s="175">
        <v>-54723.468549817509</v>
      </c>
      <c r="AC1505" s="175">
        <v>-177401.26576231886</v>
      </c>
      <c r="AD1505" s="175">
        <v>-150226.47815209487</v>
      </c>
      <c r="AE1505" s="175">
        <v>-172910.78815747867</v>
      </c>
    </row>
    <row r="1506" spans="1:31">
      <c r="A1506" s="1">
        <v>1499</v>
      </c>
      <c r="B1506" s="176">
        <f>'T Revenue'!B1503-'Year 0'!G$8+'Year 0'!G$122</f>
        <v>8916.8196425440256</v>
      </c>
      <c r="C1506" s="176">
        <f>'T Revenue'!C1503-'Revenue Requirement'!C$4+'Revenue Requirement'!C$33</f>
        <v>260489.27265372779</v>
      </c>
      <c r="D1506" s="176">
        <f>'T Revenue'!D1503-'Revenue Requirement'!D$4+'Revenue Requirement'!D$33</f>
        <v>178488.89622522402</v>
      </c>
      <c r="E1506" s="176">
        <f>'T Revenue'!E1503-'Revenue Requirement'!E$4+'Revenue Requirement'!E$33</f>
        <v>140937.79403605917</v>
      </c>
      <c r="G1506" s="179" t="e">
        <f ca="1"/>
        <v>#NAME?</v>
      </c>
      <c r="H1506" s="179" t="e">
        <f ca="1"/>
        <v>#NAME?</v>
      </c>
      <c r="I1506" s="179" t="e">
        <f ca="1"/>
        <v>#NAME?</v>
      </c>
      <c r="J1506" s="179" t="e">
        <f ca="1"/>
        <v>#NAME?</v>
      </c>
      <c r="L1506" s="175">
        <f>NR_to_Cash!C$9</f>
        <v>-54723.468549817509</v>
      </c>
      <c r="M1506" s="175">
        <f>NR_to_Cash!D$9</f>
        <v>-177401.26576231886</v>
      </c>
      <c r="N1506" s="175">
        <f>NR_to_Cash!E$9</f>
        <v>-150226.47815209487</v>
      </c>
      <c r="O1506" s="175">
        <f>NR_to_Cash!F$9</f>
        <v>-172910.78815747867</v>
      </c>
      <c r="Q1506" s="1">
        <v>1499</v>
      </c>
      <c r="R1506" s="176">
        <v>8916.8196425440256</v>
      </c>
      <c r="S1506" s="176">
        <v>260489.27265372779</v>
      </c>
      <c r="T1506" s="176">
        <v>178488.89622522402</v>
      </c>
      <c r="U1506" s="176">
        <v>140937.79403605917</v>
      </c>
      <c r="V1506" s="2"/>
      <c r="W1506" s="176">
        <v>256.043479538057</v>
      </c>
      <c r="X1506" s="176">
        <v>-21298.657703270204</v>
      </c>
      <c r="Y1506" s="176">
        <v>2597.015651665628</v>
      </c>
      <c r="Z1506" s="176">
        <v>-28668.474255953683</v>
      </c>
      <c r="AA1506" s="2"/>
      <c r="AB1506" s="175">
        <v>-54723.468549817509</v>
      </c>
      <c r="AC1506" s="175">
        <v>-177401.26576231886</v>
      </c>
      <c r="AD1506" s="175">
        <v>-150226.47815209487</v>
      </c>
      <c r="AE1506" s="175">
        <v>-172910.78815747867</v>
      </c>
    </row>
    <row r="1507" spans="1:31">
      <c r="A1507" s="1">
        <v>1500</v>
      </c>
      <c r="B1507" s="176">
        <f>'T Revenue'!B1504-'Year 0'!G$8+'Year 0'!G$122</f>
        <v>28585.618203205522</v>
      </c>
      <c r="C1507" s="176">
        <f>'T Revenue'!C1504-'Revenue Requirement'!C$4+'Revenue Requirement'!C$33</f>
        <v>240452.40803325945</v>
      </c>
      <c r="D1507" s="176">
        <f>'T Revenue'!D1504-'Revenue Requirement'!D$4+'Revenue Requirement'!D$33</f>
        <v>139993.68753425195</v>
      </c>
      <c r="E1507" s="176">
        <f>'T Revenue'!E1504-'Revenue Requirement'!E$4+'Revenue Requirement'!E$33</f>
        <v>120365.04031476914</v>
      </c>
      <c r="G1507" s="179" t="e">
        <f ca="1"/>
        <v>#NAME?</v>
      </c>
      <c r="H1507" s="179" t="e">
        <f ca="1"/>
        <v>#NAME?</v>
      </c>
      <c r="I1507" s="179" t="e">
        <f ca="1"/>
        <v>#NAME?</v>
      </c>
      <c r="J1507" s="179" t="e">
        <f ca="1"/>
        <v>#NAME?</v>
      </c>
      <c r="L1507" s="175">
        <f>NR_to_Cash!C$9</f>
        <v>-54723.468549817509</v>
      </c>
      <c r="M1507" s="175">
        <f>NR_to_Cash!D$9</f>
        <v>-177401.26576231886</v>
      </c>
      <c r="N1507" s="175">
        <f>NR_to_Cash!E$9</f>
        <v>-150226.47815209487</v>
      </c>
      <c r="O1507" s="175">
        <f>NR_to_Cash!F$9</f>
        <v>-172910.78815747867</v>
      </c>
      <c r="Q1507" s="1">
        <v>1500</v>
      </c>
      <c r="R1507" s="176">
        <v>28585.618203205522</v>
      </c>
      <c r="S1507" s="176">
        <v>240452.40803325945</v>
      </c>
      <c r="T1507" s="176">
        <v>139993.68753425195</v>
      </c>
      <c r="U1507" s="176">
        <v>120365.04031476914</v>
      </c>
      <c r="V1507" s="2"/>
      <c r="W1507" s="176">
        <v>-47889.2197149446</v>
      </c>
      <c r="X1507" s="176">
        <v>13805.87658965541</v>
      </c>
      <c r="Y1507" s="176">
        <v>-12496.703048056224</v>
      </c>
      <c r="Z1507" s="176">
        <v>-1526.4871363998391</v>
      </c>
      <c r="AA1507" s="2"/>
      <c r="AB1507" s="175">
        <v>-54723.468549817509</v>
      </c>
      <c r="AC1507" s="175">
        <v>-177401.26576231886</v>
      </c>
      <c r="AD1507" s="175">
        <v>-150226.47815209487</v>
      </c>
      <c r="AE1507" s="175">
        <v>-172910.78815747867</v>
      </c>
    </row>
    <row r="1508" spans="1:31">
      <c r="A1508" s="1">
        <v>1501</v>
      </c>
      <c r="B1508" s="176">
        <f>'T Revenue'!B1505-'Year 0'!G$8+'Year 0'!G$122</f>
        <v>-7621.0570569119882</v>
      </c>
      <c r="C1508" s="176">
        <f>'T Revenue'!C1505-'Revenue Requirement'!C$4+'Revenue Requirement'!C$33</f>
        <v>240522.96666227956</v>
      </c>
      <c r="D1508" s="176">
        <f>'T Revenue'!D1505-'Revenue Requirement'!D$4+'Revenue Requirement'!D$33</f>
        <v>168849.3405159493</v>
      </c>
      <c r="E1508" s="176">
        <f>'T Revenue'!E1505-'Revenue Requirement'!E$4+'Revenue Requirement'!E$33</f>
        <v>123692.23581865733</v>
      </c>
      <c r="G1508" s="179" t="e">
        <f ca="1"/>
        <v>#NAME?</v>
      </c>
      <c r="H1508" s="179" t="e">
        <f ca="1"/>
        <v>#NAME?</v>
      </c>
      <c r="I1508" s="179" t="e">
        <f ca="1"/>
        <v>#NAME?</v>
      </c>
      <c r="J1508" s="179" t="e">
        <f ca="1"/>
        <v>#NAME?</v>
      </c>
      <c r="L1508" s="175">
        <f>NR_to_Cash!C$9</f>
        <v>-54723.468549817509</v>
      </c>
      <c r="M1508" s="175">
        <f>NR_to_Cash!D$9</f>
        <v>-177401.26576231886</v>
      </c>
      <c r="N1508" s="175">
        <f>NR_to_Cash!E$9</f>
        <v>-150226.47815209487</v>
      </c>
      <c r="O1508" s="175">
        <f>NR_to_Cash!F$9</f>
        <v>-172910.78815747867</v>
      </c>
      <c r="Q1508" s="1">
        <v>1501</v>
      </c>
      <c r="R1508" s="176">
        <v>-7621.0570569119882</v>
      </c>
      <c r="S1508" s="176">
        <v>240522.96666227956</v>
      </c>
      <c r="T1508" s="176">
        <v>168849.3405159493</v>
      </c>
      <c r="U1508" s="176">
        <v>123692.23581865733</v>
      </c>
      <c r="V1508" s="2"/>
      <c r="W1508" s="176">
        <v>-45835.472239128896</v>
      </c>
      <c r="X1508" s="176">
        <v>-4211.8786561123561</v>
      </c>
      <c r="Y1508" s="176">
        <v>-19099.534042430809</v>
      </c>
      <c r="Z1508" s="176">
        <v>9614.5128562918399</v>
      </c>
      <c r="AA1508" s="2"/>
      <c r="AB1508" s="175">
        <v>-54723.468549817509</v>
      </c>
      <c r="AC1508" s="175">
        <v>-177401.26576231886</v>
      </c>
      <c r="AD1508" s="175">
        <v>-150226.47815209487</v>
      </c>
      <c r="AE1508" s="175">
        <v>-172910.78815747867</v>
      </c>
    </row>
    <row r="1509" spans="1:31">
      <c r="A1509" s="1">
        <v>1502</v>
      </c>
      <c r="B1509" s="176">
        <f>'T Revenue'!B1506-'Year 0'!G$8+'Year 0'!G$122</f>
        <v>9515.4945929411333</v>
      </c>
      <c r="C1509" s="176">
        <f>'T Revenue'!C1506-'Revenue Requirement'!C$4+'Revenue Requirement'!C$33</f>
        <v>248193.0099779875</v>
      </c>
      <c r="D1509" s="176">
        <f>'T Revenue'!D1506-'Revenue Requirement'!D$4+'Revenue Requirement'!D$33</f>
        <v>181690.92575700511</v>
      </c>
      <c r="E1509" s="176">
        <f>'T Revenue'!E1506-'Revenue Requirement'!E$4+'Revenue Requirement'!E$33</f>
        <v>142956.35805047839</v>
      </c>
      <c r="G1509" s="179" t="e">
        <f ca="1"/>
        <v>#NAME?</v>
      </c>
      <c r="H1509" s="179" t="e">
        <f ca="1"/>
        <v>#NAME?</v>
      </c>
      <c r="I1509" s="179" t="e">
        <f ca="1"/>
        <v>#NAME?</v>
      </c>
      <c r="J1509" s="179" t="e">
        <f ca="1"/>
        <v>#NAME?</v>
      </c>
      <c r="L1509" s="175">
        <f>NR_to_Cash!C$9</f>
        <v>-54723.468549817509</v>
      </c>
      <c r="M1509" s="175">
        <f>NR_to_Cash!D$9</f>
        <v>-177401.26576231886</v>
      </c>
      <c r="N1509" s="175">
        <f>NR_to_Cash!E$9</f>
        <v>-150226.47815209487</v>
      </c>
      <c r="O1509" s="175">
        <f>NR_to_Cash!F$9</f>
        <v>-172910.78815747867</v>
      </c>
      <c r="Q1509" s="1">
        <v>1502</v>
      </c>
      <c r="R1509" s="176">
        <v>9515.4945929411333</v>
      </c>
      <c r="S1509" s="176">
        <v>248193.0099779875</v>
      </c>
      <c r="T1509" s="176">
        <v>181690.92575700511</v>
      </c>
      <c r="U1509" s="176">
        <v>142956.35805047839</v>
      </c>
      <c r="V1509" s="2"/>
      <c r="W1509" s="176">
        <v>-16829.937939992407</v>
      </c>
      <c r="X1509" s="176">
        <v>10669.614947187016</v>
      </c>
      <c r="Y1509" s="176">
        <v>-58628.937885908643</v>
      </c>
      <c r="Z1509" s="176">
        <v>-40837.905180840287</v>
      </c>
      <c r="AA1509" s="2"/>
      <c r="AB1509" s="175">
        <v>-54723.468549817509</v>
      </c>
      <c r="AC1509" s="175">
        <v>-177401.26576231886</v>
      </c>
      <c r="AD1509" s="175">
        <v>-150226.47815209487</v>
      </c>
      <c r="AE1509" s="175">
        <v>-172910.78815747867</v>
      </c>
    </row>
    <row r="1510" spans="1:31">
      <c r="A1510" s="1">
        <v>1503</v>
      </c>
      <c r="B1510" s="176">
        <f>'T Revenue'!B1507-'Year 0'!G$8+'Year 0'!G$122</f>
        <v>-30089.183316413546</v>
      </c>
      <c r="C1510" s="176">
        <f>'T Revenue'!C1507-'Revenue Requirement'!C$4+'Revenue Requirement'!C$33</f>
        <v>203401.72072017519</v>
      </c>
      <c r="D1510" s="176">
        <f>'T Revenue'!D1507-'Revenue Requirement'!D$4+'Revenue Requirement'!D$33</f>
        <v>123224.96354708308</v>
      </c>
      <c r="E1510" s="176">
        <f>'T Revenue'!E1507-'Revenue Requirement'!E$4+'Revenue Requirement'!E$33</f>
        <v>118639.05647314806</v>
      </c>
      <c r="G1510" s="179" t="e">
        <f ca="1"/>
        <v>#NAME?</v>
      </c>
      <c r="H1510" s="179" t="e">
        <f ca="1"/>
        <v>#NAME?</v>
      </c>
      <c r="I1510" s="179" t="e">
        <f ca="1"/>
        <v>#NAME?</v>
      </c>
      <c r="J1510" s="179" t="e">
        <f ca="1"/>
        <v>#NAME?</v>
      </c>
      <c r="L1510" s="175">
        <f>NR_to_Cash!C$9</f>
        <v>-54723.468549817509</v>
      </c>
      <c r="M1510" s="175">
        <f>NR_to_Cash!D$9</f>
        <v>-177401.26576231886</v>
      </c>
      <c r="N1510" s="175">
        <f>NR_to_Cash!E$9</f>
        <v>-150226.47815209487</v>
      </c>
      <c r="O1510" s="175">
        <f>NR_to_Cash!F$9</f>
        <v>-172910.78815747867</v>
      </c>
      <c r="Q1510" s="1">
        <v>1503</v>
      </c>
      <c r="R1510" s="176">
        <v>-30089.183316413546</v>
      </c>
      <c r="S1510" s="176">
        <v>203401.72072017519</v>
      </c>
      <c r="T1510" s="176">
        <v>123224.96354708308</v>
      </c>
      <c r="U1510" s="176">
        <v>118639.05647314806</v>
      </c>
      <c r="V1510" s="2"/>
      <c r="W1510" s="176">
        <v>-11161.956541230553</v>
      </c>
      <c r="X1510" s="176">
        <v>-42177.859263841761</v>
      </c>
      <c r="Y1510" s="176">
        <v>-59546.441309500718</v>
      </c>
      <c r="Z1510" s="176">
        <v>-34514.654684266075</v>
      </c>
      <c r="AA1510" s="2"/>
      <c r="AB1510" s="175">
        <v>-54723.468549817509</v>
      </c>
      <c r="AC1510" s="175">
        <v>-177401.26576231886</v>
      </c>
      <c r="AD1510" s="175">
        <v>-150226.47815209487</v>
      </c>
      <c r="AE1510" s="175">
        <v>-172910.78815747867</v>
      </c>
    </row>
    <row r="1511" spans="1:31">
      <c r="A1511" s="1">
        <v>1504</v>
      </c>
      <c r="B1511" s="176">
        <f>'T Revenue'!B1508-'Year 0'!G$8+'Year 0'!G$122</f>
        <v>5878.830616091378</v>
      </c>
      <c r="C1511" s="176">
        <f>'T Revenue'!C1508-'Revenue Requirement'!C$4+'Revenue Requirement'!C$33</f>
        <v>230483.02670644154</v>
      </c>
      <c r="D1511" s="176">
        <f>'T Revenue'!D1508-'Revenue Requirement'!D$4+'Revenue Requirement'!D$33</f>
        <v>154575.16949741589</v>
      </c>
      <c r="E1511" s="176">
        <f>'T Revenue'!E1508-'Revenue Requirement'!E$4+'Revenue Requirement'!E$33</f>
        <v>166373.44824294769</v>
      </c>
      <c r="G1511" s="179" t="e">
        <f ca="1"/>
        <v>#NAME?</v>
      </c>
      <c r="H1511" s="179" t="e">
        <f ca="1"/>
        <v>#NAME?</v>
      </c>
      <c r="I1511" s="179" t="e">
        <f ca="1"/>
        <v>#NAME?</v>
      </c>
      <c r="J1511" s="179" t="e">
        <f ca="1"/>
        <v>#NAME?</v>
      </c>
      <c r="L1511" s="175">
        <f>NR_to_Cash!C$9</f>
        <v>-54723.468549817509</v>
      </c>
      <c r="M1511" s="175">
        <f>NR_to_Cash!D$9</f>
        <v>-177401.26576231886</v>
      </c>
      <c r="N1511" s="175">
        <f>NR_to_Cash!E$9</f>
        <v>-150226.47815209487</v>
      </c>
      <c r="O1511" s="175">
        <f>NR_to_Cash!F$9</f>
        <v>-172910.78815747867</v>
      </c>
      <c r="Q1511" s="1">
        <v>1504</v>
      </c>
      <c r="R1511" s="176">
        <v>5878.830616091378</v>
      </c>
      <c r="S1511" s="176">
        <v>230483.02670644154</v>
      </c>
      <c r="T1511" s="176">
        <v>154575.16949741589</v>
      </c>
      <c r="U1511" s="176">
        <v>166373.44824294769</v>
      </c>
      <c r="V1511" s="2"/>
      <c r="W1511" s="176">
        <v>-3095.466127710999</v>
      </c>
      <c r="X1511" s="176">
        <v>-17282.182155690622</v>
      </c>
      <c r="Y1511" s="176">
        <v>-11966.174190475605</v>
      </c>
      <c r="Z1511" s="176">
        <v>29888.875870007556</v>
      </c>
      <c r="AA1511" s="2"/>
      <c r="AB1511" s="175">
        <v>-54723.468549817509</v>
      </c>
      <c r="AC1511" s="175">
        <v>-177401.26576231886</v>
      </c>
      <c r="AD1511" s="175">
        <v>-150226.47815209487</v>
      </c>
      <c r="AE1511" s="175">
        <v>-172910.78815747867</v>
      </c>
    </row>
    <row r="1512" spans="1:31">
      <c r="A1512" s="1">
        <v>1505</v>
      </c>
      <c r="B1512" s="176">
        <f>'T Revenue'!B1509-'Year 0'!G$8+'Year 0'!G$122</f>
        <v>2004.6868447486777</v>
      </c>
      <c r="C1512" s="176">
        <f>'T Revenue'!C1509-'Revenue Requirement'!C$4+'Revenue Requirement'!C$33</f>
        <v>225916.90482140565</v>
      </c>
      <c r="D1512" s="176">
        <f>'T Revenue'!D1509-'Revenue Requirement'!D$4+'Revenue Requirement'!D$33</f>
        <v>172422.31444909447</v>
      </c>
      <c r="E1512" s="176">
        <f>'T Revenue'!E1509-'Revenue Requirement'!E$4+'Revenue Requirement'!E$33</f>
        <v>56256.914437665837</v>
      </c>
      <c r="G1512" s="179" t="e">
        <f ca="1"/>
        <v>#NAME?</v>
      </c>
      <c r="H1512" s="179" t="e">
        <f ca="1"/>
        <v>#NAME?</v>
      </c>
      <c r="I1512" s="179" t="e">
        <f ca="1"/>
        <v>#NAME?</v>
      </c>
      <c r="J1512" s="179" t="e">
        <f ca="1"/>
        <v>#NAME?</v>
      </c>
      <c r="L1512" s="175">
        <f>NR_to_Cash!C$9</f>
        <v>-54723.468549817509</v>
      </c>
      <c r="M1512" s="175">
        <f>NR_to_Cash!D$9</f>
        <v>-177401.26576231886</v>
      </c>
      <c r="N1512" s="175">
        <f>NR_to_Cash!E$9</f>
        <v>-150226.47815209487</v>
      </c>
      <c r="O1512" s="175">
        <f>NR_to_Cash!F$9</f>
        <v>-172910.78815747867</v>
      </c>
      <c r="Q1512" s="1">
        <v>1505</v>
      </c>
      <c r="R1512" s="176">
        <v>2004.6868447486777</v>
      </c>
      <c r="S1512" s="176">
        <v>225916.90482140565</v>
      </c>
      <c r="T1512" s="176">
        <v>172422.31444909447</v>
      </c>
      <c r="U1512" s="176">
        <v>56256.914437665837</v>
      </c>
      <c r="V1512" s="2"/>
      <c r="W1512" s="176">
        <v>-37251.985752368695</v>
      </c>
      <c r="X1512" s="176">
        <v>-2259.3711387051735</v>
      </c>
      <c r="Y1512" s="176">
        <v>-27234.778755726526</v>
      </c>
      <c r="Z1512" s="176">
        <v>-40305.718403197359</v>
      </c>
      <c r="AA1512" s="2"/>
      <c r="AB1512" s="175">
        <v>-54723.468549817509</v>
      </c>
      <c r="AC1512" s="175">
        <v>-177401.26576231886</v>
      </c>
      <c r="AD1512" s="175">
        <v>-150226.47815209487</v>
      </c>
      <c r="AE1512" s="175">
        <v>-172910.78815747867</v>
      </c>
    </row>
    <row r="1513" spans="1:31">
      <c r="A1513" s="1">
        <v>1506</v>
      </c>
      <c r="B1513" s="176">
        <f>'T Revenue'!B1510-'Year 0'!G$8+'Year 0'!G$122</f>
        <v>4487.71079934109</v>
      </c>
      <c r="C1513" s="176">
        <f>'T Revenue'!C1510-'Revenue Requirement'!C$4+'Revenue Requirement'!C$33</f>
        <v>245509.91145126172</v>
      </c>
      <c r="D1513" s="176">
        <f>'T Revenue'!D1510-'Revenue Requirement'!D$4+'Revenue Requirement'!D$33</f>
        <v>170962.9553360662</v>
      </c>
      <c r="E1513" s="176">
        <f>'T Revenue'!E1510-'Revenue Requirement'!E$4+'Revenue Requirement'!E$33</f>
        <v>136567.42105061607</v>
      </c>
      <c r="G1513" s="179" t="e">
        <f ca="1"/>
        <v>#NAME?</v>
      </c>
      <c r="H1513" s="179" t="e">
        <f ca="1"/>
        <v>#NAME?</v>
      </c>
      <c r="I1513" s="179" t="e">
        <f ca="1"/>
        <v>#NAME?</v>
      </c>
      <c r="J1513" s="179" t="e">
        <f ca="1"/>
        <v>#NAME?</v>
      </c>
      <c r="L1513" s="175">
        <f>NR_to_Cash!C$9</f>
        <v>-54723.468549817509</v>
      </c>
      <c r="M1513" s="175">
        <f>NR_to_Cash!D$9</f>
        <v>-177401.26576231886</v>
      </c>
      <c r="N1513" s="175">
        <f>NR_to_Cash!E$9</f>
        <v>-150226.47815209487</v>
      </c>
      <c r="O1513" s="175">
        <f>NR_to_Cash!F$9</f>
        <v>-172910.78815747867</v>
      </c>
      <c r="Q1513" s="1">
        <v>1506</v>
      </c>
      <c r="R1513" s="176">
        <v>4487.71079934109</v>
      </c>
      <c r="S1513" s="176">
        <v>245509.91145126172</v>
      </c>
      <c r="T1513" s="176">
        <v>170962.9553360662</v>
      </c>
      <c r="U1513" s="176">
        <v>136567.42105061607</v>
      </c>
      <c r="V1513" s="2"/>
      <c r="W1513" s="176">
        <v>-19449.311644444591</v>
      </c>
      <c r="X1513" s="176">
        <v>-26010.288887166884</v>
      </c>
      <c r="Y1513" s="176">
        <v>-22866.492967416998</v>
      </c>
      <c r="Z1513" s="176">
        <v>-38104.137380626518</v>
      </c>
      <c r="AA1513" s="2"/>
      <c r="AB1513" s="175">
        <v>-54723.468549817509</v>
      </c>
      <c r="AC1513" s="175">
        <v>-177401.26576231886</v>
      </c>
      <c r="AD1513" s="175">
        <v>-150226.47815209487</v>
      </c>
      <c r="AE1513" s="175">
        <v>-172910.78815747867</v>
      </c>
    </row>
    <row r="1514" spans="1:31">
      <c r="A1514" s="1">
        <v>1507</v>
      </c>
      <c r="B1514" s="176">
        <f>'T Revenue'!B1511-'Year 0'!G$8+'Year 0'!G$122</f>
        <v>7674.0767718779389</v>
      </c>
      <c r="C1514" s="176">
        <f>'T Revenue'!C1511-'Revenue Requirement'!C$4+'Revenue Requirement'!C$33</f>
        <v>250630.31416284037</v>
      </c>
      <c r="D1514" s="176">
        <f>'T Revenue'!D1511-'Revenue Requirement'!D$4+'Revenue Requirement'!D$33</f>
        <v>168029.2291047296</v>
      </c>
      <c r="E1514" s="176">
        <f>'T Revenue'!E1511-'Revenue Requirement'!E$4+'Revenue Requirement'!E$33</f>
        <v>115076.5451799836</v>
      </c>
      <c r="G1514" s="179" t="e">
        <f ca="1"/>
        <v>#NAME?</v>
      </c>
      <c r="H1514" s="179" t="e">
        <f ca="1"/>
        <v>#NAME?</v>
      </c>
      <c r="I1514" s="179" t="e">
        <f ca="1"/>
        <v>#NAME?</v>
      </c>
      <c r="J1514" s="179" t="e">
        <f ca="1"/>
        <v>#NAME?</v>
      </c>
      <c r="L1514" s="175">
        <f>NR_to_Cash!C$9</f>
        <v>-54723.468549817509</v>
      </c>
      <c r="M1514" s="175">
        <f>NR_to_Cash!D$9</f>
        <v>-177401.26576231886</v>
      </c>
      <c r="N1514" s="175">
        <f>NR_to_Cash!E$9</f>
        <v>-150226.47815209487</v>
      </c>
      <c r="O1514" s="175">
        <f>NR_to_Cash!F$9</f>
        <v>-172910.78815747867</v>
      </c>
      <c r="Q1514" s="1">
        <v>1507</v>
      </c>
      <c r="R1514" s="176">
        <v>7674.0767718779389</v>
      </c>
      <c r="S1514" s="176">
        <v>250630.31416284037</v>
      </c>
      <c r="T1514" s="176">
        <v>168029.2291047296</v>
      </c>
      <c r="U1514" s="176">
        <v>115076.5451799836</v>
      </c>
      <c r="V1514" s="2"/>
      <c r="W1514" s="176">
        <v>5031.6390815710183</v>
      </c>
      <c r="X1514" s="176">
        <v>-54793.379159628879</v>
      </c>
      <c r="Y1514" s="176">
        <v>-33491.027194738854</v>
      </c>
      <c r="Z1514" s="176">
        <v>-32751.057957373094</v>
      </c>
      <c r="AA1514" s="2"/>
      <c r="AB1514" s="175">
        <v>-54723.468549817509</v>
      </c>
      <c r="AC1514" s="175">
        <v>-177401.26576231886</v>
      </c>
      <c r="AD1514" s="175">
        <v>-150226.47815209487</v>
      </c>
      <c r="AE1514" s="175">
        <v>-172910.78815747867</v>
      </c>
    </row>
    <row r="1515" spans="1:31">
      <c r="A1515" s="1">
        <v>1508</v>
      </c>
      <c r="B1515" s="176">
        <f>'T Revenue'!B1512-'Year 0'!G$8+'Year 0'!G$122</f>
        <v>-9777.1726345669013</v>
      </c>
      <c r="C1515" s="176">
        <f>'T Revenue'!C1512-'Revenue Requirement'!C$4+'Revenue Requirement'!C$33</f>
        <v>209896.38116644137</v>
      </c>
      <c r="D1515" s="176">
        <f>'T Revenue'!D1512-'Revenue Requirement'!D$4+'Revenue Requirement'!D$33</f>
        <v>159880.1591911884</v>
      </c>
      <c r="E1515" s="176">
        <f>'T Revenue'!E1512-'Revenue Requirement'!E$4+'Revenue Requirement'!E$33</f>
        <v>123031.74566416838</v>
      </c>
      <c r="G1515" s="179" t="e">
        <f ca="1"/>
        <v>#NAME?</v>
      </c>
      <c r="H1515" s="179" t="e">
        <f ca="1"/>
        <v>#NAME?</v>
      </c>
      <c r="I1515" s="179" t="e">
        <f ca="1"/>
        <v>#NAME?</v>
      </c>
      <c r="J1515" s="179" t="e">
        <f ca="1"/>
        <v>#NAME?</v>
      </c>
      <c r="L1515" s="175">
        <f>NR_to_Cash!C$9</f>
        <v>-54723.468549817509</v>
      </c>
      <c r="M1515" s="175">
        <f>NR_to_Cash!D$9</f>
        <v>-177401.26576231886</v>
      </c>
      <c r="N1515" s="175">
        <f>NR_to_Cash!E$9</f>
        <v>-150226.47815209487</v>
      </c>
      <c r="O1515" s="175">
        <f>NR_to_Cash!F$9</f>
        <v>-172910.78815747867</v>
      </c>
      <c r="Q1515" s="1">
        <v>1508</v>
      </c>
      <c r="R1515" s="176">
        <v>-9777.1726345669013</v>
      </c>
      <c r="S1515" s="176">
        <v>209896.38116644137</v>
      </c>
      <c r="T1515" s="176">
        <v>159880.1591911884</v>
      </c>
      <c r="U1515" s="176">
        <v>123031.74566416838</v>
      </c>
      <c r="V1515" s="2"/>
      <c r="W1515" s="176">
        <v>-40217.764938773238</v>
      </c>
      <c r="X1515" s="176">
        <v>-38567.548537741648</v>
      </c>
      <c r="Y1515" s="176">
        <v>7094.9324701246805</v>
      </c>
      <c r="Z1515" s="176">
        <v>-31311.150281683542</v>
      </c>
      <c r="AA1515" s="2"/>
      <c r="AB1515" s="175">
        <v>-54723.468549817509</v>
      </c>
      <c r="AC1515" s="175">
        <v>-177401.26576231886</v>
      </c>
      <c r="AD1515" s="175">
        <v>-150226.47815209487</v>
      </c>
      <c r="AE1515" s="175">
        <v>-172910.78815747867</v>
      </c>
    </row>
    <row r="1516" spans="1:31">
      <c r="A1516" s="1">
        <v>1509</v>
      </c>
      <c r="B1516" s="176">
        <f>'T Revenue'!B1513-'Year 0'!G$8+'Year 0'!G$122</f>
        <v>-11139.771201411728</v>
      </c>
      <c r="C1516" s="176">
        <f>'T Revenue'!C1513-'Revenue Requirement'!C$4+'Revenue Requirement'!C$33</f>
        <v>257773.05621802504</v>
      </c>
      <c r="D1516" s="176">
        <f>'T Revenue'!D1513-'Revenue Requirement'!D$4+'Revenue Requirement'!D$33</f>
        <v>182943.99093141058</v>
      </c>
      <c r="E1516" s="176">
        <f>'T Revenue'!E1513-'Revenue Requirement'!E$4+'Revenue Requirement'!E$33</f>
        <v>135421.85777234775</v>
      </c>
      <c r="G1516" s="179" t="e">
        <f ca="1"/>
        <v>#NAME?</v>
      </c>
      <c r="H1516" s="179" t="e">
        <f ca="1"/>
        <v>#NAME?</v>
      </c>
      <c r="I1516" s="179" t="e">
        <f ca="1"/>
        <v>#NAME?</v>
      </c>
      <c r="J1516" s="179" t="e">
        <f ca="1"/>
        <v>#NAME?</v>
      </c>
      <c r="L1516" s="175">
        <f>NR_to_Cash!C$9</f>
        <v>-54723.468549817509</v>
      </c>
      <c r="M1516" s="175">
        <f>NR_to_Cash!D$9</f>
        <v>-177401.26576231886</v>
      </c>
      <c r="N1516" s="175">
        <f>NR_to_Cash!E$9</f>
        <v>-150226.47815209487</v>
      </c>
      <c r="O1516" s="175">
        <f>NR_to_Cash!F$9</f>
        <v>-172910.78815747867</v>
      </c>
      <c r="Q1516" s="1">
        <v>1509</v>
      </c>
      <c r="R1516" s="176">
        <v>-11139.771201411728</v>
      </c>
      <c r="S1516" s="176">
        <v>257773.05621802504</v>
      </c>
      <c r="T1516" s="176">
        <v>182943.99093141058</v>
      </c>
      <c r="U1516" s="176">
        <v>135421.85777234775</v>
      </c>
      <c r="V1516" s="2"/>
      <c r="W1516" s="176">
        <v>-22498.029606202268</v>
      </c>
      <c r="X1516" s="176">
        <v>-1359.400412225863</v>
      </c>
      <c r="Y1516" s="176">
        <v>-28291.061298783403</v>
      </c>
      <c r="Z1516" s="176">
        <v>-15515.081549032126</v>
      </c>
      <c r="AA1516" s="2"/>
      <c r="AB1516" s="175">
        <v>-54723.468549817509</v>
      </c>
      <c r="AC1516" s="175">
        <v>-177401.26576231886</v>
      </c>
      <c r="AD1516" s="175">
        <v>-150226.47815209487</v>
      </c>
      <c r="AE1516" s="175">
        <v>-172910.78815747867</v>
      </c>
    </row>
    <row r="1517" spans="1:31">
      <c r="A1517" s="1">
        <v>1510</v>
      </c>
      <c r="B1517" s="176">
        <f>'T Revenue'!B1514-'Year 0'!G$8+'Year 0'!G$122</f>
        <v>8832.0006673217285</v>
      </c>
      <c r="C1517" s="176">
        <f>'T Revenue'!C1514-'Revenue Requirement'!C$4+'Revenue Requirement'!C$33</f>
        <v>244144.19459095923</v>
      </c>
      <c r="D1517" s="176">
        <f>'T Revenue'!D1514-'Revenue Requirement'!D$4+'Revenue Requirement'!D$33</f>
        <v>157043.77174204146</v>
      </c>
      <c r="E1517" s="176">
        <f>'T Revenue'!E1514-'Revenue Requirement'!E$4+'Revenue Requirement'!E$33</f>
        <v>91254.810213534627</v>
      </c>
      <c r="G1517" s="179" t="e">
        <f ca="1"/>
        <v>#NAME?</v>
      </c>
      <c r="H1517" s="179" t="e">
        <f ca="1"/>
        <v>#NAME?</v>
      </c>
      <c r="I1517" s="179" t="e">
        <f ca="1"/>
        <v>#NAME?</v>
      </c>
      <c r="J1517" s="179" t="e">
        <f ca="1"/>
        <v>#NAME?</v>
      </c>
      <c r="L1517" s="175">
        <f>NR_to_Cash!C$9</f>
        <v>-54723.468549817509</v>
      </c>
      <c r="M1517" s="175">
        <f>NR_to_Cash!D$9</f>
        <v>-177401.26576231886</v>
      </c>
      <c r="N1517" s="175">
        <f>NR_to_Cash!E$9</f>
        <v>-150226.47815209487</v>
      </c>
      <c r="O1517" s="175">
        <f>NR_to_Cash!F$9</f>
        <v>-172910.78815747867</v>
      </c>
      <c r="Q1517" s="1">
        <v>1510</v>
      </c>
      <c r="R1517" s="176">
        <v>8832.0006673217285</v>
      </c>
      <c r="S1517" s="176">
        <v>244144.19459095923</v>
      </c>
      <c r="T1517" s="176">
        <v>157043.77174204146</v>
      </c>
      <c r="U1517" s="176">
        <v>91254.810213534627</v>
      </c>
      <c r="V1517" s="2"/>
      <c r="W1517" s="176">
        <v>-51385.050219777855</v>
      </c>
      <c r="X1517" s="176">
        <v>-9455.568656868767</v>
      </c>
      <c r="Y1517" s="176">
        <v>-33172.714073939016</v>
      </c>
      <c r="Z1517" s="176">
        <v>-6040.504356989637</v>
      </c>
      <c r="AA1517" s="2"/>
      <c r="AB1517" s="175">
        <v>-54723.468549817509</v>
      </c>
      <c r="AC1517" s="175">
        <v>-177401.26576231886</v>
      </c>
      <c r="AD1517" s="175">
        <v>-150226.47815209487</v>
      </c>
      <c r="AE1517" s="175">
        <v>-172910.78815747867</v>
      </c>
    </row>
    <row r="1518" spans="1:31">
      <c r="A1518" s="1">
        <v>1511</v>
      </c>
      <c r="B1518" s="176">
        <f>'T Revenue'!B1515-'Year 0'!G$8+'Year 0'!G$122</f>
        <v>4748.1404434812721</v>
      </c>
      <c r="C1518" s="176">
        <f>'T Revenue'!C1515-'Revenue Requirement'!C$4+'Revenue Requirement'!C$33</f>
        <v>253954.48990400392</v>
      </c>
      <c r="D1518" s="176">
        <f>'T Revenue'!D1515-'Revenue Requirement'!D$4+'Revenue Requirement'!D$33</f>
        <v>166672.10733591276</v>
      </c>
      <c r="E1518" s="176">
        <f>'T Revenue'!E1515-'Revenue Requirement'!E$4+'Revenue Requirement'!E$33</f>
        <v>110368.4121473236</v>
      </c>
      <c r="G1518" s="179" t="e">
        <f ca="1"/>
        <v>#NAME?</v>
      </c>
      <c r="H1518" s="179" t="e">
        <f ca="1"/>
        <v>#NAME?</v>
      </c>
      <c r="I1518" s="179" t="e">
        <f ca="1"/>
        <v>#NAME?</v>
      </c>
      <c r="J1518" s="179" t="e">
        <f ca="1"/>
        <v>#NAME?</v>
      </c>
      <c r="L1518" s="175">
        <f>NR_to_Cash!C$9</f>
        <v>-54723.468549817509</v>
      </c>
      <c r="M1518" s="175">
        <f>NR_to_Cash!D$9</f>
        <v>-177401.26576231886</v>
      </c>
      <c r="N1518" s="175">
        <f>NR_to_Cash!E$9</f>
        <v>-150226.47815209487</v>
      </c>
      <c r="O1518" s="175">
        <f>NR_to_Cash!F$9</f>
        <v>-172910.78815747867</v>
      </c>
      <c r="Q1518" s="1">
        <v>1511</v>
      </c>
      <c r="R1518" s="176">
        <v>4748.1404434812721</v>
      </c>
      <c r="S1518" s="176">
        <v>253954.48990400392</v>
      </c>
      <c r="T1518" s="176">
        <v>166672.10733591276</v>
      </c>
      <c r="U1518" s="176">
        <v>110368.4121473236</v>
      </c>
      <c r="V1518" s="2"/>
      <c r="W1518" s="176">
        <v>20424.626949082944</v>
      </c>
      <c r="X1518" s="176">
        <v>-11105.093284175964</v>
      </c>
      <c r="Y1518" s="176">
        <v>-13598.129980297992</v>
      </c>
      <c r="Z1518" s="176">
        <v>-40589.087099583121</v>
      </c>
      <c r="AA1518" s="2"/>
      <c r="AB1518" s="175">
        <v>-54723.468549817509</v>
      </c>
      <c r="AC1518" s="175">
        <v>-177401.26576231886</v>
      </c>
      <c r="AD1518" s="175">
        <v>-150226.47815209487</v>
      </c>
      <c r="AE1518" s="175">
        <v>-172910.78815747867</v>
      </c>
    </row>
    <row r="1519" spans="1:31">
      <c r="A1519" s="1">
        <v>1512</v>
      </c>
      <c r="B1519" s="176">
        <f>'T Revenue'!B1516-'Year 0'!G$8+'Year 0'!G$122</f>
        <v>-5334.7139099263586</v>
      </c>
      <c r="C1519" s="176">
        <f>'T Revenue'!C1516-'Revenue Requirement'!C$4+'Revenue Requirement'!C$33</f>
        <v>228997.02682332764</v>
      </c>
      <c r="D1519" s="176">
        <f>'T Revenue'!D1516-'Revenue Requirement'!D$4+'Revenue Requirement'!D$33</f>
        <v>145143.74442067253</v>
      </c>
      <c r="E1519" s="176">
        <f>'T Revenue'!E1516-'Revenue Requirement'!E$4+'Revenue Requirement'!E$33</f>
        <v>71171.134203331778</v>
      </c>
      <c r="G1519" s="179" t="e">
        <f ca="1"/>
        <v>#NAME?</v>
      </c>
      <c r="H1519" s="179" t="e">
        <f ca="1"/>
        <v>#NAME?</v>
      </c>
      <c r="I1519" s="179" t="e">
        <f ca="1"/>
        <v>#NAME?</v>
      </c>
      <c r="J1519" s="179" t="e">
        <f ca="1"/>
        <v>#NAME?</v>
      </c>
      <c r="L1519" s="175">
        <f>NR_to_Cash!C$9</f>
        <v>-54723.468549817509</v>
      </c>
      <c r="M1519" s="175">
        <f>NR_to_Cash!D$9</f>
        <v>-177401.26576231886</v>
      </c>
      <c r="N1519" s="175">
        <f>NR_to_Cash!E$9</f>
        <v>-150226.47815209487</v>
      </c>
      <c r="O1519" s="175">
        <f>NR_to_Cash!F$9</f>
        <v>-172910.78815747867</v>
      </c>
      <c r="Q1519" s="1">
        <v>1512</v>
      </c>
      <c r="R1519" s="176">
        <v>-5334.7139099263586</v>
      </c>
      <c r="S1519" s="176">
        <v>228997.02682332764</v>
      </c>
      <c r="T1519" s="176">
        <v>145143.74442067253</v>
      </c>
      <c r="U1519" s="176">
        <v>71171.134203331778</v>
      </c>
      <c r="V1519" s="2"/>
      <c r="W1519" s="176">
        <v>-24382.363890810288</v>
      </c>
      <c r="X1519" s="176">
        <v>-23330.715725313639</v>
      </c>
      <c r="Y1519" s="176">
        <v>-56164.673509119544</v>
      </c>
      <c r="Z1519" s="176">
        <v>-34876.362298288615</v>
      </c>
      <c r="AA1519" s="2"/>
      <c r="AB1519" s="175">
        <v>-54723.468549817509</v>
      </c>
      <c r="AC1519" s="175">
        <v>-177401.26576231886</v>
      </c>
      <c r="AD1519" s="175">
        <v>-150226.47815209487</v>
      </c>
      <c r="AE1519" s="175">
        <v>-172910.78815747867</v>
      </c>
    </row>
    <row r="1520" spans="1:31">
      <c r="A1520" s="1">
        <v>1513</v>
      </c>
      <c r="B1520" s="176">
        <f>'T Revenue'!B1517-'Year 0'!G$8+'Year 0'!G$122</f>
        <v>-5642.4116699111182</v>
      </c>
      <c r="C1520" s="176">
        <f>'T Revenue'!C1517-'Revenue Requirement'!C$4+'Revenue Requirement'!C$33</f>
        <v>224021.66241030348</v>
      </c>
      <c r="D1520" s="176">
        <f>'T Revenue'!D1517-'Revenue Requirement'!D$4+'Revenue Requirement'!D$33</f>
        <v>111673.04258835595</v>
      </c>
      <c r="E1520" s="176">
        <f>'T Revenue'!E1517-'Revenue Requirement'!E$4+'Revenue Requirement'!E$33</f>
        <v>95230.704506718088</v>
      </c>
      <c r="G1520" s="179" t="e">
        <f ca="1"/>
        <v>#NAME?</v>
      </c>
      <c r="H1520" s="179" t="e">
        <f ca="1"/>
        <v>#NAME?</v>
      </c>
      <c r="I1520" s="179" t="e">
        <f ca="1"/>
        <v>#NAME?</v>
      </c>
      <c r="J1520" s="179" t="e">
        <f ca="1"/>
        <v>#NAME?</v>
      </c>
      <c r="L1520" s="175">
        <f>NR_to_Cash!C$9</f>
        <v>-54723.468549817509</v>
      </c>
      <c r="M1520" s="175">
        <f>NR_to_Cash!D$9</f>
        <v>-177401.26576231886</v>
      </c>
      <c r="N1520" s="175">
        <f>NR_to_Cash!E$9</f>
        <v>-150226.47815209487</v>
      </c>
      <c r="O1520" s="175">
        <f>NR_to_Cash!F$9</f>
        <v>-172910.78815747867</v>
      </c>
      <c r="Q1520" s="1">
        <v>1513</v>
      </c>
      <c r="R1520" s="176">
        <v>-5642.4116699111182</v>
      </c>
      <c r="S1520" s="176">
        <v>224021.66241030348</v>
      </c>
      <c r="T1520" s="176">
        <v>111673.04258835595</v>
      </c>
      <c r="U1520" s="176">
        <v>95230.704506718088</v>
      </c>
      <c r="V1520" s="2"/>
      <c r="W1520" s="176">
        <v>24240.906547961175</v>
      </c>
      <c r="X1520" s="176">
        <v>-12202.298933973769</v>
      </c>
      <c r="Y1520" s="176">
        <v>-38808.603790436639</v>
      </c>
      <c r="Z1520" s="176">
        <v>-20413.461091277888</v>
      </c>
      <c r="AA1520" s="2"/>
      <c r="AB1520" s="175">
        <v>-54723.468549817509</v>
      </c>
      <c r="AC1520" s="175">
        <v>-177401.26576231886</v>
      </c>
      <c r="AD1520" s="175">
        <v>-150226.47815209487</v>
      </c>
      <c r="AE1520" s="175">
        <v>-172910.78815747867</v>
      </c>
    </row>
    <row r="1521" spans="1:31">
      <c r="A1521" s="1">
        <v>1514</v>
      </c>
      <c r="B1521" s="176">
        <f>'T Revenue'!B1518-'Year 0'!G$8+'Year 0'!G$122</f>
        <v>-21672.372204220621</v>
      </c>
      <c r="C1521" s="176">
        <f>'T Revenue'!C1518-'Revenue Requirement'!C$4+'Revenue Requirement'!C$33</f>
        <v>219880.54661964485</v>
      </c>
      <c r="D1521" s="176">
        <f>'T Revenue'!D1518-'Revenue Requirement'!D$4+'Revenue Requirement'!D$33</f>
        <v>123953.89627258061</v>
      </c>
      <c r="E1521" s="176">
        <f>'T Revenue'!E1518-'Revenue Requirement'!E$4+'Revenue Requirement'!E$33</f>
        <v>138869.86653461051</v>
      </c>
      <c r="G1521" s="179" t="e">
        <f ca="1"/>
        <v>#NAME?</v>
      </c>
      <c r="H1521" s="179" t="e">
        <f ca="1"/>
        <v>#NAME?</v>
      </c>
      <c r="I1521" s="179" t="e">
        <f ca="1"/>
        <v>#NAME?</v>
      </c>
      <c r="J1521" s="179" t="e">
        <f ca="1"/>
        <v>#NAME?</v>
      </c>
      <c r="L1521" s="175">
        <f>NR_to_Cash!C$9</f>
        <v>-54723.468549817509</v>
      </c>
      <c r="M1521" s="175">
        <f>NR_to_Cash!D$9</f>
        <v>-177401.26576231886</v>
      </c>
      <c r="N1521" s="175">
        <f>NR_to_Cash!E$9</f>
        <v>-150226.47815209487</v>
      </c>
      <c r="O1521" s="175">
        <f>NR_to_Cash!F$9</f>
        <v>-172910.78815747867</v>
      </c>
      <c r="Q1521" s="1">
        <v>1514</v>
      </c>
      <c r="R1521" s="176">
        <v>-21672.372204220621</v>
      </c>
      <c r="S1521" s="176">
        <v>219880.54661964485</v>
      </c>
      <c r="T1521" s="176">
        <v>123953.89627258061</v>
      </c>
      <c r="U1521" s="176">
        <v>138869.86653461051</v>
      </c>
      <c r="V1521" s="2"/>
      <c r="W1521" s="176">
        <v>-23835.035917823901</v>
      </c>
      <c r="X1521" s="176">
        <v>-19904.861732221674</v>
      </c>
      <c r="Y1521" s="176">
        <v>8131.8232599555049</v>
      </c>
      <c r="Z1521" s="176">
        <v>-56179.631647262489</v>
      </c>
      <c r="AA1521" s="2"/>
      <c r="AB1521" s="175">
        <v>-54723.468549817509</v>
      </c>
      <c r="AC1521" s="175">
        <v>-177401.26576231886</v>
      </c>
      <c r="AD1521" s="175">
        <v>-150226.47815209487</v>
      </c>
      <c r="AE1521" s="175">
        <v>-172910.78815747867</v>
      </c>
    </row>
    <row r="1522" spans="1:31">
      <c r="A1522" s="1">
        <v>1515</v>
      </c>
      <c r="B1522" s="176">
        <f>'T Revenue'!B1519-'Year 0'!G$8+'Year 0'!G$122</f>
        <v>2924.2884037357289</v>
      </c>
      <c r="C1522" s="176">
        <f>'T Revenue'!C1519-'Revenue Requirement'!C$4+'Revenue Requirement'!C$33</f>
        <v>245009.00637323037</v>
      </c>
      <c r="D1522" s="176">
        <f>'T Revenue'!D1519-'Revenue Requirement'!D$4+'Revenue Requirement'!D$33</f>
        <v>171551.09503695206</v>
      </c>
      <c r="E1522" s="176">
        <f>'T Revenue'!E1519-'Revenue Requirement'!E$4+'Revenue Requirement'!E$33</f>
        <v>144435.72448032023</v>
      </c>
      <c r="G1522" s="179" t="e">
        <f ca="1"/>
        <v>#NAME?</v>
      </c>
      <c r="H1522" s="179" t="e">
        <f ca="1"/>
        <v>#NAME?</v>
      </c>
      <c r="I1522" s="179" t="e">
        <f ca="1"/>
        <v>#NAME?</v>
      </c>
      <c r="J1522" s="179" t="e">
        <f ca="1"/>
        <v>#NAME?</v>
      </c>
      <c r="L1522" s="175">
        <f>NR_to_Cash!C$9</f>
        <v>-54723.468549817509</v>
      </c>
      <c r="M1522" s="175">
        <f>NR_to_Cash!D$9</f>
        <v>-177401.26576231886</v>
      </c>
      <c r="N1522" s="175">
        <f>NR_to_Cash!E$9</f>
        <v>-150226.47815209487</v>
      </c>
      <c r="O1522" s="175">
        <f>NR_to_Cash!F$9</f>
        <v>-172910.78815747867</v>
      </c>
      <c r="Q1522" s="1">
        <v>1515</v>
      </c>
      <c r="R1522" s="176">
        <v>2924.2884037357289</v>
      </c>
      <c r="S1522" s="176">
        <v>245009.00637323037</v>
      </c>
      <c r="T1522" s="176">
        <v>171551.09503695206</v>
      </c>
      <c r="U1522" s="176">
        <v>144435.72448032023</v>
      </c>
      <c r="V1522" s="2"/>
      <c r="W1522" s="176">
        <v>-50544.965085245902</v>
      </c>
      <c r="X1522" s="176">
        <v>-62376.408626863267</v>
      </c>
      <c r="Y1522" s="176">
        <v>12293.197687574895</v>
      </c>
      <c r="Z1522" s="176">
        <v>-21004.495388113661</v>
      </c>
      <c r="AA1522" s="2"/>
      <c r="AB1522" s="175">
        <v>-54723.468549817509</v>
      </c>
      <c r="AC1522" s="175">
        <v>-177401.26576231886</v>
      </c>
      <c r="AD1522" s="175">
        <v>-150226.47815209487</v>
      </c>
      <c r="AE1522" s="175">
        <v>-172910.78815747867</v>
      </c>
    </row>
    <row r="1523" spans="1:31">
      <c r="A1523" s="1">
        <v>1516</v>
      </c>
      <c r="B1523" s="176">
        <f>'T Revenue'!B1520-'Year 0'!G$8+'Year 0'!G$122</f>
        <v>-9542.1657540444285</v>
      </c>
      <c r="C1523" s="176">
        <f>'T Revenue'!C1520-'Revenue Requirement'!C$4+'Revenue Requirement'!C$33</f>
        <v>256107.55961912195</v>
      </c>
      <c r="D1523" s="176">
        <f>'T Revenue'!D1520-'Revenue Requirement'!D$4+'Revenue Requirement'!D$33</f>
        <v>183942.40425665979</v>
      </c>
      <c r="E1523" s="176">
        <f>'T Revenue'!E1520-'Revenue Requirement'!E$4+'Revenue Requirement'!E$33</f>
        <v>116194.25937432493</v>
      </c>
      <c r="G1523" s="179" t="e">
        <f ca="1"/>
        <v>#NAME?</v>
      </c>
      <c r="H1523" s="179" t="e">
        <f ca="1"/>
        <v>#NAME?</v>
      </c>
      <c r="I1523" s="179" t="e">
        <f ca="1"/>
        <v>#NAME?</v>
      </c>
      <c r="J1523" s="179" t="e">
        <f ca="1"/>
        <v>#NAME?</v>
      </c>
      <c r="L1523" s="175">
        <f>NR_to_Cash!C$9</f>
        <v>-54723.468549817509</v>
      </c>
      <c r="M1523" s="175">
        <f>NR_to_Cash!D$9</f>
        <v>-177401.26576231886</v>
      </c>
      <c r="N1523" s="175">
        <f>NR_to_Cash!E$9</f>
        <v>-150226.47815209487</v>
      </c>
      <c r="O1523" s="175">
        <f>NR_to_Cash!F$9</f>
        <v>-172910.78815747867</v>
      </c>
      <c r="Q1523" s="1">
        <v>1516</v>
      </c>
      <c r="R1523" s="176">
        <v>-9542.1657540444285</v>
      </c>
      <c r="S1523" s="176">
        <v>256107.55961912195</v>
      </c>
      <c r="T1523" s="176">
        <v>183942.40425665979</v>
      </c>
      <c r="U1523" s="176">
        <v>116194.25937432493</v>
      </c>
      <c r="V1523" s="2"/>
      <c r="W1523" s="176">
        <v>-42725.39606401429</v>
      </c>
      <c r="X1523" s="176">
        <v>-25712.779620966176</v>
      </c>
      <c r="Y1523" s="176">
        <v>-34394.686443184968</v>
      </c>
      <c r="Z1523" s="176">
        <v>-30996.138776753796</v>
      </c>
      <c r="AA1523" s="2"/>
      <c r="AB1523" s="175">
        <v>-54723.468549817509</v>
      </c>
      <c r="AC1523" s="175">
        <v>-177401.26576231886</v>
      </c>
      <c r="AD1523" s="175">
        <v>-150226.47815209487</v>
      </c>
      <c r="AE1523" s="175">
        <v>-172910.78815747867</v>
      </c>
    </row>
    <row r="1524" spans="1:31">
      <c r="A1524" s="1">
        <v>1517</v>
      </c>
      <c r="B1524" s="176">
        <f>'T Revenue'!B1521-'Year 0'!G$8+'Year 0'!G$122</f>
        <v>29123.980053754058</v>
      </c>
      <c r="C1524" s="176">
        <f>'T Revenue'!C1521-'Revenue Requirement'!C$4+'Revenue Requirement'!C$33</f>
        <v>291801.95054514683</v>
      </c>
      <c r="D1524" s="176">
        <f>'T Revenue'!D1521-'Revenue Requirement'!D$4+'Revenue Requirement'!D$33</f>
        <v>194746.37917134631</v>
      </c>
      <c r="E1524" s="176">
        <f>'T Revenue'!E1521-'Revenue Requirement'!E$4+'Revenue Requirement'!E$33</f>
        <v>143684.73287257296</v>
      </c>
      <c r="G1524" s="179" t="e">
        <f ca="1"/>
        <v>#NAME?</v>
      </c>
      <c r="H1524" s="179" t="e">
        <f ca="1"/>
        <v>#NAME?</v>
      </c>
      <c r="I1524" s="179" t="e">
        <f ca="1"/>
        <v>#NAME?</v>
      </c>
      <c r="J1524" s="179" t="e">
        <f ca="1"/>
        <v>#NAME?</v>
      </c>
      <c r="L1524" s="175">
        <f>NR_to_Cash!C$9</f>
        <v>-54723.468549817509</v>
      </c>
      <c r="M1524" s="175">
        <f>NR_to_Cash!D$9</f>
        <v>-177401.26576231886</v>
      </c>
      <c r="N1524" s="175">
        <f>NR_to_Cash!E$9</f>
        <v>-150226.47815209487</v>
      </c>
      <c r="O1524" s="175">
        <f>NR_to_Cash!F$9</f>
        <v>-172910.78815747867</v>
      </c>
      <c r="Q1524" s="1">
        <v>1517</v>
      </c>
      <c r="R1524" s="176">
        <v>29123.980053754058</v>
      </c>
      <c r="S1524" s="176">
        <v>291801.95054514683</v>
      </c>
      <c r="T1524" s="176">
        <v>194746.37917134631</v>
      </c>
      <c r="U1524" s="176">
        <v>143684.73287257296</v>
      </c>
      <c r="V1524" s="2"/>
      <c r="W1524" s="176">
        <v>-4037.9470865548356</v>
      </c>
      <c r="X1524" s="176">
        <v>-27743.632059663301</v>
      </c>
      <c r="Y1524" s="176">
        <v>19500.479404439917</v>
      </c>
      <c r="Z1524" s="176">
        <v>-4467.2652335586026</v>
      </c>
      <c r="AA1524" s="2"/>
      <c r="AB1524" s="175">
        <v>-54723.468549817509</v>
      </c>
      <c r="AC1524" s="175">
        <v>-177401.26576231886</v>
      </c>
      <c r="AD1524" s="175">
        <v>-150226.47815209487</v>
      </c>
      <c r="AE1524" s="175">
        <v>-172910.78815747867</v>
      </c>
    </row>
    <row r="1525" spans="1:31">
      <c r="A1525" s="1">
        <v>1518</v>
      </c>
      <c r="B1525" s="176">
        <f>'T Revenue'!B1522-'Year 0'!G$8+'Year 0'!G$122</f>
        <v>-9200.6083192236256</v>
      </c>
      <c r="C1525" s="176">
        <f>'T Revenue'!C1522-'Revenue Requirement'!C$4+'Revenue Requirement'!C$33</f>
        <v>266872.71041061101</v>
      </c>
      <c r="D1525" s="176">
        <f>'T Revenue'!D1522-'Revenue Requirement'!D$4+'Revenue Requirement'!D$33</f>
        <v>153147.47820160398</v>
      </c>
      <c r="E1525" s="176">
        <f>'T Revenue'!E1522-'Revenue Requirement'!E$4+'Revenue Requirement'!E$33</f>
        <v>126329.5499700238</v>
      </c>
      <c r="G1525" s="179" t="e">
        <f ca="1"/>
        <v>#NAME?</v>
      </c>
      <c r="H1525" s="179" t="e">
        <f ca="1"/>
        <v>#NAME?</v>
      </c>
      <c r="I1525" s="179" t="e">
        <f ca="1"/>
        <v>#NAME?</v>
      </c>
      <c r="J1525" s="179" t="e">
        <f ca="1"/>
        <v>#NAME?</v>
      </c>
      <c r="L1525" s="175">
        <f>NR_to_Cash!C$9</f>
        <v>-54723.468549817509</v>
      </c>
      <c r="M1525" s="175">
        <f>NR_to_Cash!D$9</f>
        <v>-177401.26576231886</v>
      </c>
      <c r="N1525" s="175">
        <f>NR_to_Cash!E$9</f>
        <v>-150226.47815209487</v>
      </c>
      <c r="O1525" s="175">
        <f>NR_to_Cash!F$9</f>
        <v>-172910.78815747867</v>
      </c>
      <c r="Q1525" s="1">
        <v>1518</v>
      </c>
      <c r="R1525" s="176">
        <v>-9200.6083192236256</v>
      </c>
      <c r="S1525" s="176">
        <v>266872.71041061101</v>
      </c>
      <c r="T1525" s="176">
        <v>153147.47820160398</v>
      </c>
      <c r="U1525" s="176">
        <v>126329.5499700238</v>
      </c>
      <c r="V1525" s="2"/>
      <c r="W1525" s="176">
        <v>-11038.224050622433</v>
      </c>
      <c r="X1525" s="176">
        <v>-32340.436347966315</v>
      </c>
      <c r="Y1525" s="176">
        <v>15085.679803458275</v>
      </c>
      <c r="Z1525" s="176">
        <v>1736.7494432104286</v>
      </c>
      <c r="AA1525" s="2"/>
      <c r="AB1525" s="175">
        <v>-54723.468549817509</v>
      </c>
      <c r="AC1525" s="175">
        <v>-177401.26576231886</v>
      </c>
      <c r="AD1525" s="175">
        <v>-150226.47815209487</v>
      </c>
      <c r="AE1525" s="175">
        <v>-172910.78815747867</v>
      </c>
    </row>
    <row r="1526" spans="1:31">
      <c r="A1526" s="1">
        <v>1519</v>
      </c>
      <c r="B1526" s="176">
        <f>'T Revenue'!B1523-'Year 0'!G$8+'Year 0'!G$122</f>
        <v>-4545.9993802183308</v>
      </c>
      <c r="C1526" s="176">
        <f>'T Revenue'!C1523-'Revenue Requirement'!C$4+'Revenue Requirement'!C$33</f>
        <v>251997.83999750554</v>
      </c>
      <c r="D1526" s="176">
        <f>'T Revenue'!D1523-'Revenue Requirement'!D$4+'Revenue Requirement'!D$33</f>
        <v>126821.65844703629</v>
      </c>
      <c r="E1526" s="176">
        <f>'T Revenue'!E1523-'Revenue Requirement'!E$4+'Revenue Requirement'!E$33</f>
        <v>115003.74459732324</v>
      </c>
      <c r="G1526" s="179" t="e">
        <f ca="1"/>
        <v>#NAME?</v>
      </c>
      <c r="H1526" s="179" t="e">
        <f ca="1"/>
        <v>#NAME?</v>
      </c>
      <c r="I1526" s="179" t="e">
        <f ca="1"/>
        <v>#NAME?</v>
      </c>
      <c r="J1526" s="179" t="e">
        <f ca="1"/>
        <v>#NAME?</v>
      </c>
      <c r="L1526" s="175">
        <f>NR_to_Cash!C$9</f>
        <v>-54723.468549817509</v>
      </c>
      <c r="M1526" s="175">
        <f>NR_to_Cash!D$9</f>
        <v>-177401.26576231886</v>
      </c>
      <c r="N1526" s="175">
        <f>NR_to_Cash!E$9</f>
        <v>-150226.47815209487</v>
      </c>
      <c r="O1526" s="175">
        <f>NR_to_Cash!F$9</f>
        <v>-172910.78815747867</v>
      </c>
      <c r="Q1526" s="1">
        <v>1519</v>
      </c>
      <c r="R1526" s="176">
        <v>-4545.9993802183308</v>
      </c>
      <c r="S1526" s="176">
        <v>251997.83999750554</v>
      </c>
      <c r="T1526" s="176">
        <v>126821.65844703629</v>
      </c>
      <c r="U1526" s="176">
        <v>115003.74459732324</v>
      </c>
      <c r="V1526" s="2"/>
      <c r="W1526" s="176">
        <v>-9495.5597880283603</v>
      </c>
      <c r="X1526" s="176">
        <v>-36541.117772694211</v>
      </c>
      <c r="Y1526" s="176">
        <v>-32241.324172424152</v>
      </c>
      <c r="Z1526" s="176">
        <v>-23666.549315860029</v>
      </c>
      <c r="AA1526" s="2"/>
      <c r="AB1526" s="175">
        <v>-54723.468549817509</v>
      </c>
      <c r="AC1526" s="175">
        <v>-177401.26576231886</v>
      </c>
      <c r="AD1526" s="175">
        <v>-150226.47815209487</v>
      </c>
      <c r="AE1526" s="175">
        <v>-172910.78815747867</v>
      </c>
    </row>
    <row r="1527" spans="1:31">
      <c r="A1527" s="1">
        <v>1520</v>
      </c>
      <c r="B1527" s="176">
        <f>'T Revenue'!B1524-'Year 0'!G$8+'Year 0'!G$122</f>
        <v>-6099.4887692609336</v>
      </c>
      <c r="C1527" s="176">
        <f>'T Revenue'!C1524-'Revenue Requirement'!C$4+'Revenue Requirement'!C$33</f>
        <v>212890.25599041837</v>
      </c>
      <c r="D1527" s="176">
        <f>'T Revenue'!D1524-'Revenue Requirement'!D$4+'Revenue Requirement'!D$33</f>
        <v>145831.53866863297</v>
      </c>
      <c r="E1527" s="176">
        <f>'T Revenue'!E1524-'Revenue Requirement'!E$4+'Revenue Requirement'!E$33</f>
        <v>122969.09753745887</v>
      </c>
      <c r="G1527" s="179" t="e">
        <f ca="1"/>
        <v>#NAME?</v>
      </c>
      <c r="H1527" s="179" t="e">
        <f ca="1"/>
        <v>#NAME?</v>
      </c>
      <c r="I1527" s="179" t="e">
        <f ca="1"/>
        <v>#NAME?</v>
      </c>
      <c r="J1527" s="179" t="e">
        <f ca="1"/>
        <v>#NAME?</v>
      </c>
      <c r="L1527" s="175">
        <f>NR_to_Cash!C$9</f>
        <v>-54723.468549817509</v>
      </c>
      <c r="M1527" s="175">
        <f>NR_to_Cash!D$9</f>
        <v>-177401.26576231886</v>
      </c>
      <c r="N1527" s="175">
        <f>NR_to_Cash!E$9</f>
        <v>-150226.47815209487</v>
      </c>
      <c r="O1527" s="175">
        <f>NR_to_Cash!F$9</f>
        <v>-172910.78815747867</v>
      </c>
      <c r="Q1527" s="1">
        <v>1520</v>
      </c>
      <c r="R1527" s="176">
        <v>-6099.4887692609336</v>
      </c>
      <c r="S1527" s="176">
        <v>212890.25599041837</v>
      </c>
      <c r="T1527" s="176">
        <v>145831.53866863297</v>
      </c>
      <c r="U1527" s="176">
        <v>122969.09753745887</v>
      </c>
      <c r="V1527" s="2"/>
      <c r="W1527" s="176">
        <v>-22468.06028164865</v>
      </c>
      <c r="X1527" s="176">
        <v>7077.1855370663106</v>
      </c>
      <c r="Y1527" s="176">
        <v>3151.8068411462009</v>
      </c>
      <c r="Z1527" s="176">
        <v>-3353.6743050431833</v>
      </c>
      <c r="AA1527" s="2"/>
      <c r="AB1527" s="175">
        <v>-54723.468549817509</v>
      </c>
      <c r="AC1527" s="175">
        <v>-177401.26576231886</v>
      </c>
      <c r="AD1527" s="175">
        <v>-150226.47815209487</v>
      </c>
      <c r="AE1527" s="175">
        <v>-172910.78815747867</v>
      </c>
    </row>
    <row r="1528" spans="1:31">
      <c r="A1528" s="1">
        <v>1521</v>
      </c>
      <c r="B1528" s="176">
        <f>'T Revenue'!B1525-'Year 0'!G$8+'Year 0'!G$122</f>
        <v>-3019.3859327947721</v>
      </c>
      <c r="C1528" s="176">
        <f>'T Revenue'!C1525-'Revenue Requirement'!C$4+'Revenue Requirement'!C$33</f>
        <v>235725.23412725446</v>
      </c>
      <c r="D1528" s="176">
        <f>'T Revenue'!D1525-'Revenue Requirement'!D$4+'Revenue Requirement'!D$33</f>
        <v>129173.74617073103</v>
      </c>
      <c r="E1528" s="176">
        <f>'T Revenue'!E1525-'Revenue Requirement'!E$4+'Revenue Requirement'!E$33</f>
        <v>56065.308556333184</v>
      </c>
      <c r="G1528" s="179" t="e">
        <f ca="1"/>
        <v>#NAME?</v>
      </c>
      <c r="H1528" s="179" t="e">
        <f ca="1"/>
        <v>#NAME?</v>
      </c>
      <c r="I1528" s="179" t="e">
        <f ca="1"/>
        <v>#NAME?</v>
      </c>
      <c r="J1528" s="179" t="e">
        <f ca="1"/>
        <v>#NAME?</v>
      </c>
      <c r="L1528" s="175">
        <f>NR_to_Cash!C$9</f>
        <v>-54723.468549817509</v>
      </c>
      <c r="M1528" s="175">
        <f>NR_to_Cash!D$9</f>
        <v>-177401.26576231886</v>
      </c>
      <c r="N1528" s="175">
        <f>NR_to_Cash!E$9</f>
        <v>-150226.47815209487</v>
      </c>
      <c r="O1528" s="175">
        <f>NR_to_Cash!F$9</f>
        <v>-172910.78815747867</v>
      </c>
      <c r="Q1528" s="1">
        <v>1521</v>
      </c>
      <c r="R1528" s="176">
        <v>-3019.3859327947721</v>
      </c>
      <c r="S1528" s="176">
        <v>235725.23412725446</v>
      </c>
      <c r="T1528" s="176">
        <v>129173.74617073103</v>
      </c>
      <c r="U1528" s="176">
        <v>56065.308556333184</v>
      </c>
      <c r="V1528" s="2"/>
      <c r="W1528" s="176">
        <v>5730.9361735483399</v>
      </c>
      <c r="X1528" s="176">
        <v>-45810.345884924755</v>
      </c>
      <c r="Y1528" s="176">
        <v>677.14526724698953</v>
      </c>
      <c r="Z1528" s="176">
        <v>6709.0903303727973</v>
      </c>
      <c r="AA1528" s="2"/>
      <c r="AB1528" s="175">
        <v>-54723.468549817509</v>
      </c>
      <c r="AC1528" s="175">
        <v>-177401.26576231886</v>
      </c>
      <c r="AD1528" s="175">
        <v>-150226.47815209487</v>
      </c>
      <c r="AE1528" s="175">
        <v>-172910.78815747867</v>
      </c>
    </row>
    <row r="1529" spans="1:31">
      <c r="A1529" s="1">
        <v>1522</v>
      </c>
      <c r="B1529" s="176">
        <f>'T Revenue'!B1526-'Year 0'!G$8+'Year 0'!G$122</f>
        <v>11283.238646363141</v>
      </c>
      <c r="C1529" s="176">
        <f>'T Revenue'!C1526-'Revenue Requirement'!C$4+'Revenue Requirement'!C$33</f>
        <v>239109.04908779031</v>
      </c>
      <c r="D1529" s="176">
        <f>'T Revenue'!D1526-'Revenue Requirement'!D$4+'Revenue Requirement'!D$33</f>
        <v>226281.66260521836</v>
      </c>
      <c r="E1529" s="176">
        <f>'T Revenue'!E1526-'Revenue Requirement'!E$4+'Revenue Requirement'!E$33</f>
        <v>172536.37676931289</v>
      </c>
      <c r="G1529" s="179" t="e">
        <f ca="1"/>
        <v>#NAME?</v>
      </c>
      <c r="H1529" s="179" t="e">
        <f ca="1"/>
        <v>#NAME?</v>
      </c>
      <c r="I1529" s="179" t="e">
        <f ca="1"/>
        <v>#NAME?</v>
      </c>
      <c r="J1529" s="179" t="e">
        <f ca="1"/>
        <v>#NAME?</v>
      </c>
      <c r="L1529" s="175">
        <f>NR_to_Cash!C$9</f>
        <v>-54723.468549817509</v>
      </c>
      <c r="M1529" s="175">
        <f>NR_to_Cash!D$9</f>
        <v>-177401.26576231886</v>
      </c>
      <c r="N1529" s="175">
        <f>NR_to_Cash!E$9</f>
        <v>-150226.47815209487</v>
      </c>
      <c r="O1529" s="175">
        <f>NR_to_Cash!F$9</f>
        <v>-172910.78815747867</v>
      </c>
      <c r="Q1529" s="1">
        <v>1522</v>
      </c>
      <c r="R1529" s="176">
        <v>11283.238646363141</v>
      </c>
      <c r="S1529" s="176">
        <v>239109.04908779031</v>
      </c>
      <c r="T1529" s="176">
        <v>226281.66260521836</v>
      </c>
      <c r="U1529" s="176">
        <v>172536.37676931289</v>
      </c>
      <c r="V1529" s="2"/>
      <c r="W1529" s="176">
        <v>-9494.4624827371445</v>
      </c>
      <c r="X1529" s="176">
        <v>-18148.961473935517</v>
      </c>
      <c r="Y1529" s="176">
        <v>-28018.614339752123</v>
      </c>
      <c r="Z1529" s="176">
        <v>19037.034275286132</v>
      </c>
      <c r="AA1529" s="2"/>
      <c r="AB1529" s="175">
        <v>-54723.468549817509</v>
      </c>
      <c r="AC1529" s="175">
        <v>-177401.26576231886</v>
      </c>
      <c r="AD1529" s="175">
        <v>-150226.47815209487</v>
      </c>
      <c r="AE1529" s="175">
        <v>-172910.78815747867</v>
      </c>
    </row>
    <row r="1530" spans="1:31">
      <c r="A1530" s="1">
        <v>1523</v>
      </c>
      <c r="B1530" s="176">
        <f>'T Revenue'!B1527-'Year 0'!G$8+'Year 0'!G$122</f>
        <v>9990.0556402774528</v>
      </c>
      <c r="C1530" s="176">
        <f>'T Revenue'!C1527-'Revenue Requirement'!C$4+'Revenue Requirement'!C$33</f>
        <v>226367.07193261036</v>
      </c>
      <c r="D1530" s="176">
        <f>'T Revenue'!D1527-'Revenue Requirement'!D$4+'Revenue Requirement'!D$33</f>
        <v>135668.90623749932</v>
      </c>
      <c r="E1530" s="176">
        <f>'T Revenue'!E1527-'Revenue Requirement'!E$4+'Revenue Requirement'!E$33</f>
        <v>125749.14569778601</v>
      </c>
      <c r="G1530" s="179" t="e">
        <f ca="1"/>
        <v>#NAME?</v>
      </c>
      <c r="H1530" s="179" t="e">
        <f ca="1"/>
        <v>#NAME?</v>
      </c>
      <c r="I1530" s="179" t="e">
        <f ca="1"/>
        <v>#NAME?</v>
      </c>
      <c r="J1530" s="179" t="e">
        <f ca="1"/>
        <v>#NAME?</v>
      </c>
      <c r="L1530" s="175">
        <f>NR_to_Cash!C$9</f>
        <v>-54723.468549817509</v>
      </c>
      <c r="M1530" s="175">
        <f>NR_to_Cash!D$9</f>
        <v>-177401.26576231886</v>
      </c>
      <c r="N1530" s="175">
        <f>NR_to_Cash!E$9</f>
        <v>-150226.47815209487</v>
      </c>
      <c r="O1530" s="175">
        <f>NR_to_Cash!F$9</f>
        <v>-172910.78815747867</v>
      </c>
      <c r="Q1530" s="1">
        <v>1523</v>
      </c>
      <c r="R1530" s="176">
        <v>9990.0556402774528</v>
      </c>
      <c r="S1530" s="176">
        <v>226367.07193261036</v>
      </c>
      <c r="T1530" s="176">
        <v>135668.90623749932</v>
      </c>
      <c r="U1530" s="176">
        <v>125749.14569778601</v>
      </c>
      <c r="V1530" s="2"/>
      <c r="W1530" s="176">
        <v>14224.851784143015</v>
      </c>
      <c r="X1530" s="176">
        <v>-14324.474616670981</v>
      </c>
      <c r="Y1530" s="176">
        <v>-24665.729947074316</v>
      </c>
      <c r="Z1530" s="176">
        <v>-23875.3461122273</v>
      </c>
      <c r="AA1530" s="2"/>
      <c r="AB1530" s="175">
        <v>-54723.468549817509</v>
      </c>
      <c r="AC1530" s="175">
        <v>-177401.26576231886</v>
      </c>
      <c r="AD1530" s="175">
        <v>-150226.47815209487</v>
      </c>
      <c r="AE1530" s="175">
        <v>-172910.78815747867</v>
      </c>
    </row>
    <row r="1531" spans="1:31">
      <c r="A1531" s="1">
        <v>1524</v>
      </c>
      <c r="B1531" s="176">
        <f>'T Revenue'!B1528-'Year 0'!G$8+'Year 0'!G$122</f>
        <v>-17260.990017792908</v>
      </c>
      <c r="C1531" s="176">
        <f>'T Revenue'!C1528-'Revenue Requirement'!C$4+'Revenue Requirement'!C$33</f>
        <v>237092.88278637151</v>
      </c>
      <c r="D1531" s="176">
        <f>'T Revenue'!D1528-'Revenue Requirement'!D$4+'Revenue Requirement'!D$33</f>
        <v>186423.52043933794</v>
      </c>
      <c r="E1531" s="176">
        <f>'T Revenue'!E1528-'Revenue Requirement'!E$4+'Revenue Requirement'!E$33</f>
        <v>61562.179068531841</v>
      </c>
      <c r="G1531" s="179" t="e">
        <f ca="1"/>
        <v>#NAME?</v>
      </c>
      <c r="H1531" s="179" t="e">
        <f ca="1"/>
        <v>#NAME?</v>
      </c>
      <c r="I1531" s="179" t="e">
        <f ca="1"/>
        <v>#NAME?</v>
      </c>
      <c r="J1531" s="179" t="e">
        <f ca="1"/>
        <v>#NAME?</v>
      </c>
      <c r="L1531" s="175">
        <f>NR_to_Cash!C$9</f>
        <v>-54723.468549817509</v>
      </c>
      <c r="M1531" s="175">
        <f>NR_to_Cash!D$9</f>
        <v>-177401.26576231886</v>
      </c>
      <c r="N1531" s="175">
        <f>NR_to_Cash!E$9</f>
        <v>-150226.47815209487</v>
      </c>
      <c r="O1531" s="175">
        <f>NR_to_Cash!F$9</f>
        <v>-172910.78815747867</v>
      </c>
      <c r="Q1531" s="1">
        <v>1524</v>
      </c>
      <c r="R1531" s="176">
        <v>-17260.990017792908</v>
      </c>
      <c r="S1531" s="176">
        <v>237092.88278637151</v>
      </c>
      <c r="T1531" s="176">
        <v>186423.52043933794</v>
      </c>
      <c r="U1531" s="176">
        <v>61562.179068531841</v>
      </c>
      <c r="V1531" s="2"/>
      <c r="W1531" s="176">
        <v>-6644.6010251246626</v>
      </c>
      <c r="X1531" s="176">
        <v>-11581.888439697446</v>
      </c>
      <c r="Y1531" s="176">
        <v>-32223.944682117784</v>
      </c>
      <c r="Z1531" s="176">
        <v>-47693.345344891073</v>
      </c>
      <c r="AA1531" s="2"/>
      <c r="AB1531" s="175">
        <v>-54723.468549817509</v>
      </c>
      <c r="AC1531" s="175">
        <v>-177401.26576231886</v>
      </c>
      <c r="AD1531" s="175">
        <v>-150226.47815209487</v>
      </c>
      <c r="AE1531" s="175">
        <v>-172910.78815747867</v>
      </c>
    </row>
    <row r="1532" spans="1:31">
      <c r="A1532" s="1">
        <v>1525</v>
      </c>
      <c r="B1532" s="176">
        <f>'T Revenue'!B1529-'Year 0'!G$8+'Year 0'!G$122</f>
        <v>15775.749173651915</v>
      </c>
      <c r="C1532" s="176">
        <f>'T Revenue'!C1529-'Revenue Requirement'!C$4+'Revenue Requirement'!C$33</f>
        <v>221253.04945317726</v>
      </c>
      <c r="D1532" s="176">
        <f>'T Revenue'!D1529-'Revenue Requirement'!D$4+'Revenue Requirement'!D$33</f>
        <v>186557.10509954067</v>
      </c>
      <c r="E1532" s="176">
        <f>'T Revenue'!E1529-'Revenue Requirement'!E$4+'Revenue Requirement'!E$33</f>
        <v>116299.82431896799</v>
      </c>
      <c r="G1532" s="179" t="e">
        <f ca="1"/>
        <v>#NAME?</v>
      </c>
      <c r="H1532" s="179" t="e">
        <f ca="1"/>
        <v>#NAME?</v>
      </c>
      <c r="I1532" s="179" t="e">
        <f ca="1"/>
        <v>#NAME?</v>
      </c>
      <c r="J1532" s="179" t="e">
        <f ca="1"/>
        <v>#NAME?</v>
      </c>
      <c r="L1532" s="175">
        <f>NR_to_Cash!C$9</f>
        <v>-54723.468549817509</v>
      </c>
      <c r="M1532" s="175">
        <f>NR_to_Cash!D$9</f>
        <v>-177401.26576231886</v>
      </c>
      <c r="N1532" s="175">
        <f>NR_to_Cash!E$9</f>
        <v>-150226.47815209487</v>
      </c>
      <c r="O1532" s="175">
        <f>NR_to_Cash!F$9</f>
        <v>-172910.78815747867</v>
      </c>
      <c r="Q1532" s="1">
        <v>1525</v>
      </c>
      <c r="R1532" s="176">
        <v>15775.749173651915</v>
      </c>
      <c r="S1532" s="176">
        <v>221253.04945317726</v>
      </c>
      <c r="T1532" s="176">
        <v>186557.10509954067</v>
      </c>
      <c r="U1532" s="176">
        <v>116299.82431896799</v>
      </c>
      <c r="V1532" s="2"/>
      <c r="W1532" s="176">
        <v>-9068.8419535966823</v>
      </c>
      <c r="X1532" s="176">
        <v>-14760.050353726139</v>
      </c>
      <c r="Y1532" s="176">
        <v>18197.529092568904</v>
      </c>
      <c r="Z1532" s="176">
        <v>-32735.14389718743</v>
      </c>
      <c r="AA1532" s="2"/>
      <c r="AB1532" s="175">
        <v>-54723.468549817509</v>
      </c>
      <c r="AC1532" s="175">
        <v>-177401.26576231886</v>
      </c>
      <c r="AD1532" s="175">
        <v>-150226.47815209487</v>
      </c>
      <c r="AE1532" s="175">
        <v>-172910.78815747867</v>
      </c>
    </row>
    <row r="1533" spans="1:31">
      <c r="A1533" s="1">
        <v>1526</v>
      </c>
      <c r="B1533" s="176">
        <f>'T Revenue'!B1530-'Year 0'!G$8+'Year 0'!G$122</f>
        <v>-4701.1420265629422</v>
      </c>
      <c r="C1533" s="176">
        <f>'T Revenue'!C1530-'Revenue Requirement'!C$4+'Revenue Requirement'!C$33</f>
        <v>233420.06144136144</v>
      </c>
      <c r="D1533" s="176">
        <f>'T Revenue'!D1530-'Revenue Requirement'!D$4+'Revenue Requirement'!D$33</f>
        <v>193075.18584729498</v>
      </c>
      <c r="E1533" s="176">
        <f>'T Revenue'!E1530-'Revenue Requirement'!E$4+'Revenue Requirement'!E$33</f>
        <v>96817.349540321855</v>
      </c>
      <c r="G1533" s="179" t="e">
        <f ca="1"/>
        <v>#NAME?</v>
      </c>
      <c r="H1533" s="179" t="e">
        <f ca="1"/>
        <v>#NAME?</v>
      </c>
      <c r="I1533" s="179" t="e">
        <f ca="1"/>
        <v>#NAME?</v>
      </c>
      <c r="J1533" s="179" t="e">
        <f ca="1"/>
        <v>#NAME?</v>
      </c>
      <c r="L1533" s="175">
        <f>NR_to_Cash!C$9</f>
        <v>-54723.468549817509</v>
      </c>
      <c r="M1533" s="175">
        <f>NR_to_Cash!D$9</f>
        <v>-177401.26576231886</v>
      </c>
      <c r="N1533" s="175">
        <f>NR_to_Cash!E$9</f>
        <v>-150226.47815209487</v>
      </c>
      <c r="O1533" s="175">
        <f>NR_to_Cash!F$9</f>
        <v>-172910.78815747867</v>
      </c>
      <c r="Q1533" s="1">
        <v>1526</v>
      </c>
      <c r="R1533" s="176">
        <v>-4701.1420265629422</v>
      </c>
      <c r="S1533" s="176">
        <v>233420.06144136144</v>
      </c>
      <c r="T1533" s="176">
        <v>193075.18584729498</v>
      </c>
      <c r="U1533" s="176">
        <v>96817.349540321855</v>
      </c>
      <c r="V1533" s="2"/>
      <c r="W1533" s="176">
        <v>-28210.799551499425</v>
      </c>
      <c r="X1533" s="176">
        <v>14285.894473831868</v>
      </c>
      <c r="Y1533" s="176">
        <v>-1178.7156251494307</v>
      </c>
      <c r="Z1533" s="176">
        <v>-8807.8492552812677</v>
      </c>
      <c r="AA1533" s="2"/>
      <c r="AB1533" s="175">
        <v>-54723.468549817509</v>
      </c>
      <c r="AC1533" s="175">
        <v>-177401.26576231886</v>
      </c>
      <c r="AD1533" s="175">
        <v>-150226.47815209487</v>
      </c>
      <c r="AE1533" s="175">
        <v>-172910.78815747867</v>
      </c>
    </row>
    <row r="1534" spans="1:31">
      <c r="A1534" s="1">
        <v>1527</v>
      </c>
      <c r="B1534" s="176">
        <f>'T Revenue'!B1531-'Year 0'!G$8+'Year 0'!G$122</f>
        <v>-23289.216744208243</v>
      </c>
      <c r="C1534" s="176">
        <f>'T Revenue'!C1531-'Revenue Requirement'!C$4+'Revenue Requirement'!C$33</f>
        <v>209858.01895249891</v>
      </c>
      <c r="D1534" s="176">
        <f>'T Revenue'!D1531-'Revenue Requirement'!D$4+'Revenue Requirement'!D$33</f>
        <v>130386.71352666034</v>
      </c>
      <c r="E1534" s="176">
        <f>'T Revenue'!E1531-'Revenue Requirement'!E$4+'Revenue Requirement'!E$33</f>
        <v>65234.129478621529</v>
      </c>
      <c r="G1534" s="179" t="e">
        <f ca="1"/>
        <v>#NAME?</v>
      </c>
      <c r="H1534" s="179" t="e">
        <f ca="1"/>
        <v>#NAME?</v>
      </c>
      <c r="I1534" s="179" t="e">
        <f ca="1"/>
        <v>#NAME?</v>
      </c>
      <c r="J1534" s="179" t="e">
        <f ca="1"/>
        <v>#NAME?</v>
      </c>
      <c r="L1534" s="175">
        <f>NR_to_Cash!C$9</f>
        <v>-54723.468549817509</v>
      </c>
      <c r="M1534" s="175">
        <f>NR_to_Cash!D$9</f>
        <v>-177401.26576231886</v>
      </c>
      <c r="N1534" s="175">
        <f>NR_to_Cash!E$9</f>
        <v>-150226.47815209487</v>
      </c>
      <c r="O1534" s="175">
        <f>NR_to_Cash!F$9</f>
        <v>-172910.78815747867</v>
      </c>
      <c r="Q1534" s="1">
        <v>1527</v>
      </c>
      <c r="R1534" s="176">
        <v>-23289.216744208243</v>
      </c>
      <c r="S1534" s="176">
        <v>209858.01895249891</v>
      </c>
      <c r="T1534" s="176">
        <v>130386.71352666034</v>
      </c>
      <c r="U1534" s="176">
        <v>65234.129478621529</v>
      </c>
      <c r="V1534" s="2"/>
      <c r="W1534" s="176">
        <v>-17817.995168892317</v>
      </c>
      <c r="X1534" s="176">
        <v>1271.2468616350088</v>
      </c>
      <c r="Y1534" s="176">
        <v>-17166.085322579835</v>
      </c>
      <c r="Z1534" s="176">
        <v>-38932.900677409954</v>
      </c>
      <c r="AA1534" s="2"/>
      <c r="AB1534" s="175">
        <v>-54723.468549817509</v>
      </c>
      <c r="AC1534" s="175">
        <v>-177401.26576231886</v>
      </c>
      <c r="AD1534" s="175">
        <v>-150226.47815209487</v>
      </c>
      <c r="AE1534" s="175">
        <v>-172910.78815747867</v>
      </c>
    </row>
    <row r="1535" spans="1:31">
      <c r="A1535" s="1">
        <v>1528</v>
      </c>
      <c r="B1535" s="176">
        <f>'T Revenue'!B1532-'Year 0'!G$8+'Year 0'!G$122</f>
        <v>17024.050058123423</v>
      </c>
      <c r="C1535" s="176">
        <f>'T Revenue'!C1532-'Revenue Requirement'!C$4+'Revenue Requirement'!C$33</f>
        <v>257323.77411232842</v>
      </c>
      <c r="D1535" s="176">
        <f>'T Revenue'!D1532-'Revenue Requirement'!D$4+'Revenue Requirement'!D$33</f>
        <v>190945.28085891041</v>
      </c>
      <c r="E1535" s="176">
        <f>'T Revenue'!E1532-'Revenue Requirement'!E$4+'Revenue Requirement'!E$33</f>
        <v>98912.518311698921</v>
      </c>
      <c r="G1535" s="179" t="e">
        <f ca="1"/>
        <v>#NAME?</v>
      </c>
      <c r="H1535" s="179" t="e">
        <f ca="1"/>
        <v>#NAME?</v>
      </c>
      <c r="I1535" s="179" t="e">
        <f ca="1"/>
        <v>#NAME?</v>
      </c>
      <c r="J1535" s="179" t="e">
        <f ca="1"/>
        <v>#NAME?</v>
      </c>
      <c r="L1535" s="175">
        <f>NR_to_Cash!C$9</f>
        <v>-54723.468549817509</v>
      </c>
      <c r="M1535" s="175">
        <f>NR_to_Cash!D$9</f>
        <v>-177401.26576231886</v>
      </c>
      <c r="N1535" s="175">
        <f>NR_to_Cash!E$9</f>
        <v>-150226.47815209487</v>
      </c>
      <c r="O1535" s="175">
        <f>NR_to_Cash!F$9</f>
        <v>-172910.78815747867</v>
      </c>
      <c r="Q1535" s="1">
        <v>1528</v>
      </c>
      <c r="R1535" s="176">
        <v>17024.050058123423</v>
      </c>
      <c r="S1535" s="176">
        <v>257323.77411232842</v>
      </c>
      <c r="T1535" s="176">
        <v>190945.28085891041</v>
      </c>
      <c r="U1535" s="176">
        <v>98912.518311698921</v>
      </c>
      <c r="V1535" s="2"/>
      <c r="W1535" s="176">
        <v>-44967.473661151598</v>
      </c>
      <c r="X1535" s="176">
        <v>-13331.730812873226</v>
      </c>
      <c r="Y1535" s="176">
        <v>-2724.6232996382751</v>
      </c>
      <c r="Z1535" s="176">
        <v>-16971.588170791976</v>
      </c>
      <c r="AA1535" s="2"/>
      <c r="AB1535" s="175">
        <v>-54723.468549817509</v>
      </c>
      <c r="AC1535" s="175">
        <v>-177401.26576231886</v>
      </c>
      <c r="AD1535" s="175">
        <v>-150226.47815209487</v>
      </c>
      <c r="AE1535" s="175">
        <v>-172910.78815747867</v>
      </c>
    </row>
    <row r="1536" spans="1:31">
      <c r="A1536" s="1">
        <v>1529</v>
      </c>
      <c r="B1536" s="176">
        <f>'T Revenue'!B1533-'Year 0'!G$8+'Year 0'!G$122</f>
        <v>19566.443715418689</v>
      </c>
      <c r="C1536" s="176">
        <f>'T Revenue'!C1533-'Revenue Requirement'!C$4+'Revenue Requirement'!C$33</f>
        <v>270754.96629901836</v>
      </c>
      <c r="D1536" s="176">
        <f>'T Revenue'!D1533-'Revenue Requirement'!D$4+'Revenue Requirement'!D$33</f>
        <v>203963.18686264474</v>
      </c>
      <c r="E1536" s="176">
        <f>'T Revenue'!E1533-'Revenue Requirement'!E$4+'Revenue Requirement'!E$33</f>
        <v>117948.76350518758</v>
      </c>
      <c r="G1536" s="179" t="e">
        <f ca="1"/>
        <v>#NAME?</v>
      </c>
      <c r="H1536" s="179" t="e">
        <f ca="1"/>
        <v>#NAME?</v>
      </c>
      <c r="I1536" s="179" t="e">
        <f ca="1"/>
        <v>#NAME?</v>
      </c>
      <c r="J1536" s="179" t="e">
        <f ca="1"/>
        <v>#NAME?</v>
      </c>
      <c r="L1536" s="175">
        <f>NR_to_Cash!C$9</f>
        <v>-54723.468549817509</v>
      </c>
      <c r="M1536" s="175">
        <f>NR_to_Cash!D$9</f>
        <v>-177401.26576231886</v>
      </c>
      <c r="N1536" s="175">
        <f>NR_to_Cash!E$9</f>
        <v>-150226.47815209487</v>
      </c>
      <c r="O1536" s="175">
        <f>NR_to_Cash!F$9</f>
        <v>-172910.78815747867</v>
      </c>
      <c r="Q1536" s="1">
        <v>1529</v>
      </c>
      <c r="R1536" s="176">
        <v>19566.443715418689</v>
      </c>
      <c r="S1536" s="176">
        <v>270754.96629901836</v>
      </c>
      <c r="T1536" s="176">
        <v>203963.18686264474</v>
      </c>
      <c r="U1536" s="176">
        <v>117948.76350518758</v>
      </c>
      <c r="V1536" s="2"/>
      <c r="W1536" s="176">
        <v>8663.3550564869074</v>
      </c>
      <c r="X1536" s="176">
        <v>-39997.886151850922</v>
      </c>
      <c r="Y1536" s="176">
        <v>-11586.607749846298</v>
      </c>
      <c r="Z1536" s="176">
        <v>-21587.503227184992</v>
      </c>
      <c r="AA1536" s="2"/>
      <c r="AB1536" s="175">
        <v>-54723.468549817509</v>
      </c>
      <c r="AC1536" s="175">
        <v>-177401.26576231886</v>
      </c>
      <c r="AD1536" s="175">
        <v>-150226.47815209487</v>
      </c>
      <c r="AE1536" s="175">
        <v>-172910.78815747867</v>
      </c>
    </row>
    <row r="1537" spans="1:31">
      <c r="A1537" s="1">
        <v>1530</v>
      </c>
      <c r="B1537" s="176">
        <f>'T Revenue'!B1534-'Year 0'!G$8+'Year 0'!G$122</f>
        <v>15401.889088924043</v>
      </c>
      <c r="C1537" s="176">
        <f>'T Revenue'!C1534-'Revenue Requirement'!C$4+'Revenue Requirement'!C$33</f>
        <v>227272.96153090522</v>
      </c>
      <c r="D1537" s="176">
        <f>'T Revenue'!D1534-'Revenue Requirement'!D$4+'Revenue Requirement'!D$33</f>
        <v>219535.18280348601</v>
      </c>
      <c r="E1537" s="176">
        <f>'T Revenue'!E1534-'Revenue Requirement'!E$4+'Revenue Requirement'!E$33</f>
        <v>163218.21578796324</v>
      </c>
      <c r="G1537" s="179" t="e">
        <f ca="1"/>
        <v>#NAME?</v>
      </c>
      <c r="H1537" s="179" t="e">
        <f ca="1"/>
        <v>#NAME?</v>
      </c>
      <c r="I1537" s="179" t="e">
        <f ca="1"/>
        <v>#NAME?</v>
      </c>
      <c r="J1537" s="179" t="e">
        <f ca="1"/>
        <v>#NAME?</v>
      </c>
      <c r="L1537" s="175">
        <f>NR_to_Cash!C$9</f>
        <v>-54723.468549817509</v>
      </c>
      <c r="M1537" s="175">
        <f>NR_to_Cash!D$9</f>
        <v>-177401.26576231886</v>
      </c>
      <c r="N1537" s="175">
        <f>NR_to_Cash!E$9</f>
        <v>-150226.47815209487</v>
      </c>
      <c r="O1537" s="175">
        <f>NR_to_Cash!F$9</f>
        <v>-172910.78815747867</v>
      </c>
      <c r="Q1537" s="1">
        <v>1530</v>
      </c>
      <c r="R1537" s="176">
        <v>15401.889088924043</v>
      </c>
      <c r="S1537" s="176">
        <v>227272.96153090522</v>
      </c>
      <c r="T1537" s="176">
        <v>219535.18280348601</v>
      </c>
      <c r="U1537" s="176">
        <v>163218.21578796324</v>
      </c>
      <c r="V1537" s="2"/>
      <c r="W1537" s="176">
        <v>-20006.40998807922</v>
      </c>
      <c r="X1537" s="176">
        <v>-17092.175338832196</v>
      </c>
      <c r="Y1537" s="176">
        <v>-32006.375203718897</v>
      </c>
      <c r="Z1537" s="176">
        <v>-39575.622497841017</v>
      </c>
      <c r="AA1537" s="2"/>
      <c r="AB1537" s="175">
        <v>-54723.468549817509</v>
      </c>
      <c r="AC1537" s="175">
        <v>-177401.26576231886</v>
      </c>
      <c r="AD1537" s="175">
        <v>-150226.47815209487</v>
      </c>
      <c r="AE1537" s="175">
        <v>-172910.78815747867</v>
      </c>
    </row>
    <row r="1538" spans="1:31">
      <c r="A1538" s="1">
        <v>1531</v>
      </c>
      <c r="B1538" s="176">
        <f>'T Revenue'!B1535-'Year 0'!G$8+'Year 0'!G$122</f>
        <v>-12745.54035105207</v>
      </c>
      <c r="C1538" s="176">
        <f>'T Revenue'!C1535-'Revenue Requirement'!C$4+'Revenue Requirement'!C$33</f>
        <v>218667.53071338567</v>
      </c>
      <c r="D1538" s="176">
        <f>'T Revenue'!D1535-'Revenue Requirement'!D$4+'Revenue Requirement'!D$33</f>
        <v>151112.26437708479</v>
      </c>
      <c r="E1538" s="176">
        <f>'T Revenue'!E1535-'Revenue Requirement'!E$4+'Revenue Requirement'!E$33</f>
        <v>115088.49637930607</v>
      </c>
      <c r="G1538" s="179" t="e">
        <f ca="1"/>
        <v>#NAME?</v>
      </c>
      <c r="H1538" s="179" t="e">
        <f ca="1"/>
        <v>#NAME?</v>
      </c>
      <c r="I1538" s="179" t="e">
        <f ca="1"/>
        <v>#NAME?</v>
      </c>
      <c r="J1538" s="179" t="e">
        <f ca="1"/>
        <v>#NAME?</v>
      </c>
      <c r="L1538" s="175">
        <f>NR_to_Cash!C$9</f>
        <v>-54723.468549817509</v>
      </c>
      <c r="M1538" s="175">
        <f>NR_to_Cash!D$9</f>
        <v>-177401.26576231886</v>
      </c>
      <c r="N1538" s="175">
        <f>NR_to_Cash!E$9</f>
        <v>-150226.47815209487</v>
      </c>
      <c r="O1538" s="175">
        <f>NR_to_Cash!F$9</f>
        <v>-172910.78815747867</v>
      </c>
      <c r="Q1538" s="1">
        <v>1531</v>
      </c>
      <c r="R1538" s="176">
        <v>-12745.54035105207</v>
      </c>
      <c r="S1538" s="176">
        <v>218667.53071338567</v>
      </c>
      <c r="T1538" s="176">
        <v>151112.26437708479</v>
      </c>
      <c r="U1538" s="176">
        <v>115088.49637930607</v>
      </c>
      <c r="V1538" s="2"/>
      <c r="W1538" s="176">
        <v>-6462.6566020522732</v>
      </c>
      <c r="X1538" s="176">
        <v>-14472.124782385072</v>
      </c>
      <c r="Y1538" s="176">
        <v>-14128.230740672909</v>
      </c>
      <c r="Z1538" s="176">
        <v>-19125.690427481662</v>
      </c>
      <c r="AA1538" s="2"/>
      <c r="AB1538" s="175">
        <v>-54723.468549817509</v>
      </c>
      <c r="AC1538" s="175">
        <v>-177401.26576231886</v>
      </c>
      <c r="AD1538" s="175">
        <v>-150226.47815209487</v>
      </c>
      <c r="AE1538" s="175">
        <v>-172910.78815747867</v>
      </c>
    </row>
    <row r="1539" spans="1:31">
      <c r="A1539" s="1">
        <v>1532</v>
      </c>
      <c r="B1539" s="176">
        <f>'T Revenue'!B1536-'Year 0'!G$8+'Year 0'!G$122</f>
        <v>-6288.2963361858856</v>
      </c>
      <c r="C1539" s="176">
        <f>'T Revenue'!C1536-'Revenue Requirement'!C$4+'Revenue Requirement'!C$33</f>
        <v>247337.09340186138</v>
      </c>
      <c r="D1539" s="176">
        <f>'T Revenue'!D1536-'Revenue Requirement'!D$4+'Revenue Requirement'!D$33</f>
        <v>205486.13750706613</v>
      </c>
      <c r="E1539" s="176">
        <f>'T Revenue'!E1536-'Revenue Requirement'!E$4+'Revenue Requirement'!E$33</f>
        <v>208510.24342381954</v>
      </c>
      <c r="G1539" s="179" t="e">
        <f ca="1"/>
        <v>#NAME?</v>
      </c>
      <c r="H1539" s="179" t="e">
        <f ca="1"/>
        <v>#NAME?</v>
      </c>
      <c r="I1539" s="179" t="e">
        <f ca="1"/>
        <v>#NAME?</v>
      </c>
      <c r="J1539" s="179" t="e">
        <f ca="1"/>
        <v>#NAME?</v>
      </c>
      <c r="L1539" s="175">
        <f>NR_to_Cash!C$9</f>
        <v>-54723.468549817509</v>
      </c>
      <c r="M1539" s="175">
        <f>NR_to_Cash!D$9</f>
        <v>-177401.26576231886</v>
      </c>
      <c r="N1539" s="175">
        <f>NR_to_Cash!E$9</f>
        <v>-150226.47815209487</v>
      </c>
      <c r="O1539" s="175">
        <f>NR_to_Cash!F$9</f>
        <v>-172910.78815747867</v>
      </c>
      <c r="Q1539" s="1">
        <v>1532</v>
      </c>
      <c r="R1539" s="176">
        <v>-6288.2963361858856</v>
      </c>
      <c r="S1539" s="176">
        <v>247337.09340186138</v>
      </c>
      <c r="T1539" s="176">
        <v>205486.13750706613</v>
      </c>
      <c r="U1539" s="176">
        <v>208510.24342381954</v>
      </c>
      <c r="V1539" s="2"/>
      <c r="W1539" s="176">
        <v>11407.51890040224</v>
      </c>
      <c r="X1539" s="176">
        <v>-38143.917016355554</v>
      </c>
      <c r="Y1539" s="176">
        <v>-30433.216880171094</v>
      </c>
      <c r="Z1539" s="176">
        <v>-5492.60283723264</v>
      </c>
      <c r="AA1539" s="2"/>
      <c r="AB1539" s="175">
        <v>-54723.468549817509</v>
      </c>
      <c r="AC1539" s="175">
        <v>-177401.26576231886</v>
      </c>
      <c r="AD1539" s="175">
        <v>-150226.47815209487</v>
      </c>
      <c r="AE1539" s="175">
        <v>-172910.78815747867</v>
      </c>
    </row>
    <row r="1540" spans="1:31">
      <c r="A1540" s="1">
        <v>1533</v>
      </c>
      <c r="B1540" s="176">
        <f>'T Revenue'!B1537-'Year 0'!G$8+'Year 0'!G$122</f>
        <v>-1739.4767366484739</v>
      </c>
      <c r="C1540" s="176">
        <f>'T Revenue'!C1537-'Revenue Requirement'!C$4+'Revenue Requirement'!C$33</f>
        <v>248562.66393278446</v>
      </c>
      <c r="D1540" s="176">
        <f>'T Revenue'!D1537-'Revenue Requirement'!D$4+'Revenue Requirement'!D$33</f>
        <v>123024.07889751461</v>
      </c>
      <c r="E1540" s="176">
        <f>'T Revenue'!E1537-'Revenue Requirement'!E$4+'Revenue Requirement'!E$33</f>
        <v>118172.66094672726</v>
      </c>
      <c r="G1540" s="179" t="e">
        <f ca="1"/>
        <v>#NAME?</v>
      </c>
      <c r="H1540" s="179" t="e">
        <f ca="1"/>
        <v>#NAME?</v>
      </c>
      <c r="I1540" s="179" t="e">
        <f ca="1"/>
        <v>#NAME?</v>
      </c>
      <c r="J1540" s="179" t="e">
        <f ca="1"/>
        <v>#NAME?</v>
      </c>
      <c r="L1540" s="175">
        <f>NR_to_Cash!C$9</f>
        <v>-54723.468549817509</v>
      </c>
      <c r="M1540" s="175">
        <f>NR_to_Cash!D$9</f>
        <v>-177401.26576231886</v>
      </c>
      <c r="N1540" s="175">
        <f>NR_to_Cash!E$9</f>
        <v>-150226.47815209487</v>
      </c>
      <c r="O1540" s="175">
        <f>NR_to_Cash!F$9</f>
        <v>-172910.78815747867</v>
      </c>
      <c r="Q1540" s="1">
        <v>1533</v>
      </c>
      <c r="R1540" s="176">
        <v>-1739.4767366484739</v>
      </c>
      <c r="S1540" s="176">
        <v>248562.66393278446</v>
      </c>
      <c r="T1540" s="176">
        <v>123024.07889751461</v>
      </c>
      <c r="U1540" s="176">
        <v>118172.66094672726</v>
      </c>
      <c r="V1540" s="2"/>
      <c r="W1540" s="176">
        <v>-26651.825252975454</v>
      </c>
      <c r="X1540" s="176">
        <v>-22947.563552148873</v>
      </c>
      <c r="Y1540" s="176">
        <v>-31780.133850275073</v>
      </c>
      <c r="Z1540" s="176">
        <v>-43348.029476393014</v>
      </c>
      <c r="AA1540" s="2"/>
      <c r="AB1540" s="175">
        <v>-54723.468549817509</v>
      </c>
      <c r="AC1540" s="175">
        <v>-177401.26576231886</v>
      </c>
      <c r="AD1540" s="175">
        <v>-150226.47815209487</v>
      </c>
      <c r="AE1540" s="175">
        <v>-172910.78815747867</v>
      </c>
    </row>
    <row r="1541" spans="1:31">
      <c r="A1541" s="1">
        <v>1534</v>
      </c>
      <c r="B1541" s="176">
        <f>'T Revenue'!B1538-'Year 0'!G$8+'Year 0'!G$122</f>
        <v>-2351.9056601861957</v>
      </c>
      <c r="C1541" s="176">
        <f>'T Revenue'!C1538-'Revenue Requirement'!C$4+'Revenue Requirement'!C$33</f>
        <v>218432.09449758683</v>
      </c>
      <c r="D1541" s="176">
        <f>'T Revenue'!D1538-'Revenue Requirement'!D$4+'Revenue Requirement'!D$33</f>
        <v>137453.71234354493</v>
      </c>
      <c r="E1541" s="176">
        <f>'T Revenue'!E1538-'Revenue Requirement'!E$4+'Revenue Requirement'!E$33</f>
        <v>114394.66856363043</v>
      </c>
      <c r="G1541" s="179" t="e">
        <f ca="1"/>
        <v>#NAME?</v>
      </c>
      <c r="H1541" s="179" t="e">
        <f ca="1"/>
        <v>#NAME?</v>
      </c>
      <c r="I1541" s="179" t="e">
        <f ca="1"/>
        <v>#NAME?</v>
      </c>
      <c r="J1541" s="179" t="e">
        <f ca="1"/>
        <v>#NAME?</v>
      </c>
      <c r="L1541" s="175">
        <f>NR_to_Cash!C$9</f>
        <v>-54723.468549817509</v>
      </c>
      <c r="M1541" s="175">
        <f>NR_to_Cash!D$9</f>
        <v>-177401.26576231886</v>
      </c>
      <c r="N1541" s="175">
        <f>NR_to_Cash!E$9</f>
        <v>-150226.47815209487</v>
      </c>
      <c r="O1541" s="175">
        <f>NR_to_Cash!F$9</f>
        <v>-172910.78815747867</v>
      </c>
      <c r="Q1541" s="1">
        <v>1534</v>
      </c>
      <c r="R1541" s="176">
        <v>-2351.9056601861957</v>
      </c>
      <c r="S1541" s="176">
        <v>218432.09449758683</v>
      </c>
      <c r="T1541" s="176">
        <v>137453.71234354493</v>
      </c>
      <c r="U1541" s="176">
        <v>114394.66856363043</v>
      </c>
      <c r="V1541" s="2"/>
      <c r="W1541" s="176">
        <v>-13053.990973662701</v>
      </c>
      <c r="X1541" s="176">
        <v>-43739.854644553969</v>
      </c>
      <c r="Y1541" s="176">
        <v>5852.5711956776213</v>
      </c>
      <c r="Z1541" s="176">
        <v>-10298.739405486267</v>
      </c>
      <c r="AA1541" s="2"/>
      <c r="AB1541" s="175">
        <v>-54723.468549817509</v>
      </c>
      <c r="AC1541" s="175">
        <v>-177401.26576231886</v>
      </c>
      <c r="AD1541" s="175">
        <v>-150226.47815209487</v>
      </c>
      <c r="AE1541" s="175">
        <v>-172910.78815747867</v>
      </c>
    </row>
    <row r="1542" spans="1:31">
      <c r="A1542" s="1">
        <v>1535</v>
      </c>
      <c r="B1542" s="176">
        <f>'T Revenue'!B1539-'Year 0'!G$8+'Year 0'!G$122</f>
        <v>-6877.2521708863787</v>
      </c>
      <c r="C1542" s="176">
        <f>'T Revenue'!C1539-'Revenue Requirement'!C$4+'Revenue Requirement'!C$33</f>
        <v>213354.51107786549</v>
      </c>
      <c r="D1542" s="176">
        <f>'T Revenue'!D1539-'Revenue Requirement'!D$4+'Revenue Requirement'!D$33</f>
        <v>145481.53118834714</v>
      </c>
      <c r="E1542" s="176">
        <f>'T Revenue'!E1539-'Revenue Requirement'!E$4+'Revenue Requirement'!E$33</f>
        <v>5470.1162734772079</v>
      </c>
      <c r="G1542" s="179" t="e">
        <f ca="1"/>
        <v>#NAME?</v>
      </c>
      <c r="H1542" s="179" t="e">
        <f ca="1"/>
        <v>#NAME?</v>
      </c>
      <c r="I1542" s="179" t="e">
        <f ca="1"/>
        <v>#NAME?</v>
      </c>
      <c r="J1542" s="179" t="e">
        <f ca="1"/>
        <v>#NAME?</v>
      </c>
      <c r="L1542" s="175">
        <f>NR_to_Cash!C$9</f>
        <v>-54723.468549817509</v>
      </c>
      <c r="M1542" s="175">
        <f>NR_to_Cash!D$9</f>
        <v>-177401.26576231886</v>
      </c>
      <c r="N1542" s="175">
        <f>NR_to_Cash!E$9</f>
        <v>-150226.47815209487</v>
      </c>
      <c r="O1542" s="175">
        <f>NR_to_Cash!F$9</f>
        <v>-172910.78815747867</v>
      </c>
      <c r="Q1542" s="1">
        <v>1535</v>
      </c>
      <c r="R1542" s="176">
        <v>-6877.2521708863787</v>
      </c>
      <c r="S1542" s="176">
        <v>213354.51107786549</v>
      </c>
      <c r="T1542" s="176">
        <v>145481.53118834714</v>
      </c>
      <c r="U1542" s="176">
        <v>5470.1162734772079</v>
      </c>
      <c r="V1542" s="2"/>
      <c r="W1542" s="176">
        <v>750.96380858414341</v>
      </c>
      <c r="X1542" s="176">
        <v>-32789.116227800259</v>
      </c>
      <c r="Y1542" s="176">
        <v>-12791.249267305946</v>
      </c>
      <c r="Z1542" s="176">
        <v>-4806.1815714412369</v>
      </c>
      <c r="AA1542" s="2"/>
      <c r="AB1542" s="175">
        <v>-54723.468549817509</v>
      </c>
      <c r="AC1542" s="175">
        <v>-177401.26576231886</v>
      </c>
      <c r="AD1542" s="175">
        <v>-150226.47815209487</v>
      </c>
      <c r="AE1542" s="175">
        <v>-172910.78815747867</v>
      </c>
    </row>
    <row r="1543" spans="1:31">
      <c r="A1543" s="1">
        <v>1536</v>
      </c>
      <c r="B1543" s="176">
        <f>'T Revenue'!B1540-'Year 0'!G$8+'Year 0'!G$122</f>
        <v>-9637.7803483176976</v>
      </c>
      <c r="C1543" s="176">
        <f>'T Revenue'!C1540-'Revenue Requirement'!C$4+'Revenue Requirement'!C$33</f>
        <v>217715.41959581082</v>
      </c>
      <c r="D1543" s="176">
        <f>'T Revenue'!D1540-'Revenue Requirement'!D$4+'Revenue Requirement'!D$33</f>
        <v>125264.93539134134</v>
      </c>
      <c r="E1543" s="176">
        <f>'T Revenue'!E1540-'Revenue Requirement'!E$4+'Revenue Requirement'!E$33</f>
        <v>39847.089986061677</v>
      </c>
      <c r="G1543" s="179" t="e">
        <f ca="1"/>
        <v>#NAME?</v>
      </c>
      <c r="H1543" s="179" t="e">
        <f ca="1"/>
        <v>#NAME?</v>
      </c>
      <c r="I1543" s="179" t="e">
        <f ca="1"/>
        <v>#NAME?</v>
      </c>
      <c r="J1543" s="179" t="e">
        <f ca="1"/>
        <v>#NAME?</v>
      </c>
      <c r="L1543" s="175">
        <f>NR_to_Cash!C$9</f>
        <v>-54723.468549817509</v>
      </c>
      <c r="M1543" s="175">
        <f>NR_to_Cash!D$9</f>
        <v>-177401.26576231886</v>
      </c>
      <c r="N1543" s="175">
        <f>NR_to_Cash!E$9</f>
        <v>-150226.47815209487</v>
      </c>
      <c r="O1543" s="175">
        <f>NR_to_Cash!F$9</f>
        <v>-172910.78815747867</v>
      </c>
      <c r="Q1543" s="1">
        <v>1536</v>
      </c>
      <c r="R1543" s="176">
        <v>-9637.7803483176976</v>
      </c>
      <c r="S1543" s="176">
        <v>217715.41959581082</v>
      </c>
      <c r="T1543" s="176">
        <v>125264.93539134134</v>
      </c>
      <c r="U1543" s="176">
        <v>39847.089986061677</v>
      </c>
      <c r="V1543" s="2"/>
      <c r="W1543" s="176">
        <v>-5773.3233923134394</v>
      </c>
      <c r="X1543" s="176">
        <v>-33252.953355559148</v>
      </c>
      <c r="Y1543" s="176">
        <v>-23968.845839750953</v>
      </c>
      <c r="Z1543" s="176">
        <v>-22189.449530434096</v>
      </c>
      <c r="AA1543" s="2"/>
      <c r="AB1543" s="175">
        <v>-54723.468549817509</v>
      </c>
      <c r="AC1543" s="175">
        <v>-177401.26576231886</v>
      </c>
      <c r="AD1543" s="175">
        <v>-150226.47815209487</v>
      </c>
      <c r="AE1543" s="175">
        <v>-172910.78815747867</v>
      </c>
    </row>
    <row r="1544" spans="1:31">
      <c r="A1544" s="1">
        <v>1537</v>
      </c>
      <c r="B1544" s="176">
        <f>'T Revenue'!B1541-'Year 0'!G$8+'Year 0'!G$122</f>
        <v>19891.576129822293</v>
      </c>
      <c r="C1544" s="176">
        <f>'T Revenue'!C1541-'Revenue Requirement'!C$4+'Revenue Requirement'!C$33</f>
        <v>217039.78133512218</v>
      </c>
      <c r="D1544" s="176">
        <f>'T Revenue'!D1541-'Revenue Requirement'!D$4+'Revenue Requirement'!D$33</f>
        <v>161843.73374436819</v>
      </c>
      <c r="E1544" s="176">
        <f>'T Revenue'!E1541-'Revenue Requirement'!E$4+'Revenue Requirement'!E$33</f>
        <v>95726.356562377186</v>
      </c>
      <c r="G1544" s="179" t="e">
        <f ca="1"/>
        <v>#NAME?</v>
      </c>
      <c r="H1544" s="179" t="e">
        <f ca="1"/>
        <v>#NAME?</v>
      </c>
      <c r="I1544" s="179" t="e">
        <f ca="1"/>
        <v>#NAME?</v>
      </c>
      <c r="J1544" s="179" t="e">
        <f ca="1"/>
        <v>#NAME?</v>
      </c>
      <c r="L1544" s="175">
        <f>NR_to_Cash!C$9</f>
        <v>-54723.468549817509</v>
      </c>
      <c r="M1544" s="175">
        <f>NR_to_Cash!D$9</f>
        <v>-177401.26576231886</v>
      </c>
      <c r="N1544" s="175">
        <f>NR_to_Cash!E$9</f>
        <v>-150226.47815209487</v>
      </c>
      <c r="O1544" s="175">
        <f>NR_to_Cash!F$9</f>
        <v>-172910.78815747867</v>
      </c>
      <c r="Q1544" s="1">
        <v>1537</v>
      </c>
      <c r="R1544" s="176">
        <v>19891.576129822293</v>
      </c>
      <c r="S1544" s="176">
        <v>217039.78133512218</v>
      </c>
      <c r="T1544" s="176">
        <v>161843.73374436819</v>
      </c>
      <c r="U1544" s="176">
        <v>95726.356562377186</v>
      </c>
      <c r="V1544" s="2"/>
      <c r="W1544" s="176">
        <v>-10655.413292876445</v>
      </c>
      <c r="X1544" s="176">
        <v>-17003.86287278682</v>
      </c>
      <c r="Y1544" s="176">
        <v>-52281.014348485507</v>
      </c>
      <c r="Z1544" s="176">
        <v>-32715.937819702551</v>
      </c>
      <c r="AA1544" s="2"/>
      <c r="AB1544" s="175">
        <v>-54723.468549817509</v>
      </c>
      <c r="AC1544" s="175">
        <v>-177401.26576231886</v>
      </c>
      <c r="AD1544" s="175">
        <v>-150226.47815209487</v>
      </c>
      <c r="AE1544" s="175">
        <v>-172910.78815747867</v>
      </c>
    </row>
    <row r="1545" spans="1:31">
      <c r="A1545" s="1">
        <v>1538</v>
      </c>
      <c r="B1545" s="176">
        <f>'T Revenue'!B1542-'Year 0'!G$8+'Year 0'!G$122</f>
        <v>9680.7928118929267</v>
      </c>
      <c r="C1545" s="176">
        <f>'T Revenue'!C1542-'Revenue Requirement'!C$4+'Revenue Requirement'!C$33</f>
        <v>193759.22311271611</v>
      </c>
      <c r="D1545" s="176">
        <f>'T Revenue'!D1542-'Revenue Requirement'!D$4+'Revenue Requirement'!D$33</f>
        <v>183288.70863444987</v>
      </c>
      <c r="E1545" s="176">
        <f>'T Revenue'!E1542-'Revenue Requirement'!E$4+'Revenue Requirement'!E$33</f>
        <v>66262.343015257735</v>
      </c>
      <c r="G1545" s="179" t="e">
        <f ca="1"/>
        <v>#NAME?</v>
      </c>
      <c r="H1545" s="179" t="e">
        <f ca="1"/>
        <v>#NAME?</v>
      </c>
      <c r="I1545" s="179" t="e">
        <f ca="1"/>
        <v>#NAME?</v>
      </c>
      <c r="J1545" s="179" t="e">
        <f ca="1"/>
        <v>#NAME?</v>
      </c>
      <c r="L1545" s="175">
        <f>NR_to_Cash!C$9</f>
        <v>-54723.468549817509</v>
      </c>
      <c r="M1545" s="175">
        <f>NR_to_Cash!D$9</f>
        <v>-177401.26576231886</v>
      </c>
      <c r="N1545" s="175">
        <f>NR_to_Cash!E$9</f>
        <v>-150226.47815209487</v>
      </c>
      <c r="O1545" s="175">
        <f>NR_to_Cash!F$9</f>
        <v>-172910.78815747867</v>
      </c>
      <c r="Q1545" s="1">
        <v>1538</v>
      </c>
      <c r="R1545" s="176">
        <v>9680.7928118929267</v>
      </c>
      <c r="S1545" s="176">
        <v>193759.22311271611</v>
      </c>
      <c r="T1545" s="176">
        <v>183288.70863444987</v>
      </c>
      <c r="U1545" s="176">
        <v>66262.343015257735</v>
      </c>
      <c r="V1545" s="2"/>
      <c r="W1545" s="176">
        <v>7780.2765443281969</v>
      </c>
      <c r="X1545" s="176">
        <v>-29425.337215301348</v>
      </c>
      <c r="Y1545" s="176">
        <v>1602.2630198800471</v>
      </c>
      <c r="Z1545" s="176">
        <v>-52013.257789262105</v>
      </c>
      <c r="AA1545" s="2"/>
      <c r="AB1545" s="175">
        <v>-54723.468549817509</v>
      </c>
      <c r="AC1545" s="175">
        <v>-177401.26576231886</v>
      </c>
      <c r="AD1545" s="175">
        <v>-150226.47815209487</v>
      </c>
      <c r="AE1545" s="175">
        <v>-172910.78815747867</v>
      </c>
    </row>
    <row r="1546" spans="1:31">
      <c r="A1546" s="1">
        <v>1539</v>
      </c>
      <c r="B1546" s="176">
        <f>'T Revenue'!B1543-'Year 0'!G$8+'Year 0'!G$122</f>
        <v>-935.26885093864985</v>
      </c>
      <c r="C1546" s="176">
        <f>'T Revenue'!C1543-'Revenue Requirement'!C$4+'Revenue Requirement'!C$33</f>
        <v>234895.21326824743</v>
      </c>
      <c r="D1546" s="176">
        <f>'T Revenue'!D1543-'Revenue Requirement'!D$4+'Revenue Requirement'!D$33</f>
        <v>173403.2280563144</v>
      </c>
      <c r="E1546" s="176">
        <f>'T Revenue'!E1543-'Revenue Requirement'!E$4+'Revenue Requirement'!E$33</f>
        <v>130587.19244774967</v>
      </c>
      <c r="G1546" s="179" t="e">
        <f ca="1"/>
        <v>#NAME?</v>
      </c>
      <c r="H1546" s="179" t="e">
        <f ca="1"/>
        <v>#NAME?</v>
      </c>
      <c r="I1546" s="179" t="e">
        <f ca="1"/>
        <v>#NAME?</v>
      </c>
      <c r="J1546" s="179" t="e">
        <f ca="1"/>
        <v>#NAME?</v>
      </c>
      <c r="L1546" s="175">
        <f>NR_to_Cash!C$9</f>
        <v>-54723.468549817509</v>
      </c>
      <c r="M1546" s="175">
        <f>NR_to_Cash!D$9</f>
        <v>-177401.26576231886</v>
      </c>
      <c r="N1546" s="175">
        <f>NR_to_Cash!E$9</f>
        <v>-150226.47815209487</v>
      </c>
      <c r="O1546" s="175">
        <f>NR_to_Cash!F$9</f>
        <v>-172910.78815747867</v>
      </c>
      <c r="Q1546" s="1">
        <v>1539</v>
      </c>
      <c r="R1546" s="176">
        <v>-935.26885093864985</v>
      </c>
      <c r="S1546" s="176">
        <v>234895.21326824743</v>
      </c>
      <c r="T1546" s="176">
        <v>173403.2280563144</v>
      </c>
      <c r="U1546" s="176">
        <v>130587.19244774967</v>
      </c>
      <c r="V1546" s="2"/>
      <c r="W1546" s="176">
        <v>-18766.146070536575</v>
      </c>
      <c r="X1546" s="176">
        <v>3706.9044974178541</v>
      </c>
      <c r="Y1546" s="176">
        <v>-5397.1236459985375</v>
      </c>
      <c r="Z1546" s="176">
        <v>34131.25906796311</v>
      </c>
      <c r="AA1546" s="2"/>
      <c r="AB1546" s="175">
        <v>-54723.468549817509</v>
      </c>
      <c r="AC1546" s="175">
        <v>-177401.26576231886</v>
      </c>
      <c r="AD1546" s="175">
        <v>-150226.47815209487</v>
      </c>
      <c r="AE1546" s="175">
        <v>-172910.78815747867</v>
      </c>
    </row>
    <row r="1547" spans="1:31">
      <c r="A1547" s="1">
        <v>1540</v>
      </c>
      <c r="B1547" s="176">
        <f>'T Revenue'!B1544-'Year 0'!G$8+'Year 0'!G$122</f>
        <v>11138.005765361711</v>
      </c>
      <c r="C1547" s="176">
        <f>'T Revenue'!C1544-'Revenue Requirement'!C$4+'Revenue Requirement'!C$33</f>
        <v>259978.20788163296</v>
      </c>
      <c r="D1547" s="176">
        <f>'T Revenue'!D1544-'Revenue Requirement'!D$4+'Revenue Requirement'!D$33</f>
        <v>192257.75264967768</v>
      </c>
      <c r="E1547" s="176">
        <f>'T Revenue'!E1544-'Revenue Requirement'!E$4+'Revenue Requirement'!E$33</f>
        <v>170929.33236981672</v>
      </c>
      <c r="G1547" s="179" t="e">
        <f ca="1"/>
        <v>#NAME?</v>
      </c>
      <c r="H1547" s="179" t="e">
        <f ca="1"/>
        <v>#NAME?</v>
      </c>
      <c r="I1547" s="179" t="e">
        <f ca="1"/>
        <v>#NAME?</v>
      </c>
      <c r="J1547" s="179" t="e">
        <f ca="1"/>
        <v>#NAME?</v>
      </c>
      <c r="L1547" s="175">
        <f>NR_to_Cash!C$9</f>
        <v>-54723.468549817509</v>
      </c>
      <c r="M1547" s="175">
        <f>NR_to_Cash!D$9</f>
        <v>-177401.26576231886</v>
      </c>
      <c r="N1547" s="175">
        <f>NR_to_Cash!E$9</f>
        <v>-150226.47815209487</v>
      </c>
      <c r="O1547" s="175">
        <f>NR_to_Cash!F$9</f>
        <v>-172910.78815747867</v>
      </c>
      <c r="Q1547" s="1">
        <v>1540</v>
      </c>
      <c r="R1547" s="176">
        <v>11138.005765361711</v>
      </c>
      <c r="S1547" s="176">
        <v>259978.20788163296</v>
      </c>
      <c r="T1547" s="176">
        <v>192257.75264967768</v>
      </c>
      <c r="U1547" s="176">
        <v>170929.33236981672</v>
      </c>
      <c r="V1547" s="2"/>
      <c r="W1547" s="176">
        <v>17932.069858317496</v>
      </c>
      <c r="X1547" s="176">
        <v>6188.6998610831797</v>
      </c>
      <c r="Y1547" s="176">
        <v>-17540.5179368807</v>
      </c>
      <c r="Z1547" s="176">
        <v>-4687.4202607369516</v>
      </c>
      <c r="AA1547" s="2"/>
      <c r="AB1547" s="175">
        <v>-54723.468549817509</v>
      </c>
      <c r="AC1547" s="175">
        <v>-177401.26576231886</v>
      </c>
      <c r="AD1547" s="175">
        <v>-150226.47815209487</v>
      </c>
      <c r="AE1547" s="175">
        <v>-172910.78815747867</v>
      </c>
    </row>
    <row r="1548" spans="1:31">
      <c r="A1548" s="1">
        <v>1541</v>
      </c>
      <c r="B1548" s="176">
        <f>'T Revenue'!B1545-'Year 0'!G$8+'Year 0'!G$122</f>
        <v>22005.283419968095</v>
      </c>
      <c r="C1548" s="176">
        <f>'T Revenue'!C1545-'Revenue Requirement'!C$4+'Revenue Requirement'!C$33</f>
        <v>211144.46404673671</v>
      </c>
      <c r="D1548" s="176">
        <f>'T Revenue'!D1545-'Revenue Requirement'!D$4+'Revenue Requirement'!D$33</f>
        <v>116501.72940456332</v>
      </c>
      <c r="E1548" s="176">
        <f>'T Revenue'!E1545-'Revenue Requirement'!E$4+'Revenue Requirement'!E$33</f>
        <v>91629.40264407685</v>
      </c>
      <c r="G1548" s="179" t="e">
        <f ca="1"/>
        <v>#NAME?</v>
      </c>
      <c r="H1548" s="179" t="e">
        <f ca="1"/>
        <v>#NAME?</v>
      </c>
      <c r="I1548" s="179" t="e">
        <f ca="1"/>
        <v>#NAME?</v>
      </c>
      <c r="J1548" s="179" t="e">
        <f ca="1"/>
        <v>#NAME?</v>
      </c>
      <c r="L1548" s="175">
        <f>NR_to_Cash!C$9</f>
        <v>-54723.468549817509</v>
      </c>
      <c r="M1548" s="175">
        <f>NR_to_Cash!D$9</f>
        <v>-177401.26576231886</v>
      </c>
      <c r="N1548" s="175">
        <f>NR_to_Cash!E$9</f>
        <v>-150226.47815209487</v>
      </c>
      <c r="O1548" s="175">
        <f>NR_to_Cash!F$9</f>
        <v>-172910.78815747867</v>
      </c>
      <c r="Q1548" s="1">
        <v>1541</v>
      </c>
      <c r="R1548" s="176">
        <v>22005.283419968095</v>
      </c>
      <c r="S1548" s="176">
        <v>211144.46404673671</v>
      </c>
      <c r="T1548" s="176">
        <v>116501.72940456332</v>
      </c>
      <c r="U1548" s="176">
        <v>91629.40264407685</v>
      </c>
      <c r="V1548" s="2"/>
      <c r="W1548" s="176">
        <v>-8789.1760202446021</v>
      </c>
      <c r="X1548" s="176">
        <v>9042.359166852897</v>
      </c>
      <c r="Y1548" s="176">
        <v>-5084.8385172323324</v>
      </c>
      <c r="Z1548" s="176">
        <v>5129.0048473111819</v>
      </c>
      <c r="AA1548" s="2"/>
      <c r="AB1548" s="175">
        <v>-54723.468549817509</v>
      </c>
      <c r="AC1548" s="175">
        <v>-177401.26576231886</v>
      </c>
      <c r="AD1548" s="175">
        <v>-150226.47815209487</v>
      </c>
      <c r="AE1548" s="175">
        <v>-172910.78815747867</v>
      </c>
    </row>
    <row r="1549" spans="1:31">
      <c r="A1549" s="1">
        <v>1542</v>
      </c>
      <c r="B1549" s="176">
        <f>'T Revenue'!B1546-'Year 0'!G$8+'Year 0'!G$122</f>
        <v>-23666.397463756148</v>
      </c>
      <c r="C1549" s="176">
        <f>'T Revenue'!C1546-'Revenue Requirement'!C$4+'Revenue Requirement'!C$33</f>
        <v>270249.6640179588</v>
      </c>
      <c r="D1549" s="176">
        <f>'T Revenue'!D1546-'Revenue Requirement'!D$4+'Revenue Requirement'!D$33</f>
        <v>150723.55176528753</v>
      </c>
      <c r="E1549" s="176">
        <f>'T Revenue'!E1546-'Revenue Requirement'!E$4+'Revenue Requirement'!E$33</f>
        <v>111640.37804193934</v>
      </c>
      <c r="G1549" s="179" t="e">
        <f ca="1"/>
        <v>#NAME?</v>
      </c>
      <c r="H1549" s="179" t="e">
        <f ca="1"/>
        <v>#NAME?</v>
      </c>
      <c r="I1549" s="179" t="e">
        <f ca="1"/>
        <v>#NAME?</v>
      </c>
      <c r="J1549" s="179" t="e">
        <f ca="1"/>
        <v>#NAME?</v>
      </c>
      <c r="L1549" s="175">
        <f>NR_to_Cash!C$9</f>
        <v>-54723.468549817509</v>
      </c>
      <c r="M1549" s="175">
        <f>NR_to_Cash!D$9</f>
        <v>-177401.26576231886</v>
      </c>
      <c r="N1549" s="175">
        <f>NR_to_Cash!E$9</f>
        <v>-150226.47815209487</v>
      </c>
      <c r="O1549" s="175">
        <f>NR_to_Cash!F$9</f>
        <v>-172910.78815747867</v>
      </c>
      <c r="Q1549" s="1">
        <v>1542</v>
      </c>
      <c r="R1549" s="176">
        <v>-23666.397463756148</v>
      </c>
      <c r="S1549" s="176">
        <v>270249.6640179588</v>
      </c>
      <c r="T1549" s="176">
        <v>150723.55176528753</v>
      </c>
      <c r="U1549" s="176">
        <v>111640.37804193934</v>
      </c>
      <c r="V1549" s="2"/>
      <c r="W1549" s="176">
        <v>-3503.450465462287</v>
      </c>
      <c r="X1549" s="176">
        <v>-27679.875084643252</v>
      </c>
      <c r="Y1549" s="176">
        <v>-26731.380297943251</v>
      </c>
      <c r="Z1549" s="176">
        <v>39939.635472500464</v>
      </c>
      <c r="AA1549" s="2"/>
      <c r="AB1549" s="175">
        <v>-54723.468549817509</v>
      </c>
      <c r="AC1549" s="175">
        <v>-177401.26576231886</v>
      </c>
      <c r="AD1549" s="175">
        <v>-150226.47815209487</v>
      </c>
      <c r="AE1549" s="175">
        <v>-172910.78815747867</v>
      </c>
    </row>
    <row r="1550" spans="1:31">
      <c r="A1550" s="1">
        <v>1543</v>
      </c>
      <c r="B1550" s="176">
        <f>'T Revenue'!B1547-'Year 0'!G$8+'Year 0'!G$122</f>
        <v>-26422.457778230077</v>
      </c>
      <c r="C1550" s="176">
        <f>'T Revenue'!C1547-'Revenue Requirement'!C$4+'Revenue Requirement'!C$33</f>
        <v>181470.98931411002</v>
      </c>
      <c r="D1550" s="176">
        <f>'T Revenue'!D1547-'Revenue Requirement'!D$4+'Revenue Requirement'!D$33</f>
        <v>118754.01522110007</v>
      </c>
      <c r="E1550" s="176">
        <f>'T Revenue'!E1547-'Revenue Requirement'!E$4+'Revenue Requirement'!E$33</f>
        <v>98020.066179086221</v>
      </c>
      <c r="G1550" s="179" t="e">
        <f ca="1"/>
        <v>#NAME?</v>
      </c>
      <c r="H1550" s="179" t="e">
        <f ca="1"/>
        <v>#NAME?</v>
      </c>
      <c r="I1550" s="179" t="e">
        <f ca="1"/>
        <v>#NAME?</v>
      </c>
      <c r="J1550" s="179" t="e">
        <f ca="1"/>
        <v>#NAME?</v>
      </c>
      <c r="L1550" s="175">
        <f>NR_to_Cash!C$9</f>
        <v>-54723.468549817509</v>
      </c>
      <c r="M1550" s="175">
        <f>NR_to_Cash!D$9</f>
        <v>-177401.26576231886</v>
      </c>
      <c r="N1550" s="175">
        <f>NR_to_Cash!E$9</f>
        <v>-150226.47815209487</v>
      </c>
      <c r="O1550" s="175">
        <f>NR_to_Cash!F$9</f>
        <v>-172910.78815747867</v>
      </c>
      <c r="Q1550" s="1">
        <v>1543</v>
      </c>
      <c r="R1550" s="176">
        <v>-26422.457778230077</v>
      </c>
      <c r="S1550" s="176">
        <v>181470.98931411002</v>
      </c>
      <c r="T1550" s="176">
        <v>118754.01522110007</v>
      </c>
      <c r="U1550" s="176">
        <v>98020.066179086221</v>
      </c>
      <c r="V1550" s="2"/>
      <c r="W1550" s="176">
        <v>-36157.986944772885</v>
      </c>
      <c r="X1550" s="176">
        <v>-1548.2848719856702</v>
      </c>
      <c r="Y1550" s="176">
        <v>-18060.897001888137</v>
      </c>
      <c r="Z1550" s="176">
        <v>-15425.972204601392</v>
      </c>
      <c r="AA1550" s="2"/>
      <c r="AB1550" s="175">
        <v>-54723.468549817509</v>
      </c>
      <c r="AC1550" s="175">
        <v>-177401.26576231886</v>
      </c>
      <c r="AD1550" s="175">
        <v>-150226.47815209487</v>
      </c>
      <c r="AE1550" s="175">
        <v>-172910.78815747867</v>
      </c>
    </row>
    <row r="1551" spans="1:31">
      <c r="A1551" s="1">
        <v>1544</v>
      </c>
      <c r="B1551" s="176">
        <f>'T Revenue'!B1548-'Year 0'!G$8+'Year 0'!G$122</f>
        <v>51.823198663303629</v>
      </c>
      <c r="C1551" s="176">
        <f>'T Revenue'!C1548-'Revenue Requirement'!C$4+'Revenue Requirement'!C$33</f>
        <v>269665.99048935645</v>
      </c>
      <c r="D1551" s="176">
        <f>'T Revenue'!D1548-'Revenue Requirement'!D$4+'Revenue Requirement'!D$33</f>
        <v>154089.78654698096</v>
      </c>
      <c r="E1551" s="176">
        <f>'T Revenue'!E1548-'Revenue Requirement'!E$4+'Revenue Requirement'!E$33</f>
        <v>119482.30728970864</v>
      </c>
      <c r="G1551" s="179" t="e">
        <f ca="1"/>
        <v>#NAME?</v>
      </c>
      <c r="H1551" s="179" t="e">
        <f ca="1"/>
        <v>#NAME?</v>
      </c>
      <c r="I1551" s="179" t="e">
        <f ca="1"/>
        <v>#NAME?</v>
      </c>
      <c r="J1551" s="179" t="e">
        <f ca="1"/>
        <v>#NAME?</v>
      </c>
      <c r="L1551" s="175">
        <f>NR_to_Cash!C$9</f>
        <v>-54723.468549817509</v>
      </c>
      <c r="M1551" s="175">
        <f>NR_to_Cash!D$9</f>
        <v>-177401.26576231886</v>
      </c>
      <c r="N1551" s="175">
        <f>NR_to_Cash!E$9</f>
        <v>-150226.47815209487</v>
      </c>
      <c r="O1551" s="175">
        <f>NR_to_Cash!F$9</f>
        <v>-172910.78815747867</v>
      </c>
      <c r="Q1551" s="1">
        <v>1544</v>
      </c>
      <c r="R1551" s="176">
        <v>51.823198663303629</v>
      </c>
      <c r="S1551" s="176">
        <v>269665.99048935645</v>
      </c>
      <c r="T1551" s="176">
        <v>154089.78654698096</v>
      </c>
      <c r="U1551" s="176">
        <v>119482.30728970864</v>
      </c>
      <c r="V1551" s="2"/>
      <c r="W1551" s="176">
        <v>-5131.07855179545</v>
      </c>
      <c r="X1551" s="176">
        <v>-43534.470148052089</v>
      </c>
      <c r="Y1551" s="176">
        <v>-9375.4437921440694</v>
      </c>
      <c r="Z1551" s="176">
        <v>-3857.6372471391223</v>
      </c>
      <c r="AA1551" s="2"/>
      <c r="AB1551" s="175">
        <v>-54723.468549817509</v>
      </c>
      <c r="AC1551" s="175">
        <v>-177401.26576231886</v>
      </c>
      <c r="AD1551" s="175">
        <v>-150226.47815209487</v>
      </c>
      <c r="AE1551" s="175">
        <v>-172910.78815747867</v>
      </c>
    </row>
    <row r="1552" spans="1:31">
      <c r="A1552" s="1">
        <v>1545</v>
      </c>
      <c r="B1552" s="176">
        <f>'T Revenue'!B1549-'Year 0'!G$8+'Year 0'!G$122</f>
        <v>-15138.995773385046</v>
      </c>
      <c r="C1552" s="176">
        <f>'T Revenue'!C1549-'Revenue Requirement'!C$4+'Revenue Requirement'!C$33</f>
        <v>215513.6230867242</v>
      </c>
      <c r="D1552" s="176">
        <f>'T Revenue'!D1549-'Revenue Requirement'!D$4+'Revenue Requirement'!D$33</f>
        <v>152602.12446364597</v>
      </c>
      <c r="E1552" s="176">
        <f>'T Revenue'!E1549-'Revenue Requirement'!E$4+'Revenue Requirement'!E$33</f>
        <v>86277.865214442834</v>
      </c>
      <c r="G1552" s="179" t="e">
        <f ca="1"/>
        <v>#NAME?</v>
      </c>
      <c r="H1552" s="179" t="e">
        <f ca="1"/>
        <v>#NAME?</v>
      </c>
      <c r="I1552" s="179" t="e">
        <f ca="1"/>
        <v>#NAME?</v>
      </c>
      <c r="J1552" s="179" t="e">
        <f ca="1"/>
        <v>#NAME?</v>
      </c>
      <c r="L1552" s="175">
        <f>NR_to_Cash!C$9</f>
        <v>-54723.468549817509</v>
      </c>
      <c r="M1552" s="175">
        <f>NR_to_Cash!D$9</f>
        <v>-177401.26576231886</v>
      </c>
      <c r="N1552" s="175">
        <f>NR_to_Cash!E$9</f>
        <v>-150226.47815209487</v>
      </c>
      <c r="O1552" s="175">
        <f>NR_to_Cash!F$9</f>
        <v>-172910.78815747867</v>
      </c>
      <c r="Q1552" s="1">
        <v>1545</v>
      </c>
      <c r="R1552" s="176">
        <v>-15138.995773385046</v>
      </c>
      <c r="S1552" s="176">
        <v>215513.6230867242</v>
      </c>
      <c r="T1552" s="176">
        <v>152602.12446364597</v>
      </c>
      <c r="U1552" s="176">
        <v>86277.865214442834</v>
      </c>
      <c r="V1552" s="2"/>
      <c r="W1552" s="176">
        <v>-59615.767224658863</v>
      </c>
      <c r="X1552" s="176">
        <v>-35822.343284740578</v>
      </c>
      <c r="Y1552" s="176">
        <v>20762.457610405982</v>
      </c>
      <c r="Z1552" s="176">
        <v>-31704.605287924176</v>
      </c>
      <c r="AA1552" s="2"/>
      <c r="AB1552" s="175">
        <v>-54723.468549817509</v>
      </c>
      <c r="AC1552" s="175">
        <v>-177401.26576231886</v>
      </c>
      <c r="AD1552" s="175">
        <v>-150226.47815209487</v>
      </c>
      <c r="AE1552" s="175">
        <v>-172910.78815747867</v>
      </c>
    </row>
    <row r="1553" spans="1:31">
      <c r="A1553" s="1">
        <v>1546</v>
      </c>
      <c r="B1553" s="176">
        <f>'T Revenue'!B1550-'Year 0'!G$8+'Year 0'!G$122</f>
        <v>1292.9674782806542</v>
      </c>
      <c r="C1553" s="176">
        <f>'T Revenue'!C1550-'Revenue Requirement'!C$4+'Revenue Requirement'!C$33</f>
        <v>227274.211523348</v>
      </c>
      <c r="D1553" s="176">
        <f>'T Revenue'!D1550-'Revenue Requirement'!D$4+'Revenue Requirement'!D$33</f>
        <v>163878.9630489694</v>
      </c>
      <c r="E1553" s="176">
        <f>'T Revenue'!E1550-'Revenue Requirement'!E$4+'Revenue Requirement'!E$33</f>
        <v>74240.803553692531</v>
      </c>
      <c r="G1553" s="179" t="e">
        <f ca="1"/>
        <v>#NAME?</v>
      </c>
      <c r="H1553" s="179" t="e">
        <f ca="1"/>
        <v>#NAME?</v>
      </c>
      <c r="I1553" s="179" t="e">
        <f ca="1"/>
        <v>#NAME?</v>
      </c>
      <c r="J1553" s="179" t="e">
        <f ca="1"/>
        <v>#NAME?</v>
      </c>
      <c r="L1553" s="175">
        <f>NR_to_Cash!C$9</f>
        <v>-54723.468549817509</v>
      </c>
      <c r="M1553" s="175">
        <f>NR_to_Cash!D$9</f>
        <v>-177401.26576231886</v>
      </c>
      <c r="N1553" s="175">
        <f>NR_to_Cash!E$9</f>
        <v>-150226.47815209487</v>
      </c>
      <c r="O1553" s="175">
        <f>NR_to_Cash!F$9</f>
        <v>-172910.78815747867</v>
      </c>
      <c r="Q1553" s="1">
        <v>1546</v>
      </c>
      <c r="R1553" s="176">
        <v>1292.9674782806542</v>
      </c>
      <c r="S1553" s="176">
        <v>227274.211523348</v>
      </c>
      <c r="T1553" s="176">
        <v>163878.9630489694</v>
      </c>
      <c r="U1553" s="176">
        <v>74240.803553692531</v>
      </c>
      <c r="V1553" s="2"/>
      <c r="W1553" s="176">
        <v>-45432.173345870688</v>
      </c>
      <c r="X1553" s="176">
        <v>18327.018152542878</v>
      </c>
      <c r="Y1553" s="176">
        <v>-11204.594760788837</v>
      </c>
      <c r="Z1553" s="176">
        <v>-6971.9883288103156</v>
      </c>
      <c r="AA1553" s="2"/>
      <c r="AB1553" s="175">
        <v>-54723.468549817509</v>
      </c>
      <c r="AC1553" s="175">
        <v>-177401.26576231886</v>
      </c>
      <c r="AD1553" s="175">
        <v>-150226.47815209487</v>
      </c>
      <c r="AE1553" s="175">
        <v>-172910.78815747867</v>
      </c>
    </row>
    <row r="1554" spans="1:31">
      <c r="A1554" s="1">
        <v>1547</v>
      </c>
      <c r="B1554" s="176">
        <f>'T Revenue'!B1551-'Year 0'!G$8+'Year 0'!G$122</f>
        <v>26765.399984580465</v>
      </c>
      <c r="C1554" s="176">
        <f>'T Revenue'!C1551-'Revenue Requirement'!C$4+'Revenue Requirement'!C$33</f>
        <v>267375.67249432229</v>
      </c>
      <c r="D1554" s="176">
        <f>'T Revenue'!D1551-'Revenue Requirement'!D$4+'Revenue Requirement'!D$33</f>
        <v>186108.30713636219</v>
      </c>
      <c r="E1554" s="176">
        <f>'T Revenue'!E1551-'Revenue Requirement'!E$4+'Revenue Requirement'!E$33</f>
        <v>183175.85164825269</v>
      </c>
      <c r="G1554" s="179" t="e">
        <f ca="1"/>
        <v>#NAME?</v>
      </c>
      <c r="H1554" s="179" t="e">
        <f ca="1"/>
        <v>#NAME?</v>
      </c>
      <c r="I1554" s="179" t="e">
        <f ca="1"/>
        <v>#NAME?</v>
      </c>
      <c r="J1554" s="179" t="e">
        <f ca="1"/>
        <v>#NAME?</v>
      </c>
      <c r="L1554" s="175">
        <f>NR_to_Cash!C$9</f>
        <v>-54723.468549817509</v>
      </c>
      <c r="M1554" s="175">
        <f>NR_to_Cash!D$9</f>
        <v>-177401.26576231886</v>
      </c>
      <c r="N1554" s="175">
        <f>NR_to_Cash!E$9</f>
        <v>-150226.47815209487</v>
      </c>
      <c r="O1554" s="175">
        <f>NR_to_Cash!F$9</f>
        <v>-172910.78815747867</v>
      </c>
      <c r="Q1554" s="1">
        <v>1547</v>
      </c>
      <c r="R1554" s="176">
        <v>26765.399984580465</v>
      </c>
      <c r="S1554" s="176">
        <v>267375.67249432229</v>
      </c>
      <c r="T1554" s="176">
        <v>186108.30713636219</v>
      </c>
      <c r="U1554" s="176">
        <v>183175.85164825269</v>
      </c>
      <c r="V1554" s="2"/>
      <c r="W1554" s="176">
        <v>-40662.061964971828</v>
      </c>
      <c r="X1554" s="176">
        <v>-69419.001639171038</v>
      </c>
      <c r="Y1554" s="176">
        <v>-39251.443957037758</v>
      </c>
      <c r="Z1554" s="176">
        <v>9558.3466101514641</v>
      </c>
      <c r="AA1554" s="2"/>
      <c r="AB1554" s="175">
        <v>-54723.468549817509</v>
      </c>
      <c r="AC1554" s="175">
        <v>-177401.26576231886</v>
      </c>
      <c r="AD1554" s="175">
        <v>-150226.47815209487</v>
      </c>
      <c r="AE1554" s="175">
        <v>-172910.78815747867</v>
      </c>
    </row>
    <row r="1555" spans="1:31">
      <c r="A1555" s="1">
        <v>1548</v>
      </c>
      <c r="B1555" s="176">
        <f>'T Revenue'!B1552-'Year 0'!G$8+'Year 0'!G$122</f>
        <v>-15233.741216705879</v>
      </c>
      <c r="C1555" s="176">
        <f>'T Revenue'!C1552-'Revenue Requirement'!C$4+'Revenue Requirement'!C$33</f>
        <v>239916.34549927898</v>
      </c>
      <c r="D1555" s="176">
        <f>'T Revenue'!D1552-'Revenue Requirement'!D$4+'Revenue Requirement'!D$33</f>
        <v>135527.28502937662</v>
      </c>
      <c r="E1555" s="176">
        <f>'T Revenue'!E1552-'Revenue Requirement'!E$4+'Revenue Requirement'!E$33</f>
        <v>107742.53999476903</v>
      </c>
      <c r="G1555" s="179" t="e">
        <f ca="1"/>
        <v>#NAME?</v>
      </c>
      <c r="H1555" s="179" t="e">
        <f ca="1"/>
        <v>#NAME?</v>
      </c>
      <c r="I1555" s="179" t="e">
        <f ca="1"/>
        <v>#NAME?</v>
      </c>
      <c r="J1555" s="179" t="e">
        <f ca="1"/>
        <v>#NAME?</v>
      </c>
      <c r="L1555" s="175">
        <f>NR_to_Cash!C$9</f>
        <v>-54723.468549817509</v>
      </c>
      <c r="M1555" s="175">
        <f>NR_to_Cash!D$9</f>
        <v>-177401.26576231886</v>
      </c>
      <c r="N1555" s="175">
        <f>NR_to_Cash!E$9</f>
        <v>-150226.47815209487</v>
      </c>
      <c r="O1555" s="175">
        <f>NR_to_Cash!F$9</f>
        <v>-172910.78815747867</v>
      </c>
      <c r="Q1555" s="1">
        <v>1548</v>
      </c>
      <c r="R1555" s="176">
        <v>-15233.741216705879</v>
      </c>
      <c r="S1555" s="176">
        <v>239916.34549927898</v>
      </c>
      <c r="T1555" s="176">
        <v>135527.28502937662</v>
      </c>
      <c r="U1555" s="176">
        <v>107742.53999476903</v>
      </c>
      <c r="V1555" s="2"/>
      <c r="W1555" s="176">
        <v>-6154.4498613554752</v>
      </c>
      <c r="X1555" s="176">
        <v>-26139.223290643655</v>
      </c>
      <c r="Y1555" s="176">
        <v>-14853.168533986434</v>
      </c>
      <c r="Z1555" s="176">
        <v>-9309.196643905947</v>
      </c>
      <c r="AA1555" s="2"/>
      <c r="AB1555" s="175">
        <v>-54723.468549817509</v>
      </c>
      <c r="AC1555" s="175">
        <v>-177401.26576231886</v>
      </c>
      <c r="AD1555" s="175">
        <v>-150226.47815209487</v>
      </c>
      <c r="AE1555" s="175">
        <v>-172910.78815747867</v>
      </c>
    </row>
    <row r="1556" spans="1:31">
      <c r="A1556" s="1">
        <v>1549</v>
      </c>
      <c r="B1556" s="176">
        <f>'T Revenue'!B1553-'Year 0'!G$8+'Year 0'!G$122</f>
        <v>7202.9945074650459</v>
      </c>
      <c r="C1556" s="176">
        <f>'T Revenue'!C1553-'Revenue Requirement'!C$4+'Revenue Requirement'!C$33</f>
        <v>232284.90722968872</v>
      </c>
      <c r="D1556" s="176">
        <f>'T Revenue'!D1553-'Revenue Requirement'!D$4+'Revenue Requirement'!D$33</f>
        <v>175470.30085958517</v>
      </c>
      <c r="E1556" s="176">
        <f>'T Revenue'!E1553-'Revenue Requirement'!E$4+'Revenue Requirement'!E$33</f>
        <v>118207.79301034426</v>
      </c>
      <c r="G1556" s="179" t="e">
        <f ca="1"/>
        <v>#NAME?</v>
      </c>
      <c r="H1556" s="179" t="e">
        <f ca="1"/>
        <v>#NAME?</v>
      </c>
      <c r="I1556" s="179" t="e">
        <f ca="1"/>
        <v>#NAME?</v>
      </c>
      <c r="J1556" s="179" t="e">
        <f ca="1"/>
        <v>#NAME?</v>
      </c>
      <c r="L1556" s="175">
        <f>NR_to_Cash!C$9</f>
        <v>-54723.468549817509</v>
      </c>
      <c r="M1556" s="175">
        <f>NR_to_Cash!D$9</f>
        <v>-177401.26576231886</v>
      </c>
      <c r="N1556" s="175">
        <f>NR_to_Cash!E$9</f>
        <v>-150226.47815209487</v>
      </c>
      <c r="O1556" s="175">
        <f>NR_to_Cash!F$9</f>
        <v>-172910.78815747867</v>
      </c>
      <c r="Q1556" s="1">
        <v>1549</v>
      </c>
      <c r="R1556" s="176">
        <v>7202.9945074650459</v>
      </c>
      <c r="S1556" s="176">
        <v>232284.90722968872</v>
      </c>
      <c r="T1556" s="176">
        <v>175470.30085958517</v>
      </c>
      <c r="U1556" s="176">
        <v>118207.79301034426</v>
      </c>
      <c r="V1556" s="2"/>
      <c r="W1556" s="176">
        <v>-26769.905255476013</v>
      </c>
      <c r="X1556" s="176">
        <v>-45887.987934152363</v>
      </c>
      <c r="Y1556" s="176">
        <v>-5551.9000555975363</v>
      </c>
      <c r="Z1556" s="176">
        <v>22751.382074901136</v>
      </c>
      <c r="AA1556" s="2"/>
      <c r="AB1556" s="175">
        <v>-54723.468549817509</v>
      </c>
      <c r="AC1556" s="175">
        <v>-177401.26576231886</v>
      </c>
      <c r="AD1556" s="175">
        <v>-150226.47815209487</v>
      </c>
      <c r="AE1556" s="175">
        <v>-172910.78815747867</v>
      </c>
    </row>
    <row r="1557" spans="1:31">
      <c r="A1557" s="1">
        <v>1550</v>
      </c>
      <c r="B1557" s="176">
        <f>'T Revenue'!B1554-'Year 0'!G$8+'Year 0'!G$122</f>
        <v>4876.2434280207381</v>
      </c>
      <c r="C1557" s="176">
        <f>'T Revenue'!C1554-'Revenue Requirement'!C$4+'Revenue Requirement'!C$33</f>
        <v>212872.66315415734</v>
      </c>
      <c r="D1557" s="176">
        <f>'T Revenue'!D1554-'Revenue Requirement'!D$4+'Revenue Requirement'!D$33</f>
        <v>167830.14258733368</v>
      </c>
      <c r="E1557" s="176">
        <f>'T Revenue'!E1554-'Revenue Requirement'!E$4+'Revenue Requirement'!E$33</f>
        <v>108171.71634697425</v>
      </c>
      <c r="G1557" s="179" t="e">
        <f ca="1"/>
        <v>#NAME?</v>
      </c>
      <c r="H1557" s="179" t="e">
        <f ca="1"/>
        <v>#NAME?</v>
      </c>
      <c r="I1557" s="179" t="e">
        <f ca="1"/>
        <v>#NAME?</v>
      </c>
      <c r="J1557" s="179" t="e">
        <f ca="1"/>
        <v>#NAME?</v>
      </c>
      <c r="L1557" s="175">
        <f>NR_to_Cash!C$9</f>
        <v>-54723.468549817509</v>
      </c>
      <c r="M1557" s="175">
        <f>NR_to_Cash!D$9</f>
        <v>-177401.26576231886</v>
      </c>
      <c r="N1557" s="175">
        <f>NR_to_Cash!E$9</f>
        <v>-150226.47815209487</v>
      </c>
      <c r="O1557" s="175">
        <f>NR_to_Cash!F$9</f>
        <v>-172910.78815747867</v>
      </c>
      <c r="Q1557" s="1">
        <v>1550</v>
      </c>
      <c r="R1557" s="176">
        <v>4876.2434280207381</v>
      </c>
      <c r="S1557" s="176">
        <v>212872.66315415734</v>
      </c>
      <c r="T1557" s="176">
        <v>167830.14258733368</v>
      </c>
      <c r="U1557" s="176">
        <v>108171.71634697425</v>
      </c>
      <c r="V1557" s="2"/>
      <c r="W1557" s="176">
        <v>21417.741068398231</v>
      </c>
      <c r="X1557" s="176">
        <v>-16614.354937807424</v>
      </c>
      <c r="Y1557" s="176">
        <v>-5324.9923416594975</v>
      </c>
      <c r="Z1557" s="176">
        <v>4692.1204826035537</v>
      </c>
      <c r="AA1557" s="2"/>
      <c r="AB1557" s="175">
        <v>-54723.468549817509</v>
      </c>
      <c r="AC1557" s="175">
        <v>-177401.26576231886</v>
      </c>
      <c r="AD1557" s="175">
        <v>-150226.47815209487</v>
      </c>
      <c r="AE1557" s="175">
        <v>-172910.78815747867</v>
      </c>
    </row>
    <row r="1558" spans="1:31">
      <c r="A1558" s="1">
        <v>1551</v>
      </c>
      <c r="B1558" s="176">
        <f>'T Revenue'!B1555-'Year 0'!G$8+'Year 0'!G$122</f>
        <v>16130.051403970225</v>
      </c>
      <c r="C1558" s="176">
        <f>'T Revenue'!C1555-'Revenue Requirement'!C$4+'Revenue Requirement'!C$33</f>
        <v>235613.87469625194</v>
      </c>
      <c r="D1558" s="176">
        <f>'T Revenue'!D1555-'Revenue Requirement'!D$4+'Revenue Requirement'!D$33</f>
        <v>164235.75936189108</v>
      </c>
      <c r="E1558" s="176">
        <f>'T Revenue'!E1555-'Revenue Requirement'!E$4+'Revenue Requirement'!E$33</f>
        <v>113323.08901753812</v>
      </c>
      <c r="G1558" s="179" t="e">
        <f ca="1"/>
        <v>#NAME?</v>
      </c>
      <c r="H1558" s="179" t="e">
        <f ca="1"/>
        <v>#NAME?</v>
      </c>
      <c r="I1558" s="179" t="e">
        <f ca="1"/>
        <v>#NAME?</v>
      </c>
      <c r="J1558" s="179" t="e">
        <f ca="1"/>
        <v>#NAME?</v>
      </c>
      <c r="L1558" s="175">
        <f>NR_to_Cash!C$9</f>
        <v>-54723.468549817509</v>
      </c>
      <c r="M1558" s="175">
        <f>NR_to_Cash!D$9</f>
        <v>-177401.26576231886</v>
      </c>
      <c r="N1558" s="175">
        <f>NR_to_Cash!E$9</f>
        <v>-150226.47815209487</v>
      </c>
      <c r="O1558" s="175">
        <f>NR_to_Cash!F$9</f>
        <v>-172910.78815747867</v>
      </c>
      <c r="Q1558" s="1">
        <v>1551</v>
      </c>
      <c r="R1558" s="176">
        <v>16130.051403970225</v>
      </c>
      <c r="S1558" s="176">
        <v>235613.87469625194</v>
      </c>
      <c r="T1558" s="176">
        <v>164235.75936189108</v>
      </c>
      <c r="U1558" s="176">
        <v>113323.08901753812</v>
      </c>
      <c r="V1558" s="2"/>
      <c r="W1558" s="176">
        <v>-29392.511209532619</v>
      </c>
      <c r="X1558" s="176">
        <v>-24845.10593731096</v>
      </c>
      <c r="Y1558" s="176">
        <v>-19315.3332934801</v>
      </c>
      <c r="Z1558" s="176">
        <v>-24087.009943972807</v>
      </c>
      <c r="AA1558" s="2"/>
      <c r="AB1558" s="175">
        <v>-54723.468549817509</v>
      </c>
      <c r="AC1558" s="175">
        <v>-177401.26576231886</v>
      </c>
      <c r="AD1558" s="175">
        <v>-150226.47815209487</v>
      </c>
      <c r="AE1558" s="175">
        <v>-172910.78815747867</v>
      </c>
    </row>
    <row r="1559" spans="1:31">
      <c r="A1559" s="1">
        <v>1552</v>
      </c>
      <c r="B1559" s="176">
        <f>'T Revenue'!B1556-'Year 0'!G$8+'Year 0'!G$122</f>
        <v>13651.965015265625</v>
      </c>
      <c r="C1559" s="176">
        <f>'T Revenue'!C1556-'Revenue Requirement'!C$4+'Revenue Requirement'!C$33</f>
        <v>220300.03754273849</v>
      </c>
      <c r="D1559" s="176">
        <f>'T Revenue'!D1556-'Revenue Requirement'!D$4+'Revenue Requirement'!D$33</f>
        <v>95623.199386555236</v>
      </c>
      <c r="E1559" s="176">
        <f>'T Revenue'!E1556-'Revenue Requirement'!E$4+'Revenue Requirement'!E$33</f>
        <v>113353.95741700241</v>
      </c>
      <c r="G1559" s="179" t="e">
        <f ca="1"/>
        <v>#NAME?</v>
      </c>
      <c r="H1559" s="179" t="e">
        <f ca="1"/>
        <v>#NAME?</v>
      </c>
      <c r="I1559" s="179" t="e">
        <f ca="1"/>
        <v>#NAME?</v>
      </c>
      <c r="J1559" s="179" t="e">
        <f ca="1"/>
        <v>#NAME?</v>
      </c>
      <c r="L1559" s="175">
        <f>NR_to_Cash!C$9</f>
        <v>-54723.468549817509</v>
      </c>
      <c r="M1559" s="175">
        <f>NR_to_Cash!D$9</f>
        <v>-177401.26576231886</v>
      </c>
      <c r="N1559" s="175">
        <f>NR_to_Cash!E$9</f>
        <v>-150226.47815209487</v>
      </c>
      <c r="O1559" s="175">
        <f>NR_to_Cash!F$9</f>
        <v>-172910.78815747867</v>
      </c>
      <c r="Q1559" s="1">
        <v>1552</v>
      </c>
      <c r="R1559" s="176">
        <v>13651.965015265625</v>
      </c>
      <c r="S1559" s="176">
        <v>220300.03754273849</v>
      </c>
      <c r="T1559" s="176">
        <v>95623.199386555236</v>
      </c>
      <c r="U1559" s="176">
        <v>113353.95741700241</v>
      </c>
      <c r="V1559" s="2"/>
      <c r="W1559" s="176">
        <v>-10205.894546420313</v>
      </c>
      <c r="X1559" s="176">
        <v>-24432.836667006137</v>
      </c>
      <c r="Y1559" s="176">
        <v>-38846.496434092754</v>
      </c>
      <c r="Z1559" s="176">
        <v>1689.9618056139443</v>
      </c>
      <c r="AA1559" s="2"/>
      <c r="AB1559" s="175">
        <v>-54723.468549817509</v>
      </c>
      <c r="AC1559" s="175">
        <v>-177401.26576231886</v>
      </c>
      <c r="AD1559" s="175">
        <v>-150226.47815209487</v>
      </c>
      <c r="AE1559" s="175">
        <v>-172910.78815747867</v>
      </c>
    </row>
    <row r="1560" spans="1:31">
      <c r="A1560" s="1">
        <v>1553</v>
      </c>
      <c r="B1560" s="176">
        <f>'T Revenue'!B1557-'Year 0'!G$8+'Year 0'!G$122</f>
        <v>-29342.320253155427</v>
      </c>
      <c r="C1560" s="176">
        <f>'T Revenue'!C1557-'Revenue Requirement'!C$4+'Revenue Requirement'!C$33</f>
        <v>238905.86892920686</v>
      </c>
      <c r="D1560" s="176">
        <f>'T Revenue'!D1557-'Revenue Requirement'!D$4+'Revenue Requirement'!D$33</f>
        <v>111824.58277592645</v>
      </c>
      <c r="E1560" s="176">
        <f>'T Revenue'!E1557-'Revenue Requirement'!E$4+'Revenue Requirement'!E$33</f>
        <v>61630.003539802274</v>
      </c>
      <c r="G1560" s="179" t="e">
        <f ca="1"/>
        <v>#NAME?</v>
      </c>
      <c r="H1560" s="179" t="e">
        <f ca="1"/>
        <v>#NAME?</v>
      </c>
      <c r="I1560" s="179" t="e">
        <f ca="1"/>
        <v>#NAME?</v>
      </c>
      <c r="J1560" s="179" t="e">
        <f ca="1"/>
        <v>#NAME?</v>
      </c>
      <c r="L1560" s="175">
        <f>NR_to_Cash!C$9</f>
        <v>-54723.468549817509</v>
      </c>
      <c r="M1560" s="175">
        <f>NR_to_Cash!D$9</f>
        <v>-177401.26576231886</v>
      </c>
      <c r="N1560" s="175">
        <f>NR_to_Cash!E$9</f>
        <v>-150226.47815209487</v>
      </c>
      <c r="O1560" s="175">
        <f>NR_to_Cash!F$9</f>
        <v>-172910.78815747867</v>
      </c>
      <c r="Q1560" s="1">
        <v>1553</v>
      </c>
      <c r="R1560" s="176">
        <v>-29342.320253155427</v>
      </c>
      <c r="S1560" s="176">
        <v>238905.86892920686</v>
      </c>
      <c r="T1560" s="176">
        <v>111824.58277592645</v>
      </c>
      <c r="U1560" s="176">
        <v>61630.003539802274</v>
      </c>
      <c r="V1560" s="2"/>
      <c r="W1560" s="176">
        <v>9420.7913032063516</v>
      </c>
      <c r="X1560" s="176">
        <v>137.91241288557649</v>
      </c>
      <c r="Y1560" s="176">
        <v>-16524.005551572656</v>
      </c>
      <c r="Z1560" s="176">
        <v>-51943.0614354969</v>
      </c>
      <c r="AA1560" s="2"/>
      <c r="AB1560" s="175">
        <v>-54723.468549817509</v>
      </c>
      <c r="AC1560" s="175">
        <v>-177401.26576231886</v>
      </c>
      <c r="AD1560" s="175">
        <v>-150226.47815209487</v>
      </c>
      <c r="AE1560" s="175">
        <v>-172910.78815747867</v>
      </c>
    </row>
    <row r="1561" spans="1:31">
      <c r="A1561" s="1">
        <v>1554</v>
      </c>
      <c r="B1561" s="176">
        <f>'T Revenue'!B1558-'Year 0'!G$8+'Year 0'!G$122</f>
        <v>26754.503538711229</v>
      </c>
      <c r="C1561" s="176">
        <f>'T Revenue'!C1558-'Revenue Requirement'!C$4+'Revenue Requirement'!C$33</f>
        <v>275758.7438985859</v>
      </c>
      <c r="D1561" s="176">
        <f>'T Revenue'!D1558-'Revenue Requirement'!D$4+'Revenue Requirement'!D$33</f>
        <v>199169.54194701067</v>
      </c>
      <c r="E1561" s="176">
        <f>'T Revenue'!E1558-'Revenue Requirement'!E$4+'Revenue Requirement'!E$33</f>
        <v>156900.69163089176</v>
      </c>
      <c r="G1561" s="179" t="e">
        <f ca="1"/>
        <v>#NAME?</v>
      </c>
      <c r="H1561" s="179" t="e">
        <f ca="1"/>
        <v>#NAME?</v>
      </c>
      <c r="I1561" s="179" t="e">
        <f ca="1"/>
        <v>#NAME?</v>
      </c>
      <c r="J1561" s="179" t="e">
        <f ca="1"/>
        <v>#NAME?</v>
      </c>
      <c r="L1561" s="175">
        <f>NR_to_Cash!C$9</f>
        <v>-54723.468549817509</v>
      </c>
      <c r="M1561" s="175">
        <f>NR_to_Cash!D$9</f>
        <v>-177401.26576231886</v>
      </c>
      <c r="N1561" s="175">
        <f>NR_to_Cash!E$9</f>
        <v>-150226.47815209487</v>
      </c>
      <c r="O1561" s="175">
        <f>NR_to_Cash!F$9</f>
        <v>-172910.78815747867</v>
      </c>
      <c r="Q1561" s="1">
        <v>1554</v>
      </c>
      <c r="R1561" s="176">
        <v>26754.503538711229</v>
      </c>
      <c r="S1561" s="176">
        <v>275758.7438985859</v>
      </c>
      <c r="T1561" s="176">
        <v>199169.54194701067</v>
      </c>
      <c r="U1561" s="176">
        <v>156900.69163089176</v>
      </c>
      <c r="V1561" s="2"/>
      <c r="W1561" s="176">
        <v>-28604.442739557941</v>
      </c>
      <c r="X1561" s="176">
        <v>4725.5876266059931</v>
      </c>
      <c r="Y1561" s="176">
        <v>-21113.931601519696</v>
      </c>
      <c r="Z1561" s="176">
        <v>10144.617974237306</v>
      </c>
      <c r="AA1561" s="2"/>
      <c r="AB1561" s="175">
        <v>-54723.468549817509</v>
      </c>
      <c r="AC1561" s="175">
        <v>-177401.26576231886</v>
      </c>
      <c r="AD1561" s="175">
        <v>-150226.47815209487</v>
      </c>
      <c r="AE1561" s="175">
        <v>-172910.78815747867</v>
      </c>
    </row>
    <row r="1562" spans="1:31">
      <c r="A1562" s="1">
        <v>1555</v>
      </c>
      <c r="B1562" s="176">
        <f>'T Revenue'!B1559-'Year 0'!G$8+'Year 0'!G$122</f>
        <v>14452.887891752413</v>
      </c>
      <c r="C1562" s="176">
        <f>'T Revenue'!C1559-'Revenue Requirement'!C$4+'Revenue Requirement'!C$33</f>
        <v>237524.59493530053</v>
      </c>
      <c r="D1562" s="176">
        <f>'T Revenue'!D1559-'Revenue Requirement'!D$4+'Revenue Requirement'!D$33</f>
        <v>164528.62671640632</v>
      </c>
      <c r="E1562" s="176">
        <f>'T Revenue'!E1559-'Revenue Requirement'!E$4+'Revenue Requirement'!E$33</f>
        <v>146766.55058861058</v>
      </c>
      <c r="G1562" s="179" t="e">
        <f ca="1"/>
        <v>#NAME?</v>
      </c>
      <c r="H1562" s="179" t="e">
        <f ca="1"/>
        <v>#NAME?</v>
      </c>
      <c r="I1562" s="179" t="e">
        <f ca="1"/>
        <v>#NAME?</v>
      </c>
      <c r="J1562" s="179" t="e">
        <f ca="1"/>
        <v>#NAME?</v>
      </c>
      <c r="L1562" s="175">
        <f>NR_to_Cash!C$9</f>
        <v>-54723.468549817509</v>
      </c>
      <c r="M1562" s="175">
        <f>NR_to_Cash!D$9</f>
        <v>-177401.26576231886</v>
      </c>
      <c r="N1562" s="175">
        <f>NR_to_Cash!E$9</f>
        <v>-150226.47815209487</v>
      </c>
      <c r="O1562" s="175">
        <f>NR_to_Cash!F$9</f>
        <v>-172910.78815747867</v>
      </c>
      <c r="Q1562" s="1">
        <v>1555</v>
      </c>
      <c r="R1562" s="176">
        <v>14452.887891752413</v>
      </c>
      <c r="S1562" s="176">
        <v>237524.59493530053</v>
      </c>
      <c r="T1562" s="176">
        <v>164528.62671640632</v>
      </c>
      <c r="U1562" s="176">
        <v>146766.55058861058</v>
      </c>
      <c r="V1562" s="2"/>
      <c r="W1562" s="176">
        <v>9339.8827311395435</v>
      </c>
      <c r="X1562" s="176">
        <v>-14319.610408614622</v>
      </c>
      <c r="Y1562" s="176">
        <v>3034.0200424965005</v>
      </c>
      <c r="Z1562" s="176">
        <v>-1818.2785756557714</v>
      </c>
      <c r="AA1562" s="2"/>
      <c r="AB1562" s="175">
        <v>-54723.468549817509</v>
      </c>
      <c r="AC1562" s="175">
        <v>-177401.26576231886</v>
      </c>
      <c r="AD1562" s="175">
        <v>-150226.47815209487</v>
      </c>
      <c r="AE1562" s="175">
        <v>-172910.78815747867</v>
      </c>
    </row>
    <row r="1563" spans="1:31">
      <c r="A1563" s="1">
        <v>1556</v>
      </c>
      <c r="B1563" s="176">
        <f>'T Revenue'!B1560-'Year 0'!G$8+'Year 0'!G$122</f>
        <v>3906.8011134737171</v>
      </c>
      <c r="C1563" s="176">
        <f>'T Revenue'!C1560-'Revenue Requirement'!C$4+'Revenue Requirement'!C$33</f>
        <v>284157.17832969548</v>
      </c>
      <c r="D1563" s="176">
        <f>'T Revenue'!D1560-'Revenue Requirement'!D$4+'Revenue Requirement'!D$33</f>
        <v>142991.8344498456</v>
      </c>
      <c r="E1563" s="176">
        <f>'T Revenue'!E1560-'Revenue Requirement'!E$4+'Revenue Requirement'!E$33</f>
        <v>83262.255187450908</v>
      </c>
      <c r="G1563" s="179" t="e">
        <f ca="1"/>
        <v>#NAME?</v>
      </c>
      <c r="H1563" s="179" t="e">
        <f ca="1"/>
        <v>#NAME?</v>
      </c>
      <c r="I1563" s="179" t="e">
        <f ca="1"/>
        <v>#NAME?</v>
      </c>
      <c r="J1563" s="179" t="e">
        <f ca="1"/>
        <v>#NAME?</v>
      </c>
      <c r="L1563" s="175">
        <f>NR_to_Cash!C$9</f>
        <v>-54723.468549817509</v>
      </c>
      <c r="M1563" s="175">
        <f>NR_to_Cash!D$9</f>
        <v>-177401.26576231886</v>
      </c>
      <c r="N1563" s="175">
        <f>NR_to_Cash!E$9</f>
        <v>-150226.47815209487</v>
      </c>
      <c r="O1563" s="175">
        <f>NR_to_Cash!F$9</f>
        <v>-172910.78815747867</v>
      </c>
      <c r="Q1563" s="1">
        <v>1556</v>
      </c>
      <c r="R1563" s="176">
        <v>3906.8011134737171</v>
      </c>
      <c r="S1563" s="176">
        <v>284157.17832969548</v>
      </c>
      <c r="T1563" s="176">
        <v>142991.8344498456</v>
      </c>
      <c r="U1563" s="176">
        <v>83262.255187450908</v>
      </c>
      <c r="V1563" s="2"/>
      <c r="W1563" s="176">
        <v>-76495.201013500802</v>
      </c>
      <c r="X1563" s="176">
        <v>-2746.0494774614926</v>
      </c>
      <c r="Y1563" s="176">
        <v>-35256.880423027091</v>
      </c>
      <c r="Z1563" s="176">
        <v>-1641.8973687319085</v>
      </c>
      <c r="AA1563" s="2"/>
      <c r="AB1563" s="175">
        <v>-54723.468549817509</v>
      </c>
      <c r="AC1563" s="175">
        <v>-177401.26576231886</v>
      </c>
      <c r="AD1563" s="175">
        <v>-150226.47815209487</v>
      </c>
      <c r="AE1563" s="175">
        <v>-172910.78815747867</v>
      </c>
    </row>
    <row r="1564" spans="1:31">
      <c r="A1564" s="1">
        <v>1557</v>
      </c>
      <c r="B1564" s="176">
        <f>'T Revenue'!B1561-'Year 0'!G$8+'Year 0'!G$122</f>
        <v>-980.88051338633522</v>
      </c>
      <c r="C1564" s="176">
        <f>'T Revenue'!C1561-'Revenue Requirement'!C$4+'Revenue Requirement'!C$33</f>
        <v>228049.13342628465</v>
      </c>
      <c r="D1564" s="176">
        <f>'T Revenue'!D1561-'Revenue Requirement'!D$4+'Revenue Requirement'!D$33</f>
        <v>137099.22995821969</v>
      </c>
      <c r="E1564" s="176">
        <f>'T Revenue'!E1561-'Revenue Requirement'!E$4+'Revenue Requirement'!E$33</f>
        <v>114716.6248497155</v>
      </c>
      <c r="G1564" s="179" t="e">
        <f ca="1"/>
        <v>#NAME?</v>
      </c>
      <c r="H1564" s="179" t="e">
        <f ca="1"/>
        <v>#NAME?</v>
      </c>
      <c r="I1564" s="179" t="e">
        <f ca="1"/>
        <v>#NAME?</v>
      </c>
      <c r="J1564" s="179" t="e">
        <f ca="1"/>
        <v>#NAME?</v>
      </c>
      <c r="L1564" s="175">
        <f>NR_to_Cash!C$9</f>
        <v>-54723.468549817509</v>
      </c>
      <c r="M1564" s="175">
        <f>NR_to_Cash!D$9</f>
        <v>-177401.26576231886</v>
      </c>
      <c r="N1564" s="175">
        <f>NR_to_Cash!E$9</f>
        <v>-150226.47815209487</v>
      </c>
      <c r="O1564" s="175">
        <f>NR_to_Cash!F$9</f>
        <v>-172910.78815747867</v>
      </c>
      <c r="Q1564" s="1">
        <v>1557</v>
      </c>
      <c r="R1564" s="176">
        <v>-980.88051338633522</v>
      </c>
      <c r="S1564" s="176">
        <v>228049.13342628465</v>
      </c>
      <c r="T1564" s="176">
        <v>137099.22995821969</v>
      </c>
      <c r="U1564" s="176">
        <v>114716.6248497155</v>
      </c>
      <c r="V1564" s="2"/>
      <c r="W1564" s="176">
        <v>-24822.02913461579</v>
      </c>
      <c r="X1564" s="176">
        <v>-3977.7799979690462</v>
      </c>
      <c r="Y1564" s="176">
        <v>-31717.157686565537</v>
      </c>
      <c r="Z1564" s="176">
        <v>-20580.546033843188</v>
      </c>
      <c r="AA1564" s="2"/>
      <c r="AB1564" s="175">
        <v>-54723.468549817509</v>
      </c>
      <c r="AC1564" s="175">
        <v>-177401.26576231886</v>
      </c>
      <c r="AD1564" s="175">
        <v>-150226.47815209487</v>
      </c>
      <c r="AE1564" s="175">
        <v>-172910.78815747867</v>
      </c>
    </row>
    <row r="1565" spans="1:31">
      <c r="A1565" s="1">
        <v>1558</v>
      </c>
      <c r="B1565" s="176">
        <f>'T Revenue'!B1562-'Year 0'!G$8+'Year 0'!G$122</f>
        <v>15564.932563067647</v>
      </c>
      <c r="C1565" s="176">
        <f>'T Revenue'!C1562-'Revenue Requirement'!C$4+'Revenue Requirement'!C$33</f>
        <v>235030.49241501582</v>
      </c>
      <c r="D1565" s="176">
        <f>'T Revenue'!D1562-'Revenue Requirement'!D$4+'Revenue Requirement'!D$33</f>
        <v>178075.22441820288</v>
      </c>
      <c r="E1565" s="176">
        <f>'T Revenue'!E1562-'Revenue Requirement'!E$4+'Revenue Requirement'!E$33</f>
        <v>116383.01520985435</v>
      </c>
      <c r="G1565" s="179" t="e">
        <f ca="1"/>
        <v>#NAME?</v>
      </c>
      <c r="H1565" s="179" t="e">
        <f ca="1"/>
        <v>#NAME?</v>
      </c>
      <c r="I1565" s="179" t="e">
        <f ca="1"/>
        <v>#NAME?</v>
      </c>
      <c r="J1565" s="179" t="e">
        <f ca="1"/>
        <v>#NAME?</v>
      </c>
      <c r="L1565" s="175">
        <f>NR_to_Cash!C$9</f>
        <v>-54723.468549817509</v>
      </c>
      <c r="M1565" s="175">
        <f>NR_to_Cash!D$9</f>
        <v>-177401.26576231886</v>
      </c>
      <c r="N1565" s="175">
        <f>NR_to_Cash!E$9</f>
        <v>-150226.47815209487</v>
      </c>
      <c r="O1565" s="175">
        <f>NR_to_Cash!F$9</f>
        <v>-172910.78815747867</v>
      </c>
      <c r="Q1565" s="1">
        <v>1558</v>
      </c>
      <c r="R1565" s="176">
        <v>15564.932563067647</v>
      </c>
      <c r="S1565" s="176">
        <v>235030.49241501582</v>
      </c>
      <c r="T1565" s="176">
        <v>178075.22441820288</v>
      </c>
      <c r="U1565" s="176">
        <v>116383.01520985435</v>
      </c>
      <c r="V1565" s="2"/>
      <c r="W1565" s="176">
        <v>-9217.5173217734555</v>
      </c>
      <c r="X1565" s="176">
        <v>-17435.793094373308</v>
      </c>
      <c r="Y1565" s="176">
        <v>-2092.3375276965089</v>
      </c>
      <c r="Z1565" s="176">
        <v>-21432.14632947091</v>
      </c>
      <c r="AA1565" s="2"/>
      <c r="AB1565" s="175">
        <v>-54723.468549817509</v>
      </c>
      <c r="AC1565" s="175">
        <v>-177401.26576231886</v>
      </c>
      <c r="AD1565" s="175">
        <v>-150226.47815209487</v>
      </c>
      <c r="AE1565" s="175">
        <v>-172910.78815747867</v>
      </c>
    </row>
    <row r="1566" spans="1:31">
      <c r="A1566" s="1">
        <v>1559</v>
      </c>
      <c r="B1566" s="176">
        <f>'T Revenue'!B1563-'Year 0'!G$8+'Year 0'!G$122</f>
        <v>38359.28758969414</v>
      </c>
      <c r="C1566" s="176">
        <f>'T Revenue'!C1563-'Revenue Requirement'!C$4+'Revenue Requirement'!C$33</f>
        <v>280329.84815595951</v>
      </c>
      <c r="D1566" s="176">
        <f>'T Revenue'!D1563-'Revenue Requirement'!D$4+'Revenue Requirement'!D$33</f>
        <v>205484.08032298926</v>
      </c>
      <c r="E1566" s="176">
        <f>'T Revenue'!E1563-'Revenue Requirement'!E$4+'Revenue Requirement'!E$33</f>
        <v>172362.73893809179</v>
      </c>
      <c r="G1566" s="179" t="e">
        <f ca="1"/>
        <v>#NAME?</v>
      </c>
      <c r="H1566" s="179" t="e">
        <f ca="1"/>
        <v>#NAME?</v>
      </c>
      <c r="I1566" s="179" t="e">
        <f ca="1"/>
        <v>#NAME?</v>
      </c>
      <c r="J1566" s="179" t="e">
        <f ca="1"/>
        <v>#NAME?</v>
      </c>
      <c r="L1566" s="175">
        <f>NR_to_Cash!C$9</f>
        <v>-54723.468549817509</v>
      </c>
      <c r="M1566" s="175">
        <f>NR_to_Cash!D$9</f>
        <v>-177401.26576231886</v>
      </c>
      <c r="N1566" s="175">
        <f>NR_to_Cash!E$9</f>
        <v>-150226.47815209487</v>
      </c>
      <c r="O1566" s="175">
        <f>NR_to_Cash!F$9</f>
        <v>-172910.78815747867</v>
      </c>
      <c r="Q1566" s="1">
        <v>1559</v>
      </c>
      <c r="R1566" s="176">
        <v>38359.28758969414</v>
      </c>
      <c r="S1566" s="176">
        <v>280329.84815595951</v>
      </c>
      <c r="T1566" s="176">
        <v>205484.08032298926</v>
      </c>
      <c r="U1566" s="176">
        <v>172362.73893809179</v>
      </c>
      <c r="V1566" s="2"/>
      <c r="W1566" s="176">
        <v>1671.2223146023462</v>
      </c>
      <c r="X1566" s="176">
        <v>11982.946743142093</v>
      </c>
      <c r="Y1566" s="176">
        <v>2723.5357070893515</v>
      </c>
      <c r="Z1566" s="176">
        <v>3156.2263204008341</v>
      </c>
      <c r="AA1566" s="2"/>
      <c r="AB1566" s="175">
        <v>-54723.468549817509</v>
      </c>
      <c r="AC1566" s="175">
        <v>-177401.26576231886</v>
      </c>
      <c r="AD1566" s="175">
        <v>-150226.47815209487</v>
      </c>
      <c r="AE1566" s="175">
        <v>-172910.78815747867</v>
      </c>
    </row>
    <row r="1567" spans="1:31">
      <c r="A1567" s="1">
        <v>1560</v>
      </c>
      <c r="B1567" s="176">
        <f>'T Revenue'!B1564-'Year 0'!G$8+'Year 0'!G$122</f>
        <v>8990.1652086910326</v>
      </c>
      <c r="C1567" s="176">
        <f>'T Revenue'!C1564-'Revenue Requirement'!C$4+'Revenue Requirement'!C$33</f>
        <v>244758.69587942981</v>
      </c>
      <c r="D1567" s="176">
        <f>'T Revenue'!D1564-'Revenue Requirement'!D$4+'Revenue Requirement'!D$33</f>
        <v>180047.79925645166</v>
      </c>
      <c r="E1567" s="176">
        <f>'T Revenue'!E1564-'Revenue Requirement'!E$4+'Revenue Requirement'!E$33</f>
        <v>126787.7164159955</v>
      </c>
      <c r="G1567" s="179" t="e">
        <f ca="1"/>
        <v>#NAME?</v>
      </c>
      <c r="H1567" s="179" t="e">
        <f ca="1"/>
        <v>#NAME?</v>
      </c>
      <c r="I1567" s="179" t="e">
        <f ca="1"/>
        <v>#NAME?</v>
      </c>
      <c r="J1567" s="179" t="e">
        <f ca="1"/>
        <v>#NAME?</v>
      </c>
      <c r="L1567" s="175">
        <f>NR_to_Cash!C$9</f>
        <v>-54723.468549817509</v>
      </c>
      <c r="M1567" s="175">
        <f>NR_to_Cash!D$9</f>
        <v>-177401.26576231886</v>
      </c>
      <c r="N1567" s="175">
        <f>NR_to_Cash!E$9</f>
        <v>-150226.47815209487</v>
      </c>
      <c r="O1567" s="175">
        <f>NR_to_Cash!F$9</f>
        <v>-172910.78815747867</v>
      </c>
      <c r="Q1567" s="1">
        <v>1560</v>
      </c>
      <c r="R1567" s="176">
        <v>8990.1652086910326</v>
      </c>
      <c r="S1567" s="176">
        <v>244758.69587942981</v>
      </c>
      <c r="T1567" s="176">
        <v>180047.79925645166</v>
      </c>
      <c r="U1567" s="176">
        <v>126787.7164159955</v>
      </c>
      <c r="V1567" s="2"/>
      <c r="W1567" s="176">
        <v>-21950.74956207606</v>
      </c>
      <c r="X1567" s="176">
        <v>-90.246176810702309</v>
      </c>
      <c r="Y1567" s="176">
        <v>-34315.113833525451</v>
      </c>
      <c r="Z1567" s="176">
        <v>-49160.950039073126</v>
      </c>
      <c r="AA1567" s="2"/>
      <c r="AB1567" s="175">
        <v>-54723.468549817509</v>
      </c>
      <c r="AC1567" s="175">
        <v>-177401.26576231886</v>
      </c>
      <c r="AD1567" s="175">
        <v>-150226.47815209487</v>
      </c>
      <c r="AE1567" s="175">
        <v>-172910.78815747867</v>
      </c>
    </row>
    <row r="1568" spans="1:31">
      <c r="A1568" s="1">
        <v>1561</v>
      </c>
      <c r="B1568" s="176">
        <f>'T Revenue'!B1565-'Year 0'!G$8+'Year 0'!G$122</f>
        <v>8270.0679545225576</v>
      </c>
      <c r="C1568" s="176">
        <f>'T Revenue'!C1565-'Revenue Requirement'!C$4+'Revenue Requirement'!C$33</f>
        <v>242184.00171856675</v>
      </c>
      <c r="D1568" s="176">
        <f>'T Revenue'!D1565-'Revenue Requirement'!D$4+'Revenue Requirement'!D$33</f>
        <v>97200.619422197575</v>
      </c>
      <c r="E1568" s="176">
        <f>'T Revenue'!E1565-'Revenue Requirement'!E$4+'Revenue Requirement'!E$33</f>
        <v>144593.2834632392</v>
      </c>
      <c r="G1568" s="179" t="e">
        <f ca="1"/>
        <v>#NAME?</v>
      </c>
      <c r="H1568" s="179" t="e">
        <f ca="1"/>
        <v>#NAME?</v>
      </c>
      <c r="I1568" s="179" t="e">
        <f ca="1"/>
        <v>#NAME?</v>
      </c>
      <c r="J1568" s="179" t="e">
        <f ca="1"/>
        <v>#NAME?</v>
      </c>
      <c r="L1568" s="175">
        <f>NR_to_Cash!C$9</f>
        <v>-54723.468549817509</v>
      </c>
      <c r="M1568" s="175">
        <f>NR_to_Cash!D$9</f>
        <v>-177401.26576231886</v>
      </c>
      <c r="N1568" s="175">
        <f>NR_to_Cash!E$9</f>
        <v>-150226.47815209487</v>
      </c>
      <c r="O1568" s="175">
        <f>NR_to_Cash!F$9</f>
        <v>-172910.78815747867</v>
      </c>
      <c r="Q1568" s="1">
        <v>1561</v>
      </c>
      <c r="R1568" s="176">
        <v>8270.0679545225576</v>
      </c>
      <c r="S1568" s="176">
        <v>242184.00171856675</v>
      </c>
      <c r="T1568" s="176">
        <v>97200.619422197575</v>
      </c>
      <c r="U1568" s="176">
        <v>144593.2834632392</v>
      </c>
      <c r="V1568" s="2"/>
      <c r="W1568" s="176">
        <v>-30257.233014289523</v>
      </c>
      <c r="X1568" s="176">
        <v>-35060.564694736619</v>
      </c>
      <c r="Y1568" s="176">
        <v>-9183.4416085414123</v>
      </c>
      <c r="Z1568" s="176">
        <v>-16328.448501141276</v>
      </c>
      <c r="AA1568" s="2"/>
      <c r="AB1568" s="175">
        <v>-54723.468549817509</v>
      </c>
      <c r="AC1568" s="175">
        <v>-177401.26576231886</v>
      </c>
      <c r="AD1568" s="175">
        <v>-150226.47815209487</v>
      </c>
      <c r="AE1568" s="175">
        <v>-172910.78815747867</v>
      </c>
    </row>
    <row r="1569" spans="1:31">
      <c r="A1569" s="1">
        <v>1562</v>
      </c>
      <c r="B1569" s="176">
        <f>'T Revenue'!B1566-'Year 0'!G$8+'Year 0'!G$122</f>
        <v>-12661.154981496278</v>
      </c>
      <c r="C1569" s="176">
        <f>'T Revenue'!C1566-'Revenue Requirement'!C$4+'Revenue Requirement'!C$33</f>
        <v>193586.37159233657</v>
      </c>
      <c r="D1569" s="176">
        <f>'T Revenue'!D1566-'Revenue Requirement'!D$4+'Revenue Requirement'!D$33</f>
        <v>152368.02689231909</v>
      </c>
      <c r="E1569" s="176">
        <f>'T Revenue'!E1566-'Revenue Requirement'!E$4+'Revenue Requirement'!E$33</f>
        <v>41216.435090472456</v>
      </c>
      <c r="G1569" s="179" t="e">
        <f ca="1"/>
        <v>#NAME?</v>
      </c>
      <c r="H1569" s="179" t="e">
        <f ca="1"/>
        <v>#NAME?</v>
      </c>
      <c r="I1569" s="179" t="e">
        <f ca="1"/>
        <v>#NAME?</v>
      </c>
      <c r="J1569" s="179" t="e">
        <f ca="1"/>
        <v>#NAME?</v>
      </c>
      <c r="L1569" s="175">
        <f>NR_to_Cash!C$9</f>
        <v>-54723.468549817509</v>
      </c>
      <c r="M1569" s="175">
        <f>NR_to_Cash!D$9</f>
        <v>-177401.26576231886</v>
      </c>
      <c r="N1569" s="175">
        <f>NR_to_Cash!E$9</f>
        <v>-150226.47815209487</v>
      </c>
      <c r="O1569" s="175">
        <f>NR_to_Cash!F$9</f>
        <v>-172910.78815747867</v>
      </c>
      <c r="Q1569" s="1">
        <v>1562</v>
      </c>
      <c r="R1569" s="176">
        <v>-12661.154981496278</v>
      </c>
      <c r="S1569" s="176">
        <v>193586.37159233657</v>
      </c>
      <c r="T1569" s="176">
        <v>152368.02689231909</v>
      </c>
      <c r="U1569" s="176">
        <v>41216.435090472456</v>
      </c>
      <c r="V1569" s="2"/>
      <c r="W1569" s="176">
        <v>-65026.032808013028</v>
      </c>
      <c r="X1569" s="176">
        <v>-19335.054484089604</v>
      </c>
      <c r="Y1569" s="176">
        <v>-35466.810411587823</v>
      </c>
      <c r="Z1569" s="176">
        <v>-41854.01112653478</v>
      </c>
      <c r="AA1569" s="2"/>
      <c r="AB1569" s="175">
        <v>-54723.468549817509</v>
      </c>
      <c r="AC1569" s="175">
        <v>-177401.26576231886</v>
      </c>
      <c r="AD1569" s="175">
        <v>-150226.47815209487</v>
      </c>
      <c r="AE1569" s="175">
        <v>-172910.78815747867</v>
      </c>
    </row>
    <row r="1570" spans="1:31">
      <c r="A1570" s="1">
        <v>1563</v>
      </c>
      <c r="B1570" s="176">
        <f>'T Revenue'!B1567-'Year 0'!G$8+'Year 0'!G$122</f>
        <v>13972.697564061731</v>
      </c>
      <c r="C1570" s="176">
        <f>'T Revenue'!C1567-'Revenue Requirement'!C$4+'Revenue Requirement'!C$33</f>
        <v>243616.6176124292</v>
      </c>
      <c r="D1570" s="176">
        <f>'T Revenue'!D1567-'Revenue Requirement'!D$4+'Revenue Requirement'!D$33</f>
        <v>166874.82276142552</v>
      </c>
      <c r="E1570" s="176">
        <f>'T Revenue'!E1567-'Revenue Requirement'!E$4+'Revenue Requirement'!E$33</f>
        <v>113275.68238986027</v>
      </c>
      <c r="G1570" s="179" t="e">
        <f ca="1"/>
        <v>#NAME?</v>
      </c>
      <c r="H1570" s="179" t="e">
        <f ca="1"/>
        <v>#NAME?</v>
      </c>
      <c r="I1570" s="179" t="e">
        <f ca="1"/>
        <v>#NAME?</v>
      </c>
      <c r="J1570" s="179" t="e">
        <f ca="1"/>
        <v>#NAME?</v>
      </c>
      <c r="L1570" s="175">
        <f>NR_to_Cash!C$9</f>
        <v>-54723.468549817509</v>
      </c>
      <c r="M1570" s="175">
        <f>NR_to_Cash!D$9</f>
        <v>-177401.26576231886</v>
      </c>
      <c r="N1570" s="175">
        <f>NR_to_Cash!E$9</f>
        <v>-150226.47815209487</v>
      </c>
      <c r="O1570" s="175">
        <f>NR_to_Cash!F$9</f>
        <v>-172910.78815747867</v>
      </c>
      <c r="Q1570" s="1">
        <v>1563</v>
      </c>
      <c r="R1570" s="176">
        <v>13972.697564061731</v>
      </c>
      <c r="S1570" s="176">
        <v>243616.6176124292</v>
      </c>
      <c r="T1570" s="176">
        <v>166874.82276142552</v>
      </c>
      <c r="U1570" s="176">
        <v>113275.68238986027</v>
      </c>
      <c r="V1570" s="2"/>
      <c r="W1570" s="176">
        <v>-1703.6200080604758</v>
      </c>
      <c r="X1570" s="176">
        <v>6198.3679924411699</v>
      </c>
      <c r="Y1570" s="176">
        <v>-29133.826280929381</v>
      </c>
      <c r="Z1570" s="176">
        <v>-37965.662893545581</v>
      </c>
      <c r="AA1570" s="2"/>
      <c r="AB1570" s="175">
        <v>-54723.468549817509</v>
      </c>
      <c r="AC1570" s="175">
        <v>-177401.26576231886</v>
      </c>
      <c r="AD1570" s="175">
        <v>-150226.47815209487</v>
      </c>
      <c r="AE1570" s="175">
        <v>-172910.78815747867</v>
      </c>
    </row>
    <row r="1571" spans="1:31">
      <c r="A1571" s="1">
        <v>1564</v>
      </c>
      <c r="B1571" s="176">
        <f>'T Revenue'!B1568-'Year 0'!G$8+'Year 0'!G$122</f>
        <v>7946.1255156798288</v>
      </c>
      <c r="C1571" s="176">
        <f>'T Revenue'!C1568-'Revenue Requirement'!C$4+'Revenue Requirement'!C$33</f>
        <v>228752.86823641974</v>
      </c>
      <c r="D1571" s="176">
        <f>'T Revenue'!D1568-'Revenue Requirement'!D$4+'Revenue Requirement'!D$33</f>
        <v>101265.73077567783</v>
      </c>
      <c r="E1571" s="176">
        <f>'T Revenue'!E1568-'Revenue Requirement'!E$4+'Revenue Requirement'!E$33</f>
        <v>111571.71456931741</v>
      </c>
      <c r="G1571" s="179" t="e">
        <f ca="1"/>
        <v>#NAME?</v>
      </c>
      <c r="H1571" s="179" t="e">
        <f ca="1"/>
        <v>#NAME?</v>
      </c>
      <c r="I1571" s="179" t="e">
        <f ca="1"/>
        <v>#NAME?</v>
      </c>
      <c r="J1571" s="179" t="e">
        <f ca="1"/>
        <v>#NAME?</v>
      </c>
      <c r="L1571" s="175">
        <f>NR_to_Cash!C$9</f>
        <v>-54723.468549817509</v>
      </c>
      <c r="M1571" s="175">
        <f>NR_to_Cash!D$9</f>
        <v>-177401.26576231886</v>
      </c>
      <c r="N1571" s="175">
        <f>NR_to_Cash!E$9</f>
        <v>-150226.47815209487</v>
      </c>
      <c r="O1571" s="175">
        <f>NR_to_Cash!F$9</f>
        <v>-172910.78815747867</v>
      </c>
      <c r="Q1571" s="1">
        <v>1564</v>
      </c>
      <c r="R1571" s="176">
        <v>7946.1255156798288</v>
      </c>
      <c r="S1571" s="176">
        <v>228752.86823641974</v>
      </c>
      <c r="T1571" s="176">
        <v>101265.73077567783</v>
      </c>
      <c r="U1571" s="176">
        <v>111571.71456931741</v>
      </c>
      <c r="V1571" s="2"/>
      <c r="W1571" s="176">
        <v>-48522.402547741542</v>
      </c>
      <c r="X1571" s="176">
        <v>-22755.577357309172</v>
      </c>
      <c r="Y1571" s="176">
        <v>15383.504454478156</v>
      </c>
      <c r="Z1571" s="176">
        <v>-30498.664617791539</v>
      </c>
      <c r="AA1571" s="2"/>
      <c r="AB1571" s="175">
        <v>-54723.468549817509</v>
      </c>
      <c r="AC1571" s="175">
        <v>-177401.26576231886</v>
      </c>
      <c r="AD1571" s="175">
        <v>-150226.47815209487</v>
      </c>
      <c r="AE1571" s="175">
        <v>-172910.78815747867</v>
      </c>
    </row>
    <row r="1572" spans="1:31">
      <c r="A1572" s="1">
        <v>1565</v>
      </c>
      <c r="B1572" s="176">
        <f>'T Revenue'!B1569-'Year 0'!G$8+'Year 0'!G$122</f>
        <v>3765.8809990435839</v>
      </c>
      <c r="C1572" s="176">
        <f>'T Revenue'!C1569-'Revenue Requirement'!C$4+'Revenue Requirement'!C$33</f>
        <v>249811.05622309842</v>
      </c>
      <c r="D1572" s="176">
        <f>'T Revenue'!D1569-'Revenue Requirement'!D$4+'Revenue Requirement'!D$33</f>
        <v>154583.43478997867</v>
      </c>
      <c r="E1572" s="176">
        <f>'T Revenue'!E1569-'Revenue Requirement'!E$4+'Revenue Requirement'!E$33</f>
        <v>87181.890894312644</v>
      </c>
      <c r="G1572" s="179" t="e">
        <f ca="1"/>
        <v>#NAME?</v>
      </c>
      <c r="H1572" s="179" t="e">
        <f ca="1"/>
        <v>#NAME?</v>
      </c>
      <c r="I1572" s="179" t="e">
        <f ca="1"/>
        <v>#NAME?</v>
      </c>
      <c r="J1572" s="179" t="e">
        <f ca="1"/>
        <v>#NAME?</v>
      </c>
      <c r="L1572" s="175">
        <f>NR_to_Cash!C$9</f>
        <v>-54723.468549817509</v>
      </c>
      <c r="M1572" s="175">
        <f>NR_to_Cash!D$9</f>
        <v>-177401.26576231886</v>
      </c>
      <c r="N1572" s="175">
        <f>NR_to_Cash!E$9</f>
        <v>-150226.47815209487</v>
      </c>
      <c r="O1572" s="175">
        <f>NR_to_Cash!F$9</f>
        <v>-172910.78815747867</v>
      </c>
      <c r="Q1572" s="1">
        <v>1565</v>
      </c>
      <c r="R1572" s="176">
        <v>3765.8809990435839</v>
      </c>
      <c r="S1572" s="176">
        <v>249811.05622309842</v>
      </c>
      <c r="T1572" s="176">
        <v>154583.43478997867</v>
      </c>
      <c r="U1572" s="176">
        <v>87181.890894312644</v>
      </c>
      <c r="V1572" s="2"/>
      <c r="W1572" s="176">
        <v>-6562.9099504178157</v>
      </c>
      <c r="X1572" s="176">
        <v>4977.4591113396455</v>
      </c>
      <c r="Y1572" s="176">
        <v>-1988.2588082398288</v>
      </c>
      <c r="Z1572" s="176">
        <v>-20924.266324502183</v>
      </c>
      <c r="AA1572" s="2"/>
      <c r="AB1572" s="175">
        <v>-54723.468549817509</v>
      </c>
      <c r="AC1572" s="175">
        <v>-177401.26576231886</v>
      </c>
      <c r="AD1572" s="175">
        <v>-150226.47815209487</v>
      </c>
      <c r="AE1572" s="175">
        <v>-172910.78815747867</v>
      </c>
    </row>
    <row r="1573" spans="1:31">
      <c r="A1573" s="1">
        <v>1566</v>
      </c>
      <c r="B1573" s="176">
        <f>'T Revenue'!B1570-'Year 0'!G$8+'Year 0'!G$122</f>
        <v>-6434.7225212759804</v>
      </c>
      <c r="C1573" s="176">
        <f>'T Revenue'!C1570-'Revenue Requirement'!C$4+'Revenue Requirement'!C$33</f>
        <v>256896.1838139873</v>
      </c>
      <c r="D1573" s="176">
        <f>'T Revenue'!D1570-'Revenue Requirement'!D$4+'Revenue Requirement'!D$33</f>
        <v>142284.21331798052</v>
      </c>
      <c r="E1573" s="176">
        <f>'T Revenue'!E1570-'Revenue Requirement'!E$4+'Revenue Requirement'!E$33</f>
        <v>105917.11519345036</v>
      </c>
      <c r="G1573" s="179" t="e">
        <f ca="1"/>
        <v>#NAME?</v>
      </c>
      <c r="H1573" s="179" t="e">
        <f ca="1"/>
        <v>#NAME?</v>
      </c>
      <c r="I1573" s="179" t="e">
        <f ca="1"/>
        <v>#NAME?</v>
      </c>
      <c r="J1573" s="179" t="e">
        <f ca="1"/>
        <v>#NAME?</v>
      </c>
      <c r="L1573" s="175">
        <f>NR_to_Cash!C$9</f>
        <v>-54723.468549817509</v>
      </c>
      <c r="M1573" s="175">
        <f>NR_to_Cash!D$9</f>
        <v>-177401.26576231886</v>
      </c>
      <c r="N1573" s="175">
        <f>NR_to_Cash!E$9</f>
        <v>-150226.47815209487</v>
      </c>
      <c r="O1573" s="175">
        <f>NR_to_Cash!F$9</f>
        <v>-172910.78815747867</v>
      </c>
      <c r="Q1573" s="1">
        <v>1566</v>
      </c>
      <c r="R1573" s="176">
        <v>-6434.7225212759804</v>
      </c>
      <c r="S1573" s="176">
        <v>256896.1838139873</v>
      </c>
      <c r="T1573" s="176">
        <v>142284.21331798052</v>
      </c>
      <c r="U1573" s="176">
        <v>105917.11519345036</v>
      </c>
      <c r="V1573" s="2"/>
      <c r="W1573" s="176">
        <v>-15549.718673006049</v>
      </c>
      <c r="X1573" s="176">
        <v>-12863.835523162037</v>
      </c>
      <c r="Y1573" s="176">
        <v>-13474.258670502808</v>
      </c>
      <c r="Z1573" s="176">
        <v>23977.193456375506</v>
      </c>
      <c r="AA1573" s="2"/>
      <c r="AB1573" s="175">
        <v>-54723.468549817509</v>
      </c>
      <c r="AC1573" s="175">
        <v>-177401.26576231886</v>
      </c>
      <c r="AD1573" s="175">
        <v>-150226.47815209487</v>
      </c>
      <c r="AE1573" s="175">
        <v>-172910.78815747867</v>
      </c>
    </row>
    <row r="1574" spans="1:31">
      <c r="A1574" s="1">
        <v>1567</v>
      </c>
      <c r="B1574" s="176">
        <f>'T Revenue'!B1571-'Year 0'!G$8+'Year 0'!G$122</f>
        <v>1806.6561481675599</v>
      </c>
      <c r="C1574" s="176">
        <f>'T Revenue'!C1571-'Revenue Requirement'!C$4+'Revenue Requirement'!C$33</f>
        <v>243921.21064680652</v>
      </c>
      <c r="D1574" s="176">
        <f>'T Revenue'!D1571-'Revenue Requirement'!D$4+'Revenue Requirement'!D$33</f>
        <v>131886.55049040681</v>
      </c>
      <c r="E1574" s="176">
        <f>'T Revenue'!E1571-'Revenue Requirement'!E$4+'Revenue Requirement'!E$33</f>
        <v>82243.458899797639</v>
      </c>
      <c r="G1574" s="179" t="e">
        <f ca="1"/>
        <v>#NAME?</v>
      </c>
      <c r="H1574" s="179" t="e">
        <f ca="1"/>
        <v>#NAME?</v>
      </c>
      <c r="I1574" s="179" t="e">
        <f ca="1"/>
        <v>#NAME?</v>
      </c>
      <c r="J1574" s="179" t="e">
        <f ca="1"/>
        <v>#NAME?</v>
      </c>
      <c r="L1574" s="175">
        <f>NR_to_Cash!C$9</f>
        <v>-54723.468549817509</v>
      </c>
      <c r="M1574" s="175">
        <f>NR_to_Cash!D$9</f>
        <v>-177401.26576231886</v>
      </c>
      <c r="N1574" s="175">
        <f>NR_to_Cash!E$9</f>
        <v>-150226.47815209487</v>
      </c>
      <c r="O1574" s="175">
        <f>NR_to_Cash!F$9</f>
        <v>-172910.78815747867</v>
      </c>
      <c r="Q1574" s="1">
        <v>1567</v>
      </c>
      <c r="R1574" s="176">
        <v>1806.6561481675599</v>
      </c>
      <c r="S1574" s="176">
        <v>243921.21064680652</v>
      </c>
      <c r="T1574" s="176">
        <v>131886.55049040681</v>
      </c>
      <c r="U1574" s="176">
        <v>82243.458899797639</v>
      </c>
      <c r="V1574" s="2"/>
      <c r="W1574" s="176">
        <v>-24391.025814697379</v>
      </c>
      <c r="X1574" s="176">
        <v>-19453.663909798721</v>
      </c>
      <c r="Y1574" s="176">
        <v>11389.735341633437</v>
      </c>
      <c r="Z1574" s="176">
        <v>-26962.109618536895</v>
      </c>
      <c r="AA1574" s="2"/>
      <c r="AB1574" s="175">
        <v>-54723.468549817509</v>
      </c>
      <c r="AC1574" s="175">
        <v>-177401.26576231886</v>
      </c>
      <c r="AD1574" s="175">
        <v>-150226.47815209487</v>
      </c>
      <c r="AE1574" s="175">
        <v>-172910.78815747867</v>
      </c>
    </row>
    <row r="1575" spans="1:31">
      <c r="A1575" s="1">
        <v>1568</v>
      </c>
      <c r="B1575" s="176">
        <f>'T Revenue'!B1572-'Year 0'!G$8+'Year 0'!G$122</f>
        <v>18310.30600875942</v>
      </c>
      <c r="C1575" s="176">
        <f>'T Revenue'!C1572-'Revenue Requirement'!C$4+'Revenue Requirement'!C$33</f>
        <v>167303.93590493617</v>
      </c>
      <c r="D1575" s="176">
        <f>'T Revenue'!D1572-'Revenue Requirement'!D$4+'Revenue Requirement'!D$33</f>
        <v>172202.93160252692</v>
      </c>
      <c r="E1575" s="176">
        <f>'T Revenue'!E1572-'Revenue Requirement'!E$4+'Revenue Requirement'!E$33</f>
        <v>74288.198846210493</v>
      </c>
      <c r="G1575" s="179" t="e">
        <f ca="1"/>
        <v>#NAME?</v>
      </c>
      <c r="H1575" s="179" t="e">
        <f ca="1"/>
        <v>#NAME?</v>
      </c>
      <c r="I1575" s="179" t="e">
        <f ca="1"/>
        <v>#NAME?</v>
      </c>
      <c r="J1575" s="179" t="e">
        <f ca="1"/>
        <v>#NAME?</v>
      </c>
      <c r="L1575" s="175">
        <f>NR_to_Cash!C$9</f>
        <v>-54723.468549817509</v>
      </c>
      <c r="M1575" s="175">
        <f>NR_to_Cash!D$9</f>
        <v>-177401.26576231886</v>
      </c>
      <c r="N1575" s="175">
        <f>NR_to_Cash!E$9</f>
        <v>-150226.47815209487</v>
      </c>
      <c r="O1575" s="175">
        <f>NR_to_Cash!F$9</f>
        <v>-172910.78815747867</v>
      </c>
      <c r="Q1575" s="1">
        <v>1568</v>
      </c>
      <c r="R1575" s="176">
        <v>18310.30600875942</v>
      </c>
      <c r="S1575" s="176">
        <v>167303.93590493617</v>
      </c>
      <c r="T1575" s="176">
        <v>172202.93160252692</v>
      </c>
      <c r="U1575" s="176">
        <v>74288.198846210493</v>
      </c>
      <c r="V1575" s="2"/>
      <c r="W1575" s="176">
        <v>-5600.5101113443961</v>
      </c>
      <c r="X1575" s="176">
        <v>-31752.435280967737</v>
      </c>
      <c r="Y1575" s="176">
        <v>-34317.117223390378</v>
      </c>
      <c r="Z1575" s="176">
        <v>-22917.576342588989</v>
      </c>
      <c r="AA1575" s="2"/>
      <c r="AB1575" s="175">
        <v>-54723.468549817509</v>
      </c>
      <c r="AC1575" s="175">
        <v>-177401.26576231886</v>
      </c>
      <c r="AD1575" s="175">
        <v>-150226.47815209487</v>
      </c>
      <c r="AE1575" s="175">
        <v>-172910.78815747867</v>
      </c>
    </row>
    <row r="1576" spans="1:31">
      <c r="A1576" s="1">
        <v>1569</v>
      </c>
      <c r="B1576" s="176">
        <f>'T Revenue'!B1573-'Year 0'!G$8+'Year 0'!G$122</f>
        <v>5865.295081388671</v>
      </c>
      <c r="C1576" s="176">
        <f>'T Revenue'!C1573-'Revenue Requirement'!C$4+'Revenue Requirement'!C$33</f>
        <v>231443.57849998889</v>
      </c>
      <c r="D1576" s="176">
        <f>'T Revenue'!D1573-'Revenue Requirement'!D$4+'Revenue Requirement'!D$33</f>
        <v>144001.42652398557</v>
      </c>
      <c r="E1576" s="176">
        <f>'T Revenue'!E1573-'Revenue Requirement'!E$4+'Revenue Requirement'!E$33</f>
        <v>109519.76572397607</v>
      </c>
      <c r="G1576" s="179" t="e">
        <f ca="1"/>
        <v>#NAME?</v>
      </c>
      <c r="H1576" s="179" t="e">
        <f ca="1"/>
        <v>#NAME?</v>
      </c>
      <c r="I1576" s="179" t="e">
        <f ca="1"/>
        <v>#NAME?</v>
      </c>
      <c r="J1576" s="179" t="e">
        <f ca="1"/>
        <v>#NAME?</v>
      </c>
      <c r="L1576" s="175">
        <f>NR_to_Cash!C$9</f>
        <v>-54723.468549817509</v>
      </c>
      <c r="M1576" s="175">
        <f>NR_to_Cash!D$9</f>
        <v>-177401.26576231886</v>
      </c>
      <c r="N1576" s="175">
        <f>NR_to_Cash!E$9</f>
        <v>-150226.47815209487</v>
      </c>
      <c r="O1576" s="175">
        <f>NR_to_Cash!F$9</f>
        <v>-172910.78815747867</v>
      </c>
      <c r="Q1576" s="1">
        <v>1569</v>
      </c>
      <c r="R1576" s="176">
        <v>5865.295081388671</v>
      </c>
      <c r="S1576" s="176">
        <v>231443.57849998889</v>
      </c>
      <c r="T1576" s="176">
        <v>144001.42652398557</v>
      </c>
      <c r="U1576" s="176">
        <v>109519.76572397607</v>
      </c>
      <c r="V1576" s="2"/>
      <c r="W1576" s="176">
        <v>-10942.795231356518</v>
      </c>
      <c r="X1576" s="176">
        <v>-40329.303314974764</v>
      </c>
      <c r="Y1576" s="176">
        <v>12648.770722346846</v>
      </c>
      <c r="Z1576" s="176">
        <v>-43091.816026029177</v>
      </c>
      <c r="AA1576" s="2"/>
      <c r="AB1576" s="175">
        <v>-54723.468549817509</v>
      </c>
      <c r="AC1576" s="175">
        <v>-177401.26576231886</v>
      </c>
      <c r="AD1576" s="175">
        <v>-150226.47815209487</v>
      </c>
      <c r="AE1576" s="175">
        <v>-172910.78815747867</v>
      </c>
    </row>
    <row r="1577" spans="1:31">
      <c r="A1577" s="1">
        <v>1570</v>
      </c>
      <c r="B1577" s="176">
        <f>'T Revenue'!B1574-'Year 0'!G$8+'Year 0'!G$122</f>
        <v>18505.315422051586</v>
      </c>
      <c r="C1577" s="176">
        <f>'T Revenue'!C1574-'Revenue Requirement'!C$4+'Revenue Requirement'!C$33</f>
        <v>270482.11933412449</v>
      </c>
      <c r="D1577" s="176">
        <f>'T Revenue'!D1574-'Revenue Requirement'!D$4+'Revenue Requirement'!D$33</f>
        <v>187733.91687771562</v>
      </c>
      <c r="E1577" s="176">
        <f>'T Revenue'!E1574-'Revenue Requirement'!E$4+'Revenue Requirement'!E$33</f>
        <v>148315.34824275179</v>
      </c>
      <c r="G1577" s="179" t="e">
        <f ca="1"/>
        <v>#NAME?</v>
      </c>
      <c r="H1577" s="179" t="e">
        <f ca="1"/>
        <v>#NAME?</v>
      </c>
      <c r="I1577" s="179" t="e">
        <f ca="1"/>
        <v>#NAME?</v>
      </c>
      <c r="J1577" s="179" t="e">
        <f ca="1"/>
        <v>#NAME?</v>
      </c>
      <c r="L1577" s="175">
        <f>NR_to_Cash!C$9</f>
        <v>-54723.468549817509</v>
      </c>
      <c r="M1577" s="175">
        <f>NR_to_Cash!D$9</f>
        <v>-177401.26576231886</v>
      </c>
      <c r="N1577" s="175">
        <f>NR_to_Cash!E$9</f>
        <v>-150226.47815209487</v>
      </c>
      <c r="O1577" s="175">
        <f>NR_to_Cash!F$9</f>
        <v>-172910.78815747867</v>
      </c>
      <c r="Q1577" s="1">
        <v>1570</v>
      </c>
      <c r="R1577" s="176">
        <v>18505.315422051586</v>
      </c>
      <c r="S1577" s="176">
        <v>270482.11933412449</v>
      </c>
      <c r="T1577" s="176">
        <v>187733.91687771562</v>
      </c>
      <c r="U1577" s="176">
        <v>148315.34824275179</v>
      </c>
      <c r="V1577" s="2"/>
      <c r="W1577" s="176">
        <v>-21656.211155632744</v>
      </c>
      <c r="X1577" s="176">
        <v>-7369.8616237437818</v>
      </c>
      <c r="Y1577" s="176">
        <v>-40732.025067463284</v>
      </c>
      <c r="Z1577" s="176">
        <v>-29733.856401369208</v>
      </c>
      <c r="AA1577" s="2"/>
      <c r="AB1577" s="175">
        <v>-54723.468549817509</v>
      </c>
      <c r="AC1577" s="175">
        <v>-177401.26576231886</v>
      </c>
      <c r="AD1577" s="175">
        <v>-150226.47815209487</v>
      </c>
      <c r="AE1577" s="175">
        <v>-172910.78815747867</v>
      </c>
    </row>
    <row r="1578" spans="1:31">
      <c r="A1578" s="1">
        <v>1571</v>
      </c>
      <c r="B1578" s="176">
        <f>'T Revenue'!B1575-'Year 0'!G$8+'Year 0'!G$122</f>
        <v>-7006.3411306727212</v>
      </c>
      <c r="C1578" s="176">
        <f>'T Revenue'!C1575-'Revenue Requirement'!C$4+'Revenue Requirement'!C$33</f>
        <v>211262.09468081919</v>
      </c>
      <c r="D1578" s="176">
        <f>'T Revenue'!D1575-'Revenue Requirement'!D$4+'Revenue Requirement'!D$33</f>
        <v>170037.05338826892</v>
      </c>
      <c r="E1578" s="176">
        <f>'T Revenue'!E1575-'Revenue Requirement'!E$4+'Revenue Requirement'!E$33</f>
        <v>107413.44684858876</v>
      </c>
      <c r="G1578" s="179" t="e">
        <f ca="1"/>
        <v>#NAME?</v>
      </c>
      <c r="H1578" s="179" t="e">
        <f ca="1"/>
        <v>#NAME?</v>
      </c>
      <c r="I1578" s="179" t="e">
        <f ca="1"/>
        <v>#NAME?</v>
      </c>
      <c r="J1578" s="179" t="e">
        <f ca="1"/>
        <v>#NAME?</v>
      </c>
      <c r="L1578" s="175">
        <f>NR_to_Cash!C$9</f>
        <v>-54723.468549817509</v>
      </c>
      <c r="M1578" s="175">
        <f>NR_to_Cash!D$9</f>
        <v>-177401.26576231886</v>
      </c>
      <c r="N1578" s="175">
        <f>NR_to_Cash!E$9</f>
        <v>-150226.47815209487</v>
      </c>
      <c r="O1578" s="175">
        <f>NR_to_Cash!F$9</f>
        <v>-172910.78815747867</v>
      </c>
      <c r="Q1578" s="1">
        <v>1571</v>
      </c>
      <c r="R1578" s="176">
        <v>-7006.3411306727212</v>
      </c>
      <c r="S1578" s="176">
        <v>211262.09468081919</v>
      </c>
      <c r="T1578" s="176">
        <v>170037.05338826892</v>
      </c>
      <c r="U1578" s="176">
        <v>107413.44684858876</v>
      </c>
      <c r="V1578" s="2"/>
      <c r="W1578" s="176">
        <v>2328.7418366201455</v>
      </c>
      <c r="X1578" s="176">
        <v>-15346.221815452212</v>
      </c>
      <c r="Y1578" s="176">
        <v>6844.8504000857938</v>
      </c>
      <c r="Z1578" s="176">
        <v>-29777.912839405704</v>
      </c>
      <c r="AA1578" s="2"/>
      <c r="AB1578" s="175">
        <v>-54723.468549817509</v>
      </c>
      <c r="AC1578" s="175">
        <v>-177401.26576231886</v>
      </c>
      <c r="AD1578" s="175">
        <v>-150226.47815209487</v>
      </c>
      <c r="AE1578" s="175">
        <v>-172910.78815747867</v>
      </c>
    </row>
    <row r="1579" spans="1:31">
      <c r="A1579" s="1">
        <v>1572</v>
      </c>
      <c r="B1579" s="176">
        <f>'T Revenue'!B1576-'Year 0'!G$8+'Year 0'!G$122</f>
        <v>20565.03513551713</v>
      </c>
      <c r="C1579" s="176">
        <f>'T Revenue'!C1576-'Revenue Requirement'!C$4+'Revenue Requirement'!C$33</f>
        <v>237002.29582356266</v>
      </c>
      <c r="D1579" s="176">
        <f>'T Revenue'!D1576-'Revenue Requirement'!D$4+'Revenue Requirement'!D$33</f>
        <v>131976.04769826471</v>
      </c>
      <c r="E1579" s="176">
        <f>'T Revenue'!E1576-'Revenue Requirement'!E$4+'Revenue Requirement'!E$33</f>
        <v>62287.223783263471</v>
      </c>
      <c r="G1579" s="179" t="e">
        <f ca="1"/>
        <v>#NAME?</v>
      </c>
      <c r="H1579" s="179" t="e">
        <f ca="1"/>
        <v>#NAME?</v>
      </c>
      <c r="I1579" s="179" t="e">
        <f ca="1"/>
        <v>#NAME?</v>
      </c>
      <c r="J1579" s="179" t="e">
        <f ca="1"/>
        <v>#NAME?</v>
      </c>
      <c r="L1579" s="175">
        <f>NR_to_Cash!C$9</f>
        <v>-54723.468549817509</v>
      </c>
      <c r="M1579" s="175">
        <f>NR_to_Cash!D$9</f>
        <v>-177401.26576231886</v>
      </c>
      <c r="N1579" s="175">
        <f>NR_to_Cash!E$9</f>
        <v>-150226.47815209487</v>
      </c>
      <c r="O1579" s="175">
        <f>NR_to_Cash!F$9</f>
        <v>-172910.78815747867</v>
      </c>
      <c r="Q1579" s="1">
        <v>1572</v>
      </c>
      <c r="R1579" s="176">
        <v>20565.03513551713</v>
      </c>
      <c r="S1579" s="176">
        <v>237002.29582356266</v>
      </c>
      <c r="T1579" s="176">
        <v>131976.04769826471</v>
      </c>
      <c r="U1579" s="176">
        <v>62287.223783263471</v>
      </c>
      <c r="V1579" s="2"/>
      <c r="W1579" s="176">
        <v>10114.353877093992</v>
      </c>
      <c r="X1579" s="176">
        <v>-14143.46199954045</v>
      </c>
      <c r="Y1579" s="176">
        <v>11997.374450031435</v>
      </c>
      <c r="Z1579" s="176">
        <v>-27254.333765774965</v>
      </c>
      <c r="AA1579" s="2"/>
      <c r="AB1579" s="175">
        <v>-54723.468549817509</v>
      </c>
      <c r="AC1579" s="175">
        <v>-177401.26576231886</v>
      </c>
      <c r="AD1579" s="175">
        <v>-150226.47815209487</v>
      </c>
      <c r="AE1579" s="175">
        <v>-172910.78815747867</v>
      </c>
    </row>
    <row r="1580" spans="1:31">
      <c r="A1580" s="1">
        <v>1573</v>
      </c>
      <c r="B1580" s="176">
        <f>'T Revenue'!B1577-'Year 0'!G$8+'Year 0'!G$122</f>
        <v>-12446.191626784392</v>
      </c>
      <c r="C1580" s="176">
        <f>'T Revenue'!C1577-'Revenue Requirement'!C$4+'Revenue Requirement'!C$33</f>
        <v>246528.63675206876</v>
      </c>
      <c r="D1580" s="176">
        <f>'T Revenue'!D1577-'Revenue Requirement'!D$4+'Revenue Requirement'!D$33</f>
        <v>149342.03672937932</v>
      </c>
      <c r="E1580" s="176">
        <f>'T Revenue'!E1577-'Revenue Requirement'!E$4+'Revenue Requirement'!E$33</f>
        <v>101425.87049094168</v>
      </c>
      <c r="G1580" s="179" t="e">
        <f ca="1"/>
        <v>#NAME?</v>
      </c>
      <c r="H1580" s="179" t="e">
        <f ca="1"/>
        <v>#NAME?</v>
      </c>
      <c r="I1580" s="179" t="e">
        <f ca="1"/>
        <v>#NAME?</v>
      </c>
      <c r="J1580" s="179" t="e">
        <f ca="1"/>
        <v>#NAME?</v>
      </c>
      <c r="L1580" s="175">
        <f>NR_to_Cash!C$9</f>
        <v>-54723.468549817509</v>
      </c>
      <c r="M1580" s="175">
        <f>NR_to_Cash!D$9</f>
        <v>-177401.26576231886</v>
      </c>
      <c r="N1580" s="175">
        <f>NR_to_Cash!E$9</f>
        <v>-150226.47815209487</v>
      </c>
      <c r="O1580" s="175">
        <f>NR_to_Cash!F$9</f>
        <v>-172910.78815747867</v>
      </c>
      <c r="Q1580" s="1">
        <v>1573</v>
      </c>
      <c r="R1580" s="176">
        <v>-12446.191626784392</v>
      </c>
      <c r="S1580" s="176">
        <v>246528.63675206876</v>
      </c>
      <c r="T1580" s="176">
        <v>149342.03672937932</v>
      </c>
      <c r="U1580" s="176">
        <v>101425.87049094168</v>
      </c>
      <c r="V1580" s="2"/>
      <c r="W1580" s="176">
        <v>-18942.717830046196</v>
      </c>
      <c r="X1580" s="176">
        <v>-19743.198054397479</v>
      </c>
      <c r="Y1580" s="176">
        <v>-7354.0788389553782</v>
      </c>
      <c r="Z1580" s="176">
        <v>-3701.2343368958682</v>
      </c>
      <c r="AA1580" s="2"/>
      <c r="AB1580" s="175">
        <v>-54723.468549817509</v>
      </c>
      <c r="AC1580" s="175">
        <v>-177401.26576231886</v>
      </c>
      <c r="AD1580" s="175">
        <v>-150226.47815209487</v>
      </c>
      <c r="AE1580" s="175">
        <v>-172910.78815747867</v>
      </c>
    </row>
    <row r="1581" spans="1:31">
      <c r="A1581" s="1">
        <v>1574</v>
      </c>
      <c r="B1581" s="176">
        <f>'T Revenue'!B1578-'Year 0'!G$8+'Year 0'!G$122</f>
        <v>15514.081922332291</v>
      </c>
      <c r="C1581" s="176">
        <f>'T Revenue'!C1578-'Revenue Requirement'!C$4+'Revenue Requirement'!C$33</f>
        <v>213510.31606745324</v>
      </c>
      <c r="D1581" s="176">
        <f>'T Revenue'!D1578-'Revenue Requirement'!D$4+'Revenue Requirement'!D$33</f>
        <v>118335.2124720565</v>
      </c>
      <c r="E1581" s="176">
        <f>'T Revenue'!E1578-'Revenue Requirement'!E$4+'Revenue Requirement'!E$33</f>
        <v>72080.234742308967</v>
      </c>
      <c r="G1581" s="179" t="e">
        <f ca="1"/>
        <v>#NAME?</v>
      </c>
      <c r="H1581" s="179" t="e">
        <f ca="1"/>
        <v>#NAME?</v>
      </c>
      <c r="I1581" s="179" t="e">
        <f ca="1"/>
        <v>#NAME?</v>
      </c>
      <c r="J1581" s="179" t="e">
        <f ca="1"/>
        <v>#NAME?</v>
      </c>
      <c r="L1581" s="175">
        <f>NR_to_Cash!C$9</f>
        <v>-54723.468549817509</v>
      </c>
      <c r="M1581" s="175">
        <f>NR_to_Cash!D$9</f>
        <v>-177401.26576231886</v>
      </c>
      <c r="N1581" s="175">
        <f>NR_to_Cash!E$9</f>
        <v>-150226.47815209487</v>
      </c>
      <c r="O1581" s="175">
        <f>NR_to_Cash!F$9</f>
        <v>-172910.78815747867</v>
      </c>
      <c r="Q1581" s="1">
        <v>1574</v>
      </c>
      <c r="R1581" s="176">
        <v>15514.081922332291</v>
      </c>
      <c r="S1581" s="176">
        <v>213510.31606745324</v>
      </c>
      <c r="T1581" s="176">
        <v>118335.2124720565</v>
      </c>
      <c r="U1581" s="176">
        <v>72080.234742308967</v>
      </c>
      <c r="V1581" s="2"/>
      <c r="W1581" s="176">
        <v>-23225.805805387674</v>
      </c>
      <c r="X1581" s="176">
        <v>-624.19105237536132</v>
      </c>
      <c r="Y1581" s="176">
        <v>-18068.738193513593</v>
      </c>
      <c r="Z1581" s="176">
        <v>-55182.733173966175</v>
      </c>
      <c r="AA1581" s="2"/>
      <c r="AB1581" s="175">
        <v>-54723.468549817509</v>
      </c>
      <c r="AC1581" s="175">
        <v>-177401.26576231886</v>
      </c>
      <c r="AD1581" s="175">
        <v>-150226.47815209487</v>
      </c>
      <c r="AE1581" s="175">
        <v>-172910.78815747867</v>
      </c>
    </row>
    <row r="1582" spans="1:31">
      <c r="A1582" s="1">
        <v>1575</v>
      </c>
      <c r="B1582" s="176">
        <f>'T Revenue'!B1579-'Year 0'!G$8+'Year 0'!G$122</f>
        <v>-29895.76141217351</v>
      </c>
      <c r="C1582" s="176">
        <f>'T Revenue'!C1579-'Revenue Requirement'!C$4+'Revenue Requirement'!C$33</f>
        <v>197719.86164861149</v>
      </c>
      <c r="D1582" s="176">
        <f>'T Revenue'!D1579-'Revenue Requirement'!D$4+'Revenue Requirement'!D$33</f>
        <v>99219.189048307715</v>
      </c>
      <c r="E1582" s="176">
        <f>'T Revenue'!E1579-'Revenue Requirement'!E$4+'Revenue Requirement'!E$33</f>
        <v>81988.57213118067</v>
      </c>
      <c r="G1582" s="179" t="e">
        <f ca="1"/>
        <v>#NAME?</v>
      </c>
      <c r="H1582" s="179" t="e">
        <f ca="1"/>
        <v>#NAME?</v>
      </c>
      <c r="I1582" s="179" t="e">
        <f ca="1"/>
        <v>#NAME?</v>
      </c>
      <c r="J1582" s="179" t="e">
        <f ca="1"/>
        <v>#NAME?</v>
      </c>
      <c r="L1582" s="175">
        <f>NR_to_Cash!C$9</f>
        <v>-54723.468549817509</v>
      </c>
      <c r="M1582" s="175">
        <f>NR_to_Cash!D$9</f>
        <v>-177401.26576231886</v>
      </c>
      <c r="N1582" s="175">
        <f>NR_to_Cash!E$9</f>
        <v>-150226.47815209487</v>
      </c>
      <c r="O1582" s="175">
        <f>NR_to_Cash!F$9</f>
        <v>-172910.78815747867</v>
      </c>
      <c r="Q1582" s="1">
        <v>1575</v>
      </c>
      <c r="R1582" s="176">
        <v>-29895.76141217351</v>
      </c>
      <c r="S1582" s="176">
        <v>197719.86164861149</v>
      </c>
      <c r="T1582" s="176">
        <v>99219.189048307715</v>
      </c>
      <c r="U1582" s="176">
        <v>81988.57213118067</v>
      </c>
      <c r="V1582" s="2"/>
      <c r="W1582" s="176">
        <v>-4654.3908005246194</v>
      </c>
      <c r="X1582" s="176">
        <v>17321.254615445621</v>
      </c>
      <c r="Y1582" s="176">
        <v>-36612.393725362141</v>
      </c>
      <c r="Z1582" s="176">
        <v>-33472.625370400259</v>
      </c>
      <c r="AA1582" s="2"/>
      <c r="AB1582" s="175">
        <v>-54723.468549817509</v>
      </c>
      <c r="AC1582" s="175">
        <v>-177401.26576231886</v>
      </c>
      <c r="AD1582" s="175">
        <v>-150226.47815209487</v>
      </c>
      <c r="AE1582" s="175">
        <v>-172910.78815747867</v>
      </c>
    </row>
    <row r="1583" spans="1:31">
      <c r="A1583" s="1">
        <v>1576</v>
      </c>
      <c r="B1583" s="176">
        <f>'T Revenue'!B1580-'Year 0'!G$8+'Year 0'!G$122</f>
        <v>3656.1687499142718</v>
      </c>
      <c r="C1583" s="176">
        <f>'T Revenue'!C1580-'Revenue Requirement'!C$4+'Revenue Requirement'!C$33</f>
        <v>250400.24434619304</v>
      </c>
      <c r="D1583" s="176">
        <f>'T Revenue'!D1580-'Revenue Requirement'!D$4+'Revenue Requirement'!D$33</f>
        <v>137977.88660450536</v>
      </c>
      <c r="E1583" s="176">
        <f>'T Revenue'!E1580-'Revenue Requirement'!E$4+'Revenue Requirement'!E$33</f>
        <v>117862.88641462009</v>
      </c>
      <c r="G1583" s="179" t="e">
        <f ca="1"/>
        <v>#NAME?</v>
      </c>
      <c r="H1583" s="179" t="e">
        <f ca="1"/>
        <v>#NAME?</v>
      </c>
      <c r="I1583" s="179" t="e">
        <f ca="1"/>
        <v>#NAME?</v>
      </c>
      <c r="J1583" s="179" t="e">
        <f ca="1"/>
        <v>#NAME?</v>
      </c>
      <c r="L1583" s="175">
        <f>NR_to_Cash!C$9</f>
        <v>-54723.468549817509</v>
      </c>
      <c r="M1583" s="175">
        <f>NR_to_Cash!D$9</f>
        <v>-177401.26576231886</v>
      </c>
      <c r="N1583" s="175">
        <f>NR_to_Cash!E$9</f>
        <v>-150226.47815209487</v>
      </c>
      <c r="O1583" s="175">
        <f>NR_to_Cash!F$9</f>
        <v>-172910.78815747867</v>
      </c>
      <c r="Q1583" s="1">
        <v>1576</v>
      </c>
      <c r="R1583" s="176">
        <v>3656.1687499142718</v>
      </c>
      <c r="S1583" s="176">
        <v>250400.24434619304</v>
      </c>
      <c r="T1583" s="176">
        <v>137977.88660450536</v>
      </c>
      <c r="U1583" s="176">
        <v>117862.88641462009</v>
      </c>
      <c r="V1583" s="2"/>
      <c r="W1583" s="176">
        <v>-4755.8905103161233</v>
      </c>
      <c r="X1583" s="176">
        <v>13383.216387725668</v>
      </c>
      <c r="Y1583" s="176">
        <v>-35339.805225859862</v>
      </c>
      <c r="Z1583" s="176">
        <v>-26425.817773358664</v>
      </c>
      <c r="AA1583" s="2"/>
      <c r="AB1583" s="175">
        <v>-54723.468549817509</v>
      </c>
      <c r="AC1583" s="175">
        <v>-177401.26576231886</v>
      </c>
      <c r="AD1583" s="175">
        <v>-150226.47815209487</v>
      </c>
      <c r="AE1583" s="175">
        <v>-172910.78815747867</v>
      </c>
    </row>
    <row r="1584" spans="1:31">
      <c r="A1584" s="1">
        <v>1577</v>
      </c>
      <c r="B1584" s="176">
        <f>'T Revenue'!B1581-'Year 0'!G$8+'Year 0'!G$122</f>
        <v>31052.450578284217</v>
      </c>
      <c r="C1584" s="176">
        <f>'T Revenue'!C1581-'Revenue Requirement'!C$4+'Revenue Requirement'!C$33</f>
        <v>229722.96819220949</v>
      </c>
      <c r="D1584" s="176">
        <f>'T Revenue'!D1581-'Revenue Requirement'!D$4+'Revenue Requirement'!D$33</f>
        <v>181128.64487953763</v>
      </c>
      <c r="E1584" s="176">
        <f>'T Revenue'!E1581-'Revenue Requirement'!E$4+'Revenue Requirement'!E$33</f>
        <v>150516.41147807892</v>
      </c>
      <c r="G1584" s="179" t="e">
        <f ca="1"/>
        <v>#NAME?</v>
      </c>
      <c r="H1584" s="179" t="e">
        <f ca="1"/>
        <v>#NAME?</v>
      </c>
      <c r="I1584" s="179" t="e">
        <f ca="1"/>
        <v>#NAME?</v>
      </c>
      <c r="J1584" s="179" t="e">
        <f ca="1"/>
        <v>#NAME?</v>
      </c>
      <c r="L1584" s="175">
        <f>NR_to_Cash!C$9</f>
        <v>-54723.468549817509</v>
      </c>
      <c r="M1584" s="175">
        <f>NR_to_Cash!D$9</f>
        <v>-177401.26576231886</v>
      </c>
      <c r="N1584" s="175">
        <f>NR_to_Cash!E$9</f>
        <v>-150226.47815209487</v>
      </c>
      <c r="O1584" s="175">
        <f>NR_to_Cash!F$9</f>
        <v>-172910.78815747867</v>
      </c>
      <c r="Q1584" s="1">
        <v>1577</v>
      </c>
      <c r="R1584" s="176">
        <v>31052.450578284217</v>
      </c>
      <c r="S1584" s="176">
        <v>229722.96819220949</v>
      </c>
      <c r="T1584" s="176">
        <v>181128.64487953763</v>
      </c>
      <c r="U1584" s="176">
        <v>150516.41147807892</v>
      </c>
      <c r="V1584" s="2"/>
      <c r="W1584" s="176">
        <v>-42358.403227646369</v>
      </c>
      <c r="X1584" s="176">
        <v>-13416.515406740364</v>
      </c>
      <c r="Y1584" s="176">
        <v>14695.720567557728</v>
      </c>
      <c r="Z1584" s="176">
        <v>-2670.6824067598209</v>
      </c>
      <c r="AA1584" s="2"/>
      <c r="AB1584" s="175">
        <v>-54723.468549817509</v>
      </c>
      <c r="AC1584" s="175">
        <v>-177401.26576231886</v>
      </c>
      <c r="AD1584" s="175">
        <v>-150226.47815209487</v>
      </c>
      <c r="AE1584" s="175">
        <v>-172910.78815747867</v>
      </c>
    </row>
    <row r="1585" spans="1:31">
      <c r="A1585" s="1">
        <v>1578</v>
      </c>
      <c r="B1585" s="176">
        <f>'T Revenue'!B1582-'Year 0'!G$8+'Year 0'!G$122</f>
        <v>-23741.175292607164</v>
      </c>
      <c r="C1585" s="176">
        <f>'T Revenue'!C1582-'Revenue Requirement'!C$4+'Revenue Requirement'!C$33</f>
        <v>238082.11081167776</v>
      </c>
      <c r="D1585" s="176">
        <f>'T Revenue'!D1582-'Revenue Requirement'!D$4+'Revenue Requirement'!D$33</f>
        <v>125186.5093242242</v>
      </c>
      <c r="E1585" s="176">
        <f>'T Revenue'!E1582-'Revenue Requirement'!E$4+'Revenue Requirement'!E$33</f>
        <v>34736.291772561148</v>
      </c>
      <c r="G1585" s="179" t="e">
        <f ca="1"/>
        <v>#NAME?</v>
      </c>
      <c r="H1585" s="179" t="e">
        <f ca="1"/>
        <v>#NAME?</v>
      </c>
      <c r="I1585" s="179" t="e">
        <f ca="1"/>
        <v>#NAME?</v>
      </c>
      <c r="J1585" s="179" t="e">
        <f ca="1"/>
        <v>#NAME?</v>
      </c>
      <c r="L1585" s="175">
        <f>NR_to_Cash!C$9</f>
        <v>-54723.468549817509</v>
      </c>
      <c r="M1585" s="175">
        <f>NR_to_Cash!D$9</f>
        <v>-177401.26576231886</v>
      </c>
      <c r="N1585" s="175">
        <f>NR_to_Cash!E$9</f>
        <v>-150226.47815209487</v>
      </c>
      <c r="O1585" s="175">
        <f>NR_to_Cash!F$9</f>
        <v>-172910.78815747867</v>
      </c>
      <c r="Q1585" s="1">
        <v>1578</v>
      </c>
      <c r="R1585" s="176">
        <v>-23741.175292607164</v>
      </c>
      <c r="S1585" s="176">
        <v>238082.11081167776</v>
      </c>
      <c r="T1585" s="176">
        <v>125186.5093242242</v>
      </c>
      <c r="U1585" s="176">
        <v>34736.291772561148</v>
      </c>
      <c r="V1585" s="2"/>
      <c r="W1585" s="176">
        <v>4008.402065834729</v>
      </c>
      <c r="X1585" s="176">
        <v>-61775.078782703029</v>
      </c>
      <c r="Y1585" s="176">
        <v>-36280.913902782835</v>
      </c>
      <c r="Z1585" s="176">
        <v>-19011.995869785547</v>
      </c>
      <c r="AA1585" s="2"/>
      <c r="AB1585" s="175">
        <v>-54723.468549817509</v>
      </c>
      <c r="AC1585" s="175">
        <v>-177401.26576231886</v>
      </c>
      <c r="AD1585" s="175">
        <v>-150226.47815209487</v>
      </c>
      <c r="AE1585" s="175">
        <v>-172910.78815747867</v>
      </c>
    </row>
    <row r="1586" spans="1:31">
      <c r="A1586" s="1">
        <v>1579</v>
      </c>
      <c r="B1586" s="176">
        <f>'T Revenue'!B1583-'Year 0'!G$8+'Year 0'!G$122</f>
        <v>-13660.969778638333</v>
      </c>
      <c r="C1586" s="176">
        <f>'T Revenue'!C1583-'Revenue Requirement'!C$4+'Revenue Requirement'!C$33</f>
        <v>247128.68312804028</v>
      </c>
      <c r="D1586" s="176">
        <f>'T Revenue'!D1583-'Revenue Requirement'!D$4+'Revenue Requirement'!D$33</f>
        <v>164345.41631351225</v>
      </c>
      <c r="E1586" s="176">
        <f>'T Revenue'!E1583-'Revenue Requirement'!E$4+'Revenue Requirement'!E$33</f>
        <v>76779.464083345374</v>
      </c>
      <c r="G1586" s="179" t="e">
        <f ca="1"/>
        <v>#NAME?</v>
      </c>
      <c r="H1586" s="179" t="e">
        <f ca="1"/>
        <v>#NAME?</v>
      </c>
      <c r="I1586" s="179" t="e">
        <f ca="1"/>
        <v>#NAME?</v>
      </c>
      <c r="J1586" s="179" t="e">
        <f ca="1"/>
        <v>#NAME?</v>
      </c>
      <c r="L1586" s="175">
        <f>NR_to_Cash!C$9</f>
        <v>-54723.468549817509</v>
      </c>
      <c r="M1586" s="175">
        <f>NR_to_Cash!D$9</f>
        <v>-177401.26576231886</v>
      </c>
      <c r="N1586" s="175">
        <f>NR_to_Cash!E$9</f>
        <v>-150226.47815209487</v>
      </c>
      <c r="O1586" s="175">
        <f>NR_to_Cash!F$9</f>
        <v>-172910.78815747867</v>
      </c>
      <c r="Q1586" s="1">
        <v>1579</v>
      </c>
      <c r="R1586" s="176">
        <v>-13660.969778638333</v>
      </c>
      <c r="S1586" s="176">
        <v>247128.68312804028</v>
      </c>
      <c r="T1586" s="176">
        <v>164345.41631351225</v>
      </c>
      <c r="U1586" s="176">
        <v>76779.464083345374</v>
      </c>
      <c r="V1586" s="2"/>
      <c r="W1586" s="176">
        <v>10032.039479430648</v>
      </c>
      <c r="X1586" s="176">
        <v>-27425.064455334097</v>
      </c>
      <c r="Y1586" s="176">
        <v>-16196.418318232754</v>
      </c>
      <c r="Z1586" s="176">
        <v>-27720.19090520707</v>
      </c>
      <c r="AA1586" s="2"/>
      <c r="AB1586" s="175">
        <v>-54723.468549817509</v>
      </c>
      <c r="AC1586" s="175">
        <v>-177401.26576231886</v>
      </c>
      <c r="AD1586" s="175">
        <v>-150226.47815209487</v>
      </c>
      <c r="AE1586" s="175">
        <v>-172910.78815747867</v>
      </c>
    </row>
    <row r="1587" spans="1:31">
      <c r="A1587" s="1">
        <v>1580</v>
      </c>
      <c r="B1587" s="176">
        <f>'T Revenue'!B1584-'Year 0'!G$8+'Year 0'!G$122</f>
        <v>9705.4873014609329</v>
      </c>
      <c r="C1587" s="176">
        <f>'T Revenue'!C1584-'Revenue Requirement'!C$4+'Revenue Requirement'!C$33</f>
        <v>222958.36040350469</v>
      </c>
      <c r="D1587" s="176">
        <f>'T Revenue'!D1584-'Revenue Requirement'!D$4+'Revenue Requirement'!D$33</f>
        <v>197037.7830261304</v>
      </c>
      <c r="E1587" s="176">
        <f>'T Revenue'!E1584-'Revenue Requirement'!E$4+'Revenue Requirement'!E$33</f>
        <v>103084.71605122392</v>
      </c>
      <c r="G1587" s="179" t="e">
        <f ca="1"/>
        <v>#NAME?</v>
      </c>
      <c r="H1587" s="179" t="e">
        <f ca="1"/>
        <v>#NAME?</v>
      </c>
      <c r="I1587" s="179" t="e">
        <f ca="1"/>
        <v>#NAME?</v>
      </c>
      <c r="J1587" s="179" t="e">
        <f ca="1"/>
        <v>#NAME?</v>
      </c>
      <c r="L1587" s="175">
        <f>NR_to_Cash!C$9</f>
        <v>-54723.468549817509</v>
      </c>
      <c r="M1587" s="175">
        <f>NR_to_Cash!D$9</f>
        <v>-177401.26576231886</v>
      </c>
      <c r="N1587" s="175">
        <f>NR_to_Cash!E$9</f>
        <v>-150226.47815209487</v>
      </c>
      <c r="O1587" s="175">
        <f>NR_to_Cash!F$9</f>
        <v>-172910.78815747867</v>
      </c>
      <c r="Q1587" s="1">
        <v>1580</v>
      </c>
      <c r="R1587" s="176">
        <v>9705.4873014609329</v>
      </c>
      <c r="S1587" s="176">
        <v>222958.36040350469</v>
      </c>
      <c r="T1587" s="176">
        <v>197037.7830261304</v>
      </c>
      <c r="U1587" s="176">
        <v>103084.71605122392</v>
      </c>
      <c r="V1587" s="2"/>
      <c r="W1587" s="176">
        <v>-25080.821201648097</v>
      </c>
      <c r="X1587" s="176">
        <v>-8244.5700246638153</v>
      </c>
      <c r="Y1587" s="176">
        <v>-8808.0394500985276</v>
      </c>
      <c r="Z1587" s="176">
        <v>-18936.348284328822</v>
      </c>
      <c r="AA1587" s="2"/>
      <c r="AB1587" s="175">
        <v>-54723.468549817509</v>
      </c>
      <c r="AC1587" s="175">
        <v>-177401.26576231886</v>
      </c>
      <c r="AD1587" s="175">
        <v>-150226.47815209487</v>
      </c>
      <c r="AE1587" s="175">
        <v>-172910.78815747867</v>
      </c>
    </row>
    <row r="1588" spans="1:31">
      <c r="A1588" s="1">
        <v>1581</v>
      </c>
      <c r="B1588" s="176">
        <f>'T Revenue'!B1585-'Year 0'!G$8+'Year 0'!G$122</f>
        <v>15929.384493956342</v>
      </c>
      <c r="C1588" s="176">
        <f>'T Revenue'!C1585-'Revenue Requirement'!C$4+'Revenue Requirement'!C$33</f>
        <v>226001.43867539638</v>
      </c>
      <c r="D1588" s="176">
        <f>'T Revenue'!D1585-'Revenue Requirement'!D$4+'Revenue Requirement'!D$33</f>
        <v>129793.68779544416</v>
      </c>
      <c r="E1588" s="176">
        <f>'T Revenue'!E1585-'Revenue Requirement'!E$4+'Revenue Requirement'!E$33</f>
        <v>69936.403731347527</v>
      </c>
      <c r="G1588" s="179" t="e">
        <f ca="1"/>
        <v>#NAME?</v>
      </c>
      <c r="H1588" s="179" t="e">
        <f ca="1"/>
        <v>#NAME?</v>
      </c>
      <c r="I1588" s="179" t="e">
        <f ca="1"/>
        <v>#NAME?</v>
      </c>
      <c r="J1588" s="179" t="e">
        <f ca="1"/>
        <v>#NAME?</v>
      </c>
      <c r="L1588" s="175">
        <f>NR_to_Cash!C$9</f>
        <v>-54723.468549817509</v>
      </c>
      <c r="M1588" s="175">
        <f>NR_to_Cash!D$9</f>
        <v>-177401.26576231886</v>
      </c>
      <c r="N1588" s="175">
        <f>NR_to_Cash!E$9</f>
        <v>-150226.47815209487</v>
      </c>
      <c r="O1588" s="175">
        <f>NR_to_Cash!F$9</f>
        <v>-172910.78815747867</v>
      </c>
      <c r="Q1588" s="1">
        <v>1581</v>
      </c>
      <c r="R1588" s="176">
        <v>15929.384493956342</v>
      </c>
      <c r="S1588" s="176">
        <v>226001.43867539638</v>
      </c>
      <c r="T1588" s="176">
        <v>129793.68779544416</v>
      </c>
      <c r="U1588" s="176">
        <v>69936.403731347527</v>
      </c>
      <c r="V1588" s="2"/>
      <c r="W1588" s="176">
        <v>-17984.176803065231</v>
      </c>
      <c r="X1588" s="176">
        <v>15557.904384630499</v>
      </c>
      <c r="Y1588" s="176">
        <v>20077.25804984197</v>
      </c>
      <c r="Z1588" s="176">
        <v>-23911.373337419471</v>
      </c>
      <c r="AA1588" s="2"/>
      <c r="AB1588" s="175">
        <v>-54723.468549817509</v>
      </c>
      <c r="AC1588" s="175">
        <v>-177401.26576231886</v>
      </c>
      <c r="AD1588" s="175">
        <v>-150226.47815209487</v>
      </c>
      <c r="AE1588" s="175">
        <v>-172910.78815747867</v>
      </c>
    </row>
    <row r="1589" spans="1:31">
      <c r="A1589" s="1">
        <v>1582</v>
      </c>
      <c r="B1589" s="176">
        <f>'T Revenue'!B1586-'Year 0'!G$8+'Year 0'!G$122</f>
        <v>28843.135328169446</v>
      </c>
      <c r="C1589" s="176">
        <f>'T Revenue'!C1586-'Revenue Requirement'!C$4+'Revenue Requirement'!C$33</f>
        <v>263317.2415027204</v>
      </c>
      <c r="D1589" s="176">
        <f>'T Revenue'!D1586-'Revenue Requirement'!D$4+'Revenue Requirement'!D$33</f>
        <v>188608.83887374168</v>
      </c>
      <c r="E1589" s="176">
        <f>'T Revenue'!E1586-'Revenue Requirement'!E$4+'Revenue Requirement'!E$33</f>
        <v>114655.75173197384</v>
      </c>
      <c r="G1589" s="179" t="e">
        <f ca="1"/>
        <v>#NAME?</v>
      </c>
      <c r="H1589" s="179" t="e">
        <f ca="1"/>
        <v>#NAME?</v>
      </c>
      <c r="I1589" s="179" t="e">
        <f ca="1"/>
        <v>#NAME?</v>
      </c>
      <c r="J1589" s="179" t="e">
        <f ca="1"/>
        <v>#NAME?</v>
      </c>
      <c r="L1589" s="175">
        <f>NR_to_Cash!C$9</f>
        <v>-54723.468549817509</v>
      </c>
      <c r="M1589" s="175">
        <f>NR_to_Cash!D$9</f>
        <v>-177401.26576231886</v>
      </c>
      <c r="N1589" s="175">
        <f>NR_to_Cash!E$9</f>
        <v>-150226.47815209487</v>
      </c>
      <c r="O1589" s="175">
        <f>NR_to_Cash!F$9</f>
        <v>-172910.78815747867</v>
      </c>
      <c r="Q1589" s="1">
        <v>1582</v>
      </c>
      <c r="R1589" s="176">
        <v>28843.135328169446</v>
      </c>
      <c r="S1589" s="176">
        <v>263317.2415027204</v>
      </c>
      <c r="T1589" s="176">
        <v>188608.83887374168</v>
      </c>
      <c r="U1589" s="176">
        <v>114655.75173197384</v>
      </c>
      <c r="V1589" s="2"/>
      <c r="W1589" s="176">
        <v>9127.6398660925915</v>
      </c>
      <c r="X1589" s="176">
        <v>-12845.666545593645</v>
      </c>
      <c r="Y1589" s="176">
        <v>-15138.010604137555</v>
      </c>
      <c r="Z1589" s="176">
        <v>12477.48385182023</v>
      </c>
      <c r="AA1589" s="2"/>
      <c r="AB1589" s="175">
        <v>-54723.468549817509</v>
      </c>
      <c r="AC1589" s="175">
        <v>-177401.26576231886</v>
      </c>
      <c r="AD1589" s="175">
        <v>-150226.47815209487</v>
      </c>
      <c r="AE1589" s="175">
        <v>-172910.78815747867</v>
      </c>
    </row>
    <row r="1590" spans="1:31">
      <c r="A1590" s="1">
        <v>1583</v>
      </c>
      <c r="B1590" s="176">
        <f>'T Revenue'!B1587-'Year 0'!G$8+'Year 0'!G$122</f>
        <v>10645.887148697861</v>
      </c>
      <c r="C1590" s="176">
        <f>'T Revenue'!C1587-'Revenue Requirement'!C$4+'Revenue Requirement'!C$33</f>
        <v>260227.23150439677</v>
      </c>
      <c r="D1590" s="176">
        <f>'T Revenue'!D1587-'Revenue Requirement'!D$4+'Revenue Requirement'!D$33</f>
        <v>125712.31527821673</v>
      </c>
      <c r="E1590" s="176">
        <f>'T Revenue'!E1587-'Revenue Requirement'!E$4+'Revenue Requirement'!E$33</f>
        <v>134039.32616809825</v>
      </c>
      <c r="G1590" s="179" t="e">
        <f ca="1"/>
        <v>#NAME?</v>
      </c>
      <c r="H1590" s="179" t="e">
        <f ca="1"/>
        <v>#NAME?</v>
      </c>
      <c r="I1590" s="179" t="e">
        <f ca="1"/>
        <v>#NAME?</v>
      </c>
      <c r="J1590" s="179" t="e">
        <f ca="1"/>
        <v>#NAME?</v>
      </c>
      <c r="L1590" s="175">
        <f>NR_to_Cash!C$9</f>
        <v>-54723.468549817509</v>
      </c>
      <c r="M1590" s="175">
        <f>NR_to_Cash!D$9</f>
        <v>-177401.26576231886</v>
      </c>
      <c r="N1590" s="175">
        <f>NR_to_Cash!E$9</f>
        <v>-150226.47815209487</v>
      </c>
      <c r="O1590" s="175">
        <f>NR_to_Cash!F$9</f>
        <v>-172910.78815747867</v>
      </c>
      <c r="Q1590" s="1">
        <v>1583</v>
      </c>
      <c r="R1590" s="176">
        <v>10645.887148697861</v>
      </c>
      <c r="S1590" s="176">
        <v>260227.23150439677</v>
      </c>
      <c r="T1590" s="176">
        <v>125712.31527821673</v>
      </c>
      <c r="U1590" s="176">
        <v>134039.32616809825</v>
      </c>
      <c r="V1590" s="2"/>
      <c r="W1590" s="176">
        <v>16105.169700914761</v>
      </c>
      <c r="X1590" s="176">
        <v>-11251.821464701556</v>
      </c>
      <c r="Y1590" s="176">
        <v>-20616.26719930768</v>
      </c>
      <c r="Z1590" s="176">
        <v>-22873.228099886095</v>
      </c>
      <c r="AA1590" s="2"/>
      <c r="AB1590" s="175">
        <v>-54723.468549817509</v>
      </c>
      <c r="AC1590" s="175">
        <v>-177401.26576231886</v>
      </c>
      <c r="AD1590" s="175">
        <v>-150226.47815209487</v>
      </c>
      <c r="AE1590" s="175">
        <v>-172910.78815747867</v>
      </c>
    </row>
    <row r="1591" spans="1:31">
      <c r="A1591" s="1">
        <v>1584</v>
      </c>
      <c r="B1591" s="176">
        <f>'T Revenue'!B1588-'Year 0'!G$8+'Year 0'!G$122</f>
        <v>13256.085292310221</v>
      </c>
      <c r="C1591" s="176">
        <f>'T Revenue'!C1588-'Revenue Requirement'!C$4+'Revenue Requirement'!C$33</f>
        <v>245261.97221543733</v>
      </c>
      <c r="D1591" s="176">
        <f>'T Revenue'!D1588-'Revenue Requirement'!D$4+'Revenue Requirement'!D$33</f>
        <v>198912.0410277436</v>
      </c>
      <c r="E1591" s="176">
        <f>'T Revenue'!E1588-'Revenue Requirement'!E$4+'Revenue Requirement'!E$33</f>
        <v>209325.83881390654</v>
      </c>
      <c r="G1591" s="179" t="e">
        <f ca="1"/>
        <v>#NAME?</v>
      </c>
      <c r="H1591" s="179" t="e">
        <f ca="1"/>
        <v>#NAME?</v>
      </c>
      <c r="I1591" s="179" t="e">
        <f ca="1"/>
        <v>#NAME?</v>
      </c>
      <c r="J1591" s="179" t="e">
        <f ca="1"/>
        <v>#NAME?</v>
      </c>
      <c r="L1591" s="175">
        <f>NR_to_Cash!C$9</f>
        <v>-54723.468549817509</v>
      </c>
      <c r="M1591" s="175">
        <f>NR_to_Cash!D$9</f>
        <v>-177401.26576231886</v>
      </c>
      <c r="N1591" s="175">
        <f>NR_to_Cash!E$9</f>
        <v>-150226.47815209487</v>
      </c>
      <c r="O1591" s="175">
        <f>NR_to_Cash!F$9</f>
        <v>-172910.78815747867</v>
      </c>
      <c r="Q1591" s="1">
        <v>1584</v>
      </c>
      <c r="R1591" s="176">
        <v>13256.085292310221</v>
      </c>
      <c r="S1591" s="176">
        <v>245261.97221543733</v>
      </c>
      <c r="T1591" s="176">
        <v>198912.0410277436</v>
      </c>
      <c r="U1591" s="176">
        <v>209325.83881390654</v>
      </c>
      <c r="V1591" s="2"/>
      <c r="W1591" s="176">
        <v>-27017.611504207482</v>
      </c>
      <c r="X1591" s="176">
        <v>12402.397565861698</v>
      </c>
      <c r="Y1591" s="176">
        <v>-33178.018793726573</v>
      </c>
      <c r="Z1591" s="176">
        <v>-13315.485209004954</v>
      </c>
      <c r="AA1591" s="2"/>
      <c r="AB1591" s="175">
        <v>-54723.468549817509</v>
      </c>
      <c r="AC1591" s="175">
        <v>-177401.26576231886</v>
      </c>
      <c r="AD1591" s="175">
        <v>-150226.47815209487</v>
      </c>
      <c r="AE1591" s="175">
        <v>-172910.78815747867</v>
      </c>
    </row>
    <row r="1592" spans="1:31">
      <c r="A1592" s="1">
        <v>1585</v>
      </c>
      <c r="B1592" s="176">
        <f>'T Revenue'!B1589-'Year 0'!G$8+'Year 0'!G$122</f>
        <v>-4302.7735860086977</v>
      </c>
      <c r="C1592" s="176">
        <f>'T Revenue'!C1589-'Revenue Requirement'!C$4+'Revenue Requirement'!C$33</f>
        <v>218678.41228493862</v>
      </c>
      <c r="D1592" s="176">
        <f>'T Revenue'!D1589-'Revenue Requirement'!D$4+'Revenue Requirement'!D$33</f>
        <v>114754.83778691059</v>
      </c>
      <c r="E1592" s="176">
        <f>'T Revenue'!E1589-'Revenue Requirement'!E$4+'Revenue Requirement'!E$33</f>
        <v>25032.742701234762</v>
      </c>
      <c r="G1592" s="179" t="e">
        <f ca="1"/>
        <v>#NAME?</v>
      </c>
      <c r="H1592" s="179" t="e">
        <f ca="1"/>
        <v>#NAME?</v>
      </c>
      <c r="I1592" s="179" t="e">
        <f ca="1"/>
        <v>#NAME?</v>
      </c>
      <c r="J1592" s="179" t="e">
        <f ca="1"/>
        <v>#NAME?</v>
      </c>
      <c r="L1592" s="175">
        <f>NR_to_Cash!C$9</f>
        <v>-54723.468549817509</v>
      </c>
      <c r="M1592" s="175">
        <f>NR_to_Cash!D$9</f>
        <v>-177401.26576231886</v>
      </c>
      <c r="N1592" s="175">
        <f>NR_to_Cash!E$9</f>
        <v>-150226.47815209487</v>
      </c>
      <c r="O1592" s="175">
        <f>NR_to_Cash!F$9</f>
        <v>-172910.78815747867</v>
      </c>
      <c r="Q1592" s="1">
        <v>1585</v>
      </c>
      <c r="R1592" s="176">
        <v>-4302.7735860086977</v>
      </c>
      <c r="S1592" s="176">
        <v>218678.41228493862</v>
      </c>
      <c r="T1592" s="176">
        <v>114754.83778691059</v>
      </c>
      <c r="U1592" s="176">
        <v>25032.742701234762</v>
      </c>
      <c r="V1592" s="2"/>
      <c r="W1592" s="176">
        <v>-22851.21054404648</v>
      </c>
      <c r="X1592" s="176">
        <v>-31595.066814221209</v>
      </c>
      <c r="Y1592" s="176">
        <v>1795.9400872900151</v>
      </c>
      <c r="Z1592" s="176">
        <v>-5127.3021117136814</v>
      </c>
      <c r="AA1592" s="2"/>
      <c r="AB1592" s="175">
        <v>-54723.468549817509</v>
      </c>
      <c r="AC1592" s="175">
        <v>-177401.26576231886</v>
      </c>
      <c r="AD1592" s="175">
        <v>-150226.47815209487</v>
      </c>
      <c r="AE1592" s="175">
        <v>-172910.78815747867</v>
      </c>
    </row>
    <row r="1593" spans="1:31">
      <c r="A1593" s="1">
        <v>1586</v>
      </c>
      <c r="B1593" s="176">
        <f>'T Revenue'!B1590-'Year 0'!G$8+'Year 0'!G$122</f>
        <v>-12174.760688257637</v>
      </c>
      <c r="C1593" s="176">
        <f>'T Revenue'!C1590-'Revenue Requirement'!C$4+'Revenue Requirement'!C$33</f>
        <v>218996.56911508786</v>
      </c>
      <c r="D1593" s="176">
        <f>'T Revenue'!D1590-'Revenue Requirement'!D$4+'Revenue Requirement'!D$33</f>
        <v>143723.62624563836</v>
      </c>
      <c r="E1593" s="176">
        <f>'T Revenue'!E1590-'Revenue Requirement'!E$4+'Revenue Requirement'!E$33</f>
        <v>88839.306303562596</v>
      </c>
      <c r="G1593" s="179" t="e">
        <f ca="1"/>
        <v>#NAME?</v>
      </c>
      <c r="H1593" s="179" t="e">
        <f ca="1"/>
        <v>#NAME?</v>
      </c>
      <c r="I1593" s="179" t="e">
        <f ca="1"/>
        <v>#NAME?</v>
      </c>
      <c r="J1593" s="179" t="e">
        <f ca="1"/>
        <v>#NAME?</v>
      </c>
      <c r="L1593" s="175">
        <f>NR_to_Cash!C$9</f>
        <v>-54723.468549817509</v>
      </c>
      <c r="M1593" s="175">
        <f>NR_to_Cash!D$9</f>
        <v>-177401.26576231886</v>
      </c>
      <c r="N1593" s="175">
        <f>NR_to_Cash!E$9</f>
        <v>-150226.47815209487</v>
      </c>
      <c r="O1593" s="175">
        <f>NR_to_Cash!F$9</f>
        <v>-172910.78815747867</v>
      </c>
      <c r="Q1593" s="1">
        <v>1586</v>
      </c>
      <c r="R1593" s="176">
        <v>-12174.760688257637</v>
      </c>
      <c r="S1593" s="176">
        <v>218996.56911508786</v>
      </c>
      <c r="T1593" s="176">
        <v>143723.62624563836</v>
      </c>
      <c r="U1593" s="176">
        <v>88839.306303562596</v>
      </c>
      <c r="V1593" s="2"/>
      <c r="W1593" s="176">
        <v>-13709.505704410025</v>
      </c>
      <c r="X1593" s="176">
        <v>-17154.264242751058</v>
      </c>
      <c r="Y1593" s="176">
        <v>-14203.890367972432</v>
      </c>
      <c r="Z1593" s="176">
        <v>-45878.135772405891</v>
      </c>
      <c r="AA1593" s="2"/>
      <c r="AB1593" s="175">
        <v>-54723.468549817509</v>
      </c>
      <c r="AC1593" s="175">
        <v>-177401.26576231886</v>
      </c>
      <c r="AD1593" s="175">
        <v>-150226.47815209487</v>
      </c>
      <c r="AE1593" s="175">
        <v>-172910.78815747867</v>
      </c>
    </row>
    <row r="1594" spans="1:31">
      <c r="A1594" s="1">
        <v>1587</v>
      </c>
      <c r="B1594" s="176">
        <f>'T Revenue'!B1591-'Year 0'!G$8+'Year 0'!G$122</f>
        <v>717.47205721307546</v>
      </c>
      <c r="C1594" s="176">
        <f>'T Revenue'!C1591-'Revenue Requirement'!C$4+'Revenue Requirement'!C$33</f>
        <v>249420.42677479377</v>
      </c>
      <c r="D1594" s="176">
        <f>'T Revenue'!D1591-'Revenue Requirement'!D$4+'Revenue Requirement'!D$33</f>
        <v>146603.55095552397</v>
      </c>
      <c r="E1594" s="176">
        <f>'T Revenue'!E1591-'Revenue Requirement'!E$4+'Revenue Requirement'!E$33</f>
        <v>155810.19555931329</v>
      </c>
      <c r="G1594" s="179" t="e">
        <f ca="1"/>
        <v>#NAME?</v>
      </c>
      <c r="H1594" s="179" t="e">
        <f ca="1"/>
        <v>#NAME?</v>
      </c>
      <c r="I1594" s="179" t="e">
        <f ca="1"/>
        <v>#NAME?</v>
      </c>
      <c r="J1594" s="179" t="e">
        <f ca="1"/>
        <v>#NAME?</v>
      </c>
      <c r="L1594" s="175">
        <f>NR_to_Cash!C$9</f>
        <v>-54723.468549817509</v>
      </c>
      <c r="M1594" s="175">
        <f>NR_to_Cash!D$9</f>
        <v>-177401.26576231886</v>
      </c>
      <c r="N1594" s="175">
        <f>NR_to_Cash!E$9</f>
        <v>-150226.47815209487</v>
      </c>
      <c r="O1594" s="175">
        <f>NR_to_Cash!F$9</f>
        <v>-172910.78815747867</v>
      </c>
      <c r="Q1594" s="1">
        <v>1587</v>
      </c>
      <c r="R1594" s="176">
        <v>717.47205721307546</v>
      </c>
      <c r="S1594" s="176">
        <v>249420.42677479377</v>
      </c>
      <c r="T1594" s="176">
        <v>146603.55095552397</v>
      </c>
      <c r="U1594" s="176">
        <v>155810.19555931329</v>
      </c>
      <c r="V1594" s="2"/>
      <c r="W1594" s="176">
        <v>-14667.177239534212</v>
      </c>
      <c r="X1594" s="176">
        <v>-27987.396423274651</v>
      </c>
      <c r="Y1594" s="176">
        <v>-3987.2606501493137</v>
      </c>
      <c r="Z1594" s="176">
        <v>-38919.281103485962</v>
      </c>
      <c r="AA1594" s="2"/>
      <c r="AB1594" s="175">
        <v>-54723.468549817509</v>
      </c>
      <c r="AC1594" s="175">
        <v>-177401.26576231886</v>
      </c>
      <c r="AD1594" s="175">
        <v>-150226.47815209487</v>
      </c>
      <c r="AE1594" s="175">
        <v>-172910.78815747867</v>
      </c>
    </row>
    <row r="1595" spans="1:31">
      <c r="A1595" s="1">
        <v>1588</v>
      </c>
      <c r="B1595" s="176">
        <f>'T Revenue'!B1592-'Year 0'!G$8+'Year 0'!G$122</f>
        <v>10095.076620933367</v>
      </c>
      <c r="C1595" s="176">
        <f>'T Revenue'!C1592-'Revenue Requirement'!C$4+'Revenue Requirement'!C$33</f>
        <v>255114.34608025732</v>
      </c>
      <c r="D1595" s="176">
        <f>'T Revenue'!D1592-'Revenue Requirement'!D$4+'Revenue Requirement'!D$33</f>
        <v>176066.64427403593</v>
      </c>
      <c r="E1595" s="176">
        <f>'T Revenue'!E1592-'Revenue Requirement'!E$4+'Revenue Requirement'!E$33</f>
        <v>125682.11209336948</v>
      </c>
      <c r="G1595" s="179" t="e">
        <f ca="1"/>
        <v>#NAME?</v>
      </c>
      <c r="H1595" s="179" t="e">
        <f ca="1"/>
        <v>#NAME?</v>
      </c>
      <c r="I1595" s="179" t="e">
        <f ca="1"/>
        <v>#NAME?</v>
      </c>
      <c r="J1595" s="179" t="e">
        <f ca="1"/>
        <v>#NAME?</v>
      </c>
      <c r="L1595" s="175">
        <f>NR_to_Cash!C$9</f>
        <v>-54723.468549817509</v>
      </c>
      <c r="M1595" s="175">
        <f>NR_to_Cash!D$9</f>
        <v>-177401.26576231886</v>
      </c>
      <c r="N1595" s="175">
        <f>NR_to_Cash!E$9</f>
        <v>-150226.47815209487</v>
      </c>
      <c r="O1595" s="175">
        <f>NR_to_Cash!F$9</f>
        <v>-172910.78815747867</v>
      </c>
      <c r="Q1595" s="1">
        <v>1588</v>
      </c>
      <c r="R1595" s="176">
        <v>10095.076620933367</v>
      </c>
      <c r="S1595" s="176">
        <v>255114.34608025732</v>
      </c>
      <c r="T1595" s="176">
        <v>176066.64427403593</v>
      </c>
      <c r="U1595" s="176">
        <v>125682.11209336948</v>
      </c>
      <c r="V1595" s="2"/>
      <c r="W1595" s="176">
        <v>-18572.469355218229</v>
      </c>
      <c r="X1595" s="176">
        <v>-10363.660386290401</v>
      </c>
      <c r="Y1595" s="176">
        <v>12782.001484167064</v>
      </c>
      <c r="Z1595" s="176">
        <v>4970.5126027099323</v>
      </c>
      <c r="AA1595" s="2"/>
      <c r="AB1595" s="175">
        <v>-54723.468549817509</v>
      </c>
      <c r="AC1595" s="175">
        <v>-177401.26576231886</v>
      </c>
      <c r="AD1595" s="175">
        <v>-150226.47815209487</v>
      </c>
      <c r="AE1595" s="175">
        <v>-172910.78815747867</v>
      </c>
    </row>
    <row r="1596" spans="1:31">
      <c r="A1596" s="1">
        <v>1589</v>
      </c>
      <c r="B1596" s="176">
        <f>'T Revenue'!B1593-'Year 0'!G$8+'Year 0'!G$122</f>
        <v>-7870.2039293011185</v>
      </c>
      <c r="C1596" s="176">
        <f>'T Revenue'!C1593-'Revenue Requirement'!C$4+'Revenue Requirement'!C$33</f>
        <v>243423.70571228769</v>
      </c>
      <c r="D1596" s="176">
        <f>'T Revenue'!D1593-'Revenue Requirement'!D$4+'Revenue Requirement'!D$33</f>
        <v>116392.41808603518</v>
      </c>
      <c r="E1596" s="176">
        <f>'T Revenue'!E1593-'Revenue Requirement'!E$4+'Revenue Requirement'!E$33</f>
        <v>83357.91705261101</v>
      </c>
      <c r="G1596" s="179" t="e">
        <f ca="1"/>
        <v>#NAME?</v>
      </c>
      <c r="H1596" s="179" t="e">
        <f ca="1"/>
        <v>#NAME?</v>
      </c>
      <c r="I1596" s="179" t="e">
        <f ca="1"/>
        <v>#NAME?</v>
      </c>
      <c r="J1596" s="179" t="e">
        <f ca="1"/>
        <v>#NAME?</v>
      </c>
      <c r="L1596" s="175">
        <f>NR_to_Cash!C$9</f>
        <v>-54723.468549817509</v>
      </c>
      <c r="M1596" s="175">
        <f>NR_to_Cash!D$9</f>
        <v>-177401.26576231886</v>
      </c>
      <c r="N1596" s="175">
        <f>NR_to_Cash!E$9</f>
        <v>-150226.47815209487</v>
      </c>
      <c r="O1596" s="175">
        <f>NR_to_Cash!F$9</f>
        <v>-172910.78815747867</v>
      </c>
      <c r="Q1596" s="1">
        <v>1589</v>
      </c>
      <c r="R1596" s="176">
        <v>-7870.2039293011185</v>
      </c>
      <c r="S1596" s="176">
        <v>243423.70571228769</v>
      </c>
      <c r="T1596" s="176">
        <v>116392.41808603518</v>
      </c>
      <c r="U1596" s="176">
        <v>83357.91705261101</v>
      </c>
      <c r="V1596" s="2"/>
      <c r="W1596" s="176">
        <v>-53047.997735015815</v>
      </c>
      <c r="X1596" s="176">
        <v>-27695.913492072839</v>
      </c>
      <c r="Y1596" s="176">
        <v>-22538.483576616039</v>
      </c>
      <c r="Z1596" s="176">
        <v>2912.5103674707934</v>
      </c>
      <c r="AA1596" s="2"/>
      <c r="AB1596" s="175">
        <v>-54723.468549817509</v>
      </c>
      <c r="AC1596" s="175">
        <v>-177401.26576231886</v>
      </c>
      <c r="AD1596" s="175">
        <v>-150226.47815209487</v>
      </c>
      <c r="AE1596" s="175">
        <v>-172910.78815747867</v>
      </c>
    </row>
    <row r="1597" spans="1:31">
      <c r="A1597" s="1">
        <v>1590</v>
      </c>
      <c r="B1597" s="176">
        <f>'T Revenue'!B1594-'Year 0'!G$8+'Year 0'!G$122</f>
        <v>11977.594403814292</v>
      </c>
      <c r="C1597" s="176">
        <f>'T Revenue'!C1594-'Revenue Requirement'!C$4+'Revenue Requirement'!C$33</f>
        <v>198680.4992893755</v>
      </c>
      <c r="D1597" s="176">
        <f>'T Revenue'!D1594-'Revenue Requirement'!D$4+'Revenue Requirement'!D$33</f>
        <v>128927.96301127481</v>
      </c>
      <c r="E1597" s="176">
        <f>'T Revenue'!E1594-'Revenue Requirement'!E$4+'Revenue Requirement'!E$33</f>
        <v>54788.097214439418</v>
      </c>
      <c r="G1597" s="179" t="e">
        <f ca="1"/>
        <v>#NAME?</v>
      </c>
      <c r="H1597" s="179" t="e">
        <f ca="1"/>
        <v>#NAME?</v>
      </c>
      <c r="I1597" s="179" t="e">
        <f ca="1"/>
        <v>#NAME?</v>
      </c>
      <c r="J1597" s="179" t="e">
        <f ca="1"/>
        <v>#NAME?</v>
      </c>
      <c r="L1597" s="175">
        <f>NR_to_Cash!C$9</f>
        <v>-54723.468549817509</v>
      </c>
      <c r="M1597" s="175">
        <f>NR_to_Cash!D$9</f>
        <v>-177401.26576231886</v>
      </c>
      <c r="N1597" s="175">
        <f>NR_to_Cash!E$9</f>
        <v>-150226.47815209487</v>
      </c>
      <c r="O1597" s="175">
        <f>NR_to_Cash!F$9</f>
        <v>-172910.78815747867</v>
      </c>
      <c r="Q1597" s="1">
        <v>1590</v>
      </c>
      <c r="R1597" s="176">
        <v>11977.594403814292</v>
      </c>
      <c r="S1597" s="176">
        <v>198680.4992893755</v>
      </c>
      <c r="T1597" s="176">
        <v>128927.96301127481</v>
      </c>
      <c r="U1597" s="176">
        <v>54788.097214439418</v>
      </c>
      <c r="V1597" s="2"/>
      <c r="W1597" s="176">
        <v>-37565.74922760867</v>
      </c>
      <c r="X1597" s="176">
        <v>-32128.773505145451</v>
      </c>
      <c r="Y1597" s="176">
        <v>-25147.582906655502</v>
      </c>
      <c r="Z1597" s="176">
        <v>-1318.9136068187654</v>
      </c>
      <c r="AA1597" s="2"/>
      <c r="AB1597" s="175">
        <v>-54723.468549817509</v>
      </c>
      <c r="AC1597" s="175">
        <v>-177401.26576231886</v>
      </c>
      <c r="AD1597" s="175">
        <v>-150226.47815209487</v>
      </c>
      <c r="AE1597" s="175">
        <v>-172910.78815747867</v>
      </c>
    </row>
    <row r="1598" spans="1:31">
      <c r="A1598" s="1">
        <v>1591</v>
      </c>
      <c r="B1598" s="176">
        <f>'T Revenue'!B1595-'Year 0'!G$8+'Year 0'!G$122</f>
        <v>-22026.669341432163</v>
      </c>
      <c r="C1598" s="176">
        <f>'T Revenue'!C1595-'Revenue Requirement'!C$4+'Revenue Requirement'!C$33</f>
        <v>238532.69919883553</v>
      </c>
      <c r="D1598" s="176">
        <f>'T Revenue'!D1595-'Revenue Requirement'!D$4+'Revenue Requirement'!D$33</f>
        <v>157473.5355447561</v>
      </c>
      <c r="E1598" s="176">
        <f>'T Revenue'!E1595-'Revenue Requirement'!E$4+'Revenue Requirement'!E$33</f>
        <v>109269.15501026041</v>
      </c>
      <c r="G1598" s="179" t="e">
        <f ca="1"/>
        <v>#NAME?</v>
      </c>
      <c r="H1598" s="179" t="e">
        <f ca="1"/>
        <v>#NAME?</v>
      </c>
      <c r="I1598" s="179" t="e">
        <f ca="1"/>
        <v>#NAME?</v>
      </c>
      <c r="J1598" s="179" t="e">
        <f ca="1"/>
        <v>#NAME?</v>
      </c>
      <c r="L1598" s="175">
        <f>NR_to_Cash!C$9</f>
        <v>-54723.468549817509</v>
      </c>
      <c r="M1598" s="175">
        <f>NR_to_Cash!D$9</f>
        <v>-177401.26576231886</v>
      </c>
      <c r="N1598" s="175">
        <f>NR_to_Cash!E$9</f>
        <v>-150226.47815209487</v>
      </c>
      <c r="O1598" s="175">
        <f>NR_to_Cash!F$9</f>
        <v>-172910.78815747867</v>
      </c>
      <c r="Q1598" s="1">
        <v>1591</v>
      </c>
      <c r="R1598" s="176">
        <v>-22026.669341432163</v>
      </c>
      <c r="S1598" s="176">
        <v>238532.69919883553</v>
      </c>
      <c r="T1598" s="176">
        <v>157473.5355447561</v>
      </c>
      <c r="U1598" s="176">
        <v>109269.15501026041</v>
      </c>
      <c r="V1598" s="2"/>
      <c r="W1598" s="176">
        <v>-6296.9207112233853</v>
      </c>
      <c r="X1598" s="176">
        <v>-24965.275727601489</v>
      </c>
      <c r="Y1598" s="176">
        <v>20463.833321723156</v>
      </c>
      <c r="Z1598" s="176">
        <v>-17097.817387786927</v>
      </c>
      <c r="AA1598" s="2"/>
      <c r="AB1598" s="175">
        <v>-54723.468549817509</v>
      </c>
      <c r="AC1598" s="175">
        <v>-177401.26576231886</v>
      </c>
      <c r="AD1598" s="175">
        <v>-150226.47815209487</v>
      </c>
      <c r="AE1598" s="175">
        <v>-172910.78815747867</v>
      </c>
    </row>
    <row r="1599" spans="1:31">
      <c r="A1599" s="1">
        <v>1592</v>
      </c>
      <c r="B1599" s="176">
        <f>'T Revenue'!B1596-'Year 0'!G$8+'Year 0'!G$122</f>
        <v>-23097.60173118487</v>
      </c>
      <c r="C1599" s="176">
        <f>'T Revenue'!C1596-'Revenue Requirement'!C$4+'Revenue Requirement'!C$33</f>
        <v>222734.65440669004</v>
      </c>
      <c r="D1599" s="176">
        <f>'T Revenue'!D1596-'Revenue Requirement'!D$4+'Revenue Requirement'!D$33</f>
        <v>146447.56422263151</v>
      </c>
      <c r="E1599" s="176">
        <f>'T Revenue'!E1596-'Revenue Requirement'!E$4+'Revenue Requirement'!E$33</f>
        <v>91979.708258944331</v>
      </c>
      <c r="G1599" s="179" t="e">
        <f ca="1"/>
        <v>#NAME?</v>
      </c>
      <c r="H1599" s="179" t="e">
        <f ca="1"/>
        <v>#NAME?</v>
      </c>
      <c r="I1599" s="179" t="e">
        <f ca="1"/>
        <v>#NAME?</v>
      </c>
      <c r="J1599" s="179" t="e">
        <f ca="1"/>
        <v>#NAME?</v>
      </c>
      <c r="L1599" s="175">
        <f>NR_to_Cash!C$9</f>
        <v>-54723.468549817509</v>
      </c>
      <c r="M1599" s="175">
        <f>NR_to_Cash!D$9</f>
        <v>-177401.26576231886</v>
      </c>
      <c r="N1599" s="175">
        <f>NR_to_Cash!E$9</f>
        <v>-150226.47815209487</v>
      </c>
      <c r="O1599" s="175">
        <f>NR_to_Cash!F$9</f>
        <v>-172910.78815747867</v>
      </c>
      <c r="Q1599" s="1">
        <v>1592</v>
      </c>
      <c r="R1599" s="176">
        <v>-23097.60173118487</v>
      </c>
      <c r="S1599" s="176">
        <v>222734.65440669004</v>
      </c>
      <c r="T1599" s="176">
        <v>146447.56422263151</v>
      </c>
      <c r="U1599" s="176">
        <v>91979.708258944331</v>
      </c>
      <c r="V1599" s="2"/>
      <c r="W1599" s="176">
        <v>-13267.858826841344</v>
      </c>
      <c r="X1599" s="176">
        <v>-8486.192051468417</v>
      </c>
      <c r="Y1599" s="176">
        <v>-6102.3935759179294</v>
      </c>
      <c r="Z1599" s="176">
        <v>-17787.108963680221</v>
      </c>
      <c r="AA1599" s="2"/>
      <c r="AB1599" s="175">
        <v>-54723.468549817509</v>
      </c>
      <c r="AC1599" s="175">
        <v>-177401.26576231886</v>
      </c>
      <c r="AD1599" s="175">
        <v>-150226.47815209487</v>
      </c>
      <c r="AE1599" s="175">
        <v>-172910.78815747867</v>
      </c>
    </row>
    <row r="1600" spans="1:31">
      <c r="A1600" s="1">
        <v>1593</v>
      </c>
      <c r="B1600" s="176">
        <f>'T Revenue'!B1597-'Year 0'!G$8+'Year 0'!G$122</f>
        <v>10222.302863655612</v>
      </c>
      <c r="C1600" s="176">
        <f>'T Revenue'!C1597-'Revenue Requirement'!C$4+'Revenue Requirement'!C$33</f>
        <v>259482.92842749204</v>
      </c>
      <c r="D1600" s="176">
        <f>'T Revenue'!D1597-'Revenue Requirement'!D$4+'Revenue Requirement'!D$33</f>
        <v>204476.43681337079</v>
      </c>
      <c r="E1600" s="176">
        <f>'T Revenue'!E1597-'Revenue Requirement'!E$4+'Revenue Requirement'!E$33</f>
        <v>124341.0541837113</v>
      </c>
      <c r="G1600" s="179" t="e">
        <f ca="1"/>
        <v>#NAME?</v>
      </c>
      <c r="H1600" s="179" t="e">
        <f ca="1"/>
        <v>#NAME?</v>
      </c>
      <c r="I1600" s="179" t="e">
        <f ca="1"/>
        <v>#NAME?</v>
      </c>
      <c r="J1600" s="179" t="e">
        <f ca="1"/>
        <v>#NAME?</v>
      </c>
      <c r="L1600" s="175">
        <f>NR_to_Cash!C$9</f>
        <v>-54723.468549817509</v>
      </c>
      <c r="M1600" s="175">
        <f>NR_to_Cash!D$9</f>
        <v>-177401.26576231886</v>
      </c>
      <c r="N1600" s="175">
        <f>NR_to_Cash!E$9</f>
        <v>-150226.47815209487</v>
      </c>
      <c r="O1600" s="175">
        <f>NR_to_Cash!F$9</f>
        <v>-172910.78815747867</v>
      </c>
      <c r="Q1600" s="1">
        <v>1593</v>
      </c>
      <c r="R1600" s="176">
        <v>10222.302863655612</v>
      </c>
      <c r="S1600" s="176">
        <v>259482.92842749204</v>
      </c>
      <c r="T1600" s="176">
        <v>204476.43681337079</v>
      </c>
      <c r="U1600" s="176">
        <v>124341.0541837113</v>
      </c>
      <c r="V1600" s="2"/>
      <c r="W1600" s="176">
        <v>14432.293806879083</v>
      </c>
      <c r="X1600" s="176">
        <v>30984.072299981723</v>
      </c>
      <c r="Y1600" s="176">
        <v>-28908.972319687717</v>
      </c>
      <c r="Z1600" s="176">
        <v>6962.0758246381301</v>
      </c>
      <c r="AA1600" s="2"/>
      <c r="AB1600" s="175">
        <v>-54723.468549817509</v>
      </c>
      <c r="AC1600" s="175">
        <v>-177401.26576231886</v>
      </c>
      <c r="AD1600" s="175">
        <v>-150226.47815209487</v>
      </c>
      <c r="AE1600" s="175">
        <v>-172910.78815747867</v>
      </c>
    </row>
    <row r="1601" spans="1:31">
      <c r="A1601" s="1">
        <v>1594</v>
      </c>
      <c r="B1601" s="176">
        <f>'T Revenue'!B1598-'Year 0'!G$8+'Year 0'!G$122</f>
        <v>-12886.233000280103</v>
      </c>
      <c r="C1601" s="176">
        <f>'T Revenue'!C1598-'Revenue Requirement'!C$4+'Revenue Requirement'!C$33</f>
        <v>187356.46639629547</v>
      </c>
      <c r="D1601" s="176">
        <f>'T Revenue'!D1598-'Revenue Requirement'!D$4+'Revenue Requirement'!D$33</f>
        <v>146421.209256117</v>
      </c>
      <c r="E1601" s="176">
        <f>'T Revenue'!E1598-'Revenue Requirement'!E$4+'Revenue Requirement'!E$33</f>
        <v>95541.824890549993</v>
      </c>
      <c r="G1601" s="179" t="e">
        <f ca="1"/>
        <v>#NAME?</v>
      </c>
      <c r="H1601" s="179" t="e">
        <f ca="1"/>
        <v>#NAME?</v>
      </c>
      <c r="I1601" s="179" t="e">
        <f ca="1"/>
        <v>#NAME?</v>
      </c>
      <c r="J1601" s="179" t="e">
        <f ca="1"/>
        <v>#NAME?</v>
      </c>
      <c r="L1601" s="175">
        <f>NR_to_Cash!C$9</f>
        <v>-54723.468549817509</v>
      </c>
      <c r="M1601" s="175">
        <f>NR_to_Cash!D$9</f>
        <v>-177401.26576231886</v>
      </c>
      <c r="N1601" s="175">
        <f>NR_to_Cash!E$9</f>
        <v>-150226.47815209487</v>
      </c>
      <c r="O1601" s="175">
        <f>NR_to_Cash!F$9</f>
        <v>-172910.78815747867</v>
      </c>
      <c r="Q1601" s="1">
        <v>1594</v>
      </c>
      <c r="R1601" s="176">
        <v>-12886.233000280103</v>
      </c>
      <c r="S1601" s="176">
        <v>187356.46639629547</v>
      </c>
      <c r="T1601" s="176">
        <v>146421.209256117</v>
      </c>
      <c r="U1601" s="176">
        <v>95541.824890549993</v>
      </c>
      <c r="V1601" s="2"/>
      <c r="W1601" s="176">
        <v>-30369.151816903148</v>
      </c>
      <c r="X1601" s="176">
        <v>-7834.6556693280581</v>
      </c>
      <c r="Y1601" s="176">
        <v>-19506.767846825533</v>
      </c>
      <c r="Z1601" s="176">
        <v>2972.2306400353555</v>
      </c>
      <c r="AA1601" s="2"/>
      <c r="AB1601" s="175">
        <v>-54723.468549817509</v>
      </c>
      <c r="AC1601" s="175">
        <v>-177401.26576231886</v>
      </c>
      <c r="AD1601" s="175">
        <v>-150226.47815209487</v>
      </c>
      <c r="AE1601" s="175">
        <v>-172910.78815747867</v>
      </c>
    </row>
    <row r="1602" spans="1:31">
      <c r="A1602" s="1">
        <v>1595</v>
      </c>
      <c r="B1602" s="176">
        <f>'T Revenue'!B1599-'Year 0'!G$8+'Year 0'!G$122</f>
        <v>-27897.777618436841</v>
      </c>
      <c r="C1602" s="176">
        <f>'T Revenue'!C1599-'Revenue Requirement'!C$4+'Revenue Requirement'!C$33</f>
        <v>211412.28741838806</v>
      </c>
      <c r="D1602" s="176">
        <f>'T Revenue'!D1599-'Revenue Requirement'!D$4+'Revenue Requirement'!D$33</f>
        <v>121574.57712724642</v>
      </c>
      <c r="E1602" s="176">
        <f>'T Revenue'!E1599-'Revenue Requirement'!E$4+'Revenue Requirement'!E$33</f>
        <v>67299.157967175124</v>
      </c>
      <c r="G1602" s="179" t="e">
        <f ca="1"/>
        <v>#NAME?</v>
      </c>
      <c r="H1602" s="179" t="e">
        <f ca="1"/>
        <v>#NAME?</v>
      </c>
      <c r="I1602" s="179" t="e">
        <f ca="1"/>
        <v>#NAME?</v>
      </c>
      <c r="J1602" s="179" t="e">
        <f ca="1"/>
        <v>#NAME?</v>
      </c>
      <c r="L1602" s="175">
        <f>NR_to_Cash!C$9</f>
        <v>-54723.468549817509</v>
      </c>
      <c r="M1602" s="175">
        <f>NR_to_Cash!D$9</f>
        <v>-177401.26576231886</v>
      </c>
      <c r="N1602" s="175">
        <f>NR_to_Cash!E$9</f>
        <v>-150226.47815209487</v>
      </c>
      <c r="O1602" s="175">
        <f>NR_to_Cash!F$9</f>
        <v>-172910.78815747867</v>
      </c>
      <c r="Q1602" s="1">
        <v>1595</v>
      </c>
      <c r="R1602" s="176">
        <v>-27897.777618436841</v>
      </c>
      <c r="S1602" s="176">
        <v>211412.28741838806</v>
      </c>
      <c r="T1602" s="176">
        <v>121574.57712724642</v>
      </c>
      <c r="U1602" s="176">
        <v>67299.157967175124</v>
      </c>
      <c r="V1602" s="2"/>
      <c r="W1602" s="176">
        <v>-6376.043104263139</v>
      </c>
      <c r="X1602" s="176">
        <v>-48152.735383346677</v>
      </c>
      <c r="Y1602" s="176">
        <v>-29549.197123061866</v>
      </c>
      <c r="Z1602" s="176">
        <v>-19345.789360796101</v>
      </c>
      <c r="AA1602" s="2"/>
      <c r="AB1602" s="175">
        <v>-54723.468549817509</v>
      </c>
      <c r="AC1602" s="175">
        <v>-177401.26576231886</v>
      </c>
      <c r="AD1602" s="175">
        <v>-150226.47815209487</v>
      </c>
      <c r="AE1602" s="175">
        <v>-172910.78815747867</v>
      </c>
    </row>
    <row r="1603" spans="1:31">
      <c r="A1603" s="1">
        <v>1596</v>
      </c>
      <c r="B1603" s="176">
        <f>'T Revenue'!B1600-'Year 0'!G$8+'Year 0'!G$122</f>
        <v>9467.0787762003019</v>
      </c>
      <c r="C1603" s="176">
        <f>'T Revenue'!C1600-'Revenue Requirement'!C$4+'Revenue Requirement'!C$33</f>
        <v>234572.09439984686</v>
      </c>
      <c r="D1603" s="176">
        <f>'T Revenue'!D1600-'Revenue Requirement'!D$4+'Revenue Requirement'!D$33</f>
        <v>165973.86611878476</v>
      </c>
      <c r="E1603" s="176">
        <f>'T Revenue'!E1600-'Revenue Requirement'!E$4+'Revenue Requirement'!E$33</f>
        <v>167804.86230418901</v>
      </c>
      <c r="G1603" s="179" t="e">
        <f ca="1"/>
        <v>#NAME?</v>
      </c>
      <c r="H1603" s="179" t="e">
        <f ca="1"/>
        <v>#NAME?</v>
      </c>
      <c r="I1603" s="179" t="e">
        <f ca="1"/>
        <v>#NAME?</v>
      </c>
      <c r="J1603" s="179" t="e">
        <f ca="1"/>
        <v>#NAME?</v>
      </c>
      <c r="L1603" s="175">
        <f>NR_to_Cash!C$9</f>
        <v>-54723.468549817509</v>
      </c>
      <c r="M1603" s="175">
        <f>NR_to_Cash!D$9</f>
        <v>-177401.26576231886</v>
      </c>
      <c r="N1603" s="175">
        <f>NR_to_Cash!E$9</f>
        <v>-150226.47815209487</v>
      </c>
      <c r="O1603" s="175">
        <f>NR_to_Cash!F$9</f>
        <v>-172910.78815747867</v>
      </c>
      <c r="Q1603" s="1">
        <v>1596</v>
      </c>
      <c r="R1603" s="176">
        <v>9467.0787762003019</v>
      </c>
      <c r="S1603" s="176">
        <v>234572.09439984686</v>
      </c>
      <c r="T1603" s="176">
        <v>165973.86611878476</v>
      </c>
      <c r="U1603" s="176">
        <v>167804.86230418901</v>
      </c>
      <c r="V1603" s="2"/>
      <c r="W1603" s="176">
        <v>-3031.5210297263693</v>
      </c>
      <c r="X1603" s="176">
        <v>5711.6479788697325</v>
      </c>
      <c r="Y1603" s="176">
        <v>-32998.774201976135</v>
      </c>
      <c r="Z1603" s="176">
        <v>-37978.564116349444</v>
      </c>
      <c r="AA1603" s="2"/>
      <c r="AB1603" s="175">
        <v>-54723.468549817509</v>
      </c>
      <c r="AC1603" s="175">
        <v>-177401.26576231886</v>
      </c>
      <c r="AD1603" s="175">
        <v>-150226.47815209487</v>
      </c>
      <c r="AE1603" s="175">
        <v>-172910.78815747867</v>
      </c>
    </row>
    <row r="1604" spans="1:31">
      <c r="A1604" s="1">
        <v>1597</v>
      </c>
      <c r="B1604" s="176">
        <f>'T Revenue'!B1601-'Year 0'!G$8+'Year 0'!G$122</f>
        <v>-4663.7751039059367</v>
      </c>
      <c r="C1604" s="176">
        <f>'T Revenue'!C1601-'Revenue Requirement'!C$4+'Revenue Requirement'!C$33</f>
        <v>211771.23522015195</v>
      </c>
      <c r="D1604" s="176">
        <f>'T Revenue'!D1601-'Revenue Requirement'!D$4+'Revenue Requirement'!D$33</f>
        <v>174711.96270444407</v>
      </c>
      <c r="E1604" s="176">
        <f>'T Revenue'!E1601-'Revenue Requirement'!E$4+'Revenue Requirement'!E$33</f>
        <v>101752.85080638016</v>
      </c>
      <c r="G1604" s="179" t="e">
        <f ca="1"/>
        <v>#NAME?</v>
      </c>
      <c r="H1604" s="179" t="e">
        <f ca="1"/>
        <v>#NAME?</v>
      </c>
      <c r="I1604" s="179" t="e">
        <f ca="1"/>
        <v>#NAME?</v>
      </c>
      <c r="J1604" s="179" t="e">
        <f ca="1"/>
        <v>#NAME?</v>
      </c>
      <c r="L1604" s="175">
        <f>NR_to_Cash!C$9</f>
        <v>-54723.468549817509</v>
      </c>
      <c r="M1604" s="175">
        <f>NR_to_Cash!D$9</f>
        <v>-177401.26576231886</v>
      </c>
      <c r="N1604" s="175">
        <f>NR_to_Cash!E$9</f>
        <v>-150226.47815209487</v>
      </c>
      <c r="O1604" s="175">
        <f>NR_to_Cash!F$9</f>
        <v>-172910.78815747867</v>
      </c>
      <c r="Q1604" s="1">
        <v>1597</v>
      </c>
      <c r="R1604" s="176">
        <v>-4663.7751039059367</v>
      </c>
      <c r="S1604" s="176">
        <v>211771.23522015195</v>
      </c>
      <c r="T1604" s="176">
        <v>174711.96270444407</v>
      </c>
      <c r="U1604" s="176">
        <v>101752.85080638016</v>
      </c>
      <c r="V1604" s="2"/>
      <c r="W1604" s="176">
        <v>-17239.969180968008</v>
      </c>
      <c r="X1604" s="176">
        <v>-12619.285762682324</v>
      </c>
      <c r="Y1604" s="176">
        <v>-8366.7939798773732</v>
      </c>
      <c r="Z1604" s="176">
        <v>-12223.811461226782</v>
      </c>
      <c r="AA1604" s="2"/>
      <c r="AB1604" s="175">
        <v>-54723.468549817509</v>
      </c>
      <c r="AC1604" s="175">
        <v>-177401.26576231886</v>
      </c>
      <c r="AD1604" s="175">
        <v>-150226.47815209487</v>
      </c>
      <c r="AE1604" s="175">
        <v>-172910.78815747867</v>
      </c>
    </row>
    <row r="1605" spans="1:31">
      <c r="A1605" s="1">
        <v>1598</v>
      </c>
      <c r="B1605" s="176">
        <f>'T Revenue'!B1602-'Year 0'!G$8+'Year 0'!G$122</f>
        <v>12471.033350069774</v>
      </c>
      <c r="C1605" s="176">
        <f>'T Revenue'!C1602-'Revenue Requirement'!C$4+'Revenue Requirement'!C$33</f>
        <v>261350.09151819092</v>
      </c>
      <c r="D1605" s="176">
        <f>'T Revenue'!D1602-'Revenue Requirement'!D$4+'Revenue Requirement'!D$33</f>
        <v>202771.62913527968</v>
      </c>
      <c r="E1605" s="176">
        <f>'T Revenue'!E1602-'Revenue Requirement'!E$4+'Revenue Requirement'!E$33</f>
        <v>163804.82118884102</v>
      </c>
      <c r="G1605" s="179" t="e">
        <f ca="1"/>
        <v>#NAME?</v>
      </c>
      <c r="H1605" s="179" t="e">
        <f ca="1"/>
        <v>#NAME?</v>
      </c>
      <c r="I1605" s="179" t="e">
        <f ca="1"/>
        <v>#NAME?</v>
      </c>
      <c r="J1605" s="179" t="e">
        <f ca="1"/>
        <v>#NAME?</v>
      </c>
      <c r="L1605" s="175">
        <f>NR_to_Cash!C$9</f>
        <v>-54723.468549817509</v>
      </c>
      <c r="M1605" s="175">
        <f>NR_to_Cash!D$9</f>
        <v>-177401.26576231886</v>
      </c>
      <c r="N1605" s="175">
        <f>NR_to_Cash!E$9</f>
        <v>-150226.47815209487</v>
      </c>
      <c r="O1605" s="175">
        <f>NR_to_Cash!F$9</f>
        <v>-172910.78815747867</v>
      </c>
      <c r="Q1605" s="1">
        <v>1598</v>
      </c>
      <c r="R1605" s="176">
        <v>12471.033350069774</v>
      </c>
      <c r="S1605" s="176">
        <v>261350.09151819092</v>
      </c>
      <c r="T1605" s="176">
        <v>202771.62913527968</v>
      </c>
      <c r="U1605" s="176">
        <v>163804.82118884102</v>
      </c>
      <c r="V1605" s="2"/>
      <c r="W1605" s="176">
        <v>-49454.388527459465</v>
      </c>
      <c r="X1605" s="176">
        <v>-19276.402393733151</v>
      </c>
      <c r="Y1605" s="176">
        <v>-18616.217287575128</v>
      </c>
      <c r="Z1605" s="176">
        <v>-54180.865184754133</v>
      </c>
      <c r="AA1605" s="2"/>
      <c r="AB1605" s="175">
        <v>-54723.468549817509</v>
      </c>
      <c r="AC1605" s="175">
        <v>-177401.26576231886</v>
      </c>
      <c r="AD1605" s="175">
        <v>-150226.47815209487</v>
      </c>
      <c r="AE1605" s="175">
        <v>-172910.78815747867</v>
      </c>
    </row>
    <row r="1606" spans="1:31">
      <c r="A1606" s="1">
        <v>1599</v>
      </c>
      <c r="B1606" s="176">
        <f>'T Revenue'!B1603-'Year 0'!G$8+'Year 0'!G$122</f>
        <v>15075.378855426097</v>
      </c>
      <c r="C1606" s="176">
        <f>'T Revenue'!C1603-'Revenue Requirement'!C$4+'Revenue Requirement'!C$33</f>
        <v>203904.71133353841</v>
      </c>
      <c r="D1606" s="176">
        <f>'T Revenue'!D1603-'Revenue Requirement'!D$4+'Revenue Requirement'!D$33</f>
        <v>115559.43698548549</v>
      </c>
      <c r="E1606" s="176">
        <f>'T Revenue'!E1603-'Revenue Requirement'!E$4+'Revenue Requirement'!E$33</f>
        <v>89672.678413162939</v>
      </c>
      <c r="G1606" s="179" t="e">
        <f ca="1"/>
        <v>#NAME?</v>
      </c>
      <c r="H1606" s="179" t="e">
        <f ca="1"/>
        <v>#NAME?</v>
      </c>
      <c r="I1606" s="179" t="e">
        <f ca="1"/>
        <v>#NAME?</v>
      </c>
      <c r="J1606" s="179" t="e">
        <f ca="1"/>
        <v>#NAME?</v>
      </c>
      <c r="L1606" s="175">
        <f>NR_to_Cash!C$9</f>
        <v>-54723.468549817509</v>
      </c>
      <c r="M1606" s="175">
        <f>NR_to_Cash!D$9</f>
        <v>-177401.26576231886</v>
      </c>
      <c r="N1606" s="175">
        <f>NR_to_Cash!E$9</f>
        <v>-150226.47815209487</v>
      </c>
      <c r="O1606" s="175">
        <f>NR_to_Cash!F$9</f>
        <v>-172910.78815747867</v>
      </c>
      <c r="Q1606" s="1">
        <v>1599</v>
      </c>
      <c r="R1606" s="176">
        <v>15075.378855426097</v>
      </c>
      <c r="S1606" s="176">
        <v>203904.71133353841</v>
      </c>
      <c r="T1606" s="176">
        <v>115559.43698548549</v>
      </c>
      <c r="U1606" s="176">
        <v>89672.678413162939</v>
      </c>
      <c r="V1606" s="2"/>
      <c r="W1606" s="176">
        <v>-7534.982906840858</v>
      </c>
      <c r="X1606" s="176">
        <v>-24129.046585277189</v>
      </c>
      <c r="Y1606" s="176">
        <v>-18836.383361638524</v>
      </c>
      <c r="Z1606" s="176">
        <v>-14254.571207582951</v>
      </c>
      <c r="AA1606" s="2"/>
      <c r="AB1606" s="175">
        <v>-54723.468549817509</v>
      </c>
      <c r="AC1606" s="175">
        <v>-177401.26576231886</v>
      </c>
      <c r="AD1606" s="175">
        <v>-150226.47815209487</v>
      </c>
      <c r="AE1606" s="175">
        <v>-172910.78815747867</v>
      </c>
    </row>
    <row r="1607" spans="1:31">
      <c r="A1607" s="1">
        <v>1600</v>
      </c>
      <c r="B1607" s="176">
        <f>'T Revenue'!B1604-'Year 0'!G$8+'Year 0'!G$122</f>
        <v>16599.810358332004</v>
      </c>
      <c r="C1607" s="176">
        <f>'T Revenue'!C1604-'Revenue Requirement'!C$4+'Revenue Requirement'!C$33</f>
        <v>246704.68062468595</v>
      </c>
      <c r="D1607" s="176">
        <f>'T Revenue'!D1604-'Revenue Requirement'!D$4+'Revenue Requirement'!D$33</f>
        <v>168069.37466722587</v>
      </c>
      <c r="E1607" s="176">
        <f>'T Revenue'!E1604-'Revenue Requirement'!E$4+'Revenue Requirement'!E$33</f>
        <v>128031.20758739859</v>
      </c>
      <c r="G1607" s="179" t="e">
        <f ca="1"/>
        <v>#NAME?</v>
      </c>
      <c r="H1607" s="179" t="e">
        <f ca="1"/>
        <v>#NAME?</v>
      </c>
      <c r="I1607" s="179" t="e">
        <f ca="1"/>
        <v>#NAME?</v>
      </c>
      <c r="J1607" s="179" t="e">
        <f ca="1"/>
        <v>#NAME?</v>
      </c>
      <c r="L1607" s="175">
        <f>NR_to_Cash!C$9</f>
        <v>-54723.468549817509</v>
      </c>
      <c r="M1607" s="175">
        <f>NR_to_Cash!D$9</f>
        <v>-177401.26576231886</v>
      </c>
      <c r="N1607" s="175">
        <f>NR_to_Cash!E$9</f>
        <v>-150226.47815209487</v>
      </c>
      <c r="O1607" s="175">
        <f>NR_to_Cash!F$9</f>
        <v>-172910.78815747867</v>
      </c>
      <c r="Q1607" s="1">
        <v>1600</v>
      </c>
      <c r="R1607" s="176">
        <v>16599.810358332004</v>
      </c>
      <c r="S1607" s="176">
        <v>246704.68062468595</v>
      </c>
      <c r="T1607" s="176">
        <v>168069.37466722587</v>
      </c>
      <c r="U1607" s="176">
        <v>128031.20758739859</v>
      </c>
      <c r="V1607" s="2"/>
      <c r="W1607" s="176">
        <v>-12036.423094620812</v>
      </c>
      <c r="X1607" s="176">
        <v>8917.8660490778275</v>
      </c>
      <c r="Y1607" s="176">
        <v>-39440.396182463504</v>
      </c>
      <c r="Z1607" s="176">
        <v>-13856.273935166653</v>
      </c>
      <c r="AA1607" s="2"/>
      <c r="AB1607" s="175">
        <v>-54723.468549817509</v>
      </c>
      <c r="AC1607" s="175">
        <v>-177401.26576231886</v>
      </c>
      <c r="AD1607" s="175">
        <v>-150226.47815209487</v>
      </c>
      <c r="AE1607" s="175">
        <v>-172910.78815747867</v>
      </c>
    </row>
    <row r="1608" spans="1:31">
      <c r="A1608" s="1">
        <v>1601</v>
      </c>
      <c r="B1608" s="176">
        <f>'T Revenue'!B1605-'Year 0'!G$8+'Year 0'!G$122</f>
        <v>7824.2874642086681</v>
      </c>
      <c r="C1608" s="176">
        <f>'T Revenue'!C1605-'Revenue Requirement'!C$4+'Revenue Requirement'!C$33</f>
        <v>215401.64751276793</v>
      </c>
      <c r="D1608" s="176">
        <f>'T Revenue'!D1605-'Revenue Requirement'!D$4+'Revenue Requirement'!D$33</f>
        <v>124725.64559821296</v>
      </c>
      <c r="E1608" s="176">
        <f>'T Revenue'!E1605-'Revenue Requirement'!E$4+'Revenue Requirement'!E$33</f>
        <v>76552.756494696718</v>
      </c>
      <c r="G1608" s="179" t="e">
        <f ca="1"/>
        <v>#NAME?</v>
      </c>
      <c r="H1608" s="179" t="e">
        <f ca="1"/>
        <v>#NAME?</v>
      </c>
      <c r="I1608" s="179" t="e">
        <f ca="1"/>
        <v>#NAME?</v>
      </c>
      <c r="J1608" s="179" t="e">
        <f ca="1"/>
        <v>#NAME?</v>
      </c>
      <c r="L1608" s="175">
        <f>NR_to_Cash!C$9</f>
        <v>-54723.468549817509</v>
      </c>
      <c r="M1608" s="175">
        <f>NR_to_Cash!D$9</f>
        <v>-177401.26576231886</v>
      </c>
      <c r="N1608" s="175">
        <f>NR_to_Cash!E$9</f>
        <v>-150226.47815209487</v>
      </c>
      <c r="O1608" s="175">
        <f>NR_to_Cash!F$9</f>
        <v>-172910.78815747867</v>
      </c>
      <c r="Q1608" s="1">
        <v>1601</v>
      </c>
      <c r="R1608" s="176">
        <v>7824.2874642086681</v>
      </c>
      <c r="S1608" s="176">
        <v>215401.64751276793</v>
      </c>
      <c r="T1608" s="176">
        <v>124725.64559821296</v>
      </c>
      <c r="U1608" s="176">
        <v>76552.756494696718</v>
      </c>
      <c r="V1608" s="2"/>
      <c r="W1608" s="176">
        <v>-24619.690299774054</v>
      </c>
      <c r="X1608" s="176">
        <v>-50583.909698387608</v>
      </c>
      <c r="Y1608" s="176">
        <v>-8776.1691259972285</v>
      </c>
      <c r="Z1608" s="176">
        <v>-26214.986819362035</v>
      </c>
      <c r="AA1608" s="2"/>
      <c r="AB1608" s="175">
        <v>-54723.468549817509</v>
      </c>
      <c r="AC1608" s="175">
        <v>-177401.26576231886</v>
      </c>
      <c r="AD1608" s="175">
        <v>-150226.47815209487</v>
      </c>
      <c r="AE1608" s="175">
        <v>-172910.78815747867</v>
      </c>
    </row>
    <row r="1609" spans="1:31">
      <c r="A1609" s="1">
        <v>1602</v>
      </c>
      <c r="B1609" s="176">
        <f>'T Revenue'!B1606-'Year 0'!G$8+'Year 0'!G$122</f>
        <v>6690.7651301466394</v>
      </c>
      <c r="C1609" s="176">
        <f>'T Revenue'!C1606-'Revenue Requirement'!C$4+'Revenue Requirement'!C$33</f>
        <v>250996.49005977088</v>
      </c>
      <c r="D1609" s="176">
        <f>'T Revenue'!D1606-'Revenue Requirement'!D$4+'Revenue Requirement'!D$33</f>
        <v>164446.49065427179</v>
      </c>
      <c r="E1609" s="176">
        <f>'T Revenue'!E1606-'Revenue Requirement'!E$4+'Revenue Requirement'!E$33</f>
        <v>111628.08115234366</v>
      </c>
      <c r="G1609" s="179" t="e">
        <f ca="1"/>
        <v>#NAME?</v>
      </c>
      <c r="H1609" s="179" t="e">
        <f ca="1"/>
        <v>#NAME?</v>
      </c>
      <c r="I1609" s="179" t="e">
        <f ca="1"/>
        <v>#NAME?</v>
      </c>
      <c r="J1609" s="179" t="e">
        <f ca="1"/>
        <v>#NAME?</v>
      </c>
      <c r="L1609" s="175">
        <f>NR_to_Cash!C$9</f>
        <v>-54723.468549817509</v>
      </c>
      <c r="M1609" s="175">
        <f>NR_to_Cash!D$9</f>
        <v>-177401.26576231886</v>
      </c>
      <c r="N1609" s="175">
        <f>NR_to_Cash!E$9</f>
        <v>-150226.47815209487</v>
      </c>
      <c r="O1609" s="175">
        <f>NR_to_Cash!F$9</f>
        <v>-172910.78815747867</v>
      </c>
      <c r="Q1609" s="1">
        <v>1602</v>
      </c>
      <c r="R1609" s="176">
        <v>6690.7651301466394</v>
      </c>
      <c r="S1609" s="176">
        <v>250996.49005977088</v>
      </c>
      <c r="T1609" s="176">
        <v>164446.49065427179</v>
      </c>
      <c r="U1609" s="176">
        <v>111628.08115234366</v>
      </c>
      <c r="V1609" s="2"/>
      <c r="W1609" s="176">
        <v>-45639.658065592637</v>
      </c>
      <c r="X1609" s="176">
        <v>-58384.757330896566</v>
      </c>
      <c r="Y1609" s="176">
        <v>-29220.220373713644</v>
      </c>
      <c r="Z1609" s="176">
        <v>-25950.852402712451</v>
      </c>
      <c r="AA1609" s="2"/>
      <c r="AB1609" s="175">
        <v>-54723.468549817509</v>
      </c>
      <c r="AC1609" s="175">
        <v>-177401.26576231886</v>
      </c>
      <c r="AD1609" s="175">
        <v>-150226.47815209487</v>
      </c>
      <c r="AE1609" s="175">
        <v>-172910.78815747867</v>
      </c>
    </row>
    <row r="1610" spans="1:31">
      <c r="A1610" s="1">
        <v>1603</v>
      </c>
      <c r="B1610" s="176">
        <f>'T Revenue'!B1607-'Year 0'!G$8+'Year 0'!G$122</f>
        <v>-7934.5527287058067</v>
      </c>
      <c r="C1610" s="176">
        <f>'T Revenue'!C1607-'Revenue Requirement'!C$4+'Revenue Requirement'!C$33</f>
        <v>249722.47608508309</v>
      </c>
      <c r="D1610" s="176">
        <f>'T Revenue'!D1607-'Revenue Requirement'!D$4+'Revenue Requirement'!D$33</f>
        <v>146397.9408286328</v>
      </c>
      <c r="E1610" s="176">
        <f>'T Revenue'!E1607-'Revenue Requirement'!E$4+'Revenue Requirement'!E$33</f>
        <v>86994.028846293688</v>
      </c>
      <c r="G1610" s="179" t="e">
        <f ca="1"/>
        <v>#NAME?</v>
      </c>
      <c r="H1610" s="179" t="e">
        <f ca="1"/>
        <v>#NAME?</v>
      </c>
      <c r="I1610" s="179" t="e">
        <f ca="1"/>
        <v>#NAME?</v>
      </c>
      <c r="J1610" s="179" t="e">
        <f ca="1"/>
        <v>#NAME?</v>
      </c>
      <c r="L1610" s="175">
        <f>NR_to_Cash!C$9</f>
        <v>-54723.468549817509</v>
      </c>
      <c r="M1610" s="175">
        <f>NR_to_Cash!D$9</f>
        <v>-177401.26576231886</v>
      </c>
      <c r="N1610" s="175">
        <f>NR_to_Cash!E$9</f>
        <v>-150226.47815209487</v>
      </c>
      <c r="O1610" s="175">
        <f>NR_to_Cash!F$9</f>
        <v>-172910.78815747867</v>
      </c>
      <c r="Q1610" s="1">
        <v>1603</v>
      </c>
      <c r="R1610" s="176">
        <v>-7934.5527287058067</v>
      </c>
      <c r="S1610" s="176">
        <v>249722.47608508309</v>
      </c>
      <c r="T1610" s="176">
        <v>146397.9408286328</v>
      </c>
      <c r="U1610" s="176">
        <v>86994.028846293688</v>
      </c>
      <c r="V1610" s="2"/>
      <c r="W1610" s="176">
        <v>-23961.465335528483</v>
      </c>
      <c r="X1610" s="176">
        <v>-13003.492999992101</v>
      </c>
      <c r="Y1610" s="176">
        <v>-24273.574238922447</v>
      </c>
      <c r="Z1610" s="176">
        <v>39737.422339915065</v>
      </c>
      <c r="AA1610" s="2"/>
      <c r="AB1610" s="175">
        <v>-54723.468549817509</v>
      </c>
      <c r="AC1610" s="175">
        <v>-177401.26576231886</v>
      </c>
      <c r="AD1610" s="175">
        <v>-150226.47815209487</v>
      </c>
      <c r="AE1610" s="175">
        <v>-172910.78815747867</v>
      </c>
    </row>
    <row r="1611" spans="1:31">
      <c r="A1611" s="1">
        <v>1604</v>
      </c>
      <c r="B1611" s="176">
        <f>'T Revenue'!B1608-'Year 0'!G$8+'Year 0'!G$122</f>
        <v>-14108.203143934486</v>
      </c>
      <c r="C1611" s="176">
        <f>'T Revenue'!C1608-'Revenue Requirement'!C$4+'Revenue Requirement'!C$33</f>
        <v>255424.96775348624</v>
      </c>
      <c r="D1611" s="176">
        <f>'T Revenue'!D1608-'Revenue Requirement'!D$4+'Revenue Requirement'!D$33</f>
        <v>139284.61620647763</v>
      </c>
      <c r="E1611" s="176">
        <f>'T Revenue'!E1608-'Revenue Requirement'!E$4+'Revenue Requirement'!E$33</f>
        <v>105082.28281184565</v>
      </c>
      <c r="G1611" s="179" t="e">
        <f ca="1"/>
        <v>#NAME?</v>
      </c>
      <c r="H1611" s="179" t="e">
        <f ca="1"/>
        <v>#NAME?</v>
      </c>
      <c r="I1611" s="179" t="e">
        <f ca="1"/>
        <v>#NAME?</v>
      </c>
      <c r="J1611" s="179" t="e">
        <f ca="1"/>
        <v>#NAME?</v>
      </c>
      <c r="L1611" s="175">
        <f>NR_to_Cash!C$9</f>
        <v>-54723.468549817509</v>
      </c>
      <c r="M1611" s="175">
        <f>NR_to_Cash!D$9</f>
        <v>-177401.26576231886</v>
      </c>
      <c r="N1611" s="175">
        <f>NR_to_Cash!E$9</f>
        <v>-150226.47815209487</v>
      </c>
      <c r="O1611" s="175">
        <f>NR_to_Cash!F$9</f>
        <v>-172910.78815747867</v>
      </c>
      <c r="Q1611" s="1">
        <v>1604</v>
      </c>
      <c r="R1611" s="176">
        <v>-14108.203143934486</v>
      </c>
      <c r="S1611" s="176">
        <v>255424.96775348624</v>
      </c>
      <c r="T1611" s="176">
        <v>139284.61620647763</v>
      </c>
      <c r="U1611" s="176">
        <v>105082.28281184565</v>
      </c>
      <c r="V1611" s="2"/>
      <c r="W1611" s="176">
        <v>-36676.975709154503</v>
      </c>
      <c r="X1611" s="176">
        <v>-29317.507660427364</v>
      </c>
      <c r="Y1611" s="176">
        <v>573.64058862952515</v>
      </c>
      <c r="Z1611" s="176">
        <v>-12258.004821338691</v>
      </c>
      <c r="AA1611" s="2"/>
      <c r="AB1611" s="175">
        <v>-54723.468549817509</v>
      </c>
      <c r="AC1611" s="175">
        <v>-177401.26576231886</v>
      </c>
      <c r="AD1611" s="175">
        <v>-150226.47815209487</v>
      </c>
      <c r="AE1611" s="175">
        <v>-172910.78815747867</v>
      </c>
    </row>
    <row r="1612" spans="1:31">
      <c r="A1612" s="1">
        <v>1605</v>
      </c>
      <c r="B1612" s="176">
        <f>'T Revenue'!B1609-'Year 0'!G$8+'Year 0'!G$122</f>
        <v>-16223.769897093996</v>
      </c>
      <c r="C1612" s="176">
        <f>'T Revenue'!C1609-'Revenue Requirement'!C$4+'Revenue Requirement'!C$33</f>
        <v>173317.04272008175</v>
      </c>
      <c r="D1612" s="176">
        <f>'T Revenue'!D1609-'Revenue Requirement'!D$4+'Revenue Requirement'!D$33</f>
        <v>125789.52898122021</v>
      </c>
      <c r="E1612" s="176">
        <f>'T Revenue'!E1609-'Revenue Requirement'!E$4+'Revenue Requirement'!E$33</f>
        <v>63876.827683604322</v>
      </c>
      <c r="G1612" s="179" t="e">
        <f ca="1"/>
        <v>#NAME?</v>
      </c>
      <c r="H1612" s="179" t="e">
        <f ca="1"/>
        <v>#NAME?</v>
      </c>
      <c r="I1612" s="179" t="e">
        <f ca="1"/>
        <v>#NAME?</v>
      </c>
      <c r="J1612" s="179" t="e">
        <f ca="1"/>
        <v>#NAME?</v>
      </c>
      <c r="L1612" s="175">
        <f>NR_to_Cash!C$9</f>
        <v>-54723.468549817509</v>
      </c>
      <c r="M1612" s="175">
        <f>NR_to_Cash!D$9</f>
        <v>-177401.26576231886</v>
      </c>
      <c r="N1612" s="175">
        <f>NR_to_Cash!E$9</f>
        <v>-150226.47815209487</v>
      </c>
      <c r="O1612" s="175">
        <f>NR_to_Cash!F$9</f>
        <v>-172910.78815747867</v>
      </c>
      <c r="Q1612" s="1">
        <v>1605</v>
      </c>
      <c r="R1612" s="176">
        <v>-16223.769897093996</v>
      </c>
      <c r="S1612" s="176">
        <v>173317.04272008175</v>
      </c>
      <c r="T1612" s="176">
        <v>125789.52898122021</v>
      </c>
      <c r="U1612" s="176">
        <v>63876.827683604322</v>
      </c>
      <c r="V1612" s="2"/>
      <c r="W1612" s="176">
        <v>-56462.491488795495</v>
      </c>
      <c r="X1612" s="176">
        <v>-28085.192258726107</v>
      </c>
      <c r="Y1612" s="176">
        <v>-30550.786788132042</v>
      </c>
      <c r="Z1612" s="176">
        <v>-11819.929835980758</v>
      </c>
      <c r="AA1612" s="2"/>
      <c r="AB1612" s="175">
        <v>-54723.468549817509</v>
      </c>
      <c r="AC1612" s="175">
        <v>-177401.26576231886</v>
      </c>
      <c r="AD1612" s="175">
        <v>-150226.47815209487</v>
      </c>
      <c r="AE1612" s="175">
        <v>-172910.78815747867</v>
      </c>
    </row>
    <row r="1613" spans="1:31">
      <c r="A1613" s="1">
        <v>1606</v>
      </c>
      <c r="B1613" s="176">
        <f>'T Revenue'!B1610-'Year 0'!G$8+'Year 0'!G$122</f>
        <v>7565.2943022763357</v>
      </c>
      <c r="C1613" s="176">
        <f>'T Revenue'!C1610-'Revenue Requirement'!C$4+'Revenue Requirement'!C$33</f>
        <v>213465.22812608746</v>
      </c>
      <c r="D1613" s="176">
        <f>'T Revenue'!D1610-'Revenue Requirement'!D$4+'Revenue Requirement'!D$33</f>
        <v>137611.84047583048</v>
      </c>
      <c r="E1613" s="176">
        <f>'T Revenue'!E1610-'Revenue Requirement'!E$4+'Revenue Requirement'!E$33</f>
        <v>138588.58399408916</v>
      </c>
      <c r="G1613" s="179" t="e">
        <f ca="1"/>
        <v>#NAME?</v>
      </c>
      <c r="H1613" s="179" t="e">
        <f ca="1"/>
        <v>#NAME?</v>
      </c>
      <c r="I1613" s="179" t="e">
        <f ca="1"/>
        <v>#NAME?</v>
      </c>
      <c r="J1613" s="179" t="e">
        <f ca="1"/>
        <v>#NAME?</v>
      </c>
      <c r="L1613" s="175">
        <f>NR_to_Cash!C$9</f>
        <v>-54723.468549817509</v>
      </c>
      <c r="M1613" s="175">
        <f>NR_to_Cash!D$9</f>
        <v>-177401.26576231886</v>
      </c>
      <c r="N1613" s="175">
        <f>NR_to_Cash!E$9</f>
        <v>-150226.47815209487</v>
      </c>
      <c r="O1613" s="175">
        <f>NR_to_Cash!F$9</f>
        <v>-172910.78815747867</v>
      </c>
      <c r="Q1613" s="1">
        <v>1606</v>
      </c>
      <c r="R1613" s="176">
        <v>7565.2943022763357</v>
      </c>
      <c r="S1613" s="176">
        <v>213465.22812608746</v>
      </c>
      <c r="T1613" s="176">
        <v>137611.84047583048</v>
      </c>
      <c r="U1613" s="176">
        <v>138588.58399408916</v>
      </c>
      <c r="V1613" s="2"/>
      <c r="W1613" s="176">
        <v>-49773.426456561894</v>
      </c>
      <c r="X1613" s="176">
        <v>-23600.795479510678</v>
      </c>
      <c r="Y1613" s="176">
        <v>-4035.8507380802184</v>
      </c>
      <c r="Z1613" s="176">
        <v>-15087.262846445199</v>
      </c>
      <c r="AA1613" s="2"/>
      <c r="AB1613" s="175">
        <v>-54723.468549817509</v>
      </c>
      <c r="AC1613" s="175">
        <v>-177401.26576231886</v>
      </c>
      <c r="AD1613" s="175">
        <v>-150226.47815209487</v>
      </c>
      <c r="AE1613" s="175">
        <v>-172910.78815747867</v>
      </c>
    </row>
    <row r="1614" spans="1:31">
      <c r="A1614" s="1">
        <v>1607</v>
      </c>
      <c r="B1614" s="176">
        <f>'T Revenue'!B1611-'Year 0'!G$8+'Year 0'!G$122</f>
        <v>-7831.7058789734729</v>
      </c>
      <c r="C1614" s="176">
        <f>'T Revenue'!C1611-'Revenue Requirement'!C$4+'Revenue Requirement'!C$33</f>
        <v>199936.37713505328</v>
      </c>
      <c r="D1614" s="176">
        <f>'T Revenue'!D1611-'Revenue Requirement'!D$4+'Revenue Requirement'!D$33</f>
        <v>148896.43475658516</v>
      </c>
      <c r="E1614" s="176">
        <f>'T Revenue'!E1611-'Revenue Requirement'!E$4+'Revenue Requirement'!E$33</f>
        <v>78013.760336712003</v>
      </c>
      <c r="G1614" s="179" t="e">
        <f ca="1"/>
        <v>#NAME?</v>
      </c>
      <c r="H1614" s="179" t="e">
        <f ca="1"/>
        <v>#NAME?</v>
      </c>
      <c r="I1614" s="179" t="e">
        <f ca="1"/>
        <v>#NAME?</v>
      </c>
      <c r="J1614" s="179" t="e">
        <f ca="1"/>
        <v>#NAME?</v>
      </c>
      <c r="L1614" s="175">
        <f>NR_to_Cash!C$9</f>
        <v>-54723.468549817509</v>
      </c>
      <c r="M1614" s="175">
        <f>NR_to_Cash!D$9</f>
        <v>-177401.26576231886</v>
      </c>
      <c r="N1614" s="175">
        <f>NR_to_Cash!E$9</f>
        <v>-150226.47815209487</v>
      </c>
      <c r="O1614" s="175">
        <f>NR_to_Cash!F$9</f>
        <v>-172910.78815747867</v>
      </c>
      <c r="Q1614" s="1">
        <v>1607</v>
      </c>
      <c r="R1614" s="176">
        <v>-7831.7058789734729</v>
      </c>
      <c r="S1614" s="176">
        <v>199936.37713505328</v>
      </c>
      <c r="T1614" s="176">
        <v>148896.43475658516</v>
      </c>
      <c r="U1614" s="176">
        <v>78013.760336712003</v>
      </c>
      <c r="V1614" s="2"/>
      <c r="W1614" s="176">
        <v>-40926.144121000194</v>
      </c>
      <c r="X1614" s="176">
        <v>-18962.832361359382</v>
      </c>
      <c r="Y1614" s="176">
        <v>-17684.103958426509</v>
      </c>
      <c r="Z1614" s="176">
        <v>-31424.608290128643</v>
      </c>
      <c r="AA1614" s="2"/>
      <c r="AB1614" s="175">
        <v>-54723.468549817509</v>
      </c>
      <c r="AC1614" s="175">
        <v>-177401.26576231886</v>
      </c>
      <c r="AD1614" s="175">
        <v>-150226.47815209487</v>
      </c>
      <c r="AE1614" s="175">
        <v>-172910.78815747867</v>
      </c>
    </row>
    <row r="1615" spans="1:31">
      <c r="A1615" s="1">
        <v>1608</v>
      </c>
      <c r="B1615" s="176">
        <f>'T Revenue'!B1612-'Year 0'!G$8+'Year 0'!G$122</f>
        <v>22952.043855199823</v>
      </c>
      <c r="C1615" s="176">
        <f>'T Revenue'!C1612-'Revenue Requirement'!C$4+'Revenue Requirement'!C$33</f>
        <v>215631.92141865101</v>
      </c>
      <c r="D1615" s="176">
        <f>'T Revenue'!D1612-'Revenue Requirement'!D$4+'Revenue Requirement'!D$33</f>
        <v>127226.94234686531</v>
      </c>
      <c r="E1615" s="176">
        <f>'T Revenue'!E1612-'Revenue Requirement'!E$4+'Revenue Requirement'!E$33</f>
        <v>106628.78555864375</v>
      </c>
      <c r="G1615" s="179" t="e">
        <f ca="1"/>
        <v>#NAME?</v>
      </c>
      <c r="H1615" s="179" t="e">
        <f ca="1"/>
        <v>#NAME?</v>
      </c>
      <c r="I1615" s="179" t="e">
        <f ca="1"/>
        <v>#NAME?</v>
      </c>
      <c r="J1615" s="179" t="e">
        <f ca="1"/>
        <v>#NAME?</v>
      </c>
      <c r="L1615" s="175">
        <f>NR_to_Cash!C$9</f>
        <v>-54723.468549817509</v>
      </c>
      <c r="M1615" s="175">
        <f>NR_to_Cash!D$9</f>
        <v>-177401.26576231886</v>
      </c>
      <c r="N1615" s="175">
        <f>NR_to_Cash!E$9</f>
        <v>-150226.47815209487</v>
      </c>
      <c r="O1615" s="175">
        <f>NR_to_Cash!F$9</f>
        <v>-172910.78815747867</v>
      </c>
      <c r="Q1615" s="1">
        <v>1608</v>
      </c>
      <c r="R1615" s="176">
        <v>22952.043855199823</v>
      </c>
      <c r="S1615" s="176">
        <v>215631.92141865101</v>
      </c>
      <c r="T1615" s="176">
        <v>127226.94234686531</v>
      </c>
      <c r="U1615" s="176">
        <v>106628.78555864375</v>
      </c>
      <c r="V1615" s="2"/>
      <c r="W1615" s="176">
        <v>-19612.360188477091</v>
      </c>
      <c r="X1615" s="176">
        <v>-11817.941016817</v>
      </c>
      <c r="Y1615" s="176">
        <v>-9826.7686239089817</v>
      </c>
      <c r="Z1615" s="176">
        <v>-73284.416932424763</v>
      </c>
      <c r="AA1615" s="2"/>
      <c r="AB1615" s="175">
        <v>-54723.468549817509</v>
      </c>
      <c r="AC1615" s="175">
        <v>-177401.26576231886</v>
      </c>
      <c r="AD1615" s="175">
        <v>-150226.47815209487</v>
      </c>
      <c r="AE1615" s="175">
        <v>-172910.78815747867</v>
      </c>
    </row>
    <row r="1616" spans="1:31">
      <c r="A1616" s="1">
        <v>1609</v>
      </c>
      <c r="B1616" s="176">
        <f>'T Revenue'!B1613-'Year 0'!G$8+'Year 0'!G$122</f>
        <v>6068.2358471874613</v>
      </c>
      <c r="C1616" s="176">
        <f>'T Revenue'!C1613-'Revenue Requirement'!C$4+'Revenue Requirement'!C$33</f>
        <v>261903.509883872</v>
      </c>
      <c r="D1616" s="176">
        <f>'T Revenue'!D1613-'Revenue Requirement'!D$4+'Revenue Requirement'!D$33</f>
        <v>190101.88430877915</v>
      </c>
      <c r="E1616" s="176">
        <f>'T Revenue'!E1613-'Revenue Requirement'!E$4+'Revenue Requirement'!E$33</f>
        <v>158113.57183044823</v>
      </c>
      <c r="G1616" s="179" t="e">
        <f ca="1"/>
        <v>#NAME?</v>
      </c>
      <c r="H1616" s="179" t="e">
        <f ca="1"/>
        <v>#NAME?</v>
      </c>
      <c r="I1616" s="179" t="e">
        <f ca="1"/>
        <v>#NAME?</v>
      </c>
      <c r="J1616" s="179" t="e">
        <f ca="1"/>
        <v>#NAME?</v>
      </c>
      <c r="L1616" s="175">
        <f>NR_to_Cash!C$9</f>
        <v>-54723.468549817509</v>
      </c>
      <c r="M1616" s="175">
        <f>NR_to_Cash!D$9</f>
        <v>-177401.26576231886</v>
      </c>
      <c r="N1616" s="175">
        <f>NR_to_Cash!E$9</f>
        <v>-150226.47815209487</v>
      </c>
      <c r="O1616" s="175">
        <f>NR_to_Cash!F$9</f>
        <v>-172910.78815747867</v>
      </c>
      <c r="Q1616" s="1">
        <v>1609</v>
      </c>
      <c r="R1616" s="176">
        <v>6068.2358471874613</v>
      </c>
      <c r="S1616" s="176">
        <v>261903.509883872</v>
      </c>
      <c r="T1616" s="176">
        <v>190101.88430877915</v>
      </c>
      <c r="U1616" s="176">
        <v>158113.57183044823</v>
      </c>
      <c r="V1616" s="2"/>
      <c r="W1616" s="176">
        <v>-32392.817716684076</v>
      </c>
      <c r="X1616" s="176">
        <v>-4022.1075041522272</v>
      </c>
      <c r="Y1616" s="176">
        <v>-10876.421288525686</v>
      </c>
      <c r="Z1616" s="176">
        <v>-14296.055732415989</v>
      </c>
      <c r="AA1616" s="2"/>
      <c r="AB1616" s="175">
        <v>-54723.468549817509</v>
      </c>
      <c r="AC1616" s="175">
        <v>-177401.26576231886</v>
      </c>
      <c r="AD1616" s="175">
        <v>-150226.47815209487</v>
      </c>
      <c r="AE1616" s="175">
        <v>-172910.78815747867</v>
      </c>
    </row>
    <row r="1617" spans="1:31">
      <c r="A1617" s="1">
        <v>1610</v>
      </c>
      <c r="B1617" s="176">
        <f>'T Revenue'!B1614-'Year 0'!G$8+'Year 0'!G$122</f>
        <v>-389.01960726641119</v>
      </c>
      <c r="C1617" s="176">
        <f>'T Revenue'!C1614-'Revenue Requirement'!C$4+'Revenue Requirement'!C$33</f>
        <v>247716.55416719662</v>
      </c>
      <c r="D1617" s="176">
        <f>'T Revenue'!D1614-'Revenue Requirement'!D$4+'Revenue Requirement'!D$33</f>
        <v>177693.77084851102</v>
      </c>
      <c r="E1617" s="176">
        <f>'T Revenue'!E1614-'Revenue Requirement'!E$4+'Revenue Requirement'!E$33</f>
        <v>157078.54312327364</v>
      </c>
      <c r="G1617" s="179" t="e">
        <f ca="1"/>
        <v>#NAME?</v>
      </c>
      <c r="H1617" s="179" t="e">
        <f ca="1"/>
        <v>#NAME?</v>
      </c>
      <c r="I1617" s="179" t="e">
        <f ca="1"/>
        <v>#NAME?</v>
      </c>
      <c r="J1617" s="179" t="e">
        <f ca="1"/>
        <v>#NAME?</v>
      </c>
      <c r="L1617" s="175">
        <f>NR_to_Cash!C$9</f>
        <v>-54723.468549817509</v>
      </c>
      <c r="M1617" s="175">
        <f>NR_to_Cash!D$9</f>
        <v>-177401.26576231886</v>
      </c>
      <c r="N1617" s="175">
        <f>NR_to_Cash!E$9</f>
        <v>-150226.47815209487</v>
      </c>
      <c r="O1617" s="175">
        <f>NR_to_Cash!F$9</f>
        <v>-172910.78815747867</v>
      </c>
      <c r="Q1617" s="1">
        <v>1610</v>
      </c>
      <c r="R1617" s="176">
        <v>-389.01960726641119</v>
      </c>
      <c r="S1617" s="176">
        <v>247716.55416719662</v>
      </c>
      <c r="T1617" s="176">
        <v>177693.77084851102</v>
      </c>
      <c r="U1617" s="176">
        <v>157078.54312327364</v>
      </c>
      <c r="V1617" s="2"/>
      <c r="W1617" s="176">
        <v>-2643.6126194611425</v>
      </c>
      <c r="X1617" s="176">
        <v>-7232.9152917510364</v>
      </c>
      <c r="Y1617" s="176">
        <v>-55576.703541357769</v>
      </c>
      <c r="Z1617" s="176">
        <v>627.3920633289963</v>
      </c>
      <c r="AA1617" s="2"/>
      <c r="AB1617" s="175">
        <v>-54723.468549817509</v>
      </c>
      <c r="AC1617" s="175">
        <v>-177401.26576231886</v>
      </c>
      <c r="AD1617" s="175">
        <v>-150226.47815209487</v>
      </c>
      <c r="AE1617" s="175">
        <v>-172910.78815747867</v>
      </c>
    </row>
    <row r="1618" spans="1:31">
      <c r="A1618" s="1">
        <v>1611</v>
      </c>
      <c r="B1618" s="176">
        <f>'T Revenue'!B1615-'Year 0'!G$8+'Year 0'!G$122</f>
        <v>11687.25289609516</v>
      </c>
      <c r="C1618" s="176">
        <f>'T Revenue'!C1615-'Revenue Requirement'!C$4+'Revenue Requirement'!C$33</f>
        <v>202642.45140343485</v>
      </c>
      <c r="D1618" s="176">
        <f>'T Revenue'!D1615-'Revenue Requirement'!D$4+'Revenue Requirement'!D$33</f>
        <v>207751.61923475517</v>
      </c>
      <c r="E1618" s="176">
        <f>'T Revenue'!E1615-'Revenue Requirement'!E$4+'Revenue Requirement'!E$33</f>
        <v>118205.44516782579</v>
      </c>
      <c r="G1618" s="179" t="e">
        <f ca="1"/>
        <v>#NAME?</v>
      </c>
      <c r="H1618" s="179" t="e">
        <f ca="1"/>
        <v>#NAME?</v>
      </c>
      <c r="I1618" s="179" t="e">
        <f ca="1"/>
        <v>#NAME?</v>
      </c>
      <c r="J1618" s="179" t="e">
        <f ca="1"/>
        <v>#NAME?</v>
      </c>
      <c r="L1618" s="175">
        <f>NR_to_Cash!C$9</f>
        <v>-54723.468549817509</v>
      </c>
      <c r="M1618" s="175">
        <f>NR_to_Cash!D$9</f>
        <v>-177401.26576231886</v>
      </c>
      <c r="N1618" s="175">
        <f>NR_to_Cash!E$9</f>
        <v>-150226.47815209487</v>
      </c>
      <c r="O1618" s="175">
        <f>NR_to_Cash!F$9</f>
        <v>-172910.78815747867</v>
      </c>
      <c r="Q1618" s="1">
        <v>1611</v>
      </c>
      <c r="R1618" s="176">
        <v>11687.25289609516</v>
      </c>
      <c r="S1618" s="176">
        <v>202642.45140343485</v>
      </c>
      <c r="T1618" s="176">
        <v>207751.61923475517</v>
      </c>
      <c r="U1618" s="176">
        <v>118205.44516782579</v>
      </c>
      <c r="V1618" s="2"/>
      <c r="W1618" s="176">
        <v>-26971.37589217315</v>
      </c>
      <c r="X1618" s="176">
        <v>-14495.782710600412</v>
      </c>
      <c r="Y1618" s="176">
        <v>-31052.657722877571</v>
      </c>
      <c r="Z1618" s="176">
        <v>-46397.144701438956</v>
      </c>
      <c r="AA1618" s="2"/>
      <c r="AB1618" s="175">
        <v>-54723.468549817509</v>
      </c>
      <c r="AC1618" s="175">
        <v>-177401.26576231886</v>
      </c>
      <c r="AD1618" s="175">
        <v>-150226.47815209487</v>
      </c>
      <c r="AE1618" s="175">
        <v>-172910.78815747867</v>
      </c>
    </row>
    <row r="1619" spans="1:31">
      <c r="A1619" s="1">
        <v>1612</v>
      </c>
      <c r="B1619" s="176">
        <f>'T Revenue'!B1616-'Year 0'!G$8+'Year 0'!G$122</f>
        <v>12175.127383436542</v>
      </c>
      <c r="C1619" s="176">
        <f>'T Revenue'!C1616-'Revenue Requirement'!C$4+'Revenue Requirement'!C$33</f>
        <v>220142.181953341</v>
      </c>
      <c r="D1619" s="176">
        <f>'T Revenue'!D1616-'Revenue Requirement'!D$4+'Revenue Requirement'!D$33</f>
        <v>159884.26858326513</v>
      </c>
      <c r="E1619" s="176">
        <f>'T Revenue'!E1616-'Revenue Requirement'!E$4+'Revenue Requirement'!E$33</f>
        <v>125410.13501362642</v>
      </c>
      <c r="G1619" s="179" t="e">
        <f ca="1"/>
        <v>#NAME?</v>
      </c>
      <c r="H1619" s="179" t="e">
        <f ca="1"/>
        <v>#NAME?</v>
      </c>
      <c r="I1619" s="179" t="e">
        <f ca="1"/>
        <v>#NAME?</v>
      </c>
      <c r="J1619" s="179" t="e">
        <f ca="1"/>
        <v>#NAME?</v>
      </c>
      <c r="L1619" s="175">
        <f>NR_to_Cash!C$9</f>
        <v>-54723.468549817509</v>
      </c>
      <c r="M1619" s="175">
        <f>NR_to_Cash!D$9</f>
        <v>-177401.26576231886</v>
      </c>
      <c r="N1619" s="175">
        <f>NR_to_Cash!E$9</f>
        <v>-150226.47815209487</v>
      </c>
      <c r="O1619" s="175">
        <f>NR_to_Cash!F$9</f>
        <v>-172910.78815747867</v>
      </c>
      <c r="Q1619" s="1">
        <v>1612</v>
      </c>
      <c r="R1619" s="176">
        <v>12175.127383436542</v>
      </c>
      <c r="S1619" s="176">
        <v>220142.181953341</v>
      </c>
      <c r="T1619" s="176">
        <v>159884.26858326513</v>
      </c>
      <c r="U1619" s="176">
        <v>125410.13501362642</v>
      </c>
      <c r="V1619" s="2"/>
      <c r="W1619" s="176">
        <v>-13675.293642062461</v>
      </c>
      <c r="X1619" s="176">
        <v>-27477.414715743857</v>
      </c>
      <c r="Y1619" s="176">
        <v>-6334.5896939269733</v>
      </c>
      <c r="Z1619" s="176">
        <v>-25731.934101989726</v>
      </c>
      <c r="AA1619" s="2"/>
      <c r="AB1619" s="175">
        <v>-54723.468549817509</v>
      </c>
      <c r="AC1619" s="175">
        <v>-177401.26576231886</v>
      </c>
      <c r="AD1619" s="175">
        <v>-150226.47815209487</v>
      </c>
      <c r="AE1619" s="175">
        <v>-172910.78815747867</v>
      </c>
    </row>
    <row r="1620" spans="1:31">
      <c r="A1620" s="1">
        <v>1613</v>
      </c>
      <c r="B1620" s="176">
        <f>'T Revenue'!B1617-'Year 0'!G$8+'Year 0'!G$122</f>
        <v>6991.0460816968698</v>
      </c>
      <c r="C1620" s="176">
        <f>'T Revenue'!C1617-'Revenue Requirement'!C$4+'Revenue Requirement'!C$33</f>
        <v>252891.05067449738</v>
      </c>
      <c r="D1620" s="176">
        <f>'T Revenue'!D1617-'Revenue Requirement'!D$4+'Revenue Requirement'!D$33</f>
        <v>145765.74141958868</v>
      </c>
      <c r="E1620" s="176">
        <f>'T Revenue'!E1617-'Revenue Requirement'!E$4+'Revenue Requirement'!E$33</f>
        <v>103095.73338208906</v>
      </c>
      <c r="G1620" s="179" t="e">
        <f ca="1"/>
        <v>#NAME?</v>
      </c>
      <c r="H1620" s="179" t="e">
        <f ca="1"/>
        <v>#NAME?</v>
      </c>
      <c r="I1620" s="179" t="e">
        <f ca="1"/>
        <v>#NAME?</v>
      </c>
      <c r="J1620" s="179" t="e">
        <f ca="1"/>
        <v>#NAME?</v>
      </c>
      <c r="L1620" s="175">
        <f>NR_to_Cash!C$9</f>
        <v>-54723.468549817509</v>
      </c>
      <c r="M1620" s="175">
        <f>NR_to_Cash!D$9</f>
        <v>-177401.26576231886</v>
      </c>
      <c r="N1620" s="175">
        <f>NR_to_Cash!E$9</f>
        <v>-150226.47815209487</v>
      </c>
      <c r="O1620" s="175">
        <f>NR_to_Cash!F$9</f>
        <v>-172910.78815747867</v>
      </c>
      <c r="Q1620" s="1">
        <v>1613</v>
      </c>
      <c r="R1620" s="176">
        <v>6991.0460816968698</v>
      </c>
      <c r="S1620" s="176">
        <v>252891.05067449738</v>
      </c>
      <c r="T1620" s="176">
        <v>145765.74141958868</v>
      </c>
      <c r="U1620" s="176">
        <v>103095.73338208906</v>
      </c>
      <c r="V1620" s="2"/>
      <c r="W1620" s="176">
        <v>-16940.982992707519</v>
      </c>
      <c r="X1620" s="176">
        <v>-1144.4734201971442</v>
      </c>
      <c r="Y1620" s="176">
        <v>-24842.598346855026</v>
      </c>
      <c r="Z1620" s="176">
        <v>11719.097004122334</v>
      </c>
      <c r="AA1620" s="2"/>
      <c r="AB1620" s="175">
        <v>-54723.468549817509</v>
      </c>
      <c r="AC1620" s="175">
        <v>-177401.26576231886</v>
      </c>
      <c r="AD1620" s="175">
        <v>-150226.47815209487</v>
      </c>
      <c r="AE1620" s="175">
        <v>-172910.78815747867</v>
      </c>
    </row>
    <row r="1621" spans="1:31">
      <c r="A1621" s="1">
        <v>1614</v>
      </c>
      <c r="B1621" s="176">
        <f>'T Revenue'!B1618-'Year 0'!G$8+'Year 0'!G$122</f>
        <v>-1934.4694792106748</v>
      </c>
      <c r="C1621" s="176">
        <f>'T Revenue'!C1618-'Revenue Requirement'!C$4+'Revenue Requirement'!C$33</f>
        <v>242140.75814558007</v>
      </c>
      <c r="D1621" s="176">
        <f>'T Revenue'!D1618-'Revenue Requirement'!D$4+'Revenue Requirement'!D$33</f>
        <v>158072.47194033256</v>
      </c>
      <c r="E1621" s="176">
        <f>'T Revenue'!E1618-'Revenue Requirement'!E$4+'Revenue Requirement'!E$33</f>
        <v>177467.89645223925</v>
      </c>
      <c r="G1621" s="179" t="e">
        <f ca="1"/>
        <v>#NAME?</v>
      </c>
      <c r="H1621" s="179" t="e">
        <f ca="1"/>
        <v>#NAME?</v>
      </c>
      <c r="I1621" s="179" t="e">
        <f ca="1"/>
        <v>#NAME?</v>
      </c>
      <c r="J1621" s="179" t="e">
        <f ca="1"/>
        <v>#NAME?</v>
      </c>
      <c r="L1621" s="175">
        <f>NR_to_Cash!C$9</f>
        <v>-54723.468549817509</v>
      </c>
      <c r="M1621" s="175">
        <f>NR_to_Cash!D$9</f>
        <v>-177401.26576231886</v>
      </c>
      <c r="N1621" s="175">
        <f>NR_to_Cash!E$9</f>
        <v>-150226.47815209487</v>
      </c>
      <c r="O1621" s="175">
        <f>NR_to_Cash!F$9</f>
        <v>-172910.78815747867</v>
      </c>
      <c r="Q1621" s="1">
        <v>1614</v>
      </c>
      <c r="R1621" s="176">
        <v>-1934.4694792106748</v>
      </c>
      <c r="S1621" s="176">
        <v>242140.75814558007</v>
      </c>
      <c r="T1621" s="176">
        <v>158072.47194033256</v>
      </c>
      <c r="U1621" s="176">
        <v>177467.89645223925</v>
      </c>
      <c r="V1621" s="2"/>
      <c r="W1621" s="176">
        <v>-28028.356118650525</v>
      </c>
      <c r="X1621" s="176">
        <v>-50108.94892442273</v>
      </c>
      <c r="Y1621" s="176">
        <v>-31356.682532442035</v>
      </c>
      <c r="Z1621" s="176">
        <v>-23470.083651302848</v>
      </c>
      <c r="AA1621" s="2"/>
      <c r="AB1621" s="175">
        <v>-54723.468549817509</v>
      </c>
      <c r="AC1621" s="175">
        <v>-177401.26576231886</v>
      </c>
      <c r="AD1621" s="175">
        <v>-150226.47815209487</v>
      </c>
      <c r="AE1621" s="175">
        <v>-172910.78815747867</v>
      </c>
    </row>
    <row r="1622" spans="1:31">
      <c r="A1622" s="1">
        <v>1615</v>
      </c>
      <c r="B1622" s="176">
        <f>'T Revenue'!B1619-'Year 0'!G$8+'Year 0'!G$122</f>
        <v>-13142.430840977468</v>
      </c>
      <c r="C1622" s="176">
        <f>'T Revenue'!C1619-'Revenue Requirement'!C$4+'Revenue Requirement'!C$33</f>
        <v>215629.5065856115</v>
      </c>
      <c r="D1622" s="176">
        <f>'T Revenue'!D1619-'Revenue Requirement'!D$4+'Revenue Requirement'!D$33</f>
        <v>150173.14223779086</v>
      </c>
      <c r="E1622" s="176">
        <f>'T Revenue'!E1619-'Revenue Requirement'!E$4+'Revenue Requirement'!E$33</f>
        <v>102021.29853859195</v>
      </c>
      <c r="G1622" s="179" t="e">
        <f ca="1"/>
        <v>#NAME?</v>
      </c>
      <c r="H1622" s="179" t="e">
        <f ca="1"/>
        <v>#NAME?</v>
      </c>
      <c r="I1622" s="179" t="e">
        <f ca="1"/>
        <v>#NAME?</v>
      </c>
      <c r="J1622" s="179" t="e">
        <f ca="1"/>
        <v>#NAME?</v>
      </c>
      <c r="L1622" s="175">
        <f>NR_to_Cash!C$9</f>
        <v>-54723.468549817509</v>
      </c>
      <c r="M1622" s="175">
        <f>NR_to_Cash!D$9</f>
        <v>-177401.26576231886</v>
      </c>
      <c r="N1622" s="175">
        <f>NR_to_Cash!E$9</f>
        <v>-150226.47815209487</v>
      </c>
      <c r="O1622" s="175">
        <f>NR_to_Cash!F$9</f>
        <v>-172910.78815747867</v>
      </c>
      <c r="Q1622" s="1">
        <v>1615</v>
      </c>
      <c r="R1622" s="176">
        <v>-13142.430840977468</v>
      </c>
      <c r="S1622" s="176">
        <v>215629.5065856115</v>
      </c>
      <c r="T1622" s="176">
        <v>150173.14223779086</v>
      </c>
      <c r="U1622" s="176">
        <v>102021.29853859195</v>
      </c>
      <c r="V1622" s="2"/>
      <c r="W1622" s="176">
        <v>-40686.320856840699</v>
      </c>
      <c r="X1622" s="176">
        <v>-20802.115754001774</v>
      </c>
      <c r="Y1622" s="176">
        <v>11136.757088160375</v>
      </c>
      <c r="Z1622" s="176">
        <v>-8159.6090651988052</v>
      </c>
      <c r="AA1622" s="2"/>
      <c r="AB1622" s="175">
        <v>-54723.468549817509</v>
      </c>
      <c r="AC1622" s="175">
        <v>-177401.26576231886</v>
      </c>
      <c r="AD1622" s="175">
        <v>-150226.47815209487</v>
      </c>
      <c r="AE1622" s="175">
        <v>-172910.78815747867</v>
      </c>
    </row>
    <row r="1623" spans="1:31">
      <c r="A1623" s="1">
        <v>1616</v>
      </c>
      <c r="B1623" s="176">
        <f>'T Revenue'!B1620-'Year 0'!G$8+'Year 0'!G$122</f>
        <v>-19703.636099902913</v>
      </c>
      <c r="C1623" s="176">
        <f>'T Revenue'!C1620-'Revenue Requirement'!C$4+'Revenue Requirement'!C$33</f>
        <v>225385.51724372339</v>
      </c>
      <c r="D1623" s="176">
        <f>'T Revenue'!D1620-'Revenue Requirement'!D$4+'Revenue Requirement'!D$33</f>
        <v>130280.03461842844</v>
      </c>
      <c r="E1623" s="176">
        <f>'T Revenue'!E1620-'Revenue Requirement'!E$4+'Revenue Requirement'!E$33</f>
        <v>93533.286291693803</v>
      </c>
      <c r="G1623" s="179" t="e">
        <f ca="1"/>
        <v>#NAME?</v>
      </c>
      <c r="H1623" s="179" t="e">
        <f ca="1"/>
        <v>#NAME?</v>
      </c>
      <c r="I1623" s="179" t="e">
        <f ca="1"/>
        <v>#NAME?</v>
      </c>
      <c r="J1623" s="179" t="e">
        <f ca="1"/>
        <v>#NAME?</v>
      </c>
      <c r="L1623" s="175">
        <f>NR_to_Cash!C$9</f>
        <v>-54723.468549817509</v>
      </c>
      <c r="M1623" s="175">
        <f>NR_to_Cash!D$9</f>
        <v>-177401.26576231886</v>
      </c>
      <c r="N1623" s="175">
        <f>NR_to_Cash!E$9</f>
        <v>-150226.47815209487</v>
      </c>
      <c r="O1623" s="175">
        <f>NR_to_Cash!F$9</f>
        <v>-172910.78815747867</v>
      </c>
      <c r="Q1623" s="1">
        <v>1616</v>
      </c>
      <c r="R1623" s="176">
        <v>-19703.636099902913</v>
      </c>
      <c r="S1623" s="176">
        <v>225385.51724372339</v>
      </c>
      <c r="T1623" s="176">
        <v>130280.03461842844</v>
      </c>
      <c r="U1623" s="176">
        <v>93533.286291693803</v>
      </c>
      <c r="V1623" s="2"/>
      <c r="W1623" s="176">
        <v>3587.0311669852817</v>
      </c>
      <c r="X1623" s="176">
        <v>-9431.026578141842</v>
      </c>
      <c r="Y1623" s="176">
        <v>7251.2117193287704</v>
      </c>
      <c r="Z1623" s="176">
        <v>-8750.6713072282728</v>
      </c>
      <c r="AA1623" s="2"/>
      <c r="AB1623" s="175">
        <v>-54723.468549817509</v>
      </c>
      <c r="AC1623" s="175">
        <v>-177401.26576231886</v>
      </c>
      <c r="AD1623" s="175">
        <v>-150226.47815209487</v>
      </c>
      <c r="AE1623" s="175">
        <v>-172910.78815747867</v>
      </c>
    </row>
    <row r="1624" spans="1:31">
      <c r="A1624" s="1">
        <v>1617</v>
      </c>
      <c r="B1624" s="176">
        <f>'T Revenue'!B1621-'Year 0'!G$8+'Year 0'!G$122</f>
        <v>1867.3977179981302</v>
      </c>
      <c r="C1624" s="176">
        <f>'T Revenue'!C1621-'Revenue Requirement'!C$4+'Revenue Requirement'!C$33</f>
        <v>235928.6781558895</v>
      </c>
      <c r="D1624" s="176">
        <f>'T Revenue'!D1621-'Revenue Requirement'!D$4+'Revenue Requirement'!D$33</f>
        <v>113599.80008578673</v>
      </c>
      <c r="E1624" s="176">
        <f>'T Revenue'!E1621-'Revenue Requirement'!E$4+'Revenue Requirement'!E$33</f>
        <v>114330.40197300795</v>
      </c>
      <c r="G1624" s="179" t="e">
        <f ca="1"/>
        <v>#NAME?</v>
      </c>
      <c r="H1624" s="179" t="e">
        <f ca="1"/>
        <v>#NAME?</v>
      </c>
      <c r="I1624" s="179" t="e">
        <f ca="1"/>
        <v>#NAME?</v>
      </c>
      <c r="J1624" s="179" t="e">
        <f ca="1"/>
        <v>#NAME?</v>
      </c>
      <c r="L1624" s="175">
        <f>NR_to_Cash!C$9</f>
        <v>-54723.468549817509</v>
      </c>
      <c r="M1624" s="175">
        <f>NR_to_Cash!D$9</f>
        <v>-177401.26576231886</v>
      </c>
      <c r="N1624" s="175">
        <f>NR_to_Cash!E$9</f>
        <v>-150226.47815209487</v>
      </c>
      <c r="O1624" s="175">
        <f>NR_to_Cash!F$9</f>
        <v>-172910.78815747867</v>
      </c>
      <c r="Q1624" s="1">
        <v>1617</v>
      </c>
      <c r="R1624" s="176">
        <v>1867.3977179981302</v>
      </c>
      <c r="S1624" s="176">
        <v>235928.6781558895</v>
      </c>
      <c r="T1624" s="176">
        <v>113599.80008578673</v>
      </c>
      <c r="U1624" s="176">
        <v>114330.40197300795</v>
      </c>
      <c r="V1624" s="2"/>
      <c r="W1624" s="176">
        <v>-22039.846620790428</v>
      </c>
      <c r="X1624" s="176">
        <v>-29475.460224993294</v>
      </c>
      <c r="Y1624" s="176">
        <v>36837.594780246727</v>
      </c>
      <c r="Z1624" s="176">
        <v>-33977.781503890408</v>
      </c>
      <c r="AA1624" s="2"/>
      <c r="AB1624" s="175">
        <v>-54723.468549817509</v>
      </c>
      <c r="AC1624" s="175">
        <v>-177401.26576231886</v>
      </c>
      <c r="AD1624" s="175">
        <v>-150226.47815209487</v>
      </c>
      <c r="AE1624" s="175">
        <v>-172910.78815747867</v>
      </c>
    </row>
    <row r="1625" spans="1:31">
      <c r="A1625" s="1">
        <v>1618</v>
      </c>
      <c r="B1625" s="176">
        <f>'T Revenue'!B1622-'Year 0'!G$8+'Year 0'!G$122</f>
        <v>2362.3644131897017</v>
      </c>
      <c r="C1625" s="176">
        <f>'T Revenue'!C1622-'Revenue Requirement'!C$4+'Revenue Requirement'!C$33</f>
        <v>220497.39178084466</v>
      </c>
      <c r="D1625" s="176">
        <f>'T Revenue'!D1622-'Revenue Requirement'!D$4+'Revenue Requirement'!D$33</f>
        <v>168004.79139192333</v>
      </c>
      <c r="E1625" s="176">
        <f>'T Revenue'!E1622-'Revenue Requirement'!E$4+'Revenue Requirement'!E$33</f>
        <v>101811.91661610594</v>
      </c>
      <c r="G1625" s="179" t="e">
        <f ca="1"/>
        <v>#NAME?</v>
      </c>
      <c r="H1625" s="179" t="e">
        <f ca="1"/>
        <v>#NAME?</v>
      </c>
      <c r="I1625" s="179" t="e">
        <f ca="1"/>
        <v>#NAME?</v>
      </c>
      <c r="J1625" s="179" t="e">
        <f ca="1"/>
        <v>#NAME?</v>
      </c>
      <c r="L1625" s="175">
        <f>NR_to_Cash!C$9</f>
        <v>-54723.468549817509</v>
      </c>
      <c r="M1625" s="175">
        <f>NR_to_Cash!D$9</f>
        <v>-177401.26576231886</v>
      </c>
      <c r="N1625" s="175">
        <f>NR_to_Cash!E$9</f>
        <v>-150226.47815209487</v>
      </c>
      <c r="O1625" s="175">
        <f>NR_to_Cash!F$9</f>
        <v>-172910.78815747867</v>
      </c>
      <c r="Q1625" s="1">
        <v>1618</v>
      </c>
      <c r="R1625" s="176">
        <v>2362.3644131897017</v>
      </c>
      <c r="S1625" s="176">
        <v>220497.39178084466</v>
      </c>
      <c r="T1625" s="176">
        <v>168004.79139192333</v>
      </c>
      <c r="U1625" s="176">
        <v>101811.91661610594</v>
      </c>
      <c r="V1625" s="2"/>
      <c r="W1625" s="176">
        <v>-29090.707133356947</v>
      </c>
      <c r="X1625" s="176">
        <v>-10563.53824121668</v>
      </c>
      <c r="Y1625" s="176">
        <v>-31044.860144569539</v>
      </c>
      <c r="Z1625" s="176">
        <v>-25578.845896232873</v>
      </c>
      <c r="AA1625" s="2"/>
      <c r="AB1625" s="175">
        <v>-54723.468549817509</v>
      </c>
      <c r="AC1625" s="175">
        <v>-177401.26576231886</v>
      </c>
      <c r="AD1625" s="175">
        <v>-150226.47815209487</v>
      </c>
      <c r="AE1625" s="175">
        <v>-172910.78815747867</v>
      </c>
    </row>
    <row r="1626" spans="1:31">
      <c r="A1626" s="1">
        <v>1619</v>
      </c>
      <c r="B1626" s="176">
        <f>'T Revenue'!B1623-'Year 0'!G$8+'Year 0'!G$122</f>
        <v>16834.667304333299</v>
      </c>
      <c r="C1626" s="176">
        <f>'T Revenue'!C1623-'Revenue Requirement'!C$4+'Revenue Requirement'!C$33</f>
        <v>263900.8771369257</v>
      </c>
      <c r="D1626" s="176">
        <f>'T Revenue'!D1623-'Revenue Requirement'!D$4+'Revenue Requirement'!D$33</f>
        <v>213420.07296030014</v>
      </c>
      <c r="E1626" s="176">
        <f>'T Revenue'!E1623-'Revenue Requirement'!E$4+'Revenue Requirement'!E$33</f>
        <v>104321.94637018139</v>
      </c>
      <c r="G1626" s="179" t="e">
        <f ca="1"/>
        <v>#NAME?</v>
      </c>
      <c r="H1626" s="179" t="e">
        <f ca="1"/>
        <v>#NAME?</v>
      </c>
      <c r="I1626" s="179" t="e">
        <f ca="1"/>
        <v>#NAME?</v>
      </c>
      <c r="J1626" s="179" t="e">
        <f ca="1"/>
        <v>#NAME?</v>
      </c>
      <c r="L1626" s="175">
        <f>NR_to_Cash!C$9</f>
        <v>-54723.468549817509</v>
      </c>
      <c r="M1626" s="175">
        <f>NR_to_Cash!D$9</f>
        <v>-177401.26576231886</v>
      </c>
      <c r="N1626" s="175">
        <f>NR_to_Cash!E$9</f>
        <v>-150226.47815209487</v>
      </c>
      <c r="O1626" s="175">
        <f>NR_to_Cash!F$9</f>
        <v>-172910.78815747867</v>
      </c>
      <c r="Q1626" s="1">
        <v>1619</v>
      </c>
      <c r="R1626" s="176">
        <v>16834.667304333299</v>
      </c>
      <c r="S1626" s="176">
        <v>263900.8771369257</v>
      </c>
      <c r="T1626" s="176">
        <v>213420.07296030014</v>
      </c>
      <c r="U1626" s="176">
        <v>104321.94637018139</v>
      </c>
      <c r="V1626" s="2"/>
      <c r="W1626" s="176">
        <v>-18386.204753731843</v>
      </c>
      <c r="X1626" s="176">
        <v>-31133.837985825026</v>
      </c>
      <c r="Y1626" s="176">
        <v>-16548.542020831956</v>
      </c>
      <c r="Z1626" s="176">
        <v>33789.779231247026</v>
      </c>
      <c r="AA1626" s="2"/>
      <c r="AB1626" s="175">
        <v>-54723.468549817509</v>
      </c>
      <c r="AC1626" s="175">
        <v>-177401.26576231886</v>
      </c>
      <c r="AD1626" s="175">
        <v>-150226.47815209487</v>
      </c>
      <c r="AE1626" s="175">
        <v>-172910.78815747867</v>
      </c>
    </row>
    <row r="1627" spans="1:31">
      <c r="A1627" s="1">
        <v>1620</v>
      </c>
      <c r="B1627" s="176">
        <f>'T Revenue'!B1624-'Year 0'!G$8+'Year 0'!G$122</f>
        <v>17008.293345961021</v>
      </c>
      <c r="C1627" s="176">
        <f>'T Revenue'!C1624-'Revenue Requirement'!C$4+'Revenue Requirement'!C$33</f>
        <v>226961.44106346462</v>
      </c>
      <c r="D1627" s="176">
        <f>'T Revenue'!D1624-'Revenue Requirement'!D$4+'Revenue Requirement'!D$33</f>
        <v>160274.26053358964</v>
      </c>
      <c r="E1627" s="176">
        <f>'T Revenue'!E1624-'Revenue Requirement'!E$4+'Revenue Requirement'!E$33</f>
        <v>95591.606930827256</v>
      </c>
      <c r="G1627" s="179" t="e">
        <f ca="1"/>
        <v>#NAME?</v>
      </c>
      <c r="H1627" s="179" t="e">
        <f ca="1"/>
        <v>#NAME?</v>
      </c>
      <c r="I1627" s="179" t="e">
        <f ca="1"/>
        <v>#NAME?</v>
      </c>
      <c r="J1627" s="179" t="e">
        <f ca="1"/>
        <v>#NAME?</v>
      </c>
      <c r="L1627" s="175">
        <f>NR_to_Cash!C$9</f>
        <v>-54723.468549817509</v>
      </c>
      <c r="M1627" s="175">
        <f>NR_to_Cash!D$9</f>
        <v>-177401.26576231886</v>
      </c>
      <c r="N1627" s="175">
        <f>NR_to_Cash!E$9</f>
        <v>-150226.47815209487</v>
      </c>
      <c r="O1627" s="175">
        <f>NR_to_Cash!F$9</f>
        <v>-172910.78815747867</v>
      </c>
      <c r="Q1627" s="1">
        <v>1620</v>
      </c>
      <c r="R1627" s="176">
        <v>17008.293345961021</v>
      </c>
      <c r="S1627" s="176">
        <v>226961.44106346462</v>
      </c>
      <c r="T1627" s="176">
        <v>160274.26053358964</v>
      </c>
      <c r="U1627" s="176">
        <v>95591.606930827256</v>
      </c>
      <c r="V1627" s="2"/>
      <c r="W1627" s="176">
        <v>-5663.8200881420635</v>
      </c>
      <c r="X1627" s="176">
        <v>-8912.4618491823785</v>
      </c>
      <c r="Y1627" s="176">
        <v>-5985.5438000150025</v>
      </c>
      <c r="Z1627" s="176">
        <v>-19956.069049779791</v>
      </c>
      <c r="AA1627" s="2"/>
      <c r="AB1627" s="175">
        <v>-54723.468549817509</v>
      </c>
      <c r="AC1627" s="175">
        <v>-177401.26576231886</v>
      </c>
      <c r="AD1627" s="175">
        <v>-150226.47815209487</v>
      </c>
      <c r="AE1627" s="175">
        <v>-172910.78815747867</v>
      </c>
    </row>
    <row r="1628" spans="1:31">
      <c r="A1628" s="1">
        <v>1621</v>
      </c>
      <c r="B1628" s="176">
        <f>'T Revenue'!B1625-'Year 0'!G$8+'Year 0'!G$122</f>
        <v>-8118.499029962346</v>
      </c>
      <c r="C1628" s="176">
        <f>'T Revenue'!C1625-'Revenue Requirement'!C$4+'Revenue Requirement'!C$33</f>
        <v>220059.84262330644</v>
      </c>
      <c r="D1628" s="176">
        <f>'T Revenue'!D1625-'Revenue Requirement'!D$4+'Revenue Requirement'!D$33</f>
        <v>153797.53248335118</v>
      </c>
      <c r="E1628" s="176">
        <f>'T Revenue'!E1625-'Revenue Requirement'!E$4+'Revenue Requirement'!E$33</f>
        <v>141841.26942146616</v>
      </c>
      <c r="G1628" s="179" t="e">
        <f ca="1"/>
        <v>#NAME?</v>
      </c>
      <c r="H1628" s="179" t="e">
        <f ca="1"/>
        <v>#NAME?</v>
      </c>
      <c r="I1628" s="179" t="e">
        <f ca="1"/>
        <v>#NAME?</v>
      </c>
      <c r="J1628" s="179" t="e">
        <f ca="1"/>
        <v>#NAME?</v>
      </c>
      <c r="L1628" s="175">
        <f>NR_to_Cash!C$9</f>
        <v>-54723.468549817509</v>
      </c>
      <c r="M1628" s="175">
        <f>NR_to_Cash!D$9</f>
        <v>-177401.26576231886</v>
      </c>
      <c r="N1628" s="175">
        <f>NR_to_Cash!E$9</f>
        <v>-150226.47815209487</v>
      </c>
      <c r="O1628" s="175">
        <f>NR_to_Cash!F$9</f>
        <v>-172910.78815747867</v>
      </c>
      <c r="Q1628" s="1">
        <v>1621</v>
      </c>
      <c r="R1628" s="176">
        <v>-8118.499029962346</v>
      </c>
      <c r="S1628" s="176">
        <v>220059.84262330644</v>
      </c>
      <c r="T1628" s="176">
        <v>153797.53248335118</v>
      </c>
      <c r="U1628" s="176">
        <v>141841.26942146616</v>
      </c>
      <c r="V1628" s="2"/>
      <c r="W1628" s="176">
        <v>12839.671008645208</v>
      </c>
      <c r="X1628" s="176">
        <v>-9484.4751512065995</v>
      </c>
      <c r="Y1628" s="176">
        <v>-6136.9696094389074</v>
      </c>
      <c r="Z1628" s="176">
        <v>-17230.533610801911</v>
      </c>
      <c r="AA1628" s="2"/>
      <c r="AB1628" s="175">
        <v>-54723.468549817509</v>
      </c>
      <c r="AC1628" s="175">
        <v>-177401.26576231886</v>
      </c>
      <c r="AD1628" s="175">
        <v>-150226.47815209487</v>
      </c>
      <c r="AE1628" s="175">
        <v>-172910.78815747867</v>
      </c>
    </row>
    <row r="1629" spans="1:31">
      <c r="A1629" s="1">
        <v>1622</v>
      </c>
      <c r="B1629" s="176">
        <f>'T Revenue'!B1626-'Year 0'!G$8+'Year 0'!G$122</f>
        <v>1845.197836348787</v>
      </c>
      <c r="C1629" s="176">
        <f>'T Revenue'!C1626-'Revenue Requirement'!C$4+'Revenue Requirement'!C$33</f>
        <v>217926.41214615316</v>
      </c>
      <c r="D1629" s="176">
        <f>'T Revenue'!D1626-'Revenue Requirement'!D$4+'Revenue Requirement'!D$33</f>
        <v>181939.61799265305</v>
      </c>
      <c r="E1629" s="176">
        <f>'T Revenue'!E1626-'Revenue Requirement'!E$4+'Revenue Requirement'!E$33</f>
        <v>86196.026753577171</v>
      </c>
      <c r="G1629" s="179" t="e">
        <f ca="1"/>
        <v>#NAME?</v>
      </c>
      <c r="H1629" s="179" t="e">
        <f ca="1"/>
        <v>#NAME?</v>
      </c>
      <c r="I1629" s="179" t="e">
        <f ca="1"/>
        <v>#NAME?</v>
      </c>
      <c r="J1629" s="179" t="e">
        <f ca="1"/>
        <v>#NAME?</v>
      </c>
      <c r="L1629" s="175">
        <f>NR_to_Cash!C$9</f>
        <v>-54723.468549817509</v>
      </c>
      <c r="M1629" s="175">
        <f>NR_to_Cash!D$9</f>
        <v>-177401.26576231886</v>
      </c>
      <c r="N1629" s="175">
        <f>NR_to_Cash!E$9</f>
        <v>-150226.47815209487</v>
      </c>
      <c r="O1629" s="175">
        <f>NR_to_Cash!F$9</f>
        <v>-172910.78815747867</v>
      </c>
      <c r="Q1629" s="1">
        <v>1622</v>
      </c>
      <c r="R1629" s="176">
        <v>1845.197836348787</v>
      </c>
      <c r="S1629" s="176">
        <v>217926.41214615316</v>
      </c>
      <c r="T1629" s="176">
        <v>181939.61799265305</v>
      </c>
      <c r="U1629" s="176">
        <v>86196.026753577171</v>
      </c>
      <c r="V1629" s="2"/>
      <c r="W1629" s="176">
        <v>-15448.736640368472</v>
      </c>
      <c r="X1629" s="176">
        <v>-39160.945744492812</v>
      </c>
      <c r="Y1629" s="176">
        <v>-14396.970260156086</v>
      </c>
      <c r="Z1629" s="176">
        <v>854.59596019564196</v>
      </c>
      <c r="AA1629" s="2"/>
      <c r="AB1629" s="175">
        <v>-54723.468549817509</v>
      </c>
      <c r="AC1629" s="175">
        <v>-177401.26576231886</v>
      </c>
      <c r="AD1629" s="175">
        <v>-150226.47815209487</v>
      </c>
      <c r="AE1629" s="175">
        <v>-172910.78815747867</v>
      </c>
    </row>
    <row r="1630" spans="1:31">
      <c r="A1630" s="1">
        <v>1623</v>
      </c>
      <c r="B1630" s="176">
        <f>'T Revenue'!B1627-'Year 0'!G$8+'Year 0'!G$122</f>
        <v>9032.2091727983207</v>
      </c>
      <c r="C1630" s="176">
        <f>'T Revenue'!C1627-'Revenue Requirement'!C$4+'Revenue Requirement'!C$33</f>
        <v>239328.43345363787</v>
      </c>
      <c r="D1630" s="176">
        <f>'T Revenue'!D1627-'Revenue Requirement'!D$4+'Revenue Requirement'!D$33</f>
        <v>187923.80546212848</v>
      </c>
      <c r="E1630" s="176">
        <f>'T Revenue'!E1627-'Revenue Requirement'!E$4+'Revenue Requirement'!E$33</f>
        <v>154410.39059992437</v>
      </c>
      <c r="G1630" s="179" t="e">
        <f ca="1"/>
        <v>#NAME?</v>
      </c>
      <c r="H1630" s="179" t="e">
        <f ca="1"/>
        <v>#NAME?</v>
      </c>
      <c r="I1630" s="179" t="e">
        <f ca="1"/>
        <v>#NAME?</v>
      </c>
      <c r="J1630" s="179" t="e">
        <f ca="1"/>
        <v>#NAME?</v>
      </c>
      <c r="L1630" s="175">
        <f>NR_to_Cash!C$9</f>
        <v>-54723.468549817509</v>
      </c>
      <c r="M1630" s="175">
        <f>NR_to_Cash!D$9</f>
        <v>-177401.26576231886</v>
      </c>
      <c r="N1630" s="175">
        <f>NR_to_Cash!E$9</f>
        <v>-150226.47815209487</v>
      </c>
      <c r="O1630" s="175">
        <f>NR_to_Cash!F$9</f>
        <v>-172910.78815747867</v>
      </c>
      <c r="Q1630" s="1">
        <v>1623</v>
      </c>
      <c r="R1630" s="176">
        <v>9032.2091727983207</v>
      </c>
      <c r="S1630" s="176">
        <v>239328.43345363787</v>
      </c>
      <c r="T1630" s="176">
        <v>187923.80546212848</v>
      </c>
      <c r="U1630" s="176">
        <v>154410.39059992437</v>
      </c>
      <c r="V1630" s="2"/>
      <c r="W1630" s="176">
        <v>8814.9776136239525</v>
      </c>
      <c r="X1630" s="176">
        <v>-44122.19041494932</v>
      </c>
      <c r="Y1630" s="176">
        <v>-14204.694842891768</v>
      </c>
      <c r="Z1630" s="176">
        <v>-13033.766040207818</v>
      </c>
      <c r="AA1630" s="2"/>
      <c r="AB1630" s="175">
        <v>-54723.468549817509</v>
      </c>
      <c r="AC1630" s="175">
        <v>-177401.26576231886</v>
      </c>
      <c r="AD1630" s="175">
        <v>-150226.47815209487</v>
      </c>
      <c r="AE1630" s="175">
        <v>-172910.78815747867</v>
      </c>
    </row>
    <row r="1631" spans="1:31">
      <c r="A1631" s="1">
        <v>1624</v>
      </c>
      <c r="B1631" s="176">
        <f>'T Revenue'!B1628-'Year 0'!G$8+'Year 0'!G$122</f>
        <v>32315.265954137547</v>
      </c>
      <c r="C1631" s="176">
        <f>'T Revenue'!C1628-'Revenue Requirement'!C$4+'Revenue Requirement'!C$33</f>
        <v>255919.24615032459</v>
      </c>
      <c r="D1631" s="176">
        <f>'T Revenue'!D1628-'Revenue Requirement'!D$4+'Revenue Requirement'!D$33</f>
        <v>158213.22224763269</v>
      </c>
      <c r="E1631" s="176">
        <f>'T Revenue'!E1628-'Revenue Requirement'!E$4+'Revenue Requirement'!E$33</f>
        <v>132948.89512316324</v>
      </c>
      <c r="G1631" s="179" t="e">
        <f ca="1"/>
        <v>#NAME?</v>
      </c>
      <c r="H1631" s="179" t="e">
        <f ca="1"/>
        <v>#NAME?</v>
      </c>
      <c r="I1631" s="179" t="e">
        <f ca="1"/>
        <v>#NAME?</v>
      </c>
      <c r="J1631" s="179" t="e">
        <f ca="1"/>
        <v>#NAME?</v>
      </c>
      <c r="L1631" s="175">
        <f>NR_to_Cash!C$9</f>
        <v>-54723.468549817509</v>
      </c>
      <c r="M1631" s="175">
        <f>NR_to_Cash!D$9</f>
        <v>-177401.26576231886</v>
      </c>
      <c r="N1631" s="175">
        <f>NR_to_Cash!E$9</f>
        <v>-150226.47815209487</v>
      </c>
      <c r="O1631" s="175">
        <f>NR_to_Cash!F$9</f>
        <v>-172910.78815747867</v>
      </c>
      <c r="Q1631" s="1">
        <v>1624</v>
      </c>
      <c r="R1631" s="176">
        <v>32315.265954137547</v>
      </c>
      <c r="S1631" s="176">
        <v>255919.24615032459</v>
      </c>
      <c r="T1631" s="176">
        <v>158213.22224763269</v>
      </c>
      <c r="U1631" s="176">
        <v>132948.89512316324</v>
      </c>
      <c r="V1631" s="2"/>
      <c r="W1631" s="176">
        <v>6153.8500552524347</v>
      </c>
      <c r="X1631" s="176">
        <v>20366.622885719407</v>
      </c>
      <c r="Y1631" s="176">
        <v>-40199.484591255663</v>
      </c>
      <c r="Z1631" s="176">
        <v>-26107.207083876943</v>
      </c>
      <c r="AA1631" s="2"/>
      <c r="AB1631" s="175">
        <v>-54723.468549817509</v>
      </c>
      <c r="AC1631" s="175">
        <v>-177401.26576231886</v>
      </c>
      <c r="AD1631" s="175">
        <v>-150226.47815209487</v>
      </c>
      <c r="AE1631" s="175">
        <v>-172910.78815747867</v>
      </c>
    </row>
    <row r="1632" spans="1:31">
      <c r="A1632" s="1">
        <v>1625</v>
      </c>
      <c r="B1632" s="176">
        <f>'T Revenue'!B1629-'Year 0'!G$8+'Year 0'!G$122</f>
        <v>26232.023054919206</v>
      </c>
      <c r="C1632" s="176">
        <f>'T Revenue'!C1629-'Revenue Requirement'!C$4+'Revenue Requirement'!C$33</f>
        <v>269817.75293942355</v>
      </c>
      <c r="D1632" s="176">
        <f>'T Revenue'!D1629-'Revenue Requirement'!D$4+'Revenue Requirement'!D$33</f>
        <v>155739.05005454551</v>
      </c>
      <c r="E1632" s="176">
        <f>'T Revenue'!E1629-'Revenue Requirement'!E$4+'Revenue Requirement'!E$33</f>
        <v>123227.27267890587</v>
      </c>
      <c r="G1632" s="179" t="e">
        <f ca="1"/>
        <v>#NAME?</v>
      </c>
      <c r="H1632" s="179" t="e">
        <f ca="1"/>
        <v>#NAME?</v>
      </c>
      <c r="I1632" s="179" t="e">
        <f ca="1"/>
        <v>#NAME?</v>
      </c>
      <c r="J1632" s="179" t="e">
        <f ca="1"/>
        <v>#NAME?</v>
      </c>
      <c r="L1632" s="175">
        <f>NR_to_Cash!C$9</f>
        <v>-54723.468549817509</v>
      </c>
      <c r="M1632" s="175">
        <f>NR_to_Cash!D$9</f>
        <v>-177401.26576231886</v>
      </c>
      <c r="N1632" s="175">
        <f>NR_to_Cash!E$9</f>
        <v>-150226.47815209487</v>
      </c>
      <c r="O1632" s="175">
        <f>NR_to_Cash!F$9</f>
        <v>-172910.78815747867</v>
      </c>
      <c r="Q1632" s="1">
        <v>1625</v>
      </c>
      <c r="R1632" s="176">
        <v>26232.023054919206</v>
      </c>
      <c r="S1632" s="176">
        <v>269817.75293942355</v>
      </c>
      <c r="T1632" s="176">
        <v>155739.05005454551</v>
      </c>
      <c r="U1632" s="176">
        <v>123227.27267890587</v>
      </c>
      <c r="V1632" s="2"/>
      <c r="W1632" s="176">
        <v>-26050.618897813023</v>
      </c>
      <c r="X1632" s="176">
        <v>-12797.51677510608</v>
      </c>
      <c r="Y1632" s="176">
        <v>-10880.681392695056</v>
      </c>
      <c r="Z1632" s="176">
        <v>-17214.625265899114</v>
      </c>
      <c r="AA1632" s="2"/>
      <c r="AB1632" s="175">
        <v>-54723.468549817509</v>
      </c>
      <c r="AC1632" s="175">
        <v>-177401.26576231886</v>
      </c>
      <c r="AD1632" s="175">
        <v>-150226.47815209487</v>
      </c>
      <c r="AE1632" s="175">
        <v>-172910.78815747867</v>
      </c>
    </row>
    <row r="1633" spans="1:31">
      <c r="A1633" s="1">
        <v>1626</v>
      </c>
      <c r="B1633" s="176">
        <f>'T Revenue'!B1630-'Year 0'!G$8+'Year 0'!G$122</f>
        <v>779.18096294510178</v>
      </c>
      <c r="C1633" s="176">
        <f>'T Revenue'!C1630-'Revenue Requirement'!C$4+'Revenue Requirement'!C$33</f>
        <v>192718.39439379238</v>
      </c>
      <c r="D1633" s="176">
        <f>'T Revenue'!D1630-'Revenue Requirement'!D$4+'Revenue Requirement'!D$33</f>
        <v>147846.9948135158</v>
      </c>
      <c r="E1633" s="176">
        <f>'T Revenue'!E1630-'Revenue Requirement'!E$4+'Revenue Requirement'!E$33</f>
        <v>78855.48276446783</v>
      </c>
      <c r="G1633" s="179" t="e">
        <f ca="1"/>
        <v>#NAME?</v>
      </c>
      <c r="H1633" s="179" t="e">
        <f ca="1"/>
        <v>#NAME?</v>
      </c>
      <c r="I1633" s="179" t="e">
        <f ca="1"/>
        <v>#NAME?</v>
      </c>
      <c r="J1633" s="179" t="e">
        <f ca="1"/>
        <v>#NAME?</v>
      </c>
      <c r="L1633" s="175">
        <f>NR_to_Cash!C$9</f>
        <v>-54723.468549817509</v>
      </c>
      <c r="M1633" s="175">
        <f>NR_to_Cash!D$9</f>
        <v>-177401.26576231886</v>
      </c>
      <c r="N1633" s="175">
        <f>NR_to_Cash!E$9</f>
        <v>-150226.47815209487</v>
      </c>
      <c r="O1633" s="175">
        <f>NR_to_Cash!F$9</f>
        <v>-172910.78815747867</v>
      </c>
      <c r="Q1633" s="1">
        <v>1626</v>
      </c>
      <c r="R1633" s="176">
        <v>779.18096294510178</v>
      </c>
      <c r="S1633" s="176">
        <v>192718.39439379238</v>
      </c>
      <c r="T1633" s="176">
        <v>147846.9948135158</v>
      </c>
      <c r="U1633" s="176">
        <v>78855.48276446783</v>
      </c>
      <c r="V1633" s="2"/>
      <c r="W1633" s="176">
        <v>-53558.87531853281</v>
      </c>
      <c r="X1633" s="176">
        <v>-20588.439395416761</v>
      </c>
      <c r="Y1633" s="176">
        <v>-48137.432891019387</v>
      </c>
      <c r="Z1633" s="176">
        <v>-4110.3523529558443</v>
      </c>
      <c r="AA1633" s="2"/>
      <c r="AB1633" s="175">
        <v>-54723.468549817509</v>
      </c>
      <c r="AC1633" s="175">
        <v>-177401.26576231886</v>
      </c>
      <c r="AD1633" s="175">
        <v>-150226.47815209487</v>
      </c>
      <c r="AE1633" s="175">
        <v>-172910.78815747867</v>
      </c>
    </row>
    <row r="1634" spans="1:31">
      <c r="A1634" s="1">
        <v>1627</v>
      </c>
      <c r="B1634" s="176">
        <f>'T Revenue'!B1631-'Year 0'!G$8+'Year 0'!G$122</f>
        <v>22020.464153585024</v>
      </c>
      <c r="C1634" s="176">
        <f>'T Revenue'!C1631-'Revenue Requirement'!C$4+'Revenue Requirement'!C$33</f>
        <v>248782.35040530097</v>
      </c>
      <c r="D1634" s="176">
        <f>'T Revenue'!D1631-'Revenue Requirement'!D$4+'Revenue Requirement'!D$33</f>
        <v>142835.26050843764</v>
      </c>
      <c r="E1634" s="176">
        <f>'T Revenue'!E1631-'Revenue Requirement'!E$4+'Revenue Requirement'!E$33</f>
        <v>152966.38571125246</v>
      </c>
      <c r="G1634" s="179" t="e">
        <f ca="1"/>
        <v>#NAME?</v>
      </c>
      <c r="H1634" s="179" t="e">
        <f ca="1"/>
        <v>#NAME?</v>
      </c>
      <c r="I1634" s="179" t="e">
        <f ca="1"/>
        <v>#NAME?</v>
      </c>
      <c r="J1634" s="179" t="e">
        <f ca="1"/>
        <v>#NAME?</v>
      </c>
      <c r="L1634" s="175">
        <f>NR_to_Cash!C$9</f>
        <v>-54723.468549817509</v>
      </c>
      <c r="M1634" s="175">
        <f>NR_to_Cash!D$9</f>
        <v>-177401.26576231886</v>
      </c>
      <c r="N1634" s="175">
        <f>NR_to_Cash!E$9</f>
        <v>-150226.47815209487</v>
      </c>
      <c r="O1634" s="175">
        <f>NR_to_Cash!F$9</f>
        <v>-172910.78815747867</v>
      </c>
      <c r="Q1634" s="1">
        <v>1627</v>
      </c>
      <c r="R1634" s="176">
        <v>22020.464153585024</v>
      </c>
      <c r="S1634" s="176">
        <v>248782.35040530097</v>
      </c>
      <c r="T1634" s="176">
        <v>142835.26050843764</v>
      </c>
      <c r="U1634" s="176">
        <v>152966.38571125246</v>
      </c>
      <c r="V1634" s="2"/>
      <c r="W1634" s="176">
        <v>-39063.147122410359</v>
      </c>
      <c r="X1634" s="176">
        <v>-23158.983611744829</v>
      </c>
      <c r="Y1634" s="176">
        <v>-38786.461162385298</v>
      </c>
      <c r="Z1634" s="176">
        <v>19594.0908919184</v>
      </c>
      <c r="AA1634" s="2"/>
      <c r="AB1634" s="175">
        <v>-54723.468549817509</v>
      </c>
      <c r="AC1634" s="175">
        <v>-177401.26576231886</v>
      </c>
      <c r="AD1634" s="175">
        <v>-150226.47815209487</v>
      </c>
      <c r="AE1634" s="175">
        <v>-172910.78815747867</v>
      </c>
    </row>
    <row r="1635" spans="1:31">
      <c r="A1635" s="1">
        <v>1628</v>
      </c>
      <c r="B1635" s="176">
        <f>'T Revenue'!B1632-'Year 0'!G$8+'Year 0'!G$122</f>
        <v>6045.6911136633717</v>
      </c>
      <c r="C1635" s="176">
        <f>'T Revenue'!C1632-'Revenue Requirement'!C$4+'Revenue Requirement'!C$33</f>
        <v>229964.50487427926</v>
      </c>
      <c r="D1635" s="176">
        <f>'T Revenue'!D1632-'Revenue Requirement'!D$4+'Revenue Requirement'!D$33</f>
        <v>166065.08344514621</v>
      </c>
      <c r="E1635" s="176">
        <f>'T Revenue'!E1632-'Revenue Requirement'!E$4+'Revenue Requirement'!E$33</f>
        <v>68915.735160135664</v>
      </c>
      <c r="G1635" s="179" t="e">
        <f ca="1"/>
        <v>#NAME?</v>
      </c>
      <c r="H1635" s="179" t="e">
        <f ca="1"/>
        <v>#NAME?</v>
      </c>
      <c r="I1635" s="179" t="e">
        <f ca="1"/>
        <v>#NAME?</v>
      </c>
      <c r="J1635" s="179" t="e">
        <f ca="1"/>
        <v>#NAME?</v>
      </c>
      <c r="L1635" s="175">
        <f>NR_to_Cash!C$9</f>
        <v>-54723.468549817509</v>
      </c>
      <c r="M1635" s="175">
        <f>NR_to_Cash!D$9</f>
        <v>-177401.26576231886</v>
      </c>
      <c r="N1635" s="175">
        <f>NR_to_Cash!E$9</f>
        <v>-150226.47815209487</v>
      </c>
      <c r="O1635" s="175">
        <f>NR_to_Cash!F$9</f>
        <v>-172910.78815747867</v>
      </c>
      <c r="Q1635" s="1">
        <v>1628</v>
      </c>
      <c r="R1635" s="176">
        <v>6045.6911136633717</v>
      </c>
      <c r="S1635" s="176">
        <v>229964.50487427926</v>
      </c>
      <c r="T1635" s="176">
        <v>166065.08344514621</v>
      </c>
      <c r="U1635" s="176">
        <v>68915.735160135664</v>
      </c>
      <c r="V1635" s="2"/>
      <c r="W1635" s="176">
        <v>-51452.239706737571</v>
      </c>
      <c r="X1635" s="176">
        <v>-21083.496392957401</v>
      </c>
      <c r="Y1635" s="176">
        <v>16798.905488880817</v>
      </c>
      <c r="Z1635" s="176">
        <v>-7202.9706850328948</v>
      </c>
      <c r="AA1635" s="2"/>
      <c r="AB1635" s="175">
        <v>-54723.468549817509</v>
      </c>
      <c r="AC1635" s="175">
        <v>-177401.26576231886</v>
      </c>
      <c r="AD1635" s="175">
        <v>-150226.47815209487</v>
      </c>
      <c r="AE1635" s="175">
        <v>-172910.78815747867</v>
      </c>
    </row>
    <row r="1636" spans="1:31">
      <c r="A1636" s="1">
        <v>1629</v>
      </c>
      <c r="B1636" s="176">
        <f>'T Revenue'!B1633-'Year 0'!G$8+'Year 0'!G$122</f>
        <v>-2423.211943815928</v>
      </c>
      <c r="C1636" s="176">
        <f>'T Revenue'!C1633-'Revenue Requirement'!C$4+'Revenue Requirement'!C$33</f>
        <v>228199.23704069038</v>
      </c>
      <c r="D1636" s="176">
        <f>'T Revenue'!D1633-'Revenue Requirement'!D$4+'Revenue Requirement'!D$33</f>
        <v>168627.81314987899</v>
      </c>
      <c r="E1636" s="176">
        <f>'T Revenue'!E1633-'Revenue Requirement'!E$4+'Revenue Requirement'!E$33</f>
        <v>116810.82214464014</v>
      </c>
      <c r="G1636" s="179" t="e">
        <f ca="1"/>
        <v>#NAME?</v>
      </c>
      <c r="H1636" s="179" t="e">
        <f ca="1"/>
        <v>#NAME?</v>
      </c>
      <c r="I1636" s="179" t="e">
        <f ca="1"/>
        <v>#NAME?</v>
      </c>
      <c r="J1636" s="179" t="e">
        <f ca="1"/>
        <v>#NAME?</v>
      </c>
      <c r="L1636" s="175">
        <f>NR_to_Cash!C$9</f>
        <v>-54723.468549817509</v>
      </c>
      <c r="M1636" s="175">
        <f>NR_to_Cash!D$9</f>
        <v>-177401.26576231886</v>
      </c>
      <c r="N1636" s="175">
        <f>NR_to_Cash!E$9</f>
        <v>-150226.47815209487</v>
      </c>
      <c r="O1636" s="175">
        <f>NR_to_Cash!F$9</f>
        <v>-172910.78815747867</v>
      </c>
      <c r="Q1636" s="1">
        <v>1629</v>
      </c>
      <c r="R1636" s="176">
        <v>-2423.211943815928</v>
      </c>
      <c r="S1636" s="176">
        <v>228199.23704069038</v>
      </c>
      <c r="T1636" s="176">
        <v>168627.81314987899</v>
      </c>
      <c r="U1636" s="176">
        <v>116810.82214464014</v>
      </c>
      <c r="V1636" s="2"/>
      <c r="W1636" s="176">
        <v>-28190.147245098953</v>
      </c>
      <c r="X1636" s="176">
        <v>-21412.13399249455</v>
      </c>
      <c r="Y1636" s="176">
        <v>-16927.670750404708</v>
      </c>
      <c r="Z1636" s="176">
        <v>-21658.065964161418</v>
      </c>
      <c r="AA1636" s="2"/>
      <c r="AB1636" s="175">
        <v>-54723.468549817509</v>
      </c>
      <c r="AC1636" s="175">
        <v>-177401.26576231886</v>
      </c>
      <c r="AD1636" s="175">
        <v>-150226.47815209487</v>
      </c>
      <c r="AE1636" s="175">
        <v>-172910.78815747867</v>
      </c>
    </row>
    <row r="1637" spans="1:31">
      <c r="A1637" s="1">
        <v>1630</v>
      </c>
      <c r="B1637" s="176">
        <f>'T Revenue'!B1634-'Year 0'!G$8+'Year 0'!G$122</f>
        <v>10825.460096566938</v>
      </c>
      <c r="C1637" s="176">
        <f>'T Revenue'!C1634-'Revenue Requirement'!C$4+'Revenue Requirement'!C$33</f>
        <v>261643.43670874485</v>
      </c>
      <c r="D1637" s="176">
        <f>'T Revenue'!D1634-'Revenue Requirement'!D$4+'Revenue Requirement'!D$33</f>
        <v>128687.75017019804</v>
      </c>
      <c r="E1637" s="176">
        <f>'T Revenue'!E1634-'Revenue Requirement'!E$4+'Revenue Requirement'!E$33</f>
        <v>172671.93405270018</v>
      </c>
      <c r="G1637" s="179" t="e">
        <f ca="1"/>
        <v>#NAME?</v>
      </c>
      <c r="H1637" s="179" t="e">
        <f ca="1"/>
        <v>#NAME?</v>
      </c>
      <c r="I1637" s="179" t="e">
        <f ca="1"/>
        <v>#NAME?</v>
      </c>
      <c r="J1637" s="179" t="e">
        <f ca="1"/>
        <v>#NAME?</v>
      </c>
      <c r="L1637" s="175">
        <f>NR_to_Cash!C$9</f>
        <v>-54723.468549817509</v>
      </c>
      <c r="M1637" s="175">
        <f>NR_to_Cash!D$9</f>
        <v>-177401.26576231886</v>
      </c>
      <c r="N1637" s="175">
        <f>NR_to_Cash!E$9</f>
        <v>-150226.47815209487</v>
      </c>
      <c r="O1637" s="175">
        <f>NR_to_Cash!F$9</f>
        <v>-172910.78815747867</v>
      </c>
      <c r="Q1637" s="1">
        <v>1630</v>
      </c>
      <c r="R1637" s="176">
        <v>10825.460096566938</v>
      </c>
      <c r="S1637" s="176">
        <v>261643.43670874485</v>
      </c>
      <c r="T1637" s="176">
        <v>128687.75017019804</v>
      </c>
      <c r="U1637" s="176">
        <v>172671.93405270018</v>
      </c>
      <c r="V1637" s="2"/>
      <c r="W1637" s="176">
        <v>-12823.240387473255</v>
      </c>
      <c r="X1637" s="176">
        <v>-15531.437366196886</v>
      </c>
      <c r="Y1637" s="176">
        <v>-45428.037061149254</v>
      </c>
      <c r="Z1637" s="176">
        <v>-23672.172540624859</v>
      </c>
      <c r="AA1637" s="2"/>
      <c r="AB1637" s="175">
        <v>-54723.468549817509</v>
      </c>
      <c r="AC1637" s="175">
        <v>-177401.26576231886</v>
      </c>
      <c r="AD1637" s="175">
        <v>-150226.47815209487</v>
      </c>
      <c r="AE1637" s="175">
        <v>-172910.78815747867</v>
      </c>
    </row>
    <row r="1638" spans="1:31">
      <c r="A1638" s="1">
        <v>1631</v>
      </c>
      <c r="B1638" s="176">
        <f>'T Revenue'!B1635-'Year 0'!G$8+'Year 0'!G$122</f>
        <v>7444.106577900704</v>
      </c>
      <c r="C1638" s="176">
        <f>'T Revenue'!C1635-'Revenue Requirement'!C$4+'Revenue Requirement'!C$33</f>
        <v>228146.04026950221</v>
      </c>
      <c r="D1638" s="176">
        <f>'T Revenue'!D1635-'Revenue Requirement'!D$4+'Revenue Requirement'!D$33</f>
        <v>142791.24074848066</v>
      </c>
      <c r="E1638" s="176">
        <f>'T Revenue'!E1635-'Revenue Requirement'!E$4+'Revenue Requirement'!E$33</f>
        <v>84605.448756314116</v>
      </c>
      <c r="G1638" s="179" t="e">
        <f ca="1"/>
        <v>#NAME?</v>
      </c>
      <c r="H1638" s="179" t="e">
        <f ca="1"/>
        <v>#NAME?</v>
      </c>
      <c r="I1638" s="179" t="e">
        <f ca="1"/>
        <v>#NAME?</v>
      </c>
      <c r="J1638" s="179" t="e">
        <f ca="1"/>
        <v>#NAME?</v>
      </c>
      <c r="L1638" s="175">
        <f>NR_to_Cash!C$9</f>
        <v>-54723.468549817509</v>
      </c>
      <c r="M1638" s="175">
        <f>NR_to_Cash!D$9</f>
        <v>-177401.26576231886</v>
      </c>
      <c r="N1638" s="175">
        <f>NR_to_Cash!E$9</f>
        <v>-150226.47815209487</v>
      </c>
      <c r="O1638" s="175">
        <f>NR_to_Cash!F$9</f>
        <v>-172910.78815747867</v>
      </c>
      <c r="Q1638" s="1">
        <v>1631</v>
      </c>
      <c r="R1638" s="176">
        <v>7444.106577900704</v>
      </c>
      <c r="S1638" s="176">
        <v>228146.04026950221</v>
      </c>
      <c r="T1638" s="176">
        <v>142791.24074848066</v>
      </c>
      <c r="U1638" s="176">
        <v>84605.448756314116</v>
      </c>
      <c r="V1638" s="2"/>
      <c r="W1638" s="176">
        <v>7201.167965062079</v>
      </c>
      <c r="X1638" s="176">
        <v>204.43058142322116</v>
      </c>
      <c r="Y1638" s="176">
        <v>-12946.460275722435</v>
      </c>
      <c r="Z1638" s="176">
        <v>-49850.895995293045</v>
      </c>
      <c r="AA1638" s="2"/>
      <c r="AB1638" s="175">
        <v>-54723.468549817509</v>
      </c>
      <c r="AC1638" s="175">
        <v>-177401.26576231886</v>
      </c>
      <c r="AD1638" s="175">
        <v>-150226.47815209487</v>
      </c>
      <c r="AE1638" s="175">
        <v>-172910.78815747867</v>
      </c>
    </row>
    <row r="1639" spans="1:31">
      <c r="A1639" s="1">
        <v>1632</v>
      </c>
      <c r="B1639" s="176">
        <f>'T Revenue'!B1636-'Year 0'!G$8+'Year 0'!G$122</f>
        <v>4305.6019337088801</v>
      </c>
      <c r="C1639" s="176">
        <f>'T Revenue'!C1636-'Revenue Requirement'!C$4+'Revenue Requirement'!C$33</f>
        <v>258266.48990403558</v>
      </c>
      <c r="D1639" s="176">
        <f>'T Revenue'!D1636-'Revenue Requirement'!D$4+'Revenue Requirement'!D$33</f>
        <v>134218.53538988787</v>
      </c>
      <c r="E1639" s="176">
        <f>'T Revenue'!E1636-'Revenue Requirement'!E$4+'Revenue Requirement'!E$33</f>
        <v>132570.46964511811</v>
      </c>
      <c r="G1639" s="179" t="e">
        <f ca="1"/>
        <v>#NAME?</v>
      </c>
      <c r="H1639" s="179" t="e">
        <f ca="1"/>
        <v>#NAME?</v>
      </c>
      <c r="I1639" s="179" t="e">
        <f ca="1"/>
        <v>#NAME?</v>
      </c>
      <c r="J1639" s="179" t="e">
        <f ca="1"/>
        <v>#NAME?</v>
      </c>
      <c r="L1639" s="175">
        <f>NR_to_Cash!C$9</f>
        <v>-54723.468549817509</v>
      </c>
      <c r="M1639" s="175">
        <f>NR_to_Cash!D$9</f>
        <v>-177401.26576231886</v>
      </c>
      <c r="N1639" s="175">
        <f>NR_to_Cash!E$9</f>
        <v>-150226.47815209487</v>
      </c>
      <c r="O1639" s="175">
        <f>NR_to_Cash!F$9</f>
        <v>-172910.78815747867</v>
      </c>
      <c r="Q1639" s="1">
        <v>1632</v>
      </c>
      <c r="R1639" s="176">
        <v>4305.6019337088801</v>
      </c>
      <c r="S1639" s="176">
        <v>258266.48990403558</v>
      </c>
      <c r="T1639" s="176">
        <v>134218.53538988787</v>
      </c>
      <c r="U1639" s="176">
        <v>132570.46964511811</v>
      </c>
      <c r="V1639" s="2"/>
      <c r="W1639" s="176">
        <v>-33632.65981921053</v>
      </c>
      <c r="X1639" s="176">
        <v>-23197.785203956068</v>
      </c>
      <c r="Y1639" s="176">
        <v>-42942.359769358533</v>
      </c>
      <c r="Z1639" s="176">
        <v>17617.403253749246</v>
      </c>
      <c r="AA1639" s="2"/>
      <c r="AB1639" s="175">
        <v>-54723.468549817509</v>
      </c>
      <c r="AC1639" s="175">
        <v>-177401.26576231886</v>
      </c>
      <c r="AD1639" s="175">
        <v>-150226.47815209487</v>
      </c>
      <c r="AE1639" s="175">
        <v>-172910.78815747867</v>
      </c>
    </row>
    <row r="1640" spans="1:31">
      <c r="A1640" s="1">
        <v>1633</v>
      </c>
      <c r="B1640" s="176">
        <f>'T Revenue'!B1637-'Year 0'!G$8+'Year 0'!G$122</f>
        <v>2349.9150200739969</v>
      </c>
      <c r="C1640" s="176">
        <f>'T Revenue'!C1637-'Revenue Requirement'!C$4+'Revenue Requirement'!C$33</f>
        <v>217185.82442363095</v>
      </c>
      <c r="D1640" s="176">
        <f>'T Revenue'!D1637-'Revenue Requirement'!D$4+'Revenue Requirement'!D$33</f>
        <v>166133.87080065487</v>
      </c>
      <c r="E1640" s="176">
        <f>'T Revenue'!E1637-'Revenue Requirement'!E$4+'Revenue Requirement'!E$33</f>
        <v>150338.24996073125</v>
      </c>
      <c r="G1640" s="179" t="e">
        <f ca="1"/>
        <v>#NAME?</v>
      </c>
      <c r="H1640" s="179" t="e">
        <f ca="1"/>
        <v>#NAME?</v>
      </c>
      <c r="I1640" s="179" t="e">
        <f ca="1"/>
        <v>#NAME?</v>
      </c>
      <c r="J1640" s="179" t="e">
        <f ca="1"/>
        <v>#NAME?</v>
      </c>
      <c r="L1640" s="175">
        <f>NR_to_Cash!C$9</f>
        <v>-54723.468549817509</v>
      </c>
      <c r="M1640" s="175">
        <f>NR_to_Cash!D$9</f>
        <v>-177401.26576231886</v>
      </c>
      <c r="N1640" s="175">
        <f>NR_to_Cash!E$9</f>
        <v>-150226.47815209487</v>
      </c>
      <c r="O1640" s="175">
        <f>NR_to_Cash!F$9</f>
        <v>-172910.78815747867</v>
      </c>
      <c r="Q1640" s="1">
        <v>1633</v>
      </c>
      <c r="R1640" s="176">
        <v>2349.9150200739969</v>
      </c>
      <c r="S1640" s="176">
        <v>217185.82442363095</v>
      </c>
      <c r="T1640" s="176">
        <v>166133.87080065487</v>
      </c>
      <c r="U1640" s="176">
        <v>150338.24996073125</v>
      </c>
      <c r="V1640" s="2"/>
      <c r="W1640" s="176">
        <v>-11546.079387450824</v>
      </c>
      <c r="X1640" s="176">
        <v>-41128.359256940195</v>
      </c>
      <c r="Y1640" s="176">
        <v>8176.6414229951333</v>
      </c>
      <c r="Z1640" s="176">
        <v>-16717.613286359468</v>
      </c>
      <c r="AA1640" s="2"/>
      <c r="AB1640" s="175">
        <v>-54723.468549817509</v>
      </c>
      <c r="AC1640" s="175">
        <v>-177401.26576231886</v>
      </c>
      <c r="AD1640" s="175">
        <v>-150226.47815209487</v>
      </c>
      <c r="AE1640" s="175">
        <v>-172910.78815747867</v>
      </c>
    </row>
    <row r="1641" spans="1:31">
      <c r="A1641" s="1">
        <v>1634</v>
      </c>
      <c r="B1641" s="176">
        <f>'T Revenue'!B1638-'Year 0'!G$8+'Year 0'!G$122</f>
        <v>-14535.286647259723</v>
      </c>
      <c r="C1641" s="176">
        <f>'T Revenue'!C1638-'Revenue Requirement'!C$4+'Revenue Requirement'!C$33</f>
        <v>192844.97450305521</v>
      </c>
      <c r="D1641" s="176">
        <f>'T Revenue'!D1638-'Revenue Requirement'!D$4+'Revenue Requirement'!D$33</f>
        <v>143428.77328052628</v>
      </c>
      <c r="E1641" s="176">
        <f>'T Revenue'!E1638-'Revenue Requirement'!E$4+'Revenue Requirement'!E$33</f>
        <v>100981.61892358377</v>
      </c>
      <c r="G1641" s="179" t="e">
        <f ca="1"/>
        <v>#NAME?</v>
      </c>
      <c r="H1641" s="179" t="e">
        <f ca="1"/>
        <v>#NAME?</v>
      </c>
      <c r="I1641" s="179" t="e">
        <f ca="1"/>
        <v>#NAME?</v>
      </c>
      <c r="J1641" s="179" t="e">
        <f ca="1"/>
        <v>#NAME?</v>
      </c>
      <c r="L1641" s="175">
        <f>NR_to_Cash!C$9</f>
        <v>-54723.468549817509</v>
      </c>
      <c r="M1641" s="175">
        <f>NR_to_Cash!D$9</f>
        <v>-177401.26576231886</v>
      </c>
      <c r="N1641" s="175">
        <f>NR_to_Cash!E$9</f>
        <v>-150226.47815209487</v>
      </c>
      <c r="O1641" s="175">
        <f>NR_to_Cash!F$9</f>
        <v>-172910.78815747867</v>
      </c>
      <c r="Q1641" s="1">
        <v>1634</v>
      </c>
      <c r="R1641" s="176">
        <v>-14535.286647259723</v>
      </c>
      <c r="S1641" s="176">
        <v>192844.97450305521</v>
      </c>
      <c r="T1641" s="176">
        <v>143428.77328052628</v>
      </c>
      <c r="U1641" s="176">
        <v>100981.61892358377</v>
      </c>
      <c r="V1641" s="2"/>
      <c r="W1641" s="176">
        <v>-2988.6171157495119</v>
      </c>
      <c r="X1641" s="176">
        <v>-11036.459262042772</v>
      </c>
      <c r="Y1641" s="176">
        <v>-1441.497081367299</v>
      </c>
      <c r="Z1641" s="176">
        <v>-48770.281440994935</v>
      </c>
      <c r="AA1641" s="2"/>
      <c r="AB1641" s="175">
        <v>-54723.468549817509</v>
      </c>
      <c r="AC1641" s="175">
        <v>-177401.26576231886</v>
      </c>
      <c r="AD1641" s="175">
        <v>-150226.47815209487</v>
      </c>
      <c r="AE1641" s="175">
        <v>-172910.78815747867</v>
      </c>
    </row>
    <row r="1642" spans="1:31">
      <c r="A1642" s="1">
        <v>1635</v>
      </c>
      <c r="B1642" s="176">
        <f>'T Revenue'!B1639-'Year 0'!G$8+'Year 0'!G$122</f>
        <v>-19859.042834198568</v>
      </c>
      <c r="C1642" s="176">
        <f>'T Revenue'!C1639-'Revenue Requirement'!C$4+'Revenue Requirement'!C$33</f>
        <v>233231.46223655832</v>
      </c>
      <c r="D1642" s="176">
        <f>'T Revenue'!D1639-'Revenue Requirement'!D$4+'Revenue Requirement'!D$33</f>
        <v>124161.75433485047</v>
      </c>
      <c r="E1642" s="176">
        <f>'T Revenue'!E1639-'Revenue Requirement'!E$4+'Revenue Requirement'!E$33</f>
        <v>90550.63932508626</v>
      </c>
      <c r="G1642" s="179" t="e">
        <f ca="1"/>
        <v>#NAME?</v>
      </c>
      <c r="H1642" s="179" t="e">
        <f ca="1"/>
        <v>#NAME?</v>
      </c>
      <c r="I1642" s="179" t="e">
        <f ca="1"/>
        <v>#NAME?</v>
      </c>
      <c r="J1642" s="179" t="e">
        <f ca="1"/>
        <v>#NAME?</v>
      </c>
      <c r="L1642" s="175">
        <f>NR_to_Cash!C$9</f>
        <v>-54723.468549817509</v>
      </c>
      <c r="M1642" s="175">
        <f>NR_to_Cash!D$9</f>
        <v>-177401.26576231886</v>
      </c>
      <c r="N1642" s="175">
        <f>NR_to_Cash!E$9</f>
        <v>-150226.47815209487</v>
      </c>
      <c r="O1642" s="175">
        <f>NR_to_Cash!F$9</f>
        <v>-172910.78815747867</v>
      </c>
      <c r="Q1642" s="1">
        <v>1635</v>
      </c>
      <c r="R1642" s="176">
        <v>-19859.042834198568</v>
      </c>
      <c r="S1642" s="176">
        <v>233231.46223655832</v>
      </c>
      <c r="T1642" s="176">
        <v>124161.75433485047</v>
      </c>
      <c r="U1642" s="176">
        <v>90550.63932508626</v>
      </c>
      <c r="V1642" s="2"/>
      <c r="W1642" s="176">
        <v>-29041.445471246145</v>
      </c>
      <c r="X1642" s="176">
        <v>-37503.550779086072</v>
      </c>
      <c r="Y1642" s="176">
        <v>-28712.282335855067</v>
      </c>
      <c r="Z1642" s="176">
        <v>-15368.025239366805</v>
      </c>
      <c r="AA1642" s="2"/>
      <c r="AB1642" s="175">
        <v>-54723.468549817509</v>
      </c>
      <c r="AC1642" s="175">
        <v>-177401.26576231886</v>
      </c>
      <c r="AD1642" s="175">
        <v>-150226.47815209487</v>
      </c>
      <c r="AE1642" s="175">
        <v>-172910.78815747867</v>
      </c>
    </row>
    <row r="1643" spans="1:31">
      <c r="A1643" s="1">
        <v>1636</v>
      </c>
      <c r="B1643" s="176">
        <f>'T Revenue'!B1640-'Year 0'!G$8+'Year 0'!G$122</f>
        <v>-7162.03410236747</v>
      </c>
      <c r="C1643" s="176">
        <f>'T Revenue'!C1640-'Revenue Requirement'!C$4+'Revenue Requirement'!C$33</f>
        <v>201835.88710572384</v>
      </c>
      <c r="D1643" s="176">
        <f>'T Revenue'!D1640-'Revenue Requirement'!D$4+'Revenue Requirement'!D$33</f>
        <v>166329.64426791528</v>
      </c>
      <c r="E1643" s="176">
        <f>'T Revenue'!E1640-'Revenue Requirement'!E$4+'Revenue Requirement'!E$33</f>
        <v>99595.217521739891</v>
      </c>
      <c r="G1643" s="179" t="e">
        <f ca="1"/>
        <v>#NAME?</v>
      </c>
      <c r="H1643" s="179" t="e">
        <f ca="1"/>
        <v>#NAME?</v>
      </c>
      <c r="I1643" s="179" t="e">
        <f ca="1"/>
        <v>#NAME?</v>
      </c>
      <c r="J1643" s="179" t="e">
        <f ca="1"/>
        <v>#NAME?</v>
      </c>
      <c r="L1643" s="175">
        <f>NR_to_Cash!C$9</f>
        <v>-54723.468549817509</v>
      </c>
      <c r="M1643" s="175">
        <f>NR_to_Cash!D$9</f>
        <v>-177401.26576231886</v>
      </c>
      <c r="N1643" s="175">
        <f>NR_to_Cash!E$9</f>
        <v>-150226.47815209487</v>
      </c>
      <c r="O1643" s="175">
        <f>NR_to_Cash!F$9</f>
        <v>-172910.78815747867</v>
      </c>
      <c r="Q1643" s="1">
        <v>1636</v>
      </c>
      <c r="R1643" s="176">
        <v>-7162.03410236747</v>
      </c>
      <c r="S1643" s="176">
        <v>201835.88710572384</v>
      </c>
      <c r="T1643" s="176">
        <v>166329.64426791528</v>
      </c>
      <c r="U1643" s="176">
        <v>99595.217521739891</v>
      </c>
      <c r="V1643" s="2"/>
      <c r="W1643" s="176">
        <v>11780.679279271513</v>
      </c>
      <c r="X1643" s="176">
        <v>-59972.356454798253</v>
      </c>
      <c r="Y1643" s="176">
        <v>-1531.1353010551538</v>
      </c>
      <c r="Z1643" s="176">
        <v>12288.245548281586</v>
      </c>
      <c r="AA1643" s="2"/>
      <c r="AB1643" s="175">
        <v>-54723.468549817509</v>
      </c>
      <c r="AC1643" s="175">
        <v>-177401.26576231886</v>
      </c>
      <c r="AD1643" s="175">
        <v>-150226.47815209487</v>
      </c>
      <c r="AE1643" s="175">
        <v>-172910.78815747867</v>
      </c>
    </row>
    <row r="1644" spans="1:31">
      <c r="A1644" s="1">
        <v>1637</v>
      </c>
      <c r="B1644" s="176">
        <f>'T Revenue'!B1641-'Year 0'!G$8+'Year 0'!G$122</f>
        <v>-11226.609965080628</v>
      </c>
      <c r="C1644" s="176">
        <f>'T Revenue'!C1641-'Revenue Requirement'!C$4+'Revenue Requirement'!C$33</f>
        <v>185657.42990256567</v>
      </c>
      <c r="D1644" s="176">
        <f>'T Revenue'!D1641-'Revenue Requirement'!D$4+'Revenue Requirement'!D$33</f>
        <v>133774.96168202395</v>
      </c>
      <c r="E1644" s="176">
        <f>'T Revenue'!E1641-'Revenue Requirement'!E$4+'Revenue Requirement'!E$33</f>
        <v>34293.618735426804</v>
      </c>
      <c r="G1644" s="179" t="e">
        <f ca="1"/>
        <v>#NAME?</v>
      </c>
      <c r="H1644" s="179" t="e">
        <f ca="1"/>
        <v>#NAME?</v>
      </c>
      <c r="I1644" s="179" t="e">
        <f ca="1"/>
        <v>#NAME?</v>
      </c>
      <c r="J1644" s="179" t="e">
        <f ca="1"/>
        <v>#NAME?</v>
      </c>
      <c r="L1644" s="175">
        <f>NR_to_Cash!C$9</f>
        <v>-54723.468549817509</v>
      </c>
      <c r="M1644" s="175">
        <f>NR_to_Cash!D$9</f>
        <v>-177401.26576231886</v>
      </c>
      <c r="N1644" s="175">
        <f>NR_to_Cash!E$9</f>
        <v>-150226.47815209487</v>
      </c>
      <c r="O1644" s="175">
        <f>NR_to_Cash!F$9</f>
        <v>-172910.78815747867</v>
      </c>
      <c r="Q1644" s="1">
        <v>1637</v>
      </c>
      <c r="R1644" s="176">
        <v>-11226.609965080628</v>
      </c>
      <c r="S1644" s="176">
        <v>185657.42990256567</v>
      </c>
      <c r="T1644" s="176">
        <v>133774.96168202395</v>
      </c>
      <c r="U1644" s="176">
        <v>34293.618735426804</v>
      </c>
      <c r="V1644" s="2"/>
      <c r="W1644" s="176">
        <v>-33459.037216368248</v>
      </c>
      <c r="X1644" s="176">
        <v>8597.5362045443617</v>
      </c>
      <c r="Y1644" s="176">
        <v>-18919.559233664535</v>
      </c>
      <c r="Z1644" s="176">
        <v>-39530.456542220199</v>
      </c>
      <c r="AA1644" s="2"/>
      <c r="AB1644" s="175">
        <v>-54723.468549817509</v>
      </c>
      <c r="AC1644" s="175">
        <v>-177401.26576231886</v>
      </c>
      <c r="AD1644" s="175">
        <v>-150226.47815209487</v>
      </c>
      <c r="AE1644" s="175">
        <v>-172910.78815747867</v>
      </c>
    </row>
    <row r="1645" spans="1:31">
      <c r="A1645" s="1">
        <v>1638</v>
      </c>
      <c r="B1645" s="176">
        <f>'T Revenue'!B1642-'Year 0'!G$8+'Year 0'!G$122</f>
        <v>-16103.410962156253</v>
      </c>
      <c r="C1645" s="176">
        <f>'T Revenue'!C1642-'Revenue Requirement'!C$4+'Revenue Requirement'!C$33</f>
        <v>207975.24379507266</v>
      </c>
      <c r="D1645" s="176">
        <f>'T Revenue'!D1642-'Revenue Requirement'!D$4+'Revenue Requirement'!D$33</f>
        <v>126798.37601618608</v>
      </c>
      <c r="E1645" s="176">
        <f>'T Revenue'!E1642-'Revenue Requirement'!E$4+'Revenue Requirement'!E$33</f>
        <v>65783.937579141464</v>
      </c>
      <c r="G1645" s="179" t="e">
        <f ca="1"/>
        <v>#NAME?</v>
      </c>
      <c r="H1645" s="179" t="e">
        <f ca="1"/>
        <v>#NAME?</v>
      </c>
      <c r="I1645" s="179" t="e">
        <f ca="1"/>
        <v>#NAME?</v>
      </c>
      <c r="J1645" s="179" t="e">
        <f ca="1"/>
        <v>#NAME?</v>
      </c>
      <c r="L1645" s="175">
        <f>NR_to_Cash!C$9</f>
        <v>-54723.468549817509</v>
      </c>
      <c r="M1645" s="175">
        <f>NR_to_Cash!D$9</f>
        <v>-177401.26576231886</v>
      </c>
      <c r="N1645" s="175">
        <f>NR_to_Cash!E$9</f>
        <v>-150226.47815209487</v>
      </c>
      <c r="O1645" s="175">
        <f>NR_to_Cash!F$9</f>
        <v>-172910.78815747867</v>
      </c>
      <c r="Q1645" s="1">
        <v>1638</v>
      </c>
      <c r="R1645" s="176">
        <v>-16103.410962156253</v>
      </c>
      <c r="S1645" s="176">
        <v>207975.24379507266</v>
      </c>
      <c r="T1645" s="176">
        <v>126798.37601618608</v>
      </c>
      <c r="U1645" s="176">
        <v>65783.937579141464</v>
      </c>
      <c r="V1645" s="2"/>
      <c r="W1645" s="176">
        <v>-28551.703812647378</v>
      </c>
      <c r="X1645" s="176">
        <v>-30239.75731714326</v>
      </c>
      <c r="Y1645" s="176">
        <v>-32954.631694946904</v>
      </c>
      <c r="Z1645" s="176">
        <v>-22571.081910006469</v>
      </c>
      <c r="AA1645" s="2"/>
      <c r="AB1645" s="175">
        <v>-54723.468549817509</v>
      </c>
      <c r="AC1645" s="175">
        <v>-177401.26576231886</v>
      </c>
      <c r="AD1645" s="175">
        <v>-150226.47815209487</v>
      </c>
      <c r="AE1645" s="175">
        <v>-172910.78815747867</v>
      </c>
    </row>
    <row r="1646" spans="1:31">
      <c r="A1646" s="1">
        <v>1639</v>
      </c>
      <c r="B1646" s="176">
        <f>'T Revenue'!B1643-'Year 0'!G$8+'Year 0'!G$122</f>
        <v>14833.168816569261</v>
      </c>
      <c r="C1646" s="176">
        <f>'T Revenue'!C1643-'Revenue Requirement'!C$4+'Revenue Requirement'!C$33</f>
        <v>238112.46680036886</v>
      </c>
      <c r="D1646" s="176">
        <f>'T Revenue'!D1643-'Revenue Requirement'!D$4+'Revenue Requirement'!D$33</f>
        <v>178853.9952476637</v>
      </c>
      <c r="E1646" s="176">
        <f>'T Revenue'!E1643-'Revenue Requirement'!E$4+'Revenue Requirement'!E$33</f>
        <v>172644.27722166618</v>
      </c>
      <c r="G1646" s="179" t="e">
        <f ca="1"/>
        <v>#NAME?</v>
      </c>
      <c r="H1646" s="179" t="e">
        <f ca="1"/>
        <v>#NAME?</v>
      </c>
      <c r="I1646" s="179" t="e">
        <f ca="1"/>
        <v>#NAME?</v>
      </c>
      <c r="J1646" s="179" t="e">
        <f ca="1"/>
        <v>#NAME?</v>
      </c>
      <c r="L1646" s="175">
        <f>NR_to_Cash!C$9</f>
        <v>-54723.468549817509</v>
      </c>
      <c r="M1646" s="175">
        <f>NR_to_Cash!D$9</f>
        <v>-177401.26576231886</v>
      </c>
      <c r="N1646" s="175">
        <f>NR_to_Cash!E$9</f>
        <v>-150226.47815209487</v>
      </c>
      <c r="O1646" s="175">
        <f>NR_to_Cash!F$9</f>
        <v>-172910.78815747867</v>
      </c>
      <c r="Q1646" s="1">
        <v>1639</v>
      </c>
      <c r="R1646" s="176">
        <v>14833.168816569261</v>
      </c>
      <c r="S1646" s="176">
        <v>238112.46680036886</v>
      </c>
      <c r="T1646" s="176">
        <v>178853.9952476637</v>
      </c>
      <c r="U1646" s="176">
        <v>172644.27722166618</v>
      </c>
      <c r="V1646" s="2"/>
      <c r="W1646" s="176">
        <v>-6022.8596924843732</v>
      </c>
      <c r="X1646" s="176">
        <v>6032.8944017135072</v>
      </c>
      <c r="Y1646" s="176">
        <v>-7449.003724864684</v>
      </c>
      <c r="Z1646" s="176">
        <v>441.99302081787027</v>
      </c>
      <c r="AA1646" s="2"/>
      <c r="AB1646" s="175">
        <v>-54723.468549817509</v>
      </c>
      <c r="AC1646" s="175">
        <v>-177401.26576231886</v>
      </c>
      <c r="AD1646" s="175">
        <v>-150226.47815209487</v>
      </c>
      <c r="AE1646" s="175">
        <v>-172910.78815747867</v>
      </c>
    </row>
    <row r="1647" spans="1:31">
      <c r="A1647" s="1">
        <v>1640</v>
      </c>
      <c r="B1647" s="176">
        <f>'T Revenue'!B1644-'Year 0'!G$8+'Year 0'!G$122</f>
        <v>10278.847986625042</v>
      </c>
      <c r="C1647" s="176">
        <f>'T Revenue'!C1644-'Revenue Requirement'!C$4+'Revenue Requirement'!C$33</f>
        <v>235337.52286434337</v>
      </c>
      <c r="D1647" s="176">
        <f>'T Revenue'!D1644-'Revenue Requirement'!D$4+'Revenue Requirement'!D$33</f>
        <v>142190.14337258902</v>
      </c>
      <c r="E1647" s="176">
        <f>'T Revenue'!E1644-'Revenue Requirement'!E$4+'Revenue Requirement'!E$33</f>
        <v>102630.6698288992</v>
      </c>
      <c r="G1647" s="179" t="e">
        <f ca="1"/>
        <v>#NAME?</v>
      </c>
      <c r="H1647" s="179" t="e">
        <f ca="1"/>
        <v>#NAME?</v>
      </c>
      <c r="I1647" s="179" t="e">
        <f ca="1"/>
        <v>#NAME?</v>
      </c>
      <c r="J1647" s="179" t="e">
        <f ca="1"/>
        <v>#NAME?</v>
      </c>
      <c r="L1647" s="175">
        <f>NR_to_Cash!C$9</f>
        <v>-54723.468549817509</v>
      </c>
      <c r="M1647" s="175">
        <f>NR_to_Cash!D$9</f>
        <v>-177401.26576231886</v>
      </c>
      <c r="N1647" s="175">
        <f>NR_to_Cash!E$9</f>
        <v>-150226.47815209487</v>
      </c>
      <c r="O1647" s="175">
        <f>NR_to_Cash!F$9</f>
        <v>-172910.78815747867</v>
      </c>
      <c r="Q1647" s="1">
        <v>1640</v>
      </c>
      <c r="R1647" s="176">
        <v>10278.847986625042</v>
      </c>
      <c r="S1647" s="176">
        <v>235337.52286434337</v>
      </c>
      <c r="T1647" s="176">
        <v>142190.14337258902</v>
      </c>
      <c r="U1647" s="176">
        <v>102630.6698288992</v>
      </c>
      <c r="V1647" s="2"/>
      <c r="W1647" s="176">
        <v>-28123.292658011429</v>
      </c>
      <c r="X1647" s="176">
        <v>-22453.690844665049</v>
      </c>
      <c r="Y1647" s="176">
        <v>-24047.412677914836</v>
      </c>
      <c r="Z1647" s="176">
        <v>-52774.685689674923</v>
      </c>
      <c r="AA1647" s="2"/>
      <c r="AB1647" s="175">
        <v>-54723.468549817509</v>
      </c>
      <c r="AC1647" s="175">
        <v>-177401.26576231886</v>
      </c>
      <c r="AD1647" s="175">
        <v>-150226.47815209487</v>
      </c>
      <c r="AE1647" s="175">
        <v>-172910.78815747867</v>
      </c>
    </row>
    <row r="1648" spans="1:31">
      <c r="A1648" s="1">
        <v>1641</v>
      </c>
      <c r="B1648" s="176">
        <f>'T Revenue'!B1645-'Year 0'!G$8+'Year 0'!G$122</f>
        <v>-22956.338600087445</v>
      </c>
      <c r="C1648" s="176">
        <f>'T Revenue'!C1645-'Revenue Requirement'!C$4+'Revenue Requirement'!C$33</f>
        <v>204064.36420114851</v>
      </c>
      <c r="D1648" s="176">
        <f>'T Revenue'!D1645-'Revenue Requirement'!D$4+'Revenue Requirement'!D$33</f>
        <v>116356.97129256465</v>
      </c>
      <c r="E1648" s="176">
        <f>'T Revenue'!E1645-'Revenue Requirement'!E$4+'Revenue Requirement'!E$33</f>
        <v>54409.539587283507</v>
      </c>
      <c r="G1648" s="179" t="e">
        <f ca="1"/>
        <v>#NAME?</v>
      </c>
      <c r="H1648" s="179" t="e">
        <f ca="1"/>
        <v>#NAME?</v>
      </c>
      <c r="I1648" s="179" t="e">
        <f ca="1"/>
        <v>#NAME?</v>
      </c>
      <c r="J1648" s="179" t="e">
        <f ca="1"/>
        <v>#NAME?</v>
      </c>
      <c r="L1648" s="175">
        <f>NR_to_Cash!C$9</f>
        <v>-54723.468549817509</v>
      </c>
      <c r="M1648" s="175">
        <f>NR_to_Cash!D$9</f>
        <v>-177401.26576231886</v>
      </c>
      <c r="N1648" s="175">
        <f>NR_to_Cash!E$9</f>
        <v>-150226.47815209487</v>
      </c>
      <c r="O1648" s="175">
        <f>NR_to_Cash!F$9</f>
        <v>-172910.78815747867</v>
      </c>
      <c r="Q1648" s="1">
        <v>1641</v>
      </c>
      <c r="R1648" s="176">
        <v>-22956.338600087445</v>
      </c>
      <c r="S1648" s="176">
        <v>204064.36420114851</v>
      </c>
      <c r="T1648" s="176">
        <v>116356.97129256465</v>
      </c>
      <c r="U1648" s="176">
        <v>54409.539587283507</v>
      </c>
      <c r="V1648" s="2"/>
      <c r="W1648" s="176">
        <v>18458.46114892629</v>
      </c>
      <c r="X1648" s="176">
        <v>-27094.888401763048</v>
      </c>
      <c r="Y1648" s="176">
        <v>-1919.536178345792</v>
      </c>
      <c r="Z1648" s="176">
        <v>21593.135036469903</v>
      </c>
      <c r="AA1648" s="2"/>
      <c r="AB1648" s="175">
        <v>-54723.468549817509</v>
      </c>
      <c r="AC1648" s="175">
        <v>-177401.26576231886</v>
      </c>
      <c r="AD1648" s="175">
        <v>-150226.47815209487</v>
      </c>
      <c r="AE1648" s="175">
        <v>-172910.78815747867</v>
      </c>
    </row>
    <row r="1649" spans="1:31">
      <c r="A1649" s="1">
        <v>1642</v>
      </c>
      <c r="B1649" s="176">
        <f>'T Revenue'!B1646-'Year 0'!G$8+'Year 0'!G$122</f>
        <v>17662.54927936499</v>
      </c>
      <c r="C1649" s="176">
        <f>'T Revenue'!C1646-'Revenue Requirement'!C$4+'Revenue Requirement'!C$33</f>
        <v>239831.84740271466</v>
      </c>
      <c r="D1649" s="176">
        <f>'T Revenue'!D1646-'Revenue Requirement'!D$4+'Revenue Requirement'!D$33</f>
        <v>135428.89128190349</v>
      </c>
      <c r="E1649" s="176">
        <f>'T Revenue'!E1646-'Revenue Requirement'!E$4+'Revenue Requirement'!E$33</f>
        <v>165294.86052491632</v>
      </c>
      <c r="G1649" s="179" t="e">
        <f ca="1"/>
        <v>#NAME?</v>
      </c>
      <c r="H1649" s="179" t="e">
        <f ca="1"/>
        <v>#NAME?</v>
      </c>
      <c r="I1649" s="179" t="e">
        <f ca="1"/>
        <v>#NAME?</v>
      </c>
      <c r="J1649" s="179" t="e">
        <f ca="1"/>
        <v>#NAME?</v>
      </c>
      <c r="L1649" s="175">
        <f>NR_to_Cash!C$9</f>
        <v>-54723.468549817509</v>
      </c>
      <c r="M1649" s="175">
        <f>NR_to_Cash!D$9</f>
        <v>-177401.26576231886</v>
      </c>
      <c r="N1649" s="175">
        <f>NR_to_Cash!E$9</f>
        <v>-150226.47815209487</v>
      </c>
      <c r="O1649" s="175">
        <f>NR_to_Cash!F$9</f>
        <v>-172910.78815747867</v>
      </c>
      <c r="Q1649" s="1">
        <v>1642</v>
      </c>
      <c r="R1649" s="176">
        <v>17662.54927936499</v>
      </c>
      <c r="S1649" s="176">
        <v>239831.84740271466</v>
      </c>
      <c r="T1649" s="176">
        <v>135428.89128190349</v>
      </c>
      <c r="U1649" s="176">
        <v>165294.86052491632</v>
      </c>
      <c r="V1649" s="2"/>
      <c r="W1649" s="176">
        <v>-10063.091145241749</v>
      </c>
      <c r="X1649" s="176">
        <v>-11050.185793820303</v>
      </c>
      <c r="Y1649" s="176">
        <v>-9916.6564088135492</v>
      </c>
      <c r="Z1649" s="176">
        <v>7965.6737032944802</v>
      </c>
      <c r="AA1649" s="2"/>
      <c r="AB1649" s="175">
        <v>-54723.468549817509</v>
      </c>
      <c r="AC1649" s="175">
        <v>-177401.26576231886</v>
      </c>
      <c r="AD1649" s="175">
        <v>-150226.47815209487</v>
      </c>
      <c r="AE1649" s="175">
        <v>-172910.78815747867</v>
      </c>
    </row>
    <row r="1650" spans="1:31">
      <c r="A1650" s="1">
        <v>1643</v>
      </c>
      <c r="B1650" s="176">
        <f>'T Revenue'!B1647-'Year 0'!G$8+'Year 0'!G$122</f>
        <v>25149.033819987206</v>
      </c>
      <c r="C1650" s="176">
        <f>'T Revenue'!C1647-'Revenue Requirement'!C$4+'Revenue Requirement'!C$33</f>
        <v>267158.52248733537</v>
      </c>
      <c r="D1650" s="176">
        <f>'T Revenue'!D1647-'Revenue Requirement'!D$4+'Revenue Requirement'!D$33</f>
        <v>182818.77907307004</v>
      </c>
      <c r="E1650" s="176">
        <f>'T Revenue'!E1647-'Revenue Requirement'!E$4+'Revenue Requirement'!E$33</f>
        <v>175519.4655177074</v>
      </c>
      <c r="G1650" s="179" t="e">
        <f ca="1"/>
        <v>#NAME?</v>
      </c>
      <c r="H1650" s="179" t="e">
        <f ca="1"/>
        <v>#NAME?</v>
      </c>
      <c r="I1650" s="179" t="e">
        <f ca="1"/>
        <v>#NAME?</v>
      </c>
      <c r="J1650" s="179" t="e">
        <f ca="1"/>
        <v>#NAME?</v>
      </c>
      <c r="L1650" s="175">
        <f>NR_to_Cash!C$9</f>
        <v>-54723.468549817509</v>
      </c>
      <c r="M1650" s="175">
        <f>NR_to_Cash!D$9</f>
        <v>-177401.26576231886</v>
      </c>
      <c r="N1650" s="175">
        <f>NR_to_Cash!E$9</f>
        <v>-150226.47815209487</v>
      </c>
      <c r="O1650" s="175">
        <f>NR_to_Cash!F$9</f>
        <v>-172910.78815747867</v>
      </c>
      <c r="Q1650" s="1">
        <v>1643</v>
      </c>
      <c r="R1650" s="176">
        <v>25149.033819987206</v>
      </c>
      <c r="S1650" s="176">
        <v>267158.52248733537</v>
      </c>
      <c r="T1650" s="176">
        <v>182818.77907307004</v>
      </c>
      <c r="U1650" s="176">
        <v>175519.4655177074</v>
      </c>
      <c r="V1650" s="2"/>
      <c r="W1650" s="176">
        <v>-72035.515153255546</v>
      </c>
      <c r="X1650" s="176">
        <v>18370.390660188394</v>
      </c>
      <c r="Y1650" s="176">
        <v>-6652.6816715968307</v>
      </c>
      <c r="Z1650" s="176">
        <v>-5683.8176453581546</v>
      </c>
      <c r="AA1650" s="2"/>
      <c r="AB1650" s="175">
        <v>-54723.468549817509</v>
      </c>
      <c r="AC1650" s="175">
        <v>-177401.26576231886</v>
      </c>
      <c r="AD1650" s="175">
        <v>-150226.47815209487</v>
      </c>
      <c r="AE1650" s="175">
        <v>-172910.78815747867</v>
      </c>
    </row>
    <row r="1651" spans="1:31">
      <c r="A1651" s="1">
        <v>1644</v>
      </c>
      <c r="B1651" s="176">
        <f>'T Revenue'!B1648-'Year 0'!G$8+'Year 0'!G$122</f>
        <v>-10075.298829448177</v>
      </c>
      <c r="C1651" s="176">
        <f>'T Revenue'!C1648-'Revenue Requirement'!C$4+'Revenue Requirement'!C$33</f>
        <v>231397.42720590625</v>
      </c>
      <c r="D1651" s="176">
        <f>'T Revenue'!D1648-'Revenue Requirement'!D$4+'Revenue Requirement'!D$33</f>
        <v>116980.39125623717</v>
      </c>
      <c r="E1651" s="176">
        <f>'T Revenue'!E1648-'Revenue Requirement'!E$4+'Revenue Requirement'!E$33</f>
        <v>111217.98800502717</v>
      </c>
      <c r="G1651" s="179" t="e">
        <f ca="1"/>
        <v>#NAME?</v>
      </c>
      <c r="H1651" s="179" t="e">
        <f ca="1"/>
        <v>#NAME?</v>
      </c>
      <c r="I1651" s="179" t="e">
        <f ca="1"/>
        <v>#NAME?</v>
      </c>
      <c r="J1651" s="179" t="e">
        <f ca="1"/>
        <v>#NAME?</v>
      </c>
      <c r="L1651" s="175">
        <f>NR_to_Cash!C$9</f>
        <v>-54723.468549817509</v>
      </c>
      <c r="M1651" s="175">
        <f>NR_to_Cash!D$9</f>
        <v>-177401.26576231886</v>
      </c>
      <c r="N1651" s="175">
        <f>NR_to_Cash!E$9</f>
        <v>-150226.47815209487</v>
      </c>
      <c r="O1651" s="175">
        <f>NR_to_Cash!F$9</f>
        <v>-172910.78815747867</v>
      </c>
      <c r="Q1651" s="1">
        <v>1644</v>
      </c>
      <c r="R1651" s="176">
        <v>-10075.298829448177</v>
      </c>
      <c r="S1651" s="176">
        <v>231397.42720590625</v>
      </c>
      <c r="T1651" s="176">
        <v>116980.39125623717</v>
      </c>
      <c r="U1651" s="176">
        <v>111217.98800502717</v>
      </c>
      <c r="V1651" s="2"/>
      <c r="W1651" s="176">
        <v>-31141.785295910435</v>
      </c>
      <c r="X1651" s="176">
        <v>-24476.807423707098</v>
      </c>
      <c r="Y1651" s="176">
        <v>-34517.538258448476</v>
      </c>
      <c r="Z1651" s="176">
        <v>-20836.98716941243</v>
      </c>
      <c r="AA1651" s="2"/>
      <c r="AB1651" s="175">
        <v>-54723.468549817509</v>
      </c>
      <c r="AC1651" s="175">
        <v>-177401.26576231886</v>
      </c>
      <c r="AD1651" s="175">
        <v>-150226.47815209487</v>
      </c>
      <c r="AE1651" s="175">
        <v>-172910.78815747867</v>
      </c>
    </row>
    <row r="1652" spans="1:31">
      <c r="A1652" s="1">
        <v>1645</v>
      </c>
      <c r="B1652" s="176">
        <f>'T Revenue'!B1649-'Year 0'!G$8+'Year 0'!G$122</f>
        <v>7235.5639137856197</v>
      </c>
      <c r="C1652" s="176">
        <f>'T Revenue'!C1649-'Revenue Requirement'!C$4+'Revenue Requirement'!C$33</f>
        <v>238198.36270413571</v>
      </c>
      <c r="D1652" s="176">
        <f>'T Revenue'!D1649-'Revenue Requirement'!D$4+'Revenue Requirement'!D$33</f>
        <v>168979.89514693758</v>
      </c>
      <c r="E1652" s="176">
        <f>'T Revenue'!E1649-'Revenue Requirement'!E$4+'Revenue Requirement'!E$33</f>
        <v>143692.14459603699</v>
      </c>
      <c r="G1652" s="179" t="e">
        <f ca="1"/>
        <v>#NAME?</v>
      </c>
      <c r="H1652" s="179" t="e">
        <f ca="1"/>
        <v>#NAME?</v>
      </c>
      <c r="I1652" s="179" t="e">
        <f ca="1"/>
        <v>#NAME?</v>
      </c>
      <c r="J1652" s="179" t="e">
        <f ca="1"/>
        <v>#NAME?</v>
      </c>
      <c r="L1652" s="175">
        <f>NR_to_Cash!C$9</f>
        <v>-54723.468549817509</v>
      </c>
      <c r="M1652" s="175">
        <f>NR_to_Cash!D$9</f>
        <v>-177401.26576231886</v>
      </c>
      <c r="N1652" s="175">
        <f>NR_to_Cash!E$9</f>
        <v>-150226.47815209487</v>
      </c>
      <c r="O1652" s="175">
        <f>NR_to_Cash!F$9</f>
        <v>-172910.78815747867</v>
      </c>
      <c r="Q1652" s="1">
        <v>1645</v>
      </c>
      <c r="R1652" s="176">
        <v>7235.5639137856197</v>
      </c>
      <c r="S1652" s="176">
        <v>238198.36270413571</v>
      </c>
      <c r="T1652" s="176">
        <v>168979.89514693758</v>
      </c>
      <c r="U1652" s="176">
        <v>143692.14459603699</v>
      </c>
      <c r="V1652" s="2"/>
      <c r="W1652" s="176">
        <v>-29704.14661101962</v>
      </c>
      <c r="X1652" s="176">
        <v>-27673.55595124024</v>
      </c>
      <c r="Y1652" s="176">
        <v>-4043.9016077900305</v>
      </c>
      <c r="Z1652" s="176">
        <v>24932.240278582787</v>
      </c>
      <c r="AA1652" s="2"/>
      <c r="AB1652" s="175">
        <v>-54723.468549817509</v>
      </c>
      <c r="AC1652" s="175">
        <v>-177401.26576231886</v>
      </c>
      <c r="AD1652" s="175">
        <v>-150226.47815209487</v>
      </c>
      <c r="AE1652" s="175">
        <v>-172910.78815747867</v>
      </c>
    </row>
    <row r="1653" spans="1:31">
      <c r="A1653" s="1">
        <v>1646</v>
      </c>
      <c r="B1653" s="176">
        <f>'T Revenue'!B1650-'Year 0'!G$8+'Year 0'!G$122</f>
        <v>-10874.451762325829</v>
      </c>
      <c r="C1653" s="176">
        <f>'T Revenue'!C1650-'Revenue Requirement'!C$4+'Revenue Requirement'!C$33</f>
        <v>243825.85569826653</v>
      </c>
      <c r="D1653" s="176">
        <f>'T Revenue'!D1650-'Revenue Requirement'!D$4+'Revenue Requirement'!D$33</f>
        <v>145934.31898472551</v>
      </c>
      <c r="E1653" s="176">
        <f>'T Revenue'!E1650-'Revenue Requirement'!E$4+'Revenue Requirement'!E$33</f>
        <v>120991.3837800764</v>
      </c>
      <c r="G1653" s="179" t="e">
        <f ca="1"/>
        <v>#NAME?</v>
      </c>
      <c r="H1653" s="179" t="e">
        <f ca="1"/>
        <v>#NAME?</v>
      </c>
      <c r="I1653" s="179" t="e">
        <f ca="1"/>
        <v>#NAME?</v>
      </c>
      <c r="J1653" s="179" t="e">
        <f ca="1"/>
        <v>#NAME?</v>
      </c>
      <c r="L1653" s="175">
        <f>NR_to_Cash!C$9</f>
        <v>-54723.468549817509</v>
      </c>
      <c r="M1653" s="175">
        <f>NR_to_Cash!D$9</f>
        <v>-177401.26576231886</v>
      </c>
      <c r="N1653" s="175">
        <f>NR_to_Cash!E$9</f>
        <v>-150226.47815209487</v>
      </c>
      <c r="O1653" s="175">
        <f>NR_to_Cash!F$9</f>
        <v>-172910.78815747867</v>
      </c>
      <c r="Q1653" s="1">
        <v>1646</v>
      </c>
      <c r="R1653" s="176">
        <v>-10874.451762325829</v>
      </c>
      <c r="S1653" s="176">
        <v>243825.85569826653</v>
      </c>
      <c r="T1653" s="176">
        <v>145934.31898472551</v>
      </c>
      <c r="U1653" s="176">
        <v>120991.3837800764</v>
      </c>
      <c r="V1653" s="2"/>
      <c r="W1653" s="176">
        <v>-66862.739804206882</v>
      </c>
      <c r="X1653" s="176">
        <v>-12008.633064796915</v>
      </c>
      <c r="Y1653" s="176">
        <v>1515.8623053759802</v>
      </c>
      <c r="Z1653" s="176">
        <v>205.19391648448072</v>
      </c>
      <c r="AA1653" s="2"/>
      <c r="AB1653" s="175">
        <v>-54723.468549817509</v>
      </c>
      <c r="AC1653" s="175">
        <v>-177401.26576231886</v>
      </c>
      <c r="AD1653" s="175">
        <v>-150226.47815209487</v>
      </c>
      <c r="AE1653" s="175">
        <v>-172910.78815747867</v>
      </c>
    </row>
    <row r="1654" spans="1:31">
      <c r="A1654" s="1">
        <v>1647</v>
      </c>
      <c r="B1654" s="176">
        <f>'T Revenue'!B1651-'Year 0'!G$8+'Year 0'!G$122</f>
        <v>5780.552085110452</v>
      </c>
      <c r="C1654" s="176">
        <f>'T Revenue'!C1651-'Revenue Requirement'!C$4+'Revenue Requirement'!C$33</f>
        <v>222498.29816420167</v>
      </c>
      <c r="D1654" s="176">
        <f>'T Revenue'!D1651-'Revenue Requirement'!D$4+'Revenue Requirement'!D$33</f>
        <v>124791.00453384151</v>
      </c>
      <c r="E1654" s="176">
        <f>'T Revenue'!E1651-'Revenue Requirement'!E$4+'Revenue Requirement'!E$33</f>
        <v>115624.71466735913</v>
      </c>
      <c r="G1654" s="179" t="e">
        <f ca="1"/>
        <v>#NAME?</v>
      </c>
      <c r="H1654" s="179" t="e">
        <f ca="1"/>
        <v>#NAME?</v>
      </c>
      <c r="I1654" s="179" t="e">
        <f ca="1"/>
        <v>#NAME?</v>
      </c>
      <c r="J1654" s="179" t="e">
        <f ca="1"/>
        <v>#NAME?</v>
      </c>
      <c r="L1654" s="175">
        <f>NR_to_Cash!C$9</f>
        <v>-54723.468549817509</v>
      </c>
      <c r="M1654" s="175">
        <f>NR_to_Cash!D$9</f>
        <v>-177401.26576231886</v>
      </c>
      <c r="N1654" s="175">
        <f>NR_to_Cash!E$9</f>
        <v>-150226.47815209487</v>
      </c>
      <c r="O1654" s="175">
        <f>NR_to_Cash!F$9</f>
        <v>-172910.78815747867</v>
      </c>
      <c r="Q1654" s="1">
        <v>1647</v>
      </c>
      <c r="R1654" s="176">
        <v>5780.552085110452</v>
      </c>
      <c r="S1654" s="176">
        <v>222498.29816420167</v>
      </c>
      <c r="T1654" s="176">
        <v>124791.00453384151</v>
      </c>
      <c r="U1654" s="176">
        <v>115624.71466735913</v>
      </c>
      <c r="V1654" s="2"/>
      <c r="W1654" s="176">
        <v>-26096.353449796792</v>
      </c>
      <c r="X1654" s="176">
        <v>-23676.917821212672</v>
      </c>
      <c r="Y1654" s="176">
        <v>-23002.656523298705</v>
      </c>
      <c r="Z1654" s="176">
        <v>-19691.887960397173</v>
      </c>
      <c r="AA1654" s="2"/>
      <c r="AB1654" s="175">
        <v>-54723.468549817509</v>
      </c>
      <c r="AC1654" s="175">
        <v>-177401.26576231886</v>
      </c>
      <c r="AD1654" s="175">
        <v>-150226.47815209487</v>
      </c>
      <c r="AE1654" s="175">
        <v>-172910.78815747867</v>
      </c>
    </row>
    <row r="1655" spans="1:31">
      <c r="A1655" s="1">
        <v>1648</v>
      </c>
      <c r="B1655" s="176">
        <f>'T Revenue'!B1652-'Year 0'!G$8+'Year 0'!G$122</f>
        <v>22636.885063560214</v>
      </c>
      <c r="C1655" s="176">
        <f>'T Revenue'!C1652-'Revenue Requirement'!C$4+'Revenue Requirement'!C$33</f>
        <v>216161.36013170751</v>
      </c>
      <c r="D1655" s="176">
        <f>'T Revenue'!D1652-'Revenue Requirement'!D$4+'Revenue Requirement'!D$33</f>
        <v>168904.63844115497</v>
      </c>
      <c r="E1655" s="176">
        <f>'T Revenue'!E1652-'Revenue Requirement'!E$4+'Revenue Requirement'!E$33</f>
        <v>108543.35999354837</v>
      </c>
      <c r="G1655" s="179" t="e">
        <f ca="1"/>
        <v>#NAME?</v>
      </c>
      <c r="H1655" s="179" t="e">
        <f ca="1"/>
        <v>#NAME?</v>
      </c>
      <c r="I1655" s="179" t="e">
        <f ca="1"/>
        <v>#NAME?</v>
      </c>
      <c r="J1655" s="179" t="e">
        <f ca="1"/>
        <v>#NAME?</v>
      </c>
      <c r="L1655" s="175">
        <f>NR_to_Cash!C$9</f>
        <v>-54723.468549817509</v>
      </c>
      <c r="M1655" s="175">
        <f>NR_to_Cash!D$9</f>
        <v>-177401.26576231886</v>
      </c>
      <c r="N1655" s="175">
        <f>NR_to_Cash!E$9</f>
        <v>-150226.47815209487</v>
      </c>
      <c r="O1655" s="175">
        <f>NR_to_Cash!F$9</f>
        <v>-172910.78815747867</v>
      </c>
      <c r="Q1655" s="1">
        <v>1648</v>
      </c>
      <c r="R1655" s="176">
        <v>22636.885063560214</v>
      </c>
      <c r="S1655" s="176">
        <v>216161.36013170751</v>
      </c>
      <c r="T1655" s="176">
        <v>168904.63844115497</v>
      </c>
      <c r="U1655" s="176">
        <v>108543.35999354837</v>
      </c>
      <c r="V1655" s="2"/>
      <c r="W1655" s="176">
        <v>-26357.645064011449</v>
      </c>
      <c r="X1655" s="176">
        <v>-29646.027155034011</v>
      </c>
      <c r="Y1655" s="176">
        <v>-1480.9067626327742</v>
      </c>
      <c r="Z1655" s="176">
        <v>-32598.19612393342</v>
      </c>
      <c r="AA1655" s="2"/>
      <c r="AB1655" s="175">
        <v>-54723.468549817509</v>
      </c>
      <c r="AC1655" s="175">
        <v>-177401.26576231886</v>
      </c>
      <c r="AD1655" s="175">
        <v>-150226.47815209487</v>
      </c>
      <c r="AE1655" s="175">
        <v>-172910.78815747867</v>
      </c>
    </row>
    <row r="1656" spans="1:31">
      <c r="A1656" s="1">
        <v>1649</v>
      </c>
      <c r="B1656" s="176">
        <f>'T Revenue'!B1653-'Year 0'!G$8+'Year 0'!G$122</f>
        <v>10386.165216188878</v>
      </c>
      <c r="C1656" s="176">
        <f>'T Revenue'!C1653-'Revenue Requirement'!C$4+'Revenue Requirement'!C$33</f>
        <v>238483.13669172372</v>
      </c>
      <c r="D1656" s="176">
        <f>'T Revenue'!D1653-'Revenue Requirement'!D$4+'Revenue Requirement'!D$33</f>
        <v>124453.22306481679</v>
      </c>
      <c r="E1656" s="176">
        <f>'T Revenue'!E1653-'Revenue Requirement'!E$4+'Revenue Requirement'!E$33</f>
        <v>149662.69913523202</v>
      </c>
      <c r="G1656" s="179" t="e">
        <f ca="1"/>
        <v>#NAME?</v>
      </c>
      <c r="H1656" s="179" t="e">
        <f ca="1"/>
        <v>#NAME?</v>
      </c>
      <c r="I1656" s="179" t="e">
        <f ca="1"/>
        <v>#NAME?</v>
      </c>
      <c r="J1656" s="179" t="e">
        <f ca="1"/>
        <v>#NAME?</v>
      </c>
      <c r="L1656" s="175">
        <f>NR_to_Cash!C$9</f>
        <v>-54723.468549817509</v>
      </c>
      <c r="M1656" s="175">
        <f>NR_to_Cash!D$9</f>
        <v>-177401.26576231886</v>
      </c>
      <c r="N1656" s="175">
        <f>NR_to_Cash!E$9</f>
        <v>-150226.47815209487</v>
      </c>
      <c r="O1656" s="175">
        <f>NR_to_Cash!F$9</f>
        <v>-172910.78815747867</v>
      </c>
      <c r="Q1656" s="1">
        <v>1649</v>
      </c>
      <c r="R1656" s="176">
        <v>10386.165216188878</v>
      </c>
      <c r="S1656" s="176">
        <v>238483.13669172372</v>
      </c>
      <c r="T1656" s="176">
        <v>124453.22306481679</v>
      </c>
      <c r="U1656" s="176">
        <v>149662.69913523202</v>
      </c>
      <c r="V1656" s="2"/>
      <c r="W1656" s="176">
        <v>10796.583883371088</v>
      </c>
      <c r="X1656" s="176">
        <v>-19700.367212225217</v>
      </c>
      <c r="Y1656" s="176">
        <v>44601.418172995094</v>
      </c>
      <c r="Z1656" s="176">
        <v>-33611.385046246927</v>
      </c>
      <c r="AA1656" s="2"/>
      <c r="AB1656" s="175">
        <v>-54723.468549817509</v>
      </c>
      <c r="AC1656" s="175">
        <v>-177401.26576231886</v>
      </c>
      <c r="AD1656" s="175">
        <v>-150226.47815209487</v>
      </c>
      <c r="AE1656" s="175">
        <v>-172910.78815747867</v>
      </c>
    </row>
    <row r="1657" spans="1:31">
      <c r="A1657" s="1">
        <v>1650</v>
      </c>
      <c r="B1657" s="176">
        <f>'T Revenue'!B1654-'Year 0'!G$8+'Year 0'!G$122</f>
        <v>-15923.531252990477</v>
      </c>
      <c r="C1657" s="176">
        <f>'T Revenue'!C1654-'Revenue Requirement'!C$4+'Revenue Requirement'!C$33</f>
        <v>209131.35164756305</v>
      </c>
      <c r="D1657" s="176">
        <f>'T Revenue'!D1654-'Revenue Requirement'!D$4+'Revenue Requirement'!D$33</f>
        <v>161437.81772204209</v>
      </c>
      <c r="E1657" s="176">
        <f>'T Revenue'!E1654-'Revenue Requirement'!E$4+'Revenue Requirement'!E$33</f>
        <v>118146.36042869207</v>
      </c>
      <c r="G1657" s="179" t="e">
        <f ca="1"/>
        <v>#NAME?</v>
      </c>
      <c r="H1657" s="179" t="e">
        <f ca="1"/>
        <v>#NAME?</v>
      </c>
      <c r="I1657" s="179" t="e">
        <f ca="1"/>
        <v>#NAME?</v>
      </c>
      <c r="J1657" s="179" t="e">
        <f ca="1"/>
        <v>#NAME?</v>
      </c>
      <c r="L1657" s="175">
        <f>NR_to_Cash!C$9</f>
        <v>-54723.468549817509</v>
      </c>
      <c r="M1657" s="175">
        <f>NR_to_Cash!D$9</f>
        <v>-177401.26576231886</v>
      </c>
      <c r="N1657" s="175">
        <f>NR_to_Cash!E$9</f>
        <v>-150226.47815209487</v>
      </c>
      <c r="O1657" s="175">
        <f>NR_to_Cash!F$9</f>
        <v>-172910.78815747867</v>
      </c>
      <c r="Q1657" s="1">
        <v>1650</v>
      </c>
      <c r="R1657" s="176">
        <v>-15923.531252990477</v>
      </c>
      <c r="S1657" s="176">
        <v>209131.35164756305</v>
      </c>
      <c r="T1657" s="176">
        <v>161437.81772204209</v>
      </c>
      <c r="U1657" s="176">
        <v>118146.36042869207</v>
      </c>
      <c r="V1657" s="2"/>
      <c r="W1657" s="176">
        <v>-104.78345528582577</v>
      </c>
      <c r="X1657" s="176">
        <v>-23992.006445609732</v>
      </c>
      <c r="Y1657" s="176">
        <v>-11702.655286655063</v>
      </c>
      <c r="Z1657" s="176">
        <v>12522.738571126945</v>
      </c>
      <c r="AA1657" s="2"/>
      <c r="AB1657" s="175">
        <v>-54723.468549817509</v>
      </c>
      <c r="AC1657" s="175">
        <v>-177401.26576231886</v>
      </c>
      <c r="AD1657" s="175">
        <v>-150226.47815209487</v>
      </c>
      <c r="AE1657" s="175">
        <v>-172910.78815747867</v>
      </c>
    </row>
    <row r="1658" spans="1:31">
      <c r="A1658" s="1">
        <v>1651</v>
      </c>
      <c r="B1658" s="176">
        <f>'T Revenue'!B1655-'Year 0'!G$8+'Year 0'!G$122</f>
        <v>-4437.5566065970343</v>
      </c>
      <c r="C1658" s="176">
        <f>'T Revenue'!C1655-'Revenue Requirement'!C$4+'Revenue Requirement'!C$33</f>
        <v>189469.26726035587</v>
      </c>
      <c r="D1658" s="176">
        <f>'T Revenue'!D1655-'Revenue Requirement'!D$4+'Revenue Requirement'!D$33</f>
        <v>87336.842619811418</v>
      </c>
      <c r="E1658" s="176">
        <f>'T Revenue'!E1655-'Revenue Requirement'!E$4+'Revenue Requirement'!E$33</f>
        <v>109822.74172586482</v>
      </c>
      <c r="G1658" s="179" t="e">
        <f ca="1"/>
        <v>#NAME?</v>
      </c>
      <c r="H1658" s="179" t="e">
        <f ca="1"/>
        <v>#NAME?</v>
      </c>
      <c r="I1658" s="179" t="e">
        <f ca="1"/>
        <v>#NAME?</v>
      </c>
      <c r="J1658" s="179" t="e">
        <f ca="1"/>
        <v>#NAME?</v>
      </c>
      <c r="L1658" s="175">
        <f>NR_to_Cash!C$9</f>
        <v>-54723.468549817509</v>
      </c>
      <c r="M1658" s="175">
        <f>NR_to_Cash!D$9</f>
        <v>-177401.26576231886</v>
      </c>
      <c r="N1658" s="175">
        <f>NR_to_Cash!E$9</f>
        <v>-150226.47815209487</v>
      </c>
      <c r="O1658" s="175">
        <f>NR_to_Cash!F$9</f>
        <v>-172910.78815747867</v>
      </c>
      <c r="Q1658" s="1">
        <v>1651</v>
      </c>
      <c r="R1658" s="176">
        <v>-4437.5566065970343</v>
      </c>
      <c r="S1658" s="176">
        <v>189469.26726035587</v>
      </c>
      <c r="T1658" s="176">
        <v>87336.842619811418</v>
      </c>
      <c r="U1658" s="176">
        <v>109822.74172586482</v>
      </c>
      <c r="V1658" s="2"/>
      <c r="W1658" s="176">
        <v>-19348.771206475212</v>
      </c>
      <c r="X1658" s="176">
        <v>-30242.174571972108</v>
      </c>
      <c r="Y1658" s="176">
        <v>-22934.616960723884</v>
      </c>
      <c r="Z1658" s="176">
        <v>-6360.7220142586157</v>
      </c>
      <c r="AA1658" s="2"/>
      <c r="AB1658" s="175">
        <v>-54723.468549817509</v>
      </c>
      <c r="AC1658" s="175">
        <v>-177401.26576231886</v>
      </c>
      <c r="AD1658" s="175">
        <v>-150226.47815209487</v>
      </c>
      <c r="AE1658" s="175">
        <v>-172910.78815747867</v>
      </c>
    </row>
    <row r="1659" spans="1:31">
      <c r="A1659" s="1">
        <v>1652</v>
      </c>
      <c r="B1659" s="176">
        <f>'T Revenue'!B1656-'Year 0'!G$8+'Year 0'!G$122</f>
        <v>8801.8968796790577</v>
      </c>
      <c r="C1659" s="176">
        <f>'T Revenue'!C1656-'Revenue Requirement'!C$4+'Revenue Requirement'!C$33</f>
        <v>258108.1248687238</v>
      </c>
      <c r="D1659" s="176">
        <f>'T Revenue'!D1656-'Revenue Requirement'!D$4+'Revenue Requirement'!D$33</f>
        <v>171848.7319964529</v>
      </c>
      <c r="E1659" s="176">
        <f>'T Revenue'!E1656-'Revenue Requirement'!E$4+'Revenue Requirement'!E$33</f>
        <v>103758.9531200435</v>
      </c>
      <c r="G1659" s="179" t="e">
        <f ca="1"/>
        <v>#NAME?</v>
      </c>
      <c r="H1659" s="179" t="e">
        <f ca="1"/>
        <v>#NAME?</v>
      </c>
      <c r="I1659" s="179" t="e">
        <f ca="1"/>
        <v>#NAME?</v>
      </c>
      <c r="J1659" s="179" t="e">
        <f ca="1"/>
        <v>#NAME?</v>
      </c>
      <c r="L1659" s="175">
        <f>NR_to_Cash!C$9</f>
        <v>-54723.468549817509</v>
      </c>
      <c r="M1659" s="175">
        <f>NR_to_Cash!D$9</f>
        <v>-177401.26576231886</v>
      </c>
      <c r="N1659" s="175">
        <f>NR_to_Cash!E$9</f>
        <v>-150226.47815209487</v>
      </c>
      <c r="O1659" s="175">
        <f>NR_to_Cash!F$9</f>
        <v>-172910.78815747867</v>
      </c>
      <c r="Q1659" s="1">
        <v>1652</v>
      </c>
      <c r="R1659" s="176">
        <v>8801.8968796790577</v>
      </c>
      <c r="S1659" s="176">
        <v>258108.1248687238</v>
      </c>
      <c r="T1659" s="176">
        <v>171848.7319964529</v>
      </c>
      <c r="U1659" s="176">
        <v>103758.9531200435</v>
      </c>
      <c r="V1659" s="2"/>
      <c r="W1659" s="176">
        <v>-9692.4051281906432</v>
      </c>
      <c r="X1659" s="176">
        <v>-8725.1439693898428</v>
      </c>
      <c r="Y1659" s="176">
        <v>8144.6977071044967</v>
      </c>
      <c r="Z1659" s="176">
        <v>-36044.561703734333</v>
      </c>
      <c r="AA1659" s="2"/>
      <c r="AB1659" s="175">
        <v>-54723.468549817509</v>
      </c>
      <c r="AC1659" s="175">
        <v>-177401.26576231886</v>
      </c>
      <c r="AD1659" s="175">
        <v>-150226.47815209487</v>
      </c>
      <c r="AE1659" s="175">
        <v>-172910.78815747867</v>
      </c>
    </row>
    <row r="1660" spans="1:31">
      <c r="A1660" s="1">
        <v>1653</v>
      </c>
      <c r="B1660" s="176">
        <f>'T Revenue'!B1657-'Year 0'!G$8+'Year 0'!G$122</f>
        <v>-10922.727044459432</v>
      </c>
      <c r="C1660" s="176">
        <f>'T Revenue'!C1657-'Revenue Requirement'!C$4+'Revenue Requirement'!C$33</f>
        <v>210568.40221189312</v>
      </c>
      <c r="D1660" s="176">
        <f>'T Revenue'!D1657-'Revenue Requirement'!D$4+'Revenue Requirement'!D$33</f>
        <v>132226.25664520636</v>
      </c>
      <c r="E1660" s="176">
        <f>'T Revenue'!E1657-'Revenue Requirement'!E$4+'Revenue Requirement'!E$33</f>
        <v>61158.024034345988</v>
      </c>
      <c r="G1660" s="179" t="e">
        <f ca="1"/>
        <v>#NAME?</v>
      </c>
      <c r="H1660" s="179" t="e">
        <f ca="1"/>
        <v>#NAME?</v>
      </c>
      <c r="I1660" s="179" t="e">
        <f ca="1"/>
        <v>#NAME?</v>
      </c>
      <c r="J1660" s="179" t="e">
        <f ca="1"/>
        <v>#NAME?</v>
      </c>
      <c r="L1660" s="175">
        <f>NR_to_Cash!C$9</f>
        <v>-54723.468549817509</v>
      </c>
      <c r="M1660" s="175">
        <f>NR_to_Cash!D$9</f>
        <v>-177401.26576231886</v>
      </c>
      <c r="N1660" s="175">
        <f>NR_to_Cash!E$9</f>
        <v>-150226.47815209487</v>
      </c>
      <c r="O1660" s="175">
        <f>NR_to_Cash!F$9</f>
        <v>-172910.78815747867</v>
      </c>
      <c r="Q1660" s="1">
        <v>1653</v>
      </c>
      <c r="R1660" s="176">
        <v>-10922.727044459432</v>
      </c>
      <c r="S1660" s="176">
        <v>210568.40221189312</v>
      </c>
      <c r="T1660" s="176">
        <v>132226.25664520636</v>
      </c>
      <c r="U1660" s="176">
        <v>61158.024034345988</v>
      </c>
      <c r="V1660" s="2"/>
      <c r="W1660" s="176">
        <v>-28088.713053668733</v>
      </c>
      <c r="X1660" s="176">
        <v>-30494.715640012175</v>
      </c>
      <c r="Y1660" s="176">
        <v>-6972.6478315126151</v>
      </c>
      <c r="Z1660" s="176">
        <v>-26741.266697509913</v>
      </c>
      <c r="AA1660" s="2"/>
      <c r="AB1660" s="175">
        <v>-54723.468549817509</v>
      </c>
      <c r="AC1660" s="175">
        <v>-177401.26576231886</v>
      </c>
      <c r="AD1660" s="175">
        <v>-150226.47815209487</v>
      </c>
      <c r="AE1660" s="175">
        <v>-172910.78815747867</v>
      </c>
    </row>
    <row r="1661" spans="1:31">
      <c r="A1661" s="1">
        <v>1654</v>
      </c>
      <c r="B1661" s="176">
        <f>'T Revenue'!B1658-'Year 0'!G$8+'Year 0'!G$122</f>
        <v>5722.7337334321346</v>
      </c>
      <c r="C1661" s="176">
        <f>'T Revenue'!C1658-'Revenue Requirement'!C$4+'Revenue Requirement'!C$33</f>
        <v>225642.44293806632</v>
      </c>
      <c r="D1661" s="176">
        <f>'T Revenue'!D1658-'Revenue Requirement'!D$4+'Revenue Requirement'!D$33</f>
        <v>129523.12675639684</v>
      </c>
      <c r="E1661" s="176">
        <f>'T Revenue'!E1658-'Revenue Requirement'!E$4+'Revenue Requirement'!E$33</f>
        <v>173412.75697673275</v>
      </c>
      <c r="G1661" s="179" t="e">
        <f ca="1"/>
        <v>#NAME?</v>
      </c>
      <c r="H1661" s="179" t="e">
        <f ca="1"/>
        <v>#NAME?</v>
      </c>
      <c r="I1661" s="179" t="e">
        <f ca="1"/>
        <v>#NAME?</v>
      </c>
      <c r="J1661" s="179" t="e">
        <f ca="1"/>
        <v>#NAME?</v>
      </c>
      <c r="L1661" s="175">
        <f>NR_to_Cash!C$9</f>
        <v>-54723.468549817509</v>
      </c>
      <c r="M1661" s="175">
        <f>NR_to_Cash!D$9</f>
        <v>-177401.26576231886</v>
      </c>
      <c r="N1661" s="175">
        <f>NR_to_Cash!E$9</f>
        <v>-150226.47815209487</v>
      </c>
      <c r="O1661" s="175">
        <f>NR_to_Cash!F$9</f>
        <v>-172910.78815747867</v>
      </c>
      <c r="Q1661" s="1">
        <v>1654</v>
      </c>
      <c r="R1661" s="176">
        <v>5722.7337334321346</v>
      </c>
      <c r="S1661" s="176">
        <v>225642.44293806632</v>
      </c>
      <c r="T1661" s="176">
        <v>129523.12675639684</v>
      </c>
      <c r="U1661" s="176">
        <v>173412.75697673275</v>
      </c>
      <c r="V1661" s="2"/>
      <c r="W1661" s="176">
        <v>4911.9701346092625</v>
      </c>
      <c r="X1661" s="176">
        <v>9544.400189879816</v>
      </c>
      <c r="Y1661" s="176">
        <v>-6285.4777040628251</v>
      </c>
      <c r="Z1661" s="176">
        <v>16977.248277420877</v>
      </c>
      <c r="AA1661" s="2"/>
      <c r="AB1661" s="175">
        <v>-54723.468549817509</v>
      </c>
      <c r="AC1661" s="175">
        <v>-177401.26576231886</v>
      </c>
      <c r="AD1661" s="175">
        <v>-150226.47815209487</v>
      </c>
      <c r="AE1661" s="175">
        <v>-172910.78815747867</v>
      </c>
    </row>
    <row r="1662" spans="1:31">
      <c r="A1662" s="1">
        <v>1655</v>
      </c>
      <c r="B1662" s="176">
        <f>'T Revenue'!B1659-'Year 0'!G$8+'Year 0'!G$122</f>
        <v>-3980.8935904125683</v>
      </c>
      <c r="C1662" s="176">
        <f>'T Revenue'!C1659-'Revenue Requirement'!C$4+'Revenue Requirement'!C$33</f>
        <v>189364.19774440164</v>
      </c>
      <c r="D1662" s="176">
        <f>'T Revenue'!D1659-'Revenue Requirement'!D$4+'Revenue Requirement'!D$33</f>
        <v>112961.39553291094</v>
      </c>
      <c r="E1662" s="176">
        <f>'T Revenue'!E1659-'Revenue Requirement'!E$4+'Revenue Requirement'!E$33</f>
        <v>77821.43309421069</v>
      </c>
      <c r="G1662" s="179" t="e">
        <f ca="1"/>
        <v>#NAME?</v>
      </c>
      <c r="H1662" s="179" t="e">
        <f ca="1"/>
        <v>#NAME?</v>
      </c>
      <c r="I1662" s="179" t="e">
        <f ca="1"/>
        <v>#NAME?</v>
      </c>
      <c r="J1662" s="179" t="e">
        <f ca="1"/>
        <v>#NAME?</v>
      </c>
      <c r="L1662" s="175">
        <f>NR_to_Cash!C$9</f>
        <v>-54723.468549817509</v>
      </c>
      <c r="M1662" s="175">
        <f>NR_to_Cash!D$9</f>
        <v>-177401.26576231886</v>
      </c>
      <c r="N1662" s="175">
        <f>NR_to_Cash!E$9</f>
        <v>-150226.47815209487</v>
      </c>
      <c r="O1662" s="175">
        <f>NR_to_Cash!F$9</f>
        <v>-172910.78815747867</v>
      </c>
      <c r="Q1662" s="1">
        <v>1655</v>
      </c>
      <c r="R1662" s="176">
        <v>-3980.8935904125683</v>
      </c>
      <c r="S1662" s="176">
        <v>189364.19774440164</v>
      </c>
      <c r="T1662" s="176">
        <v>112961.39553291094</v>
      </c>
      <c r="U1662" s="176">
        <v>77821.43309421069</v>
      </c>
      <c r="V1662" s="2"/>
      <c r="W1662" s="176">
        <v>-6434.1227130427724</v>
      </c>
      <c r="X1662" s="176">
        <v>11246.553528008051</v>
      </c>
      <c r="Y1662" s="176">
        <v>-47655.359440314351</v>
      </c>
      <c r="Z1662" s="176">
        <v>-19059.986722196219</v>
      </c>
      <c r="AA1662" s="2"/>
      <c r="AB1662" s="175">
        <v>-54723.468549817509</v>
      </c>
      <c r="AC1662" s="175">
        <v>-177401.26576231886</v>
      </c>
      <c r="AD1662" s="175">
        <v>-150226.47815209487</v>
      </c>
      <c r="AE1662" s="175">
        <v>-172910.78815747867</v>
      </c>
    </row>
    <row r="1663" spans="1:31">
      <c r="A1663" s="1">
        <v>1656</v>
      </c>
      <c r="B1663" s="176">
        <f>'T Revenue'!B1660-'Year 0'!G$8+'Year 0'!G$122</f>
        <v>10522.14589836332</v>
      </c>
      <c r="C1663" s="176">
        <f>'T Revenue'!C1660-'Revenue Requirement'!C$4+'Revenue Requirement'!C$33</f>
        <v>231078.31353210541</v>
      </c>
      <c r="D1663" s="176">
        <f>'T Revenue'!D1660-'Revenue Requirement'!D$4+'Revenue Requirement'!D$33</f>
        <v>108202.79433193873</v>
      </c>
      <c r="E1663" s="176">
        <f>'T Revenue'!E1660-'Revenue Requirement'!E$4+'Revenue Requirement'!E$33</f>
        <v>89483.311922210502</v>
      </c>
      <c r="G1663" s="179" t="e">
        <f ca="1"/>
        <v>#NAME?</v>
      </c>
      <c r="H1663" s="179" t="e">
        <f ca="1"/>
        <v>#NAME?</v>
      </c>
      <c r="I1663" s="179" t="e">
        <f ca="1"/>
        <v>#NAME?</v>
      </c>
      <c r="J1663" s="179" t="e">
        <f ca="1"/>
        <v>#NAME?</v>
      </c>
      <c r="L1663" s="175">
        <f>NR_to_Cash!C$9</f>
        <v>-54723.468549817509</v>
      </c>
      <c r="M1663" s="175">
        <f>NR_to_Cash!D$9</f>
        <v>-177401.26576231886</v>
      </c>
      <c r="N1663" s="175">
        <f>NR_to_Cash!E$9</f>
        <v>-150226.47815209487</v>
      </c>
      <c r="O1663" s="175">
        <f>NR_to_Cash!F$9</f>
        <v>-172910.78815747867</v>
      </c>
      <c r="Q1663" s="1">
        <v>1656</v>
      </c>
      <c r="R1663" s="176">
        <v>10522.14589836332</v>
      </c>
      <c r="S1663" s="176">
        <v>231078.31353210541</v>
      </c>
      <c r="T1663" s="176">
        <v>108202.79433193873</v>
      </c>
      <c r="U1663" s="176">
        <v>89483.311922210502</v>
      </c>
      <c r="V1663" s="2"/>
      <c r="W1663" s="176">
        <v>-55974.969026641804</v>
      </c>
      <c r="X1663" s="176">
        <v>10296.750538494671</v>
      </c>
      <c r="Y1663" s="176">
        <v>1990.1414042985998</v>
      </c>
      <c r="Z1663" s="176">
        <v>-30802.192526520696</v>
      </c>
      <c r="AA1663" s="2"/>
      <c r="AB1663" s="175">
        <v>-54723.468549817509</v>
      </c>
      <c r="AC1663" s="175">
        <v>-177401.26576231886</v>
      </c>
      <c r="AD1663" s="175">
        <v>-150226.47815209487</v>
      </c>
      <c r="AE1663" s="175">
        <v>-172910.78815747867</v>
      </c>
    </row>
    <row r="1664" spans="1:31">
      <c r="A1664" s="1">
        <v>1657</v>
      </c>
      <c r="B1664" s="176">
        <f>'T Revenue'!B1661-'Year 0'!G$8+'Year 0'!G$122</f>
        <v>-1678.9454901490826</v>
      </c>
      <c r="C1664" s="176">
        <f>'T Revenue'!C1661-'Revenue Requirement'!C$4+'Revenue Requirement'!C$33</f>
        <v>220673.32323266752</v>
      </c>
      <c r="D1664" s="176">
        <f>'T Revenue'!D1661-'Revenue Requirement'!D$4+'Revenue Requirement'!D$33</f>
        <v>104187.80548363039</v>
      </c>
      <c r="E1664" s="176">
        <f>'T Revenue'!E1661-'Revenue Requirement'!E$4+'Revenue Requirement'!E$33</f>
        <v>154132.40262950864</v>
      </c>
      <c r="G1664" s="179" t="e">
        <f ca="1"/>
        <v>#NAME?</v>
      </c>
      <c r="H1664" s="179" t="e">
        <f ca="1"/>
        <v>#NAME?</v>
      </c>
      <c r="I1664" s="179" t="e">
        <f ca="1"/>
        <v>#NAME?</v>
      </c>
      <c r="J1664" s="179" t="e">
        <f ca="1"/>
        <v>#NAME?</v>
      </c>
      <c r="L1664" s="175">
        <f>NR_to_Cash!C$9</f>
        <v>-54723.468549817509</v>
      </c>
      <c r="M1664" s="175">
        <f>NR_to_Cash!D$9</f>
        <v>-177401.26576231886</v>
      </c>
      <c r="N1664" s="175">
        <f>NR_to_Cash!E$9</f>
        <v>-150226.47815209487</v>
      </c>
      <c r="O1664" s="175">
        <f>NR_to_Cash!F$9</f>
        <v>-172910.78815747867</v>
      </c>
      <c r="Q1664" s="1">
        <v>1657</v>
      </c>
      <c r="R1664" s="176">
        <v>-1678.9454901490826</v>
      </c>
      <c r="S1664" s="176">
        <v>220673.32323266752</v>
      </c>
      <c r="T1664" s="176">
        <v>104187.80548363039</v>
      </c>
      <c r="U1664" s="176">
        <v>154132.40262950864</v>
      </c>
      <c r="V1664" s="2"/>
      <c r="W1664" s="176">
        <v>-34443.557160448167</v>
      </c>
      <c r="X1664" s="176">
        <v>-39244.65764442971</v>
      </c>
      <c r="Y1664" s="176">
        <v>1489.7344147665426</v>
      </c>
      <c r="Z1664" s="176">
        <v>-14043.267755796434</v>
      </c>
      <c r="AA1664" s="2"/>
      <c r="AB1664" s="175">
        <v>-54723.468549817509</v>
      </c>
      <c r="AC1664" s="175">
        <v>-177401.26576231886</v>
      </c>
      <c r="AD1664" s="175">
        <v>-150226.47815209487</v>
      </c>
      <c r="AE1664" s="175">
        <v>-172910.78815747867</v>
      </c>
    </row>
    <row r="1665" spans="1:31">
      <c r="A1665" s="1">
        <v>1658</v>
      </c>
      <c r="B1665" s="176">
        <f>'T Revenue'!B1662-'Year 0'!G$8+'Year 0'!G$122</f>
        <v>-20316.907354960917</v>
      </c>
      <c r="C1665" s="176">
        <f>'T Revenue'!C1662-'Revenue Requirement'!C$4+'Revenue Requirement'!C$33</f>
        <v>210183.16358543327</v>
      </c>
      <c r="D1665" s="176">
        <f>'T Revenue'!D1662-'Revenue Requirement'!D$4+'Revenue Requirement'!D$33</f>
        <v>171490.32906604325</v>
      </c>
      <c r="E1665" s="176">
        <f>'T Revenue'!E1662-'Revenue Requirement'!E$4+'Revenue Requirement'!E$33</f>
        <v>117565.9653002657</v>
      </c>
      <c r="G1665" s="179" t="e">
        <f ca="1"/>
        <v>#NAME?</v>
      </c>
      <c r="H1665" s="179" t="e">
        <f ca="1"/>
        <v>#NAME?</v>
      </c>
      <c r="I1665" s="179" t="e">
        <f ca="1"/>
        <v>#NAME?</v>
      </c>
      <c r="J1665" s="179" t="e">
        <f ca="1"/>
        <v>#NAME?</v>
      </c>
      <c r="L1665" s="175">
        <f>NR_to_Cash!C$9</f>
        <v>-54723.468549817509</v>
      </c>
      <c r="M1665" s="175">
        <f>NR_to_Cash!D$9</f>
        <v>-177401.26576231886</v>
      </c>
      <c r="N1665" s="175">
        <f>NR_to_Cash!E$9</f>
        <v>-150226.47815209487</v>
      </c>
      <c r="O1665" s="175">
        <f>NR_to_Cash!F$9</f>
        <v>-172910.78815747867</v>
      </c>
      <c r="Q1665" s="1">
        <v>1658</v>
      </c>
      <c r="R1665" s="176">
        <v>-20316.907354960917</v>
      </c>
      <c r="S1665" s="176">
        <v>210183.16358543327</v>
      </c>
      <c r="T1665" s="176">
        <v>171490.32906604325</v>
      </c>
      <c r="U1665" s="176">
        <v>117565.9653002657</v>
      </c>
      <c r="V1665" s="2"/>
      <c r="W1665" s="176">
        <v>-25951.282572010066</v>
      </c>
      <c r="X1665" s="176">
        <v>-3804.5024933964014</v>
      </c>
      <c r="Y1665" s="176">
        <v>9714.2496160385199</v>
      </c>
      <c r="Z1665" s="176">
        <v>13651.474341468653</v>
      </c>
      <c r="AA1665" s="2"/>
      <c r="AB1665" s="175">
        <v>-54723.468549817509</v>
      </c>
      <c r="AC1665" s="175">
        <v>-177401.26576231886</v>
      </c>
      <c r="AD1665" s="175">
        <v>-150226.47815209487</v>
      </c>
      <c r="AE1665" s="175">
        <v>-172910.78815747867</v>
      </c>
    </row>
    <row r="1666" spans="1:31">
      <c r="A1666" s="1">
        <v>1659</v>
      </c>
      <c r="B1666" s="176">
        <f>'T Revenue'!B1663-'Year 0'!G$8+'Year 0'!G$122</f>
        <v>-10199.887760075973</v>
      </c>
      <c r="C1666" s="176">
        <f>'T Revenue'!C1663-'Revenue Requirement'!C$4+'Revenue Requirement'!C$33</f>
        <v>234593.61089479388</v>
      </c>
      <c r="D1666" s="176">
        <f>'T Revenue'!D1663-'Revenue Requirement'!D$4+'Revenue Requirement'!D$33</f>
        <v>108891.05818448961</v>
      </c>
      <c r="E1666" s="176">
        <f>'T Revenue'!E1663-'Revenue Requirement'!E$4+'Revenue Requirement'!E$33</f>
        <v>129811.76856907224</v>
      </c>
      <c r="G1666" s="179" t="e">
        <f ca="1"/>
        <v>#NAME?</v>
      </c>
      <c r="H1666" s="179" t="e">
        <f ca="1"/>
        <v>#NAME?</v>
      </c>
      <c r="I1666" s="179" t="e">
        <f ca="1"/>
        <v>#NAME?</v>
      </c>
      <c r="J1666" s="179" t="e">
        <f ca="1"/>
        <v>#NAME?</v>
      </c>
      <c r="L1666" s="175">
        <f>NR_to_Cash!C$9</f>
        <v>-54723.468549817509</v>
      </c>
      <c r="M1666" s="175">
        <f>NR_to_Cash!D$9</f>
        <v>-177401.26576231886</v>
      </c>
      <c r="N1666" s="175">
        <f>NR_to_Cash!E$9</f>
        <v>-150226.47815209487</v>
      </c>
      <c r="O1666" s="175">
        <f>NR_to_Cash!F$9</f>
        <v>-172910.78815747867</v>
      </c>
      <c r="Q1666" s="1">
        <v>1659</v>
      </c>
      <c r="R1666" s="176">
        <v>-10199.887760075973</v>
      </c>
      <c r="S1666" s="176">
        <v>234593.61089479388</v>
      </c>
      <c r="T1666" s="176">
        <v>108891.05818448961</v>
      </c>
      <c r="U1666" s="176">
        <v>129811.76856907224</v>
      </c>
      <c r="V1666" s="2"/>
      <c r="W1666" s="176">
        <v>-28337.422782085137</v>
      </c>
      <c r="X1666" s="176">
        <v>-44871.810950349551</v>
      </c>
      <c r="Y1666" s="176">
        <v>-9677.0406333343126</v>
      </c>
      <c r="Z1666" s="176">
        <v>-12814.436137303477</v>
      </c>
      <c r="AA1666" s="2"/>
      <c r="AB1666" s="175">
        <v>-54723.468549817509</v>
      </c>
      <c r="AC1666" s="175">
        <v>-177401.26576231886</v>
      </c>
      <c r="AD1666" s="175">
        <v>-150226.47815209487</v>
      </c>
      <c r="AE1666" s="175">
        <v>-172910.78815747867</v>
      </c>
    </row>
    <row r="1667" spans="1:31">
      <c r="A1667" s="1">
        <v>1660</v>
      </c>
      <c r="B1667" s="176">
        <f>'T Revenue'!B1664-'Year 0'!G$8+'Year 0'!G$122</f>
        <v>-24451.08602177049</v>
      </c>
      <c r="C1667" s="176">
        <f>'T Revenue'!C1664-'Revenue Requirement'!C$4+'Revenue Requirement'!C$33</f>
        <v>227944.89843967045</v>
      </c>
      <c r="D1667" s="176">
        <f>'T Revenue'!D1664-'Revenue Requirement'!D$4+'Revenue Requirement'!D$33</f>
        <v>172681.7375242603</v>
      </c>
      <c r="E1667" s="176">
        <f>'T Revenue'!E1664-'Revenue Requirement'!E$4+'Revenue Requirement'!E$33</f>
        <v>155310.42637931672</v>
      </c>
      <c r="G1667" s="179" t="e">
        <f ca="1"/>
        <v>#NAME?</v>
      </c>
      <c r="H1667" s="179" t="e">
        <f ca="1"/>
        <v>#NAME?</v>
      </c>
      <c r="I1667" s="179" t="e">
        <f ca="1"/>
        <v>#NAME?</v>
      </c>
      <c r="J1667" s="179" t="e">
        <f ca="1"/>
        <v>#NAME?</v>
      </c>
      <c r="L1667" s="175">
        <f>NR_to_Cash!C$9</f>
        <v>-54723.468549817509</v>
      </c>
      <c r="M1667" s="175">
        <f>NR_to_Cash!D$9</f>
        <v>-177401.26576231886</v>
      </c>
      <c r="N1667" s="175">
        <f>NR_to_Cash!E$9</f>
        <v>-150226.47815209487</v>
      </c>
      <c r="O1667" s="175">
        <f>NR_to_Cash!F$9</f>
        <v>-172910.78815747867</v>
      </c>
      <c r="Q1667" s="1">
        <v>1660</v>
      </c>
      <c r="R1667" s="176">
        <v>-24451.08602177049</v>
      </c>
      <c r="S1667" s="176">
        <v>227944.89843967045</v>
      </c>
      <c r="T1667" s="176">
        <v>172681.7375242603</v>
      </c>
      <c r="U1667" s="176">
        <v>155310.42637931672</v>
      </c>
      <c r="V1667" s="2"/>
      <c r="W1667" s="176">
        <v>-2705.5461287633516</v>
      </c>
      <c r="X1667" s="176">
        <v>11351.095831931336</v>
      </c>
      <c r="Y1667" s="176">
        <v>10607.502905005356</v>
      </c>
      <c r="Z1667" s="176">
        <v>-29166.060152527411</v>
      </c>
      <c r="AA1667" s="2"/>
      <c r="AB1667" s="175">
        <v>-54723.468549817509</v>
      </c>
      <c r="AC1667" s="175">
        <v>-177401.26576231886</v>
      </c>
      <c r="AD1667" s="175">
        <v>-150226.47815209487</v>
      </c>
      <c r="AE1667" s="175">
        <v>-172910.78815747867</v>
      </c>
    </row>
    <row r="1668" spans="1:31">
      <c r="A1668" s="1">
        <v>1661</v>
      </c>
      <c r="B1668" s="176">
        <f>'T Revenue'!B1665-'Year 0'!G$8+'Year 0'!G$122</f>
        <v>-3102.7824577258434</v>
      </c>
      <c r="C1668" s="176">
        <f>'T Revenue'!C1665-'Revenue Requirement'!C$4+'Revenue Requirement'!C$33</f>
        <v>166505.68619247735</v>
      </c>
      <c r="D1668" s="176">
        <f>'T Revenue'!D1665-'Revenue Requirement'!D$4+'Revenue Requirement'!D$33</f>
        <v>126918.58454792784</v>
      </c>
      <c r="E1668" s="176">
        <f>'T Revenue'!E1665-'Revenue Requirement'!E$4+'Revenue Requirement'!E$33</f>
        <v>57217.830542280804</v>
      </c>
      <c r="G1668" s="179" t="e">
        <f ca="1"/>
        <v>#NAME?</v>
      </c>
      <c r="H1668" s="179" t="e">
        <f ca="1"/>
        <v>#NAME?</v>
      </c>
      <c r="I1668" s="179" t="e">
        <f ca="1"/>
        <v>#NAME?</v>
      </c>
      <c r="J1668" s="179" t="e">
        <f ca="1"/>
        <v>#NAME?</v>
      </c>
      <c r="L1668" s="175">
        <f>NR_to_Cash!C$9</f>
        <v>-54723.468549817509</v>
      </c>
      <c r="M1668" s="175">
        <f>NR_to_Cash!D$9</f>
        <v>-177401.26576231886</v>
      </c>
      <c r="N1668" s="175">
        <f>NR_to_Cash!E$9</f>
        <v>-150226.47815209487</v>
      </c>
      <c r="O1668" s="175">
        <f>NR_to_Cash!F$9</f>
        <v>-172910.78815747867</v>
      </c>
      <c r="Q1668" s="1">
        <v>1661</v>
      </c>
      <c r="R1668" s="176">
        <v>-3102.7824577258434</v>
      </c>
      <c r="S1668" s="176">
        <v>166505.68619247735</v>
      </c>
      <c r="T1668" s="176">
        <v>126918.58454792784</v>
      </c>
      <c r="U1668" s="176">
        <v>57217.830542280804</v>
      </c>
      <c r="V1668" s="2"/>
      <c r="W1668" s="176">
        <v>-26636.468538119574</v>
      </c>
      <c r="X1668" s="176">
        <v>-4003.8358849850483</v>
      </c>
      <c r="Y1668" s="176">
        <v>-32296.606914871372</v>
      </c>
      <c r="Z1668" s="176">
        <v>-16557.968048675684</v>
      </c>
      <c r="AA1668" s="2"/>
      <c r="AB1668" s="175">
        <v>-54723.468549817509</v>
      </c>
      <c r="AC1668" s="175">
        <v>-177401.26576231886</v>
      </c>
      <c r="AD1668" s="175">
        <v>-150226.47815209487</v>
      </c>
      <c r="AE1668" s="175">
        <v>-172910.78815747867</v>
      </c>
    </row>
    <row r="1669" spans="1:31">
      <c r="A1669" s="1">
        <v>1662</v>
      </c>
      <c r="B1669" s="176">
        <f>'T Revenue'!B1666-'Year 0'!G$8+'Year 0'!G$122</f>
        <v>-9876.7004813849926</v>
      </c>
      <c r="C1669" s="176">
        <f>'T Revenue'!C1666-'Revenue Requirement'!C$4+'Revenue Requirement'!C$33</f>
        <v>222045.96766149858</v>
      </c>
      <c r="D1669" s="176">
        <f>'T Revenue'!D1666-'Revenue Requirement'!D$4+'Revenue Requirement'!D$33</f>
        <v>106727.51150260004</v>
      </c>
      <c r="E1669" s="176">
        <f>'T Revenue'!E1666-'Revenue Requirement'!E$4+'Revenue Requirement'!E$33</f>
        <v>83291.892561642453</v>
      </c>
      <c r="G1669" s="179" t="e">
        <f ca="1"/>
        <v>#NAME?</v>
      </c>
      <c r="H1669" s="179" t="e">
        <f ca="1"/>
        <v>#NAME?</v>
      </c>
      <c r="I1669" s="179" t="e">
        <f ca="1"/>
        <v>#NAME?</v>
      </c>
      <c r="J1669" s="179" t="e">
        <f ca="1"/>
        <v>#NAME?</v>
      </c>
      <c r="L1669" s="175">
        <f>NR_to_Cash!C$9</f>
        <v>-54723.468549817509</v>
      </c>
      <c r="M1669" s="175">
        <f>NR_to_Cash!D$9</f>
        <v>-177401.26576231886</v>
      </c>
      <c r="N1669" s="175">
        <f>NR_to_Cash!E$9</f>
        <v>-150226.47815209487</v>
      </c>
      <c r="O1669" s="175">
        <f>NR_to_Cash!F$9</f>
        <v>-172910.78815747867</v>
      </c>
      <c r="Q1669" s="1">
        <v>1662</v>
      </c>
      <c r="R1669" s="176">
        <v>-9876.7004813849926</v>
      </c>
      <c r="S1669" s="176">
        <v>222045.96766149858</v>
      </c>
      <c r="T1669" s="176">
        <v>106727.51150260004</v>
      </c>
      <c r="U1669" s="176">
        <v>83291.892561642453</v>
      </c>
      <c r="V1669" s="2"/>
      <c r="W1669" s="176">
        <v>27371.775679534767</v>
      </c>
      <c r="X1669" s="176">
        <v>-31450.185067108599</v>
      </c>
      <c r="Y1669" s="176">
        <v>-11512.18106323597</v>
      </c>
      <c r="Z1669" s="176">
        <v>14365.228494764306</v>
      </c>
      <c r="AA1669" s="2"/>
      <c r="AB1669" s="175">
        <v>-54723.468549817509</v>
      </c>
      <c r="AC1669" s="175">
        <v>-177401.26576231886</v>
      </c>
      <c r="AD1669" s="175">
        <v>-150226.47815209487</v>
      </c>
      <c r="AE1669" s="175">
        <v>-172910.78815747867</v>
      </c>
    </row>
    <row r="1670" spans="1:31">
      <c r="A1670" s="1">
        <v>1663</v>
      </c>
      <c r="B1670" s="176">
        <f>'T Revenue'!B1667-'Year 0'!G$8+'Year 0'!G$122</f>
        <v>-3113.7874188930728</v>
      </c>
      <c r="C1670" s="176">
        <f>'T Revenue'!C1667-'Revenue Requirement'!C$4+'Revenue Requirement'!C$33</f>
        <v>247004.2445955677</v>
      </c>
      <c r="D1670" s="176">
        <f>'T Revenue'!D1667-'Revenue Requirement'!D$4+'Revenue Requirement'!D$33</f>
        <v>129321.17554088053</v>
      </c>
      <c r="E1670" s="176">
        <f>'T Revenue'!E1667-'Revenue Requirement'!E$4+'Revenue Requirement'!E$33</f>
        <v>61417.062978535891</v>
      </c>
      <c r="G1670" s="179" t="e">
        <f ca="1"/>
        <v>#NAME?</v>
      </c>
      <c r="H1670" s="179" t="e">
        <f ca="1"/>
        <v>#NAME?</v>
      </c>
      <c r="I1670" s="179" t="e">
        <f ca="1"/>
        <v>#NAME?</v>
      </c>
      <c r="J1670" s="179" t="e">
        <f ca="1"/>
        <v>#NAME?</v>
      </c>
      <c r="L1670" s="175">
        <f>NR_to_Cash!C$9</f>
        <v>-54723.468549817509</v>
      </c>
      <c r="M1670" s="175">
        <f>NR_to_Cash!D$9</f>
        <v>-177401.26576231886</v>
      </c>
      <c r="N1670" s="175">
        <f>NR_to_Cash!E$9</f>
        <v>-150226.47815209487</v>
      </c>
      <c r="O1670" s="175">
        <f>NR_to_Cash!F$9</f>
        <v>-172910.78815747867</v>
      </c>
      <c r="Q1670" s="1">
        <v>1663</v>
      </c>
      <c r="R1670" s="176">
        <v>-3113.7874188930728</v>
      </c>
      <c r="S1670" s="176">
        <v>247004.2445955677</v>
      </c>
      <c r="T1670" s="176">
        <v>129321.17554088053</v>
      </c>
      <c r="U1670" s="176">
        <v>61417.062978535891</v>
      </c>
      <c r="V1670" s="2"/>
      <c r="W1670" s="176">
        <v>-7293.6285515725613</v>
      </c>
      <c r="X1670" s="176">
        <v>12042.534204507014</v>
      </c>
      <c r="Y1670" s="176">
        <v>-12076.566471795784</v>
      </c>
      <c r="Z1670" s="176">
        <v>8429.6722080758773</v>
      </c>
      <c r="AA1670" s="2"/>
      <c r="AB1670" s="175">
        <v>-54723.468549817509</v>
      </c>
      <c r="AC1670" s="175">
        <v>-177401.26576231886</v>
      </c>
      <c r="AD1670" s="175">
        <v>-150226.47815209487</v>
      </c>
      <c r="AE1670" s="175">
        <v>-172910.78815747867</v>
      </c>
    </row>
    <row r="1671" spans="1:31">
      <c r="A1671" s="1">
        <v>1664</v>
      </c>
      <c r="B1671" s="176">
        <f>'T Revenue'!B1668-'Year 0'!G$8+'Year 0'!G$122</f>
        <v>-19378.761786993593</v>
      </c>
      <c r="C1671" s="176">
        <f>'T Revenue'!C1668-'Revenue Requirement'!C$4+'Revenue Requirement'!C$33</f>
        <v>282536.73460145248</v>
      </c>
      <c r="D1671" s="176">
        <f>'T Revenue'!D1668-'Revenue Requirement'!D$4+'Revenue Requirement'!D$33</f>
        <v>175216.74988190993</v>
      </c>
      <c r="E1671" s="176">
        <f>'T Revenue'!E1668-'Revenue Requirement'!E$4+'Revenue Requirement'!E$33</f>
        <v>114739.2939292423</v>
      </c>
      <c r="G1671" s="179" t="e">
        <f ca="1"/>
        <v>#NAME?</v>
      </c>
      <c r="H1671" s="179" t="e">
        <f ca="1"/>
        <v>#NAME?</v>
      </c>
      <c r="I1671" s="179" t="e">
        <f ca="1"/>
        <v>#NAME?</v>
      </c>
      <c r="J1671" s="179" t="e">
        <f ca="1"/>
        <v>#NAME?</v>
      </c>
      <c r="L1671" s="175">
        <f>NR_to_Cash!C$9</f>
        <v>-54723.468549817509</v>
      </c>
      <c r="M1671" s="175">
        <f>NR_to_Cash!D$9</f>
        <v>-177401.26576231886</v>
      </c>
      <c r="N1671" s="175">
        <f>NR_to_Cash!E$9</f>
        <v>-150226.47815209487</v>
      </c>
      <c r="O1671" s="175">
        <f>NR_to_Cash!F$9</f>
        <v>-172910.78815747867</v>
      </c>
      <c r="Q1671" s="1">
        <v>1664</v>
      </c>
      <c r="R1671" s="176">
        <v>-19378.761786993593</v>
      </c>
      <c r="S1671" s="176">
        <v>282536.73460145248</v>
      </c>
      <c r="T1671" s="176">
        <v>175216.74988190993</v>
      </c>
      <c r="U1671" s="176">
        <v>114739.2939292423</v>
      </c>
      <c r="V1671" s="2"/>
      <c r="W1671" s="176">
        <v>-30209.815977208666</v>
      </c>
      <c r="X1671" s="176">
        <v>-17013.538833264261</v>
      </c>
      <c r="Y1671" s="176">
        <v>-11806.367251340533</v>
      </c>
      <c r="Z1671" s="176">
        <v>-8304.2063531670719</v>
      </c>
      <c r="AA1671" s="2"/>
      <c r="AB1671" s="175">
        <v>-54723.468549817509</v>
      </c>
      <c r="AC1671" s="175">
        <v>-177401.26576231886</v>
      </c>
      <c r="AD1671" s="175">
        <v>-150226.47815209487</v>
      </c>
      <c r="AE1671" s="175">
        <v>-172910.78815747867</v>
      </c>
    </row>
    <row r="1672" spans="1:31">
      <c r="A1672" s="1">
        <v>1665</v>
      </c>
      <c r="B1672" s="176">
        <f>'T Revenue'!B1669-'Year 0'!G$8+'Year 0'!G$122</f>
        <v>-15421.622690972872</v>
      </c>
      <c r="C1672" s="176">
        <f>'T Revenue'!C1669-'Revenue Requirement'!C$4+'Revenue Requirement'!C$33</f>
        <v>244309.4608917546</v>
      </c>
      <c r="D1672" s="176">
        <f>'T Revenue'!D1669-'Revenue Requirement'!D$4+'Revenue Requirement'!D$33</f>
        <v>182454.25522390823</v>
      </c>
      <c r="E1672" s="176">
        <f>'T Revenue'!E1669-'Revenue Requirement'!E$4+'Revenue Requirement'!E$33</f>
        <v>154430.85668531852</v>
      </c>
      <c r="G1672" s="179" t="e">
        <f ca="1"/>
        <v>#NAME?</v>
      </c>
      <c r="H1672" s="179" t="e">
        <f ca="1"/>
        <v>#NAME?</v>
      </c>
      <c r="I1672" s="179" t="e">
        <f ca="1"/>
        <v>#NAME?</v>
      </c>
      <c r="J1672" s="179" t="e">
        <f ca="1"/>
        <v>#NAME?</v>
      </c>
      <c r="L1672" s="175">
        <f>NR_to_Cash!C$9</f>
        <v>-54723.468549817509</v>
      </c>
      <c r="M1672" s="175">
        <f>NR_to_Cash!D$9</f>
        <v>-177401.26576231886</v>
      </c>
      <c r="N1672" s="175">
        <f>NR_to_Cash!E$9</f>
        <v>-150226.47815209487</v>
      </c>
      <c r="O1672" s="175">
        <f>NR_to_Cash!F$9</f>
        <v>-172910.78815747867</v>
      </c>
      <c r="Q1672" s="1">
        <v>1665</v>
      </c>
      <c r="R1672" s="176">
        <v>-15421.622690972872</v>
      </c>
      <c r="S1672" s="176">
        <v>244309.4608917546</v>
      </c>
      <c r="T1672" s="176">
        <v>182454.25522390823</v>
      </c>
      <c r="U1672" s="176">
        <v>154430.85668531852</v>
      </c>
      <c r="V1672" s="2"/>
      <c r="W1672" s="176">
        <v>-9910.2134891892783</v>
      </c>
      <c r="X1672" s="176">
        <v>-30843.501838859404</v>
      </c>
      <c r="Y1672" s="176">
        <v>32337.924710148945</v>
      </c>
      <c r="Z1672" s="176">
        <v>-44989.545900467318</v>
      </c>
      <c r="AA1672" s="2"/>
      <c r="AB1672" s="175">
        <v>-54723.468549817509</v>
      </c>
      <c r="AC1672" s="175">
        <v>-177401.26576231886</v>
      </c>
      <c r="AD1672" s="175">
        <v>-150226.47815209487</v>
      </c>
      <c r="AE1672" s="175">
        <v>-172910.78815747867</v>
      </c>
    </row>
    <row r="1673" spans="1:31">
      <c r="A1673" s="1">
        <v>1666</v>
      </c>
      <c r="B1673" s="176">
        <f>'T Revenue'!B1670-'Year 0'!G$8+'Year 0'!G$122</f>
        <v>10252.497388559859</v>
      </c>
      <c r="C1673" s="176">
        <f>'T Revenue'!C1670-'Revenue Requirement'!C$4+'Revenue Requirement'!C$33</f>
        <v>289546.69322465081</v>
      </c>
      <c r="D1673" s="176">
        <f>'T Revenue'!D1670-'Revenue Requirement'!D$4+'Revenue Requirement'!D$33</f>
        <v>202471.58584990446</v>
      </c>
      <c r="E1673" s="176">
        <f>'T Revenue'!E1670-'Revenue Requirement'!E$4+'Revenue Requirement'!E$33</f>
        <v>125818.72654362954</v>
      </c>
      <c r="G1673" s="179" t="e">
        <f ca="1"/>
        <v>#NAME?</v>
      </c>
      <c r="H1673" s="179" t="e">
        <f ca="1"/>
        <v>#NAME?</v>
      </c>
      <c r="I1673" s="179" t="e">
        <f ca="1"/>
        <v>#NAME?</v>
      </c>
      <c r="J1673" s="179" t="e">
        <f ca="1"/>
        <v>#NAME?</v>
      </c>
      <c r="L1673" s="175">
        <f>NR_to_Cash!C$9</f>
        <v>-54723.468549817509</v>
      </c>
      <c r="M1673" s="175">
        <f>NR_to_Cash!D$9</f>
        <v>-177401.26576231886</v>
      </c>
      <c r="N1673" s="175">
        <f>NR_to_Cash!E$9</f>
        <v>-150226.47815209487</v>
      </c>
      <c r="O1673" s="175">
        <f>NR_to_Cash!F$9</f>
        <v>-172910.78815747867</v>
      </c>
      <c r="Q1673" s="1">
        <v>1666</v>
      </c>
      <c r="R1673" s="176">
        <v>10252.497388559859</v>
      </c>
      <c r="S1673" s="176">
        <v>289546.69322465081</v>
      </c>
      <c r="T1673" s="176">
        <v>202471.58584990446</v>
      </c>
      <c r="U1673" s="176">
        <v>125818.72654362954</v>
      </c>
      <c r="V1673" s="2"/>
      <c r="W1673" s="176">
        <v>-25280.707979986211</v>
      </c>
      <c r="X1673" s="176">
        <v>2290.4141817227937</v>
      </c>
      <c r="Y1673" s="176">
        <v>-3287.4484818992205</v>
      </c>
      <c r="Z1673" s="176">
        <v>-35341.883008830715</v>
      </c>
      <c r="AA1673" s="2"/>
      <c r="AB1673" s="175">
        <v>-54723.468549817509</v>
      </c>
      <c r="AC1673" s="175">
        <v>-177401.26576231886</v>
      </c>
      <c r="AD1673" s="175">
        <v>-150226.47815209487</v>
      </c>
      <c r="AE1673" s="175">
        <v>-172910.78815747867</v>
      </c>
    </row>
    <row r="1674" spans="1:31">
      <c r="A1674" s="1">
        <v>1667</v>
      </c>
      <c r="B1674" s="176">
        <f>'T Revenue'!B1671-'Year 0'!G$8+'Year 0'!G$122</f>
        <v>18424.549132062355</v>
      </c>
      <c r="C1674" s="176">
        <f>'T Revenue'!C1671-'Revenue Requirement'!C$4+'Revenue Requirement'!C$33</f>
        <v>220240.49565644376</v>
      </c>
      <c r="D1674" s="176">
        <f>'T Revenue'!D1671-'Revenue Requirement'!D$4+'Revenue Requirement'!D$33</f>
        <v>181593.90835843794</v>
      </c>
      <c r="E1674" s="176">
        <f>'T Revenue'!E1671-'Revenue Requirement'!E$4+'Revenue Requirement'!E$33</f>
        <v>91898.355922377203</v>
      </c>
      <c r="G1674" s="179" t="e">
        <f ca="1"/>
        <v>#NAME?</v>
      </c>
      <c r="H1674" s="179" t="e">
        <f ca="1"/>
        <v>#NAME?</v>
      </c>
      <c r="I1674" s="179" t="e">
        <f ca="1"/>
        <v>#NAME?</v>
      </c>
      <c r="J1674" s="179" t="e">
        <f ca="1"/>
        <v>#NAME?</v>
      </c>
      <c r="L1674" s="175">
        <f>NR_to_Cash!C$9</f>
        <v>-54723.468549817509</v>
      </c>
      <c r="M1674" s="175">
        <f>NR_to_Cash!D$9</f>
        <v>-177401.26576231886</v>
      </c>
      <c r="N1674" s="175">
        <f>NR_to_Cash!E$9</f>
        <v>-150226.47815209487</v>
      </c>
      <c r="O1674" s="175">
        <f>NR_to_Cash!F$9</f>
        <v>-172910.78815747867</v>
      </c>
      <c r="Q1674" s="1">
        <v>1667</v>
      </c>
      <c r="R1674" s="176">
        <v>18424.549132062355</v>
      </c>
      <c r="S1674" s="176">
        <v>220240.49565644376</v>
      </c>
      <c r="T1674" s="176">
        <v>181593.90835843794</v>
      </c>
      <c r="U1674" s="176">
        <v>91898.355922377203</v>
      </c>
      <c r="V1674" s="2"/>
      <c r="W1674" s="176">
        <v>-6481.1430702230427</v>
      </c>
      <c r="X1674" s="176">
        <v>-19871.791192447534</v>
      </c>
      <c r="Y1674" s="176">
        <v>14691.706085656071</v>
      </c>
      <c r="Z1674" s="176">
        <v>-42095.099950307515</v>
      </c>
      <c r="AA1674" s="2"/>
      <c r="AB1674" s="175">
        <v>-54723.468549817509</v>
      </c>
      <c r="AC1674" s="175">
        <v>-177401.26576231886</v>
      </c>
      <c r="AD1674" s="175">
        <v>-150226.47815209487</v>
      </c>
      <c r="AE1674" s="175">
        <v>-172910.78815747867</v>
      </c>
    </row>
    <row r="1675" spans="1:31">
      <c r="A1675" s="1">
        <v>1668</v>
      </c>
      <c r="B1675" s="176">
        <f>'T Revenue'!B1672-'Year 0'!G$8+'Year 0'!G$122</f>
        <v>26117.123083982617</v>
      </c>
      <c r="C1675" s="176">
        <f>'T Revenue'!C1672-'Revenue Requirement'!C$4+'Revenue Requirement'!C$33</f>
        <v>279168.25304281618</v>
      </c>
      <c r="D1675" s="176">
        <f>'T Revenue'!D1672-'Revenue Requirement'!D$4+'Revenue Requirement'!D$33</f>
        <v>185762.83472626237</v>
      </c>
      <c r="E1675" s="176">
        <f>'T Revenue'!E1672-'Revenue Requirement'!E$4+'Revenue Requirement'!E$33</f>
        <v>115646.46367729898</v>
      </c>
      <c r="G1675" s="179" t="e">
        <f ca="1"/>
        <v>#NAME?</v>
      </c>
      <c r="H1675" s="179" t="e">
        <f ca="1"/>
        <v>#NAME?</v>
      </c>
      <c r="I1675" s="179" t="e">
        <f ca="1"/>
        <v>#NAME?</v>
      </c>
      <c r="J1675" s="179" t="e">
        <f ca="1"/>
        <v>#NAME?</v>
      </c>
      <c r="L1675" s="175">
        <f>NR_to_Cash!C$9</f>
        <v>-54723.468549817509</v>
      </c>
      <c r="M1675" s="175">
        <f>NR_to_Cash!D$9</f>
        <v>-177401.26576231886</v>
      </c>
      <c r="N1675" s="175">
        <f>NR_to_Cash!E$9</f>
        <v>-150226.47815209487</v>
      </c>
      <c r="O1675" s="175">
        <f>NR_to_Cash!F$9</f>
        <v>-172910.78815747867</v>
      </c>
      <c r="Q1675" s="1">
        <v>1668</v>
      </c>
      <c r="R1675" s="176">
        <v>26117.123083982617</v>
      </c>
      <c r="S1675" s="176">
        <v>279168.25304281618</v>
      </c>
      <c r="T1675" s="176">
        <v>185762.83472626237</v>
      </c>
      <c r="U1675" s="176">
        <v>115646.46367729898</v>
      </c>
      <c r="V1675" s="2"/>
      <c r="W1675" s="176">
        <v>-33731.869446806726</v>
      </c>
      <c r="X1675" s="176">
        <v>-4170.3186989494134</v>
      </c>
      <c r="Y1675" s="176">
        <v>-11161.884861952625</v>
      </c>
      <c r="Z1675" s="176">
        <v>-36903.120072964113</v>
      </c>
      <c r="AA1675" s="2"/>
      <c r="AB1675" s="175">
        <v>-54723.468549817509</v>
      </c>
      <c r="AC1675" s="175">
        <v>-177401.26576231886</v>
      </c>
      <c r="AD1675" s="175">
        <v>-150226.47815209487</v>
      </c>
      <c r="AE1675" s="175">
        <v>-172910.78815747867</v>
      </c>
    </row>
    <row r="1676" spans="1:31">
      <c r="A1676" s="1">
        <v>1669</v>
      </c>
      <c r="B1676" s="176">
        <f>'T Revenue'!B1673-'Year 0'!G$8+'Year 0'!G$122</f>
        <v>9217.0299531256314</v>
      </c>
      <c r="C1676" s="176">
        <f>'T Revenue'!C1673-'Revenue Requirement'!C$4+'Revenue Requirement'!C$33</f>
        <v>200745.12076331954</v>
      </c>
      <c r="D1676" s="176">
        <f>'T Revenue'!D1673-'Revenue Requirement'!D$4+'Revenue Requirement'!D$33</f>
        <v>132575.66854841635</v>
      </c>
      <c r="E1676" s="176">
        <f>'T Revenue'!E1673-'Revenue Requirement'!E$4+'Revenue Requirement'!E$33</f>
        <v>124624.54515359993</v>
      </c>
      <c r="G1676" s="179" t="e">
        <f ca="1"/>
        <v>#NAME?</v>
      </c>
      <c r="H1676" s="179" t="e">
        <f ca="1"/>
        <v>#NAME?</v>
      </c>
      <c r="I1676" s="179" t="e">
        <f ca="1"/>
        <v>#NAME?</v>
      </c>
      <c r="J1676" s="179" t="e">
        <f ca="1"/>
        <v>#NAME?</v>
      </c>
      <c r="L1676" s="175">
        <f>NR_to_Cash!C$9</f>
        <v>-54723.468549817509</v>
      </c>
      <c r="M1676" s="175">
        <f>NR_to_Cash!D$9</f>
        <v>-177401.26576231886</v>
      </c>
      <c r="N1676" s="175">
        <f>NR_to_Cash!E$9</f>
        <v>-150226.47815209487</v>
      </c>
      <c r="O1676" s="175">
        <f>NR_to_Cash!F$9</f>
        <v>-172910.78815747867</v>
      </c>
      <c r="Q1676" s="1">
        <v>1669</v>
      </c>
      <c r="R1676" s="176">
        <v>9217.0299531256314</v>
      </c>
      <c r="S1676" s="176">
        <v>200745.12076331954</v>
      </c>
      <c r="T1676" s="176">
        <v>132575.66854841635</v>
      </c>
      <c r="U1676" s="176">
        <v>124624.54515359993</v>
      </c>
      <c r="V1676" s="2"/>
      <c r="W1676" s="176">
        <v>17402.891291448381</v>
      </c>
      <c r="X1676" s="176">
        <v>-29259.669083192013</v>
      </c>
      <c r="Y1676" s="176">
        <v>-18795.383294779342</v>
      </c>
      <c r="Z1676" s="176">
        <v>7009.2210965827107</v>
      </c>
      <c r="AA1676" s="2"/>
      <c r="AB1676" s="175">
        <v>-54723.468549817509</v>
      </c>
      <c r="AC1676" s="175">
        <v>-177401.26576231886</v>
      </c>
      <c r="AD1676" s="175">
        <v>-150226.47815209487</v>
      </c>
      <c r="AE1676" s="175">
        <v>-172910.78815747867</v>
      </c>
    </row>
    <row r="1677" spans="1:31">
      <c r="A1677" s="1">
        <v>1670</v>
      </c>
      <c r="B1677" s="176">
        <f>'T Revenue'!B1674-'Year 0'!G$8+'Year 0'!G$122</f>
        <v>-25739.480152401142</v>
      </c>
      <c r="C1677" s="176">
        <f>'T Revenue'!C1674-'Revenue Requirement'!C$4+'Revenue Requirement'!C$33</f>
        <v>227676.6695713785</v>
      </c>
      <c r="D1677" s="176">
        <f>'T Revenue'!D1674-'Revenue Requirement'!D$4+'Revenue Requirement'!D$33</f>
        <v>153348.48241255432</v>
      </c>
      <c r="E1677" s="176">
        <f>'T Revenue'!E1674-'Revenue Requirement'!E$4+'Revenue Requirement'!E$33</f>
        <v>82696.756065341644</v>
      </c>
      <c r="G1677" s="179" t="e">
        <f ca="1"/>
        <v>#NAME?</v>
      </c>
      <c r="H1677" s="179" t="e">
        <f ca="1"/>
        <v>#NAME?</v>
      </c>
      <c r="I1677" s="179" t="e">
        <f ca="1"/>
        <v>#NAME?</v>
      </c>
      <c r="J1677" s="179" t="e">
        <f ca="1"/>
        <v>#NAME?</v>
      </c>
      <c r="L1677" s="175">
        <f>NR_to_Cash!C$9</f>
        <v>-54723.468549817509</v>
      </c>
      <c r="M1677" s="175">
        <f>NR_to_Cash!D$9</f>
        <v>-177401.26576231886</v>
      </c>
      <c r="N1677" s="175">
        <f>NR_to_Cash!E$9</f>
        <v>-150226.47815209487</v>
      </c>
      <c r="O1677" s="175">
        <f>NR_to_Cash!F$9</f>
        <v>-172910.78815747867</v>
      </c>
      <c r="Q1677" s="1">
        <v>1670</v>
      </c>
      <c r="R1677" s="176">
        <v>-25739.480152401142</v>
      </c>
      <c r="S1677" s="176">
        <v>227676.6695713785</v>
      </c>
      <c r="T1677" s="176">
        <v>153348.48241255432</v>
      </c>
      <c r="U1677" s="176">
        <v>82696.756065341644</v>
      </c>
      <c r="V1677" s="2"/>
      <c r="W1677" s="176">
        <v>4318.9794129912043</v>
      </c>
      <c r="X1677" s="176">
        <v>-45891.084538310766</v>
      </c>
      <c r="Y1677" s="176">
        <v>-3191.2268138618674</v>
      </c>
      <c r="Z1677" s="176">
        <v>12097.003380718175</v>
      </c>
      <c r="AA1677" s="2"/>
      <c r="AB1677" s="175">
        <v>-54723.468549817509</v>
      </c>
      <c r="AC1677" s="175">
        <v>-177401.26576231886</v>
      </c>
      <c r="AD1677" s="175">
        <v>-150226.47815209487</v>
      </c>
      <c r="AE1677" s="175">
        <v>-172910.78815747867</v>
      </c>
    </row>
    <row r="1678" spans="1:31">
      <c r="A1678" s="1">
        <v>1671</v>
      </c>
      <c r="B1678" s="176">
        <f>'T Revenue'!B1675-'Year 0'!G$8+'Year 0'!G$122</f>
        <v>-6618.8105907544959</v>
      </c>
      <c r="C1678" s="176">
        <f>'T Revenue'!C1675-'Revenue Requirement'!C$4+'Revenue Requirement'!C$33</f>
        <v>235113.86941725458</v>
      </c>
      <c r="D1678" s="176">
        <f>'T Revenue'!D1675-'Revenue Requirement'!D$4+'Revenue Requirement'!D$33</f>
        <v>146982.66967618838</v>
      </c>
      <c r="E1678" s="176">
        <f>'T Revenue'!E1675-'Revenue Requirement'!E$4+'Revenue Requirement'!E$33</f>
        <v>96682.61014594743</v>
      </c>
      <c r="G1678" s="179" t="e">
        <f ca="1"/>
        <v>#NAME?</v>
      </c>
      <c r="H1678" s="179" t="e">
        <f ca="1"/>
        <v>#NAME?</v>
      </c>
      <c r="I1678" s="179" t="e">
        <f ca="1"/>
        <v>#NAME?</v>
      </c>
      <c r="J1678" s="179" t="e">
        <f ca="1"/>
        <v>#NAME?</v>
      </c>
      <c r="L1678" s="175">
        <f>NR_to_Cash!C$9</f>
        <v>-54723.468549817509</v>
      </c>
      <c r="M1678" s="175">
        <f>NR_to_Cash!D$9</f>
        <v>-177401.26576231886</v>
      </c>
      <c r="N1678" s="175">
        <f>NR_to_Cash!E$9</f>
        <v>-150226.47815209487</v>
      </c>
      <c r="O1678" s="175">
        <f>NR_to_Cash!F$9</f>
        <v>-172910.78815747867</v>
      </c>
      <c r="Q1678" s="1">
        <v>1671</v>
      </c>
      <c r="R1678" s="176">
        <v>-6618.8105907544959</v>
      </c>
      <c r="S1678" s="176">
        <v>235113.86941725458</v>
      </c>
      <c r="T1678" s="176">
        <v>146982.66967618838</v>
      </c>
      <c r="U1678" s="176">
        <v>96682.61014594743</v>
      </c>
      <c r="V1678" s="2"/>
      <c r="W1678" s="176">
        <v>-2509.0299805811374</v>
      </c>
      <c r="X1678" s="176">
        <v>-26875.054251628229</v>
      </c>
      <c r="Y1678" s="176">
        <v>-41170.754830559483</v>
      </c>
      <c r="Z1678" s="176">
        <v>26911.466252147686</v>
      </c>
      <c r="AA1678" s="2"/>
      <c r="AB1678" s="175">
        <v>-54723.468549817509</v>
      </c>
      <c r="AC1678" s="175">
        <v>-177401.26576231886</v>
      </c>
      <c r="AD1678" s="175">
        <v>-150226.47815209487</v>
      </c>
      <c r="AE1678" s="175">
        <v>-172910.78815747867</v>
      </c>
    </row>
    <row r="1679" spans="1:31">
      <c r="A1679" s="1">
        <v>1672</v>
      </c>
      <c r="B1679" s="176">
        <f>'T Revenue'!B1676-'Year 0'!G$8+'Year 0'!G$122</f>
        <v>-8638.8772540003993</v>
      </c>
      <c r="C1679" s="176">
        <f>'T Revenue'!C1676-'Revenue Requirement'!C$4+'Revenue Requirement'!C$33</f>
        <v>239820.2799384105</v>
      </c>
      <c r="D1679" s="176">
        <f>'T Revenue'!D1676-'Revenue Requirement'!D$4+'Revenue Requirement'!D$33</f>
        <v>206070.1070984609</v>
      </c>
      <c r="E1679" s="176">
        <f>'T Revenue'!E1676-'Revenue Requirement'!E$4+'Revenue Requirement'!E$33</f>
        <v>118858.10863201972</v>
      </c>
      <c r="G1679" s="179" t="e">
        <f ca="1"/>
        <v>#NAME?</v>
      </c>
      <c r="H1679" s="179" t="e">
        <f ca="1"/>
        <v>#NAME?</v>
      </c>
      <c r="I1679" s="179" t="e">
        <f ca="1"/>
        <v>#NAME?</v>
      </c>
      <c r="J1679" s="179" t="e">
        <f ca="1"/>
        <v>#NAME?</v>
      </c>
      <c r="L1679" s="175">
        <f>NR_to_Cash!C$9</f>
        <v>-54723.468549817509</v>
      </c>
      <c r="M1679" s="175">
        <f>NR_to_Cash!D$9</f>
        <v>-177401.26576231886</v>
      </c>
      <c r="N1679" s="175">
        <f>NR_to_Cash!E$9</f>
        <v>-150226.47815209487</v>
      </c>
      <c r="O1679" s="175">
        <f>NR_to_Cash!F$9</f>
        <v>-172910.78815747867</v>
      </c>
      <c r="Q1679" s="1">
        <v>1672</v>
      </c>
      <c r="R1679" s="176">
        <v>-8638.8772540003993</v>
      </c>
      <c r="S1679" s="176">
        <v>239820.2799384105</v>
      </c>
      <c r="T1679" s="176">
        <v>206070.1070984609</v>
      </c>
      <c r="U1679" s="176">
        <v>118858.10863201972</v>
      </c>
      <c r="V1679" s="2"/>
      <c r="W1679" s="176">
        <v>-11857.924803597387</v>
      </c>
      <c r="X1679" s="176">
        <v>-30274.018265054561</v>
      </c>
      <c r="Y1679" s="176">
        <v>-23109.415695242817</v>
      </c>
      <c r="Z1679" s="176">
        <v>-7776.9564105311874</v>
      </c>
      <c r="AA1679" s="2"/>
      <c r="AB1679" s="175">
        <v>-54723.468549817509</v>
      </c>
      <c r="AC1679" s="175">
        <v>-177401.26576231886</v>
      </c>
      <c r="AD1679" s="175">
        <v>-150226.47815209487</v>
      </c>
      <c r="AE1679" s="175">
        <v>-172910.78815747867</v>
      </c>
    </row>
    <row r="1680" spans="1:31">
      <c r="A1680" s="1">
        <v>1673</v>
      </c>
      <c r="B1680" s="176">
        <f>'T Revenue'!B1677-'Year 0'!G$8+'Year 0'!G$122</f>
        <v>4472.505754800979</v>
      </c>
      <c r="C1680" s="176">
        <f>'T Revenue'!C1677-'Revenue Requirement'!C$4+'Revenue Requirement'!C$33</f>
        <v>257897.72521633306</v>
      </c>
      <c r="D1680" s="176">
        <f>'T Revenue'!D1677-'Revenue Requirement'!D$4+'Revenue Requirement'!D$33</f>
        <v>240500.66374162724</v>
      </c>
      <c r="E1680" s="176">
        <f>'T Revenue'!E1677-'Revenue Requirement'!E$4+'Revenue Requirement'!E$33</f>
        <v>141330.73944720067</v>
      </c>
      <c r="G1680" s="179" t="e">
        <f ca="1"/>
        <v>#NAME?</v>
      </c>
      <c r="H1680" s="179" t="e">
        <f ca="1"/>
        <v>#NAME?</v>
      </c>
      <c r="I1680" s="179" t="e">
        <f ca="1"/>
        <v>#NAME?</v>
      </c>
      <c r="J1680" s="179" t="e">
        <f ca="1"/>
        <v>#NAME?</v>
      </c>
      <c r="L1680" s="175">
        <f>NR_to_Cash!C$9</f>
        <v>-54723.468549817509</v>
      </c>
      <c r="M1680" s="175">
        <f>NR_to_Cash!D$9</f>
        <v>-177401.26576231886</v>
      </c>
      <c r="N1680" s="175">
        <f>NR_to_Cash!E$9</f>
        <v>-150226.47815209487</v>
      </c>
      <c r="O1680" s="175">
        <f>NR_to_Cash!F$9</f>
        <v>-172910.78815747867</v>
      </c>
      <c r="Q1680" s="1">
        <v>1673</v>
      </c>
      <c r="R1680" s="176">
        <v>4472.505754800979</v>
      </c>
      <c r="S1680" s="176">
        <v>257897.72521633306</v>
      </c>
      <c r="T1680" s="176">
        <v>240500.66374162724</v>
      </c>
      <c r="U1680" s="176">
        <v>141330.73944720067</v>
      </c>
      <c r="V1680" s="2"/>
      <c r="W1680" s="176">
        <v>-20949.387886931654</v>
      </c>
      <c r="X1680" s="176">
        <v>-24821.408890060149</v>
      </c>
      <c r="Y1680" s="176">
        <v>-3004.6674270571675</v>
      </c>
      <c r="Z1680" s="176">
        <v>-14734.688889426179</v>
      </c>
      <c r="AA1680" s="2"/>
      <c r="AB1680" s="175">
        <v>-54723.468549817509</v>
      </c>
      <c r="AC1680" s="175">
        <v>-177401.26576231886</v>
      </c>
      <c r="AD1680" s="175">
        <v>-150226.47815209487</v>
      </c>
      <c r="AE1680" s="175">
        <v>-172910.78815747867</v>
      </c>
    </row>
    <row r="1681" spans="1:31">
      <c r="A1681" s="1">
        <v>1674</v>
      </c>
      <c r="B1681" s="176">
        <f>'T Revenue'!B1678-'Year 0'!G$8+'Year 0'!G$122</f>
        <v>-18924.74050053535</v>
      </c>
      <c r="C1681" s="176">
        <f>'T Revenue'!C1678-'Revenue Requirement'!C$4+'Revenue Requirement'!C$33</f>
        <v>197090.21633631713</v>
      </c>
      <c r="D1681" s="176">
        <f>'T Revenue'!D1678-'Revenue Requirement'!D$4+'Revenue Requirement'!D$33</f>
        <v>95048.787318072282</v>
      </c>
      <c r="E1681" s="176">
        <f>'T Revenue'!E1678-'Revenue Requirement'!E$4+'Revenue Requirement'!E$33</f>
        <v>70824.948831520975</v>
      </c>
      <c r="G1681" s="179" t="e">
        <f ca="1"/>
        <v>#NAME?</v>
      </c>
      <c r="H1681" s="179" t="e">
        <f ca="1"/>
        <v>#NAME?</v>
      </c>
      <c r="I1681" s="179" t="e">
        <f ca="1"/>
        <v>#NAME?</v>
      </c>
      <c r="J1681" s="179" t="e">
        <f ca="1"/>
        <v>#NAME?</v>
      </c>
      <c r="L1681" s="175">
        <f>NR_to_Cash!C$9</f>
        <v>-54723.468549817509</v>
      </c>
      <c r="M1681" s="175">
        <f>NR_to_Cash!D$9</f>
        <v>-177401.26576231886</v>
      </c>
      <c r="N1681" s="175">
        <f>NR_to_Cash!E$9</f>
        <v>-150226.47815209487</v>
      </c>
      <c r="O1681" s="175">
        <f>NR_to_Cash!F$9</f>
        <v>-172910.78815747867</v>
      </c>
      <c r="Q1681" s="1">
        <v>1674</v>
      </c>
      <c r="R1681" s="176">
        <v>-18924.74050053535</v>
      </c>
      <c r="S1681" s="176">
        <v>197090.21633631713</v>
      </c>
      <c r="T1681" s="176">
        <v>95048.787318072282</v>
      </c>
      <c r="U1681" s="176">
        <v>70824.948831520975</v>
      </c>
      <c r="V1681" s="2"/>
      <c r="W1681" s="176">
        <v>-57087.499819481163</v>
      </c>
      <c r="X1681" s="176">
        <v>-2863.0847386589739</v>
      </c>
      <c r="Y1681" s="176">
        <v>-25217.587130392902</v>
      </c>
      <c r="Z1681" s="176">
        <v>-6765.8205849577207</v>
      </c>
      <c r="AA1681" s="2"/>
      <c r="AB1681" s="175">
        <v>-54723.468549817509</v>
      </c>
      <c r="AC1681" s="175">
        <v>-177401.26576231886</v>
      </c>
      <c r="AD1681" s="175">
        <v>-150226.47815209487</v>
      </c>
      <c r="AE1681" s="175">
        <v>-172910.78815747867</v>
      </c>
    </row>
    <row r="1682" spans="1:31">
      <c r="A1682" s="1">
        <v>1675</v>
      </c>
      <c r="B1682" s="176">
        <f>'T Revenue'!B1679-'Year 0'!G$8+'Year 0'!G$122</f>
        <v>-7125.8853910921607</v>
      </c>
      <c r="C1682" s="176">
        <f>'T Revenue'!C1679-'Revenue Requirement'!C$4+'Revenue Requirement'!C$33</f>
        <v>218535.83059689915</v>
      </c>
      <c r="D1682" s="176">
        <f>'T Revenue'!D1679-'Revenue Requirement'!D$4+'Revenue Requirement'!D$33</f>
        <v>119765.77158949687</v>
      </c>
      <c r="E1682" s="176">
        <f>'T Revenue'!E1679-'Revenue Requirement'!E$4+'Revenue Requirement'!E$33</f>
        <v>59258.51545770443</v>
      </c>
      <c r="G1682" s="179" t="e">
        <f ca="1"/>
        <v>#NAME?</v>
      </c>
      <c r="H1682" s="179" t="e">
        <f ca="1"/>
        <v>#NAME?</v>
      </c>
      <c r="I1682" s="179" t="e">
        <f ca="1"/>
        <v>#NAME?</v>
      </c>
      <c r="J1682" s="179" t="e">
        <f ca="1"/>
        <v>#NAME?</v>
      </c>
      <c r="L1682" s="175">
        <f>NR_to_Cash!C$9</f>
        <v>-54723.468549817509</v>
      </c>
      <c r="M1682" s="175">
        <f>NR_to_Cash!D$9</f>
        <v>-177401.26576231886</v>
      </c>
      <c r="N1682" s="175">
        <f>NR_to_Cash!E$9</f>
        <v>-150226.47815209487</v>
      </c>
      <c r="O1682" s="175">
        <f>NR_to_Cash!F$9</f>
        <v>-172910.78815747867</v>
      </c>
      <c r="Q1682" s="1">
        <v>1675</v>
      </c>
      <c r="R1682" s="176">
        <v>-7125.8853910921607</v>
      </c>
      <c r="S1682" s="176">
        <v>218535.83059689915</v>
      </c>
      <c r="T1682" s="176">
        <v>119765.77158949687</v>
      </c>
      <c r="U1682" s="176">
        <v>59258.51545770443</v>
      </c>
      <c r="V1682" s="2"/>
      <c r="W1682" s="176">
        <v>-2402.9980958020315</v>
      </c>
      <c r="X1682" s="176">
        <v>-4492.1256145390216</v>
      </c>
      <c r="Y1682" s="176">
        <v>-32057.29657637584</v>
      </c>
      <c r="Z1682" s="176">
        <v>-28269.404046872165</v>
      </c>
      <c r="AA1682" s="2"/>
      <c r="AB1682" s="175">
        <v>-54723.468549817509</v>
      </c>
      <c r="AC1682" s="175">
        <v>-177401.26576231886</v>
      </c>
      <c r="AD1682" s="175">
        <v>-150226.47815209487</v>
      </c>
      <c r="AE1682" s="175">
        <v>-172910.78815747867</v>
      </c>
    </row>
    <row r="1683" spans="1:31">
      <c r="A1683" s="1">
        <v>1676</v>
      </c>
      <c r="B1683" s="176">
        <f>'T Revenue'!B1680-'Year 0'!G$8+'Year 0'!G$122</f>
        <v>4602.8429843853228</v>
      </c>
      <c r="C1683" s="176">
        <f>'T Revenue'!C1680-'Revenue Requirement'!C$4+'Revenue Requirement'!C$33</f>
        <v>226851.63878801651</v>
      </c>
      <c r="D1683" s="176">
        <f>'T Revenue'!D1680-'Revenue Requirement'!D$4+'Revenue Requirement'!D$33</f>
        <v>155206.65499216504</v>
      </c>
      <c r="E1683" s="176">
        <f>'T Revenue'!E1680-'Revenue Requirement'!E$4+'Revenue Requirement'!E$33</f>
        <v>63849.593593562022</v>
      </c>
      <c r="G1683" s="179" t="e">
        <f ca="1"/>
        <v>#NAME?</v>
      </c>
      <c r="H1683" s="179" t="e">
        <f ca="1"/>
        <v>#NAME?</v>
      </c>
      <c r="I1683" s="179" t="e">
        <f ca="1"/>
        <v>#NAME?</v>
      </c>
      <c r="J1683" s="179" t="e">
        <f ca="1"/>
        <v>#NAME?</v>
      </c>
      <c r="L1683" s="175">
        <f>NR_to_Cash!C$9</f>
        <v>-54723.468549817509</v>
      </c>
      <c r="M1683" s="175">
        <f>NR_to_Cash!D$9</f>
        <v>-177401.26576231886</v>
      </c>
      <c r="N1683" s="175">
        <f>NR_to_Cash!E$9</f>
        <v>-150226.47815209487</v>
      </c>
      <c r="O1683" s="175">
        <f>NR_to_Cash!F$9</f>
        <v>-172910.78815747867</v>
      </c>
      <c r="Q1683" s="1">
        <v>1676</v>
      </c>
      <c r="R1683" s="176">
        <v>4602.8429843853228</v>
      </c>
      <c r="S1683" s="176">
        <v>226851.63878801651</v>
      </c>
      <c r="T1683" s="176">
        <v>155206.65499216504</v>
      </c>
      <c r="U1683" s="176">
        <v>63849.593593562022</v>
      </c>
      <c r="V1683" s="2"/>
      <c r="W1683" s="176">
        <v>-27370.912793281372</v>
      </c>
      <c r="X1683" s="176">
        <v>1223.6547855634708</v>
      </c>
      <c r="Y1683" s="176">
        <v>-55659.885458843783</v>
      </c>
      <c r="Z1683" s="176">
        <v>-16307.871570798103</v>
      </c>
      <c r="AA1683" s="2"/>
      <c r="AB1683" s="175">
        <v>-54723.468549817509</v>
      </c>
      <c r="AC1683" s="175">
        <v>-177401.26576231886</v>
      </c>
      <c r="AD1683" s="175">
        <v>-150226.47815209487</v>
      </c>
      <c r="AE1683" s="175">
        <v>-172910.78815747867</v>
      </c>
    </row>
    <row r="1684" spans="1:31">
      <c r="A1684" s="1">
        <v>1677</v>
      </c>
      <c r="B1684" s="176">
        <f>'T Revenue'!B1681-'Year 0'!G$8+'Year 0'!G$122</f>
        <v>-16851.613221409265</v>
      </c>
      <c r="C1684" s="176">
        <f>'T Revenue'!C1681-'Revenue Requirement'!C$4+'Revenue Requirement'!C$33</f>
        <v>214632.65613505407</v>
      </c>
      <c r="D1684" s="176">
        <f>'T Revenue'!D1681-'Revenue Requirement'!D$4+'Revenue Requirement'!D$33</f>
        <v>150839.82157809287</v>
      </c>
      <c r="E1684" s="176">
        <f>'T Revenue'!E1681-'Revenue Requirement'!E$4+'Revenue Requirement'!E$33</f>
        <v>99844.445186480181</v>
      </c>
      <c r="G1684" s="179" t="e">
        <f ca="1"/>
        <v>#NAME?</v>
      </c>
      <c r="H1684" s="179" t="e">
        <f ca="1"/>
        <v>#NAME?</v>
      </c>
      <c r="I1684" s="179" t="e">
        <f ca="1"/>
        <v>#NAME?</v>
      </c>
      <c r="J1684" s="179" t="e">
        <f ca="1"/>
        <v>#NAME?</v>
      </c>
      <c r="L1684" s="175">
        <f>NR_to_Cash!C$9</f>
        <v>-54723.468549817509</v>
      </c>
      <c r="M1684" s="175">
        <f>NR_to_Cash!D$9</f>
        <v>-177401.26576231886</v>
      </c>
      <c r="N1684" s="175">
        <f>NR_to_Cash!E$9</f>
        <v>-150226.47815209487</v>
      </c>
      <c r="O1684" s="175">
        <f>NR_to_Cash!F$9</f>
        <v>-172910.78815747867</v>
      </c>
      <c r="Q1684" s="1">
        <v>1677</v>
      </c>
      <c r="R1684" s="176">
        <v>-16851.613221409265</v>
      </c>
      <c r="S1684" s="176">
        <v>214632.65613505407</v>
      </c>
      <c r="T1684" s="176">
        <v>150839.82157809287</v>
      </c>
      <c r="U1684" s="176">
        <v>99844.445186480181</v>
      </c>
      <c r="V1684" s="2"/>
      <c r="W1684" s="176">
        <v>-24382.845079438761</v>
      </c>
      <c r="X1684" s="176">
        <v>-11787.737994313939</v>
      </c>
      <c r="Y1684" s="176">
        <v>-21548.375164594501</v>
      </c>
      <c r="Z1684" s="176">
        <v>-4667.6087693278678</v>
      </c>
      <c r="AA1684" s="2"/>
      <c r="AB1684" s="175">
        <v>-54723.468549817509</v>
      </c>
      <c r="AC1684" s="175">
        <v>-177401.26576231886</v>
      </c>
      <c r="AD1684" s="175">
        <v>-150226.47815209487</v>
      </c>
      <c r="AE1684" s="175">
        <v>-172910.78815747867</v>
      </c>
    </row>
    <row r="1685" spans="1:31">
      <c r="A1685" s="1">
        <v>1678</v>
      </c>
      <c r="B1685" s="176">
        <f>'T Revenue'!B1682-'Year 0'!G$8+'Year 0'!G$122</f>
        <v>-13743.476322453702</v>
      </c>
      <c r="C1685" s="176">
        <f>'T Revenue'!C1682-'Revenue Requirement'!C$4+'Revenue Requirement'!C$33</f>
        <v>218635.04197962093</v>
      </c>
      <c r="D1685" s="176">
        <f>'T Revenue'!D1682-'Revenue Requirement'!D$4+'Revenue Requirement'!D$33</f>
        <v>142156.52266426431</v>
      </c>
      <c r="E1685" s="176">
        <f>'T Revenue'!E1682-'Revenue Requirement'!E$4+'Revenue Requirement'!E$33</f>
        <v>162389.14037297876</v>
      </c>
      <c r="G1685" s="179" t="e">
        <f ca="1"/>
        <v>#NAME?</v>
      </c>
      <c r="H1685" s="179" t="e">
        <f ca="1"/>
        <v>#NAME?</v>
      </c>
      <c r="I1685" s="179" t="e">
        <f ca="1"/>
        <v>#NAME?</v>
      </c>
      <c r="J1685" s="179" t="e">
        <f ca="1"/>
        <v>#NAME?</v>
      </c>
      <c r="L1685" s="175">
        <f>NR_to_Cash!C$9</f>
        <v>-54723.468549817509</v>
      </c>
      <c r="M1685" s="175">
        <f>NR_to_Cash!D$9</f>
        <v>-177401.26576231886</v>
      </c>
      <c r="N1685" s="175">
        <f>NR_to_Cash!E$9</f>
        <v>-150226.47815209487</v>
      </c>
      <c r="O1685" s="175">
        <f>NR_to_Cash!F$9</f>
        <v>-172910.78815747867</v>
      </c>
      <c r="Q1685" s="1">
        <v>1678</v>
      </c>
      <c r="R1685" s="176">
        <v>-13743.476322453702</v>
      </c>
      <c r="S1685" s="176">
        <v>218635.04197962093</v>
      </c>
      <c r="T1685" s="176">
        <v>142156.52266426431</v>
      </c>
      <c r="U1685" s="176">
        <v>162389.14037297876</v>
      </c>
      <c r="V1685" s="2"/>
      <c r="W1685" s="176">
        <v>-17742.770540096913</v>
      </c>
      <c r="X1685" s="176">
        <v>5376.8764506254811</v>
      </c>
      <c r="Y1685" s="176">
        <v>-8439.9325865178835</v>
      </c>
      <c r="Z1685" s="176">
        <v>-40525.775711801136</v>
      </c>
      <c r="AA1685" s="2"/>
      <c r="AB1685" s="175">
        <v>-54723.468549817509</v>
      </c>
      <c r="AC1685" s="175">
        <v>-177401.26576231886</v>
      </c>
      <c r="AD1685" s="175">
        <v>-150226.47815209487</v>
      </c>
      <c r="AE1685" s="175">
        <v>-172910.78815747867</v>
      </c>
    </row>
    <row r="1686" spans="1:31">
      <c r="A1686" s="1">
        <v>1679</v>
      </c>
      <c r="B1686" s="176">
        <f>'T Revenue'!B1683-'Year 0'!G$8+'Year 0'!G$122</f>
        <v>-19698.972415223019</v>
      </c>
      <c r="C1686" s="176">
        <f>'T Revenue'!C1683-'Revenue Requirement'!C$4+'Revenue Requirement'!C$33</f>
        <v>196303.59696005867</v>
      </c>
      <c r="D1686" s="176">
        <f>'T Revenue'!D1683-'Revenue Requirement'!D$4+'Revenue Requirement'!D$33</f>
        <v>134739.7880142394</v>
      </c>
      <c r="E1686" s="176">
        <f>'T Revenue'!E1683-'Revenue Requirement'!E$4+'Revenue Requirement'!E$33</f>
        <v>58794.303047397407</v>
      </c>
      <c r="G1686" s="179" t="e">
        <f ca="1"/>
        <v>#NAME?</v>
      </c>
      <c r="H1686" s="179" t="e">
        <f ca="1"/>
        <v>#NAME?</v>
      </c>
      <c r="I1686" s="179" t="e">
        <f ca="1"/>
        <v>#NAME?</v>
      </c>
      <c r="J1686" s="179" t="e">
        <f ca="1"/>
        <v>#NAME?</v>
      </c>
      <c r="L1686" s="175">
        <f>NR_to_Cash!C$9</f>
        <v>-54723.468549817509</v>
      </c>
      <c r="M1686" s="175">
        <f>NR_to_Cash!D$9</f>
        <v>-177401.26576231886</v>
      </c>
      <c r="N1686" s="175">
        <f>NR_to_Cash!E$9</f>
        <v>-150226.47815209487</v>
      </c>
      <c r="O1686" s="175">
        <f>NR_to_Cash!F$9</f>
        <v>-172910.78815747867</v>
      </c>
      <c r="Q1686" s="1">
        <v>1679</v>
      </c>
      <c r="R1686" s="176">
        <v>-19698.972415223019</v>
      </c>
      <c r="S1686" s="176">
        <v>196303.59696005867</v>
      </c>
      <c r="T1686" s="176">
        <v>134739.7880142394</v>
      </c>
      <c r="U1686" s="176">
        <v>58794.303047397407</v>
      </c>
      <c r="V1686" s="2"/>
      <c r="W1686" s="176">
        <v>-38848.095687743626</v>
      </c>
      <c r="X1686" s="176">
        <v>-26523.716690313537</v>
      </c>
      <c r="Y1686" s="176">
        <v>-31004.423563695513</v>
      </c>
      <c r="Z1686" s="176">
        <v>125.26635945611633</v>
      </c>
      <c r="AA1686" s="2"/>
      <c r="AB1686" s="175">
        <v>-54723.468549817509</v>
      </c>
      <c r="AC1686" s="175">
        <v>-177401.26576231886</v>
      </c>
      <c r="AD1686" s="175">
        <v>-150226.47815209487</v>
      </c>
      <c r="AE1686" s="175">
        <v>-172910.78815747867</v>
      </c>
    </row>
    <row r="1687" spans="1:31">
      <c r="A1687" s="1">
        <v>1680</v>
      </c>
      <c r="B1687" s="176">
        <f>'T Revenue'!B1684-'Year 0'!G$8+'Year 0'!G$122</f>
        <v>3796.9184423864353</v>
      </c>
      <c r="C1687" s="176">
        <f>'T Revenue'!C1684-'Revenue Requirement'!C$4+'Revenue Requirement'!C$33</f>
        <v>212348.74075193121</v>
      </c>
      <c r="D1687" s="176">
        <f>'T Revenue'!D1684-'Revenue Requirement'!D$4+'Revenue Requirement'!D$33</f>
        <v>123756.93935734453</v>
      </c>
      <c r="E1687" s="176">
        <f>'T Revenue'!E1684-'Revenue Requirement'!E$4+'Revenue Requirement'!E$33</f>
        <v>101520.33677538089</v>
      </c>
      <c r="G1687" s="179" t="e">
        <f ca="1"/>
        <v>#NAME?</v>
      </c>
      <c r="H1687" s="179" t="e">
        <f ca="1"/>
        <v>#NAME?</v>
      </c>
      <c r="I1687" s="179" t="e">
        <f ca="1"/>
        <v>#NAME?</v>
      </c>
      <c r="J1687" s="179" t="e">
        <f ca="1"/>
        <v>#NAME?</v>
      </c>
      <c r="L1687" s="175">
        <f>NR_to_Cash!C$9</f>
        <v>-54723.468549817509</v>
      </c>
      <c r="M1687" s="175">
        <f>NR_to_Cash!D$9</f>
        <v>-177401.26576231886</v>
      </c>
      <c r="N1687" s="175">
        <f>NR_to_Cash!E$9</f>
        <v>-150226.47815209487</v>
      </c>
      <c r="O1687" s="175">
        <f>NR_to_Cash!F$9</f>
        <v>-172910.78815747867</v>
      </c>
      <c r="Q1687" s="1">
        <v>1680</v>
      </c>
      <c r="R1687" s="176">
        <v>3796.9184423864353</v>
      </c>
      <c r="S1687" s="176">
        <v>212348.74075193121</v>
      </c>
      <c r="T1687" s="176">
        <v>123756.93935734453</v>
      </c>
      <c r="U1687" s="176">
        <v>101520.33677538089</v>
      </c>
      <c r="V1687" s="2"/>
      <c r="W1687" s="176">
        <v>-13662.413283329457</v>
      </c>
      <c r="X1687" s="176">
        <v>-63398.614272678504</v>
      </c>
      <c r="Y1687" s="176">
        <v>28997.199655761477</v>
      </c>
      <c r="Z1687" s="176">
        <v>2422.5913000758737</v>
      </c>
      <c r="AA1687" s="2"/>
      <c r="AB1687" s="175">
        <v>-54723.468549817509</v>
      </c>
      <c r="AC1687" s="175">
        <v>-177401.26576231886</v>
      </c>
      <c r="AD1687" s="175">
        <v>-150226.47815209487</v>
      </c>
      <c r="AE1687" s="175">
        <v>-172910.78815747867</v>
      </c>
    </row>
    <row r="1688" spans="1:31">
      <c r="A1688" s="1">
        <v>1681</v>
      </c>
      <c r="B1688" s="176">
        <f>'T Revenue'!B1685-'Year 0'!G$8+'Year 0'!G$122</f>
        <v>22524.453364615096</v>
      </c>
      <c r="C1688" s="176">
        <f>'T Revenue'!C1685-'Revenue Requirement'!C$4+'Revenue Requirement'!C$33</f>
        <v>229804.12472440349</v>
      </c>
      <c r="D1688" s="176">
        <f>'T Revenue'!D1685-'Revenue Requirement'!D$4+'Revenue Requirement'!D$33</f>
        <v>122529.91510260361</v>
      </c>
      <c r="E1688" s="176">
        <f>'T Revenue'!E1685-'Revenue Requirement'!E$4+'Revenue Requirement'!E$33</f>
        <v>123569.88920375495</v>
      </c>
      <c r="G1688" s="179" t="e">
        <f ca="1"/>
        <v>#NAME?</v>
      </c>
      <c r="H1688" s="179" t="e">
        <f ca="1"/>
        <v>#NAME?</v>
      </c>
      <c r="I1688" s="179" t="e">
        <f ca="1"/>
        <v>#NAME?</v>
      </c>
      <c r="J1688" s="179" t="e">
        <f ca="1"/>
        <v>#NAME?</v>
      </c>
      <c r="L1688" s="175">
        <f>NR_to_Cash!C$9</f>
        <v>-54723.468549817509</v>
      </c>
      <c r="M1688" s="175">
        <f>NR_to_Cash!D$9</f>
        <v>-177401.26576231886</v>
      </c>
      <c r="N1688" s="175">
        <f>NR_to_Cash!E$9</f>
        <v>-150226.47815209487</v>
      </c>
      <c r="O1688" s="175">
        <f>NR_to_Cash!F$9</f>
        <v>-172910.78815747867</v>
      </c>
      <c r="Q1688" s="1">
        <v>1681</v>
      </c>
      <c r="R1688" s="176">
        <v>22524.453364615096</v>
      </c>
      <c r="S1688" s="176">
        <v>229804.12472440349</v>
      </c>
      <c r="T1688" s="176">
        <v>122529.91510260361</v>
      </c>
      <c r="U1688" s="176">
        <v>123569.88920375495</v>
      </c>
      <c r="V1688" s="2"/>
      <c r="W1688" s="176">
        <v>-38624.318063156912</v>
      </c>
      <c r="X1688" s="176">
        <v>-6903.0213264317717</v>
      </c>
      <c r="Y1688" s="176">
        <v>-42187.264513631351</v>
      </c>
      <c r="Z1688" s="176">
        <v>-38387.838300101459</v>
      </c>
      <c r="AA1688" s="2"/>
      <c r="AB1688" s="175">
        <v>-54723.468549817509</v>
      </c>
      <c r="AC1688" s="175">
        <v>-177401.26576231886</v>
      </c>
      <c r="AD1688" s="175">
        <v>-150226.47815209487</v>
      </c>
      <c r="AE1688" s="175">
        <v>-172910.78815747867</v>
      </c>
    </row>
    <row r="1689" spans="1:31">
      <c r="A1689" s="1">
        <v>1682</v>
      </c>
      <c r="B1689" s="176">
        <f>'T Revenue'!B1686-'Year 0'!G$8+'Year 0'!G$122</f>
        <v>22769.503151089419</v>
      </c>
      <c r="C1689" s="176">
        <f>'T Revenue'!C1686-'Revenue Requirement'!C$4+'Revenue Requirement'!C$33</f>
        <v>211289.66079358361</v>
      </c>
      <c r="D1689" s="176">
        <f>'T Revenue'!D1686-'Revenue Requirement'!D$4+'Revenue Requirement'!D$33</f>
        <v>124305.13236467447</v>
      </c>
      <c r="E1689" s="176">
        <f>'T Revenue'!E1686-'Revenue Requirement'!E$4+'Revenue Requirement'!E$33</f>
        <v>52792.637796139345</v>
      </c>
      <c r="G1689" s="179" t="e">
        <f ca="1"/>
        <v>#NAME?</v>
      </c>
      <c r="H1689" s="179" t="e">
        <f ca="1"/>
        <v>#NAME?</v>
      </c>
      <c r="I1689" s="179" t="e">
        <f ca="1"/>
        <v>#NAME?</v>
      </c>
      <c r="J1689" s="179" t="e">
        <f ca="1"/>
        <v>#NAME?</v>
      </c>
      <c r="L1689" s="175">
        <f>NR_to_Cash!C$9</f>
        <v>-54723.468549817509</v>
      </c>
      <c r="M1689" s="175">
        <f>NR_to_Cash!D$9</f>
        <v>-177401.26576231886</v>
      </c>
      <c r="N1689" s="175">
        <f>NR_to_Cash!E$9</f>
        <v>-150226.47815209487</v>
      </c>
      <c r="O1689" s="175">
        <f>NR_to_Cash!F$9</f>
        <v>-172910.78815747867</v>
      </c>
      <c r="Q1689" s="1">
        <v>1682</v>
      </c>
      <c r="R1689" s="176">
        <v>22769.503151089419</v>
      </c>
      <c r="S1689" s="176">
        <v>211289.66079358361</v>
      </c>
      <c r="T1689" s="176">
        <v>124305.13236467447</v>
      </c>
      <c r="U1689" s="176">
        <v>52792.637796139345</v>
      </c>
      <c r="V1689" s="2"/>
      <c r="W1689" s="176">
        <v>-11013.833213753533</v>
      </c>
      <c r="X1689" s="176">
        <v>-11313.884378057439</v>
      </c>
      <c r="Y1689" s="176">
        <v>1560.6104719189461</v>
      </c>
      <c r="Z1689" s="176">
        <v>-18604.125983859412</v>
      </c>
      <c r="AA1689" s="2"/>
      <c r="AB1689" s="175">
        <v>-54723.468549817509</v>
      </c>
      <c r="AC1689" s="175">
        <v>-177401.26576231886</v>
      </c>
      <c r="AD1689" s="175">
        <v>-150226.47815209487</v>
      </c>
      <c r="AE1689" s="175">
        <v>-172910.78815747867</v>
      </c>
    </row>
    <row r="1690" spans="1:31">
      <c r="A1690" s="1">
        <v>1683</v>
      </c>
      <c r="B1690" s="176">
        <f>'T Revenue'!B1687-'Year 0'!G$8+'Year 0'!G$122</f>
        <v>7308.809922097018</v>
      </c>
      <c r="C1690" s="176">
        <f>'T Revenue'!C1687-'Revenue Requirement'!C$4+'Revenue Requirement'!C$33</f>
        <v>244326.27088159928</v>
      </c>
      <c r="D1690" s="176">
        <f>'T Revenue'!D1687-'Revenue Requirement'!D$4+'Revenue Requirement'!D$33</f>
        <v>188159.72646805877</v>
      </c>
      <c r="E1690" s="176">
        <f>'T Revenue'!E1687-'Revenue Requirement'!E$4+'Revenue Requirement'!E$33</f>
        <v>108201.22550106607</v>
      </c>
      <c r="G1690" s="179" t="e">
        <f ca="1"/>
        <v>#NAME?</v>
      </c>
      <c r="H1690" s="179" t="e">
        <f ca="1"/>
        <v>#NAME?</v>
      </c>
      <c r="I1690" s="179" t="e">
        <f ca="1"/>
        <v>#NAME?</v>
      </c>
      <c r="J1690" s="179" t="e">
        <f ca="1"/>
        <v>#NAME?</v>
      </c>
      <c r="L1690" s="175">
        <f>NR_to_Cash!C$9</f>
        <v>-54723.468549817509</v>
      </c>
      <c r="M1690" s="175">
        <f>NR_to_Cash!D$9</f>
        <v>-177401.26576231886</v>
      </c>
      <c r="N1690" s="175">
        <f>NR_to_Cash!E$9</f>
        <v>-150226.47815209487</v>
      </c>
      <c r="O1690" s="175">
        <f>NR_to_Cash!F$9</f>
        <v>-172910.78815747867</v>
      </c>
      <c r="Q1690" s="1">
        <v>1683</v>
      </c>
      <c r="R1690" s="176">
        <v>7308.809922097018</v>
      </c>
      <c r="S1690" s="176">
        <v>244326.27088159928</v>
      </c>
      <c r="T1690" s="176">
        <v>188159.72646805877</v>
      </c>
      <c r="U1690" s="176">
        <v>108201.22550106607</v>
      </c>
      <c r="V1690" s="2"/>
      <c r="W1690" s="176">
        <v>-15140.669427755289</v>
      </c>
      <c r="X1690" s="176">
        <v>-18010.674482323462</v>
      </c>
      <c r="Y1690" s="176">
        <v>-5110.2361891665496</v>
      </c>
      <c r="Z1690" s="176">
        <v>-15477.236699740402</v>
      </c>
      <c r="AA1690" s="2"/>
      <c r="AB1690" s="175">
        <v>-54723.468549817509</v>
      </c>
      <c r="AC1690" s="175">
        <v>-177401.26576231886</v>
      </c>
      <c r="AD1690" s="175">
        <v>-150226.47815209487</v>
      </c>
      <c r="AE1690" s="175">
        <v>-172910.78815747867</v>
      </c>
    </row>
    <row r="1691" spans="1:31">
      <c r="A1691" s="1">
        <v>1684</v>
      </c>
      <c r="B1691" s="176">
        <f>'T Revenue'!B1688-'Year 0'!G$8+'Year 0'!G$122</f>
        <v>-8503.3541295989417</v>
      </c>
      <c r="C1691" s="176">
        <f>'T Revenue'!C1688-'Revenue Requirement'!C$4+'Revenue Requirement'!C$33</f>
        <v>214712.81092891912</v>
      </c>
      <c r="D1691" s="176">
        <f>'T Revenue'!D1688-'Revenue Requirement'!D$4+'Revenue Requirement'!D$33</f>
        <v>171814.8324884586</v>
      </c>
      <c r="E1691" s="176">
        <f>'T Revenue'!E1688-'Revenue Requirement'!E$4+'Revenue Requirement'!E$33</f>
        <v>99409.455790339969</v>
      </c>
      <c r="G1691" s="179" t="e">
        <f ca="1"/>
        <v>#NAME?</v>
      </c>
      <c r="H1691" s="179" t="e">
        <f ca="1"/>
        <v>#NAME?</v>
      </c>
      <c r="I1691" s="179" t="e">
        <f ca="1"/>
        <v>#NAME?</v>
      </c>
      <c r="J1691" s="179" t="e">
        <f ca="1"/>
        <v>#NAME?</v>
      </c>
      <c r="L1691" s="175">
        <f>NR_to_Cash!C$9</f>
        <v>-54723.468549817509</v>
      </c>
      <c r="M1691" s="175">
        <f>NR_to_Cash!D$9</f>
        <v>-177401.26576231886</v>
      </c>
      <c r="N1691" s="175">
        <f>NR_to_Cash!E$9</f>
        <v>-150226.47815209487</v>
      </c>
      <c r="O1691" s="175">
        <f>NR_to_Cash!F$9</f>
        <v>-172910.78815747867</v>
      </c>
      <c r="Q1691" s="1">
        <v>1684</v>
      </c>
      <c r="R1691" s="176">
        <v>-8503.3541295989417</v>
      </c>
      <c r="S1691" s="176">
        <v>214712.81092891912</v>
      </c>
      <c r="T1691" s="176">
        <v>171814.8324884586</v>
      </c>
      <c r="U1691" s="176">
        <v>99409.455790339969</v>
      </c>
      <c r="V1691" s="2"/>
      <c r="W1691" s="176">
        <v>-27760.873595516081</v>
      </c>
      <c r="X1691" s="176">
        <v>-33671.458493059501</v>
      </c>
      <c r="Y1691" s="176">
        <v>-21638.537061713869</v>
      </c>
      <c r="Z1691" s="176">
        <v>-65053.797991578234</v>
      </c>
      <c r="AA1691" s="2"/>
      <c r="AB1691" s="175">
        <v>-54723.468549817509</v>
      </c>
      <c r="AC1691" s="175">
        <v>-177401.26576231886</v>
      </c>
      <c r="AD1691" s="175">
        <v>-150226.47815209487</v>
      </c>
      <c r="AE1691" s="175">
        <v>-172910.78815747867</v>
      </c>
    </row>
    <row r="1692" spans="1:31">
      <c r="A1692" s="1">
        <v>1685</v>
      </c>
      <c r="B1692" s="176">
        <f>'T Revenue'!B1689-'Year 0'!G$8+'Year 0'!G$122</f>
        <v>5632.8745891661383</v>
      </c>
      <c r="C1692" s="176">
        <f>'T Revenue'!C1689-'Revenue Requirement'!C$4+'Revenue Requirement'!C$33</f>
        <v>229601.94120633253</v>
      </c>
      <c r="D1692" s="176">
        <f>'T Revenue'!D1689-'Revenue Requirement'!D$4+'Revenue Requirement'!D$33</f>
        <v>194335.30511165992</v>
      </c>
      <c r="E1692" s="176">
        <f>'T Revenue'!E1689-'Revenue Requirement'!E$4+'Revenue Requirement'!E$33</f>
        <v>152118.10703767766</v>
      </c>
      <c r="G1692" s="179" t="e">
        <f ca="1"/>
        <v>#NAME?</v>
      </c>
      <c r="H1692" s="179" t="e">
        <f ca="1"/>
        <v>#NAME?</v>
      </c>
      <c r="I1692" s="179" t="e">
        <f ca="1"/>
        <v>#NAME?</v>
      </c>
      <c r="J1692" s="179" t="e">
        <f ca="1"/>
        <v>#NAME?</v>
      </c>
      <c r="L1692" s="175">
        <f>NR_to_Cash!C$9</f>
        <v>-54723.468549817509</v>
      </c>
      <c r="M1692" s="175">
        <f>NR_to_Cash!D$9</f>
        <v>-177401.26576231886</v>
      </c>
      <c r="N1692" s="175">
        <f>NR_to_Cash!E$9</f>
        <v>-150226.47815209487</v>
      </c>
      <c r="O1692" s="175">
        <f>NR_to_Cash!F$9</f>
        <v>-172910.78815747867</v>
      </c>
      <c r="Q1692" s="1">
        <v>1685</v>
      </c>
      <c r="R1692" s="176">
        <v>5632.8745891661383</v>
      </c>
      <c r="S1692" s="176">
        <v>229601.94120633253</v>
      </c>
      <c r="T1692" s="176">
        <v>194335.30511165992</v>
      </c>
      <c r="U1692" s="176">
        <v>152118.10703767766</v>
      </c>
      <c r="V1692" s="2"/>
      <c r="W1692" s="176">
        <v>-9169.4826606626157</v>
      </c>
      <c r="X1692" s="176">
        <v>-17340.128123844974</v>
      </c>
      <c r="Y1692" s="176">
        <v>-38161.192008128855</v>
      </c>
      <c r="Z1692" s="176">
        <v>-41973.556908873841</v>
      </c>
      <c r="AA1692" s="2"/>
      <c r="AB1692" s="175">
        <v>-54723.468549817509</v>
      </c>
      <c r="AC1692" s="175">
        <v>-177401.26576231886</v>
      </c>
      <c r="AD1692" s="175">
        <v>-150226.47815209487</v>
      </c>
      <c r="AE1692" s="175">
        <v>-172910.78815747867</v>
      </c>
    </row>
    <row r="1693" spans="1:31">
      <c r="A1693" s="1">
        <v>1686</v>
      </c>
      <c r="B1693" s="176">
        <f>'T Revenue'!B1690-'Year 0'!G$8+'Year 0'!G$122</f>
        <v>1476.5245486663189</v>
      </c>
      <c r="C1693" s="176">
        <f>'T Revenue'!C1690-'Revenue Requirement'!C$4+'Revenue Requirement'!C$33</f>
        <v>225914.83916374901</v>
      </c>
      <c r="D1693" s="176">
        <f>'T Revenue'!D1690-'Revenue Requirement'!D$4+'Revenue Requirement'!D$33</f>
        <v>129889.07900763582</v>
      </c>
      <c r="E1693" s="176">
        <f>'T Revenue'!E1690-'Revenue Requirement'!E$4+'Revenue Requirement'!E$33</f>
        <v>58287.634204721311</v>
      </c>
      <c r="G1693" s="179" t="e">
        <f ca="1"/>
        <v>#NAME?</v>
      </c>
      <c r="H1693" s="179" t="e">
        <f ca="1"/>
        <v>#NAME?</v>
      </c>
      <c r="I1693" s="179" t="e">
        <f ca="1"/>
        <v>#NAME?</v>
      </c>
      <c r="J1693" s="179" t="e">
        <f ca="1"/>
        <v>#NAME?</v>
      </c>
      <c r="L1693" s="175">
        <f>NR_to_Cash!C$9</f>
        <v>-54723.468549817509</v>
      </c>
      <c r="M1693" s="175">
        <f>NR_to_Cash!D$9</f>
        <v>-177401.26576231886</v>
      </c>
      <c r="N1693" s="175">
        <f>NR_to_Cash!E$9</f>
        <v>-150226.47815209487</v>
      </c>
      <c r="O1693" s="175">
        <f>NR_to_Cash!F$9</f>
        <v>-172910.78815747867</v>
      </c>
      <c r="Q1693" s="1">
        <v>1686</v>
      </c>
      <c r="R1693" s="176">
        <v>1476.5245486663189</v>
      </c>
      <c r="S1693" s="176">
        <v>225914.83916374901</v>
      </c>
      <c r="T1693" s="176">
        <v>129889.07900763582</v>
      </c>
      <c r="U1693" s="176">
        <v>58287.634204721311</v>
      </c>
      <c r="V1693" s="2"/>
      <c r="W1693" s="176">
        <v>-9815.0751074709697</v>
      </c>
      <c r="X1693" s="176">
        <v>-26318.622920986032</v>
      </c>
      <c r="Y1693" s="176">
        <v>6794.8710308941081</v>
      </c>
      <c r="Z1693" s="176">
        <v>-6098.2627515557688</v>
      </c>
      <c r="AA1693" s="2"/>
      <c r="AB1693" s="175">
        <v>-54723.468549817509</v>
      </c>
      <c r="AC1693" s="175">
        <v>-177401.26576231886</v>
      </c>
      <c r="AD1693" s="175">
        <v>-150226.47815209487</v>
      </c>
      <c r="AE1693" s="175">
        <v>-172910.78815747867</v>
      </c>
    </row>
    <row r="1694" spans="1:31">
      <c r="A1694" s="1">
        <v>1687</v>
      </c>
      <c r="B1694" s="176">
        <f>'T Revenue'!B1691-'Year 0'!G$8+'Year 0'!G$122</f>
        <v>9932.0695034845266</v>
      </c>
      <c r="C1694" s="176">
        <f>'T Revenue'!C1691-'Revenue Requirement'!C$4+'Revenue Requirement'!C$33</f>
        <v>264878.39881749032</v>
      </c>
      <c r="D1694" s="176">
        <f>'T Revenue'!D1691-'Revenue Requirement'!D$4+'Revenue Requirement'!D$33</f>
        <v>160537.66837550304</v>
      </c>
      <c r="E1694" s="176">
        <f>'T Revenue'!E1691-'Revenue Requirement'!E$4+'Revenue Requirement'!E$33</f>
        <v>119488.45462031011</v>
      </c>
      <c r="G1694" s="179" t="e">
        <f ca="1"/>
        <v>#NAME?</v>
      </c>
      <c r="H1694" s="179" t="e">
        <f ca="1"/>
        <v>#NAME?</v>
      </c>
      <c r="I1694" s="179" t="e">
        <f ca="1"/>
        <v>#NAME?</v>
      </c>
      <c r="J1694" s="179" t="e">
        <f ca="1"/>
        <v>#NAME?</v>
      </c>
      <c r="L1694" s="175">
        <f>NR_to_Cash!C$9</f>
        <v>-54723.468549817509</v>
      </c>
      <c r="M1694" s="175">
        <f>NR_to_Cash!D$9</f>
        <v>-177401.26576231886</v>
      </c>
      <c r="N1694" s="175">
        <f>NR_to_Cash!E$9</f>
        <v>-150226.47815209487</v>
      </c>
      <c r="O1694" s="175">
        <f>NR_to_Cash!F$9</f>
        <v>-172910.78815747867</v>
      </c>
      <c r="Q1694" s="1">
        <v>1687</v>
      </c>
      <c r="R1694" s="176">
        <v>9932.0695034845266</v>
      </c>
      <c r="S1694" s="176">
        <v>264878.39881749032</v>
      </c>
      <c r="T1694" s="176">
        <v>160537.66837550304</v>
      </c>
      <c r="U1694" s="176">
        <v>119488.45462031011</v>
      </c>
      <c r="V1694" s="2"/>
      <c r="W1694" s="176">
        <v>-25820.242271990981</v>
      </c>
      <c r="X1694" s="176">
        <v>-19708.998105850071</v>
      </c>
      <c r="Y1694" s="176">
        <v>2409.3104448674712</v>
      </c>
      <c r="Z1694" s="176">
        <v>-6607.7340296306647</v>
      </c>
      <c r="AA1694" s="2"/>
      <c r="AB1694" s="175">
        <v>-54723.468549817509</v>
      </c>
      <c r="AC1694" s="175">
        <v>-177401.26576231886</v>
      </c>
      <c r="AD1694" s="175">
        <v>-150226.47815209487</v>
      </c>
      <c r="AE1694" s="175">
        <v>-172910.78815747867</v>
      </c>
    </row>
    <row r="1695" spans="1:31">
      <c r="A1695" s="1">
        <v>1688</v>
      </c>
      <c r="B1695" s="176">
        <f>'T Revenue'!B1692-'Year 0'!G$8+'Year 0'!G$122</f>
        <v>12988.779780706856</v>
      </c>
      <c r="C1695" s="176">
        <f>'T Revenue'!C1692-'Revenue Requirement'!C$4+'Revenue Requirement'!C$33</f>
        <v>261939.20767783537</v>
      </c>
      <c r="D1695" s="176">
        <f>'T Revenue'!D1692-'Revenue Requirement'!D$4+'Revenue Requirement'!D$33</f>
        <v>154964.51389010879</v>
      </c>
      <c r="E1695" s="176">
        <f>'T Revenue'!E1692-'Revenue Requirement'!E$4+'Revenue Requirement'!E$33</f>
        <v>162429.00606697681</v>
      </c>
      <c r="G1695" s="179" t="e">
        <f ca="1"/>
        <v>#NAME?</v>
      </c>
      <c r="H1695" s="179" t="e">
        <f ca="1"/>
        <v>#NAME?</v>
      </c>
      <c r="I1695" s="179" t="e">
        <f ca="1"/>
        <v>#NAME?</v>
      </c>
      <c r="J1695" s="179" t="e">
        <f ca="1"/>
        <v>#NAME?</v>
      </c>
      <c r="L1695" s="175">
        <f>NR_to_Cash!C$9</f>
        <v>-54723.468549817509</v>
      </c>
      <c r="M1695" s="175">
        <f>NR_to_Cash!D$9</f>
        <v>-177401.26576231886</v>
      </c>
      <c r="N1695" s="175">
        <f>NR_to_Cash!E$9</f>
        <v>-150226.47815209487</v>
      </c>
      <c r="O1695" s="175">
        <f>NR_to_Cash!F$9</f>
        <v>-172910.78815747867</v>
      </c>
      <c r="Q1695" s="1">
        <v>1688</v>
      </c>
      <c r="R1695" s="176">
        <v>12988.779780706856</v>
      </c>
      <c r="S1695" s="176">
        <v>261939.20767783537</v>
      </c>
      <c r="T1695" s="176">
        <v>154964.51389010879</v>
      </c>
      <c r="U1695" s="176">
        <v>162429.00606697681</v>
      </c>
      <c r="V1695" s="2"/>
      <c r="W1695" s="176">
        <v>28602.725558530889</v>
      </c>
      <c r="X1695" s="176">
        <v>-26990.566753956955</v>
      </c>
      <c r="Y1695" s="176">
        <v>-38971.326285242336</v>
      </c>
      <c r="Z1695" s="176">
        <v>-26479.660828579217</v>
      </c>
      <c r="AA1695" s="2"/>
      <c r="AB1695" s="175">
        <v>-54723.468549817509</v>
      </c>
      <c r="AC1695" s="175">
        <v>-177401.26576231886</v>
      </c>
      <c r="AD1695" s="175">
        <v>-150226.47815209487</v>
      </c>
      <c r="AE1695" s="175">
        <v>-172910.78815747867</v>
      </c>
    </row>
    <row r="1696" spans="1:31">
      <c r="A1696" s="1">
        <v>1689</v>
      </c>
      <c r="B1696" s="176">
        <f>'T Revenue'!B1693-'Year 0'!G$8+'Year 0'!G$122</f>
        <v>-13179.068317188649</v>
      </c>
      <c r="C1696" s="176">
        <f>'T Revenue'!C1693-'Revenue Requirement'!C$4+'Revenue Requirement'!C$33</f>
        <v>239927.5008696611</v>
      </c>
      <c r="D1696" s="176">
        <f>'T Revenue'!D1693-'Revenue Requirement'!D$4+'Revenue Requirement'!D$33</f>
        <v>145302.722447654</v>
      </c>
      <c r="E1696" s="176">
        <f>'T Revenue'!E1693-'Revenue Requirement'!E$4+'Revenue Requirement'!E$33</f>
        <v>74528.753590433393</v>
      </c>
      <c r="G1696" s="179" t="e">
        <f ca="1"/>
        <v>#NAME?</v>
      </c>
      <c r="H1696" s="179" t="e">
        <f ca="1"/>
        <v>#NAME?</v>
      </c>
      <c r="I1696" s="179" t="e">
        <f ca="1"/>
        <v>#NAME?</v>
      </c>
      <c r="J1696" s="179" t="e">
        <f ca="1"/>
        <v>#NAME?</v>
      </c>
      <c r="L1696" s="175">
        <f>NR_to_Cash!C$9</f>
        <v>-54723.468549817509</v>
      </c>
      <c r="M1696" s="175">
        <f>NR_to_Cash!D$9</f>
        <v>-177401.26576231886</v>
      </c>
      <c r="N1696" s="175">
        <f>NR_to_Cash!E$9</f>
        <v>-150226.47815209487</v>
      </c>
      <c r="O1696" s="175">
        <f>NR_to_Cash!F$9</f>
        <v>-172910.78815747867</v>
      </c>
      <c r="Q1696" s="1">
        <v>1689</v>
      </c>
      <c r="R1696" s="176">
        <v>-13179.068317188649</v>
      </c>
      <c r="S1696" s="176">
        <v>239927.5008696611</v>
      </c>
      <c r="T1696" s="176">
        <v>145302.722447654</v>
      </c>
      <c r="U1696" s="176">
        <v>74528.753590433393</v>
      </c>
      <c r="V1696" s="2"/>
      <c r="W1696" s="176">
        <v>-15788.54823513981</v>
      </c>
      <c r="X1696" s="176">
        <v>-22341.337067310698</v>
      </c>
      <c r="Y1696" s="176">
        <v>-18383.682327345712</v>
      </c>
      <c r="Z1696" s="176">
        <v>-13311.192999827908</v>
      </c>
      <c r="AA1696" s="2"/>
      <c r="AB1696" s="175">
        <v>-54723.468549817509</v>
      </c>
      <c r="AC1696" s="175">
        <v>-177401.26576231886</v>
      </c>
      <c r="AD1696" s="175">
        <v>-150226.47815209487</v>
      </c>
      <c r="AE1696" s="175">
        <v>-172910.78815747867</v>
      </c>
    </row>
    <row r="1697" spans="1:31">
      <c r="A1697" s="1">
        <v>1690</v>
      </c>
      <c r="B1697" s="176">
        <f>'T Revenue'!B1694-'Year 0'!G$8+'Year 0'!G$122</f>
        <v>-10609.753961401526</v>
      </c>
      <c r="C1697" s="176">
        <f>'T Revenue'!C1694-'Revenue Requirement'!C$4+'Revenue Requirement'!C$33</f>
        <v>240890.5152846619</v>
      </c>
      <c r="D1697" s="176">
        <f>'T Revenue'!D1694-'Revenue Requirement'!D$4+'Revenue Requirement'!D$33</f>
        <v>154288.28464140324</v>
      </c>
      <c r="E1697" s="176">
        <f>'T Revenue'!E1694-'Revenue Requirement'!E$4+'Revenue Requirement'!E$33</f>
        <v>99092.892103957012</v>
      </c>
      <c r="G1697" s="179" t="e">
        <f ca="1"/>
        <v>#NAME?</v>
      </c>
      <c r="H1697" s="179" t="e">
        <f ca="1"/>
        <v>#NAME?</v>
      </c>
      <c r="I1697" s="179" t="e">
        <f ca="1"/>
        <v>#NAME?</v>
      </c>
      <c r="J1697" s="179" t="e">
        <f ca="1"/>
        <v>#NAME?</v>
      </c>
      <c r="L1697" s="175">
        <f>NR_to_Cash!C$9</f>
        <v>-54723.468549817509</v>
      </c>
      <c r="M1697" s="175">
        <f>NR_to_Cash!D$9</f>
        <v>-177401.26576231886</v>
      </c>
      <c r="N1697" s="175">
        <f>NR_to_Cash!E$9</f>
        <v>-150226.47815209487</v>
      </c>
      <c r="O1697" s="175">
        <f>NR_to_Cash!F$9</f>
        <v>-172910.78815747867</v>
      </c>
      <c r="Q1697" s="1">
        <v>1690</v>
      </c>
      <c r="R1697" s="176">
        <v>-10609.753961401526</v>
      </c>
      <c r="S1697" s="176">
        <v>240890.5152846619</v>
      </c>
      <c r="T1697" s="176">
        <v>154288.28464140324</v>
      </c>
      <c r="U1697" s="176">
        <v>99092.892103957012</v>
      </c>
      <c r="V1697" s="2"/>
      <c r="W1697" s="176">
        <v>-43241.290335939499</v>
      </c>
      <c r="X1697" s="176">
        <v>4470.0783023689874</v>
      </c>
      <c r="Y1697" s="176">
        <v>-31470.828343129251</v>
      </c>
      <c r="Z1697" s="176">
        <v>-17263.3908110708</v>
      </c>
      <c r="AA1697" s="2"/>
      <c r="AB1697" s="175">
        <v>-54723.468549817509</v>
      </c>
      <c r="AC1697" s="175">
        <v>-177401.26576231886</v>
      </c>
      <c r="AD1697" s="175">
        <v>-150226.47815209487</v>
      </c>
      <c r="AE1697" s="175">
        <v>-172910.78815747867</v>
      </c>
    </row>
    <row r="1698" spans="1:31">
      <c r="A1698" s="1">
        <v>1691</v>
      </c>
      <c r="B1698" s="176">
        <f>'T Revenue'!B1695-'Year 0'!G$8+'Year 0'!G$122</f>
        <v>8906.5963508905843</v>
      </c>
      <c r="C1698" s="176">
        <f>'T Revenue'!C1695-'Revenue Requirement'!C$4+'Revenue Requirement'!C$33</f>
        <v>236602.50832177023</v>
      </c>
      <c r="D1698" s="176">
        <f>'T Revenue'!D1695-'Revenue Requirement'!D$4+'Revenue Requirement'!D$33</f>
        <v>149941.47187017975</v>
      </c>
      <c r="E1698" s="176">
        <f>'T Revenue'!E1695-'Revenue Requirement'!E$4+'Revenue Requirement'!E$33</f>
        <v>83383.126825340092</v>
      </c>
      <c r="G1698" s="179" t="e">
        <f ca="1"/>
        <v>#NAME?</v>
      </c>
      <c r="H1698" s="179" t="e">
        <f ca="1"/>
        <v>#NAME?</v>
      </c>
      <c r="I1698" s="179" t="e">
        <f ca="1"/>
        <v>#NAME?</v>
      </c>
      <c r="J1698" s="179" t="e">
        <f ca="1"/>
        <v>#NAME?</v>
      </c>
      <c r="L1698" s="175">
        <f>NR_to_Cash!C$9</f>
        <v>-54723.468549817509</v>
      </c>
      <c r="M1698" s="175">
        <f>NR_to_Cash!D$9</f>
        <v>-177401.26576231886</v>
      </c>
      <c r="N1698" s="175">
        <f>NR_to_Cash!E$9</f>
        <v>-150226.47815209487</v>
      </c>
      <c r="O1698" s="175">
        <f>NR_to_Cash!F$9</f>
        <v>-172910.78815747867</v>
      </c>
      <c r="Q1698" s="1">
        <v>1691</v>
      </c>
      <c r="R1698" s="176">
        <v>8906.5963508905843</v>
      </c>
      <c r="S1698" s="176">
        <v>236602.50832177023</v>
      </c>
      <c r="T1698" s="176">
        <v>149941.47187017975</v>
      </c>
      <c r="U1698" s="176">
        <v>83383.126825340092</v>
      </c>
      <c r="V1698" s="2"/>
      <c r="W1698" s="176">
        <v>-45858.527858660556</v>
      </c>
      <c r="X1698" s="176">
        <v>-26002.477151608327</v>
      </c>
      <c r="Y1698" s="176">
        <v>-26321.084362331778</v>
      </c>
      <c r="Z1698" s="176">
        <v>-20478.653521177825</v>
      </c>
      <c r="AA1698" s="2"/>
      <c r="AB1698" s="175">
        <v>-54723.468549817509</v>
      </c>
      <c r="AC1698" s="175">
        <v>-177401.26576231886</v>
      </c>
      <c r="AD1698" s="175">
        <v>-150226.47815209487</v>
      </c>
      <c r="AE1698" s="175">
        <v>-172910.78815747867</v>
      </c>
    </row>
    <row r="1699" spans="1:31">
      <c r="A1699" s="1">
        <v>1692</v>
      </c>
      <c r="B1699" s="176">
        <f>'T Revenue'!B1696-'Year 0'!G$8+'Year 0'!G$122</f>
        <v>-6814.4515029292088</v>
      </c>
      <c r="C1699" s="176">
        <f>'T Revenue'!C1696-'Revenue Requirement'!C$4+'Revenue Requirement'!C$33</f>
        <v>232842.65756246494</v>
      </c>
      <c r="D1699" s="176">
        <f>'T Revenue'!D1696-'Revenue Requirement'!D$4+'Revenue Requirement'!D$33</f>
        <v>127599.15196657553</v>
      </c>
      <c r="E1699" s="176">
        <f>'T Revenue'!E1696-'Revenue Requirement'!E$4+'Revenue Requirement'!E$33</f>
        <v>-13700.530576150399</v>
      </c>
      <c r="G1699" s="179" t="e">
        <f ca="1"/>
        <v>#NAME?</v>
      </c>
      <c r="H1699" s="179" t="e">
        <f ca="1"/>
        <v>#NAME?</v>
      </c>
      <c r="I1699" s="179" t="e">
        <f ca="1"/>
        <v>#NAME?</v>
      </c>
      <c r="J1699" s="179" t="e">
        <f ca="1"/>
        <v>#NAME?</v>
      </c>
      <c r="L1699" s="175">
        <f>NR_to_Cash!C$9</f>
        <v>-54723.468549817509</v>
      </c>
      <c r="M1699" s="175">
        <f>NR_to_Cash!D$9</f>
        <v>-177401.26576231886</v>
      </c>
      <c r="N1699" s="175">
        <f>NR_to_Cash!E$9</f>
        <v>-150226.47815209487</v>
      </c>
      <c r="O1699" s="175">
        <f>NR_to_Cash!F$9</f>
        <v>-172910.78815747867</v>
      </c>
      <c r="Q1699" s="1">
        <v>1692</v>
      </c>
      <c r="R1699" s="176">
        <v>-6814.4515029292088</v>
      </c>
      <c r="S1699" s="176">
        <v>232842.65756246494</v>
      </c>
      <c r="T1699" s="176">
        <v>127599.15196657553</v>
      </c>
      <c r="U1699" s="176">
        <v>-13700.530576150399</v>
      </c>
      <c r="V1699" s="2"/>
      <c r="W1699" s="176">
        <v>-64220.532863437897</v>
      </c>
      <c r="X1699" s="176">
        <v>8598.2435196789447</v>
      </c>
      <c r="Y1699" s="176">
        <v>-19527.461191483075</v>
      </c>
      <c r="Z1699" s="176">
        <v>-41471.565955071012</v>
      </c>
      <c r="AA1699" s="2"/>
      <c r="AB1699" s="175">
        <v>-54723.468549817509</v>
      </c>
      <c r="AC1699" s="175">
        <v>-177401.26576231886</v>
      </c>
      <c r="AD1699" s="175">
        <v>-150226.47815209487</v>
      </c>
      <c r="AE1699" s="175">
        <v>-172910.78815747867</v>
      </c>
    </row>
    <row r="1700" spans="1:31">
      <c r="A1700" s="1">
        <v>1693</v>
      </c>
      <c r="B1700" s="176">
        <f>'T Revenue'!B1697-'Year 0'!G$8+'Year 0'!G$122</f>
        <v>16812.322718014708</v>
      </c>
      <c r="C1700" s="176">
        <f>'T Revenue'!C1697-'Revenue Requirement'!C$4+'Revenue Requirement'!C$33</f>
        <v>264022.23469886882</v>
      </c>
      <c r="D1700" s="176">
        <f>'T Revenue'!D1697-'Revenue Requirement'!D$4+'Revenue Requirement'!D$33</f>
        <v>137849.08275452303</v>
      </c>
      <c r="E1700" s="176">
        <f>'T Revenue'!E1697-'Revenue Requirement'!E$4+'Revenue Requirement'!E$33</f>
        <v>128603.34064316051</v>
      </c>
      <c r="G1700" s="179" t="e">
        <f ca="1"/>
        <v>#NAME?</v>
      </c>
      <c r="H1700" s="179" t="e">
        <f ca="1"/>
        <v>#NAME?</v>
      </c>
      <c r="I1700" s="179" t="e">
        <f ca="1"/>
        <v>#NAME?</v>
      </c>
      <c r="J1700" s="179" t="e">
        <f ca="1"/>
        <v>#NAME?</v>
      </c>
      <c r="L1700" s="175">
        <f>NR_to_Cash!C$9</f>
        <v>-54723.468549817509</v>
      </c>
      <c r="M1700" s="175">
        <f>NR_to_Cash!D$9</f>
        <v>-177401.26576231886</v>
      </c>
      <c r="N1700" s="175">
        <f>NR_to_Cash!E$9</f>
        <v>-150226.47815209487</v>
      </c>
      <c r="O1700" s="175">
        <f>NR_to_Cash!F$9</f>
        <v>-172910.78815747867</v>
      </c>
      <c r="Q1700" s="1">
        <v>1693</v>
      </c>
      <c r="R1700" s="176">
        <v>16812.322718014708</v>
      </c>
      <c r="S1700" s="176">
        <v>264022.23469886882</v>
      </c>
      <c r="T1700" s="176">
        <v>137849.08275452303</v>
      </c>
      <c r="U1700" s="176">
        <v>128603.34064316051</v>
      </c>
      <c r="V1700" s="2"/>
      <c r="W1700" s="176">
        <v>-5335.2270602687495</v>
      </c>
      <c r="X1700" s="176">
        <v>-31201.219652953325</v>
      </c>
      <c r="Y1700" s="176">
        <v>-18766.776787758805</v>
      </c>
      <c r="Z1700" s="176">
        <v>-50761.014630098594</v>
      </c>
      <c r="AA1700" s="2"/>
      <c r="AB1700" s="175">
        <v>-54723.468549817509</v>
      </c>
      <c r="AC1700" s="175">
        <v>-177401.26576231886</v>
      </c>
      <c r="AD1700" s="175">
        <v>-150226.47815209487</v>
      </c>
      <c r="AE1700" s="175">
        <v>-172910.78815747867</v>
      </c>
    </row>
    <row r="1701" spans="1:31">
      <c r="A1701" s="1">
        <v>1694</v>
      </c>
      <c r="B1701" s="176">
        <f>'T Revenue'!B1698-'Year 0'!G$8+'Year 0'!G$122</f>
        <v>11956.984999239445</v>
      </c>
      <c r="C1701" s="176">
        <f>'T Revenue'!C1698-'Revenue Requirement'!C$4+'Revenue Requirement'!C$33</f>
        <v>207976.50276478031</v>
      </c>
      <c r="D1701" s="176">
        <f>'T Revenue'!D1698-'Revenue Requirement'!D$4+'Revenue Requirement'!D$33</f>
        <v>132882.34119293233</v>
      </c>
      <c r="E1701" s="176">
        <f>'T Revenue'!E1698-'Revenue Requirement'!E$4+'Revenue Requirement'!E$33</f>
        <v>96452.233294448117</v>
      </c>
      <c r="G1701" s="179" t="e">
        <f ca="1"/>
        <v>#NAME?</v>
      </c>
      <c r="H1701" s="179" t="e">
        <f ca="1"/>
        <v>#NAME?</v>
      </c>
      <c r="I1701" s="179" t="e">
        <f ca="1"/>
        <v>#NAME?</v>
      </c>
      <c r="J1701" s="179" t="e">
        <f ca="1"/>
        <v>#NAME?</v>
      </c>
      <c r="L1701" s="175">
        <f>NR_to_Cash!C$9</f>
        <v>-54723.468549817509</v>
      </c>
      <c r="M1701" s="175">
        <f>NR_to_Cash!D$9</f>
        <v>-177401.26576231886</v>
      </c>
      <c r="N1701" s="175">
        <f>NR_to_Cash!E$9</f>
        <v>-150226.47815209487</v>
      </c>
      <c r="O1701" s="175">
        <f>NR_to_Cash!F$9</f>
        <v>-172910.78815747867</v>
      </c>
      <c r="Q1701" s="1">
        <v>1694</v>
      </c>
      <c r="R1701" s="176">
        <v>11956.984999239445</v>
      </c>
      <c r="S1701" s="176">
        <v>207976.50276478031</v>
      </c>
      <c r="T1701" s="176">
        <v>132882.34119293233</v>
      </c>
      <c r="U1701" s="176">
        <v>96452.233294448117</v>
      </c>
      <c r="V1701" s="2"/>
      <c r="W1701" s="176">
        <v>-22956.381560885813</v>
      </c>
      <c r="X1701" s="176">
        <v>-33123.689026472624</v>
      </c>
      <c r="Y1701" s="176">
        <v>1346.4950797243509</v>
      </c>
      <c r="Z1701" s="176">
        <v>-9792.092598927673</v>
      </c>
      <c r="AA1701" s="2"/>
      <c r="AB1701" s="175">
        <v>-54723.468549817509</v>
      </c>
      <c r="AC1701" s="175">
        <v>-177401.26576231886</v>
      </c>
      <c r="AD1701" s="175">
        <v>-150226.47815209487</v>
      </c>
      <c r="AE1701" s="175">
        <v>-172910.78815747867</v>
      </c>
    </row>
    <row r="1702" spans="1:31">
      <c r="A1702" s="1">
        <v>1695</v>
      </c>
      <c r="B1702" s="176">
        <f>'T Revenue'!B1699-'Year 0'!G$8+'Year 0'!G$122</f>
        <v>21190.739385184599</v>
      </c>
      <c r="C1702" s="176">
        <f>'T Revenue'!C1699-'Revenue Requirement'!C$4+'Revenue Requirement'!C$33</f>
        <v>277385.69875147776</v>
      </c>
      <c r="D1702" s="176">
        <f>'T Revenue'!D1699-'Revenue Requirement'!D$4+'Revenue Requirement'!D$33</f>
        <v>125165.94380490272</v>
      </c>
      <c r="E1702" s="176">
        <f>'T Revenue'!E1699-'Revenue Requirement'!E$4+'Revenue Requirement'!E$33</f>
        <v>99634.082602340262</v>
      </c>
      <c r="G1702" s="179" t="e">
        <f ca="1"/>
        <v>#NAME?</v>
      </c>
      <c r="H1702" s="179" t="e">
        <f ca="1"/>
        <v>#NAME?</v>
      </c>
      <c r="I1702" s="179" t="e">
        <f ca="1"/>
        <v>#NAME?</v>
      </c>
      <c r="J1702" s="179" t="e">
        <f ca="1"/>
        <v>#NAME?</v>
      </c>
      <c r="L1702" s="175">
        <f>NR_to_Cash!C$9</f>
        <v>-54723.468549817509</v>
      </c>
      <c r="M1702" s="175">
        <f>NR_to_Cash!D$9</f>
        <v>-177401.26576231886</v>
      </c>
      <c r="N1702" s="175">
        <f>NR_to_Cash!E$9</f>
        <v>-150226.47815209487</v>
      </c>
      <c r="O1702" s="175">
        <f>NR_to_Cash!F$9</f>
        <v>-172910.78815747867</v>
      </c>
      <c r="Q1702" s="1">
        <v>1695</v>
      </c>
      <c r="R1702" s="176">
        <v>21190.739385184599</v>
      </c>
      <c r="S1702" s="176">
        <v>277385.69875147776</v>
      </c>
      <c r="T1702" s="176">
        <v>125165.94380490272</v>
      </c>
      <c r="U1702" s="176">
        <v>99634.082602340262</v>
      </c>
      <c r="V1702" s="2"/>
      <c r="W1702" s="176">
        <v>26419.030940915807</v>
      </c>
      <c r="X1702" s="176">
        <v>735.58460717042908</v>
      </c>
      <c r="Y1702" s="176">
        <v>6809.8432401458267</v>
      </c>
      <c r="Z1702" s="176">
        <v>-39589.531423259759</v>
      </c>
      <c r="AA1702" s="2"/>
      <c r="AB1702" s="175">
        <v>-54723.468549817509</v>
      </c>
      <c r="AC1702" s="175">
        <v>-177401.26576231886</v>
      </c>
      <c r="AD1702" s="175">
        <v>-150226.47815209487</v>
      </c>
      <c r="AE1702" s="175">
        <v>-172910.78815747867</v>
      </c>
    </row>
    <row r="1703" spans="1:31">
      <c r="A1703" s="1">
        <v>1696</v>
      </c>
      <c r="B1703" s="176">
        <f>'T Revenue'!B1700-'Year 0'!G$8+'Year 0'!G$122</f>
        <v>25861.513647442451</v>
      </c>
      <c r="C1703" s="176">
        <f>'T Revenue'!C1700-'Revenue Requirement'!C$4+'Revenue Requirement'!C$33</f>
        <v>261442.59843730158</v>
      </c>
      <c r="D1703" s="176">
        <f>'T Revenue'!D1700-'Revenue Requirement'!D$4+'Revenue Requirement'!D$33</f>
        <v>124941.80896034604</v>
      </c>
      <c r="E1703" s="176">
        <f>'T Revenue'!E1700-'Revenue Requirement'!E$4+'Revenue Requirement'!E$33</f>
        <v>64959.17814599094</v>
      </c>
      <c r="G1703" s="179" t="e">
        <f ca="1"/>
        <v>#NAME?</v>
      </c>
      <c r="H1703" s="179" t="e">
        <f ca="1"/>
        <v>#NAME?</v>
      </c>
      <c r="I1703" s="179" t="e">
        <f ca="1"/>
        <v>#NAME?</v>
      </c>
      <c r="J1703" s="179" t="e">
        <f ca="1"/>
        <v>#NAME?</v>
      </c>
      <c r="L1703" s="175">
        <f>NR_to_Cash!C$9</f>
        <v>-54723.468549817509</v>
      </c>
      <c r="M1703" s="175">
        <f>NR_to_Cash!D$9</f>
        <v>-177401.26576231886</v>
      </c>
      <c r="N1703" s="175">
        <f>NR_to_Cash!E$9</f>
        <v>-150226.47815209487</v>
      </c>
      <c r="O1703" s="175">
        <f>NR_to_Cash!F$9</f>
        <v>-172910.78815747867</v>
      </c>
      <c r="Q1703" s="1">
        <v>1696</v>
      </c>
      <c r="R1703" s="176">
        <v>25861.513647442451</v>
      </c>
      <c r="S1703" s="176">
        <v>261442.59843730158</v>
      </c>
      <c r="T1703" s="176">
        <v>124941.80896034604</v>
      </c>
      <c r="U1703" s="176">
        <v>64959.17814599094</v>
      </c>
      <c r="V1703" s="2"/>
      <c r="W1703" s="176">
        <v>11792.229723724304</v>
      </c>
      <c r="X1703" s="176">
        <v>-53414.102220122237</v>
      </c>
      <c r="Y1703" s="176">
        <v>-14589.546927883057</v>
      </c>
      <c r="Z1703" s="176">
        <v>-26526.732497465331</v>
      </c>
      <c r="AA1703" s="2"/>
      <c r="AB1703" s="175">
        <v>-54723.468549817509</v>
      </c>
      <c r="AC1703" s="175">
        <v>-177401.26576231886</v>
      </c>
      <c r="AD1703" s="175">
        <v>-150226.47815209487</v>
      </c>
      <c r="AE1703" s="175">
        <v>-172910.78815747867</v>
      </c>
    </row>
    <row r="1704" spans="1:31">
      <c r="A1704" s="1">
        <v>1697</v>
      </c>
      <c r="B1704" s="176">
        <f>'T Revenue'!B1701-'Year 0'!G$8+'Year 0'!G$122</f>
        <v>19496.649443706265</v>
      </c>
      <c r="C1704" s="176">
        <f>'T Revenue'!C1701-'Revenue Requirement'!C$4+'Revenue Requirement'!C$33</f>
        <v>231847.37609271123</v>
      </c>
      <c r="D1704" s="176">
        <f>'T Revenue'!D1701-'Revenue Requirement'!D$4+'Revenue Requirement'!D$33</f>
        <v>144510.51648040907</v>
      </c>
      <c r="E1704" s="176">
        <f>'T Revenue'!E1701-'Revenue Requirement'!E$4+'Revenue Requirement'!E$33</f>
        <v>74859.170221723849</v>
      </c>
      <c r="G1704" s="179" t="e">
        <f ca="1"/>
        <v>#NAME?</v>
      </c>
      <c r="H1704" s="179" t="e">
        <f ca="1"/>
        <v>#NAME?</v>
      </c>
      <c r="I1704" s="179" t="e">
        <f ca="1"/>
        <v>#NAME?</v>
      </c>
      <c r="J1704" s="179" t="e">
        <f ca="1"/>
        <v>#NAME?</v>
      </c>
      <c r="L1704" s="175">
        <f>NR_to_Cash!C$9</f>
        <v>-54723.468549817509</v>
      </c>
      <c r="M1704" s="175">
        <f>NR_to_Cash!D$9</f>
        <v>-177401.26576231886</v>
      </c>
      <c r="N1704" s="175">
        <f>NR_to_Cash!E$9</f>
        <v>-150226.47815209487</v>
      </c>
      <c r="O1704" s="175">
        <f>NR_to_Cash!F$9</f>
        <v>-172910.78815747867</v>
      </c>
      <c r="Q1704" s="1">
        <v>1697</v>
      </c>
      <c r="R1704" s="176">
        <v>19496.649443706265</v>
      </c>
      <c r="S1704" s="176">
        <v>231847.37609271123</v>
      </c>
      <c r="T1704" s="176">
        <v>144510.51648040907</v>
      </c>
      <c r="U1704" s="176">
        <v>74859.170221723849</v>
      </c>
      <c r="V1704" s="2"/>
      <c r="W1704" s="176">
        <v>-26446.125679610763</v>
      </c>
      <c r="X1704" s="176">
        <v>-9063.0560052045621</v>
      </c>
      <c r="Y1704" s="176">
        <v>-10979.036853050813</v>
      </c>
      <c r="Z1704" s="176">
        <v>-19850.576532553416</v>
      </c>
      <c r="AA1704" s="2"/>
      <c r="AB1704" s="175">
        <v>-54723.468549817509</v>
      </c>
      <c r="AC1704" s="175">
        <v>-177401.26576231886</v>
      </c>
      <c r="AD1704" s="175">
        <v>-150226.47815209487</v>
      </c>
      <c r="AE1704" s="175">
        <v>-172910.78815747867</v>
      </c>
    </row>
    <row r="1705" spans="1:31">
      <c r="A1705" s="1">
        <v>1698</v>
      </c>
      <c r="B1705" s="176">
        <f>'T Revenue'!B1702-'Year 0'!G$8+'Year 0'!G$122</f>
        <v>-16145.253629436251</v>
      </c>
      <c r="C1705" s="176">
        <f>'T Revenue'!C1702-'Revenue Requirement'!C$4+'Revenue Requirement'!C$33</f>
        <v>235057.66590881418</v>
      </c>
      <c r="D1705" s="176">
        <f>'T Revenue'!D1702-'Revenue Requirement'!D$4+'Revenue Requirement'!D$33</f>
        <v>141327.76243110467</v>
      </c>
      <c r="E1705" s="176">
        <f>'T Revenue'!E1702-'Revenue Requirement'!E$4+'Revenue Requirement'!E$33</f>
        <v>67673.912791361567</v>
      </c>
      <c r="G1705" s="179" t="e">
        <f ca="1"/>
        <v>#NAME?</v>
      </c>
      <c r="H1705" s="179" t="e">
        <f ca="1"/>
        <v>#NAME?</v>
      </c>
      <c r="I1705" s="179" t="e">
        <f ca="1"/>
        <v>#NAME?</v>
      </c>
      <c r="J1705" s="179" t="e">
        <f ca="1"/>
        <v>#NAME?</v>
      </c>
      <c r="L1705" s="175">
        <f>NR_to_Cash!C$9</f>
        <v>-54723.468549817509</v>
      </c>
      <c r="M1705" s="175">
        <f>NR_to_Cash!D$9</f>
        <v>-177401.26576231886</v>
      </c>
      <c r="N1705" s="175">
        <f>NR_to_Cash!E$9</f>
        <v>-150226.47815209487</v>
      </c>
      <c r="O1705" s="175">
        <f>NR_to_Cash!F$9</f>
        <v>-172910.78815747867</v>
      </c>
      <c r="Q1705" s="1">
        <v>1698</v>
      </c>
      <c r="R1705" s="176">
        <v>-16145.253629436251</v>
      </c>
      <c r="S1705" s="176">
        <v>235057.66590881418</v>
      </c>
      <c r="T1705" s="176">
        <v>141327.76243110467</v>
      </c>
      <c r="U1705" s="176">
        <v>67673.912791361567</v>
      </c>
      <c r="V1705" s="2"/>
      <c r="W1705" s="176">
        <v>21893.080230069696</v>
      </c>
      <c r="X1705" s="176">
        <v>-8636.8687855948228</v>
      </c>
      <c r="Y1705" s="176">
        <v>5677.6382513374556</v>
      </c>
      <c r="Z1705" s="176">
        <v>25423.757411121391</v>
      </c>
      <c r="AA1705" s="2"/>
      <c r="AB1705" s="175">
        <v>-54723.468549817509</v>
      </c>
      <c r="AC1705" s="175">
        <v>-177401.26576231886</v>
      </c>
      <c r="AD1705" s="175">
        <v>-150226.47815209487</v>
      </c>
      <c r="AE1705" s="175">
        <v>-172910.78815747867</v>
      </c>
    </row>
    <row r="1706" spans="1:31">
      <c r="A1706" s="1">
        <v>1699</v>
      </c>
      <c r="B1706" s="176">
        <f>'T Revenue'!B1703-'Year 0'!G$8+'Year 0'!G$122</f>
        <v>36418.214007106144</v>
      </c>
      <c r="C1706" s="176">
        <f>'T Revenue'!C1703-'Revenue Requirement'!C$4+'Revenue Requirement'!C$33</f>
        <v>247887.35771904071</v>
      </c>
      <c r="D1706" s="176">
        <f>'T Revenue'!D1703-'Revenue Requirement'!D$4+'Revenue Requirement'!D$33</f>
        <v>156999.52569515049</v>
      </c>
      <c r="E1706" s="176">
        <f>'T Revenue'!E1703-'Revenue Requirement'!E$4+'Revenue Requirement'!E$33</f>
        <v>132593.4727722106</v>
      </c>
      <c r="G1706" s="179" t="e">
        <f ca="1"/>
        <v>#NAME?</v>
      </c>
      <c r="H1706" s="179" t="e">
        <f ca="1"/>
        <v>#NAME?</v>
      </c>
      <c r="I1706" s="179" t="e">
        <f ca="1"/>
        <v>#NAME?</v>
      </c>
      <c r="J1706" s="179" t="e">
        <f ca="1"/>
        <v>#NAME?</v>
      </c>
      <c r="L1706" s="175">
        <f>NR_to_Cash!C$9</f>
        <v>-54723.468549817509</v>
      </c>
      <c r="M1706" s="175">
        <f>NR_to_Cash!D$9</f>
        <v>-177401.26576231886</v>
      </c>
      <c r="N1706" s="175">
        <f>NR_to_Cash!E$9</f>
        <v>-150226.47815209487</v>
      </c>
      <c r="O1706" s="175">
        <f>NR_to_Cash!F$9</f>
        <v>-172910.78815747867</v>
      </c>
      <c r="Q1706" s="1">
        <v>1699</v>
      </c>
      <c r="R1706" s="176">
        <v>36418.214007106144</v>
      </c>
      <c r="S1706" s="176">
        <v>247887.35771904071</v>
      </c>
      <c r="T1706" s="176">
        <v>156999.52569515049</v>
      </c>
      <c r="U1706" s="176">
        <v>132593.4727722106</v>
      </c>
      <c r="V1706" s="2"/>
      <c r="W1706" s="176">
        <v>27203.28150816157</v>
      </c>
      <c r="X1706" s="176">
        <v>-22536.097809850937</v>
      </c>
      <c r="Y1706" s="176">
        <v>-31595.879125525244</v>
      </c>
      <c r="Z1706" s="176">
        <v>-17256.504455856513</v>
      </c>
      <c r="AA1706" s="2"/>
      <c r="AB1706" s="175">
        <v>-54723.468549817509</v>
      </c>
      <c r="AC1706" s="175">
        <v>-177401.26576231886</v>
      </c>
      <c r="AD1706" s="175">
        <v>-150226.47815209487</v>
      </c>
      <c r="AE1706" s="175">
        <v>-172910.78815747867</v>
      </c>
    </row>
    <row r="1707" spans="1:31">
      <c r="A1707" s="1">
        <v>1700</v>
      </c>
      <c r="B1707" s="176">
        <f>'T Revenue'!B1704-'Year 0'!G$8+'Year 0'!G$122</f>
        <v>-9630.7100415357854</v>
      </c>
      <c r="C1707" s="176">
        <f>'T Revenue'!C1704-'Revenue Requirement'!C$4+'Revenue Requirement'!C$33</f>
        <v>233720.12677385448</v>
      </c>
      <c r="D1707" s="176">
        <f>'T Revenue'!D1704-'Revenue Requirement'!D$4+'Revenue Requirement'!D$33</f>
        <v>119513.67746890709</v>
      </c>
      <c r="E1707" s="176">
        <f>'T Revenue'!E1704-'Revenue Requirement'!E$4+'Revenue Requirement'!E$33</f>
        <v>56443.132805500878</v>
      </c>
      <c r="G1707" s="179" t="e">
        <f ca="1"/>
        <v>#NAME?</v>
      </c>
      <c r="H1707" s="179" t="e">
        <f ca="1"/>
        <v>#NAME?</v>
      </c>
      <c r="I1707" s="179" t="e">
        <f ca="1"/>
        <v>#NAME?</v>
      </c>
      <c r="J1707" s="179" t="e">
        <f ca="1"/>
        <v>#NAME?</v>
      </c>
      <c r="L1707" s="175">
        <f>NR_to_Cash!C$9</f>
        <v>-54723.468549817509</v>
      </c>
      <c r="M1707" s="175">
        <f>NR_to_Cash!D$9</f>
        <v>-177401.26576231886</v>
      </c>
      <c r="N1707" s="175">
        <f>NR_to_Cash!E$9</f>
        <v>-150226.47815209487</v>
      </c>
      <c r="O1707" s="175">
        <f>NR_to_Cash!F$9</f>
        <v>-172910.78815747867</v>
      </c>
      <c r="Q1707" s="1">
        <v>1700</v>
      </c>
      <c r="R1707" s="176">
        <v>-9630.7100415357854</v>
      </c>
      <c r="S1707" s="176">
        <v>233720.12677385448</v>
      </c>
      <c r="T1707" s="176">
        <v>119513.67746890709</v>
      </c>
      <c r="U1707" s="176">
        <v>56443.132805500878</v>
      </c>
      <c r="V1707" s="2"/>
      <c r="W1707" s="176">
        <v>-18467.613568513538</v>
      </c>
      <c r="X1707" s="176">
        <v>-8785.4471245214809</v>
      </c>
      <c r="Y1707" s="176">
        <v>-14290.592007957399</v>
      </c>
      <c r="Z1707" s="176">
        <v>24644.367505257018</v>
      </c>
      <c r="AA1707" s="2"/>
      <c r="AB1707" s="175">
        <v>-54723.468549817509</v>
      </c>
      <c r="AC1707" s="175">
        <v>-177401.26576231886</v>
      </c>
      <c r="AD1707" s="175">
        <v>-150226.47815209487</v>
      </c>
      <c r="AE1707" s="175">
        <v>-172910.78815747867</v>
      </c>
    </row>
    <row r="1708" spans="1:31">
      <c r="A1708" s="1">
        <v>1701</v>
      </c>
      <c r="B1708" s="176">
        <f>'T Revenue'!B1705-'Year 0'!G$8+'Year 0'!G$122</f>
        <v>10350.772857536562</v>
      </c>
      <c r="C1708" s="176">
        <f>'T Revenue'!C1705-'Revenue Requirement'!C$4+'Revenue Requirement'!C$33</f>
        <v>228322.97116527427</v>
      </c>
      <c r="D1708" s="176">
        <f>'T Revenue'!D1705-'Revenue Requirement'!D$4+'Revenue Requirement'!D$33</f>
        <v>162252.8246808832</v>
      </c>
      <c r="E1708" s="176">
        <f>'T Revenue'!E1705-'Revenue Requirement'!E$4+'Revenue Requirement'!E$33</f>
        <v>143837.07983893598</v>
      </c>
      <c r="G1708" s="179" t="e">
        <f ca="1"/>
        <v>#NAME?</v>
      </c>
      <c r="H1708" s="179" t="e">
        <f ca="1"/>
        <v>#NAME?</v>
      </c>
      <c r="I1708" s="179" t="e">
        <f ca="1"/>
        <v>#NAME?</v>
      </c>
      <c r="J1708" s="179" t="e">
        <f ca="1"/>
        <v>#NAME?</v>
      </c>
      <c r="L1708" s="175">
        <f>NR_to_Cash!C$9</f>
        <v>-54723.468549817509</v>
      </c>
      <c r="M1708" s="175">
        <f>NR_to_Cash!D$9</f>
        <v>-177401.26576231886</v>
      </c>
      <c r="N1708" s="175">
        <f>NR_to_Cash!E$9</f>
        <v>-150226.47815209487</v>
      </c>
      <c r="O1708" s="175">
        <f>NR_to_Cash!F$9</f>
        <v>-172910.78815747867</v>
      </c>
      <c r="Q1708" s="1">
        <v>1701</v>
      </c>
      <c r="R1708" s="176">
        <v>10350.772857536562</v>
      </c>
      <c r="S1708" s="176">
        <v>228322.97116527427</v>
      </c>
      <c r="T1708" s="176">
        <v>162252.8246808832</v>
      </c>
      <c r="U1708" s="176">
        <v>143837.07983893598</v>
      </c>
      <c r="V1708" s="2"/>
      <c r="W1708" s="176">
        <v>-19294.76917861402</v>
      </c>
      <c r="X1708" s="176">
        <v>-14676.146117979195</v>
      </c>
      <c r="Y1708" s="176">
        <v>6511.3920494588092</v>
      </c>
      <c r="Z1708" s="176">
        <v>-17784.591503262753</v>
      </c>
      <c r="AA1708" s="2"/>
      <c r="AB1708" s="175">
        <v>-54723.468549817509</v>
      </c>
      <c r="AC1708" s="175">
        <v>-177401.26576231886</v>
      </c>
      <c r="AD1708" s="175">
        <v>-150226.47815209487</v>
      </c>
      <c r="AE1708" s="175">
        <v>-172910.78815747867</v>
      </c>
    </row>
    <row r="1709" spans="1:31">
      <c r="A1709" s="1">
        <v>1702</v>
      </c>
      <c r="B1709" s="176">
        <f>'T Revenue'!B1706-'Year 0'!G$8+'Year 0'!G$122</f>
        <v>6926.9410517166834</v>
      </c>
      <c r="C1709" s="176">
        <f>'T Revenue'!C1706-'Revenue Requirement'!C$4+'Revenue Requirement'!C$33</f>
        <v>246462.49625143548</v>
      </c>
      <c r="D1709" s="176">
        <f>'T Revenue'!D1706-'Revenue Requirement'!D$4+'Revenue Requirement'!D$33</f>
        <v>139796.3137099992</v>
      </c>
      <c r="E1709" s="176">
        <f>'T Revenue'!E1706-'Revenue Requirement'!E$4+'Revenue Requirement'!E$33</f>
        <v>165129.59475673898</v>
      </c>
      <c r="G1709" s="179" t="e">
        <f ca="1"/>
        <v>#NAME?</v>
      </c>
      <c r="H1709" s="179" t="e">
        <f ca="1"/>
        <v>#NAME?</v>
      </c>
      <c r="I1709" s="179" t="e">
        <f ca="1"/>
        <v>#NAME?</v>
      </c>
      <c r="J1709" s="179" t="e">
        <f ca="1"/>
        <v>#NAME?</v>
      </c>
      <c r="L1709" s="175">
        <f>NR_to_Cash!C$9</f>
        <v>-54723.468549817509</v>
      </c>
      <c r="M1709" s="175">
        <f>NR_to_Cash!D$9</f>
        <v>-177401.26576231886</v>
      </c>
      <c r="N1709" s="175">
        <f>NR_to_Cash!E$9</f>
        <v>-150226.47815209487</v>
      </c>
      <c r="O1709" s="175">
        <f>NR_to_Cash!F$9</f>
        <v>-172910.78815747867</v>
      </c>
      <c r="Q1709" s="1">
        <v>1702</v>
      </c>
      <c r="R1709" s="176">
        <v>6926.9410517166834</v>
      </c>
      <c r="S1709" s="176">
        <v>246462.49625143548</v>
      </c>
      <c r="T1709" s="176">
        <v>139796.3137099992</v>
      </c>
      <c r="U1709" s="176">
        <v>165129.59475673898</v>
      </c>
      <c r="V1709" s="2"/>
      <c r="W1709" s="176">
        <v>595.34845709230285</v>
      </c>
      <c r="X1709" s="176">
        <v>-11474.334409683244</v>
      </c>
      <c r="Y1709" s="176">
        <v>5165.1558769361582</v>
      </c>
      <c r="Z1709" s="176">
        <v>-26742.624339194503</v>
      </c>
      <c r="AA1709" s="2"/>
      <c r="AB1709" s="175">
        <v>-54723.468549817509</v>
      </c>
      <c r="AC1709" s="175">
        <v>-177401.26576231886</v>
      </c>
      <c r="AD1709" s="175">
        <v>-150226.47815209487</v>
      </c>
      <c r="AE1709" s="175">
        <v>-172910.78815747867</v>
      </c>
    </row>
    <row r="1710" spans="1:31">
      <c r="A1710" s="1">
        <v>1703</v>
      </c>
      <c r="B1710" s="176">
        <f>'T Revenue'!B1707-'Year 0'!G$8+'Year 0'!G$122</f>
        <v>6781.2360537135974</v>
      </c>
      <c r="C1710" s="176">
        <f>'T Revenue'!C1707-'Revenue Requirement'!C$4+'Revenue Requirement'!C$33</f>
        <v>244209.29864288075</v>
      </c>
      <c r="D1710" s="176">
        <f>'T Revenue'!D1707-'Revenue Requirement'!D$4+'Revenue Requirement'!D$33</f>
        <v>183749.04758421215</v>
      </c>
      <c r="E1710" s="176">
        <f>'T Revenue'!E1707-'Revenue Requirement'!E$4+'Revenue Requirement'!E$33</f>
        <v>163676.96721215663</v>
      </c>
      <c r="G1710" s="179" t="e">
        <f ca="1"/>
        <v>#NAME?</v>
      </c>
      <c r="H1710" s="179" t="e">
        <f ca="1"/>
        <v>#NAME?</v>
      </c>
      <c r="I1710" s="179" t="e">
        <f ca="1"/>
        <v>#NAME?</v>
      </c>
      <c r="J1710" s="179" t="e">
        <f ca="1"/>
        <v>#NAME?</v>
      </c>
      <c r="L1710" s="175">
        <f>NR_to_Cash!C$9</f>
        <v>-54723.468549817509</v>
      </c>
      <c r="M1710" s="175">
        <f>NR_to_Cash!D$9</f>
        <v>-177401.26576231886</v>
      </c>
      <c r="N1710" s="175">
        <f>NR_to_Cash!E$9</f>
        <v>-150226.47815209487</v>
      </c>
      <c r="O1710" s="175">
        <f>NR_to_Cash!F$9</f>
        <v>-172910.78815747867</v>
      </c>
      <c r="Q1710" s="1">
        <v>1703</v>
      </c>
      <c r="R1710" s="176">
        <v>6781.2360537135974</v>
      </c>
      <c r="S1710" s="176">
        <v>244209.29864288075</v>
      </c>
      <c r="T1710" s="176">
        <v>183749.04758421215</v>
      </c>
      <c r="U1710" s="176">
        <v>163676.96721215663</v>
      </c>
      <c r="V1710" s="2"/>
      <c r="W1710" s="176">
        <v>1527.0022248972673</v>
      </c>
      <c r="X1710" s="176">
        <v>-31761.230023637647</v>
      </c>
      <c r="Y1710" s="176">
        <v>19750.830917912303</v>
      </c>
      <c r="Z1710" s="176">
        <v>-42123.16898408439</v>
      </c>
      <c r="AA1710" s="2"/>
      <c r="AB1710" s="175">
        <v>-54723.468549817509</v>
      </c>
      <c r="AC1710" s="175">
        <v>-177401.26576231886</v>
      </c>
      <c r="AD1710" s="175">
        <v>-150226.47815209487</v>
      </c>
      <c r="AE1710" s="175">
        <v>-172910.78815747867</v>
      </c>
    </row>
    <row r="1711" spans="1:31">
      <c r="A1711" s="1">
        <v>1704</v>
      </c>
      <c r="B1711" s="176">
        <f>'T Revenue'!B1708-'Year 0'!G$8+'Year 0'!G$122</f>
        <v>-15844.172388603911</v>
      </c>
      <c r="C1711" s="176">
        <f>'T Revenue'!C1708-'Revenue Requirement'!C$4+'Revenue Requirement'!C$33</f>
        <v>195296.34203518135</v>
      </c>
      <c r="D1711" s="176">
        <f>'T Revenue'!D1708-'Revenue Requirement'!D$4+'Revenue Requirement'!D$33</f>
        <v>117932.50045805727</v>
      </c>
      <c r="E1711" s="176">
        <f>'T Revenue'!E1708-'Revenue Requirement'!E$4+'Revenue Requirement'!E$33</f>
        <v>77392.340239936253</v>
      </c>
      <c r="G1711" s="179" t="e">
        <f ca="1"/>
        <v>#NAME?</v>
      </c>
      <c r="H1711" s="179" t="e">
        <f ca="1"/>
        <v>#NAME?</v>
      </c>
      <c r="I1711" s="179" t="e">
        <f ca="1"/>
        <v>#NAME?</v>
      </c>
      <c r="J1711" s="179" t="e">
        <f ca="1"/>
        <v>#NAME?</v>
      </c>
      <c r="L1711" s="175">
        <f>NR_to_Cash!C$9</f>
        <v>-54723.468549817509</v>
      </c>
      <c r="M1711" s="175">
        <f>NR_to_Cash!D$9</f>
        <v>-177401.26576231886</v>
      </c>
      <c r="N1711" s="175">
        <f>NR_to_Cash!E$9</f>
        <v>-150226.47815209487</v>
      </c>
      <c r="O1711" s="175">
        <f>NR_to_Cash!F$9</f>
        <v>-172910.78815747867</v>
      </c>
      <c r="Q1711" s="1">
        <v>1704</v>
      </c>
      <c r="R1711" s="176">
        <v>-15844.172388603911</v>
      </c>
      <c r="S1711" s="176">
        <v>195296.34203518135</v>
      </c>
      <c r="T1711" s="176">
        <v>117932.50045805727</v>
      </c>
      <c r="U1711" s="176">
        <v>77392.340239936253</v>
      </c>
      <c r="V1711" s="2"/>
      <c r="W1711" s="176">
        <v>-38994.535258292686</v>
      </c>
      <c r="X1711" s="176">
        <v>-14863.492778029758</v>
      </c>
      <c r="Y1711" s="176">
        <v>-54587.743923777714</v>
      </c>
      <c r="Z1711" s="176">
        <v>12038.575399504974</v>
      </c>
      <c r="AA1711" s="2"/>
      <c r="AB1711" s="175">
        <v>-54723.468549817509</v>
      </c>
      <c r="AC1711" s="175">
        <v>-177401.26576231886</v>
      </c>
      <c r="AD1711" s="175">
        <v>-150226.47815209487</v>
      </c>
      <c r="AE1711" s="175">
        <v>-172910.78815747867</v>
      </c>
    </row>
    <row r="1712" spans="1:31">
      <c r="A1712" s="1">
        <v>1705</v>
      </c>
      <c r="B1712" s="176">
        <f>'T Revenue'!B1709-'Year 0'!G$8+'Year 0'!G$122</f>
        <v>16101.3134439399</v>
      </c>
      <c r="C1712" s="176">
        <f>'T Revenue'!C1709-'Revenue Requirement'!C$4+'Revenue Requirement'!C$33</f>
        <v>250887.56664648023</v>
      </c>
      <c r="D1712" s="176">
        <f>'T Revenue'!D1709-'Revenue Requirement'!D$4+'Revenue Requirement'!D$33</f>
        <v>114384.98132563452</v>
      </c>
      <c r="E1712" s="176">
        <f>'T Revenue'!E1709-'Revenue Requirement'!E$4+'Revenue Requirement'!E$33</f>
        <v>98590.727771373931</v>
      </c>
      <c r="G1712" s="179" t="e">
        <f ca="1"/>
        <v>#NAME?</v>
      </c>
      <c r="H1712" s="179" t="e">
        <f ca="1"/>
        <v>#NAME?</v>
      </c>
      <c r="I1712" s="179" t="e">
        <f ca="1"/>
        <v>#NAME?</v>
      </c>
      <c r="J1712" s="179" t="e">
        <f ca="1"/>
        <v>#NAME?</v>
      </c>
      <c r="L1712" s="175">
        <f>NR_to_Cash!C$9</f>
        <v>-54723.468549817509</v>
      </c>
      <c r="M1712" s="175">
        <f>NR_to_Cash!D$9</f>
        <v>-177401.26576231886</v>
      </c>
      <c r="N1712" s="175">
        <f>NR_to_Cash!E$9</f>
        <v>-150226.47815209487</v>
      </c>
      <c r="O1712" s="175">
        <f>NR_to_Cash!F$9</f>
        <v>-172910.78815747867</v>
      </c>
      <c r="Q1712" s="1">
        <v>1705</v>
      </c>
      <c r="R1712" s="176">
        <v>16101.3134439399</v>
      </c>
      <c r="S1712" s="176">
        <v>250887.56664648023</v>
      </c>
      <c r="T1712" s="176">
        <v>114384.98132563452</v>
      </c>
      <c r="U1712" s="176">
        <v>98590.727771373931</v>
      </c>
      <c r="V1712" s="2"/>
      <c r="W1712" s="176">
        <v>18144.028629036271</v>
      </c>
      <c r="X1712" s="176">
        <v>-18873.931286095874</v>
      </c>
      <c r="Y1712" s="176">
        <v>8323.222998413723</v>
      </c>
      <c r="Z1712" s="176">
        <v>-20230.194837380899</v>
      </c>
      <c r="AA1712" s="2"/>
      <c r="AB1712" s="175">
        <v>-54723.468549817509</v>
      </c>
      <c r="AC1712" s="175">
        <v>-177401.26576231886</v>
      </c>
      <c r="AD1712" s="175">
        <v>-150226.47815209487</v>
      </c>
      <c r="AE1712" s="175">
        <v>-172910.78815747867</v>
      </c>
    </row>
    <row r="1713" spans="1:31">
      <c r="A1713" s="1">
        <v>1706</v>
      </c>
      <c r="B1713" s="176">
        <f>'T Revenue'!B1710-'Year 0'!G$8+'Year 0'!G$122</f>
        <v>27747.194136771606</v>
      </c>
      <c r="C1713" s="176">
        <f>'T Revenue'!C1710-'Revenue Requirement'!C$4+'Revenue Requirement'!C$33</f>
        <v>253024.69734562538</v>
      </c>
      <c r="D1713" s="176">
        <f>'T Revenue'!D1710-'Revenue Requirement'!D$4+'Revenue Requirement'!D$33</f>
        <v>198899.44716390991</v>
      </c>
      <c r="E1713" s="176">
        <f>'T Revenue'!E1710-'Revenue Requirement'!E$4+'Revenue Requirement'!E$33</f>
        <v>174892.23091218621</v>
      </c>
      <c r="G1713" s="179" t="e">
        <f ca="1"/>
        <v>#NAME?</v>
      </c>
      <c r="H1713" s="179" t="e">
        <f ca="1"/>
        <v>#NAME?</v>
      </c>
      <c r="I1713" s="179" t="e">
        <f ca="1"/>
        <v>#NAME?</v>
      </c>
      <c r="J1713" s="179" t="e">
        <f ca="1"/>
        <v>#NAME?</v>
      </c>
      <c r="L1713" s="175">
        <f>NR_to_Cash!C$9</f>
        <v>-54723.468549817509</v>
      </c>
      <c r="M1713" s="175">
        <f>NR_to_Cash!D$9</f>
        <v>-177401.26576231886</v>
      </c>
      <c r="N1713" s="175">
        <f>NR_to_Cash!E$9</f>
        <v>-150226.47815209487</v>
      </c>
      <c r="O1713" s="175">
        <f>NR_to_Cash!F$9</f>
        <v>-172910.78815747867</v>
      </c>
      <c r="Q1713" s="1">
        <v>1706</v>
      </c>
      <c r="R1713" s="176">
        <v>27747.194136771606</v>
      </c>
      <c r="S1713" s="176">
        <v>253024.69734562538</v>
      </c>
      <c r="T1713" s="176">
        <v>198899.44716390991</v>
      </c>
      <c r="U1713" s="176">
        <v>174892.23091218621</v>
      </c>
      <c r="V1713" s="2"/>
      <c r="W1713" s="176">
        <v>-32115.814594828058</v>
      </c>
      <c r="X1713" s="176">
        <v>-18886.134344925405</v>
      </c>
      <c r="Y1713" s="176">
        <v>-27514.451277556131</v>
      </c>
      <c r="Z1713" s="176">
        <v>-26747.984181020176</v>
      </c>
      <c r="AA1713" s="2"/>
      <c r="AB1713" s="175">
        <v>-54723.468549817509</v>
      </c>
      <c r="AC1713" s="175">
        <v>-177401.26576231886</v>
      </c>
      <c r="AD1713" s="175">
        <v>-150226.47815209487</v>
      </c>
      <c r="AE1713" s="175">
        <v>-172910.78815747867</v>
      </c>
    </row>
    <row r="1714" spans="1:31">
      <c r="A1714" s="1">
        <v>1707</v>
      </c>
      <c r="B1714" s="176">
        <f>'T Revenue'!B1711-'Year 0'!G$8+'Year 0'!G$122</f>
        <v>-4559.8230749045033</v>
      </c>
      <c r="C1714" s="176">
        <f>'T Revenue'!C1711-'Revenue Requirement'!C$4+'Revenue Requirement'!C$33</f>
        <v>233786.96185879665</v>
      </c>
      <c r="D1714" s="176">
        <f>'T Revenue'!D1711-'Revenue Requirement'!D$4+'Revenue Requirement'!D$33</f>
        <v>133343.46822101763</v>
      </c>
      <c r="E1714" s="176">
        <f>'T Revenue'!E1711-'Revenue Requirement'!E$4+'Revenue Requirement'!E$33</f>
        <v>60168.74334822013</v>
      </c>
      <c r="G1714" s="179" t="e">
        <f ca="1"/>
        <v>#NAME?</v>
      </c>
      <c r="H1714" s="179" t="e">
        <f ca="1"/>
        <v>#NAME?</v>
      </c>
      <c r="I1714" s="179" t="e">
        <f ca="1"/>
        <v>#NAME?</v>
      </c>
      <c r="J1714" s="179" t="e">
        <f ca="1"/>
        <v>#NAME?</v>
      </c>
      <c r="L1714" s="175">
        <f>NR_to_Cash!C$9</f>
        <v>-54723.468549817509</v>
      </c>
      <c r="M1714" s="175">
        <f>NR_to_Cash!D$9</f>
        <v>-177401.26576231886</v>
      </c>
      <c r="N1714" s="175">
        <f>NR_to_Cash!E$9</f>
        <v>-150226.47815209487</v>
      </c>
      <c r="O1714" s="175">
        <f>NR_to_Cash!F$9</f>
        <v>-172910.78815747867</v>
      </c>
      <c r="Q1714" s="1">
        <v>1707</v>
      </c>
      <c r="R1714" s="176">
        <v>-4559.8230749045033</v>
      </c>
      <c r="S1714" s="176">
        <v>233786.96185879665</v>
      </c>
      <c r="T1714" s="176">
        <v>133343.46822101763</v>
      </c>
      <c r="U1714" s="176">
        <v>60168.74334822013</v>
      </c>
      <c r="V1714" s="2"/>
      <c r="W1714" s="176">
        <v>-8973.3764499602839</v>
      </c>
      <c r="X1714" s="176">
        <v>-13377.799083207734</v>
      </c>
      <c r="Y1714" s="176">
        <v>-8208.6710326815955</v>
      </c>
      <c r="Z1714" s="176">
        <v>3308.3641153003555</v>
      </c>
      <c r="AA1714" s="2"/>
      <c r="AB1714" s="175">
        <v>-54723.468549817509</v>
      </c>
      <c r="AC1714" s="175">
        <v>-177401.26576231886</v>
      </c>
      <c r="AD1714" s="175">
        <v>-150226.47815209487</v>
      </c>
      <c r="AE1714" s="175">
        <v>-172910.78815747867</v>
      </c>
    </row>
    <row r="1715" spans="1:31">
      <c r="A1715" s="1">
        <v>1708</v>
      </c>
      <c r="B1715" s="176">
        <f>'T Revenue'!B1712-'Year 0'!G$8+'Year 0'!G$122</f>
        <v>-2729.5274572791532</v>
      </c>
      <c r="C1715" s="176">
        <f>'T Revenue'!C1712-'Revenue Requirement'!C$4+'Revenue Requirement'!C$33</f>
        <v>240923.76759661222</v>
      </c>
      <c r="D1715" s="176">
        <f>'T Revenue'!D1712-'Revenue Requirement'!D$4+'Revenue Requirement'!D$33</f>
        <v>173134.40931823687</v>
      </c>
      <c r="E1715" s="176">
        <f>'T Revenue'!E1712-'Revenue Requirement'!E$4+'Revenue Requirement'!E$33</f>
        <v>152947.50626021181</v>
      </c>
      <c r="G1715" s="179" t="e">
        <f ca="1"/>
        <v>#NAME?</v>
      </c>
      <c r="H1715" s="179" t="e">
        <f ca="1"/>
        <v>#NAME?</v>
      </c>
      <c r="I1715" s="179" t="e">
        <f ca="1"/>
        <v>#NAME?</v>
      </c>
      <c r="J1715" s="179" t="e">
        <f ca="1"/>
        <v>#NAME?</v>
      </c>
      <c r="L1715" s="175">
        <f>NR_to_Cash!C$9</f>
        <v>-54723.468549817509</v>
      </c>
      <c r="M1715" s="175">
        <f>NR_to_Cash!D$9</f>
        <v>-177401.26576231886</v>
      </c>
      <c r="N1715" s="175">
        <f>NR_to_Cash!E$9</f>
        <v>-150226.47815209487</v>
      </c>
      <c r="O1715" s="175">
        <f>NR_to_Cash!F$9</f>
        <v>-172910.78815747867</v>
      </c>
      <c r="Q1715" s="1">
        <v>1708</v>
      </c>
      <c r="R1715" s="176">
        <v>-2729.5274572791532</v>
      </c>
      <c r="S1715" s="176">
        <v>240923.76759661222</v>
      </c>
      <c r="T1715" s="176">
        <v>173134.40931823687</v>
      </c>
      <c r="U1715" s="176">
        <v>152947.50626021181</v>
      </c>
      <c r="V1715" s="2"/>
      <c r="W1715" s="176">
        <v>-25080.203716888907</v>
      </c>
      <c r="X1715" s="176">
        <v>12135.869218659354</v>
      </c>
      <c r="Y1715" s="176">
        <v>-45648.794706842164</v>
      </c>
      <c r="Z1715" s="176">
        <v>14334.075473921373</v>
      </c>
      <c r="AA1715" s="2"/>
      <c r="AB1715" s="175">
        <v>-54723.468549817509</v>
      </c>
      <c r="AC1715" s="175">
        <v>-177401.26576231886</v>
      </c>
      <c r="AD1715" s="175">
        <v>-150226.47815209487</v>
      </c>
      <c r="AE1715" s="175">
        <v>-172910.78815747867</v>
      </c>
    </row>
    <row r="1716" spans="1:31">
      <c r="A1716" s="1">
        <v>1709</v>
      </c>
      <c r="B1716" s="176">
        <f>'T Revenue'!B1713-'Year 0'!G$8+'Year 0'!G$122</f>
        <v>25064.014735874953</v>
      </c>
      <c r="C1716" s="176">
        <f>'T Revenue'!C1713-'Revenue Requirement'!C$4+'Revenue Requirement'!C$33</f>
        <v>211477.56180336978</v>
      </c>
      <c r="D1716" s="176">
        <f>'T Revenue'!D1713-'Revenue Requirement'!D$4+'Revenue Requirement'!D$33</f>
        <v>180646.52505815239</v>
      </c>
      <c r="E1716" s="176">
        <f>'T Revenue'!E1713-'Revenue Requirement'!E$4+'Revenue Requirement'!E$33</f>
        <v>101709.2282371209</v>
      </c>
      <c r="G1716" s="179" t="e">
        <f ca="1"/>
        <v>#NAME?</v>
      </c>
      <c r="H1716" s="179" t="e">
        <f ca="1"/>
        <v>#NAME?</v>
      </c>
      <c r="I1716" s="179" t="e">
        <f ca="1"/>
        <v>#NAME?</v>
      </c>
      <c r="J1716" s="179" t="e">
        <f ca="1"/>
        <v>#NAME?</v>
      </c>
      <c r="L1716" s="175">
        <f>NR_to_Cash!C$9</f>
        <v>-54723.468549817509</v>
      </c>
      <c r="M1716" s="175">
        <f>NR_to_Cash!D$9</f>
        <v>-177401.26576231886</v>
      </c>
      <c r="N1716" s="175">
        <f>NR_to_Cash!E$9</f>
        <v>-150226.47815209487</v>
      </c>
      <c r="O1716" s="175">
        <f>NR_to_Cash!F$9</f>
        <v>-172910.78815747867</v>
      </c>
      <c r="Q1716" s="1">
        <v>1709</v>
      </c>
      <c r="R1716" s="176">
        <v>25064.014735874953</v>
      </c>
      <c r="S1716" s="176">
        <v>211477.56180336978</v>
      </c>
      <c r="T1716" s="176">
        <v>180646.52505815239</v>
      </c>
      <c r="U1716" s="176">
        <v>101709.2282371209</v>
      </c>
      <c r="V1716" s="2"/>
      <c r="W1716" s="176">
        <v>-12938.796254235553</v>
      </c>
      <c r="X1716" s="176">
        <v>-21580.831880707294</v>
      </c>
      <c r="Y1716" s="176">
        <v>-11841.206017315621</v>
      </c>
      <c r="Z1716" s="176">
        <v>-27066.584364949027</v>
      </c>
      <c r="AA1716" s="2"/>
      <c r="AB1716" s="175">
        <v>-54723.468549817509</v>
      </c>
      <c r="AC1716" s="175">
        <v>-177401.26576231886</v>
      </c>
      <c r="AD1716" s="175">
        <v>-150226.47815209487</v>
      </c>
      <c r="AE1716" s="175">
        <v>-172910.78815747867</v>
      </c>
    </row>
    <row r="1717" spans="1:31">
      <c r="A1717" s="1">
        <v>1710</v>
      </c>
      <c r="B1717" s="176">
        <f>'T Revenue'!B1714-'Year 0'!G$8+'Year 0'!G$122</f>
        <v>2221.320620006416</v>
      </c>
      <c r="C1717" s="176">
        <f>'T Revenue'!C1714-'Revenue Requirement'!C$4+'Revenue Requirement'!C$33</f>
        <v>219535.34016800323</v>
      </c>
      <c r="D1717" s="176">
        <f>'T Revenue'!D1714-'Revenue Requirement'!D$4+'Revenue Requirement'!D$33</f>
        <v>176750.19810001645</v>
      </c>
      <c r="E1717" s="176">
        <f>'T Revenue'!E1714-'Revenue Requirement'!E$4+'Revenue Requirement'!E$33</f>
        <v>70417.039867021609</v>
      </c>
      <c r="G1717" s="179" t="e">
        <f ca="1"/>
        <v>#NAME?</v>
      </c>
      <c r="H1717" s="179" t="e">
        <f ca="1"/>
        <v>#NAME?</v>
      </c>
      <c r="I1717" s="179" t="e">
        <f ca="1"/>
        <v>#NAME?</v>
      </c>
      <c r="J1717" s="179" t="e">
        <f ca="1"/>
        <v>#NAME?</v>
      </c>
      <c r="L1717" s="175">
        <f>NR_to_Cash!C$9</f>
        <v>-54723.468549817509</v>
      </c>
      <c r="M1717" s="175">
        <f>NR_to_Cash!D$9</f>
        <v>-177401.26576231886</v>
      </c>
      <c r="N1717" s="175">
        <f>NR_to_Cash!E$9</f>
        <v>-150226.47815209487</v>
      </c>
      <c r="O1717" s="175">
        <f>NR_to_Cash!F$9</f>
        <v>-172910.78815747867</v>
      </c>
      <c r="Q1717" s="1">
        <v>1710</v>
      </c>
      <c r="R1717" s="176">
        <v>2221.320620006416</v>
      </c>
      <c r="S1717" s="176">
        <v>219535.34016800323</v>
      </c>
      <c r="T1717" s="176">
        <v>176750.19810001645</v>
      </c>
      <c r="U1717" s="176">
        <v>70417.039867021609</v>
      </c>
      <c r="V1717" s="2"/>
      <c r="W1717" s="176">
        <v>-18436.475408894243</v>
      </c>
      <c r="X1717" s="176">
        <v>-17099.498262137175</v>
      </c>
      <c r="Y1717" s="176">
        <v>16442.832364157308</v>
      </c>
      <c r="Z1717" s="176">
        <v>4279.8291568809655</v>
      </c>
      <c r="AA1717" s="2"/>
      <c r="AB1717" s="175">
        <v>-54723.468549817509</v>
      </c>
      <c r="AC1717" s="175">
        <v>-177401.26576231886</v>
      </c>
      <c r="AD1717" s="175">
        <v>-150226.47815209487</v>
      </c>
      <c r="AE1717" s="175">
        <v>-172910.78815747867</v>
      </c>
    </row>
    <row r="1718" spans="1:31">
      <c r="A1718" s="1">
        <v>1711</v>
      </c>
      <c r="B1718" s="176">
        <f>'T Revenue'!B1715-'Year 0'!G$8+'Year 0'!G$122</f>
        <v>-12478.303117267555</v>
      </c>
      <c r="C1718" s="176">
        <f>'T Revenue'!C1715-'Revenue Requirement'!C$4+'Revenue Requirement'!C$33</f>
        <v>226635.44496419514</v>
      </c>
      <c r="D1718" s="176">
        <f>'T Revenue'!D1715-'Revenue Requirement'!D$4+'Revenue Requirement'!D$33</f>
        <v>160001.21551032155</v>
      </c>
      <c r="E1718" s="176">
        <f>'T Revenue'!E1715-'Revenue Requirement'!E$4+'Revenue Requirement'!E$33</f>
        <v>139516.34902222524</v>
      </c>
      <c r="G1718" s="179" t="e">
        <f ca="1"/>
        <v>#NAME?</v>
      </c>
      <c r="H1718" s="179" t="e">
        <f ca="1"/>
        <v>#NAME?</v>
      </c>
      <c r="I1718" s="179" t="e">
        <f ca="1"/>
        <v>#NAME?</v>
      </c>
      <c r="J1718" s="179" t="e">
        <f ca="1"/>
        <v>#NAME?</v>
      </c>
      <c r="L1718" s="175">
        <f>NR_to_Cash!C$9</f>
        <v>-54723.468549817509</v>
      </c>
      <c r="M1718" s="175">
        <f>NR_to_Cash!D$9</f>
        <v>-177401.26576231886</v>
      </c>
      <c r="N1718" s="175">
        <f>NR_to_Cash!E$9</f>
        <v>-150226.47815209487</v>
      </c>
      <c r="O1718" s="175">
        <f>NR_to_Cash!F$9</f>
        <v>-172910.78815747867</v>
      </c>
      <c r="Q1718" s="1">
        <v>1711</v>
      </c>
      <c r="R1718" s="176">
        <v>-12478.303117267555</v>
      </c>
      <c r="S1718" s="176">
        <v>226635.44496419514</v>
      </c>
      <c r="T1718" s="176">
        <v>160001.21551032155</v>
      </c>
      <c r="U1718" s="176">
        <v>139516.34902222524</v>
      </c>
      <c r="V1718" s="2"/>
      <c r="W1718" s="176">
        <v>14758.383507546387</v>
      </c>
      <c r="X1718" s="176">
        <v>12741.39492244157</v>
      </c>
      <c r="Y1718" s="176">
        <v>-2243.6241640688386</v>
      </c>
      <c r="Z1718" s="176">
        <v>-24913.764423682587</v>
      </c>
      <c r="AA1718" s="2"/>
      <c r="AB1718" s="175">
        <v>-54723.468549817509</v>
      </c>
      <c r="AC1718" s="175">
        <v>-177401.26576231886</v>
      </c>
      <c r="AD1718" s="175">
        <v>-150226.47815209487</v>
      </c>
      <c r="AE1718" s="175">
        <v>-172910.78815747867</v>
      </c>
    </row>
    <row r="1719" spans="1:31">
      <c r="A1719" s="1">
        <v>1712</v>
      </c>
      <c r="B1719" s="176">
        <f>'T Revenue'!B1716-'Year 0'!G$8+'Year 0'!G$122</f>
        <v>-4485.2576383838896</v>
      </c>
      <c r="C1719" s="176">
        <f>'T Revenue'!C1716-'Revenue Requirement'!C$4+'Revenue Requirement'!C$33</f>
        <v>239378.72506949515</v>
      </c>
      <c r="D1719" s="176">
        <f>'T Revenue'!D1716-'Revenue Requirement'!D$4+'Revenue Requirement'!D$33</f>
        <v>179644.74182263878</v>
      </c>
      <c r="E1719" s="176">
        <f>'T Revenue'!E1716-'Revenue Requirement'!E$4+'Revenue Requirement'!E$33</f>
        <v>135637.5693606697</v>
      </c>
      <c r="G1719" s="179" t="e">
        <f ca="1"/>
        <v>#NAME?</v>
      </c>
      <c r="H1719" s="179" t="e">
        <f ca="1"/>
        <v>#NAME?</v>
      </c>
      <c r="I1719" s="179" t="e">
        <f ca="1"/>
        <v>#NAME?</v>
      </c>
      <c r="J1719" s="179" t="e">
        <f ca="1"/>
        <v>#NAME?</v>
      </c>
      <c r="L1719" s="175">
        <f>NR_to_Cash!C$9</f>
        <v>-54723.468549817509</v>
      </c>
      <c r="M1719" s="175">
        <f>NR_to_Cash!D$9</f>
        <v>-177401.26576231886</v>
      </c>
      <c r="N1719" s="175">
        <f>NR_to_Cash!E$9</f>
        <v>-150226.47815209487</v>
      </c>
      <c r="O1719" s="175">
        <f>NR_to_Cash!F$9</f>
        <v>-172910.78815747867</v>
      </c>
      <c r="Q1719" s="1">
        <v>1712</v>
      </c>
      <c r="R1719" s="176">
        <v>-4485.2576383838896</v>
      </c>
      <c r="S1719" s="176">
        <v>239378.72506949515</v>
      </c>
      <c r="T1719" s="176">
        <v>179644.74182263878</v>
      </c>
      <c r="U1719" s="176">
        <v>135637.5693606697</v>
      </c>
      <c r="V1719" s="2"/>
      <c r="W1719" s="176">
        <v>-28937.030359577853</v>
      </c>
      <c r="X1719" s="176">
        <v>4222.9305324321613</v>
      </c>
      <c r="Y1719" s="176">
        <v>-3065.4892381967511</v>
      </c>
      <c r="Z1719" s="176">
        <v>-18824.702354023932</v>
      </c>
      <c r="AA1719" s="2"/>
      <c r="AB1719" s="175">
        <v>-54723.468549817509</v>
      </c>
      <c r="AC1719" s="175">
        <v>-177401.26576231886</v>
      </c>
      <c r="AD1719" s="175">
        <v>-150226.47815209487</v>
      </c>
      <c r="AE1719" s="175">
        <v>-172910.78815747867</v>
      </c>
    </row>
    <row r="1720" spans="1:31">
      <c r="A1720" s="1">
        <v>1713</v>
      </c>
      <c r="B1720" s="176">
        <f>'T Revenue'!B1717-'Year 0'!G$8+'Year 0'!G$122</f>
        <v>-6332.8414154560305</v>
      </c>
      <c r="C1720" s="176">
        <f>'T Revenue'!C1717-'Revenue Requirement'!C$4+'Revenue Requirement'!C$33</f>
        <v>215331.71106075146</v>
      </c>
      <c r="D1720" s="176">
        <f>'T Revenue'!D1717-'Revenue Requirement'!D$4+'Revenue Requirement'!D$33</f>
        <v>162199.85633357405</v>
      </c>
      <c r="E1720" s="176">
        <f>'T Revenue'!E1717-'Revenue Requirement'!E$4+'Revenue Requirement'!E$33</f>
        <v>85749.899719934445</v>
      </c>
      <c r="G1720" s="179" t="e">
        <f ca="1"/>
        <v>#NAME?</v>
      </c>
      <c r="H1720" s="179" t="e">
        <f ca="1"/>
        <v>#NAME?</v>
      </c>
      <c r="I1720" s="179" t="e">
        <f ca="1"/>
        <v>#NAME?</v>
      </c>
      <c r="J1720" s="179" t="e">
        <f ca="1"/>
        <v>#NAME?</v>
      </c>
      <c r="L1720" s="175">
        <f>NR_to_Cash!C$9</f>
        <v>-54723.468549817509</v>
      </c>
      <c r="M1720" s="175">
        <f>NR_to_Cash!D$9</f>
        <v>-177401.26576231886</v>
      </c>
      <c r="N1720" s="175">
        <f>NR_to_Cash!E$9</f>
        <v>-150226.47815209487</v>
      </c>
      <c r="O1720" s="175">
        <f>NR_to_Cash!F$9</f>
        <v>-172910.78815747867</v>
      </c>
      <c r="Q1720" s="1">
        <v>1713</v>
      </c>
      <c r="R1720" s="176">
        <v>-6332.8414154560305</v>
      </c>
      <c r="S1720" s="176">
        <v>215331.71106075146</v>
      </c>
      <c r="T1720" s="176">
        <v>162199.85633357405</v>
      </c>
      <c r="U1720" s="176">
        <v>85749.899719934445</v>
      </c>
      <c r="V1720" s="2"/>
      <c r="W1720" s="176">
        <v>-2991.4706236633938</v>
      </c>
      <c r="X1720" s="176">
        <v>-21369.845232879743</v>
      </c>
      <c r="Y1720" s="176">
        <v>1652.0084112524055</v>
      </c>
      <c r="Z1720" s="176">
        <v>-86713.096310916822</v>
      </c>
      <c r="AA1720" s="2"/>
      <c r="AB1720" s="175">
        <v>-54723.468549817509</v>
      </c>
      <c r="AC1720" s="175">
        <v>-177401.26576231886</v>
      </c>
      <c r="AD1720" s="175">
        <v>-150226.47815209487</v>
      </c>
      <c r="AE1720" s="175">
        <v>-172910.78815747867</v>
      </c>
    </row>
    <row r="1721" spans="1:31">
      <c r="A1721" s="1">
        <v>1714</v>
      </c>
      <c r="B1721" s="176">
        <f>'T Revenue'!B1718-'Year 0'!G$8+'Year 0'!G$122</f>
        <v>6222.3990544739645</v>
      </c>
      <c r="C1721" s="176">
        <f>'T Revenue'!C1718-'Revenue Requirement'!C$4+'Revenue Requirement'!C$33</f>
        <v>276894.04667168483</v>
      </c>
      <c r="D1721" s="176">
        <f>'T Revenue'!D1718-'Revenue Requirement'!D$4+'Revenue Requirement'!D$33</f>
        <v>216168.56598307099</v>
      </c>
      <c r="E1721" s="176">
        <f>'T Revenue'!E1718-'Revenue Requirement'!E$4+'Revenue Requirement'!E$33</f>
        <v>181040.81474278378</v>
      </c>
      <c r="G1721" s="179" t="e">
        <f ca="1"/>
        <v>#NAME?</v>
      </c>
      <c r="H1721" s="179" t="e">
        <f ca="1"/>
        <v>#NAME?</v>
      </c>
      <c r="I1721" s="179" t="e">
        <f ca="1"/>
        <v>#NAME?</v>
      </c>
      <c r="J1721" s="179" t="e">
        <f ca="1"/>
        <v>#NAME?</v>
      </c>
      <c r="L1721" s="175">
        <f>NR_to_Cash!C$9</f>
        <v>-54723.468549817509</v>
      </c>
      <c r="M1721" s="175">
        <f>NR_to_Cash!D$9</f>
        <v>-177401.26576231886</v>
      </c>
      <c r="N1721" s="175">
        <f>NR_to_Cash!E$9</f>
        <v>-150226.47815209487</v>
      </c>
      <c r="O1721" s="175">
        <f>NR_to_Cash!F$9</f>
        <v>-172910.78815747867</v>
      </c>
      <c r="Q1721" s="1">
        <v>1714</v>
      </c>
      <c r="R1721" s="176">
        <v>6222.3990544739645</v>
      </c>
      <c r="S1721" s="176">
        <v>276894.04667168483</v>
      </c>
      <c r="T1721" s="176">
        <v>216168.56598307099</v>
      </c>
      <c r="U1721" s="176">
        <v>181040.81474278378</v>
      </c>
      <c r="V1721" s="2"/>
      <c r="W1721" s="176">
        <v>-34134.68303845101</v>
      </c>
      <c r="X1721" s="176">
        <v>-12394.331379766576</v>
      </c>
      <c r="Y1721" s="176">
        <v>-35391.877403181512</v>
      </c>
      <c r="Z1721" s="176">
        <v>-14726.13293783972</v>
      </c>
      <c r="AA1721" s="2"/>
      <c r="AB1721" s="175">
        <v>-54723.468549817509</v>
      </c>
      <c r="AC1721" s="175">
        <v>-177401.26576231886</v>
      </c>
      <c r="AD1721" s="175">
        <v>-150226.47815209487</v>
      </c>
      <c r="AE1721" s="175">
        <v>-172910.78815747867</v>
      </c>
    </row>
    <row r="1722" spans="1:31">
      <c r="A1722" s="1">
        <v>1715</v>
      </c>
      <c r="B1722" s="176">
        <f>'T Revenue'!B1719-'Year 0'!G$8+'Year 0'!G$122</f>
        <v>12315.918079303345</v>
      </c>
      <c r="C1722" s="176">
        <f>'T Revenue'!C1719-'Revenue Requirement'!C$4+'Revenue Requirement'!C$33</f>
        <v>260990.03207253315</v>
      </c>
      <c r="D1722" s="176">
        <f>'T Revenue'!D1719-'Revenue Requirement'!D$4+'Revenue Requirement'!D$33</f>
        <v>138378.34521610592</v>
      </c>
      <c r="E1722" s="176">
        <f>'T Revenue'!E1719-'Revenue Requirement'!E$4+'Revenue Requirement'!E$33</f>
        <v>145198.57202800363</v>
      </c>
      <c r="G1722" s="179" t="e">
        <f ca="1"/>
        <v>#NAME?</v>
      </c>
      <c r="H1722" s="179" t="e">
        <f ca="1"/>
        <v>#NAME?</v>
      </c>
      <c r="I1722" s="179" t="e">
        <f ca="1"/>
        <v>#NAME?</v>
      </c>
      <c r="J1722" s="179" t="e">
        <f ca="1"/>
        <v>#NAME?</v>
      </c>
      <c r="L1722" s="175">
        <f>NR_to_Cash!C$9</f>
        <v>-54723.468549817509</v>
      </c>
      <c r="M1722" s="175">
        <f>NR_to_Cash!D$9</f>
        <v>-177401.26576231886</v>
      </c>
      <c r="N1722" s="175">
        <f>NR_to_Cash!E$9</f>
        <v>-150226.47815209487</v>
      </c>
      <c r="O1722" s="175">
        <f>NR_to_Cash!F$9</f>
        <v>-172910.78815747867</v>
      </c>
      <c r="Q1722" s="1">
        <v>1715</v>
      </c>
      <c r="R1722" s="176">
        <v>12315.918079303345</v>
      </c>
      <c r="S1722" s="176">
        <v>260990.03207253315</v>
      </c>
      <c r="T1722" s="176">
        <v>138378.34521610592</v>
      </c>
      <c r="U1722" s="176">
        <v>145198.57202800363</v>
      </c>
      <c r="V1722" s="2"/>
      <c r="W1722" s="176">
        <v>9950.1468831875827</v>
      </c>
      <c r="X1722" s="176">
        <v>-23238.48522798554</v>
      </c>
      <c r="Y1722" s="176">
        <v>-29587.688428020338</v>
      </c>
      <c r="Z1722" s="176">
        <v>-9113.3993056553882</v>
      </c>
      <c r="AA1722" s="2"/>
      <c r="AB1722" s="175">
        <v>-54723.468549817509</v>
      </c>
      <c r="AC1722" s="175">
        <v>-177401.26576231886</v>
      </c>
      <c r="AD1722" s="175">
        <v>-150226.47815209487</v>
      </c>
      <c r="AE1722" s="175">
        <v>-172910.78815747867</v>
      </c>
    </row>
    <row r="1723" spans="1:31">
      <c r="A1723" s="1">
        <v>1716</v>
      </c>
      <c r="B1723" s="176">
        <f>'T Revenue'!B1720-'Year 0'!G$8+'Year 0'!G$122</f>
        <v>-20244.679911497049</v>
      </c>
      <c r="C1723" s="176">
        <f>'T Revenue'!C1720-'Revenue Requirement'!C$4+'Revenue Requirement'!C$33</f>
        <v>223052.26955918223</v>
      </c>
      <c r="D1723" s="176">
        <f>'T Revenue'!D1720-'Revenue Requirement'!D$4+'Revenue Requirement'!D$33</f>
        <v>126008.47446065769</v>
      </c>
      <c r="E1723" s="176">
        <f>'T Revenue'!E1720-'Revenue Requirement'!E$4+'Revenue Requirement'!E$33</f>
        <v>98980.946960627334</v>
      </c>
      <c r="G1723" s="179" t="e">
        <f ca="1"/>
        <v>#NAME?</v>
      </c>
      <c r="H1723" s="179" t="e">
        <f ca="1"/>
        <v>#NAME?</v>
      </c>
      <c r="I1723" s="179" t="e">
        <f ca="1"/>
        <v>#NAME?</v>
      </c>
      <c r="J1723" s="179" t="e">
        <f ca="1"/>
        <v>#NAME?</v>
      </c>
      <c r="L1723" s="175">
        <f>NR_to_Cash!C$9</f>
        <v>-54723.468549817509</v>
      </c>
      <c r="M1723" s="175">
        <f>NR_to_Cash!D$9</f>
        <v>-177401.26576231886</v>
      </c>
      <c r="N1723" s="175">
        <f>NR_to_Cash!E$9</f>
        <v>-150226.47815209487</v>
      </c>
      <c r="O1723" s="175">
        <f>NR_to_Cash!F$9</f>
        <v>-172910.78815747867</v>
      </c>
      <c r="Q1723" s="1">
        <v>1716</v>
      </c>
      <c r="R1723" s="176">
        <v>-20244.679911497049</v>
      </c>
      <c r="S1723" s="176">
        <v>223052.26955918223</v>
      </c>
      <c r="T1723" s="176">
        <v>126008.47446065769</v>
      </c>
      <c r="U1723" s="176">
        <v>98980.946960627334</v>
      </c>
      <c r="V1723" s="2"/>
      <c r="W1723" s="176">
        <v>12413.092836692231</v>
      </c>
      <c r="X1723" s="176">
        <v>-7357.7319313467015</v>
      </c>
      <c r="Y1723" s="176">
        <v>24024.301464210497</v>
      </c>
      <c r="Z1723" s="176">
        <v>-27615.004491398809</v>
      </c>
      <c r="AA1723" s="2"/>
      <c r="AB1723" s="175">
        <v>-54723.468549817509</v>
      </c>
      <c r="AC1723" s="175">
        <v>-177401.26576231886</v>
      </c>
      <c r="AD1723" s="175">
        <v>-150226.47815209487</v>
      </c>
      <c r="AE1723" s="175">
        <v>-172910.78815747867</v>
      </c>
    </row>
    <row r="1724" spans="1:31">
      <c r="A1724" s="1">
        <v>1717</v>
      </c>
      <c r="B1724" s="176">
        <f>'T Revenue'!B1721-'Year 0'!G$8+'Year 0'!G$122</f>
        <v>-13515.996933546849</v>
      </c>
      <c r="C1724" s="176">
        <f>'T Revenue'!C1721-'Revenue Requirement'!C$4+'Revenue Requirement'!C$33</f>
        <v>219533.33259062655</v>
      </c>
      <c r="D1724" s="176">
        <f>'T Revenue'!D1721-'Revenue Requirement'!D$4+'Revenue Requirement'!D$33</f>
        <v>203412.69378731446</v>
      </c>
      <c r="E1724" s="176">
        <f>'T Revenue'!E1721-'Revenue Requirement'!E$4+'Revenue Requirement'!E$33</f>
        <v>158992.35871686111</v>
      </c>
      <c r="G1724" s="179" t="e">
        <f ca="1"/>
        <v>#NAME?</v>
      </c>
      <c r="H1724" s="179" t="e">
        <f ca="1"/>
        <v>#NAME?</v>
      </c>
      <c r="I1724" s="179" t="e">
        <f ca="1"/>
        <v>#NAME?</v>
      </c>
      <c r="J1724" s="179" t="e">
        <f ca="1"/>
        <v>#NAME?</v>
      </c>
      <c r="L1724" s="175">
        <f>NR_to_Cash!C$9</f>
        <v>-54723.468549817509</v>
      </c>
      <c r="M1724" s="175">
        <f>NR_to_Cash!D$9</f>
        <v>-177401.26576231886</v>
      </c>
      <c r="N1724" s="175">
        <f>NR_to_Cash!E$9</f>
        <v>-150226.47815209487</v>
      </c>
      <c r="O1724" s="175">
        <f>NR_to_Cash!F$9</f>
        <v>-172910.78815747867</v>
      </c>
      <c r="Q1724" s="1">
        <v>1717</v>
      </c>
      <c r="R1724" s="176">
        <v>-13515.996933546849</v>
      </c>
      <c r="S1724" s="176">
        <v>219533.33259062655</v>
      </c>
      <c r="T1724" s="176">
        <v>203412.69378731446</v>
      </c>
      <c r="U1724" s="176">
        <v>158992.35871686111</v>
      </c>
      <c r="V1724" s="2"/>
      <c r="W1724" s="176">
        <v>-7497.5704681962961</v>
      </c>
      <c r="X1724" s="176">
        <v>-27851.633790266234</v>
      </c>
      <c r="Y1724" s="176">
        <v>-38485.911077080062</v>
      </c>
      <c r="Z1724" s="176">
        <v>-3189.1299029188231</v>
      </c>
      <c r="AA1724" s="2"/>
      <c r="AB1724" s="175">
        <v>-54723.468549817509</v>
      </c>
      <c r="AC1724" s="175">
        <v>-177401.26576231886</v>
      </c>
      <c r="AD1724" s="175">
        <v>-150226.47815209487</v>
      </c>
      <c r="AE1724" s="175">
        <v>-172910.78815747867</v>
      </c>
    </row>
    <row r="1725" spans="1:31">
      <c r="A1725" s="1">
        <v>1718</v>
      </c>
      <c r="B1725" s="176">
        <f>'T Revenue'!B1722-'Year 0'!G$8+'Year 0'!G$122</f>
        <v>-17808.52971047489</v>
      </c>
      <c r="C1725" s="176">
        <f>'T Revenue'!C1722-'Revenue Requirement'!C$4+'Revenue Requirement'!C$33</f>
        <v>169209.44397624512</v>
      </c>
      <c r="D1725" s="176">
        <f>'T Revenue'!D1722-'Revenue Requirement'!D$4+'Revenue Requirement'!D$33</f>
        <v>105881.87149727275</v>
      </c>
      <c r="E1725" s="176">
        <f>'T Revenue'!E1722-'Revenue Requirement'!E$4+'Revenue Requirement'!E$33</f>
        <v>42034.300707506714</v>
      </c>
      <c r="G1725" s="179" t="e">
        <f ca="1"/>
        <v>#NAME?</v>
      </c>
      <c r="H1725" s="179" t="e">
        <f ca="1"/>
        <v>#NAME?</v>
      </c>
      <c r="I1725" s="179" t="e">
        <f ca="1"/>
        <v>#NAME?</v>
      </c>
      <c r="J1725" s="179" t="e">
        <f ca="1"/>
        <v>#NAME?</v>
      </c>
      <c r="L1725" s="175">
        <f>NR_to_Cash!C$9</f>
        <v>-54723.468549817509</v>
      </c>
      <c r="M1725" s="175">
        <f>NR_to_Cash!D$9</f>
        <v>-177401.26576231886</v>
      </c>
      <c r="N1725" s="175">
        <f>NR_to_Cash!E$9</f>
        <v>-150226.47815209487</v>
      </c>
      <c r="O1725" s="175">
        <f>NR_to_Cash!F$9</f>
        <v>-172910.78815747867</v>
      </c>
      <c r="Q1725" s="1">
        <v>1718</v>
      </c>
      <c r="R1725" s="176">
        <v>-17808.52971047489</v>
      </c>
      <c r="S1725" s="176">
        <v>169209.44397624512</v>
      </c>
      <c r="T1725" s="176">
        <v>105881.87149727275</v>
      </c>
      <c r="U1725" s="176">
        <v>42034.300707506714</v>
      </c>
      <c r="V1725" s="2"/>
      <c r="W1725" s="176">
        <v>-32083.859049043851</v>
      </c>
      <c r="X1725" s="176">
        <v>-2361.9082488624845</v>
      </c>
      <c r="Y1725" s="176">
        <v>-42430.914490135619</v>
      </c>
      <c r="Z1725" s="176">
        <v>7944.6970971797127</v>
      </c>
      <c r="AA1725" s="2"/>
      <c r="AB1725" s="175">
        <v>-54723.468549817509</v>
      </c>
      <c r="AC1725" s="175">
        <v>-177401.26576231886</v>
      </c>
      <c r="AD1725" s="175">
        <v>-150226.47815209487</v>
      </c>
      <c r="AE1725" s="175">
        <v>-172910.78815747867</v>
      </c>
    </row>
    <row r="1726" spans="1:31">
      <c r="A1726" s="1">
        <v>1719</v>
      </c>
      <c r="B1726" s="176">
        <f>'T Revenue'!B1723-'Year 0'!G$8+'Year 0'!G$122</f>
        <v>3161.6498993115965</v>
      </c>
      <c r="C1726" s="176">
        <f>'T Revenue'!C1723-'Revenue Requirement'!C$4+'Revenue Requirement'!C$33</f>
        <v>190512.08799593453</v>
      </c>
      <c r="D1726" s="176">
        <f>'T Revenue'!D1723-'Revenue Requirement'!D$4+'Revenue Requirement'!D$33</f>
        <v>164701.14835195569</v>
      </c>
      <c r="E1726" s="176">
        <f>'T Revenue'!E1723-'Revenue Requirement'!E$4+'Revenue Requirement'!E$33</f>
        <v>98052.23393465858</v>
      </c>
      <c r="G1726" s="179" t="e">
        <f ca="1"/>
        <v>#NAME?</v>
      </c>
      <c r="H1726" s="179" t="e">
        <f ca="1"/>
        <v>#NAME?</v>
      </c>
      <c r="I1726" s="179" t="e">
        <f ca="1"/>
        <v>#NAME?</v>
      </c>
      <c r="J1726" s="179" t="e">
        <f ca="1"/>
        <v>#NAME?</v>
      </c>
      <c r="L1726" s="175">
        <f>NR_to_Cash!C$9</f>
        <v>-54723.468549817509</v>
      </c>
      <c r="M1726" s="175">
        <f>NR_to_Cash!D$9</f>
        <v>-177401.26576231886</v>
      </c>
      <c r="N1726" s="175">
        <f>NR_to_Cash!E$9</f>
        <v>-150226.47815209487</v>
      </c>
      <c r="O1726" s="175">
        <f>NR_to_Cash!F$9</f>
        <v>-172910.78815747867</v>
      </c>
      <c r="Q1726" s="1">
        <v>1719</v>
      </c>
      <c r="R1726" s="176">
        <v>3161.6498993115965</v>
      </c>
      <c r="S1726" s="176">
        <v>190512.08799593453</v>
      </c>
      <c r="T1726" s="176">
        <v>164701.14835195569</v>
      </c>
      <c r="U1726" s="176">
        <v>98052.23393465858</v>
      </c>
      <c r="V1726" s="2"/>
      <c r="W1726" s="176">
        <v>-25538.382377510308</v>
      </c>
      <c r="X1726" s="176">
        <v>-29319.102801163681</v>
      </c>
      <c r="Y1726" s="176">
        <v>21162.74930054741</v>
      </c>
      <c r="Z1726" s="176">
        <v>-3473.3230536167976</v>
      </c>
      <c r="AA1726" s="2"/>
      <c r="AB1726" s="175">
        <v>-54723.468549817509</v>
      </c>
      <c r="AC1726" s="175">
        <v>-177401.26576231886</v>
      </c>
      <c r="AD1726" s="175">
        <v>-150226.47815209487</v>
      </c>
      <c r="AE1726" s="175">
        <v>-172910.78815747867</v>
      </c>
    </row>
    <row r="1727" spans="1:31">
      <c r="A1727" s="1">
        <v>1720</v>
      </c>
      <c r="B1727" s="176">
        <f>'T Revenue'!B1724-'Year 0'!G$8+'Year 0'!G$122</f>
        <v>-3519.5230248125736</v>
      </c>
      <c r="C1727" s="176">
        <f>'T Revenue'!C1724-'Revenue Requirement'!C$4+'Revenue Requirement'!C$33</f>
        <v>228670.35373633215</v>
      </c>
      <c r="D1727" s="176">
        <f>'T Revenue'!D1724-'Revenue Requirement'!D$4+'Revenue Requirement'!D$33</f>
        <v>165055.11588975624</v>
      </c>
      <c r="E1727" s="176">
        <f>'T Revenue'!E1724-'Revenue Requirement'!E$4+'Revenue Requirement'!E$33</f>
        <v>120669.61222988367</v>
      </c>
      <c r="G1727" s="179" t="e">
        <f ca="1"/>
        <v>#NAME?</v>
      </c>
      <c r="H1727" s="179" t="e">
        <f ca="1"/>
        <v>#NAME?</v>
      </c>
      <c r="I1727" s="179" t="e">
        <f ca="1"/>
        <v>#NAME?</v>
      </c>
      <c r="J1727" s="179" t="e">
        <f ca="1"/>
        <v>#NAME?</v>
      </c>
      <c r="L1727" s="175">
        <f>NR_to_Cash!C$9</f>
        <v>-54723.468549817509</v>
      </c>
      <c r="M1727" s="175">
        <f>NR_to_Cash!D$9</f>
        <v>-177401.26576231886</v>
      </c>
      <c r="N1727" s="175">
        <f>NR_to_Cash!E$9</f>
        <v>-150226.47815209487</v>
      </c>
      <c r="O1727" s="175">
        <f>NR_to_Cash!F$9</f>
        <v>-172910.78815747867</v>
      </c>
      <c r="Q1727" s="1">
        <v>1720</v>
      </c>
      <c r="R1727" s="176">
        <v>-3519.5230248125736</v>
      </c>
      <c r="S1727" s="176">
        <v>228670.35373633215</v>
      </c>
      <c r="T1727" s="176">
        <v>165055.11588975624</v>
      </c>
      <c r="U1727" s="176">
        <v>120669.61222988367</v>
      </c>
      <c r="V1727" s="2"/>
      <c r="W1727" s="176">
        <v>5988.5112373002339</v>
      </c>
      <c r="X1727" s="176">
        <v>12077.674320333172</v>
      </c>
      <c r="Y1727" s="176">
        <v>-30372.030630126828</v>
      </c>
      <c r="Z1727" s="176">
        <v>1499.7184560520109</v>
      </c>
      <c r="AA1727" s="2"/>
      <c r="AB1727" s="175">
        <v>-54723.468549817509</v>
      </c>
      <c r="AC1727" s="175">
        <v>-177401.26576231886</v>
      </c>
      <c r="AD1727" s="175">
        <v>-150226.47815209487</v>
      </c>
      <c r="AE1727" s="175">
        <v>-172910.78815747867</v>
      </c>
    </row>
    <row r="1728" spans="1:31">
      <c r="A1728" s="1">
        <v>1721</v>
      </c>
      <c r="B1728" s="176">
        <f>'T Revenue'!B1725-'Year 0'!G$8+'Year 0'!G$122</f>
        <v>-1481.775452519767</v>
      </c>
      <c r="C1728" s="176">
        <f>'T Revenue'!C1725-'Revenue Requirement'!C$4+'Revenue Requirement'!C$33</f>
        <v>216613.30770257907</v>
      </c>
      <c r="D1728" s="176">
        <f>'T Revenue'!D1725-'Revenue Requirement'!D$4+'Revenue Requirement'!D$33</f>
        <v>118057.80837928108</v>
      </c>
      <c r="E1728" s="176">
        <f>'T Revenue'!E1725-'Revenue Requirement'!E$4+'Revenue Requirement'!E$33</f>
        <v>106672.29780555912</v>
      </c>
      <c r="G1728" s="179" t="e">
        <f ca="1"/>
        <v>#NAME?</v>
      </c>
      <c r="H1728" s="179" t="e">
        <f ca="1"/>
        <v>#NAME?</v>
      </c>
      <c r="I1728" s="179" t="e">
        <f ca="1"/>
        <v>#NAME?</v>
      </c>
      <c r="J1728" s="179" t="e">
        <f ca="1"/>
        <v>#NAME?</v>
      </c>
      <c r="L1728" s="175">
        <f>NR_to_Cash!C$9</f>
        <v>-54723.468549817509</v>
      </c>
      <c r="M1728" s="175">
        <f>NR_to_Cash!D$9</f>
        <v>-177401.26576231886</v>
      </c>
      <c r="N1728" s="175">
        <f>NR_to_Cash!E$9</f>
        <v>-150226.47815209487</v>
      </c>
      <c r="O1728" s="175">
        <f>NR_to_Cash!F$9</f>
        <v>-172910.78815747867</v>
      </c>
      <c r="Q1728" s="1">
        <v>1721</v>
      </c>
      <c r="R1728" s="176">
        <v>-1481.775452519767</v>
      </c>
      <c r="S1728" s="176">
        <v>216613.30770257907</v>
      </c>
      <c r="T1728" s="176">
        <v>118057.80837928108</v>
      </c>
      <c r="U1728" s="176">
        <v>106672.29780555912</v>
      </c>
      <c r="V1728" s="2"/>
      <c r="W1728" s="176">
        <v>4577.5256846160628</v>
      </c>
      <c r="X1728" s="176">
        <v>-14114.654211978661</v>
      </c>
      <c r="Y1728" s="176">
        <v>-22229.089575874154</v>
      </c>
      <c r="Z1728" s="176">
        <v>-9887.5722070999909</v>
      </c>
      <c r="AA1728" s="2"/>
      <c r="AB1728" s="175">
        <v>-54723.468549817509</v>
      </c>
      <c r="AC1728" s="175">
        <v>-177401.26576231886</v>
      </c>
      <c r="AD1728" s="175">
        <v>-150226.47815209487</v>
      </c>
      <c r="AE1728" s="175">
        <v>-172910.78815747867</v>
      </c>
    </row>
    <row r="1729" spans="1:31">
      <c r="A1729" s="1">
        <v>1722</v>
      </c>
      <c r="B1729" s="176">
        <f>'T Revenue'!B1726-'Year 0'!G$8+'Year 0'!G$122</f>
        <v>7103.1655447166413</v>
      </c>
      <c r="C1729" s="176">
        <f>'T Revenue'!C1726-'Revenue Requirement'!C$4+'Revenue Requirement'!C$33</f>
        <v>261565.15509818145</v>
      </c>
      <c r="D1729" s="176">
        <f>'T Revenue'!D1726-'Revenue Requirement'!D$4+'Revenue Requirement'!D$33</f>
        <v>201292.13296942972</v>
      </c>
      <c r="E1729" s="176">
        <f>'T Revenue'!E1726-'Revenue Requirement'!E$4+'Revenue Requirement'!E$33</f>
        <v>134311.60688527673</v>
      </c>
      <c r="G1729" s="179" t="e">
        <f ca="1"/>
        <v>#NAME?</v>
      </c>
      <c r="H1729" s="179" t="e">
        <f ca="1"/>
        <v>#NAME?</v>
      </c>
      <c r="I1729" s="179" t="e">
        <f ca="1"/>
        <v>#NAME?</v>
      </c>
      <c r="J1729" s="179" t="e">
        <f ca="1"/>
        <v>#NAME?</v>
      </c>
      <c r="L1729" s="175">
        <f>NR_to_Cash!C$9</f>
        <v>-54723.468549817509</v>
      </c>
      <c r="M1729" s="175">
        <f>NR_to_Cash!D$9</f>
        <v>-177401.26576231886</v>
      </c>
      <c r="N1729" s="175">
        <f>NR_to_Cash!E$9</f>
        <v>-150226.47815209487</v>
      </c>
      <c r="O1729" s="175">
        <f>NR_to_Cash!F$9</f>
        <v>-172910.78815747867</v>
      </c>
      <c r="Q1729" s="1">
        <v>1722</v>
      </c>
      <c r="R1729" s="176">
        <v>7103.1655447166413</v>
      </c>
      <c r="S1729" s="176">
        <v>261565.15509818145</v>
      </c>
      <c r="T1729" s="176">
        <v>201292.13296942972</v>
      </c>
      <c r="U1729" s="176">
        <v>134311.60688527673</v>
      </c>
      <c r="V1729" s="2"/>
      <c r="W1729" s="176">
        <v>9408.0978359419387</v>
      </c>
      <c r="X1729" s="176">
        <v>-31409.199748470914</v>
      </c>
      <c r="Y1729" s="176">
        <v>-60495.229436432244</v>
      </c>
      <c r="Z1729" s="176">
        <v>4597.3953250891063</v>
      </c>
      <c r="AA1729" s="2"/>
      <c r="AB1729" s="175">
        <v>-54723.468549817509</v>
      </c>
      <c r="AC1729" s="175">
        <v>-177401.26576231886</v>
      </c>
      <c r="AD1729" s="175">
        <v>-150226.47815209487</v>
      </c>
      <c r="AE1729" s="175">
        <v>-172910.78815747867</v>
      </c>
    </row>
    <row r="1730" spans="1:31">
      <c r="A1730" s="1">
        <v>1723</v>
      </c>
      <c r="B1730" s="176">
        <f>'T Revenue'!B1727-'Year 0'!G$8+'Year 0'!G$122</f>
        <v>-611.52750869328156</v>
      </c>
      <c r="C1730" s="176">
        <f>'T Revenue'!C1727-'Revenue Requirement'!C$4+'Revenue Requirement'!C$33</f>
        <v>230586.28579861741</v>
      </c>
      <c r="D1730" s="176">
        <f>'T Revenue'!D1727-'Revenue Requirement'!D$4+'Revenue Requirement'!D$33</f>
        <v>136306.96886523603</v>
      </c>
      <c r="E1730" s="176">
        <f>'T Revenue'!E1727-'Revenue Requirement'!E$4+'Revenue Requirement'!E$33</f>
        <v>101494.20307291695</v>
      </c>
      <c r="G1730" s="179" t="e">
        <f ca="1"/>
        <v>#NAME?</v>
      </c>
      <c r="H1730" s="179" t="e">
        <f ca="1"/>
        <v>#NAME?</v>
      </c>
      <c r="I1730" s="179" t="e">
        <f ca="1"/>
        <v>#NAME?</v>
      </c>
      <c r="J1730" s="179" t="e">
        <f ca="1"/>
        <v>#NAME?</v>
      </c>
      <c r="L1730" s="175">
        <f>NR_to_Cash!C$9</f>
        <v>-54723.468549817509</v>
      </c>
      <c r="M1730" s="175">
        <f>NR_to_Cash!D$9</f>
        <v>-177401.26576231886</v>
      </c>
      <c r="N1730" s="175">
        <f>NR_to_Cash!E$9</f>
        <v>-150226.47815209487</v>
      </c>
      <c r="O1730" s="175">
        <f>NR_to_Cash!F$9</f>
        <v>-172910.78815747867</v>
      </c>
      <c r="Q1730" s="1">
        <v>1723</v>
      </c>
      <c r="R1730" s="176">
        <v>-611.52750869328156</v>
      </c>
      <c r="S1730" s="176">
        <v>230586.28579861741</v>
      </c>
      <c r="T1730" s="176">
        <v>136306.96886523603</v>
      </c>
      <c r="U1730" s="176">
        <v>101494.20307291695</v>
      </c>
      <c r="V1730" s="2"/>
      <c r="W1730" s="176">
        <v>-9137.8762595069129</v>
      </c>
      <c r="X1730" s="176">
        <v>3551.0181749823969</v>
      </c>
      <c r="Y1730" s="176">
        <v>10587.056342023658</v>
      </c>
      <c r="Z1730" s="176">
        <v>-5281.3347251992673</v>
      </c>
      <c r="AA1730" s="2"/>
      <c r="AB1730" s="175">
        <v>-54723.468549817509</v>
      </c>
      <c r="AC1730" s="175">
        <v>-177401.26576231886</v>
      </c>
      <c r="AD1730" s="175">
        <v>-150226.47815209487</v>
      </c>
      <c r="AE1730" s="175">
        <v>-172910.78815747867</v>
      </c>
    </row>
    <row r="1731" spans="1:31">
      <c r="A1731" s="1">
        <v>1724</v>
      </c>
      <c r="B1731" s="176">
        <f>'T Revenue'!B1728-'Year 0'!G$8+'Year 0'!G$122</f>
        <v>-8216.500181110343</v>
      </c>
      <c r="C1731" s="176">
        <f>'T Revenue'!C1728-'Revenue Requirement'!C$4+'Revenue Requirement'!C$33</f>
        <v>297412.06667140126</v>
      </c>
      <c r="D1731" s="176">
        <f>'T Revenue'!D1728-'Revenue Requirement'!D$4+'Revenue Requirement'!D$33</f>
        <v>173507.52706559631</v>
      </c>
      <c r="E1731" s="176">
        <f>'T Revenue'!E1728-'Revenue Requirement'!E$4+'Revenue Requirement'!E$33</f>
        <v>211915.57360869111</v>
      </c>
      <c r="G1731" s="179" t="e">
        <f ca="1"/>
        <v>#NAME?</v>
      </c>
      <c r="H1731" s="179" t="e">
        <f ca="1"/>
        <v>#NAME?</v>
      </c>
      <c r="I1731" s="179" t="e">
        <f ca="1"/>
        <v>#NAME?</v>
      </c>
      <c r="J1731" s="179" t="e">
        <f ca="1"/>
        <v>#NAME?</v>
      </c>
      <c r="L1731" s="175">
        <f>NR_to_Cash!C$9</f>
        <v>-54723.468549817509</v>
      </c>
      <c r="M1731" s="175">
        <f>NR_to_Cash!D$9</f>
        <v>-177401.26576231886</v>
      </c>
      <c r="N1731" s="175">
        <f>NR_to_Cash!E$9</f>
        <v>-150226.47815209487</v>
      </c>
      <c r="O1731" s="175">
        <f>NR_to_Cash!F$9</f>
        <v>-172910.78815747867</v>
      </c>
      <c r="Q1731" s="1">
        <v>1724</v>
      </c>
      <c r="R1731" s="176">
        <v>-8216.500181110343</v>
      </c>
      <c r="S1731" s="176">
        <v>297412.06667140126</v>
      </c>
      <c r="T1731" s="176">
        <v>173507.52706559631</v>
      </c>
      <c r="U1731" s="176">
        <v>211915.57360869111</v>
      </c>
      <c r="V1731" s="2"/>
      <c r="W1731" s="176">
        <v>-16805.385714591597</v>
      </c>
      <c r="X1731" s="176">
        <v>-23635.593002671376</v>
      </c>
      <c r="Y1731" s="176">
        <v>-50635.1728406779</v>
      </c>
      <c r="Z1731" s="176">
        <v>-6161.9412584973034</v>
      </c>
      <c r="AA1731" s="2"/>
      <c r="AB1731" s="175">
        <v>-54723.468549817509</v>
      </c>
      <c r="AC1731" s="175">
        <v>-177401.26576231886</v>
      </c>
      <c r="AD1731" s="175">
        <v>-150226.47815209487</v>
      </c>
      <c r="AE1731" s="175">
        <v>-172910.78815747867</v>
      </c>
    </row>
    <row r="1732" spans="1:31">
      <c r="A1732" s="1">
        <v>1725</v>
      </c>
      <c r="B1732" s="176">
        <f>'T Revenue'!B1729-'Year 0'!G$8+'Year 0'!G$122</f>
        <v>17527.984771875897</v>
      </c>
      <c r="C1732" s="176">
        <f>'T Revenue'!C1729-'Revenue Requirement'!C$4+'Revenue Requirement'!C$33</f>
        <v>220905.32576094032</v>
      </c>
      <c r="D1732" s="176">
        <f>'T Revenue'!D1729-'Revenue Requirement'!D$4+'Revenue Requirement'!D$33</f>
        <v>182793.90972307068</v>
      </c>
      <c r="E1732" s="176">
        <f>'T Revenue'!E1729-'Revenue Requirement'!E$4+'Revenue Requirement'!E$33</f>
        <v>85037.674317728262</v>
      </c>
      <c r="G1732" s="179" t="e">
        <f ca="1"/>
        <v>#NAME?</v>
      </c>
      <c r="H1732" s="179" t="e">
        <f ca="1"/>
        <v>#NAME?</v>
      </c>
      <c r="I1732" s="179" t="e">
        <f ca="1"/>
        <v>#NAME?</v>
      </c>
      <c r="J1732" s="179" t="e">
        <f ca="1"/>
        <v>#NAME?</v>
      </c>
      <c r="L1732" s="175">
        <f>NR_to_Cash!C$9</f>
        <v>-54723.468549817509</v>
      </c>
      <c r="M1732" s="175">
        <f>NR_to_Cash!D$9</f>
        <v>-177401.26576231886</v>
      </c>
      <c r="N1732" s="175">
        <f>NR_to_Cash!E$9</f>
        <v>-150226.47815209487</v>
      </c>
      <c r="O1732" s="175">
        <f>NR_to_Cash!F$9</f>
        <v>-172910.78815747867</v>
      </c>
      <c r="Q1732" s="1">
        <v>1725</v>
      </c>
      <c r="R1732" s="176">
        <v>17527.984771875897</v>
      </c>
      <c r="S1732" s="176">
        <v>220905.32576094032</v>
      </c>
      <c r="T1732" s="176">
        <v>182793.90972307068</v>
      </c>
      <c r="U1732" s="176">
        <v>85037.674317728262</v>
      </c>
      <c r="V1732" s="2"/>
      <c r="W1732" s="176">
        <v>-1440.1455380596453</v>
      </c>
      <c r="X1732" s="176">
        <v>-2399.8249685431365</v>
      </c>
      <c r="Y1732" s="176">
        <v>11428.012580703711</v>
      </c>
      <c r="Z1732" s="176">
        <v>2448.5809704530984</v>
      </c>
      <c r="AA1732" s="2"/>
      <c r="AB1732" s="175">
        <v>-54723.468549817509</v>
      </c>
      <c r="AC1732" s="175">
        <v>-177401.26576231886</v>
      </c>
      <c r="AD1732" s="175">
        <v>-150226.47815209487</v>
      </c>
      <c r="AE1732" s="175">
        <v>-172910.78815747867</v>
      </c>
    </row>
    <row r="1733" spans="1:31">
      <c r="A1733" s="1">
        <v>1726</v>
      </c>
      <c r="B1733" s="176">
        <f>'T Revenue'!B1730-'Year 0'!G$8+'Year 0'!G$122</f>
        <v>4582.3217854739632</v>
      </c>
      <c r="C1733" s="176">
        <f>'T Revenue'!C1730-'Revenue Requirement'!C$4+'Revenue Requirement'!C$33</f>
        <v>191658.4283642387</v>
      </c>
      <c r="D1733" s="176">
        <f>'T Revenue'!D1730-'Revenue Requirement'!D$4+'Revenue Requirement'!D$33</f>
        <v>154019.42527609272</v>
      </c>
      <c r="E1733" s="176">
        <f>'T Revenue'!E1730-'Revenue Requirement'!E$4+'Revenue Requirement'!E$33</f>
        <v>132650.99943623296</v>
      </c>
      <c r="G1733" s="179" t="e">
        <f ca="1"/>
        <v>#NAME?</v>
      </c>
      <c r="H1733" s="179" t="e">
        <f ca="1"/>
        <v>#NAME?</v>
      </c>
      <c r="I1733" s="179" t="e">
        <f ca="1"/>
        <v>#NAME?</v>
      </c>
      <c r="J1733" s="179" t="e">
        <f ca="1"/>
        <v>#NAME?</v>
      </c>
      <c r="L1733" s="175">
        <f>NR_to_Cash!C$9</f>
        <v>-54723.468549817509</v>
      </c>
      <c r="M1733" s="175">
        <f>NR_to_Cash!D$9</f>
        <v>-177401.26576231886</v>
      </c>
      <c r="N1733" s="175">
        <f>NR_to_Cash!E$9</f>
        <v>-150226.47815209487</v>
      </c>
      <c r="O1733" s="175">
        <f>NR_to_Cash!F$9</f>
        <v>-172910.78815747867</v>
      </c>
      <c r="Q1733" s="1">
        <v>1726</v>
      </c>
      <c r="R1733" s="176">
        <v>4582.3217854739632</v>
      </c>
      <c r="S1733" s="176">
        <v>191658.4283642387</v>
      </c>
      <c r="T1733" s="176">
        <v>154019.42527609272</v>
      </c>
      <c r="U1733" s="176">
        <v>132650.99943623296</v>
      </c>
      <c r="V1733" s="2"/>
      <c r="W1733" s="176">
        <v>-44241.183927426697</v>
      </c>
      <c r="X1733" s="176">
        <v>-28208.297832059907</v>
      </c>
      <c r="Y1733" s="176">
        <v>-28693.942021375056</v>
      </c>
      <c r="Z1733" s="176">
        <v>-8840.7016279099043</v>
      </c>
      <c r="AA1733" s="2"/>
      <c r="AB1733" s="175">
        <v>-54723.468549817509</v>
      </c>
      <c r="AC1733" s="175">
        <v>-177401.26576231886</v>
      </c>
      <c r="AD1733" s="175">
        <v>-150226.47815209487</v>
      </c>
      <c r="AE1733" s="175">
        <v>-172910.78815747867</v>
      </c>
    </row>
    <row r="1734" spans="1:31">
      <c r="A1734" s="1">
        <v>1727</v>
      </c>
      <c r="B1734" s="176">
        <f>'T Revenue'!B1731-'Year 0'!G$8+'Year 0'!G$122</f>
        <v>348.27091156807728</v>
      </c>
      <c r="C1734" s="176">
        <f>'T Revenue'!C1731-'Revenue Requirement'!C$4+'Revenue Requirement'!C$33</f>
        <v>182847.23348759906</v>
      </c>
      <c r="D1734" s="176">
        <f>'T Revenue'!D1731-'Revenue Requirement'!D$4+'Revenue Requirement'!D$33</f>
        <v>120990.35317419237</v>
      </c>
      <c r="E1734" s="176">
        <f>'T Revenue'!E1731-'Revenue Requirement'!E$4+'Revenue Requirement'!E$33</f>
        <v>76811.646109872265</v>
      </c>
      <c r="G1734" s="179" t="e">
        <f ca="1"/>
        <v>#NAME?</v>
      </c>
      <c r="H1734" s="179" t="e">
        <f ca="1"/>
        <v>#NAME?</v>
      </c>
      <c r="I1734" s="179" t="e">
        <f ca="1"/>
        <v>#NAME?</v>
      </c>
      <c r="J1734" s="179" t="e">
        <f ca="1"/>
        <v>#NAME?</v>
      </c>
      <c r="L1734" s="175">
        <f>NR_to_Cash!C$9</f>
        <v>-54723.468549817509</v>
      </c>
      <c r="M1734" s="175">
        <f>NR_to_Cash!D$9</f>
        <v>-177401.26576231886</v>
      </c>
      <c r="N1734" s="175">
        <f>NR_to_Cash!E$9</f>
        <v>-150226.47815209487</v>
      </c>
      <c r="O1734" s="175">
        <f>NR_to_Cash!F$9</f>
        <v>-172910.78815747867</v>
      </c>
      <c r="Q1734" s="1">
        <v>1727</v>
      </c>
      <c r="R1734" s="176">
        <v>348.27091156807728</v>
      </c>
      <c r="S1734" s="176">
        <v>182847.23348759906</v>
      </c>
      <c r="T1734" s="176">
        <v>120990.35317419237</v>
      </c>
      <c r="U1734" s="176">
        <v>76811.646109872265</v>
      </c>
      <c r="V1734" s="2"/>
      <c r="W1734" s="176">
        <v>2194.3508210635046</v>
      </c>
      <c r="X1734" s="176">
        <v>-9331.395732360892</v>
      </c>
      <c r="Y1734" s="176">
        <v>-38586.054484105669</v>
      </c>
      <c r="Z1734" s="176">
        <v>-22655.913850574056</v>
      </c>
      <c r="AA1734" s="2"/>
      <c r="AB1734" s="175">
        <v>-54723.468549817509</v>
      </c>
      <c r="AC1734" s="175">
        <v>-177401.26576231886</v>
      </c>
      <c r="AD1734" s="175">
        <v>-150226.47815209487</v>
      </c>
      <c r="AE1734" s="175">
        <v>-172910.78815747867</v>
      </c>
    </row>
    <row r="1735" spans="1:31">
      <c r="A1735" s="1">
        <v>1728</v>
      </c>
      <c r="B1735" s="176">
        <f>'T Revenue'!B1732-'Year 0'!G$8+'Year 0'!G$122</f>
        <v>14709.137502638157</v>
      </c>
      <c r="C1735" s="176">
        <f>'T Revenue'!C1732-'Revenue Requirement'!C$4+'Revenue Requirement'!C$33</f>
        <v>217965.4529621508</v>
      </c>
      <c r="D1735" s="176">
        <f>'T Revenue'!D1732-'Revenue Requirement'!D$4+'Revenue Requirement'!D$33</f>
        <v>148058.42325941101</v>
      </c>
      <c r="E1735" s="176">
        <f>'T Revenue'!E1732-'Revenue Requirement'!E$4+'Revenue Requirement'!E$33</f>
        <v>160463.61980529269</v>
      </c>
      <c r="G1735" s="179" t="e">
        <f ca="1"/>
        <v>#NAME?</v>
      </c>
      <c r="H1735" s="179" t="e">
        <f ca="1"/>
        <v>#NAME?</v>
      </c>
      <c r="I1735" s="179" t="e">
        <f ca="1"/>
        <v>#NAME?</v>
      </c>
      <c r="J1735" s="179" t="e">
        <f ca="1"/>
        <v>#NAME?</v>
      </c>
      <c r="L1735" s="175">
        <f>NR_to_Cash!C$9</f>
        <v>-54723.468549817509</v>
      </c>
      <c r="M1735" s="175">
        <f>NR_to_Cash!D$9</f>
        <v>-177401.26576231886</v>
      </c>
      <c r="N1735" s="175">
        <f>NR_to_Cash!E$9</f>
        <v>-150226.47815209487</v>
      </c>
      <c r="O1735" s="175">
        <f>NR_to_Cash!F$9</f>
        <v>-172910.78815747867</v>
      </c>
      <c r="Q1735" s="1">
        <v>1728</v>
      </c>
      <c r="R1735" s="176">
        <v>14709.137502638157</v>
      </c>
      <c r="S1735" s="176">
        <v>217965.4529621508</v>
      </c>
      <c r="T1735" s="176">
        <v>148058.42325941101</v>
      </c>
      <c r="U1735" s="176">
        <v>160463.61980529269</v>
      </c>
      <c r="V1735" s="2"/>
      <c r="W1735" s="176">
        <v>5378.454417238594</v>
      </c>
      <c r="X1735" s="176">
        <v>7151.8891966410447</v>
      </c>
      <c r="Y1735" s="176">
        <v>-47018.844034629175</v>
      </c>
      <c r="Z1735" s="176">
        <v>-11089.824339889456</v>
      </c>
      <c r="AA1735" s="2"/>
      <c r="AB1735" s="175">
        <v>-54723.468549817509</v>
      </c>
      <c r="AC1735" s="175">
        <v>-177401.26576231886</v>
      </c>
      <c r="AD1735" s="175">
        <v>-150226.47815209487</v>
      </c>
      <c r="AE1735" s="175">
        <v>-172910.78815747867</v>
      </c>
    </row>
    <row r="1736" spans="1:31">
      <c r="A1736" s="1">
        <v>1729</v>
      </c>
      <c r="B1736" s="176">
        <f>'T Revenue'!B1733-'Year 0'!G$8+'Year 0'!G$122</f>
        <v>10532.007162525319</v>
      </c>
      <c r="C1736" s="176">
        <f>'T Revenue'!C1733-'Revenue Requirement'!C$4+'Revenue Requirement'!C$33</f>
        <v>305227.01927084639</v>
      </c>
      <c r="D1736" s="176">
        <f>'T Revenue'!D1733-'Revenue Requirement'!D$4+'Revenue Requirement'!D$33</f>
        <v>235500.48004374397</v>
      </c>
      <c r="E1736" s="176">
        <f>'T Revenue'!E1733-'Revenue Requirement'!E$4+'Revenue Requirement'!E$33</f>
        <v>168033.62382843089</v>
      </c>
      <c r="G1736" s="179" t="e">
        <f ca="1"/>
        <v>#NAME?</v>
      </c>
      <c r="H1736" s="179" t="e">
        <f ca="1"/>
        <v>#NAME?</v>
      </c>
      <c r="I1736" s="179" t="e">
        <f ca="1"/>
        <v>#NAME?</v>
      </c>
      <c r="J1736" s="179" t="e">
        <f ca="1"/>
        <v>#NAME?</v>
      </c>
      <c r="L1736" s="175">
        <f>NR_to_Cash!C$9</f>
        <v>-54723.468549817509</v>
      </c>
      <c r="M1736" s="175">
        <f>NR_to_Cash!D$9</f>
        <v>-177401.26576231886</v>
      </c>
      <c r="N1736" s="175">
        <f>NR_to_Cash!E$9</f>
        <v>-150226.47815209487</v>
      </c>
      <c r="O1736" s="175">
        <f>NR_to_Cash!F$9</f>
        <v>-172910.78815747867</v>
      </c>
      <c r="Q1736" s="1">
        <v>1729</v>
      </c>
      <c r="R1736" s="176">
        <v>10532.007162525319</v>
      </c>
      <c r="S1736" s="176">
        <v>305227.01927084639</v>
      </c>
      <c r="T1736" s="176">
        <v>235500.48004374397</v>
      </c>
      <c r="U1736" s="176">
        <v>168033.62382843089</v>
      </c>
      <c r="V1736" s="2"/>
      <c r="W1736" s="176">
        <v>-23535.440078512882</v>
      </c>
      <c r="X1736" s="176">
        <v>-14026.481293505523</v>
      </c>
      <c r="Y1736" s="176">
        <v>-28404.991525855381</v>
      </c>
      <c r="Z1736" s="176">
        <v>16424.414044364123</v>
      </c>
      <c r="AA1736" s="2"/>
      <c r="AB1736" s="175">
        <v>-54723.468549817509</v>
      </c>
      <c r="AC1736" s="175">
        <v>-177401.26576231886</v>
      </c>
      <c r="AD1736" s="175">
        <v>-150226.47815209487</v>
      </c>
      <c r="AE1736" s="175">
        <v>-172910.78815747867</v>
      </c>
    </row>
    <row r="1737" spans="1:31">
      <c r="A1737" s="1">
        <v>1730</v>
      </c>
      <c r="B1737" s="176">
        <f>'T Revenue'!B1734-'Year 0'!G$8+'Year 0'!G$122</f>
        <v>-12487.887099988991</v>
      </c>
      <c r="C1737" s="176">
        <f>'T Revenue'!C1734-'Revenue Requirement'!C$4+'Revenue Requirement'!C$33</f>
        <v>222216.1479624107</v>
      </c>
      <c r="D1737" s="176">
        <f>'T Revenue'!D1734-'Revenue Requirement'!D$4+'Revenue Requirement'!D$33</f>
        <v>142162.43645485188</v>
      </c>
      <c r="E1737" s="176">
        <f>'T Revenue'!E1734-'Revenue Requirement'!E$4+'Revenue Requirement'!E$33</f>
        <v>59749.975433580112</v>
      </c>
      <c r="G1737" s="179" t="e">
        <f ca="1"/>
        <v>#NAME?</v>
      </c>
      <c r="H1737" s="179" t="e">
        <f ca="1"/>
        <v>#NAME?</v>
      </c>
      <c r="I1737" s="179" t="e">
        <f ca="1"/>
        <v>#NAME?</v>
      </c>
      <c r="J1737" s="179" t="e">
        <f ca="1"/>
        <v>#NAME?</v>
      </c>
      <c r="L1737" s="175">
        <f>NR_to_Cash!C$9</f>
        <v>-54723.468549817509</v>
      </c>
      <c r="M1737" s="175">
        <f>NR_to_Cash!D$9</f>
        <v>-177401.26576231886</v>
      </c>
      <c r="N1737" s="175">
        <f>NR_to_Cash!E$9</f>
        <v>-150226.47815209487</v>
      </c>
      <c r="O1737" s="175">
        <f>NR_to_Cash!F$9</f>
        <v>-172910.78815747867</v>
      </c>
      <c r="Q1737" s="1">
        <v>1730</v>
      </c>
      <c r="R1737" s="176">
        <v>-12487.887099988991</v>
      </c>
      <c r="S1737" s="176">
        <v>222216.1479624107</v>
      </c>
      <c r="T1737" s="176">
        <v>142162.43645485188</v>
      </c>
      <c r="U1737" s="176">
        <v>59749.975433580112</v>
      </c>
      <c r="V1737" s="2"/>
      <c r="W1737" s="176">
        <v>-7263.6310338014737</v>
      </c>
      <c r="X1737" s="176">
        <v>-1330.2655880064704</v>
      </c>
      <c r="Y1737" s="176">
        <v>-13251.609094763873</v>
      </c>
      <c r="Z1737" s="176">
        <v>-5912.2200070074759</v>
      </c>
      <c r="AA1737" s="2"/>
      <c r="AB1737" s="175">
        <v>-54723.468549817509</v>
      </c>
      <c r="AC1737" s="175">
        <v>-177401.26576231886</v>
      </c>
      <c r="AD1737" s="175">
        <v>-150226.47815209487</v>
      </c>
      <c r="AE1737" s="175">
        <v>-172910.78815747867</v>
      </c>
    </row>
    <row r="1738" spans="1:31">
      <c r="A1738" s="1">
        <v>1731</v>
      </c>
      <c r="B1738" s="176">
        <f>'T Revenue'!B1735-'Year 0'!G$8+'Year 0'!G$122</f>
        <v>14462.063277533278</v>
      </c>
      <c r="C1738" s="176">
        <f>'T Revenue'!C1735-'Revenue Requirement'!C$4+'Revenue Requirement'!C$33</f>
        <v>284613.57585984445</v>
      </c>
      <c r="D1738" s="176">
        <f>'T Revenue'!D1735-'Revenue Requirement'!D$4+'Revenue Requirement'!D$33</f>
        <v>186755.58722460456</v>
      </c>
      <c r="E1738" s="176">
        <f>'T Revenue'!E1735-'Revenue Requirement'!E$4+'Revenue Requirement'!E$33</f>
        <v>107547.51634504925</v>
      </c>
      <c r="G1738" s="179" t="e">
        <f ca="1"/>
        <v>#NAME?</v>
      </c>
      <c r="H1738" s="179" t="e">
        <f ca="1"/>
        <v>#NAME?</v>
      </c>
      <c r="I1738" s="179" t="e">
        <f ca="1"/>
        <v>#NAME?</v>
      </c>
      <c r="J1738" s="179" t="e">
        <f ca="1"/>
        <v>#NAME?</v>
      </c>
      <c r="L1738" s="175">
        <f>NR_to_Cash!C$9</f>
        <v>-54723.468549817509</v>
      </c>
      <c r="M1738" s="175">
        <f>NR_to_Cash!D$9</f>
        <v>-177401.26576231886</v>
      </c>
      <c r="N1738" s="175">
        <f>NR_to_Cash!E$9</f>
        <v>-150226.47815209487</v>
      </c>
      <c r="O1738" s="175">
        <f>NR_to_Cash!F$9</f>
        <v>-172910.78815747867</v>
      </c>
      <c r="Q1738" s="1">
        <v>1731</v>
      </c>
      <c r="R1738" s="176">
        <v>14462.063277533278</v>
      </c>
      <c r="S1738" s="176">
        <v>284613.57585984445</v>
      </c>
      <c r="T1738" s="176">
        <v>186755.58722460456</v>
      </c>
      <c r="U1738" s="176">
        <v>107547.51634504925</v>
      </c>
      <c r="V1738" s="2"/>
      <c r="W1738" s="176">
        <v>-27770.926715653623</v>
      </c>
      <c r="X1738" s="176">
        <v>-20707.543533222983</v>
      </c>
      <c r="Y1738" s="176">
        <v>-31793.020938328002</v>
      </c>
      <c r="Z1738" s="176">
        <v>-53587.665430943016</v>
      </c>
      <c r="AA1738" s="2"/>
      <c r="AB1738" s="175">
        <v>-54723.468549817509</v>
      </c>
      <c r="AC1738" s="175">
        <v>-177401.26576231886</v>
      </c>
      <c r="AD1738" s="175">
        <v>-150226.47815209487</v>
      </c>
      <c r="AE1738" s="175">
        <v>-172910.78815747867</v>
      </c>
    </row>
    <row r="1739" spans="1:31">
      <c r="A1739" s="1">
        <v>1732</v>
      </c>
      <c r="B1739" s="176">
        <f>'T Revenue'!B1736-'Year 0'!G$8+'Year 0'!G$122</f>
        <v>1338.9647126488853</v>
      </c>
      <c r="C1739" s="176">
        <f>'T Revenue'!C1736-'Revenue Requirement'!C$4+'Revenue Requirement'!C$33</f>
        <v>228864.05156845623</v>
      </c>
      <c r="D1739" s="176">
        <f>'T Revenue'!D1736-'Revenue Requirement'!D$4+'Revenue Requirement'!D$33</f>
        <v>126674.40922194556</v>
      </c>
      <c r="E1739" s="176">
        <f>'T Revenue'!E1736-'Revenue Requirement'!E$4+'Revenue Requirement'!E$33</f>
        <v>86898.603044754593</v>
      </c>
      <c r="G1739" s="179" t="e">
        <f ca="1"/>
        <v>#NAME?</v>
      </c>
      <c r="H1739" s="179" t="e">
        <f ca="1"/>
        <v>#NAME?</v>
      </c>
      <c r="I1739" s="179" t="e">
        <f ca="1"/>
        <v>#NAME?</v>
      </c>
      <c r="J1739" s="179" t="e">
        <f ca="1"/>
        <v>#NAME?</v>
      </c>
      <c r="L1739" s="175">
        <f>NR_to_Cash!C$9</f>
        <v>-54723.468549817509</v>
      </c>
      <c r="M1739" s="175">
        <f>NR_to_Cash!D$9</f>
        <v>-177401.26576231886</v>
      </c>
      <c r="N1739" s="175">
        <f>NR_to_Cash!E$9</f>
        <v>-150226.47815209487</v>
      </c>
      <c r="O1739" s="175">
        <f>NR_to_Cash!F$9</f>
        <v>-172910.78815747867</v>
      </c>
      <c r="Q1739" s="1">
        <v>1732</v>
      </c>
      <c r="R1739" s="176">
        <v>1338.9647126488853</v>
      </c>
      <c r="S1739" s="176">
        <v>228864.05156845623</v>
      </c>
      <c r="T1739" s="176">
        <v>126674.40922194556</v>
      </c>
      <c r="U1739" s="176">
        <v>86898.603044754593</v>
      </c>
      <c r="V1739" s="2"/>
      <c r="W1739" s="176">
        <v>-20031.418732492835</v>
      </c>
      <c r="X1739" s="176">
        <v>-1495.3736671290826</v>
      </c>
      <c r="Y1739" s="176">
        <v>-21262.247350334423</v>
      </c>
      <c r="Z1739" s="176">
        <v>4760.2911965770181</v>
      </c>
      <c r="AA1739" s="2"/>
      <c r="AB1739" s="175">
        <v>-54723.468549817509</v>
      </c>
      <c r="AC1739" s="175">
        <v>-177401.26576231886</v>
      </c>
      <c r="AD1739" s="175">
        <v>-150226.47815209487</v>
      </c>
      <c r="AE1739" s="175">
        <v>-172910.78815747867</v>
      </c>
    </row>
    <row r="1740" spans="1:31">
      <c r="A1740" s="1">
        <v>1733</v>
      </c>
      <c r="B1740" s="176">
        <f>'T Revenue'!B1737-'Year 0'!G$8+'Year 0'!G$122</f>
        <v>4263.2312500260305</v>
      </c>
      <c r="C1740" s="176">
        <f>'T Revenue'!C1737-'Revenue Requirement'!C$4+'Revenue Requirement'!C$33</f>
        <v>265825.60358878272</v>
      </c>
      <c r="D1740" s="176">
        <f>'T Revenue'!D1737-'Revenue Requirement'!D$4+'Revenue Requirement'!D$33</f>
        <v>173715.7610121856</v>
      </c>
      <c r="E1740" s="176">
        <f>'T Revenue'!E1737-'Revenue Requirement'!E$4+'Revenue Requirement'!E$33</f>
        <v>82196.415495200548</v>
      </c>
      <c r="G1740" s="179" t="e">
        <f ca="1"/>
        <v>#NAME?</v>
      </c>
      <c r="H1740" s="179" t="e">
        <f ca="1"/>
        <v>#NAME?</v>
      </c>
      <c r="I1740" s="179" t="e">
        <f ca="1"/>
        <v>#NAME?</v>
      </c>
      <c r="J1740" s="179" t="e">
        <f ca="1"/>
        <v>#NAME?</v>
      </c>
      <c r="L1740" s="175">
        <f>NR_to_Cash!C$9</f>
        <v>-54723.468549817509</v>
      </c>
      <c r="M1740" s="175">
        <f>NR_to_Cash!D$9</f>
        <v>-177401.26576231886</v>
      </c>
      <c r="N1740" s="175">
        <f>NR_to_Cash!E$9</f>
        <v>-150226.47815209487</v>
      </c>
      <c r="O1740" s="175">
        <f>NR_to_Cash!F$9</f>
        <v>-172910.78815747867</v>
      </c>
      <c r="Q1740" s="1">
        <v>1733</v>
      </c>
      <c r="R1740" s="176">
        <v>4263.2312500260305</v>
      </c>
      <c r="S1740" s="176">
        <v>265825.60358878272</v>
      </c>
      <c r="T1740" s="176">
        <v>173715.7610121856</v>
      </c>
      <c r="U1740" s="176">
        <v>82196.415495200548</v>
      </c>
      <c r="V1740" s="2"/>
      <c r="W1740" s="176">
        <v>-24591.658520643599</v>
      </c>
      <c r="X1740" s="176">
        <v>-8092.4962311631534</v>
      </c>
      <c r="Y1740" s="176">
        <v>3742.1681060984265</v>
      </c>
      <c r="Z1740" s="176">
        <v>-75730.952650504652</v>
      </c>
      <c r="AA1740" s="2"/>
      <c r="AB1740" s="175">
        <v>-54723.468549817509</v>
      </c>
      <c r="AC1740" s="175">
        <v>-177401.26576231886</v>
      </c>
      <c r="AD1740" s="175">
        <v>-150226.47815209487</v>
      </c>
      <c r="AE1740" s="175">
        <v>-172910.78815747867</v>
      </c>
    </row>
    <row r="1741" spans="1:31">
      <c r="A1741" s="1">
        <v>1734</v>
      </c>
      <c r="B1741" s="176">
        <f>'T Revenue'!B1738-'Year 0'!G$8+'Year 0'!G$122</f>
        <v>33670.984156823484</v>
      </c>
      <c r="C1741" s="176">
        <f>'T Revenue'!C1738-'Revenue Requirement'!C$4+'Revenue Requirement'!C$33</f>
        <v>268459.01262501767</v>
      </c>
      <c r="D1741" s="176">
        <f>'T Revenue'!D1738-'Revenue Requirement'!D$4+'Revenue Requirement'!D$33</f>
        <v>185424.03431958542</v>
      </c>
      <c r="E1741" s="176">
        <f>'T Revenue'!E1738-'Revenue Requirement'!E$4+'Revenue Requirement'!E$33</f>
        <v>231909.20544605562</v>
      </c>
      <c r="G1741" s="179" t="e">
        <f ca="1"/>
        <v>#NAME?</v>
      </c>
      <c r="H1741" s="179" t="e">
        <f ca="1"/>
        <v>#NAME?</v>
      </c>
      <c r="I1741" s="179" t="e">
        <f ca="1"/>
        <v>#NAME?</v>
      </c>
      <c r="J1741" s="179" t="e">
        <f ca="1"/>
        <v>#NAME?</v>
      </c>
      <c r="L1741" s="175">
        <f>NR_to_Cash!C$9</f>
        <v>-54723.468549817509</v>
      </c>
      <c r="M1741" s="175">
        <f>NR_to_Cash!D$9</f>
        <v>-177401.26576231886</v>
      </c>
      <c r="N1741" s="175">
        <f>NR_to_Cash!E$9</f>
        <v>-150226.47815209487</v>
      </c>
      <c r="O1741" s="175">
        <f>NR_to_Cash!F$9</f>
        <v>-172910.78815747867</v>
      </c>
      <c r="Q1741" s="1">
        <v>1734</v>
      </c>
      <c r="R1741" s="176">
        <v>33670.984156823484</v>
      </c>
      <c r="S1741" s="176">
        <v>268459.01262501767</v>
      </c>
      <c r="T1741" s="176">
        <v>185424.03431958542</v>
      </c>
      <c r="U1741" s="176">
        <v>231909.20544605562</v>
      </c>
      <c r="V1741" s="2"/>
      <c r="W1741" s="176">
        <v>-21115.31818448042</v>
      </c>
      <c r="X1741" s="176">
        <v>-17485.229936414398</v>
      </c>
      <c r="Y1741" s="176">
        <v>-2733.7276765066199</v>
      </c>
      <c r="Z1741" s="176">
        <v>-20003.456047147512</v>
      </c>
      <c r="AA1741" s="2"/>
      <c r="AB1741" s="175">
        <v>-54723.468549817509</v>
      </c>
      <c r="AC1741" s="175">
        <v>-177401.26576231886</v>
      </c>
      <c r="AD1741" s="175">
        <v>-150226.47815209487</v>
      </c>
      <c r="AE1741" s="175">
        <v>-172910.78815747867</v>
      </c>
    </row>
    <row r="1742" spans="1:31">
      <c r="A1742" s="1">
        <v>1735</v>
      </c>
      <c r="B1742" s="176">
        <f>'T Revenue'!B1739-'Year 0'!G$8+'Year 0'!G$122</f>
        <v>-7587.5839242106304</v>
      </c>
      <c r="C1742" s="176">
        <f>'T Revenue'!C1739-'Revenue Requirement'!C$4+'Revenue Requirement'!C$33</f>
        <v>219473.31343926792</v>
      </c>
      <c r="D1742" s="176">
        <f>'T Revenue'!D1739-'Revenue Requirement'!D$4+'Revenue Requirement'!D$33</f>
        <v>141261.33920402545</v>
      </c>
      <c r="E1742" s="176">
        <f>'T Revenue'!E1739-'Revenue Requirement'!E$4+'Revenue Requirement'!E$33</f>
        <v>56812.325881960336</v>
      </c>
      <c r="G1742" s="179" t="e">
        <f ca="1"/>
        <v>#NAME?</v>
      </c>
      <c r="H1742" s="179" t="e">
        <f ca="1"/>
        <v>#NAME?</v>
      </c>
      <c r="I1742" s="179" t="e">
        <f ca="1"/>
        <v>#NAME?</v>
      </c>
      <c r="J1742" s="179" t="e">
        <f ca="1"/>
        <v>#NAME?</v>
      </c>
      <c r="L1742" s="175">
        <f>NR_to_Cash!C$9</f>
        <v>-54723.468549817509</v>
      </c>
      <c r="M1742" s="175">
        <f>NR_to_Cash!D$9</f>
        <v>-177401.26576231886</v>
      </c>
      <c r="N1742" s="175">
        <f>NR_to_Cash!E$9</f>
        <v>-150226.47815209487</v>
      </c>
      <c r="O1742" s="175">
        <f>NR_to_Cash!F$9</f>
        <v>-172910.78815747867</v>
      </c>
      <c r="Q1742" s="1">
        <v>1735</v>
      </c>
      <c r="R1742" s="176">
        <v>-7587.5839242106304</v>
      </c>
      <c r="S1742" s="176">
        <v>219473.31343926792</v>
      </c>
      <c r="T1742" s="176">
        <v>141261.33920402545</v>
      </c>
      <c r="U1742" s="176">
        <v>56812.325881960336</v>
      </c>
      <c r="V1742" s="2"/>
      <c r="W1742" s="176">
        <v>-40551.32359651872</v>
      </c>
      <c r="X1742" s="176">
        <v>35688.882501392625</v>
      </c>
      <c r="Y1742" s="176">
        <v>5198.0622214165051</v>
      </c>
      <c r="Z1742" s="176">
        <v>-40504.829731817357</v>
      </c>
      <c r="AA1742" s="2"/>
      <c r="AB1742" s="175">
        <v>-54723.468549817509</v>
      </c>
      <c r="AC1742" s="175">
        <v>-177401.26576231886</v>
      </c>
      <c r="AD1742" s="175">
        <v>-150226.47815209487</v>
      </c>
      <c r="AE1742" s="175">
        <v>-172910.78815747867</v>
      </c>
    </row>
    <row r="1743" spans="1:31">
      <c r="A1743" s="1">
        <v>1736</v>
      </c>
      <c r="B1743" s="176">
        <f>'T Revenue'!B1740-'Year 0'!G$8+'Year 0'!G$122</f>
        <v>-2981.5901458337903</v>
      </c>
      <c r="C1743" s="176">
        <f>'T Revenue'!C1740-'Revenue Requirement'!C$4+'Revenue Requirement'!C$33</f>
        <v>223628.25869696541</v>
      </c>
      <c r="D1743" s="176">
        <f>'T Revenue'!D1740-'Revenue Requirement'!D$4+'Revenue Requirement'!D$33</f>
        <v>153627.55574550852</v>
      </c>
      <c r="E1743" s="176">
        <f>'T Revenue'!E1740-'Revenue Requirement'!E$4+'Revenue Requirement'!E$33</f>
        <v>78017.350559651619</v>
      </c>
      <c r="G1743" s="179" t="e">
        <f ca="1"/>
        <v>#NAME?</v>
      </c>
      <c r="H1743" s="179" t="e">
        <f ca="1"/>
        <v>#NAME?</v>
      </c>
      <c r="I1743" s="179" t="e">
        <f ca="1"/>
        <v>#NAME?</v>
      </c>
      <c r="J1743" s="179" t="e">
        <f ca="1"/>
        <v>#NAME?</v>
      </c>
      <c r="L1743" s="175">
        <f>NR_to_Cash!C$9</f>
        <v>-54723.468549817509</v>
      </c>
      <c r="M1743" s="175">
        <f>NR_to_Cash!D$9</f>
        <v>-177401.26576231886</v>
      </c>
      <c r="N1743" s="175">
        <f>NR_to_Cash!E$9</f>
        <v>-150226.47815209487</v>
      </c>
      <c r="O1743" s="175">
        <f>NR_to_Cash!F$9</f>
        <v>-172910.78815747867</v>
      </c>
      <c r="Q1743" s="1">
        <v>1736</v>
      </c>
      <c r="R1743" s="176">
        <v>-2981.5901458337903</v>
      </c>
      <c r="S1743" s="176">
        <v>223628.25869696541</v>
      </c>
      <c r="T1743" s="176">
        <v>153627.55574550852</v>
      </c>
      <c r="U1743" s="176">
        <v>78017.350559651619</v>
      </c>
      <c r="V1743" s="2"/>
      <c r="W1743" s="176">
        <v>-21932.177502735052</v>
      </c>
      <c r="X1743" s="176">
        <v>-19401.397036989452</v>
      </c>
      <c r="Y1743" s="176">
        <v>17079.240795291029</v>
      </c>
      <c r="Z1743" s="176">
        <v>-5566.9572632743511</v>
      </c>
      <c r="AA1743" s="2"/>
      <c r="AB1743" s="175">
        <v>-54723.468549817509</v>
      </c>
      <c r="AC1743" s="175">
        <v>-177401.26576231886</v>
      </c>
      <c r="AD1743" s="175">
        <v>-150226.47815209487</v>
      </c>
      <c r="AE1743" s="175">
        <v>-172910.78815747867</v>
      </c>
    </row>
    <row r="1744" spans="1:31">
      <c r="A1744" s="1">
        <v>1737</v>
      </c>
      <c r="B1744" s="176">
        <f>'T Revenue'!B1741-'Year 0'!G$8+'Year 0'!G$122</f>
        <v>-1448.240573186893</v>
      </c>
      <c r="C1744" s="176">
        <f>'T Revenue'!C1741-'Revenue Requirement'!C$4+'Revenue Requirement'!C$33</f>
        <v>228219.21338247275</v>
      </c>
      <c r="D1744" s="176">
        <f>'T Revenue'!D1741-'Revenue Requirement'!D$4+'Revenue Requirement'!D$33</f>
        <v>133648.09773974284</v>
      </c>
      <c r="E1744" s="176">
        <f>'T Revenue'!E1741-'Revenue Requirement'!E$4+'Revenue Requirement'!E$33</f>
        <v>166701.55331924953</v>
      </c>
      <c r="G1744" s="179" t="e">
        <f ca="1"/>
        <v>#NAME?</v>
      </c>
      <c r="H1744" s="179" t="e">
        <f ca="1"/>
        <v>#NAME?</v>
      </c>
      <c r="I1744" s="179" t="e">
        <f ca="1"/>
        <v>#NAME?</v>
      </c>
      <c r="J1744" s="179" t="e">
        <f ca="1"/>
        <v>#NAME?</v>
      </c>
      <c r="L1744" s="175">
        <f>NR_to_Cash!C$9</f>
        <v>-54723.468549817509</v>
      </c>
      <c r="M1744" s="175">
        <f>NR_to_Cash!D$9</f>
        <v>-177401.26576231886</v>
      </c>
      <c r="N1744" s="175">
        <f>NR_to_Cash!E$9</f>
        <v>-150226.47815209487</v>
      </c>
      <c r="O1744" s="175">
        <f>NR_to_Cash!F$9</f>
        <v>-172910.78815747867</v>
      </c>
      <c r="Q1744" s="1">
        <v>1737</v>
      </c>
      <c r="R1744" s="176">
        <v>-1448.240573186893</v>
      </c>
      <c r="S1744" s="176">
        <v>228219.21338247275</v>
      </c>
      <c r="T1744" s="176">
        <v>133648.09773974284</v>
      </c>
      <c r="U1744" s="176">
        <v>166701.55331924953</v>
      </c>
      <c r="V1744" s="2"/>
      <c r="W1744" s="176">
        <v>-52606.286215481232</v>
      </c>
      <c r="X1744" s="176">
        <v>-42006.358053969452</v>
      </c>
      <c r="Y1744" s="176">
        <v>-44748.107167944545</v>
      </c>
      <c r="Z1744" s="176">
        <v>-10317.51418872457</v>
      </c>
      <c r="AA1744" s="2"/>
      <c r="AB1744" s="175">
        <v>-54723.468549817509</v>
      </c>
      <c r="AC1744" s="175">
        <v>-177401.26576231886</v>
      </c>
      <c r="AD1744" s="175">
        <v>-150226.47815209487</v>
      </c>
      <c r="AE1744" s="175">
        <v>-172910.78815747867</v>
      </c>
    </row>
    <row r="1745" spans="1:31">
      <c r="A1745" s="1">
        <v>1738</v>
      </c>
      <c r="B1745" s="176">
        <f>'T Revenue'!B1742-'Year 0'!G$8+'Year 0'!G$122</f>
        <v>-6884.4823025858495</v>
      </c>
      <c r="C1745" s="176">
        <f>'T Revenue'!C1742-'Revenue Requirement'!C$4+'Revenue Requirement'!C$33</f>
        <v>174100.36441464396</v>
      </c>
      <c r="D1745" s="176">
        <f>'T Revenue'!D1742-'Revenue Requirement'!D$4+'Revenue Requirement'!D$33</f>
        <v>141135.75925425394</v>
      </c>
      <c r="E1745" s="176">
        <f>'T Revenue'!E1742-'Revenue Requirement'!E$4+'Revenue Requirement'!E$33</f>
        <v>99665.089297949569</v>
      </c>
      <c r="G1745" s="179" t="e">
        <f ca="1"/>
        <v>#NAME?</v>
      </c>
      <c r="H1745" s="179" t="e">
        <f ca="1"/>
        <v>#NAME?</v>
      </c>
      <c r="I1745" s="179" t="e">
        <f ca="1"/>
        <v>#NAME?</v>
      </c>
      <c r="J1745" s="179" t="e">
        <f ca="1"/>
        <v>#NAME?</v>
      </c>
      <c r="L1745" s="175">
        <f>NR_to_Cash!C$9</f>
        <v>-54723.468549817509</v>
      </c>
      <c r="M1745" s="175">
        <f>NR_to_Cash!D$9</f>
        <v>-177401.26576231886</v>
      </c>
      <c r="N1745" s="175">
        <f>NR_to_Cash!E$9</f>
        <v>-150226.47815209487</v>
      </c>
      <c r="O1745" s="175">
        <f>NR_to_Cash!F$9</f>
        <v>-172910.78815747867</v>
      </c>
      <c r="Q1745" s="1">
        <v>1738</v>
      </c>
      <c r="R1745" s="176">
        <v>-6884.4823025858495</v>
      </c>
      <c r="S1745" s="176">
        <v>174100.36441464396</v>
      </c>
      <c r="T1745" s="176">
        <v>141135.75925425394</v>
      </c>
      <c r="U1745" s="176">
        <v>99665.089297949569</v>
      </c>
      <c r="V1745" s="2"/>
      <c r="W1745" s="176">
        <v>-16848.697337085498</v>
      </c>
      <c r="X1745" s="176">
        <v>-39803.716361508472</v>
      </c>
      <c r="Y1745" s="176">
        <v>-25531.520298145944</v>
      </c>
      <c r="Z1745" s="176">
        <v>-54017.292042679386</v>
      </c>
      <c r="AA1745" s="2"/>
      <c r="AB1745" s="175">
        <v>-54723.468549817509</v>
      </c>
      <c r="AC1745" s="175">
        <v>-177401.26576231886</v>
      </c>
      <c r="AD1745" s="175">
        <v>-150226.47815209487</v>
      </c>
      <c r="AE1745" s="175">
        <v>-172910.78815747867</v>
      </c>
    </row>
    <row r="1746" spans="1:31">
      <c r="A1746" s="1">
        <v>1739</v>
      </c>
      <c r="B1746" s="176">
        <f>'T Revenue'!B1743-'Year 0'!G$8+'Year 0'!G$122</f>
        <v>-570.79989756713621</v>
      </c>
      <c r="C1746" s="176">
        <f>'T Revenue'!C1743-'Revenue Requirement'!C$4+'Revenue Requirement'!C$33</f>
        <v>235008.58490159782</v>
      </c>
      <c r="D1746" s="176">
        <f>'T Revenue'!D1743-'Revenue Requirement'!D$4+'Revenue Requirement'!D$33</f>
        <v>171037.93942927686</v>
      </c>
      <c r="E1746" s="176">
        <f>'T Revenue'!E1743-'Revenue Requirement'!E$4+'Revenue Requirement'!E$33</f>
        <v>128697.32716039103</v>
      </c>
      <c r="G1746" s="179" t="e">
        <f ca="1"/>
        <v>#NAME?</v>
      </c>
      <c r="H1746" s="179" t="e">
        <f ca="1"/>
        <v>#NAME?</v>
      </c>
      <c r="I1746" s="179" t="e">
        <f ca="1"/>
        <v>#NAME?</v>
      </c>
      <c r="J1746" s="179" t="e">
        <f ca="1"/>
        <v>#NAME?</v>
      </c>
      <c r="L1746" s="175">
        <f>NR_to_Cash!C$9</f>
        <v>-54723.468549817509</v>
      </c>
      <c r="M1746" s="175">
        <f>NR_to_Cash!D$9</f>
        <v>-177401.26576231886</v>
      </c>
      <c r="N1746" s="175">
        <f>NR_to_Cash!E$9</f>
        <v>-150226.47815209487</v>
      </c>
      <c r="O1746" s="175">
        <f>NR_to_Cash!F$9</f>
        <v>-172910.78815747867</v>
      </c>
      <c r="Q1746" s="1">
        <v>1739</v>
      </c>
      <c r="R1746" s="176">
        <v>-570.79989756713621</v>
      </c>
      <c r="S1746" s="176">
        <v>235008.58490159782</v>
      </c>
      <c r="T1746" s="176">
        <v>171037.93942927686</v>
      </c>
      <c r="U1746" s="176">
        <v>128697.32716039103</v>
      </c>
      <c r="V1746" s="2"/>
      <c r="W1746" s="176">
        <v>-7815.5958723356016</v>
      </c>
      <c r="X1746" s="176">
        <v>16409.211110500619</v>
      </c>
      <c r="Y1746" s="176">
        <v>-46397.154755762545</v>
      </c>
      <c r="Z1746" s="176">
        <v>-35085.135642487556</v>
      </c>
      <c r="AA1746" s="2"/>
      <c r="AB1746" s="175">
        <v>-54723.468549817509</v>
      </c>
      <c r="AC1746" s="175">
        <v>-177401.26576231886</v>
      </c>
      <c r="AD1746" s="175">
        <v>-150226.47815209487</v>
      </c>
      <c r="AE1746" s="175">
        <v>-172910.78815747867</v>
      </c>
    </row>
    <row r="1747" spans="1:31">
      <c r="A1747" s="1">
        <v>1740</v>
      </c>
      <c r="B1747" s="176">
        <f>'T Revenue'!B1744-'Year 0'!G$8+'Year 0'!G$122</f>
        <v>-10524.246511155274</v>
      </c>
      <c r="C1747" s="176">
        <f>'T Revenue'!C1744-'Revenue Requirement'!C$4+'Revenue Requirement'!C$33</f>
        <v>243271.78965516225</v>
      </c>
      <c r="D1747" s="176">
        <f>'T Revenue'!D1744-'Revenue Requirement'!D$4+'Revenue Requirement'!D$33</f>
        <v>167116.99474585778</v>
      </c>
      <c r="E1747" s="176">
        <f>'T Revenue'!E1744-'Revenue Requirement'!E$4+'Revenue Requirement'!E$33</f>
        <v>94894.809019063367</v>
      </c>
      <c r="G1747" s="179" t="e">
        <f ca="1"/>
        <v>#NAME?</v>
      </c>
      <c r="H1747" s="179" t="e">
        <f ca="1"/>
        <v>#NAME?</v>
      </c>
      <c r="I1747" s="179" t="e">
        <f ca="1"/>
        <v>#NAME?</v>
      </c>
      <c r="J1747" s="179" t="e">
        <f ca="1"/>
        <v>#NAME?</v>
      </c>
      <c r="L1747" s="175">
        <f>NR_to_Cash!C$9</f>
        <v>-54723.468549817509</v>
      </c>
      <c r="M1747" s="175">
        <f>NR_to_Cash!D$9</f>
        <v>-177401.26576231886</v>
      </c>
      <c r="N1747" s="175">
        <f>NR_to_Cash!E$9</f>
        <v>-150226.47815209487</v>
      </c>
      <c r="O1747" s="175">
        <f>NR_to_Cash!F$9</f>
        <v>-172910.78815747867</v>
      </c>
      <c r="Q1747" s="1">
        <v>1740</v>
      </c>
      <c r="R1747" s="176">
        <v>-10524.246511155274</v>
      </c>
      <c r="S1747" s="176">
        <v>243271.78965516225</v>
      </c>
      <c r="T1747" s="176">
        <v>167116.99474585778</v>
      </c>
      <c r="U1747" s="176">
        <v>94894.809019063367</v>
      </c>
      <c r="V1747" s="2"/>
      <c r="W1747" s="176">
        <v>-28253.627532621496</v>
      </c>
      <c r="X1747" s="176">
        <v>20429.748161336407</v>
      </c>
      <c r="Y1747" s="176">
        <v>5923.3128144864459</v>
      </c>
      <c r="Z1747" s="176">
        <v>-33458.761114498833</v>
      </c>
      <c r="AA1747" s="2"/>
      <c r="AB1747" s="175">
        <v>-54723.468549817509</v>
      </c>
      <c r="AC1747" s="175">
        <v>-177401.26576231886</v>
      </c>
      <c r="AD1747" s="175">
        <v>-150226.47815209487</v>
      </c>
      <c r="AE1747" s="175">
        <v>-172910.78815747867</v>
      </c>
    </row>
    <row r="1748" spans="1:31">
      <c r="A1748" s="1">
        <v>1741</v>
      </c>
      <c r="B1748" s="176">
        <f>'T Revenue'!B1745-'Year 0'!G$8+'Year 0'!G$122</f>
        <v>12715.329922610195</v>
      </c>
      <c r="C1748" s="176">
        <f>'T Revenue'!C1745-'Revenue Requirement'!C$4+'Revenue Requirement'!C$33</f>
        <v>239779.91402379679</v>
      </c>
      <c r="D1748" s="176">
        <f>'T Revenue'!D1745-'Revenue Requirement'!D$4+'Revenue Requirement'!D$33</f>
        <v>155901.02849041321</v>
      </c>
      <c r="E1748" s="176">
        <f>'T Revenue'!E1745-'Revenue Requirement'!E$4+'Revenue Requirement'!E$33</f>
        <v>103501.43217761721</v>
      </c>
      <c r="G1748" s="179" t="e">
        <f ca="1"/>
        <v>#NAME?</v>
      </c>
      <c r="H1748" s="179" t="e">
        <f ca="1"/>
        <v>#NAME?</v>
      </c>
      <c r="I1748" s="179" t="e">
        <f ca="1"/>
        <v>#NAME?</v>
      </c>
      <c r="J1748" s="179" t="e">
        <f ca="1"/>
        <v>#NAME?</v>
      </c>
      <c r="L1748" s="175">
        <f>NR_to_Cash!C$9</f>
        <v>-54723.468549817509</v>
      </c>
      <c r="M1748" s="175">
        <f>NR_to_Cash!D$9</f>
        <v>-177401.26576231886</v>
      </c>
      <c r="N1748" s="175">
        <f>NR_to_Cash!E$9</f>
        <v>-150226.47815209487</v>
      </c>
      <c r="O1748" s="175">
        <f>NR_to_Cash!F$9</f>
        <v>-172910.78815747867</v>
      </c>
      <c r="Q1748" s="1">
        <v>1741</v>
      </c>
      <c r="R1748" s="176">
        <v>12715.329922610195</v>
      </c>
      <c r="S1748" s="176">
        <v>239779.91402379679</v>
      </c>
      <c r="T1748" s="176">
        <v>155901.02849041321</v>
      </c>
      <c r="U1748" s="176">
        <v>103501.43217761721</v>
      </c>
      <c r="V1748" s="2"/>
      <c r="W1748" s="176">
        <v>-36308.513962137164</v>
      </c>
      <c r="X1748" s="176">
        <v>-341.82878482178785</v>
      </c>
      <c r="Y1748" s="176">
        <v>-44372.862540785922</v>
      </c>
      <c r="Z1748" s="176">
        <v>-4419.9957685873378</v>
      </c>
      <c r="AA1748" s="2"/>
      <c r="AB1748" s="175">
        <v>-54723.468549817509</v>
      </c>
      <c r="AC1748" s="175">
        <v>-177401.26576231886</v>
      </c>
      <c r="AD1748" s="175">
        <v>-150226.47815209487</v>
      </c>
      <c r="AE1748" s="175">
        <v>-172910.78815747867</v>
      </c>
    </row>
    <row r="1749" spans="1:31">
      <c r="A1749" s="1">
        <v>1742</v>
      </c>
      <c r="B1749" s="176">
        <f>'T Revenue'!B1746-'Year 0'!G$8+'Year 0'!G$122</f>
        <v>7586.764334653737</v>
      </c>
      <c r="C1749" s="176">
        <f>'T Revenue'!C1746-'Revenue Requirement'!C$4+'Revenue Requirement'!C$33</f>
        <v>205502.98408019007</v>
      </c>
      <c r="D1749" s="176">
        <f>'T Revenue'!D1746-'Revenue Requirement'!D$4+'Revenue Requirement'!D$33</f>
        <v>119714.05670773797</v>
      </c>
      <c r="E1749" s="176">
        <f>'T Revenue'!E1746-'Revenue Requirement'!E$4+'Revenue Requirement'!E$33</f>
        <v>40428.398315344937</v>
      </c>
      <c r="G1749" s="179" t="e">
        <f ca="1"/>
        <v>#NAME?</v>
      </c>
      <c r="H1749" s="179" t="e">
        <f ca="1"/>
        <v>#NAME?</v>
      </c>
      <c r="I1749" s="179" t="e">
        <f ca="1"/>
        <v>#NAME?</v>
      </c>
      <c r="J1749" s="179" t="e">
        <f ca="1"/>
        <v>#NAME?</v>
      </c>
      <c r="L1749" s="175">
        <f>NR_to_Cash!C$9</f>
        <v>-54723.468549817509</v>
      </c>
      <c r="M1749" s="175">
        <f>NR_to_Cash!D$9</f>
        <v>-177401.26576231886</v>
      </c>
      <c r="N1749" s="175">
        <f>NR_to_Cash!E$9</f>
        <v>-150226.47815209487</v>
      </c>
      <c r="O1749" s="175">
        <f>NR_to_Cash!F$9</f>
        <v>-172910.78815747867</v>
      </c>
      <c r="Q1749" s="1">
        <v>1742</v>
      </c>
      <c r="R1749" s="176">
        <v>7586.764334653737</v>
      </c>
      <c r="S1749" s="176">
        <v>205502.98408019007</v>
      </c>
      <c r="T1749" s="176">
        <v>119714.05670773797</v>
      </c>
      <c r="U1749" s="176">
        <v>40428.398315344937</v>
      </c>
      <c r="V1749" s="2"/>
      <c r="W1749" s="176">
        <v>-39527.617607708322</v>
      </c>
      <c r="X1749" s="176">
        <v>-14693.080773441121</v>
      </c>
      <c r="Y1749" s="176">
        <v>-8018.7471833736636</v>
      </c>
      <c r="Z1749" s="176">
        <v>-47688.146209115395</v>
      </c>
      <c r="AA1749" s="2"/>
      <c r="AB1749" s="175">
        <v>-54723.468549817509</v>
      </c>
      <c r="AC1749" s="175">
        <v>-177401.26576231886</v>
      </c>
      <c r="AD1749" s="175">
        <v>-150226.47815209487</v>
      </c>
      <c r="AE1749" s="175">
        <v>-172910.78815747867</v>
      </c>
    </row>
    <row r="1750" spans="1:31">
      <c r="A1750" s="1">
        <v>1743</v>
      </c>
      <c r="B1750" s="176">
        <f>'T Revenue'!B1747-'Year 0'!G$8+'Year 0'!G$122</f>
        <v>-25483.726988198468</v>
      </c>
      <c r="C1750" s="176">
        <f>'T Revenue'!C1747-'Revenue Requirement'!C$4+'Revenue Requirement'!C$33</f>
        <v>235238.55101047899</v>
      </c>
      <c r="D1750" s="176">
        <f>'T Revenue'!D1747-'Revenue Requirement'!D$4+'Revenue Requirement'!D$33</f>
        <v>126122.53397987993</v>
      </c>
      <c r="E1750" s="176">
        <f>'T Revenue'!E1747-'Revenue Requirement'!E$4+'Revenue Requirement'!E$33</f>
        <v>117636.03811584436</v>
      </c>
      <c r="G1750" s="179" t="e">
        <f ca="1"/>
        <v>#NAME?</v>
      </c>
      <c r="H1750" s="179" t="e">
        <f ca="1"/>
        <v>#NAME?</v>
      </c>
      <c r="I1750" s="179" t="e">
        <f ca="1"/>
        <v>#NAME?</v>
      </c>
      <c r="J1750" s="179" t="e">
        <f ca="1"/>
        <v>#NAME?</v>
      </c>
      <c r="L1750" s="175">
        <f>NR_to_Cash!C$9</f>
        <v>-54723.468549817509</v>
      </c>
      <c r="M1750" s="175">
        <f>NR_to_Cash!D$9</f>
        <v>-177401.26576231886</v>
      </c>
      <c r="N1750" s="175">
        <f>NR_to_Cash!E$9</f>
        <v>-150226.47815209487</v>
      </c>
      <c r="O1750" s="175">
        <f>NR_to_Cash!F$9</f>
        <v>-172910.78815747867</v>
      </c>
      <c r="Q1750" s="1">
        <v>1743</v>
      </c>
      <c r="R1750" s="176">
        <v>-25483.726988198468</v>
      </c>
      <c r="S1750" s="176">
        <v>235238.55101047899</v>
      </c>
      <c r="T1750" s="176">
        <v>126122.53397987993</v>
      </c>
      <c r="U1750" s="176">
        <v>117636.03811584436</v>
      </c>
      <c r="V1750" s="2"/>
      <c r="W1750" s="176">
        <v>-38925.636352829984</v>
      </c>
      <c r="X1750" s="176">
        <v>-6566.5226152287796</v>
      </c>
      <c r="Y1750" s="176">
        <v>-11286.420072303154</v>
      </c>
      <c r="Z1750" s="176">
        <v>-29031.46688186191</v>
      </c>
      <c r="AA1750" s="2"/>
      <c r="AB1750" s="175">
        <v>-54723.468549817509</v>
      </c>
      <c r="AC1750" s="175">
        <v>-177401.26576231886</v>
      </c>
      <c r="AD1750" s="175">
        <v>-150226.47815209487</v>
      </c>
      <c r="AE1750" s="175">
        <v>-172910.78815747867</v>
      </c>
    </row>
    <row r="1751" spans="1:31">
      <c r="A1751" s="1">
        <v>1744</v>
      </c>
      <c r="B1751" s="176">
        <f>'T Revenue'!B1748-'Year 0'!G$8+'Year 0'!G$122</f>
        <v>7046.8022120185196</v>
      </c>
      <c r="C1751" s="176">
        <f>'T Revenue'!C1748-'Revenue Requirement'!C$4+'Revenue Requirement'!C$33</f>
        <v>250396.11777167069</v>
      </c>
      <c r="D1751" s="176">
        <f>'T Revenue'!D1748-'Revenue Requirement'!D$4+'Revenue Requirement'!D$33</f>
        <v>169959.13842128986</v>
      </c>
      <c r="E1751" s="176">
        <f>'T Revenue'!E1748-'Revenue Requirement'!E$4+'Revenue Requirement'!E$33</f>
        <v>145008.601691016</v>
      </c>
      <c r="G1751" s="179" t="e">
        <f ca="1"/>
        <v>#NAME?</v>
      </c>
      <c r="H1751" s="179" t="e">
        <f ca="1"/>
        <v>#NAME?</v>
      </c>
      <c r="I1751" s="179" t="e">
        <f ca="1"/>
        <v>#NAME?</v>
      </c>
      <c r="J1751" s="179" t="e">
        <f ca="1"/>
        <v>#NAME?</v>
      </c>
      <c r="L1751" s="175">
        <f>NR_to_Cash!C$9</f>
        <v>-54723.468549817509</v>
      </c>
      <c r="M1751" s="175">
        <f>NR_to_Cash!D$9</f>
        <v>-177401.26576231886</v>
      </c>
      <c r="N1751" s="175">
        <f>NR_to_Cash!E$9</f>
        <v>-150226.47815209487</v>
      </c>
      <c r="O1751" s="175">
        <f>NR_to_Cash!F$9</f>
        <v>-172910.78815747867</v>
      </c>
      <c r="Q1751" s="1">
        <v>1744</v>
      </c>
      <c r="R1751" s="176">
        <v>7046.8022120185196</v>
      </c>
      <c r="S1751" s="176">
        <v>250396.11777167069</v>
      </c>
      <c r="T1751" s="176">
        <v>169959.13842128986</v>
      </c>
      <c r="U1751" s="176">
        <v>145008.601691016</v>
      </c>
      <c r="V1751" s="2"/>
      <c r="W1751" s="176">
        <v>-15219.37391679443</v>
      </c>
      <c r="X1751" s="176">
        <v>8027.0815903537441</v>
      </c>
      <c r="Y1751" s="176">
        <v>-7539.4803368484136</v>
      </c>
      <c r="Z1751" s="176">
        <v>-61312.953680308769</v>
      </c>
      <c r="AA1751" s="2"/>
      <c r="AB1751" s="175">
        <v>-54723.468549817509</v>
      </c>
      <c r="AC1751" s="175">
        <v>-177401.26576231886</v>
      </c>
      <c r="AD1751" s="175">
        <v>-150226.47815209487</v>
      </c>
      <c r="AE1751" s="175">
        <v>-172910.78815747867</v>
      </c>
    </row>
    <row r="1752" spans="1:31">
      <c r="A1752" s="1">
        <v>1745</v>
      </c>
      <c r="B1752" s="176">
        <f>'T Revenue'!B1749-'Year 0'!G$8+'Year 0'!G$122</f>
        <v>16864.909304807661</v>
      </c>
      <c r="C1752" s="176">
        <f>'T Revenue'!C1749-'Revenue Requirement'!C$4+'Revenue Requirement'!C$33</f>
        <v>256993.62078879471</v>
      </c>
      <c r="D1752" s="176">
        <f>'T Revenue'!D1749-'Revenue Requirement'!D$4+'Revenue Requirement'!D$33</f>
        <v>158551.55489243753</v>
      </c>
      <c r="E1752" s="176">
        <f>'T Revenue'!E1749-'Revenue Requirement'!E$4+'Revenue Requirement'!E$33</f>
        <v>102424.42089106701</v>
      </c>
      <c r="G1752" s="179" t="e">
        <f ca="1"/>
        <v>#NAME?</v>
      </c>
      <c r="H1752" s="179" t="e">
        <f ca="1"/>
        <v>#NAME?</v>
      </c>
      <c r="I1752" s="179" t="e">
        <f ca="1"/>
        <v>#NAME?</v>
      </c>
      <c r="J1752" s="179" t="e">
        <f ca="1"/>
        <v>#NAME?</v>
      </c>
      <c r="L1752" s="175">
        <f>NR_to_Cash!C$9</f>
        <v>-54723.468549817509</v>
      </c>
      <c r="M1752" s="175">
        <f>NR_to_Cash!D$9</f>
        <v>-177401.26576231886</v>
      </c>
      <c r="N1752" s="175">
        <f>NR_to_Cash!E$9</f>
        <v>-150226.47815209487</v>
      </c>
      <c r="O1752" s="175">
        <f>NR_to_Cash!F$9</f>
        <v>-172910.78815747867</v>
      </c>
      <c r="Q1752" s="1">
        <v>1745</v>
      </c>
      <c r="R1752" s="176">
        <v>16864.909304807661</v>
      </c>
      <c r="S1752" s="176">
        <v>256993.62078879471</v>
      </c>
      <c r="T1752" s="176">
        <v>158551.55489243753</v>
      </c>
      <c r="U1752" s="176">
        <v>102424.42089106701</v>
      </c>
      <c r="V1752" s="2"/>
      <c r="W1752" s="176">
        <v>-27017.886499912944</v>
      </c>
      <c r="X1752" s="176">
        <v>-10578.230905981734</v>
      </c>
      <c r="Y1752" s="176">
        <v>-38414.46300686663</v>
      </c>
      <c r="Z1752" s="176">
        <v>-65433.811097055674</v>
      </c>
      <c r="AA1752" s="2"/>
      <c r="AB1752" s="175">
        <v>-54723.468549817509</v>
      </c>
      <c r="AC1752" s="175">
        <v>-177401.26576231886</v>
      </c>
      <c r="AD1752" s="175">
        <v>-150226.47815209487</v>
      </c>
      <c r="AE1752" s="175">
        <v>-172910.78815747867</v>
      </c>
    </row>
    <row r="1753" spans="1:31">
      <c r="A1753" s="1">
        <v>1746</v>
      </c>
      <c r="B1753" s="176">
        <f>'T Revenue'!B1750-'Year 0'!G$8+'Year 0'!G$122</f>
        <v>23079.082055239007</v>
      </c>
      <c r="C1753" s="176">
        <f>'T Revenue'!C1750-'Revenue Requirement'!C$4+'Revenue Requirement'!C$33</f>
        <v>257495.23067167168</v>
      </c>
      <c r="D1753" s="176">
        <f>'T Revenue'!D1750-'Revenue Requirement'!D$4+'Revenue Requirement'!D$33</f>
        <v>200883.63996648788</v>
      </c>
      <c r="E1753" s="176">
        <f>'T Revenue'!E1750-'Revenue Requirement'!E$4+'Revenue Requirement'!E$33</f>
        <v>153921.56941248733</v>
      </c>
      <c r="G1753" s="179" t="e">
        <f ca="1"/>
        <v>#NAME?</v>
      </c>
      <c r="H1753" s="179" t="e">
        <f ca="1"/>
        <v>#NAME?</v>
      </c>
      <c r="I1753" s="179" t="e">
        <f ca="1"/>
        <v>#NAME?</v>
      </c>
      <c r="J1753" s="179" t="e">
        <f ca="1"/>
        <v>#NAME?</v>
      </c>
      <c r="L1753" s="175">
        <f>NR_to_Cash!C$9</f>
        <v>-54723.468549817509</v>
      </c>
      <c r="M1753" s="175">
        <f>NR_to_Cash!D$9</f>
        <v>-177401.26576231886</v>
      </c>
      <c r="N1753" s="175">
        <f>NR_to_Cash!E$9</f>
        <v>-150226.47815209487</v>
      </c>
      <c r="O1753" s="175">
        <f>NR_to_Cash!F$9</f>
        <v>-172910.78815747867</v>
      </c>
      <c r="Q1753" s="1">
        <v>1746</v>
      </c>
      <c r="R1753" s="176">
        <v>23079.082055239007</v>
      </c>
      <c r="S1753" s="176">
        <v>257495.23067167168</v>
      </c>
      <c r="T1753" s="176">
        <v>200883.63996648788</v>
      </c>
      <c r="U1753" s="176">
        <v>153921.56941248733</v>
      </c>
      <c r="V1753" s="2"/>
      <c r="W1753" s="176">
        <v>-19802.525011848891</v>
      </c>
      <c r="X1753" s="176">
        <v>-50304.014997379854</v>
      </c>
      <c r="Y1753" s="176">
        <v>-31278.807244436583</v>
      </c>
      <c r="Z1753" s="176">
        <v>12386.216472006869</v>
      </c>
      <c r="AA1753" s="2"/>
      <c r="AB1753" s="175">
        <v>-54723.468549817509</v>
      </c>
      <c r="AC1753" s="175">
        <v>-177401.26576231886</v>
      </c>
      <c r="AD1753" s="175">
        <v>-150226.47815209487</v>
      </c>
      <c r="AE1753" s="175">
        <v>-172910.78815747867</v>
      </c>
    </row>
    <row r="1754" spans="1:31">
      <c r="A1754" s="1">
        <v>1747</v>
      </c>
      <c r="B1754" s="176">
        <f>'T Revenue'!B1751-'Year 0'!G$8+'Year 0'!G$122</f>
        <v>26296.960146752186</v>
      </c>
      <c r="C1754" s="176">
        <f>'T Revenue'!C1751-'Revenue Requirement'!C$4+'Revenue Requirement'!C$33</f>
        <v>282894.17170355376</v>
      </c>
      <c r="D1754" s="176">
        <f>'T Revenue'!D1751-'Revenue Requirement'!D$4+'Revenue Requirement'!D$33</f>
        <v>203300.57720716298</v>
      </c>
      <c r="E1754" s="176">
        <f>'T Revenue'!E1751-'Revenue Requirement'!E$4+'Revenue Requirement'!E$33</f>
        <v>109966.78514208854</v>
      </c>
      <c r="G1754" s="179" t="e">
        <f ca="1"/>
        <v>#NAME?</v>
      </c>
      <c r="H1754" s="179" t="e">
        <f ca="1"/>
        <v>#NAME?</v>
      </c>
      <c r="I1754" s="179" t="e">
        <f ca="1"/>
        <v>#NAME?</v>
      </c>
      <c r="J1754" s="179" t="e">
        <f ca="1"/>
        <v>#NAME?</v>
      </c>
      <c r="L1754" s="175">
        <f>NR_to_Cash!C$9</f>
        <v>-54723.468549817509</v>
      </c>
      <c r="M1754" s="175">
        <f>NR_to_Cash!D$9</f>
        <v>-177401.26576231886</v>
      </c>
      <c r="N1754" s="175">
        <f>NR_to_Cash!E$9</f>
        <v>-150226.47815209487</v>
      </c>
      <c r="O1754" s="175">
        <f>NR_to_Cash!F$9</f>
        <v>-172910.78815747867</v>
      </c>
      <c r="Q1754" s="1">
        <v>1747</v>
      </c>
      <c r="R1754" s="176">
        <v>26296.960146752186</v>
      </c>
      <c r="S1754" s="176">
        <v>282894.17170355376</v>
      </c>
      <c r="T1754" s="176">
        <v>203300.57720716298</v>
      </c>
      <c r="U1754" s="176">
        <v>109966.78514208854</v>
      </c>
      <c r="V1754" s="2"/>
      <c r="W1754" s="176">
        <v>-58134.519832229475</v>
      </c>
      <c r="X1754" s="176">
        <v>-66643.077244204003</v>
      </c>
      <c r="Y1754" s="176">
        <v>5268.0020865995903</v>
      </c>
      <c r="Z1754" s="176">
        <v>-35888.743958853651</v>
      </c>
      <c r="AA1754" s="2"/>
      <c r="AB1754" s="175">
        <v>-54723.468549817509</v>
      </c>
      <c r="AC1754" s="175">
        <v>-177401.26576231886</v>
      </c>
      <c r="AD1754" s="175">
        <v>-150226.47815209487</v>
      </c>
      <c r="AE1754" s="175">
        <v>-172910.78815747867</v>
      </c>
    </row>
    <row r="1755" spans="1:31">
      <c r="A1755" s="1">
        <v>1748</v>
      </c>
      <c r="B1755" s="176">
        <f>'T Revenue'!B1752-'Year 0'!G$8+'Year 0'!G$122</f>
        <v>4206.3611319928896</v>
      </c>
      <c r="C1755" s="176">
        <f>'T Revenue'!C1752-'Revenue Requirement'!C$4+'Revenue Requirement'!C$33</f>
        <v>194159.30739873508</v>
      </c>
      <c r="D1755" s="176">
        <f>'T Revenue'!D1752-'Revenue Requirement'!D$4+'Revenue Requirement'!D$33</f>
        <v>126187.215715511</v>
      </c>
      <c r="E1755" s="176">
        <f>'T Revenue'!E1752-'Revenue Requirement'!E$4+'Revenue Requirement'!E$33</f>
        <v>64253.490752737736</v>
      </c>
      <c r="G1755" s="179" t="e">
        <f ca="1"/>
        <v>#NAME?</v>
      </c>
      <c r="H1755" s="179" t="e">
        <f ca="1"/>
        <v>#NAME?</v>
      </c>
      <c r="I1755" s="179" t="e">
        <f ca="1"/>
        <v>#NAME?</v>
      </c>
      <c r="J1755" s="179" t="e">
        <f ca="1"/>
        <v>#NAME?</v>
      </c>
      <c r="L1755" s="175">
        <f>NR_to_Cash!C$9</f>
        <v>-54723.468549817509</v>
      </c>
      <c r="M1755" s="175">
        <f>NR_to_Cash!D$9</f>
        <v>-177401.26576231886</v>
      </c>
      <c r="N1755" s="175">
        <f>NR_to_Cash!E$9</f>
        <v>-150226.47815209487</v>
      </c>
      <c r="O1755" s="175">
        <f>NR_to_Cash!F$9</f>
        <v>-172910.78815747867</v>
      </c>
      <c r="Q1755" s="1">
        <v>1748</v>
      </c>
      <c r="R1755" s="176">
        <v>4206.3611319928896</v>
      </c>
      <c r="S1755" s="176">
        <v>194159.30739873508</v>
      </c>
      <c r="T1755" s="176">
        <v>126187.215715511</v>
      </c>
      <c r="U1755" s="176">
        <v>64253.490752737736</v>
      </c>
      <c r="V1755" s="2"/>
      <c r="W1755" s="176">
        <v>-22740.920502053807</v>
      </c>
      <c r="X1755" s="176">
        <v>-7275.6255152509548</v>
      </c>
      <c r="Y1755" s="176">
        <v>-16603.8328905534</v>
      </c>
      <c r="Z1755" s="176">
        <v>-41480.139562310884</v>
      </c>
      <c r="AA1755" s="2"/>
      <c r="AB1755" s="175">
        <v>-54723.468549817509</v>
      </c>
      <c r="AC1755" s="175">
        <v>-177401.26576231886</v>
      </c>
      <c r="AD1755" s="175">
        <v>-150226.47815209487</v>
      </c>
      <c r="AE1755" s="175">
        <v>-172910.78815747867</v>
      </c>
    </row>
    <row r="1756" spans="1:31">
      <c r="A1756" s="1">
        <v>1749</v>
      </c>
      <c r="B1756" s="176">
        <f>'T Revenue'!B1753-'Year 0'!G$8+'Year 0'!G$122</f>
        <v>15287.425884399796</v>
      </c>
      <c r="C1756" s="176">
        <f>'T Revenue'!C1753-'Revenue Requirement'!C$4+'Revenue Requirement'!C$33</f>
        <v>257452.32872255938</v>
      </c>
      <c r="D1756" s="176">
        <f>'T Revenue'!D1753-'Revenue Requirement'!D$4+'Revenue Requirement'!D$33</f>
        <v>146030.82037901459</v>
      </c>
      <c r="E1756" s="176">
        <f>'T Revenue'!E1753-'Revenue Requirement'!E$4+'Revenue Requirement'!E$33</f>
        <v>58713.777332000434</v>
      </c>
      <c r="G1756" s="179" t="e">
        <f ca="1"/>
        <v>#NAME?</v>
      </c>
      <c r="H1756" s="179" t="e">
        <f ca="1"/>
        <v>#NAME?</v>
      </c>
      <c r="I1756" s="179" t="e">
        <f ca="1"/>
        <v>#NAME?</v>
      </c>
      <c r="J1756" s="179" t="e">
        <f ca="1"/>
        <v>#NAME?</v>
      </c>
      <c r="L1756" s="175">
        <f>NR_to_Cash!C$9</f>
        <v>-54723.468549817509</v>
      </c>
      <c r="M1756" s="175">
        <f>NR_to_Cash!D$9</f>
        <v>-177401.26576231886</v>
      </c>
      <c r="N1756" s="175">
        <f>NR_to_Cash!E$9</f>
        <v>-150226.47815209487</v>
      </c>
      <c r="O1756" s="175">
        <f>NR_to_Cash!F$9</f>
        <v>-172910.78815747867</v>
      </c>
      <c r="Q1756" s="1">
        <v>1749</v>
      </c>
      <c r="R1756" s="176">
        <v>15287.425884399796</v>
      </c>
      <c r="S1756" s="176">
        <v>257452.32872255938</v>
      </c>
      <c r="T1756" s="176">
        <v>146030.82037901459</v>
      </c>
      <c r="U1756" s="176">
        <v>58713.777332000434</v>
      </c>
      <c r="V1756" s="2"/>
      <c r="W1756" s="176">
        <v>-23810.985649588984</v>
      </c>
      <c r="X1756" s="176">
        <v>-16515.694680356886</v>
      </c>
      <c r="Y1756" s="176">
        <v>1921.5033219654579</v>
      </c>
      <c r="Z1756" s="176">
        <v>-1566.7928104756866</v>
      </c>
      <c r="AA1756" s="2"/>
      <c r="AB1756" s="175">
        <v>-54723.468549817509</v>
      </c>
      <c r="AC1756" s="175">
        <v>-177401.26576231886</v>
      </c>
      <c r="AD1756" s="175">
        <v>-150226.47815209487</v>
      </c>
      <c r="AE1756" s="175">
        <v>-172910.78815747867</v>
      </c>
    </row>
    <row r="1757" spans="1:31">
      <c r="A1757" s="1">
        <v>1750</v>
      </c>
      <c r="B1757" s="176">
        <f>'T Revenue'!B1754-'Year 0'!G$8+'Year 0'!G$122</f>
        <v>-29127.581024138723</v>
      </c>
      <c r="C1757" s="176">
        <f>'T Revenue'!C1754-'Revenue Requirement'!C$4+'Revenue Requirement'!C$33</f>
        <v>238674.96167342691</v>
      </c>
      <c r="D1757" s="176">
        <f>'T Revenue'!D1754-'Revenue Requirement'!D$4+'Revenue Requirement'!D$33</f>
        <v>130370.59469564841</v>
      </c>
      <c r="E1757" s="176">
        <f>'T Revenue'!E1754-'Revenue Requirement'!E$4+'Revenue Requirement'!E$33</f>
        <v>48910.096575157251</v>
      </c>
      <c r="G1757" s="179" t="e">
        <f ca="1"/>
        <v>#NAME?</v>
      </c>
      <c r="H1757" s="179" t="e">
        <f ca="1"/>
        <v>#NAME?</v>
      </c>
      <c r="I1757" s="179" t="e">
        <f ca="1"/>
        <v>#NAME?</v>
      </c>
      <c r="J1757" s="179" t="e">
        <f ca="1"/>
        <v>#NAME?</v>
      </c>
      <c r="L1757" s="175">
        <f>NR_to_Cash!C$9</f>
        <v>-54723.468549817509</v>
      </c>
      <c r="M1757" s="175">
        <f>NR_to_Cash!D$9</f>
        <v>-177401.26576231886</v>
      </c>
      <c r="N1757" s="175">
        <f>NR_to_Cash!E$9</f>
        <v>-150226.47815209487</v>
      </c>
      <c r="O1757" s="175">
        <f>NR_to_Cash!F$9</f>
        <v>-172910.78815747867</v>
      </c>
      <c r="Q1757" s="1">
        <v>1750</v>
      </c>
      <c r="R1757" s="176">
        <v>-29127.581024138723</v>
      </c>
      <c r="S1757" s="176">
        <v>238674.96167342691</v>
      </c>
      <c r="T1757" s="176">
        <v>130370.59469564841</v>
      </c>
      <c r="U1757" s="176">
        <v>48910.096575157251</v>
      </c>
      <c r="V1757" s="2"/>
      <c r="W1757" s="176">
        <v>-34782.278822523775</v>
      </c>
      <c r="X1757" s="176">
        <v>3715.1097805465106</v>
      </c>
      <c r="Y1757" s="176">
        <v>-4700.5670475631487</v>
      </c>
      <c r="Z1757" s="176">
        <v>-13907.275757517666</v>
      </c>
      <c r="AA1757" s="2"/>
      <c r="AB1757" s="175">
        <v>-54723.468549817509</v>
      </c>
      <c r="AC1757" s="175">
        <v>-177401.26576231886</v>
      </c>
      <c r="AD1757" s="175">
        <v>-150226.47815209487</v>
      </c>
      <c r="AE1757" s="175">
        <v>-172910.78815747867</v>
      </c>
    </row>
    <row r="1758" spans="1:31">
      <c r="A1758" s="1">
        <v>1751</v>
      </c>
      <c r="B1758" s="176">
        <f>'T Revenue'!B1755-'Year 0'!G$8+'Year 0'!G$122</f>
        <v>-11221.504283887334</v>
      </c>
      <c r="C1758" s="176">
        <f>'T Revenue'!C1755-'Revenue Requirement'!C$4+'Revenue Requirement'!C$33</f>
        <v>244948.28121122019</v>
      </c>
      <c r="D1758" s="176">
        <f>'T Revenue'!D1755-'Revenue Requirement'!D$4+'Revenue Requirement'!D$33</f>
        <v>176615.89509905712</v>
      </c>
      <c r="E1758" s="176">
        <f>'T Revenue'!E1755-'Revenue Requirement'!E$4+'Revenue Requirement'!E$33</f>
        <v>65544.978803881211</v>
      </c>
      <c r="G1758" s="179" t="e">
        <f ca="1"/>
        <v>#NAME?</v>
      </c>
      <c r="H1758" s="179" t="e">
        <f ca="1"/>
        <v>#NAME?</v>
      </c>
      <c r="I1758" s="179" t="e">
        <f ca="1"/>
        <v>#NAME?</v>
      </c>
      <c r="J1758" s="179" t="e">
        <f ca="1"/>
        <v>#NAME?</v>
      </c>
      <c r="L1758" s="175">
        <f>NR_to_Cash!C$9</f>
        <v>-54723.468549817509</v>
      </c>
      <c r="M1758" s="175">
        <f>NR_to_Cash!D$9</f>
        <v>-177401.26576231886</v>
      </c>
      <c r="N1758" s="175">
        <f>NR_to_Cash!E$9</f>
        <v>-150226.47815209487</v>
      </c>
      <c r="O1758" s="175">
        <f>NR_to_Cash!F$9</f>
        <v>-172910.78815747867</v>
      </c>
      <c r="Q1758" s="1">
        <v>1751</v>
      </c>
      <c r="R1758" s="176">
        <v>-11221.504283887334</v>
      </c>
      <c r="S1758" s="176">
        <v>244948.28121122019</v>
      </c>
      <c r="T1758" s="176">
        <v>176615.89509905712</v>
      </c>
      <c r="U1758" s="176">
        <v>65544.978803881211</v>
      </c>
      <c r="V1758" s="2"/>
      <c r="W1758" s="176">
        <v>-52450.062804298825</v>
      </c>
      <c r="X1758" s="176">
        <v>-11715.573365272954</v>
      </c>
      <c r="Y1758" s="176">
        <v>-22364.460375878261</v>
      </c>
      <c r="Z1758" s="176">
        <v>-19855.068451585248</v>
      </c>
      <c r="AA1758" s="2"/>
      <c r="AB1758" s="175">
        <v>-54723.468549817509</v>
      </c>
      <c r="AC1758" s="175">
        <v>-177401.26576231886</v>
      </c>
      <c r="AD1758" s="175">
        <v>-150226.47815209487</v>
      </c>
      <c r="AE1758" s="175">
        <v>-172910.78815747867</v>
      </c>
    </row>
    <row r="1759" spans="1:31">
      <c r="A1759" s="1">
        <v>1752</v>
      </c>
      <c r="B1759" s="176">
        <f>'T Revenue'!B1756-'Year 0'!G$8+'Year 0'!G$122</f>
        <v>-16642.484462264925</v>
      </c>
      <c r="C1759" s="176">
        <f>'T Revenue'!C1756-'Revenue Requirement'!C$4+'Revenue Requirement'!C$33</f>
        <v>232709.68215485266</v>
      </c>
      <c r="D1759" s="176">
        <f>'T Revenue'!D1756-'Revenue Requirement'!D$4+'Revenue Requirement'!D$33</f>
        <v>141459.99692534003</v>
      </c>
      <c r="E1759" s="176">
        <f>'T Revenue'!E1756-'Revenue Requirement'!E$4+'Revenue Requirement'!E$33</f>
        <v>144390.88022103556</v>
      </c>
      <c r="G1759" s="179" t="e">
        <f ca="1"/>
        <v>#NAME?</v>
      </c>
      <c r="H1759" s="179" t="e">
        <f ca="1"/>
        <v>#NAME?</v>
      </c>
      <c r="I1759" s="179" t="e">
        <f ca="1"/>
        <v>#NAME?</v>
      </c>
      <c r="J1759" s="179" t="e">
        <f ca="1"/>
        <v>#NAME?</v>
      </c>
      <c r="L1759" s="175">
        <f>NR_to_Cash!C$9</f>
        <v>-54723.468549817509</v>
      </c>
      <c r="M1759" s="175">
        <f>NR_to_Cash!D$9</f>
        <v>-177401.26576231886</v>
      </c>
      <c r="N1759" s="175">
        <f>NR_to_Cash!E$9</f>
        <v>-150226.47815209487</v>
      </c>
      <c r="O1759" s="175">
        <f>NR_to_Cash!F$9</f>
        <v>-172910.78815747867</v>
      </c>
      <c r="Q1759" s="1">
        <v>1752</v>
      </c>
      <c r="R1759" s="176">
        <v>-16642.484462264925</v>
      </c>
      <c r="S1759" s="176">
        <v>232709.68215485266</v>
      </c>
      <c r="T1759" s="176">
        <v>141459.99692534003</v>
      </c>
      <c r="U1759" s="176">
        <v>144390.88022103556</v>
      </c>
      <c r="V1759" s="2"/>
      <c r="W1759" s="176">
        <v>9240.4180099131772</v>
      </c>
      <c r="X1759" s="176">
        <v>7428.7805962830316</v>
      </c>
      <c r="Y1759" s="176">
        <v>-36465.686195459217</v>
      </c>
      <c r="Z1759" s="176">
        <v>-67486.287320145639</v>
      </c>
      <c r="AA1759" s="2"/>
      <c r="AB1759" s="175">
        <v>-54723.468549817509</v>
      </c>
      <c r="AC1759" s="175">
        <v>-177401.26576231886</v>
      </c>
      <c r="AD1759" s="175">
        <v>-150226.47815209487</v>
      </c>
      <c r="AE1759" s="175">
        <v>-172910.78815747867</v>
      </c>
    </row>
    <row r="1760" spans="1:31">
      <c r="A1760" s="1">
        <v>1753</v>
      </c>
      <c r="B1760" s="176">
        <f>'T Revenue'!B1757-'Year 0'!G$8+'Year 0'!G$122</f>
        <v>10366.686112541938</v>
      </c>
      <c r="C1760" s="176">
        <f>'T Revenue'!C1757-'Revenue Requirement'!C$4+'Revenue Requirement'!C$33</f>
        <v>223165.11156271165</v>
      </c>
      <c r="D1760" s="176">
        <f>'T Revenue'!D1757-'Revenue Requirement'!D$4+'Revenue Requirement'!D$33</f>
        <v>119577.08525765082</v>
      </c>
      <c r="E1760" s="176">
        <f>'T Revenue'!E1757-'Revenue Requirement'!E$4+'Revenue Requirement'!E$33</f>
        <v>102479.09010988451</v>
      </c>
      <c r="G1760" s="179" t="e">
        <f ca="1"/>
        <v>#NAME?</v>
      </c>
      <c r="H1760" s="179" t="e">
        <f ca="1"/>
        <v>#NAME?</v>
      </c>
      <c r="I1760" s="179" t="e">
        <f ca="1"/>
        <v>#NAME?</v>
      </c>
      <c r="J1760" s="179" t="e">
        <f ca="1"/>
        <v>#NAME?</v>
      </c>
      <c r="L1760" s="175">
        <f>NR_to_Cash!C$9</f>
        <v>-54723.468549817509</v>
      </c>
      <c r="M1760" s="175">
        <f>NR_to_Cash!D$9</f>
        <v>-177401.26576231886</v>
      </c>
      <c r="N1760" s="175">
        <f>NR_to_Cash!E$9</f>
        <v>-150226.47815209487</v>
      </c>
      <c r="O1760" s="175">
        <f>NR_to_Cash!F$9</f>
        <v>-172910.78815747867</v>
      </c>
      <c r="Q1760" s="1">
        <v>1753</v>
      </c>
      <c r="R1760" s="176">
        <v>10366.686112541938</v>
      </c>
      <c r="S1760" s="176">
        <v>223165.11156271165</v>
      </c>
      <c r="T1760" s="176">
        <v>119577.08525765082</v>
      </c>
      <c r="U1760" s="176">
        <v>102479.09010988451</v>
      </c>
      <c r="V1760" s="2"/>
      <c r="W1760" s="176">
        <v>-36189.291492306162</v>
      </c>
      <c r="X1760" s="176">
        <v>9340.8221998140216</v>
      </c>
      <c r="Y1760" s="176">
        <v>12258.878720288631</v>
      </c>
      <c r="Z1760" s="176">
        <v>-30592.222184495069</v>
      </c>
      <c r="AA1760" s="2"/>
      <c r="AB1760" s="175">
        <v>-54723.468549817509</v>
      </c>
      <c r="AC1760" s="175">
        <v>-177401.26576231886</v>
      </c>
      <c r="AD1760" s="175">
        <v>-150226.47815209487</v>
      </c>
      <c r="AE1760" s="175">
        <v>-172910.78815747867</v>
      </c>
    </row>
    <row r="1761" spans="1:31">
      <c r="A1761" s="1">
        <v>1754</v>
      </c>
      <c r="B1761" s="176">
        <f>'T Revenue'!B1758-'Year 0'!G$8+'Year 0'!G$122</f>
        <v>-8269.3005669496488</v>
      </c>
      <c r="C1761" s="176">
        <f>'T Revenue'!C1758-'Revenue Requirement'!C$4+'Revenue Requirement'!C$33</f>
        <v>220350.61560077523</v>
      </c>
      <c r="D1761" s="176">
        <f>'T Revenue'!D1758-'Revenue Requirement'!D$4+'Revenue Requirement'!D$33</f>
        <v>171370.11262300331</v>
      </c>
      <c r="E1761" s="176">
        <f>'T Revenue'!E1758-'Revenue Requirement'!E$4+'Revenue Requirement'!E$33</f>
        <v>125727.45146330865</v>
      </c>
      <c r="G1761" s="179" t="e">
        <f ca="1"/>
        <v>#NAME?</v>
      </c>
      <c r="H1761" s="179" t="e">
        <f ca="1"/>
        <v>#NAME?</v>
      </c>
      <c r="I1761" s="179" t="e">
        <f ca="1"/>
        <v>#NAME?</v>
      </c>
      <c r="J1761" s="179" t="e">
        <f ca="1"/>
        <v>#NAME?</v>
      </c>
      <c r="L1761" s="175">
        <f>NR_to_Cash!C$9</f>
        <v>-54723.468549817509</v>
      </c>
      <c r="M1761" s="175">
        <f>NR_to_Cash!D$9</f>
        <v>-177401.26576231886</v>
      </c>
      <c r="N1761" s="175">
        <f>NR_to_Cash!E$9</f>
        <v>-150226.47815209487</v>
      </c>
      <c r="O1761" s="175">
        <f>NR_to_Cash!F$9</f>
        <v>-172910.78815747867</v>
      </c>
      <c r="Q1761" s="1">
        <v>1754</v>
      </c>
      <c r="R1761" s="176">
        <v>-8269.3005669496488</v>
      </c>
      <c r="S1761" s="176">
        <v>220350.61560077523</v>
      </c>
      <c r="T1761" s="176">
        <v>171370.11262300331</v>
      </c>
      <c r="U1761" s="176">
        <v>125727.45146330865</v>
      </c>
      <c r="V1761" s="2"/>
      <c r="W1761" s="176">
        <v>33480.925251863897</v>
      </c>
      <c r="X1761" s="176">
        <v>-12808.301438739756</v>
      </c>
      <c r="Y1761" s="176">
        <v>-48820.743024227675</v>
      </c>
      <c r="Z1761" s="176">
        <v>7375.2710992877837</v>
      </c>
      <c r="AA1761" s="2"/>
      <c r="AB1761" s="175">
        <v>-54723.468549817509</v>
      </c>
      <c r="AC1761" s="175">
        <v>-177401.26576231886</v>
      </c>
      <c r="AD1761" s="175">
        <v>-150226.47815209487</v>
      </c>
      <c r="AE1761" s="175">
        <v>-172910.78815747867</v>
      </c>
    </row>
    <row r="1762" spans="1:31">
      <c r="A1762" s="1">
        <v>1755</v>
      </c>
      <c r="B1762" s="176">
        <f>'T Revenue'!B1759-'Year 0'!G$8+'Year 0'!G$122</f>
        <v>-3459.4084083344787</v>
      </c>
      <c r="C1762" s="176">
        <f>'T Revenue'!C1759-'Revenue Requirement'!C$4+'Revenue Requirement'!C$33</f>
        <v>238651.48959175777</v>
      </c>
      <c r="D1762" s="176">
        <f>'T Revenue'!D1759-'Revenue Requirement'!D$4+'Revenue Requirement'!D$33</f>
        <v>177458.48782644584</v>
      </c>
      <c r="E1762" s="176">
        <f>'T Revenue'!E1759-'Revenue Requirement'!E$4+'Revenue Requirement'!E$33</f>
        <v>136419.54792475956</v>
      </c>
      <c r="G1762" s="179" t="e">
        <f ca="1"/>
        <v>#NAME?</v>
      </c>
      <c r="H1762" s="179" t="e">
        <f ca="1"/>
        <v>#NAME?</v>
      </c>
      <c r="I1762" s="179" t="e">
        <f ca="1"/>
        <v>#NAME?</v>
      </c>
      <c r="J1762" s="179" t="e">
        <f ca="1"/>
        <v>#NAME?</v>
      </c>
      <c r="L1762" s="175">
        <f>NR_to_Cash!C$9</f>
        <v>-54723.468549817509</v>
      </c>
      <c r="M1762" s="175">
        <f>NR_to_Cash!D$9</f>
        <v>-177401.26576231886</v>
      </c>
      <c r="N1762" s="175">
        <f>NR_to_Cash!E$9</f>
        <v>-150226.47815209487</v>
      </c>
      <c r="O1762" s="175">
        <f>NR_to_Cash!F$9</f>
        <v>-172910.78815747867</v>
      </c>
      <c r="Q1762" s="1">
        <v>1755</v>
      </c>
      <c r="R1762" s="176">
        <v>-3459.4084083344787</v>
      </c>
      <c r="S1762" s="176">
        <v>238651.48959175777</v>
      </c>
      <c r="T1762" s="176">
        <v>177458.48782644584</v>
      </c>
      <c r="U1762" s="176">
        <v>136419.54792475956</v>
      </c>
      <c r="V1762" s="2"/>
      <c r="W1762" s="176">
        <v>-8434.5463930438273</v>
      </c>
      <c r="X1762" s="176">
        <v>141.61198826087639</v>
      </c>
      <c r="Y1762" s="176">
        <v>-15173.309043603949</v>
      </c>
      <c r="Z1762" s="176">
        <v>-2894.0296008654404</v>
      </c>
      <c r="AA1762" s="2"/>
      <c r="AB1762" s="175">
        <v>-54723.468549817509</v>
      </c>
      <c r="AC1762" s="175">
        <v>-177401.26576231886</v>
      </c>
      <c r="AD1762" s="175">
        <v>-150226.47815209487</v>
      </c>
      <c r="AE1762" s="175">
        <v>-172910.78815747867</v>
      </c>
    </row>
    <row r="1763" spans="1:31">
      <c r="A1763" s="1">
        <v>1756</v>
      </c>
      <c r="B1763" s="176">
        <f>'T Revenue'!B1760-'Year 0'!G$8+'Year 0'!G$122</f>
        <v>-18367.284410372144</v>
      </c>
      <c r="C1763" s="176">
        <f>'T Revenue'!C1760-'Revenue Requirement'!C$4+'Revenue Requirement'!C$33</f>
        <v>254161.08628425235</v>
      </c>
      <c r="D1763" s="176">
        <f>'T Revenue'!D1760-'Revenue Requirement'!D$4+'Revenue Requirement'!D$33</f>
        <v>163317.11981531046</v>
      </c>
      <c r="E1763" s="176">
        <f>'T Revenue'!E1760-'Revenue Requirement'!E$4+'Revenue Requirement'!E$33</f>
        <v>133181.85710770311</v>
      </c>
      <c r="G1763" s="179" t="e">
        <f ca="1"/>
        <v>#NAME?</v>
      </c>
      <c r="H1763" s="179" t="e">
        <f ca="1"/>
        <v>#NAME?</v>
      </c>
      <c r="I1763" s="179" t="e">
        <f ca="1"/>
        <v>#NAME?</v>
      </c>
      <c r="J1763" s="179" t="e">
        <f ca="1"/>
        <v>#NAME?</v>
      </c>
      <c r="L1763" s="175">
        <f>NR_to_Cash!C$9</f>
        <v>-54723.468549817509</v>
      </c>
      <c r="M1763" s="175">
        <f>NR_to_Cash!D$9</f>
        <v>-177401.26576231886</v>
      </c>
      <c r="N1763" s="175">
        <f>NR_to_Cash!E$9</f>
        <v>-150226.47815209487</v>
      </c>
      <c r="O1763" s="175">
        <f>NR_to_Cash!F$9</f>
        <v>-172910.78815747867</v>
      </c>
      <c r="Q1763" s="1">
        <v>1756</v>
      </c>
      <c r="R1763" s="176">
        <v>-18367.284410372144</v>
      </c>
      <c r="S1763" s="176">
        <v>254161.08628425235</v>
      </c>
      <c r="T1763" s="176">
        <v>163317.11981531046</v>
      </c>
      <c r="U1763" s="176">
        <v>133181.85710770311</v>
      </c>
      <c r="V1763" s="2"/>
      <c r="W1763" s="176">
        <v>8555.8789549922803</v>
      </c>
      <c r="X1763" s="176">
        <v>27591.975325671723</v>
      </c>
      <c r="Y1763" s="176">
        <v>-14712.618311045226</v>
      </c>
      <c r="Z1763" s="176">
        <v>-10468.417577134212</v>
      </c>
      <c r="AA1763" s="2"/>
      <c r="AB1763" s="175">
        <v>-54723.468549817509</v>
      </c>
      <c r="AC1763" s="175">
        <v>-177401.26576231886</v>
      </c>
      <c r="AD1763" s="175">
        <v>-150226.47815209487</v>
      </c>
      <c r="AE1763" s="175">
        <v>-172910.78815747867</v>
      </c>
    </row>
    <row r="1764" spans="1:31">
      <c r="A1764" s="1">
        <v>1757</v>
      </c>
      <c r="B1764" s="176">
        <f>'T Revenue'!B1761-'Year 0'!G$8+'Year 0'!G$122</f>
        <v>8217.7349264346994</v>
      </c>
      <c r="C1764" s="176">
        <f>'T Revenue'!C1761-'Revenue Requirement'!C$4+'Revenue Requirement'!C$33</f>
        <v>211114.25826679287</v>
      </c>
      <c r="D1764" s="176">
        <f>'T Revenue'!D1761-'Revenue Requirement'!D$4+'Revenue Requirement'!D$33</f>
        <v>110664.16151141841</v>
      </c>
      <c r="E1764" s="176">
        <f>'T Revenue'!E1761-'Revenue Requirement'!E$4+'Revenue Requirement'!E$33</f>
        <v>80961.051813862054</v>
      </c>
      <c r="G1764" s="179" t="e">
        <f ca="1"/>
        <v>#NAME?</v>
      </c>
      <c r="H1764" s="179" t="e">
        <f ca="1"/>
        <v>#NAME?</v>
      </c>
      <c r="I1764" s="179" t="e">
        <f ca="1"/>
        <v>#NAME?</v>
      </c>
      <c r="J1764" s="179" t="e">
        <f ca="1"/>
        <v>#NAME?</v>
      </c>
      <c r="L1764" s="175">
        <f>NR_to_Cash!C$9</f>
        <v>-54723.468549817509</v>
      </c>
      <c r="M1764" s="175">
        <f>NR_to_Cash!D$9</f>
        <v>-177401.26576231886</v>
      </c>
      <c r="N1764" s="175">
        <f>NR_to_Cash!E$9</f>
        <v>-150226.47815209487</v>
      </c>
      <c r="O1764" s="175">
        <f>NR_to_Cash!F$9</f>
        <v>-172910.78815747867</v>
      </c>
      <c r="Q1764" s="1">
        <v>1757</v>
      </c>
      <c r="R1764" s="176">
        <v>8217.7349264346994</v>
      </c>
      <c r="S1764" s="176">
        <v>211114.25826679287</v>
      </c>
      <c r="T1764" s="176">
        <v>110664.16151141841</v>
      </c>
      <c r="U1764" s="176">
        <v>80961.051813862054</v>
      </c>
      <c r="V1764" s="2"/>
      <c r="W1764" s="176">
        <v>-20111.266486672568</v>
      </c>
      <c r="X1764" s="176">
        <v>-9601.245307979174</v>
      </c>
      <c r="Y1764" s="176">
        <v>-7428.3774776142091</v>
      </c>
      <c r="Z1764" s="176">
        <v>13219.357739252504</v>
      </c>
      <c r="AA1764" s="2"/>
      <c r="AB1764" s="175">
        <v>-54723.468549817509</v>
      </c>
      <c r="AC1764" s="175">
        <v>-177401.26576231886</v>
      </c>
      <c r="AD1764" s="175">
        <v>-150226.47815209487</v>
      </c>
      <c r="AE1764" s="175">
        <v>-172910.78815747867</v>
      </c>
    </row>
    <row r="1765" spans="1:31">
      <c r="A1765" s="1">
        <v>1758</v>
      </c>
      <c r="B1765" s="176">
        <f>'T Revenue'!B1762-'Year 0'!G$8+'Year 0'!G$122</f>
        <v>10941.213552952278</v>
      </c>
      <c r="C1765" s="176">
        <f>'T Revenue'!C1762-'Revenue Requirement'!C$4+'Revenue Requirement'!C$33</f>
        <v>270468.97276633931</v>
      </c>
      <c r="D1765" s="176">
        <f>'T Revenue'!D1762-'Revenue Requirement'!D$4+'Revenue Requirement'!D$33</f>
        <v>141737.16063304292</v>
      </c>
      <c r="E1765" s="176">
        <f>'T Revenue'!E1762-'Revenue Requirement'!E$4+'Revenue Requirement'!E$33</f>
        <v>155185.83827888779</v>
      </c>
      <c r="G1765" s="179" t="e">
        <f ca="1"/>
        <v>#NAME?</v>
      </c>
      <c r="H1765" s="179" t="e">
        <f ca="1"/>
        <v>#NAME?</v>
      </c>
      <c r="I1765" s="179" t="e">
        <f ca="1"/>
        <v>#NAME?</v>
      </c>
      <c r="J1765" s="179" t="e">
        <f ca="1"/>
        <v>#NAME?</v>
      </c>
      <c r="L1765" s="175">
        <f>NR_to_Cash!C$9</f>
        <v>-54723.468549817509</v>
      </c>
      <c r="M1765" s="175">
        <f>NR_to_Cash!D$9</f>
        <v>-177401.26576231886</v>
      </c>
      <c r="N1765" s="175">
        <f>NR_to_Cash!E$9</f>
        <v>-150226.47815209487</v>
      </c>
      <c r="O1765" s="175">
        <f>NR_to_Cash!F$9</f>
        <v>-172910.78815747867</v>
      </c>
      <c r="Q1765" s="1">
        <v>1758</v>
      </c>
      <c r="R1765" s="176">
        <v>10941.213552952278</v>
      </c>
      <c r="S1765" s="176">
        <v>270468.97276633931</v>
      </c>
      <c r="T1765" s="176">
        <v>141737.16063304292</v>
      </c>
      <c r="U1765" s="176">
        <v>155185.83827888779</v>
      </c>
      <c r="V1765" s="2"/>
      <c r="W1765" s="176">
        <v>-21019.784341519466</v>
      </c>
      <c r="X1765" s="176">
        <v>-29917.343783363001</v>
      </c>
      <c r="Y1765" s="176">
        <v>40661.471022791462</v>
      </c>
      <c r="Z1765" s="176">
        <v>37718.242887233617</v>
      </c>
      <c r="AA1765" s="2"/>
      <c r="AB1765" s="175">
        <v>-54723.468549817509</v>
      </c>
      <c r="AC1765" s="175">
        <v>-177401.26576231886</v>
      </c>
      <c r="AD1765" s="175">
        <v>-150226.47815209487</v>
      </c>
      <c r="AE1765" s="175">
        <v>-172910.78815747867</v>
      </c>
    </row>
    <row r="1766" spans="1:31">
      <c r="A1766" s="1">
        <v>1759</v>
      </c>
      <c r="B1766" s="176">
        <f>'T Revenue'!B1763-'Year 0'!G$8+'Year 0'!G$122</f>
        <v>1971.1380816574674</v>
      </c>
      <c r="C1766" s="176">
        <f>'T Revenue'!C1763-'Revenue Requirement'!C$4+'Revenue Requirement'!C$33</f>
        <v>206141.04734451068</v>
      </c>
      <c r="D1766" s="176">
        <f>'T Revenue'!D1763-'Revenue Requirement'!D$4+'Revenue Requirement'!D$33</f>
        <v>181180.21052183816</v>
      </c>
      <c r="E1766" s="176">
        <f>'T Revenue'!E1763-'Revenue Requirement'!E$4+'Revenue Requirement'!E$33</f>
        <v>59608.784487751778</v>
      </c>
      <c r="G1766" s="179" t="e">
        <f ca="1"/>
        <v>#NAME?</v>
      </c>
      <c r="H1766" s="179" t="e">
        <f ca="1"/>
        <v>#NAME?</v>
      </c>
      <c r="I1766" s="179" t="e">
        <f ca="1"/>
        <v>#NAME?</v>
      </c>
      <c r="J1766" s="179" t="e">
        <f ca="1"/>
        <v>#NAME?</v>
      </c>
      <c r="L1766" s="175">
        <f>NR_to_Cash!C$9</f>
        <v>-54723.468549817509</v>
      </c>
      <c r="M1766" s="175">
        <f>NR_to_Cash!D$9</f>
        <v>-177401.26576231886</v>
      </c>
      <c r="N1766" s="175">
        <f>NR_to_Cash!E$9</f>
        <v>-150226.47815209487</v>
      </c>
      <c r="O1766" s="175">
        <f>NR_to_Cash!F$9</f>
        <v>-172910.78815747867</v>
      </c>
      <c r="Q1766" s="1">
        <v>1759</v>
      </c>
      <c r="R1766" s="176">
        <v>1971.1380816574674</v>
      </c>
      <c r="S1766" s="176">
        <v>206141.04734451068</v>
      </c>
      <c r="T1766" s="176">
        <v>181180.21052183816</v>
      </c>
      <c r="U1766" s="176">
        <v>59608.784487751778</v>
      </c>
      <c r="V1766" s="2"/>
      <c r="W1766" s="176">
        <v>-22960.216073572054</v>
      </c>
      <c r="X1766" s="176">
        <v>-22737.729183042422</v>
      </c>
      <c r="Y1766" s="176">
        <v>-48018.269209730439</v>
      </c>
      <c r="Z1766" s="176">
        <v>-9690.50795094762</v>
      </c>
      <c r="AA1766" s="2"/>
      <c r="AB1766" s="175">
        <v>-54723.468549817509</v>
      </c>
      <c r="AC1766" s="175">
        <v>-177401.26576231886</v>
      </c>
      <c r="AD1766" s="175">
        <v>-150226.47815209487</v>
      </c>
      <c r="AE1766" s="175">
        <v>-172910.78815747867</v>
      </c>
    </row>
    <row r="1767" spans="1:31">
      <c r="A1767" s="1">
        <v>1760</v>
      </c>
      <c r="B1767" s="176">
        <f>'T Revenue'!B1764-'Year 0'!G$8+'Year 0'!G$122</f>
        <v>2013.3110614977777</v>
      </c>
      <c r="C1767" s="176">
        <f>'T Revenue'!C1764-'Revenue Requirement'!C$4+'Revenue Requirement'!C$33</f>
        <v>235951.10254431632</v>
      </c>
      <c r="D1767" s="176">
        <f>'T Revenue'!D1764-'Revenue Requirement'!D$4+'Revenue Requirement'!D$33</f>
        <v>147214.88777451008</v>
      </c>
      <c r="E1767" s="176">
        <f>'T Revenue'!E1764-'Revenue Requirement'!E$4+'Revenue Requirement'!E$33</f>
        <v>139046.9276590785</v>
      </c>
      <c r="G1767" s="179" t="e">
        <f ca="1"/>
        <v>#NAME?</v>
      </c>
      <c r="H1767" s="179" t="e">
        <f ca="1"/>
        <v>#NAME?</v>
      </c>
      <c r="I1767" s="179" t="e">
        <f ca="1"/>
        <v>#NAME?</v>
      </c>
      <c r="J1767" s="179" t="e">
        <f ca="1"/>
        <v>#NAME?</v>
      </c>
      <c r="L1767" s="175">
        <f>NR_to_Cash!C$9</f>
        <v>-54723.468549817509</v>
      </c>
      <c r="M1767" s="175">
        <f>NR_to_Cash!D$9</f>
        <v>-177401.26576231886</v>
      </c>
      <c r="N1767" s="175">
        <f>NR_to_Cash!E$9</f>
        <v>-150226.47815209487</v>
      </c>
      <c r="O1767" s="175">
        <f>NR_to_Cash!F$9</f>
        <v>-172910.78815747867</v>
      </c>
      <c r="Q1767" s="1">
        <v>1760</v>
      </c>
      <c r="R1767" s="176">
        <v>2013.3110614977777</v>
      </c>
      <c r="S1767" s="176">
        <v>235951.10254431632</v>
      </c>
      <c r="T1767" s="176">
        <v>147214.88777451008</v>
      </c>
      <c r="U1767" s="176">
        <v>139046.9276590785</v>
      </c>
      <c r="V1767" s="2"/>
      <c r="W1767" s="176">
        <v>-10370.44679910515</v>
      </c>
      <c r="X1767" s="176">
        <v>-6296.6275662176777</v>
      </c>
      <c r="Y1767" s="176">
        <v>13509.926107769134</v>
      </c>
      <c r="Z1767" s="176">
        <v>-17957.711623297073</v>
      </c>
      <c r="AA1767" s="2"/>
      <c r="AB1767" s="175">
        <v>-54723.468549817509</v>
      </c>
      <c r="AC1767" s="175">
        <v>-177401.26576231886</v>
      </c>
      <c r="AD1767" s="175">
        <v>-150226.47815209487</v>
      </c>
      <c r="AE1767" s="175">
        <v>-172910.78815747867</v>
      </c>
    </row>
    <row r="1768" spans="1:31">
      <c r="A1768" s="1">
        <v>1761</v>
      </c>
      <c r="B1768" s="176">
        <f>'T Revenue'!B1765-'Year 0'!G$8+'Year 0'!G$122</f>
        <v>9938.1500534499064</v>
      </c>
      <c r="C1768" s="176">
        <f>'T Revenue'!C1765-'Revenue Requirement'!C$4+'Revenue Requirement'!C$33</f>
        <v>199293.59820354474</v>
      </c>
      <c r="D1768" s="176">
        <f>'T Revenue'!D1765-'Revenue Requirement'!D$4+'Revenue Requirement'!D$33</f>
        <v>140699.31285070628</v>
      </c>
      <c r="E1768" s="176">
        <f>'T Revenue'!E1765-'Revenue Requirement'!E$4+'Revenue Requirement'!E$33</f>
        <v>122287.43373005977</v>
      </c>
      <c r="G1768" s="179" t="e">
        <f ca="1"/>
        <v>#NAME?</v>
      </c>
      <c r="H1768" s="179" t="e">
        <f ca="1"/>
        <v>#NAME?</v>
      </c>
      <c r="I1768" s="179" t="e">
        <f ca="1"/>
        <v>#NAME?</v>
      </c>
      <c r="J1768" s="179" t="e">
        <f ca="1"/>
        <v>#NAME?</v>
      </c>
      <c r="L1768" s="175">
        <f>NR_to_Cash!C$9</f>
        <v>-54723.468549817509</v>
      </c>
      <c r="M1768" s="175">
        <f>NR_to_Cash!D$9</f>
        <v>-177401.26576231886</v>
      </c>
      <c r="N1768" s="175">
        <f>NR_to_Cash!E$9</f>
        <v>-150226.47815209487</v>
      </c>
      <c r="O1768" s="175">
        <f>NR_to_Cash!F$9</f>
        <v>-172910.78815747867</v>
      </c>
      <c r="Q1768" s="1">
        <v>1761</v>
      </c>
      <c r="R1768" s="176">
        <v>9938.1500534499064</v>
      </c>
      <c r="S1768" s="176">
        <v>199293.59820354474</v>
      </c>
      <c r="T1768" s="176">
        <v>140699.31285070628</v>
      </c>
      <c r="U1768" s="176">
        <v>122287.43373005977</v>
      </c>
      <c r="V1768" s="2"/>
      <c r="W1768" s="176">
        <v>2160.8201861408306</v>
      </c>
      <c r="X1768" s="176">
        <v>-48190.986103615258</v>
      </c>
      <c r="Y1768" s="176">
        <v>-19533.981074778596</v>
      </c>
      <c r="Z1768" s="176">
        <v>-1025.9341673944145</v>
      </c>
      <c r="AA1768" s="2"/>
      <c r="AB1768" s="175">
        <v>-54723.468549817509</v>
      </c>
      <c r="AC1768" s="175">
        <v>-177401.26576231886</v>
      </c>
      <c r="AD1768" s="175">
        <v>-150226.47815209487</v>
      </c>
      <c r="AE1768" s="175">
        <v>-172910.78815747867</v>
      </c>
    </row>
    <row r="1769" spans="1:31">
      <c r="A1769" s="1">
        <v>1762</v>
      </c>
      <c r="B1769" s="176">
        <f>'T Revenue'!B1766-'Year 0'!G$8+'Year 0'!G$122</f>
        <v>2788.2008355099242</v>
      </c>
      <c r="C1769" s="176">
        <f>'T Revenue'!C1766-'Revenue Requirement'!C$4+'Revenue Requirement'!C$33</f>
        <v>228430.56038946053</v>
      </c>
      <c r="D1769" s="176">
        <f>'T Revenue'!D1766-'Revenue Requirement'!D$4+'Revenue Requirement'!D$33</f>
        <v>157894.86271261261</v>
      </c>
      <c r="E1769" s="176">
        <f>'T Revenue'!E1766-'Revenue Requirement'!E$4+'Revenue Requirement'!E$33</f>
        <v>151599.7857287284</v>
      </c>
      <c r="G1769" s="179" t="e">
        <f ca="1"/>
        <v>#NAME?</v>
      </c>
      <c r="H1769" s="179" t="e">
        <f ca="1"/>
        <v>#NAME?</v>
      </c>
      <c r="I1769" s="179" t="e">
        <f ca="1"/>
        <v>#NAME?</v>
      </c>
      <c r="J1769" s="179" t="e">
        <f ca="1"/>
        <v>#NAME?</v>
      </c>
      <c r="L1769" s="175">
        <f>NR_to_Cash!C$9</f>
        <v>-54723.468549817509</v>
      </c>
      <c r="M1769" s="175">
        <f>NR_to_Cash!D$9</f>
        <v>-177401.26576231886</v>
      </c>
      <c r="N1769" s="175">
        <f>NR_to_Cash!E$9</f>
        <v>-150226.47815209487</v>
      </c>
      <c r="O1769" s="175">
        <f>NR_to_Cash!F$9</f>
        <v>-172910.78815747867</v>
      </c>
      <c r="Q1769" s="1">
        <v>1762</v>
      </c>
      <c r="R1769" s="176">
        <v>2788.2008355099242</v>
      </c>
      <c r="S1769" s="176">
        <v>228430.56038946053</v>
      </c>
      <c r="T1769" s="176">
        <v>157894.86271261261</v>
      </c>
      <c r="U1769" s="176">
        <v>151599.7857287284</v>
      </c>
      <c r="V1769" s="2"/>
      <c r="W1769" s="176">
        <v>-56607.412610027124</v>
      </c>
      <c r="X1769" s="176">
        <v>-38964.603201117367</v>
      </c>
      <c r="Y1769" s="176">
        <v>-28174.86833106447</v>
      </c>
      <c r="Z1769" s="176">
        <v>11818.349732770817</v>
      </c>
      <c r="AA1769" s="2"/>
      <c r="AB1769" s="175">
        <v>-54723.468549817509</v>
      </c>
      <c r="AC1769" s="175">
        <v>-177401.26576231886</v>
      </c>
      <c r="AD1769" s="175">
        <v>-150226.47815209487</v>
      </c>
      <c r="AE1769" s="175">
        <v>-172910.78815747867</v>
      </c>
    </row>
    <row r="1770" spans="1:31">
      <c r="A1770" s="1">
        <v>1763</v>
      </c>
      <c r="B1770" s="176">
        <f>'T Revenue'!B1767-'Year 0'!G$8+'Year 0'!G$122</f>
        <v>3868.2024960608687</v>
      </c>
      <c r="C1770" s="176">
        <f>'T Revenue'!C1767-'Revenue Requirement'!C$4+'Revenue Requirement'!C$33</f>
        <v>250514.11781590222</v>
      </c>
      <c r="D1770" s="176">
        <f>'T Revenue'!D1767-'Revenue Requirement'!D$4+'Revenue Requirement'!D$33</f>
        <v>104311.52961715939</v>
      </c>
      <c r="E1770" s="176">
        <f>'T Revenue'!E1767-'Revenue Requirement'!E$4+'Revenue Requirement'!E$33</f>
        <v>134573.2810429486</v>
      </c>
      <c r="G1770" s="179" t="e">
        <f ca="1"/>
        <v>#NAME?</v>
      </c>
      <c r="H1770" s="179" t="e">
        <f ca="1"/>
        <v>#NAME?</v>
      </c>
      <c r="I1770" s="179" t="e">
        <f ca="1"/>
        <v>#NAME?</v>
      </c>
      <c r="J1770" s="179" t="e">
        <f ca="1"/>
        <v>#NAME?</v>
      </c>
      <c r="L1770" s="175">
        <f>NR_to_Cash!C$9</f>
        <v>-54723.468549817509</v>
      </c>
      <c r="M1770" s="175">
        <f>NR_to_Cash!D$9</f>
        <v>-177401.26576231886</v>
      </c>
      <c r="N1770" s="175">
        <f>NR_to_Cash!E$9</f>
        <v>-150226.47815209487</v>
      </c>
      <c r="O1770" s="175">
        <f>NR_to_Cash!F$9</f>
        <v>-172910.78815747867</v>
      </c>
      <c r="Q1770" s="1">
        <v>1763</v>
      </c>
      <c r="R1770" s="176">
        <v>3868.2024960608687</v>
      </c>
      <c r="S1770" s="176">
        <v>250514.11781590222</v>
      </c>
      <c r="T1770" s="176">
        <v>104311.52961715939</v>
      </c>
      <c r="U1770" s="176">
        <v>134573.2810429486</v>
      </c>
      <c r="V1770" s="2"/>
      <c r="W1770" s="176">
        <v>15371.356211501639</v>
      </c>
      <c r="X1770" s="176">
        <v>9264.7095156125724</v>
      </c>
      <c r="Y1770" s="176">
        <v>-2642.7236811639741</v>
      </c>
      <c r="Z1770" s="176">
        <v>-2787.3209765886422</v>
      </c>
      <c r="AA1770" s="2"/>
      <c r="AB1770" s="175">
        <v>-54723.468549817509</v>
      </c>
      <c r="AC1770" s="175">
        <v>-177401.26576231886</v>
      </c>
      <c r="AD1770" s="175">
        <v>-150226.47815209487</v>
      </c>
      <c r="AE1770" s="175">
        <v>-172910.78815747867</v>
      </c>
    </row>
    <row r="1771" spans="1:31">
      <c r="A1771" s="1">
        <v>1764</v>
      </c>
      <c r="B1771" s="176">
        <f>'T Revenue'!B1768-'Year 0'!G$8+'Year 0'!G$122</f>
        <v>34720.871918078279</v>
      </c>
      <c r="C1771" s="176">
        <f>'T Revenue'!C1768-'Revenue Requirement'!C$4+'Revenue Requirement'!C$33</f>
        <v>257878.09824818536</v>
      </c>
      <c r="D1771" s="176">
        <f>'T Revenue'!D1768-'Revenue Requirement'!D$4+'Revenue Requirement'!D$33</f>
        <v>213492.48064010707</v>
      </c>
      <c r="E1771" s="176">
        <f>'T Revenue'!E1768-'Revenue Requirement'!E$4+'Revenue Requirement'!E$33</f>
        <v>146684.74802159774</v>
      </c>
      <c r="G1771" s="179" t="e">
        <f ca="1"/>
        <v>#NAME?</v>
      </c>
      <c r="H1771" s="179" t="e">
        <f ca="1"/>
        <v>#NAME?</v>
      </c>
      <c r="I1771" s="179" t="e">
        <f ca="1"/>
        <v>#NAME?</v>
      </c>
      <c r="J1771" s="179" t="e">
        <f ca="1"/>
        <v>#NAME?</v>
      </c>
      <c r="L1771" s="175">
        <f>NR_to_Cash!C$9</f>
        <v>-54723.468549817509</v>
      </c>
      <c r="M1771" s="175">
        <f>NR_to_Cash!D$9</f>
        <v>-177401.26576231886</v>
      </c>
      <c r="N1771" s="175">
        <f>NR_to_Cash!E$9</f>
        <v>-150226.47815209487</v>
      </c>
      <c r="O1771" s="175">
        <f>NR_to_Cash!F$9</f>
        <v>-172910.78815747867</v>
      </c>
      <c r="Q1771" s="1">
        <v>1764</v>
      </c>
      <c r="R1771" s="176">
        <v>34720.871918078279</v>
      </c>
      <c r="S1771" s="176">
        <v>257878.09824818536</v>
      </c>
      <c r="T1771" s="176">
        <v>213492.48064010707</v>
      </c>
      <c r="U1771" s="176">
        <v>146684.74802159774</v>
      </c>
      <c r="V1771" s="2"/>
      <c r="W1771" s="176">
        <v>-11530.431612408138</v>
      </c>
      <c r="X1771" s="176">
        <v>-17074.297822232358</v>
      </c>
      <c r="Y1771" s="176">
        <v>-27661.56188140763</v>
      </c>
      <c r="Z1771" s="176">
        <v>-22406.411301124608</v>
      </c>
      <c r="AA1771" s="2"/>
      <c r="AB1771" s="175">
        <v>-54723.468549817509</v>
      </c>
      <c r="AC1771" s="175">
        <v>-177401.26576231886</v>
      </c>
      <c r="AD1771" s="175">
        <v>-150226.47815209487</v>
      </c>
      <c r="AE1771" s="175">
        <v>-172910.78815747867</v>
      </c>
    </row>
    <row r="1772" spans="1:31">
      <c r="A1772" s="1">
        <v>1765</v>
      </c>
      <c r="B1772" s="176">
        <f>'T Revenue'!B1769-'Year 0'!G$8+'Year 0'!G$122</f>
        <v>-651.62356083747</v>
      </c>
      <c r="C1772" s="176">
        <f>'T Revenue'!C1769-'Revenue Requirement'!C$4+'Revenue Requirement'!C$33</f>
        <v>229781.57352369512</v>
      </c>
      <c r="D1772" s="176">
        <f>'T Revenue'!D1769-'Revenue Requirement'!D$4+'Revenue Requirement'!D$33</f>
        <v>153932.03905377118</v>
      </c>
      <c r="E1772" s="176">
        <f>'T Revenue'!E1769-'Revenue Requirement'!E$4+'Revenue Requirement'!E$33</f>
        <v>60921.017235424835</v>
      </c>
      <c r="G1772" s="179" t="e">
        <f ca="1"/>
        <v>#NAME?</v>
      </c>
      <c r="H1772" s="179" t="e">
        <f ca="1"/>
        <v>#NAME?</v>
      </c>
      <c r="I1772" s="179" t="e">
        <f ca="1"/>
        <v>#NAME?</v>
      </c>
      <c r="J1772" s="179" t="e">
        <f ca="1"/>
        <v>#NAME?</v>
      </c>
      <c r="L1772" s="175">
        <f>NR_to_Cash!C$9</f>
        <v>-54723.468549817509</v>
      </c>
      <c r="M1772" s="175">
        <f>NR_to_Cash!D$9</f>
        <v>-177401.26576231886</v>
      </c>
      <c r="N1772" s="175">
        <f>NR_to_Cash!E$9</f>
        <v>-150226.47815209487</v>
      </c>
      <c r="O1772" s="175">
        <f>NR_to_Cash!F$9</f>
        <v>-172910.78815747867</v>
      </c>
      <c r="Q1772" s="1">
        <v>1765</v>
      </c>
      <c r="R1772" s="176">
        <v>-651.62356083747</v>
      </c>
      <c r="S1772" s="176">
        <v>229781.57352369512</v>
      </c>
      <c r="T1772" s="176">
        <v>153932.03905377118</v>
      </c>
      <c r="U1772" s="176">
        <v>60921.017235424835</v>
      </c>
      <c r="V1772" s="2"/>
      <c r="W1772" s="176">
        <v>-20963.271206915379</v>
      </c>
      <c r="X1772" s="176">
        <v>-47075.677291278495</v>
      </c>
      <c r="Y1772" s="176">
        <v>-12025.877996914322</v>
      </c>
      <c r="Z1772" s="176">
        <v>5200.9867769794073</v>
      </c>
      <c r="AA1772" s="2"/>
      <c r="AB1772" s="175">
        <v>-54723.468549817509</v>
      </c>
      <c r="AC1772" s="175">
        <v>-177401.26576231886</v>
      </c>
      <c r="AD1772" s="175">
        <v>-150226.47815209487</v>
      </c>
      <c r="AE1772" s="175">
        <v>-172910.78815747867</v>
      </c>
    </row>
    <row r="1773" spans="1:31">
      <c r="A1773" s="1">
        <v>1766</v>
      </c>
      <c r="B1773" s="176">
        <f>'T Revenue'!B1770-'Year 0'!G$8+'Year 0'!G$122</f>
        <v>14145.67026738869</v>
      </c>
      <c r="C1773" s="176">
        <f>'T Revenue'!C1770-'Revenue Requirement'!C$4+'Revenue Requirement'!C$33</f>
        <v>219957.31710505905</v>
      </c>
      <c r="D1773" s="176">
        <f>'T Revenue'!D1770-'Revenue Requirement'!D$4+'Revenue Requirement'!D$33</f>
        <v>141650.75830910844</v>
      </c>
      <c r="E1773" s="176">
        <f>'T Revenue'!E1770-'Revenue Requirement'!E$4+'Revenue Requirement'!E$33</f>
        <v>59693.197144931415</v>
      </c>
      <c r="G1773" s="179" t="e">
        <f ca="1"/>
        <v>#NAME?</v>
      </c>
      <c r="H1773" s="179" t="e">
        <f ca="1"/>
        <v>#NAME?</v>
      </c>
      <c r="I1773" s="179" t="e">
        <f ca="1"/>
        <v>#NAME?</v>
      </c>
      <c r="J1773" s="179" t="e">
        <f ca="1"/>
        <v>#NAME?</v>
      </c>
      <c r="L1773" s="175">
        <f>NR_to_Cash!C$9</f>
        <v>-54723.468549817509</v>
      </c>
      <c r="M1773" s="175">
        <f>NR_to_Cash!D$9</f>
        <v>-177401.26576231886</v>
      </c>
      <c r="N1773" s="175">
        <f>NR_to_Cash!E$9</f>
        <v>-150226.47815209487</v>
      </c>
      <c r="O1773" s="175">
        <f>NR_to_Cash!F$9</f>
        <v>-172910.78815747867</v>
      </c>
      <c r="Q1773" s="1">
        <v>1766</v>
      </c>
      <c r="R1773" s="176">
        <v>14145.67026738869</v>
      </c>
      <c r="S1773" s="176">
        <v>219957.31710505905</v>
      </c>
      <c r="T1773" s="176">
        <v>141650.75830910844</v>
      </c>
      <c r="U1773" s="176">
        <v>59693.197144931415</v>
      </c>
      <c r="V1773" s="2"/>
      <c r="W1773" s="176">
        <v>-7875.5665362806758</v>
      </c>
      <c r="X1773" s="176">
        <v>-13093.698056877125</v>
      </c>
      <c r="Y1773" s="176">
        <v>15328.975415954133</v>
      </c>
      <c r="Z1773" s="176">
        <v>9384.136482052505</v>
      </c>
      <c r="AA1773" s="2"/>
      <c r="AB1773" s="175">
        <v>-54723.468549817509</v>
      </c>
      <c r="AC1773" s="175">
        <v>-177401.26576231886</v>
      </c>
      <c r="AD1773" s="175">
        <v>-150226.47815209487</v>
      </c>
      <c r="AE1773" s="175">
        <v>-172910.78815747867</v>
      </c>
    </row>
    <row r="1774" spans="1:31">
      <c r="A1774" s="1">
        <v>1767</v>
      </c>
      <c r="B1774" s="176">
        <f>'T Revenue'!B1771-'Year 0'!G$8+'Year 0'!G$122</f>
        <v>4857.6895923377015</v>
      </c>
      <c r="C1774" s="176">
        <f>'T Revenue'!C1771-'Revenue Requirement'!C$4+'Revenue Requirement'!C$33</f>
        <v>250151.30043284432</v>
      </c>
      <c r="D1774" s="176">
        <f>'T Revenue'!D1771-'Revenue Requirement'!D$4+'Revenue Requirement'!D$33</f>
        <v>145868.40033758967</v>
      </c>
      <c r="E1774" s="176">
        <f>'T Revenue'!E1771-'Revenue Requirement'!E$4+'Revenue Requirement'!E$33</f>
        <v>87961.350656928029</v>
      </c>
      <c r="G1774" s="179" t="e">
        <f ca="1"/>
        <v>#NAME?</v>
      </c>
      <c r="H1774" s="179" t="e">
        <f ca="1"/>
        <v>#NAME?</v>
      </c>
      <c r="I1774" s="179" t="e">
        <f ca="1"/>
        <v>#NAME?</v>
      </c>
      <c r="J1774" s="179" t="e">
        <f ca="1"/>
        <v>#NAME?</v>
      </c>
      <c r="L1774" s="175">
        <f>NR_to_Cash!C$9</f>
        <v>-54723.468549817509</v>
      </c>
      <c r="M1774" s="175">
        <f>NR_to_Cash!D$9</f>
        <v>-177401.26576231886</v>
      </c>
      <c r="N1774" s="175">
        <f>NR_to_Cash!E$9</f>
        <v>-150226.47815209487</v>
      </c>
      <c r="O1774" s="175">
        <f>NR_to_Cash!F$9</f>
        <v>-172910.78815747867</v>
      </c>
      <c r="Q1774" s="1">
        <v>1767</v>
      </c>
      <c r="R1774" s="176">
        <v>4857.6895923377015</v>
      </c>
      <c r="S1774" s="176">
        <v>250151.30043284432</v>
      </c>
      <c r="T1774" s="176">
        <v>145868.40033758967</v>
      </c>
      <c r="U1774" s="176">
        <v>87961.350656928029</v>
      </c>
      <c r="V1774" s="2"/>
      <c r="W1774" s="176">
        <v>16359.592209451832</v>
      </c>
      <c r="X1774" s="176">
        <v>11004.356856037863</v>
      </c>
      <c r="Y1774" s="176">
        <v>-25268.02408531541</v>
      </c>
      <c r="Z1774" s="176">
        <v>9493.6310794434976</v>
      </c>
      <c r="AA1774" s="2"/>
      <c r="AB1774" s="175">
        <v>-54723.468549817509</v>
      </c>
      <c r="AC1774" s="175">
        <v>-177401.26576231886</v>
      </c>
      <c r="AD1774" s="175">
        <v>-150226.47815209487</v>
      </c>
      <c r="AE1774" s="175">
        <v>-172910.78815747867</v>
      </c>
    </row>
    <row r="1775" spans="1:31">
      <c r="A1775" s="1">
        <v>1768</v>
      </c>
      <c r="B1775" s="176">
        <f>'T Revenue'!B1772-'Year 0'!G$8+'Year 0'!G$122</f>
        <v>-27790.923698694212</v>
      </c>
      <c r="C1775" s="176">
        <f>'T Revenue'!C1772-'Revenue Requirement'!C$4+'Revenue Requirement'!C$33</f>
        <v>221351.07147999713</v>
      </c>
      <c r="D1775" s="176">
        <f>'T Revenue'!D1772-'Revenue Requirement'!D$4+'Revenue Requirement'!D$33</f>
        <v>134757.4974570726</v>
      </c>
      <c r="E1775" s="176">
        <f>'T Revenue'!E1772-'Revenue Requirement'!E$4+'Revenue Requirement'!E$33</f>
        <v>57433.774792596698</v>
      </c>
      <c r="G1775" s="179" t="e">
        <f ca="1"/>
        <v>#NAME?</v>
      </c>
      <c r="H1775" s="179" t="e">
        <f ca="1"/>
        <v>#NAME?</v>
      </c>
      <c r="I1775" s="179" t="e">
        <f ca="1"/>
        <v>#NAME?</v>
      </c>
      <c r="J1775" s="179" t="e">
        <f ca="1"/>
        <v>#NAME?</v>
      </c>
      <c r="L1775" s="175">
        <f>NR_to_Cash!C$9</f>
        <v>-54723.468549817509</v>
      </c>
      <c r="M1775" s="175">
        <f>NR_to_Cash!D$9</f>
        <v>-177401.26576231886</v>
      </c>
      <c r="N1775" s="175">
        <f>NR_to_Cash!E$9</f>
        <v>-150226.47815209487</v>
      </c>
      <c r="O1775" s="175">
        <f>NR_to_Cash!F$9</f>
        <v>-172910.78815747867</v>
      </c>
      <c r="Q1775" s="1">
        <v>1768</v>
      </c>
      <c r="R1775" s="176">
        <v>-27790.923698694212</v>
      </c>
      <c r="S1775" s="176">
        <v>221351.07147999713</v>
      </c>
      <c r="T1775" s="176">
        <v>134757.4974570726</v>
      </c>
      <c r="U1775" s="176">
        <v>57433.774792596698</v>
      </c>
      <c r="V1775" s="2"/>
      <c r="W1775" s="176">
        <v>-37343.211410657852</v>
      </c>
      <c r="X1775" s="176">
        <v>-39720.480654727668</v>
      </c>
      <c r="Y1775" s="176">
        <v>-41451.350221363595</v>
      </c>
      <c r="Z1775" s="176">
        <v>-28222.868118514074</v>
      </c>
      <c r="AA1775" s="2"/>
      <c r="AB1775" s="175">
        <v>-54723.468549817509</v>
      </c>
      <c r="AC1775" s="175">
        <v>-177401.26576231886</v>
      </c>
      <c r="AD1775" s="175">
        <v>-150226.47815209487</v>
      </c>
      <c r="AE1775" s="175">
        <v>-172910.78815747867</v>
      </c>
    </row>
    <row r="1776" spans="1:31">
      <c r="A1776" s="1">
        <v>1769</v>
      </c>
      <c r="B1776" s="176">
        <f>'T Revenue'!B1773-'Year 0'!G$8+'Year 0'!G$122</f>
        <v>-13707.642130039632</v>
      </c>
      <c r="C1776" s="176">
        <f>'T Revenue'!C1773-'Revenue Requirement'!C$4+'Revenue Requirement'!C$33</f>
        <v>220150.72529267054</v>
      </c>
      <c r="D1776" s="176">
        <f>'T Revenue'!D1773-'Revenue Requirement'!D$4+'Revenue Requirement'!D$33</f>
        <v>165774.90161799267</v>
      </c>
      <c r="E1776" s="176">
        <f>'T Revenue'!E1773-'Revenue Requirement'!E$4+'Revenue Requirement'!E$33</f>
        <v>153810.44269541977</v>
      </c>
      <c r="G1776" s="179" t="e">
        <f ca="1"/>
        <v>#NAME?</v>
      </c>
      <c r="H1776" s="179" t="e">
        <f ca="1"/>
        <v>#NAME?</v>
      </c>
      <c r="I1776" s="179" t="e">
        <f ca="1"/>
        <v>#NAME?</v>
      </c>
      <c r="J1776" s="179" t="e">
        <f ca="1"/>
        <v>#NAME?</v>
      </c>
      <c r="L1776" s="175">
        <f>NR_to_Cash!C$9</f>
        <v>-54723.468549817509</v>
      </c>
      <c r="M1776" s="175">
        <f>NR_to_Cash!D$9</f>
        <v>-177401.26576231886</v>
      </c>
      <c r="N1776" s="175">
        <f>NR_to_Cash!E$9</f>
        <v>-150226.47815209487</v>
      </c>
      <c r="O1776" s="175">
        <f>NR_to_Cash!F$9</f>
        <v>-172910.78815747867</v>
      </c>
      <c r="Q1776" s="1">
        <v>1769</v>
      </c>
      <c r="R1776" s="176">
        <v>-13707.642130039632</v>
      </c>
      <c r="S1776" s="176">
        <v>220150.72529267054</v>
      </c>
      <c r="T1776" s="176">
        <v>165774.90161799267</v>
      </c>
      <c r="U1776" s="176">
        <v>153810.44269541977</v>
      </c>
      <c r="V1776" s="2"/>
      <c r="W1776" s="176">
        <v>-14325.779366366682</v>
      </c>
      <c r="X1776" s="176">
        <v>8438.3922194275074</v>
      </c>
      <c r="Y1776" s="176">
        <v>-46853.901595443022</v>
      </c>
      <c r="Z1776" s="176">
        <v>9192.4223424610682</v>
      </c>
      <c r="AA1776" s="2"/>
      <c r="AB1776" s="175">
        <v>-54723.468549817509</v>
      </c>
      <c r="AC1776" s="175">
        <v>-177401.26576231886</v>
      </c>
      <c r="AD1776" s="175">
        <v>-150226.47815209487</v>
      </c>
      <c r="AE1776" s="175">
        <v>-172910.78815747867</v>
      </c>
    </row>
    <row r="1777" spans="1:31">
      <c r="A1777" s="1">
        <v>1770</v>
      </c>
      <c r="B1777" s="176">
        <f>'T Revenue'!B1774-'Year 0'!G$8+'Year 0'!G$122</f>
        <v>7302.0297460875008</v>
      </c>
      <c r="C1777" s="176">
        <f>'T Revenue'!C1774-'Revenue Requirement'!C$4+'Revenue Requirement'!C$33</f>
        <v>290283.80209791334</v>
      </c>
      <c r="D1777" s="176">
        <f>'T Revenue'!D1774-'Revenue Requirement'!D$4+'Revenue Requirement'!D$33</f>
        <v>115880.90434042155</v>
      </c>
      <c r="E1777" s="176">
        <f>'T Revenue'!E1774-'Revenue Requirement'!E$4+'Revenue Requirement'!E$33</f>
        <v>151715.32037974196</v>
      </c>
      <c r="G1777" s="179" t="e">
        <f ca="1"/>
        <v>#NAME?</v>
      </c>
      <c r="H1777" s="179" t="e">
        <f ca="1"/>
        <v>#NAME?</v>
      </c>
      <c r="I1777" s="179" t="e">
        <f ca="1"/>
        <v>#NAME?</v>
      </c>
      <c r="J1777" s="179" t="e">
        <f ca="1"/>
        <v>#NAME?</v>
      </c>
      <c r="L1777" s="175">
        <f>NR_to_Cash!C$9</f>
        <v>-54723.468549817509</v>
      </c>
      <c r="M1777" s="175">
        <f>NR_to_Cash!D$9</f>
        <v>-177401.26576231886</v>
      </c>
      <c r="N1777" s="175">
        <f>NR_to_Cash!E$9</f>
        <v>-150226.47815209487</v>
      </c>
      <c r="O1777" s="175">
        <f>NR_to_Cash!F$9</f>
        <v>-172910.78815747867</v>
      </c>
      <c r="Q1777" s="1">
        <v>1770</v>
      </c>
      <c r="R1777" s="176">
        <v>7302.0297460875008</v>
      </c>
      <c r="S1777" s="176">
        <v>290283.80209791334</v>
      </c>
      <c r="T1777" s="176">
        <v>115880.90434042155</v>
      </c>
      <c r="U1777" s="176">
        <v>151715.32037974196</v>
      </c>
      <c r="V1777" s="2"/>
      <c r="W1777" s="176">
        <v>-26164.257477435051</v>
      </c>
      <c r="X1777" s="176">
        <v>-1698.0823050385807</v>
      </c>
      <c r="Y1777" s="176">
        <v>-8087.3033056233544</v>
      </c>
      <c r="Z1777" s="176">
        <v>-6107.3214175547473</v>
      </c>
      <c r="AA1777" s="2"/>
      <c r="AB1777" s="175">
        <v>-54723.468549817509</v>
      </c>
      <c r="AC1777" s="175">
        <v>-177401.26576231886</v>
      </c>
      <c r="AD1777" s="175">
        <v>-150226.47815209487</v>
      </c>
      <c r="AE1777" s="175">
        <v>-172910.78815747867</v>
      </c>
    </row>
    <row r="1778" spans="1:31">
      <c r="A1778" s="1">
        <v>1771</v>
      </c>
      <c r="B1778" s="176">
        <f>'T Revenue'!B1775-'Year 0'!G$8+'Year 0'!G$122</f>
        <v>-22324.653592522955</v>
      </c>
      <c r="C1778" s="176">
        <f>'T Revenue'!C1775-'Revenue Requirement'!C$4+'Revenue Requirement'!C$33</f>
        <v>223095.48167446465</v>
      </c>
      <c r="D1778" s="176">
        <f>'T Revenue'!D1775-'Revenue Requirement'!D$4+'Revenue Requirement'!D$33</f>
        <v>160474.40648360038</v>
      </c>
      <c r="E1778" s="176">
        <f>'T Revenue'!E1775-'Revenue Requirement'!E$4+'Revenue Requirement'!E$33</f>
        <v>110591.36711825756</v>
      </c>
      <c r="G1778" s="179" t="e">
        <f ca="1"/>
        <v>#NAME?</v>
      </c>
      <c r="H1778" s="179" t="e">
        <f ca="1"/>
        <v>#NAME?</v>
      </c>
      <c r="I1778" s="179" t="e">
        <f ca="1"/>
        <v>#NAME?</v>
      </c>
      <c r="J1778" s="179" t="e">
        <f ca="1"/>
        <v>#NAME?</v>
      </c>
      <c r="L1778" s="175">
        <f>NR_to_Cash!C$9</f>
        <v>-54723.468549817509</v>
      </c>
      <c r="M1778" s="175">
        <f>NR_to_Cash!D$9</f>
        <v>-177401.26576231886</v>
      </c>
      <c r="N1778" s="175">
        <f>NR_to_Cash!E$9</f>
        <v>-150226.47815209487</v>
      </c>
      <c r="O1778" s="175">
        <f>NR_to_Cash!F$9</f>
        <v>-172910.78815747867</v>
      </c>
      <c r="Q1778" s="1">
        <v>1771</v>
      </c>
      <c r="R1778" s="176">
        <v>-22324.653592522955</v>
      </c>
      <c r="S1778" s="176">
        <v>223095.48167446465</v>
      </c>
      <c r="T1778" s="176">
        <v>160474.40648360038</v>
      </c>
      <c r="U1778" s="176">
        <v>110591.36711825756</v>
      </c>
      <c r="V1778" s="2"/>
      <c r="W1778" s="176">
        <v>-24569.257671515225</v>
      </c>
      <c r="X1778" s="176">
        <v>15352.455266758334</v>
      </c>
      <c r="Y1778" s="176">
        <v>-35941.646910187555</v>
      </c>
      <c r="Z1778" s="176">
        <v>1896.3477928724606</v>
      </c>
      <c r="AA1778" s="2"/>
      <c r="AB1778" s="175">
        <v>-54723.468549817509</v>
      </c>
      <c r="AC1778" s="175">
        <v>-177401.26576231886</v>
      </c>
      <c r="AD1778" s="175">
        <v>-150226.47815209487</v>
      </c>
      <c r="AE1778" s="175">
        <v>-172910.78815747867</v>
      </c>
    </row>
    <row r="1779" spans="1:31">
      <c r="A1779" s="1">
        <v>1772</v>
      </c>
      <c r="B1779" s="176">
        <f>'T Revenue'!B1776-'Year 0'!G$8+'Year 0'!G$122</f>
        <v>9271.2928352050949</v>
      </c>
      <c r="C1779" s="176">
        <f>'T Revenue'!C1776-'Revenue Requirement'!C$4+'Revenue Requirement'!C$33</f>
        <v>217431.77008503908</v>
      </c>
      <c r="D1779" s="176">
        <f>'T Revenue'!D1776-'Revenue Requirement'!D$4+'Revenue Requirement'!D$33</f>
        <v>194500.24784282269</v>
      </c>
      <c r="E1779" s="176">
        <f>'T Revenue'!E1776-'Revenue Requirement'!E$4+'Revenue Requirement'!E$33</f>
        <v>117603.88625397859</v>
      </c>
      <c r="G1779" s="179" t="e">
        <f ca="1"/>
        <v>#NAME?</v>
      </c>
      <c r="H1779" s="179" t="e">
        <f ca="1"/>
        <v>#NAME?</v>
      </c>
      <c r="I1779" s="179" t="e">
        <f ca="1"/>
        <v>#NAME?</v>
      </c>
      <c r="J1779" s="179" t="e">
        <f ca="1"/>
        <v>#NAME?</v>
      </c>
      <c r="L1779" s="175">
        <f>NR_to_Cash!C$9</f>
        <v>-54723.468549817509</v>
      </c>
      <c r="M1779" s="175">
        <f>NR_to_Cash!D$9</f>
        <v>-177401.26576231886</v>
      </c>
      <c r="N1779" s="175">
        <f>NR_to_Cash!E$9</f>
        <v>-150226.47815209487</v>
      </c>
      <c r="O1779" s="175">
        <f>NR_to_Cash!F$9</f>
        <v>-172910.78815747867</v>
      </c>
      <c r="Q1779" s="1">
        <v>1772</v>
      </c>
      <c r="R1779" s="176">
        <v>9271.2928352050949</v>
      </c>
      <c r="S1779" s="176">
        <v>217431.77008503908</v>
      </c>
      <c r="T1779" s="176">
        <v>194500.24784282269</v>
      </c>
      <c r="U1779" s="176">
        <v>117603.88625397859</v>
      </c>
      <c r="V1779" s="2"/>
      <c r="W1779" s="176">
        <v>-18515.020283379126</v>
      </c>
      <c r="X1779" s="176">
        <v>14746.445885008899</v>
      </c>
      <c r="Y1779" s="176">
        <v>-24993.046318587614</v>
      </c>
      <c r="Z1779" s="176">
        <v>16464.002537310123</v>
      </c>
      <c r="AA1779" s="2"/>
      <c r="AB1779" s="175">
        <v>-54723.468549817509</v>
      </c>
      <c r="AC1779" s="175">
        <v>-177401.26576231886</v>
      </c>
      <c r="AD1779" s="175">
        <v>-150226.47815209487</v>
      </c>
      <c r="AE1779" s="175">
        <v>-172910.78815747867</v>
      </c>
    </row>
    <row r="1780" spans="1:31">
      <c r="A1780" s="1">
        <v>1773</v>
      </c>
      <c r="B1780" s="176">
        <f>'T Revenue'!B1777-'Year 0'!G$8+'Year 0'!G$122</f>
        <v>-1564.1819138268474</v>
      </c>
      <c r="C1780" s="176">
        <f>'T Revenue'!C1777-'Revenue Requirement'!C$4+'Revenue Requirement'!C$33</f>
        <v>263161.42412963184</v>
      </c>
      <c r="D1780" s="176">
        <f>'T Revenue'!D1777-'Revenue Requirement'!D$4+'Revenue Requirement'!D$33</f>
        <v>183851.90466350247</v>
      </c>
      <c r="E1780" s="176">
        <f>'T Revenue'!E1777-'Revenue Requirement'!E$4+'Revenue Requirement'!E$33</f>
        <v>114111.30963248806</v>
      </c>
      <c r="G1780" s="179" t="e">
        <f ca="1"/>
        <v>#NAME?</v>
      </c>
      <c r="H1780" s="179" t="e">
        <f ca="1"/>
        <v>#NAME?</v>
      </c>
      <c r="I1780" s="179" t="e">
        <f ca="1"/>
        <v>#NAME?</v>
      </c>
      <c r="J1780" s="179" t="e">
        <f ca="1"/>
        <v>#NAME?</v>
      </c>
      <c r="L1780" s="175">
        <f>NR_to_Cash!C$9</f>
        <v>-54723.468549817509</v>
      </c>
      <c r="M1780" s="175">
        <f>NR_to_Cash!D$9</f>
        <v>-177401.26576231886</v>
      </c>
      <c r="N1780" s="175">
        <f>NR_to_Cash!E$9</f>
        <v>-150226.47815209487</v>
      </c>
      <c r="O1780" s="175">
        <f>NR_to_Cash!F$9</f>
        <v>-172910.78815747867</v>
      </c>
      <c r="Q1780" s="1">
        <v>1773</v>
      </c>
      <c r="R1780" s="176">
        <v>-1564.1819138268474</v>
      </c>
      <c r="S1780" s="176">
        <v>263161.42412963184</v>
      </c>
      <c r="T1780" s="176">
        <v>183851.90466350247</v>
      </c>
      <c r="U1780" s="176">
        <v>114111.30963248806</v>
      </c>
      <c r="V1780" s="2"/>
      <c r="W1780" s="176">
        <v>-2823.7021693341667</v>
      </c>
      <c r="X1780" s="176">
        <v>-72193.860245162388</v>
      </c>
      <c r="Y1780" s="176">
        <v>8611.8175107047427</v>
      </c>
      <c r="Z1780" s="176">
        <v>-25856.375515377847</v>
      </c>
      <c r="AA1780" s="2"/>
      <c r="AB1780" s="175">
        <v>-54723.468549817509</v>
      </c>
      <c r="AC1780" s="175">
        <v>-177401.26576231886</v>
      </c>
      <c r="AD1780" s="175">
        <v>-150226.47815209487</v>
      </c>
      <c r="AE1780" s="175">
        <v>-172910.78815747867</v>
      </c>
    </row>
    <row r="1781" spans="1:31">
      <c r="A1781" s="1">
        <v>1774</v>
      </c>
      <c r="B1781" s="176">
        <f>'T Revenue'!B1778-'Year 0'!G$8+'Year 0'!G$122</f>
        <v>-6190.9049056575168</v>
      </c>
      <c r="C1781" s="176">
        <f>'T Revenue'!C1778-'Revenue Requirement'!C$4+'Revenue Requirement'!C$33</f>
        <v>207056.22005437897</v>
      </c>
      <c r="D1781" s="176">
        <f>'T Revenue'!D1778-'Revenue Requirement'!D$4+'Revenue Requirement'!D$33</f>
        <v>181337.16020758776</v>
      </c>
      <c r="E1781" s="176">
        <f>'T Revenue'!E1778-'Revenue Requirement'!E$4+'Revenue Requirement'!E$33</f>
        <v>150185.2821762457</v>
      </c>
      <c r="G1781" s="179" t="e">
        <f ca="1"/>
        <v>#NAME?</v>
      </c>
      <c r="H1781" s="179" t="e">
        <f ca="1"/>
        <v>#NAME?</v>
      </c>
      <c r="I1781" s="179" t="e">
        <f ca="1"/>
        <v>#NAME?</v>
      </c>
      <c r="J1781" s="179" t="e">
        <f ca="1"/>
        <v>#NAME?</v>
      </c>
      <c r="L1781" s="175">
        <f>NR_to_Cash!C$9</f>
        <v>-54723.468549817509</v>
      </c>
      <c r="M1781" s="175">
        <f>NR_to_Cash!D$9</f>
        <v>-177401.26576231886</v>
      </c>
      <c r="N1781" s="175">
        <f>NR_to_Cash!E$9</f>
        <v>-150226.47815209487</v>
      </c>
      <c r="O1781" s="175">
        <f>NR_to_Cash!F$9</f>
        <v>-172910.78815747867</v>
      </c>
      <c r="Q1781" s="1">
        <v>1774</v>
      </c>
      <c r="R1781" s="176">
        <v>-6190.9049056575168</v>
      </c>
      <c r="S1781" s="176">
        <v>207056.22005437897</v>
      </c>
      <c r="T1781" s="176">
        <v>181337.16020758776</v>
      </c>
      <c r="U1781" s="176">
        <v>150185.2821762457</v>
      </c>
      <c r="V1781" s="2"/>
      <c r="W1781" s="176">
        <v>-2823.1541059161536</v>
      </c>
      <c r="X1781" s="176">
        <v>-23891.290519204224</v>
      </c>
      <c r="Y1781" s="176">
        <v>-49540.95014784066</v>
      </c>
      <c r="Z1781" s="176">
        <v>9758.3548556319438</v>
      </c>
      <c r="AA1781" s="2"/>
      <c r="AB1781" s="175">
        <v>-54723.468549817509</v>
      </c>
      <c r="AC1781" s="175">
        <v>-177401.26576231886</v>
      </c>
      <c r="AD1781" s="175">
        <v>-150226.47815209487</v>
      </c>
      <c r="AE1781" s="175">
        <v>-172910.78815747867</v>
      </c>
    </row>
    <row r="1782" spans="1:31">
      <c r="A1782" s="1">
        <v>1775</v>
      </c>
      <c r="B1782" s="176">
        <f>'T Revenue'!B1779-'Year 0'!G$8+'Year 0'!G$122</f>
        <v>-25995.369680218166</v>
      </c>
      <c r="C1782" s="176">
        <f>'T Revenue'!C1779-'Revenue Requirement'!C$4+'Revenue Requirement'!C$33</f>
        <v>199982.3818073594</v>
      </c>
      <c r="D1782" s="176">
        <f>'T Revenue'!D1779-'Revenue Requirement'!D$4+'Revenue Requirement'!D$33</f>
        <v>131143.86084890994</v>
      </c>
      <c r="E1782" s="176">
        <f>'T Revenue'!E1779-'Revenue Requirement'!E$4+'Revenue Requirement'!E$33</f>
        <v>94147.761513860663</v>
      </c>
      <c r="G1782" s="179" t="e">
        <f ca="1"/>
        <v>#NAME?</v>
      </c>
      <c r="H1782" s="179" t="e">
        <f ca="1"/>
        <v>#NAME?</v>
      </c>
      <c r="I1782" s="179" t="e">
        <f ca="1"/>
        <v>#NAME?</v>
      </c>
      <c r="J1782" s="179" t="e">
        <f ca="1"/>
        <v>#NAME?</v>
      </c>
      <c r="L1782" s="175">
        <f>NR_to_Cash!C$9</f>
        <v>-54723.468549817509</v>
      </c>
      <c r="M1782" s="175">
        <f>NR_to_Cash!D$9</f>
        <v>-177401.26576231886</v>
      </c>
      <c r="N1782" s="175">
        <f>NR_to_Cash!E$9</f>
        <v>-150226.47815209487</v>
      </c>
      <c r="O1782" s="175">
        <f>NR_to_Cash!F$9</f>
        <v>-172910.78815747867</v>
      </c>
      <c r="Q1782" s="1">
        <v>1775</v>
      </c>
      <c r="R1782" s="176">
        <v>-25995.369680218166</v>
      </c>
      <c r="S1782" s="176">
        <v>199982.3818073594</v>
      </c>
      <c r="T1782" s="176">
        <v>131143.86084890994</v>
      </c>
      <c r="U1782" s="176">
        <v>94147.761513860663</v>
      </c>
      <c r="V1782" s="2"/>
      <c r="W1782" s="176">
        <v>-3506.9149724994786</v>
      </c>
      <c r="X1782" s="176">
        <v>13141.096074176719</v>
      </c>
      <c r="Y1782" s="176">
        <v>-22386.895110705169</v>
      </c>
      <c r="Z1782" s="176">
        <v>-14998.798492560396</v>
      </c>
      <c r="AA1782" s="2"/>
      <c r="AB1782" s="175">
        <v>-54723.468549817509</v>
      </c>
      <c r="AC1782" s="175">
        <v>-177401.26576231886</v>
      </c>
      <c r="AD1782" s="175">
        <v>-150226.47815209487</v>
      </c>
      <c r="AE1782" s="175">
        <v>-172910.78815747867</v>
      </c>
    </row>
    <row r="1783" spans="1:31">
      <c r="A1783" s="1">
        <v>1776</v>
      </c>
      <c r="B1783" s="176">
        <f>'T Revenue'!B1780-'Year 0'!G$8+'Year 0'!G$122</f>
        <v>-14334.302744014887</v>
      </c>
      <c r="C1783" s="176">
        <f>'T Revenue'!C1780-'Revenue Requirement'!C$4+'Revenue Requirement'!C$33</f>
        <v>264453.43739897525</v>
      </c>
      <c r="D1783" s="176">
        <f>'T Revenue'!D1780-'Revenue Requirement'!D$4+'Revenue Requirement'!D$33</f>
        <v>146073.45919385203</v>
      </c>
      <c r="E1783" s="176">
        <f>'T Revenue'!E1780-'Revenue Requirement'!E$4+'Revenue Requirement'!E$33</f>
        <v>114262.96730142715</v>
      </c>
      <c r="G1783" s="179" t="e">
        <f ca="1"/>
        <v>#NAME?</v>
      </c>
      <c r="H1783" s="179" t="e">
        <f ca="1"/>
        <v>#NAME?</v>
      </c>
      <c r="I1783" s="179" t="e">
        <f ca="1"/>
        <v>#NAME?</v>
      </c>
      <c r="J1783" s="179" t="e">
        <f ca="1"/>
        <v>#NAME?</v>
      </c>
      <c r="L1783" s="175">
        <f>NR_to_Cash!C$9</f>
        <v>-54723.468549817509</v>
      </c>
      <c r="M1783" s="175">
        <f>NR_to_Cash!D$9</f>
        <v>-177401.26576231886</v>
      </c>
      <c r="N1783" s="175">
        <f>NR_to_Cash!E$9</f>
        <v>-150226.47815209487</v>
      </c>
      <c r="O1783" s="175">
        <f>NR_to_Cash!F$9</f>
        <v>-172910.78815747867</v>
      </c>
      <c r="Q1783" s="1">
        <v>1776</v>
      </c>
      <c r="R1783" s="176">
        <v>-14334.302744014887</v>
      </c>
      <c r="S1783" s="176">
        <v>264453.43739897525</v>
      </c>
      <c r="T1783" s="176">
        <v>146073.45919385203</v>
      </c>
      <c r="U1783" s="176">
        <v>114262.96730142715</v>
      </c>
      <c r="V1783" s="2"/>
      <c r="W1783" s="176">
        <v>-8140.9403828756185</v>
      </c>
      <c r="X1783" s="176">
        <v>-27774.894241789822</v>
      </c>
      <c r="Y1783" s="176">
        <v>7056.7502340956125</v>
      </c>
      <c r="Z1783" s="176">
        <v>-16232.875750795938</v>
      </c>
      <c r="AA1783" s="2"/>
      <c r="AB1783" s="175">
        <v>-54723.468549817509</v>
      </c>
      <c r="AC1783" s="175">
        <v>-177401.26576231886</v>
      </c>
      <c r="AD1783" s="175">
        <v>-150226.47815209487</v>
      </c>
      <c r="AE1783" s="175">
        <v>-172910.78815747867</v>
      </c>
    </row>
    <row r="1784" spans="1:31">
      <c r="A1784" s="1">
        <v>1777</v>
      </c>
      <c r="B1784" s="176">
        <f>'T Revenue'!B1781-'Year 0'!G$8+'Year 0'!G$122</f>
        <v>-1856.7138930980582</v>
      </c>
      <c r="C1784" s="176">
        <f>'T Revenue'!C1781-'Revenue Requirement'!C$4+'Revenue Requirement'!C$33</f>
        <v>209398.43392645055</v>
      </c>
      <c r="D1784" s="176">
        <f>'T Revenue'!D1781-'Revenue Requirement'!D$4+'Revenue Requirement'!D$33</f>
        <v>132447.33931826474</v>
      </c>
      <c r="E1784" s="176">
        <f>'T Revenue'!E1781-'Revenue Requirement'!E$4+'Revenue Requirement'!E$33</f>
        <v>54540.762335092761</v>
      </c>
      <c r="G1784" s="179" t="e">
        <f ca="1"/>
        <v>#NAME?</v>
      </c>
      <c r="H1784" s="179" t="e">
        <f ca="1"/>
        <v>#NAME?</v>
      </c>
      <c r="I1784" s="179" t="e">
        <f ca="1"/>
        <v>#NAME?</v>
      </c>
      <c r="J1784" s="179" t="e">
        <f ca="1"/>
        <v>#NAME?</v>
      </c>
      <c r="L1784" s="175">
        <f>NR_to_Cash!C$9</f>
        <v>-54723.468549817509</v>
      </c>
      <c r="M1784" s="175">
        <f>NR_to_Cash!D$9</f>
        <v>-177401.26576231886</v>
      </c>
      <c r="N1784" s="175">
        <f>NR_to_Cash!E$9</f>
        <v>-150226.47815209487</v>
      </c>
      <c r="O1784" s="175">
        <f>NR_to_Cash!F$9</f>
        <v>-172910.78815747867</v>
      </c>
      <c r="Q1784" s="1">
        <v>1777</v>
      </c>
      <c r="R1784" s="176">
        <v>-1856.7138930980582</v>
      </c>
      <c r="S1784" s="176">
        <v>209398.43392645055</v>
      </c>
      <c r="T1784" s="176">
        <v>132447.33931826474</v>
      </c>
      <c r="U1784" s="176">
        <v>54540.762335092761</v>
      </c>
      <c r="V1784" s="2"/>
      <c r="W1784" s="176">
        <v>18056.015388569213</v>
      </c>
      <c r="X1784" s="176">
        <v>-4987.17405810114</v>
      </c>
      <c r="Y1784" s="176">
        <v>-15385.075937807327</v>
      </c>
      <c r="Z1784" s="176">
        <v>20590.464726454578</v>
      </c>
      <c r="AA1784" s="2"/>
      <c r="AB1784" s="175">
        <v>-54723.468549817509</v>
      </c>
      <c r="AC1784" s="175">
        <v>-177401.26576231886</v>
      </c>
      <c r="AD1784" s="175">
        <v>-150226.47815209487</v>
      </c>
      <c r="AE1784" s="175">
        <v>-172910.78815747867</v>
      </c>
    </row>
    <row r="1785" spans="1:31">
      <c r="A1785" s="1">
        <v>1778</v>
      </c>
      <c r="B1785" s="176">
        <f>'T Revenue'!B1782-'Year 0'!G$8+'Year 0'!G$122</f>
        <v>-22965.86614496354</v>
      </c>
      <c r="C1785" s="176">
        <f>'T Revenue'!C1782-'Revenue Requirement'!C$4+'Revenue Requirement'!C$33</f>
        <v>164454.59644492809</v>
      </c>
      <c r="D1785" s="176">
        <f>'T Revenue'!D1782-'Revenue Requirement'!D$4+'Revenue Requirement'!D$33</f>
        <v>100049.36990270671</v>
      </c>
      <c r="E1785" s="176">
        <f>'T Revenue'!E1782-'Revenue Requirement'!E$4+'Revenue Requirement'!E$33</f>
        <v>101828.87601422239</v>
      </c>
      <c r="G1785" s="179" t="e">
        <f ca="1"/>
        <v>#NAME?</v>
      </c>
      <c r="H1785" s="179" t="e">
        <f ca="1"/>
        <v>#NAME?</v>
      </c>
      <c r="I1785" s="179" t="e">
        <f ca="1"/>
        <v>#NAME?</v>
      </c>
      <c r="J1785" s="179" t="e">
        <f ca="1"/>
        <v>#NAME?</v>
      </c>
      <c r="L1785" s="175">
        <f>NR_to_Cash!C$9</f>
        <v>-54723.468549817509</v>
      </c>
      <c r="M1785" s="175">
        <f>NR_to_Cash!D$9</f>
        <v>-177401.26576231886</v>
      </c>
      <c r="N1785" s="175">
        <f>NR_to_Cash!E$9</f>
        <v>-150226.47815209487</v>
      </c>
      <c r="O1785" s="175">
        <f>NR_to_Cash!F$9</f>
        <v>-172910.78815747867</v>
      </c>
      <c r="Q1785" s="1">
        <v>1778</v>
      </c>
      <c r="R1785" s="176">
        <v>-22965.86614496354</v>
      </c>
      <c r="S1785" s="176">
        <v>164454.59644492809</v>
      </c>
      <c r="T1785" s="176">
        <v>100049.36990270671</v>
      </c>
      <c r="U1785" s="176">
        <v>101828.87601422239</v>
      </c>
      <c r="V1785" s="2"/>
      <c r="W1785" s="176">
        <v>-2899.9855475440854</v>
      </c>
      <c r="X1785" s="176">
        <v>-12058.340755410958</v>
      </c>
      <c r="Y1785" s="176">
        <v>-13295.966079615988</v>
      </c>
      <c r="Z1785" s="176">
        <v>-16891.509547275025</v>
      </c>
      <c r="AA1785" s="2"/>
      <c r="AB1785" s="175">
        <v>-54723.468549817509</v>
      </c>
      <c r="AC1785" s="175">
        <v>-177401.26576231886</v>
      </c>
      <c r="AD1785" s="175">
        <v>-150226.47815209487</v>
      </c>
      <c r="AE1785" s="175">
        <v>-172910.78815747867</v>
      </c>
    </row>
    <row r="1786" spans="1:31">
      <c r="A1786" s="1">
        <v>1779</v>
      </c>
      <c r="B1786" s="176">
        <f>'T Revenue'!B1783-'Year 0'!G$8+'Year 0'!G$122</f>
        <v>4934.5916886148043</v>
      </c>
      <c r="C1786" s="176">
        <f>'T Revenue'!C1783-'Revenue Requirement'!C$4+'Revenue Requirement'!C$33</f>
        <v>239239.62255526311</v>
      </c>
      <c r="D1786" s="176">
        <f>'T Revenue'!D1783-'Revenue Requirement'!D$4+'Revenue Requirement'!D$33</f>
        <v>124899.61339277052</v>
      </c>
      <c r="E1786" s="176">
        <f>'T Revenue'!E1783-'Revenue Requirement'!E$4+'Revenue Requirement'!E$33</f>
        <v>136813.63436432369</v>
      </c>
      <c r="G1786" s="179" t="e">
        <f ca="1"/>
        <v>#NAME?</v>
      </c>
      <c r="H1786" s="179" t="e">
        <f ca="1"/>
        <v>#NAME?</v>
      </c>
      <c r="I1786" s="179" t="e">
        <f ca="1"/>
        <v>#NAME?</v>
      </c>
      <c r="J1786" s="179" t="e">
        <f ca="1"/>
        <v>#NAME?</v>
      </c>
      <c r="L1786" s="175">
        <f>NR_to_Cash!C$9</f>
        <v>-54723.468549817509</v>
      </c>
      <c r="M1786" s="175">
        <f>NR_to_Cash!D$9</f>
        <v>-177401.26576231886</v>
      </c>
      <c r="N1786" s="175">
        <f>NR_to_Cash!E$9</f>
        <v>-150226.47815209487</v>
      </c>
      <c r="O1786" s="175">
        <f>NR_to_Cash!F$9</f>
        <v>-172910.78815747867</v>
      </c>
      <c r="Q1786" s="1">
        <v>1779</v>
      </c>
      <c r="R1786" s="176">
        <v>4934.5916886148043</v>
      </c>
      <c r="S1786" s="176">
        <v>239239.62255526311</v>
      </c>
      <c r="T1786" s="176">
        <v>124899.61339277052</v>
      </c>
      <c r="U1786" s="176">
        <v>136813.63436432369</v>
      </c>
      <c r="V1786" s="2"/>
      <c r="W1786" s="176">
        <v>-38070.2277170124</v>
      </c>
      <c r="X1786" s="176">
        <v>-28389.226924603339</v>
      </c>
      <c r="Y1786" s="176">
        <v>-46376.251593097113</v>
      </c>
      <c r="Z1786" s="176">
        <v>4232.4354126276448</v>
      </c>
      <c r="AA1786" s="2"/>
      <c r="AB1786" s="175">
        <v>-54723.468549817509</v>
      </c>
      <c r="AC1786" s="175">
        <v>-177401.26576231886</v>
      </c>
      <c r="AD1786" s="175">
        <v>-150226.47815209487</v>
      </c>
      <c r="AE1786" s="175">
        <v>-172910.78815747867</v>
      </c>
    </row>
    <row r="1787" spans="1:31">
      <c r="A1787" s="1">
        <v>1780</v>
      </c>
      <c r="B1787" s="176">
        <f>'T Revenue'!B1784-'Year 0'!G$8+'Year 0'!G$122</f>
        <v>-36539.367556015262</v>
      </c>
      <c r="C1787" s="176">
        <f>'T Revenue'!C1784-'Revenue Requirement'!C$4+'Revenue Requirement'!C$33</f>
        <v>205891.58108590869</v>
      </c>
      <c r="D1787" s="176">
        <f>'T Revenue'!D1784-'Revenue Requirement'!D$4+'Revenue Requirement'!D$33</f>
        <v>172528.67916367017</v>
      </c>
      <c r="E1787" s="176">
        <f>'T Revenue'!E1784-'Revenue Requirement'!E$4+'Revenue Requirement'!E$33</f>
        <v>107507.93114466546</v>
      </c>
      <c r="G1787" s="179" t="e">
        <f ca="1"/>
        <v>#NAME?</v>
      </c>
      <c r="H1787" s="179" t="e">
        <f ca="1"/>
        <v>#NAME?</v>
      </c>
      <c r="I1787" s="179" t="e">
        <f ca="1"/>
        <v>#NAME?</v>
      </c>
      <c r="J1787" s="179" t="e">
        <f ca="1"/>
        <v>#NAME?</v>
      </c>
      <c r="L1787" s="175">
        <f>NR_to_Cash!C$9</f>
        <v>-54723.468549817509</v>
      </c>
      <c r="M1787" s="175">
        <f>NR_to_Cash!D$9</f>
        <v>-177401.26576231886</v>
      </c>
      <c r="N1787" s="175">
        <f>NR_to_Cash!E$9</f>
        <v>-150226.47815209487</v>
      </c>
      <c r="O1787" s="175">
        <f>NR_to_Cash!F$9</f>
        <v>-172910.78815747867</v>
      </c>
      <c r="Q1787" s="1">
        <v>1780</v>
      </c>
      <c r="R1787" s="176">
        <v>-36539.367556015262</v>
      </c>
      <c r="S1787" s="176">
        <v>205891.58108590869</v>
      </c>
      <c r="T1787" s="176">
        <v>172528.67916367017</v>
      </c>
      <c r="U1787" s="176">
        <v>107507.93114466546</v>
      </c>
      <c r="V1787" s="2"/>
      <c r="W1787" s="176">
        <v>-1554.883209527703</v>
      </c>
      <c r="X1787" s="176">
        <v>-72095.410746074282</v>
      </c>
      <c r="Y1787" s="176">
        <v>-41684.723580055404</v>
      </c>
      <c r="Z1787" s="176">
        <v>-29797.340968256816</v>
      </c>
      <c r="AA1787" s="2"/>
      <c r="AB1787" s="175">
        <v>-54723.468549817509</v>
      </c>
      <c r="AC1787" s="175">
        <v>-177401.26576231886</v>
      </c>
      <c r="AD1787" s="175">
        <v>-150226.47815209487</v>
      </c>
      <c r="AE1787" s="175">
        <v>-172910.78815747867</v>
      </c>
    </row>
    <row r="1788" spans="1:31">
      <c r="A1788" s="1">
        <v>1781</v>
      </c>
      <c r="B1788" s="176">
        <f>'T Revenue'!B1785-'Year 0'!G$8+'Year 0'!G$122</f>
        <v>25592.166377969785</v>
      </c>
      <c r="C1788" s="176">
        <f>'T Revenue'!C1785-'Revenue Requirement'!C$4+'Revenue Requirement'!C$33</f>
        <v>221430.24287131685</v>
      </c>
      <c r="D1788" s="176">
        <f>'T Revenue'!D1785-'Revenue Requirement'!D$4+'Revenue Requirement'!D$33</f>
        <v>182447.89341016952</v>
      </c>
      <c r="E1788" s="176">
        <f>'T Revenue'!E1785-'Revenue Requirement'!E$4+'Revenue Requirement'!E$33</f>
        <v>85445.851542969467</v>
      </c>
      <c r="G1788" s="179" t="e">
        <f ca="1"/>
        <v>#NAME?</v>
      </c>
      <c r="H1788" s="179" t="e">
        <f ca="1"/>
        <v>#NAME?</v>
      </c>
      <c r="I1788" s="179" t="e">
        <f ca="1"/>
        <v>#NAME?</v>
      </c>
      <c r="J1788" s="179" t="e">
        <f ca="1"/>
        <v>#NAME?</v>
      </c>
      <c r="L1788" s="175">
        <f>NR_to_Cash!C$9</f>
        <v>-54723.468549817509</v>
      </c>
      <c r="M1788" s="175">
        <f>NR_to_Cash!D$9</f>
        <v>-177401.26576231886</v>
      </c>
      <c r="N1788" s="175">
        <f>NR_to_Cash!E$9</f>
        <v>-150226.47815209487</v>
      </c>
      <c r="O1788" s="175">
        <f>NR_to_Cash!F$9</f>
        <v>-172910.78815747867</v>
      </c>
      <c r="Q1788" s="1">
        <v>1781</v>
      </c>
      <c r="R1788" s="176">
        <v>25592.166377969785</v>
      </c>
      <c r="S1788" s="176">
        <v>221430.24287131685</v>
      </c>
      <c r="T1788" s="176">
        <v>182447.89341016952</v>
      </c>
      <c r="U1788" s="176">
        <v>85445.851542969467</v>
      </c>
      <c r="V1788" s="2"/>
      <c r="W1788" s="176">
        <v>-23128.293814952252</v>
      </c>
      <c r="X1788" s="176">
        <v>4217.9467249270529</v>
      </c>
      <c r="Y1788" s="176">
        <v>3308.6672916102689</v>
      </c>
      <c r="Z1788" s="176">
        <v>-31554.853133971104</v>
      </c>
      <c r="AA1788" s="2"/>
      <c r="AB1788" s="175">
        <v>-54723.468549817509</v>
      </c>
      <c r="AC1788" s="175">
        <v>-177401.26576231886</v>
      </c>
      <c r="AD1788" s="175">
        <v>-150226.47815209487</v>
      </c>
      <c r="AE1788" s="175">
        <v>-172910.78815747867</v>
      </c>
    </row>
    <row r="1789" spans="1:31">
      <c r="A1789" s="1">
        <v>1782</v>
      </c>
      <c r="B1789" s="176">
        <f>'T Revenue'!B1786-'Year 0'!G$8+'Year 0'!G$122</f>
        <v>11703.753930165665</v>
      </c>
      <c r="C1789" s="176">
        <f>'T Revenue'!C1786-'Revenue Requirement'!C$4+'Revenue Requirement'!C$33</f>
        <v>250100.51286539459</v>
      </c>
      <c r="D1789" s="176">
        <f>'T Revenue'!D1786-'Revenue Requirement'!D$4+'Revenue Requirement'!D$33</f>
        <v>152137.07908137236</v>
      </c>
      <c r="E1789" s="176">
        <f>'T Revenue'!E1786-'Revenue Requirement'!E$4+'Revenue Requirement'!E$33</f>
        <v>117424.68856918742</v>
      </c>
      <c r="G1789" s="179" t="e">
        <f ca="1"/>
        <v>#NAME?</v>
      </c>
      <c r="H1789" s="179" t="e">
        <f ca="1"/>
        <v>#NAME?</v>
      </c>
      <c r="I1789" s="179" t="e">
        <f ca="1"/>
        <v>#NAME?</v>
      </c>
      <c r="J1789" s="179" t="e">
        <f ca="1"/>
        <v>#NAME?</v>
      </c>
      <c r="L1789" s="175">
        <f>NR_to_Cash!C$9</f>
        <v>-54723.468549817509</v>
      </c>
      <c r="M1789" s="175">
        <f>NR_to_Cash!D$9</f>
        <v>-177401.26576231886</v>
      </c>
      <c r="N1789" s="175">
        <f>NR_to_Cash!E$9</f>
        <v>-150226.47815209487</v>
      </c>
      <c r="O1789" s="175">
        <f>NR_to_Cash!F$9</f>
        <v>-172910.78815747867</v>
      </c>
      <c r="Q1789" s="1">
        <v>1782</v>
      </c>
      <c r="R1789" s="176">
        <v>11703.753930165665</v>
      </c>
      <c r="S1789" s="176">
        <v>250100.51286539459</v>
      </c>
      <c r="T1789" s="176">
        <v>152137.07908137236</v>
      </c>
      <c r="U1789" s="176">
        <v>117424.68856918742</v>
      </c>
      <c r="V1789" s="2"/>
      <c r="W1789" s="176">
        <v>3270.2614217536757</v>
      </c>
      <c r="X1789" s="176">
        <v>2127.32662752131</v>
      </c>
      <c r="Y1789" s="176">
        <v>-4495.4889985988848</v>
      </c>
      <c r="Z1789" s="176">
        <v>-44737.491028565681</v>
      </c>
      <c r="AA1789" s="2"/>
      <c r="AB1789" s="175">
        <v>-54723.468549817509</v>
      </c>
      <c r="AC1789" s="175">
        <v>-177401.26576231886</v>
      </c>
      <c r="AD1789" s="175">
        <v>-150226.47815209487</v>
      </c>
      <c r="AE1789" s="175">
        <v>-172910.78815747867</v>
      </c>
    </row>
    <row r="1790" spans="1:31">
      <c r="A1790" s="1">
        <v>1783</v>
      </c>
      <c r="B1790" s="176">
        <f>'T Revenue'!B1787-'Year 0'!G$8+'Year 0'!G$122</f>
        <v>6389.6618637540378</v>
      </c>
      <c r="C1790" s="176">
        <f>'T Revenue'!C1787-'Revenue Requirement'!C$4+'Revenue Requirement'!C$33</f>
        <v>214753.35766928387</v>
      </c>
      <c r="D1790" s="176">
        <f>'T Revenue'!D1787-'Revenue Requirement'!D$4+'Revenue Requirement'!D$33</f>
        <v>167774.7076892124</v>
      </c>
      <c r="E1790" s="176">
        <f>'T Revenue'!E1787-'Revenue Requirement'!E$4+'Revenue Requirement'!E$33</f>
        <v>128107.08870955673</v>
      </c>
      <c r="G1790" s="179" t="e">
        <f ca="1"/>
        <v>#NAME?</v>
      </c>
      <c r="H1790" s="179" t="e">
        <f ca="1"/>
        <v>#NAME?</v>
      </c>
      <c r="I1790" s="179" t="e">
        <f ca="1"/>
        <v>#NAME?</v>
      </c>
      <c r="J1790" s="179" t="e">
        <f ca="1"/>
        <v>#NAME?</v>
      </c>
      <c r="L1790" s="175">
        <f>NR_to_Cash!C$9</f>
        <v>-54723.468549817509</v>
      </c>
      <c r="M1790" s="175">
        <f>NR_to_Cash!D$9</f>
        <v>-177401.26576231886</v>
      </c>
      <c r="N1790" s="175">
        <f>NR_to_Cash!E$9</f>
        <v>-150226.47815209487</v>
      </c>
      <c r="O1790" s="175">
        <f>NR_to_Cash!F$9</f>
        <v>-172910.78815747867</v>
      </c>
      <c r="Q1790" s="1">
        <v>1783</v>
      </c>
      <c r="R1790" s="176">
        <v>6389.6618637540378</v>
      </c>
      <c r="S1790" s="176">
        <v>214753.35766928387</v>
      </c>
      <c r="T1790" s="176">
        <v>167774.7076892124</v>
      </c>
      <c r="U1790" s="176">
        <v>128107.08870955673</v>
      </c>
      <c r="V1790" s="2"/>
      <c r="W1790" s="176">
        <v>-25318.964031225187</v>
      </c>
      <c r="X1790" s="176">
        <v>-15769.795089865336</v>
      </c>
      <c r="Y1790" s="176">
        <v>-21763.329419016605</v>
      </c>
      <c r="Z1790" s="176">
        <v>-33251.732569257962</v>
      </c>
      <c r="AA1790" s="2"/>
      <c r="AB1790" s="175">
        <v>-54723.468549817509</v>
      </c>
      <c r="AC1790" s="175">
        <v>-177401.26576231886</v>
      </c>
      <c r="AD1790" s="175">
        <v>-150226.47815209487</v>
      </c>
      <c r="AE1790" s="175">
        <v>-172910.78815747867</v>
      </c>
    </row>
    <row r="1791" spans="1:31">
      <c r="A1791" s="1">
        <v>1784</v>
      </c>
      <c r="B1791" s="176">
        <f>'T Revenue'!B1788-'Year 0'!G$8+'Year 0'!G$122</f>
        <v>9961.4692541379482</v>
      </c>
      <c r="C1791" s="176">
        <f>'T Revenue'!C1788-'Revenue Requirement'!C$4+'Revenue Requirement'!C$33</f>
        <v>279338.63231015764</v>
      </c>
      <c r="D1791" s="176">
        <f>'T Revenue'!D1788-'Revenue Requirement'!D$4+'Revenue Requirement'!D$33</f>
        <v>222252.45400364697</v>
      </c>
      <c r="E1791" s="176">
        <f>'T Revenue'!E1788-'Revenue Requirement'!E$4+'Revenue Requirement'!E$33</f>
        <v>152024.15238317265</v>
      </c>
      <c r="G1791" s="179" t="e">
        <f ca="1"/>
        <v>#NAME?</v>
      </c>
      <c r="H1791" s="179" t="e">
        <f ca="1"/>
        <v>#NAME?</v>
      </c>
      <c r="I1791" s="179" t="e">
        <f ca="1"/>
        <v>#NAME?</v>
      </c>
      <c r="J1791" s="179" t="e">
        <f ca="1"/>
        <v>#NAME?</v>
      </c>
      <c r="L1791" s="175">
        <f>NR_to_Cash!C$9</f>
        <v>-54723.468549817509</v>
      </c>
      <c r="M1791" s="175">
        <f>NR_to_Cash!D$9</f>
        <v>-177401.26576231886</v>
      </c>
      <c r="N1791" s="175">
        <f>NR_to_Cash!E$9</f>
        <v>-150226.47815209487</v>
      </c>
      <c r="O1791" s="175">
        <f>NR_to_Cash!F$9</f>
        <v>-172910.78815747867</v>
      </c>
      <c r="Q1791" s="1">
        <v>1784</v>
      </c>
      <c r="R1791" s="176">
        <v>9961.4692541379482</v>
      </c>
      <c r="S1791" s="176">
        <v>279338.63231015764</v>
      </c>
      <c r="T1791" s="176">
        <v>222252.45400364697</v>
      </c>
      <c r="U1791" s="176">
        <v>152024.15238317265</v>
      </c>
      <c r="V1791" s="2"/>
      <c r="W1791" s="176">
        <v>15221.655644395621</v>
      </c>
      <c r="X1791" s="176">
        <v>-51428.098193274811</v>
      </c>
      <c r="Y1791" s="176">
        <v>-47095.59766257531</v>
      </c>
      <c r="Z1791" s="176">
        <v>-1728.8848335188814</v>
      </c>
      <c r="AA1791" s="2"/>
      <c r="AB1791" s="175">
        <v>-54723.468549817509</v>
      </c>
      <c r="AC1791" s="175">
        <v>-177401.26576231886</v>
      </c>
      <c r="AD1791" s="175">
        <v>-150226.47815209487</v>
      </c>
      <c r="AE1791" s="175">
        <v>-172910.78815747867</v>
      </c>
    </row>
    <row r="1792" spans="1:31">
      <c r="A1792" s="1">
        <v>1785</v>
      </c>
      <c r="B1792" s="176">
        <f>'T Revenue'!B1789-'Year 0'!G$8+'Year 0'!G$122</f>
        <v>19416.165353054414</v>
      </c>
      <c r="C1792" s="176">
        <f>'T Revenue'!C1789-'Revenue Requirement'!C$4+'Revenue Requirement'!C$33</f>
        <v>198874.48285011691</v>
      </c>
      <c r="D1792" s="176">
        <f>'T Revenue'!D1789-'Revenue Requirement'!D$4+'Revenue Requirement'!D$33</f>
        <v>141742.38559181732</v>
      </c>
      <c r="E1792" s="176">
        <f>'T Revenue'!E1789-'Revenue Requirement'!E$4+'Revenue Requirement'!E$33</f>
        <v>79666.105763582047</v>
      </c>
      <c r="G1792" s="179" t="e">
        <f ca="1"/>
        <v>#NAME?</v>
      </c>
      <c r="H1792" s="179" t="e">
        <f ca="1"/>
        <v>#NAME?</v>
      </c>
      <c r="I1792" s="179" t="e">
        <f ca="1"/>
        <v>#NAME?</v>
      </c>
      <c r="J1792" s="179" t="e">
        <f ca="1"/>
        <v>#NAME?</v>
      </c>
      <c r="L1792" s="175">
        <f>NR_to_Cash!C$9</f>
        <v>-54723.468549817509</v>
      </c>
      <c r="M1792" s="175">
        <f>NR_to_Cash!D$9</f>
        <v>-177401.26576231886</v>
      </c>
      <c r="N1792" s="175">
        <f>NR_to_Cash!E$9</f>
        <v>-150226.47815209487</v>
      </c>
      <c r="O1792" s="175">
        <f>NR_to_Cash!F$9</f>
        <v>-172910.78815747867</v>
      </c>
      <c r="Q1792" s="1">
        <v>1785</v>
      </c>
      <c r="R1792" s="176">
        <v>19416.165353054414</v>
      </c>
      <c r="S1792" s="176">
        <v>198874.48285011691</v>
      </c>
      <c r="T1792" s="176">
        <v>141742.38559181732</v>
      </c>
      <c r="U1792" s="176">
        <v>79666.105763582047</v>
      </c>
      <c r="V1792" s="2"/>
      <c r="W1792" s="176">
        <v>-9455.7967995086219</v>
      </c>
      <c r="X1792" s="176">
        <v>-12371.810983921634</v>
      </c>
      <c r="Y1792" s="176">
        <v>-41687.033076141728</v>
      </c>
      <c r="Z1792" s="176">
        <v>-36464.977795823477</v>
      </c>
      <c r="AA1792" s="2"/>
      <c r="AB1792" s="175">
        <v>-54723.468549817509</v>
      </c>
      <c r="AC1792" s="175">
        <v>-177401.26576231886</v>
      </c>
      <c r="AD1792" s="175">
        <v>-150226.47815209487</v>
      </c>
      <c r="AE1792" s="175">
        <v>-172910.78815747867</v>
      </c>
    </row>
    <row r="1793" spans="1:31">
      <c r="A1793" s="1">
        <v>1786</v>
      </c>
      <c r="B1793" s="176">
        <f>'T Revenue'!B1790-'Year 0'!G$8+'Year 0'!G$122</f>
        <v>1224.6983248130418</v>
      </c>
      <c r="C1793" s="176">
        <f>'T Revenue'!C1790-'Revenue Requirement'!C$4+'Revenue Requirement'!C$33</f>
        <v>205838.01311271987</v>
      </c>
      <c r="D1793" s="176">
        <f>'T Revenue'!D1790-'Revenue Requirement'!D$4+'Revenue Requirement'!D$33</f>
        <v>142291.60513998172</v>
      </c>
      <c r="E1793" s="176">
        <f>'T Revenue'!E1790-'Revenue Requirement'!E$4+'Revenue Requirement'!E$33</f>
        <v>101069.63471532753</v>
      </c>
      <c r="G1793" s="179" t="e">
        <f ca="1"/>
        <v>#NAME?</v>
      </c>
      <c r="H1793" s="179" t="e">
        <f ca="1"/>
        <v>#NAME?</v>
      </c>
      <c r="I1793" s="179" t="e">
        <f ca="1"/>
        <v>#NAME?</v>
      </c>
      <c r="J1793" s="179" t="e">
        <f ca="1"/>
        <v>#NAME?</v>
      </c>
      <c r="L1793" s="175">
        <f>NR_to_Cash!C$9</f>
        <v>-54723.468549817509</v>
      </c>
      <c r="M1793" s="175">
        <f>NR_to_Cash!D$9</f>
        <v>-177401.26576231886</v>
      </c>
      <c r="N1793" s="175">
        <f>NR_to_Cash!E$9</f>
        <v>-150226.47815209487</v>
      </c>
      <c r="O1793" s="175">
        <f>NR_to_Cash!F$9</f>
        <v>-172910.78815747867</v>
      </c>
      <c r="Q1793" s="1">
        <v>1786</v>
      </c>
      <c r="R1793" s="176">
        <v>1224.6983248130418</v>
      </c>
      <c r="S1793" s="176">
        <v>205838.01311271987</v>
      </c>
      <c r="T1793" s="176">
        <v>142291.60513998172</v>
      </c>
      <c r="U1793" s="176">
        <v>101069.63471532753</v>
      </c>
      <c r="V1793" s="2"/>
      <c r="W1793" s="176">
        <v>-27953.602515011444</v>
      </c>
      <c r="X1793" s="176">
        <v>963.04743054020219</v>
      </c>
      <c r="Y1793" s="176">
        <v>-3198.3307622128632</v>
      </c>
      <c r="Z1793" s="176">
        <v>-17194.854391343426</v>
      </c>
      <c r="AA1793" s="2"/>
      <c r="AB1793" s="175">
        <v>-54723.468549817509</v>
      </c>
      <c r="AC1793" s="175">
        <v>-177401.26576231886</v>
      </c>
      <c r="AD1793" s="175">
        <v>-150226.47815209487</v>
      </c>
      <c r="AE1793" s="175">
        <v>-172910.78815747867</v>
      </c>
    </row>
    <row r="1794" spans="1:31">
      <c r="A1794" s="1">
        <v>1787</v>
      </c>
      <c r="B1794" s="176">
        <f>'T Revenue'!B1791-'Year 0'!G$8+'Year 0'!G$122</f>
        <v>-7008.2229851039592</v>
      </c>
      <c r="C1794" s="176">
        <f>'T Revenue'!C1791-'Revenue Requirement'!C$4+'Revenue Requirement'!C$33</f>
        <v>253713.18014137959</v>
      </c>
      <c r="D1794" s="176">
        <f>'T Revenue'!D1791-'Revenue Requirement'!D$4+'Revenue Requirement'!D$33</f>
        <v>174841.22113506403</v>
      </c>
      <c r="E1794" s="176">
        <f>'T Revenue'!E1791-'Revenue Requirement'!E$4+'Revenue Requirement'!E$33</f>
        <v>77583.893294559559</v>
      </c>
      <c r="G1794" s="179" t="e">
        <f ca="1"/>
        <v>#NAME?</v>
      </c>
      <c r="H1794" s="179" t="e">
        <f ca="1"/>
        <v>#NAME?</v>
      </c>
      <c r="I1794" s="179" t="e">
        <f ca="1"/>
        <v>#NAME?</v>
      </c>
      <c r="J1794" s="179" t="e">
        <f ca="1"/>
        <v>#NAME?</v>
      </c>
      <c r="L1794" s="175">
        <f>NR_to_Cash!C$9</f>
        <v>-54723.468549817509</v>
      </c>
      <c r="M1794" s="175">
        <f>NR_to_Cash!D$9</f>
        <v>-177401.26576231886</v>
      </c>
      <c r="N1794" s="175">
        <f>NR_to_Cash!E$9</f>
        <v>-150226.47815209487</v>
      </c>
      <c r="O1794" s="175">
        <f>NR_to_Cash!F$9</f>
        <v>-172910.78815747867</v>
      </c>
      <c r="Q1794" s="1">
        <v>1787</v>
      </c>
      <c r="R1794" s="176">
        <v>-7008.2229851039592</v>
      </c>
      <c r="S1794" s="176">
        <v>253713.18014137959</v>
      </c>
      <c r="T1794" s="176">
        <v>174841.22113506403</v>
      </c>
      <c r="U1794" s="176">
        <v>77583.893294559559</v>
      </c>
      <c r="V1794" s="2"/>
      <c r="W1794" s="176">
        <v>-54627.041531814379</v>
      </c>
      <c r="X1794" s="176">
        <v>-25945.510985063389</v>
      </c>
      <c r="Y1794" s="176">
        <v>10312.551377839642</v>
      </c>
      <c r="Z1794" s="176">
        <v>-14428.297529227566</v>
      </c>
      <c r="AA1794" s="2"/>
      <c r="AB1794" s="175">
        <v>-54723.468549817509</v>
      </c>
      <c r="AC1794" s="175">
        <v>-177401.26576231886</v>
      </c>
      <c r="AD1794" s="175">
        <v>-150226.47815209487</v>
      </c>
      <c r="AE1794" s="175">
        <v>-172910.78815747867</v>
      </c>
    </row>
    <row r="1795" spans="1:31">
      <c r="A1795" s="1">
        <v>1788</v>
      </c>
      <c r="B1795" s="176">
        <f>'T Revenue'!B1792-'Year 0'!G$8+'Year 0'!G$122</f>
        <v>-6931.2474605021998</v>
      </c>
      <c r="C1795" s="176">
        <f>'T Revenue'!C1792-'Revenue Requirement'!C$4+'Revenue Requirement'!C$33</f>
        <v>242614.08428276703</v>
      </c>
      <c r="D1795" s="176">
        <f>'T Revenue'!D1792-'Revenue Requirement'!D$4+'Revenue Requirement'!D$33</f>
        <v>158473.08721346734</v>
      </c>
      <c r="E1795" s="176">
        <f>'T Revenue'!E1792-'Revenue Requirement'!E$4+'Revenue Requirement'!E$33</f>
        <v>95736.231064449297</v>
      </c>
      <c r="G1795" s="179" t="e">
        <f ca="1"/>
        <v>#NAME?</v>
      </c>
      <c r="H1795" s="179" t="e">
        <f ca="1"/>
        <v>#NAME?</v>
      </c>
      <c r="I1795" s="179" t="e">
        <f ca="1"/>
        <v>#NAME?</v>
      </c>
      <c r="J1795" s="179" t="e">
        <f ca="1"/>
        <v>#NAME?</v>
      </c>
      <c r="L1795" s="175">
        <f>NR_to_Cash!C$9</f>
        <v>-54723.468549817509</v>
      </c>
      <c r="M1795" s="175">
        <f>NR_to_Cash!D$9</f>
        <v>-177401.26576231886</v>
      </c>
      <c r="N1795" s="175">
        <f>NR_to_Cash!E$9</f>
        <v>-150226.47815209487</v>
      </c>
      <c r="O1795" s="175">
        <f>NR_to_Cash!F$9</f>
        <v>-172910.78815747867</v>
      </c>
      <c r="Q1795" s="1">
        <v>1788</v>
      </c>
      <c r="R1795" s="176">
        <v>-6931.2474605021998</v>
      </c>
      <c r="S1795" s="176">
        <v>242614.08428276703</v>
      </c>
      <c r="T1795" s="176">
        <v>158473.08721346734</v>
      </c>
      <c r="U1795" s="176">
        <v>95736.231064449297</v>
      </c>
      <c r="V1795" s="2"/>
      <c r="W1795" s="176">
        <v>3144.4697510811966</v>
      </c>
      <c r="X1795" s="176">
        <v>-19216.612123154104</v>
      </c>
      <c r="Y1795" s="176">
        <v>-25485.16076495708</v>
      </c>
      <c r="Z1795" s="176">
        <v>19054.069053472718</v>
      </c>
      <c r="AA1795" s="2"/>
      <c r="AB1795" s="175">
        <v>-54723.468549817509</v>
      </c>
      <c r="AC1795" s="175">
        <v>-177401.26576231886</v>
      </c>
      <c r="AD1795" s="175">
        <v>-150226.47815209487</v>
      </c>
      <c r="AE1795" s="175">
        <v>-172910.78815747867</v>
      </c>
    </row>
    <row r="1796" spans="1:31">
      <c r="A1796" s="1">
        <v>1789</v>
      </c>
      <c r="B1796" s="176">
        <f>'T Revenue'!B1793-'Year 0'!G$8+'Year 0'!G$122</f>
        <v>17745.999278380536</v>
      </c>
      <c r="C1796" s="176">
        <f>'T Revenue'!C1793-'Revenue Requirement'!C$4+'Revenue Requirement'!C$33</f>
        <v>269234.58601905801</v>
      </c>
      <c r="D1796" s="176">
        <f>'T Revenue'!D1793-'Revenue Requirement'!D$4+'Revenue Requirement'!D$33</f>
        <v>131827.96879057423</v>
      </c>
      <c r="E1796" s="176">
        <f>'T Revenue'!E1793-'Revenue Requirement'!E$4+'Revenue Requirement'!E$33</f>
        <v>169252.94217896345</v>
      </c>
      <c r="G1796" s="179" t="e">
        <f ca="1"/>
        <v>#NAME?</v>
      </c>
      <c r="H1796" s="179" t="e">
        <f ca="1"/>
        <v>#NAME?</v>
      </c>
      <c r="I1796" s="179" t="e">
        <f ca="1"/>
        <v>#NAME?</v>
      </c>
      <c r="J1796" s="179" t="e">
        <f ca="1"/>
        <v>#NAME?</v>
      </c>
      <c r="L1796" s="175">
        <f>NR_to_Cash!C$9</f>
        <v>-54723.468549817509</v>
      </c>
      <c r="M1796" s="175">
        <f>NR_to_Cash!D$9</f>
        <v>-177401.26576231886</v>
      </c>
      <c r="N1796" s="175">
        <f>NR_to_Cash!E$9</f>
        <v>-150226.47815209487</v>
      </c>
      <c r="O1796" s="175">
        <f>NR_to_Cash!F$9</f>
        <v>-172910.78815747867</v>
      </c>
      <c r="Q1796" s="1">
        <v>1789</v>
      </c>
      <c r="R1796" s="176">
        <v>17745.999278380536</v>
      </c>
      <c r="S1796" s="176">
        <v>269234.58601905801</v>
      </c>
      <c r="T1796" s="176">
        <v>131827.96879057423</v>
      </c>
      <c r="U1796" s="176">
        <v>169252.94217896345</v>
      </c>
      <c r="V1796" s="2"/>
      <c r="W1796" s="176">
        <v>-23613.934577485197</v>
      </c>
      <c r="X1796" s="176">
        <v>-13570.887175757904</v>
      </c>
      <c r="Y1796" s="176">
        <v>-5650.5618107859045</v>
      </c>
      <c r="Z1796" s="176">
        <v>-16483.199730880093</v>
      </c>
      <c r="AA1796" s="2"/>
      <c r="AB1796" s="175">
        <v>-54723.468549817509</v>
      </c>
      <c r="AC1796" s="175">
        <v>-177401.26576231886</v>
      </c>
      <c r="AD1796" s="175">
        <v>-150226.47815209487</v>
      </c>
      <c r="AE1796" s="175">
        <v>-172910.78815747867</v>
      </c>
    </row>
    <row r="1797" spans="1:31">
      <c r="A1797" s="1">
        <v>1790</v>
      </c>
      <c r="B1797" s="176">
        <f>'T Revenue'!B1794-'Year 0'!G$8+'Year 0'!G$122</f>
        <v>-9790.4289332048502</v>
      </c>
      <c r="C1797" s="176">
        <f>'T Revenue'!C1794-'Revenue Requirement'!C$4+'Revenue Requirement'!C$33</f>
        <v>246267.60386877391</v>
      </c>
      <c r="D1797" s="176">
        <f>'T Revenue'!D1794-'Revenue Requirement'!D$4+'Revenue Requirement'!D$33</f>
        <v>160798.77117699455</v>
      </c>
      <c r="E1797" s="176">
        <f>'T Revenue'!E1794-'Revenue Requirement'!E$4+'Revenue Requirement'!E$33</f>
        <v>138076.73457121826</v>
      </c>
      <c r="G1797" s="179" t="e">
        <f ca="1"/>
        <v>#NAME?</v>
      </c>
      <c r="H1797" s="179" t="e">
        <f ca="1"/>
        <v>#NAME?</v>
      </c>
      <c r="I1797" s="179" t="e">
        <f ca="1"/>
        <v>#NAME?</v>
      </c>
      <c r="J1797" s="179" t="e">
        <f ca="1"/>
        <v>#NAME?</v>
      </c>
      <c r="L1797" s="175">
        <f>NR_to_Cash!C$9</f>
        <v>-54723.468549817509</v>
      </c>
      <c r="M1797" s="175">
        <f>NR_to_Cash!D$9</f>
        <v>-177401.26576231886</v>
      </c>
      <c r="N1797" s="175">
        <f>NR_to_Cash!E$9</f>
        <v>-150226.47815209487</v>
      </c>
      <c r="O1797" s="175">
        <f>NR_to_Cash!F$9</f>
        <v>-172910.78815747867</v>
      </c>
      <c r="Q1797" s="1">
        <v>1790</v>
      </c>
      <c r="R1797" s="176">
        <v>-9790.4289332048502</v>
      </c>
      <c r="S1797" s="176">
        <v>246267.60386877391</v>
      </c>
      <c r="T1797" s="176">
        <v>160798.77117699455</v>
      </c>
      <c r="U1797" s="176">
        <v>138076.73457121826</v>
      </c>
      <c r="V1797" s="2"/>
      <c r="W1797" s="176">
        <v>-15094.709910467849</v>
      </c>
      <c r="X1797" s="176">
        <v>-57122.165669706417</v>
      </c>
      <c r="Y1797" s="176">
        <v>-23645.502155512571</v>
      </c>
      <c r="Z1797" s="176">
        <v>-17403.839546940988</v>
      </c>
      <c r="AA1797" s="2"/>
      <c r="AB1797" s="175">
        <v>-54723.468549817509</v>
      </c>
      <c r="AC1797" s="175">
        <v>-177401.26576231886</v>
      </c>
      <c r="AD1797" s="175">
        <v>-150226.47815209487</v>
      </c>
      <c r="AE1797" s="175">
        <v>-172910.78815747867</v>
      </c>
    </row>
    <row r="1798" spans="1:31">
      <c r="A1798" s="1">
        <v>1791</v>
      </c>
      <c r="B1798" s="176">
        <f>'T Revenue'!B1795-'Year 0'!G$8+'Year 0'!G$122</f>
        <v>-1366.1374327184167</v>
      </c>
      <c r="C1798" s="176">
        <f>'T Revenue'!C1795-'Revenue Requirement'!C$4+'Revenue Requirement'!C$33</f>
        <v>215776.89706610818</v>
      </c>
      <c r="D1798" s="176">
        <f>'T Revenue'!D1795-'Revenue Requirement'!D$4+'Revenue Requirement'!D$33</f>
        <v>121442.94774119579</v>
      </c>
      <c r="E1798" s="176">
        <f>'T Revenue'!E1795-'Revenue Requirement'!E$4+'Revenue Requirement'!E$33</f>
        <v>93317.191235857317</v>
      </c>
      <c r="G1798" s="179" t="e">
        <f ca="1"/>
        <v>#NAME?</v>
      </c>
      <c r="H1798" s="179" t="e">
        <f ca="1"/>
        <v>#NAME?</v>
      </c>
      <c r="I1798" s="179" t="e">
        <f ca="1"/>
        <v>#NAME?</v>
      </c>
      <c r="J1798" s="179" t="e">
        <f ca="1"/>
        <v>#NAME?</v>
      </c>
      <c r="L1798" s="175">
        <f>NR_to_Cash!C$9</f>
        <v>-54723.468549817509</v>
      </c>
      <c r="M1798" s="175">
        <f>NR_to_Cash!D$9</f>
        <v>-177401.26576231886</v>
      </c>
      <c r="N1798" s="175">
        <f>NR_to_Cash!E$9</f>
        <v>-150226.47815209487</v>
      </c>
      <c r="O1798" s="175">
        <f>NR_to_Cash!F$9</f>
        <v>-172910.78815747867</v>
      </c>
      <c r="Q1798" s="1">
        <v>1791</v>
      </c>
      <c r="R1798" s="176">
        <v>-1366.1374327184167</v>
      </c>
      <c r="S1798" s="176">
        <v>215776.89706610818</v>
      </c>
      <c r="T1798" s="176">
        <v>121442.94774119579</v>
      </c>
      <c r="U1798" s="176">
        <v>93317.191235857317</v>
      </c>
      <c r="V1798" s="2"/>
      <c r="W1798" s="176">
        <v>10168.801397708477</v>
      </c>
      <c r="X1798" s="176">
        <v>-31047.015917028068</v>
      </c>
      <c r="Y1798" s="176">
        <v>2830.2423668815754</v>
      </c>
      <c r="Z1798" s="176">
        <v>-4895.5761811588891</v>
      </c>
      <c r="AA1798" s="2"/>
      <c r="AB1798" s="175">
        <v>-54723.468549817509</v>
      </c>
      <c r="AC1798" s="175">
        <v>-177401.26576231886</v>
      </c>
      <c r="AD1798" s="175">
        <v>-150226.47815209487</v>
      </c>
      <c r="AE1798" s="175">
        <v>-172910.78815747867</v>
      </c>
    </row>
    <row r="1799" spans="1:31">
      <c r="A1799" s="1">
        <v>1792</v>
      </c>
      <c r="B1799" s="176">
        <f>'T Revenue'!B1796-'Year 0'!G$8+'Year 0'!G$122</f>
        <v>19988.293117107125</v>
      </c>
      <c r="C1799" s="176">
        <f>'T Revenue'!C1796-'Revenue Requirement'!C$4+'Revenue Requirement'!C$33</f>
        <v>245956.8853182178</v>
      </c>
      <c r="D1799" s="176">
        <f>'T Revenue'!D1796-'Revenue Requirement'!D$4+'Revenue Requirement'!D$33</f>
        <v>186009.35557959066</v>
      </c>
      <c r="E1799" s="176">
        <f>'T Revenue'!E1796-'Revenue Requirement'!E$4+'Revenue Requirement'!E$33</f>
        <v>171267.11510362057</v>
      </c>
      <c r="G1799" s="179" t="e">
        <f ca="1"/>
        <v>#NAME?</v>
      </c>
      <c r="H1799" s="179" t="e">
        <f ca="1"/>
        <v>#NAME?</v>
      </c>
      <c r="I1799" s="179" t="e">
        <f ca="1"/>
        <v>#NAME?</v>
      </c>
      <c r="J1799" s="179" t="e">
        <f ca="1"/>
        <v>#NAME?</v>
      </c>
      <c r="L1799" s="175">
        <f>NR_to_Cash!C$9</f>
        <v>-54723.468549817509</v>
      </c>
      <c r="M1799" s="175">
        <f>NR_to_Cash!D$9</f>
        <v>-177401.26576231886</v>
      </c>
      <c r="N1799" s="175">
        <f>NR_to_Cash!E$9</f>
        <v>-150226.47815209487</v>
      </c>
      <c r="O1799" s="175">
        <f>NR_to_Cash!F$9</f>
        <v>-172910.78815747867</v>
      </c>
      <c r="Q1799" s="1">
        <v>1792</v>
      </c>
      <c r="R1799" s="176">
        <v>19988.293117107125</v>
      </c>
      <c r="S1799" s="176">
        <v>245956.8853182178</v>
      </c>
      <c r="T1799" s="176">
        <v>186009.35557959066</v>
      </c>
      <c r="U1799" s="176">
        <v>171267.11510362057</v>
      </c>
      <c r="V1799" s="2"/>
      <c r="W1799" s="176">
        <v>15689.469205403118</v>
      </c>
      <c r="X1799" s="176">
        <v>-36011.848545421613</v>
      </c>
      <c r="Y1799" s="176">
        <v>-28273.085616674041</v>
      </c>
      <c r="Z1799" s="176">
        <v>-6131.5089558674954</v>
      </c>
      <c r="AA1799" s="2"/>
      <c r="AB1799" s="175">
        <v>-54723.468549817509</v>
      </c>
      <c r="AC1799" s="175">
        <v>-177401.26576231886</v>
      </c>
      <c r="AD1799" s="175">
        <v>-150226.47815209487</v>
      </c>
      <c r="AE1799" s="175">
        <v>-172910.78815747867</v>
      </c>
    </row>
    <row r="1800" spans="1:31">
      <c r="A1800" s="1">
        <v>1793</v>
      </c>
      <c r="B1800" s="176">
        <f>'T Revenue'!B1797-'Year 0'!G$8+'Year 0'!G$122</f>
        <v>-15728.969167554518</v>
      </c>
      <c r="C1800" s="176">
        <f>'T Revenue'!C1797-'Revenue Requirement'!C$4+'Revenue Requirement'!C$33</f>
        <v>194130.59365741326</v>
      </c>
      <c r="D1800" s="176">
        <f>'T Revenue'!D1797-'Revenue Requirement'!D$4+'Revenue Requirement'!D$33</f>
        <v>151767.51437494857</v>
      </c>
      <c r="E1800" s="176">
        <f>'T Revenue'!E1797-'Revenue Requirement'!E$4+'Revenue Requirement'!E$33</f>
        <v>120090.79885054519</v>
      </c>
      <c r="G1800" s="179" t="e">
        <f ca="1"/>
        <v>#NAME?</v>
      </c>
      <c r="H1800" s="179" t="e">
        <f ca="1"/>
        <v>#NAME?</v>
      </c>
      <c r="I1800" s="179" t="e">
        <f ca="1"/>
        <v>#NAME?</v>
      </c>
      <c r="J1800" s="179" t="e">
        <f ca="1"/>
        <v>#NAME?</v>
      </c>
      <c r="L1800" s="175">
        <f>NR_to_Cash!C$9</f>
        <v>-54723.468549817509</v>
      </c>
      <c r="M1800" s="175">
        <f>NR_to_Cash!D$9</f>
        <v>-177401.26576231886</v>
      </c>
      <c r="N1800" s="175">
        <f>NR_to_Cash!E$9</f>
        <v>-150226.47815209487</v>
      </c>
      <c r="O1800" s="175">
        <f>NR_to_Cash!F$9</f>
        <v>-172910.78815747867</v>
      </c>
      <c r="Q1800" s="1">
        <v>1793</v>
      </c>
      <c r="R1800" s="176">
        <v>-15728.969167554518</v>
      </c>
      <c r="S1800" s="176">
        <v>194130.59365741326</v>
      </c>
      <c r="T1800" s="176">
        <v>151767.51437494857</v>
      </c>
      <c r="U1800" s="176">
        <v>120090.79885054519</v>
      </c>
      <c r="V1800" s="2"/>
      <c r="W1800" s="176">
        <v>-5761.6296923850896</v>
      </c>
      <c r="X1800" s="176">
        <v>7637.7603400459047</v>
      </c>
      <c r="Y1800" s="176">
        <v>8817.0039518931881</v>
      </c>
      <c r="Z1800" s="176">
        <v>-36012.257748259697</v>
      </c>
      <c r="AA1800" s="2"/>
      <c r="AB1800" s="175">
        <v>-54723.468549817509</v>
      </c>
      <c r="AC1800" s="175">
        <v>-177401.26576231886</v>
      </c>
      <c r="AD1800" s="175">
        <v>-150226.47815209487</v>
      </c>
      <c r="AE1800" s="175">
        <v>-172910.78815747867</v>
      </c>
    </row>
    <row r="1801" spans="1:31">
      <c r="A1801" s="1">
        <v>1794</v>
      </c>
      <c r="B1801" s="176">
        <f>'T Revenue'!B1798-'Year 0'!G$8+'Year 0'!G$122</f>
        <v>2185.9721463895403</v>
      </c>
      <c r="C1801" s="176">
        <f>'T Revenue'!C1798-'Revenue Requirement'!C$4+'Revenue Requirement'!C$33</f>
        <v>261494.8302884053</v>
      </c>
      <c r="D1801" s="176">
        <f>'T Revenue'!D1798-'Revenue Requirement'!D$4+'Revenue Requirement'!D$33</f>
        <v>179010.85234800074</v>
      </c>
      <c r="E1801" s="176">
        <f>'T Revenue'!E1798-'Revenue Requirement'!E$4+'Revenue Requirement'!E$33</f>
        <v>90938.283816959942</v>
      </c>
      <c r="G1801" s="179" t="e">
        <f ca="1"/>
        <v>#NAME?</v>
      </c>
      <c r="H1801" s="179" t="e">
        <f ca="1"/>
        <v>#NAME?</v>
      </c>
      <c r="I1801" s="179" t="e">
        <f ca="1"/>
        <v>#NAME?</v>
      </c>
      <c r="J1801" s="179" t="e">
        <f ca="1"/>
        <v>#NAME?</v>
      </c>
      <c r="L1801" s="175">
        <f>NR_to_Cash!C$9</f>
        <v>-54723.468549817509</v>
      </c>
      <c r="M1801" s="175">
        <f>NR_to_Cash!D$9</f>
        <v>-177401.26576231886</v>
      </c>
      <c r="N1801" s="175">
        <f>NR_to_Cash!E$9</f>
        <v>-150226.47815209487</v>
      </c>
      <c r="O1801" s="175">
        <f>NR_to_Cash!F$9</f>
        <v>-172910.78815747867</v>
      </c>
      <c r="Q1801" s="1">
        <v>1794</v>
      </c>
      <c r="R1801" s="176">
        <v>2185.9721463895403</v>
      </c>
      <c r="S1801" s="176">
        <v>261494.8302884053</v>
      </c>
      <c r="T1801" s="176">
        <v>179010.85234800074</v>
      </c>
      <c r="U1801" s="176">
        <v>90938.283816959942</v>
      </c>
      <c r="V1801" s="2"/>
      <c r="W1801" s="176">
        <v>-30978.93175500934</v>
      </c>
      <c r="X1801" s="176">
        <v>1835.5430133163463</v>
      </c>
      <c r="Y1801" s="176">
        <v>-15577.313118766062</v>
      </c>
      <c r="Z1801" s="176">
        <v>-12380.529451958602</v>
      </c>
      <c r="AA1801" s="2"/>
      <c r="AB1801" s="175">
        <v>-54723.468549817509</v>
      </c>
      <c r="AC1801" s="175">
        <v>-177401.26576231886</v>
      </c>
      <c r="AD1801" s="175">
        <v>-150226.47815209487</v>
      </c>
      <c r="AE1801" s="175">
        <v>-172910.78815747867</v>
      </c>
    </row>
    <row r="1802" spans="1:31">
      <c r="A1802" s="1">
        <v>1795</v>
      </c>
      <c r="B1802" s="176">
        <f>'T Revenue'!B1799-'Year 0'!G$8+'Year 0'!G$122</f>
        <v>5168.5829692019615</v>
      </c>
      <c r="C1802" s="176">
        <f>'T Revenue'!C1799-'Revenue Requirement'!C$4+'Revenue Requirement'!C$33</f>
        <v>207973.30164190615</v>
      </c>
      <c r="D1802" s="176">
        <f>'T Revenue'!D1799-'Revenue Requirement'!D$4+'Revenue Requirement'!D$33</f>
        <v>144720.38345125155</v>
      </c>
      <c r="E1802" s="176">
        <f>'T Revenue'!E1799-'Revenue Requirement'!E$4+'Revenue Requirement'!E$33</f>
        <v>142481.07788856467</v>
      </c>
      <c r="G1802" s="179" t="e">
        <f ca="1"/>
        <v>#NAME?</v>
      </c>
      <c r="H1802" s="179" t="e">
        <f ca="1"/>
        <v>#NAME?</v>
      </c>
      <c r="I1802" s="179" t="e">
        <f ca="1"/>
        <v>#NAME?</v>
      </c>
      <c r="J1802" s="179" t="e">
        <f ca="1"/>
        <v>#NAME?</v>
      </c>
      <c r="L1802" s="175">
        <f>NR_to_Cash!C$9</f>
        <v>-54723.468549817509</v>
      </c>
      <c r="M1802" s="175">
        <f>NR_to_Cash!D$9</f>
        <v>-177401.26576231886</v>
      </c>
      <c r="N1802" s="175">
        <f>NR_to_Cash!E$9</f>
        <v>-150226.47815209487</v>
      </c>
      <c r="O1802" s="175">
        <f>NR_to_Cash!F$9</f>
        <v>-172910.78815747867</v>
      </c>
      <c r="Q1802" s="1">
        <v>1795</v>
      </c>
      <c r="R1802" s="176">
        <v>5168.5829692019615</v>
      </c>
      <c r="S1802" s="176">
        <v>207973.30164190615</v>
      </c>
      <c r="T1802" s="176">
        <v>144720.38345125155</v>
      </c>
      <c r="U1802" s="176">
        <v>142481.07788856467</v>
      </c>
      <c r="V1802" s="2"/>
      <c r="W1802" s="176">
        <v>6314.5534986967687</v>
      </c>
      <c r="X1802" s="176">
        <v>20973.678060975857</v>
      </c>
      <c r="Y1802" s="176">
        <v>810.56764753907919</v>
      </c>
      <c r="Z1802" s="176">
        <v>-29548.087434037821</v>
      </c>
      <c r="AA1802" s="2"/>
      <c r="AB1802" s="175">
        <v>-54723.468549817509</v>
      </c>
      <c r="AC1802" s="175">
        <v>-177401.26576231886</v>
      </c>
      <c r="AD1802" s="175">
        <v>-150226.47815209487</v>
      </c>
      <c r="AE1802" s="175">
        <v>-172910.78815747867</v>
      </c>
    </row>
    <row r="1803" spans="1:31">
      <c r="A1803" s="1">
        <v>1796</v>
      </c>
      <c r="B1803" s="176">
        <f>'T Revenue'!B1800-'Year 0'!G$8+'Year 0'!G$122</f>
        <v>3287.8500941847451</v>
      </c>
      <c r="C1803" s="176">
        <f>'T Revenue'!C1800-'Revenue Requirement'!C$4+'Revenue Requirement'!C$33</f>
        <v>243839.35662571597</v>
      </c>
      <c r="D1803" s="176">
        <f>'T Revenue'!D1800-'Revenue Requirement'!D$4+'Revenue Requirement'!D$33</f>
        <v>161088.59266737453</v>
      </c>
      <c r="E1803" s="176">
        <f>'T Revenue'!E1800-'Revenue Requirement'!E$4+'Revenue Requirement'!E$33</f>
        <v>132794.00354466587</v>
      </c>
      <c r="G1803" s="179" t="e">
        <f ca="1"/>
        <v>#NAME?</v>
      </c>
      <c r="H1803" s="179" t="e">
        <f ca="1"/>
        <v>#NAME?</v>
      </c>
      <c r="I1803" s="179" t="e">
        <f ca="1"/>
        <v>#NAME?</v>
      </c>
      <c r="J1803" s="179" t="e">
        <f ca="1"/>
        <v>#NAME?</v>
      </c>
      <c r="L1803" s="175">
        <f>NR_to_Cash!C$9</f>
        <v>-54723.468549817509</v>
      </c>
      <c r="M1803" s="175">
        <f>NR_to_Cash!D$9</f>
        <v>-177401.26576231886</v>
      </c>
      <c r="N1803" s="175">
        <f>NR_to_Cash!E$9</f>
        <v>-150226.47815209487</v>
      </c>
      <c r="O1803" s="175">
        <f>NR_to_Cash!F$9</f>
        <v>-172910.78815747867</v>
      </c>
      <c r="Q1803" s="1">
        <v>1796</v>
      </c>
      <c r="R1803" s="176">
        <v>3287.8500941847451</v>
      </c>
      <c r="S1803" s="176">
        <v>243839.35662571597</v>
      </c>
      <c r="T1803" s="176">
        <v>161088.59266737453</v>
      </c>
      <c r="U1803" s="176">
        <v>132794.00354466587</v>
      </c>
      <c r="V1803" s="2"/>
      <c r="W1803" s="176">
        <v>-36390.72528646118</v>
      </c>
      <c r="X1803" s="176">
        <v>-47508.024875069037</v>
      </c>
      <c r="Y1803" s="176">
        <v>-10377.549150419189</v>
      </c>
      <c r="Z1803" s="176">
        <v>-9581.4648794059176</v>
      </c>
      <c r="AA1803" s="2"/>
      <c r="AB1803" s="175">
        <v>-54723.468549817509</v>
      </c>
      <c r="AC1803" s="175">
        <v>-177401.26576231886</v>
      </c>
      <c r="AD1803" s="175">
        <v>-150226.47815209487</v>
      </c>
      <c r="AE1803" s="175">
        <v>-172910.78815747867</v>
      </c>
    </row>
    <row r="1804" spans="1:31">
      <c r="A1804" s="1">
        <v>1797</v>
      </c>
      <c r="B1804" s="176">
        <f>'T Revenue'!B1801-'Year 0'!G$8+'Year 0'!G$122</f>
        <v>259.79205872956663</v>
      </c>
      <c r="C1804" s="176">
        <f>'T Revenue'!C1801-'Revenue Requirement'!C$4+'Revenue Requirement'!C$33</f>
        <v>232139.68610367179</v>
      </c>
      <c r="D1804" s="176">
        <f>'T Revenue'!D1801-'Revenue Requirement'!D$4+'Revenue Requirement'!D$33</f>
        <v>118351.12639038591</v>
      </c>
      <c r="E1804" s="176">
        <f>'T Revenue'!E1801-'Revenue Requirement'!E$4+'Revenue Requirement'!E$33</f>
        <v>56490.367030906025</v>
      </c>
      <c r="G1804" s="179" t="e">
        <f ca="1"/>
        <v>#NAME?</v>
      </c>
      <c r="H1804" s="179" t="e">
        <f ca="1"/>
        <v>#NAME?</v>
      </c>
      <c r="I1804" s="179" t="e">
        <f ca="1"/>
        <v>#NAME?</v>
      </c>
      <c r="J1804" s="179" t="e">
        <f ca="1"/>
        <v>#NAME?</v>
      </c>
      <c r="L1804" s="175">
        <f>NR_to_Cash!C$9</f>
        <v>-54723.468549817509</v>
      </c>
      <c r="M1804" s="175">
        <f>NR_to_Cash!D$9</f>
        <v>-177401.26576231886</v>
      </c>
      <c r="N1804" s="175">
        <f>NR_to_Cash!E$9</f>
        <v>-150226.47815209487</v>
      </c>
      <c r="O1804" s="175">
        <f>NR_to_Cash!F$9</f>
        <v>-172910.78815747867</v>
      </c>
      <c r="Q1804" s="1">
        <v>1797</v>
      </c>
      <c r="R1804" s="176">
        <v>259.79205872956663</v>
      </c>
      <c r="S1804" s="176">
        <v>232139.68610367179</v>
      </c>
      <c r="T1804" s="176">
        <v>118351.12639038591</v>
      </c>
      <c r="U1804" s="176">
        <v>56490.367030906025</v>
      </c>
      <c r="V1804" s="2"/>
      <c r="W1804" s="176">
        <v>-21328.04994465271</v>
      </c>
      <c r="X1804" s="176">
        <v>-27958.676495695952</v>
      </c>
      <c r="Y1804" s="176">
        <v>-22653.237779802876</v>
      </c>
      <c r="Z1804" s="176">
        <v>10794.506208867533</v>
      </c>
      <c r="AA1804" s="2"/>
      <c r="AB1804" s="175">
        <v>-54723.468549817509</v>
      </c>
      <c r="AC1804" s="175">
        <v>-177401.26576231886</v>
      </c>
      <c r="AD1804" s="175">
        <v>-150226.47815209487</v>
      </c>
      <c r="AE1804" s="175">
        <v>-172910.78815747867</v>
      </c>
    </row>
    <row r="1805" spans="1:31">
      <c r="A1805" s="1">
        <v>1798</v>
      </c>
      <c r="B1805" s="176">
        <f>'T Revenue'!B1802-'Year 0'!G$8+'Year 0'!G$122</f>
        <v>-10556.824647915782</v>
      </c>
      <c r="C1805" s="176">
        <f>'T Revenue'!C1802-'Revenue Requirement'!C$4+'Revenue Requirement'!C$33</f>
        <v>246073.18982399767</v>
      </c>
      <c r="D1805" s="176">
        <f>'T Revenue'!D1802-'Revenue Requirement'!D$4+'Revenue Requirement'!D$33</f>
        <v>183449.32765726908</v>
      </c>
      <c r="E1805" s="176">
        <f>'T Revenue'!E1802-'Revenue Requirement'!E$4+'Revenue Requirement'!E$33</f>
        <v>98678.066723259166</v>
      </c>
      <c r="G1805" s="179" t="e">
        <f ca="1"/>
        <v>#NAME?</v>
      </c>
      <c r="H1805" s="179" t="e">
        <f ca="1"/>
        <v>#NAME?</v>
      </c>
      <c r="I1805" s="179" t="e">
        <f ca="1"/>
        <v>#NAME?</v>
      </c>
      <c r="J1805" s="179" t="e">
        <f ca="1"/>
        <v>#NAME?</v>
      </c>
      <c r="L1805" s="175">
        <f>NR_to_Cash!C$9</f>
        <v>-54723.468549817509</v>
      </c>
      <c r="M1805" s="175">
        <f>NR_to_Cash!D$9</f>
        <v>-177401.26576231886</v>
      </c>
      <c r="N1805" s="175">
        <f>NR_to_Cash!E$9</f>
        <v>-150226.47815209487</v>
      </c>
      <c r="O1805" s="175">
        <f>NR_to_Cash!F$9</f>
        <v>-172910.78815747867</v>
      </c>
      <c r="Q1805" s="1">
        <v>1798</v>
      </c>
      <c r="R1805" s="176">
        <v>-10556.824647915782</v>
      </c>
      <c r="S1805" s="176">
        <v>246073.18982399767</v>
      </c>
      <c r="T1805" s="176">
        <v>183449.32765726908</v>
      </c>
      <c r="U1805" s="176">
        <v>98678.066723259166</v>
      </c>
      <c r="V1805" s="2"/>
      <c r="W1805" s="176">
        <v>-55257.376210650313</v>
      </c>
      <c r="X1805" s="176">
        <v>-11797.624283801299</v>
      </c>
      <c r="Y1805" s="176">
        <v>-29052.631967135472</v>
      </c>
      <c r="Z1805" s="176">
        <v>14796.003683449235</v>
      </c>
      <c r="AA1805" s="2"/>
      <c r="AB1805" s="175">
        <v>-54723.468549817509</v>
      </c>
      <c r="AC1805" s="175">
        <v>-177401.26576231886</v>
      </c>
      <c r="AD1805" s="175">
        <v>-150226.47815209487</v>
      </c>
      <c r="AE1805" s="175">
        <v>-172910.78815747867</v>
      </c>
    </row>
    <row r="1806" spans="1:31">
      <c r="A1806" s="1">
        <v>1799</v>
      </c>
      <c r="B1806" s="176">
        <f>'T Revenue'!B1803-'Year 0'!G$8+'Year 0'!G$122</f>
        <v>-12279.251022396609</v>
      </c>
      <c r="C1806" s="176">
        <f>'T Revenue'!C1803-'Revenue Requirement'!C$4+'Revenue Requirement'!C$33</f>
        <v>244748.46877822909</v>
      </c>
      <c r="D1806" s="176">
        <f>'T Revenue'!D1803-'Revenue Requirement'!D$4+'Revenue Requirement'!D$33</f>
        <v>157551.41896025627</v>
      </c>
      <c r="E1806" s="176">
        <f>'T Revenue'!E1803-'Revenue Requirement'!E$4+'Revenue Requirement'!E$33</f>
        <v>146378.37754310807</v>
      </c>
      <c r="G1806" s="179" t="e">
        <f ca="1"/>
        <v>#NAME?</v>
      </c>
      <c r="H1806" s="179" t="e">
        <f ca="1"/>
        <v>#NAME?</v>
      </c>
      <c r="I1806" s="179" t="e">
        <f ca="1"/>
        <v>#NAME?</v>
      </c>
      <c r="J1806" s="179" t="e">
        <f ca="1"/>
        <v>#NAME?</v>
      </c>
      <c r="L1806" s="175">
        <f>NR_to_Cash!C$9</f>
        <v>-54723.468549817509</v>
      </c>
      <c r="M1806" s="175">
        <f>NR_to_Cash!D$9</f>
        <v>-177401.26576231886</v>
      </c>
      <c r="N1806" s="175">
        <f>NR_to_Cash!E$9</f>
        <v>-150226.47815209487</v>
      </c>
      <c r="O1806" s="175">
        <f>NR_to_Cash!F$9</f>
        <v>-172910.78815747867</v>
      </c>
      <c r="Q1806" s="1">
        <v>1799</v>
      </c>
      <c r="R1806" s="176">
        <v>-12279.251022396609</v>
      </c>
      <c r="S1806" s="176">
        <v>244748.46877822909</v>
      </c>
      <c r="T1806" s="176">
        <v>157551.41896025627</v>
      </c>
      <c r="U1806" s="176">
        <v>146378.37754310807</v>
      </c>
      <c r="V1806" s="2"/>
      <c r="W1806" s="176">
        <v>-7925.5398830324411</v>
      </c>
      <c r="X1806" s="176">
        <v>3025.9367821698543</v>
      </c>
      <c r="Y1806" s="176">
        <v>-16427.838323863456</v>
      </c>
      <c r="Z1806" s="176">
        <v>14271.73083746084</v>
      </c>
      <c r="AA1806" s="2"/>
      <c r="AB1806" s="175">
        <v>-54723.468549817509</v>
      </c>
      <c r="AC1806" s="175">
        <v>-177401.26576231886</v>
      </c>
      <c r="AD1806" s="175">
        <v>-150226.47815209487</v>
      </c>
      <c r="AE1806" s="175">
        <v>-172910.78815747867</v>
      </c>
    </row>
    <row r="1807" spans="1:31">
      <c r="A1807" s="1">
        <v>1800</v>
      </c>
      <c r="B1807" s="176">
        <f>'T Revenue'!B1804-'Year 0'!G$8+'Year 0'!G$122</f>
        <v>-1359.1912266220897</v>
      </c>
      <c r="C1807" s="176">
        <f>'T Revenue'!C1804-'Revenue Requirement'!C$4+'Revenue Requirement'!C$33</f>
        <v>210075.53116455488</v>
      </c>
      <c r="D1807" s="176">
        <f>'T Revenue'!D1804-'Revenue Requirement'!D$4+'Revenue Requirement'!D$33</f>
        <v>168798.09584735148</v>
      </c>
      <c r="E1807" s="176">
        <f>'T Revenue'!E1804-'Revenue Requirement'!E$4+'Revenue Requirement'!E$33</f>
        <v>47365.101501567522</v>
      </c>
      <c r="G1807" s="179" t="e">
        <f ca="1"/>
        <v>#NAME?</v>
      </c>
      <c r="H1807" s="179" t="e">
        <f ca="1"/>
        <v>#NAME?</v>
      </c>
      <c r="I1807" s="179" t="e">
        <f ca="1"/>
        <v>#NAME?</v>
      </c>
      <c r="J1807" s="179" t="e">
        <f ca="1"/>
        <v>#NAME?</v>
      </c>
      <c r="L1807" s="175">
        <f>NR_to_Cash!C$9</f>
        <v>-54723.468549817509</v>
      </c>
      <c r="M1807" s="175">
        <f>NR_to_Cash!D$9</f>
        <v>-177401.26576231886</v>
      </c>
      <c r="N1807" s="175">
        <f>NR_to_Cash!E$9</f>
        <v>-150226.47815209487</v>
      </c>
      <c r="O1807" s="175">
        <f>NR_to_Cash!F$9</f>
        <v>-172910.78815747867</v>
      </c>
      <c r="Q1807" s="1">
        <v>1800</v>
      </c>
      <c r="R1807" s="176">
        <v>-1359.1912266220897</v>
      </c>
      <c r="S1807" s="176">
        <v>210075.53116455488</v>
      </c>
      <c r="T1807" s="176">
        <v>168798.09584735148</v>
      </c>
      <c r="U1807" s="176">
        <v>47365.101501567522</v>
      </c>
      <c r="V1807" s="2"/>
      <c r="W1807" s="176">
        <v>-23588.537391792517</v>
      </c>
      <c r="X1807" s="176">
        <v>-20110.915926888585</v>
      </c>
      <c r="Y1807" s="176">
        <v>6455.0380577028263</v>
      </c>
      <c r="Z1807" s="176">
        <v>-24117.197923006956</v>
      </c>
      <c r="AA1807" s="2"/>
      <c r="AB1807" s="175">
        <v>-54723.468549817509</v>
      </c>
      <c r="AC1807" s="175">
        <v>-177401.26576231886</v>
      </c>
      <c r="AD1807" s="175">
        <v>-150226.47815209487</v>
      </c>
      <c r="AE1807" s="175">
        <v>-172910.78815747867</v>
      </c>
    </row>
    <row r="1808" spans="1:31">
      <c r="A1808" s="1">
        <v>1801</v>
      </c>
      <c r="B1808" s="176">
        <f>'T Revenue'!B1805-'Year 0'!G$8+'Year 0'!G$122</f>
        <v>9566.3772439567838</v>
      </c>
      <c r="C1808" s="176">
        <f>'T Revenue'!C1805-'Revenue Requirement'!C$4+'Revenue Requirement'!C$33</f>
        <v>185089.51727315644</v>
      </c>
      <c r="D1808" s="176">
        <f>'T Revenue'!D1805-'Revenue Requirement'!D$4+'Revenue Requirement'!D$33</f>
        <v>132626.00802020612</v>
      </c>
      <c r="E1808" s="176">
        <f>'T Revenue'!E1805-'Revenue Requirement'!E$4+'Revenue Requirement'!E$33</f>
        <v>129534.82498254441</v>
      </c>
      <c r="G1808" s="179" t="e">
        <f ca="1"/>
        <v>#NAME?</v>
      </c>
      <c r="H1808" s="179" t="e">
        <f ca="1"/>
        <v>#NAME?</v>
      </c>
      <c r="I1808" s="179" t="e">
        <f ca="1"/>
        <v>#NAME?</v>
      </c>
      <c r="J1808" s="179" t="e">
        <f ca="1"/>
        <v>#NAME?</v>
      </c>
      <c r="L1808" s="175">
        <f>NR_to_Cash!C$9</f>
        <v>-54723.468549817509</v>
      </c>
      <c r="M1808" s="175">
        <f>NR_to_Cash!D$9</f>
        <v>-177401.26576231886</v>
      </c>
      <c r="N1808" s="175">
        <f>NR_to_Cash!E$9</f>
        <v>-150226.47815209487</v>
      </c>
      <c r="O1808" s="175">
        <f>NR_to_Cash!F$9</f>
        <v>-172910.78815747867</v>
      </c>
      <c r="Q1808" s="1">
        <v>1801</v>
      </c>
      <c r="R1808" s="176">
        <v>9566.3772439567838</v>
      </c>
      <c r="S1808" s="176">
        <v>185089.51727315644</v>
      </c>
      <c r="T1808" s="176">
        <v>132626.00802020612</v>
      </c>
      <c r="U1808" s="176">
        <v>129534.82498254441</v>
      </c>
      <c r="V1808" s="2"/>
      <c r="W1808" s="176">
        <v>4800.8131806283491</v>
      </c>
      <c r="X1808" s="176">
        <v>-56312.615550299874</v>
      </c>
      <c r="Y1808" s="176">
        <v>-2595.5530107906088</v>
      </c>
      <c r="Z1808" s="176">
        <v>-5441.7782494791318</v>
      </c>
      <c r="AA1808" s="2"/>
      <c r="AB1808" s="175">
        <v>-54723.468549817509</v>
      </c>
      <c r="AC1808" s="175">
        <v>-177401.26576231886</v>
      </c>
      <c r="AD1808" s="175">
        <v>-150226.47815209487</v>
      </c>
      <c r="AE1808" s="175">
        <v>-172910.78815747867</v>
      </c>
    </row>
    <row r="1809" spans="1:31">
      <c r="A1809" s="1">
        <v>1802</v>
      </c>
      <c r="B1809" s="176">
        <f>'T Revenue'!B1806-'Year 0'!G$8+'Year 0'!G$122</f>
        <v>6747.1118924687617</v>
      </c>
      <c r="C1809" s="176">
        <f>'T Revenue'!C1806-'Revenue Requirement'!C$4+'Revenue Requirement'!C$33</f>
        <v>230839.26785456343</v>
      </c>
      <c r="D1809" s="176">
        <f>'T Revenue'!D1806-'Revenue Requirement'!D$4+'Revenue Requirement'!D$33</f>
        <v>140328.23125331826</v>
      </c>
      <c r="E1809" s="176">
        <f>'T Revenue'!E1806-'Revenue Requirement'!E$4+'Revenue Requirement'!E$33</f>
        <v>84909.295765563147</v>
      </c>
      <c r="G1809" s="179" t="e">
        <f ca="1"/>
        <v>#NAME?</v>
      </c>
      <c r="H1809" s="179" t="e">
        <f ca="1"/>
        <v>#NAME?</v>
      </c>
      <c r="I1809" s="179" t="e">
        <f ca="1"/>
        <v>#NAME?</v>
      </c>
      <c r="J1809" s="179" t="e">
        <f ca="1"/>
        <v>#NAME?</v>
      </c>
      <c r="L1809" s="175">
        <f>NR_to_Cash!C$9</f>
        <v>-54723.468549817509</v>
      </c>
      <c r="M1809" s="175">
        <f>NR_to_Cash!D$9</f>
        <v>-177401.26576231886</v>
      </c>
      <c r="N1809" s="175">
        <f>NR_to_Cash!E$9</f>
        <v>-150226.47815209487</v>
      </c>
      <c r="O1809" s="175">
        <f>NR_to_Cash!F$9</f>
        <v>-172910.78815747867</v>
      </c>
      <c r="Q1809" s="1">
        <v>1802</v>
      </c>
      <c r="R1809" s="176">
        <v>6747.1118924687617</v>
      </c>
      <c r="S1809" s="176">
        <v>230839.26785456343</v>
      </c>
      <c r="T1809" s="176">
        <v>140328.23125331826</v>
      </c>
      <c r="U1809" s="176">
        <v>84909.295765563147</v>
      </c>
      <c r="V1809" s="2"/>
      <c r="W1809" s="176">
        <v>14138.925490137073</v>
      </c>
      <c r="X1809" s="176">
        <v>15953.181359048467</v>
      </c>
      <c r="Y1809" s="176">
        <v>-9341.582225646358</v>
      </c>
      <c r="Z1809" s="176">
        <v>4374.3256937270053</v>
      </c>
      <c r="AA1809" s="2"/>
      <c r="AB1809" s="175">
        <v>-54723.468549817509</v>
      </c>
      <c r="AC1809" s="175">
        <v>-177401.26576231886</v>
      </c>
      <c r="AD1809" s="175">
        <v>-150226.47815209487</v>
      </c>
      <c r="AE1809" s="175">
        <v>-172910.78815747867</v>
      </c>
    </row>
    <row r="1810" spans="1:31">
      <c r="A1810" s="1">
        <v>1803</v>
      </c>
      <c r="B1810" s="176">
        <f>'T Revenue'!B1807-'Year 0'!G$8+'Year 0'!G$122</f>
        <v>9544.5011980603449</v>
      </c>
      <c r="C1810" s="176">
        <f>'T Revenue'!C1807-'Revenue Requirement'!C$4+'Revenue Requirement'!C$33</f>
        <v>270060.28091002931</v>
      </c>
      <c r="D1810" s="176">
        <f>'T Revenue'!D1807-'Revenue Requirement'!D$4+'Revenue Requirement'!D$33</f>
        <v>180321.51846162206</v>
      </c>
      <c r="E1810" s="176">
        <f>'T Revenue'!E1807-'Revenue Requirement'!E$4+'Revenue Requirement'!E$33</f>
        <v>160011.26289502834</v>
      </c>
      <c r="G1810" s="179" t="e">
        <f ca="1"/>
        <v>#NAME?</v>
      </c>
      <c r="H1810" s="179" t="e">
        <f ca="1"/>
        <v>#NAME?</v>
      </c>
      <c r="I1810" s="179" t="e">
        <f ca="1"/>
        <v>#NAME?</v>
      </c>
      <c r="J1810" s="179" t="e">
        <f ca="1"/>
        <v>#NAME?</v>
      </c>
      <c r="L1810" s="175">
        <f>NR_to_Cash!C$9</f>
        <v>-54723.468549817509</v>
      </c>
      <c r="M1810" s="175">
        <f>NR_to_Cash!D$9</f>
        <v>-177401.26576231886</v>
      </c>
      <c r="N1810" s="175">
        <f>NR_to_Cash!E$9</f>
        <v>-150226.47815209487</v>
      </c>
      <c r="O1810" s="175">
        <f>NR_to_Cash!F$9</f>
        <v>-172910.78815747867</v>
      </c>
      <c r="Q1810" s="1">
        <v>1803</v>
      </c>
      <c r="R1810" s="176">
        <v>9544.5011980603449</v>
      </c>
      <c r="S1810" s="176">
        <v>270060.28091002931</v>
      </c>
      <c r="T1810" s="176">
        <v>180321.51846162206</v>
      </c>
      <c r="U1810" s="176">
        <v>160011.26289502834</v>
      </c>
      <c r="V1810" s="2"/>
      <c r="W1810" s="176">
        <v>-35202.161220543319</v>
      </c>
      <c r="X1810" s="176">
        <v>-14206.365766256116</v>
      </c>
      <c r="Y1810" s="176">
        <v>-3716.7963490032125</v>
      </c>
      <c r="Z1810" s="176">
        <v>-31031.709097055951</v>
      </c>
      <c r="AA1810" s="2"/>
      <c r="AB1810" s="175">
        <v>-54723.468549817509</v>
      </c>
      <c r="AC1810" s="175">
        <v>-177401.26576231886</v>
      </c>
      <c r="AD1810" s="175">
        <v>-150226.47815209487</v>
      </c>
      <c r="AE1810" s="175">
        <v>-172910.78815747867</v>
      </c>
    </row>
    <row r="1811" spans="1:31">
      <c r="A1811" s="1">
        <v>1804</v>
      </c>
      <c r="B1811" s="176">
        <f>'T Revenue'!B1808-'Year 0'!G$8+'Year 0'!G$122</f>
        <v>5078.8628280954435</v>
      </c>
      <c r="C1811" s="176">
        <f>'T Revenue'!C1808-'Revenue Requirement'!C$4+'Revenue Requirement'!C$33</f>
        <v>213193.4542120134</v>
      </c>
      <c r="D1811" s="176">
        <f>'T Revenue'!D1808-'Revenue Requirement'!D$4+'Revenue Requirement'!D$33</f>
        <v>144926.99251785991</v>
      </c>
      <c r="E1811" s="176">
        <f>'T Revenue'!E1808-'Revenue Requirement'!E$4+'Revenue Requirement'!E$33</f>
        <v>109998.40290558455</v>
      </c>
      <c r="G1811" s="179" t="e">
        <f ca="1"/>
        <v>#NAME?</v>
      </c>
      <c r="H1811" s="179" t="e">
        <f ca="1"/>
        <v>#NAME?</v>
      </c>
      <c r="I1811" s="179" t="e">
        <f ca="1"/>
        <v>#NAME?</v>
      </c>
      <c r="J1811" s="179" t="e">
        <f ca="1"/>
        <v>#NAME?</v>
      </c>
      <c r="L1811" s="175">
        <f>NR_to_Cash!C$9</f>
        <v>-54723.468549817509</v>
      </c>
      <c r="M1811" s="175">
        <f>NR_to_Cash!D$9</f>
        <v>-177401.26576231886</v>
      </c>
      <c r="N1811" s="175">
        <f>NR_to_Cash!E$9</f>
        <v>-150226.47815209487</v>
      </c>
      <c r="O1811" s="175">
        <f>NR_to_Cash!F$9</f>
        <v>-172910.78815747867</v>
      </c>
      <c r="Q1811" s="1">
        <v>1804</v>
      </c>
      <c r="R1811" s="176">
        <v>5078.8628280954435</v>
      </c>
      <c r="S1811" s="176">
        <v>213193.4542120134</v>
      </c>
      <c r="T1811" s="176">
        <v>144926.99251785991</v>
      </c>
      <c r="U1811" s="176">
        <v>109998.40290558455</v>
      </c>
      <c r="V1811" s="2"/>
      <c r="W1811" s="176">
        <v>-33880.669277617941</v>
      </c>
      <c r="X1811" s="176">
        <v>27190.623320420971</v>
      </c>
      <c r="Y1811" s="176">
        <v>-32451.476822763449</v>
      </c>
      <c r="Z1811" s="176">
        <v>-32089.629042666871</v>
      </c>
      <c r="AA1811" s="2"/>
      <c r="AB1811" s="175">
        <v>-54723.468549817509</v>
      </c>
      <c r="AC1811" s="175">
        <v>-177401.26576231886</v>
      </c>
      <c r="AD1811" s="175">
        <v>-150226.47815209487</v>
      </c>
      <c r="AE1811" s="175">
        <v>-172910.78815747867</v>
      </c>
    </row>
    <row r="1812" spans="1:31">
      <c r="A1812" s="1">
        <v>1805</v>
      </c>
      <c r="B1812" s="176">
        <f>'T Revenue'!B1809-'Year 0'!G$8+'Year 0'!G$122</f>
        <v>5772.987065758789</v>
      </c>
      <c r="C1812" s="176">
        <f>'T Revenue'!C1809-'Revenue Requirement'!C$4+'Revenue Requirement'!C$33</f>
        <v>261959.74521882902</v>
      </c>
      <c r="D1812" s="176">
        <f>'T Revenue'!D1809-'Revenue Requirement'!D$4+'Revenue Requirement'!D$33</f>
        <v>164921.86020324309</v>
      </c>
      <c r="E1812" s="176">
        <f>'T Revenue'!E1809-'Revenue Requirement'!E$4+'Revenue Requirement'!E$33</f>
        <v>168401.1020378368</v>
      </c>
      <c r="G1812" s="179" t="e">
        <f ca="1"/>
        <v>#NAME?</v>
      </c>
      <c r="H1812" s="179" t="e">
        <f ca="1"/>
        <v>#NAME?</v>
      </c>
      <c r="I1812" s="179" t="e">
        <f ca="1"/>
        <v>#NAME?</v>
      </c>
      <c r="J1812" s="179" t="e">
        <f ca="1"/>
        <v>#NAME?</v>
      </c>
      <c r="L1812" s="175">
        <f>NR_to_Cash!C$9</f>
        <v>-54723.468549817509</v>
      </c>
      <c r="M1812" s="175">
        <f>NR_to_Cash!D$9</f>
        <v>-177401.26576231886</v>
      </c>
      <c r="N1812" s="175">
        <f>NR_to_Cash!E$9</f>
        <v>-150226.47815209487</v>
      </c>
      <c r="O1812" s="175">
        <f>NR_to_Cash!F$9</f>
        <v>-172910.78815747867</v>
      </c>
      <c r="Q1812" s="1">
        <v>1805</v>
      </c>
      <c r="R1812" s="176">
        <v>5772.987065758789</v>
      </c>
      <c r="S1812" s="176">
        <v>261959.74521882902</v>
      </c>
      <c r="T1812" s="176">
        <v>164921.86020324309</v>
      </c>
      <c r="U1812" s="176">
        <v>168401.1020378368</v>
      </c>
      <c r="V1812" s="2"/>
      <c r="W1812" s="176">
        <v>-19783.884456741158</v>
      </c>
      <c r="X1812" s="176">
        <v>12528.406159253092</v>
      </c>
      <c r="Y1812" s="176">
        <v>8377.9601095586549</v>
      </c>
      <c r="Z1812" s="176">
        <v>-16100.994274738012</v>
      </c>
      <c r="AA1812" s="2"/>
      <c r="AB1812" s="175">
        <v>-54723.468549817509</v>
      </c>
      <c r="AC1812" s="175">
        <v>-177401.26576231886</v>
      </c>
      <c r="AD1812" s="175">
        <v>-150226.47815209487</v>
      </c>
      <c r="AE1812" s="175">
        <v>-172910.78815747867</v>
      </c>
    </row>
    <row r="1813" spans="1:31">
      <c r="A1813" s="1">
        <v>1806</v>
      </c>
      <c r="B1813" s="176">
        <f>'T Revenue'!B1810-'Year 0'!G$8+'Year 0'!G$122</f>
        <v>40622.921093895333</v>
      </c>
      <c r="C1813" s="176">
        <f>'T Revenue'!C1810-'Revenue Requirement'!C$4+'Revenue Requirement'!C$33</f>
        <v>235494.7536626088</v>
      </c>
      <c r="D1813" s="176">
        <f>'T Revenue'!D1810-'Revenue Requirement'!D$4+'Revenue Requirement'!D$33</f>
        <v>140331.49120901781</v>
      </c>
      <c r="E1813" s="176">
        <f>'T Revenue'!E1810-'Revenue Requirement'!E$4+'Revenue Requirement'!E$33</f>
        <v>113087.99663323443</v>
      </c>
      <c r="G1813" s="179" t="e">
        <f ca="1"/>
        <v>#NAME?</v>
      </c>
      <c r="H1813" s="179" t="e">
        <f ca="1"/>
        <v>#NAME?</v>
      </c>
      <c r="I1813" s="179" t="e">
        <f ca="1"/>
        <v>#NAME?</v>
      </c>
      <c r="J1813" s="179" t="e">
        <f ca="1"/>
        <v>#NAME?</v>
      </c>
      <c r="L1813" s="175">
        <f>NR_to_Cash!C$9</f>
        <v>-54723.468549817509</v>
      </c>
      <c r="M1813" s="175">
        <f>NR_to_Cash!D$9</f>
        <v>-177401.26576231886</v>
      </c>
      <c r="N1813" s="175">
        <f>NR_to_Cash!E$9</f>
        <v>-150226.47815209487</v>
      </c>
      <c r="O1813" s="175">
        <f>NR_to_Cash!F$9</f>
        <v>-172910.78815747867</v>
      </c>
      <c r="Q1813" s="1">
        <v>1806</v>
      </c>
      <c r="R1813" s="176">
        <v>40622.921093895333</v>
      </c>
      <c r="S1813" s="176">
        <v>235494.7536626088</v>
      </c>
      <c r="T1813" s="176">
        <v>140331.49120901781</v>
      </c>
      <c r="U1813" s="176">
        <v>113087.99663323443</v>
      </c>
      <c r="V1813" s="2"/>
      <c r="W1813" s="176">
        <v>7498.6350168905919</v>
      </c>
      <c r="X1813" s="176">
        <v>-3294.6376624903642</v>
      </c>
      <c r="Y1813" s="176">
        <v>-28652.519266476622</v>
      </c>
      <c r="Z1813" s="176">
        <v>-45873.521579506341</v>
      </c>
      <c r="AA1813" s="2"/>
      <c r="AB1813" s="175">
        <v>-54723.468549817509</v>
      </c>
      <c r="AC1813" s="175">
        <v>-177401.26576231886</v>
      </c>
      <c r="AD1813" s="175">
        <v>-150226.47815209487</v>
      </c>
      <c r="AE1813" s="175">
        <v>-172910.78815747867</v>
      </c>
    </row>
    <row r="1814" spans="1:31">
      <c r="A1814" s="1">
        <v>1807</v>
      </c>
      <c r="B1814" s="176">
        <f>'T Revenue'!B1811-'Year 0'!G$8+'Year 0'!G$122</f>
        <v>10814.950869276421</v>
      </c>
      <c r="C1814" s="176">
        <f>'T Revenue'!C1811-'Revenue Requirement'!C$4+'Revenue Requirement'!C$33</f>
        <v>247338.56361318193</v>
      </c>
      <c r="D1814" s="176">
        <f>'T Revenue'!D1811-'Revenue Requirement'!D$4+'Revenue Requirement'!D$33</f>
        <v>170322.54517817637</v>
      </c>
      <c r="E1814" s="176">
        <f>'T Revenue'!E1811-'Revenue Requirement'!E$4+'Revenue Requirement'!E$33</f>
        <v>91620.071251162095</v>
      </c>
      <c r="G1814" s="179" t="e">
        <f ca="1"/>
        <v>#NAME?</v>
      </c>
      <c r="H1814" s="179" t="e">
        <f ca="1"/>
        <v>#NAME?</v>
      </c>
      <c r="I1814" s="179" t="e">
        <f ca="1"/>
        <v>#NAME?</v>
      </c>
      <c r="J1814" s="179" t="e">
        <f ca="1"/>
        <v>#NAME?</v>
      </c>
      <c r="L1814" s="175">
        <f>NR_to_Cash!C$9</f>
        <v>-54723.468549817509</v>
      </c>
      <c r="M1814" s="175">
        <f>NR_to_Cash!D$9</f>
        <v>-177401.26576231886</v>
      </c>
      <c r="N1814" s="175">
        <f>NR_to_Cash!E$9</f>
        <v>-150226.47815209487</v>
      </c>
      <c r="O1814" s="175">
        <f>NR_to_Cash!F$9</f>
        <v>-172910.78815747867</v>
      </c>
      <c r="Q1814" s="1">
        <v>1807</v>
      </c>
      <c r="R1814" s="176">
        <v>10814.950869276421</v>
      </c>
      <c r="S1814" s="176">
        <v>247338.56361318193</v>
      </c>
      <c r="T1814" s="176">
        <v>170322.54517817637</v>
      </c>
      <c r="U1814" s="176">
        <v>91620.071251162095</v>
      </c>
      <c r="V1814" s="2"/>
      <c r="W1814" s="176">
        <v>-34078.456030610949</v>
      </c>
      <c r="X1814" s="176">
        <v>11098.433068654966</v>
      </c>
      <c r="Y1814" s="176">
        <v>-31473.552091852529</v>
      </c>
      <c r="Z1814" s="176">
        <v>-14771.941796358675</v>
      </c>
      <c r="AA1814" s="2"/>
      <c r="AB1814" s="175">
        <v>-54723.468549817509</v>
      </c>
      <c r="AC1814" s="175">
        <v>-177401.26576231886</v>
      </c>
      <c r="AD1814" s="175">
        <v>-150226.47815209487</v>
      </c>
      <c r="AE1814" s="175">
        <v>-172910.78815747867</v>
      </c>
    </row>
    <row r="1815" spans="1:31">
      <c r="A1815" s="1">
        <v>1808</v>
      </c>
      <c r="B1815" s="176">
        <f>'T Revenue'!B1812-'Year 0'!G$8+'Year 0'!G$122</f>
        <v>-2449.2495418204926</v>
      </c>
      <c r="C1815" s="176">
        <f>'T Revenue'!C1812-'Revenue Requirement'!C$4+'Revenue Requirement'!C$33</f>
        <v>235790.88381974469</v>
      </c>
      <c r="D1815" s="176">
        <f>'T Revenue'!D1812-'Revenue Requirement'!D$4+'Revenue Requirement'!D$33</f>
        <v>133480.2505425096</v>
      </c>
      <c r="E1815" s="176">
        <f>'T Revenue'!E1812-'Revenue Requirement'!E$4+'Revenue Requirement'!E$33</f>
        <v>104681.21233773441</v>
      </c>
      <c r="G1815" s="179" t="e">
        <f ca="1"/>
        <v>#NAME?</v>
      </c>
      <c r="H1815" s="179" t="e">
        <f ca="1"/>
        <v>#NAME?</v>
      </c>
      <c r="I1815" s="179" t="e">
        <f ca="1"/>
        <v>#NAME?</v>
      </c>
      <c r="J1815" s="179" t="e">
        <f ca="1"/>
        <v>#NAME?</v>
      </c>
      <c r="L1815" s="175">
        <f>NR_to_Cash!C$9</f>
        <v>-54723.468549817509</v>
      </c>
      <c r="M1815" s="175">
        <f>NR_to_Cash!D$9</f>
        <v>-177401.26576231886</v>
      </c>
      <c r="N1815" s="175">
        <f>NR_to_Cash!E$9</f>
        <v>-150226.47815209487</v>
      </c>
      <c r="O1815" s="175">
        <f>NR_to_Cash!F$9</f>
        <v>-172910.78815747867</v>
      </c>
      <c r="Q1815" s="1">
        <v>1808</v>
      </c>
      <c r="R1815" s="176">
        <v>-2449.2495418204926</v>
      </c>
      <c r="S1815" s="176">
        <v>235790.88381974469</v>
      </c>
      <c r="T1815" s="176">
        <v>133480.2505425096</v>
      </c>
      <c r="U1815" s="176">
        <v>104681.21233773441</v>
      </c>
      <c r="V1815" s="2"/>
      <c r="W1815" s="176">
        <v>-18722.261718275375</v>
      </c>
      <c r="X1815" s="176">
        <v>22375.287214495009</v>
      </c>
      <c r="Y1815" s="176">
        <v>-23028.093509260332</v>
      </c>
      <c r="Z1815" s="176">
        <v>2905.3094401129056</v>
      </c>
      <c r="AA1815" s="2"/>
      <c r="AB1815" s="175">
        <v>-54723.468549817509</v>
      </c>
      <c r="AC1815" s="175">
        <v>-177401.26576231886</v>
      </c>
      <c r="AD1815" s="175">
        <v>-150226.47815209487</v>
      </c>
      <c r="AE1815" s="175">
        <v>-172910.78815747867</v>
      </c>
    </row>
    <row r="1816" spans="1:31">
      <c r="A1816" s="1">
        <v>1809</v>
      </c>
      <c r="B1816" s="176">
        <f>'T Revenue'!B1813-'Year 0'!G$8+'Year 0'!G$122</f>
        <v>14053.621416618349</v>
      </c>
      <c r="C1816" s="176">
        <f>'T Revenue'!C1813-'Revenue Requirement'!C$4+'Revenue Requirement'!C$33</f>
        <v>253746.56541938009</v>
      </c>
      <c r="D1816" s="176">
        <f>'T Revenue'!D1813-'Revenue Requirement'!D$4+'Revenue Requirement'!D$33</f>
        <v>180529.75919206208</v>
      </c>
      <c r="E1816" s="176">
        <f>'T Revenue'!E1813-'Revenue Requirement'!E$4+'Revenue Requirement'!E$33</f>
        <v>114160.93257575016</v>
      </c>
      <c r="G1816" s="179" t="e">
        <f ca="1"/>
        <v>#NAME?</v>
      </c>
      <c r="H1816" s="179" t="e">
        <f ca="1"/>
        <v>#NAME?</v>
      </c>
      <c r="I1816" s="179" t="e">
        <f ca="1"/>
        <v>#NAME?</v>
      </c>
      <c r="J1816" s="179" t="e">
        <f ca="1"/>
        <v>#NAME?</v>
      </c>
      <c r="L1816" s="175">
        <f>NR_to_Cash!C$9</f>
        <v>-54723.468549817509</v>
      </c>
      <c r="M1816" s="175">
        <f>NR_to_Cash!D$9</f>
        <v>-177401.26576231886</v>
      </c>
      <c r="N1816" s="175">
        <f>NR_to_Cash!E$9</f>
        <v>-150226.47815209487</v>
      </c>
      <c r="O1816" s="175">
        <f>NR_to_Cash!F$9</f>
        <v>-172910.78815747867</v>
      </c>
      <c r="Q1816" s="1">
        <v>1809</v>
      </c>
      <c r="R1816" s="176">
        <v>14053.621416618349</v>
      </c>
      <c r="S1816" s="176">
        <v>253746.56541938009</v>
      </c>
      <c r="T1816" s="176">
        <v>180529.75919206208</v>
      </c>
      <c r="U1816" s="176">
        <v>114160.93257575016</v>
      </c>
      <c r="V1816" s="2"/>
      <c r="W1816" s="176">
        <v>-15074.250994432834</v>
      </c>
      <c r="X1816" s="176">
        <v>-24541.48160668253</v>
      </c>
      <c r="Y1816" s="176">
        <v>9180.8753651673906</v>
      </c>
      <c r="Z1816" s="176">
        <v>-16712.573759975145</v>
      </c>
      <c r="AA1816" s="2"/>
      <c r="AB1816" s="175">
        <v>-54723.468549817509</v>
      </c>
      <c r="AC1816" s="175">
        <v>-177401.26576231886</v>
      </c>
      <c r="AD1816" s="175">
        <v>-150226.47815209487</v>
      </c>
      <c r="AE1816" s="175">
        <v>-172910.78815747867</v>
      </c>
    </row>
    <row r="1817" spans="1:31">
      <c r="A1817" s="1">
        <v>1810</v>
      </c>
      <c r="B1817" s="176">
        <f>'T Revenue'!B1814-'Year 0'!G$8+'Year 0'!G$122</f>
        <v>-2556.4252253123559</v>
      </c>
      <c r="C1817" s="176">
        <f>'T Revenue'!C1814-'Revenue Requirement'!C$4+'Revenue Requirement'!C$33</f>
        <v>229105.84148522653</v>
      </c>
      <c r="D1817" s="176">
        <f>'T Revenue'!D1814-'Revenue Requirement'!D$4+'Revenue Requirement'!D$33</f>
        <v>171270.84869440924</v>
      </c>
      <c r="E1817" s="176">
        <f>'T Revenue'!E1814-'Revenue Requirement'!E$4+'Revenue Requirement'!E$33</f>
        <v>138186.33090850175</v>
      </c>
      <c r="G1817" s="179" t="e">
        <f ca="1"/>
        <v>#NAME?</v>
      </c>
      <c r="H1817" s="179" t="e">
        <f ca="1"/>
        <v>#NAME?</v>
      </c>
      <c r="I1817" s="179" t="e">
        <f ca="1"/>
        <v>#NAME?</v>
      </c>
      <c r="J1817" s="179" t="e">
        <f ca="1"/>
        <v>#NAME?</v>
      </c>
      <c r="L1817" s="175">
        <f>NR_to_Cash!C$9</f>
        <v>-54723.468549817509</v>
      </c>
      <c r="M1817" s="175">
        <f>NR_to_Cash!D$9</f>
        <v>-177401.26576231886</v>
      </c>
      <c r="N1817" s="175">
        <f>NR_to_Cash!E$9</f>
        <v>-150226.47815209487</v>
      </c>
      <c r="O1817" s="175">
        <f>NR_to_Cash!F$9</f>
        <v>-172910.78815747867</v>
      </c>
      <c r="Q1817" s="1">
        <v>1810</v>
      </c>
      <c r="R1817" s="176">
        <v>-2556.4252253123559</v>
      </c>
      <c r="S1817" s="176">
        <v>229105.84148522653</v>
      </c>
      <c r="T1817" s="176">
        <v>171270.84869440924</v>
      </c>
      <c r="U1817" s="176">
        <v>138186.33090850175</v>
      </c>
      <c r="V1817" s="2"/>
      <c r="W1817" s="176">
        <v>12123.92084777297</v>
      </c>
      <c r="X1817" s="176">
        <v>-10958.735967754852</v>
      </c>
      <c r="Y1817" s="176">
        <v>-10365.303019569255</v>
      </c>
      <c r="Z1817" s="176">
        <v>-25233.558633698616</v>
      </c>
      <c r="AA1817" s="2"/>
      <c r="AB1817" s="175">
        <v>-54723.468549817509</v>
      </c>
      <c r="AC1817" s="175">
        <v>-177401.26576231886</v>
      </c>
      <c r="AD1817" s="175">
        <v>-150226.47815209487</v>
      </c>
      <c r="AE1817" s="175">
        <v>-172910.78815747867</v>
      </c>
    </row>
    <row r="1818" spans="1:31">
      <c r="A1818" s="1">
        <v>1811</v>
      </c>
      <c r="B1818" s="176">
        <f>'T Revenue'!B1815-'Year 0'!G$8+'Year 0'!G$122</f>
        <v>-2537.79951358377</v>
      </c>
      <c r="C1818" s="176">
        <f>'T Revenue'!C1815-'Revenue Requirement'!C$4+'Revenue Requirement'!C$33</f>
        <v>235919.999157276</v>
      </c>
      <c r="D1818" s="176">
        <f>'T Revenue'!D1815-'Revenue Requirement'!D$4+'Revenue Requirement'!D$33</f>
        <v>153333.51020140527</v>
      </c>
      <c r="E1818" s="176">
        <f>'T Revenue'!E1815-'Revenue Requirement'!E$4+'Revenue Requirement'!E$33</f>
        <v>149095.46984936064</v>
      </c>
      <c r="G1818" s="179" t="e">
        <f ca="1"/>
        <v>#NAME?</v>
      </c>
      <c r="H1818" s="179" t="e">
        <f ca="1"/>
        <v>#NAME?</v>
      </c>
      <c r="I1818" s="179" t="e">
        <f ca="1"/>
        <v>#NAME?</v>
      </c>
      <c r="J1818" s="179" t="e">
        <f ca="1"/>
        <v>#NAME?</v>
      </c>
      <c r="L1818" s="175">
        <f>NR_to_Cash!C$9</f>
        <v>-54723.468549817509</v>
      </c>
      <c r="M1818" s="175">
        <f>NR_to_Cash!D$9</f>
        <v>-177401.26576231886</v>
      </c>
      <c r="N1818" s="175">
        <f>NR_to_Cash!E$9</f>
        <v>-150226.47815209487</v>
      </c>
      <c r="O1818" s="175">
        <f>NR_to_Cash!F$9</f>
        <v>-172910.78815747867</v>
      </c>
      <c r="Q1818" s="1">
        <v>1811</v>
      </c>
      <c r="R1818" s="176">
        <v>-2537.79951358377</v>
      </c>
      <c r="S1818" s="176">
        <v>235919.999157276</v>
      </c>
      <c r="T1818" s="176">
        <v>153333.51020140527</v>
      </c>
      <c r="U1818" s="176">
        <v>149095.46984936064</v>
      </c>
      <c r="V1818" s="2"/>
      <c r="W1818" s="176">
        <v>-5087.5613217680948</v>
      </c>
      <c r="X1818" s="176">
        <v>-2298.1954923439771</v>
      </c>
      <c r="Y1818" s="176">
        <v>-37184.358370353235</v>
      </c>
      <c r="Z1818" s="176">
        <v>-15169.965568205575</v>
      </c>
      <c r="AA1818" s="2"/>
      <c r="AB1818" s="175">
        <v>-54723.468549817509</v>
      </c>
      <c r="AC1818" s="175">
        <v>-177401.26576231886</v>
      </c>
      <c r="AD1818" s="175">
        <v>-150226.47815209487</v>
      </c>
      <c r="AE1818" s="175">
        <v>-172910.78815747867</v>
      </c>
    </row>
    <row r="1819" spans="1:31">
      <c r="A1819" s="1">
        <v>1812</v>
      </c>
      <c r="B1819" s="176">
        <f>'T Revenue'!B1816-'Year 0'!G$8+'Year 0'!G$122</f>
        <v>-12530.604354247684</v>
      </c>
      <c r="C1819" s="176">
        <f>'T Revenue'!C1816-'Revenue Requirement'!C$4+'Revenue Requirement'!C$33</f>
        <v>217181.85595355346</v>
      </c>
      <c r="D1819" s="176">
        <f>'T Revenue'!D1816-'Revenue Requirement'!D$4+'Revenue Requirement'!D$33</f>
        <v>167671.45044971514</v>
      </c>
      <c r="E1819" s="176">
        <f>'T Revenue'!E1816-'Revenue Requirement'!E$4+'Revenue Requirement'!E$33</f>
        <v>116574.43065047939</v>
      </c>
      <c r="G1819" s="179" t="e">
        <f ca="1"/>
        <v>#NAME?</v>
      </c>
      <c r="H1819" s="179" t="e">
        <f ca="1"/>
        <v>#NAME?</v>
      </c>
      <c r="I1819" s="179" t="e">
        <f ca="1"/>
        <v>#NAME?</v>
      </c>
      <c r="J1819" s="179" t="e">
        <f ca="1"/>
        <v>#NAME?</v>
      </c>
      <c r="L1819" s="175">
        <f>NR_to_Cash!C$9</f>
        <v>-54723.468549817509</v>
      </c>
      <c r="M1819" s="175">
        <f>NR_to_Cash!D$9</f>
        <v>-177401.26576231886</v>
      </c>
      <c r="N1819" s="175">
        <f>NR_to_Cash!E$9</f>
        <v>-150226.47815209487</v>
      </c>
      <c r="O1819" s="175">
        <f>NR_to_Cash!F$9</f>
        <v>-172910.78815747867</v>
      </c>
      <c r="Q1819" s="1">
        <v>1812</v>
      </c>
      <c r="R1819" s="176">
        <v>-12530.604354247684</v>
      </c>
      <c r="S1819" s="176">
        <v>217181.85595355346</v>
      </c>
      <c r="T1819" s="176">
        <v>167671.45044971514</v>
      </c>
      <c r="U1819" s="176">
        <v>116574.43065047939</v>
      </c>
      <c r="V1819" s="2"/>
      <c r="W1819" s="176">
        <v>-77835.171450457769</v>
      </c>
      <c r="X1819" s="176">
        <v>-10218.804299905431</v>
      </c>
      <c r="Y1819" s="176">
        <v>7070.6491990457289</v>
      </c>
      <c r="Z1819" s="176">
        <v>-38444.961007883074</v>
      </c>
      <c r="AA1819" s="2"/>
      <c r="AB1819" s="175">
        <v>-54723.468549817509</v>
      </c>
      <c r="AC1819" s="175">
        <v>-177401.26576231886</v>
      </c>
      <c r="AD1819" s="175">
        <v>-150226.47815209487</v>
      </c>
      <c r="AE1819" s="175">
        <v>-172910.78815747867</v>
      </c>
    </row>
    <row r="1820" spans="1:31">
      <c r="A1820" s="1">
        <v>1813</v>
      </c>
      <c r="B1820" s="176">
        <f>'T Revenue'!B1817-'Year 0'!G$8+'Year 0'!G$122</f>
        <v>-13410.020656879758</v>
      </c>
      <c r="C1820" s="176">
        <f>'T Revenue'!C1817-'Revenue Requirement'!C$4+'Revenue Requirement'!C$33</f>
        <v>174154.33091790439</v>
      </c>
      <c r="D1820" s="176">
        <f>'T Revenue'!D1817-'Revenue Requirement'!D$4+'Revenue Requirement'!D$33</f>
        <v>143917.98437324236</v>
      </c>
      <c r="E1820" s="176">
        <f>'T Revenue'!E1817-'Revenue Requirement'!E$4+'Revenue Requirement'!E$33</f>
        <v>91296.918644026155</v>
      </c>
      <c r="G1820" s="179" t="e">
        <f ca="1"/>
        <v>#NAME?</v>
      </c>
      <c r="H1820" s="179" t="e">
        <f ca="1"/>
        <v>#NAME?</v>
      </c>
      <c r="I1820" s="179" t="e">
        <f ca="1"/>
        <v>#NAME?</v>
      </c>
      <c r="J1820" s="179" t="e">
        <f ca="1"/>
        <v>#NAME?</v>
      </c>
      <c r="L1820" s="175">
        <f>NR_to_Cash!C$9</f>
        <v>-54723.468549817509</v>
      </c>
      <c r="M1820" s="175">
        <f>NR_to_Cash!D$9</f>
        <v>-177401.26576231886</v>
      </c>
      <c r="N1820" s="175">
        <f>NR_to_Cash!E$9</f>
        <v>-150226.47815209487</v>
      </c>
      <c r="O1820" s="175">
        <f>NR_to_Cash!F$9</f>
        <v>-172910.78815747867</v>
      </c>
      <c r="Q1820" s="1">
        <v>1813</v>
      </c>
      <c r="R1820" s="176">
        <v>-13410.020656879758</v>
      </c>
      <c r="S1820" s="176">
        <v>174154.33091790439</v>
      </c>
      <c r="T1820" s="176">
        <v>143917.98437324236</v>
      </c>
      <c r="U1820" s="176">
        <v>91296.918644026155</v>
      </c>
      <c r="V1820" s="2"/>
      <c r="W1820" s="176">
        <v>-22618.812207947252</v>
      </c>
      <c r="X1820" s="176">
        <v>-37793.94224964059</v>
      </c>
      <c r="Y1820" s="176">
        <v>-13308.636672601104</v>
      </c>
      <c r="Z1820" s="176">
        <v>-13190.481908419868</v>
      </c>
      <c r="AA1820" s="2"/>
      <c r="AB1820" s="175">
        <v>-54723.468549817509</v>
      </c>
      <c r="AC1820" s="175">
        <v>-177401.26576231886</v>
      </c>
      <c r="AD1820" s="175">
        <v>-150226.47815209487</v>
      </c>
      <c r="AE1820" s="175">
        <v>-172910.78815747867</v>
      </c>
    </row>
    <row r="1821" spans="1:31">
      <c r="A1821" s="1">
        <v>1814</v>
      </c>
      <c r="B1821" s="176">
        <f>'T Revenue'!B1818-'Year 0'!G$8+'Year 0'!G$122</f>
        <v>-12399.619360547513</v>
      </c>
      <c r="C1821" s="176">
        <f>'T Revenue'!C1818-'Revenue Requirement'!C$4+'Revenue Requirement'!C$33</f>
        <v>241802.71169446711</v>
      </c>
      <c r="D1821" s="176">
        <f>'T Revenue'!D1818-'Revenue Requirement'!D$4+'Revenue Requirement'!D$33</f>
        <v>161344.08591955318</v>
      </c>
      <c r="E1821" s="176">
        <f>'T Revenue'!E1818-'Revenue Requirement'!E$4+'Revenue Requirement'!E$33</f>
        <v>131781.32682324713</v>
      </c>
      <c r="G1821" s="179" t="e">
        <f ca="1"/>
        <v>#NAME?</v>
      </c>
      <c r="H1821" s="179" t="e">
        <f ca="1"/>
        <v>#NAME?</v>
      </c>
      <c r="I1821" s="179" t="e">
        <f ca="1"/>
        <v>#NAME?</v>
      </c>
      <c r="J1821" s="179" t="e">
        <f ca="1"/>
        <v>#NAME?</v>
      </c>
      <c r="L1821" s="175">
        <f>NR_to_Cash!C$9</f>
        <v>-54723.468549817509</v>
      </c>
      <c r="M1821" s="175">
        <f>NR_to_Cash!D$9</f>
        <v>-177401.26576231886</v>
      </c>
      <c r="N1821" s="175">
        <f>NR_to_Cash!E$9</f>
        <v>-150226.47815209487</v>
      </c>
      <c r="O1821" s="175">
        <f>NR_to_Cash!F$9</f>
        <v>-172910.78815747867</v>
      </c>
      <c r="Q1821" s="1">
        <v>1814</v>
      </c>
      <c r="R1821" s="176">
        <v>-12399.619360547513</v>
      </c>
      <c r="S1821" s="176">
        <v>241802.71169446711</v>
      </c>
      <c r="T1821" s="176">
        <v>161344.08591955318</v>
      </c>
      <c r="U1821" s="176">
        <v>131781.32682324713</v>
      </c>
      <c r="V1821" s="2"/>
      <c r="W1821" s="176">
        <v>-16348.504640121129</v>
      </c>
      <c r="X1821" s="176">
        <v>-1062.7376504172571</v>
      </c>
      <c r="Y1821" s="176">
        <v>-13615.44088255614</v>
      </c>
      <c r="Z1821" s="176">
        <v>-9537.0417334348895</v>
      </c>
      <c r="AA1821" s="2"/>
      <c r="AB1821" s="175">
        <v>-54723.468549817509</v>
      </c>
      <c r="AC1821" s="175">
        <v>-177401.26576231886</v>
      </c>
      <c r="AD1821" s="175">
        <v>-150226.47815209487</v>
      </c>
      <c r="AE1821" s="175">
        <v>-172910.78815747867</v>
      </c>
    </row>
    <row r="1822" spans="1:31">
      <c r="A1822" s="1">
        <v>1815</v>
      </c>
      <c r="B1822" s="176">
        <f>'T Revenue'!B1819-'Year 0'!G$8+'Year 0'!G$122</f>
        <v>12129.578477007337</v>
      </c>
      <c r="C1822" s="176">
        <f>'T Revenue'!C1819-'Revenue Requirement'!C$4+'Revenue Requirement'!C$33</f>
        <v>222614.13102431456</v>
      </c>
      <c r="D1822" s="176">
        <f>'T Revenue'!D1819-'Revenue Requirement'!D$4+'Revenue Requirement'!D$33</f>
        <v>109240.36171149183</v>
      </c>
      <c r="E1822" s="176">
        <f>'T Revenue'!E1819-'Revenue Requirement'!E$4+'Revenue Requirement'!E$33</f>
        <v>105225.7015417479</v>
      </c>
      <c r="G1822" s="179" t="e">
        <f ca="1"/>
        <v>#NAME?</v>
      </c>
      <c r="H1822" s="179" t="e">
        <f ca="1"/>
        <v>#NAME?</v>
      </c>
      <c r="I1822" s="179" t="e">
        <f ca="1"/>
        <v>#NAME?</v>
      </c>
      <c r="J1822" s="179" t="e">
        <f ca="1"/>
        <v>#NAME?</v>
      </c>
      <c r="L1822" s="175">
        <f>NR_to_Cash!C$9</f>
        <v>-54723.468549817509</v>
      </c>
      <c r="M1822" s="175">
        <f>NR_to_Cash!D$9</f>
        <v>-177401.26576231886</v>
      </c>
      <c r="N1822" s="175">
        <f>NR_to_Cash!E$9</f>
        <v>-150226.47815209487</v>
      </c>
      <c r="O1822" s="175">
        <f>NR_to_Cash!F$9</f>
        <v>-172910.78815747867</v>
      </c>
      <c r="Q1822" s="1">
        <v>1815</v>
      </c>
      <c r="R1822" s="176">
        <v>12129.578477007337</v>
      </c>
      <c r="S1822" s="176">
        <v>222614.13102431456</v>
      </c>
      <c r="T1822" s="176">
        <v>109240.36171149183</v>
      </c>
      <c r="U1822" s="176">
        <v>105225.7015417479</v>
      </c>
      <c r="V1822" s="2"/>
      <c r="W1822" s="176">
        <v>-1315.560082366108</v>
      </c>
      <c r="X1822" s="176">
        <v>-6809.5453966779169</v>
      </c>
      <c r="Y1822" s="176">
        <v>6659.2913422097918</v>
      </c>
      <c r="Z1822" s="176">
        <v>-54482.295583759435</v>
      </c>
      <c r="AA1822" s="2"/>
      <c r="AB1822" s="175">
        <v>-54723.468549817509</v>
      </c>
      <c r="AC1822" s="175">
        <v>-177401.26576231886</v>
      </c>
      <c r="AD1822" s="175">
        <v>-150226.47815209487</v>
      </c>
      <c r="AE1822" s="175">
        <v>-172910.78815747867</v>
      </c>
    </row>
    <row r="1823" spans="1:31">
      <c r="A1823" s="1">
        <v>1816</v>
      </c>
      <c r="B1823" s="176">
        <f>'T Revenue'!B1820-'Year 0'!G$8+'Year 0'!G$122</f>
        <v>1545.6391994762234</v>
      </c>
      <c r="C1823" s="176">
        <f>'T Revenue'!C1820-'Revenue Requirement'!C$4+'Revenue Requirement'!C$33</f>
        <v>241593.522227115</v>
      </c>
      <c r="D1823" s="176">
        <f>'T Revenue'!D1820-'Revenue Requirement'!D$4+'Revenue Requirement'!D$33</f>
        <v>167927.01562257367</v>
      </c>
      <c r="E1823" s="176">
        <f>'T Revenue'!E1820-'Revenue Requirement'!E$4+'Revenue Requirement'!E$33</f>
        <v>64587.689138870221</v>
      </c>
      <c r="G1823" s="179" t="e">
        <f ca="1"/>
        <v>#NAME?</v>
      </c>
      <c r="H1823" s="179" t="e">
        <f ca="1"/>
        <v>#NAME?</v>
      </c>
      <c r="I1823" s="179" t="e">
        <f ca="1"/>
        <v>#NAME?</v>
      </c>
      <c r="J1823" s="179" t="e">
        <f ca="1"/>
        <v>#NAME?</v>
      </c>
      <c r="L1823" s="175">
        <f>NR_to_Cash!C$9</f>
        <v>-54723.468549817509</v>
      </c>
      <c r="M1823" s="175">
        <f>NR_to_Cash!D$9</f>
        <v>-177401.26576231886</v>
      </c>
      <c r="N1823" s="175">
        <f>NR_to_Cash!E$9</f>
        <v>-150226.47815209487</v>
      </c>
      <c r="O1823" s="175">
        <f>NR_to_Cash!F$9</f>
        <v>-172910.78815747867</v>
      </c>
      <c r="Q1823" s="1">
        <v>1816</v>
      </c>
      <c r="R1823" s="176">
        <v>1545.6391994762234</v>
      </c>
      <c r="S1823" s="176">
        <v>241593.522227115</v>
      </c>
      <c r="T1823" s="176">
        <v>167927.01562257367</v>
      </c>
      <c r="U1823" s="176">
        <v>64587.689138870221</v>
      </c>
      <c r="V1823" s="2"/>
      <c r="W1823" s="176">
        <v>-25958.592198950006</v>
      </c>
      <c r="X1823" s="176">
        <v>-7090.7632814464159</v>
      </c>
      <c r="Y1823" s="176">
        <v>-13127.76156248292</v>
      </c>
      <c r="Z1823" s="176">
        <v>-19815.941965181846</v>
      </c>
      <c r="AA1823" s="2"/>
      <c r="AB1823" s="175">
        <v>-54723.468549817509</v>
      </c>
      <c r="AC1823" s="175">
        <v>-177401.26576231886</v>
      </c>
      <c r="AD1823" s="175">
        <v>-150226.47815209487</v>
      </c>
      <c r="AE1823" s="175">
        <v>-172910.78815747867</v>
      </c>
    </row>
    <row r="1824" spans="1:31">
      <c r="A1824" s="1">
        <v>1817</v>
      </c>
      <c r="B1824" s="176">
        <f>'T Revenue'!B1821-'Year 0'!G$8+'Year 0'!G$122</f>
        <v>17384.112461050274</v>
      </c>
      <c r="C1824" s="176">
        <f>'T Revenue'!C1821-'Revenue Requirement'!C$4+'Revenue Requirement'!C$33</f>
        <v>253349.8296679866</v>
      </c>
      <c r="D1824" s="176">
        <f>'T Revenue'!D1821-'Revenue Requirement'!D$4+'Revenue Requirement'!D$33</f>
        <v>166741.46773285815</v>
      </c>
      <c r="E1824" s="176">
        <f>'T Revenue'!E1821-'Revenue Requirement'!E$4+'Revenue Requirement'!E$33</f>
        <v>123749.57366100699</v>
      </c>
      <c r="G1824" s="179" t="e">
        <f ca="1"/>
        <v>#NAME?</v>
      </c>
      <c r="H1824" s="179" t="e">
        <f ca="1"/>
        <v>#NAME?</v>
      </c>
      <c r="I1824" s="179" t="e">
        <f ca="1"/>
        <v>#NAME?</v>
      </c>
      <c r="J1824" s="179" t="e">
        <f ca="1"/>
        <v>#NAME?</v>
      </c>
      <c r="L1824" s="175">
        <f>NR_to_Cash!C$9</f>
        <v>-54723.468549817509</v>
      </c>
      <c r="M1824" s="175">
        <f>NR_to_Cash!D$9</f>
        <v>-177401.26576231886</v>
      </c>
      <c r="N1824" s="175">
        <f>NR_to_Cash!E$9</f>
        <v>-150226.47815209487</v>
      </c>
      <c r="O1824" s="175">
        <f>NR_to_Cash!F$9</f>
        <v>-172910.78815747867</v>
      </c>
      <c r="Q1824" s="1">
        <v>1817</v>
      </c>
      <c r="R1824" s="176">
        <v>17384.112461050274</v>
      </c>
      <c r="S1824" s="176">
        <v>253349.8296679866</v>
      </c>
      <c r="T1824" s="176">
        <v>166741.46773285815</v>
      </c>
      <c r="U1824" s="176">
        <v>123749.57366100699</v>
      </c>
      <c r="V1824" s="2"/>
      <c r="W1824" s="176">
        <v>-14627.356054978212</v>
      </c>
      <c r="X1824" s="176">
        <v>-25879.984180919826</v>
      </c>
      <c r="Y1824" s="176">
        <v>-11759.219855275005</v>
      </c>
      <c r="Z1824" s="176">
        <v>-3993.6640159063973</v>
      </c>
      <c r="AA1824" s="2"/>
      <c r="AB1824" s="175">
        <v>-54723.468549817509</v>
      </c>
      <c r="AC1824" s="175">
        <v>-177401.26576231886</v>
      </c>
      <c r="AD1824" s="175">
        <v>-150226.47815209487</v>
      </c>
      <c r="AE1824" s="175">
        <v>-172910.78815747867</v>
      </c>
    </row>
    <row r="1825" spans="1:31">
      <c r="A1825" s="1">
        <v>1818</v>
      </c>
      <c r="B1825" s="176">
        <f>'T Revenue'!B1822-'Year 0'!G$8+'Year 0'!G$122</f>
        <v>16198.445741267176</v>
      </c>
      <c r="C1825" s="176">
        <f>'T Revenue'!C1822-'Revenue Requirement'!C$4+'Revenue Requirement'!C$33</f>
        <v>227183.25190328923</v>
      </c>
      <c r="D1825" s="176">
        <f>'T Revenue'!D1822-'Revenue Requirement'!D$4+'Revenue Requirement'!D$33</f>
        <v>144201.58089081966</v>
      </c>
      <c r="E1825" s="176">
        <f>'T Revenue'!E1822-'Revenue Requirement'!E$4+'Revenue Requirement'!E$33</f>
        <v>106418.88511783374</v>
      </c>
      <c r="G1825" s="179" t="e">
        <f ca="1"/>
        <v>#NAME?</v>
      </c>
      <c r="H1825" s="179" t="e">
        <f ca="1"/>
        <v>#NAME?</v>
      </c>
      <c r="I1825" s="179" t="e">
        <f ca="1"/>
        <v>#NAME?</v>
      </c>
      <c r="J1825" s="179" t="e">
        <f ca="1"/>
        <v>#NAME?</v>
      </c>
      <c r="L1825" s="175">
        <f>NR_to_Cash!C$9</f>
        <v>-54723.468549817509</v>
      </c>
      <c r="M1825" s="175">
        <f>NR_to_Cash!D$9</f>
        <v>-177401.26576231886</v>
      </c>
      <c r="N1825" s="175">
        <f>NR_to_Cash!E$9</f>
        <v>-150226.47815209487</v>
      </c>
      <c r="O1825" s="175">
        <f>NR_to_Cash!F$9</f>
        <v>-172910.78815747867</v>
      </c>
      <c r="Q1825" s="1">
        <v>1818</v>
      </c>
      <c r="R1825" s="176">
        <v>16198.445741267176</v>
      </c>
      <c r="S1825" s="176">
        <v>227183.25190328923</v>
      </c>
      <c r="T1825" s="176">
        <v>144201.58089081966</v>
      </c>
      <c r="U1825" s="176">
        <v>106418.88511783374</v>
      </c>
      <c r="V1825" s="2"/>
      <c r="W1825" s="176">
        <v>-1928.3579448511591</v>
      </c>
      <c r="X1825" s="176">
        <v>4697.0976823281962</v>
      </c>
      <c r="Y1825" s="176">
        <v>-33792.006678016158</v>
      </c>
      <c r="Z1825" s="176">
        <v>8881.2439198326319</v>
      </c>
      <c r="AA1825" s="2"/>
      <c r="AB1825" s="175">
        <v>-54723.468549817509</v>
      </c>
      <c r="AC1825" s="175">
        <v>-177401.26576231886</v>
      </c>
      <c r="AD1825" s="175">
        <v>-150226.47815209487</v>
      </c>
      <c r="AE1825" s="175">
        <v>-172910.78815747867</v>
      </c>
    </row>
    <row r="1826" spans="1:31">
      <c r="A1826" s="1">
        <v>1819</v>
      </c>
      <c r="B1826" s="176">
        <f>'T Revenue'!B1823-'Year 0'!G$8+'Year 0'!G$122</f>
        <v>8230.5068633572664</v>
      </c>
      <c r="C1826" s="176">
        <f>'T Revenue'!C1823-'Revenue Requirement'!C$4+'Revenue Requirement'!C$33</f>
        <v>267023.13158921618</v>
      </c>
      <c r="D1826" s="176">
        <f>'T Revenue'!D1823-'Revenue Requirement'!D$4+'Revenue Requirement'!D$33</f>
        <v>207001.37516250089</v>
      </c>
      <c r="E1826" s="176">
        <f>'T Revenue'!E1823-'Revenue Requirement'!E$4+'Revenue Requirement'!E$33</f>
        <v>216937.57569947746</v>
      </c>
      <c r="G1826" s="179" t="e">
        <f ca="1"/>
        <v>#NAME?</v>
      </c>
      <c r="H1826" s="179" t="e">
        <f ca="1"/>
        <v>#NAME?</v>
      </c>
      <c r="I1826" s="179" t="e">
        <f ca="1"/>
        <v>#NAME?</v>
      </c>
      <c r="J1826" s="179" t="e">
        <f ca="1"/>
        <v>#NAME?</v>
      </c>
      <c r="L1826" s="175">
        <f>NR_to_Cash!C$9</f>
        <v>-54723.468549817509</v>
      </c>
      <c r="M1826" s="175">
        <f>NR_to_Cash!D$9</f>
        <v>-177401.26576231886</v>
      </c>
      <c r="N1826" s="175">
        <f>NR_to_Cash!E$9</f>
        <v>-150226.47815209487</v>
      </c>
      <c r="O1826" s="175">
        <f>NR_to_Cash!F$9</f>
        <v>-172910.78815747867</v>
      </c>
      <c r="Q1826" s="1">
        <v>1819</v>
      </c>
      <c r="R1826" s="176">
        <v>8230.5068633572664</v>
      </c>
      <c r="S1826" s="176">
        <v>267023.13158921618</v>
      </c>
      <c r="T1826" s="176">
        <v>207001.37516250089</v>
      </c>
      <c r="U1826" s="176">
        <v>216937.57569947746</v>
      </c>
      <c r="V1826" s="2"/>
      <c r="W1826" s="176">
        <v>-1919.3971013304545</v>
      </c>
      <c r="X1826" s="176">
        <v>-34855.711087467149</v>
      </c>
      <c r="Y1826" s="176">
        <v>-24392.12524893973</v>
      </c>
      <c r="Z1826" s="176">
        <v>-9848.2510139159858</v>
      </c>
      <c r="AA1826" s="2"/>
      <c r="AB1826" s="175">
        <v>-54723.468549817509</v>
      </c>
      <c r="AC1826" s="175">
        <v>-177401.26576231886</v>
      </c>
      <c r="AD1826" s="175">
        <v>-150226.47815209487</v>
      </c>
      <c r="AE1826" s="175">
        <v>-172910.78815747867</v>
      </c>
    </row>
    <row r="1827" spans="1:31">
      <c r="A1827" s="1">
        <v>1820</v>
      </c>
      <c r="B1827" s="176">
        <f>'T Revenue'!B1824-'Year 0'!G$8+'Year 0'!G$122</f>
        <v>-11964.70524326642</v>
      </c>
      <c r="C1827" s="176">
        <f>'T Revenue'!C1824-'Revenue Requirement'!C$4+'Revenue Requirement'!C$33</f>
        <v>229847.78620646545</v>
      </c>
      <c r="D1827" s="176">
        <f>'T Revenue'!D1824-'Revenue Requirement'!D$4+'Revenue Requirement'!D$33</f>
        <v>175228.92917223531</v>
      </c>
      <c r="E1827" s="176">
        <f>'T Revenue'!E1824-'Revenue Requirement'!E$4+'Revenue Requirement'!E$33</f>
        <v>109426.01332441228</v>
      </c>
      <c r="G1827" s="179" t="e">
        <f ca="1"/>
        <v>#NAME?</v>
      </c>
      <c r="H1827" s="179" t="e">
        <f ca="1"/>
        <v>#NAME?</v>
      </c>
      <c r="I1827" s="179" t="e">
        <f ca="1"/>
        <v>#NAME?</v>
      </c>
      <c r="J1827" s="179" t="e">
        <f ca="1"/>
        <v>#NAME?</v>
      </c>
      <c r="L1827" s="175">
        <f>NR_to_Cash!C$9</f>
        <v>-54723.468549817509</v>
      </c>
      <c r="M1827" s="175">
        <f>NR_to_Cash!D$9</f>
        <v>-177401.26576231886</v>
      </c>
      <c r="N1827" s="175">
        <f>NR_to_Cash!E$9</f>
        <v>-150226.47815209487</v>
      </c>
      <c r="O1827" s="175">
        <f>NR_to_Cash!F$9</f>
        <v>-172910.78815747867</v>
      </c>
      <c r="Q1827" s="1">
        <v>1820</v>
      </c>
      <c r="R1827" s="176">
        <v>-11964.70524326642</v>
      </c>
      <c r="S1827" s="176">
        <v>229847.78620646545</v>
      </c>
      <c r="T1827" s="176">
        <v>175228.92917223531</v>
      </c>
      <c r="U1827" s="176">
        <v>109426.01332441228</v>
      </c>
      <c r="V1827" s="2"/>
      <c r="W1827" s="176">
        <v>-33251.508579417015</v>
      </c>
      <c r="X1827" s="176">
        <v>-6656.163150227163</v>
      </c>
      <c r="Y1827" s="176">
        <v>16768.724089809693</v>
      </c>
      <c r="Z1827" s="176">
        <v>-23907.584929273231</v>
      </c>
      <c r="AA1827" s="2"/>
      <c r="AB1827" s="175">
        <v>-54723.468549817509</v>
      </c>
      <c r="AC1827" s="175">
        <v>-177401.26576231886</v>
      </c>
      <c r="AD1827" s="175">
        <v>-150226.47815209487</v>
      </c>
      <c r="AE1827" s="175">
        <v>-172910.78815747867</v>
      </c>
    </row>
    <row r="1828" spans="1:31">
      <c r="A1828" s="1">
        <v>1821</v>
      </c>
      <c r="B1828" s="176">
        <f>'T Revenue'!B1825-'Year 0'!G$8+'Year 0'!G$122</f>
        <v>4214.390940646641</v>
      </c>
      <c r="C1828" s="176">
        <f>'T Revenue'!C1825-'Revenue Requirement'!C$4+'Revenue Requirement'!C$33</f>
        <v>224902.53092061845</v>
      </c>
      <c r="D1828" s="176">
        <f>'T Revenue'!D1825-'Revenue Requirement'!D$4+'Revenue Requirement'!D$33</f>
        <v>164709.85311865248</v>
      </c>
      <c r="E1828" s="176">
        <f>'T Revenue'!E1825-'Revenue Requirement'!E$4+'Revenue Requirement'!E$33</f>
        <v>63180.840299779782</v>
      </c>
      <c r="G1828" s="179" t="e">
        <f ca="1"/>
        <v>#NAME?</v>
      </c>
      <c r="H1828" s="179" t="e">
        <f ca="1"/>
        <v>#NAME?</v>
      </c>
      <c r="I1828" s="179" t="e">
        <f ca="1"/>
        <v>#NAME?</v>
      </c>
      <c r="J1828" s="179" t="e">
        <f ca="1"/>
        <v>#NAME?</v>
      </c>
      <c r="L1828" s="175">
        <f>NR_to_Cash!C$9</f>
        <v>-54723.468549817509</v>
      </c>
      <c r="M1828" s="175">
        <f>NR_to_Cash!D$9</f>
        <v>-177401.26576231886</v>
      </c>
      <c r="N1828" s="175">
        <f>NR_to_Cash!E$9</f>
        <v>-150226.47815209487</v>
      </c>
      <c r="O1828" s="175">
        <f>NR_to_Cash!F$9</f>
        <v>-172910.78815747867</v>
      </c>
      <c r="Q1828" s="1">
        <v>1821</v>
      </c>
      <c r="R1828" s="176">
        <v>4214.390940646641</v>
      </c>
      <c r="S1828" s="176">
        <v>224902.53092061845</v>
      </c>
      <c r="T1828" s="176">
        <v>164709.85311865248</v>
      </c>
      <c r="U1828" s="176">
        <v>63180.840299779782</v>
      </c>
      <c r="V1828" s="2"/>
      <c r="W1828" s="176">
        <v>-37509.853874622146</v>
      </c>
      <c r="X1828" s="176">
        <v>-30954.000283276429</v>
      </c>
      <c r="Y1828" s="176">
        <v>-64701.280383777339</v>
      </c>
      <c r="Z1828" s="176">
        <v>-2436.568318433594</v>
      </c>
      <c r="AA1828" s="2"/>
      <c r="AB1828" s="175">
        <v>-54723.468549817509</v>
      </c>
      <c r="AC1828" s="175">
        <v>-177401.26576231886</v>
      </c>
      <c r="AD1828" s="175">
        <v>-150226.47815209487</v>
      </c>
      <c r="AE1828" s="175">
        <v>-172910.78815747867</v>
      </c>
    </row>
    <row r="1829" spans="1:31">
      <c r="A1829" s="1">
        <v>1822</v>
      </c>
      <c r="B1829" s="176">
        <f>'T Revenue'!B1826-'Year 0'!G$8+'Year 0'!G$122</f>
        <v>6956.1759204885457</v>
      </c>
      <c r="C1829" s="176">
        <f>'T Revenue'!C1826-'Revenue Requirement'!C$4+'Revenue Requirement'!C$33</f>
        <v>196896.70515359822</v>
      </c>
      <c r="D1829" s="176">
        <f>'T Revenue'!D1826-'Revenue Requirement'!D$4+'Revenue Requirement'!D$33</f>
        <v>134769.18741397909</v>
      </c>
      <c r="E1829" s="176">
        <f>'T Revenue'!E1826-'Revenue Requirement'!E$4+'Revenue Requirement'!E$33</f>
        <v>122299.84608674445</v>
      </c>
      <c r="G1829" s="179" t="e">
        <f ca="1"/>
        <v>#NAME?</v>
      </c>
      <c r="H1829" s="179" t="e">
        <f ca="1"/>
        <v>#NAME?</v>
      </c>
      <c r="I1829" s="179" t="e">
        <f ca="1"/>
        <v>#NAME?</v>
      </c>
      <c r="J1829" s="179" t="e">
        <f ca="1"/>
        <v>#NAME?</v>
      </c>
      <c r="L1829" s="175">
        <f>NR_to_Cash!C$9</f>
        <v>-54723.468549817509</v>
      </c>
      <c r="M1829" s="175">
        <f>NR_to_Cash!D$9</f>
        <v>-177401.26576231886</v>
      </c>
      <c r="N1829" s="175">
        <f>NR_to_Cash!E$9</f>
        <v>-150226.47815209487</v>
      </c>
      <c r="O1829" s="175">
        <f>NR_to_Cash!F$9</f>
        <v>-172910.78815747867</v>
      </c>
      <c r="Q1829" s="1">
        <v>1822</v>
      </c>
      <c r="R1829" s="176">
        <v>6956.1759204885457</v>
      </c>
      <c r="S1829" s="176">
        <v>196896.70515359822</v>
      </c>
      <c r="T1829" s="176">
        <v>134769.18741397909</v>
      </c>
      <c r="U1829" s="176">
        <v>122299.84608674445</v>
      </c>
      <c r="V1829" s="2"/>
      <c r="W1829" s="176">
        <v>-13646.386863795924</v>
      </c>
      <c r="X1829" s="176">
        <v>-21723.861956503242</v>
      </c>
      <c r="Y1829" s="176">
        <v>2088.0918144232128</v>
      </c>
      <c r="Z1829" s="176">
        <v>-12212.02652924601</v>
      </c>
      <c r="AA1829" s="2"/>
      <c r="AB1829" s="175">
        <v>-54723.468549817509</v>
      </c>
      <c r="AC1829" s="175">
        <v>-177401.26576231886</v>
      </c>
      <c r="AD1829" s="175">
        <v>-150226.47815209487</v>
      </c>
      <c r="AE1829" s="175">
        <v>-172910.78815747867</v>
      </c>
    </row>
    <row r="1830" spans="1:31">
      <c r="A1830" s="1">
        <v>1823</v>
      </c>
      <c r="B1830" s="176">
        <f>'T Revenue'!B1827-'Year 0'!G$8+'Year 0'!G$122</f>
        <v>8628.1479257212486</v>
      </c>
      <c r="C1830" s="176">
        <f>'T Revenue'!C1827-'Revenue Requirement'!C$4+'Revenue Requirement'!C$33</f>
        <v>243618.96989290975</v>
      </c>
      <c r="D1830" s="176">
        <f>'T Revenue'!D1827-'Revenue Requirement'!D$4+'Revenue Requirement'!D$33</f>
        <v>138683.59830593248</v>
      </c>
      <c r="E1830" s="176">
        <f>'T Revenue'!E1827-'Revenue Requirement'!E$4+'Revenue Requirement'!E$33</f>
        <v>114324.06594731938</v>
      </c>
      <c r="G1830" s="179" t="e">
        <f ca="1"/>
        <v>#NAME?</v>
      </c>
      <c r="H1830" s="179" t="e">
        <f ca="1"/>
        <v>#NAME?</v>
      </c>
      <c r="I1830" s="179" t="e">
        <f ca="1"/>
        <v>#NAME?</v>
      </c>
      <c r="J1830" s="179" t="e">
        <f ca="1"/>
        <v>#NAME?</v>
      </c>
      <c r="L1830" s="175">
        <f>NR_to_Cash!C$9</f>
        <v>-54723.468549817509</v>
      </c>
      <c r="M1830" s="175">
        <f>NR_to_Cash!D$9</f>
        <v>-177401.26576231886</v>
      </c>
      <c r="N1830" s="175">
        <f>NR_to_Cash!E$9</f>
        <v>-150226.47815209487</v>
      </c>
      <c r="O1830" s="175">
        <f>NR_to_Cash!F$9</f>
        <v>-172910.78815747867</v>
      </c>
      <c r="Q1830" s="1">
        <v>1823</v>
      </c>
      <c r="R1830" s="176">
        <v>8628.1479257212486</v>
      </c>
      <c r="S1830" s="176">
        <v>243618.96989290975</v>
      </c>
      <c r="T1830" s="176">
        <v>138683.59830593248</v>
      </c>
      <c r="U1830" s="176">
        <v>114324.06594731938</v>
      </c>
      <c r="V1830" s="2"/>
      <c r="W1830" s="176">
        <v>-31792.955617906176</v>
      </c>
      <c r="X1830" s="176">
        <v>4472.6628147084266</v>
      </c>
      <c r="Y1830" s="176">
        <v>4755.773689059075</v>
      </c>
      <c r="Z1830" s="176">
        <v>-10998.874128787545</v>
      </c>
      <c r="AA1830" s="2"/>
      <c r="AB1830" s="175">
        <v>-54723.468549817509</v>
      </c>
      <c r="AC1830" s="175">
        <v>-177401.26576231886</v>
      </c>
      <c r="AD1830" s="175">
        <v>-150226.47815209487</v>
      </c>
      <c r="AE1830" s="175">
        <v>-172910.78815747867</v>
      </c>
    </row>
    <row r="1831" spans="1:31">
      <c r="A1831" s="1">
        <v>1824</v>
      </c>
      <c r="B1831" s="176">
        <f>'T Revenue'!B1828-'Year 0'!G$8+'Year 0'!G$122</f>
        <v>-14654.328289364697</v>
      </c>
      <c r="C1831" s="176">
        <f>'T Revenue'!C1828-'Revenue Requirement'!C$4+'Revenue Requirement'!C$33</f>
        <v>222051.14740109141</v>
      </c>
      <c r="D1831" s="176">
        <f>'T Revenue'!D1828-'Revenue Requirement'!D$4+'Revenue Requirement'!D$33</f>
        <v>187102.86299114325</v>
      </c>
      <c r="E1831" s="176">
        <f>'T Revenue'!E1828-'Revenue Requirement'!E$4+'Revenue Requirement'!E$33</f>
        <v>88259.816488878103</v>
      </c>
      <c r="G1831" s="179" t="e">
        <f ca="1"/>
        <v>#NAME?</v>
      </c>
      <c r="H1831" s="179" t="e">
        <f ca="1"/>
        <v>#NAME?</v>
      </c>
      <c r="I1831" s="179" t="e">
        <f ca="1"/>
        <v>#NAME?</v>
      </c>
      <c r="J1831" s="179" t="e">
        <f ca="1"/>
        <v>#NAME?</v>
      </c>
      <c r="L1831" s="175">
        <f>NR_to_Cash!C$9</f>
        <v>-54723.468549817509</v>
      </c>
      <c r="M1831" s="175">
        <f>NR_to_Cash!D$9</f>
        <v>-177401.26576231886</v>
      </c>
      <c r="N1831" s="175">
        <f>NR_to_Cash!E$9</f>
        <v>-150226.47815209487</v>
      </c>
      <c r="O1831" s="175">
        <f>NR_to_Cash!F$9</f>
        <v>-172910.78815747867</v>
      </c>
      <c r="Q1831" s="1">
        <v>1824</v>
      </c>
      <c r="R1831" s="176">
        <v>-14654.328289364697</v>
      </c>
      <c r="S1831" s="176">
        <v>222051.14740109141</v>
      </c>
      <c r="T1831" s="176">
        <v>187102.86299114325</v>
      </c>
      <c r="U1831" s="176">
        <v>88259.816488878103</v>
      </c>
      <c r="V1831" s="2"/>
      <c r="W1831" s="176">
        <v>-16054.209027275909</v>
      </c>
      <c r="X1831" s="176">
        <v>-6642.5658864928409</v>
      </c>
      <c r="Y1831" s="176">
        <v>-2182.804065926699</v>
      </c>
      <c r="Z1831" s="176">
        <v>-11162.889325243887</v>
      </c>
      <c r="AA1831" s="2"/>
      <c r="AB1831" s="175">
        <v>-54723.468549817509</v>
      </c>
      <c r="AC1831" s="175">
        <v>-177401.26576231886</v>
      </c>
      <c r="AD1831" s="175">
        <v>-150226.47815209487</v>
      </c>
      <c r="AE1831" s="175">
        <v>-172910.78815747867</v>
      </c>
    </row>
    <row r="1832" spans="1:31">
      <c r="A1832" s="1">
        <v>1825</v>
      </c>
      <c r="B1832" s="176">
        <f>'T Revenue'!B1829-'Year 0'!G$8+'Year 0'!G$122</f>
        <v>-5402.8806857506279</v>
      </c>
      <c r="C1832" s="176">
        <f>'T Revenue'!C1829-'Revenue Requirement'!C$4+'Revenue Requirement'!C$33</f>
        <v>232619.43439800385</v>
      </c>
      <c r="D1832" s="176">
        <f>'T Revenue'!D1829-'Revenue Requirement'!D$4+'Revenue Requirement'!D$33</f>
        <v>165284.4696254232</v>
      </c>
      <c r="E1832" s="176">
        <f>'T Revenue'!E1829-'Revenue Requirement'!E$4+'Revenue Requirement'!E$33</f>
        <v>76883.170267728856</v>
      </c>
      <c r="G1832" s="179" t="e">
        <f ca="1"/>
        <v>#NAME?</v>
      </c>
      <c r="H1832" s="179" t="e">
        <f ca="1"/>
        <v>#NAME?</v>
      </c>
      <c r="I1832" s="179" t="e">
        <f ca="1"/>
        <v>#NAME?</v>
      </c>
      <c r="J1832" s="179" t="e">
        <f ca="1"/>
        <v>#NAME?</v>
      </c>
      <c r="L1832" s="175">
        <f>NR_to_Cash!C$9</f>
        <v>-54723.468549817509</v>
      </c>
      <c r="M1832" s="175">
        <f>NR_to_Cash!D$9</f>
        <v>-177401.26576231886</v>
      </c>
      <c r="N1832" s="175">
        <f>NR_to_Cash!E$9</f>
        <v>-150226.47815209487</v>
      </c>
      <c r="O1832" s="175">
        <f>NR_to_Cash!F$9</f>
        <v>-172910.78815747867</v>
      </c>
      <c r="Q1832" s="1">
        <v>1825</v>
      </c>
      <c r="R1832" s="176">
        <v>-5402.8806857506279</v>
      </c>
      <c r="S1832" s="176">
        <v>232619.43439800385</v>
      </c>
      <c r="T1832" s="176">
        <v>165284.4696254232</v>
      </c>
      <c r="U1832" s="176">
        <v>76883.170267728856</v>
      </c>
      <c r="V1832" s="2"/>
      <c r="W1832" s="176">
        <v>-14244.816252278164</v>
      </c>
      <c r="X1832" s="176">
        <v>-26384.932142058155</v>
      </c>
      <c r="Y1832" s="176">
        <v>-31932.199017660692</v>
      </c>
      <c r="Z1832" s="176">
        <v>36618.515045055188</v>
      </c>
      <c r="AA1832" s="2"/>
      <c r="AB1832" s="175">
        <v>-54723.468549817509</v>
      </c>
      <c r="AC1832" s="175">
        <v>-177401.26576231886</v>
      </c>
      <c r="AD1832" s="175">
        <v>-150226.47815209487</v>
      </c>
      <c r="AE1832" s="175">
        <v>-172910.78815747867</v>
      </c>
    </row>
    <row r="1833" spans="1:31">
      <c r="A1833" s="1">
        <v>1826</v>
      </c>
      <c r="B1833" s="176">
        <f>'T Revenue'!B1830-'Year 0'!G$8+'Year 0'!G$122</f>
        <v>-8340.8216303542722</v>
      </c>
      <c r="C1833" s="176">
        <f>'T Revenue'!C1830-'Revenue Requirement'!C$4+'Revenue Requirement'!C$33</f>
        <v>247198.56214230903</v>
      </c>
      <c r="D1833" s="176">
        <f>'T Revenue'!D1830-'Revenue Requirement'!D$4+'Revenue Requirement'!D$33</f>
        <v>176399.97553683491</v>
      </c>
      <c r="E1833" s="176">
        <f>'T Revenue'!E1830-'Revenue Requirement'!E$4+'Revenue Requirement'!E$33</f>
        <v>99216.470452218549</v>
      </c>
      <c r="G1833" s="179" t="e">
        <f ca="1"/>
        <v>#NAME?</v>
      </c>
      <c r="H1833" s="179" t="e">
        <f ca="1"/>
        <v>#NAME?</v>
      </c>
      <c r="I1833" s="179" t="e">
        <f ca="1"/>
        <v>#NAME?</v>
      </c>
      <c r="J1833" s="179" t="e">
        <f ca="1"/>
        <v>#NAME?</v>
      </c>
      <c r="L1833" s="175">
        <f>NR_to_Cash!C$9</f>
        <v>-54723.468549817509</v>
      </c>
      <c r="M1833" s="175">
        <f>NR_to_Cash!D$9</f>
        <v>-177401.26576231886</v>
      </c>
      <c r="N1833" s="175">
        <f>NR_to_Cash!E$9</f>
        <v>-150226.47815209487</v>
      </c>
      <c r="O1833" s="175">
        <f>NR_to_Cash!F$9</f>
        <v>-172910.78815747867</v>
      </c>
      <c r="Q1833" s="1">
        <v>1826</v>
      </c>
      <c r="R1833" s="176">
        <v>-8340.8216303542722</v>
      </c>
      <c r="S1833" s="176">
        <v>247198.56214230903</v>
      </c>
      <c r="T1833" s="176">
        <v>176399.97553683491</v>
      </c>
      <c r="U1833" s="176">
        <v>99216.470452218549</v>
      </c>
      <c r="V1833" s="2"/>
      <c r="W1833" s="176">
        <v>-33503.051015809062</v>
      </c>
      <c r="X1833" s="176">
        <v>-37803.599838834023</v>
      </c>
      <c r="Y1833" s="176">
        <v>-16291.589979602722</v>
      </c>
      <c r="Z1833" s="176">
        <v>14188.103777408134</v>
      </c>
      <c r="AA1833" s="2"/>
      <c r="AB1833" s="175">
        <v>-54723.468549817509</v>
      </c>
      <c r="AC1833" s="175">
        <v>-177401.26576231886</v>
      </c>
      <c r="AD1833" s="175">
        <v>-150226.47815209487</v>
      </c>
      <c r="AE1833" s="175">
        <v>-172910.78815747867</v>
      </c>
    </row>
    <row r="1834" spans="1:31">
      <c r="A1834" s="1">
        <v>1827</v>
      </c>
      <c r="B1834" s="176">
        <f>'T Revenue'!B1831-'Year 0'!G$8+'Year 0'!G$122</f>
        <v>-404.52529441844672</v>
      </c>
      <c r="C1834" s="176">
        <f>'T Revenue'!C1831-'Revenue Requirement'!C$4+'Revenue Requirement'!C$33</f>
        <v>224085.07794523658</v>
      </c>
      <c r="D1834" s="176">
        <f>'T Revenue'!D1831-'Revenue Requirement'!D$4+'Revenue Requirement'!D$33</f>
        <v>130246.83942256635</v>
      </c>
      <c r="E1834" s="176">
        <f>'T Revenue'!E1831-'Revenue Requirement'!E$4+'Revenue Requirement'!E$33</f>
        <v>51040.173740393482</v>
      </c>
      <c r="G1834" s="179" t="e">
        <f ca="1"/>
        <v>#NAME?</v>
      </c>
      <c r="H1834" s="179" t="e">
        <f ca="1"/>
        <v>#NAME?</v>
      </c>
      <c r="I1834" s="179" t="e">
        <f ca="1"/>
        <v>#NAME?</v>
      </c>
      <c r="J1834" s="179" t="e">
        <f ca="1"/>
        <v>#NAME?</v>
      </c>
      <c r="L1834" s="175">
        <f>NR_to_Cash!C$9</f>
        <v>-54723.468549817509</v>
      </c>
      <c r="M1834" s="175">
        <f>NR_to_Cash!D$9</f>
        <v>-177401.26576231886</v>
      </c>
      <c r="N1834" s="175">
        <f>NR_to_Cash!E$9</f>
        <v>-150226.47815209487</v>
      </c>
      <c r="O1834" s="175">
        <f>NR_to_Cash!F$9</f>
        <v>-172910.78815747867</v>
      </c>
      <c r="Q1834" s="1">
        <v>1827</v>
      </c>
      <c r="R1834" s="176">
        <v>-404.52529441844672</v>
      </c>
      <c r="S1834" s="176">
        <v>224085.07794523658</v>
      </c>
      <c r="T1834" s="176">
        <v>130246.83942256635</v>
      </c>
      <c r="U1834" s="176">
        <v>51040.173740393482</v>
      </c>
      <c r="V1834" s="2"/>
      <c r="W1834" s="176">
        <v>4375.0565133736236</v>
      </c>
      <c r="X1834" s="176">
        <v>-18918.843403222039</v>
      </c>
      <c r="Y1834" s="176">
        <v>5951.6052643368021</v>
      </c>
      <c r="Z1834" s="176">
        <v>5117.4158221047837</v>
      </c>
      <c r="AA1834" s="2"/>
      <c r="AB1834" s="175">
        <v>-54723.468549817509</v>
      </c>
      <c r="AC1834" s="175">
        <v>-177401.26576231886</v>
      </c>
      <c r="AD1834" s="175">
        <v>-150226.47815209487</v>
      </c>
      <c r="AE1834" s="175">
        <v>-172910.78815747867</v>
      </c>
    </row>
    <row r="1835" spans="1:31">
      <c r="A1835" s="1">
        <v>1828</v>
      </c>
      <c r="B1835" s="176">
        <f>'T Revenue'!B1832-'Year 0'!G$8+'Year 0'!G$122</f>
        <v>21515.337069782894</v>
      </c>
      <c r="C1835" s="176">
        <f>'T Revenue'!C1832-'Revenue Requirement'!C$4+'Revenue Requirement'!C$33</f>
        <v>249370.82517112256</v>
      </c>
      <c r="D1835" s="176">
        <f>'T Revenue'!D1832-'Revenue Requirement'!D$4+'Revenue Requirement'!D$33</f>
        <v>131537.40639631404</v>
      </c>
      <c r="E1835" s="176">
        <f>'T Revenue'!E1832-'Revenue Requirement'!E$4+'Revenue Requirement'!E$33</f>
        <v>123844.43220867985</v>
      </c>
      <c r="G1835" s="179" t="e">
        <f ca="1"/>
        <v>#NAME?</v>
      </c>
      <c r="H1835" s="179" t="e">
        <f ca="1"/>
        <v>#NAME?</v>
      </c>
      <c r="I1835" s="179" t="e">
        <f ca="1"/>
        <v>#NAME?</v>
      </c>
      <c r="J1835" s="179" t="e">
        <f ca="1"/>
        <v>#NAME?</v>
      </c>
      <c r="L1835" s="175">
        <f>NR_to_Cash!C$9</f>
        <v>-54723.468549817509</v>
      </c>
      <c r="M1835" s="175">
        <f>NR_to_Cash!D$9</f>
        <v>-177401.26576231886</v>
      </c>
      <c r="N1835" s="175">
        <f>NR_to_Cash!E$9</f>
        <v>-150226.47815209487</v>
      </c>
      <c r="O1835" s="175">
        <f>NR_to_Cash!F$9</f>
        <v>-172910.78815747867</v>
      </c>
      <c r="Q1835" s="1">
        <v>1828</v>
      </c>
      <c r="R1835" s="176">
        <v>21515.337069782894</v>
      </c>
      <c r="S1835" s="176">
        <v>249370.82517112256</v>
      </c>
      <c r="T1835" s="176">
        <v>131537.40639631404</v>
      </c>
      <c r="U1835" s="176">
        <v>123844.43220867985</v>
      </c>
      <c r="V1835" s="2"/>
      <c r="W1835" s="176">
        <v>-22518.776476388564</v>
      </c>
      <c r="X1835" s="176">
        <v>14463.330031370046</v>
      </c>
      <c r="Y1835" s="176">
        <v>-18717.504368679831</v>
      </c>
      <c r="Z1835" s="176">
        <v>-32226.801576043013</v>
      </c>
      <c r="AA1835" s="2"/>
      <c r="AB1835" s="175">
        <v>-54723.468549817509</v>
      </c>
      <c r="AC1835" s="175">
        <v>-177401.26576231886</v>
      </c>
      <c r="AD1835" s="175">
        <v>-150226.47815209487</v>
      </c>
      <c r="AE1835" s="175">
        <v>-172910.78815747867</v>
      </c>
    </row>
    <row r="1836" spans="1:31">
      <c r="A1836" s="1">
        <v>1829</v>
      </c>
      <c r="B1836" s="176">
        <f>'T Revenue'!B1833-'Year 0'!G$8+'Year 0'!G$122</f>
        <v>-4893.7296135572251</v>
      </c>
      <c r="C1836" s="176">
        <f>'T Revenue'!C1833-'Revenue Requirement'!C$4+'Revenue Requirement'!C$33</f>
        <v>228675.71295649838</v>
      </c>
      <c r="D1836" s="176">
        <f>'T Revenue'!D1833-'Revenue Requirement'!D$4+'Revenue Requirement'!D$33</f>
        <v>187879.16681376914</v>
      </c>
      <c r="E1836" s="176">
        <f>'T Revenue'!E1833-'Revenue Requirement'!E$4+'Revenue Requirement'!E$33</f>
        <v>95528.493104043417</v>
      </c>
      <c r="G1836" s="179" t="e">
        <f ca="1"/>
        <v>#NAME?</v>
      </c>
      <c r="H1836" s="179" t="e">
        <f ca="1"/>
        <v>#NAME?</v>
      </c>
      <c r="I1836" s="179" t="e">
        <f ca="1"/>
        <v>#NAME?</v>
      </c>
      <c r="J1836" s="179" t="e">
        <f ca="1"/>
        <v>#NAME?</v>
      </c>
      <c r="L1836" s="175">
        <f>NR_to_Cash!C$9</f>
        <v>-54723.468549817509</v>
      </c>
      <c r="M1836" s="175">
        <f>NR_to_Cash!D$9</f>
        <v>-177401.26576231886</v>
      </c>
      <c r="N1836" s="175">
        <f>NR_to_Cash!E$9</f>
        <v>-150226.47815209487</v>
      </c>
      <c r="O1836" s="175">
        <f>NR_to_Cash!F$9</f>
        <v>-172910.78815747867</v>
      </c>
      <c r="Q1836" s="1">
        <v>1829</v>
      </c>
      <c r="R1836" s="176">
        <v>-4893.7296135572251</v>
      </c>
      <c r="S1836" s="176">
        <v>228675.71295649838</v>
      </c>
      <c r="T1836" s="176">
        <v>187879.16681376914</v>
      </c>
      <c r="U1836" s="176">
        <v>95528.493104043417</v>
      </c>
      <c r="V1836" s="2"/>
      <c r="W1836" s="176">
        <v>-3766.9044402953004</v>
      </c>
      <c r="X1836" s="176">
        <v>-33883.449113297509</v>
      </c>
      <c r="Y1836" s="176">
        <v>-19883.980373804457</v>
      </c>
      <c r="Z1836" s="176">
        <v>-36103.092991251964</v>
      </c>
      <c r="AA1836" s="2"/>
      <c r="AB1836" s="175">
        <v>-54723.468549817509</v>
      </c>
      <c r="AC1836" s="175">
        <v>-177401.26576231886</v>
      </c>
      <c r="AD1836" s="175">
        <v>-150226.47815209487</v>
      </c>
      <c r="AE1836" s="175">
        <v>-172910.78815747867</v>
      </c>
    </row>
    <row r="1837" spans="1:31">
      <c r="A1837" s="1">
        <v>1830</v>
      </c>
      <c r="B1837" s="176">
        <f>'T Revenue'!B1834-'Year 0'!G$8+'Year 0'!G$122</f>
        <v>18302.311000219081</v>
      </c>
      <c r="C1837" s="176">
        <f>'T Revenue'!C1834-'Revenue Requirement'!C$4+'Revenue Requirement'!C$33</f>
        <v>195787.32496495079</v>
      </c>
      <c r="D1837" s="176">
        <f>'T Revenue'!D1834-'Revenue Requirement'!D$4+'Revenue Requirement'!D$33</f>
        <v>150320.98885139427</v>
      </c>
      <c r="E1837" s="176">
        <f>'T Revenue'!E1834-'Revenue Requirement'!E$4+'Revenue Requirement'!E$33</f>
        <v>88585.008390631294</v>
      </c>
      <c r="G1837" s="179" t="e">
        <f ca="1"/>
        <v>#NAME?</v>
      </c>
      <c r="H1837" s="179" t="e">
        <f ca="1"/>
        <v>#NAME?</v>
      </c>
      <c r="I1837" s="179" t="e">
        <f ca="1"/>
        <v>#NAME?</v>
      </c>
      <c r="J1837" s="179" t="e">
        <f ca="1"/>
        <v>#NAME?</v>
      </c>
      <c r="L1837" s="175">
        <f>NR_to_Cash!C$9</f>
        <v>-54723.468549817509</v>
      </c>
      <c r="M1837" s="175">
        <f>NR_to_Cash!D$9</f>
        <v>-177401.26576231886</v>
      </c>
      <c r="N1837" s="175">
        <f>NR_to_Cash!E$9</f>
        <v>-150226.47815209487</v>
      </c>
      <c r="O1837" s="175">
        <f>NR_to_Cash!F$9</f>
        <v>-172910.78815747867</v>
      </c>
      <c r="Q1837" s="1">
        <v>1830</v>
      </c>
      <c r="R1837" s="176">
        <v>18302.311000219081</v>
      </c>
      <c r="S1837" s="176">
        <v>195787.32496495079</v>
      </c>
      <c r="T1837" s="176">
        <v>150320.98885139427</v>
      </c>
      <c r="U1837" s="176">
        <v>88585.008390631294</v>
      </c>
      <c r="V1837" s="2"/>
      <c r="W1837" s="176">
        <v>-36108.95753514301</v>
      </c>
      <c r="X1837" s="176">
        <v>-5737.3500702017918</v>
      </c>
      <c r="Y1837" s="176">
        <v>-20031.584748977562</v>
      </c>
      <c r="Z1837" s="176">
        <v>-38795.836183769163</v>
      </c>
      <c r="AA1837" s="2"/>
      <c r="AB1837" s="175">
        <v>-54723.468549817509</v>
      </c>
      <c r="AC1837" s="175">
        <v>-177401.26576231886</v>
      </c>
      <c r="AD1837" s="175">
        <v>-150226.47815209487</v>
      </c>
      <c r="AE1837" s="175">
        <v>-172910.78815747867</v>
      </c>
    </row>
    <row r="1838" spans="1:31">
      <c r="A1838" s="1">
        <v>1831</v>
      </c>
      <c r="B1838" s="176">
        <f>'T Revenue'!B1835-'Year 0'!G$8+'Year 0'!G$122</f>
        <v>-22020.217258590274</v>
      </c>
      <c r="C1838" s="176">
        <f>'T Revenue'!C1835-'Revenue Requirement'!C$4+'Revenue Requirement'!C$33</f>
        <v>234231.49746803008</v>
      </c>
      <c r="D1838" s="176">
        <f>'T Revenue'!D1835-'Revenue Requirement'!D$4+'Revenue Requirement'!D$33</f>
        <v>128958.30594496313</v>
      </c>
      <c r="E1838" s="176">
        <f>'T Revenue'!E1835-'Revenue Requirement'!E$4+'Revenue Requirement'!E$33</f>
        <v>72297.791961943964</v>
      </c>
      <c r="G1838" s="179" t="e">
        <f ca="1"/>
        <v>#NAME?</v>
      </c>
      <c r="H1838" s="179" t="e">
        <f ca="1"/>
        <v>#NAME?</v>
      </c>
      <c r="I1838" s="179" t="e">
        <f ca="1"/>
        <v>#NAME?</v>
      </c>
      <c r="J1838" s="179" t="e">
        <f ca="1"/>
        <v>#NAME?</v>
      </c>
      <c r="L1838" s="175">
        <f>NR_to_Cash!C$9</f>
        <v>-54723.468549817509</v>
      </c>
      <c r="M1838" s="175">
        <f>NR_to_Cash!D$9</f>
        <v>-177401.26576231886</v>
      </c>
      <c r="N1838" s="175">
        <f>NR_to_Cash!E$9</f>
        <v>-150226.47815209487</v>
      </c>
      <c r="O1838" s="175">
        <f>NR_to_Cash!F$9</f>
        <v>-172910.78815747867</v>
      </c>
      <c r="Q1838" s="1">
        <v>1831</v>
      </c>
      <c r="R1838" s="176">
        <v>-22020.217258590274</v>
      </c>
      <c r="S1838" s="176">
        <v>234231.49746803008</v>
      </c>
      <c r="T1838" s="176">
        <v>128958.30594496313</v>
      </c>
      <c r="U1838" s="176">
        <v>72297.791961943964</v>
      </c>
      <c r="V1838" s="2"/>
      <c r="W1838" s="176">
        <v>-58490.582486804225</v>
      </c>
      <c r="X1838" s="176">
        <v>-22683.932444584556</v>
      </c>
      <c r="Y1838" s="176">
        <v>-3567.343194915913</v>
      </c>
      <c r="Z1838" s="176">
        <v>-26865.069151746575</v>
      </c>
      <c r="AA1838" s="2"/>
      <c r="AB1838" s="175">
        <v>-54723.468549817509</v>
      </c>
      <c r="AC1838" s="175">
        <v>-177401.26576231886</v>
      </c>
      <c r="AD1838" s="175">
        <v>-150226.47815209487</v>
      </c>
      <c r="AE1838" s="175">
        <v>-172910.78815747867</v>
      </c>
    </row>
    <row r="1839" spans="1:31">
      <c r="A1839" s="1">
        <v>1832</v>
      </c>
      <c r="B1839" s="176">
        <f>'T Revenue'!B1836-'Year 0'!G$8+'Year 0'!G$122</f>
        <v>-11488.312056585448</v>
      </c>
      <c r="C1839" s="176">
        <f>'T Revenue'!C1836-'Revenue Requirement'!C$4+'Revenue Requirement'!C$33</f>
        <v>204314.00291795214</v>
      </c>
      <c r="D1839" s="176">
        <f>'T Revenue'!D1836-'Revenue Requirement'!D$4+'Revenue Requirement'!D$33</f>
        <v>136154.38680583448</v>
      </c>
      <c r="E1839" s="176">
        <f>'T Revenue'!E1836-'Revenue Requirement'!E$4+'Revenue Requirement'!E$33</f>
        <v>63966.061183348764</v>
      </c>
      <c r="G1839" s="179" t="e">
        <f ca="1"/>
        <v>#NAME?</v>
      </c>
      <c r="H1839" s="179" t="e">
        <f ca="1"/>
        <v>#NAME?</v>
      </c>
      <c r="I1839" s="179" t="e">
        <f ca="1"/>
        <v>#NAME?</v>
      </c>
      <c r="J1839" s="179" t="e">
        <f ca="1"/>
        <v>#NAME?</v>
      </c>
      <c r="L1839" s="175">
        <f>NR_to_Cash!C$9</f>
        <v>-54723.468549817509</v>
      </c>
      <c r="M1839" s="175">
        <f>NR_to_Cash!D$9</f>
        <v>-177401.26576231886</v>
      </c>
      <c r="N1839" s="175">
        <f>NR_to_Cash!E$9</f>
        <v>-150226.47815209487</v>
      </c>
      <c r="O1839" s="175">
        <f>NR_to_Cash!F$9</f>
        <v>-172910.78815747867</v>
      </c>
      <c r="Q1839" s="1">
        <v>1832</v>
      </c>
      <c r="R1839" s="176">
        <v>-11488.312056585448</v>
      </c>
      <c r="S1839" s="176">
        <v>204314.00291795214</v>
      </c>
      <c r="T1839" s="176">
        <v>136154.38680583448</v>
      </c>
      <c r="U1839" s="176">
        <v>63966.061183348764</v>
      </c>
      <c r="V1839" s="2"/>
      <c r="W1839" s="176">
        <v>-17759.288326274022</v>
      </c>
      <c r="X1839" s="176">
        <v>12948.354448760161</v>
      </c>
      <c r="Y1839" s="176">
        <v>-2326.1189321922138</v>
      </c>
      <c r="Z1839" s="176">
        <v>-25085.008260661503</v>
      </c>
      <c r="AA1839" s="2"/>
      <c r="AB1839" s="175">
        <v>-54723.468549817509</v>
      </c>
      <c r="AC1839" s="175">
        <v>-177401.26576231886</v>
      </c>
      <c r="AD1839" s="175">
        <v>-150226.47815209487</v>
      </c>
      <c r="AE1839" s="175">
        <v>-172910.78815747867</v>
      </c>
    </row>
    <row r="1840" spans="1:31">
      <c r="A1840" s="1">
        <v>1833</v>
      </c>
      <c r="B1840" s="176">
        <f>'T Revenue'!B1837-'Year 0'!G$8+'Year 0'!G$122</f>
        <v>14450.908175441669</v>
      </c>
      <c r="C1840" s="176">
        <f>'T Revenue'!C1837-'Revenue Requirement'!C$4+'Revenue Requirement'!C$33</f>
        <v>227838.13674597046</v>
      </c>
      <c r="D1840" s="176">
        <f>'T Revenue'!D1837-'Revenue Requirement'!D$4+'Revenue Requirement'!D$33</f>
        <v>155731.17207142641</v>
      </c>
      <c r="E1840" s="176">
        <f>'T Revenue'!E1837-'Revenue Requirement'!E$4+'Revenue Requirement'!E$33</f>
        <v>51157.461886238074</v>
      </c>
      <c r="G1840" s="179" t="e">
        <f ca="1"/>
        <v>#NAME?</v>
      </c>
      <c r="H1840" s="179" t="e">
        <f ca="1"/>
        <v>#NAME?</v>
      </c>
      <c r="I1840" s="179" t="e">
        <f ca="1"/>
        <v>#NAME?</v>
      </c>
      <c r="J1840" s="179" t="e">
        <f ca="1"/>
        <v>#NAME?</v>
      </c>
      <c r="L1840" s="175">
        <f>NR_to_Cash!C$9</f>
        <v>-54723.468549817509</v>
      </c>
      <c r="M1840" s="175">
        <f>NR_to_Cash!D$9</f>
        <v>-177401.26576231886</v>
      </c>
      <c r="N1840" s="175">
        <f>NR_to_Cash!E$9</f>
        <v>-150226.47815209487</v>
      </c>
      <c r="O1840" s="175">
        <f>NR_to_Cash!F$9</f>
        <v>-172910.78815747867</v>
      </c>
      <c r="Q1840" s="1">
        <v>1833</v>
      </c>
      <c r="R1840" s="176">
        <v>14450.908175441669</v>
      </c>
      <c r="S1840" s="176">
        <v>227838.13674597046</v>
      </c>
      <c r="T1840" s="176">
        <v>155731.17207142641</v>
      </c>
      <c r="U1840" s="176">
        <v>51157.461886238074</v>
      </c>
      <c r="V1840" s="2"/>
      <c r="W1840" s="176">
        <v>6636.4382224502042</v>
      </c>
      <c r="X1840" s="176">
        <v>-19804.331857427955</v>
      </c>
      <c r="Y1840" s="176">
        <v>11055.250398180215</v>
      </c>
      <c r="Z1840" s="176">
        <v>-18005.128046108177</v>
      </c>
      <c r="AA1840" s="2"/>
      <c r="AB1840" s="175">
        <v>-54723.468549817509</v>
      </c>
      <c r="AC1840" s="175">
        <v>-177401.26576231886</v>
      </c>
      <c r="AD1840" s="175">
        <v>-150226.47815209487</v>
      </c>
      <c r="AE1840" s="175">
        <v>-172910.78815747867</v>
      </c>
    </row>
    <row r="1841" spans="1:31">
      <c r="A1841" s="1">
        <v>1834</v>
      </c>
      <c r="B1841" s="176">
        <f>'T Revenue'!B1838-'Year 0'!G$8+'Year 0'!G$122</f>
        <v>2471.1014496390708</v>
      </c>
      <c r="C1841" s="176">
        <f>'T Revenue'!C1838-'Revenue Requirement'!C$4+'Revenue Requirement'!C$33</f>
        <v>230438.43989054766</v>
      </c>
      <c r="D1841" s="176">
        <f>'T Revenue'!D1838-'Revenue Requirement'!D$4+'Revenue Requirement'!D$33</f>
        <v>149362.4316108909</v>
      </c>
      <c r="E1841" s="176">
        <f>'T Revenue'!E1838-'Revenue Requirement'!E$4+'Revenue Requirement'!E$33</f>
        <v>135993.74546127417</v>
      </c>
      <c r="G1841" s="179" t="e">
        <f ca="1"/>
        <v>#NAME?</v>
      </c>
      <c r="H1841" s="179" t="e">
        <f ca="1"/>
        <v>#NAME?</v>
      </c>
      <c r="I1841" s="179" t="e">
        <f ca="1"/>
        <v>#NAME?</v>
      </c>
      <c r="J1841" s="179" t="e">
        <f ca="1"/>
        <v>#NAME?</v>
      </c>
      <c r="L1841" s="175">
        <f>NR_to_Cash!C$9</f>
        <v>-54723.468549817509</v>
      </c>
      <c r="M1841" s="175">
        <f>NR_to_Cash!D$9</f>
        <v>-177401.26576231886</v>
      </c>
      <c r="N1841" s="175">
        <f>NR_to_Cash!E$9</f>
        <v>-150226.47815209487</v>
      </c>
      <c r="O1841" s="175">
        <f>NR_to_Cash!F$9</f>
        <v>-172910.78815747867</v>
      </c>
      <c r="Q1841" s="1">
        <v>1834</v>
      </c>
      <c r="R1841" s="176">
        <v>2471.1014496390708</v>
      </c>
      <c r="S1841" s="176">
        <v>230438.43989054766</v>
      </c>
      <c r="T1841" s="176">
        <v>149362.4316108909</v>
      </c>
      <c r="U1841" s="176">
        <v>135993.74546127417</v>
      </c>
      <c r="V1841" s="2"/>
      <c r="W1841" s="176">
        <v>-6013.0543245663866</v>
      </c>
      <c r="X1841" s="176">
        <v>-23639.837785018375</v>
      </c>
      <c r="Y1841" s="176">
        <v>14934.308139105327</v>
      </c>
      <c r="Z1841" s="176">
        <v>11326.246361216065</v>
      </c>
      <c r="AA1841" s="2"/>
      <c r="AB1841" s="175">
        <v>-54723.468549817509</v>
      </c>
      <c r="AC1841" s="175">
        <v>-177401.26576231886</v>
      </c>
      <c r="AD1841" s="175">
        <v>-150226.47815209487</v>
      </c>
      <c r="AE1841" s="175">
        <v>-172910.78815747867</v>
      </c>
    </row>
    <row r="1842" spans="1:31">
      <c r="A1842" s="1">
        <v>1835</v>
      </c>
      <c r="B1842" s="176">
        <f>'T Revenue'!B1839-'Year 0'!G$8+'Year 0'!G$122</f>
        <v>-3981.6056616173591</v>
      </c>
      <c r="C1842" s="176">
        <f>'T Revenue'!C1839-'Revenue Requirement'!C$4+'Revenue Requirement'!C$33</f>
        <v>226799.13120518974</v>
      </c>
      <c r="D1842" s="176">
        <f>'T Revenue'!D1839-'Revenue Requirement'!D$4+'Revenue Requirement'!D$33</f>
        <v>135267.26552510587</v>
      </c>
      <c r="E1842" s="176">
        <f>'T Revenue'!E1839-'Revenue Requirement'!E$4+'Revenue Requirement'!E$33</f>
        <v>37593.32475988334</v>
      </c>
      <c r="G1842" s="179" t="e">
        <f ca="1"/>
        <v>#NAME?</v>
      </c>
      <c r="H1842" s="179" t="e">
        <f ca="1"/>
        <v>#NAME?</v>
      </c>
      <c r="I1842" s="179" t="e">
        <f ca="1"/>
        <v>#NAME?</v>
      </c>
      <c r="J1842" s="179" t="e">
        <f ca="1"/>
        <v>#NAME?</v>
      </c>
      <c r="L1842" s="175">
        <f>NR_to_Cash!C$9</f>
        <v>-54723.468549817509</v>
      </c>
      <c r="M1842" s="175">
        <f>NR_to_Cash!D$9</f>
        <v>-177401.26576231886</v>
      </c>
      <c r="N1842" s="175">
        <f>NR_to_Cash!E$9</f>
        <v>-150226.47815209487</v>
      </c>
      <c r="O1842" s="175">
        <f>NR_to_Cash!F$9</f>
        <v>-172910.78815747867</v>
      </c>
      <c r="Q1842" s="1">
        <v>1835</v>
      </c>
      <c r="R1842" s="176">
        <v>-3981.6056616173591</v>
      </c>
      <c r="S1842" s="176">
        <v>226799.13120518974</v>
      </c>
      <c r="T1842" s="176">
        <v>135267.26552510587</v>
      </c>
      <c r="U1842" s="176">
        <v>37593.32475988334</v>
      </c>
      <c r="V1842" s="2"/>
      <c r="W1842" s="176">
        <v>-7646.5168193129357</v>
      </c>
      <c r="X1842" s="176">
        <v>-18456.997812725138</v>
      </c>
      <c r="Y1842" s="176">
        <v>-5316.3229136629961</v>
      </c>
      <c r="Z1842" s="176">
        <v>-49904.283126456896</v>
      </c>
      <c r="AA1842" s="2"/>
      <c r="AB1842" s="175">
        <v>-54723.468549817509</v>
      </c>
      <c r="AC1842" s="175">
        <v>-177401.26576231886</v>
      </c>
      <c r="AD1842" s="175">
        <v>-150226.47815209487</v>
      </c>
      <c r="AE1842" s="175">
        <v>-172910.78815747867</v>
      </c>
    </row>
    <row r="1843" spans="1:31">
      <c r="A1843" s="1">
        <v>1836</v>
      </c>
      <c r="B1843" s="176">
        <f>'T Revenue'!B1840-'Year 0'!G$8+'Year 0'!G$122</f>
        <v>9229.1078406323213</v>
      </c>
      <c r="C1843" s="176">
        <f>'T Revenue'!C1840-'Revenue Requirement'!C$4+'Revenue Requirement'!C$33</f>
        <v>216607.01615476841</v>
      </c>
      <c r="D1843" s="176">
        <f>'T Revenue'!D1840-'Revenue Requirement'!D$4+'Revenue Requirement'!D$33</f>
        <v>113349.22302801162</v>
      </c>
      <c r="E1843" s="176">
        <f>'T Revenue'!E1840-'Revenue Requirement'!E$4+'Revenue Requirement'!E$33</f>
        <v>139890.91190705053</v>
      </c>
      <c r="G1843" s="179" t="e">
        <f ca="1"/>
        <v>#NAME?</v>
      </c>
      <c r="H1843" s="179" t="e">
        <f ca="1"/>
        <v>#NAME?</v>
      </c>
      <c r="I1843" s="179" t="e">
        <f ca="1"/>
        <v>#NAME?</v>
      </c>
      <c r="J1843" s="179" t="e">
        <f ca="1"/>
        <v>#NAME?</v>
      </c>
      <c r="L1843" s="175">
        <f>NR_to_Cash!C$9</f>
        <v>-54723.468549817509</v>
      </c>
      <c r="M1843" s="175">
        <f>NR_to_Cash!D$9</f>
        <v>-177401.26576231886</v>
      </c>
      <c r="N1843" s="175">
        <f>NR_to_Cash!E$9</f>
        <v>-150226.47815209487</v>
      </c>
      <c r="O1843" s="175">
        <f>NR_to_Cash!F$9</f>
        <v>-172910.78815747867</v>
      </c>
      <c r="Q1843" s="1">
        <v>1836</v>
      </c>
      <c r="R1843" s="176">
        <v>9229.1078406323213</v>
      </c>
      <c r="S1843" s="176">
        <v>216607.01615476841</v>
      </c>
      <c r="T1843" s="176">
        <v>113349.22302801162</v>
      </c>
      <c r="U1843" s="176">
        <v>139890.91190705053</v>
      </c>
      <c r="V1843" s="2"/>
      <c r="W1843" s="176">
        <v>-6217.6347321468638</v>
      </c>
      <c r="X1843" s="176">
        <v>15405.825891691726</v>
      </c>
      <c r="Y1843" s="176">
        <v>-1200.1716025259811</v>
      </c>
      <c r="Z1843" s="176">
        <v>-33636.866166993743</v>
      </c>
      <c r="AA1843" s="2"/>
      <c r="AB1843" s="175">
        <v>-54723.468549817509</v>
      </c>
      <c r="AC1843" s="175">
        <v>-177401.26576231886</v>
      </c>
      <c r="AD1843" s="175">
        <v>-150226.47815209487</v>
      </c>
      <c r="AE1843" s="175">
        <v>-172910.78815747867</v>
      </c>
    </row>
    <row r="1844" spans="1:31">
      <c r="A1844" s="1">
        <v>1837</v>
      </c>
      <c r="B1844" s="176">
        <f>'T Revenue'!B1841-'Year 0'!G$8+'Year 0'!G$122</f>
        <v>17194.86328155105</v>
      </c>
      <c r="C1844" s="176">
        <f>'T Revenue'!C1841-'Revenue Requirement'!C$4+'Revenue Requirement'!C$33</f>
        <v>252287.65691349376</v>
      </c>
      <c r="D1844" s="176">
        <f>'T Revenue'!D1841-'Revenue Requirement'!D$4+'Revenue Requirement'!D$33</f>
        <v>167532.5115469438</v>
      </c>
      <c r="E1844" s="176">
        <f>'T Revenue'!E1841-'Revenue Requirement'!E$4+'Revenue Requirement'!E$33</f>
        <v>168686.14094113954</v>
      </c>
      <c r="G1844" s="179" t="e">
        <f ca="1"/>
        <v>#NAME?</v>
      </c>
      <c r="H1844" s="179" t="e">
        <f ca="1"/>
        <v>#NAME?</v>
      </c>
      <c r="I1844" s="179" t="e">
        <f ca="1"/>
        <v>#NAME?</v>
      </c>
      <c r="J1844" s="179" t="e">
        <f ca="1"/>
        <v>#NAME?</v>
      </c>
      <c r="L1844" s="175">
        <f>NR_to_Cash!C$9</f>
        <v>-54723.468549817509</v>
      </c>
      <c r="M1844" s="175">
        <f>NR_to_Cash!D$9</f>
        <v>-177401.26576231886</v>
      </c>
      <c r="N1844" s="175">
        <f>NR_to_Cash!E$9</f>
        <v>-150226.47815209487</v>
      </c>
      <c r="O1844" s="175">
        <f>NR_to_Cash!F$9</f>
        <v>-172910.78815747867</v>
      </c>
      <c r="Q1844" s="1">
        <v>1837</v>
      </c>
      <c r="R1844" s="176">
        <v>17194.86328155105</v>
      </c>
      <c r="S1844" s="176">
        <v>252287.65691349376</v>
      </c>
      <c r="T1844" s="176">
        <v>167532.5115469438</v>
      </c>
      <c r="U1844" s="176">
        <v>168686.14094113954</v>
      </c>
      <c r="V1844" s="2"/>
      <c r="W1844" s="176">
        <v>-29973.393388880999</v>
      </c>
      <c r="X1844" s="176">
        <v>-37689.430892435834</v>
      </c>
      <c r="Y1844" s="176">
        <v>-12556.686515497975</v>
      </c>
      <c r="Z1844" s="176">
        <v>-1841.0573948121164</v>
      </c>
      <c r="AA1844" s="2"/>
      <c r="AB1844" s="175">
        <v>-54723.468549817509</v>
      </c>
      <c r="AC1844" s="175">
        <v>-177401.26576231886</v>
      </c>
      <c r="AD1844" s="175">
        <v>-150226.47815209487</v>
      </c>
      <c r="AE1844" s="175">
        <v>-172910.78815747867</v>
      </c>
    </row>
    <row r="1845" spans="1:31">
      <c r="A1845" s="1">
        <v>1838</v>
      </c>
      <c r="B1845" s="176">
        <f>'T Revenue'!B1842-'Year 0'!G$8+'Year 0'!G$122</f>
        <v>14395.21451078821</v>
      </c>
      <c r="C1845" s="176">
        <f>'T Revenue'!C1842-'Revenue Requirement'!C$4+'Revenue Requirement'!C$33</f>
        <v>247116.03493070905</v>
      </c>
      <c r="D1845" s="176">
        <f>'T Revenue'!D1842-'Revenue Requirement'!D$4+'Revenue Requirement'!D$33</f>
        <v>190269.90392264584</v>
      </c>
      <c r="E1845" s="176">
        <f>'T Revenue'!E1842-'Revenue Requirement'!E$4+'Revenue Requirement'!E$33</f>
        <v>139497.8578193849</v>
      </c>
      <c r="G1845" s="179" t="e">
        <f ca="1"/>
        <v>#NAME?</v>
      </c>
      <c r="H1845" s="179" t="e">
        <f ca="1"/>
        <v>#NAME?</v>
      </c>
      <c r="I1845" s="179" t="e">
        <f ca="1"/>
        <v>#NAME?</v>
      </c>
      <c r="J1845" s="179" t="e">
        <f ca="1"/>
        <v>#NAME?</v>
      </c>
      <c r="L1845" s="175">
        <f>NR_to_Cash!C$9</f>
        <v>-54723.468549817509</v>
      </c>
      <c r="M1845" s="175">
        <f>NR_to_Cash!D$9</f>
        <v>-177401.26576231886</v>
      </c>
      <c r="N1845" s="175">
        <f>NR_to_Cash!E$9</f>
        <v>-150226.47815209487</v>
      </c>
      <c r="O1845" s="175">
        <f>NR_to_Cash!F$9</f>
        <v>-172910.78815747867</v>
      </c>
      <c r="Q1845" s="1">
        <v>1838</v>
      </c>
      <c r="R1845" s="176">
        <v>14395.21451078821</v>
      </c>
      <c r="S1845" s="176">
        <v>247116.03493070905</v>
      </c>
      <c r="T1845" s="176">
        <v>190269.90392264584</v>
      </c>
      <c r="U1845" s="176">
        <v>139497.8578193849</v>
      </c>
      <c r="V1845" s="2"/>
      <c r="W1845" s="176">
        <v>-34299.622936840868</v>
      </c>
      <c r="X1845" s="176">
        <v>267.48961473396048</v>
      </c>
      <c r="Y1845" s="176">
        <v>18985.350088444771</v>
      </c>
      <c r="Z1845" s="176">
        <v>-10538.038523979252</v>
      </c>
      <c r="AA1845" s="2"/>
      <c r="AB1845" s="175">
        <v>-54723.468549817509</v>
      </c>
      <c r="AC1845" s="175">
        <v>-177401.26576231886</v>
      </c>
      <c r="AD1845" s="175">
        <v>-150226.47815209487</v>
      </c>
      <c r="AE1845" s="175">
        <v>-172910.78815747867</v>
      </c>
    </row>
    <row r="1846" spans="1:31">
      <c r="A1846" s="1">
        <v>1839</v>
      </c>
      <c r="B1846" s="176">
        <f>'T Revenue'!B1843-'Year 0'!G$8+'Year 0'!G$122</f>
        <v>3522.7184756763745</v>
      </c>
      <c r="C1846" s="176">
        <f>'T Revenue'!C1843-'Revenue Requirement'!C$4+'Revenue Requirement'!C$33</f>
        <v>245885.40632584319</v>
      </c>
      <c r="D1846" s="176">
        <f>'T Revenue'!D1843-'Revenue Requirement'!D$4+'Revenue Requirement'!D$33</f>
        <v>114955.96803259244</v>
      </c>
      <c r="E1846" s="176">
        <f>'T Revenue'!E1843-'Revenue Requirement'!E$4+'Revenue Requirement'!E$33</f>
        <v>66837.158722291468</v>
      </c>
      <c r="G1846" s="179" t="e">
        <f ca="1"/>
        <v>#NAME?</v>
      </c>
      <c r="H1846" s="179" t="e">
        <f ca="1"/>
        <v>#NAME?</v>
      </c>
      <c r="I1846" s="179" t="e">
        <f ca="1"/>
        <v>#NAME?</v>
      </c>
      <c r="J1846" s="179" t="e">
        <f ca="1"/>
        <v>#NAME?</v>
      </c>
      <c r="L1846" s="175">
        <f>NR_to_Cash!C$9</f>
        <v>-54723.468549817509</v>
      </c>
      <c r="M1846" s="175">
        <f>NR_to_Cash!D$9</f>
        <v>-177401.26576231886</v>
      </c>
      <c r="N1846" s="175">
        <f>NR_to_Cash!E$9</f>
        <v>-150226.47815209487</v>
      </c>
      <c r="O1846" s="175">
        <f>NR_to_Cash!F$9</f>
        <v>-172910.78815747867</v>
      </c>
      <c r="Q1846" s="1">
        <v>1839</v>
      </c>
      <c r="R1846" s="176">
        <v>3522.7184756763745</v>
      </c>
      <c r="S1846" s="176">
        <v>245885.40632584319</v>
      </c>
      <c r="T1846" s="176">
        <v>114955.96803259244</v>
      </c>
      <c r="U1846" s="176">
        <v>66837.158722291468</v>
      </c>
      <c r="V1846" s="2"/>
      <c r="W1846" s="176">
        <v>-14997.951622256543</v>
      </c>
      <c r="X1846" s="176">
        <v>-9950.8545562266372</v>
      </c>
      <c r="Y1846" s="176">
        <v>-39818.558951059124</v>
      </c>
      <c r="Z1846" s="176">
        <v>-1347.6915136715397</v>
      </c>
      <c r="AA1846" s="2"/>
      <c r="AB1846" s="175">
        <v>-54723.468549817509</v>
      </c>
      <c r="AC1846" s="175">
        <v>-177401.26576231886</v>
      </c>
      <c r="AD1846" s="175">
        <v>-150226.47815209487</v>
      </c>
      <c r="AE1846" s="175">
        <v>-172910.78815747867</v>
      </c>
    </row>
    <row r="1847" spans="1:31">
      <c r="A1847" s="1">
        <v>1840</v>
      </c>
      <c r="B1847" s="176">
        <f>'T Revenue'!B1844-'Year 0'!G$8+'Year 0'!G$122</f>
        <v>12376.969260682818</v>
      </c>
      <c r="C1847" s="176">
        <f>'T Revenue'!C1844-'Revenue Requirement'!C$4+'Revenue Requirement'!C$33</f>
        <v>207487.55953549058</v>
      </c>
      <c r="D1847" s="176">
        <f>'T Revenue'!D1844-'Revenue Requirement'!D$4+'Revenue Requirement'!D$33</f>
        <v>153807.61663941736</v>
      </c>
      <c r="E1847" s="176">
        <f>'T Revenue'!E1844-'Revenue Requirement'!E$4+'Revenue Requirement'!E$33</f>
        <v>99773.625875256257</v>
      </c>
      <c r="G1847" s="179" t="e">
        <f ca="1"/>
        <v>#NAME?</v>
      </c>
      <c r="H1847" s="179" t="e">
        <f ca="1"/>
        <v>#NAME?</v>
      </c>
      <c r="I1847" s="179" t="e">
        <f ca="1"/>
        <v>#NAME?</v>
      </c>
      <c r="J1847" s="179" t="e">
        <f ca="1"/>
        <v>#NAME?</v>
      </c>
      <c r="L1847" s="175">
        <f>NR_to_Cash!C$9</f>
        <v>-54723.468549817509</v>
      </c>
      <c r="M1847" s="175">
        <f>NR_to_Cash!D$9</f>
        <v>-177401.26576231886</v>
      </c>
      <c r="N1847" s="175">
        <f>NR_to_Cash!E$9</f>
        <v>-150226.47815209487</v>
      </c>
      <c r="O1847" s="175">
        <f>NR_to_Cash!F$9</f>
        <v>-172910.78815747867</v>
      </c>
      <c r="Q1847" s="1">
        <v>1840</v>
      </c>
      <c r="R1847" s="176">
        <v>12376.969260682818</v>
      </c>
      <c r="S1847" s="176">
        <v>207487.55953549058</v>
      </c>
      <c r="T1847" s="176">
        <v>153807.61663941736</v>
      </c>
      <c r="U1847" s="176">
        <v>99773.625875256257</v>
      </c>
      <c r="V1847" s="2"/>
      <c r="W1847" s="176">
        <v>3371.0378826007945</v>
      </c>
      <c r="X1847" s="176">
        <v>3950.0075197757687</v>
      </c>
      <c r="Y1847" s="176">
        <v>-25156.091344890418</v>
      </c>
      <c r="Z1847" s="176">
        <v>-21328.418042265112</v>
      </c>
      <c r="AA1847" s="2"/>
      <c r="AB1847" s="175">
        <v>-54723.468549817509</v>
      </c>
      <c r="AC1847" s="175">
        <v>-177401.26576231886</v>
      </c>
      <c r="AD1847" s="175">
        <v>-150226.47815209487</v>
      </c>
      <c r="AE1847" s="175">
        <v>-172910.78815747867</v>
      </c>
    </row>
    <row r="1848" spans="1:31">
      <c r="A1848" s="1">
        <v>1841</v>
      </c>
      <c r="B1848" s="176">
        <f>'T Revenue'!B1845-'Year 0'!G$8+'Year 0'!G$122</f>
        <v>-8956.9455543712247</v>
      </c>
      <c r="C1848" s="176">
        <f>'T Revenue'!C1845-'Revenue Requirement'!C$4+'Revenue Requirement'!C$33</f>
        <v>212600.37211580365</v>
      </c>
      <c r="D1848" s="176">
        <f>'T Revenue'!D1845-'Revenue Requirement'!D$4+'Revenue Requirement'!D$33</f>
        <v>120461.92976891156</v>
      </c>
      <c r="E1848" s="176">
        <f>'T Revenue'!E1845-'Revenue Requirement'!E$4+'Revenue Requirement'!E$33</f>
        <v>127258.1816844868</v>
      </c>
      <c r="G1848" s="179" t="e">
        <f ca="1"/>
        <v>#NAME?</v>
      </c>
      <c r="H1848" s="179" t="e">
        <f ca="1"/>
        <v>#NAME?</v>
      </c>
      <c r="I1848" s="179" t="e">
        <f ca="1"/>
        <v>#NAME?</v>
      </c>
      <c r="J1848" s="179" t="e">
        <f ca="1"/>
        <v>#NAME?</v>
      </c>
      <c r="L1848" s="175">
        <f>NR_to_Cash!C$9</f>
        <v>-54723.468549817509</v>
      </c>
      <c r="M1848" s="175">
        <f>NR_to_Cash!D$9</f>
        <v>-177401.26576231886</v>
      </c>
      <c r="N1848" s="175">
        <f>NR_to_Cash!E$9</f>
        <v>-150226.47815209487</v>
      </c>
      <c r="O1848" s="175">
        <f>NR_to_Cash!F$9</f>
        <v>-172910.78815747867</v>
      </c>
      <c r="Q1848" s="1">
        <v>1841</v>
      </c>
      <c r="R1848" s="176">
        <v>-8956.9455543712247</v>
      </c>
      <c r="S1848" s="176">
        <v>212600.37211580365</v>
      </c>
      <c r="T1848" s="176">
        <v>120461.92976891156</v>
      </c>
      <c r="U1848" s="176">
        <v>127258.1816844868</v>
      </c>
      <c r="V1848" s="2"/>
      <c r="W1848" s="176">
        <v>16628.104346859502</v>
      </c>
      <c r="X1848" s="176">
        <v>-16528.429823406739</v>
      </c>
      <c r="Y1848" s="176">
        <v>-9391.2404159561265</v>
      </c>
      <c r="Z1848" s="176">
        <v>-22149.161504892632</v>
      </c>
      <c r="AA1848" s="2"/>
      <c r="AB1848" s="175">
        <v>-54723.468549817509</v>
      </c>
      <c r="AC1848" s="175">
        <v>-177401.26576231886</v>
      </c>
      <c r="AD1848" s="175">
        <v>-150226.47815209487</v>
      </c>
      <c r="AE1848" s="175">
        <v>-172910.78815747867</v>
      </c>
    </row>
    <row r="1849" spans="1:31">
      <c r="A1849" s="1">
        <v>1842</v>
      </c>
      <c r="B1849" s="176">
        <f>'T Revenue'!B1846-'Year 0'!G$8+'Year 0'!G$122</f>
        <v>-8336.6551421473268</v>
      </c>
      <c r="C1849" s="176">
        <f>'T Revenue'!C1846-'Revenue Requirement'!C$4+'Revenue Requirement'!C$33</f>
        <v>216469.48247665679</v>
      </c>
      <c r="D1849" s="176">
        <f>'T Revenue'!D1846-'Revenue Requirement'!D$4+'Revenue Requirement'!D$33</f>
        <v>155844.04852040322</v>
      </c>
      <c r="E1849" s="176">
        <f>'T Revenue'!E1846-'Revenue Requirement'!E$4+'Revenue Requirement'!E$33</f>
        <v>143997.10549249826</v>
      </c>
      <c r="G1849" s="179" t="e">
        <f ca="1"/>
        <v>#NAME?</v>
      </c>
      <c r="H1849" s="179" t="e">
        <f ca="1"/>
        <v>#NAME?</v>
      </c>
      <c r="I1849" s="179" t="e">
        <f ca="1"/>
        <v>#NAME?</v>
      </c>
      <c r="J1849" s="179" t="e">
        <f ca="1"/>
        <v>#NAME?</v>
      </c>
      <c r="L1849" s="175">
        <f>NR_to_Cash!C$9</f>
        <v>-54723.468549817509</v>
      </c>
      <c r="M1849" s="175">
        <f>NR_to_Cash!D$9</f>
        <v>-177401.26576231886</v>
      </c>
      <c r="N1849" s="175">
        <f>NR_to_Cash!E$9</f>
        <v>-150226.47815209487</v>
      </c>
      <c r="O1849" s="175">
        <f>NR_to_Cash!F$9</f>
        <v>-172910.78815747867</v>
      </c>
      <c r="Q1849" s="1">
        <v>1842</v>
      </c>
      <c r="R1849" s="176">
        <v>-8336.6551421473268</v>
      </c>
      <c r="S1849" s="176">
        <v>216469.48247665679</v>
      </c>
      <c r="T1849" s="176">
        <v>155844.04852040322</v>
      </c>
      <c r="U1849" s="176">
        <v>143997.10549249826</v>
      </c>
      <c r="V1849" s="2"/>
      <c r="W1849" s="176">
        <v>-14328.294527839404</v>
      </c>
      <c r="X1849" s="176">
        <v>-17480.121611262904</v>
      </c>
      <c r="Y1849" s="176">
        <v>-6840.5979334551375</v>
      </c>
      <c r="Z1849" s="176">
        <v>-19677.238322291756</v>
      </c>
      <c r="AA1849" s="2"/>
      <c r="AB1849" s="175">
        <v>-54723.468549817509</v>
      </c>
      <c r="AC1849" s="175">
        <v>-177401.26576231886</v>
      </c>
      <c r="AD1849" s="175">
        <v>-150226.47815209487</v>
      </c>
      <c r="AE1849" s="175">
        <v>-172910.78815747867</v>
      </c>
    </row>
    <row r="1850" spans="1:31">
      <c r="A1850" s="1">
        <v>1843</v>
      </c>
      <c r="B1850" s="176">
        <f>'T Revenue'!B1847-'Year 0'!G$8+'Year 0'!G$122</f>
        <v>-12707.925868808292</v>
      </c>
      <c r="C1850" s="176">
        <f>'T Revenue'!C1847-'Revenue Requirement'!C$4+'Revenue Requirement'!C$33</f>
        <v>248244.96746947733</v>
      </c>
      <c r="D1850" s="176">
        <f>'T Revenue'!D1847-'Revenue Requirement'!D$4+'Revenue Requirement'!D$33</f>
        <v>150625.93732612906</v>
      </c>
      <c r="E1850" s="176">
        <f>'T Revenue'!E1847-'Revenue Requirement'!E$4+'Revenue Requirement'!E$33</f>
        <v>159502.66978469281</v>
      </c>
      <c r="G1850" s="179" t="e">
        <f ca="1"/>
        <v>#NAME?</v>
      </c>
      <c r="H1850" s="179" t="e">
        <f ca="1"/>
        <v>#NAME?</v>
      </c>
      <c r="I1850" s="179" t="e">
        <f ca="1"/>
        <v>#NAME?</v>
      </c>
      <c r="J1850" s="179" t="e">
        <f ca="1"/>
        <v>#NAME?</v>
      </c>
      <c r="L1850" s="175">
        <f>NR_to_Cash!C$9</f>
        <v>-54723.468549817509</v>
      </c>
      <c r="M1850" s="175">
        <f>NR_to_Cash!D$9</f>
        <v>-177401.26576231886</v>
      </c>
      <c r="N1850" s="175">
        <f>NR_to_Cash!E$9</f>
        <v>-150226.47815209487</v>
      </c>
      <c r="O1850" s="175">
        <f>NR_to_Cash!F$9</f>
        <v>-172910.78815747867</v>
      </c>
      <c r="Q1850" s="1">
        <v>1843</v>
      </c>
      <c r="R1850" s="176">
        <v>-12707.925868808292</v>
      </c>
      <c r="S1850" s="176">
        <v>248244.96746947733</v>
      </c>
      <c r="T1850" s="176">
        <v>150625.93732612906</v>
      </c>
      <c r="U1850" s="176">
        <v>159502.66978469281</v>
      </c>
      <c r="V1850" s="2"/>
      <c r="W1850" s="176">
        <v>-18527.162036313443</v>
      </c>
      <c r="X1850" s="176">
        <v>-12385.440809898078</v>
      </c>
      <c r="Y1850" s="176">
        <v>-9235.5966355071869</v>
      </c>
      <c r="Z1850" s="176">
        <v>-12887.287088320591</v>
      </c>
      <c r="AA1850" s="2"/>
      <c r="AB1850" s="175">
        <v>-54723.468549817509</v>
      </c>
      <c r="AC1850" s="175">
        <v>-177401.26576231886</v>
      </c>
      <c r="AD1850" s="175">
        <v>-150226.47815209487</v>
      </c>
      <c r="AE1850" s="175">
        <v>-172910.78815747867</v>
      </c>
    </row>
    <row r="1851" spans="1:31">
      <c r="A1851" s="1">
        <v>1844</v>
      </c>
      <c r="B1851" s="176">
        <f>'T Revenue'!B1848-'Year 0'!G$8+'Year 0'!G$122</f>
        <v>-12197.950232673669</v>
      </c>
      <c r="C1851" s="176">
        <f>'T Revenue'!C1848-'Revenue Requirement'!C$4+'Revenue Requirement'!C$33</f>
        <v>242259.15654802439</v>
      </c>
      <c r="D1851" s="176">
        <f>'T Revenue'!D1848-'Revenue Requirement'!D$4+'Revenue Requirement'!D$33</f>
        <v>151291.12570222165</v>
      </c>
      <c r="E1851" s="176">
        <f>'T Revenue'!E1848-'Revenue Requirement'!E$4+'Revenue Requirement'!E$33</f>
        <v>131446.24899465684</v>
      </c>
      <c r="G1851" s="179" t="e">
        <f ca="1"/>
        <v>#NAME?</v>
      </c>
      <c r="H1851" s="179" t="e">
        <f ca="1"/>
        <v>#NAME?</v>
      </c>
      <c r="I1851" s="179" t="e">
        <f ca="1"/>
        <v>#NAME?</v>
      </c>
      <c r="J1851" s="179" t="e">
        <f ca="1"/>
        <v>#NAME?</v>
      </c>
      <c r="L1851" s="175">
        <f>NR_to_Cash!C$9</f>
        <v>-54723.468549817509</v>
      </c>
      <c r="M1851" s="175">
        <f>NR_to_Cash!D$9</f>
        <v>-177401.26576231886</v>
      </c>
      <c r="N1851" s="175">
        <f>NR_to_Cash!E$9</f>
        <v>-150226.47815209487</v>
      </c>
      <c r="O1851" s="175">
        <f>NR_to_Cash!F$9</f>
        <v>-172910.78815747867</v>
      </c>
      <c r="Q1851" s="1">
        <v>1844</v>
      </c>
      <c r="R1851" s="176">
        <v>-12197.950232673669</v>
      </c>
      <c r="S1851" s="176">
        <v>242259.15654802439</v>
      </c>
      <c r="T1851" s="176">
        <v>151291.12570222165</v>
      </c>
      <c r="U1851" s="176">
        <v>131446.24899465684</v>
      </c>
      <c r="V1851" s="2"/>
      <c r="W1851" s="176">
        <v>-33778.185697395355</v>
      </c>
      <c r="X1851" s="176">
        <v>15692.035466925474</v>
      </c>
      <c r="Y1851" s="176">
        <v>8796.8373193268199</v>
      </c>
      <c r="Z1851" s="176">
        <v>-2418.3083783814218</v>
      </c>
      <c r="AA1851" s="2"/>
      <c r="AB1851" s="175">
        <v>-54723.468549817509</v>
      </c>
      <c r="AC1851" s="175">
        <v>-177401.26576231886</v>
      </c>
      <c r="AD1851" s="175">
        <v>-150226.47815209487</v>
      </c>
      <c r="AE1851" s="175">
        <v>-172910.78815747867</v>
      </c>
    </row>
    <row r="1852" spans="1:31">
      <c r="A1852" s="1">
        <v>1845</v>
      </c>
      <c r="B1852" s="176">
        <f>'T Revenue'!B1849-'Year 0'!G$8+'Year 0'!G$122</f>
        <v>-8170.9805180451367</v>
      </c>
      <c r="C1852" s="176">
        <f>'T Revenue'!C1849-'Revenue Requirement'!C$4+'Revenue Requirement'!C$33</f>
        <v>207726.9459940067</v>
      </c>
      <c r="D1852" s="176">
        <f>'T Revenue'!D1849-'Revenue Requirement'!D$4+'Revenue Requirement'!D$33</f>
        <v>202442.39321870427</v>
      </c>
      <c r="E1852" s="176">
        <f>'T Revenue'!E1849-'Revenue Requirement'!E$4+'Revenue Requirement'!E$33</f>
        <v>106127.03479167074</v>
      </c>
      <c r="G1852" s="179" t="e">
        <f ca="1"/>
        <v>#NAME?</v>
      </c>
      <c r="H1852" s="179" t="e">
        <f ca="1"/>
        <v>#NAME?</v>
      </c>
      <c r="I1852" s="179" t="e">
        <f ca="1"/>
        <v>#NAME?</v>
      </c>
      <c r="J1852" s="179" t="e">
        <f ca="1"/>
        <v>#NAME?</v>
      </c>
      <c r="L1852" s="175">
        <f>NR_to_Cash!C$9</f>
        <v>-54723.468549817509</v>
      </c>
      <c r="M1852" s="175">
        <f>NR_to_Cash!D$9</f>
        <v>-177401.26576231886</v>
      </c>
      <c r="N1852" s="175">
        <f>NR_to_Cash!E$9</f>
        <v>-150226.47815209487</v>
      </c>
      <c r="O1852" s="175">
        <f>NR_to_Cash!F$9</f>
        <v>-172910.78815747867</v>
      </c>
      <c r="Q1852" s="1">
        <v>1845</v>
      </c>
      <c r="R1852" s="176">
        <v>-8170.9805180451367</v>
      </c>
      <c r="S1852" s="176">
        <v>207726.9459940067</v>
      </c>
      <c r="T1852" s="176">
        <v>202442.39321870427</v>
      </c>
      <c r="U1852" s="176">
        <v>106127.03479167074</v>
      </c>
      <c r="V1852" s="2"/>
      <c r="W1852" s="176">
        <v>10765.429878207739</v>
      </c>
      <c r="X1852" s="176">
        <v>-42155.43024036102</v>
      </c>
      <c r="Y1852" s="176">
        <v>-13471.340281615732</v>
      </c>
      <c r="Z1852" s="176">
        <v>2084.0265806284733</v>
      </c>
      <c r="AA1852" s="2"/>
      <c r="AB1852" s="175">
        <v>-54723.468549817509</v>
      </c>
      <c r="AC1852" s="175">
        <v>-177401.26576231886</v>
      </c>
      <c r="AD1852" s="175">
        <v>-150226.47815209487</v>
      </c>
      <c r="AE1852" s="175">
        <v>-172910.78815747867</v>
      </c>
    </row>
    <row r="1853" spans="1:31">
      <c r="A1853" s="1">
        <v>1846</v>
      </c>
      <c r="B1853" s="176">
        <f>'T Revenue'!B1850-'Year 0'!G$8+'Year 0'!G$122</f>
        <v>-9637.960312535055</v>
      </c>
      <c r="C1853" s="176">
        <f>'T Revenue'!C1850-'Revenue Requirement'!C$4+'Revenue Requirement'!C$33</f>
        <v>217837.87287160894</v>
      </c>
      <c r="D1853" s="176">
        <f>'T Revenue'!D1850-'Revenue Requirement'!D$4+'Revenue Requirement'!D$33</f>
        <v>78790.843495592009</v>
      </c>
      <c r="E1853" s="176">
        <f>'T Revenue'!E1850-'Revenue Requirement'!E$4+'Revenue Requirement'!E$33</f>
        <v>33450.948138626292</v>
      </c>
      <c r="G1853" s="179" t="e">
        <f ca="1"/>
        <v>#NAME?</v>
      </c>
      <c r="H1853" s="179" t="e">
        <f ca="1"/>
        <v>#NAME?</v>
      </c>
      <c r="I1853" s="179" t="e">
        <f ca="1"/>
        <v>#NAME?</v>
      </c>
      <c r="J1853" s="179" t="e">
        <f ca="1"/>
        <v>#NAME?</v>
      </c>
      <c r="L1853" s="175">
        <f>NR_to_Cash!C$9</f>
        <v>-54723.468549817509</v>
      </c>
      <c r="M1853" s="175">
        <f>NR_to_Cash!D$9</f>
        <v>-177401.26576231886</v>
      </c>
      <c r="N1853" s="175">
        <f>NR_to_Cash!E$9</f>
        <v>-150226.47815209487</v>
      </c>
      <c r="O1853" s="175">
        <f>NR_to_Cash!F$9</f>
        <v>-172910.78815747867</v>
      </c>
      <c r="Q1853" s="1">
        <v>1846</v>
      </c>
      <c r="R1853" s="176">
        <v>-9637.960312535055</v>
      </c>
      <c r="S1853" s="176">
        <v>217837.87287160894</v>
      </c>
      <c r="T1853" s="176">
        <v>78790.843495592009</v>
      </c>
      <c r="U1853" s="176">
        <v>33450.948138626292</v>
      </c>
      <c r="V1853" s="2"/>
      <c r="W1853" s="176">
        <v>-4652.4892978051212</v>
      </c>
      <c r="X1853" s="176">
        <v>-26569.280999780865</v>
      </c>
      <c r="Y1853" s="176">
        <v>-11804.245725673391</v>
      </c>
      <c r="Z1853" s="176">
        <v>-26353.457494233269</v>
      </c>
      <c r="AA1853" s="2"/>
      <c r="AB1853" s="175">
        <v>-54723.468549817509</v>
      </c>
      <c r="AC1853" s="175">
        <v>-177401.26576231886</v>
      </c>
      <c r="AD1853" s="175">
        <v>-150226.47815209487</v>
      </c>
      <c r="AE1853" s="175">
        <v>-172910.78815747867</v>
      </c>
    </row>
    <row r="1854" spans="1:31">
      <c r="A1854" s="1">
        <v>1847</v>
      </c>
      <c r="B1854" s="176">
        <f>'T Revenue'!B1851-'Year 0'!G$8+'Year 0'!G$122</f>
        <v>1816.4946967477445</v>
      </c>
      <c r="C1854" s="176">
        <f>'T Revenue'!C1851-'Revenue Requirement'!C$4+'Revenue Requirement'!C$33</f>
        <v>220273.61167851486</v>
      </c>
      <c r="D1854" s="176">
        <f>'T Revenue'!D1851-'Revenue Requirement'!D$4+'Revenue Requirement'!D$33</f>
        <v>130490.40124035184</v>
      </c>
      <c r="E1854" s="176">
        <f>'T Revenue'!E1851-'Revenue Requirement'!E$4+'Revenue Requirement'!E$33</f>
        <v>25719.564542872598</v>
      </c>
      <c r="G1854" s="179" t="e">
        <f ca="1"/>
        <v>#NAME?</v>
      </c>
      <c r="H1854" s="179" t="e">
        <f ca="1"/>
        <v>#NAME?</v>
      </c>
      <c r="I1854" s="179" t="e">
        <f ca="1"/>
        <v>#NAME?</v>
      </c>
      <c r="J1854" s="179" t="e">
        <f ca="1"/>
        <v>#NAME?</v>
      </c>
      <c r="L1854" s="175">
        <f>NR_to_Cash!C$9</f>
        <v>-54723.468549817509</v>
      </c>
      <c r="M1854" s="175">
        <f>NR_to_Cash!D$9</f>
        <v>-177401.26576231886</v>
      </c>
      <c r="N1854" s="175">
        <f>NR_to_Cash!E$9</f>
        <v>-150226.47815209487</v>
      </c>
      <c r="O1854" s="175">
        <f>NR_to_Cash!F$9</f>
        <v>-172910.78815747867</v>
      </c>
      <c r="Q1854" s="1">
        <v>1847</v>
      </c>
      <c r="R1854" s="176">
        <v>1816.4946967477445</v>
      </c>
      <c r="S1854" s="176">
        <v>220273.61167851486</v>
      </c>
      <c r="T1854" s="176">
        <v>130490.40124035184</v>
      </c>
      <c r="U1854" s="176">
        <v>25719.564542872598</v>
      </c>
      <c r="V1854" s="2"/>
      <c r="W1854" s="176">
        <v>-3554.1264101598645</v>
      </c>
      <c r="X1854" s="176">
        <v>-23358.962866780348</v>
      </c>
      <c r="Y1854" s="176">
        <v>-44852.703755360097</v>
      </c>
      <c r="Z1854" s="176">
        <v>-34133.494327360531</v>
      </c>
      <c r="AA1854" s="2"/>
      <c r="AB1854" s="175">
        <v>-54723.468549817509</v>
      </c>
      <c r="AC1854" s="175">
        <v>-177401.26576231886</v>
      </c>
      <c r="AD1854" s="175">
        <v>-150226.47815209487</v>
      </c>
      <c r="AE1854" s="175">
        <v>-172910.78815747867</v>
      </c>
    </row>
    <row r="1855" spans="1:31">
      <c r="A1855" s="1">
        <v>1848</v>
      </c>
      <c r="B1855" s="176">
        <f>'T Revenue'!B1852-'Year 0'!G$8+'Year 0'!G$122</f>
        <v>-16491.239920963999</v>
      </c>
      <c r="C1855" s="176">
        <f>'T Revenue'!C1852-'Revenue Requirement'!C$4+'Revenue Requirement'!C$33</f>
        <v>221106.15505972807</v>
      </c>
      <c r="D1855" s="176">
        <f>'T Revenue'!D1852-'Revenue Requirement'!D$4+'Revenue Requirement'!D$33</f>
        <v>97444.594074334484</v>
      </c>
      <c r="E1855" s="176">
        <f>'T Revenue'!E1852-'Revenue Requirement'!E$4+'Revenue Requirement'!E$33</f>
        <v>87703.524913354777</v>
      </c>
      <c r="G1855" s="179" t="e">
        <f ca="1"/>
        <v>#NAME?</v>
      </c>
      <c r="H1855" s="179" t="e">
        <f ca="1"/>
        <v>#NAME?</v>
      </c>
      <c r="I1855" s="179" t="e">
        <f ca="1"/>
        <v>#NAME?</v>
      </c>
      <c r="J1855" s="179" t="e">
        <f ca="1"/>
        <v>#NAME?</v>
      </c>
      <c r="L1855" s="175">
        <f>NR_to_Cash!C$9</f>
        <v>-54723.468549817509</v>
      </c>
      <c r="M1855" s="175">
        <f>NR_to_Cash!D$9</f>
        <v>-177401.26576231886</v>
      </c>
      <c r="N1855" s="175">
        <f>NR_to_Cash!E$9</f>
        <v>-150226.47815209487</v>
      </c>
      <c r="O1855" s="175">
        <f>NR_to_Cash!F$9</f>
        <v>-172910.78815747867</v>
      </c>
      <c r="Q1855" s="1">
        <v>1848</v>
      </c>
      <c r="R1855" s="176">
        <v>-16491.239920963999</v>
      </c>
      <c r="S1855" s="176">
        <v>221106.15505972807</v>
      </c>
      <c r="T1855" s="176">
        <v>97444.594074334484</v>
      </c>
      <c r="U1855" s="176">
        <v>87703.524913354777</v>
      </c>
      <c r="V1855" s="2"/>
      <c r="W1855" s="176">
        <v>-27298.462233894854</v>
      </c>
      <c r="X1855" s="176">
        <v>-25236.133766073268</v>
      </c>
      <c r="Y1855" s="176">
        <v>-41327.14728152426</v>
      </c>
      <c r="Z1855" s="176">
        <v>1452.6880714306608</v>
      </c>
      <c r="AA1855" s="2"/>
      <c r="AB1855" s="175">
        <v>-54723.468549817509</v>
      </c>
      <c r="AC1855" s="175">
        <v>-177401.26576231886</v>
      </c>
      <c r="AD1855" s="175">
        <v>-150226.47815209487</v>
      </c>
      <c r="AE1855" s="175">
        <v>-172910.78815747867</v>
      </c>
    </row>
    <row r="1856" spans="1:31">
      <c r="A1856" s="1">
        <v>1849</v>
      </c>
      <c r="B1856" s="176">
        <f>'T Revenue'!B1853-'Year 0'!G$8+'Year 0'!G$122</f>
        <v>3354.6711022439413</v>
      </c>
      <c r="C1856" s="176">
        <f>'T Revenue'!C1853-'Revenue Requirement'!C$4+'Revenue Requirement'!C$33</f>
        <v>209470.06041726517</v>
      </c>
      <c r="D1856" s="176">
        <f>'T Revenue'!D1853-'Revenue Requirement'!D$4+'Revenue Requirement'!D$33</f>
        <v>150748.15001681936</v>
      </c>
      <c r="E1856" s="176">
        <f>'T Revenue'!E1853-'Revenue Requirement'!E$4+'Revenue Requirement'!E$33</f>
        <v>70040.954360687407</v>
      </c>
      <c r="G1856" s="179" t="e">
        <f ca="1"/>
        <v>#NAME?</v>
      </c>
      <c r="H1856" s="179" t="e">
        <f ca="1"/>
        <v>#NAME?</v>
      </c>
      <c r="I1856" s="179" t="e">
        <f ca="1"/>
        <v>#NAME?</v>
      </c>
      <c r="J1856" s="179" t="e">
        <f ca="1"/>
        <v>#NAME?</v>
      </c>
      <c r="L1856" s="175">
        <f>NR_to_Cash!C$9</f>
        <v>-54723.468549817509</v>
      </c>
      <c r="M1856" s="175">
        <f>NR_to_Cash!D$9</f>
        <v>-177401.26576231886</v>
      </c>
      <c r="N1856" s="175">
        <f>NR_to_Cash!E$9</f>
        <v>-150226.47815209487</v>
      </c>
      <c r="O1856" s="175">
        <f>NR_to_Cash!F$9</f>
        <v>-172910.78815747867</v>
      </c>
      <c r="Q1856" s="1">
        <v>1849</v>
      </c>
      <c r="R1856" s="176">
        <v>3354.6711022439413</v>
      </c>
      <c r="S1856" s="176">
        <v>209470.06041726517</v>
      </c>
      <c r="T1856" s="176">
        <v>150748.15001681936</v>
      </c>
      <c r="U1856" s="176">
        <v>70040.954360687407</v>
      </c>
      <c r="V1856" s="2"/>
      <c r="W1856" s="176">
        <v>-17337.865278808167</v>
      </c>
      <c r="X1856" s="176">
        <v>-6576.9558364928234</v>
      </c>
      <c r="Y1856" s="176">
        <v>-18766.135448626708</v>
      </c>
      <c r="Z1856" s="176">
        <v>-3334.3587786534335</v>
      </c>
      <c r="AA1856" s="2"/>
      <c r="AB1856" s="175">
        <v>-54723.468549817509</v>
      </c>
      <c r="AC1856" s="175">
        <v>-177401.26576231886</v>
      </c>
      <c r="AD1856" s="175">
        <v>-150226.47815209487</v>
      </c>
      <c r="AE1856" s="175">
        <v>-172910.78815747867</v>
      </c>
    </row>
    <row r="1857" spans="1:31">
      <c r="A1857" s="1">
        <v>1850</v>
      </c>
      <c r="B1857" s="176">
        <f>'T Revenue'!B1854-'Year 0'!G$8+'Year 0'!G$122</f>
        <v>-15678.094218743965</v>
      </c>
      <c r="C1857" s="176">
        <f>'T Revenue'!C1854-'Revenue Requirement'!C$4+'Revenue Requirement'!C$33</f>
        <v>267742.72537244181</v>
      </c>
      <c r="D1857" s="176">
        <f>'T Revenue'!D1854-'Revenue Requirement'!D$4+'Revenue Requirement'!D$33</f>
        <v>215761.12639208487</v>
      </c>
      <c r="E1857" s="176">
        <f>'T Revenue'!E1854-'Revenue Requirement'!E$4+'Revenue Requirement'!E$33</f>
        <v>120073.8869895041</v>
      </c>
      <c r="G1857" s="179" t="e">
        <f ca="1"/>
        <v>#NAME?</v>
      </c>
      <c r="H1857" s="179" t="e">
        <f ca="1"/>
        <v>#NAME?</v>
      </c>
      <c r="I1857" s="179" t="e">
        <f ca="1"/>
        <v>#NAME?</v>
      </c>
      <c r="J1857" s="179" t="e">
        <f ca="1"/>
        <v>#NAME?</v>
      </c>
      <c r="L1857" s="175">
        <f>NR_to_Cash!C$9</f>
        <v>-54723.468549817509</v>
      </c>
      <c r="M1857" s="175">
        <f>NR_to_Cash!D$9</f>
        <v>-177401.26576231886</v>
      </c>
      <c r="N1857" s="175">
        <f>NR_to_Cash!E$9</f>
        <v>-150226.47815209487</v>
      </c>
      <c r="O1857" s="175">
        <f>NR_to_Cash!F$9</f>
        <v>-172910.78815747867</v>
      </c>
      <c r="Q1857" s="1">
        <v>1850</v>
      </c>
      <c r="R1857" s="176">
        <v>-15678.094218743965</v>
      </c>
      <c r="S1857" s="176">
        <v>267742.72537244181</v>
      </c>
      <c r="T1857" s="176">
        <v>215761.12639208487</v>
      </c>
      <c r="U1857" s="176">
        <v>120073.8869895041</v>
      </c>
      <c r="V1857" s="2"/>
      <c r="W1857" s="176">
        <v>-10614.731470343657</v>
      </c>
      <c r="X1857" s="176">
        <v>13661.423484248808</v>
      </c>
      <c r="Y1857" s="176">
        <v>10660.833371871384</v>
      </c>
      <c r="Z1857" s="176">
        <v>-43301.619297344005</v>
      </c>
      <c r="AA1857" s="2"/>
      <c r="AB1857" s="175">
        <v>-54723.468549817509</v>
      </c>
      <c r="AC1857" s="175">
        <v>-177401.26576231886</v>
      </c>
      <c r="AD1857" s="175">
        <v>-150226.47815209487</v>
      </c>
      <c r="AE1857" s="175">
        <v>-172910.78815747867</v>
      </c>
    </row>
    <row r="1858" spans="1:31">
      <c r="A1858" s="1">
        <v>1851</v>
      </c>
      <c r="B1858" s="176">
        <f>'T Revenue'!B1855-'Year 0'!G$8+'Year 0'!G$122</f>
        <v>14922.556284875376</v>
      </c>
      <c r="C1858" s="176">
        <f>'T Revenue'!C1855-'Revenue Requirement'!C$4+'Revenue Requirement'!C$33</f>
        <v>248643.53593657049</v>
      </c>
      <c r="D1858" s="176">
        <f>'T Revenue'!D1855-'Revenue Requirement'!D$4+'Revenue Requirement'!D$33</f>
        <v>147090.57213656697</v>
      </c>
      <c r="E1858" s="176">
        <f>'T Revenue'!E1855-'Revenue Requirement'!E$4+'Revenue Requirement'!E$33</f>
        <v>140997.87935090275</v>
      </c>
      <c r="G1858" s="179" t="e">
        <f ca="1"/>
        <v>#NAME?</v>
      </c>
      <c r="H1858" s="179" t="e">
        <f ca="1"/>
        <v>#NAME?</v>
      </c>
      <c r="I1858" s="179" t="e">
        <f ca="1"/>
        <v>#NAME?</v>
      </c>
      <c r="J1858" s="179" t="e">
        <f ca="1"/>
        <v>#NAME?</v>
      </c>
      <c r="L1858" s="175">
        <f>NR_to_Cash!C$9</f>
        <v>-54723.468549817509</v>
      </c>
      <c r="M1858" s="175">
        <f>NR_to_Cash!D$9</f>
        <v>-177401.26576231886</v>
      </c>
      <c r="N1858" s="175">
        <f>NR_to_Cash!E$9</f>
        <v>-150226.47815209487</v>
      </c>
      <c r="O1858" s="175">
        <f>NR_to_Cash!F$9</f>
        <v>-172910.78815747867</v>
      </c>
      <c r="Q1858" s="1">
        <v>1851</v>
      </c>
      <c r="R1858" s="176">
        <v>14922.556284875376</v>
      </c>
      <c r="S1858" s="176">
        <v>248643.53593657049</v>
      </c>
      <c r="T1858" s="176">
        <v>147090.57213656697</v>
      </c>
      <c r="U1858" s="176">
        <v>140997.87935090275</v>
      </c>
      <c r="V1858" s="2"/>
      <c r="W1858" s="176">
        <v>1790.316336301621</v>
      </c>
      <c r="X1858" s="176">
        <v>-18896.956453522434</v>
      </c>
      <c r="Y1858" s="176">
        <v>-552.07501333067194</v>
      </c>
      <c r="Z1858" s="176">
        <v>13915.353496138472</v>
      </c>
      <c r="AA1858" s="2"/>
      <c r="AB1858" s="175">
        <v>-54723.468549817509</v>
      </c>
      <c r="AC1858" s="175">
        <v>-177401.26576231886</v>
      </c>
      <c r="AD1858" s="175">
        <v>-150226.47815209487</v>
      </c>
      <c r="AE1858" s="175">
        <v>-172910.78815747867</v>
      </c>
    </row>
    <row r="1859" spans="1:31">
      <c r="A1859" s="1">
        <v>1852</v>
      </c>
      <c r="B1859" s="176">
        <f>'T Revenue'!B1856-'Year 0'!G$8+'Year 0'!G$122</f>
        <v>-10502.490058850031</v>
      </c>
      <c r="C1859" s="176">
        <f>'T Revenue'!C1856-'Revenue Requirement'!C$4+'Revenue Requirement'!C$33</f>
        <v>200659.9589537133</v>
      </c>
      <c r="D1859" s="176">
        <f>'T Revenue'!D1856-'Revenue Requirement'!D$4+'Revenue Requirement'!D$33</f>
        <v>159222.82744687842</v>
      </c>
      <c r="E1859" s="176">
        <f>'T Revenue'!E1856-'Revenue Requirement'!E$4+'Revenue Requirement'!E$33</f>
        <v>57862.071517979726</v>
      </c>
      <c r="G1859" s="179" t="e">
        <f ca="1"/>
        <v>#NAME?</v>
      </c>
      <c r="H1859" s="179" t="e">
        <f ca="1"/>
        <v>#NAME?</v>
      </c>
      <c r="I1859" s="179" t="e">
        <f ca="1"/>
        <v>#NAME?</v>
      </c>
      <c r="J1859" s="179" t="e">
        <f ca="1"/>
        <v>#NAME?</v>
      </c>
      <c r="L1859" s="175">
        <f>NR_to_Cash!C$9</f>
        <v>-54723.468549817509</v>
      </c>
      <c r="M1859" s="175">
        <f>NR_to_Cash!D$9</f>
        <v>-177401.26576231886</v>
      </c>
      <c r="N1859" s="175">
        <f>NR_to_Cash!E$9</f>
        <v>-150226.47815209487</v>
      </c>
      <c r="O1859" s="175">
        <f>NR_to_Cash!F$9</f>
        <v>-172910.78815747867</v>
      </c>
      <c r="Q1859" s="1">
        <v>1852</v>
      </c>
      <c r="R1859" s="176">
        <v>-10502.490058850031</v>
      </c>
      <c r="S1859" s="176">
        <v>200659.9589537133</v>
      </c>
      <c r="T1859" s="176">
        <v>159222.82744687842</v>
      </c>
      <c r="U1859" s="176">
        <v>57862.071517979726</v>
      </c>
      <c r="V1859" s="2"/>
      <c r="W1859" s="176">
        <v>-11879.904985973262</v>
      </c>
      <c r="X1859" s="176">
        <v>-11067.337129118619</v>
      </c>
      <c r="Y1859" s="176">
        <v>9361.2185001522303</v>
      </c>
      <c r="Z1859" s="176">
        <v>25445.008631233824</v>
      </c>
      <c r="AA1859" s="2"/>
      <c r="AB1859" s="175">
        <v>-54723.468549817509</v>
      </c>
      <c r="AC1859" s="175">
        <v>-177401.26576231886</v>
      </c>
      <c r="AD1859" s="175">
        <v>-150226.47815209487</v>
      </c>
      <c r="AE1859" s="175">
        <v>-172910.78815747867</v>
      </c>
    </row>
    <row r="1860" spans="1:31">
      <c r="A1860" s="1">
        <v>1853</v>
      </c>
      <c r="B1860" s="176">
        <f>'T Revenue'!B1857-'Year 0'!G$8+'Year 0'!G$122</f>
        <v>22035.78034494468</v>
      </c>
      <c r="C1860" s="176">
        <f>'T Revenue'!C1857-'Revenue Requirement'!C$4+'Revenue Requirement'!C$33</f>
        <v>226859.30155821261</v>
      </c>
      <c r="D1860" s="176">
        <f>'T Revenue'!D1857-'Revenue Requirement'!D$4+'Revenue Requirement'!D$33</f>
        <v>120018.95741516189</v>
      </c>
      <c r="E1860" s="176">
        <f>'T Revenue'!E1857-'Revenue Requirement'!E$4+'Revenue Requirement'!E$33</f>
        <v>101093.85110335797</v>
      </c>
      <c r="G1860" s="179" t="e">
        <f ca="1"/>
        <v>#NAME?</v>
      </c>
      <c r="H1860" s="179" t="e">
        <f ca="1"/>
        <v>#NAME?</v>
      </c>
      <c r="I1860" s="179" t="e">
        <f ca="1"/>
        <v>#NAME?</v>
      </c>
      <c r="J1860" s="179" t="e">
        <f ca="1"/>
        <v>#NAME?</v>
      </c>
      <c r="L1860" s="175">
        <f>NR_to_Cash!C$9</f>
        <v>-54723.468549817509</v>
      </c>
      <c r="M1860" s="175">
        <f>NR_to_Cash!D$9</f>
        <v>-177401.26576231886</v>
      </c>
      <c r="N1860" s="175">
        <f>NR_to_Cash!E$9</f>
        <v>-150226.47815209487</v>
      </c>
      <c r="O1860" s="175">
        <f>NR_to_Cash!F$9</f>
        <v>-172910.78815747867</v>
      </c>
      <c r="Q1860" s="1">
        <v>1853</v>
      </c>
      <c r="R1860" s="176">
        <v>22035.78034494468</v>
      </c>
      <c r="S1860" s="176">
        <v>226859.30155821261</v>
      </c>
      <c r="T1860" s="176">
        <v>120018.95741516189</v>
      </c>
      <c r="U1860" s="176">
        <v>101093.85110335797</v>
      </c>
      <c r="V1860" s="2"/>
      <c r="W1860" s="176">
        <v>-13297.046734026168</v>
      </c>
      <c r="X1860" s="176">
        <v>9963.6971232085489</v>
      </c>
      <c r="Y1860" s="176">
        <v>-32907.895555105759</v>
      </c>
      <c r="Z1860" s="176">
        <v>21663.436932962388</v>
      </c>
      <c r="AA1860" s="2"/>
      <c r="AB1860" s="175">
        <v>-54723.468549817509</v>
      </c>
      <c r="AC1860" s="175">
        <v>-177401.26576231886</v>
      </c>
      <c r="AD1860" s="175">
        <v>-150226.47815209487</v>
      </c>
      <c r="AE1860" s="175">
        <v>-172910.78815747867</v>
      </c>
    </row>
    <row r="1861" spans="1:31">
      <c r="A1861" s="1">
        <v>1854</v>
      </c>
      <c r="B1861" s="176">
        <f>'T Revenue'!B1858-'Year 0'!G$8+'Year 0'!G$122</f>
        <v>5166.1518803760409</v>
      </c>
      <c r="C1861" s="176">
        <f>'T Revenue'!C1858-'Revenue Requirement'!C$4+'Revenue Requirement'!C$33</f>
        <v>231371.49226035411</v>
      </c>
      <c r="D1861" s="176">
        <f>'T Revenue'!D1858-'Revenue Requirement'!D$4+'Revenue Requirement'!D$33</f>
        <v>150443.83111853851</v>
      </c>
      <c r="E1861" s="176">
        <f>'T Revenue'!E1858-'Revenue Requirement'!E$4+'Revenue Requirement'!E$33</f>
        <v>141155.48223666381</v>
      </c>
      <c r="G1861" s="179" t="e">
        <f ca="1"/>
        <v>#NAME?</v>
      </c>
      <c r="H1861" s="179" t="e">
        <f ca="1"/>
        <v>#NAME?</v>
      </c>
      <c r="I1861" s="179" t="e">
        <f ca="1"/>
        <v>#NAME?</v>
      </c>
      <c r="J1861" s="179" t="e">
        <f ca="1"/>
        <v>#NAME?</v>
      </c>
      <c r="L1861" s="175">
        <f>NR_to_Cash!C$9</f>
        <v>-54723.468549817509</v>
      </c>
      <c r="M1861" s="175">
        <f>NR_to_Cash!D$9</f>
        <v>-177401.26576231886</v>
      </c>
      <c r="N1861" s="175">
        <f>NR_to_Cash!E$9</f>
        <v>-150226.47815209487</v>
      </c>
      <c r="O1861" s="175">
        <f>NR_to_Cash!F$9</f>
        <v>-172910.78815747867</v>
      </c>
      <c r="Q1861" s="1">
        <v>1854</v>
      </c>
      <c r="R1861" s="176">
        <v>5166.1518803760409</v>
      </c>
      <c r="S1861" s="176">
        <v>231371.49226035411</v>
      </c>
      <c r="T1861" s="176">
        <v>150443.83111853851</v>
      </c>
      <c r="U1861" s="176">
        <v>141155.48223666381</v>
      </c>
      <c r="V1861" s="2"/>
      <c r="W1861" s="176">
        <v>-18087.159079401172</v>
      </c>
      <c r="X1861" s="176">
        <v>-35319.51100798836</v>
      </c>
      <c r="Y1861" s="176">
        <v>-15263.126013444271</v>
      </c>
      <c r="Z1861" s="176">
        <v>-28751.235005544033</v>
      </c>
      <c r="AA1861" s="2"/>
      <c r="AB1861" s="175">
        <v>-54723.468549817509</v>
      </c>
      <c r="AC1861" s="175">
        <v>-177401.26576231886</v>
      </c>
      <c r="AD1861" s="175">
        <v>-150226.47815209487</v>
      </c>
      <c r="AE1861" s="175">
        <v>-172910.78815747867</v>
      </c>
    </row>
    <row r="1862" spans="1:31">
      <c r="A1862" s="1">
        <v>1855</v>
      </c>
      <c r="B1862" s="176">
        <f>'T Revenue'!B1859-'Year 0'!G$8+'Year 0'!G$122</f>
        <v>34321.684694484342</v>
      </c>
      <c r="C1862" s="176">
        <f>'T Revenue'!C1859-'Revenue Requirement'!C$4+'Revenue Requirement'!C$33</f>
        <v>259217.43150281673</v>
      </c>
      <c r="D1862" s="176">
        <f>'T Revenue'!D1859-'Revenue Requirement'!D$4+'Revenue Requirement'!D$33</f>
        <v>174174.38516931608</v>
      </c>
      <c r="E1862" s="176">
        <f>'T Revenue'!E1859-'Revenue Requirement'!E$4+'Revenue Requirement'!E$33</f>
        <v>123061.79100758419</v>
      </c>
      <c r="G1862" s="179" t="e">
        <f ca="1"/>
        <v>#NAME?</v>
      </c>
      <c r="H1862" s="179" t="e">
        <f ca="1"/>
        <v>#NAME?</v>
      </c>
      <c r="I1862" s="179" t="e">
        <f ca="1"/>
        <v>#NAME?</v>
      </c>
      <c r="J1862" s="179" t="e">
        <f ca="1"/>
        <v>#NAME?</v>
      </c>
      <c r="L1862" s="175">
        <f>NR_to_Cash!C$9</f>
        <v>-54723.468549817509</v>
      </c>
      <c r="M1862" s="175">
        <f>NR_to_Cash!D$9</f>
        <v>-177401.26576231886</v>
      </c>
      <c r="N1862" s="175">
        <f>NR_to_Cash!E$9</f>
        <v>-150226.47815209487</v>
      </c>
      <c r="O1862" s="175">
        <f>NR_to_Cash!F$9</f>
        <v>-172910.78815747867</v>
      </c>
      <c r="Q1862" s="1">
        <v>1855</v>
      </c>
      <c r="R1862" s="176">
        <v>34321.684694484342</v>
      </c>
      <c r="S1862" s="176">
        <v>259217.43150281673</v>
      </c>
      <c r="T1862" s="176">
        <v>174174.38516931608</v>
      </c>
      <c r="U1862" s="176">
        <v>123061.79100758419</v>
      </c>
      <c r="V1862" s="2"/>
      <c r="W1862" s="176">
        <v>-43812.726380879874</v>
      </c>
      <c r="X1862" s="176">
        <v>6141.0809991299175</v>
      </c>
      <c r="Y1862" s="176">
        <v>-28591.339423748897</v>
      </c>
      <c r="Z1862" s="176">
        <v>-9967.6488342687953</v>
      </c>
      <c r="AA1862" s="2"/>
      <c r="AB1862" s="175">
        <v>-54723.468549817509</v>
      </c>
      <c r="AC1862" s="175">
        <v>-177401.26576231886</v>
      </c>
      <c r="AD1862" s="175">
        <v>-150226.47815209487</v>
      </c>
      <c r="AE1862" s="175">
        <v>-172910.78815747867</v>
      </c>
    </row>
    <row r="1863" spans="1:31">
      <c r="A1863" s="1">
        <v>1856</v>
      </c>
      <c r="B1863" s="176">
        <f>'T Revenue'!B1860-'Year 0'!G$8+'Year 0'!G$122</f>
        <v>-26969.57960339589</v>
      </c>
      <c r="C1863" s="176">
        <f>'T Revenue'!C1860-'Revenue Requirement'!C$4+'Revenue Requirement'!C$33</f>
        <v>194155.18454078375</v>
      </c>
      <c r="D1863" s="176">
        <f>'T Revenue'!D1860-'Revenue Requirement'!D$4+'Revenue Requirement'!D$33</f>
        <v>194221.12710499205</v>
      </c>
      <c r="E1863" s="176">
        <f>'T Revenue'!E1860-'Revenue Requirement'!E$4+'Revenue Requirement'!E$33</f>
        <v>120032.12442189222</v>
      </c>
      <c r="G1863" s="179" t="e">
        <f ca="1"/>
        <v>#NAME?</v>
      </c>
      <c r="H1863" s="179" t="e">
        <f ca="1"/>
        <v>#NAME?</v>
      </c>
      <c r="I1863" s="179" t="e">
        <f ca="1"/>
        <v>#NAME?</v>
      </c>
      <c r="J1863" s="179" t="e">
        <f ca="1"/>
        <v>#NAME?</v>
      </c>
      <c r="L1863" s="175">
        <f>NR_to_Cash!C$9</f>
        <v>-54723.468549817509</v>
      </c>
      <c r="M1863" s="175">
        <f>NR_to_Cash!D$9</f>
        <v>-177401.26576231886</v>
      </c>
      <c r="N1863" s="175">
        <f>NR_to_Cash!E$9</f>
        <v>-150226.47815209487</v>
      </c>
      <c r="O1863" s="175">
        <f>NR_to_Cash!F$9</f>
        <v>-172910.78815747867</v>
      </c>
      <c r="Q1863" s="1">
        <v>1856</v>
      </c>
      <c r="R1863" s="176">
        <v>-26969.57960339589</v>
      </c>
      <c r="S1863" s="176">
        <v>194155.18454078375</v>
      </c>
      <c r="T1863" s="176">
        <v>194221.12710499205</v>
      </c>
      <c r="U1863" s="176">
        <v>120032.12442189222</v>
      </c>
      <c r="V1863" s="2"/>
      <c r="W1863" s="176">
        <v>-18331.917239107541</v>
      </c>
      <c r="X1863" s="176">
        <v>-8116.6505234707147</v>
      </c>
      <c r="Y1863" s="176">
        <v>7792.2455466680694</v>
      </c>
      <c r="Z1863" s="176">
        <v>-8672.6342518269084</v>
      </c>
      <c r="AA1863" s="2"/>
      <c r="AB1863" s="175">
        <v>-54723.468549817509</v>
      </c>
      <c r="AC1863" s="175">
        <v>-177401.26576231886</v>
      </c>
      <c r="AD1863" s="175">
        <v>-150226.47815209487</v>
      </c>
      <c r="AE1863" s="175">
        <v>-172910.78815747867</v>
      </c>
    </row>
    <row r="1864" spans="1:31">
      <c r="A1864" s="1">
        <v>1857</v>
      </c>
      <c r="B1864" s="176">
        <f>'T Revenue'!B1861-'Year 0'!G$8+'Year 0'!G$122</f>
        <v>6836.0190264710691</v>
      </c>
      <c r="C1864" s="176">
        <f>'T Revenue'!C1861-'Revenue Requirement'!C$4+'Revenue Requirement'!C$33</f>
        <v>241980.19231223734</v>
      </c>
      <c r="D1864" s="176">
        <f>'T Revenue'!D1861-'Revenue Requirement'!D$4+'Revenue Requirement'!D$33</f>
        <v>102045.63480086625</v>
      </c>
      <c r="E1864" s="176">
        <f>'T Revenue'!E1861-'Revenue Requirement'!E$4+'Revenue Requirement'!E$33</f>
        <v>97967.318667209009</v>
      </c>
      <c r="G1864" s="179" t="e">
        <f ca="1"/>
        <v>#NAME?</v>
      </c>
      <c r="H1864" s="179" t="e">
        <f ca="1"/>
        <v>#NAME?</v>
      </c>
      <c r="I1864" s="179" t="e">
        <f ca="1"/>
        <v>#NAME?</v>
      </c>
      <c r="J1864" s="179" t="e">
        <f ca="1"/>
        <v>#NAME?</v>
      </c>
      <c r="L1864" s="175">
        <f>NR_to_Cash!C$9</f>
        <v>-54723.468549817509</v>
      </c>
      <c r="M1864" s="175">
        <f>NR_to_Cash!D$9</f>
        <v>-177401.26576231886</v>
      </c>
      <c r="N1864" s="175">
        <f>NR_to_Cash!E$9</f>
        <v>-150226.47815209487</v>
      </c>
      <c r="O1864" s="175">
        <f>NR_to_Cash!F$9</f>
        <v>-172910.78815747867</v>
      </c>
      <c r="Q1864" s="1">
        <v>1857</v>
      </c>
      <c r="R1864" s="176">
        <v>6836.0190264710691</v>
      </c>
      <c r="S1864" s="176">
        <v>241980.19231223734</v>
      </c>
      <c r="T1864" s="176">
        <v>102045.63480086625</v>
      </c>
      <c r="U1864" s="176">
        <v>97967.318667209009</v>
      </c>
      <c r="V1864" s="2"/>
      <c r="W1864" s="176">
        <v>-18533.571884226869</v>
      </c>
      <c r="X1864" s="176">
        <v>-18034.94122285326</v>
      </c>
      <c r="Y1864" s="176">
        <v>-9381.6980010860134</v>
      </c>
      <c r="Z1864" s="176">
        <v>-24410.642182719428</v>
      </c>
      <c r="AA1864" s="2"/>
      <c r="AB1864" s="175">
        <v>-54723.468549817509</v>
      </c>
      <c r="AC1864" s="175">
        <v>-177401.26576231886</v>
      </c>
      <c r="AD1864" s="175">
        <v>-150226.47815209487</v>
      </c>
      <c r="AE1864" s="175">
        <v>-172910.78815747867</v>
      </c>
    </row>
    <row r="1865" spans="1:31">
      <c r="A1865" s="1">
        <v>1858</v>
      </c>
      <c r="B1865" s="176">
        <f>'T Revenue'!B1862-'Year 0'!G$8+'Year 0'!G$122</f>
        <v>-13197.887263500597</v>
      </c>
      <c r="C1865" s="176">
        <f>'T Revenue'!C1862-'Revenue Requirement'!C$4+'Revenue Requirement'!C$33</f>
        <v>257894.25185083295</v>
      </c>
      <c r="D1865" s="176">
        <f>'T Revenue'!D1862-'Revenue Requirement'!D$4+'Revenue Requirement'!D$33</f>
        <v>150257.84141217568</v>
      </c>
      <c r="E1865" s="176">
        <f>'T Revenue'!E1862-'Revenue Requirement'!E$4+'Revenue Requirement'!E$33</f>
        <v>122399.47778865439</v>
      </c>
      <c r="G1865" s="179" t="e">
        <f ca="1"/>
        <v>#NAME?</v>
      </c>
      <c r="H1865" s="179" t="e">
        <f ca="1"/>
        <v>#NAME?</v>
      </c>
      <c r="I1865" s="179" t="e">
        <f ca="1"/>
        <v>#NAME?</v>
      </c>
      <c r="J1865" s="179" t="e">
        <f ca="1"/>
        <v>#NAME?</v>
      </c>
      <c r="L1865" s="175">
        <f>NR_to_Cash!C$9</f>
        <v>-54723.468549817509</v>
      </c>
      <c r="M1865" s="175">
        <f>NR_to_Cash!D$9</f>
        <v>-177401.26576231886</v>
      </c>
      <c r="N1865" s="175">
        <f>NR_to_Cash!E$9</f>
        <v>-150226.47815209487</v>
      </c>
      <c r="O1865" s="175">
        <f>NR_to_Cash!F$9</f>
        <v>-172910.78815747867</v>
      </c>
      <c r="Q1865" s="1">
        <v>1858</v>
      </c>
      <c r="R1865" s="176">
        <v>-13197.887263500597</v>
      </c>
      <c r="S1865" s="176">
        <v>257894.25185083295</v>
      </c>
      <c r="T1865" s="176">
        <v>150257.84141217568</v>
      </c>
      <c r="U1865" s="176">
        <v>122399.47778865439</v>
      </c>
      <c r="V1865" s="2"/>
      <c r="W1865" s="176">
        <v>-4767.7171251594555</v>
      </c>
      <c r="X1865" s="176">
        <v>16396.943894780707</v>
      </c>
      <c r="Y1865" s="176">
        <v>-37860.02932550828</v>
      </c>
      <c r="Z1865" s="176">
        <v>-30825.864102815045</v>
      </c>
      <c r="AA1865" s="2"/>
      <c r="AB1865" s="175">
        <v>-54723.468549817509</v>
      </c>
      <c r="AC1865" s="175">
        <v>-177401.26576231886</v>
      </c>
      <c r="AD1865" s="175">
        <v>-150226.47815209487</v>
      </c>
      <c r="AE1865" s="175">
        <v>-172910.78815747867</v>
      </c>
    </row>
    <row r="1866" spans="1:31">
      <c r="A1866" s="1">
        <v>1859</v>
      </c>
      <c r="B1866" s="176">
        <f>'T Revenue'!B1863-'Year 0'!G$8+'Year 0'!G$122</f>
        <v>-21225.687857222278</v>
      </c>
      <c r="C1866" s="176">
        <f>'T Revenue'!C1863-'Revenue Requirement'!C$4+'Revenue Requirement'!C$33</f>
        <v>223060.80947473296</v>
      </c>
      <c r="D1866" s="176">
        <f>'T Revenue'!D1863-'Revenue Requirement'!D$4+'Revenue Requirement'!D$33</f>
        <v>122447.06324220099</v>
      </c>
      <c r="E1866" s="176">
        <f>'T Revenue'!E1863-'Revenue Requirement'!E$4+'Revenue Requirement'!E$33</f>
        <v>75798.600009849994</v>
      </c>
      <c r="G1866" s="179" t="e">
        <f ca="1"/>
        <v>#NAME?</v>
      </c>
      <c r="H1866" s="179" t="e">
        <f ca="1"/>
        <v>#NAME?</v>
      </c>
      <c r="I1866" s="179" t="e">
        <f ca="1"/>
        <v>#NAME?</v>
      </c>
      <c r="J1866" s="179" t="e">
        <f ca="1"/>
        <v>#NAME?</v>
      </c>
      <c r="L1866" s="175">
        <f>NR_to_Cash!C$9</f>
        <v>-54723.468549817509</v>
      </c>
      <c r="M1866" s="175">
        <f>NR_to_Cash!D$9</f>
        <v>-177401.26576231886</v>
      </c>
      <c r="N1866" s="175">
        <f>NR_to_Cash!E$9</f>
        <v>-150226.47815209487</v>
      </c>
      <c r="O1866" s="175">
        <f>NR_to_Cash!F$9</f>
        <v>-172910.78815747867</v>
      </c>
      <c r="Q1866" s="1">
        <v>1859</v>
      </c>
      <c r="R1866" s="176">
        <v>-21225.687857222278</v>
      </c>
      <c r="S1866" s="176">
        <v>223060.80947473296</v>
      </c>
      <c r="T1866" s="176">
        <v>122447.06324220099</v>
      </c>
      <c r="U1866" s="176">
        <v>75798.600009849994</v>
      </c>
      <c r="V1866" s="2"/>
      <c r="W1866" s="176">
        <v>-17219.148185964092</v>
      </c>
      <c r="X1866" s="176">
        <v>-28066.989628719166</v>
      </c>
      <c r="Y1866" s="176">
        <v>-11335.332555645378</v>
      </c>
      <c r="Z1866" s="176">
        <v>-19032.794238716597</v>
      </c>
      <c r="AA1866" s="2"/>
      <c r="AB1866" s="175">
        <v>-54723.468549817509</v>
      </c>
      <c r="AC1866" s="175">
        <v>-177401.26576231886</v>
      </c>
      <c r="AD1866" s="175">
        <v>-150226.47815209487</v>
      </c>
      <c r="AE1866" s="175">
        <v>-172910.78815747867</v>
      </c>
    </row>
    <row r="1867" spans="1:31">
      <c r="A1867" s="1">
        <v>1860</v>
      </c>
      <c r="B1867" s="176">
        <f>'T Revenue'!B1864-'Year 0'!G$8+'Year 0'!G$122</f>
        <v>15289.820063010091</v>
      </c>
      <c r="C1867" s="176">
        <f>'T Revenue'!C1864-'Revenue Requirement'!C$4+'Revenue Requirement'!C$33</f>
        <v>256194.45372422365</v>
      </c>
      <c r="D1867" s="176">
        <f>'T Revenue'!D1864-'Revenue Requirement'!D$4+'Revenue Requirement'!D$33</f>
        <v>151859.59692082228</v>
      </c>
      <c r="E1867" s="176">
        <f>'T Revenue'!E1864-'Revenue Requirement'!E$4+'Revenue Requirement'!E$33</f>
        <v>75109.704697178677</v>
      </c>
      <c r="G1867" s="179" t="e">
        <f ca="1"/>
        <v>#NAME?</v>
      </c>
      <c r="H1867" s="179" t="e">
        <f ca="1"/>
        <v>#NAME?</v>
      </c>
      <c r="I1867" s="179" t="e">
        <f ca="1"/>
        <v>#NAME?</v>
      </c>
      <c r="J1867" s="179" t="e">
        <f ca="1"/>
        <v>#NAME?</v>
      </c>
      <c r="L1867" s="175">
        <f>NR_to_Cash!C$9</f>
        <v>-54723.468549817509</v>
      </c>
      <c r="M1867" s="175">
        <f>NR_to_Cash!D$9</f>
        <v>-177401.26576231886</v>
      </c>
      <c r="N1867" s="175">
        <f>NR_to_Cash!E$9</f>
        <v>-150226.47815209487</v>
      </c>
      <c r="O1867" s="175">
        <f>NR_to_Cash!F$9</f>
        <v>-172910.78815747867</v>
      </c>
      <c r="Q1867" s="1">
        <v>1860</v>
      </c>
      <c r="R1867" s="176">
        <v>15289.820063010091</v>
      </c>
      <c r="S1867" s="176">
        <v>256194.45372422365</v>
      </c>
      <c r="T1867" s="176">
        <v>151859.59692082228</v>
      </c>
      <c r="U1867" s="176">
        <v>75109.704697178677</v>
      </c>
      <c r="V1867" s="2"/>
      <c r="W1867" s="176">
        <v>-24191.096517800703</v>
      </c>
      <c r="X1867" s="176">
        <v>7011.7550593498163</v>
      </c>
      <c r="Y1867" s="176">
        <v>-9878.6307317144237</v>
      </c>
      <c r="Z1867" s="176">
        <v>-10786.466604430927</v>
      </c>
      <c r="AA1867" s="2"/>
      <c r="AB1867" s="175">
        <v>-54723.468549817509</v>
      </c>
      <c r="AC1867" s="175">
        <v>-177401.26576231886</v>
      </c>
      <c r="AD1867" s="175">
        <v>-150226.47815209487</v>
      </c>
      <c r="AE1867" s="175">
        <v>-172910.78815747867</v>
      </c>
    </row>
    <row r="1868" spans="1:31">
      <c r="A1868" s="1">
        <v>1861</v>
      </c>
      <c r="B1868" s="176">
        <f>'T Revenue'!B1865-'Year 0'!G$8+'Year 0'!G$122</f>
        <v>3267.7075663013384</v>
      </c>
      <c r="C1868" s="176">
        <f>'T Revenue'!C1865-'Revenue Requirement'!C$4+'Revenue Requirement'!C$33</f>
        <v>215553.85702997749</v>
      </c>
      <c r="D1868" s="176">
        <f>'T Revenue'!D1865-'Revenue Requirement'!D$4+'Revenue Requirement'!D$33</f>
        <v>167512.296008087</v>
      </c>
      <c r="E1868" s="176">
        <f>'T Revenue'!E1865-'Revenue Requirement'!E$4+'Revenue Requirement'!E$33</f>
        <v>126691.39639393752</v>
      </c>
      <c r="G1868" s="179" t="e">
        <f ca="1"/>
        <v>#NAME?</v>
      </c>
      <c r="H1868" s="179" t="e">
        <f ca="1"/>
        <v>#NAME?</v>
      </c>
      <c r="I1868" s="179" t="e">
        <f ca="1"/>
        <v>#NAME?</v>
      </c>
      <c r="J1868" s="179" t="e">
        <f ca="1"/>
        <v>#NAME?</v>
      </c>
      <c r="L1868" s="175">
        <f>NR_to_Cash!C$9</f>
        <v>-54723.468549817509</v>
      </c>
      <c r="M1868" s="175">
        <f>NR_to_Cash!D$9</f>
        <v>-177401.26576231886</v>
      </c>
      <c r="N1868" s="175">
        <f>NR_to_Cash!E$9</f>
        <v>-150226.47815209487</v>
      </c>
      <c r="O1868" s="175">
        <f>NR_to_Cash!F$9</f>
        <v>-172910.78815747867</v>
      </c>
      <c r="Q1868" s="1">
        <v>1861</v>
      </c>
      <c r="R1868" s="176">
        <v>3267.7075663013384</v>
      </c>
      <c r="S1868" s="176">
        <v>215553.85702997749</v>
      </c>
      <c r="T1868" s="176">
        <v>167512.296008087</v>
      </c>
      <c r="U1868" s="176">
        <v>126691.39639393752</v>
      </c>
      <c r="V1868" s="2"/>
      <c r="W1868" s="176">
        <v>-20412.866078222869</v>
      </c>
      <c r="X1868" s="176">
        <v>-14770.586101701949</v>
      </c>
      <c r="Y1868" s="176">
        <v>-28508.55494914297</v>
      </c>
      <c r="Z1868" s="176">
        <v>-19856.788301015738</v>
      </c>
      <c r="AA1868" s="2"/>
      <c r="AB1868" s="175">
        <v>-54723.468549817509</v>
      </c>
      <c r="AC1868" s="175">
        <v>-177401.26576231886</v>
      </c>
      <c r="AD1868" s="175">
        <v>-150226.47815209487</v>
      </c>
      <c r="AE1868" s="175">
        <v>-172910.78815747867</v>
      </c>
    </row>
    <row r="1869" spans="1:31">
      <c r="A1869" s="1">
        <v>1862</v>
      </c>
      <c r="B1869" s="176">
        <f>'T Revenue'!B1866-'Year 0'!G$8+'Year 0'!G$122</f>
        <v>-3417.022371127503</v>
      </c>
      <c r="C1869" s="176">
        <f>'T Revenue'!C1866-'Revenue Requirement'!C$4+'Revenue Requirement'!C$33</f>
        <v>210680.57650666148</v>
      </c>
      <c r="D1869" s="176">
        <f>'T Revenue'!D1866-'Revenue Requirement'!D$4+'Revenue Requirement'!D$33</f>
        <v>123755.83683558716</v>
      </c>
      <c r="E1869" s="176">
        <f>'T Revenue'!E1866-'Revenue Requirement'!E$4+'Revenue Requirement'!E$33</f>
        <v>95233.890371144051</v>
      </c>
      <c r="G1869" s="179" t="e">
        <f ca="1"/>
        <v>#NAME?</v>
      </c>
      <c r="H1869" s="179" t="e">
        <f ca="1"/>
        <v>#NAME?</v>
      </c>
      <c r="I1869" s="179" t="e">
        <f ca="1"/>
        <v>#NAME?</v>
      </c>
      <c r="J1869" s="179" t="e">
        <f ca="1"/>
        <v>#NAME?</v>
      </c>
      <c r="L1869" s="175">
        <f>NR_to_Cash!C$9</f>
        <v>-54723.468549817509</v>
      </c>
      <c r="M1869" s="175">
        <f>NR_to_Cash!D$9</f>
        <v>-177401.26576231886</v>
      </c>
      <c r="N1869" s="175">
        <f>NR_to_Cash!E$9</f>
        <v>-150226.47815209487</v>
      </c>
      <c r="O1869" s="175">
        <f>NR_to_Cash!F$9</f>
        <v>-172910.78815747867</v>
      </c>
      <c r="Q1869" s="1">
        <v>1862</v>
      </c>
      <c r="R1869" s="176">
        <v>-3417.022371127503</v>
      </c>
      <c r="S1869" s="176">
        <v>210680.57650666148</v>
      </c>
      <c r="T1869" s="176">
        <v>123755.83683558716</v>
      </c>
      <c r="U1869" s="176">
        <v>95233.890371144051</v>
      </c>
      <c r="V1869" s="2"/>
      <c r="W1869" s="176">
        <v>7603.0071101504145</v>
      </c>
      <c r="X1869" s="176">
        <v>-4159.2867558395956</v>
      </c>
      <c r="Y1869" s="176">
        <v>-21307.779351609992</v>
      </c>
      <c r="Z1869" s="176">
        <v>-47999.004224598873</v>
      </c>
      <c r="AA1869" s="2"/>
      <c r="AB1869" s="175">
        <v>-54723.468549817509</v>
      </c>
      <c r="AC1869" s="175">
        <v>-177401.26576231886</v>
      </c>
      <c r="AD1869" s="175">
        <v>-150226.47815209487</v>
      </c>
      <c r="AE1869" s="175">
        <v>-172910.78815747867</v>
      </c>
    </row>
    <row r="1870" spans="1:31">
      <c r="A1870" s="1">
        <v>1863</v>
      </c>
      <c r="B1870" s="176">
        <f>'T Revenue'!B1867-'Year 0'!G$8+'Year 0'!G$122</f>
        <v>11197.266940650996</v>
      </c>
      <c r="C1870" s="176">
        <f>'T Revenue'!C1867-'Revenue Requirement'!C$4+'Revenue Requirement'!C$33</f>
        <v>236196.12914917362</v>
      </c>
      <c r="D1870" s="176">
        <f>'T Revenue'!D1867-'Revenue Requirement'!D$4+'Revenue Requirement'!D$33</f>
        <v>190149.6528327812</v>
      </c>
      <c r="E1870" s="176">
        <f>'T Revenue'!E1867-'Revenue Requirement'!E$4+'Revenue Requirement'!E$33</f>
        <v>133390.19604057097</v>
      </c>
      <c r="G1870" s="179" t="e">
        <f ca="1"/>
        <v>#NAME?</v>
      </c>
      <c r="H1870" s="179" t="e">
        <f ca="1"/>
        <v>#NAME?</v>
      </c>
      <c r="I1870" s="179" t="e">
        <f ca="1"/>
        <v>#NAME?</v>
      </c>
      <c r="J1870" s="179" t="e">
        <f ca="1"/>
        <v>#NAME?</v>
      </c>
      <c r="L1870" s="175">
        <f>NR_to_Cash!C$9</f>
        <v>-54723.468549817509</v>
      </c>
      <c r="M1870" s="175">
        <f>NR_to_Cash!D$9</f>
        <v>-177401.26576231886</v>
      </c>
      <c r="N1870" s="175">
        <f>NR_to_Cash!E$9</f>
        <v>-150226.47815209487</v>
      </c>
      <c r="O1870" s="175">
        <f>NR_to_Cash!F$9</f>
        <v>-172910.78815747867</v>
      </c>
      <c r="Q1870" s="1">
        <v>1863</v>
      </c>
      <c r="R1870" s="176">
        <v>11197.266940650996</v>
      </c>
      <c r="S1870" s="176">
        <v>236196.12914917362</v>
      </c>
      <c r="T1870" s="176">
        <v>190149.6528327812</v>
      </c>
      <c r="U1870" s="176">
        <v>133390.19604057097</v>
      </c>
      <c r="V1870" s="2"/>
      <c r="W1870" s="176">
        <v>-9506.0268974314677</v>
      </c>
      <c r="X1870" s="176">
        <v>-3296.7408321199473</v>
      </c>
      <c r="Y1870" s="176">
        <v>1157.9172416639049</v>
      </c>
      <c r="Z1870" s="176">
        <v>-41718.36864871881</v>
      </c>
      <c r="AA1870" s="2"/>
      <c r="AB1870" s="175">
        <v>-54723.468549817509</v>
      </c>
      <c r="AC1870" s="175">
        <v>-177401.26576231886</v>
      </c>
      <c r="AD1870" s="175">
        <v>-150226.47815209487</v>
      </c>
      <c r="AE1870" s="175">
        <v>-172910.78815747867</v>
      </c>
    </row>
    <row r="1871" spans="1:31">
      <c r="A1871" s="1">
        <v>1864</v>
      </c>
      <c r="B1871" s="176">
        <f>'T Revenue'!B1868-'Year 0'!G$8+'Year 0'!G$122</f>
        <v>1628.5810182571877</v>
      </c>
      <c r="C1871" s="176">
        <f>'T Revenue'!C1868-'Revenue Requirement'!C$4+'Revenue Requirement'!C$33</f>
        <v>256064.22102606716</v>
      </c>
      <c r="D1871" s="176">
        <f>'T Revenue'!D1868-'Revenue Requirement'!D$4+'Revenue Requirement'!D$33</f>
        <v>122770.24148013303</v>
      </c>
      <c r="E1871" s="176">
        <f>'T Revenue'!E1868-'Revenue Requirement'!E$4+'Revenue Requirement'!E$33</f>
        <v>69413.027954164427</v>
      </c>
      <c r="G1871" s="179" t="e">
        <f ca="1"/>
        <v>#NAME?</v>
      </c>
      <c r="H1871" s="179" t="e">
        <f ca="1"/>
        <v>#NAME?</v>
      </c>
      <c r="I1871" s="179" t="e">
        <f ca="1"/>
        <v>#NAME?</v>
      </c>
      <c r="J1871" s="179" t="e">
        <f ca="1"/>
        <v>#NAME?</v>
      </c>
      <c r="L1871" s="175">
        <f>NR_to_Cash!C$9</f>
        <v>-54723.468549817509</v>
      </c>
      <c r="M1871" s="175">
        <f>NR_to_Cash!D$9</f>
        <v>-177401.26576231886</v>
      </c>
      <c r="N1871" s="175">
        <f>NR_to_Cash!E$9</f>
        <v>-150226.47815209487</v>
      </c>
      <c r="O1871" s="175">
        <f>NR_to_Cash!F$9</f>
        <v>-172910.78815747867</v>
      </c>
      <c r="Q1871" s="1">
        <v>1864</v>
      </c>
      <c r="R1871" s="176">
        <v>1628.5810182571877</v>
      </c>
      <c r="S1871" s="176">
        <v>256064.22102606716</v>
      </c>
      <c r="T1871" s="176">
        <v>122770.24148013303</v>
      </c>
      <c r="U1871" s="176">
        <v>69413.027954164427</v>
      </c>
      <c r="V1871" s="2"/>
      <c r="W1871" s="176">
        <v>-50472.133489323664</v>
      </c>
      <c r="X1871" s="176">
        <v>-18255.106577534461</v>
      </c>
      <c r="Y1871" s="176">
        <v>-6507.1324978149496</v>
      </c>
      <c r="Z1871" s="176">
        <v>-13701.651491778437</v>
      </c>
      <c r="AA1871" s="2"/>
      <c r="AB1871" s="175">
        <v>-54723.468549817509</v>
      </c>
      <c r="AC1871" s="175">
        <v>-177401.26576231886</v>
      </c>
      <c r="AD1871" s="175">
        <v>-150226.47815209487</v>
      </c>
      <c r="AE1871" s="175">
        <v>-172910.78815747867</v>
      </c>
    </row>
    <row r="1872" spans="1:31">
      <c r="A1872" s="1">
        <v>1865</v>
      </c>
      <c r="B1872" s="176">
        <f>'T Revenue'!B1869-'Year 0'!G$8+'Year 0'!G$122</f>
        <v>-7017.051011323696</v>
      </c>
      <c r="C1872" s="176">
        <f>'T Revenue'!C1869-'Revenue Requirement'!C$4+'Revenue Requirement'!C$33</f>
        <v>184575.16274293326</v>
      </c>
      <c r="D1872" s="176">
        <f>'T Revenue'!D1869-'Revenue Requirement'!D$4+'Revenue Requirement'!D$33</f>
        <v>145457.91616017371</v>
      </c>
      <c r="E1872" s="176">
        <f>'T Revenue'!E1869-'Revenue Requirement'!E$4+'Revenue Requirement'!E$33</f>
        <v>103497.6113522877</v>
      </c>
      <c r="G1872" s="179" t="e">
        <f ca="1"/>
        <v>#NAME?</v>
      </c>
      <c r="H1872" s="179" t="e">
        <f ca="1"/>
        <v>#NAME?</v>
      </c>
      <c r="I1872" s="179" t="e">
        <f ca="1"/>
        <v>#NAME?</v>
      </c>
      <c r="J1872" s="179" t="e">
        <f ca="1"/>
        <v>#NAME?</v>
      </c>
      <c r="L1872" s="175">
        <f>NR_to_Cash!C$9</f>
        <v>-54723.468549817509</v>
      </c>
      <c r="M1872" s="175">
        <f>NR_to_Cash!D$9</f>
        <v>-177401.26576231886</v>
      </c>
      <c r="N1872" s="175">
        <f>NR_to_Cash!E$9</f>
        <v>-150226.47815209487</v>
      </c>
      <c r="O1872" s="175">
        <f>NR_to_Cash!F$9</f>
        <v>-172910.78815747867</v>
      </c>
      <c r="Q1872" s="1">
        <v>1865</v>
      </c>
      <c r="R1872" s="176">
        <v>-7017.051011323696</v>
      </c>
      <c r="S1872" s="176">
        <v>184575.16274293326</v>
      </c>
      <c r="T1872" s="176">
        <v>145457.91616017371</v>
      </c>
      <c r="U1872" s="176">
        <v>103497.6113522877</v>
      </c>
      <c r="V1872" s="2"/>
      <c r="W1872" s="176">
        <v>-18298.417053808924</v>
      </c>
      <c r="X1872" s="176">
        <v>-23929.347825099714</v>
      </c>
      <c r="Y1872" s="176">
        <v>-48301.241050090408</v>
      </c>
      <c r="Z1872" s="176">
        <v>-14029.975897967117</v>
      </c>
      <c r="AA1872" s="2"/>
      <c r="AB1872" s="175">
        <v>-54723.468549817509</v>
      </c>
      <c r="AC1872" s="175">
        <v>-177401.26576231886</v>
      </c>
      <c r="AD1872" s="175">
        <v>-150226.47815209487</v>
      </c>
      <c r="AE1872" s="175">
        <v>-172910.78815747867</v>
      </c>
    </row>
    <row r="1873" spans="1:31">
      <c r="A1873" s="1">
        <v>1866</v>
      </c>
      <c r="B1873" s="176">
        <f>'T Revenue'!B1870-'Year 0'!G$8+'Year 0'!G$122</f>
        <v>18569.009737873916</v>
      </c>
      <c r="C1873" s="176">
        <f>'T Revenue'!C1870-'Revenue Requirement'!C$4+'Revenue Requirement'!C$33</f>
        <v>292247.99944756739</v>
      </c>
      <c r="D1873" s="176">
        <f>'T Revenue'!D1870-'Revenue Requirement'!D$4+'Revenue Requirement'!D$33</f>
        <v>204741.35507590906</v>
      </c>
      <c r="E1873" s="176">
        <f>'T Revenue'!E1870-'Revenue Requirement'!E$4+'Revenue Requirement'!E$33</f>
        <v>168354.63761409139</v>
      </c>
      <c r="G1873" s="179" t="e">
        <f ca="1"/>
        <v>#NAME?</v>
      </c>
      <c r="H1873" s="179" t="e">
        <f ca="1"/>
        <v>#NAME?</v>
      </c>
      <c r="I1873" s="179" t="e">
        <f ca="1"/>
        <v>#NAME?</v>
      </c>
      <c r="J1873" s="179" t="e">
        <f ca="1"/>
        <v>#NAME?</v>
      </c>
      <c r="L1873" s="175">
        <f>NR_to_Cash!C$9</f>
        <v>-54723.468549817509</v>
      </c>
      <c r="M1873" s="175">
        <f>NR_to_Cash!D$9</f>
        <v>-177401.26576231886</v>
      </c>
      <c r="N1873" s="175">
        <f>NR_to_Cash!E$9</f>
        <v>-150226.47815209487</v>
      </c>
      <c r="O1873" s="175">
        <f>NR_to_Cash!F$9</f>
        <v>-172910.78815747867</v>
      </c>
      <c r="Q1873" s="1">
        <v>1866</v>
      </c>
      <c r="R1873" s="176">
        <v>18569.009737873916</v>
      </c>
      <c r="S1873" s="176">
        <v>292247.99944756739</v>
      </c>
      <c r="T1873" s="176">
        <v>204741.35507590906</v>
      </c>
      <c r="U1873" s="176">
        <v>168354.63761409139</v>
      </c>
      <c r="V1873" s="2"/>
      <c r="W1873" s="176">
        <v>16238.984835710377</v>
      </c>
      <c r="X1873" s="176">
        <v>-26736.433389695128</v>
      </c>
      <c r="Y1873" s="176">
        <v>-19374.40296848095</v>
      </c>
      <c r="Z1873" s="176">
        <v>-8192.5655826691072</v>
      </c>
      <c r="AA1873" s="2"/>
      <c r="AB1873" s="175">
        <v>-54723.468549817509</v>
      </c>
      <c r="AC1873" s="175">
        <v>-177401.26576231886</v>
      </c>
      <c r="AD1873" s="175">
        <v>-150226.47815209487</v>
      </c>
      <c r="AE1873" s="175">
        <v>-172910.78815747867</v>
      </c>
    </row>
    <row r="1874" spans="1:31">
      <c r="A1874" s="1">
        <v>1867</v>
      </c>
      <c r="B1874" s="176">
        <f>'T Revenue'!B1871-'Year 0'!G$8+'Year 0'!G$122</f>
        <v>3383.2848651385866</v>
      </c>
      <c r="C1874" s="176">
        <f>'T Revenue'!C1871-'Revenue Requirement'!C$4+'Revenue Requirement'!C$33</f>
        <v>220475.95836235024</v>
      </c>
      <c r="D1874" s="176">
        <f>'T Revenue'!D1871-'Revenue Requirement'!D$4+'Revenue Requirement'!D$33</f>
        <v>191084.64286040142</v>
      </c>
      <c r="E1874" s="176">
        <f>'T Revenue'!E1871-'Revenue Requirement'!E$4+'Revenue Requirement'!E$33</f>
        <v>142633.50210128096</v>
      </c>
      <c r="G1874" s="179" t="e">
        <f ca="1"/>
        <v>#NAME?</v>
      </c>
      <c r="H1874" s="179" t="e">
        <f ca="1"/>
        <v>#NAME?</v>
      </c>
      <c r="I1874" s="179" t="e">
        <f ca="1"/>
        <v>#NAME?</v>
      </c>
      <c r="J1874" s="179" t="e">
        <f ca="1"/>
        <v>#NAME?</v>
      </c>
      <c r="L1874" s="175">
        <f>NR_to_Cash!C$9</f>
        <v>-54723.468549817509</v>
      </c>
      <c r="M1874" s="175">
        <f>NR_to_Cash!D$9</f>
        <v>-177401.26576231886</v>
      </c>
      <c r="N1874" s="175">
        <f>NR_to_Cash!E$9</f>
        <v>-150226.47815209487</v>
      </c>
      <c r="O1874" s="175">
        <f>NR_to_Cash!F$9</f>
        <v>-172910.78815747867</v>
      </c>
      <c r="Q1874" s="1">
        <v>1867</v>
      </c>
      <c r="R1874" s="176">
        <v>3383.2848651385866</v>
      </c>
      <c r="S1874" s="176">
        <v>220475.95836235024</v>
      </c>
      <c r="T1874" s="176">
        <v>191084.64286040142</v>
      </c>
      <c r="U1874" s="176">
        <v>142633.50210128096</v>
      </c>
      <c r="V1874" s="2"/>
      <c r="W1874" s="176">
        <v>-2872.0557051190408</v>
      </c>
      <c r="X1874" s="176">
        <v>17133.464604290901</v>
      </c>
      <c r="Y1874" s="176">
        <v>13139.260125300149</v>
      </c>
      <c r="Z1874" s="176">
        <v>-39552.584339476191</v>
      </c>
      <c r="AA1874" s="2"/>
      <c r="AB1874" s="175">
        <v>-54723.468549817509</v>
      </c>
      <c r="AC1874" s="175">
        <v>-177401.26576231886</v>
      </c>
      <c r="AD1874" s="175">
        <v>-150226.47815209487</v>
      </c>
      <c r="AE1874" s="175">
        <v>-172910.78815747867</v>
      </c>
    </row>
    <row r="1875" spans="1:31">
      <c r="A1875" s="1">
        <v>1868</v>
      </c>
      <c r="B1875" s="176">
        <f>'T Revenue'!B1872-'Year 0'!G$8+'Year 0'!G$122</f>
        <v>-9644.2924178440589</v>
      </c>
      <c r="C1875" s="176">
        <f>'T Revenue'!C1872-'Revenue Requirement'!C$4+'Revenue Requirement'!C$33</f>
        <v>233063.30586873973</v>
      </c>
      <c r="D1875" s="176">
        <f>'T Revenue'!D1872-'Revenue Requirement'!D$4+'Revenue Requirement'!D$33</f>
        <v>103015.79561666353</v>
      </c>
      <c r="E1875" s="176">
        <f>'T Revenue'!E1872-'Revenue Requirement'!E$4+'Revenue Requirement'!E$33</f>
        <v>54178.958450190956</v>
      </c>
      <c r="G1875" s="179" t="e">
        <f ca="1"/>
        <v>#NAME?</v>
      </c>
      <c r="H1875" s="179" t="e">
        <f ca="1"/>
        <v>#NAME?</v>
      </c>
      <c r="I1875" s="179" t="e">
        <f ca="1"/>
        <v>#NAME?</v>
      </c>
      <c r="J1875" s="179" t="e">
        <f ca="1"/>
        <v>#NAME?</v>
      </c>
      <c r="L1875" s="175">
        <f>NR_to_Cash!C$9</f>
        <v>-54723.468549817509</v>
      </c>
      <c r="M1875" s="175">
        <f>NR_to_Cash!D$9</f>
        <v>-177401.26576231886</v>
      </c>
      <c r="N1875" s="175">
        <f>NR_to_Cash!E$9</f>
        <v>-150226.47815209487</v>
      </c>
      <c r="O1875" s="175">
        <f>NR_to_Cash!F$9</f>
        <v>-172910.78815747867</v>
      </c>
      <c r="Q1875" s="1">
        <v>1868</v>
      </c>
      <c r="R1875" s="176">
        <v>-9644.2924178440589</v>
      </c>
      <c r="S1875" s="176">
        <v>233063.30586873973</v>
      </c>
      <c r="T1875" s="176">
        <v>103015.79561666353</v>
      </c>
      <c r="U1875" s="176">
        <v>54178.958450190956</v>
      </c>
      <c r="V1875" s="2"/>
      <c r="W1875" s="176">
        <v>-28124.608450568514</v>
      </c>
      <c r="X1875" s="176">
        <v>-24024.203225451056</v>
      </c>
      <c r="Y1875" s="176">
        <v>-28354.719517944381</v>
      </c>
      <c r="Z1875" s="176">
        <v>-16836.742774896789</v>
      </c>
      <c r="AA1875" s="2"/>
      <c r="AB1875" s="175">
        <v>-54723.468549817509</v>
      </c>
      <c r="AC1875" s="175">
        <v>-177401.26576231886</v>
      </c>
      <c r="AD1875" s="175">
        <v>-150226.47815209487</v>
      </c>
      <c r="AE1875" s="175">
        <v>-172910.78815747867</v>
      </c>
    </row>
    <row r="1876" spans="1:31">
      <c r="A1876" s="1">
        <v>1869</v>
      </c>
      <c r="B1876" s="176">
        <f>'T Revenue'!B1873-'Year 0'!G$8+'Year 0'!G$122</f>
        <v>2436.2892841391731</v>
      </c>
      <c r="C1876" s="176">
        <f>'T Revenue'!C1873-'Revenue Requirement'!C$4+'Revenue Requirement'!C$33</f>
        <v>261468.87115839147</v>
      </c>
      <c r="D1876" s="176">
        <f>'T Revenue'!D1873-'Revenue Requirement'!D$4+'Revenue Requirement'!D$33</f>
        <v>114768.79582282319</v>
      </c>
      <c r="E1876" s="176">
        <f>'T Revenue'!E1873-'Revenue Requirement'!E$4+'Revenue Requirement'!E$33</f>
        <v>117059.33465446671</v>
      </c>
      <c r="G1876" s="179" t="e">
        <f ca="1"/>
        <v>#NAME?</v>
      </c>
      <c r="H1876" s="179" t="e">
        <f ca="1"/>
        <v>#NAME?</v>
      </c>
      <c r="I1876" s="179" t="e">
        <f ca="1"/>
        <v>#NAME?</v>
      </c>
      <c r="J1876" s="179" t="e">
        <f ca="1"/>
        <v>#NAME?</v>
      </c>
      <c r="L1876" s="175">
        <f>NR_to_Cash!C$9</f>
        <v>-54723.468549817509</v>
      </c>
      <c r="M1876" s="175">
        <f>NR_to_Cash!D$9</f>
        <v>-177401.26576231886</v>
      </c>
      <c r="N1876" s="175">
        <f>NR_to_Cash!E$9</f>
        <v>-150226.47815209487</v>
      </c>
      <c r="O1876" s="175">
        <f>NR_to_Cash!F$9</f>
        <v>-172910.78815747867</v>
      </c>
      <c r="Q1876" s="1">
        <v>1869</v>
      </c>
      <c r="R1876" s="176">
        <v>2436.2892841391731</v>
      </c>
      <c r="S1876" s="176">
        <v>261468.87115839147</v>
      </c>
      <c r="T1876" s="176">
        <v>114768.79582282319</v>
      </c>
      <c r="U1876" s="176">
        <v>117059.33465446671</v>
      </c>
      <c r="V1876" s="2"/>
      <c r="W1876" s="176">
        <v>100.76990599546116</v>
      </c>
      <c r="X1876" s="176">
        <v>20504.902213534107</v>
      </c>
      <c r="Y1876" s="176">
        <v>-5995.0667907733005</v>
      </c>
      <c r="Z1876" s="176">
        <v>7087.5725240777247</v>
      </c>
      <c r="AA1876" s="2"/>
      <c r="AB1876" s="175">
        <v>-54723.468549817509</v>
      </c>
      <c r="AC1876" s="175">
        <v>-177401.26576231886</v>
      </c>
      <c r="AD1876" s="175">
        <v>-150226.47815209487</v>
      </c>
      <c r="AE1876" s="175">
        <v>-172910.78815747867</v>
      </c>
    </row>
    <row r="1877" spans="1:31">
      <c r="A1877" s="1">
        <v>1870</v>
      </c>
      <c r="B1877" s="176">
        <f>'T Revenue'!B1874-'Year 0'!G$8+'Year 0'!G$122</f>
        <v>22772.327341712778</v>
      </c>
      <c r="C1877" s="176">
        <f>'T Revenue'!C1874-'Revenue Requirement'!C$4+'Revenue Requirement'!C$33</f>
        <v>270863.69074282469</v>
      </c>
      <c r="D1877" s="176">
        <f>'T Revenue'!D1874-'Revenue Requirement'!D$4+'Revenue Requirement'!D$33</f>
        <v>152159.51761281863</v>
      </c>
      <c r="E1877" s="176">
        <f>'T Revenue'!E1874-'Revenue Requirement'!E$4+'Revenue Requirement'!E$33</f>
        <v>129067.06247354695</v>
      </c>
      <c r="G1877" s="179" t="e">
        <f ca="1"/>
        <v>#NAME?</v>
      </c>
      <c r="H1877" s="179" t="e">
        <f ca="1"/>
        <v>#NAME?</v>
      </c>
      <c r="I1877" s="179" t="e">
        <f ca="1"/>
        <v>#NAME?</v>
      </c>
      <c r="J1877" s="179" t="e">
        <f ca="1"/>
        <v>#NAME?</v>
      </c>
      <c r="L1877" s="175">
        <f>NR_to_Cash!C$9</f>
        <v>-54723.468549817509</v>
      </c>
      <c r="M1877" s="175">
        <f>NR_to_Cash!D$9</f>
        <v>-177401.26576231886</v>
      </c>
      <c r="N1877" s="175">
        <f>NR_to_Cash!E$9</f>
        <v>-150226.47815209487</v>
      </c>
      <c r="O1877" s="175">
        <f>NR_to_Cash!F$9</f>
        <v>-172910.78815747867</v>
      </c>
      <c r="Q1877" s="1">
        <v>1870</v>
      </c>
      <c r="R1877" s="176">
        <v>22772.327341712778</v>
      </c>
      <c r="S1877" s="176">
        <v>270863.69074282469</v>
      </c>
      <c r="T1877" s="176">
        <v>152159.51761281863</v>
      </c>
      <c r="U1877" s="176">
        <v>129067.06247354695</v>
      </c>
      <c r="V1877" s="2"/>
      <c r="W1877" s="176">
        <v>5184.0827869438799</v>
      </c>
      <c r="X1877" s="176">
        <v>-1663.7249480667524</v>
      </c>
      <c r="Y1877" s="176">
        <v>-13131.655743044335</v>
      </c>
      <c r="Z1877" s="176">
        <v>5525.0506114498712</v>
      </c>
      <c r="AA1877" s="2"/>
      <c r="AB1877" s="175">
        <v>-54723.468549817509</v>
      </c>
      <c r="AC1877" s="175">
        <v>-177401.26576231886</v>
      </c>
      <c r="AD1877" s="175">
        <v>-150226.47815209487</v>
      </c>
      <c r="AE1877" s="175">
        <v>-172910.78815747867</v>
      </c>
    </row>
    <row r="1878" spans="1:31">
      <c r="A1878" s="1">
        <v>1871</v>
      </c>
      <c r="B1878" s="176">
        <f>'T Revenue'!B1875-'Year 0'!G$8+'Year 0'!G$122</f>
        <v>-20038.338522749254</v>
      </c>
      <c r="C1878" s="176">
        <f>'T Revenue'!C1875-'Revenue Requirement'!C$4+'Revenue Requirement'!C$33</f>
        <v>213955.13823930454</v>
      </c>
      <c r="D1878" s="176">
        <f>'T Revenue'!D1875-'Revenue Requirement'!D$4+'Revenue Requirement'!D$33</f>
        <v>117367.61771593476</v>
      </c>
      <c r="E1878" s="176">
        <f>'T Revenue'!E1875-'Revenue Requirement'!E$4+'Revenue Requirement'!E$33</f>
        <v>144856.38049036846</v>
      </c>
      <c r="G1878" s="179" t="e">
        <f ca="1"/>
        <v>#NAME?</v>
      </c>
      <c r="H1878" s="179" t="e">
        <f ca="1"/>
        <v>#NAME?</v>
      </c>
      <c r="I1878" s="179" t="e">
        <f ca="1"/>
        <v>#NAME?</v>
      </c>
      <c r="J1878" s="179" t="e">
        <f ca="1"/>
        <v>#NAME?</v>
      </c>
      <c r="L1878" s="175">
        <f>NR_to_Cash!C$9</f>
        <v>-54723.468549817509</v>
      </c>
      <c r="M1878" s="175">
        <f>NR_to_Cash!D$9</f>
        <v>-177401.26576231886</v>
      </c>
      <c r="N1878" s="175">
        <f>NR_to_Cash!E$9</f>
        <v>-150226.47815209487</v>
      </c>
      <c r="O1878" s="175">
        <f>NR_to_Cash!F$9</f>
        <v>-172910.78815747867</v>
      </c>
      <c r="Q1878" s="1">
        <v>1871</v>
      </c>
      <c r="R1878" s="176">
        <v>-20038.338522749254</v>
      </c>
      <c r="S1878" s="176">
        <v>213955.13823930454</v>
      </c>
      <c r="T1878" s="176">
        <v>117367.61771593476</v>
      </c>
      <c r="U1878" s="176">
        <v>144856.38049036846</v>
      </c>
      <c r="V1878" s="2"/>
      <c r="W1878" s="176">
        <v>-32631.708772174898</v>
      </c>
      <c r="X1878" s="176">
        <v>-38135.886363022961</v>
      </c>
      <c r="Y1878" s="176">
        <v>-25576.297789304052</v>
      </c>
      <c r="Z1878" s="176">
        <v>6582.3833104113583</v>
      </c>
      <c r="AA1878" s="2"/>
      <c r="AB1878" s="175">
        <v>-54723.468549817509</v>
      </c>
      <c r="AC1878" s="175">
        <v>-177401.26576231886</v>
      </c>
      <c r="AD1878" s="175">
        <v>-150226.47815209487</v>
      </c>
      <c r="AE1878" s="175">
        <v>-172910.78815747867</v>
      </c>
    </row>
    <row r="1879" spans="1:31">
      <c r="A1879" s="1">
        <v>1872</v>
      </c>
      <c r="B1879" s="176">
        <f>'T Revenue'!B1876-'Year 0'!G$8+'Year 0'!G$122</f>
        <v>23787.998649318935</v>
      </c>
      <c r="C1879" s="176">
        <f>'T Revenue'!C1876-'Revenue Requirement'!C$4+'Revenue Requirement'!C$33</f>
        <v>266637.36230322928</v>
      </c>
      <c r="D1879" s="176">
        <f>'T Revenue'!D1876-'Revenue Requirement'!D$4+'Revenue Requirement'!D$33</f>
        <v>167528.08500183024</v>
      </c>
      <c r="E1879" s="176">
        <f>'T Revenue'!E1876-'Revenue Requirement'!E$4+'Revenue Requirement'!E$33</f>
        <v>129129.37115203845</v>
      </c>
      <c r="G1879" s="179" t="e">
        <f ca="1"/>
        <v>#NAME?</v>
      </c>
      <c r="H1879" s="179" t="e">
        <f ca="1"/>
        <v>#NAME?</v>
      </c>
      <c r="I1879" s="179" t="e">
        <f ca="1"/>
        <v>#NAME?</v>
      </c>
      <c r="J1879" s="179" t="e">
        <f ca="1"/>
        <v>#NAME?</v>
      </c>
      <c r="L1879" s="175">
        <f>NR_to_Cash!C$9</f>
        <v>-54723.468549817509</v>
      </c>
      <c r="M1879" s="175">
        <f>NR_to_Cash!D$9</f>
        <v>-177401.26576231886</v>
      </c>
      <c r="N1879" s="175">
        <f>NR_to_Cash!E$9</f>
        <v>-150226.47815209487</v>
      </c>
      <c r="O1879" s="175">
        <f>NR_to_Cash!F$9</f>
        <v>-172910.78815747867</v>
      </c>
      <c r="Q1879" s="1">
        <v>1872</v>
      </c>
      <c r="R1879" s="176">
        <v>23787.998649318935</v>
      </c>
      <c r="S1879" s="176">
        <v>266637.36230322928</v>
      </c>
      <c r="T1879" s="176">
        <v>167528.08500183024</v>
      </c>
      <c r="U1879" s="176">
        <v>129129.37115203845</v>
      </c>
      <c r="V1879" s="2"/>
      <c r="W1879" s="176">
        <v>16771.003919669776</v>
      </c>
      <c r="X1879" s="176">
        <v>-251.25116850319318</v>
      </c>
      <c r="Y1879" s="176">
        <v>-4750.434761563316</v>
      </c>
      <c r="Z1879" s="176">
        <v>-38949.143044476863</v>
      </c>
      <c r="AA1879" s="2"/>
      <c r="AB1879" s="175">
        <v>-54723.468549817509</v>
      </c>
      <c r="AC1879" s="175">
        <v>-177401.26576231886</v>
      </c>
      <c r="AD1879" s="175">
        <v>-150226.47815209487</v>
      </c>
      <c r="AE1879" s="175">
        <v>-172910.78815747867</v>
      </c>
    </row>
    <row r="1880" spans="1:31">
      <c r="A1880" s="1">
        <v>1873</v>
      </c>
      <c r="B1880" s="176">
        <f>'T Revenue'!B1877-'Year 0'!G$8+'Year 0'!G$122</f>
        <v>-25056.507765786024</v>
      </c>
      <c r="C1880" s="176">
        <f>'T Revenue'!C1877-'Revenue Requirement'!C$4+'Revenue Requirement'!C$33</f>
        <v>223275.01371763251</v>
      </c>
      <c r="D1880" s="176">
        <f>'T Revenue'!D1877-'Revenue Requirement'!D$4+'Revenue Requirement'!D$33</f>
        <v>80431.480970118195</v>
      </c>
      <c r="E1880" s="176">
        <f>'T Revenue'!E1877-'Revenue Requirement'!E$4+'Revenue Requirement'!E$33</f>
        <v>78332.003193464829</v>
      </c>
      <c r="G1880" s="179" t="e">
        <f ca="1"/>
        <v>#NAME?</v>
      </c>
      <c r="H1880" s="179" t="e">
        <f ca="1"/>
        <v>#NAME?</v>
      </c>
      <c r="I1880" s="179" t="e">
        <f ca="1"/>
        <v>#NAME?</v>
      </c>
      <c r="J1880" s="179" t="e">
        <f ca="1"/>
        <v>#NAME?</v>
      </c>
      <c r="L1880" s="175">
        <f>NR_to_Cash!C$9</f>
        <v>-54723.468549817509</v>
      </c>
      <c r="M1880" s="175">
        <f>NR_to_Cash!D$9</f>
        <v>-177401.26576231886</v>
      </c>
      <c r="N1880" s="175">
        <f>NR_to_Cash!E$9</f>
        <v>-150226.47815209487</v>
      </c>
      <c r="O1880" s="175">
        <f>NR_to_Cash!F$9</f>
        <v>-172910.78815747867</v>
      </c>
      <c r="Q1880" s="1">
        <v>1873</v>
      </c>
      <c r="R1880" s="176">
        <v>-25056.507765786024</v>
      </c>
      <c r="S1880" s="176">
        <v>223275.01371763251</v>
      </c>
      <c r="T1880" s="176">
        <v>80431.480970118195</v>
      </c>
      <c r="U1880" s="176">
        <v>78332.003193464829</v>
      </c>
      <c r="V1880" s="2"/>
      <c r="W1880" s="176">
        <v>-9152.583172588842</v>
      </c>
      <c r="X1880" s="176">
        <v>5983.3206373758148</v>
      </c>
      <c r="Y1880" s="176">
        <v>-10180.075466730865</v>
      </c>
      <c r="Z1880" s="176">
        <v>-31310.381660038605</v>
      </c>
      <c r="AA1880" s="2"/>
      <c r="AB1880" s="175">
        <v>-54723.468549817509</v>
      </c>
      <c r="AC1880" s="175">
        <v>-177401.26576231886</v>
      </c>
      <c r="AD1880" s="175">
        <v>-150226.47815209487</v>
      </c>
      <c r="AE1880" s="175">
        <v>-172910.78815747867</v>
      </c>
    </row>
    <row r="1881" spans="1:31">
      <c r="A1881" s="1">
        <v>1874</v>
      </c>
      <c r="B1881" s="176">
        <f>'T Revenue'!B1878-'Year 0'!G$8+'Year 0'!G$122</f>
        <v>7894.245763063198</v>
      </c>
      <c r="C1881" s="176">
        <f>'T Revenue'!C1878-'Revenue Requirement'!C$4+'Revenue Requirement'!C$33</f>
        <v>197739.21585181565</v>
      </c>
      <c r="D1881" s="176">
        <f>'T Revenue'!D1878-'Revenue Requirement'!D$4+'Revenue Requirement'!D$33</f>
        <v>158054.95919368858</v>
      </c>
      <c r="E1881" s="176">
        <f>'T Revenue'!E1878-'Revenue Requirement'!E$4+'Revenue Requirement'!E$33</f>
        <v>89942.858274479629</v>
      </c>
      <c r="G1881" s="179" t="e">
        <f ca="1"/>
        <v>#NAME?</v>
      </c>
      <c r="H1881" s="179" t="e">
        <f ca="1"/>
        <v>#NAME?</v>
      </c>
      <c r="I1881" s="179" t="e">
        <f ca="1"/>
        <v>#NAME?</v>
      </c>
      <c r="J1881" s="179" t="e">
        <f ca="1"/>
        <v>#NAME?</v>
      </c>
      <c r="L1881" s="175">
        <f>NR_to_Cash!C$9</f>
        <v>-54723.468549817509</v>
      </c>
      <c r="M1881" s="175">
        <f>NR_to_Cash!D$9</f>
        <v>-177401.26576231886</v>
      </c>
      <c r="N1881" s="175">
        <f>NR_to_Cash!E$9</f>
        <v>-150226.47815209487</v>
      </c>
      <c r="O1881" s="175">
        <f>NR_to_Cash!F$9</f>
        <v>-172910.78815747867</v>
      </c>
      <c r="Q1881" s="1">
        <v>1874</v>
      </c>
      <c r="R1881" s="176">
        <v>7894.245763063198</v>
      </c>
      <c r="S1881" s="176">
        <v>197739.21585181565</v>
      </c>
      <c r="T1881" s="176">
        <v>158054.95919368858</v>
      </c>
      <c r="U1881" s="176">
        <v>89942.858274479629</v>
      </c>
      <c r="V1881" s="2"/>
      <c r="W1881" s="176">
        <v>-19373.176289608236</v>
      </c>
      <c r="X1881" s="176">
        <v>923.18605380225927</v>
      </c>
      <c r="Y1881" s="176">
        <v>-9584.2117493110709</v>
      </c>
      <c r="Z1881" s="176">
        <v>-18927.930860857479</v>
      </c>
      <c r="AA1881" s="2"/>
      <c r="AB1881" s="175">
        <v>-54723.468549817509</v>
      </c>
      <c r="AC1881" s="175">
        <v>-177401.26576231886</v>
      </c>
      <c r="AD1881" s="175">
        <v>-150226.47815209487</v>
      </c>
      <c r="AE1881" s="175">
        <v>-172910.78815747867</v>
      </c>
    </row>
    <row r="1882" spans="1:31">
      <c r="A1882" s="1">
        <v>1875</v>
      </c>
      <c r="B1882" s="176">
        <f>'T Revenue'!B1879-'Year 0'!G$8+'Year 0'!G$122</f>
        <v>-18286.882731826976</v>
      </c>
      <c r="C1882" s="176">
        <f>'T Revenue'!C1879-'Revenue Requirement'!C$4+'Revenue Requirement'!C$33</f>
        <v>176551.47029562714</v>
      </c>
      <c r="D1882" s="176">
        <f>'T Revenue'!D1879-'Revenue Requirement'!D$4+'Revenue Requirement'!D$33</f>
        <v>123140.19779061037</v>
      </c>
      <c r="E1882" s="176">
        <f>'T Revenue'!E1879-'Revenue Requirement'!E$4+'Revenue Requirement'!E$33</f>
        <v>40783.668310904875</v>
      </c>
      <c r="G1882" s="179" t="e">
        <f ca="1"/>
        <v>#NAME?</v>
      </c>
      <c r="H1882" s="179" t="e">
        <f ca="1"/>
        <v>#NAME?</v>
      </c>
      <c r="I1882" s="179" t="e">
        <f ca="1"/>
        <v>#NAME?</v>
      </c>
      <c r="J1882" s="179" t="e">
        <f ca="1"/>
        <v>#NAME?</v>
      </c>
      <c r="L1882" s="175">
        <f>NR_to_Cash!C$9</f>
        <v>-54723.468549817509</v>
      </c>
      <c r="M1882" s="175">
        <f>NR_to_Cash!D$9</f>
        <v>-177401.26576231886</v>
      </c>
      <c r="N1882" s="175">
        <f>NR_to_Cash!E$9</f>
        <v>-150226.47815209487</v>
      </c>
      <c r="O1882" s="175">
        <f>NR_to_Cash!F$9</f>
        <v>-172910.78815747867</v>
      </c>
      <c r="Q1882" s="1">
        <v>1875</v>
      </c>
      <c r="R1882" s="176">
        <v>-18286.882731826976</v>
      </c>
      <c r="S1882" s="176">
        <v>176551.47029562714</v>
      </c>
      <c r="T1882" s="176">
        <v>123140.19779061037</v>
      </c>
      <c r="U1882" s="176">
        <v>40783.668310904875</v>
      </c>
      <c r="V1882" s="2"/>
      <c r="W1882" s="176">
        <v>3901.9042378959712</v>
      </c>
      <c r="X1882" s="176">
        <v>3423.2831989822444</v>
      </c>
      <c r="Y1882" s="176">
        <v>6273.7398478412069</v>
      </c>
      <c r="Z1882" s="176">
        <v>-35386.17327223951</v>
      </c>
      <c r="AA1882" s="2"/>
      <c r="AB1882" s="175">
        <v>-54723.468549817509</v>
      </c>
      <c r="AC1882" s="175">
        <v>-177401.26576231886</v>
      </c>
      <c r="AD1882" s="175">
        <v>-150226.47815209487</v>
      </c>
      <c r="AE1882" s="175">
        <v>-172910.78815747867</v>
      </c>
    </row>
    <row r="1883" spans="1:31">
      <c r="A1883" s="1">
        <v>1876</v>
      </c>
      <c r="B1883" s="176">
        <f>'T Revenue'!B1880-'Year 0'!G$8+'Year 0'!G$122</f>
        <v>3941.1461256421171</v>
      </c>
      <c r="C1883" s="176">
        <f>'T Revenue'!C1880-'Revenue Requirement'!C$4+'Revenue Requirement'!C$33</f>
        <v>238194.0020501581</v>
      </c>
      <c r="D1883" s="176">
        <f>'T Revenue'!D1880-'Revenue Requirement'!D$4+'Revenue Requirement'!D$33</f>
        <v>133964.81164217414</v>
      </c>
      <c r="E1883" s="176">
        <f>'T Revenue'!E1880-'Revenue Requirement'!E$4+'Revenue Requirement'!E$33</f>
        <v>112548.11035446427</v>
      </c>
      <c r="G1883" s="179" t="e">
        <f ca="1"/>
        <v>#NAME?</v>
      </c>
      <c r="H1883" s="179" t="e">
        <f ca="1"/>
        <v>#NAME?</v>
      </c>
      <c r="I1883" s="179" t="e">
        <f ca="1"/>
        <v>#NAME?</v>
      </c>
      <c r="J1883" s="179" t="e">
        <f ca="1"/>
        <v>#NAME?</v>
      </c>
      <c r="L1883" s="175">
        <f>NR_to_Cash!C$9</f>
        <v>-54723.468549817509</v>
      </c>
      <c r="M1883" s="175">
        <f>NR_to_Cash!D$9</f>
        <v>-177401.26576231886</v>
      </c>
      <c r="N1883" s="175">
        <f>NR_to_Cash!E$9</f>
        <v>-150226.47815209487</v>
      </c>
      <c r="O1883" s="175">
        <f>NR_to_Cash!F$9</f>
        <v>-172910.78815747867</v>
      </c>
      <c r="Q1883" s="1">
        <v>1876</v>
      </c>
      <c r="R1883" s="176">
        <v>3941.1461256421171</v>
      </c>
      <c r="S1883" s="176">
        <v>238194.0020501581</v>
      </c>
      <c r="T1883" s="176">
        <v>133964.81164217414</v>
      </c>
      <c r="U1883" s="176">
        <v>112548.11035446427</v>
      </c>
      <c r="V1883" s="2"/>
      <c r="W1883" s="176">
        <v>-22251.115745867835</v>
      </c>
      <c r="X1883" s="176">
        <v>4330.8137513052206</v>
      </c>
      <c r="Y1883" s="176">
        <v>6399.2207902395166</v>
      </c>
      <c r="Z1883" s="176">
        <v>-20711.141480299179</v>
      </c>
      <c r="AA1883" s="2"/>
      <c r="AB1883" s="175">
        <v>-54723.468549817509</v>
      </c>
      <c r="AC1883" s="175">
        <v>-177401.26576231886</v>
      </c>
      <c r="AD1883" s="175">
        <v>-150226.47815209487</v>
      </c>
      <c r="AE1883" s="175">
        <v>-172910.78815747867</v>
      </c>
    </row>
    <row r="1884" spans="1:31">
      <c r="A1884" s="1">
        <v>1877</v>
      </c>
      <c r="B1884" s="176">
        <f>'T Revenue'!B1881-'Year 0'!G$8+'Year 0'!G$122</f>
        <v>19524.681221875595</v>
      </c>
      <c r="C1884" s="176">
        <f>'T Revenue'!C1881-'Revenue Requirement'!C$4+'Revenue Requirement'!C$33</f>
        <v>247161.75493055163</v>
      </c>
      <c r="D1884" s="176">
        <f>'T Revenue'!D1881-'Revenue Requirement'!D$4+'Revenue Requirement'!D$33</f>
        <v>148739.94684290141</v>
      </c>
      <c r="E1884" s="176">
        <f>'T Revenue'!E1881-'Revenue Requirement'!E$4+'Revenue Requirement'!E$33</f>
        <v>143694.75990756997</v>
      </c>
      <c r="G1884" s="179" t="e">
        <f ca="1"/>
        <v>#NAME?</v>
      </c>
      <c r="H1884" s="179" t="e">
        <f ca="1"/>
        <v>#NAME?</v>
      </c>
      <c r="I1884" s="179" t="e">
        <f ca="1"/>
        <v>#NAME?</v>
      </c>
      <c r="J1884" s="179" t="e">
        <f ca="1"/>
        <v>#NAME?</v>
      </c>
      <c r="L1884" s="175">
        <f>NR_to_Cash!C$9</f>
        <v>-54723.468549817509</v>
      </c>
      <c r="M1884" s="175">
        <f>NR_to_Cash!D$9</f>
        <v>-177401.26576231886</v>
      </c>
      <c r="N1884" s="175">
        <f>NR_to_Cash!E$9</f>
        <v>-150226.47815209487</v>
      </c>
      <c r="O1884" s="175">
        <f>NR_to_Cash!F$9</f>
        <v>-172910.78815747867</v>
      </c>
      <c r="Q1884" s="1">
        <v>1877</v>
      </c>
      <c r="R1884" s="176">
        <v>19524.681221875595</v>
      </c>
      <c r="S1884" s="176">
        <v>247161.75493055163</v>
      </c>
      <c r="T1884" s="176">
        <v>148739.94684290141</v>
      </c>
      <c r="U1884" s="176">
        <v>143694.75990756997</v>
      </c>
      <c r="V1884" s="2"/>
      <c r="W1884" s="176">
        <v>-13180.549168060534</v>
      </c>
      <c r="X1884" s="176">
        <v>6789.5027157859877</v>
      </c>
      <c r="Y1884" s="176">
        <v>697.76338088302873</v>
      </c>
      <c r="Z1884" s="176">
        <v>-23309.936246005818</v>
      </c>
      <c r="AA1884" s="2"/>
      <c r="AB1884" s="175">
        <v>-54723.468549817509</v>
      </c>
      <c r="AC1884" s="175">
        <v>-177401.26576231886</v>
      </c>
      <c r="AD1884" s="175">
        <v>-150226.47815209487</v>
      </c>
      <c r="AE1884" s="175">
        <v>-172910.78815747867</v>
      </c>
    </row>
    <row r="1885" spans="1:31">
      <c r="A1885" s="1">
        <v>1878</v>
      </c>
      <c r="B1885" s="176">
        <f>'T Revenue'!B1882-'Year 0'!G$8+'Year 0'!G$122</f>
        <v>14505.787189043825</v>
      </c>
      <c r="C1885" s="176">
        <f>'T Revenue'!C1882-'Revenue Requirement'!C$4+'Revenue Requirement'!C$33</f>
        <v>246853.08490172564</v>
      </c>
      <c r="D1885" s="176">
        <f>'T Revenue'!D1882-'Revenue Requirement'!D$4+'Revenue Requirement'!D$33</f>
        <v>130706.55435115704</v>
      </c>
      <c r="E1885" s="176">
        <f>'T Revenue'!E1882-'Revenue Requirement'!E$4+'Revenue Requirement'!E$33</f>
        <v>128351.64363959432</v>
      </c>
      <c r="G1885" s="179" t="e">
        <f ca="1"/>
        <v>#NAME?</v>
      </c>
      <c r="H1885" s="179" t="e">
        <f ca="1"/>
        <v>#NAME?</v>
      </c>
      <c r="I1885" s="179" t="e">
        <f ca="1"/>
        <v>#NAME?</v>
      </c>
      <c r="J1885" s="179" t="e">
        <f ca="1"/>
        <v>#NAME?</v>
      </c>
      <c r="L1885" s="175">
        <f>NR_to_Cash!C$9</f>
        <v>-54723.468549817509</v>
      </c>
      <c r="M1885" s="175">
        <f>NR_to_Cash!D$9</f>
        <v>-177401.26576231886</v>
      </c>
      <c r="N1885" s="175">
        <f>NR_to_Cash!E$9</f>
        <v>-150226.47815209487</v>
      </c>
      <c r="O1885" s="175">
        <f>NR_to_Cash!F$9</f>
        <v>-172910.78815747867</v>
      </c>
      <c r="Q1885" s="1">
        <v>1878</v>
      </c>
      <c r="R1885" s="176">
        <v>14505.787189043825</v>
      </c>
      <c r="S1885" s="176">
        <v>246853.08490172564</v>
      </c>
      <c r="T1885" s="176">
        <v>130706.55435115704</v>
      </c>
      <c r="U1885" s="176">
        <v>128351.64363959432</v>
      </c>
      <c r="V1885" s="2"/>
      <c r="W1885" s="176">
        <v>-35119.114772376721</v>
      </c>
      <c r="X1885" s="176">
        <v>-12892.192623265786</v>
      </c>
      <c r="Y1885" s="176">
        <v>-30141.872635113774</v>
      </c>
      <c r="Z1885" s="176">
        <v>7772.7967657812405</v>
      </c>
      <c r="AA1885" s="2"/>
      <c r="AB1885" s="175">
        <v>-54723.468549817509</v>
      </c>
      <c r="AC1885" s="175">
        <v>-177401.26576231886</v>
      </c>
      <c r="AD1885" s="175">
        <v>-150226.47815209487</v>
      </c>
      <c r="AE1885" s="175">
        <v>-172910.78815747867</v>
      </c>
    </row>
    <row r="1886" spans="1:31">
      <c r="A1886" s="1">
        <v>1879</v>
      </c>
      <c r="B1886" s="176">
        <f>'T Revenue'!B1883-'Year 0'!G$8+'Year 0'!G$122</f>
        <v>-14174.159626673907</v>
      </c>
      <c r="C1886" s="176">
        <f>'T Revenue'!C1883-'Revenue Requirement'!C$4+'Revenue Requirement'!C$33</f>
        <v>221285.71402220824</v>
      </c>
      <c r="D1886" s="176">
        <f>'T Revenue'!D1883-'Revenue Requirement'!D$4+'Revenue Requirement'!D$33</f>
        <v>137213.89226244832</v>
      </c>
      <c r="E1886" s="176">
        <f>'T Revenue'!E1883-'Revenue Requirement'!E$4+'Revenue Requirement'!E$33</f>
        <v>102141.27891059173</v>
      </c>
      <c r="G1886" s="179" t="e">
        <f ca="1"/>
        <v>#NAME?</v>
      </c>
      <c r="H1886" s="179" t="e">
        <f ca="1"/>
        <v>#NAME?</v>
      </c>
      <c r="I1886" s="179" t="e">
        <f ca="1"/>
        <v>#NAME?</v>
      </c>
      <c r="J1886" s="179" t="e">
        <f ca="1"/>
        <v>#NAME?</v>
      </c>
      <c r="L1886" s="175">
        <f>NR_to_Cash!C$9</f>
        <v>-54723.468549817509</v>
      </c>
      <c r="M1886" s="175">
        <f>NR_to_Cash!D$9</f>
        <v>-177401.26576231886</v>
      </c>
      <c r="N1886" s="175">
        <f>NR_to_Cash!E$9</f>
        <v>-150226.47815209487</v>
      </c>
      <c r="O1886" s="175">
        <f>NR_to_Cash!F$9</f>
        <v>-172910.78815747867</v>
      </c>
      <c r="Q1886" s="1">
        <v>1879</v>
      </c>
      <c r="R1886" s="176">
        <v>-14174.159626673907</v>
      </c>
      <c r="S1886" s="176">
        <v>221285.71402220824</v>
      </c>
      <c r="T1886" s="176">
        <v>137213.89226244832</v>
      </c>
      <c r="U1886" s="176">
        <v>102141.27891059173</v>
      </c>
      <c r="V1886" s="2"/>
      <c r="W1886" s="176">
        <v>-3327.2332270788029</v>
      </c>
      <c r="X1886" s="176">
        <v>-7742.7332883183844</v>
      </c>
      <c r="Y1886" s="176">
        <v>-17709.529996420955</v>
      </c>
      <c r="Z1886" s="176">
        <v>10560.575335768517</v>
      </c>
      <c r="AA1886" s="2"/>
      <c r="AB1886" s="175">
        <v>-54723.468549817509</v>
      </c>
      <c r="AC1886" s="175">
        <v>-177401.26576231886</v>
      </c>
      <c r="AD1886" s="175">
        <v>-150226.47815209487</v>
      </c>
      <c r="AE1886" s="175">
        <v>-172910.78815747867</v>
      </c>
    </row>
    <row r="1887" spans="1:31">
      <c r="A1887" s="1">
        <v>1880</v>
      </c>
      <c r="B1887" s="176">
        <f>'T Revenue'!B1884-'Year 0'!G$8+'Year 0'!G$122</f>
        <v>-7106.6082949037664</v>
      </c>
      <c r="C1887" s="176">
        <f>'T Revenue'!C1884-'Revenue Requirement'!C$4+'Revenue Requirement'!C$33</f>
        <v>265027.7073173339</v>
      </c>
      <c r="D1887" s="176">
        <f>'T Revenue'!D1884-'Revenue Requirement'!D$4+'Revenue Requirement'!D$33</f>
        <v>159547.41648183041</v>
      </c>
      <c r="E1887" s="176">
        <f>'T Revenue'!E1884-'Revenue Requirement'!E$4+'Revenue Requirement'!E$33</f>
        <v>178153.02068521059</v>
      </c>
      <c r="G1887" s="179" t="e">
        <f ca="1"/>
        <v>#NAME?</v>
      </c>
      <c r="H1887" s="179" t="e">
        <f ca="1"/>
        <v>#NAME?</v>
      </c>
      <c r="I1887" s="179" t="e">
        <f ca="1"/>
        <v>#NAME?</v>
      </c>
      <c r="J1887" s="179" t="e">
        <f ca="1"/>
        <v>#NAME?</v>
      </c>
      <c r="L1887" s="175">
        <f>NR_to_Cash!C$9</f>
        <v>-54723.468549817509</v>
      </c>
      <c r="M1887" s="175">
        <f>NR_to_Cash!D$9</f>
        <v>-177401.26576231886</v>
      </c>
      <c r="N1887" s="175">
        <f>NR_to_Cash!E$9</f>
        <v>-150226.47815209487</v>
      </c>
      <c r="O1887" s="175">
        <f>NR_to_Cash!F$9</f>
        <v>-172910.78815747867</v>
      </c>
      <c r="Q1887" s="1">
        <v>1880</v>
      </c>
      <c r="R1887" s="176">
        <v>-7106.6082949037664</v>
      </c>
      <c r="S1887" s="176">
        <v>265027.7073173339</v>
      </c>
      <c r="T1887" s="176">
        <v>159547.41648183041</v>
      </c>
      <c r="U1887" s="176">
        <v>178153.02068521059</v>
      </c>
      <c r="V1887" s="2"/>
      <c r="W1887" s="176">
        <v>-20884.867699579569</v>
      </c>
      <c r="X1887" s="176">
        <v>-7955.6898488281295</v>
      </c>
      <c r="Y1887" s="176">
        <v>5772.2699226913974</v>
      </c>
      <c r="Z1887" s="176">
        <v>-11489.568489366677</v>
      </c>
      <c r="AA1887" s="2"/>
      <c r="AB1887" s="175">
        <v>-54723.468549817509</v>
      </c>
      <c r="AC1887" s="175">
        <v>-177401.26576231886</v>
      </c>
      <c r="AD1887" s="175">
        <v>-150226.47815209487</v>
      </c>
      <c r="AE1887" s="175">
        <v>-172910.78815747867</v>
      </c>
    </row>
    <row r="1888" spans="1:31">
      <c r="A1888" s="1">
        <v>1881</v>
      </c>
      <c r="B1888" s="176">
        <f>'T Revenue'!B1885-'Year 0'!G$8+'Year 0'!G$122</f>
        <v>13263.410762242507</v>
      </c>
      <c r="C1888" s="176">
        <f>'T Revenue'!C1885-'Revenue Requirement'!C$4+'Revenue Requirement'!C$33</f>
        <v>247605.89156278432</v>
      </c>
      <c r="D1888" s="176">
        <f>'T Revenue'!D1885-'Revenue Requirement'!D$4+'Revenue Requirement'!D$33</f>
        <v>206113.46224856284</v>
      </c>
      <c r="E1888" s="176">
        <f>'T Revenue'!E1885-'Revenue Requirement'!E$4+'Revenue Requirement'!E$33</f>
        <v>144929.53758069919</v>
      </c>
      <c r="G1888" s="179" t="e">
        <f ca="1"/>
        <v>#NAME?</v>
      </c>
      <c r="H1888" s="179" t="e">
        <f ca="1"/>
        <v>#NAME?</v>
      </c>
      <c r="I1888" s="179" t="e">
        <f ca="1"/>
        <v>#NAME?</v>
      </c>
      <c r="J1888" s="179" t="e">
        <f ca="1"/>
        <v>#NAME?</v>
      </c>
      <c r="L1888" s="175">
        <f>NR_to_Cash!C$9</f>
        <v>-54723.468549817509</v>
      </c>
      <c r="M1888" s="175">
        <f>NR_to_Cash!D$9</f>
        <v>-177401.26576231886</v>
      </c>
      <c r="N1888" s="175">
        <f>NR_to_Cash!E$9</f>
        <v>-150226.47815209487</v>
      </c>
      <c r="O1888" s="175">
        <f>NR_to_Cash!F$9</f>
        <v>-172910.78815747867</v>
      </c>
      <c r="Q1888" s="1">
        <v>1881</v>
      </c>
      <c r="R1888" s="176">
        <v>13263.410762242507</v>
      </c>
      <c r="S1888" s="176">
        <v>247605.89156278432</v>
      </c>
      <c r="T1888" s="176">
        <v>206113.46224856284</v>
      </c>
      <c r="U1888" s="176">
        <v>144929.53758069919</v>
      </c>
      <c r="V1888" s="2"/>
      <c r="W1888" s="176">
        <v>-38331.073651125422</v>
      </c>
      <c r="X1888" s="176">
        <v>-4773.5768693157006</v>
      </c>
      <c r="Y1888" s="176">
        <v>5338.7683187602088</v>
      </c>
      <c r="Z1888" s="176">
        <v>-26340.528504465707</v>
      </c>
      <c r="AA1888" s="2"/>
      <c r="AB1888" s="175">
        <v>-54723.468549817509</v>
      </c>
      <c r="AC1888" s="175">
        <v>-177401.26576231886</v>
      </c>
      <c r="AD1888" s="175">
        <v>-150226.47815209487</v>
      </c>
      <c r="AE1888" s="175">
        <v>-172910.78815747867</v>
      </c>
    </row>
    <row r="1889" spans="1:31">
      <c r="A1889" s="1">
        <v>1882</v>
      </c>
      <c r="B1889" s="176">
        <f>'T Revenue'!B1886-'Year 0'!G$8+'Year 0'!G$122</f>
        <v>-9807.345912484685</v>
      </c>
      <c r="C1889" s="176">
        <f>'T Revenue'!C1886-'Revenue Requirement'!C$4+'Revenue Requirement'!C$33</f>
        <v>192445.35368353641</v>
      </c>
      <c r="D1889" s="176">
        <f>'T Revenue'!D1886-'Revenue Requirement'!D$4+'Revenue Requirement'!D$33</f>
        <v>119947.15792399249</v>
      </c>
      <c r="E1889" s="176">
        <f>'T Revenue'!E1886-'Revenue Requirement'!E$4+'Revenue Requirement'!E$33</f>
        <v>61496.158068727935</v>
      </c>
      <c r="G1889" s="179" t="e">
        <f ca="1"/>
        <v>#NAME?</v>
      </c>
      <c r="H1889" s="179" t="e">
        <f ca="1"/>
        <v>#NAME?</v>
      </c>
      <c r="I1889" s="179" t="e">
        <f ca="1"/>
        <v>#NAME?</v>
      </c>
      <c r="J1889" s="179" t="e">
        <f ca="1"/>
        <v>#NAME?</v>
      </c>
      <c r="L1889" s="175">
        <f>NR_to_Cash!C$9</f>
        <v>-54723.468549817509</v>
      </c>
      <c r="M1889" s="175">
        <f>NR_to_Cash!D$9</f>
        <v>-177401.26576231886</v>
      </c>
      <c r="N1889" s="175">
        <f>NR_to_Cash!E$9</f>
        <v>-150226.47815209487</v>
      </c>
      <c r="O1889" s="175">
        <f>NR_to_Cash!F$9</f>
        <v>-172910.78815747867</v>
      </c>
      <c r="Q1889" s="1">
        <v>1882</v>
      </c>
      <c r="R1889" s="176">
        <v>-9807.345912484685</v>
      </c>
      <c r="S1889" s="176">
        <v>192445.35368353641</v>
      </c>
      <c r="T1889" s="176">
        <v>119947.15792399249</v>
      </c>
      <c r="U1889" s="176">
        <v>61496.158068727935</v>
      </c>
      <c r="V1889" s="2"/>
      <c r="W1889" s="176">
        <v>-19878.315978425555</v>
      </c>
      <c r="X1889" s="176">
        <v>9736.8136137004476</v>
      </c>
      <c r="Y1889" s="176">
        <v>-35420.360455975635</v>
      </c>
      <c r="Z1889" s="176">
        <v>-9898.1988892375957</v>
      </c>
      <c r="AA1889" s="2"/>
      <c r="AB1889" s="175">
        <v>-54723.468549817509</v>
      </c>
      <c r="AC1889" s="175">
        <v>-177401.26576231886</v>
      </c>
      <c r="AD1889" s="175">
        <v>-150226.47815209487</v>
      </c>
      <c r="AE1889" s="175">
        <v>-172910.78815747867</v>
      </c>
    </row>
    <row r="1890" spans="1:31">
      <c r="A1890" s="1">
        <v>1883</v>
      </c>
      <c r="B1890" s="176">
        <f>'T Revenue'!B1887-'Year 0'!G$8+'Year 0'!G$122</f>
        <v>-3487.2622301727533</v>
      </c>
      <c r="C1890" s="176">
        <f>'T Revenue'!C1887-'Revenue Requirement'!C$4+'Revenue Requirement'!C$33</f>
        <v>260793.46309295343</v>
      </c>
      <c r="D1890" s="176">
        <f>'T Revenue'!D1887-'Revenue Requirement'!D$4+'Revenue Requirement'!D$33</f>
        <v>177644.91028401838</v>
      </c>
      <c r="E1890" s="176">
        <f>'T Revenue'!E1887-'Revenue Requirement'!E$4+'Revenue Requirement'!E$33</f>
        <v>137004.1511101569</v>
      </c>
      <c r="G1890" s="179" t="e">
        <f ca="1"/>
        <v>#NAME?</v>
      </c>
      <c r="H1890" s="179" t="e">
        <f ca="1"/>
        <v>#NAME?</v>
      </c>
      <c r="I1890" s="179" t="e">
        <f ca="1"/>
        <v>#NAME?</v>
      </c>
      <c r="J1890" s="179" t="e">
        <f ca="1"/>
        <v>#NAME?</v>
      </c>
      <c r="L1890" s="175">
        <f>NR_to_Cash!C$9</f>
        <v>-54723.468549817509</v>
      </c>
      <c r="M1890" s="175">
        <f>NR_to_Cash!D$9</f>
        <v>-177401.26576231886</v>
      </c>
      <c r="N1890" s="175">
        <f>NR_to_Cash!E$9</f>
        <v>-150226.47815209487</v>
      </c>
      <c r="O1890" s="175">
        <f>NR_to_Cash!F$9</f>
        <v>-172910.78815747867</v>
      </c>
      <c r="Q1890" s="1">
        <v>1883</v>
      </c>
      <c r="R1890" s="176">
        <v>-3487.2622301727533</v>
      </c>
      <c r="S1890" s="176">
        <v>260793.46309295343</v>
      </c>
      <c r="T1890" s="176">
        <v>177644.91028401838</v>
      </c>
      <c r="U1890" s="176">
        <v>137004.1511101569</v>
      </c>
      <c r="V1890" s="2"/>
      <c r="W1890" s="176">
        <v>-24405.326189174666</v>
      </c>
      <c r="X1890" s="176">
        <v>-3090.3491934398189</v>
      </c>
      <c r="Y1890" s="176">
        <v>-18773.004808171652</v>
      </c>
      <c r="Z1890" s="176">
        <v>-1078.0301644131541</v>
      </c>
      <c r="AA1890" s="2"/>
      <c r="AB1890" s="175">
        <v>-54723.468549817509</v>
      </c>
      <c r="AC1890" s="175">
        <v>-177401.26576231886</v>
      </c>
      <c r="AD1890" s="175">
        <v>-150226.47815209487</v>
      </c>
      <c r="AE1890" s="175">
        <v>-172910.78815747867</v>
      </c>
    </row>
    <row r="1891" spans="1:31">
      <c r="A1891" s="1">
        <v>1884</v>
      </c>
      <c r="B1891" s="176">
        <f>'T Revenue'!B1888-'Year 0'!G$8+'Year 0'!G$122</f>
        <v>7884.1429627875332</v>
      </c>
      <c r="C1891" s="176">
        <f>'T Revenue'!C1888-'Revenue Requirement'!C$4+'Revenue Requirement'!C$33</f>
        <v>211108.65449502249</v>
      </c>
      <c r="D1891" s="176">
        <f>'T Revenue'!D1888-'Revenue Requirement'!D$4+'Revenue Requirement'!D$33</f>
        <v>143546.35392325395</v>
      </c>
      <c r="E1891" s="176">
        <f>'T Revenue'!E1888-'Revenue Requirement'!E$4+'Revenue Requirement'!E$33</f>
        <v>98257.678063494153</v>
      </c>
      <c r="G1891" s="179" t="e">
        <f ca="1"/>
        <v>#NAME?</v>
      </c>
      <c r="H1891" s="179" t="e">
        <f ca="1"/>
        <v>#NAME?</v>
      </c>
      <c r="I1891" s="179" t="e">
        <f ca="1"/>
        <v>#NAME?</v>
      </c>
      <c r="J1891" s="179" t="e">
        <f ca="1"/>
        <v>#NAME?</v>
      </c>
      <c r="L1891" s="175">
        <f>NR_to_Cash!C$9</f>
        <v>-54723.468549817509</v>
      </c>
      <c r="M1891" s="175">
        <f>NR_to_Cash!D$9</f>
        <v>-177401.26576231886</v>
      </c>
      <c r="N1891" s="175">
        <f>NR_to_Cash!E$9</f>
        <v>-150226.47815209487</v>
      </c>
      <c r="O1891" s="175">
        <f>NR_to_Cash!F$9</f>
        <v>-172910.78815747867</v>
      </c>
      <c r="Q1891" s="1">
        <v>1884</v>
      </c>
      <c r="R1891" s="176">
        <v>7884.1429627875332</v>
      </c>
      <c r="S1891" s="176">
        <v>211108.65449502249</v>
      </c>
      <c r="T1891" s="176">
        <v>143546.35392325395</v>
      </c>
      <c r="U1891" s="176">
        <v>98257.678063494153</v>
      </c>
      <c r="V1891" s="2"/>
      <c r="W1891" s="176">
        <v>-5784.2920057927258</v>
      </c>
      <c r="X1891" s="176">
        <v>-16695.718545445474</v>
      </c>
      <c r="Y1891" s="176">
        <v>-46394.658782505896</v>
      </c>
      <c r="Z1891" s="176">
        <v>16453.880128721241</v>
      </c>
      <c r="AA1891" s="2"/>
      <c r="AB1891" s="175">
        <v>-54723.468549817509</v>
      </c>
      <c r="AC1891" s="175">
        <v>-177401.26576231886</v>
      </c>
      <c r="AD1891" s="175">
        <v>-150226.47815209487</v>
      </c>
      <c r="AE1891" s="175">
        <v>-172910.78815747867</v>
      </c>
    </row>
    <row r="1892" spans="1:31">
      <c r="A1892" s="1">
        <v>1885</v>
      </c>
      <c r="B1892" s="176">
        <f>'T Revenue'!B1889-'Year 0'!G$8+'Year 0'!G$122</f>
        <v>-20796.854682744714</v>
      </c>
      <c r="C1892" s="176">
        <f>'T Revenue'!C1889-'Revenue Requirement'!C$4+'Revenue Requirement'!C$33</f>
        <v>200201.9872921207</v>
      </c>
      <c r="D1892" s="176">
        <f>'T Revenue'!D1889-'Revenue Requirement'!D$4+'Revenue Requirement'!D$33</f>
        <v>115211.94431908894</v>
      </c>
      <c r="E1892" s="176">
        <f>'T Revenue'!E1889-'Revenue Requirement'!E$4+'Revenue Requirement'!E$33</f>
        <v>128687.20549360546</v>
      </c>
      <c r="G1892" s="179" t="e">
        <f ca="1"/>
        <v>#NAME?</v>
      </c>
      <c r="H1892" s="179" t="e">
        <f ca="1"/>
        <v>#NAME?</v>
      </c>
      <c r="I1892" s="179" t="e">
        <f ca="1"/>
        <v>#NAME?</v>
      </c>
      <c r="J1892" s="179" t="e">
        <f ca="1"/>
        <v>#NAME?</v>
      </c>
      <c r="L1892" s="175">
        <f>NR_to_Cash!C$9</f>
        <v>-54723.468549817509</v>
      </c>
      <c r="M1892" s="175">
        <f>NR_to_Cash!D$9</f>
        <v>-177401.26576231886</v>
      </c>
      <c r="N1892" s="175">
        <f>NR_to_Cash!E$9</f>
        <v>-150226.47815209487</v>
      </c>
      <c r="O1892" s="175">
        <f>NR_to_Cash!F$9</f>
        <v>-172910.78815747867</v>
      </c>
      <c r="Q1892" s="1">
        <v>1885</v>
      </c>
      <c r="R1892" s="176">
        <v>-20796.854682744714</v>
      </c>
      <c r="S1892" s="176">
        <v>200201.9872921207</v>
      </c>
      <c r="T1892" s="176">
        <v>115211.94431908894</v>
      </c>
      <c r="U1892" s="176">
        <v>128687.20549360546</v>
      </c>
      <c r="V1892" s="2"/>
      <c r="W1892" s="176">
        <v>-20308.69563631725</v>
      </c>
      <c r="X1892" s="176">
        <v>12738.063798348419</v>
      </c>
      <c r="Y1892" s="176">
        <v>4947.3575131217949</v>
      </c>
      <c r="Z1892" s="176">
        <v>-19929.127853901591</v>
      </c>
      <c r="AA1892" s="2"/>
      <c r="AB1892" s="175">
        <v>-54723.468549817509</v>
      </c>
      <c r="AC1892" s="175">
        <v>-177401.26576231886</v>
      </c>
      <c r="AD1892" s="175">
        <v>-150226.47815209487</v>
      </c>
      <c r="AE1892" s="175">
        <v>-172910.78815747867</v>
      </c>
    </row>
    <row r="1893" spans="1:31">
      <c r="A1893" s="1">
        <v>1886</v>
      </c>
      <c r="B1893" s="176">
        <f>'T Revenue'!B1890-'Year 0'!G$8+'Year 0'!G$122</f>
        <v>31634.137548519066</v>
      </c>
      <c r="C1893" s="176">
        <f>'T Revenue'!C1890-'Revenue Requirement'!C$4+'Revenue Requirement'!C$33</f>
        <v>245553.40496661142</v>
      </c>
      <c r="D1893" s="176">
        <f>'T Revenue'!D1890-'Revenue Requirement'!D$4+'Revenue Requirement'!D$33</f>
        <v>230734.86231018556</v>
      </c>
      <c r="E1893" s="176">
        <f>'T Revenue'!E1890-'Revenue Requirement'!E$4+'Revenue Requirement'!E$33</f>
        <v>136683.19074727478</v>
      </c>
      <c r="G1893" s="179" t="e">
        <f ca="1"/>
        <v>#NAME?</v>
      </c>
      <c r="H1893" s="179" t="e">
        <f ca="1"/>
        <v>#NAME?</v>
      </c>
      <c r="I1893" s="179" t="e">
        <f ca="1"/>
        <v>#NAME?</v>
      </c>
      <c r="J1893" s="179" t="e">
        <f ca="1"/>
        <v>#NAME?</v>
      </c>
      <c r="L1893" s="175">
        <f>NR_to_Cash!C$9</f>
        <v>-54723.468549817509</v>
      </c>
      <c r="M1893" s="175">
        <f>NR_to_Cash!D$9</f>
        <v>-177401.26576231886</v>
      </c>
      <c r="N1893" s="175">
        <f>NR_to_Cash!E$9</f>
        <v>-150226.47815209487</v>
      </c>
      <c r="O1893" s="175">
        <f>NR_to_Cash!F$9</f>
        <v>-172910.78815747867</v>
      </c>
      <c r="Q1893" s="1">
        <v>1886</v>
      </c>
      <c r="R1893" s="176">
        <v>31634.137548519066</v>
      </c>
      <c r="S1893" s="176">
        <v>245553.40496661142</v>
      </c>
      <c r="T1893" s="176">
        <v>230734.86231018556</v>
      </c>
      <c r="U1893" s="176">
        <v>136683.19074727478</v>
      </c>
      <c r="V1893" s="2"/>
      <c r="W1893" s="176">
        <v>4426.2333497185027</v>
      </c>
      <c r="X1893" s="176">
        <v>-30125.233847328695</v>
      </c>
      <c r="Y1893" s="176">
        <v>-6229.7216423584614</v>
      </c>
      <c r="Z1893" s="176">
        <v>-29618.459187647095</v>
      </c>
      <c r="AA1893" s="2"/>
      <c r="AB1893" s="175">
        <v>-54723.468549817509</v>
      </c>
      <c r="AC1893" s="175">
        <v>-177401.26576231886</v>
      </c>
      <c r="AD1893" s="175">
        <v>-150226.47815209487</v>
      </c>
      <c r="AE1893" s="175">
        <v>-172910.78815747867</v>
      </c>
    </row>
    <row r="1894" spans="1:31">
      <c r="A1894" s="1">
        <v>1887</v>
      </c>
      <c r="B1894" s="176">
        <f>'T Revenue'!B1891-'Year 0'!G$8+'Year 0'!G$122</f>
        <v>19282.906051476253</v>
      </c>
      <c r="C1894" s="176">
        <f>'T Revenue'!C1891-'Revenue Requirement'!C$4+'Revenue Requirement'!C$33</f>
        <v>227472.26098342775</v>
      </c>
      <c r="D1894" s="176">
        <f>'T Revenue'!D1891-'Revenue Requirement'!D$4+'Revenue Requirement'!D$33</f>
        <v>187350.81310529751</v>
      </c>
      <c r="E1894" s="176">
        <f>'T Revenue'!E1891-'Revenue Requirement'!E$4+'Revenue Requirement'!E$33</f>
        <v>173064.57097327756</v>
      </c>
      <c r="G1894" s="179" t="e">
        <f ca="1"/>
        <v>#NAME?</v>
      </c>
      <c r="H1894" s="179" t="e">
        <f ca="1"/>
        <v>#NAME?</v>
      </c>
      <c r="I1894" s="179" t="e">
        <f ca="1"/>
        <v>#NAME?</v>
      </c>
      <c r="J1894" s="179" t="e">
        <f ca="1"/>
        <v>#NAME?</v>
      </c>
      <c r="L1894" s="175">
        <f>NR_to_Cash!C$9</f>
        <v>-54723.468549817509</v>
      </c>
      <c r="M1894" s="175">
        <f>NR_to_Cash!D$9</f>
        <v>-177401.26576231886</v>
      </c>
      <c r="N1894" s="175">
        <f>NR_to_Cash!E$9</f>
        <v>-150226.47815209487</v>
      </c>
      <c r="O1894" s="175">
        <f>NR_to_Cash!F$9</f>
        <v>-172910.78815747867</v>
      </c>
      <c r="Q1894" s="1">
        <v>1887</v>
      </c>
      <c r="R1894" s="176">
        <v>19282.906051476253</v>
      </c>
      <c r="S1894" s="176">
        <v>227472.26098342775</v>
      </c>
      <c r="T1894" s="176">
        <v>187350.81310529751</v>
      </c>
      <c r="U1894" s="176">
        <v>173064.57097327756</v>
      </c>
      <c r="V1894" s="2"/>
      <c r="W1894" s="176">
        <v>-20255.152221659664</v>
      </c>
      <c r="X1894" s="176">
        <v>-17598.103702013381</v>
      </c>
      <c r="Y1894" s="176">
        <v>-37934.48286019545</v>
      </c>
      <c r="Z1894" s="176">
        <v>-10311.148733861512</v>
      </c>
      <c r="AA1894" s="2"/>
      <c r="AB1894" s="175">
        <v>-54723.468549817509</v>
      </c>
      <c r="AC1894" s="175">
        <v>-177401.26576231886</v>
      </c>
      <c r="AD1894" s="175">
        <v>-150226.47815209487</v>
      </c>
      <c r="AE1894" s="175">
        <v>-172910.78815747867</v>
      </c>
    </row>
    <row r="1895" spans="1:31">
      <c r="A1895" s="1">
        <v>1888</v>
      </c>
      <c r="B1895" s="176">
        <f>'T Revenue'!B1892-'Year 0'!G$8+'Year 0'!G$122</f>
        <v>30859.548431722214</v>
      </c>
      <c r="C1895" s="176">
        <f>'T Revenue'!C1892-'Revenue Requirement'!C$4+'Revenue Requirement'!C$33</f>
        <v>293526.93692487548</v>
      </c>
      <c r="D1895" s="176">
        <f>'T Revenue'!D1892-'Revenue Requirement'!D$4+'Revenue Requirement'!D$33</f>
        <v>235199.18998090015</v>
      </c>
      <c r="E1895" s="176">
        <f>'T Revenue'!E1892-'Revenue Requirement'!E$4+'Revenue Requirement'!E$33</f>
        <v>161116.78204302141</v>
      </c>
      <c r="G1895" s="179" t="e">
        <f ca="1"/>
        <v>#NAME?</v>
      </c>
      <c r="H1895" s="179" t="e">
        <f ca="1"/>
        <v>#NAME?</v>
      </c>
      <c r="I1895" s="179" t="e">
        <f ca="1"/>
        <v>#NAME?</v>
      </c>
      <c r="J1895" s="179" t="e">
        <f ca="1"/>
        <v>#NAME?</v>
      </c>
      <c r="L1895" s="175">
        <f>NR_to_Cash!C$9</f>
        <v>-54723.468549817509</v>
      </c>
      <c r="M1895" s="175">
        <f>NR_to_Cash!D$9</f>
        <v>-177401.26576231886</v>
      </c>
      <c r="N1895" s="175">
        <f>NR_to_Cash!E$9</f>
        <v>-150226.47815209487</v>
      </c>
      <c r="O1895" s="175">
        <f>NR_to_Cash!F$9</f>
        <v>-172910.78815747867</v>
      </c>
      <c r="Q1895" s="1">
        <v>1888</v>
      </c>
      <c r="R1895" s="176">
        <v>30859.548431722214</v>
      </c>
      <c r="S1895" s="176">
        <v>293526.93692487548</v>
      </c>
      <c r="T1895" s="176">
        <v>235199.18998090015</v>
      </c>
      <c r="U1895" s="176">
        <v>161116.78204302141</v>
      </c>
      <c r="V1895" s="2"/>
      <c r="W1895" s="176">
        <v>-17372.10505937296</v>
      </c>
      <c r="X1895" s="176">
        <v>-1043.9056090116501</v>
      </c>
      <c r="Y1895" s="176">
        <v>1137.5588376258966</v>
      </c>
      <c r="Z1895" s="176">
        <v>-8765.3768078389112</v>
      </c>
      <c r="AA1895" s="2"/>
      <c r="AB1895" s="175">
        <v>-54723.468549817509</v>
      </c>
      <c r="AC1895" s="175">
        <v>-177401.26576231886</v>
      </c>
      <c r="AD1895" s="175">
        <v>-150226.47815209487</v>
      </c>
      <c r="AE1895" s="175">
        <v>-172910.78815747867</v>
      </c>
    </row>
    <row r="1896" spans="1:31">
      <c r="A1896" s="1">
        <v>1889</v>
      </c>
      <c r="B1896" s="176">
        <f>'T Revenue'!B1893-'Year 0'!G$8+'Year 0'!G$122</f>
        <v>-13392.105342186056</v>
      </c>
      <c r="C1896" s="176">
        <f>'T Revenue'!C1893-'Revenue Requirement'!C$4+'Revenue Requirement'!C$33</f>
        <v>221179.4155285724</v>
      </c>
      <c r="D1896" s="176">
        <f>'T Revenue'!D1893-'Revenue Requirement'!D$4+'Revenue Requirement'!D$33</f>
        <v>139380.12366380729</v>
      </c>
      <c r="E1896" s="176">
        <f>'T Revenue'!E1893-'Revenue Requirement'!E$4+'Revenue Requirement'!E$33</f>
        <v>89600.266060999595</v>
      </c>
      <c r="G1896" s="179" t="e">
        <f ca="1"/>
        <v>#NAME?</v>
      </c>
      <c r="H1896" s="179" t="e">
        <f ca="1"/>
        <v>#NAME?</v>
      </c>
      <c r="I1896" s="179" t="e">
        <f ca="1"/>
        <v>#NAME?</v>
      </c>
      <c r="J1896" s="179" t="e">
        <f ca="1"/>
        <v>#NAME?</v>
      </c>
      <c r="L1896" s="175">
        <f>NR_to_Cash!C$9</f>
        <v>-54723.468549817509</v>
      </c>
      <c r="M1896" s="175">
        <f>NR_to_Cash!D$9</f>
        <v>-177401.26576231886</v>
      </c>
      <c r="N1896" s="175">
        <f>NR_to_Cash!E$9</f>
        <v>-150226.47815209487</v>
      </c>
      <c r="O1896" s="175">
        <f>NR_to_Cash!F$9</f>
        <v>-172910.78815747867</v>
      </c>
      <c r="Q1896" s="1">
        <v>1889</v>
      </c>
      <c r="R1896" s="176">
        <v>-13392.105342186056</v>
      </c>
      <c r="S1896" s="176">
        <v>221179.4155285724</v>
      </c>
      <c r="T1896" s="176">
        <v>139380.12366380729</v>
      </c>
      <c r="U1896" s="176">
        <v>89600.266060999595</v>
      </c>
      <c r="V1896" s="2"/>
      <c r="W1896" s="176">
        <v>-34082.342842695769</v>
      </c>
      <c r="X1896" s="176">
        <v>-22191.05138014094</v>
      </c>
      <c r="Y1896" s="176">
        <v>23203.669731360627</v>
      </c>
      <c r="Z1896" s="176">
        <v>-9693.4246398843825</v>
      </c>
      <c r="AA1896" s="2"/>
      <c r="AB1896" s="175">
        <v>-54723.468549817509</v>
      </c>
      <c r="AC1896" s="175">
        <v>-177401.26576231886</v>
      </c>
      <c r="AD1896" s="175">
        <v>-150226.47815209487</v>
      </c>
      <c r="AE1896" s="175">
        <v>-172910.78815747867</v>
      </c>
    </row>
    <row r="1897" spans="1:31">
      <c r="A1897" s="1">
        <v>1890</v>
      </c>
      <c r="B1897" s="176">
        <f>'T Revenue'!B1894-'Year 0'!G$8+'Year 0'!G$122</f>
        <v>-11488.218075983692</v>
      </c>
      <c r="C1897" s="176">
        <f>'T Revenue'!C1894-'Revenue Requirement'!C$4+'Revenue Requirement'!C$33</f>
        <v>233136.84150828863</v>
      </c>
      <c r="D1897" s="176">
        <f>'T Revenue'!D1894-'Revenue Requirement'!D$4+'Revenue Requirement'!D$33</f>
        <v>132710.2374811375</v>
      </c>
      <c r="E1897" s="176">
        <f>'T Revenue'!E1894-'Revenue Requirement'!E$4+'Revenue Requirement'!E$33</f>
        <v>200920.24997033156</v>
      </c>
      <c r="G1897" s="179" t="e">
        <f ca="1"/>
        <v>#NAME?</v>
      </c>
      <c r="H1897" s="179" t="e">
        <f ca="1"/>
        <v>#NAME?</v>
      </c>
      <c r="I1897" s="179" t="e">
        <f ca="1"/>
        <v>#NAME?</v>
      </c>
      <c r="J1897" s="179" t="e">
        <f ca="1"/>
        <v>#NAME?</v>
      </c>
      <c r="L1897" s="175">
        <f>NR_to_Cash!C$9</f>
        <v>-54723.468549817509</v>
      </c>
      <c r="M1897" s="175">
        <f>NR_to_Cash!D$9</f>
        <v>-177401.26576231886</v>
      </c>
      <c r="N1897" s="175">
        <f>NR_to_Cash!E$9</f>
        <v>-150226.47815209487</v>
      </c>
      <c r="O1897" s="175">
        <f>NR_to_Cash!F$9</f>
        <v>-172910.78815747867</v>
      </c>
      <c r="Q1897" s="1">
        <v>1890</v>
      </c>
      <c r="R1897" s="176">
        <v>-11488.218075983692</v>
      </c>
      <c r="S1897" s="176">
        <v>233136.84150828863</v>
      </c>
      <c r="T1897" s="176">
        <v>132710.2374811375</v>
      </c>
      <c r="U1897" s="176">
        <v>200920.24997033156</v>
      </c>
      <c r="V1897" s="2"/>
      <c r="W1897" s="176">
        <v>-18784.17014866136</v>
      </c>
      <c r="X1897" s="176">
        <v>16547.75651421817</v>
      </c>
      <c r="Y1897" s="176">
        <v>-21490.514958987944</v>
      </c>
      <c r="Z1897" s="176">
        <v>-8787.5324076183606</v>
      </c>
      <c r="AA1897" s="2"/>
      <c r="AB1897" s="175">
        <v>-54723.468549817509</v>
      </c>
      <c r="AC1897" s="175">
        <v>-177401.26576231886</v>
      </c>
      <c r="AD1897" s="175">
        <v>-150226.47815209487</v>
      </c>
      <c r="AE1897" s="175">
        <v>-172910.78815747867</v>
      </c>
    </row>
    <row r="1898" spans="1:31">
      <c r="A1898" s="1">
        <v>1891</v>
      </c>
      <c r="B1898" s="176">
        <f>'T Revenue'!B1895-'Year 0'!G$8+'Year 0'!G$122</f>
        <v>7814.1735690396745</v>
      </c>
      <c r="C1898" s="176">
        <f>'T Revenue'!C1895-'Revenue Requirement'!C$4+'Revenue Requirement'!C$33</f>
        <v>257485.6029395049</v>
      </c>
      <c r="D1898" s="176">
        <f>'T Revenue'!D1895-'Revenue Requirement'!D$4+'Revenue Requirement'!D$33</f>
        <v>124220.59872831497</v>
      </c>
      <c r="E1898" s="176">
        <f>'T Revenue'!E1895-'Revenue Requirement'!E$4+'Revenue Requirement'!E$33</f>
        <v>138514.01081897784</v>
      </c>
      <c r="G1898" s="179" t="e">
        <f ca="1"/>
        <v>#NAME?</v>
      </c>
      <c r="H1898" s="179" t="e">
        <f ca="1"/>
        <v>#NAME?</v>
      </c>
      <c r="I1898" s="179" t="e">
        <f ca="1"/>
        <v>#NAME?</v>
      </c>
      <c r="J1898" s="179" t="e">
        <f ca="1"/>
        <v>#NAME?</v>
      </c>
      <c r="L1898" s="175">
        <f>NR_to_Cash!C$9</f>
        <v>-54723.468549817509</v>
      </c>
      <c r="M1898" s="175">
        <f>NR_to_Cash!D$9</f>
        <v>-177401.26576231886</v>
      </c>
      <c r="N1898" s="175">
        <f>NR_to_Cash!E$9</f>
        <v>-150226.47815209487</v>
      </c>
      <c r="O1898" s="175">
        <f>NR_to_Cash!F$9</f>
        <v>-172910.78815747867</v>
      </c>
      <c r="Q1898" s="1">
        <v>1891</v>
      </c>
      <c r="R1898" s="176">
        <v>7814.1735690396745</v>
      </c>
      <c r="S1898" s="176">
        <v>257485.6029395049</v>
      </c>
      <c r="T1898" s="176">
        <v>124220.59872831497</v>
      </c>
      <c r="U1898" s="176">
        <v>138514.01081897784</v>
      </c>
      <c r="V1898" s="2"/>
      <c r="W1898" s="176">
        <v>9727.7423883973388</v>
      </c>
      <c r="X1898" s="176">
        <v>26290.565542422468</v>
      </c>
      <c r="Y1898" s="176">
        <v>-865.75702541391365</v>
      </c>
      <c r="Z1898" s="176">
        <v>-63118.742835284444</v>
      </c>
      <c r="AA1898" s="2"/>
      <c r="AB1898" s="175">
        <v>-54723.468549817509</v>
      </c>
      <c r="AC1898" s="175">
        <v>-177401.26576231886</v>
      </c>
      <c r="AD1898" s="175">
        <v>-150226.47815209487</v>
      </c>
      <c r="AE1898" s="175">
        <v>-172910.78815747867</v>
      </c>
    </row>
    <row r="1899" spans="1:31">
      <c r="A1899" s="1">
        <v>1892</v>
      </c>
      <c r="B1899" s="176">
        <f>'T Revenue'!B1896-'Year 0'!G$8+'Year 0'!G$122</f>
        <v>13591.843597740866</v>
      </c>
      <c r="C1899" s="176">
        <f>'T Revenue'!C1896-'Revenue Requirement'!C$4+'Revenue Requirement'!C$33</f>
        <v>221791.35192411952</v>
      </c>
      <c r="D1899" s="176">
        <f>'T Revenue'!D1896-'Revenue Requirement'!D$4+'Revenue Requirement'!D$33</f>
        <v>169371.66376764304</v>
      </c>
      <c r="E1899" s="176">
        <f>'T Revenue'!E1896-'Revenue Requirement'!E$4+'Revenue Requirement'!E$33</f>
        <v>148333.9014926895</v>
      </c>
      <c r="G1899" s="179" t="e">
        <f ca="1"/>
        <v>#NAME?</v>
      </c>
      <c r="H1899" s="179" t="e">
        <f ca="1"/>
        <v>#NAME?</v>
      </c>
      <c r="I1899" s="179" t="e">
        <f ca="1"/>
        <v>#NAME?</v>
      </c>
      <c r="J1899" s="179" t="e">
        <f ca="1"/>
        <v>#NAME?</v>
      </c>
      <c r="L1899" s="175">
        <f>NR_to_Cash!C$9</f>
        <v>-54723.468549817509</v>
      </c>
      <c r="M1899" s="175">
        <f>NR_to_Cash!D$9</f>
        <v>-177401.26576231886</v>
      </c>
      <c r="N1899" s="175">
        <f>NR_to_Cash!E$9</f>
        <v>-150226.47815209487</v>
      </c>
      <c r="O1899" s="175">
        <f>NR_to_Cash!F$9</f>
        <v>-172910.78815747867</v>
      </c>
      <c r="Q1899" s="1">
        <v>1892</v>
      </c>
      <c r="R1899" s="176">
        <v>13591.843597740866</v>
      </c>
      <c r="S1899" s="176">
        <v>221791.35192411952</v>
      </c>
      <c r="T1899" s="176">
        <v>169371.66376764304</v>
      </c>
      <c r="U1899" s="176">
        <v>148333.9014926895</v>
      </c>
      <c r="V1899" s="2"/>
      <c r="W1899" s="176">
        <v>-36181.923727984307</v>
      </c>
      <c r="X1899" s="176">
        <v>-3907.1892577756662</v>
      </c>
      <c r="Y1899" s="176">
        <v>-16566.82657218026</v>
      </c>
      <c r="Z1899" s="176">
        <v>15333.43839969649</v>
      </c>
      <c r="AA1899" s="2"/>
      <c r="AB1899" s="175">
        <v>-54723.468549817509</v>
      </c>
      <c r="AC1899" s="175">
        <v>-177401.26576231886</v>
      </c>
      <c r="AD1899" s="175">
        <v>-150226.47815209487</v>
      </c>
      <c r="AE1899" s="175">
        <v>-172910.78815747867</v>
      </c>
    </row>
    <row r="1900" spans="1:31">
      <c r="A1900" s="1">
        <v>1893</v>
      </c>
      <c r="B1900" s="176">
        <f>'T Revenue'!B1897-'Year 0'!G$8+'Year 0'!G$122</f>
        <v>19761.042047187453</v>
      </c>
      <c r="C1900" s="176">
        <f>'T Revenue'!C1897-'Revenue Requirement'!C$4+'Revenue Requirement'!C$33</f>
        <v>254222.60179424891</v>
      </c>
      <c r="D1900" s="176">
        <f>'T Revenue'!D1897-'Revenue Requirement'!D$4+'Revenue Requirement'!D$33</f>
        <v>177144.03716262919</v>
      </c>
      <c r="E1900" s="176">
        <f>'T Revenue'!E1897-'Revenue Requirement'!E$4+'Revenue Requirement'!E$33</f>
        <v>104939.12194714067</v>
      </c>
      <c r="G1900" s="179" t="e">
        <f ca="1"/>
        <v>#NAME?</v>
      </c>
      <c r="H1900" s="179" t="e">
        <f ca="1"/>
        <v>#NAME?</v>
      </c>
      <c r="I1900" s="179" t="e">
        <f ca="1"/>
        <v>#NAME?</v>
      </c>
      <c r="J1900" s="179" t="e">
        <f ca="1"/>
        <v>#NAME?</v>
      </c>
      <c r="L1900" s="175">
        <f>NR_to_Cash!C$9</f>
        <v>-54723.468549817509</v>
      </c>
      <c r="M1900" s="175">
        <f>NR_to_Cash!D$9</f>
        <v>-177401.26576231886</v>
      </c>
      <c r="N1900" s="175">
        <f>NR_to_Cash!E$9</f>
        <v>-150226.47815209487</v>
      </c>
      <c r="O1900" s="175">
        <f>NR_to_Cash!F$9</f>
        <v>-172910.78815747867</v>
      </c>
      <c r="Q1900" s="1">
        <v>1893</v>
      </c>
      <c r="R1900" s="176">
        <v>19761.042047187453</v>
      </c>
      <c r="S1900" s="176">
        <v>254222.60179424891</v>
      </c>
      <c r="T1900" s="176">
        <v>177144.03716262919</v>
      </c>
      <c r="U1900" s="176">
        <v>104939.12194714067</v>
      </c>
      <c r="V1900" s="2"/>
      <c r="W1900" s="176">
        <v>-12776.433187183458</v>
      </c>
      <c r="X1900" s="176">
        <v>-5836.0762911939528</v>
      </c>
      <c r="Y1900" s="176">
        <v>-21912.522399797803</v>
      </c>
      <c r="Z1900" s="176">
        <v>-38988.020806390559</v>
      </c>
      <c r="AA1900" s="2"/>
      <c r="AB1900" s="175">
        <v>-54723.468549817509</v>
      </c>
      <c r="AC1900" s="175">
        <v>-177401.26576231886</v>
      </c>
      <c r="AD1900" s="175">
        <v>-150226.47815209487</v>
      </c>
      <c r="AE1900" s="175">
        <v>-172910.78815747867</v>
      </c>
    </row>
    <row r="1901" spans="1:31">
      <c r="A1901" s="1">
        <v>1894</v>
      </c>
      <c r="B1901" s="176">
        <f>'T Revenue'!B1898-'Year 0'!G$8+'Year 0'!G$122</f>
        <v>-9304.9435409139842</v>
      </c>
      <c r="C1901" s="176">
        <f>'T Revenue'!C1898-'Revenue Requirement'!C$4+'Revenue Requirement'!C$33</f>
        <v>255323.55358955543</v>
      </c>
      <c r="D1901" s="176">
        <f>'T Revenue'!D1898-'Revenue Requirement'!D$4+'Revenue Requirement'!D$33</f>
        <v>151515.30940853897</v>
      </c>
      <c r="E1901" s="176">
        <f>'T Revenue'!E1898-'Revenue Requirement'!E$4+'Revenue Requirement'!E$33</f>
        <v>57444.938775267452</v>
      </c>
      <c r="G1901" s="179" t="e">
        <f ca="1"/>
        <v>#NAME?</v>
      </c>
      <c r="H1901" s="179" t="e">
        <f ca="1"/>
        <v>#NAME?</v>
      </c>
      <c r="I1901" s="179" t="e">
        <f ca="1"/>
        <v>#NAME?</v>
      </c>
      <c r="J1901" s="179" t="e">
        <f ca="1"/>
        <v>#NAME?</v>
      </c>
      <c r="L1901" s="175">
        <f>NR_to_Cash!C$9</f>
        <v>-54723.468549817509</v>
      </c>
      <c r="M1901" s="175">
        <f>NR_to_Cash!D$9</f>
        <v>-177401.26576231886</v>
      </c>
      <c r="N1901" s="175">
        <f>NR_to_Cash!E$9</f>
        <v>-150226.47815209487</v>
      </c>
      <c r="O1901" s="175">
        <f>NR_to_Cash!F$9</f>
        <v>-172910.78815747867</v>
      </c>
      <c r="Q1901" s="1">
        <v>1894</v>
      </c>
      <c r="R1901" s="176">
        <v>-9304.9435409139842</v>
      </c>
      <c r="S1901" s="176">
        <v>255323.55358955543</v>
      </c>
      <c r="T1901" s="176">
        <v>151515.30940853897</v>
      </c>
      <c r="U1901" s="176">
        <v>57444.938775267452</v>
      </c>
      <c r="V1901" s="2"/>
      <c r="W1901" s="176">
        <v>-11913.365896310308</v>
      </c>
      <c r="X1901" s="176">
        <v>1205.9839439403731</v>
      </c>
      <c r="Y1901" s="176">
        <v>-18359.595856892876</v>
      </c>
      <c r="Z1901" s="176">
        <v>20832.357683431823</v>
      </c>
      <c r="AA1901" s="2"/>
      <c r="AB1901" s="175">
        <v>-54723.468549817509</v>
      </c>
      <c r="AC1901" s="175">
        <v>-177401.26576231886</v>
      </c>
      <c r="AD1901" s="175">
        <v>-150226.47815209487</v>
      </c>
      <c r="AE1901" s="175">
        <v>-172910.78815747867</v>
      </c>
    </row>
    <row r="1902" spans="1:31">
      <c r="A1902" s="1">
        <v>1895</v>
      </c>
      <c r="B1902" s="176">
        <f>'T Revenue'!B1899-'Year 0'!G$8+'Year 0'!G$122</f>
        <v>-21808.39377370174</v>
      </c>
      <c r="C1902" s="176">
        <f>'T Revenue'!C1899-'Revenue Requirement'!C$4+'Revenue Requirement'!C$33</f>
        <v>232311.16928172577</v>
      </c>
      <c r="D1902" s="176">
        <f>'T Revenue'!D1899-'Revenue Requirement'!D$4+'Revenue Requirement'!D$33</f>
        <v>156010.52612764831</v>
      </c>
      <c r="E1902" s="176">
        <f>'T Revenue'!E1899-'Revenue Requirement'!E$4+'Revenue Requirement'!E$33</f>
        <v>110633.97464790987</v>
      </c>
      <c r="G1902" s="179" t="e">
        <f ca="1"/>
        <v>#NAME?</v>
      </c>
      <c r="H1902" s="179" t="e">
        <f ca="1"/>
        <v>#NAME?</v>
      </c>
      <c r="I1902" s="179" t="e">
        <f ca="1"/>
        <v>#NAME?</v>
      </c>
      <c r="J1902" s="179" t="e">
        <f ca="1"/>
        <v>#NAME?</v>
      </c>
      <c r="L1902" s="175">
        <f>NR_to_Cash!C$9</f>
        <v>-54723.468549817509</v>
      </c>
      <c r="M1902" s="175">
        <f>NR_to_Cash!D$9</f>
        <v>-177401.26576231886</v>
      </c>
      <c r="N1902" s="175">
        <f>NR_to_Cash!E$9</f>
        <v>-150226.47815209487</v>
      </c>
      <c r="O1902" s="175">
        <f>NR_to_Cash!F$9</f>
        <v>-172910.78815747867</v>
      </c>
      <c r="Q1902" s="1">
        <v>1895</v>
      </c>
      <c r="R1902" s="176">
        <v>-21808.39377370174</v>
      </c>
      <c r="S1902" s="176">
        <v>232311.16928172577</v>
      </c>
      <c r="T1902" s="176">
        <v>156010.52612764831</v>
      </c>
      <c r="U1902" s="176">
        <v>110633.97464790987</v>
      </c>
      <c r="V1902" s="2"/>
      <c r="W1902" s="176">
        <v>-59619.111626624246</v>
      </c>
      <c r="X1902" s="176">
        <v>-46160.533881984418</v>
      </c>
      <c r="Y1902" s="176">
        <v>11075.528570078081</v>
      </c>
      <c r="Z1902" s="176">
        <v>-202.34239602973685</v>
      </c>
      <c r="AA1902" s="2"/>
      <c r="AB1902" s="175">
        <v>-54723.468549817509</v>
      </c>
      <c r="AC1902" s="175">
        <v>-177401.26576231886</v>
      </c>
      <c r="AD1902" s="175">
        <v>-150226.47815209487</v>
      </c>
      <c r="AE1902" s="175">
        <v>-172910.78815747867</v>
      </c>
    </row>
    <row r="1903" spans="1:31">
      <c r="A1903" s="1">
        <v>1896</v>
      </c>
      <c r="B1903" s="176">
        <f>'T Revenue'!B1900-'Year 0'!G$8+'Year 0'!G$122</f>
        <v>-5670.4570569347125</v>
      </c>
      <c r="C1903" s="176">
        <f>'T Revenue'!C1900-'Revenue Requirement'!C$4+'Revenue Requirement'!C$33</f>
        <v>264984.95768095856</v>
      </c>
      <c r="D1903" s="176">
        <f>'T Revenue'!D1900-'Revenue Requirement'!D$4+'Revenue Requirement'!D$33</f>
        <v>171564.62435424933</v>
      </c>
      <c r="E1903" s="176">
        <f>'T Revenue'!E1900-'Revenue Requirement'!E$4+'Revenue Requirement'!E$33</f>
        <v>111604.48654835555</v>
      </c>
      <c r="G1903" s="179" t="e">
        <f ca="1"/>
        <v>#NAME?</v>
      </c>
      <c r="H1903" s="179" t="e">
        <f ca="1"/>
        <v>#NAME?</v>
      </c>
      <c r="I1903" s="179" t="e">
        <f ca="1"/>
        <v>#NAME?</v>
      </c>
      <c r="J1903" s="179" t="e">
        <f ca="1"/>
        <v>#NAME?</v>
      </c>
      <c r="L1903" s="175">
        <f>NR_to_Cash!C$9</f>
        <v>-54723.468549817509</v>
      </c>
      <c r="M1903" s="175">
        <f>NR_to_Cash!D$9</f>
        <v>-177401.26576231886</v>
      </c>
      <c r="N1903" s="175">
        <f>NR_to_Cash!E$9</f>
        <v>-150226.47815209487</v>
      </c>
      <c r="O1903" s="175">
        <f>NR_to_Cash!F$9</f>
        <v>-172910.78815747867</v>
      </c>
      <c r="Q1903" s="1">
        <v>1896</v>
      </c>
      <c r="R1903" s="176">
        <v>-5670.4570569347125</v>
      </c>
      <c r="S1903" s="176">
        <v>264984.95768095856</v>
      </c>
      <c r="T1903" s="176">
        <v>171564.62435424933</v>
      </c>
      <c r="U1903" s="176">
        <v>111604.48654835555</v>
      </c>
      <c r="V1903" s="2"/>
      <c r="W1903" s="176">
        <v>10294.606513892417</v>
      </c>
      <c r="X1903" s="176">
        <v>-26195.814165427582</v>
      </c>
      <c r="Y1903" s="176">
        <v>-35200.870376489824</v>
      </c>
      <c r="Z1903" s="176">
        <v>-56381.097077667015</v>
      </c>
      <c r="AA1903" s="2"/>
      <c r="AB1903" s="175">
        <v>-54723.468549817509</v>
      </c>
      <c r="AC1903" s="175">
        <v>-177401.26576231886</v>
      </c>
      <c r="AD1903" s="175">
        <v>-150226.47815209487</v>
      </c>
      <c r="AE1903" s="175">
        <v>-172910.78815747867</v>
      </c>
    </row>
    <row r="1904" spans="1:31">
      <c r="A1904" s="1">
        <v>1897</v>
      </c>
      <c r="B1904" s="176">
        <f>'T Revenue'!B1901-'Year 0'!G$8+'Year 0'!G$122</f>
        <v>19150.769386183703</v>
      </c>
      <c r="C1904" s="176">
        <f>'T Revenue'!C1901-'Revenue Requirement'!C$4+'Revenue Requirement'!C$33</f>
        <v>259435.07863221131</v>
      </c>
      <c r="D1904" s="176">
        <f>'T Revenue'!D1901-'Revenue Requirement'!D$4+'Revenue Requirement'!D$33</f>
        <v>113623.85357577936</v>
      </c>
      <c r="E1904" s="176">
        <f>'T Revenue'!E1901-'Revenue Requirement'!E$4+'Revenue Requirement'!E$33</f>
        <v>122616.30744073447</v>
      </c>
      <c r="G1904" s="179" t="e">
        <f ca="1"/>
        <v>#NAME?</v>
      </c>
      <c r="H1904" s="179" t="e">
        <f ca="1"/>
        <v>#NAME?</v>
      </c>
      <c r="I1904" s="179" t="e">
        <f ca="1"/>
        <v>#NAME?</v>
      </c>
      <c r="J1904" s="179" t="e">
        <f ca="1"/>
        <v>#NAME?</v>
      </c>
      <c r="L1904" s="175">
        <f>NR_to_Cash!C$9</f>
        <v>-54723.468549817509</v>
      </c>
      <c r="M1904" s="175">
        <f>NR_to_Cash!D$9</f>
        <v>-177401.26576231886</v>
      </c>
      <c r="N1904" s="175">
        <f>NR_to_Cash!E$9</f>
        <v>-150226.47815209487</v>
      </c>
      <c r="O1904" s="175">
        <f>NR_to_Cash!F$9</f>
        <v>-172910.78815747867</v>
      </c>
      <c r="Q1904" s="1">
        <v>1897</v>
      </c>
      <c r="R1904" s="176">
        <v>19150.769386183703</v>
      </c>
      <c r="S1904" s="176">
        <v>259435.07863221131</v>
      </c>
      <c r="T1904" s="176">
        <v>113623.85357577936</v>
      </c>
      <c r="U1904" s="176">
        <v>122616.30744073447</v>
      </c>
      <c r="V1904" s="2"/>
      <c r="W1904" s="176">
        <v>-12805.424473850289</v>
      </c>
      <c r="X1904" s="176">
        <v>-13124.608362012077</v>
      </c>
      <c r="Y1904" s="176">
        <v>1892.512226741761</v>
      </c>
      <c r="Z1904" s="176">
        <v>-34045.488861522172</v>
      </c>
      <c r="AA1904" s="2"/>
      <c r="AB1904" s="175">
        <v>-54723.468549817509</v>
      </c>
      <c r="AC1904" s="175">
        <v>-177401.26576231886</v>
      </c>
      <c r="AD1904" s="175">
        <v>-150226.47815209487</v>
      </c>
      <c r="AE1904" s="175">
        <v>-172910.78815747867</v>
      </c>
    </row>
    <row r="1905" spans="1:31">
      <c r="A1905" s="1">
        <v>1898</v>
      </c>
      <c r="B1905" s="176">
        <f>'T Revenue'!B1902-'Year 0'!G$8+'Year 0'!G$122</f>
        <v>-1313.3439675562549</v>
      </c>
      <c r="C1905" s="176">
        <f>'T Revenue'!C1902-'Revenue Requirement'!C$4+'Revenue Requirement'!C$33</f>
        <v>216084.99969439511</v>
      </c>
      <c r="D1905" s="176">
        <f>'T Revenue'!D1902-'Revenue Requirement'!D$4+'Revenue Requirement'!D$33</f>
        <v>114228.6754243616</v>
      </c>
      <c r="E1905" s="176">
        <f>'T Revenue'!E1902-'Revenue Requirement'!E$4+'Revenue Requirement'!E$33</f>
        <v>64913.625445118407</v>
      </c>
      <c r="G1905" s="179" t="e">
        <f ca="1"/>
        <v>#NAME?</v>
      </c>
      <c r="H1905" s="179" t="e">
        <f ca="1"/>
        <v>#NAME?</v>
      </c>
      <c r="I1905" s="179" t="e">
        <f ca="1"/>
        <v>#NAME?</v>
      </c>
      <c r="J1905" s="179" t="e">
        <f ca="1"/>
        <v>#NAME?</v>
      </c>
      <c r="L1905" s="175">
        <f>NR_to_Cash!C$9</f>
        <v>-54723.468549817509</v>
      </c>
      <c r="M1905" s="175">
        <f>NR_to_Cash!D$9</f>
        <v>-177401.26576231886</v>
      </c>
      <c r="N1905" s="175">
        <f>NR_to_Cash!E$9</f>
        <v>-150226.47815209487</v>
      </c>
      <c r="O1905" s="175">
        <f>NR_to_Cash!F$9</f>
        <v>-172910.78815747867</v>
      </c>
      <c r="Q1905" s="1">
        <v>1898</v>
      </c>
      <c r="R1905" s="176">
        <v>-1313.3439675562549</v>
      </c>
      <c r="S1905" s="176">
        <v>216084.99969439511</v>
      </c>
      <c r="T1905" s="176">
        <v>114228.6754243616</v>
      </c>
      <c r="U1905" s="176">
        <v>64913.625445118407</v>
      </c>
      <c r="V1905" s="2"/>
      <c r="W1905" s="176">
        <v>-19421.067964515416</v>
      </c>
      <c r="X1905" s="176">
        <v>-13940.271358822705</v>
      </c>
      <c r="Y1905" s="176">
        <v>-3736.0387453967705</v>
      </c>
      <c r="Z1905" s="176">
        <v>13530.153174767271</v>
      </c>
      <c r="AA1905" s="2"/>
      <c r="AB1905" s="175">
        <v>-54723.468549817509</v>
      </c>
      <c r="AC1905" s="175">
        <v>-177401.26576231886</v>
      </c>
      <c r="AD1905" s="175">
        <v>-150226.47815209487</v>
      </c>
      <c r="AE1905" s="175">
        <v>-172910.78815747867</v>
      </c>
    </row>
    <row r="1906" spans="1:31">
      <c r="A1906" s="1">
        <v>1899</v>
      </c>
      <c r="B1906" s="176">
        <f>'T Revenue'!B1903-'Year 0'!G$8+'Year 0'!G$122</f>
        <v>5514.2834137075115</v>
      </c>
      <c r="C1906" s="176">
        <f>'T Revenue'!C1903-'Revenue Requirement'!C$4+'Revenue Requirement'!C$33</f>
        <v>237128.24301805696</v>
      </c>
      <c r="D1906" s="176">
        <f>'T Revenue'!D1903-'Revenue Requirement'!D$4+'Revenue Requirement'!D$33</f>
        <v>160782.84076655307</v>
      </c>
      <c r="E1906" s="176">
        <f>'T Revenue'!E1903-'Revenue Requirement'!E$4+'Revenue Requirement'!E$33</f>
        <v>140267.75329710869</v>
      </c>
      <c r="G1906" s="179" t="e">
        <f ca="1"/>
        <v>#NAME?</v>
      </c>
      <c r="H1906" s="179" t="e">
        <f ca="1"/>
        <v>#NAME?</v>
      </c>
      <c r="I1906" s="179" t="e">
        <f ca="1"/>
        <v>#NAME?</v>
      </c>
      <c r="J1906" s="179" t="e">
        <f ca="1"/>
        <v>#NAME?</v>
      </c>
      <c r="L1906" s="175">
        <f>NR_to_Cash!C$9</f>
        <v>-54723.468549817509</v>
      </c>
      <c r="M1906" s="175">
        <f>NR_to_Cash!D$9</f>
        <v>-177401.26576231886</v>
      </c>
      <c r="N1906" s="175">
        <f>NR_to_Cash!E$9</f>
        <v>-150226.47815209487</v>
      </c>
      <c r="O1906" s="175">
        <f>NR_to_Cash!F$9</f>
        <v>-172910.78815747867</v>
      </c>
      <c r="Q1906" s="1">
        <v>1899</v>
      </c>
      <c r="R1906" s="176">
        <v>5514.2834137075115</v>
      </c>
      <c r="S1906" s="176">
        <v>237128.24301805696</v>
      </c>
      <c r="T1906" s="176">
        <v>160782.84076655307</v>
      </c>
      <c r="U1906" s="176">
        <v>140267.75329710869</v>
      </c>
      <c r="V1906" s="2"/>
      <c r="W1906" s="176">
        <v>23819.400122798746</v>
      </c>
      <c r="X1906" s="176">
        <v>-8080.5887197079137</v>
      </c>
      <c r="Y1906" s="176">
        <v>6606.6223558683414</v>
      </c>
      <c r="Z1906" s="176">
        <v>-33.426351787289605</v>
      </c>
      <c r="AA1906" s="2"/>
      <c r="AB1906" s="175">
        <v>-54723.468549817509</v>
      </c>
      <c r="AC1906" s="175">
        <v>-177401.26576231886</v>
      </c>
      <c r="AD1906" s="175">
        <v>-150226.47815209487</v>
      </c>
      <c r="AE1906" s="175">
        <v>-172910.78815747867</v>
      </c>
    </row>
    <row r="1907" spans="1:31">
      <c r="A1907" s="1">
        <v>1900</v>
      </c>
      <c r="B1907" s="176">
        <f>'T Revenue'!B1904-'Year 0'!G$8+'Year 0'!G$122</f>
        <v>31189.520309291314</v>
      </c>
      <c r="C1907" s="176">
        <f>'T Revenue'!C1904-'Revenue Requirement'!C$4+'Revenue Requirement'!C$33</f>
        <v>282787.76009096485</v>
      </c>
      <c r="D1907" s="176">
        <f>'T Revenue'!D1904-'Revenue Requirement'!D$4+'Revenue Requirement'!D$33</f>
        <v>163315.7405992744</v>
      </c>
      <c r="E1907" s="176">
        <f>'T Revenue'!E1904-'Revenue Requirement'!E$4+'Revenue Requirement'!E$33</f>
        <v>172701.25538242003</v>
      </c>
      <c r="G1907" s="179" t="e">
        <f ca="1"/>
        <v>#NAME?</v>
      </c>
      <c r="H1907" s="179" t="e">
        <f ca="1"/>
        <v>#NAME?</v>
      </c>
      <c r="I1907" s="179" t="e">
        <f ca="1"/>
        <v>#NAME?</v>
      </c>
      <c r="J1907" s="179" t="e">
        <f ca="1"/>
        <v>#NAME?</v>
      </c>
      <c r="L1907" s="175">
        <f>NR_to_Cash!C$9</f>
        <v>-54723.468549817509</v>
      </c>
      <c r="M1907" s="175">
        <f>NR_to_Cash!D$9</f>
        <v>-177401.26576231886</v>
      </c>
      <c r="N1907" s="175">
        <f>NR_to_Cash!E$9</f>
        <v>-150226.47815209487</v>
      </c>
      <c r="O1907" s="175">
        <f>NR_to_Cash!F$9</f>
        <v>-172910.78815747867</v>
      </c>
      <c r="Q1907" s="1">
        <v>1900</v>
      </c>
      <c r="R1907" s="176">
        <v>31189.520309291314</v>
      </c>
      <c r="S1907" s="176">
        <v>282787.76009096485</v>
      </c>
      <c r="T1907" s="176">
        <v>163315.7405992744</v>
      </c>
      <c r="U1907" s="176">
        <v>172701.25538242003</v>
      </c>
      <c r="V1907" s="2"/>
      <c r="W1907" s="176">
        <v>-27551.37833512167</v>
      </c>
      <c r="X1907" s="176">
        <v>-23258.244799696142</v>
      </c>
      <c r="Y1907" s="176">
        <v>-10799.245525046485</v>
      </c>
      <c r="Z1907" s="176">
        <v>-30123.220601706533</v>
      </c>
      <c r="AA1907" s="2"/>
      <c r="AB1907" s="175">
        <v>-54723.468549817509</v>
      </c>
      <c r="AC1907" s="175">
        <v>-177401.26576231886</v>
      </c>
      <c r="AD1907" s="175">
        <v>-150226.47815209487</v>
      </c>
      <c r="AE1907" s="175">
        <v>-172910.78815747867</v>
      </c>
    </row>
    <row r="1908" spans="1:31">
      <c r="A1908" s="1">
        <v>1901</v>
      </c>
      <c r="B1908" s="176">
        <f>'T Revenue'!B1905-'Year 0'!G$8+'Year 0'!G$122</f>
        <v>-3482.75977516477</v>
      </c>
      <c r="C1908" s="176">
        <f>'T Revenue'!C1905-'Revenue Requirement'!C$4+'Revenue Requirement'!C$33</f>
        <v>241707.81044765236</v>
      </c>
      <c r="D1908" s="176">
        <f>'T Revenue'!D1905-'Revenue Requirement'!D$4+'Revenue Requirement'!D$33</f>
        <v>149317.4251056863</v>
      </c>
      <c r="E1908" s="176">
        <f>'T Revenue'!E1905-'Revenue Requirement'!E$4+'Revenue Requirement'!E$33</f>
        <v>135836.14594767941</v>
      </c>
      <c r="G1908" s="179" t="e">
        <f ca="1"/>
        <v>#NAME?</v>
      </c>
      <c r="H1908" s="179" t="e">
        <f ca="1"/>
        <v>#NAME?</v>
      </c>
      <c r="I1908" s="179" t="e">
        <f ca="1"/>
        <v>#NAME?</v>
      </c>
      <c r="J1908" s="179" t="e">
        <f ca="1"/>
        <v>#NAME?</v>
      </c>
      <c r="L1908" s="175">
        <f>NR_to_Cash!C$9</f>
        <v>-54723.468549817509</v>
      </c>
      <c r="M1908" s="175">
        <f>NR_to_Cash!D$9</f>
        <v>-177401.26576231886</v>
      </c>
      <c r="N1908" s="175">
        <f>NR_to_Cash!E$9</f>
        <v>-150226.47815209487</v>
      </c>
      <c r="O1908" s="175">
        <f>NR_to_Cash!F$9</f>
        <v>-172910.78815747867</v>
      </c>
      <c r="Q1908" s="1">
        <v>1901</v>
      </c>
      <c r="R1908" s="176">
        <v>-3482.75977516477</v>
      </c>
      <c r="S1908" s="176">
        <v>241707.81044765236</v>
      </c>
      <c r="T1908" s="176">
        <v>149317.4251056863</v>
      </c>
      <c r="U1908" s="176">
        <v>135836.14594767941</v>
      </c>
      <c r="V1908" s="2"/>
      <c r="W1908" s="176">
        <v>-51859.928940650541</v>
      </c>
      <c r="X1908" s="176">
        <v>-26955.732656605309</v>
      </c>
      <c r="Y1908" s="176">
        <v>-12613.461718938546</v>
      </c>
      <c r="Z1908" s="176">
        <v>-25887.369892979739</v>
      </c>
      <c r="AA1908" s="2"/>
      <c r="AB1908" s="175">
        <v>-54723.468549817509</v>
      </c>
      <c r="AC1908" s="175">
        <v>-177401.26576231886</v>
      </c>
      <c r="AD1908" s="175">
        <v>-150226.47815209487</v>
      </c>
      <c r="AE1908" s="175">
        <v>-172910.78815747867</v>
      </c>
    </row>
    <row r="1909" spans="1:31">
      <c r="A1909" s="1">
        <v>1902</v>
      </c>
      <c r="B1909" s="176">
        <f>'T Revenue'!B1906-'Year 0'!G$8+'Year 0'!G$122</f>
        <v>-45697.76212508115</v>
      </c>
      <c r="C1909" s="176">
        <f>'T Revenue'!C1906-'Revenue Requirement'!C$4+'Revenue Requirement'!C$33</f>
        <v>199038.80351361027</v>
      </c>
      <c r="D1909" s="176">
        <f>'T Revenue'!D1906-'Revenue Requirement'!D$4+'Revenue Requirement'!D$33</f>
        <v>124829.08306189999</v>
      </c>
      <c r="E1909" s="176">
        <f>'T Revenue'!E1906-'Revenue Requirement'!E$4+'Revenue Requirement'!E$33</f>
        <v>58398.162142318673</v>
      </c>
      <c r="G1909" s="179" t="e">
        <f ca="1"/>
        <v>#NAME?</v>
      </c>
      <c r="H1909" s="179" t="e">
        <f ca="1"/>
        <v>#NAME?</v>
      </c>
      <c r="I1909" s="179" t="e">
        <f ca="1"/>
        <v>#NAME?</v>
      </c>
      <c r="J1909" s="179" t="e">
        <f ca="1"/>
        <v>#NAME?</v>
      </c>
      <c r="L1909" s="175">
        <f>NR_to_Cash!C$9</f>
        <v>-54723.468549817509</v>
      </c>
      <c r="M1909" s="175">
        <f>NR_to_Cash!D$9</f>
        <v>-177401.26576231886</v>
      </c>
      <c r="N1909" s="175">
        <f>NR_to_Cash!E$9</f>
        <v>-150226.47815209487</v>
      </c>
      <c r="O1909" s="175">
        <f>NR_to_Cash!F$9</f>
        <v>-172910.78815747867</v>
      </c>
      <c r="Q1909" s="1">
        <v>1902</v>
      </c>
      <c r="R1909" s="176">
        <v>-45697.76212508115</v>
      </c>
      <c r="S1909" s="176">
        <v>199038.80351361027</v>
      </c>
      <c r="T1909" s="176">
        <v>124829.08306189999</v>
      </c>
      <c r="U1909" s="176">
        <v>58398.162142318673</v>
      </c>
      <c r="V1909" s="2"/>
      <c r="W1909" s="176">
        <v>-4039.0973385134712</v>
      </c>
      <c r="X1909" s="176">
        <v>-3248.5687707548495</v>
      </c>
      <c r="Y1909" s="176">
        <v>5103.8989369040355</v>
      </c>
      <c r="Z1909" s="176">
        <v>-22470.434285969473</v>
      </c>
      <c r="AA1909" s="2"/>
      <c r="AB1909" s="175">
        <v>-54723.468549817509</v>
      </c>
      <c r="AC1909" s="175">
        <v>-177401.26576231886</v>
      </c>
      <c r="AD1909" s="175">
        <v>-150226.47815209487</v>
      </c>
      <c r="AE1909" s="175">
        <v>-172910.78815747867</v>
      </c>
    </row>
    <row r="1910" spans="1:31">
      <c r="A1910" s="1">
        <v>1903</v>
      </c>
      <c r="B1910" s="176">
        <f>'T Revenue'!B1907-'Year 0'!G$8+'Year 0'!G$122</f>
        <v>19572.818116571056</v>
      </c>
      <c r="C1910" s="176">
        <f>'T Revenue'!C1907-'Revenue Requirement'!C$4+'Revenue Requirement'!C$33</f>
        <v>300222.28639340191</v>
      </c>
      <c r="D1910" s="176">
        <f>'T Revenue'!D1907-'Revenue Requirement'!D$4+'Revenue Requirement'!D$33</f>
        <v>152598.90803262894</v>
      </c>
      <c r="E1910" s="176">
        <f>'T Revenue'!E1907-'Revenue Requirement'!E$4+'Revenue Requirement'!E$33</f>
        <v>169780.81775116641</v>
      </c>
      <c r="G1910" s="179" t="e">
        <f ca="1"/>
        <v>#NAME?</v>
      </c>
      <c r="H1910" s="179" t="e">
        <f ca="1"/>
        <v>#NAME?</v>
      </c>
      <c r="I1910" s="179" t="e">
        <f ca="1"/>
        <v>#NAME?</v>
      </c>
      <c r="J1910" s="179" t="e">
        <f ca="1"/>
        <v>#NAME?</v>
      </c>
      <c r="L1910" s="175">
        <f>NR_to_Cash!C$9</f>
        <v>-54723.468549817509</v>
      </c>
      <c r="M1910" s="175">
        <f>NR_to_Cash!D$9</f>
        <v>-177401.26576231886</v>
      </c>
      <c r="N1910" s="175">
        <f>NR_to_Cash!E$9</f>
        <v>-150226.47815209487</v>
      </c>
      <c r="O1910" s="175">
        <f>NR_to_Cash!F$9</f>
        <v>-172910.78815747867</v>
      </c>
      <c r="Q1910" s="1">
        <v>1903</v>
      </c>
      <c r="R1910" s="176">
        <v>19572.818116571056</v>
      </c>
      <c r="S1910" s="176">
        <v>300222.28639340191</v>
      </c>
      <c r="T1910" s="176">
        <v>152598.90803262894</v>
      </c>
      <c r="U1910" s="176">
        <v>169780.81775116641</v>
      </c>
      <c r="V1910" s="2"/>
      <c r="W1910" s="176">
        <v>1678.6415098747239</v>
      </c>
      <c r="X1910" s="176">
        <v>-10868.594320610166</v>
      </c>
      <c r="Y1910" s="176">
        <v>-19291.952264696127</v>
      </c>
      <c r="Z1910" s="176">
        <v>2603.0599898765795</v>
      </c>
      <c r="AA1910" s="2"/>
      <c r="AB1910" s="175">
        <v>-54723.468549817509</v>
      </c>
      <c r="AC1910" s="175">
        <v>-177401.26576231886</v>
      </c>
      <c r="AD1910" s="175">
        <v>-150226.47815209487</v>
      </c>
      <c r="AE1910" s="175">
        <v>-172910.78815747867</v>
      </c>
    </row>
    <row r="1911" spans="1:31">
      <c r="A1911" s="1">
        <v>1904</v>
      </c>
      <c r="B1911" s="176">
        <f>'T Revenue'!B1908-'Year 0'!G$8+'Year 0'!G$122</f>
        <v>-2449.1989768513013</v>
      </c>
      <c r="C1911" s="176">
        <f>'T Revenue'!C1908-'Revenue Requirement'!C$4+'Revenue Requirement'!C$33</f>
        <v>236149.34834893304</v>
      </c>
      <c r="D1911" s="176">
        <f>'T Revenue'!D1908-'Revenue Requirement'!D$4+'Revenue Requirement'!D$33</f>
        <v>179631.0325622831</v>
      </c>
      <c r="E1911" s="176">
        <f>'T Revenue'!E1908-'Revenue Requirement'!E$4+'Revenue Requirement'!E$33</f>
        <v>92614.325807799352</v>
      </c>
      <c r="G1911" s="179" t="e">
        <f ca="1"/>
        <v>#NAME?</v>
      </c>
      <c r="H1911" s="179" t="e">
        <f ca="1"/>
        <v>#NAME?</v>
      </c>
      <c r="I1911" s="179" t="e">
        <f ca="1"/>
        <v>#NAME?</v>
      </c>
      <c r="J1911" s="179" t="e">
        <f ca="1"/>
        <v>#NAME?</v>
      </c>
      <c r="L1911" s="175">
        <f>NR_to_Cash!C$9</f>
        <v>-54723.468549817509</v>
      </c>
      <c r="M1911" s="175">
        <f>NR_to_Cash!D$9</f>
        <v>-177401.26576231886</v>
      </c>
      <c r="N1911" s="175">
        <f>NR_to_Cash!E$9</f>
        <v>-150226.47815209487</v>
      </c>
      <c r="O1911" s="175">
        <f>NR_to_Cash!F$9</f>
        <v>-172910.78815747867</v>
      </c>
      <c r="Q1911" s="1">
        <v>1904</v>
      </c>
      <c r="R1911" s="176">
        <v>-2449.1989768513013</v>
      </c>
      <c r="S1911" s="176">
        <v>236149.34834893304</v>
      </c>
      <c r="T1911" s="176">
        <v>179631.0325622831</v>
      </c>
      <c r="U1911" s="176">
        <v>92614.325807799352</v>
      </c>
      <c r="V1911" s="2"/>
      <c r="W1911" s="176">
        <v>32695.148548891768</v>
      </c>
      <c r="X1911" s="176">
        <v>-33714.404834966408</v>
      </c>
      <c r="Y1911" s="176">
        <v>-23961.596833978081</v>
      </c>
      <c r="Z1911" s="176">
        <v>-9277.4113671616651</v>
      </c>
      <c r="AA1911" s="2"/>
      <c r="AB1911" s="175">
        <v>-54723.468549817509</v>
      </c>
      <c r="AC1911" s="175">
        <v>-177401.26576231886</v>
      </c>
      <c r="AD1911" s="175">
        <v>-150226.47815209487</v>
      </c>
      <c r="AE1911" s="175">
        <v>-172910.78815747867</v>
      </c>
    </row>
    <row r="1912" spans="1:31">
      <c r="A1912" s="1">
        <v>1905</v>
      </c>
      <c r="B1912" s="176">
        <f>'T Revenue'!B1909-'Year 0'!G$8+'Year 0'!G$122</f>
        <v>17049.157154109562</v>
      </c>
      <c r="C1912" s="176">
        <f>'T Revenue'!C1909-'Revenue Requirement'!C$4+'Revenue Requirement'!C$33</f>
        <v>234061.10342150577</v>
      </c>
      <c r="D1912" s="176">
        <f>'T Revenue'!D1909-'Revenue Requirement'!D$4+'Revenue Requirement'!D$33</f>
        <v>163798.57536912058</v>
      </c>
      <c r="E1912" s="176">
        <f>'T Revenue'!E1909-'Revenue Requirement'!E$4+'Revenue Requirement'!E$33</f>
        <v>181655.35555537511</v>
      </c>
      <c r="G1912" s="179" t="e">
        <f ca="1"/>
        <v>#NAME?</v>
      </c>
      <c r="H1912" s="179" t="e">
        <f ca="1"/>
        <v>#NAME?</v>
      </c>
      <c r="I1912" s="179" t="e">
        <f ca="1"/>
        <v>#NAME?</v>
      </c>
      <c r="J1912" s="179" t="e">
        <f ca="1"/>
        <v>#NAME?</v>
      </c>
      <c r="L1912" s="175">
        <f>NR_to_Cash!C$9</f>
        <v>-54723.468549817509</v>
      </c>
      <c r="M1912" s="175">
        <f>NR_to_Cash!D$9</f>
        <v>-177401.26576231886</v>
      </c>
      <c r="N1912" s="175">
        <f>NR_to_Cash!E$9</f>
        <v>-150226.47815209487</v>
      </c>
      <c r="O1912" s="175">
        <f>NR_to_Cash!F$9</f>
        <v>-172910.78815747867</v>
      </c>
      <c r="Q1912" s="1">
        <v>1905</v>
      </c>
      <c r="R1912" s="176">
        <v>17049.157154109562</v>
      </c>
      <c r="S1912" s="176">
        <v>234061.10342150577</v>
      </c>
      <c r="T1912" s="176">
        <v>163798.57536912058</v>
      </c>
      <c r="U1912" s="176">
        <v>181655.35555537511</v>
      </c>
      <c r="V1912" s="2"/>
      <c r="W1912" s="176">
        <v>-24300.709572342806</v>
      </c>
      <c r="X1912" s="176">
        <v>-24021.448997664498</v>
      </c>
      <c r="Y1912" s="176">
        <v>-13071.615916466573</v>
      </c>
      <c r="Z1912" s="176">
        <v>-76405.909846304217</v>
      </c>
      <c r="AA1912" s="2"/>
      <c r="AB1912" s="175">
        <v>-54723.468549817509</v>
      </c>
      <c r="AC1912" s="175">
        <v>-177401.26576231886</v>
      </c>
      <c r="AD1912" s="175">
        <v>-150226.47815209487</v>
      </c>
      <c r="AE1912" s="175">
        <v>-172910.78815747867</v>
      </c>
    </row>
    <row r="1913" spans="1:31">
      <c r="A1913" s="1">
        <v>1906</v>
      </c>
      <c r="B1913" s="176">
        <f>'T Revenue'!B1910-'Year 0'!G$8+'Year 0'!G$122</f>
        <v>5338.0056023190264</v>
      </c>
      <c r="C1913" s="176">
        <f>'T Revenue'!C1910-'Revenue Requirement'!C$4+'Revenue Requirement'!C$33</f>
        <v>253920.17542049708</v>
      </c>
      <c r="D1913" s="176">
        <f>'T Revenue'!D1910-'Revenue Requirement'!D$4+'Revenue Requirement'!D$33</f>
        <v>169974.17442968162</v>
      </c>
      <c r="E1913" s="176">
        <f>'T Revenue'!E1910-'Revenue Requirement'!E$4+'Revenue Requirement'!E$33</f>
        <v>106436.93174429797</v>
      </c>
      <c r="G1913" s="179" t="e">
        <f ca="1"/>
        <v>#NAME?</v>
      </c>
      <c r="H1913" s="179" t="e">
        <f ca="1"/>
        <v>#NAME?</v>
      </c>
      <c r="I1913" s="179" t="e">
        <f ca="1"/>
        <v>#NAME?</v>
      </c>
      <c r="J1913" s="179" t="e">
        <f ca="1"/>
        <v>#NAME?</v>
      </c>
      <c r="L1913" s="175">
        <f>NR_to_Cash!C$9</f>
        <v>-54723.468549817509</v>
      </c>
      <c r="M1913" s="175">
        <f>NR_to_Cash!D$9</f>
        <v>-177401.26576231886</v>
      </c>
      <c r="N1913" s="175">
        <f>NR_to_Cash!E$9</f>
        <v>-150226.47815209487</v>
      </c>
      <c r="O1913" s="175">
        <f>NR_to_Cash!F$9</f>
        <v>-172910.78815747867</v>
      </c>
      <c r="Q1913" s="1">
        <v>1906</v>
      </c>
      <c r="R1913" s="176">
        <v>5338.0056023190264</v>
      </c>
      <c r="S1913" s="176">
        <v>253920.17542049708</v>
      </c>
      <c r="T1913" s="176">
        <v>169974.17442968162</v>
      </c>
      <c r="U1913" s="176">
        <v>106436.93174429797</v>
      </c>
      <c r="V1913" s="2"/>
      <c r="W1913" s="176">
        <v>-9814.992119259201</v>
      </c>
      <c r="X1913" s="176">
        <v>-9525.6332055891398</v>
      </c>
      <c r="Y1913" s="176">
        <v>-20006.518496232806</v>
      </c>
      <c r="Z1913" s="176">
        <v>-53282.00840860419</v>
      </c>
      <c r="AA1913" s="2"/>
      <c r="AB1913" s="175">
        <v>-54723.468549817509</v>
      </c>
      <c r="AC1913" s="175">
        <v>-177401.26576231886</v>
      </c>
      <c r="AD1913" s="175">
        <v>-150226.47815209487</v>
      </c>
      <c r="AE1913" s="175">
        <v>-172910.78815747867</v>
      </c>
    </row>
    <row r="1914" spans="1:31">
      <c r="A1914" s="1">
        <v>1907</v>
      </c>
      <c r="B1914" s="176">
        <f>'T Revenue'!B1911-'Year 0'!G$8+'Year 0'!G$122</f>
        <v>-1145.5374013741966</v>
      </c>
      <c r="C1914" s="176">
        <f>'T Revenue'!C1911-'Revenue Requirement'!C$4+'Revenue Requirement'!C$33</f>
        <v>227921.88870327058</v>
      </c>
      <c r="D1914" s="176">
        <f>'T Revenue'!D1911-'Revenue Requirement'!D$4+'Revenue Requirement'!D$33</f>
        <v>150864.40412129788</v>
      </c>
      <c r="E1914" s="176">
        <f>'T Revenue'!E1911-'Revenue Requirement'!E$4+'Revenue Requirement'!E$33</f>
        <v>103858.57217994682</v>
      </c>
      <c r="G1914" s="179" t="e">
        <f ca="1"/>
        <v>#NAME?</v>
      </c>
      <c r="H1914" s="179" t="e">
        <f ca="1"/>
        <v>#NAME?</v>
      </c>
      <c r="I1914" s="179" t="e">
        <f ca="1"/>
        <v>#NAME?</v>
      </c>
      <c r="J1914" s="179" t="e">
        <f ca="1"/>
        <v>#NAME?</v>
      </c>
      <c r="L1914" s="175">
        <f>NR_to_Cash!C$9</f>
        <v>-54723.468549817509</v>
      </c>
      <c r="M1914" s="175">
        <f>NR_to_Cash!D$9</f>
        <v>-177401.26576231886</v>
      </c>
      <c r="N1914" s="175">
        <f>NR_to_Cash!E$9</f>
        <v>-150226.47815209487</v>
      </c>
      <c r="O1914" s="175">
        <f>NR_to_Cash!F$9</f>
        <v>-172910.78815747867</v>
      </c>
      <c r="Q1914" s="1">
        <v>1907</v>
      </c>
      <c r="R1914" s="176">
        <v>-1145.5374013741966</v>
      </c>
      <c r="S1914" s="176">
        <v>227921.88870327058</v>
      </c>
      <c r="T1914" s="176">
        <v>150864.40412129788</v>
      </c>
      <c r="U1914" s="176">
        <v>103858.57217994682</v>
      </c>
      <c r="V1914" s="2"/>
      <c r="W1914" s="176">
        <v>1705.492812106153</v>
      </c>
      <c r="X1914" s="176">
        <v>-4016.9404954309575</v>
      </c>
      <c r="Y1914" s="176">
        <v>-5140.5708688767627</v>
      </c>
      <c r="Z1914" s="176">
        <v>-13928.182547557168</v>
      </c>
      <c r="AA1914" s="2"/>
      <c r="AB1914" s="175">
        <v>-54723.468549817509</v>
      </c>
      <c r="AC1914" s="175">
        <v>-177401.26576231886</v>
      </c>
      <c r="AD1914" s="175">
        <v>-150226.47815209487</v>
      </c>
      <c r="AE1914" s="175">
        <v>-172910.78815747867</v>
      </c>
    </row>
    <row r="1915" spans="1:31">
      <c r="A1915" s="1">
        <v>1908</v>
      </c>
      <c r="B1915" s="176">
        <f>'T Revenue'!B1912-'Year 0'!G$8+'Year 0'!G$122</f>
        <v>3224.8164731708821</v>
      </c>
      <c r="C1915" s="176">
        <f>'T Revenue'!C1912-'Revenue Requirement'!C$4+'Revenue Requirement'!C$33</f>
        <v>255009.62537670461</v>
      </c>
      <c r="D1915" s="176">
        <f>'T Revenue'!D1912-'Revenue Requirement'!D$4+'Revenue Requirement'!D$33</f>
        <v>183031.78775106324</v>
      </c>
      <c r="E1915" s="176">
        <f>'T Revenue'!E1912-'Revenue Requirement'!E$4+'Revenue Requirement'!E$33</f>
        <v>116977.24216540903</v>
      </c>
      <c r="G1915" s="179" t="e">
        <f ca="1"/>
        <v>#NAME?</v>
      </c>
      <c r="H1915" s="179" t="e">
        <f ca="1"/>
        <v>#NAME?</v>
      </c>
      <c r="I1915" s="179" t="e">
        <f ca="1"/>
        <v>#NAME?</v>
      </c>
      <c r="J1915" s="179" t="e">
        <f ca="1"/>
        <v>#NAME?</v>
      </c>
      <c r="L1915" s="175">
        <f>NR_to_Cash!C$9</f>
        <v>-54723.468549817509</v>
      </c>
      <c r="M1915" s="175">
        <f>NR_to_Cash!D$9</f>
        <v>-177401.26576231886</v>
      </c>
      <c r="N1915" s="175">
        <f>NR_to_Cash!E$9</f>
        <v>-150226.47815209487</v>
      </c>
      <c r="O1915" s="175">
        <f>NR_to_Cash!F$9</f>
        <v>-172910.78815747867</v>
      </c>
      <c r="Q1915" s="1">
        <v>1908</v>
      </c>
      <c r="R1915" s="176">
        <v>3224.8164731708821</v>
      </c>
      <c r="S1915" s="176">
        <v>255009.62537670461</v>
      </c>
      <c r="T1915" s="176">
        <v>183031.78775106324</v>
      </c>
      <c r="U1915" s="176">
        <v>116977.24216540903</v>
      </c>
      <c r="V1915" s="2"/>
      <c r="W1915" s="176">
        <v>-30538.014626331977</v>
      </c>
      <c r="X1915" s="176">
        <v>-31605.329023480415</v>
      </c>
      <c r="Y1915" s="176">
        <v>-20339.201157107949</v>
      </c>
      <c r="Z1915" s="176">
        <v>-5846.7189508031588</v>
      </c>
      <c r="AA1915" s="2"/>
      <c r="AB1915" s="175">
        <v>-54723.468549817509</v>
      </c>
      <c r="AC1915" s="175">
        <v>-177401.26576231886</v>
      </c>
      <c r="AD1915" s="175">
        <v>-150226.47815209487</v>
      </c>
      <c r="AE1915" s="175">
        <v>-172910.78815747867</v>
      </c>
    </row>
    <row r="1916" spans="1:31">
      <c r="A1916" s="1">
        <v>1909</v>
      </c>
      <c r="B1916" s="176">
        <f>'T Revenue'!B1913-'Year 0'!G$8+'Year 0'!G$122</f>
        <v>-23702.772195816971</v>
      </c>
      <c r="C1916" s="176">
        <f>'T Revenue'!C1913-'Revenue Requirement'!C$4+'Revenue Requirement'!C$33</f>
        <v>205536.90069112089</v>
      </c>
      <c r="D1916" s="176">
        <f>'T Revenue'!D1913-'Revenue Requirement'!D$4+'Revenue Requirement'!D$33</f>
        <v>176522.78901633434</v>
      </c>
      <c r="E1916" s="176">
        <f>'T Revenue'!E1913-'Revenue Requirement'!E$4+'Revenue Requirement'!E$33</f>
        <v>105962.03686417849</v>
      </c>
      <c r="G1916" s="179" t="e">
        <f ca="1"/>
        <v>#NAME?</v>
      </c>
      <c r="H1916" s="179" t="e">
        <f ca="1"/>
        <v>#NAME?</v>
      </c>
      <c r="I1916" s="179" t="e">
        <f ca="1"/>
        <v>#NAME?</v>
      </c>
      <c r="J1916" s="179" t="e">
        <f ca="1"/>
        <v>#NAME?</v>
      </c>
      <c r="L1916" s="175">
        <f>NR_to_Cash!C$9</f>
        <v>-54723.468549817509</v>
      </c>
      <c r="M1916" s="175">
        <f>NR_to_Cash!D$9</f>
        <v>-177401.26576231886</v>
      </c>
      <c r="N1916" s="175">
        <f>NR_to_Cash!E$9</f>
        <v>-150226.47815209487</v>
      </c>
      <c r="O1916" s="175">
        <f>NR_to_Cash!F$9</f>
        <v>-172910.78815747867</v>
      </c>
      <c r="Q1916" s="1">
        <v>1909</v>
      </c>
      <c r="R1916" s="176">
        <v>-23702.772195816971</v>
      </c>
      <c r="S1916" s="176">
        <v>205536.90069112089</v>
      </c>
      <c r="T1916" s="176">
        <v>176522.78901633434</v>
      </c>
      <c r="U1916" s="176">
        <v>105962.03686417849</v>
      </c>
      <c r="V1916" s="2"/>
      <c r="W1916" s="176">
        <v>-8859.7365731220925</v>
      </c>
      <c r="X1916" s="176">
        <v>19922.922803570284</v>
      </c>
      <c r="Y1916" s="176">
        <v>-10023.351933728205</v>
      </c>
      <c r="Z1916" s="176">
        <v>-9609.457165511325</v>
      </c>
      <c r="AA1916" s="2"/>
      <c r="AB1916" s="175">
        <v>-54723.468549817509</v>
      </c>
      <c r="AC1916" s="175">
        <v>-177401.26576231886</v>
      </c>
      <c r="AD1916" s="175">
        <v>-150226.47815209487</v>
      </c>
      <c r="AE1916" s="175">
        <v>-172910.78815747867</v>
      </c>
    </row>
    <row r="1917" spans="1:31">
      <c r="A1917" s="1">
        <v>1910</v>
      </c>
      <c r="B1917" s="176">
        <f>'T Revenue'!B1914-'Year 0'!G$8+'Year 0'!G$122</f>
        <v>-757.62210266408511</v>
      </c>
      <c r="C1917" s="176">
        <f>'T Revenue'!C1914-'Revenue Requirement'!C$4+'Revenue Requirement'!C$33</f>
        <v>234550.49637588416</v>
      </c>
      <c r="D1917" s="176">
        <f>'T Revenue'!D1914-'Revenue Requirement'!D$4+'Revenue Requirement'!D$33</f>
        <v>186393.74678828078</v>
      </c>
      <c r="E1917" s="176">
        <f>'T Revenue'!E1914-'Revenue Requirement'!E$4+'Revenue Requirement'!E$33</f>
        <v>133454.47715872386</v>
      </c>
      <c r="G1917" s="179" t="e">
        <f ca="1"/>
        <v>#NAME?</v>
      </c>
      <c r="H1917" s="179" t="e">
        <f ca="1"/>
        <v>#NAME?</v>
      </c>
      <c r="I1917" s="179" t="e">
        <f ca="1"/>
        <v>#NAME?</v>
      </c>
      <c r="J1917" s="179" t="e">
        <f ca="1"/>
        <v>#NAME?</v>
      </c>
      <c r="L1917" s="175">
        <f>NR_to_Cash!C$9</f>
        <v>-54723.468549817509</v>
      </c>
      <c r="M1917" s="175">
        <f>NR_to_Cash!D$9</f>
        <v>-177401.26576231886</v>
      </c>
      <c r="N1917" s="175">
        <f>NR_to_Cash!E$9</f>
        <v>-150226.47815209487</v>
      </c>
      <c r="O1917" s="175">
        <f>NR_to_Cash!F$9</f>
        <v>-172910.78815747867</v>
      </c>
      <c r="Q1917" s="1">
        <v>1910</v>
      </c>
      <c r="R1917" s="176">
        <v>-757.62210266408511</v>
      </c>
      <c r="S1917" s="176">
        <v>234550.49637588416</v>
      </c>
      <c r="T1917" s="176">
        <v>186393.74678828078</v>
      </c>
      <c r="U1917" s="176">
        <v>133454.47715872386</v>
      </c>
      <c r="V1917" s="2"/>
      <c r="W1917" s="176">
        <v>-7693.4154849944171</v>
      </c>
      <c r="X1917" s="176">
        <v>3392.3669005965348</v>
      </c>
      <c r="Y1917" s="176">
        <v>20503.329200988635</v>
      </c>
      <c r="Z1917" s="176">
        <v>-45227.478534163907</v>
      </c>
      <c r="AA1917" s="2"/>
      <c r="AB1917" s="175">
        <v>-54723.468549817509</v>
      </c>
      <c r="AC1917" s="175">
        <v>-177401.26576231886</v>
      </c>
      <c r="AD1917" s="175">
        <v>-150226.47815209487</v>
      </c>
      <c r="AE1917" s="175">
        <v>-172910.78815747867</v>
      </c>
    </row>
    <row r="1918" spans="1:31">
      <c r="A1918" s="1">
        <v>1911</v>
      </c>
      <c r="B1918" s="176">
        <f>'T Revenue'!B1915-'Year 0'!G$8+'Year 0'!G$122</f>
        <v>-3518.7573405872099</v>
      </c>
      <c r="C1918" s="176">
        <f>'T Revenue'!C1915-'Revenue Requirement'!C$4+'Revenue Requirement'!C$33</f>
        <v>182648.73908539489</v>
      </c>
      <c r="D1918" s="176">
        <f>'T Revenue'!D1915-'Revenue Requirement'!D$4+'Revenue Requirement'!D$33</f>
        <v>142233.28457766632</v>
      </c>
      <c r="E1918" s="176">
        <f>'T Revenue'!E1915-'Revenue Requirement'!E$4+'Revenue Requirement'!E$33</f>
        <v>90909.301507016411</v>
      </c>
      <c r="G1918" s="179" t="e">
        <f ca="1"/>
        <v>#NAME?</v>
      </c>
      <c r="H1918" s="179" t="e">
        <f ca="1"/>
        <v>#NAME?</v>
      </c>
      <c r="I1918" s="179" t="e">
        <f ca="1"/>
        <v>#NAME?</v>
      </c>
      <c r="J1918" s="179" t="e">
        <f ca="1"/>
        <v>#NAME?</v>
      </c>
      <c r="L1918" s="175">
        <f>NR_to_Cash!C$9</f>
        <v>-54723.468549817509</v>
      </c>
      <c r="M1918" s="175">
        <f>NR_to_Cash!D$9</f>
        <v>-177401.26576231886</v>
      </c>
      <c r="N1918" s="175">
        <f>NR_to_Cash!E$9</f>
        <v>-150226.47815209487</v>
      </c>
      <c r="O1918" s="175">
        <f>NR_to_Cash!F$9</f>
        <v>-172910.78815747867</v>
      </c>
      <c r="Q1918" s="1">
        <v>1911</v>
      </c>
      <c r="R1918" s="176">
        <v>-3518.7573405872099</v>
      </c>
      <c r="S1918" s="176">
        <v>182648.73908539489</v>
      </c>
      <c r="T1918" s="176">
        <v>142233.28457766632</v>
      </c>
      <c r="U1918" s="176">
        <v>90909.301507016411</v>
      </c>
      <c r="V1918" s="2"/>
      <c r="W1918" s="176">
        <v>3510.8999781463062</v>
      </c>
      <c r="X1918" s="176">
        <v>-12128.294659082312</v>
      </c>
      <c r="Y1918" s="176">
        <v>-24548.782021957217</v>
      </c>
      <c r="Z1918" s="176">
        <v>-97.232995613478124</v>
      </c>
      <c r="AA1918" s="2"/>
      <c r="AB1918" s="175">
        <v>-54723.468549817509</v>
      </c>
      <c r="AC1918" s="175">
        <v>-177401.26576231886</v>
      </c>
      <c r="AD1918" s="175">
        <v>-150226.47815209487</v>
      </c>
      <c r="AE1918" s="175">
        <v>-172910.78815747867</v>
      </c>
    </row>
    <row r="1919" spans="1:31">
      <c r="A1919" s="1">
        <v>1912</v>
      </c>
      <c r="B1919" s="176">
        <f>'T Revenue'!B1916-'Year 0'!G$8+'Year 0'!G$122</f>
        <v>-6792.403559219325</v>
      </c>
      <c r="C1919" s="176">
        <f>'T Revenue'!C1916-'Revenue Requirement'!C$4+'Revenue Requirement'!C$33</f>
        <v>244294.66849840363</v>
      </c>
      <c r="D1919" s="176">
        <f>'T Revenue'!D1916-'Revenue Requirement'!D$4+'Revenue Requirement'!D$33</f>
        <v>183996.44291881612</v>
      </c>
      <c r="E1919" s="176">
        <f>'T Revenue'!E1916-'Revenue Requirement'!E$4+'Revenue Requirement'!E$33</f>
        <v>139352.50715047447</v>
      </c>
      <c r="G1919" s="179" t="e">
        <f ca="1"/>
        <v>#NAME?</v>
      </c>
      <c r="H1919" s="179" t="e">
        <f ca="1"/>
        <v>#NAME?</v>
      </c>
      <c r="I1919" s="179" t="e">
        <f ca="1"/>
        <v>#NAME?</v>
      </c>
      <c r="J1919" s="179" t="e">
        <f ca="1"/>
        <v>#NAME?</v>
      </c>
      <c r="L1919" s="175">
        <f>NR_to_Cash!C$9</f>
        <v>-54723.468549817509</v>
      </c>
      <c r="M1919" s="175">
        <f>NR_to_Cash!D$9</f>
        <v>-177401.26576231886</v>
      </c>
      <c r="N1919" s="175">
        <f>NR_to_Cash!E$9</f>
        <v>-150226.47815209487</v>
      </c>
      <c r="O1919" s="175">
        <f>NR_to_Cash!F$9</f>
        <v>-172910.78815747867</v>
      </c>
      <c r="Q1919" s="1">
        <v>1912</v>
      </c>
      <c r="R1919" s="176">
        <v>-6792.403559219325</v>
      </c>
      <c r="S1919" s="176">
        <v>244294.66849840363</v>
      </c>
      <c r="T1919" s="176">
        <v>183996.44291881612</v>
      </c>
      <c r="U1919" s="176">
        <v>139352.50715047447</v>
      </c>
      <c r="V1919" s="2"/>
      <c r="W1919" s="176">
        <v>-26186.818012733711</v>
      </c>
      <c r="X1919" s="176">
        <v>-6792.9504873417318</v>
      </c>
      <c r="Y1919" s="176">
        <v>2382.6967630276922</v>
      </c>
      <c r="Z1919" s="176">
        <v>24636.14039506577</v>
      </c>
      <c r="AA1919" s="2"/>
      <c r="AB1919" s="175">
        <v>-54723.468549817509</v>
      </c>
      <c r="AC1919" s="175">
        <v>-177401.26576231886</v>
      </c>
      <c r="AD1919" s="175">
        <v>-150226.47815209487</v>
      </c>
      <c r="AE1919" s="175">
        <v>-172910.78815747867</v>
      </c>
    </row>
    <row r="1920" spans="1:31">
      <c r="A1920" s="1">
        <v>1913</v>
      </c>
      <c r="B1920" s="176">
        <f>'T Revenue'!B1917-'Year 0'!G$8+'Year 0'!G$122</f>
        <v>24832.178897870239</v>
      </c>
      <c r="C1920" s="176">
        <f>'T Revenue'!C1917-'Revenue Requirement'!C$4+'Revenue Requirement'!C$33</f>
        <v>221116.0086133664</v>
      </c>
      <c r="D1920" s="176">
        <f>'T Revenue'!D1917-'Revenue Requirement'!D$4+'Revenue Requirement'!D$33</f>
        <v>138949.32762725814</v>
      </c>
      <c r="E1920" s="176">
        <f>'T Revenue'!E1917-'Revenue Requirement'!E$4+'Revenue Requirement'!E$33</f>
        <v>74408.439245916205</v>
      </c>
      <c r="G1920" s="179" t="e">
        <f ca="1"/>
        <v>#NAME?</v>
      </c>
      <c r="H1920" s="179" t="e">
        <f ca="1"/>
        <v>#NAME?</v>
      </c>
      <c r="I1920" s="179" t="e">
        <f ca="1"/>
        <v>#NAME?</v>
      </c>
      <c r="J1920" s="179" t="e">
        <f ca="1"/>
        <v>#NAME?</v>
      </c>
      <c r="L1920" s="175">
        <f>NR_to_Cash!C$9</f>
        <v>-54723.468549817509</v>
      </c>
      <c r="M1920" s="175">
        <f>NR_to_Cash!D$9</f>
        <v>-177401.26576231886</v>
      </c>
      <c r="N1920" s="175">
        <f>NR_to_Cash!E$9</f>
        <v>-150226.47815209487</v>
      </c>
      <c r="O1920" s="175">
        <f>NR_to_Cash!F$9</f>
        <v>-172910.78815747867</v>
      </c>
      <c r="Q1920" s="1">
        <v>1913</v>
      </c>
      <c r="R1920" s="176">
        <v>24832.178897870239</v>
      </c>
      <c r="S1920" s="176">
        <v>221116.0086133664</v>
      </c>
      <c r="T1920" s="176">
        <v>138949.32762725814</v>
      </c>
      <c r="U1920" s="176">
        <v>74408.439245916205</v>
      </c>
      <c r="V1920" s="2"/>
      <c r="W1920" s="176">
        <v>-28678.679256834672</v>
      </c>
      <c r="X1920" s="176">
        <v>-21063.917360412888</v>
      </c>
      <c r="Y1920" s="176">
        <v>-48011.559086746071</v>
      </c>
      <c r="Z1920" s="176">
        <v>-1920.1547681735829</v>
      </c>
      <c r="AA1920" s="2"/>
      <c r="AB1920" s="175">
        <v>-54723.468549817509</v>
      </c>
      <c r="AC1920" s="175">
        <v>-177401.26576231886</v>
      </c>
      <c r="AD1920" s="175">
        <v>-150226.47815209487</v>
      </c>
      <c r="AE1920" s="175">
        <v>-172910.78815747867</v>
      </c>
    </row>
    <row r="1921" spans="1:31">
      <c r="A1921" s="1">
        <v>1914</v>
      </c>
      <c r="B1921" s="176">
        <f>'T Revenue'!B1918-'Year 0'!G$8+'Year 0'!G$122</f>
        <v>7922.6485892306082</v>
      </c>
      <c r="C1921" s="176">
        <f>'T Revenue'!C1918-'Revenue Requirement'!C$4+'Revenue Requirement'!C$33</f>
        <v>216776.57873872342</v>
      </c>
      <c r="D1921" s="176">
        <f>'T Revenue'!D1918-'Revenue Requirement'!D$4+'Revenue Requirement'!D$33</f>
        <v>146181.54749199818</v>
      </c>
      <c r="E1921" s="176">
        <f>'T Revenue'!E1918-'Revenue Requirement'!E$4+'Revenue Requirement'!E$33</f>
        <v>167216.6810162433</v>
      </c>
      <c r="G1921" s="179" t="e">
        <f ca="1"/>
        <v>#NAME?</v>
      </c>
      <c r="H1921" s="179" t="e">
        <f ca="1"/>
        <v>#NAME?</v>
      </c>
      <c r="I1921" s="179" t="e">
        <f ca="1"/>
        <v>#NAME?</v>
      </c>
      <c r="J1921" s="179" t="e">
        <f ca="1"/>
        <v>#NAME?</v>
      </c>
      <c r="L1921" s="175">
        <f>NR_to_Cash!C$9</f>
        <v>-54723.468549817509</v>
      </c>
      <c r="M1921" s="175">
        <f>NR_to_Cash!D$9</f>
        <v>-177401.26576231886</v>
      </c>
      <c r="N1921" s="175">
        <f>NR_to_Cash!E$9</f>
        <v>-150226.47815209487</v>
      </c>
      <c r="O1921" s="175">
        <f>NR_to_Cash!F$9</f>
        <v>-172910.78815747867</v>
      </c>
      <c r="Q1921" s="1">
        <v>1914</v>
      </c>
      <c r="R1921" s="176">
        <v>7922.6485892306082</v>
      </c>
      <c r="S1921" s="176">
        <v>216776.57873872342</v>
      </c>
      <c r="T1921" s="176">
        <v>146181.54749199818</v>
      </c>
      <c r="U1921" s="176">
        <v>167216.6810162433</v>
      </c>
      <c r="V1921" s="2"/>
      <c r="W1921" s="176">
        <v>-48590.256238197908</v>
      </c>
      <c r="X1921" s="176">
        <v>5627.4652011136059</v>
      </c>
      <c r="Y1921" s="176">
        <v>-3498.174043955747</v>
      </c>
      <c r="Z1921" s="176">
        <v>6697.9002479596529</v>
      </c>
      <c r="AA1921" s="2"/>
      <c r="AB1921" s="175">
        <v>-54723.468549817509</v>
      </c>
      <c r="AC1921" s="175">
        <v>-177401.26576231886</v>
      </c>
      <c r="AD1921" s="175">
        <v>-150226.47815209487</v>
      </c>
      <c r="AE1921" s="175">
        <v>-172910.78815747867</v>
      </c>
    </row>
    <row r="1922" spans="1:31">
      <c r="A1922" s="1">
        <v>1915</v>
      </c>
      <c r="B1922" s="176">
        <f>'T Revenue'!B1919-'Year 0'!G$8+'Year 0'!G$122</f>
        <v>-1288.0746885254048</v>
      </c>
      <c r="C1922" s="176">
        <f>'T Revenue'!C1919-'Revenue Requirement'!C$4+'Revenue Requirement'!C$33</f>
        <v>242486.39678742806</v>
      </c>
      <c r="D1922" s="176">
        <f>'T Revenue'!D1919-'Revenue Requirement'!D$4+'Revenue Requirement'!D$33</f>
        <v>143083.11070680269</v>
      </c>
      <c r="E1922" s="176">
        <f>'T Revenue'!E1919-'Revenue Requirement'!E$4+'Revenue Requirement'!E$33</f>
        <v>109042.09691964742</v>
      </c>
      <c r="G1922" s="179" t="e">
        <f ca="1"/>
        <v>#NAME?</v>
      </c>
      <c r="H1922" s="179" t="e">
        <f ca="1"/>
        <v>#NAME?</v>
      </c>
      <c r="I1922" s="179" t="e">
        <f ca="1"/>
        <v>#NAME?</v>
      </c>
      <c r="J1922" s="179" t="e">
        <f ca="1"/>
        <v>#NAME?</v>
      </c>
      <c r="L1922" s="175">
        <f>NR_to_Cash!C$9</f>
        <v>-54723.468549817509</v>
      </c>
      <c r="M1922" s="175">
        <f>NR_to_Cash!D$9</f>
        <v>-177401.26576231886</v>
      </c>
      <c r="N1922" s="175">
        <f>NR_to_Cash!E$9</f>
        <v>-150226.47815209487</v>
      </c>
      <c r="O1922" s="175">
        <f>NR_to_Cash!F$9</f>
        <v>-172910.78815747867</v>
      </c>
      <c r="Q1922" s="1">
        <v>1915</v>
      </c>
      <c r="R1922" s="176">
        <v>-1288.0746885254048</v>
      </c>
      <c r="S1922" s="176">
        <v>242486.39678742806</v>
      </c>
      <c r="T1922" s="176">
        <v>143083.11070680269</v>
      </c>
      <c r="U1922" s="176">
        <v>109042.09691964742</v>
      </c>
      <c r="V1922" s="2"/>
      <c r="W1922" s="176">
        <v>-21115.801215741667</v>
      </c>
      <c r="X1922" s="176">
        <v>-28033.15008520335</v>
      </c>
      <c r="Y1922" s="176">
        <v>-9590.313488655258</v>
      </c>
      <c r="Z1922" s="176">
        <v>-25987.32158997003</v>
      </c>
      <c r="AA1922" s="2"/>
      <c r="AB1922" s="175">
        <v>-54723.468549817509</v>
      </c>
      <c r="AC1922" s="175">
        <v>-177401.26576231886</v>
      </c>
      <c r="AD1922" s="175">
        <v>-150226.47815209487</v>
      </c>
      <c r="AE1922" s="175">
        <v>-172910.78815747867</v>
      </c>
    </row>
    <row r="1923" spans="1:31">
      <c r="A1923" s="1">
        <v>1916</v>
      </c>
      <c r="B1923" s="176">
        <f>'T Revenue'!B1920-'Year 0'!G$8+'Year 0'!G$122</f>
        <v>18050.157187380362</v>
      </c>
      <c r="C1923" s="176">
        <f>'T Revenue'!C1920-'Revenue Requirement'!C$4+'Revenue Requirement'!C$33</f>
        <v>264189.98652592278</v>
      </c>
      <c r="D1923" s="176">
        <f>'T Revenue'!D1920-'Revenue Requirement'!D$4+'Revenue Requirement'!D$33</f>
        <v>138848.34406846925</v>
      </c>
      <c r="E1923" s="176">
        <f>'T Revenue'!E1920-'Revenue Requirement'!E$4+'Revenue Requirement'!E$33</f>
        <v>174472.12195118982</v>
      </c>
      <c r="G1923" s="179" t="e">
        <f ca="1"/>
        <v>#NAME?</v>
      </c>
      <c r="H1923" s="179" t="e">
        <f ca="1"/>
        <v>#NAME?</v>
      </c>
      <c r="I1923" s="179" t="e">
        <f ca="1"/>
        <v>#NAME?</v>
      </c>
      <c r="J1923" s="179" t="e">
        <f ca="1"/>
        <v>#NAME?</v>
      </c>
      <c r="L1923" s="175">
        <f>NR_to_Cash!C$9</f>
        <v>-54723.468549817509</v>
      </c>
      <c r="M1923" s="175">
        <f>NR_to_Cash!D$9</f>
        <v>-177401.26576231886</v>
      </c>
      <c r="N1923" s="175">
        <f>NR_to_Cash!E$9</f>
        <v>-150226.47815209487</v>
      </c>
      <c r="O1923" s="175">
        <f>NR_to_Cash!F$9</f>
        <v>-172910.78815747867</v>
      </c>
      <c r="Q1923" s="1">
        <v>1916</v>
      </c>
      <c r="R1923" s="176">
        <v>18050.157187380362</v>
      </c>
      <c r="S1923" s="176">
        <v>264189.98652592278</v>
      </c>
      <c r="T1923" s="176">
        <v>138848.34406846925</v>
      </c>
      <c r="U1923" s="176">
        <v>174472.12195118982</v>
      </c>
      <c r="V1923" s="2"/>
      <c r="W1923" s="176">
        <v>-9603.5024271683069</v>
      </c>
      <c r="X1923" s="176">
        <v>-1451.2394582030829</v>
      </c>
      <c r="Y1923" s="176">
        <v>4478.0360164563172</v>
      </c>
      <c r="Z1923" s="176">
        <v>-25290.057165028993</v>
      </c>
      <c r="AA1923" s="2"/>
      <c r="AB1923" s="175">
        <v>-54723.468549817509</v>
      </c>
      <c r="AC1923" s="175">
        <v>-177401.26576231886</v>
      </c>
      <c r="AD1923" s="175">
        <v>-150226.47815209487</v>
      </c>
      <c r="AE1923" s="175">
        <v>-172910.78815747867</v>
      </c>
    </row>
    <row r="1924" spans="1:31">
      <c r="A1924" s="1">
        <v>1917</v>
      </c>
      <c r="B1924" s="176">
        <f>'T Revenue'!B1921-'Year 0'!G$8+'Year 0'!G$122</f>
        <v>12403.279165151296</v>
      </c>
      <c r="C1924" s="176">
        <f>'T Revenue'!C1921-'Revenue Requirement'!C$4+'Revenue Requirement'!C$33</f>
        <v>246481.99306161725</v>
      </c>
      <c r="D1924" s="176">
        <f>'T Revenue'!D1921-'Revenue Requirement'!D$4+'Revenue Requirement'!D$33</f>
        <v>175086.22447686177</v>
      </c>
      <c r="E1924" s="176">
        <f>'T Revenue'!E1921-'Revenue Requirement'!E$4+'Revenue Requirement'!E$33</f>
        <v>134654.89614504878</v>
      </c>
      <c r="G1924" s="179" t="e">
        <f ca="1"/>
        <v>#NAME?</v>
      </c>
      <c r="H1924" s="179" t="e">
        <f ca="1"/>
        <v>#NAME?</v>
      </c>
      <c r="I1924" s="179" t="e">
        <f ca="1"/>
        <v>#NAME?</v>
      </c>
      <c r="J1924" s="179" t="e">
        <f ca="1"/>
        <v>#NAME?</v>
      </c>
      <c r="L1924" s="175">
        <f>NR_to_Cash!C$9</f>
        <v>-54723.468549817509</v>
      </c>
      <c r="M1924" s="175">
        <f>NR_to_Cash!D$9</f>
        <v>-177401.26576231886</v>
      </c>
      <c r="N1924" s="175">
        <f>NR_to_Cash!E$9</f>
        <v>-150226.47815209487</v>
      </c>
      <c r="O1924" s="175">
        <f>NR_to_Cash!F$9</f>
        <v>-172910.78815747867</v>
      </c>
      <c r="Q1924" s="1">
        <v>1917</v>
      </c>
      <c r="R1924" s="176">
        <v>12403.279165151296</v>
      </c>
      <c r="S1924" s="176">
        <v>246481.99306161725</v>
      </c>
      <c r="T1924" s="176">
        <v>175086.22447686177</v>
      </c>
      <c r="U1924" s="176">
        <v>134654.89614504878</v>
      </c>
      <c r="V1924" s="2"/>
      <c r="W1924" s="176">
        <v>-6748.9641668051481</v>
      </c>
      <c r="X1924" s="176">
        <v>-587.77034090226516</v>
      </c>
      <c r="Y1924" s="176">
        <v>-9135.0589707838371</v>
      </c>
      <c r="Z1924" s="176">
        <v>-10231.915641615866</v>
      </c>
      <c r="AA1924" s="2"/>
      <c r="AB1924" s="175">
        <v>-54723.468549817509</v>
      </c>
      <c r="AC1924" s="175">
        <v>-177401.26576231886</v>
      </c>
      <c r="AD1924" s="175">
        <v>-150226.47815209487</v>
      </c>
      <c r="AE1924" s="175">
        <v>-172910.78815747867</v>
      </c>
    </row>
    <row r="1925" spans="1:31">
      <c r="A1925" s="1">
        <v>1918</v>
      </c>
      <c r="B1925" s="176">
        <f>'T Revenue'!B1922-'Year 0'!G$8+'Year 0'!G$122</f>
        <v>-12633.177398472559</v>
      </c>
      <c r="C1925" s="176">
        <f>'T Revenue'!C1922-'Revenue Requirement'!C$4+'Revenue Requirement'!C$33</f>
        <v>242148.75923944404</v>
      </c>
      <c r="D1925" s="176">
        <f>'T Revenue'!D1922-'Revenue Requirement'!D$4+'Revenue Requirement'!D$33</f>
        <v>168072.89415059402</v>
      </c>
      <c r="E1925" s="176">
        <f>'T Revenue'!E1922-'Revenue Requirement'!E$4+'Revenue Requirement'!E$33</f>
        <v>161699.10881390888</v>
      </c>
      <c r="G1925" s="179" t="e">
        <f ca="1"/>
        <v>#NAME?</v>
      </c>
      <c r="H1925" s="179" t="e">
        <f ca="1"/>
        <v>#NAME?</v>
      </c>
      <c r="I1925" s="179" t="e">
        <f ca="1"/>
        <v>#NAME?</v>
      </c>
      <c r="J1925" s="179" t="e">
        <f ca="1"/>
        <v>#NAME?</v>
      </c>
      <c r="L1925" s="175">
        <f>NR_to_Cash!C$9</f>
        <v>-54723.468549817509</v>
      </c>
      <c r="M1925" s="175">
        <f>NR_to_Cash!D$9</f>
        <v>-177401.26576231886</v>
      </c>
      <c r="N1925" s="175">
        <f>NR_to_Cash!E$9</f>
        <v>-150226.47815209487</v>
      </c>
      <c r="O1925" s="175">
        <f>NR_to_Cash!F$9</f>
        <v>-172910.78815747867</v>
      </c>
      <c r="Q1925" s="1">
        <v>1918</v>
      </c>
      <c r="R1925" s="176">
        <v>-12633.177398472559</v>
      </c>
      <c r="S1925" s="176">
        <v>242148.75923944404</v>
      </c>
      <c r="T1925" s="176">
        <v>168072.89415059402</v>
      </c>
      <c r="U1925" s="176">
        <v>161699.10881390888</v>
      </c>
      <c r="V1925" s="2"/>
      <c r="W1925" s="176">
        <v>-8719.8440801552497</v>
      </c>
      <c r="X1925" s="176">
        <v>7267.3187653117348</v>
      </c>
      <c r="Y1925" s="176">
        <v>-33694.968013505451</v>
      </c>
      <c r="Z1925" s="176">
        <v>18761.601255565416</v>
      </c>
      <c r="AA1925" s="2"/>
      <c r="AB1925" s="175">
        <v>-54723.468549817509</v>
      </c>
      <c r="AC1925" s="175">
        <v>-177401.26576231886</v>
      </c>
      <c r="AD1925" s="175">
        <v>-150226.47815209487</v>
      </c>
      <c r="AE1925" s="175">
        <v>-172910.78815747867</v>
      </c>
    </row>
    <row r="1926" spans="1:31">
      <c r="A1926" s="1">
        <v>1919</v>
      </c>
      <c r="B1926" s="176">
        <f>'T Revenue'!B1923-'Year 0'!G$8+'Year 0'!G$122</f>
        <v>24224.219646611018</v>
      </c>
      <c r="C1926" s="176">
        <f>'T Revenue'!C1923-'Revenue Requirement'!C$4+'Revenue Requirement'!C$33</f>
        <v>216796.83055986813</v>
      </c>
      <c r="D1926" s="176">
        <f>'T Revenue'!D1923-'Revenue Requirement'!D$4+'Revenue Requirement'!D$33</f>
        <v>151040.41539639817</v>
      </c>
      <c r="E1926" s="176">
        <f>'T Revenue'!E1923-'Revenue Requirement'!E$4+'Revenue Requirement'!E$33</f>
        <v>179882.77950291778</v>
      </c>
      <c r="G1926" s="179" t="e">
        <f ca="1"/>
        <v>#NAME?</v>
      </c>
      <c r="H1926" s="179" t="e">
        <f ca="1"/>
        <v>#NAME?</v>
      </c>
      <c r="I1926" s="179" t="e">
        <f ca="1"/>
        <v>#NAME?</v>
      </c>
      <c r="J1926" s="179" t="e">
        <f ca="1"/>
        <v>#NAME?</v>
      </c>
      <c r="L1926" s="175">
        <f>NR_to_Cash!C$9</f>
        <v>-54723.468549817509</v>
      </c>
      <c r="M1926" s="175">
        <f>NR_to_Cash!D$9</f>
        <v>-177401.26576231886</v>
      </c>
      <c r="N1926" s="175">
        <f>NR_to_Cash!E$9</f>
        <v>-150226.47815209487</v>
      </c>
      <c r="O1926" s="175">
        <f>NR_to_Cash!F$9</f>
        <v>-172910.78815747867</v>
      </c>
      <c r="Q1926" s="1">
        <v>1919</v>
      </c>
      <c r="R1926" s="176">
        <v>24224.219646611018</v>
      </c>
      <c r="S1926" s="176">
        <v>216796.83055986813</v>
      </c>
      <c r="T1926" s="176">
        <v>151040.41539639817</v>
      </c>
      <c r="U1926" s="176">
        <v>179882.77950291778</v>
      </c>
      <c r="V1926" s="2"/>
      <c r="W1926" s="176">
        <v>-52816.794198885909</v>
      </c>
      <c r="X1926" s="176">
        <v>-14059.153834926197</v>
      </c>
      <c r="Y1926" s="176">
        <v>-39451.265121710487</v>
      </c>
      <c r="Z1926" s="176">
        <v>-9388.9243364003487</v>
      </c>
      <c r="AA1926" s="2"/>
      <c r="AB1926" s="175">
        <v>-54723.468549817509</v>
      </c>
      <c r="AC1926" s="175">
        <v>-177401.26576231886</v>
      </c>
      <c r="AD1926" s="175">
        <v>-150226.47815209487</v>
      </c>
      <c r="AE1926" s="175">
        <v>-172910.78815747867</v>
      </c>
    </row>
    <row r="1927" spans="1:31">
      <c r="A1927" s="1">
        <v>1920</v>
      </c>
      <c r="B1927" s="176">
        <f>'T Revenue'!B1924-'Year 0'!G$8+'Year 0'!G$122</f>
        <v>-24617.585314442636</v>
      </c>
      <c r="C1927" s="176">
        <f>'T Revenue'!C1924-'Revenue Requirement'!C$4+'Revenue Requirement'!C$33</f>
        <v>272409.33857901813</v>
      </c>
      <c r="D1927" s="176">
        <f>'T Revenue'!D1924-'Revenue Requirement'!D$4+'Revenue Requirement'!D$33</f>
        <v>200396.54026131751</v>
      </c>
      <c r="E1927" s="176">
        <f>'T Revenue'!E1924-'Revenue Requirement'!E$4+'Revenue Requirement'!E$33</f>
        <v>150667.09520520433</v>
      </c>
      <c r="G1927" s="179" t="e">
        <f ca="1"/>
        <v>#NAME?</v>
      </c>
      <c r="H1927" s="179" t="e">
        <f ca="1"/>
        <v>#NAME?</v>
      </c>
      <c r="I1927" s="179" t="e">
        <f ca="1"/>
        <v>#NAME?</v>
      </c>
      <c r="J1927" s="179" t="e">
        <f ca="1"/>
        <v>#NAME?</v>
      </c>
      <c r="L1927" s="175">
        <f>NR_to_Cash!C$9</f>
        <v>-54723.468549817509</v>
      </c>
      <c r="M1927" s="175">
        <f>NR_to_Cash!D$9</f>
        <v>-177401.26576231886</v>
      </c>
      <c r="N1927" s="175">
        <f>NR_to_Cash!E$9</f>
        <v>-150226.47815209487</v>
      </c>
      <c r="O1927" s="175">
        <f>NR_to_Cash!F$9</f>
        <v>-172910.78815747867</v>
      </c>
      <c r="Q1927" s="1">
        <v>1920</v>
      </c>
      <c r="R1927" s="176">
        <v>-24617.585314442636</v>
      </c>
      <c r="S1927" s="176">
        <v>272409.33857901813</v>
      </c>
      <c r="T1927" s="176">
        <v>200396.54026131751</v>
      </c>
      <c r="U1927" s="176">
        <v>150667.09520520433</v>
      </c>
      <c r="V1927" s="2"/>
      <c r="W1927" s="176">
        <v>5434.7865038770251</v>
      </c>
      <c r="X1927" s="176">
        <v>1918.7223035120405</v>
      </c>
      <c r="Y1927" s="176">
        <v>-3489.870124616893</v>
      </c>
      <c r="Z1927" s="176">
        <v>-20096.788600036874</v>
      </c>
      <c r="AA1927" s="2"/>
      <c r="AB1927" s="175">
        <v>-54723.468549817509</v>
      </c>
      <c r="AC1927" s="175">
        <v>-177401.26576231886</v>
      </c>
      <c r="AD1927" s="175">
        <v>-150226.47815209487</v>
      </c>
      <c r="AE1927" s="175">
        <v>-172910.78815747867</v>
      </c>
    </row>
    <row r="1928" spans="1:31">
      <c r="A1928" s="1">
        <v>1921</v>
      </c>
      <c r="B1928" s="176">
        <f>'T Revenue'!B1925-'Year 0'!G$8+'Year 0'!G$122</f>
        <v>3591.0466556409374</v>
      </c>
      <c r="C1928" s="176">
        <f>'T Revenue'!C1925-'Revenue Requirement'!C$4+'Revenue Requirement'!C$33</f>
        <v>238699.6381520885</v>
      </c>
      <c r="D1928" s="176">
        <f>'T Revenue'!D1925-'Revenue Requirement'!D$4+'Revenue Requirement'!D$33</f>
        <v>125218.38656216371</v>
      </c>
      <c r="E1928" s="176">
        <f>'T Revenue'!E1925-'Revenue Requirement'!E$4+'Revenue Requirement'!E$33</f>
        <v>120132.02783783339</v>
      </c>
      <c r="G1928" s="179" t="e">
        <f ca="1"/>
        <v>#NAME?</v>
      </c>
      <c r="H1928" s="179" t="e">
        <f ca="1"/>
        <v>#NAME?</v>
      </c>
      <c r="I1928" s="179" t="e">
        <f ca="1"/>
        <v>#NAME?</v>
      </c>
      <c r="J1928" s="179" t="e">
        <f ca="1"/>
        <v>#NAME?</v>
      </c>
      <c r="L1928" s="175">
        <f>NR_to_Cash!C$9</f>
        <v>-54723.468549817509</v>
      </c>
      <c r="M1928" s="175">
        <f>NR_to_Cash!D$9</f>
        <v>-177401.26576231886</v>
      </c>
      <c r="N1928" s="175">
        <f>NR_to_Cash!E$9</f>
        <v>-150226.47815209487</v>
      </c>
      <c r="O1928" s="175">
        <f>NR_to_Cash!F$9</f>
        <v>-172910.78815747867</v>
      </c>
      <c r="Q1928" s="1">
        <v>1921</v>
      </c>
      <c r="R1928" s="176">
        <v>3591.0466556409374</v>
      </c>
      <c r="S1928" s="176">
        <v>238699.6381520885</v>
      </c>
      <c r="T1928" s="176">
        <v>125218.38656216371</v>
      </c>
      <c r="U1928" s="176">
        <v>120132.02783783339</v>
      </c>
      <c r="V1928" s="2"/>
      <c r="W1928" s="176">
        <v>-22310.571470454917</v>
      </c>
      <c r="X1928" s="176">
        <v>20604.25961648277</v>
      </c>
      <c r="Y1928" s="176">
        <v>-35991.157895880053</v>
      </c>
      <c r="Z1928" s="176">
        <v>-39854.101536650443</v>
      </c>
      <c r="AA1928" s="2"/>
      <c r="AB1928" s="175">
        <v>-54723.468549817509</v>
      </c>
      <c r="AC1928" s="175">
        <v>-177401.26576231886</v>
      </c>
      <c r="AD1928" s="175">
        <v>-150226.47815209487</v>
      </c>
      <c r="AE1928" s="175">
        <v>-172910.78815747867</v>
      </c>
    </row>
    <row r="1929" spans="1:31">
      <c r="A1929" s="1">
        <v>1922</v>
      </c>
      <c r="B1929" s="176">
        <f>'T Revenue'!B1926-'Year 0'!G$8+'Year 0'!G$122</f>
        <v>-1936.5515599902719</v>
      </c>
      <c r="C1929" s="176">
        <f>'T Revenue'!C1926-'Revenue Requirement'!C$4+'Revenue Requirement'!C$33</f>
        <v>212186.08495292789</v>
      </c>
      <c r="D1929" s="176">
        <f>'T Revenue'!D1926-'Revenue Requirement'!D$4+'Revenue Requirement'!D$33</f>
        <v>124072.32974623889</v>
      </c>
      <c r="E1929" s="176">
        <f>'T Revenue'!E1926-'Revenue Requirement'!E$4+'Revenue Requirement'!E$33</f>
        <v>94720.965106434422</v>
      </c>
      <c r="G1929" s="179" t="e">
        <f ca="1"/>
        <v>#NAME?</v>
      </c>
      <c r="H1929" s="179" t="e">
        <f ca="1"/>
        <v>#NAME?</v>
      </c>
      <c r="I1929" s="179" t="e">
        <f ca="1"/>
        <v>#NAME?</v>
      </c>
      <c r="J1929" s="179" t="e">
        <f ca="1"/>
        <v>#NAME?</v>
      </c>
      <c r="L1929" s="175">
        <f>NR_to_Cash!C$9</f>
        <v>-54723.468549817509</v>
      </c>
      <c r="M1929" s="175">
        <f>NR_to_Cash!D$9</f>
        <v>-177401.26576231886</v>
      </c>
      <c r="N1929" s="175">
        <f>NR_to_Cash!E$9</f>
        <v>-150226.47815209487</v>
      </c>
      <c r="O1929" s="175">
        <f>NR_to_Cash!F$9</f>
        <v>-172910.78815747867</v>
      </c>
      <c r="Q1929" s="1">
        <v>1922</v>
      </c>
      <c r="R1929" s="176">
        <v>-1936.5515599902719</v>
      </c>
      <c r="S1929" s="176">
        <v>212186.08495292789</v>
      </c>
      <c r="T1929" s="176">
        <v>124072.32974623889</v>
      </c>
      <c r="U1929" s="176">
        <v>94720.965106434422</v>
      </c>
      <c r="V1929" s="2"/>
      <c r="W1929" s="176">
        <v>-32277.005525750807</v>
      </c>
      <c r="X1929" s="176">
        <v>12522.364357899409</v>
      </c>
      <c r="Y1929" s="176">
        <v>-7186.7236748498399</v>
      </c>
      <c r="Z1929" s="176">
        <v>-28795.844263986452</v>
      </c>
      <c r="AA1929" s="2"/>
      <c r="AB1929" s="175">
        <v>-54723.468549817509</v>
      </c>
      <c r="AC1929" s="175">
        <v>-177401.26576231886</v>
      </c>
      <c r="AD1929" s="175">
        <v>-150226.47815209487</v>
      </c>
      <c r="AE1929" s="175">
        <v>-172910.78815747867</v>
      </c>
    </row>
    <row r="1930" spans="1:31">
      <c r="A1930" s="1">
        <v>1923</v>
      </c>
      <c r="B1930" s="176">
        <f>'T Revenue'!B1927-'Year 0'!G$8+'Year 0'!G$122</f>
        <v>10113.184408322908</v>
      </c>
      <c r="C1930" s="176">
        <f>'T Revenue'!C1927-'Revenue Requirement'!C$4+'Revenue Requirement'!C$33</f>
        <v>229024.83266095934</v>
      </c>
      <c r="D1930" s="176">
        <f>'T Revenue'!D1927-'Revenue Requirement'!D$4+'Revenue Requirement'!D$33</f>
        <v>114361.48550799768</v>
      </c>
      <c r="E1930" s="176">
        <f>'T Revenue'!E1927-'Revenue Requirement'!E$4+'Revenue Requirement'!E$33</f>
        <v>71847.492772021098</v>
      </c>
      <c r="G1930" s="179" t="e">
        <f ca="1"/>
        <v>#NAME?</v>
      </c>
      <c r="H1930" s="179" t="e">
        <f ca="1"/>
        <v>#NAME?</v>
      </c>
      <c r="I1930" s="179" t="e">
        <f ca="1"/>
        <v>#NAME?</v>
      </c>
      <c r="J1930" s="179" t="e">
        <f ca="1"/>
        <v>#NAME?</v>
      </c>
      <c r="L1930" s="175">
        <f>NR_to_Cash!C$9</f>
        <v>-54723.468549817509</v>
      </c>
      <c r="M1930" s="175">
        <f>NR_to_Cash!D$9</f>
        <v>-177401.26576231886</v>
      </c>
      <c r="N1930" s="175">
        <f>NR_to_Cash!E$9</f>
        <v>-150226.47815209487</v>
      </c>
      <c r="O1930" s="175">
        <f>NR_to_Cash!F$9</f>
        <v>-172910.78815747867</v>
      </c>
      <c r="Q1930" s="1">
        <v>1923</v>
      </c>
      <c r="R1930" s="176">
        <v>10113.184408322908</v>
      </c>
      <c r="S1930" s="176">
        <v>229024.83266095934</v>
      </c>
      <c r="T1930" s="176">
        <v>114361.48550799768</v>
      </c>
      <c r="U1930" s="176">
        <v>71847.492772021098</v>
      </c>
      <c r="V1930" s="2"/>
      <c r="W1930" s="176">
        <v>-28869.084476691438</v>
      </c>
      <c r="X1930" s="176">
        <v>-11978.930651789997</v>
      </c>
      <c r="Y1930" s="176">
        <v>46244.557636477519</v>
      </c>
      <c r="Z1930" s="176">
        <v>-15979.009464204544</v>
      </c>
      <c r="AA1930" s="2"/>
      <c r="AB1930" s="175">
        <v>-54723.468549817509</v>
      </c>
      <c r="AC1930" s="175">
        <v>-177401.26576231886</v>
      </c>
      <c r="AD1930" s="175">
        <v>-150226.47815209487</v>
      </c>
      <c r="AE1930" s="175">
        <v>-172910.78815747867</v>
      </c>
    </row>
    <row r="1931" spans="1:31">
      <c r="A1931" s="1">
        <v>1924</v>
      </c>
      <c r="B1931" s="176">
        <f>'T Revenue'!B1928-'Year 0'!G$8+'Year 0'!G$122</f>
        <v>-5148.6367635370698</v>
      </c>
      <c r="C1931" s="176">
        <f>'T Revenue'!C1928-'Revenue Requirement'!C$4+'Revenue Requirement'!C$33</f>
        <v>266441.24170917133</v>
      </c>
      <c r="D1931" s="176">
        <f>'T Revenue'!D1928-'Revenue Requirement'!D$4+'Revenue Requirement'!D$33</f>
        <v>135012.83154733735</v>
      </c>
      <c r="E1931" s="176">
        <f>'T Revenue'!E1928-'Revenue Requirement'!E$4+'Revenue Requirement'!E$33</f>
        <v>138208.86327954405</v>
      </c>
      <c r="G1931" s="179" t="e">
        <f ca="1"/>
        <v>#NAME?</v>
      </c>
      <c r="H1931" s="179" t="e">
        <f ca="1"/>
        <v>#NAME?</v>
      </c>
      <c r="I1931" s="179" t="e">
        <f ca="1"/>
        <v>#NAME?</v>
      </c>
      <c r="J1931" s="179" t="e">
        <f ca="1"/>
        <v>#NAME?</v>
      </c>
      <c r="L1931" s="175">
        <f>NR_to_Cash!C$9</f>
        <v>-54723.468549817509</v>
      </c>
      <c r="M1931" s="175">
        <f>NR_to_Cash!D$9</f>
        <v>-177401.26576231886</v>
      </c>
      <c r="N1931" s="175">
        <f>NR_to_Cash!E$9</f>
        <v>-150226.47815209487</v>
      </c>
      <c r="O1931" s="175">
        <f>NR_to_Cash!F$9</f>
        <v>-172910.78815747867</v>
      </c>
      <c r="Q1931" s="1">
        <v>1924</v>
      </c>
      <c r="R1931" s="176">
        <v>-5148.6367635370698</v>
      </c>
      <c r="S1931" s="176">
        <v>266441.24170917133</v>
      </c>
      <c r="T1931" s="176">
        <v>135012.83154733735</v>
      </c>
      <c r="U1931" s="176">
        <v>138208.86327954405</v>
      </c>
      <c r="V1931" s="2"/>
      <c r="W1931" s="176">
        <v>-13278.59142093081</v>
      </c>
      <c r="X1931" s="176">
        <v>-11279.56776716793</v>
      </c>
      <c r="Y1931" s="176">
        <v>-17066.600858957507</v>
      </c>
      <c r="Z1931" s="176">
        <v>-31532.47221695655</v>
      </c>
      <c r="AA1931" s="2"/>
      <c r="AB1931" s="175">
        <v>-54723.468549817509</v>
      </c>
      <c r="AC1931" s="175">
        <v>-177401.26576231886</v>
      </c>
      <c r="AD1931" s="175">
        <v>-150226.47815209487</v>
      </c>
      <c r="AE1931" s="175">
        <v>-172910.78815747867</v>
      </c>
    </row>
    <row r="1932" spans="1:31">
      <c r="A1932" s="1">
        <v>1925</v>
      </c>
      <c r="B1932" s="176">
        <f>'T Revenue'!B1929-'Year 0'!G$8+'Year 0'!G$122</f>
        <v>8256.8650620314293</v>
      </c>
      <c r="C1932" s="176">
        <f>'T Revenue'!C1929-'Revenue Requirement'!C$4+'Revenue Requirement'!C$33</f>
        <v>181589.96211618767</v>
      </c>
      <c r="D1932" s="176">
        <f>'T Revenue'!D1929-'Revenue Requirement'!D$4+'Revenue Requirement'!D$33</f>
        <v>150145.31740988651</v>
      </c>
      <c r="E1932" s="176">
        <f>'T Revenue'!E1929-'Revenue Requirement'!E$4+'Revenue Requirement'!E$33</f>
        <v>137300.99797681859</v>
      </c>
      <c r="G1932" s="179" t="e">
        <f ca="1"/>
        <v>#NAME?</v>
      </c>
      <c r="H1932" s="179" t="e">
        <f ca="1"/>
        <v>#NAME?</v>
      </c>
      <c r="I1932" s="179" t="e">
        <f ca="1"/>
        <v>#NAME?</v>
      </c>
      <c r="J1932" s="179" t="e">
        <f ca="1"/>
        <v>#NAME?</v>
      </c>
      <c r="L1932" s="175">
        <f>NR_to_Cash!C$9</f>
        <v>-54723.468549817509</v>
      </c>
      <c r="M1932" s="175">
        <f>NR_to_Cash!D$9</f>
        <v>-177401.26576231886</v>
      </c>
      <c r="N1932" s="175">
        <f>NR_to_Cash!E$9</f>
        <v>-150226.47815209487</v>
      </c>
      <c r="O1932" s="175">
        <f>NR_to_Cash!F$9</f>
        <v>-172910.78815747867</v>
      </c>
      <c r="Q1932" s="1">
        <v>1925</v>
      </c>
      <c r="R1932" s="176">
        <v>8256.8650620314293</v>
      </c>
      <c r="S1932" s="176">
        <v>181589.96211618767</v>
      </c>
      <c r="T1932" s="176">
        <v>150145.31740988651</v>
      </c>
      <c r="U1932" s="176">
        <v>137300.99797681859</v>
      </c>
      <c r="V1932" s="2"/>
      <c r="W1932" s="176">
        <v>9774.8994050128385</v>
      </c>
      <c r="X1932" s="176">
        <v>34605.775265326956</v>
      </c>
      <c r="Y1932" s="176">
        <v>-44051.846417036606</v>
      </c>
      <c r="Z1932" s="176">
        <v>-11147.287879642332</v>
      </c>
      <c r="AA1932" s="2"/>
      <c r="AB1932" s="175">
        <v>-54723.468549817509</v>
      </c>
      <c r="AC1932" s="175">
        <v>-177401.26576231886</v>
      </c>
      <c r="AD1932" s="175">
        <v>-150226.47815209487</v>
      </c>
      <c r="AE1932" s="175">
        <v>-172910.78815747867</v>
      </c>
    </row>
    <row r="1933" spans="1:31">
      <c r="A1933" s="1">
        <v>1926</v>
      </c>
      <c r="B1933" s="176">
        <f>'T Revenue'!B1930-'Year 0'!G$8+'Year 0'!G$122</f>
        <v>-30671.157972984249</v>
      </c>
      <c r="C1933" s="176">
        <f>'T Revenue'!C1930-'Revenue Requirement'!C$4+'Revenue Requirement'!C$33</f>
        <v>176258.82623764197</v>
      </c>
      <c r="D1933" s="176">
        <f>'T Revenue'!D1930-'Revenue Requirement'!D$4+'Revenue Requirement'!D$33</f>
        <v>129808.94274944859</v>
      </c>
      <c r="E1933" s="176">
        <f>'T Revenue'!E1930-'Revenue Requirement'!E$4+'Revenue Requirement'!E$33</f>
        <v>72923.825823027175</v>
      </c>
      <c r="G1933" s="179" t="e">
        <f ca="1"/>
        <v>#NAME?</v>
      </c>
      <c r="H1933" s="179" t="e">
        <f ca="1"/>
        <v>#NAME?</v>
      </c>
      <c r="I1933" s="179" t="e">
        <f ca="1"/>
        <v>#NAME?</v>
      </c>
      <c r="J1933" s="179" t="e">
        <f ca="1"/>
        <v>#NAME?</v>
      </c>
      <c r="L1933" s="175">
        <f>NR_to_Cash!C$9</f>
        <v>-54723.468549817509</v>
      </c>
      <c r="M1933" s="175">
        <f>NR_to_Cash!D$9</f>
        <v>-177401.26576231886</v>
      </c>
      <c r="N1933" s="175">
        <f>NR_to_Cash!E$9</f>
        <v>-150226.47815209487</v>
      </c>
      <c r="O1933" s="175">
        <f>NR_to_Cash!F$9</f>
        <v>-172910.78815747867</v>
      </c>
      <c r="Q1933" s="1">
        <v>1926</v>
      </c>
      <c r="R1933" s="176">
        <v>-30671.157972984249</v>
      </c>
      <c r="S1933" s="176">
        <v>176258.82623764197</v>
      </c>
      <c r="T1933" s="176">
        <v>129808.94274944859</v>
      </c>
      <c r="U1933" s="176">
        <v>72923.825823027175</v>
      </c>
      <c r="V1933" s="2"/>
      <c r="W1933" s="176">
        <v>-49573.289590331726</v>
      </c>
      <c r="X1933" s="176">
        <v>-21607.265343213454</v>
      </c>
      <c r="Y1933" s="176">
        <v>15980.382219691761</v>
      </c>
      <c r="Z1933" s="176">
        <v>-10443.170148852048</v>
      </c>
      <c r="AA1933" s="2"/>
      <c r="AB1933" s="175">
        <v>-54723.468549817509</v>
      </c>
      <c r="AC1933" s="175">
        <v>-177401.26576231886</v>
      </c>
      <c r="AD1933" s="175">
        <v>-150226.47815209487</v>
      </c>
      <c r="AE1933" s="175">
        <v>-172910.78815747867</v>
      </c>
    </row>
    <row r="1934" spans="1:31">
      <c r="A1934" s="1">
        <v>1927</v>
      </c>
      <c r="B1934" s="176">
        <f>'T Revenue'!B1931-'Year 0'!G$8+'Year 0'!G$122</f>
        <v>4902.9555113504175</v>
      </c>
      <c r="C1934" s="176">
        <f>'T Revenue'!C1931-'Revenue Requirement'!C$4+'Revenue Requirement'!C$33</f>
        <v>228149.08319773409</v>
      </c>
      <c r="D1934" s="176">
        <f>'T Revenue'!D1931-'Revenue Requirement'!D$4+'Revenue Requirement'!D$33</f>
        <v>162528.02489835327</v>
      </c>
      <c r="E1934" s="176">
        <f>'T Revenue'!E1931-'Revenue Requirement'!E$4+'Revenue Requirement'!E$33</f>
        <v>83341.582585820928</v>
      </c>
      <c r="G1934" s="179" t="e">
        <f ca="1"/>
        <v>#NAME?</v>
      </c>
      <c r="H1934" s="179" t="e">
        <f ca="1"/>
        <v>#NAME?</v>
      </c>
      <c r="I1934" s="179" t="e">
        <f ca="1"/>
        <v>#NAME?</v>
      </c>
      <c r="J1934" s="179" t="e">
        <f ca="1"/>
        <v>#NAME?</v>
      </c>
      <c r="L1934" s="175">
        <f>NR_to_Cash!C$9</f>
        <v>-54723.468549817509</v>
      </c>
      <c r="M1934" s="175">
        <f>NR_to_Cash!D$9</f>
        <v>-177401.26576231886</v>
      </c>
      <c r="N1934" s="175">
        <f>NR_to_Cash!E$9</f>
        <v>-150226.47815209487</v>
      </c>
      <c r="O1934" s="175">
        <f>NR_to_Cash!F$9</f>
        <v>-172910.78815747867</v>
      </c>
      <c r="Q1934" s="1">
        <v>1927</v>
      </c>
      <c r="R1934" s="176">
        <v>4902.9555113504175</v>
      </c>
      <c r="S1934" s="176">
        <v>228149.08319773409</v>
      </c>
      <c r="T1934" s="176">
        <v>162528.02489835327</v>
      </c>
      <c r="U1934" s="176">
        <v>83341.582585820928</v>
      </c>
      <c r="V1934" s="2"/>
      <c r="W1934" s="176">
        <v>-12672.449848597869</v>
      </c>
      <c r="X1934" s="176">
        <v>-2744.6024581461679</v>
      </c>
      <c r="Y1934" s="176">
        <v>6752.7735209369566</v>
      </c>
      <c r="Z1934" s="176">
        <v>-28938.900878977729</v>
      </c>
      <c r="AA1934" s="2"/>
      <c r="AB1934" s="175">
        <v>-54723.468549817509</v>
      </c>
      <c r="AC1934" s="175">
        <v>-177401.26576231886</v>
      </c>
      <c r="AD1934" s="175">
        <v>-150226.47815209487</v>
      </c>
      <c r="AE1934" s="175">
        <v>-172910.78815747867</v>
      </c>
    </row>
    <row r="1935" spans="1:31">
      <c r="A1935" s="1">
        <v>1928</v>
      </c>
      <c r="B1935" s="176">
        <f>'T Revenue'!B1932-'Year 0'!G$8+'Year 0'!G$122</f>
        <v>-255.31767330341972</v>
      </c>
      <c r="C1935" s="176">
        <f>'T Revenue'!C1932-'Revenue Requirement'!C$4+'Revenue Requirement'!C$33</f>
        <v>255335.78853857052</v>
      </c>
      <c r="D1935" s="176">
        <f>'T Revenue'!D1932-'Revenue Requirement'!D$4+'Revenue Requirement'!D$33</f>
        <v>180521.04422692372</v>
      </c>
      <c r="E1935" s="176">
        <f>'T Revenue'!E1932-'Revenue Requirement'!E$4+'Revenue Requirement'!E$33</f>
        <v>108872.90599553613</v>
      </c>
      <c r="G1935" s="179" t="e">
        <f ca="1"/>
        <v>#NAME?</v>
      </c>
      <c r="H1935" s="179" t="e">
        <f ca="1"/>
        <v>#NAME?</v>
      </c>
      <c r="I1935" s="179" t="e">
        <f ca="1"/>
        <v>#NAME?</v>
      </c>
      <c r="J1935" s="179" t="e">
        <f ca="1"/>
        <v>#NAME?</v>
      </c>
      <c r="L1935" s="175">
        <f>NR_to_Cash!C$9</f>
        <v>-54723.468549817509</v>
      </c>
      <c r="M1935" s="175">
        <f>NR_to_Cash!D$9</f>
        <v>-177401.26576231886</v>
      </c>
      <c r="N1935" s="175">
        <f>NR_to_Cash!E$9</f>
        <v>-150226.47815209487</v>
      </c>
      <c r="O1935" s="175">
        <f>NR_to_Cash!F$9</f>
        <v>-172910.78815747867</v>
      </c>
      <c r="Q1935" s="1">
        <v>1928</v>
      </c>
      <c r="R1935" s="176">
        <v>-255.31767330341972</v>
      </c>
      <c r="S1935" s="176">
        <v>255335.78853857052</v>
      </c>
      <c r="T1935" s="176">
        <v>180521.04422692372</v>
      </c>
      <c r="U1935" s="176">
        <v>108872.90599553613</v>
      </c>
      <c r="V1935" s="2"/>
      <c r="W1935" s="176">
        <v>8588.9651734668296</v>
      </c>
      <c r="X1935" s="176">
        <v>7868.6421351435129</v>
      </c>
      <c r="Y1935" s="176">
        <v>-43439.176336324774</v>
      </c>
      <c r="Z1935" s="176">
        <v>-4228.5739662768319</v>
      </c>
      <c r="AA1935" s="2"/>
      <c r="AB1935" s="175">
        <v>-54723.468549817509</v>
      </c>
      <c r="AC1935" s="175">
        <v>-177401.26576231886</v>
      </c>
      <c r="AD1935" s="175">
        <v>-150226.47815209487</v>
      </c>
      <c r="AE1935" s="175">
        <v>-172910.78815747867</v>
      </c>
    </row>
    <row r="1936" spans="1:31">
      <c r="A1936" s="1">
        <v>1929</v>
      </c>
      <c r="B1936" s="176">
        <f>'T Revenue'!B1933-'Year 0'!G$8+'Year 0'!G$122</f>
        <v>-29530.157304180786</v>
      </c>
      <c r="C1936" s="176">
        <f>'T Revenue'!C1933-'Revenue Requirement'!C$4+'Revenue Requirement'!C$33</f>
        <v>225920.01001213118</v>
      </c>
      <c r="D1936" s="176">
        <f>'T Revenue'!D1933-'Revenue Requirement'!D$4+'Revenue Requirement'!D$33</f>
        <v>178421.33049793867</v>
      </c>
      <c r="E1936" s="176">
        <f>'T Revenue'!E1933-'Revenue Requirement'!E$4+'Revenue Requirement'!E$33</f>
        <v>84039.512909952784</v>
      </c>
      <c r="G1936" s="179" t="e">
        <f ca="1"/>
        <v>#NAME?</v>
      </c>
      <c r="H1936" s="179" t="e">
        <f ca="1"/>
        <v>#NAME?</v>
      </c>
      <c r="I1936" s="179" t="e">
        <f ca="1"/>
        <v>#NAME?</v>
      </c>
      <c r="J1936" s="179" t="e">
        <f ca="1"/>
        <v>#NAME?</v>
      </c>
      <c r="L1936" s="175">
        <f>NR_to_Cash!C$9</f>
        <v>-54723.468549817509</v>
      </c>
      <c r="M1936" s="175">
        <f>NR_to_Cash!D$9</f>
        <v>-177401.26576231886</v>
      </c>
      <c r="N1936" s="175">
        <f>NR_to_Cash!E$9</f>
        <v>-150226.47815209487</v>
      </c>
      <c r="O1936" s="175">
        <f>NR_to_Cash!F$9</f>
        <v>-172910.78815747867</v>
      </c>
      <c r="Q1936" s="1">
        <v>1929</v>
      </c>
      <c r="R1936" s="176">
        <v>-29530.157304180786</v>
      </c>
      <c r="S1936" s="176">
        <v>225920.01001213118</v>
      </c>
      <c r="T1936" s="176">
        <v>178421.33049793867</v>
      </c>
      <c r="U1936" s="176">
        <v>84039.512909952784</v>
      </c>
      <c r="V1936" s="2"/>
      <c r="W1936" s="176">
        <v>-51188.728036348592</v>
      </c>
      <c r="X1936" s="176">
        <v>-13854.752267918549</v>
      </c>
      <c r="Y1936" s="176">
        <v>-9713.0670434597414</v>
      </c>
      <c r="Z1936" s="176">
        <v>6076.3903405724559</v>
      </c>
      <c r="AA1936" s="2"/>
      <c r="AB1936" s="175">
        <v>-54723.468549817509</v>
      </c>
      <c r="AC1936" s="175">
        <v>-177401.26576231886</v>
      </c>
      <c r="AD1936" s="175">
        <v>-150226.47815209487</v>
      </c>
      <c r="AE1936" s="175">
        <v>-172910.78815747867</v>
      </c>
    </row>
    <row r="1937" spans="1:31">
      <c r="A1937" s="1">
        <v>1930</v>
      </c>
      <c r="B1937" s="176">
        <f>'T Revenue'!B1934-'Year 0'!G$8+'Year 0'!G$122</f>
        <v>15879.732165268622</v>
      </c>
      <c r="C1937" s="176">
        <f>'T Revenue'!C1934-'Revenue Requirement'!C$4+'Revenue Requirement'!C$33</f>
        <v>258743.22997047263</v>
      </c>
      <c r="D1937" s="176">
        <f>'T Revenue'!D1934-'Revenue Requirement'!D$4+'Revenue Requirement'!D$33</f>
        <v>184799.22947810241</v>
      </c>
      <c r="E1937" s="176">
        <f>'T Revenue'!E1934-'Revenue Requirement'!E$4+'Revenue Requirement'!E$33</f>
        <v>81055.17263914831</v>
      </c>
      <c r="G1937" s="179" t="e">
        <f ca="1"/>
        <v>#NAME?</v>
      </c>
      <c r="H1937" s="179" t="e">
        <f ca="1"/>
        <v>#NAME?</v>
      </c>
      <c r="I1937" s="179" t="e">
        <f ca="1"/>
        <v>#NAME?</v>
      </c>
      <c r="J1937" s="179" t="e">
        <f ca="1"/>
        <v>#NAME?</v>
      </c>
      <c r="L1937" s="175">
        <f>NR_to_Cash!C$9</f>
        <v>-54723.468549817509</v>
      </c>
      <c r="M1937" s="175">
        <f>NR_to_Cash!D$9</f>
        <v>-177401.26576231886</v>
      </c>
      <c r="N1937" s="175">
        <f>NR_to_Cash!E$9</f>
        <v>-150226.47815209487</v>
      </c>
      <c r="O1937" s="175">
        <f>NR_to_Cash!F$9</f>
        <v>-172910.78815747867</v>
      </c>
      <c r="Q1937" s="1">
        <v>1930</v>
      </c>
      <c r="R1937" s="176">
        <v>15879.732165268622</v>
      </c>
      <c r="S1937" s="176">
        <v>258743.22997047263</v>
      </c>
      <c r="T1937" s="176">
        <v>184799.22947810241</v>
      </c>
      <c r="U1937" s="176">
        <v>81055.17263914831</v>
      </c>
      <c r="V1937" s="2"/>
      <c r="W1937" s="176">
        <v>12562.035984650836</v>
      </c>
      <c r="X1937" s="176">
        <v>-19679.935798634309</v>
      </c>
      <c r="Y1937" s="176">
        <v>-6588.7578583627474</v>
      </c>
      <c r="Z1937" s="176">
        <v>-2329.7654220766854</v>
      </c>
      <c r="AA1937" s="2"/>
      <c r="AB1937" s="175">
        <v>-54723.468549817509</v>
      </c>
      <c r="AC1937" s="175">
        <v>-177401.26576231886</v>
      </c>
      <c r="AD1937" s="175">
        <v>-150226.47815209487</v>
      </c>
      <c r="AE1937" s="175">
        <v>-172910.78815747867</v>
      </c>
    </row>
    <row r="1938" spans="1:31">
      <c r="A1938" s="1">
        <v>1931</v>
      </c>
      <c r="B1938" s="176">
        <f>'T Revenue'!B1935-'Year 0'!G$8+'Year 0'!G$122</f>
        <v>5930.02022836986</v>
      </c>
      <c r="C1938" s="176">
        <f>'T Revenue'!C1935-'Revenue Requirement'!C$4+'Revenue Requirement'!C$33</f>
        <v>218617.89701012592</v>
      </c>
      <c r="D1938" s="176">
        <f>'T Revenue'!D1935-'Revenue Requirement'!D$4+'Revenue Requirement'!D$33</f>
        <v>141473.52750394028</v>
      </c>
      <c r="E1938" s="176">
        <f>'T Revenue'!E1935-'Revenue Requirement'!E$4+'Revenue Requirement'!E$33</f>
        <v>91471.946554270806</v>
      </c>
      <c r="G1938" s="179" t="e">
        <f ca="1"/>
        <v>#NAME?</v>
      </c>
      <c r="H1938" s="179" t="e">
        <f ca="1"/>
        <v>#NAME?</v>
      </c>
      <c r="I1938" s="179" t="e">
        <f ca="1"/>
        <v>#NAME?</v>
      </c>
      <c r="J1938" s="179" t="e">
        <f ca="1"/>
        <v>#NAME?</v>
      </c>
      <c r="L1938" s="175">
        <f>NR_to_Cash!C$9</f>
        <v>-54723.468549817509</v>
      </c>
      <c r="M1938" s="175">
        <f>NR_to_Cash!D$9</f>
        <v>-177401.26576231886</v>
      </c>
      <c r="N1938" s="175">
        <f>NR_to_Cash!E$9</f>
        <v>-150226.47815209487</v>
      </c>
      <c r="O1938" s="175">
        <f>NR_to_Cash!F$9</f>
        <v>-172910.78815747867</v>
      </c>
      <c r="Q1938" s="1">
        <v>1931</v>
      </c>
      <c r="R1938" s="176">
        <v>5930.02022836986</v>
      </c>
      <c r="S1938" s="176">
        <v>218617.89701012592</v>
      </c>
      <c r="T1938" s="176">
        <v>141473.52750394028</v>
      </c>
      <c r="U1938" s="176">
        <v>91471.946554270806</v>
      </c>
      <c r="V1938" s="2"/>
      <c r="W1938" s="176">
        <v>-6410.4383287441451</v>
      </c>
      <c r="X1938" s="176">
        <v>-17051.306854267837</v>
      </c>
      <c r="Y1938" s="176">
        <v>17522.744382191915</v>
      </c>
      <c r="Z1938" s="176">
        <v>-47326.66142822965</v>
      </c>
      <c r="AA1938" s="2"/>
      <c r="AB1938" s="175">
        <v>-54723.468549817509</v>
      </c>
      <c r="AC1938" s="175">
        <v>-177401.26576231886</v>
      </c>
      <c r="AD1938" s="175">
        <v>-150226.47815209487</v>
      </c>
      <c r="AE1938" s="175">
        <v>-172910.78815747867</v>
      </c>
    </row>
    <row r="1939" spans="1:31">
      <c r="A1939" s="1">
        <v>1932</v>
      </c>
      <c r="B1939" s="176">
        <f>'T Revenue'!B1936-'Year 0'!G$8+'Year 0'!G$122</f>
        <v>-23850.6157400636</v>
      </c>
      <c r="C1939" s="176">
        <f>'T Revenue'!C1936-'Revenue Requirement'!C$4+'Revenue Requirement'!C$33</f>
        <v>248939.88561494718</v>
      </c>
      <c r="D1939" s="176">
        <f>'T Revenue'!D1936-'Revenue Requirement'!D$4+'Revenue Requirement'!D$33</f>
        <v>150458.70461968565</v>
      </c>
      <c r="E1939" s="176">
        <f>'T Revenue'!E1936-'Revenue Requirement'!E$4+'Revenue Requirement'!E$33</f>
        <v>139948.92514791153</v>
      </c>
      <c r="G1939" s="179" t="e">
        <f ca="1"/>
        <v>#NAME?</v>
      </c>
      <c r="H1939" s="179" t="e">
        <f ca="1"/>
        <v>#NAME?</v>
      </c>
      <c r="I1939" s="179" t="e">
        <f ca="1"/>
        <v>#NAME?</v>
      </c>
      <c r="J1939" s="179" t="e">
        <f ca="1"/>
        <v>#NAME?</v>
      </c>
      <c r="L1939" s="175">
        <f>NR_to_Cash!C$9</f>
        <v>-54723.468549817509</v>
      </c>
      <c r="M1939" s="175">
        <f>NR_to_Cash!D$9</f>
        <v>-177401.26576231886</v>
      </c>
      <c r="N1939" s="175">
        <f>NR_to_Cash!E$9</f>
        <v>-150226.47815209487</v>
      </c>
      <c r="O1939" s="175">
        <f>NR_to_Cash!F$9</f>
        <v>-172910.78815747867</v>
      </c>
      <c r="Q1939" s="1">
        <v>1932</v>
      </c>
      <c r="R1939" s="176">
        <v>-23850.6157400636</v>
      </c>
      <c r="S1939" s="176">
        <v>248939.88561494718</v>
      </c>
      <c r="T1939" s="176">
        <v>150458.70461968565</v>
      </c>
      <c r="U1939" s="176">
        <v>139948.92514791153</v>
      </c>
      <c r="V1939" s="2"/>
      <c r="W1939" s="176">
        <v>-7259.6834772055736</v>
      </c>
      <c r="X1939" s="176">
        <v>-17050.917712873314</v>
      </c>
      <c r="Y1939" s="176">
        <v>19034.300346416654</v>
      </c>
      <c r="Z1939" s="176">
        <v>-2501.8056656839326</v>
      </c>
      <c r="AA1939" s="2"/>
      <c r="AB1939" s="175">
        <v>-54723.468549817509</v>
      </c>
      <c r="AC1939" s="175">
        <v>-177401.26576231886</v>
      </c>
      <c r="AD1939" s="175">
        <v>-150226.47815209487</v>
      </c>
      <c r="AE1939" s="175">
        <v>-172910.78815747867</v>
      </c>
    </row>
    <row r="1940" spans="1:31">
      <c r="A1940" s="1">
        <v>1933</v>
      </c>
      <c r="B1940" s="176">
        <f>'T Revenue'!B1937-'Year 0'!G$8+'Year 0'!G$122</f>
        <v>11046.586362405214</v>
      </c>
      <c r="C1940" s="176">
        <f>'T Revenue'!C1937-'Revenue Requirement'!C$4+'Revenue Requirement'!C$33</f>
        <v>207281.9394509194</v>
      </c>
      <c r="D1940" s="176">
        <f>'T Revenue'!D1937-'Revenue Requirement'!D$4+'Revenue Requirement'!D$33</f>
        <v>117607.26733870525</v>
      </c>
      <c r="E1940" s="176">
        <f>'T Revenue'!E1937-'Revenue Requirement'!E$4+'Revenue Requirement'!E$33</f>
        <v>124602.56299637398</v>
      </c>
      <c r="G1940" s="179" t="e">
        <f ca="1"/>
        <v>#NAME?</v>
      </c>
      <c r="H1940" s="179" t="e">
        <f ca="1"/>
        <v>#NAME?</v>
      </c>
      <c r="I1940" s="179" t="e">
        <f ca="1"/>
        <v>#NAME?</v>
      </c>
      <c r="J1940" s="179" t="e">
        <f ca="1"/>
        <v>#NAME?</v>
      </c>
      <c r="L1940" s="175">
        <f>NR_to_Cash!C$9</f>
        <v>-54723.468549817509</v>
      </c>
      <c r="M1940" s="175">
        <f>NR_to_Cash!D$9</f>
        <v>-177401.26576231886</v>
      </c>
      <c r="N1940" s="175">
        <f>NR_to_Cash!E$9</f>
        <v>-150226.47815209487</v>
      </c>
      <c r="O1940" s="175">
        <f>NR_to_Cash!F$9</f>
        <v>-172910.78815747867</v>
      </c>
      <c r="Q1940" s="1">
        <v>1933</v>
      </c>
      <c r="R1940" s="176">
        <v>11046.586362405214</v>
      </c>
      <c r="S1940" s="176">
        <v>207281.9394509194</v>
      </c>
      <c r="T1940" s="176">
        <v>117607.26733870525</v>
      </c>
      <c r="U1940" s="176">
        <v>124602.56299637398</v>
      </c>
      <c r="V1940" s="2"/>
      <c r="W1940" s="176">
        <v>-18346.995714301127</v>
      </c>
      <c r="X1940" s="176">
        <v>-14936.134945311351</v>
      </c>
      <c r="Y1940" s="176">
        <v>-34883.694484810112</v>
      </c>
      <c r="Z1940" s="176">
        <v>-29191.964297977509</v>
      </c>
      <c r="AA1940" s="2"/>
      <c r="AB1940" s="175">
        <v>-54723.468549817509</v>
      </c>
      <c r="AC1940" s="175">
        <v>-177401.26576231886</v>
      </c>
      <c r="AD1940" s="175">
        <v>-150226.47815209487</v>
      </c>
      <c r="AE1940" s="175">
        <v>-172910.78815747867</v>
      </c>
    </row>
    <row r="1941" spans="1:31">
      <c r="A1941" s="1">
        <v>1934</v>
      </c>
      <c r="B1941" s="176">
        <f>'T Revenue'!B1938-'Year 0'!G$8+'Year 0'!G$122</f>
        <v>18677.815458808094</v>
      </c>
      <c r="C1941" s="176">
        <f>'T Revenue'!C1938-'Revenue Requirement'!C$4+'Revenue Requirement'!C$33</f>
        <v>216787.84336273791</v>
      </c>
      <c r="D1941" s="176">
        <f>'T Revenue'!D1938-'Revenue Requirement'!D$4+'Revenue Requirement'!D$33</f>
        <v>107790.65634489455</v>
      </c>
      <c r="E1941" s="176">
        <f>'T Revenue'!E1938-'Revenue Requirement'!E$4+'Revenue Requirement'!E$33</f>
        <v>117219.95006079646</v>
      </c>
      <c r="G1941" s="179" t="e">
        <f ca="1"/>
        <v>#NAME?</v>
      </c>
      <c r="H1941" s="179" t="e">
        <f ca="1"/>
        <v>#NAME?</v>
      </c>
      <c r="I1941" s="179" t="e">
        <f ca="1"/>
        <v>#NAME?</v>
      </c>
      <c r="J1941" s="179" t="e">
        <f ca="1"/>
        <v>#NAME?</v>
      </c>
      <c r="L1941" s="175">
        <f>NR_to_Cash!C$9</f>
        <v>-54723.468549817509</v>
      </c>
      <c r="M1941" s="175">
        <f>NR_to_Cash!D$9</f>
        <v>-177401.26576231886</v>
      </c>
      <c r="N1941" s="175">
        <f>NR_to_Cash!E$9</f>
        <v>-150226.47815209487</v>
      </c>
      <c r="O1941" s="175">
        <f>NR_to_Cash!F$9</f>
        <v>-172910.78815747867</v>
      </c>
      <c r="Q1941" s="1">
        <v>1934</v>
      </c>
      <c r="R1941" s="176">
        <v>18677.815458808094</v>
      </c>
      <c r="S1941" s="176">
        <v>216787.84336273791</v>
      </c>
      <c r="T1941" s="176">
        <v>107790.65634489455</v>
      </c>
      <c r="U1941" s="176">
        <v>117219.95006079646</v>
      </c>
      <c r="V1941" s="2"/>
      <c r="W1941" s="176">
        <v>-23187.761307902751</v>
      </c>
      <c r="X1941" s="176">
        <v>-42411.141367498087</v>
      </c>
      <c r="Y1941" s="176">
        <v>-9519.0585538784508</v>
      </c>
      <c r="Z1941" s="176">
        <v>-47756.205591106554</v>
      </c>
      <c r="AA1941" s="2"/>
      <c r="AB1941" s="175">
        <v>-54723.468549817509</v>
      </c>
      <c r="AC1941" s="175">
        <v>-177401.26576231886</v>
      </c>
      <c r="AD1941" s="175">
        <v>-150226.47815209487</v>
      </c>
      <c r="AE1941" s="175">
        <v>-172910.78815747867</v>
      </c>
    </row>
    <row r="1942" spans="1:31">
      <c r="A1942" s="1">
        <v>1935</v>
      </c>
      <c r="B1942" s="176">
        <f>'T Revenue'!B1939-'Year 0'!G$8+'Year 0'!G$122</f>
        <v>18002.576906414935</v>
      </c>
      <c r="C1942" s="176">
        <f>'T Revenue'!C1939-'Revenue Requirement'!C$4+'Revenue Requirement'!C$33</f>
        <v>266694.24287889828</v>
      </c>
      <c r="D1942" s="176">
        <f>'T Revenue'!D1939-'Revenue Requirement'!D$4+'Revenue Requirement'!D$33</f>
        <v>175876.25319992634</v>
      </c>
      <c r="E1942" s="176">
        <f>'T Revenue'!E1939-'Revenue Requirement'!E$4+'Revenue Requirement'!E$33</f>
        <v>82570.521492021857</v>
      </c>
      <c r="G1942" s="179" t="e">
        <f ca="1"/>
        <v>#NAME?</v>
      </c>
      <c r="H1942" s="179" t="e">
        <f ca="1"/>
        <v>#NAME?</v>
      </c>
      <c r="I1942" s="179" t="e">
        <f ca="1"/>
        <v>#NAME?</v>
      </c>
      <c r="J1942" s="179" t="e">
        <f ca="1"/>
        <v>#NAME?</v>
      </c>
      <c r="L1942" s="175">
        <f>NR_to_Cash!C$9</f>
        <v>-54723.468549817509</v>
      </c>
      <c r="M1942" s="175">
        <f>NR_to_Cash!D$9</f>
        <v>-177401.26576231886</v>
      </c>
      <c r="N1942" s="175">
        <f>NR_to_Cash!E$9</f>
        <v>-150226.47815209487</v>
      </c>
      <c r="O1942" s="175">
        <f>NR_to_Cash!F$9</f>
        <v>-172910.78815747867</v>
      </c>
      <c r="Q1942" s="1">
        <v>1935</v>
      </c>
      <c r="R1942" s="176">
        <v>18002.576906414935</v>
      </c>
      <c r="S1942" s="176">
        <v>266694.24287889828</v>
      </c>
      <c r="T1942" s="176">
        <v>175876.25319992634</v>
      </c>
      <c r="U1942" s="176">
        <v>82570.521492021857</v>
      </c>
      <c r="V1942" s="2"/>
      <c r="W1942" s="176">
        <v>-7025.8819037280045</v>
      </c>
      <c r="X1942" s="176">
        <v>-21922.367730091559</v>
      </c>
      <c r="Y1942" s="176">
        <v>6385.6180758744013</v>
      </c>
      <c r="Z1942" s="176">
        <v>13846.811899894616</v>
      </c>
      <c r="AA1942" s="2"/>
      <c r="AB1942" s="175">
        <v>-54723.468549817509</v>
      </c>
      <c r="AC1942" s="175">
        <v>-177401.26576231886</v>
      </c>
      <c r="AD1942" s="175">
        <v>-150226.47815209487</v>
      </c>
      <c r="AE1942" s="175">
        <v>-172910.78815747867</v>
      </c>
    </row>
    <row r="1943" spans="1:31">
      <c r="A1943" s="1">
        <v>1936</v>
      </c>
      <c r="B1943" s="176">
        <f>'T Revenue'!B1940-'Year 0'!G$8+'Year 0'!G$122</f>
        <v>14990.332958496409</v>
      </c>
      <c r="C1943" s="176">
        <f>'T Revenue'!C1940-'Revenue Requirement'!C$4+'Revenue Requirement'!C$33</f>
        <v>232096.34097994096</v>
      </c>
      <c r="D1943" s="176">
        <f>'T Revenue'!D1940-'Revenue Requirement'!D$4+'Revenue Requirement'!D$33</f>
        <v>146481.90525233978</v>
      </c>
      <c r="E1943" s="176">
        <f>'T Revenue'!E1940-'Revenue Requirement'!E$4+'Revenue Requirement'!E$33</f>
        <v>107951.16687702551</v>
      </c>
      <c r="G1943" s="179" t="e">
        <f ca="1"/>
        <v>#NAME?</v>
      </c>
      <c r="H1943" s="179" t="e">
        <f ca="1"/>
        <v>#NAME?</v>
      </c>
      <c r="I1943" s="179" t="e">
        <f ca="1"/>
        <v>#NAME?</v>
      </c>
      <c r="J1943" s="179" t="e">
        <f ca="1"/>
        <v>#NAME?</v>
      </c>
      <c r="L1943" s="175">
        <f>NR_to_Cash!C$9</f>
        <v>-54723.468549817509</v>
      </c>
      <c r="M1943" s="175">
        <f>NR_to_Cash!D$9</f>
        <v>-177401.26576231886</v>
      </c>
      <c r="N1943" s="175">
        <f>NR_to_Cash!E$9</f>
        <v>-150226.47815209487</v>
      </c>
      <c r="O1943" s="175">
        <f>NR_to_Cash!F$9</f>
        <v>-172910.78815747867</v>
      </c>
      <c r="Q1943" s="1">
        <v>1936</v>
      </c>
      <c r="R1943" s="176">
        <v>14990.332958496409</v>
      </c>
      <c r="S1943" s="176">
        <v>232096.34097994096</v>
      </c>
      <c r="T1943" s="176">
        <v>146481.90525233978</v>
      </c>
      <c r="U1943" s="176">
        <v>107951.16687702551</v>
      </c>
      <c r="V1943" s="2"/>
      <c r="W1943" s="176">
        <v>-47683.389173711883</v>
      </c>
      <c r="X1943" s="176">
        <v>20012.305974855786</v>
      </c>
      <c r="Y1943" s="176">
        <v>-14153.567407318158</v>
      </c>
      <c r="Z1943" s="176">
        <v>-7855.4519761085976</v>
      </c>
      <c r="AA1943" s="2"/>
      <c r="AB1943" s="175">
        <v>-54723.468549817509</v>
      </c>
      <c r="AC1943" s="175">
        <v>-177401.26576231886</v>
      </c>
      <c r="AD1943" s="175">
        <v>-150226.47815209487</v>
      </c>
      <c r="AE1943" s="175">
        <v>-172910.78815747867</v>
      </c>
    </row>
    <row r="1944" spans="1:31">
      <c r="A1944" s="1">
        <v>1937</v>
      </c>
      <c r="B1944" s="176">
        <f>'T Revenue'!B1941-'Year 0'!G$8+'Year 0'!G$122</f>
        <v>5461.286088475259</v>
      </c>
      <c r="C1944" s="176">
        <f>'T Revenue'!C1941-'Revenue Requirement'!C$4+'Revenue Requirement'!C$33</f>
        <v>236225.4137311643</v>
      </c>
      <c r="D1944" s="176">
        <f>'T Revenue'!D1941-'Revenue Requirement'!D$4+'Revenue Requirement'!D$33</f>
        <v>167155.43272370892</v>
      </c>
      <c r="E1944" s="176">
        <f>'T Revenue'!E1941-'Revenue Requirement'!E$4+'Revenue Requirement'!E$33</f>
        <v>99113.471487010131</v>
      </c>
      <c r="G1944" s="179" t="e">
        <f ca="1"/>
        <v>#NAME?</v>
      </c>
      <c r="H1944" s="179" t="e">
        <f ca="1"/>
        <v>#NAME?</v>
      </c>
      <c r="I1944" s="179" t="e">
        <f ca="1"/>
        <v>#NAME?</v>
      </c>
      <c r="J1944" s="179" t="e">
        <f ca="1"/>
        <v>#NAME?</v>
      </c>
      <c r="L1944" s="175">
        <f>NR_to_Cash!C$9</f>
        <v>-54723.468549817509</v>
      </c>
      <c r="M1944" s="175">
        <f>NR_to_Cash!D$9</f>
        <v>-177401.26576231886</v>
      </c>
      <c r="N1944" s="175">
        <f>NR_to_Cash!E$9</f>
        <v>-150226.47815209487</v>
      </c>
      <c r="O1944" s="175">
        <f>NR_to_Cash!F$9</f>
        <v>-172910.78815747867</v>
      </c>
      <c r="Q1944" s="1">
        <v>1937</v>
      </c>
      <c r="R1944" s="176">
        <v>5461.286088475259</v>
      </c>
      <c r="S1944" s="176">
        <v>236225.4137311643</v>
      </c>
      <c r="T1944" s="176">
        <v>167155.43272370892</v>
      </c>
      <c r="U1944" s="176">
        <v>99113.471487010131</v>
      </c>
      <c r="V1944" s="2"/>
      <c r="W1944" s="176">
        <v>4696.8244055113755</v>
      </c>
      <c r="X1944" s="176">
        <v>-18741.554080898408</v>
      </c>
      <c r="Y1944" s="176">
        <v>-42238.408939105924</v>
      </c>
      <c r="Z1944" s="176">
        <v>7420.455617335625</v>
      </c>
      <c r="AA1944" s="2"/>
      <c r="AB1944" s="175">
        <v>-54723.468549817509</v>
      </c>
      <c r="AC1944" s="175">
        <v>-177401.26576231886</v>
      </c>
      <c r="AD1944" s="175">
        <v>-150226.47815209487</v>
      </c>
      <c r="AE1944" s="175">
        <v>-172910.78815747867</v>
      </c>
    </row>
    <row r="1945" spans="1:31">
      <c r="A1945" s="1">
        <v>1938</v>
      </c>
      <c r="B1945" s="176">
        <f>'T Revenue'!B1942-'Year 0'!G$8+'Year 0'!G$122</f>
        <v>10867.683018644108</v>
      </c>
      <c r="C1945" s="176">
        <f>'T Revenue'!C1942-'Revenue Requirement'!C$4+'Revenue Requirement'!C$33</f>
        <v>248861.54383309046</v>
      </c>
      <c r="D1945" s="176">
        <f>'T Revenue'!D1942-'Revenue Requirement'!D$4+'Revenue Requirement'!D$33</f>
        <v>184088.83822533069</v>
      </c>
      <c r="E1945" s="176">
        <f>'T Revenue'!E1942-'Revenue Requirement'!E$4+'Revenue Requirement'!E$33</f>
        <v>177180.10045474861</v>
      </c>
      <c r="G1945" s="179" t="e">
        <f ca="1"/>
        <v>#NAME?</v>
      </c>
      <c r="H1945" s="179" t="e">
        <f ca="1"/>
        <v>#NAME?</v>
      </c>
      <c r="I1945" s="179" t="e">
        <f ca="1"/>
        <v>#NAME?</v>
      </c>
      <c r="J1945" s="179" t="e">
        <f ca="1"/>
        <v>#NAME?</v>
      </c>
      <c r="L1945" s="175">
        <f>NR_to_Cash!C$9</f>
        <v>-54723.468549817509</v>
      </c>
      <c r="M1945" s="175">
        <f>NR_to_Cash!D$9</f>
        <v>-177401.26576231886</v>
      </c>
      <c r="N1945" s="175">
        <f>NR_to_Cash!E$9</f>
        <v>-150226.47815209487</v>
      </c>
      <c r="O1945" s="175">
        <f>NR_to_Cash!F$9</f>
        <v>-172910.78815747867</v>
      </c>
      <c r="Q1945" s="1">
        <v>1938</v>
      </c>
      <c r="R1945" s="176">
        <v>10867.683018644108</v>
      </c>
      <c r="S1945" s="176">
        <v>248861.54383309046</v>
      </c>
      <c r="T1945" s="176">
        <v>184088.83822533069</v>
      </c>
      <c r="U1945" s="176">
        <v>177180.10045474861</v>
      </c>
      <c r="V1945" s="2"/>
      <c r="W1945" s="176">
        <v>2313.99505048641</v>
      </c>
      <c r="X1945" s="176">
        <v>-29108.107668595389</v>
      </c>
      <c r="Y1945" s="176">
        <v>-3699.0933504039422</v>
      </c>
      <c r="Z1945" s="176">
        <v>-19093.349557040492</v>
      </c>
      <c r="AA1945" s="2"/>
      <c r="AB1945" s="175">
        <v>-54723.468549817509</v>
      </c>
      <c r="AC1945" s="175">
        <v>-177401.26576231886</v>
      </c>
      <c r="AD1945" s="175">
        <v>-150226.47815209487</v>
      </c>
      <c r="AE1945" s="175">
        <v>-172910.78815747867</v>
      </c>
    </row>
    <row r="1946" spans="1:31">
      <c r="A1946" s="1">
        <v>1939</v>
      </c>
      <c r="B1946" s="176">
        <f>'T Revenue'!B1943-'Year 0'!G$8+'Year 0'!G$122</f>
        <v>8656.3067773550283</v>
      </c>
      <c r="C1946" s="176">
        <f>'T Revenue'!C1943-'Revenue Requirement'!C$4+'Revenue Requirement'!C$33</f>
        <v>276957.57340971031</v>
      </c>
      <c r="D1946" s="176">
        <f>'T Revenue'!D1943-'Revenue Requirement'!D$4+'Revenue Requirement'!D$33</f>
        <v>149020.07373723574</v>
      </c>
      <c r="E1946" s="176">
        <f>'T Revenue'!E1943-'Revenue Requirement'!E$4+'Revenue Requirement'!E$33</f>
        <v>101445.8615793779</v>
      </c>
      <c r="G1946" s="179" t="e">
        <f ca="1"/>
        <v>#NAME?</v>
      </c>
      <c r="H1946" s="179" t="e">
        <f ca="1"/>
        <v>#NAME?</v>
      </c>
      <c r="I1946" s="179" t="e">
        <f ca="1"/>
        <v>#NAME?</v>
      </c>
      <c r="J1946" s="179" t="e">
        <f ca="1"/>
        <v>#NAME?</v>
      </c>
      <c r="L1946" s="175">
        <f>NR_to_Cash!C$9</f>
        <v>-54723.468549817509</v>
      </c>
      <c r="M1946" s="175">
        <f>NR_to_Cash!D$9</f>
        <v>-177401.26576231886</v>
      </c>
      <c r="N1946" s="175">
        <f>NR_to_Cash!E$9</f>
        <v>-150226.47815209487</v>
      </c>
      <c r="O1946" s="175">
        <f>NR_to_Cash!F$9</f>
        <v>-172910.78815747867</v>
      </c>
      <c r="Q1946" s="1">
        <v>1939</v>
      </c>
      <c r="R1946" s="176">
        <v>8656.3067773550283</v>
      </c>
      <c r="S1946" s="176">
        <v>276957.57340971031</v>
      </c>
      <c r="T1946" s="176">
        <v>149020.07373723574</v>
      </c>
      <c r="U1946" s="176">
        <v>101445.8615793779</v>
      </c>
      <c r="V1946" s="2"/>
      <c r="W1946" s="176">
        <v>-51732.267059813137</v>
      </c>
      <c r="X1946" s="176">
        <v>-4294.2819305011071</v>
      </c>
      <c r="Y1946" s="176">
        <v>-37977.066796796862</v>
      </c>
      <c r="Z1946" s="176">
        <v>-13658.200639386894</v>
      </c>
      <c r="AA1946" s="2"/>
      <c r="AB1946" s="175">
        <v>-54723.468549817509</v>
      </c>
      <c r="AC1946" s="175">
        <v>-177401.26576231886</v>
      </c>
      <c r="AD1946" s="175">
        <v>-150226.47815209487</v>
      </c>
      <c r="AE1946" s="175">
        <v>-172910.78815747867</v>
      </c>
    </row>
    <row r="1947" spans="1:31">
      <c r="A1947" s="1">
        <v>1940</v>
      </c>
      <c r="B1947" s="176">
        <f>'T Revenue'!B1944-'Year 0'!G$8+'Year 0'!G$122</f>
        <v>26364.951201365096</v>
      </c>
      <c r="C1947" s="176">
        <f>'T Revenue'!C1944-'Revenue Requirement'!C$4+'Revenue Requirement'!C$33</f>
        <v>274733.28430899628</v>
      </c>
      <c r="D1947" s="176">
        <f>'T Revenue'!D1944-'Revenue Requirement'!D$4+'Revenue Requirement'!D$33</f>
        <v>191428.3934482208</v>
      </c>
      <c r="E1947" s="176">
        <f>'T Revenue'!E1944-'Revenue Requirement'!E$4+'Revenue Requirement'!E$33</f>
        <v>174681.10474359314</v>
      </c>
      <c r="G1947" s="179" t="e">
        <f ca="1"/>
        <v>#NAME?</v>
      </c>
      <c r="H1947" s="179" t="e">
        <f ca="1"/>
        <v>#NAME?</v>
      </c>
      <c r="I1947" s="179" t="e">
        <f ca="1"/>
        <v>#NAME?</v>
      </c>
      <c r="J1947" s="179" t="e">
        <f ca="1"/>
        <v>#NAME?</v>
      </c>
      <c r="L1947" s="175">
        <f>NR_to_Cash!C$9</f>
        <v>-54723.468549817509</v>
      </c>
      <c r="M1947" s="175">
        <f>NR_to_Cash!D$9</f>
        <v>-177401.26576231886</v>
      </c>
      <c r="N1947" s="175">
        <f>NR_to_Cash!E$9</f>
        <v>-150226.47815209487</v>
      </c>
      <c r="O1947" s="175">
        <f>NR_to_Cash!F$9</f>
        <v>-172910.78815747867</v>
      </c>
      <c r="Q1947" s="1">
        <v>1940</v>
      </c>
      <c r="R1947" s="176">
        <v>26364.951201365096</v>
      </c>
      <c r="S1947" s="176">
        <v>274733.28430899628</v>
      </c>
      <c r="T1947" s="176">
        <v>191428.3934482208</v>
      </c>
      <c r="U1947" s="176">
        <v>174681.10474359314</v>
      </c>
      <c r="V1947" s="2"/>
      <c r="W1947" s="176">
        <v>-51368.659081982682</v>
      </c>
      <c r="X1947" s="176">
        <v>-5712.6551425780635</v>
      </c>
      <c r="Y1947" s="176">
        <v>-5290.465136249084</v>
      </c>
      <c r="Z1947" s="176">
        <v>-16146.613535303622</v>
      </c>
      <c r="AA1947" s="2"/>
      <c r="AB1947" s="175">
        <v>-54723.468549817509</v>
      </c>
      <c r="AC1947" s="175">
        <v>-177401.26576231886</v>
      </c>
      <c r="AD1947" s="175">
        <v>-150226.47815209487</v>
      </c>
      <c r="AE1947" s="175">
        <v>-172910.78815747867</v>
      </c>
    </row>
    <row r="1948" spans="1:31">
      <c r="A1948" s="1">
        <v>1941</v>
      </c>
      <c r="B1948" s="176">
        <f>'T Revenue'!B1945-'Year 0'!G$8+'Year 0'!G$122</f>
        <v>-17646.206933492329</v>
      </c>
      <c r="C1948" s="176">
        <f>'T Revenue'!C1945-'Revenue Requirement'!C$4+'Revenue Requirement'!C$33</f>
        <v>247381.56894993153</v>
      </c>
      <c r="D1948" s="176">
        <f>'T Revenue'!D1945-'Revenue Requirement'!D$4+'Revenue Requirement'!D$33</f>
        <v>166949.60285144998</v>
      </c>
      <c r="E1948" s="176">
        <f>'T Revenue'!E1945-'Revenue Requirement'!E$4+'Revenue Requirement'!E$33</f>
        <v>102444.13953466224</v>
      </c>
      <c r="G1948" s="179" t="e">
        <f ca="1"/>
        <v>#NAME?</v>
      </c>
      <c r="H1948" s="179" t="e">
        <f ca="1"/>
        <v>#NAME?</v>
      </c>
      <c r="I1948" s="179" t="e">
        <f ca="1"/>
        <v>#NAME?</v>
      </c>
      <c r="J1948" s="179" t="e">
        <f ca="1"/>
        <v>#NAME?</v>
      </c>
      <c r="L1948" s="175">
        <f>NR_to_Cash!C$9</f>
        <v>-54723.468549817509</v>
      </c>
      <c r="M1948" s="175">
        <f>NR_to_Cash!D$9</f>
        <v>-177401.26576231886</v>
      </c>
      <c r="N1948" s="175">
        <f>NR_to_Cash!E$9</f>
        <v>-150226.47815209487</v>
      </c>
      <c r="O1948" s="175">
        <f>NR_to_Cash!F$9</f>
        <v>-172910.78815747867</v>
      </c>
      <c r="Q1948" s="1">
        <v>1941</v>
      </c>
      <c r="R1948" s="176">
        <v>-17646.206933492329</v>
      </c>
      <c r="S1948" s="176">
        <v>247381.56894993153</v>
      </c>
      <c r="T1948" s="176">
        <v>166949.60285144998</v>
      </c>
      <c r="U1948" s="176">
        <v>102444.13953466224</v>
      </c>
      <c r="V1948" s="2"/>
      <c r="W1948" s="176">
        <v>-7877.5041600749828</v>
      </c>
      <c r="X1948" s="176">
        <v>-4374.0818405277096</v>
      </c>
      <c r="Y1948" s="176">
        <v>27260.948865569895</v>
      </c>
      <c r="Z1948" s="176">
        <v>16548.167357646395</v>
      </c>
      <c r="AA1948" s="2"/>
      <c r="AB1948" s="175">
        <v>-54723.468549817509</v>
      </c>
      <c r="AC1948" s="175">
        <v>-177401.26576231886</v>
      </c>
      <c r="AD1948" s="175">
        <v>-150226.47815209487</v>
      </c>
      <c r="AE1948" s="175">
        <v>-172910.78815747867</v>
      </c>
    </row>
    <row r="1949" spans="1:31">
      <c r="A1949" s="1">
        <v>1942</v>
      </c>
      <c r="B1949" s="176">
        <f>'T Revenue'!B1946-'Year 0'!G$8+'Year 0'!G$122</f>
        <v>1306.0176877020858</v>
      </c>
      <c r="C1949" s="176">
        <f>'T Revenue'!C1946-'Revenue Requirement'!C$4+'Revenue Requirement'!C$33</f>
        <v>267426.74780640891</v>
      </c>
      <c r="D1949" s="176">
        <f>'T Revenue'!D1946-'Revenue Requirement'!D$4+'Revenue Requirement'!D$33</f>
        <v>190810.64174716361</v>
      </c>
      <c r="E1949" s="176">
        <f>'T Revenue'!E1946-'Revenue Requirement'!E$4+'Revenue Requirement'!E$33</f>
        <v>170262.72255307413</v>
      </c>
      <c r="G1949" s="179" t="e">
        <f ca="1"/>
        <v>#NAME?</v>
      </c>
      <c r="H1949" s="179" t="e">
        <f ca="1"/>
        <v>#NAME?</v>
      </c>
      <c r="I1949" s="179" t="e">
        <f ca="1"/>
        <v>#NAME?</v>
      </c>
      <c r="J1949" s="179" t="e">
        <f ca="1"/>
        <v>#NAME?</v>
      </c>
      <c r="L1949" s="175">
        <f>NR_to_Cash!C$9</f>
        <v>-54723.468549817509</v>
      </c>
      <c r="M1949" s="175">
        <f>NR_to_Cash!D$9</f>
        <v>-177401.26576231886</v>
      </c>
      <c r="N1949" s="175">
        <f>NR_to_Cash!E$9</f>
        <v>-150226.47815209487</v>
      </c>
      <c r="O1949" s="175">
        <f>NR_to_Cash!F$9</f>
        <v>-172910.78815747867</v>
      </c>
      <c r="Q1949" s="1">
        <v>1942</v>
      </c>
      <c r="R1949" s="176">
        <v>1306.0176877020858</v>
      </c>
      <c r="S1949" s="176">
        <v>267426.74780640891</v>
      </c>
      <c r="T1949" s="176">
        <v>190810.64174716361</v>
      </c>
      <c r="U1949" s="176">
        <v>170262.72255307413</v>
      </c>
      <c r="V1949" s="2"/>
      <c r="W1949" s="176">
        <v>-21517.848145348369</v>
      </c>
      <c r="X1949" s="176">
        <v>-9900.0202653827146</v>
      </c>
      <c r="Y1949" s="176">
        <v>7650.6679259585217</v>
      </c>
      <c r="Z1949" s="176">
        <v>-37215.012142807944</v>
      </c>
      <c r="AA1949" s="2"/>
      <c r="AB1949" s="175">
        <v>-54723.468549817509</v>
      </c>
      <c r="AC1949" s="175">
        <v>-177401.26576231886</v>
      </c>
      <c r="AD1949" s="175">
        <v>-150226.47815209487</v>
      </c>
      <c r="AE1949" s="175">
        <v>-172910.78815747867</v>
      </c>
    </row>
    <row r="1950" spans="1:31">
      <c r="A1950" s="1">
        <v>1943</v>
      </c>
      <c r="B1950" s="176">
        <f>'T Revenue'!B1947-'Year 0'!G$8+'Year 0'!G$122</f>
        <v>-2187.7950398777612</v>
      </c>
      <c r="C1950" s="176">
        <f>'T Revenue'!C1947-'Revenue Requirement'!C$4+'Revenue Requirement'!C$33</f>
        <v>198601.65950991004</v>
      </c>
      <c r="D1950" s="176">
        <f>'T Revenue'!D1947-'Revenue Requirement'!D$4+'Revenue Requirement'!D$33</f>
        <v>142713.39714009129</v>
      </c>
      <c r="E1950" s="176">
        <f>'T Revenue'!E1947-'Revenue Requirement'!E$4+'Revenue Requirement'!E$33</f>
        <v>38617.049344206695</v>
      </c>
      <c r="G1950" s="179" t="e">
        <f ca="1"/>
        <v>#NAME?</v>
      </c>
      <c r="H1950" s="179" t="e">
        <f ca="1"/>
        <v>#NAME?</v>
      </c>
      <c r="I1950" s="179" t="e">
        <f ca="1"/>
        <v>#NAME?</v>
      </c>
      <c r="J1950" s="179" t="e">
        <f ca="1"/>
        <v>#NAME?</v>
      </c>
      <c r="L1950" s="175">
        <f>NR_to_Cash!C$9</f>
        <v>-54723.468549817509</v>
      </c>
      <c r="M1950" s="175">
        <f>NR_to_Cash!D$9</f>
        <v>-177401.26576231886</v>
      </c>
      <c r="N1950" s="175">
        <f>NR_to_Cash!E$9</f>
        <v>-150226.47815209487</v>
      </c>
      <c r="O1950" s="175">
        <f>NR_to_Cash!F$9</f>
        <v>-172910.78815747867</v>
      </c>
      <c r="Q1950" s="1">
        <v>1943</v>
      </c>
      <c r="R1950" s="176">
        <v>-2187.7950398777612</v>
      </c>
      <c r="S1950" s="176">
        <v>198601.65950991004</v>
      </c>
      <c r="T1950" s="176">
        <v>142713.39714009129</v>
      </c>
      <c r="U1950" s="176">
        <v>38617.049344206695</v>
      </c>
      <c r="V1950" s="2"/>
      <c r="W1950" s="176">
        <v>-42634.823128795368</v>
      </c>
      <c r="X1950" s="176">
        <v>-26366.804977315478</v>
      </c>
      <c r="Y1950" s="176">
        <v>-9535.930446038954</v>
      </c>
      <c r="Z1950" s="176">
        <v>-64045.963930252707</v>
      </c>
      <c r="AA1950" s="2"/>
      <c r="AB1950" s="175">
        <v>-54723.468549817509</v>
      </c>
      <c r="AC1950" s="175">
        <v>-177401.26576231886</v>
      </c>
      <c r="AD1950" s="175">
        <v>-150226.47815209487</v>
      </c>
      <c r="AE1950" s="175">
        <v>-172910.78815747867</v>
      </c>
    </row>
    <row r="1951" spans="1:31">
      <c r="A1951" s="1">
        <v>1944</v>
      </c>
      <c r="B1951" s="176">
        <f>'T Revenue'!B1948-'Year 0'!G$8+'Year 0'!G$122</f>
        <v>-2704.4814100221265</v>
      </c>
      <c r="C1951" s="176">
        <f>'T Revenue'!C1948-'Revenue Requirement'!C$4+'Revenue Requirement'!C$33</f>
        <v>223387.84117161972</v>
      </c>
      <c r="D1951" s="176">
        <f>'T Revenue'!D1948-'Revenue Requirement'!D$4+'Revenue Requirement'!D$33</f>
        <v>97121.591142313555</v>
      </c>
      <c r="E1951" s="176">
        <f>'T Revenue'!E1948-'Revenue Requirement'!E$4+'Revenue Requirement'!E$33</f>
        <v>164600.6383224763</v>
      </c>
      <c r="G1951" s="179" t="e">
        <f ca="1"/>
        <v>#NAME?</v>
      </c>
      <c r="H1951" s="179" t="e">
        <f ca="1"/>
        <v>#NAME?</v>
      </c>
      <c r="I1951" s="179" t="e">
        <f ca="1"/>
        <v>#NAME?</v>
      </c>
      <c r="J1951" s="179" t="e">
        <f ca="1"/>
        <v>#NAME?</v>
      </c>
      <c r="L1951" s="175">
        <f>NR_to_Cash!C$9</f>
        <v>-54723.468549817509</v>
      </c>
      <c r="M1951" s="175">
        <f>NR_to_Cash!D$9</f>
        <v>-177401.26576231886</v>
      </c>
      <c r="N1951" s="175">
        <f>NR_to_Cash!E$9</f>
        <v>-150226.47815209487</v>
      </c>
      <c r="O1951" s="175">
        <f>NR_to_Cash!F$9</f>
        <v>-172910.78815747867</v>
      </c>
      <c r="Q1951" s="1">
        <v>1944</v>
      </c>
      <c r="R1951" s="176">
        <v>-2704.4814100221265</v>
      </c>
      <c r="S1951" s="176">
        <v>223387.84117161972</v>
      </c>
      <c r="T1951" s="176">
        <v>97121.591142313555</v>
      </c>
      <c r="U1951" s="176">
        <v>164600.6383224763</v>
      </c>
      <c r="V1951" s="2"/>
      <c r="W1951" s="176">
        <v>-14857.826428903849</v>
      </c>
      <c r="X1951" s="176">
        <v>15875.005446573487</v>
      </c>
      <c r="Y1951" s="176">
        <v>-27142.105130882468</v>
      </c>
      <c r="Z1951" s="176">
        <v>-27458.940962056629</v>
      </c>
      <c r="AA1951" s="2"/>
      <c r="AB1951" s="175">
        <v>-54723.468549817509</v>
      </c>
      <c r="AC1951" s="175">
        <v>-177401.26576231886</v>
      </c>
      <c r="AD1951" s="175">
        <v>-150226.47815209487</v>
      </c>
      <c r="AE1951" s="175">
        <v>-172910.78815747867</v>
      </c>
    </row>
    <row r="1952" spans="1:31">
      <c r="A1952" s="1">
        <v>1945</v>
      </c>
      <c r="B1952" s="176">
        <f>'T Revenue'!B1949-'Year 0'!G$8+'Year 0'!G$122</f>
        <v>26435.771531170001</v>
      </c>
      <c r="C1952" s="176">
        <f>'T Revenue'!C1949-'Revenue Requirement'!C$4+'Revenue Requirement'!C$33</f>
        <v>256307.49778338848</v>
      </c>
      <c r="D1952" s="176">
        <f>'T Revenue'!D1949-'Revenue Requirement'!D$4+'Revenue Requirement'!D$33</f>
        <v>145139.20228207507</v>
      </c>
      <c r="E1952" s="176">
        <f>'T Revenue'!E1949-'Revenue Requirement'!E$4+'Revenue Requirement'!E$33</f>
        <v>149574.80820924509</v>
      </c>
      <c r="G1952" s="179" t="e">
        <f ca="1"/>
        <v>#NAME?</v>
      </c>
      <c r="H1952" s="179" t="e">
        <f ca="1"/>
        <v>#NAME?</v>
      </c>
      <c r="I1952" s="179" t="e">
        <f ca="1"/>
        <v>#NAME?</v>
      </c>
      <c r="J1952" s="179" t="e">
        <f ca="1"/>
        <v>#NAME?</v>
      </c>
      <c r="L1952" s="175">
        <f>NR_to_Cash!C$9</f>
        <v>-54723.468549817509</v>
      </c>
      <c r="M1952" s="175">
        <f>NR_to_Cash!D$9</f>
        <v>-177401.26576231886</v>
      </c>
      <c r="N1952" s="175">
        <f>NR_to_Cash!E$9</f>
        <v>-150226.47815209487</v>
      </c>
      <c r="O1952" s="175">
        <f>NR_to_Cash!F$9</f>
        <v>-172910.78815747867</v>
      </c>
      <c r="Q1952" s="1">
        <v>1945</v>
      </c>
      <c r="R1952" s="176">
        <v>26435.771531170001</v>
      </c>
      <c r="S1952" s="176">
        <v>256307.49778338848</v>
      </c>
      <c r="T1952" s="176">
        <v>145139.20228207507</v>
      </c>
      <c r="U1952" s="176">
        <v>149574.80820924509</v>
      </c>
      <c r="V1952" s="2"/>
      <c r="W1952" s="176">
        <v>-32253.107913361979</v>
      </c>
      <c r="X1952" s="176">
        <v>-11100.024782309541</v>
      </c>
      <c r="Y1952" s="176">
        <v>-3471.0759839965031</v>
      </c>
      <c r="Z1952" s="176">
        <v>-49708.364603846334</v>
      </c>
      <c r="AA1952" s="2"/>
      <c r="AB1952" s="175">
        <v>-54723.468549817509</v>
      </c>
      <c r="AC1952" s="175">
        <v>-177401.26576231886</v>
      </c>
      <c r="AD1952" s="175">
        <v>-150226.47815209487</v>
      </c>
      <c r="AE1952" s="175">
        <v>-172910.78815747867</v>
      </c>
    </row>
    <row r="1953" spans="1:31">
      <c r="A1953" s="1">
        <v>1946</v>
      </c>
      <c r="B1953" s="176">
        <f>'T Revenue'!B1950-'Year 0'!G$8+'Year 0'!G$122</f>
        <v>12032.739463290432</v>
      </c>
      <c r="C1953" s="176">
        <f>'T Revenue'!C1950-'Revenue Requirement'!C$4+'Revenue Requirement'!C$33</f>
        <v>255793.44109296659</v>
      </c>
      <c r="D1953" s="176">
        <f>'T Revenue'!D1950-'Revenue Requirement'!D$4+'Revenue Requirement'!D$33</f>
        <v>180415.11033456656</v>
      </c>
      <c r="E1953" s="176">
        <f>'T Revenue'!E1950-'Revenue Requirement'!E$4+'Revenue Requirement'!E$33</f>
        <v>106916.67383667338</v>
      </c>
      <c r="G1953" s="179" t="e">
        <f ca="1"/>
        <v>#NAME?</v>
      </c>
      <c r="H1953" s="179" t="e">
        <f ca="1"/>
        <v>#NAME?</v>
      </c>
      <c r="I1953" s="179" t="e">
        <f ca="1"/>
        <v>#NAME?</v>
      </c>
      <c r="J1953" s="179" t="e">
        <f ca="1"/>
        <v>#NAME?</v>
      </c>
      <c r="L1953" s="175">
        <f>NR_to_Cash!C$9</f>
        <v>-54723.468549817509</v>
      </c>
      <c r="M1953" s="175">
        <f>NR_to_Cash!D$9</f>
        <v>-177401.26576231886</v>
      </c>
      <c r="N1953" s="175">
        <f>NR_to_Cash!E$9</f>
        <v>-150226.47815209487</v>
      </c>
      <c r="O1953" s="175">
        <f>NR_to_Cash!F$9</f>
        <v>-172910.78815747867</v>
      </c>
      <c r="Q1953" s="1">
        <v>1946</v>
      </c>
      <c r="R1953" s="176">
        <v>12032.739463290432</v>
      </c>
      <c r="S1953" s="176">
        <v>255793.44109296659</v>
      </c>
      <c r="T1953" s="176">
        <v>180415.11033456656</v>
      </c>
      <c r="U1953" s="176">
        <v>106916.67383667338</v>
      </c>
      <c r="V1953" s="2"/>
      <c r="W1953" s="176">
        <v>-34633.656283696531</v>
      </c>
      <c r="X1953" s="176">
        <v>14585.146762795281</v>
      </c>
      <c r="Y1953" s="176">
        <v>9211.15376918111</v>
      </c>
      <c r="Z1953" s="176">
        <v>-28156.29300089879</v>
      </c>
      <c r="AA1953" s="2"/>
      <c r="AB1953" s="175">
        <v>-54723.468549817509</v>
      </c>
      <c r="AC1953" s="175">
        <v>-177401.26576231886</v>
      </c>
      <c r="AD1953" s="175">
        <v>-150226.47815209487</v>
      </c>
      <c r="AE1953" s="175">
        <v>-172910.78815747867</v>
      </c>
    </row>
    <row r="1954" spans="1:31">
      <c r="A1954" s="1">
        <v>1947</v>
      </c>
      <c r="B1954" s="176">
        <f>'T Revenue'!B1951-'Year 0'!G$8+'Year 0'!G$122</f>
        <v>14142.028844096232</v>
      </c>
      <c r="C1954" s="176">
        <f>'T Revenue'!C1951-'Revenue Requirement'!C$4+'Revenue Requirement'!C$33</f>
        <v>240514.49050857197</v>
      </c>
      <c r="D1954" s="176">
        <f>'T Revenue'!D1951-'Revenue Requirement'!D$4+'Revenue Requirement'!D$33</f>
        <v>181067.94201197918</v>
      </c>
      <c r="E1954" s="176">
        <f>'T Revenue'!E1951-'Revenue Requirement'!E$4+'Revenue Requirement'!E$33</f>
        <v>93459.53966121166</v>
      </c>
      <c r="G1954" s="179" t="e">
        <f ca="1"/>
        <v>#NAME?</v>
      </c>
      <c r="H1954" s="179" t="e">
        <f ca="1"/>
        <v>#NAME?</v>
      </c>
      <c r="I1954" s="179" t="e">
        <f ca="1"/>
        <v>#NAME?</v>
      </c>
      <c r="J1954" s="179" t="e">
        <f ca="1"/>
        <v>#NAME?</v>
      </c>
      <c r="L1954" s="175">
        <f>NR_to_Cash!C$9</f>
        <v>-54723.468549817509</v>
      </c>
      <c r="M1954" s="175">
        <f>NR_to_Cash!D$9</f>
        <v>-177401.26576231886</v>
      </c>
      <c r="N1954" s="175">
        <f>NR_to_Cash!E$9</f>
        <v>-150226.47815209487</v>
      </c>
      <c r="O1954" s="175">
        <f>NR_to_Cash!F$9</f>
        <v>-172910.78815747867</v>
      </c>
      <c r="Q1954" s="1">
        <v>1947</v>
      </c>
      <c r="R1954" s="176">
        <v>14142.028844096232</v>
      </c>
      <c r="S1954" s="176">
        <v>240514.49050857197</v>
      </c>
      <c r="T1954" s="176">
        <v>181067.94201197918</v>
      </c>
      <c r="U1954" s="176">
        <v>93459.53966121166</v>
      </c>
      <c r="V1954" s="2"/>
      <c r="W1954" s="176">
        <v>-682.59770179644693</v>
      </c>
      <c r="X1954" s="176">
        <v>-45656.541617240757</v>
      </c>
      <c r="Y1954" s="176">
        <v>-24284.840671321843</v>
      </c>
      <c r="Z1954" s="176">
        <v>1274.047913946677</v>
      </c>
      <c r="AA1954" s="2"/>
      <c r="AB1954" s="175">
        <v>-54723.468549817509</v>
      </c>
      <c r="AC1954" s="175">
        <v>-177401.26576231886</v>
      </c>
      <c r="AD1954" s="175">
        <v>-150226.47815209487</v>
      </c>
      <c r="AE1954" s="175">
        <v>-172910.78815747867</v>
      </c>
    </row>
    <row r="1955" spans="1:31">
      <c r="A1955" s="1">
        <v>1948</v>
      </c>
      <c r="B1955" s="176">
        <f>'T Revenue'!B1952-'Year 0'!G$8+'Year 0'!G$122</f>
        <v>-17162.295486493735</v>
      </c>
      <c r="C1955" s="176">
        <f>'T Revenue'!C1952-'Revenue Requirement'!C$4+'Revenue Requirement'!C$33</f>
        <v>230613.0729013267</v>
      </c>
      <c r="D1955" s="176">
        <f>'T Revenue'!D1952-'Revenue Requirement'!D$4+'Revenue Requirement'!D$33</f>
        <v>156171.67793978821</v>
      </c>
      <c r="E1955" s="176">
        <f>'T Revenue'!E1952-'Revenue Requirement'!E$4+'Revenue Requirement'!E$33</f>
        <v>114372.49595650239</v>
      </c>
      <c r="G1955" s="179" t="e">
        <f ca="1"/>
        <v>#NAME?</v>
      </c>
      <c r="H1955" s="179" t="e">
        <f ca="1"/>
        <v>#NAME?</v>
      </c>
      <c r="I1955" s="179" t="e">
        <f ca="1"/>
        <v>#NAME?</v>
      </c>
      <c r="J1955" s="179" t="e">
        <f ca="1"/>
        <v>#NAME?</v>
      </c>
      <c r="L1955" s="175">
        <f>NR_to_Cash!C$9</f>
        <v>-54723.468549817509</v>
      </c>
      <c r="M1955" s="175">
        <f>NR_to_Cash!D$9</f>
        <v>-177401.26576231886</v>
      </c>
      <c r="N1955" s="175">
        <f>NR_to_Cash!E$9</f>
        <v>-150226.47815209487</v>
      </c>
      <c r="O1955" s="175">
        <f>NR_to_Cash!F$9</f>
        <v>-172910.78815747867</v>
      </c>
      <c r="Q1955" s="1">
        <v>1948</v>
      </c>
      <c r="R1955" s="176">
        <v>-17162.295486493735</v>
      </c>
      <c r="S1955" s="176">
        <v>230613.0729013267</v>
      </c>
      <c r="T1955" s="176">
        <v>156171.67793978821</v>
      </c>
      <c r="U1955" s="176">
        <v>114372.49595650239</v>
      </c>
      <c r="V1955" s="2"/>
      <c r="W1955" s="176">
        <v>-24968.638311938732</v>
      </c>
      <c r="X1955" s="176">
        <v>-30032.071812528418</v>
      </c>
      <c r="Y1955" s="176">
        <v>4378.8433334964793</v>
      </c>
      <c r="Z1955" s="176">
        <v>-6434.8331471851561</v>
      </c>
      <c r="AA1955" s="2"/>
      <c r="AB1955" s="175">
        <v>-54723.468549817509</v>
      </c>
      <c r="AC1955" s="175">
        <v>-177401.26576231886</v>
      </c>
      <c r="AD1955" s="175">
        <v>-150226.47815209487</v>
      </c>
      <c r="AE1955" s="175">
        <v>-172910.78815747867</v>
      </c>
    </row>
    <row r="1956" spans="1:31">
      <c r="A1956" s="1">
        <v>1949</v>
      </c>
      <c r="B1956" s="176">
        <f>'T Revenue'!B1953-'Year 0'!G$8+'Year 0'!G$122</f>
        <v>-2977.4856545291841</v>
      </c>
      <c r="C1956" s="176">
        <f>'T Revenue'!C1953-'Revenue Requirement'!C$4+'Revenue Requirement'!C$33</f>
        <v>237755.15562264551</v>
      </c>
      <c r="D1956" s="176">
        <f>'T Revenue'!D1953-'Revenue Requirement'!D$4+'Revenue Requirement'!D$33</f>
        <v>171088.29165500007</v>
      </c>
      <c r="E1956" s="176">
        <f>'T Revenue'!E1953-'Revenue Requirement'!E$4+'Revenue Requirement'!E$33</f>
        <v>98308.101881082868</v>
      </c>
      <c r="G1956" s="179" t="e">
        <f ca="1"/>
        <v>#NAME?</v>
      </c>
      <c r="H1956" s="179" t="e">
        <f ca="1"/>
        <v>#NAME?</v>
      </c>
      <c r="I1956" s="179" t="e">
        <f ca="1"/>
        <v>#NAME?</v>
      </c>
      <c r="J1956" s="179" t="e">
        <f ca="1"/>
        <v>#NAME?</v>
      </c>
      <c r="L1956" s="175">
        <f>NR_to_Cash!C$9</f>
        <v>-54723.468549817509</v>
      </c>
      <c r="M1956" s="175">
        <f>NR_to_Cash!D$9</f>
        <v>-177401.26576231886</v>
      </c>
      <c r="N1956" s="175">
        <f>NR_to_Cash!E$9</f>
        <v>-150226.47815209487</v>
      </c>
      <c r="O1956" s="175">
        <f>NR_to_Cash!F$9</f>
        <v>-172910.78815747867</v>
      </c>
      <c r="Q1956" s="1">
        <v>1949</v>
      </c>
      <c r="R1956" s="176">
        <v>-2977.4856545291841</v>
      </c>
      <c r="S1956" s="176">
        <v>237755.15562264551</v>
      </c>
      <c r="T1956" s="176">
        <v>171088.29165500007</v>
      </c>
      <c r="U1956" s="176">
        <v>98308.101881082868</v>
      </c>
      <c r="V1956" s="2"/>
      <c r="W1956" s="176">
        <v>-24660.12864556245</v>
      </c>
      <c r="X1956" s="176">
        <v>-23815.013317140052</v>
      </c>
      <c r="Y1956" s="176">
        <v>9432.6170721361414</v>
      </c>
      <c r="Z1956" s="176">
        <v>-25887.211002232041</v>
      </c>
      <c r="AA1956" s="2"/>
      <c r="AB1956" s="175">
        <v>-54723.468549817509</v>
      </c>
      <c r="AC1956" s="175">
        <v>-177401.26576231886</v>
      </c>
      <c r="AD1956" s="175">
        <v>-150226.47815209487</v>
      </c>
      <c r="AE1956" s="175">
        <v>-172910.78815747867</v>
      </c>
    </row>
    <row r="1957" spans="1:31">
      <c r="A1957" s="1">
        <v>1950</v>
      </c>
      <c r="B1957" s="176">
        <f>'T Revenue'!B1954-'Year 0'!G$8+'Year 0'!G$122</f>
        <v>-9895.2066955040209</v>
      </c>
      <c r="C1957" s="176">
        <f>'T Revenue'!C1954-'Revenue Requirement'!C$4+'Revenue Requirement'!C$33</f>
        <v>232139.04431613022</v>
      </c>
      <c r="D1957" s="176">
        <f>'T Revenue'!D1954-'Revenue Requirement'!D$4+'Revenue Requirement'!D$33</f>
        <v>134281.83672004915</v>
      </c>
      <c r="E1957" s="176">
        <f>'T Revenue'!E1954-'Revenue Requirement'!E$4+'Revenue Requirement'!E$33</f>
        <v>100009.53046678868</v>
      </c>
      <c r="G1957" s="179" t="e">
        <f ca="1"/>
        <v>#NAME?</v>
      </c>
      <c r="H1957" s="179" t="e">
        <f ca="1"/>
        <v>#NAME?</v>
      </c>
      <c r="I1957" s="179" t="e">
        <f ca="1"/>
        <v>#NAME?</v>
      </c>
      <c r="J1957" s="179" t="e">
        <f ca="1"/>
        <v>#NAME?</v>
      </c>
      <c r="L1957" s="175">
        <f>NR_to_Cash!C$9</f>
        <v>-54723.468549817509</v>
      </c>
      <c r="M1957" s="175">
        <f>NR_to_Cash!D$9</f>
        <v>-177401.26576231886</v>
      </c>
      <c r="N1957" s="175">
        <f>NR_to_Cash!E$9</f>
        <v>-150226.47815209487</v>
      </c>
      <c r="O1957" s="175">
        <f>NR_to_Cash!F$9</f>
        <v>-172910.78815747867</v>
      </c>
      <c r="Q1957" s="1">
        <v>1950</v>
      </c>
      <c r="R1957" s="176">
        <v>-9895.2066955040209</v>
      </c>
      <c r="S1957" s="176">
        <v>232139.04431613022</v>
      </c>
      <c r="T1957" s="176">
        <v>134281.83672004915</v>
      </c>
      <c r="U1957" s="176">
        <v>100009.53046678868</v>
      </c>
      <c r="V1957" s="2"/>
      <c r="W1957" s="176">
        <v>-3087.0577283262974</v>
      </c>
      <c r="X1957" s="176">
        <v>-9537.4300360518973</v>
      </c>
      <c r="Y1957" s="176">
        <v>-27591.694396771956</v>
      </c>
      <c r="Z1957" s="176">
        <v>-47178.115116094705</v>
      </c>
      <c r="AA1957" s="2"/>
      <c r="AB1957" s="175">
        <v>-54723.468549817509</v>
      </c>
      <c r="AC1957" s="175">
        <v>-177401.26576231886</v>
      </c>
      <c r="AD1957" s="175">
        <v>-150226.47815209487</v>
      </c>
      <c r="AE1957" s="175">
        <v>-172910.78815747867</v>
      </c>
    </row>
    <row r="1958" spans="1:31">
      <c r="A1958" s="1">
        <v>1951</v>
      </c>
      <c r="B1958" s="176">
        <f>'T Revenue'!B1955-'Year 0'!G$8+'Year 0'!G$122</f>
        <v>-7097.6675945306197</v>
      </c>
      <c r="C1958" s="176">
        <f>'T Revenue'!C1955-'Revenue Requirement'!C$4+'Revenue Requirement'!C$33</f>
        <v>216164.86552701541</v>
      </c>
      <c r="D1958" s="176">
        <f>'T Revenue'!D1955-'Revenue Requirement'!D$4+'Revenue Requirement'!D$33</f>
        <v>167839.17356368923</v>
      </c>
      <c r="E1958" s="176">
        <f>'T Revenue'!E1955-'Revenue Requirement'!E$4+'Revenue Requirement'!E$33</f>
        <v>65702.687938015675</v>
      </c>
      <c r="G1958" s="179" t="e">
        <f ca="1"/>
        <v>#NAME?</v>
      </c>
      <c r="H1958" s="179" t="e">
        <f ca="1"/>
        <v>#NAME?</v>
      </c>
      <c r="I1958" s="179" t="e">
        <f ca="1"/>
        <v>#NAME?</v>
      </c>
      <c r="J1958" s="179" t="e">
        <f ca="1"/>
        <v>#NAME?</v>
      </c>
      <c r="L1958" s="175">
        <f>NR_to_Cash!C$9</f>
        <v>-54723.468549817509</v>
      </c>
      <c r="M1958" s="175">
        <f>NR_to_Cash!D$9</f>
        <v>-177401.26576231886</v>
      </c>
      <c r="N1958" s="175">
        <f>NR_to_Cash!E$9</f>
        <v>-150226.47815209487</v>
      </c>
      <c r="O1958" s="175">
        <f>NR_to_Cash!F$9</f>
        <v>-172910.78815747867</v>
      </c>
      <c r="Q1958" s="1">
        <v>1951</v>
      </c>
      <c r="R1958" s="176">
        <v>-7097.6675945306197</v>
      </c>
      <c r="S1958" s="176">
        <v>216164.86552701541</v>
      </c>
      <c r="T1958" s="176">
        <v>167839.17356368923</v>
      </c>
      <c r="U1958" s="176">
        <v>65702.687938015675</v>
      </c>
      <c r="V1958" s="2"/>
      <c r="W1958" s="176">
        <v>11616.365892433678</v>
      </c>
      <c r="X1958" s="176">
        <v>-38302.374106484931</v>
      </c>
      <c r="Y1958" s="176">
        <v>-21916.899227597751</v>
      </c>
      <c r="Z1958" s="176">
        <v>-24578.760436667595</v>
      </c>
      <c r="AA1958" s="2"/>
      <c r="AB1958" s="175">
        <v>-54723.468549817509</v>
      </c>
      <c r="AC1958" s="175">
        <v>-177401.26576231886</v>
      </c>
      <c r="AD1958" s="175">
        <v>-150226.47815209487</v>
      </c>
      <c r="AE1958" s="175">
        <v>-172910.78815747867</v>
      </c>
    </row>
    <row r="1959" spans="1:31">
      <c r="A1959" s="1">
        <v>1952</v>
      </c>
      <c r="B1959" s="176">
        <f>'T Revenue'!B1956-'Year 0'!G$8+'Year 0'!G$122</f>
        <v>7887.2320256396197</v>
      </c>
      <c r="C1959" s="176">
        <f>'T Revenue'!C1956-'Revenue Requirement'!C$4+'Revenue Requirement'!C$33</f>
        <v>235644.24430806236</v>
      </c>
      <c r="D1959" s="176">
        <f>'T Revenue'!D1956-'Revenue Requirement'!D$4+'Revenue Requirement'!D$33</f>
        <v>154152.54353906168</v>
      </c>
      <c r="E1959" s="176">
        <f>'T Revenue'!E1956-'Revenue Requirement'!E$4+'Revenue Requirement'!E$33</f>
        <v>118794.09702756302</v>
      </c>
      <c r="G1959" s="179" t="e">
        <f ca="1"/>
        <v>#NAME?</v>
      </c>
      <c r="H1959" s="179" t="e">
        <f ca="1"/>
        <v>#NAME?</v>
      </c>
      <c r="I1959" s="179" t="e">
        <f ca="1"/>
        <v>#NAME?</v>
      </c>
      <c r="J1959" s="179" t="e">
        <f ca="1"/>
        <v>#NAME?</v>
      </c>
      <c r="L1959" s="175">
        <f>NR_to_Cash!C$9</f>
        <v>-54723.468549817509</v>
      </c>
      <c r="M1959" s="175">
        <f>NR_to_Cash!D$9</f>
        <v>-177401.26576231886</v>
      </c>
      <c r="N1959" s="175">
        <f>NR_to_Cash!E$9</f>
        <v>-150226.47815209487</v>
      </c>
      <c r="O1959" s="175">
        <f>NR_to_Cash!F$9</f>
        <v>-172910.78815747867</v>
      </c>
      <c r="Q1959" s="1">
        <v>1952</v>
      </c>
      <c r="R1959" s="176">
        <v>7887.2320256396197</v>
      </c>
      <c r="S1959" s="176">
        <v>235644.24430806236</v>
      </c>
      <c r="T1959" s="176">
        <v>154152.54353906168</v>
      </c>
      <c r="U1959" s="176">
        <v>118794.09702756302</v>
      </c>
      <c r="V1959" s="2"/>
      <c r="W1959" s="176">
        <v>-15035.153214183636</v>
      </c>
      <c r="X1959" s="176">
        <v>-10325.066601535073</v>
      </c>
      <c r="Y1959" s="176">
        <v>32536.035558572272</v>
      </c>
      <c r="Z1959" s="176">
        <v>2644.3922210314777</v>
      </c>
      <c r="AA1959" s="2"/>
      <c r="AB1959" s="175">
        <v>-54723.468549817509</v>
      </c>
      <c r="AC1959" s="175">
        <v>-177401.26576231886</v>
      </c>
      <c r="AD1959" s="175">
        <v>-150226.47815209487</v>
      </c>
      <c r="AE1959" s="175">
        <v>-172910.78815747867</v>
      </c>
    </row>
    <row r="1960" spans="1:31">
      <c r="A1960" s="1">
        <v>1953</v>
      </c>
      <c r="B1960" s="176">
        <f>'T Revenue'!B1957-'Year 0'!G$8+'Year 0'!G$122</f>
        <v>-11426.185843571555</v>
      </c>
      <c r="C1960" s="176">
        <f>'T Revenue'!C1957-'Revenue Requirement'!C$4+'Revenue Requirement'!C$33</f>
        <v>233189.91863566125</v>
      </c>
      <c r="D1960" s="176">
        <f>'T Revenue'!D1957-'Revenue Requirement'!D$4+'Revenue Requirement'!D$33</f>
        <v>102379.03893115232</v>
      </c>
      <c r="E1960" s="176">
        <f>'T Revenue'!E1957-'Revenue Requirement'!E$4+'Revenue Requirement'!E$33</f>
        <v>121077.55832134886</v>
      </c>
      <c r="G1960" s="179" t="e">
        <f ca="1"/>
        <v>#NAME?</v>
      </c>
      <c r="H1960" s="179" t="e">
        <f ca="1"/>
        <v>#NAME?</v>
      </c>
      <c r="I1960" s="179" t="e">
        <f ca="1"/>
        <v>#NAME?</v>
      </c>
      <c r="J1960" s="179" t="e">
        <f ca="1"/>
        <v>#NAME?</v>
      </c>
      <c r="L1960" s="175">
        <f>NR_to_Cash!C$9</f>
        <v>-54723.468549817509</v>
      </c>
      <c r="M1960" s="175">
        <f>NR_to_Cash!D$9</f>
        <v>-177401.26576231886</v>
      </c>
      <c r="N1960" s="175">
        <f>NR_to_Cash!E$9</f>
        <v>-150226.47815209487</v>
      </c>
      <c r="O1960" s="175">
        <f>NR_to_Cash!F$9</f>
        <v>-172910.78815747867</v>
      </c>
      <c r="Q1960" s="1">
        <v>1953</v>
      </c>
      <c r="R1960" s="176">
        <v>-11426.185843571555</v>
      </c>
      <c r="S1960" s="176">
        <v>233189.91863566125</v>
      </c>
      <c r="T1960" s="176">
        <v>102379.03893115232</v>
      </c>
      <c r="U1960" s="176">
        <v>121077.55832134886</v>
      </c>
      <c r="V1960" s="2"/>
      <c r="W1960" s="176">
        <v>5001.7186856837943</v>
      </c>
      <c r="X1960" s="176">
        <v>-45756.036453896901</v>
      </c>
      <c r="Y1960" s="176">
        <v>8175.5289964426775</v>
      </c>
      <c r="Z1960" s="176">
        <v>1356.0102373627014</v>
      </c>
      <c r="AA1960" s="2"/>
      <c r="AB1960" s="175">
        <v>-54723.468549817509</v>
      </c>
      <c r="AC1960" s="175">
        <v>-177401.26576231886</v>
      </c>
      <c r="AD1960" s="175">
        <v>-150226.47815209487</v>
      </c>
      <c r="AE1960" s="175">
        <v>-172910.78815747867</v>
      </c>
    </row>
    <row r="1961" spans="1:31">
      <c r="A1961" s="1">
        <v>1954</v>
      </c>
      <c r="B1961" s="176">
        <f>'T Revenue'!B1958-'Year 0'!G$8+'Year 0'!G$122</f>
        <v>20334.007760752691</v>
      </c>
      <c r="C1961" s="176">
        <f>'T Revenue'!C1958-'Revenue Requirement'!C$4+'Revenue Requirement'!C$33</f>
        <v>241148.70960364584</v>
      </c>
      <c r="D1961" s="176">
        <f>'T Revenue'!D1958-'Revenue Requirement'!D$4+'Revenue Requirement'!D$33</f>
        <v>157870.40154320467</v>
      </c>
      <c r="E1961" s="176">
        <f>'T Revenue'!E1958-'Revenue Requirement'!E$4+'Revenue Requirement'!E$33</f>
        <v>187431.43147308123</v>
      </c>
      <c r="G1961" s="179" t="e">
        <f ca="1"/>
        <v>#NAME?</v>
      </c>
      <c r="H1961" s="179" t="e">
        <f ca="1"/>
        <v>#NAME?</v>
      </c>
      <c r="I1961" s="179" t="e">
        <f ca="1"/>
        <v>#NAME?</v>
      </c>
      <c r="J1961" s="179" t="e">
        <f ca="1"/>
        <v>#NAME?</v>
      </c>
      <c r="L1961" s="175">
        <f>NR_to_Cash!C$9</f>
        <v>-54723.468549817509</v>
      </c>
      <c r="M1961" s="175">
        <f>NR_to_Cash!D$9</f>
        <v>-177401.26576231886</v>
      </c>
      <c r="N1961" s="175">
        <f>NR_to_Cash!E$9</f>
        <v>-150226.47815209487</v>
      </c>
      <c r="O1961" s="175">
        <f>NR_to_Cash!F$9</f>
        <v>-172910.78815747867</v>
      </c>
      <c r="Q1961" s="1">
        <v>1954</v>
      </c>
      <c r="R1961" s="176">
        <v>20334.007760752691</v>
      </c>
      <c r="S1961" s="176">
        <v>241148.70960364584</v>
      </c>
      <c r="T1961" s="176">
        <v>157870.40154320467</v>
      </c>
      <c r="U1961" s="176">
        <v>187431.43147308123</v>
      </c>
      <c r="V1961" s="2"/>
      <c r="W1961" s="176">
        <v>-35582.433931938373</v>
      </c>
      <c r="X1961" s="176">
        <v>-601.52880395832472</v>
      </c>
      <c r="Y1961" s="176">
        <v>-21747.162122747395</v>
      </c>
      <c r="Z1961" s="176">
        <v>3755.813844011398</v>
      </c>
      <c r="AA1961" s="2"/>
      <c r="AB1961" s="175">
        <v>-54723.468549817509</v>
      </c>
      <c r="AC1961" s="175">
        <v>-177401.26576231886</v>
      </c>
      <c r="AD1961" s="175">
        <v>-150226.47815209487</v>
      </c>
      <c r="AE1961" s="175">
        <v>-172910.78815747867</v>
      </c>
    </row>
    <row r="1962" spans="1:31">
      <c r="A1962" s="1">
        <v>1955</v>
      </c>
      <c r="B1962" s="176">
        <f>'T Revenue'!B1959-'Year 0'!G$8+'Year 0'!G$122</f>
        <v>-6594.5928870395292</v>
      </c>
      <c r="C1962" s="176">
        <f>'T Revenue'!C1959-'Revenue Requirement'!C$4+'Revenue Requirement'!C$33</f>
        <v>228804.18267546245</v>
      </c>
      <c r="D1962" s="176">
        <f>'T Revenue'!D1959-'Revenue Requirement'!D$4+'Revenue Requirement'!D$33</f>
        <v>222725.41588112921</v>
      </c>
      <c r="E1962" s="176">
        <f>'T Revenue'!E1959-'Revenue Requirement'!E$4+'Revenue Requirement'!E$33</f>
        <v>158866.83005560096</v>
      </c>
      <c r="G1962" s="179" t="e">
        <f ca="1"/>
        <v>#NAME?</v>
      </c>
      <c r="H1962" s="179" t="e">
        <f ca="1"/>
        <v>#NAME?</v>
      </c>
      <c r="I1962" s="179" t="e">
        <f ca="1"/>
        <v>#NAME?</v>
      </c>
      <c r="J1962" s="179" t="e">
        <f ca="1"/>
        <v>#NAME?</v>
      </c>
      <c r="L1962" s="175">
        <f>NR_to_Cash!C$9</f>
        <v>-54723.468549817509</v>
      </c>
      <c r="M1962" s="175">
        <f>NR_to_Cash!D$9</f>
        <v>-177401.26576231886</v>
      </c>
      <c r="N1962" s="175">
        <f>NR_to_Cash!E$9</f>
        <v>-150226.47815209487</v>
      </c>
      <c r="O1962" s="175">
        <f>NR_to_Cash!F$9</f>
        <v>-172910.78815747867</v>
      </c>
      <c r="Q1962" s="1">
        <v>1955</v>
      </c>
      <c r="R1962" s="176">
        <v>-6594.5928870395292</v>
      </c>
      <c r="S1962" s="176">
        <v>228804.18267546245</v>
      </c>
      <c r="T1962" s="176">
        <v>222725.41588112921</v>
      </c>
      <c r="U1962" s="176">
        <v>158866.83005560096</v>
      </c>
      <c r="V1962" s="2"/>
      <c r="W1962" s="176">
        <v>18080.340432215482</v>
      </c>
      <c r="X1962" s="176">
        <v>-26590.061011143727</v>
      </c>
      <c r="Y1962" s="176">
        <v>-31225.15325959865</v>
      </c>
      <c r="Z1962" s="176">
        <v>-8480.8248140790965</v>
      </c>
      <c r="AA1962" s="2"/>
      <c r="AB1962" s="175">
        <v>-54723.468549817509</v>
      </c>
      <c r="AC1962" s="175">
        <v>-177401.26576231886</v>
      </c>
      <c r="AD1962" s="175">
        <v>-150226.47815209487</v>
      </c>
      <c r="AE1962" s="175">
        <v>-172910.78815747867</v>
      </c>
    </row>
    <row r="1963" spans="1:31">
      <c r="A1963" s="1">
        <v>1956</v>
      </c>
      <c r="B1963" s="176">
        <f>'T Revenue'!B1960-'Year 0'!G$8+'Year 0'!G$122</f>
        <v>-1692.6654823494609</v>
      </c>
      <c r="C1963" s="176">
        <f>'T Revenue'!C1960-'Revenue Requirement'!C$4+'Revenue Requirement'!C$33</f>
        <v>250993.22396826581</v>
      </c>
      <c r="D1963" s="176">
        <f>'T Revenue'!D1960-'Revenue Requirement'!D$4+'Revenue Requirement'!D$33</f>
        <v>175723.66634124797</v>
      </c>
      <c r="E1963" s="176">
        <f>'T Revenue'!E1960-'Revenue Requirement'!E$4+'Revenue Requirement'!E$33</f>
        <v>160145.25037189061</v>
      </c>
      <c r="G1963" s="179" t="e">
        <f ca="1"/>
        <v>#NAME?</v>
      </c>
      <c r="H1963" s="179" t="e">
        <f ca="1"/>
        <v>#NAME?</v>
      </c>
      <c r="I1963" s="179" t="e">
        <f ca="1"/>
        <v>#NAME?</v>
      </c>
      <c r="J1963" s="179" t="e">
        <f ca="1"/>
        <v>#NAME?</v>
      </c>
      <c r="L1963" s="175">
        <f>NR_to_Cash!C$9</f>
        <v>-54723.468549817509</v>
      </c>
      <c r="M1963" s="175">
        <f>NR_to_Cash!D$9</f>
        <v>-177401.26576231886</v>
      </c>
      <c r="N1963" s="175">
        <f>NR_to_Cash!E$9</f>
        <v>-150226.47815209487</v>
      </c>
      <c r="O1963" s="175">
        <f>NR_to_Cash!F$9</f>
        <v>-172910.78815747867</v>
      </c>
      <c r="Q1963" s="1">
        <v>1956</v>
      </c>
      <c r="R1963" s="176">
        <v>-1692.6654823494609</v>
      </c>
      <c r="S1963" s="176">
        <v>250993.22396826581</v>
      </c>
      <c r="T1963" s="176">
        <v>175723.66634124797</v>
      </c>
      <c r="U1963" s="176">
        <v>160145.25037189061</v>
      </c>
      <c r="V1963" s="2"/>
      <c r="W1963" s="176">
        <v>-6463.4466310632415</v>
      </c>
      <c r="X1963" s="176">
        <v>-17719.465454393765</v>
      </c>
      <c r="Y1963" s="176">
        <v>8258.0445727535989</v>
      </c>
      <c r="Z1963" s="176">
        <v>29729.094917889452</v>
      </c>
      <c r="AA1963" s="2"/>
      <c r="AB1963" s="175">
        <v>-54723.468549817509</v>
      </c>
      <c r="AC1963" s="175">
        <v>-177401.26576231886</v>
      </c>
      <c r="AD1963" s="175">
        <v>-150226.47815209487</v>
      </c>
      <c r="AE1963" s="175">
        <v>-172910.78815747867</v>
      </c>
    </row>
    <row r="1964" spans="1:31">
      <c r="A1964" s="1">
        <v>1957</v>
      </c>
      <c r="B1964" s="176">
        <f>'T Revenue'!B1961-'Year 0'!G$8+'Year 0'!G$122</f>
        <v>12420.725024832878</v>
      </c>
      <c r="C1964" s="176">
        <f>'T Revenue'!C1961-'Revenue Requirement'!C$4+'Revenue Requirement'!C$33</f>
        <v>254484.06496057543</v>
      </c>
      <c r="D1964" s="176">
        <f>'T Revenue'!D1961-'Revenue Requirement'!D$4+'Revenue Requirement'!D$33</f>
        <v>163509.24002598505</v>
      </c>
      <c r="E1964" s="176">
        <f>'T Revenue'!E1961-'Revenue Requirement'!E$4+'Revenue Requirement'!E$33</f>
        <v>135825.50365567417</v>
      </c>
      <c r="G1964" s="179" t="e">
        <f ca="1"/>
        <v>#NAME?</v>
      </c>
      <c r="H1964" s="179" t="e">
        <f ca="1"/>
        <v>#NAME?</v>
      </c>
      <c r="I1964" s="179" t="e">
        <f ca="1"/>
        <v>#NAME?</v>
      </c>
      <c r="J1964" s="179" t="e">
        <f ca="1"/>
        <v>#NAME?</v>
      </c>
      <c r="L1964" s="175">
        <f>NR_to_Cash!C$9</f>
        <v>-54723.468549817509</v>
      </c>
      <c r="M1964" s="175">
        <f>NR_to_Cash!D$9</f>
        <v>-177401.26576231886</v>
      </c>
      <c r="N1964" s="175">
        <f>NR_to_Cash!E$9</f>
        <v>-150226.47815209487</v>
      </c>
      <c r="O1964" s="175">
        <f>NR_to_Cash!F$9</f>
        <v>-172910.78815747867</v>
      </c>
      <c r="Q1964" s="1">
        <v>1957</v>
      </c>
      <c r="R1964" s="176">
        <v>12420.725024832878</v>
      </c>
      <c r="S1964" s="176">
        <v>254484.06496057543</v>
      </c>
      <c r="T1964" s="176">
        <v>163509.24002598505</v>
      </c>
      <c r="U1964" s="176">
        <v>135825.50365567417</v>
      </c>
      <c r="V1964" s="2"/>
      <c r="W1964" s="176">
        <v>3425.7577694747597</v>
      </c>
      <c r="X1964" s="176">
        <v>-48340.094856524142</v>
      </c>
      <c r="Y1964" s="176">
        <v>-10810.098135474138</v>
      </c>
      <c r="Z1964" s="176">
        <v>-1892.9082418349572</v>
      </c>
      <c r="AA1964" s="2"/>
      <c r="AB1964" s="175">
        <v>-54723.468549817509</v>
      </c>
      <c r="AC1964" s="175">
        <v>-177401.26576231886</v>
      </c>
      <c r="AD1964" s="175">
        <v>-150226.47815209487</v>
      </c>
      <c r="AE1964" s="175">
        <v>-172910.78815747867</v>
      </c>
    </row>
    <row r="1965" spans="1:31">
      <c r="A1965" s="1">
        <v>1958</v>
      </c>
      <c r="B1965" s="176">
        <f>'T Revenue'!B1962-'Year 0'!G$8+'Year 0'!G$122</f>
        <v>-1131.2976029375568</v>
      </c>
      <c r="C1965" s="176">
        <f>'T Revenue'!C1962-'Revenue Requirement'!C$4+'Revenue Requirement'!C$33</f>
        <v>247256.54994225991</v>
      </c>
      <c r="D1965" s="176">
        <f>'T Revenue'!D1962-'Revenue Requirement'!D$4+'Revenue Requirement'!D$33</f>
        <v>124481.60763315996</v>
      </c>
      <c r="E1965" s="176">
        <f>'T Revenue'!E1962-'Revenue Requirement'!E$4+'Revenue Requirement'!E$33</f>
        <v>60235.002990255831</v>
      </c>
      <c r="G1965" s="179" t="e">
        <f ca="1"/>
        <v>#NAME?</v>
      </c>
      <c r="H1965" s="179" t="e">
        <f ca="1"/>
        <v>#NAME?</v>
      </c>
      <c r="I1965" s="179" t="e">
        <f ca="1"/>
        <v>#NAME?</v>
      </c>
      <c r="J1965" s="179" t="e">
        <f ca="1"/>
        <v>#NAME?</v>
      </c>
      <c r="L1965" s="175">
        <f>NR_to_Cash!C$9</f>
        <v>-54723.468549817509</v>
      </c>
      <c r="M1965" s="175">
        <f>NR_to_Cash!D$9</f>
        <v>-177401.26576231886</v>
      </c>
      <c r="N1965" s="175">
        <f>NR_to_Cash!E$9</f>
        <v>-150226.47815209487</v>
      </c>
      <c r="O1965" s="175">
        <f>NR_to_Cash!F$9</f>
        <v>-172910.78815747867</v>
      </c>
      <c r="Q1965" s="1">
        <v>1958</v>
      </c>
      <c r="R1965" s="176">
        <v>-1131.2976029375568</v>
      </c>
      <c r="S1965" s="176">
        <v>247256.54994225991</v>
      </c>
      <c r="T1965" s="176">
        <v>124481.60763315996</v>
      </c>
      <c r="U1965" s="176">
        <v>60235.002990255831</v>
      </c>
      <c r="V1965" s="2"/>
      <c r="W1965" s="176">
        <v>11605.375481479452</v>
      </c>
      <c r="X1965" s="176">
        <v>-37520.619460275397</v>
      </c>
      <c r="Y1965" s="176">
        <v>-62433.44454951887</v>
      </c>
      <c r="Z1965" s="176">
        <v>6028.9277706721332</v>
      </c>
      <c r="AA1965" s="2"/>
      <c r="AB1965" s="175">
        <v>-54723.468549817509</v>
      </c>
      <c r="AC1965" s="175">
        <v>-177401.26576231886</v>
      </c>
      <c r="AD1965" s="175">
        <v>-150226.47815209487</v>
      </c>
      <c r="AE1965" s="175">
        <v>-172910.78815747867</v>
      </c>
    </row>
    <row r="1966" spans="1:31">
      <c r="A1966" s="1">
        <v>1959</v>
      </c>
      <c r="B1966" s="176">
        <f>'T Revenue'!B1963-'Year 0'!G$8+'Year 0'!G$122</f>
        <v>16718.274922249373</v>
      </c>
      <c r="C1966" s="176">
        <f>'T Revenue'!C1963-'Revenue Requirement'!C$4+'Revenue Requirement'!C$33</f>
        <v>281106.41611462389</v>
      </c>
      <c r="D1966" s="176">
        <f>'T Revenue'!D1963-'Revenue Requirement'!D$4+'Revenue Requirement'!D$33</f>
        <v>194697.17989698634</v>
      </c>
      <c r="E1966" s="176">
        <f>'T Revenue'!E1963-'Revenue Requirement'!E$4+'Revenue Requirement'!E$33</f>
        <v>154408.71061792294</v>
      </c>
      <c r="G1966" s="179" t="e">
        <f ca="1"/>
        <v>#NAME?</v>
      </c>
      <c r="H1966" s="179" t="e">
        <f ca="1"/>
        <v>#NAME?</v>
      </c>
      <c r="I1966" s="179" t="e">
        <f ca="1"/>
        <v>#NAME?</v>
      </c>
      <c r="J1966" s="179" t="e">
        <f ca="1"/>
        <v>#NAME?</v>
      </c>
      <c r="L1966" s="175">
        <f>NR_to_Cash!C$9</f>
        <v>-54723.468549817509</v>
      </c>
      <c r="M1966" s="175">
        <f>NR_to_Cash!D$9</f>
        <v>-177401.26576231886</v>
      </c>
      <c r="N1966" s="175">
        <f>NR_to_Cash!E$9</f>
        <v>-150226.47815209487</v>
      </c>
      <c r="O1966" s="175">
        <f>NR_to_Cash!F$9</f>
        <v>-172910.78815747867</v>
      </c>
      <c r="Q1966" s="1">
        <v>1959</v>
      </c>
      <c r="R1966" s="176">
        <v>16718.274922249373</v>
      </c>
      <c r="S1966" s="176">
        <v>281106.41611462389</v>
      </c>
      <c r="T1966" s="176">
        <v>194697.17989698634</v>
      </c>
      <c r="U1966" s="176">
        <v>154408.71061792294</v>
      </c>
      <c r="V1966" s="2"/>
      <c r="W1966" s="176">
        <v>-13000.968751334003</v>
      </c>
      <c r="X1966" s="176">
        <v>-35984.989359689178</v>
      </c>
      <c r="Y1966" s="176">
        <v>-23211.927852977999</v>
      </c>
      <c r="Z1966" s="176">
        <v>-5353.4945137454197</v>
      </c>
      <c r="AA1966" s="2"/>
      <c r="AB1966" s="175">
        <v>-54723.468549817509</v>
      </c>
      <c r="AC1966" s="175">
        <v>-177401.26576231886</v>
      </c>
      <c r="AD1966" s="175">
        <v>-150226.47815209487</v>
      </c>
      <c r="AE1966" s="175">
        <v>-172910.78815747867</v>
      </c>
    </row>
    <row r="1967" spans="1:31">
      <c r="A1967" s="1">
        <v>1960</v>
      </c>
      <c r="B1967" s="176">
        <f>'T Revenue'!B1964-'Year 0'!G$8+'Year 0'!G$122</f>
        <v>-1572.4698652878869</v>
      </c>
      <c r="C1967" s="176">
        <f>'T Revenue'!C1964-'Revenue Requirement'!C$4+'Revenue Requirement'!C$33</f>
        <v>201419.79594940902</v>
      </c>
      <c r="D1967" s="176">
        <f>'T Revenue'!D1964-'Revenue Requirement'!D$4+'Revenue Requirement'!D$33</f>
        <v>123072.30594117544</v>
      </c>
      <c r="E1967" s="176">
        <f>'T Revenue'!E1964-'Revenue Requirement'!E$4+'Revenue Requirement'!E$33</f>
        <v>110343.55431712605</v>
      </c>
      <c r="G1967" s="179" t="e">
        <f ca="1"/>
        <v>#NAME?</v>
      </c>
      <c r="H1967" s="179" t="e">
        <f ca="1"/>
        <v>#NAME?</v>
      </c>
      <c r="I1967" s="179" t="e">
        <f ca="1"/>
        <v>#NAME?</v>
      </c>
      <c r="J1967" s="179" t="e">
        <f ca="1"/>
        <v>#NAME?</v>
      </c>
      <c r="L1967" s="175">
        <f>NR_to_Cash!C$9</f>
        <v>-54723.468549817509</v>
      </c>
      <c r="M1967" s="175">
        <f>NR_to_Cash!D$9</f>
        <v>-177401.26576231886</v>
      </c>
      <c r="N1967" s="175">
        <f>NR_to_Cash!E$9</f>
        <v>-150226.47815209487</v>
      </c>
      <c r="O1967" s="175">
        <f>NR_to_Cash!F$9</f>
        <v>-172910.78815747867</v>
      </c>
      <c r="Q1967" s="1">
        <v>1960</v>
      </c>
      <c r="R1967" s="176">
        <v>-1572.4698652878869</v>
      </c>
      <c r="S1967" s="176">
        <v>201419.79594940902</v>
      </c>
      <c r="T1967" s="176">
        <v>123072.30594117544</v>
      </c>
      <c r="U1967" s="176">
        <v>110343.55431712605</v>
      </c>
      <c r="V1967" s="2"/>
      <c r="W1967" s="176">
        <v>-12611.002442942583</v>
      </c>
      <c r="X1967" s="176">
        <v>-21796.299726608442</v>
      </c>
      <c r="Y1967" s="176">
        <v>-4073.5370536446571</v>
      </c>
      <c r="Z1967" s="176">
        <v>-25820.552205345826</v>
      </c>
      <c r="AA1967" s="2"/>
      <c r="AB1967" s="175">
        <v>-54723.468549817509</v>
      </c>
      <c r="AC1967" s="175">
        <v>-177401.26576231886</v>
      </c>
      <c r="AD1967" s="175">
        <v>-150226.47815209487</v>
      </c>
      <c r="AE1967" s="175">
        <v>-172910.78815747867</v>
      </c>
    </row>
    <row r="1968" spans="1:31">
      <c r="A1968" s="1">
        <v>1961</v>
      </c>
      <c r="B1968" s="176">
        <f>'T Revenue'!B1965-'Year 0'!G$8+'Year 0'!G$122</f>
        <v>3637.9722967965063</v>
      </c>
      <c r="C1968" s="176">
        <f>'T Revenue'!C1965-'Revenue Requirement'!C$4+'Revenue Requirement'!C$33</f>
        <v>223875.48198988265</v>
      </c>
      <c r="D1968" s="176">
        <f>'T Revenue'!D1965-'Revenue Requirement'!D$4+'Revenue Requirement'!D$33</f>
        <v>169426.37512501958</v>
      </c>
      <c r="E1968" s="176">
        <f>'T Revenue'!E1965-'Revenue Requirement'!E$4+'Revenue Requirement'!E$33</f>
        <v>88109.117564682383</v>
      </c>
      <c r="G1968" s="179" t="e">
        <f ca="1"/>
        <v>#NAME?</v>
      </c>
      <c r="H1968" s="179" t="e">
        <f ca="1"/>
        <v>#NAME?</v>
      </c>
      <c r="I1968" s="179" t="e">
        <f ca="1"/>
        <v>#NAME?</v>
      </c>
      <c r="J1968" s="179" t="e">
        <f ca="1"/>
        <v>#NAME?</v>
      </c>
      <c r="L1968" s="175">
        <f>NR_to_Cash!C$9</f>
        <v>-54723.468549817509</v>
      </c>
      <c r="M1968" s="175">
        <f>NR_to_Cash!D$9</f>
        <v>-177401.26576231886</v>
      </c>
      <c r="N1968" s="175">
        <f>NR_to_Cash!E$9</f>
        <v>-150226.47815209487</v>
      </c>
      <c r="O1968" s="175">
        <f>NR_to_Cash!F$9</f>
        <v>-172910.78815747867</v>
      </c>
      <c r="Q1968" s="1">
        <v>1961</v>
      </c>
      <c r="R1968" s="176">
        <v>3637.9722967965063</v>
      </c>
      <c r="S1968" s="176">
        <v>223875.48198988265</v>
      </c>
      <c r="T1968" s="176">
        <v>169426.37512501958</v>
      </c>
      <c r="U1968" s="176">
        <v>88109.117564682383</v>
      </c>
      <c r="V1968" s="2"/>
      <c r="W1968" s="176">
        <v>-24893.758521573152</v>
      </c>
      <c r="X1968" s="176">
        <v>-10927.351160547929</v>
      </c>
      <c r="Y1968" s="176">
        <v>-18889.507787427399</v>
      </c>
      <c r="Z1968" s="176">
        <v>16822.31983089447</v>
      </c>
      <c r="AA1968" s="2"/>
      <c r="AB1968" s="175">
        <v>-54723.468549817509</v>
      </c>
      <c r="AC1968" s="175">
        <v>-177401.26576231886</v>
      </c>
      <c r="AD1968" s="175">
        <v>-150226.47815209487</v>
      </c>
      <c r="AE1968" s="175">
        <v>-172910.78815747867</v>
      </c>
    </row>
    <row r="1969" spans="1:31">
      <c r="A1969" s="1">
        <v>1962</v>
      </c>
      <c r="B1969" s="176">
        <f>'T Revenue'!B1966-'Year 0'!G$8+'Year 0'!G$122</f>
        <v>-20156.169288025238</v>
      </c>
      <c r="C1969" s="176">
        <f>'T Revenue'!C1966-'Revenue Requirement'!C$4+'Revenue Requirement'!C$33</f>
        <v>192443.55240396201</v>
      </c>
      <c r="D1969" s="176">
        <f>'T Revenue'!D1966-'Revenue Requirement'!D$4+'Revenue Requirement'!D$33</f>
        <v>139567.55232617259</v>
      </c>
      <c r="E1969" s="176">
        <f>'T Revenue'!E1966-'Revenue Requirement'!E$4+'Revenue Requirement'!E$33</f>
        <v>106746.65277894959</v>
      </c>
      <c r="G1969" s="179" t="e">
        <f ca="1"/>
        <v>#NAME?</v>
      </c>
      <c r="H1969" s="179" t="e">
        <f ca="1"/>
        <v>#NAME?</v>
      </c>
      <c r="I1969" s="179" t="e">
        <f ca="1"/>
        <v>#NAME?</v>
      </c>
      <c r="J1969" s="179" t="e">
        <f ca="1"/>
        <v>#NAME?</v>
      </c>
      <c r="L1969" s="175">
        <f>NR_to_Cash!C$9</f>
        <v>-54723.468549817509</v>
      </c>
      <c r="M1969" s="175">
        <f>NR_to_Cash!D$9</f>
        <v>-177401.26576231886</v>
      </c>
      <c r="N1969" s="175">
        <f>NR_to_Cash!E$9</f>
        <v>-150226.47815209487</v>
      </c>
      <c r="O1969" s="175">
        <f>NR_to_Cash!F$9</f>
        <v>-172910.78815747867</v>
      </c>
      <c r="Q1969" s="1">
        <v>1962</v>
      </c>
      <c r="R1969" s="176">
        <v>-20156.169288025238</v>
      </c>
      <c r="S1969" s="176">
        <v>192443.55240396201</v>
      </c>
      <c r="T1969" s="176">
        <v>139567.55232617259</v>
      </c>
      <c r="U1969" s="176">
        <v>106746.65277894959</v>
      </c>
      <c r="V1969" s="2"/>
      <c r="W1969" s="176">
        <v>-2506.2018829972949</v>
      </c>
      <c r="X1969" s="176">
        <v>-32282.554673619103</v>
      </c>
      <c r="Y1969" s="176">
        <v>39763.349569304148</v>
      </c>
      <c r="Z1969" s="176">
        <v>-8405.857203225838</v>
      </c>
      <c r="AA1969" s="2"/>
      <c r="AB1969" s="175">
        <v>-54723.468549817509</v>
      </c>
      <c r="AC1969" s="175">
        <v>-177401.26576231886</v>
      </c>
      <c r="AD1969" s="175">
        <v>-150226.47815209487</v>
      </c>
      <c r="AE1969" s="175">
        <v>-172910.78815747867</v>
      </c>
    </row>
    <row r="1970" spans="1:31">
      <c r="A1970" s="1">
        <v>1963</v>
      </c>
      <c r="B1970" s="176">
        <f>'T Revenue'!B1967-'Year 0'!G$8+'Year 0'!G$122</f>
        <v>-12715.233393462608</v>
      </c>
      <c r="C1970" s="176">
        <f>'T Revenue'!C1967-'Revenue Requirement'!C$4+'Revenue Requirement'!C$33</f>
        <v>270087.77895994531</v>
      </c>
      <c r="D1970" s="176">
        <f>'T Revenue'!D1967-'Revenue Requirement'!D$4+'Revenue Requirement'!D$33</f>
        <v>165541.67019429035</v>
      </c>
      <c r="E1970" s="176">
        <f>'T Revenue'!E1967-'Revenue Requirement'!E$4+'Revenue Requirement'!E$33</f>
        <v>127478.88905092119</v>
      </c>
      <c r="G1970" s="179" t="e">
        <f ca="1"/>
        <v>#NAME?</v>
      </c>
      <c r="H1970" s="179" t="e">
        <f ca="1"/>
        <v>#NAME?</v>
      </c>
      <c r="I1970" s="179" t="e">
        <f ca="1"/>
        <v>#NAME?</v>
      </c>
      <c r="J1970" s="179" t="e">
        <f ca="1"/>
        <v>#NAME?</v>
      </c>
      <c r="L1970" s="175">
        <f>NR_to_Cash!C$9</f>
        <v>-54723.468549817509</v>
      </c>
      <c r="M1970" s="175">
        <f>NR_to_Cash!D$9</f>
        <v>-177401.26576231886</v>
      </c>
      <c r="N1970" s="175">
        <f>NR_to_Cash!E$9</f>
        <v>-150226.47815209487</v>
      </c>
      <c r="O1970" s="175">
        <f>NR_to_Cash!F$9</f>
        <v>-172910.78815747867</v>
      </c>
      <c r="Q1970" s="1">
        <v>1963</v>
      </c>
      <c r="R1970" s="176">
        <v>-12715.233393462608</v>
      </c>
      <c r="S1970" s="176">
        <v>270087.77895994531</v>
      </c>
      <c r="T1970" s="176">
        <v>165541.67019429035</v>
      </c>
      <c r="U1970" s="176">
        <v>127478.88905092119</v>
      </c>
      <c r="V1970" s="2"/>
      <c r="W1970" s="176">
        <v>-43089.21235909278</v>
      </c>
      <c r="X1970" s="176">
        <v>2891.0570813638624</v>
      </c>
      <c r="Y1970" s="176">
        <v>-27002.098813480465</v>
      </c>
      <c r="Z1970" s="176">
        <v>-27873.007407433586</v>
      </c>
      <c r="AA1970" s="2"/>
      <c r="AB1970" s="175">
        <v>-54723.468549817509</v>
      </c>
      <c r="AC1970" s="175">
        <v>-177401.26576231886</v>
      </c>
      <c r="AD1970" s="175">
        <v>-150226.47815209487</v>
      </c>
      <c r="AE1970" s="175">
        <v>-172910.78815747867</v>
      </c>
    </row>
    <row r="1971" spans="1:31">
      <c r="A1971" s="1">
        <v>1964</v>
      </c>
      <c r="B1971" s="176">
        <f>'T Revenue'!B1968-'Year 0'!G$8+'Year 0'!G$122</f>
        <v>3686.0754844576586</v>
      </c>
      <c r="C1971" s="176">
        <f>'T Revenue'!C1968-'Revenue Requirement'!C$4+'Revenue Requirement'!C$33</f>
        <v>228851.8232547238</v>
      </c>
      <c r="D1971" s="176">
        <f>'T Revenue'!D1968-'Revenue Requirement'!D$4+'Revenue Requirement'!D$33</f>
        <v>166904.93087717844</v>
      </c>
      <c r="E1971" s="176">
        <f>'T Revenue'!E1968-'Revenue Requirement'!E$4+'Revenue Requirement'!E$33</f>
        <v>133900.82784888381</v>
      </c>
      <c r="G1971" s="179" t="e">
        <f ca="1"/>
        <v>#NAME?</v>
      </c>
      <c r="H1971" s="179" t="e">
        <f ca="1"/>
        <v>#NAME?</v>
      </c>
      <c r="I1971" s="179" t="e">
        <f ca="1"/>
        <v>#NAME?</v>
      </c>
      <c r="J1971" s="179" t="e">
        <f ca="1"/>
        <v>#NAME?</v>
      </c>
      <c r="L1971" s="175">
        <f>NR_to_Cash!C$9</f>
        <v>-54723.468549817509</v>
      </c>
      <c r="M1971" s="175">
        <f>NR_to_Cash!D$9</f>
        <v>-177401.26576231886</v>
      </c>
      <c r="N1971" s="175">
        <f>NR_to_Cash!E$9</f>
        <v>-150226.47815209487</v>
      </c>
      <c r="O1971" s="175">
        <f>NR_to_Cash!F$9</f>
        <v>-172910.78815747867</v>
      </c>
      <c r="Q1971" s="1">
        <v>1964</v>
      </c>
      <c r="R1971" s="176">
        <v>3686.0754844576586</v>
      </c>
      <c r="S1971" s="176">
        <v>228851.8232547238</v>
      </c>
      <c r="T1971" s="176">
        <v>166904.93087717844</v>
      </c>
      <c r="U1971" s="176">
        <v>133900.82784888381</v>
      </c>
      <c r="V1971" s="2"/>
      <c r="W1971" s="176">
        <v>-34314.305315845646</v>
      </c>
      <c r="X1971" s="176">
        <v>-24464.511830250267</v>
      </c>
      <c r="Y1971" s="176">
        <v>12739.768119590357</v>
      </c>
      <c r="Z1971" s="176">
        <v>-26566.521792711457</v>
      </c>
      <c r="AA1971" s="2"/>
      <c r="AB1971" s="175">
        <v>-54723.468549817509</v>
      </c>
      <c r="AC1971" s="175">
        <v>-177401.26576231886</v>
      </c>
      <c r="AD1971" s="175">
        <v>-150226.47815209487</v>
      </c>
      <c r="AE1971" s="175">
        <v>-172910.78815747867</v>
      </c>
    </row>
    <row r="1972" spans="1:31">
      <c r="A1972" s="1">
        <v>1965</v>
      </c>
      <c r="B1972" s="176">
        <f>'T Revenue'!B1969-'Year 0'!G$8+'Year 0'!G$122</f>
        <v>14694.342072750675</v>
      </c>
      <c r="C1972" s="176">
        <f>'T Revenue'!C1969-'Revenue Requirement'!C$4+'Revenue Requirement'!C$33</f>
        <v>289900.66877672984</v>
      </c>
      <c r="D1972" s="176">
        <f>'T Revenue'!D1969-'Revenue Requirement'!D$4+'Revenue Requirement'!D$33</f>
        <v>204349.80083162547</v>
      </c>
      <c r="E1972" s="176">
        <f>'T Revenue'!E1969-'Revenue Requirement'!E$4+'Revenue Requirement'!E$33</f>
        <v>158393.55884328857</v>
      </c>
      <c r="G1972" s="179" t="e">
        <f ca="1"/>
        <v>#NAME?</v>
      </c>
      <c r="H1972" s="179" t="e">
        <f ca="1"/>
        <v>#NAME?</v>
      </c>
      <c r="I1972" s="179" t="e">
        <f ca="1"/>
        <v>#NAME?</v>
      </c>
      <c r="J1972" s="179" t="e">
        <f ca="1"/>
        <v>#NAME?</v>
      </c>
      <c r="L1972" s="175">
        <f>NR_to_Cash!C$9</f>
        <v>-54723.468549817509</v>
      </c>
      <c r="M1972" s="175">
        <f>NR_to_Cash!D$9</f>
        <v>-177401.26576231886</v>
      </c>
      <c r="N1972" s="175">
        <f>NR_to_Cash!E$9</f>
        <v>-150226.47815209487</v>
      </c>
      <c r="O1972" s="175">
        <f>NR_to_Cash!F$9</f>
        <v>-172910.78815747867</v>
      </c>
      <c r="Q1972" s="1">
        <v>1965</v>
      </c>
      <c r="R1972" s="176">
        <v>14694.342072750675</v>
      </c>
      <c r="S1972" s="176">
        <v>289900.66877672984</v>
      </c>
      <c r="T1972" s="176">
        <v>204349.80083162547</v>
      </c>
      <c r="U1972" s="176">
        <v>158393.55884328857</v>
      </c>
      <c r="V1972" s="2"/>
      <c r="W1972" s="176">
        <v>-6423.8877200112911</v>
      </c>
      <c r="X1972" s="176">
        <v>-10460.162079300731</v>
      </c>
      <c r="Y1972" s="176">
        <v>-5513.530641191639</v>
      </c>
      <c r="Z1972" s="176">
        <v>-23172.670069472864</v>
      </c>
      <c r="AA1972" s="2"/>
      <c r="AB1972" s="175">
        <v>-54723.468549817509</v>
      </c>
      <c r="AC1972" s="175">
        <v>-177401.26576231886</v>
      </c>
      <c r="AD1972" s="175">
        <v>-150226.47815209487</v>
      </c>
      <c r="AE1972" s="175">
        <v>-172910.78815747867</v>
      </c>
    </row>
    <row r="1973" spans="1:31">
      <c r="A1973" s="1">
        <v>1966</v>
      </c>
      <c r="B1973" s="176">
        <f>'T Revenue'!B1970-'Year 0'!G$8+'Year 0'!G$122</f>
        <v>-3741.5962048715446</v>
      </c>
      <c r="C1973" s="176">
        <f>'T Revenue'!C1970-'Revenue Requirement'!C$4+'Revenue Requirement'!C$33</f>
        <v>214412.66894133296</v>
      </c>
      <c r="D1973" s="176">
        <f>'T Revenue'!D1970-'Revenue Requirement'!D$4+'Revenue Requirement'!D$33</f>
        <v>122948.46375185181</v>
      </c>
      <c r="E1973" s="176">
        <f>'T Revenue'!E1970-'Revenue Requirement'!E$4+'Revenue Requirement'!E$33</f>
        <v>127162.44780323189</v>
      </c>
      <c r="G1973" s="179" t="e">
        <f ca="1"/>
        <v>#NAME?</v>
      </c>
      <c r="H1973" s="179" t="e">
        <f ca="1"/>
        <v>#NAME?</v>
      </c>
      <c r="I1973" s="179" t="e">
        <f ca="1"/>
        <v>#NAME?</v>
      </c>
      <c r="J1973" s="179" t="e">
        <f ca="1"/>
        <v>#NAME?</v>
      </c>
      <c r="L1973" s="175">
        <f>NR_to_Cash!C$9</f>
        <v>-54723.468549817509</v>
      </c>
      <c r="M1973" s="175">
        <f>NR_to_Cash!D$9</f>
        <v>-177401.26576231886</v>
      </c>
      <c r="N1973" s="175">
        <f>NR_to_Cash!E$9</f>
        <v>-150226.47815209487</v>
      </c>
      <c r="O1973" s="175">
        <f>NR_to_Cash!F$9</f>
        <v>-172910.78815747867</v>
      </c>
      <c r="Q1973" s="1">
        <v>1966</v>
      </c>
      <c r="R1973" s="176">
        <v>-3741.5962048715446</v>
      </c>
      <c r="S1973" s="176">
        <v>214412.66894133296</v>
      </c>
      <c r="T1973" s="176">
        <v>122948.46375185181</v>
      </c>
      <c r="U1973" s="176">
        <v>127162.44780323189</v>
      </c>
      <c r="V1973" s="2"/>
      <c r="W1973" s="176">
        <v>7443.0913939430611</v>
      </c>
      <c r="X1973" s="176">
        <v>-19724.590326558799</v>
      </c>
      <c r="Y1973" s="176">
        <v>-39341.386360405246</v>
      </c>
      <c r="Z1973" s="176">
        <v>-42512.977488168515</v>
      </c>
      <c r="AA1973" s="2"/>
      <c r="AB1973" s="175">
        <v>-54723.468549817509</v>
      </c>
      <c r="AC1973" s="175">
        <v>-177401.26576231886</v>
      </c>
      <c r="AD1973" s="175">
        <v>-150226.47815209487</v>
      </c>
      <c r="AE1973" s="175">
        <v>-172910.78815747867</v>
      </c>
    </row>
    <row r="1974" spans="1:31">
      <c r="A1974" s="1">
        <v>1967</v>
      </c>
      <c r="B1974" s="176">
        <f>'T Revenue'!B1971-'Year 0'!G$8+'Year 0'!G$122</f>
        <v>2811.5960946660489</v>
      </c>
      <c r="C1974" s="176">
        <f>'T Revenue'!C1971-'Revenue Requirement'!C$4+'Revenue Requirement'!C$33</f>
        <v>247064.63286919892</v>
      </c>
      <c r="D1974" s="176">
        <f>'T Revenue'!D1971-'Revenue Requirement'!D$4+'Revenue Requirement'!D$33</f>
        <v>170043.11616603262</v>
      </c>
      <c r="E1974" s="176">
        <f>'T Revenue'!E1971-'Revenue Requirement'!E$4+'Revenue Requirement'!E$33</f>
        <v>184242.55474702409</v>
      </c>
      <c r="G1974" s="179" t="e">
        <f ca="1"/>
        <v>#NAME?</v>
      </c>
      <c r="H1974" s="179" t="e">
        <f ca="1"/>
        <v>#NAME?</v>
      </c>
      <c r="I1974" s="179" t="e">
        <f ca="1"/>
        <v>#NAME?</v>
      </c>
      <c r="J1974" s="179" t="e">
        <f ca="1"/>
        <v>#NAME?</v>
      </c>
      <c r="L1974" s="175">
        <f>NR_to_Cash!C$9</f>
        <v>-54723.468549817509</v>
      </c>
      <c r="M1974" s="175">
        <f>NR_to_Cash!D$9</f>
        <v>-177401.26576231886</v>
      </c>
      <c r="N1974" s="175">
        <f>NR_to_Cash!E$9</f>
        <v>-150226.47815209487</v>
      </c>
      <c r="O1974" s="175">
        <f>NR_to_Cash!F$9</f>
        <v>-172910.78815747867</v>
      </c>
      <c r="Q1974" s="1">
        <v>1967</v>
      </c>
      <c r="R1974" s="176">
        <v>2811.5960946660489</v>
      </c>
      <c r="S1974" s="176">
        <v>247064.63286919892</v>
      </c>
      <c r="T1974" s="176">
        <v>170043.11616603262</v>
      </c>
      <c r="U1974" s="176">
        <v>184242.55474702409</v>
      </c>
      <c r="V1974" s="2"/>
      <c r="W1974" s="176">
        <v>-65120.455434477655</v>
      </c>
      <c r="X1974" s="176">
        <v>-11499.097817014204</v>
      </c>
      <c r="Y1974" s="176">
        <v>-29260.377216583584</v>
      </c>
      <c r="Z1974" s="176">
        <v>20133.072663539788</v>
      </c>
      <c r="AA1974" s="2"/>
      <c r="AB1974" s="175">
        <v>-54723.468549817509</v>
      </c>
      <c r="AC1974" s="175">
        <v>-177401.26576231886</v>
      </c>
      <c r="AD1974" s="175">
        <v>-150226.47815209487</v>
      </c>
      <c r="AE1974" s="175">
        <v>-172910.78815747867</v>
      </c>
    </row>
    <row r="1975" spans="1:31">
      <c r="A1975" s="1">
        <v>1968</v>
      </c>
      <c r="B1975" s="176">
        <f>'T Revenue'!B1972-'Year 0'!G$8+'Year 0'!G$122</f>
        <v>-9307.6470173685811</v>
      </c>
      <c r="C1975" s="176">
        <f>'T Revenue'!C1972-'Revenue Requirement'!C$4+'Revenue Requirement'!C$33</f>
        <v>207688.48902695882</v>
      </c>
      <c r="D1975" s="176">
        <f>'T Revenue'!D1972-'Revenue Requirement'!D$4+'Revenue Requirement'!D$33</f>
        <v>77488.386670458829</v>
      </c>
      <c r="E1975" s="176">
        <f>'T Revenue'!E1972-'Revenue Requirement'!E$4+'Revenue Requirement'!E$33</f>
        <v>65997.767936565913</v>
      </c>
      <c r="G1975" s="179" t="e">
        <f ca="1"/>
        <v>#NAME?</v>
      </c>
      <c r="H1975" s="179" t="e">
        <f ca="1"/>
        <v>#NAME?</v>
      </c>
      <c r="I1975" s="179" t="e">
        <f ca="1"/>
        <v>#NAME?</v>
      </c>
      <c r="J1975" s="179" t="e">
        <f ca="1"/>
        <v>#NAME?</v>
      </c>
      <c r="L1975" s="175">
        <f>NR_to_Cash!C$9</f>
        <v>-54723.468549817509</v>
      </c>
      <c r="M1975" s="175">
        <f>NR_to_Cash!D$9</f>
        <v>-177401.26576231886</v>
      </c>
      <c r="N1975" s="175">
        <f>NR_to_Cash!E$9</f>
        <v>-150226.47815209487</v>
      </c>
      <c r="O1975" s="175">
        <f>NR_to_Cash!F$9</f>
        <v>-172910.78815747867</v>
      </c>
      <c r="Q1975" s="1">
        <v>1968</v>
      </c>
      <c r="R1975" s="176">
        <v>-9307.6470173685811</v>
      </c>
      <c r="S1975" s="176">
        <v>207688.48902695882</v>
      </c>
      <c r="T1975" s="176">
        <v>77488.386670458829</v>
      </c>
      <c r="U1975" s="176">
        <v>65997.767936565913</v>
      </c>
      <c r="V1975" s="2"/>
      <c r="W1975" s="176">
        <v>-13528.810032359557</v>
      </c>
      <c r="X1975" s="176">
        <v>-7896.4729766717646</v>
      </c>
      <c r="Y1975" s="176">
        <v>194.81984418537468</v>
      </c>
      <c r="Z1975" s="176">
        <v>-6312.4318400933407</v>
      </c>
      <c r="AA1975" s="2"/>
      <c r="AB1975" s="175">
        <v>-54723.468549817509</v>
      </c>
      <c r="AC1975" s="175">
        <v>-177401.26576231886</v>
      </c>
      <c r="AD1975" s="175">
        <v>-150226.47815209487</v>
      </c>
      <c r="AE1975" s="175">
        <v>-172910.78815747867</v>
      </c>
    </row>
    <row r="1976" spans="1:31">
      <c r="A1976" s="1">
        <v>1969</v>
      </c>
      <c r="B1976" s="176">
        <f>'T Revenue'!B1973-'Year 0'!G$8+'Year 0'!G$122</f>
        <v>-7588.0648655300029</v>
      </c>
      <c r="C1976" s="176">
        <f>'T Revenue'!C1973-'Revenue Requirement'!C$4+'Revenue Requirement'!C$33</f>
        <v>218311.43508060416</v>
      </c>
      <c r="D1976" s="176">
        <f>'T Revenue'!D1973-'Revenue Requirement'!D$4+'Revenue Requirement'!D$33</f>
        <v>174995.71398867597</v>
      </c>
      <c r="E1976" s="176">
        <f>'T Revenue'!E1973-'Revenue Requirement'!E$4+'Revenue Requirement'!E$33</f>
        <v>158920.61226967815</v>
      </c>
      <c r="G1976" s="179" t="e">
        <f ca="1"/>
        <v>#NAME?</v>
      </c>
      <c r="H1976" s="179" t="e">
        <f ca="1"/>
        <v>#NAME?</v>
      </c>
      <c r="I1976" s="179" t="e">
        <f ca="1"/>
        <v>#NAME?</v>
      </c>
      <c r="J1976" s="179" t="e">
        <f ca="1"/>
        <v>#NAME?</v>
      </c>
      <c r="L1976" s="175">
        <f>NR_to_Cash!C$9</f>
        <v>-54723.468549817509</v>
      </c>
      <c r="M1976" s="175">
        <f>NR_to_Cash!D$9</f>
        <v>-177401.26576231886</v>
      </c>
      <c r="N1976" s="175">
        <f>NR_to_Cash!E$9</f>
        <v>-150226.47815209487</v>
      </c>
      <c r="O1976" s="175">
        <f>NR_to_Cash!F$9</f>
        <v>-172910.78815747867</v>
      </c>
      <c r="Q1976" s="1">
        <v>1969</v>
      </c>
      <c r="R1976" s="176">
        <v>-7588.0648655300029</v>
      </c>
      <c r="S1976" s="176">
        <v>218311.43508060416</v>
      </c>
      <c r="T1976" s="176">
        <v>174995.71398867597</v>
      </c>
      <c r="U1976" s="176">
        <v>158920.61226967815</v>
      </c>
      <c r="V1976" s="2"/>
      <c r="W1976" s="176">
        <v>-30313.102190581034</v>
      </c>
      <c r="X1976" s="176">
        <v>-35040.037297859555</v>
      </c>
      <c r="Y1976" s="176">
        <v>-12897.651724340394</v>
      </c>
      <c r="Z1976" s="176">
        <v>-41583.264533417299</v>
      </c>
      <c r="AA1976" s="2"/>
      <c r="AB1976" s="175">
        <v>-54723.468549817509</v>
      </c>
      <c r="AC1976" s="175">
        <v>-177401.26576231886</v>
      </c>
      <c r="AD1976" s="175">
        <v>-150226.47815209487</v>
      </c>
      <c r="AE1976" s="175">
        <v>-172910.78815747867</v>
      </c>
    </row>
    <row r="1977" spans="1:31">
      <c r="A1977" s="1">
        <v>1970</v>
      </c>
      <c r="B1977" s="176">
        <f>'T Revenue'!B1974-'Year 0'!G$8+'Year 0'!G$122</f>
        <v>11689.886021707905</v>
      </c>
      <c r="C1977" s="176">
        <f>'T Revenue'!C1974-'Revenue Requirement'!C$4+'Revenue Requirement'!C$33</f>
        <v>241750.08386048116</v>
      </c>
      <c r="D1977" s="176">
        <f>'T Revenue'!D1974-'Revenue Requirement'!D$4+'Revenue Requirement'!D$33</f>
        <v>145960.91904318449</v>
      </c>
      <c r="E1977" s="176">
        <f>'T Revenue'!E1974-'Revenue Requirement'!E$4+'Revenue Requirement'!E$33</f>
        <v>122921.941458988</v>
      </c>
      <c r="G1977" s="179" t="e">
        <f ca="1"/>
        <v>#NAME?</v>
      </c>
      <c r="H1977" s="179" t="e">
        <f ca="1"/>
        <v>#NAME?</v>
      </c>
      <c r="I1977" s="179" t="e">
        <f ca="1"/>
        <v>#NAME?</v>
      </c>
      <c r="J1977" s="179" t="e">
        <f ca="1"/>
        <v>#NAME?</v>
      </c>
      <c r="L1977" s="175">
        <f>NR_to_Cash!C$9</f>
        <v>-54723.468549817509</v>
      </c>
      <c r="M1977" s="175">
        <f>NR_to_Cash!D$9</f>
        <v>-177401.26576231886</v>
      </c>
      <c r="N1977" s="175">
        <f>NR_to_Cash!E$9</f>
        <v>-150226.47815209487</v>
      </c>
      <c r="O1977" s="175">
        <f>NR_to_Cash!F$9</f>
        <v>-172910.78815747867</v>
      </c>
      <c r="Q1977" s="1">
        <v>1970</v>
      </c>
      <c r="R1977" s="176">
        <v>11689.886021707905</v>
      </c>
      <c r="S1977" s="176">
        <v>241750.08386048116</v>
      </c>
      <c r="T1977" s="176">
        <v>145960.91904318449</v>
      </c>
      <c r="U1977" s="176">
        <v>122921.941458988</v>
      </c>
      <c r="V1977" s="2"/>
      <c r="W1977" s="176">
        <v>34609.110899721156</v>
      </c>
      <c r="X1977" s="176">
        <v>-49708.261862625601</v>
      </c>
      <c r="Y1977" s="176">
        <v>-3872.0528168375604</v>
      </c>
      <c r="Z1977" s="176">
        <v>-46112.500161160016</v>
      </c>
      <c r="AA1977" s="2"/>
      <c r="AB1977" s="175">
        <v>-54723.468549817509</v>
      </c>
      <c r="AC1977" s="175">
        <v>-177401.26576231886</v>
      </c>
      <c r="AD1977" s="175">
        <v>-150226.47815209487</v>
      </c>
      <c r="AE1977" s="175">
        <v>-172910.78815747867</v>
      </c>
    </row>
    <row r="1978" spans="1:31">
      <c r="A1978" s="1">
        <v>1971</v>
      </c>
      <c r="B1978" s="176">
        <f>'T Revenue'!B1975-'Year 0'!G$8+'Year 0'!G$122</f>
        <v>-15037.523855463369</v>
      </c>
      <c r="C1978" s="176">
        <f>'T Revenue'!C1975-'Revenue Requirement'!C$4+'Revenue Requirement'!C$33</f>
        <v>221860.53886998282</v>
      </c>
      <c r="D1978" s="176">
        <f>'T Revenue'!D1975-'Revenue Requirement'!D$4+'Revenue Requirement'!D$33</f>
        <v>142978.13084028289</v>
      </c>
      <c r="E1978" s="176">
        <f>'T Revenue'!E1975-'Revenue Requirement'!E$4+'Revenue Requirement'!E$33</f>
        <v>117144.01169877336</v>
      </c>
      <c r="G1978" s="179" t="e">
        <f ca="1"/>
        <v>#NAME?</v>
      </c>
      <c r="H1978" s="179" t="e">
        <f ca="1"/>
        <v>#NAME?</v>
      </c>
      <c r="I1978" s="179" t="e">
        <f ca="1"/>
        <v>#NAME?</v>
      </c>
      <c r="J1978" s="179" t="e">
        <f ca="1"/>
        <v>#NAME?</v>
      </c>
      <c r="L1978" s="175">
        <f>NR_to_Cash!C$9</f>
        <v>-54723.468549817509</v>
      </c>
      <c r="M1978" s="175">
        <f>NR_to_Cash!D$9</f>
        <v>-177401.26576231886</v>
      </c>
      <c r="N1978" s="175">
        <f>NR_to_Cash!E$9</f>
        <v>-150226.47815209487</v>
      </c>
      <c r="O1978" s="175">
        <f>NR_to_Cash!F$9</f>
        <v>-172910.78815747867</v>
      </c>
      <c r="Q1978" s="1">
        <v>1971</v>
      </c>
      <c r="R1978" s="176">
        <v>-15037.523855463369</v>
      </c>
      <c r="S1978" s="176">
        <v>221860.53886998282</v>
      </c>
      <c r="T1978" s="176">
        <v>142978.13084028289</v>
      </c>
      <c r="U1978" s="176">
        <v>117144.01169877336</v>
      </c>
      <c r="V1978" s="2"/>
      <c r="W1978" s="176">
        <v>-24754.962530608755</v>
      </c>
      <c r="X1978" s="176">
        <v>-6627.1767094915267</v>
      </c>
      <c r="Y1978" s="176">
        <v>-3421.7595186189283</v>
      </c>
      <c r="Z1978" s="176">
        <v>2195.2018019512761</v>
      </c>
      <c r="AA1978" s="2"/>
      <c r="AB1978" s="175">
        <v>-54723.468549817509</v>
      </c>
      <c r="AC1978" s="175">
        <v>-177401.26576231886</v>
      </c>
      <c r="AD1978" s="175">
        <v>-150226.47815209487</v>
      </c>
      <c r="AE1978" s="175">
        <v>-172910.78815747867</v>
      </c>
    </row>
    <row r="1979" spans="1:31">
      <c r="A1979" s="1">
        <v>1972</v>
      </c>
      <c r="B1979" s="176">
        <f>'T Revenue'!B1976-'Year 0'!G$8+'Year 0'!G$122</f>
        <v>4385.8800873209257</v>
      </c>
      <c r="C1979" s="176">
        <f>'T Revenue'!C1976-'Revenue Requirement'!C$4+'Revenue Requirement'!C$33</f>
        <v>232435.63905352005</v>
      </c>
      <c r="D1979" s="176">
        <f>'T Revenue'!D1976-'Revenue Requirement'!D$4+'Revenue Requirement'!D$33</f>
        <v>139463.04594660597</v>
      </c>
      <c r="E1979" s="176">
        <f>'T Revenue'!E1976-'Revenue Requirement'!E$4+'Revenue Requirement'!E$33</f>
        <v>89511.370446457295</v>
      </c>
      <c r="G1979" s="179" t="e">
        <f ca="1"/>
        <v>#NAME?</v>
      </c>
      <c r="H1979" s="179" t="e">
        <f ca="1"/>
        <v>#NAME?</v>
      </c>
      <c r="I1979" s="179" t="e">
        <f ca="1"/>
        <v>#NAME?</v>
      </c>
      <c r="J1979" s="179" t="e">
        <f ca="1"/>
        <v>#NAME?</v>
      </c>
      <c r="L1979" s="175">
        <f>NR_to_Cash!C$9</f>
        <v>-54723.468549817509</v>
      </c>
      <c r="M1979" s="175">
        <f>NR_to_Cash!D$9</f>
        <v>-177401.26576231886</v>
      </c>
      <c r="N1979" s="175">
        <f>NR_to_Cash!E$9</f>
        <v>-150226.47815209487</v>
      </c>
      <c r="O1979" s="175">
        <f>NR_to_Cash!F$9</f>
        <v>-172910.78815747867</v>
      </c>
      <c r="Q1979" s="1">
        <v>1972</v>
      </c>
      <c r="R1979" s="176">
        <v>4385.8800873209257</v>
      </c>
      <c r="S1979" s="176">
        <v>232435.63905352005</v>
      </c>
      <c r="T1979" s="176">
        <v>139463.04594660597</v>
      </c>
      <c r="U1979" s="176">
        <v>89511.370446457295</v>
      </c>
      <c r="V1979" s="2"/>
      <c r="W1979" s="176">
        <v>-1480.8797606175067</v>
      </c>
      <c r="X1979" s="176">
        <v>-21967.549519123975</v>
      </c>
      <c r="Y1979" s="176">
        <v>16958.733173574088</v>
      </c>
      <c r="Z1979" s="176">
        <v>1657.7868254089262</v>
      </c>
      <c r="AA1979" s="2"/>
      <c r="AB1979" s="175">
        <v>-54723.468549817509</v>
      </c>
      <c r="AC1979" s="175">
        <v>-177401.26576231886</v>
      </c>
      <c r="AD1979" s="175">
        <v>-150226.47815209487</v>
      </c>
      <c r="AE1979" s="175">
        <v>-172910.78815747867</v>
      </c>
    </row>
    <row r="1980" spans="1:31">
      <c r="A1980" s="1">
        <v>1973</v>
      </c>
      <c r="B1980" s="176">
        <f>'T Revenue'!B1977-'Year 0'!G$8+'Year 0'!G$122</f>
        <v>-11720.28836728516</v>
      </c>
      <c r="C1980" s="176">
        <f>'T Revenue'!C1977-'Revenue Requirement'!C$4+'Revenue Requirement'!C$33</f>
        <v>227909.39328267612</v>
      </c>
      <c r="D1980" s="176">
        <f>'T Revenue'!D1977-'Revenue Requirement'!D$4+'Revenue Requirement'!D$33</f>
        <v>167537.80912095588</v>
      </c>
      <c r="E1980" s="176">
        <f>'T Revenue'!E1977-'Revenue Requirement'!E$4+'Revenue Requirement'!E$33</f>
        <v>47105.715254732175</v>
      </c>
      <c r="G1980" s="179" t="e">
        <f ca="1"/>
        <v>#NAME?</v>
      </c>
      <c r="H1980" s="179" t="e">
        <f ca="1"/>
        <v>#NAME?</v>
      </c>
      <c r="I1980" s="179" t="e">
        <f ca="1"/>
        <v>#NAME?</v>
      </c>
      <c r="J1980" s="179" t="e">
        <f ca="1"/>
        <v>#NAME?</v>
      </c>
      <c r="L1980" s="175">
        <f>NR_to_Cash!C$9</f>
        <v>-54723.468549817509</v>
      </c>
      <c r="M1980" s="175">
        <f>NR_to_Cash!D$9</f>
        <v>-177401.26576231886</v>
      </c>
      <c r="N1980" s="175">
        <f>NR_to_Cash!E$9</f>
        <v>-150226.47815209487</v>
      </c>
      <c r="O1980" s="175">
        <f>NR_to_Cash!F$9</f>
        <v>-172910.78815747867</v>
      </c>
      <c r="Q1980" s="1">
        <v>1973</v>
      </c>
      <c r="R1980" s="176">
        <v>-11720.28836728516</v>
      </c>
      <c r="S1980" s="176">
        <v>227909.39328267612</v>
      </c>
      <c r="T1980" s="176">
        <v>167537.80912095588</v>
      </c>
      <c r="U1980" s="176">
        <v>47105.715254732175</v>
      </c>
      <c r="V1980" s="2"/>
      <c r="W1980" s="176">
        <v>-18499.523879055632</v>
      </c>
      <c r="X1980" s="176">
        <v>-24704.000692969188</v>
      </c>
      <c r="Y1980" s="176">
        <v>-19500.201589809032</v>
      </c>
      <c r="Z1980" s="176">
        <v>1170.4263889072463</v>
      </c>
      <c r="AA1980" s="2"/>
      <c r="AB1980" s="175">
        <v>-54723.468549817509</v>
      </c>
      <c r="AC1980" s="175">
        <v>-177401.26576231886</v>
      </c>
      <c r="AD1980" s="175">
        <v>-150226.47815209487</v>
      </c>
      <c r="AE1980" s="175">
        <v>-172910.78815747867</v>
      </c>
    </row>
    <row r="1981" spans="1:31">
      <c r="A1981" s="1">
        <v>1974</v>
      </c>
      <c r="B1981" s="176">
        <f>'T Revenue'!B1978-'Year 0'!G$8+'Year 0'!G$122</f>
        <v>7511.493933042977</v>
      </c>
      <c r="C1981" s="176">
        <f>'T Revenue'!C1978-'Revenue Requirement'!C$4+'Revenue Requirement'!C$33</f>
        <v>243206.85164198745</v>
      </c>
      <c r="D1981" s="176">
        <f>'T Revenue'!D1978-'Revenue Requirement'!D$4+'Revenue Requirement'!D$33</f>
        <v>162697.83941728366</v>
      </c>
      <c r="E1981" s="176">
        <f>'T Revenue'!E1978-'Revenue Requirement'!E$4+'Revenue Requirement'!E$33</f>
        <v>135863.25369175593</v>
      </c>
      <c r="G1981" s="179" t="e">
        <f ca="1"/>
        <v>#NAME?</v>
      </c>
      <c r="H1981" s="179" t="e">
        <f ca="1"/>
        <v>#NAME?</v>
      </c>
      <c r="I1981" s="179" t="e">
        <f ca="1"/>
        <v>#NAME?</v>
      </c>
      <c r="J1981" s="179" t="e">
        <f ca="1"/>
        <v>#NAME?</v>
      </c>
      <c r="L1981" s="175">
        <f>NR_to_Cash!C$9</f>
        <v>-54723.468549817509</v>
      </c>
      <c r="M1981" s="175">
        <f>NR_to_Cash!D$9</f>
        <v>-177401.26576231886</v>
      </c>
      <c r="N1981" s="175">
        <f>NR_to_Cash!E$9</f>
        <v>-150226.47815209487</v>
      </c>
      <c r="O1981" s="175">
        <f>NR_to_Cash!F$9</f>
        <v>-172910.78815747867</v>
      </c>
      <c r="Q1981" s="1">
        <v>1974</v>
      </c>
      <c r="R1981" s="176">
        <v>7511.493933042977</v>
      </c>
      <c r="S1981" s="176">
        <v>243206.85164198745</v>
      </c>
      <c r="T1981" s="176">
        <v>162697.83941728366</v>
      </c>
      <c r="U1981" s="176">
        <v>135863.25369175593</v>
      </c>
      <c r="V1981" s="2"/>
      <c r="W1981" s="176">
        <v>-12544.066166559234</v>
      </c>
      <c r="X1981" s="176">
        <v>-15270.831985110184</v>
      </c>
      <c r="Y1981" s="176">
        <v>-15467.030328645371</v>
      </c>
      <c r="Z1981" s="176">
        <v>-20216.677729161456</v>
      </c>
      <c r="AA1981" s="2"/>
      <c r="AB1981" s="175">
        <v>-54723.468549817509</v>
      </c>
      <c r="AC1981" s="175">
        <v>-177401.26576231886</v>
      </c>
      <c r="AD1981" s="175">
        <v>-150226.47815209487</v>
      </c>
      <c r="AE1981" s="175">
        <v>-172910.78815747867</v>
      </c>
    </row>
    <row r="1982" spans="1:31">
      <c r="A1982" s="1">
        <v>1975</v>
      </c>
      <c r="B1982" s="176">
        <f>'T Revenue'!B1979-'Year 0'!G$8+'Year 0'!G$122</f>
        <v>5613.2045942535624</v>
      </c>
      <c r="C1982" s="176">
        <f>'T Revenue'!C1979-'Revenue Requirement'!C$4+'Revenue Requirement'!C$33</f>
        <v>211968.27213409846</v>
      </c>
      <c r="D1982" s="176">
        <f>'T Revenue'!D1979-'Revenue Requirement'!D$4+'Revenue Requirement'!D$33</f>
        <v>160142.946091166</v>
      </c>
      <c r="E1982" s="176">
        <f>'T Revenue'!E1979-'Revenue Requirement'!E$4+'Revenue Requirement'!E$33</f>
        <v>127220.57254826883</v>
      </c>
      <c r="G1982" s="179" t="e">
        <f ca="1"/>
        <v>#NAME?</v>
      </c>
      <c r="H1982" s="179" t="e">
        <f ca="1"/>
        <v>#NAME?</v>
      </c>
      <c r="I1982" s="179" t="e">
        <f ca="1"/>
        <v>#NAME?</v>
      </c>
      <c r="J1982" s="179" t="e">
        <f ca="1"/>
        <v>#NAME?</v>
      </c>
      <c r="L1982" s="175">
        <f>NR_to_Cash!C$9</f>
        <v>-54723.468549817509</v>
      </c>
      <c r="M1982" s="175">
        <f>NR_to_Cash!D$9</f>
        <v>-177401.26576231886</v>
      </c>
      <c r="N1982" s="175">
        <f>NR_to_Cash!E$9</f>
        <v>-150226.47815209487</v>
      </c>
      <c r="O1982" s="175">
        <f>NR_to_Cash!F$9</f>
        <v>-172910.78815747867</v>
      </c>
      <c r="Q1982" s="1">
        <v>1975</v>
      </c>
      <c r="R1982" s="176">
        <v>5613.2045942535624</v>
      </c>
      <c r="S1982" s="176">
        <v>211968.27213409846</v>
      </c>
      <c r="T1982" s="176">
        <v>160142.946091166</v>
      </c>
      <c r="U1982" s="176">
        <v>127220.57254826883</v>
      </c>
      <c r="V1982" s="2"/>
      <c r="W1982" s="176">
        <v>-17859.269175031222</v>
      </c>
      <c r="X1982" s="176">
        <v>-27251.285110634519</v>
      </c>
      <c r="Y1982" s="176">
        <v>-33444.519165581325</v>
      </c>
      <c r="Z1982" s="176">
        <v>12652.713153818855</v>
      </c>
      <c r="AA1982" s="2"/>
      <c r="AB1982" s="175">
        <v>-54723.468549817509</v>
      </c>
      <c r="AC1982" s="175">
        <v>-177401.26576231886</v>
      </c>
      <c r="AD1982" s="175">
        <v>-150226.47815209487</v>
      </c>
      <c r="AE1982" s="175">
        <v>-172910.78815747867</v>
      </c>
    </row>
    <row r="1983" spans="1:31">
      <c r="A1983" s="1">
        <v>1976</v>
      </c>
      <c r="B1983" s="176">
        <f>'T Revenue'!B1980-'Year 0'!G$8+'Year 0'!G$122</f>
        <v>-1161.8110031620599</v>
      </c>
      <c r="C1983" s="176">
        <f>'T Revenue'!C1980-'Revenue Requirement'!C$4+'Revenue Requirement'!C$33</f>
        <v>259607.42743025487</v>
      </c>
      <c r="D1983" s="176">
        <f>'T Revenue'!D1980-'Revenue Requirement'!D$4+'Revenue Requirement'!D$33</f>
        <v>174322.02935625054</v>
      </c>
      <c r="E1983" s="176">
        <f>'T Revenue'!E1980-'Revenue Requirement'!E$4+'Revenue Requirement'!E$33</f>
        <v>99282.254229444312</v>
      </c>
      <c r="G1983" s="179" t="e">
        <f ca="1"/>
        <v>#NAME?</v>
      </c>
      <c r="H1983" s="179" t="e">
        <f ca="1"/>
        <v>#NAME?</v>
      </c>
      <c r="I1983" s="179" t="e">
        <f ca="1"/>
        <v>#NAME?</v>
      </c>
      <c r="J1983" s="179" t="e">
        <f ca="1"/>
        <v>#NAME?</v>
      </c>
      <c r="L1983" s="175">
        <f>NR_to_Cash!C$9</f>
        <v>-54723.468549817509</v>
      </c>
      <c r="M1983" s="175">
        <f>NR_to_Cash!D$9</f>
        <v>-177401.26576231886</v>
      </c>
      <c r="N1983" s="175">
        <f>NR_to_Cash!E$9</f>
        <v>-150226.47815209487</v>
      </c>
      <c r="O1983" s="175">
        <f>NR_to_Cash!F$9</f>
        <v>-172910.78815747867</v>
      </c>
      <c r="Q1983" s="1">
        <v>1976</v>
      </c>
      <c r="R1983" s="176">
        <v>-1161.8110031620599</v>
      </c>
      <c r="S1983" s="176">
        <v>259607.42743025487</v>
      </c>
      <c r="T1983" s="176">
        <v>174322.02935625054</v>
      </c>
      <c r="U1983" s="176">
        <v>99282.254229444312</v>
      </c>
      <c r="V1983" s="2"/>
      <c r="W1983" s="176">
        <v>2573.2845413782634</v>
      </c>
      <c r="X1983" s="176">
        <v>-43695.762201760663</v>
      </c>
      <c r="Y1983" s="176">
        <v>-24303.599035970168</v>
      </c>
      <c r="Z1983" s="176">
        <v>-20224.906952427933</v>
      </c>
      <c r="AA1983" s="2"/>
      <c r="AB1983" s="175">
        <v>-54723.468549817509</v>
      </c>
      <c r="AC1983" s="175">
        <v>-177401.26576231886</v>
      </c>
      <c r="AD1983" s="175">
        <v>-150226.47815209487</v>
      </c>
      <c r="AE1983" s="175">
        <v>-172910.78815747867</v>
      </c>
    </row>
    <row r="1984" spans="1:31">
      <c r="A1984" s="1">
        <v>1977</v>
      </c>
      <c r="B1984" s="176">
        <f>'T Revenue'!B1981-'Year 0'!G$8+'Year 0'!G$122</f>
        <v>-1865.6166966171004</v>
      </c>
      <c r="C1984" s="176">
        <f>'T Revenue'!C1981-'Revenue Requirement'!C$4+'Revenue Requirement'!C$33</f>
        <v>225293.45248509734</v>
      </c>
      <c r="D1984" s="176">
        <f>'T Revenue'!D1981-'Revenue Requirement'!D$4+'Revenue Requirement'!D$33</f>
        <v>89873.251328592887</v>
      </c>
      <c r="E1984" s="176">
        <f>'T Revenue'!E1981-'Revenue Requirement'!E$4+'Revenue Requirement'!E$33</f>
        <v>43078.63620032859</v>
      </c>
      <c r="G1984" s="179" t="e">
        <f ca="1"/>
        <v>#NAME?</v>
      </c>
      <c r="H1984" s="179" t="e">
        <f ca="1"/>
        <v>#NAME?</v>
      </c>
      <c r="I1984" s="179" t="e">
        <f ca="1"/>
        <v>#NAME?</v>
      </c>
      <c r="J1984" s="179" t="e">
        <f ca="1"/>
        <v>#NAME?</v>
      </c>
      <c r="L1984" s="175">
        <f>NR_to_Cash!C$9</f>
        <v>-54723.468549817509</v>
      </c>
      <c r="M1984" s="175">
        <f>NR_to_Cash!D$9</f>
        <v>-177401.26576231886</v>
      </c>
      <c r="N1984" s="175">
        <f>NR_to_Cash!E$9</f>
        <v>-150226.47815209487</v>
      </c>
      <c r="O1984" s="175">
        <f>NR_to_Cash!F$9</f>
        <v>-172910.78815747867</v>
      </c>
      <c r="Q1984" s="1">
        <v>1977</v>
      </c>
      <c r="R1984" s="176">
        <v>-1865.6166966171004</v>
      </c>
      <c r="S1984" s="176">
        <v>225293.45248509734</v>
      </c>
      <c r="T1984" s="176">
        <v>89873.251328592887</v>
      </c>
      <c r="U1984" s="176">
        <v>43078.63620032859</v>
      </c>
      <c r="V1984" s="2"/>
      <c r="W1984" s="176">
        <v>-6256.6500205259072</v>
      </c>
      <c r="X1984" s="176">
        <v>-26297.054810201051</v>
      </c>
      <c r="Y1984" s="176">
        <v>-45688.480927332304</v>
      </c>
      <c r="Z1984" s="176">
        <v>-16192.592193363933</v>
      </c>
      <c r="AA1984" s="2"/>
      <c r="AB1984" s="175">
        <v>-54723.468549817509</v>
      </c>
      <c r="AC1984" s="175">
        <v>-177401.26576231886</v>
      </c>
      <c r="AD1984" s="175">
        <v>-150226.47815209487</v>
      </c>
      <c r="AE1984" s="175">
        <v>-172910.78815747867</v>
      </c>
    </row>
    <row r="1985" spans="1:31">
      <c r="A1985" s="1">
        <v>1978</v>
      </c>
      <c r="B1985" s="176">
        <f>'T Revenue'!B1982-'Year 0'!G$8+'Year 0'!G$122</f>
        <v>-4575.9867186527699</v>
      </c>
      <c r="C1985" s="176">
        <f>'T Revenue'!C1982-'Revenue Requirement'!C$4+'Revenue Requirement'!C$33</f>
        <v>217961.82886763196</v>
      </c>
      <c r="D1985" s="176">
        <f>'T Revenue'!D1982-'Revenue Requirement'!D$4+'Revenue Requirement'!D$33</f>
        <v>147597.29505305644</v>
      </c>
      <c r="E1985" s="176">
        <f>'T Revenue'!E1982-'Revenue Requirement'!E$4+'Revenue Requirement'!E$33</f>
        <v>107562.02178152418</v>
      </c>
      <c r="G1985" s="179" t="e">
        <f ca="1"/>
        <v>#NAME?</v>
      </c>
      <c r="H1985" s="179" t="e">
        <f ca="1"/>
        <v>#NAME?</v>
      </c>
      <c r="I1985" s="179" t="e">
        <f ca="1"/>
        <v>#NAME?</v>
      </c>
      <c r="J1985" s="179" t="e">
        <f ca="1"/>
        <v>#NAME?</v>
      </c>
      <c r="L1985" s="175">
        <f>NR_to_Cash!C$9</f>
        <v>-54723.468549817509</v>
      </c>
      <c r="M1985" s="175">
        <f>NR_to_Cash!D$9</f>
        <v>-177401.26576231886</v>
      </c>
      <c r="N1985" s="175">
        <f>NR_to_Cash!E$9</f>
        <v>-150226.47815209487</v>
      </c>
      <c r="O1985" s="175">
        <f>NR_to_Cash!F$9</f>
        <v>-172910.78815747867</v>
      </c>
      <c r="Q1985" s="1">
        <v>1978</v>
      </c>
      <c r="R1985" s="176">
        <v>-4575.9867186527699</v>
      </c>
      <c r="S1985" s="176">
        <v>217961.82886763196</v>
      </c>
      <c r="T1985" s="176">
        <v>147597.29505305644</v>
      </c>
      <c r="U1985" s="176">
        <v>107562.02178152418</v>
      </c>
      <c r="V1985" s="2"/>
      <c r="W1985" s="176">
        <v>-21653.311632250319</v>
      </c>
      <c r="X1985" s="176">
        <v>6026.758344410453</v>
      </c>
      <c r="Y1985" s="176">
        <v>-19023.330524489516</v>
      </c>
      <c r="Z1985" s="176">
        <v>-26278.129115742631</v>
      </c>
      <c r="AA1985" s="2"/>
      <c r="AB1985" s="175">
        <v>-54723.468549817509</v>
      </c>
      <c r="AC1985" s="175">
        <v>-177401.26576231886</v>
      </c>
      <c r="AD1985" s="175">
        <v>-150226.47815209487</v>
      </c>
      <c r="AE1985" s="175">
        <v>-172910.78815747867</v>
      </c>
    </row>
    <row r="1986" spans="1:31">
      <c r="A1986" s="1">
        <v>1979</v>
      </c>
      <c r="B1986" s="176">
        <f>'T Revenue'!B1983-'Year 0'!G$8+'Year 0'!G$122</f>
        <v>8476.4897662075236</v>
      </c>
      <c r="C1986" s="176">
        <f>'T Revenue'!C1983-'Revenue Requirement'!C$4+'Revenue Requirement'!C$33</f>
        <v>244131.17724072654</v>
      </c>
      <c r="D1986" s="176">
        <f>'T Revenue'!D1983-'Revenue Requirement'!D$4+'Revenue Requirement'!D$33</f>
        <v>150191.78777804365</v>
      </c>
      <c r="E1986" s="176">
        <f>'T Revenue'!E1983-'Revenue Requirement'!E$4+'Revenue Requirement'!E$33</f>
        <v>120793.05503827799</v>
      </c>
      <c r="G1986" s="179" t="e">
        <f ca="1"/>
        <v>#NAME?</v>
      </c>
      <c r="H1986" s="179" t="e">
        <f ca="1"/>
        <v>#NAME?</v>
      </c>
      <c r="I1986" s="179" t="e">
        <f ca="1"/>
        <v>#NAME?</v>
      </c>
      <c r="J1986" s="179" t="e">
        <f ca="1"/>
        <v>#NAME?</v>
      </c>
      <c r="L1986" s="175">
        <f>NR_to_Cash!C$9</f>
        <v>-54723.468549817509</v>
      </c>
      <c r="M1986" s="175">
        <f>NR_to_Cash!D$9</f>
        <v>-177401.26576231886</v>
      </c>
      <c r="N1986" s="175">
        <f>NR_to_Cash!E$9</f>
        <v>-150226.47815209487</v>
      </c>
      <c r="O1986" s="175">
        <f>NR_to_Cash!F$9</f>
        <v>-172910.78815747867</v>
      </c>
      <c r="Q1986" s="1">
        <v>1979</v>
      </c>
      <c r="R1986" s="176">
        <v>8476.4897662075236</v>
      </c>
      <c r="S1986" s="176">
        <v>244131.17724072654</v>
      </c>
      <c r="T1986" s="176">
        <v>150191.78777804365</v>
      </c>
      <c r="U1986" s="176">
        <v>120793.05503827799</v>
      </c>
      <c r="V1986" s="2"/>
      <c r="W1986" s="176">
        <v>-51449.639836146031</v>
      </c>
      <c r="X1986" s="176">
        <v>-578.74722687527537</v>
      </c>
      <c r="Y1986" s="176">
        <v>-28111.624718522187</v>
      </c>
      <c r="Z1986" s="176">
        <v>-22566.070462482516</v>
      </c>
      <c r="AA1986" s="2"/>
      <c r="AB1986" s="175">
        <v>-54723.468549817509</v>
      </c>
      <c r="AC1986" s="175">
        <v>-177401.26576231886</v>
      </c>
      <c r="AD1986" s="175">
        <v>-150226.47815209487</v>
      </c>
      <c r="AE1986" s="175">
        <v>-172910.78815747867</v>
      </c>
    </row>
    <row r="1987" spans="1:31">
      <c r="A1987" s="1">
        <v>1980</v>
      </c>
      <c r="B1987" s="176">
        <f>'T Revenue'!B1984-'Year 0'!G$8+'Year 0'!G$122</f>
        <v>30977.125109224115</v>
      </c>
      <c r="C1987" s="176">
        <f>'T Revenue'!C1984-'Revenue Requirement'!C$4+'Revenue Requirement'!C$33</f>
        <v>258813.60473890859</v>
      </c>
      <c r="D1987" s="176">
        <f>'T Revenue'!D1984-'Revenue Requirement'!D$4+'Revenue Requirement'!D$33</f>
        <v>148159.32658733078</v>
      </c>
      <c r="E1987" s="176">
        <f>'T Revenue'!E1984-'Revenue Requirement'!E$4+'Revenue Requirement'!E$33</f>
        <v>106093.51777892769</v>
      </c>
      <c r="G1987" s="179" t="e">
        <f ca="1"/>
        <v>#NAME?</v>
      </c>
      <c r="H1987" s="179" t="e">
        <f ca="1"/>
        <v>#NAME?</v>
      </c>
      <c r="I1987" s="179" t="e">
        <f ca="1"/>
        <v>#NAME?</v>
      </c>
      <c r="J1987" s="179" t="e">
        <f ca="1"/>
        <v>#NAME?</v>
      </c>
      <c r="L1987" s="175">
        <f>NR_to_Cash!C$9</f>
        <v>-54723.468549817509</v>
      </c>
      <c r="M1987" s="175">
        <f>NR_to_Cash!D$9</f>
        <v>-177401.26576231886</v>
      </c>
      <c r="N1987" s="175">
        <f>NR_to_Cash!E$9</f>
        <v>-150226.47815209487</v>
      </c>
      <c r="O1987" s="175">
        <f>NR_to_Cash!F$9</f>
        <v>-172910.78815747867</v>
      </c>
      <c r="Q1987" s="1">
        <v>1980</v>
      </c>
      <c r="R1987" s="176">
        <v>30977.125109224115</v>
      </c>
      <c r="S1987" s="176">
        <v>258813.60473890859</v>
      </c>
      <c r="T1987" s="176">
        <v>148159.32658733078</v>
      </c>
      <c r="U1987" s="176">
        <v>106093.51777892769</v>
      </c>
      <c r="V1987" s="2"/>
      <c r="W1987" s="176">
        <v>-25049.073372140527</v>
      </c>
      <c r="X1987" s="176">
        <v>-12240.978271145374</v>
      </c>
      <c r="Y1987" s="176">
        <v>-17729.841001518536</v>
      </c>
      <c r="Z1987" s="176">
        <v>-37011.171700238716</v>
      </c>
      <c r="AA1987" s="2"/>
      <c r="AB1987" s="175">
        <v>-54723.468549817509</v>
      </c>
      <c r="AC1987" s="175">
        <v>-177401.26576231886</v>
      </c>
      <c r="AD1987" s="175">
        <v>-150226.47815209487</v>
      </c>
      <c r="AE1987" s="175">
        <v>-172910.78815747867</v>
      </c>
    </row>
    <row r="1988" spans="1:31">
      <c r="A1988" s="1">
        <v>1981</v>
      </c>
      <c r="B1988" s="176">
        <f>'T Revenue'!B1985-'Year 0'!G$8+'Year 0'!G$122</f>
        <v>1.3275627109687775</v>
      </c>
      <c r="C1988" s="176">
        <f>'T Revenue'!C1985-'Revenue Requirement'!C$4+'Revenue Requirement'!C$33</f>
        <v>209777.04741145018</v>
      </c>
      <c r="D1988" s="176">
        <f>'T Revenue'!D1985-'Revenue Requirement'!D$4+'Revenue Requirement'!D$33</f>
        <v>141221.33990560914</v>
      </c>
      <c r="E1988" s="176">
        <f>'T Revenue'!E1985-'Revenue Requirement'!E$4+'Revenue Requirement'!E$33</f>
        <v>64749.598579102429</v>
      </c>
      <c r="G1988" s="179" t="e">
        <f ca="1"/>
        <v>#NAME?</v>
      </c>
      <c r="H1988" s="179" t="e">
        <f ca="1"/>
        <v>#NAME?</v>
      </c>
      <c r="I1988" s="179" t="e">
        <f ca="1"/>
        <v>#NAME?</v>
      </c>
      <c r="J1988" s="179" t="e">
        <f ca="1"/>
        <v>#NAME?</v>
      </c>
      <c r="L1988" s="175">
        <f>NR_to_Cash!C$9</f>
        <v>-54723.468549817509</v>
      </c>
      <c r="M1988" s="175">
        <f>NR_to_Cash!D$9</f>
        <v>-177401.26576231886</v>
      </c>
      <c r="N1988" s="175">
        <f>NR_to_Cash!E$9</f>
        <v>-150226.47815209487</v>
      </c>
      <c r="O1988" s="175">
        <f>NR_to_Cash!F$9</f>
        <v>-172910.78815747867</v>
      </c>
      <c r="Q1988" s="1">
        <v>1981</v>
      </c>
      <c r="R1988" s="176">
        <v>1.3275627109687775</v>
      </c>
      <c r="S1988" s="176">
        <v>209777.04741145018</v>
      </c>
      <c r="T1988" s="176">
        <v>141221.33990560914</v>
      </c>
      <c r="U1988" s="176">
        <v>64749.598579102429</v>
      </c>
      <c r="V1988" s="2"/>
      <c r="W1988" s="176">
        <v>-22779.142650765483</v>
      </c>
      <c r="X1988" s="176">
        <v>21885.567655955208</v>
      </c>
      <c r="Y1988" s="176">
        <v>-4220.0852536757011</v>
      </c>
      <c r="Z1988" s="176">
        <v>23772.67473026691</v>
      </c>
      <c r="AA1988" s="2"/>
      <c r="AB1988" s="175">
        <v>-54723.468549817509</v>
      </c>
      <c r="AC1988" s="175">
        <v>-177401.26576231886</v>
      </c>
      <c r="AD1988" s="175">
        <v>-150226.47815209487</v>
      </c>
      <c r="AE1988" s="175">
        <v>-172910.78815747867</v>
      </c>
    </row>
    <row r="1989" spans="1:31">
      <c r="A1989" s="1">
        <v>1982</v>
      </c>
      <c r="B1989" s="176">
        <f>'T Revenue'!B1986-'Year 0'!G$8+'Year 0'!G$122</f>
        <v>8974.4150423617102</v>
      </c>
      <c r="C1989" s="176">
        <f>'T Revenue'!C1986-'Revenue Requirement'!C$4+'Revenue Requirement'!C$33</f>
        <v>214824.11372857867</v>
      </c>
      <c r="D1989" s="176">
        <f>'T Revenue'!D1986-'Revenue Requirement'!D$4+'Revenue Requirement'!D$33</f>
        <v>207490.82283269614</v>
      </c>
      <c r="E1989" s="176">
        <f>'T Revenue'!E1986-'Revenue Requirement'!E$4+'Revenue Requirement'!E$33</f>
        <v>134155.48124642274</v>
      </c>
      <c r="G1989" s="179" t="e">
        <f ca="1"/>
        <v>#NAME?</v>
      </c>
      <c r="H1989" s="179" t="e">
        <f ca="1"/>
        <v>#NAME?</v>
      </c>
      <c r="I1989" s="179" t="e">
        <f ca="1"/>
        <v>#NAME?</v>
      </c>
      <c r="J1989" s="179" t="e">
        <f ca="1"/>
        <v>#NAME?</v>
      </c>
      <c r="L1989" s="175">
        <f>NR_to_Cash!C$9</f>
        <v>-54723.468549817509</v>
      </c>
      <c r="M1989" s="175">
        <f>NR_to_Cash!D$9</f>
        <v>-177401.26576231886</v>
      </c>
      <c r="N1989" s="175">
        <f>NR_to_Cash!E$9</f>
        <v>-150226.47815209487</v>
      </c>
      <c r="O1989" s="175">
        <f>NR_to_Cash!F$9</f>
        <v>-172910.78815747867</v>
      </c>
      <c r="Q1989" s="1">
        <v>1982</v>
      </c>
      <c r="R1989" s="176">
        <v>8974.4150423617102</v>
      </c>
      <c r="S1989" s="176">
        <v>214824.11372857867</v>
      </c>
      <c r="T1989" s="176">
        <v>207490.82283269614</v>
      </c>
      <c r="U1989" s="176">
        <v>134155.48124642274</v>
      </c>
      <c r="V1989" s="2"/>
      <c r="W1989" s="176">
        <v>14483.117949334206</v>
      </c>
      <c r="X1989" s="176">
        <v>-38380.919098663609</v>
      </c>
      <c r="Y1989" s="176">
        <v>-15884.246538187843</v>
      </c>
      <c r="Z1989" s="176">
        <v>-48071.706618550234</v>
      </c>
      <c r="AA1989" s="2"/>
      <c r="AB1989" s="175">
        <v>-54723.468549817509</v>
      </c>
      <c r="AC1989" s="175">
        <v>-177401.26576231886</v>
      </c>
      <c r="AD1989" s="175">
        <v>-150226.47815209487</v>
      </c>
      <c r="AE1989" s="175">
        <v>-172910.78815747867</v>
      </c>
    </row>
    <row r="1990" spans="1:31">
      <c r="A1990" s="1">
        <v>1983</v>
      </c>
      <c r="B1990" s="176">
        <f>'T Revenue'!B1987-'Year 0'!G$8+'Year 0'!G$122</f>
        <v>6541.2452649965417</v>
      </c>
      <c r="C1990" s="176">
        <f>'T Revenue'!C1987-'Revenue Requirement'!C$4+'Revenue Requirement'!C$33</f>
        <v>243416.70390602062</v>
      </c>
      <c r="D1990" s="176">
        <f>'T Revenue'!D1987-'Revenue Requirement'!D$4+'Revenue Requirement'!D$33</f>
        <v>114592.122980827</v>
      </c>
      <c r="E1990" s="176">
        <f>'T Revenue'!E1987-'Revenue Requirement'!E$4+'Revenue Requirement'!E$33</f>
        <v>119064.4750160994</v>
      </c>
      <c r="G1990" s="179" t="e">
        <f ca="1"/>
        <v>#NAME?</v>
      </c>
      <c r="H1990" s="179" t="e">
        <f ca="1"/>
        <v>#NAME?</v>
      </c>
      <c r="I1990" s="179" t="e">
        <f ca="1"/>
        <v>#NAME?</v>
      </c>
      <c r="J1990" s="179" t="e">
        <f ca="1"/>
        <v>#NAME?</v>
      </c>
      <c r="L1990" s="175">
        <f>NR_to_Cash!C$9</f>
        <v>-54723.468549817509</v>
      </c>
      <c r="M1990" s="175">
        <f>NR_to_Cash!D$9</f>
        <v>-177401.26576231886</v>
      </c>
      <c r="N1990" s="175">
        <f>NR_to_Cash!E$9</f>
        <v>-150226.47815209487</v>
      </c>
      <c r="O1990" s="175">
        <f>NR_to_Cash!F$9</f>
        <v>-172910.78815747867</v>
      </c>
      <c r="Q1990" s="1">
        <v>1983</v>
      </c>
      <c r="R1990" s="176">
        <v>6541.2452649965417</v>
      </c>
      <c r="S1990" s="176">
        <v>243416.70390602062</v>
      </c>
      <c r="T1990" s="176">
        <v>114592.122980827</v>
      </c>
      <c r="U1990" s="176">
        <v>119064.4750160994</v>
      </c>
      <c r="V1990" s="2"/>
      <c r="W1990" s="176">
        <v>-22972.057961004321</v>
      </c>
      <c r="X1990" s="176">
        <v>-28648.021165800514</v>
      </c>
      <c r="Y1990" s="176">
        <v>-14569.372237853706</v>
      </c>
      <c r="Z1990" s="176">
        <v>-59923.181400733534</v>
      </c>
      <c r="AA1990" s="2"/>
      <c r="AB1990" s="175">
        <v>-54723.468549817509</v>
      </c>
      <c r="AC1990" s="175">
        <v>-177401.26576231886</v>
      </c>
      <c r="AD1990" s="175">
        <v>-150226.47815209487</v>
      </c>
      <c r="AE1990" s="175">
        <v>-172910.78815747867</v>
      </c>
    </row>
    <row r="1991" spans="1:31">
      <c r="A1991" s="1">
        <v>1984</v>
      </c>
      <c r="B1991" s="176">
        <f>'T Revenue'!B1988-'Year 0'!G$8+'Year 0'!G$122</f>
        <v>4824.6946352811065</v>
      </c>
      <c r="C1991" s="176">
        <f>'T Revenue'!C1988-'Revenue Requirement'!C$4+'Revenue Requirement'!C$33</f>
        <v>249427.89724628697</v>
      </c>
      <c r="D1991" s="176">
        <f>'T Revenue'!D1988-'Revenue Requirement'!D$4+'Revenue Requirement'!D$33</f>
        <v>189916.54088839423</v>
      </c>
      <c r="E1991" s="176">
        <f>'T Revenue'!E1988-'Revenue Requirement'!E$4+'Revenue Requirement'!E$33</f>
        <v>169237.6304270078</v>
      </c>
      <c r="G1991" s="179" t="e">
        <f ca="1"/>
        <v>#NAME?</v>
      </c>
      <c r="H1991" s="179" t="e">
        <f ca="1"/>
        <v>#NAME?</v>
      </c>
      <c r="I1991" s="179" t="e">
        <f ca="1"/>
        <v>#NAME?</v>
      </c>
      <c r="J1991" s="179" t="e">
        <f ca="1"/>
        <v>#NAME?</v>
      </c>
      <c r="L1991" s="175">
        <f>NR_to_Cash!C$9</f>
        <v>-54723.468549817509</v>
      </c>
      <c r="M1991" s="175">
        <f>NR_to_Cash!D$9</f>
        <v>-177401.26576231886</v>
      </c>
      <c r="N1991" s="175">
        <f>NR_to_Cash!E$9</f>
        <v>-150226.47815209487</v>
      </c>
      <c r="O1991" s="175">
        <f>NR_to_Cash!F$9</f>
        <v>-172910.78815747867</v>
      </c>
      <c r="Q1991" s="1">
        <v>1984</v>
      </c>
      <c r="R1991" s="176">
        <v>4824.6946352811065</v>
      </c>
      <c r="S1991" s="176">
        <v>249427.89724628697</v>
      </c>
      <c r="T1991" s="176">
        <v>189916.54088839423</v>
      </c>
      <c r="U1991" s="176">
        <v>169237.6304270078</v>
      </c>
      <c r="V1991" s="2"/>
      <c r="W1991" s="176">
        <v>-5583.00108044222</v>
      </c>
      <c r="X1991" s="176">
        <v>1329.655486411415</v>
      </c>
      <c r="Y1991" s="176">
        <v>-49740.57788647362</v>
      </c>
      <c r="Z1991" s="176">
        <v>-11023.709913511295</v>
      </c>
      <c r="AA1991" s="2"/>
      <c r="AB1991" s="175">
        <v>-54723.468549817509</v>
      </c>
      <c r="AC1991" s="175">
        <v>-177401.26576231886</v>
      </c>
      <c r="AD1991" s="175">
        <v>-150226.47815209487</v>
      </c>
      <c r="AE1991" s="175">
        <v>-172910.78815747867</v>
      </c>
    </row>
    <row r="1992" spans="1:31">
      <c r="A1992" s="1">
        <v>1985</v>
      </c>
      <c r="B1992" s="176">
        <f>'T Revenue'!B1989-'Year 0'!G$8+'Year 0'!G$122</f>
        <v>-15371.235946791247</v>
      </c>
      <c r="C1992" s="176">
        <f>'T Revenue'!C1989-'Revenue Requirement'!C$4+'Revenue Requirement'!C$33</f>
        <v>252945.87326569902</v>
      </c>
      <c r="D1992" s="176">
        <f>'T Revenue'!D1989-'Revenue Requirement'!D$4+'Revenue Requirement'!D$33</f>
        <v>160082.87274118443</v>
      </c>
      <c r="E1992" s="176">
        <f>'T Revenue'!E1989-'Revenue Requirement'!E$4+'Revenue Requirement'!E$33</f>
        <v>112779.09858824918</v>
      </c>
      <c r="G1992" s="179" t="e">
        <f ca="1"/>
        <v>#NAME?</v>
      </c>
      <c r="H1992" s="179" t="e">
        <f ca="1"/>
        <v>#NAME?</v>
      </c>
      <c r="I1992" s="179" t="e">
        <f ca="1"/>
        <v>#NAME?</v>
      </c>
      <c r="J1992" s="179" t="e">
        <f ca="1"/>
        <v>#NAME?</v>
      </c>
      <c r="L1992" s="175">
        <f>NR_to_Cash!C$9</f>
        <v>-54723.468549817509</v>
      </c>
      <c r="M1992" s="175">
        <f>NR_to_Cash!D$9</f>
        <v>-177401.26576231886</v>
      </c>
      <c r="N1992" s="175">
        <f>NR_to_Cash!E$9</f>
        <v>-150226.47815209487</v>
      </c>
      <c r="O1992" s="175">
        <f>NR_to_Cash!F$9</f>
        <v>-172910.78815747867</v>
      </c>
      <c r="Q1992" s="1">
        <v>1985</v>
      </c>
      <c r="R1992" s="176">
        <v>-15371.235946791247</v>
      </c>
      <c r="S1992" s="176">
        <v>252945.87326569902</v>
      </c>
      <c r="T1992" s="176">
        <v>160082.87274118443</v>
      </c>
      <c r="U1992" s="176">
        <v>112779.09858824918</v>
      </c>
      <c r="V1992" s="2"/>
      <c r="W1992" s="176">
        <v>8319.1993913515471</v>
      </c>
      <c r="X1992" s="176">
        <v>-35698.243391188094</v>
      </c>
      <c r="Y1992" s="176">
        <v>6005.8666427202988</v>
      </c>
      <c r="Z1992" s="176">
        <v>-35346.381853345549</v>
      </c>
      <c r="AA1992" s="2"/>
      <c r="AB1992" s="175">
        <v>-54723.468549817509</v>
      </c>
      <c r="AC1992" s="175">
        <v>-177401.26576231886</v>
      </c>
      <c r="AD1992" s="175">
        <v>-150226.47815209487</v>
      </c>
      <c r="AE1992" s="175">
        <v>-172910.78815747867</v>
      </c>
    </row>
    <row r="1993" spans="1:31">
      <c r="A1993" s="1">
        <v>1986</v>
      </c>
      <c r="B1993" s="176">
        <f>'T Revenue'!B1990-'Year 0'!G$8+'Year 0'!G$122</f>
        <v>7092.5702728978358</v>
      </c>
      <c r="C1993" s="176">
        <f>'T Revenue'!C1990-'Revenue Requirement'!C$4+'Revenue Requirement'!C$33</f>
        <v>277601.41390055977</v>
      </c>
      <c r="D1993" s="176">
        <f>'T Revenue'!D1990-'Revenue Requirement'!D$4+'Revenue Requirement'!D$33</f>
        <v>177927.36510131275</v>
      </c>
      <c r="E1993" s="176">
        <f>'T Revenue'!E1990-'Revenue Requirement'!E$4+'Revenue Requirement'!E$33</f>
        <v>144524.66317421617</v>
      </c>
      <c r="G1993" s="179" t="e">
        <f ca="1"/>
        <v>#NAME?</v>
      </c>
      <c r="H1993" s="179" t="e">
        <f ca="1"/>
        <v>#NAME?</v>
      </c>
      <c r="I1993" s="179" t="e">
        <f ca="1"/>
        <v>#NAME?</v>
      </c>
      <c r="J1993" s="179" t="e">
        <f ca="1"/>
        <v>#NAME?</v>
      </c>
      <c r="L1993" s="175">
        <f>NR_to_Cash!C$9</f>
        <v>-54723.468549817509</v>
      </c>
      <c r="M1993" s="175">
        <f>NR_to_Cash!D$9</f>
        <v>-177401.26576231886</v>
      </c>
      <c r="N1993" s="175">
        <f>NR_to_Cash!E$9</f>
        <v>-150226.47815209487</v>
      </c>
      <c r="O1993" s="175">
        <f>NR_to_Cash!F$9</f>
        <v>-172910.78815747867</v>
      </c>
      <c r="Q1993" s="1">
        <v>1986</v>
      </c>
      <c r="R1993" s="176">
        <v>7092.5702728978358</v>
      </c>
      <c r="S1993" s="176">
        <v>277601.41390055977</v>
      </c>
      <c r="T1993" s="176">
        <v>177927.36510131275</v>
      </c>
      <c r="U1993" s="176">
        <v>144524.66317421617</v>
      </c>
      <c r="V1993" s="2"/>
      <c r="W1993" s="176">
        <v>-27931.487754233996</v>
      </c>
      <c r="X1993" s="176">
        <v>-10739.663256556261</v>
      </c>
      <c r="Y1993" s="176">
        <v>6633.0974092243705</v>
      </c>
      <c r="Z1993" s="176">
        <v>26699.563614377752</v>
      </c>
      <c r="AA1993" s="2"/>
      <c r="AB1993" s="175">
        <v>-54723.468549817509</v>
      </c>
      <c r="AC1993" s="175">
        <v>-177401.26576231886</v>
      </c>
      <c r="AD1993" s="175">
        <v>-150226.47815209487</v>
      </c>
      <c r="AE1993" s="175">
        <v>-172910.78815747867</v>
      </c>
    </row>
    <row r="1994" spans="1:31">
      <c r="A1994" s="1">
        <v>1987</v>
      </c>
      <c r="B1994" s="176">
        <f>'T Revenue'!B1991-'Year 0'!G$8+'Year 0'!G$122</f>
        <v>-31361.969115889631</v>
      </c>
      <c r="C1994" s="176">
        <f>'T Revenue'!C1991-'Revenue Requirement'!C$4+'Revenue Requirement'!C$33</f>
        <v>193596.19578449405</v>
      </c>
      <c r="D1994" s="176">
        <f>'T Revenue'!D1991-'Revenue Requirement'!D$4+'Revenue Requirement'!D$33</f>
        <v>122495.87700377009</v>
      </c>
      <c r="E1994" s="176">
        <f>'T Revenue'!E1991-'Revenue Requirement'!E$4+'Revenue Requirement'!E$33</f>
        <v>17456.523643990979</v>
      </c>
      <c r="G1994" s="179" t="e">
        <f ca="1"/>
        <v>#NAME?</v>
      </c>
      <c r="H1994" s="179" t="e">
        <f ca="1"/>
        <v>#NAME?</v>
      </c>
      <c r="I1994" s="179" t="e">
        <f ca="1"/>
        <v>#NAME?</v>
      </c>
      <c r="J1994" s="179" t="e">
        <f ca="1"/>
        <v>#NAME?</v>
      </c>
      <c r="L1994" s="175">
        <f>NR_to_Cash!C$9</f>
        <v>-54723.468549817509</v>
      </c>
      <c r="M1994" s="175">
        <f>NR_to_Cash!D$9</f>
        <v>-177401.26576231886</v>
      </c>
      <c r="N1994" s="175">
        <f>NR_to_Cash!E$9</f>
        <v>-150226.47815209487</v>
      </c>
      <c r="O1994" s="175">
        <f>NR_to_Cash!F$9</f>
        <v>-172910.78815747867</v>
      </c>
      <c r="Q1994" s="1">
        <v>1987</v>
      </c>
      <c r="R1994" s="176">
        <v>-31361.969115889631</v>
      </c>
      <c r="S1994" s="176">
        <v>193596.19578449405</v>
      </c>
      <c r="T1994" s="176">
        <v>122495.87700377009</v>
      </c>
      <c r="U1994" s="176">
        <v>17456.523643990979</v>
      </c>
      <c r="V1994" s="2"/>
      <c r="W1994" s="176">
        <v>-15935.059755630209</v>
      </c>
      <c r="X1994" s="176">
        <v>13533.682021840475</v>
      </c>
      <c r="Y1994" s="176">
        <v>-4255.0533771272749</v>
      </c>
      <c r="Z1994" s="176">
        <v>-28218.402347977506</v>
      </c>
      <c r="AA1994" s="2"/>
      <c r="AB1994" s="175">
        <v>-54723.468549817509</v>
      </c>
      <c r="AC1994" s="175">
        <v>-177401.26576231886</v>
      </c>
      <c r="AD1994" s="175">
        <v>-150226.47815209487</v>
      </c>
      <c r="AE1994" s="175">
        <v>-172910.78815747867</v>
      </c>
    </row>
    <row r="1995" spans="1:31">
      <c r="A1995" s="1">
        <v>1988</v>
      </c>
      <c r="B1995" s="176">
        <f>'T Revenue'!B1992-'Year 0'!G$8+'Year 0'!G$122</f>
        <v>-24305.542176801944</v>
      </c>
      <c r="C1995" s="176">
        <f>'T Revenue'!C1992-'Revenue Requirement'!C$4+'Revenue Requirement'!C$33</f>
        <v>240559.5808279037</v>
      </c>
      <c r="D1995" s="176">
        <f>'T Revenue'!D1992-'Revenue Requirement'!D$4+'Revenue Requirement'!D$33</f>
        <v>137534.39794514258</v>
      </c>
      <c r="E1995" s="176">
        <f>'T Revenue'!E1992-'Revenue Requirement'!E$4+'Revenue Requirement'!E$33</f>
        <v>83441.506533293054</v>
      </c>
      <c r="G1995" s="179" t="e">
        <f ca="1"/>
        <v>#NAME?</v>
      </c>
      <c r="H1995" s="179" t="e">
        <f ca="1"/>
        <v>#NAME?</v>
      </c>
      <c r="I1995" s="179" t="e">
        <f ca="1"/>
        <v>#NAME?</v>
      </c>
      <c r="J1995" s="179" t="e">
        <f ca="1"/>
        <v>#NAME?</v>
      </c>
      <c r="L1995" s="175">
        <f>NR_to_Cash!C$9</f>
        <v>-54723.468549817509</v>
      </c>
      <c r="M1995" s="175">
        <f>NR_to_Cash!D$9</f>
        <v>-177401.26576231886</v>
      </c>
      <c r="N1995" s="175">
        <f>NR_to_Cash!E$9</f>
        <v>-150226.47815209487</v>
      </c>
      <c r="O1995" s="175">
        <f>NR_to_Cash!F$9</f>
        <v>-172910.78815747867</v>
      </c>
      <c r="Q1995" s="1">
        <v>1988</v>
      </c>
      <c r="R1995" s="176">
        <v>-24305.542176801944</v>
      </c>
      <c r="S1995" s="176">
        <v>240559.5808279037</v>
      </c>
      <c r="T1995" s="176">
        <v>137534.39794514258</v>
      </c>
      <c r="U1995" s="176">
        <v>83441.506533293054</v>
      </c>
      <c r="V1995" s="2"/>
      <c r="W1995" s="176">
        <v>2896.0089163028169</v>
      </c>
      <c r="X1995" s="176">
        <v>-25202.951163668884</v>
      </c>
      <c r="Y1995" s="176">
        <v>-30107.788725007558</v>
      </c>
      <c r="Z1995" s="176">
        <v>-57282.001704662107</v>
      </c>
      <c r="AA1995" s="2"/>
      <c r="AB1995" s="175">
        <v>-54723.468549817509</v>
      </c>
      <c r="AC1995" s="175">
        <v>-177401.26576231886</v>
      </c>
      <c r="AD1995" s="175">
        <v>-150226.47815209487</v>
      </c>
      <c r="AE1995" s="175">
        <v>-172910.78815747867</v>
      </c>
    </row>
    <row r="1996" spans="1:31">
      <c r="A1996" s="1">
        <v>1989</v>
      </c>
      <c r="B1996" s="176">
        <f>'T Revenue'!B1993-'Year 0'!G$8+'Year 0'!G$122</f>
        <v>-8108.0573612588923</v>
      </c>
      <c r="C1996" s="176">
        <f>'T Revenue'!C1993-'Revenue Requirement'!C$4+'Revenue Requirement'!C$33</f>
        <v>218755.35767902061</v>
      </c>
      <c r="D1996" s="176">
        <f>'T Revenue'!D1993-'Revenue Requirement'!D$4+'Revenue Requirement'!D$33</f>
        <v>159506.15253085992</v>
      </c>
      <c r="E1996" s="176">
        <f>'T Revenue'!E1993-'Revenue Requirement'!E$4+'Revenue Requirement'!E$33</f>
        <v>167841.71291504893</v>
      </c>
      <c r="G1996" s="179" t="e">
        <f ca="1"/>
        <v>#NAME?</v>
      </c>
      <c r="H1996" s="179" t="e">
        <f ca="1"/>
        <v>#NAME?</v>
      </c>
      <c r="I1996" s="179" t="e">
        <f ca="1"/>
        <v>#NAME?</v>
      </c>
      <c r="J1996" s="179" t="e">
        <f ca="1"/>
        <v>#NAME?</v>
      </c>
      <c r="L1996" s="175">
        <f>NR_to_Cash!C$9</f>
        <v>-54723.468549817509</v>
      </c>
      <c r="M1996" s="175">
        <f>NR_to_Cash!D$9</f>
        <v>-177401.26576231886</v>
      </c>
      <c r="N1996" s="175">
        <f>NR_to_Cash!E$9</f>
        <v>-150226.47815209487</v>
      </c>
      <c r="O1996" s="175">
        <f>NR_to_Cash!F$9</f>
        <v>-172910.78815747867</v>
      </c>
      <c r="Q1996" s="1">
        <v>1989</v>
      </c>
      <c r="R1996" s="176">
        <v>-8108.0573612588923</v>
      </c>
      <c r="S1996" s="176">
        <v>218755.35767902061</v>
      </c>
      <c r="T1996" s="176">
        <v>159506.15253085992</v>
      </c>
      <c r="U1996" s="176">
        <v>167841.71291504893</v>
      </c>
      <c r="V1996" s="2"/>
      <c r="W1996" s="176">
        <v>-10145.871678626398</v>
      </c>
      <c r="X1996" s="176">
        <v>-21750.270997184794</v>
      </c>
      <c r="Y1996" s="176">
        <v>-16976.185870137997</v>
      </c>
      <c r="Z1996" s="176">
        <v>14431.132305335486</v>
      </c>
      <c r="AA1996" s="2"/>
      <c r="AB1996" s="175">
        <v>-54723.468549817509</v>
      </c>
      <c r="AC1996" s="175">
        <v>-177401.26576231886</v>
      </c>
      <c r="AD1996" s="175">
        <v>-150226.47815209487</v>
      </c>
      <c r="AE1996" s="175">
        <v>-172910.78815747867</v>
      </c>
    </row>
    <row r="1997" spans="1:31">
      <c r="A1997" s="1">
        <v>1990</v>
      </c>
      <c r="B1997" s="176">
        <f>'T Revenue'!B1994-'Year 0'!G$8+'Year 0'!G$122</f>
        <v>-24548.924678426236</v>
      </c>
      <c r="C1997" s="176">
        <f>'T Revenue'!C1994-'Revenue Requirement'!C$4+'Revenue Requirement'!C$33</f>
        <v>199272.69752239971</v>
      </c>
      <c r="D1997" s="176">
        <f>'T Revenue'!D1994-'Revenue Requirement'!D$4+'Revenue Requirement'!D$33</f>
        <v>133572.56044218154</v>
      </c>
      <c r="E1997" s="176">
        <f>'T Revenue'!E1994-'Revenue Requirement'!E$4+'Revenue Requirement'!E$33</f>
        <v>98238.429227872984</v>
      </c>
      <c r="G1997" s="179" t="e">
        <f ca="1"/>
        <v>#NAME?</v>
      </c>
      <c r="H1997" s="179" t="e">
        <f ca="1"/>
        <v>#NAME?</v>
      </c>
      <c r="I1997" s="179" t="e">
        <f ca="1"/>
        <v>#NAME?</v>
      </c>
      <c r="J1997" s="179" t="e">
        <f ca="1"/>
        <v>#NAME?</v>
      </c>
      <c r="L1997" s="175">
        <f>NR_to_Cash!C$9</f>
        <v>-54723.468549817509</v>
      </c>
      <c r="M1997" s="175">
        <f>NR_to_Cash!D$9</f>
        <v>-177401.26576231886</v>
      </c>
      <c r="N1997" s="175">
        <f>NR_to_Cash!E$9</f>
        <v>-150226.47815209487</v>
      </c>
      <c r="O1997" s="175">
        <f>NR_to_Cash!F$9</f>
        <v>-172910.78815747867</v>
      </c>
      <c r="Q1997" s="1">
        <v>1990</v>
      </c>
      <c r="R1997" s="176">
        <v>-24548.924678426236</v>
      </c>
      <c r="S1997" s="176">
        <v>199272.69752239971</v>
      </c>
      <c r="T1997" s="176">
        <v>133572.56044218154</v>
      </c>
      <c r="U1997" s="176">
        <v>98238.429227872984</v>
      </c>
      <c r="V1997" s="2"/>
      <c r="W1997" s="176">
        <v>-3437.782411525608</v>
      </c>
      <c r="X1997" s="176">
        <v>-21257.019077468896</v>
      </c>
      <c r="Y1997" s="176">
        <v>-8850.8899358019698</v>
      </c>
      <c r="Z1997" s="176">
        <v>-20966.394189785467</v>
      </c>
      <c r="AA1997" s="2"/>
      <c r="AB1997" s="175">
        <v>-54723.468549817509</v>
      </c>
      <c r="AC1997" s="175">
        <v>-177401.26576231886</v>
      </c>
      <c r="AD1997" s="175">
        <v>-150226.47815209487</v>
      </c>
      <c r="AE1997" s="175">
        <v>-172910.78815747867</v>
      </c>
    </row>
    <row r="1998" spans="1:31">
      <c r="A1998" s="1">
        <v>1991</v>
      </c>
      <c r="B1998" s="176">
        <f>'T Revenue'!B1995-'Year 0'!G$8+'Year 0'!G$122</f>
        <v>8185.2525736324023</v>
      </c>
      <c r="C1998" s="176">
        <f>'T Revenue'!C1995-'Revenue Requirement'!C$4+'Revenue Requirement'!C$33</f>
        <v>249080.15080490615</v>
      </c>
      <c r="D1998" s="176">
        <f>'T Revenue'!D1995-'Revenue Requirement'!D$4+'Revenue Requirement'!D$33</f>
        <v>192600.10749802599</v>
      </c>
      <c r="E1998" s="176">
        <f>'T Revenue'!E1995-'Revenue Requirement'!E$4+'Revenue Requirement'!E$33</f>
        <v>195555.11595400912</v>
      </c>
      <c r="G1998" s="179" t="e">
        <f ca="1"/>
        <v>#NAME?</v>
      </c>
      <c r="H1998" s="179" t="e">
        <f ca="1"/>
        <v>#NAME?</v>
      </c>
      <c r="I1998" s="179" t="e">
        <f ca="1"/>
        <v>#NAME?</v>
      </c>
      <c r="J1998" s="179" t="e">
        <f ca="1"/>
        <v>#NAME?</v>
      </c>
      <c r="L1998" s="175">
        <f>NR_to_Cash!C$9</f>
        <v>-54723.468549817509</v>
      </c>
      <c r="M1998" s="175">
        <f>NR_to_Cash!D$9</f>
        <v>-177401.26576231886</v>
      </c>
      <c r="N1998" s="175">
        <f>NR_to_Cash!E$9</f>
        <v>-150226.47815209487</v>
      </c>
      <c r="O1998" s="175">
        <f>NR_to_Cash!F$9</f>
        <v>-172910.78815747867</v>
      </c>
      <c r="Q1998" s="1">
        <v>1991</v>
      </c>
      <c r="R1998" s="176">
        <v>8185.2525736324023</v>
      </c>
      <c r="S1998" s="176">
        <v>249080.15080490615</v>
      </c>
      <c r="T1998" s="176">
        <v>192600.10749802599</v>
      </c>
      <c r="U1998" s="176">
        <v>195555.11595400912</v>
      </c>
      <c r="V1998" s="2"/>
      <c r="W1998" s="176">
        <v>-3247.2309406426502</v>
      </c>
      <c r="X1998" s="176">
        <v>-29741.063756921096</v>
      </c>
      <c r="Y1998" s="176">
        <v>-52899.800908238627</v>
      </c>
      <c r="Z1998" s="176">
        <v>-78494.385429596296</v>
      </c>
      <c r="AA1998" s="2"/>
      <c r="AB1998" s="175">
        <v>-54723.468549817509</v>
      </c>
      <c r="AC1998" s="175">
        <v>-177401.26576231886</v>
      </c>
      <c r="AD1998" s="175">
        <v>-150226.47815209487</v>
      </c>
      <c r="AE1998" s="175">
        <v>-172910.78815747867</v>
      </c>
    </row>
    <row r="1999" spans="1:31">
      <c r="A1999" s="1">
        <v>1992</v>
      </c>
      <c r="B1999" s="176">
        <f>'T Revenue'!B1996-'Year 0'!G$8+'Year 0'!G$122</f>
        <v>-17250.434056711383</v>
      </c>
      <c r="C1999" s="176">
        <f>'T Revenue'!C1996-'Revenue Requirement'!C$4+'Revenue Requirement'!C$33</f>
        <v>278441.47134545026</v>
      </c>
      <c r="D1999" s="176">
        <f>'T Revenue'!D1996-'Revenue Requirement'!D$4+'Revenue Requirement'!D$33</f>
        <v>168144.71016732743</v>
      </c>
      <c r="E1999" s="176">
        <f>'T Revenue'!E1996-'Revenue Requirement'!E$4+'Revenue Requirement'!E$33</f>
        <v>112076.60242080525</v>
      </c>
      <c r="G1999" s="179" t="e">
        <f ca="1"/>
        <v>#NAME?</v>
      </c>
      <c r="H1999" s="179" t="e">
        <f ca="1"/>
        <v>#NAME?</v>
      </c>
      <c r="I1999" s="179" t="e">
        <f ca="1"/>
        <v>#NAME?</v>
      </c>
      <c r="J1999" s="179" t="e">
        <f ca="1"/>
        <v>#NAME?</v>
      </c>
      <c r="L1999" s="175">
        <f>NR_to_Cash!C$9</f>
        <v>-54723.468549817509</v>
      </c>
      <c r="M1999" s="175">
        <f>NR_to_Cash!D$9</f>
        <v>-177401.26576231886</v>
      </c>
      <c r="N1999" s="175">
        <f>NR_to_Cash!E$9</f>
        <v>-150226.47815209487</v>
      </c>
      <c r="O1999" s="175">
        <f>NR_to_Cash!F$9</f>
        <v>-172910.78815747867</v>
      </c>
      <c r="Q1999" s="1">
        <v>1992</v>
      </c>
      <c r="R1999" s="176">
        <v>-17250.434056711383</v>
      </c>
      <c r="S1999" s="176">
        <v>278441.47134545026</v>
      </c>
      <c r="T1999" s="176">
        <v>168144.71016732743</v>
      </c>
      <c r="U1999" s="176">
        <v>112076.60242080525</v>
      </c>
      <c r="V1999" s="2"/>
      <c r="W1999" s="176">
        <v>-22264.873316906858</v>
      </c>
      <c r="X1999" s="176">
        <v>-31237.928674033377</v>
      </c>
      <c r="Y1999" s="176">
        <v>3999.5074265142903</v>
      </c>
      <c r="Z1999" s="176">
        <v>27229.316386408638</v>
      </c>
      <c r="AA1999" s="2"/>
      <c r="AB1999" s="175">
        <v>-54723.468549817509</v>
      </c>
      <c r="AC1999" s="175">
        <v>-177401.26576231886</v>
      </c>
      <c r="AD1999" s="175">
        <v>-150226.47815209487</v>
      </c>
      <c r="AE1999" s="175">
        <v>-172910.78815747867</v>
      </c>
    </row>
    <row r="2000" spans="1:31">
      <c r="A2000" s="1">
        <v>1993</v>
      </c>
      <c r="B2000" s="176">
        <f>'T Revenue'!B1997-'Year 0'!G$8+'Year 0'!G$122</f>
        <v>-4389.3492970662192</v>
      </c>
      <c r="C2000" s="176">
        <f>'T Revenue'!C1997-'Revenue Requirement'!C$4+'Revenue Requirement'!C$33</f>
        <v>250316.80591869703</v>
      </c>
      <c r="D2000" s="176">
        <f>'T Revenue'!D1997-'Revenue Requirement'!D$4+'Revenue Requirement'!D$33</f>
        <v>201743.41308309115</v>
      </c>
      <c r="E2000" s="176">
        <f>'T Revenue'!E1997-'Revenue Requirement'!E$4+'Revenue Requirement'!E$33</f>
        <v>149077.94199397485</v>
      </c>
      <c r="G2000" s="179" t="e">
        <f ca="1"/>
        <v>#NAME?</v>
      </c>
      <c r="H2000" s="179" t="e">
        <f ca="1"/>
        <v>#NAME?</v>
      </c>
      <c r="I2000" s="179" t="e">
        <f ca="1"/>
        <v>#NAME?</v>
      </c>
      <c r="J2000" s="179" t="e">
        <f ca="1"/>
        <v>#NAME?</v>
      </c>
      <c r="L2000" s="175">
        <f>NR_to_Cash!C$9</f>
        <v>-54723.468549817509</v>
      </c>
      <c r="M2000" s="175">
        <f>NR_to_Cash!D$9</f>
        <v>-177401.26576231886</v>
      </c>
      <c r="N2000" s="175">
        <f>NR_to_Cash!E$9</f>
        <v>-150226.47815209487</v>
      </c>
      <c r="O2000" s="175">
        <f>NR_to_Cash!F$9</f>
        <v>-172910.78815747867</v>
      </c>
      <c r="Q2000" s="1">
        <v>1993</v>
      </c>
      <c r="R2000" s="176">
        <v>-4389.3492970662192</v>
      </c>
      <c r="S2000" s="176">
        <v>250316.80591869703</v>
      </c>
      <c r="T2000" s="176">
        <v>201743.41308309115</v>
      </c>
      <c r="U2000" s="176">
        <v>149077.94199397485</v>
      </c>
      <c r="V2000" s="2"/>
      <c r="W2000" s="176">
        <v>-54995.659182300325</v>
      </c>
      <c r="X2000" s="176">
        <v>-11508.728144934867</v>
      </c>
      <c r="Y2000" s="176">
        <v>15359.268591140863</v>
      </c>
      <c r="Z2000" s="176">
        <v>33.227239793632179</v>
      </c>
      <c r="AA2000" s="2"/>
      <c r="AB2000" s="175">
        <v>-54723.468549817509</v>
      </c>
      <c r="AC2000" s="175">
        <v>-177401.26576231886</v>
      </c>
      <c r="AD2000" s="175">
        <v>-150226.47815209487</v>
      </c>
      <c r="AE2000" s="175">
        <v>-172910.78815747867</v>
      </c>
    </row>
    <row r="2001" spans="1:31">
      <c r="A2001" s="1">
        <v>1994</v>
      </c>
      <c r="B2001" s="176">
        <f>'T Revenue'!B1998-'Year 0'!G$8+'Year 0'!G$122</f>
        <v>5437.3006653934717</v>
      </c>
      <c r="C2001" s="176">
        <f>'T Revenue'!C1998-'Revenue Requirement'!C$4+'Revenue Requirement'!C$33</f>
        <v>247290.77713742875</v>
      </c>
      <c r="D2001" s="176">
        <f>'T Revenue'!D1998-'Revenue Requirement'!D$4+'Revenue Requirement'!D$33</f>
        <v>159650.84403592232</v>
      </c>
      <c r="E2001" s="176">
        <f>'T Revenue'!E1998-'Revenue Requirement'!E$4+'Revenue Requirement'!E$33</f>
        <v>118981.12774981721</v>
      </c>
      <c r="G2001" s="179" t="e">
        <f ca="1"/>
        <v>#NAME?</v>
      </c>
      <c r="H2001" s="179" t="e">
        <f ca="1"/>
        <v>#NAME?</v>
      </c>
      <c r="I2001" s="179" t="e">
        <f ca="1"/>
        <v>#NAME?</v>
      </c>
      <c r="J2001" s="179" t="e">
        <f ca="1"/>
        <v>#NAME?</v>
      </c>
      <c r="L2001" s="175">
        <f>NR_to_Cash!C$9</f>
        <v>-54723.468549817509</v>
      </c>
      <c r="M2001" s="175">
        <f>NR_to_Cash!D$9</f>
        <v>-177401.26576231886</v>
      </c>
      <c r="N2001" s="175">
        <f>NR_to_Cash!E$9</f>
        <v>-150226.47815209487</v>
      </c>
      <c r="O2001" s="175">
        <f>NR_to_Cash!F$9</f>
        <v>-172910.78815747867</v>
      </c>
      <c r="Q2001" s="1">
        <v>1994</v>
      </c>
      <c r="R2001" s="176">
        <v>5437.3006653934717</v>
      </c>
      <c r="S2001" s="176">
        <v>247290.77713742875</v>
      </c>
      <c r="T2001" s="176">
        <v>159650.84403592232</v>
      </c>
      <c r="U2001" s="176">
        <v>118981.12774981721</v>
      </c>
      <c r="V2001" s="2"/>
      <c r="W2001" s="176">
        <v>-8809.1960577054415</v>
      </c>
      <c r="X2001" s="176">
        <v>-10086.859920935938</v>
      </c>
      <c r="Y2001" s="176">
        <v>-13680.753761814209</v>
      </c>
      <c r="Z2001" s="176">
        <v>-31392.590426768409</v>
      </c>
      <c r="AA2001" s="2"/>
      <c r="AB2001" s="175">
        <v>-54723.468549817509</v>
      </c>
      <c r="AC2001" s="175">
        <v>-177401.26576231886</v>
      </c>
      <c r="AD2001" s="175">
        <v>-150226.47815209487</v>
      </c>
      <c r="AE2001" s="175">
        <v>-172910.78815747867</v>
      </c>
    </row>
    <row r="2002" spans="1:31">
      <c r="A2002" s="1">
        <v>1995</v>
      </c>
      <c r="B2002" s="176">
        <f>'T Revenue'!B1999-'Year 0'!G$8+'Year 0'!G$122</f>
        <v>5729.384662630735</v>
      </c>
      <c r="C2002" s="176">
        <f>'T Revenue'!C1999-'Revenue Requirement'!C$4+'Revenue Requirement'!C$33</f>
        <v>234376.70661521913</v>
      </c>
      <c r="D2002" s="176">
        <f>'T Revenue'!D1999-'Revenue Requirement'!D$4+'Revenue Requirement'!D$33</f>
        <v>172299.00060081668</v>
      </c>
      <c r="E2002" s="176">
        <f>'T Revenue'!E1999-'Revenue Requirement'!E$4+'Revenue Requirement'!E$33</f>
        <v>85640.870428322116</v>
      </c>
      <c r="G2002" s="179" t="e">
        <f ca="1"/>
        <v>#NAME?</v>
      </c>
      <c r="H2002" s="179" t="e">
        <f ca="1"/>
        <v>#NAME?</v>
      </c>
      <c r="I2002" s="179" t="e">
        <f ca="1"/>
        <v>#NAME?</v>
      </c>
      <c r="J2002" s="179" t="e">
        <f ca="1"/>
        <v>#NAME?</v>
      </c>
      <c r="L2002" s="175">
        <f>NR_to_Cash!C$9</f>
        <v>-54723.468549817509</v>
      </c>
      <c r="M2002" s="175">
        <f>NR_to_Cash!D$9</f>
        <v>-177401.26576231886</v>
      </c>
      <c r="N2002" s="175">
        <f>NR_to_Cash!E$9</f>
        <v>-150226.47815209487</v>
      </c>
      <c r="O2002" s="175">
        <f>NR_to_Cash!F$9</f>
        <v>-172910.78815747867</v>
      </c>
      <c r="Q2002" s="1">
        <v>1995</v>
      </c>
      <c r="R2002" s="176">
        <v>5729.384662630735</v>
      </c>
      <c r="S2002" s="176">
        <v>234376.70661521913</v>
      </c>
      <c r="T2002" s="176">
        <v>172299.00060081668</v>
      </c>
      <c r="U2002" s="176">
        <v>85640.870428322116</v>
      </c>
      <c r="V2002" s="2"/>
      <c r="W2002" s="176">
        <v>-46400.024728957796</v>
      </c>
      <c r="X2002" s="176">
        <v>-13875.928832463222</v>
      </c>
      <c r="Y2002" s="176">
        <v>4022.0552782907616</v>
      </c>
      <c r="Z2002" s="176">
        <v>-37951.627603581874</v>
      </c>
      <c r="AA2002" s="2"/>
      <c r="AB2002" s="175">
        <v>-54723.468549817509</v>
      </c>
      <c r="AC2002" s="175">
        <v>-177401.26576231886</v>
      </c>
      <c r="AD2002" s="175">
        <v>-150226.47815209487</v>
      </c>
      <c r="AE2002" s="175">
        <v>-172910.78815747867</v>
      </c>
    </row>
    <row r="2003" spans="1:31">
      <c r="A2003" s="1">
        <v>1996</v>
      </c>
      <c r="B2003" s="176">
        <f>'T Revenue'!B2000-'Year 0'!G$8+'Year 0'!G$122</f>
        <v>-18585.085830640281</v>
      </c>
      <c r="C2003" s="176">
        <f>'T Revenue'!C2000-'Revenue Requirement'!C$4+'Revenue Requirement'!C$33</f>
        <v>195801.23544929037</v>
      </c>
      <c r="D2003" s="176">
        <f>'T Revenue'!D2000-'Revenue Requirement'!D$4+'Revenue Requirement'!D$33</f>
        <v>101084.26412325818</v>
      </c>
      <c r="E2003" s="176">
        <f>'T Revenue'!E2000-'Revenue Requirement'!E$4+'Revenue Requirement'!E$33</f>
        <v>39823.281163849868</v>
      </c>
      <c r="G2003" s="179" t="e">
        <f ca="1"/>
        <v>#NAME?</v>
      </c>
      <c r="H2003" s="179" t="e">
        <f ca="1"/>
        <v>#NAME?</v>
      </c>
      <c r="I2003" s="179" t="e">
        <f ca="1"/>
        <v>#NAME?</v>
      </c>
      <c r="J2003" s="179" t="e">
        <f ca="1"/>
        <v>#NAME?</v>
      </c>
      <c r="L2003" s="175">
        <f>NR_to_Cash!C$9</f>
        <v>-54723.468549817509</v>
      </c>
      <c r="M2003" s="175">
        <f>NR_to_Cash!D$9</f>
        <v>-177401.26576231886</v>
      </c>
      <c r="N2003" s="175">
        <f>NR_to_Cash!E$9</f>
        <v>-150226.47815209487</v>
      </c>
      <c r="O2003" s="175">
        <f>NR_to_Cash!F$9</f>
        <v>-172910.78815747867</v>
      </c>
      <c r="Q2003" s="1">
        <v>1996</v>
      </c>
      <c r="R2003" s="176">
        <v>-18585.085830640281</v>
      </c>
      <c r="S2003" s="176">
        <v>195801.23544929037</v>
      </c>
      <c r="T2003" s="176">
        <v>101084.26412325818</v>
      </c>
      <c r="U2003" s="176">
        <v>39823.281163849868</v>
      </c>
      <c r="V2003" s="2"/>
      <c r="W2003" s="176">
        <v>13821.059137572767</v>
      </c>
      <c r="X2003" s="176">
        <v>-2729.6450316910632</v>
      </c>
      <c r="Y2003" s="176">
        <v>-32011.577528153779</v>
      </c>
      <c r="Z2003" s="176">
        <v>23089.312663545366</v>
      </c>
      <c r="AA2003" s="2"/>
      <c r="AB2003" s="175">
        <v>-54723.468549817509</v>
      </c>
      <c r="AC2003" s="175">
        <v>-177401.26576231886</v>
      </c>
      <c r="AD2003" s="175">
        <v>-150226.47815209487</v>
      </c>
      <c r="AE2003" s="175">
        <v>-172910.78815747867</v>
      </c>
    </row>
    <row r="2004" spans="1:31">
      <c r="A2004" s="1">
        <v>1997</v>
      </c>
      <c r="B2004" s="176">
        <f>'T Revenue'!B2001-'Year 0'!G$8+'Year 0'!G$122</f>
        <v>-1077.9422107310966</v>
      </c>
      <c r="C2004" s="176">
        <f>'T Revenue'!C2001-'Revenue Requirement'!C$4+'Revenue Requirement'!C$33</f>
        <v>230483.1927997435</v>
      </c>
      <c r="D2004" s="176">
        <f>'T Revenue'!D2001-'Revenue Requirement'!D$4+'Revenue Requirement'!D$33</f>
        <v>149968.57750013866</v>
      </c>
      <c r="E2004" s="176">
        <f>'T Revenue'!E2001-'Revenue Requirement'!E$4+'Revenue Requirement'!E$33</f>
        <v>95958.416686419398</v>
      </c>
      <c r="G2004" s="179" t="e">
        <f ca="1"/>
        <v>#NAME?</v>
      </c>
      <c r="H2004" s="179" t="e">
        <f ca="1"/>
        <v>#NAME?</v>
      </c>
      <c r="I2004" s="179" t="e">
        <f ca="1"/>
        <v>#NAME?</v>
      </c>
      <c r="J2004" s="179" t="e">
        <f ca="1"/>
        <v>#NAME?</v>
      </c>
      <c r="L2004" s="175">
        <f>NR_to_Cash!C$9</f>
        <v>-54723.468549817509</v>
      </c>
      <c r="M2004" s="175">
        <f>NR_to_Cash!D$9</f>
        <v>-177401.26576231886</v>
      </c>
      <c r="N2004" s="175">
        <f>NR_to_Cash!E$9</f>
        <v>-150226.47815209487</v>
      </c>
      <c r="O2004" s="175">
        <f>NR_to_Cash!F$9</f>
        <v>-172910.78815747867</v>
      </c>
      <c r="Q2004" s="1">
        <v>1997</v>
      </c>
      <c r="R2004" s="176">
        <v>-1077.9422107310966</v>
      </c>
      <c r="S2004" s="176">
        <v>230483.1927997435</v>
      </c>
      <c r="T2004" s="176">
        <v>149968.57750013866</v>
      </c>
      <c r="U2004" s="176">
        <v>95958.416686419398</v>
      </c>
      <c r="V2004" s="2"/>
      <c r="W2004" s="176">
        <v>3966.1824266551994</v>
      </c>
      <c r="X2004" s="176">
        <v>-10285.12193384557</v>
      </c>
      <c r="Y2004" s="176">
        <v>16892.005432892125</v>
      </c>
      <c r="Z2004" s="176">
        <v>-32759.496414530324</v>
      </c>
      <c r="AA2004" s="2"/>
      <c r="AB2004" s="175">
        <v>-54723.468549817509</v>
      </c>
      <c r="AC2004" s="175">
        <v>-177401.26576231886</v>
      </c>
      <c r="AD2004" s="175">
        <v>-150226.47815209487</v>
      </c>
      <c r="AE2004" s="175">
        <v>-172910.78815747867</v>
      </c>
    </row>
    <row r="2005" spans="1:31">
      <c r="A2005" s="1">
        <v>1998</v>
      </c>
      <c r="B2005" s="176">
        <f>'T Revenue'!B2002-'Year 0'!G$8+'Year 0'!G$122</f>
        <v>-947.11913585383445</v>
      </c>
      <c r="C2005" s="176">
        <f>'T Revenue'!C2002-'Revenue Requirement'!C$4+'Revenue Requirement'!C$33</f>
        <v>245182.74764023675</v>
      </c>
      <c r="D2005" s="176">
        <f>'T Revenue'!D2002-'Revenue Requirement'!D$4+'Revenue Requirement'!D$33</f>
        <v>140397.13374419184</v>
      </c>
      <c r="E2005" s="176">
        <f>'T Revenue'!E2002-'Revenue Requirement'!E$4+'Revenue Requirement'!E$33</f>
        <v>64155.050021780655</v>
      </c>
      <c r="G2005" s="179" t="e">
        <f ca="1"/>
        <v>#NAME?</v>
      </c>
      <c r="H2005" s="179" t="e">
        <f ca="1"/>
        <v>#NAME?</v>
      </c>
      <c r="I2005" s="179" t="e">
        <f ca="1"/>
        <v>#NAME?</v>
      </c>
      <c r="J2005" s="179" t="e">
        <f ca="1"/>
        <v>#NAME?</v>
      </c>
      <c r="L2005" s="175">
        <f>NR_to_Cash!C$9</f>
        <v>-54723.468549817509</v>
      </c>
      <c r="M2005" s="175">
        <f>NR_to_Cash!D$9</f>
        <v>-177401.26576231886</v>
      </c>
      <c r="N2005" s="175">
        <f>NR_to_Cash!E$9</f>
        <v>-150226.47815209487</v>
      </c>
      <c r="O2005" s="175">
        <f>NR_to_Cash!F$9</f>
        <v>-172910.78815747867</v>
      </c>
      <c r="Q2005" s="1">
        <v>1998</v>
      </c>
      <c r="R2005" s="176">
        <v>-947.11913585383445</v>
      </c>
      <c r="S2005" s="176">
        <v>245182.74764023675</v>
      </c>
      <c r="T2005" s="176">
        <v>140397.13374419184</v>
      </c>
      <c r="U2005" s="176">
        <v>64155.050021780655</v>
      </c>
      <c r="V2005" s="2"/>
      <c r="W2005" s="176">
        <v>-24148.205351579236</v>
      </c>
      <c r="X2005" s="176">
        <v>-18259.908037405228</v>
      </c>
      <c r="Y2005" s="176">
        <v>-19234.384530483512</v>
      </c>
      <c r="Z2005" s="176">
        <v>-13102.905022577615</v>
      </c>
      <c r="AA2005" s="2"/>
      <c r="AB2005" s="175">
        <v>-54723.468549817509</v>
      </c>
      <c r="AC2005" s="175">
        <v>-177401.26576231886</v>
      </c>
      <c r="AD2005" s="175">
        <v>-150226.47815209487</v>
      </c>
      <c r="AE2005" s="175">
        <v>-172910.78815747867</v>
      </c>
    </row>
    <row r="2006" spans="1:31">
      <c r="A2006" s="1">
        <v>1999</v>
      </c>
      <c r="B2006" s="176">
        <f>'T Revenue'!B2003-'Year 0'!G$8+'Year 0'!G$122</f>
        <v>-13048.256538884249</v>
      </c>
      <c r="C2006" s="176">
        <f>'T Revenue'!C2003-'Revenue Requirement'!C$4+'Revenue Requirement'!C$33</f>
        <v>227447.24884304637</v>
      </c>
      <c r="D2006" s="176">
        <f>'T Revenue'!D2003-'Revenue Requirement'!D$4+'Revenue Requirement'!D$33</f>
        <v>145015.50261944206</v>
      </c>
      <c r="E2006" s="176">
        <f>'T Revenue'!E2003-'Revenue Requirement'!E$4+'Revenue Requirement'!E$33</f>
        <v>166270.32218837412</v>
      </c>
      <c r="G2006" s="179" t="e">
        <f ca="1"/>
        <v>#NAME?</v>
      </c>
      <c r="H2006" s="179" t="e">
        <f ca="1"/>
        <v>#NAME?</v>
      </c>
      <c r="I2006" s="179" t="e">
        <f ca="1"/>
        <v>#NAME?</v>
      </c>
      <c r="J2006" s="179" t="e">
        <f ca="1"/>
        <v>#NAME?</v>
      </c>
      <c r="L2006" s="175">
        <f>NR_to_Cash!C$9</f>
        <v>-54723.468549817509</v>
      </c>
      <c r="M2006" s="175">
        <f>NR_to_Cash!D$9</f>
        <v>-177401.26576231886</v>
      </c>
      <c r="N2006" s="175">
        <f>NR_to_Cash!E$9</f>
        <v>-150226.47815209487</v>
      </c>
      <c r="O2006" s="175">
        <f>NR_to_Cash!F$9</f>
        <v>-172910.78815747867</v>
      </c>
      <c r="Q2006" s="1">
        <v>1999</v>
      </c>
      <c r="R2006" s="176">
        <v>-13048.256538884249</v>
      </c>
      <c r="S2006" s="176">
        <v>227447.24884304637</v>
      </c>
      <c r="T2006" s="176">
        <v>145015.50261944206</v>
      </c>
      <c r="U2006" s="176">
        <v>166270.32218837412</v>
      </c>
      <c r="V2006" s="2"/>
      <c r="W2006" s="176">
        <v>-21470.71451839176</v>
      </c>
      <c r="X2006" s="176">
        <v>-21549.686457666801</v>
      </c>
      <c r="Y2006" s="176">
        <v>-11631.854642855935</v>
      </c>
      <c r="Z2006" s="176">
        <v>-14458.029756226111</v>
      </c>
      <c r="AA2006" s="2"/>
      <c r="AB2006" s="175">
        <v>-54723.468549817509</v>
      </c>
      <c r="AC2006" s="175">
        <v>-177401.26576231886</v>
      </c>
      <c r="AD2006" s="175">
        <v>-150226.47815209487</v>
      </c>
      <c r="AE2006" s="175">
        <v>-172910.78815747867</v>
      </c>
    </row>
    <row r="2007" spans="1:31">
      <c r="A2007" s="1">
        <v>2000</v>
      </c>
      <c r="B2007" s="176">
        <f>'T Revenue'!B2004-'Year 0'!G$8+'Year 0'!G$122</f>
        <v>3381.4902931195684</v>
      </c>
      <c r="C2007" s="176">
        <f>'T Revenue'!C2004-'Revenue Requirement'!C$4+'Revenue Requirement'!C$33</f>
        <v>246315.98316811095</v>
      </c>
      <c r="D2007" s="176">
        <f>'T Revenue'!D2004-'Revenue Requirement'!D$4+'Revenue Requirement'!D$33</f>
        <v>199459.58576716203</v>
      </c>
      <c r="E2007" s="176">
        <f>'T Revenue'!E2004-'Revenue Requirement'!E$4+'Revenue Requirement'!E$33</f>
        <v>207627.92214438994</v>
      </c>
      <c r="G2007" s="179" t="e">
        <f ca="1"/>
        <v>#NAME?</v>
      </c>
      <c r="H2007" s="179" t="e">
        <f ca="1"/>
        <v>#NAME?</v>
      </c>
      <c r="I2007" s="179" t="e">
        <f ca="1"/>
        <v>#NAME?</v>
      </c>
      <c r="J2007" s="179" t="e">
        <f ca="1"/>
        <v>#NAME?</v>
      </c>
      <c r="L2007" s="175">
        <f>NR_to_Cash!C$9</f>
        <v>-54723.468549817509</v>
      </c>
      <c r="M2007" s="175">
        <f>NR_to_Cash!D$9</f>
        <v>-177401.26576231886</v>
      </c>
      <c r="N2007" s="175">
        <f>NR_to_Cash!E$9</f>
        <v>-150226.47815209487</v>
      </c>
      <c r="O2007" s="175">
        <f>NR_to_Cash!F$9</f>
        <v>-172910.78815747867</v>
      </c>
      <c r="Q2007" s="1">
        <v>2000</v>
      </c>
      <c r="R2007" s="176">
        <v>3381.4902931195684</v>
      </c>
      <c r="S2007" s="176">
        <v>246315.98316811095</v>
      </c>
      <c r="T2007" s="176">
        <v>199459.58576716203</v>
      </c>
      <c r="U2007" s="176">
        <v>207627.92214438994</v>
      </c>
      <c r="V2007" s="2"/>
      <c r="W2007" s="176">
        <v>-59603.390754912631</v>
      </c>
      <c r="X2007" s="176">
        <v>6355.4695034569595</v>
      </c>
      <c r="Y2007" s="176">
        <v>-19494.186717208009</v>
      </c>
      <c r="Z2007" s="176">
        <v>-23535.058529544156</v>
      </c>
      <c r="AA2007" s="2"/>
      <c r="AB2007" s="175">
        <v>-54723.468549817509</v>
      </c>
      <c r="AC2007" s="175">
        <v>-177401.26576231886</v>
      </c>
      <c r="AD2007" s="175">
        <v>-150226.47815209487</v>
      </c>
      <c r="AE2007" s="175">
        <v>-172910.78815747867</v>
      </c>
    </row>
    <row r="2008" spans="1:31">
      <c r="A2008" s="1">
        <v>2001</v>
      </c>
      <c r="B2008" s="176">
        <f>'T Revenue'!B2005-'Year 0'!G$8+'Year 0'!G$122</f>
        <v>-6928.3060630438849</v>
      </c>
      <c r="C2008" s="176">
        <f>'T Revenue'!C2005-'Revenue Requirement'!C$4+'Revenue Requirement'!C$33</f>
        <v>225446.54046431649</v>
      </c>
      <c r="D2008" s="176">
        <f>'T Revenue'!D2005-'Revenue Requirement'!D$4+'Revenue Requirement'!D$33</f>
        <v>158553.2106974253</v>
      </c>
      <c r="E2008" s="176">
        <f>'T Revenue'!E2005-'Revenue Requirement'!E$4+'Revenue Requirement'!E$33</f>
        <v>98421.997102155816</v>
      </c>
      <c r="G2008" s="179" t="e">
        <f ca="1"/>
        <v>#NAME?</v>
      </c>
      <c r="H2008" s="179" t="e">
        <f ca="1"/>
        <v>#NAME?</v>
      </c>
      <c r="I2008" s="179" t="e">
        <f ca="1"/>
        <v>#NAME?</v>
      </c>
      <c r="J2008" s="179" t="e">
        <f ca="1"/>
        <v>#NAME?</v>
      </c>
      <c r="L2008" s="175">
        <f>NR_to_Cash!C$9</f>
        <v>-54723.468549817509</v>
      </c>
      <c r="M2008" s="175">
        <f>NR_to_Cash!D$9</f>
        <v>-177401.26576231886</v>
      </c>
      <c r="N2008" s="175">
        <f>NR_to_Cash!E$9</f>
        <v>-150226.47815209487</v>
      </c>
      <c r="O2008" s="175">
        <f>NR_to_Cash!F$9</f>
        <v>-172910.78815747867</v>
      </c>
      <c r="Q2008" s="1">
        <v>2001</v>
      </c>
      <c r="R2008" s="176">
        <v>-6928.3060630438849</v>
      </c>
      <c r="S2008" s="176">
        <v>225446.54046431649</v>
      </c>
      <c r="T2008" s="176">
        <v>158553.2106974253</v>
      </c>
      <c r="U2008" s="176">
        <v>98421.997102155816</v>
      </c>
      <c r="V2008" s="2"/>
      <c r="W2008" s="176">
        <v>14847.021102158353</v>
      </c>
      <c r="X2008" s="176">
        <v>4470.1209235433489</v>
      </c>
      <c r="Y2008" s="176">
        <v>-13367.513804718852</v>
      </c>
      <c r="Z2008" s="176">
        <v>1090.0103116936516</v>
      </c>
      <c r="AA2008" s="2"/>
      <c r="AB2008" s="175">
        <v>-54723.468549817509</v>
      </c>
      <c r="AC2008" s="175">
        <v>-177401.26576231886</v>
      </c>
      <c r="AD2008" s="175">
        <v>-150226.47815209487</v>
      </c>
      <c r="AE2008" s="175">
        <v>-172910.78815747867</v>
      </c>
    </row>
    <row r="2009" spans="1:31">
      <c r="A2009" s="1">
        <v>2002</v>
      </c>
      <c r="B2009" s="176">
        <f>'T Revenue'!B2006-'Year 0'!G$8+'Year 0'!G$122</f>
        <v>-14334.862563454779</v>
      </c>
      <c r="C2009" s="176">
        <f>'T Revenue'!C2006-'Revenue Requirement'!C$4+'Revenue Requirement'!C$33</f>
        <v>235962.12144189188</v>
      </c>
      <c r="D2009" s="176">
        <f>'T Revenue'!D2006-'Revenue Requirement'!D$4+'Revenue Requirement'!D$33</f>
        <v>104869.77959228726</v>
      </c>
      <c r="E2009" s="176">
        <f>'T Revenue'!E2006-'Revenue Requirement'!E$4+'Revenue Requirement'!E$33</f>
        <v>120803.7404921432</v>
      </c>
      <c r="G2009" s="179" t="e">
        <f ca="1"/>
        <v>#NAME?</v>
      </c>
      <c r="H2009" s="179" t="e">
        <f ca="1"/>
        <v>#NAME?</v>
      </c>
      <c r="I2009" s="179" t="e">
        <f ca="1"/>
        <v>#NAME?</v>
      </c>
      <c r="J2009" s="179" t="e">
        <f ca="1"/>
        <v>#NAME?</v>
      </c>
      <c r="L2009" s="175">
        <f>NR_to_Cash!C$9</f>
        <v>-54723.468549817509</v>
      </c>
      <c r="M2009" s="175">
        <f>NR_to_Cash!D$9</f>
        <v>-177401.26576231886</v>
      </c>
      <c r="N2009" s="175">
        <f>NR_to_Cash!E$9</f>
        <v>-150226.47815209487</v>
      </c>
      <c r="O2009" s="175">
        <f>NR_to_Cash!F$9</f>
        <v>-172910.78815747867</v>
      </c>
      <c r="Q2009" s="1">
        <v>2002</v>
      </c>
      <c r="R2009" s="176">
        <v>-14334.862563454779</v>
      </c>
      <c r="S2009" s="176">
        <v>235962.12144189188</v>
      </c>
      <c r="T2009" s="176">
        <v>104869.77959228726</v>
      </c>
      <c r="U2009" s="176">
        <v>120803.7404921432</v>
      </c>
      <c r="V2009" s="2"/>
      <c r="W2009" s="176">
        <v>-19406.81259404961</v>
      </c>
      <c r="X2009" s="176">
        <v>-39997.397577100201</v>
      </c>
      <c r="Y2009" s="176">
        <v>3543.8357971184887</v>
      </c>
      <c r="Z2009" s="176">
        <v>-6122.4163258911576</v>
      </c>
      <c r="AA2009" s="2"/>
      <c r="AB2009" s="175">
        <v>-54723.468549817509</v>
      </c>
      <c r="AC2009" s="175">
        <v>-177401.26576231886</v>
      </c>
      <c r="AD2009" s="175">
        <v>-150226.47815209487</v>
      </c>
      <c r="AE2009" s="175">
        <v>-172910.78815747867</v>
      </c>
    </row>
    <row r="2010" spans="1:31">
      <c r="A2010" s="1">
        <v>2003</v>
      </c>
      <c r="B2010" s="176">
        <f>'T Revenue'!B2007-'Year 0'!G$8+'Year 0'!G$122</f>
        <v>-11667.036485205404</v>
      </c>
      <c r="C2010" s="176">
        <f>'T Revenue'!C2007-'Revenue Requirement'!C$4+'Revenue Requirement'!C$33</f>
        <v>200143.20272164396</v>
      </c>
      <c r="D2010" s="176">
        <f>'T Revenue'!D2007-'Revenue Requirement'!D$4+'Revenue Requirement'!D$33</f>
        <v>129681.87317569973</v>
      </c>
      <c r="E2010" s="176">
        <f>'T Revenue'!E2007-'Revenue Requirement'!E$4+'Revenue Requirement'!E$33</f>
        <v>135018.43544803513</v>
      </c>
      <c r="G2010" s="179" t="e">
        <f ca="1"/>
        <v>#NAME?</v>
      </c>
      <c r="H2010" s="179" t="e">
        <f ca="1"/>
        <v>#NAME?</v>
      </c>
      <c r="I2010" s="179" t="e">
        <f ca="1"/>
        <v>#NAME?</v>
      </c>
      <c r="J2010" s="179" t="e">
        <f ca="1"/>
        <v>#NAME?</v>
      </c>
      <c r="L2010" s="175">
        <f>NR_to_Cash!C$9</f>
        <v>-54723.468549817509</v>
      </c>
      <c r="M2010" s="175">
        <f>NR_to_Cash!D$9</f>
        <v>-177401.26576231886</v>
      </c>
      <c r="N2010" s="175">
        <f>NR_to_Cash!E$9</f>
        <v>-150226.47815209487</v>
      </c>
      <c r="O2010" s="175">
        <f>NR_to_Cash!F$9</f>
        <v>-172910.78815747867</v>
      </c>
      <c r="Q2010" s="1">
        <v>2003</v>
      </c>
      <c r="R2010" s="176">
        <v>-11667.036485205404</v>
      </c>
      <c r="S2010" s="176">
        <v>200143.20272164396</v>
      </c>
      <c r="T2010" s="176">
        <v>129681.87317569973</v>
      </c>
      <c r="U2010" s="176">
        <v>135018.43544803513</v>
      </c>
      <c r="V2010" s="2"/>
      <c r="W2010" s="176">
        <v>14739.01013897243</v>
      </c>
      <c r="X2010" s="176">
        <v>-25065.710156398825</v>
      </c>
      <c r="Y2010" s="176">
        <v>15315.521714102942</v>
      </c>
      <c r="Z2010" s="176">
        <v>-45477.726951391902</v>
      </c>
      <c r="AA2010" s="2"/>
      <c r="AB2010" s="175">
        <v>-54723.468549817509</v>
      </c>
      <c r="AC2010" s="175">
        <v>-177401.26576231886</v>
      </c>
      <c r="AD2010" s="175">
        <v>-150226.47815209487</v>
      </c>
      <c r="AE2010" s="175">
        <v>-172910.78815747867</v>
      </c>
    </row>
    <row r="2011" spans="1:31">
      <c r="A2011" s="1">
        <v>2004</v>
      </c>
      <c r="B2011" s="176">
        <f>'T Revenue'!B2008-'Year 0'!G$8+'Year 0'!G$122</f>
        <v>-17793.048441940453</v>
      </c>
      <c r="C2011" s="176">
        <f>'T Revenue'!C2008-'Revenue Requirement'!C$4+'Revenue Requirement'!C$33</f>
        <v>212514.22332516755</v>
      </c>
      <c r="D2011" s="176">
        <f>'T Revenue'!D2008-'Revenue Requirement'!D$4+'Revenue Requirement'!D$33</f>
        <v>128663.52371299826</v>
      </c>
      <c r="E2011" s="176">
        <f>'T Revenue'!E2008-'Revenue Requirement'!E$4+'Revenue Requirement'!E$33</f>
        <v>83908.698822863866</v>
      </c>
      <c r="G2011" s="179" t="e">
        <f ca="1"/>
        <v>#NAME?</v>
      </c>
      <c r="H2011" s="179" t="e">
        <f ca="1"/>
        <v>#NAME?</v>
      </c>
      <c r="I2011" s="179" t="e">
        <f ca="1"/>
        <v>#NAME?</v>
      </c>
      <c r="J2011" s="179" t="e">
        <f ca="1"/>
        <v>#NAME?</v>
      </c>
      <c r="L2011" s="175">
        <f>NR_to_Cash!C$9</f>
        <v>-54723.468549817509</v>
      </c>
      <c r="M2011" s="175">
        <f>NR_to_Cash!D$9</f>
        <v>-177401.26576231886</v>
      </c>
      <c r="N2011" s="175">
        <f>NR_to_Cash!E$9</f>
        <v>-150226.47815209487</v>
      </c>
      <c r="O2011" s="175">
        <f>NR_to_Cash!F$9</f>
        <v>-172910.78815747867</v>
      </c>
      <c r="Q2011" s="1">
        <v>2004</v>
      </c>
      <c r="R2011" s="176">
        <v>-17793.048441940453</v>
      </c>
      <c r="S2011" s="176">
        <v>212514.22332516755</v>
      </c>
      <c r="T2011" s="176">
        <v>128663.52371299826</v>
      </c>
      <c r="U2011" s="176">
        <v>83908.698822863866</v>
      </c>
      <c r="V2011" s="2"/>
      <c r="W2011" s="176">
        <v>-13668.97122732352</v>
      </c>
      <c r="X2011" s="176">
        <v>19882.803008748218</v>
      </c>
      <c r="Y2011" s="176">
        <v>-12643.08985050465</v>
      </c>
      <c r="Z2011" s="176">
        <v>-46335.594564689789</v>
      </c>
      <c r="AA2011" s="2"/>
      <c r="AB2011" s="175">
        <v>-54723.468549817509</v>
      </c>
      <c r="AC2011" s="175">
        <v>-177401.26576231886</v>
      </c>
      <c r="AD2011" s="175">
        <v>-150226.47815209487</v>
      </c>
      <c r="AE2011" s="175">
        <v>-172910.78815747867</v>
      </c>
    </row>
    <row r="2012" spans="1:31">
      <c r="A2012" s="1">
        <v>2005</v>
      </c>
      <c r="B2012" s="176">
        <f>'T Revenue'!B2009-'Year 0'!G$8+'Year 0'!G$122</f>
        <v>-11664.617782213027</v>
      </c>
      <c r="C2012" s="176">
        <f>'T Revenue'!C2009-'Revenue Requirement'!C$4+'Revenue Requirement'!C$33</f>
        <v>216454.74756806996</v>
      </c>
      <c r="D2012" s="176">
        <f>'T Revenue'!D2009-'Revenue Requirement'!D$4+'Revenue Requirement'!D$33</f>
        <v>198677.21894765855</v>
      </c>
      <c r="E2012" s="176">
        <f>'T Revenue'!E2009-'Revenue Requirement'!E$4+'Revenue Requirement'!E$33</f>
        <v>119627.35258399532</v>
      </c>
      <c r="G2012" s="179" t="e">
        <f ca="1"/>
        <v>#NAME?</v>
      </c>
      <c r="H2012" s="179" t="e">
        <f ca="1"/>
        <v>#NAME?</v>
      </c>
      <c r="I2012" s="179" t="e">
        <f ca="1"/>
        <v>#NAME?</v>
      </c>
      <c r="J2012" s="179" t="e">
        <f ca="1"/>
        <v>#NAME?</v>
      </c>
      <c r="L2012" s="175">
        <f>NR_to_Cash!C$9</f>
        <v>-54723.468549817509</v>
      </c>
      <c r="M2012" s="175">
        <f>NR_to_Cash!D$9</f>
        <v>-177401.26576231886</v>
      </c>
      <c r="N2012" s="175">
        <f>NR_to_Cash!E$9</f>
        <v>-150226.47815209487</v>
      </c>
      <c r="O2012" s="175">
        <f>NR_to_Cash!F$9</f>
        <v>-172910.78815747867</v>
      </c>
      <c r="Q2012" s="1">
        <v>2005</v>
      </c>
      <c r="R2012" s="176">
        <v>-11664.617782213027</v>
      </c>
      <c r="S2012" s="176">
        <v>216454.74756806996</v>
      </c>
      <c r="T2012" s="176">
        <v>198677.21894765855</v>
      </c>
      <c r="U2012" s="176">
        <v>119627.35258399532</v>
      </c>
      <c r="V2012" s="2"/>
      <c r="W2012" s="176">
        <v>-8131.5498513837811</v>
      </c>
      <c r="X2012" s="176">
        <v>-36103.088526776759</v>
      </c>
      <c r="Y2012" s="176">
        <v>-3729.9653824942652</v>
      </c>
      <c r="Z2012" s="176">
        <v>11876.601608729688</v>
      </c>
      <c r="AA2012" s="2"/>
      <c r="AB2012" s="175">
        <v>-54723.468549817509</v>
      </c>
      <c r="AC2012" s="175">
        <v>-177401.26576231886</v>
      </c>
      <c r="AD2012" s="175">
        <v>-150226.47815209487</v>
      </c>
      <c r="AE2012" s="175">
        <v>-172910.78815747867</v>
      </c>
    </row>
    <row r="2013" spans="1:31">
      <c r="A2013" s="1">
        <v>2006</v>
      </c>
      <c r="B2013" s="176">
        <f>'T Revenue'!B2010-'Year 0'!G$8+'Year 0'!G$122</f>
        <v>-7359.4292987026274</v>
      </c>
      <c r="C2013" s="176">
        <f>'T Revenue'!C2010-'Revenue Requirement'!C$4+'Revenue Requirement'!C$33</f>
        <v>239494.82320809993</v>
      </c>
      <c r="D2013" s="176">
        <f>'T Revenue'!D2010-'Revenue Requirement'!D$4+'Revenue Requirement'!D$33</f>
        <v>139091.06482350314</v>
      </c>
      <c r="E2013" s="176">
        <f>'T Revenue'!E2010-'Revenue Requirement'!E$4+'Revenue Requirement'!E$33</f>
        <v>126084.88712582062</v>
      </c>
      <c r="G2013" s="179" t="e">
        <f ca="1"/>
        <v>#NAME?</v>
      </c>
      <c r="H2013" s="179" t="e">
        <f ca="1"/>
        <v>#NAME?</v>
      </c>
      <c r="I2013" s="179" t="e">
        <f ca="1"/>
        <v>#NAME?</v>
      </c>
      <c r="J2013" s="179" t="e">
        <f ca="1"/>
        <v>#NAME?</v>
      </c>
      <c r="L2013" s="175">
        <f>NR_to_Cash!C$9</f>
        <v>-54723.468549817509</v>
      </c>
      <c r="M2013" s="175">
        <f>NR_to_Cash!D$9</f>
        <v>-177401.26576231886</v>
      </c>
      <c r="N2013" s="175">
        <f>NR_to_Cash!E$9</f>
        <v>-150226.47815209487</v>
      </c>
      <c r="O2013" s="175">
        <f>NR_to_Cash!F$9</f>
        <v>-172910.78815747867</v>
      </c>
      <c r="Q2013" s="1">
        <v>2006</v>
      </c>
      <c r="R2013" s="176">
        <v>-7359.4292987026274</v>
      </c>
      <c r="S2013" s="176">
        <v>239494.82320809993</v>
      </c>
      <c r="T2013" s="176">
        <v>139091.06482350314</v>
      </c>
      <c r="U2013" s="176">
        <v>126084.88712582062</v>
      </c>
      <c r="V2013" s="2"/>
      <c r="W2013" s="176">
        <v>-45290.152218009927</v>
      </c>
      <c r="X2013" s="176">
        <v>-2639.5255255519878</v>
      </c>
      <c r="Y2013" s="176">
        <v>1869.078277718043</v>
      </c>
      <c r="Z2013" s="176">
        <v>-37541.248592092423</v>
      </c>
      <c r="AA2013" s="2"/>
      <c r="AB2013" s="175">
        <v>-54723.468549817509</v>
      </c>
      <c r="AC2013" s="175">
        <v>-177401.26576231886</v>
      </c>
      <c r="AD2013" s="175">
        <v>-150226.47815209487</v>
      </c>
      <c r="AE2013" s="175">
        <v>-172910.78815747867</v>
      </c>
    </row>
    <row r="2014" spans="1:31">
      <c r="A2014" s="1">
        <v>2007</v>
      </c>
      <c r="B2014" s="176">
        <f>'T Revenue'!B2011-'Year 0'!G$8+'Year 0'!G$122</f>
        <v>6742.4537391327322</v>
      </c>
      <c r="C2014" s="176">
        <f>'T Revenue'!C2011-'Revenue Requirement'!C$4+'Revenue Requirement'!C$33</f>
        <v>259358.6096541069</v>
      </c>
      <c r="D2014" s="176">
        <f>'T Revenue'!D2011-'Revenue Requirement'!D$4+'Revenue Requirement'!D$33</f>
        <v>187304.72813915717</v>
      </c>
      <c r="E2014" s="176">
        <f>'T Revenue'!E2011-'Revenue Requirement'!E$4+'Revenue Requirement'!E$33</f>
        <v>139513.81477624201</v>
      </c>
      <c r="G2014" s="179" t="e">
        <f ca="1"/>
        <v>#NAME?</v>
      </c>
      <c r="H2014" s="179" t="e">
        <f ca="1"/>
        <v>#NAME?</v>
      </c>
      <c r="I2014" s="179" t="e">
        <f ca="1"/>
        <v>#NAME?</v>
      </c>
      <c r="J2014" s="179" t="e">
        <f ca="1"/>
        <v>#NAME?</v>
      </c>
      <c r="L2014" s="175">
        <f>NR_to_Cash!C$9</f>
        <v>-54723.468549817509</v>
      </c>
      <c r="M2014" s="175">
        <f>NR_to_Cash!D$9</f>
        <v>-177401.26576231886</v>
      </c>
      <c r="N2014" s="175">
        <f>NR_to_Cash!E$9</f>
        <v>-150226.47815209487</v>
      </c>
      <c r="O2014" s="175">
        <f>NR_to_Cash!F$9</f>
        <v>-172910.78815747867</v>
      </c>
      <c r="Q2014" s="1">
        <v>2007</v>
      </c>
      <c r="R2014" s="176">
        <v>6742.4537391327322</v>
      </c>
      <c r="S2014" s="176">
        <v>259358.6096541069</v>
      </c>
      <c r="T2014" s="176">
        <v>187304.72813915717</v>
      </c>
      <c r="U2014" s="176">
        <v>139513.81477624201</v>
      </c>
      <c r="V2014" s="2"/>
      <c r="W2014" s="176">
        <v>-20571.589602794033</v>
      </c>
      <c r="X2014" s="176">
        <v>-3517.3324140675832</v>
      </c>
      <c r="Y2014" s="176">
        <v>6888.4392416693736</v>
      </c>
      <c r="Z2014" s="176">
        <v>13710.230442923261</v>
      </c>
      <c r="AA2014" s="2"/>
      <c r="AB2014" s="175">
        <v>-54723.468549817509</v>
      </c>
      <c r="AC2014" s="175">
        <v>-177401.26576231886</v>
      </c>
      <c r="AD2014" s="175">
        <v>-150226.47815209487</v>
      </c>
      <c r="AE2014" s="175">
        <v>-172910.78815747867</v>
      </c>
    </row>
    <row r="2015" spans="1:31">
      <c r="A2015" s="1">
        <v>2008</v>
      </c>
      <c r="B2015" s="176">
        <f>'T Revenue'!B2012-'Year 0'!G$8+'Year 0'!G$122</f>
        <v>21488.005563586485</v>
      </c>
      <c r="C2015" s="176">
        <f>'T Revenue'!C2012-'Revenue Requirement'!C$4+'Revenue Requirement'!C$33</f>
        <v>208489.4514423816</v>
      </c>
      <c r="D2015" s="176">
        <f>'T Revenue'!D2012-'Revenue Requirement'!D$4+'Revenue Requirement'!D$33</f>
        <v>117044.34223011322</v>
      </c>
      <c r="E2015" s="176">
        <f>'T Revenue'!E2012-'Revenue Requirement'!E$4+'Revenue Requirement'!E$33</f>
        <v>92385.568287428934</v>
      </c>
      <c r="G2015" s="179" t="e">
        <f ca="1"/>
        <v>#NAME?</v>
      </c>
      <c r="H2015" s="179" t="e">
        <f ca="1"/>
        <v>#NAME?</v>
      </c>
      <c r="I2015" s="179" t="e">
        <f ca="1"/>
        <v>#NAME?</v>
      </c>
      <c r="J2015" s="179" t="e">
        <f ca="1"/>
        <v>#NAME?</v>
      </c>
      <c r="L2015" s="175">
        <f>NR_to_Cash!C$9</f>
        <v>-54723.468549817509</v>
      </c>
      <c r="M2015" s="175">
        <f>NR_to_Cash!D$9</f>
        <v>-177401.26576231886</v>
      </c>
      <c r="N2015" s="175">
        <f>NR_to_Cash!E$9</f>
        <v>-150226.47815209487</v>
      </c>
      <c r="O2015" s="175">
        <f>NR_to_Cash!F$9</f>
        <v>-172910.78815747867</v>
      </c>
      <c r="Q2015" s="1">
        <v>2008</v>
      </c>
      <c r="R2015" s="176">
        <v>21488.005563586485</v>
      </c>
      <c r="S2015" s="176">
        <v>208489.4514423816</v>
      </c>
      <c r="T2015" s="176">
        <v>117044.34223011322</v>
      </c>
      <c r="U2015" s="176">
        <v>92385.568287428934</v>
      </c>
      <c r="V2015" s="2"/>
      <c r="W2015" s="176">
        <v>20156.721277761622</v>
      </c>
      <c r="X2015" s="176">
        <v>-16910.890954124974</v>
      </c>
      <c r="Y2015" s="176">
        <v>-30922.338866316713</v>
      </c>
      <c r="Z2015" s="176">
        <v>-246.0137382177636</v>
      </c>
      <c r="AA2015" s="2"/>
      <c r="AB2015" s="175">
        <v>-54723.468549817509</v>
      </c>
      <c r="AC2015" s="175">
        <v>-177401.26576231886</v>
      </c>
      <c r="AD2015" s="175">
        <v>-150226.47815209487</v>
      </c>
      <c r="AE2015" s="175">
        <v>-172910.78815747867</v>
      </c>
    </row>
    <row r="2016" spans="1:31">
      <c r="A2016" s="1">
        <v>2009</v>
      </c>
      <c r="B2016" s="176">
        <f>'T Revenue'!B2013-'Year 0'!G$8+'Year 0'!G$122</f>
        <v>25699.390652658185</v>
      </c>
      <c r="C2016" s="176">
        <f>'T Revenue'!C2013-'Revenue Requirement'!C$4+'Revenue Requirement'!C$33</f>
        <v>216919.99803230283</v>
      </c>
      <c r="D2016" s="176">
        <f>'T Revenue'!D2013-'Revenue Requirement'!D$4+'Revenue Requirement'!D$33</f>
        <v>210204.57695651241</v>
      </c>
      <c r="E2016" s="176">
        <f>'T Revenue'!E2013-'Revenue Requirement'!E$4+'Revenue Requirement'!E$33</f>
        <v>151201.77024507197</v>
      </c>
      <c r="G2016" s="179" t="e">
        <f ca="1"/>
        <v>#NAME?</v>
      </c>
      <c r="H2016" s="179" t="e">
        <f ca="1"/>
        <v>#NAME?</v>
      </c>
      <c r="I2016" s="179" t="e">
        <f ca="1"/>
        <v>#NAME?</v>
      </c>
      <c r="J2016" s="179" t="e">
        <f ca="1"/>
        <v>#NAME?</v>
      </c>
      <c r="L2016" s="175">
        <f>NR_to_Cash!C$9</f>
        <v>-54723.468549817509</v>
      </c>
      <c r="M2016" s="175">
        <f>NR_to_Cash!D$9</f>
        <v>-177401.26576231886</v>
      </c>
      <c r="N2016" s="175">
        <f>NR_to_Cash!E$9</f>
        <v>-150226.47815209487</v>
      </c>
      <c r="O2016" s="175">
        <f>NR_to_Cash!F$9</f>
        <v>-172910.78815747867</v>
      </c>
      <c r="Q2016" s="1">
        <v>2009</v>
      </c>
      <c r="R2016" s="176">
        <v>25699.390652658185</v>
      </c>
      <c r="S2016" s="176">
        <v>216919.99803230283</v>
      </c>
      <c r="T2016" s="176">
        <v>210204.57695651241</v>
      </c>
      <c r="U2016" s="176">
        <v>151201.77024507197</v>
      </c>
      <c r="V2016" s="2"/>
      <c r="W2016" s="176">
        <v>-33946.48097510275</v>
      </c>
      <c r="X2016" s="176">
        <v>-18658.128552304348</v>
      </c>
      <c r="Y2016" s="176">
        <v>-80738.705986373592</v>
      </c>
      <c r="Z2016" s="176">
        <v>255.60904920101166</v>
      </c>
      <c r="AA2016" s="2"/>
      <c r="AB2016" s="175">
        <v>-54723.468549817509</v>
      </c>
      <c r="AC2016" s="175">
        <v>-177401.26576231886</v>
      </c>
      <c r="AD2016" s="175">
        <v>-150226.47815209487</v>
      </c>
      <c r="AE2016" s="175">
        <v>-172910.78815747867</v>
      </c>
    </row>
    <row r="2017" spans="1:31">
      <c r="A2017" s="1">
        <v>2010</v>
      </c>
      <c r="B2017" s="176">
        <f>'T Revenue'!B2014-'Year 0'!G$8+'Year 0'!G$122</f>
        <v>-18658.367020005593</v>
      </c>
      <c r="C2017" s="176">
        <f>'T Revenue'!C2014-'Revenue Requirement'!C$4+'Revenue Requirement'!C$33</f>
        <v>209826.04171437724</v>
      </c>
      <c r="D2017" s="176">
        <f>'T Revenue'!D2014-'Revenue Requirement'!D$4+'Revenue Requirement'!D$33</f>
        <v>112772.45915909251</v>
      </c>
      <c r="E2017" s="176">
        <f>'T Revenue'!E2014-'Revenue Requirement'!E$4+'Revenue Requirement'!E$33</f>
        <v>152523.87443718244</v>
      </c>
      <c r="G2017" s="179" t="e">
        <f ca="1"/>
        <v>#NAME?</v>
      </c>
      <c r="H2017" s="179" t="e">
        <f ca="1"/>
        <v>#NAME?</v>
      </c>
      <c r="I2017" s="179" t="e">
        <f ca="1"/>
        <v>#NAME?</v>
      </c>
      <c r="J2017" s="179" t="e">
        <f ca="1"/>
        <v>#NAME?</v>
      </c>
      <c r="L2017" s="175">
        <f>NR_to_Cash!C$9</f>
        <v>-54723.468549817509</v>
      </c>
      <c r="M2017" s="175">
        <f>NR_to_Cash!D$9</f>
        <v>-177401.26576231886</v>
      </c>
      <c r="N2017" s="175">
        <f>NR_to_Cash!E$9</f>
        <v>-150226.47815209487</v>
      </c>
      <c r="O2017" s="175">
        <f>NR_to_Cash!F$9</f>
        <v>-172910.78815747867</v>
      </c>
      <c r="Q2017" s="1">
        <v>2010</v>
      </c>
      <c r="R2017" s="176">
        <v>-18658.367020005593</v>
      </c>
      <c r="S2017" s="176">
        <v>209826.04171437724</v>
      </c>
      <c r="T2017" s="176">
        <v>112772.45915909251</v>
      </c>
      <c r="U2017" s="176">
        <v>152523.87443718244</v>
      </c>
      <c r="V2017" s="2"/>
      <c r="W2017" s="176">
        <v>-51173.659600487677</v>
      </c>
      <c r="X2017" s="176">
        <v>-1211.6890166152734</v>
      </c>
      <c r="Y2017" s="176">
        <v>-7135.7784427495208</v>
      </c>
      <c r="Z2017" s="176">
        <v>-35995.500814851606</v>
      </c>
      <c r="AA2017" s="2"/>
      <c r="AB2017" s="175">
        <v>-54723.468549817509</v>
      </c>
      <c r="AC2017" s="175">
        <v>-177401.26576231886</v>
      </c>
      <c r="AD2017" s="175">
        <v>-150226.47815209487</v>
      </c>
      <c r="AE2017" s="175">
        <v>-172910.78815747867</v>
      </c>
    </row>
    <row r="2018" spans="1:31">
      <c r="A2018" s="1">
        <v>2011</v>
      </c>
      <c r="B2018" s="176">
        <f>'T Revenue'!B2015-'Year 0'!G$8+'Year 0'!G$122</f>
        <v>31261.942289234372</v>
      </c>
      <c r="C2018" s="176">
        <f>'T Revenue'!C2015-'Revenue Requirement'!C$4+'Revenue Requirement'!C$33</f>
        <v>210092.73426336958</v>
      </c>
      <c r="D2018" s="176">
        <f>'T Revenue'!D2015-'Revenue Requirement'!D$4+'Revenue Requirement'!D$33</f>
        <v>147997.36297388934</v>
      </c>
      <c r="E2018" s="176">
        <f>'T Revenue'!E2015-'Revenue Requirement'!E$4+'Revenue Requirement'!E$33</f>
        <v>123806.36440140591</v>
      </c>
      <c r="G2018" s="179" t="e">
        <f ca="1"/>
        <v>#NAME?</v>
      </c>
      <c r="H2018" s="179" t="e">
        <f ca="1"/>
        <v>#NAME?</v>
      </c>
      <c r="I2018" s="179" t="e">
        <f ca="1"/>
        <v>#NAME?</v>
      </c>
      <c r="J2018" s="179" t="e">
        <f ca="1"/>
        <v>#NAME?</v>
      </c>
      <c r="L2018" s="175">
        <f>NR_to_Cash!C$9</f>
        <v>-54723.468549817509</v>
      </c>
      <c r="M2018" s="175">
        <f>NR_to_Cash!D$9</f>
        <v>-177401.26576231886</v>
      </c>
      <c r="N2018" s="175">
        <f>NR_to_Cash!E$9</f>
        <v>-150226.47815209487</v>
      </c>
      <c r="O2018" s="175">
        <f>NR_to_Cash!F$9</f>
        <v>-172910.78815747867</v>
      </c>
      <c r="Q2018" s="1">
        <v>2011</v>
      </c>
      <c r="R2018" s="176">
        <v>31261.942289234372</v>
      </c>
      <c r="S2018" s="176">
        <v>210092.73426336958</v>
      </c>
      <c r="T2018" s="176">
        <v>147997.36297388934</v>
      </c>
      <c r="U2018" s="176">
        <v>123806.36440140591</v>
      </c>
      <c r="V2018" s="2"/>
      <c r="W2018" s="176">
        <v>-39969.807029308751</v>
      </c>
      <c r="X2018" s="176">
        <v>-34748.600270340685</v>
      </c>
      <c r="Y2018" s="176">
        <v>-34941.19900395209</v>
      </c>
      <c r="Z2018" s="176">
        <v>-2566.5791413239203</v>
      </c>
      <c r="AA2018" s="2"/>
      <c r="AB2018" s="175">
        <v>-54723.468549817509</v>
      </c>
      <c r="AC2018" s="175">
        <v>-177401.26576231886</v>
      </c>
      <c r="AD2018" s="175">
        <v>-150226.47815209487</v>
      </c>
      <c r="AE2018" s="175">
        <v>-172910.78815747867</v>
      </c>
    </row>
    <row r="2019" spans="1:31">
      <c r="A2019" s="1">
        <v>2012</v>
      </c>
      <c r="B2019" s="176">
        <f>'T Revenue'!B2016-'Year 0'!G$8+'Year 0'!G$122</f>
        <v>12470.143544861116</v>
      </c>
      <c r="C2019" s="176">
        <f>'T Revenue'!C2016-'Revenue Requirement'!C$4+'Revenue Requirement'!C$33</f>
        <v>237495.74633629969</v>
      </c>
      <c r="D2019" s="176">
        <f>'T Revenue'!D2016-'Revenue Requirement'!D$4+'Revenue Requirement'!D$33</f>
        <v>167614.0462362594</v>
      </c>
      <c r="E2019" s="176">
        <f>'T Revenue'!E2016-'Revenue Requirement'!E$4+'Revenue Requirement'!E$33</f>
        <v>67334.92045283597</v>
      </c>
      <c r="G2019" s="179" t="e">
        <f ca="1"/>
        <v>#NAME?</v>
      </c>
      <c r="H2019" s="179" t="e">
        <f ca="1"/>
        <v>#NAME?</v>
      </c>
      <c r="I2019" s="179" t="e">
        <f ca="1"/>
        <v>#NAME?</v>
      </c>
      <c r="J2019" s="179" t="e">
        <f ca="1"/>
        <v>#NAME?</v>
      </c>
      <c r="L2019" s="175">
        <f>NR_to_Cash!C$9</f>
        <v>-54723.468549817509</v>
      </c>
      <c r="M2019" s="175">
        <f>NR_to_Cash!D$9</f>
        <v>-177401.26576231886</v>
      </c>
      <c r="N2019" s="175">
        <f>NR_to_Cash!E$9</f>
        <v>-150226.47815209487</v>
      </c>
      <c r="O2019" s="175">
        <f>NR_to_Cash!F$9</f>
        <v>-172910.78815747867</v>
      </c>
      <c r="Q2019" s="1">
        <v>2012</v>
      </c>
      <c r="R2019" s="176">
        <v>12470.143544861116</v>
      </c>
      <c r="S2019" s="176">
        <v>237495.74633629969</v>
      </c>
      <c r="T2019" s="176">
        <v>167614.0462362594</v>
      </c>
      <c r="U2019" s="176">
        <v>67334.92045283597</v>
      </c>
      <c r="V2019" s="2"/>
      <c r="W2019" s="176">
        <v>-4950.1346001607599</v>
      </c>
      <c r="X2019" s="176">
        <v>-56284.620178478537</v>
      </c>
      <c r="Y2019" s="176">
        <v>-3250.465297189774</v>
      </c>
      <c r="Z2019" s="176">
        <v>-11045.24705301784</v>
      </c>
      <c r="AA2019" s="2"/>
      <c r="AB2019" s="175">
        <v>-54723.468549817509</v>
      </c>
      <c r="AC2019" s="175">
        <v>-177401.26576231886</v>
      </c>
      <c r="AD2019" s="175">
        <v>-150226.47815209487</v>
      </c>
      <c r="AE2019" s="175">
        <v>-172910.78815747867</v>
      </c>
    </row>
    <row r="2020" spans="1:31">
      <c r="A2020" s="1">
        <v>2013</v>
      </c>
      <c r="B2020" s="176">
        <f>'T Revenue'!B2017-'Year 0'!G$8+'Year 0'!G$122</f>
        <v>18286.203168384731</v>
      </c>
      <c r="C2020" s="176">
        <f>'T Revenue'!C2017-'Revenue Requirement'!C$4+'Revenue Requirement'!C$33</f>
        <v>256080.89472688851</v>
      </c>
      <c r="D2020" s="176">
        <f>'T Revenue'!D2017-'Revenue Requirement'!D$4+'Revenue Requirement'!D$33</f>
        <v>230511.53999332292</v>
      </c>
      <c r="E2020" s="176">
        <f>'T Revenue'!E2017-'Revenue Requirement'!E$4+'Revenue Requirement'!E$33</f>
        <v>112185.1923341325</v>
      </c>
      <c r="G2020" s="179" t="e">
        <f ca="1"/>
        <v>#NAME?</v>
      </c>
      <c r="H2020" s="179" t="e">
        <f ca="1"/>
        <v>#NAME?</v>
      </c>
      <c r="I2020" s="179" t="e">
        <f ca="1"/>
        <v>#NAME?</v>
      </c>
      <c r="J2020" s="179" t="e">
        <f ca="1"/>
        <v>#NAME?</v>
      </c>
      <c r="L2020" s="175">
        <f>NR_to_Cash!C$9</f>
        <v>-54723.468549817509</v>
      </c>
      <c r="M2020" s="175">
        <f>NR_to_Cash!D$9</f>
        <v>-177401.26576231886</v>
      </c>
      <c r="N2020" s="175">
        <f>NR_to_Cash!E$9</f>
        <v>-150226.47815209487</v>
      </c>
      <c r="O2020" s="175">
        <f>NR_to_Cash!F$9</f>
        <v>-172910.78815747867</v>
      </c>
      <c r="Q2020" s="1">
        <v>2013</v>
      </c>
      <c r="R2020" s="176">
        <v>18286.203168384731</v>
      </c>
      <c r="S2020" s="176">
        <v>256080.89472688851</v>
      </c>
      <c r="T2020" s="176">
        <v>230511.53999332292</v>
      </c>
      <c r="U2020" s="176">
        <v>112185.1923341325</v>
      </c>
      <c r="V2020" s="2"/>
      <c r="W2020" s="176">
        <v>-37518.300935641746</v>
      </c>
      <c r="X2020" s="176">
        <v>-16756.877065106528</v>
      </c>
      <c r="Y2020" s="176">
        <v>15113.468556573614</v>
      </c>
      <c r="Z2020" s="176">
        <v>-42313.821397130145</v>
      </c>
      <c r="AA2020" s="2"/>
      <c r="AB2020" s="175">
        <v>-54723.468549817509</v>
      </c>
      <c r="AC2020" s="175">
        <v>-177401.26576231886</v>
      </c>
      <c r="AD2020" s="175">
        <v>-150226.47815209487</v>
      </c>
      <c r="AE2020" s="175">
        <v>-172910.78815747867</v>
      </c>
    </row>
    <row r="2021" spans="1:31">
      <c r="A2021" s="1">
        <v>2014</v>
      </c>
      <c r="B2021" s="176">
        <f>'T Revenue'!B2018-'Year 0'!G$8+'Year 0'!G$122</f>
        <v>-6940.0393288980704</v>
      </c>
      <c r="C2021" s="176">
        <f>'T Revenue'!C2018-'Revenue Requirement'!C$4+'Revenue Requirement'!C$33</f>
        <v>248533.35556309787</v>
      </c>
      <c r="D2021" s="176">
        <f>'T Revenue'!D2018-'Revenue Requirement'!D$4+'Revenue Requirement'!D$33</f>
        <v>147723.69886598177</v>
      </c>
      <c r="E2021" s="176">
        <f>'T Revenue'!E2018-'Revenue Requirement'!E$4+'Revenue Requirement'!E$33</f>
        <v>106792.76083947578</v>
      </c>
      <c r="G2021" s="179" t="e">
        <f ca="1"/>
        <v>#NAME?</v>
      </c>
      <c r="H2021" s="179" t="e">
        <f ca="1"/>
        <v>#NAME?</v>
      </c>
      <c r="I2021" s="179" t="e">
        <f ca="1"/>
        <v>#NAME?</v>
      </c>
      <c r="J2021" s="179" t="e">
        <f ca="1"/>
        <v>#NAME?</v>
      </c>
      <c r="L2021" s="175">
        <f>NR_to_Cash!C$9</f>
        <v>-54723.468549817509</v>
      </c>
      <c r="M2021" s="175">
        <f>NR_to_Cash!D$9</f>
        <v>-177401.26576231886</v>
      </c>
      <c r="N2021" s="175">
        <f>NR_to_Cash!E$9</f>
        <v>-150226.47815209487</v>
      </c>
      <c r="O2021" s="175">
        <f>NR_to_Cash!F$9</f>
        <v>-172910.78815747867</v>
      </c>
      <c r="Q2021" s="1">
        <v>2014</v>
      </c>
      <c r="R2021" s="176">
        <v>-6940.0393288980704</v>
      </c>
      <c r="S2021" s="176">
        <v>248533.35556309787</v>
      </c>
      <c r="T2021" s="176">
        <v>147723.69886598177</v>
      </c>
      <c r="U2021" s="176">
        <v>106792.76083947578</v>
      </c>
      <c r="V2021" s="2"/>
      <c r="W2021" s="176">
        <v>-30404.003151495359</v>
      </c>
      <c r="X2021" s="176">
        <v>-33184.456928502535</v>
      </c>
      <c r="Y2021" s="176">
        <v>-46662.539644464618</v>
      </c>
      <c r="Z2021" s="176">
        <v>-23784.485616417369</v>
      </c>
      <c r="AA2021" s="2"/>
      <c r="AB2021" s="175">
        <v>-54723.468549817509</v>
      </c>
      <c r="AC2021" s="175">
        <v>-177401.26576231886</v>
      </c>
      <c r="AD2021" s="175">
        <v>-150226.47815209487</v>
      </c>
      <c r="AE2021" s="175">
        <v>-172910.78815747867</v>
      </c>
    </row>
    <row r="2022" spans="1:31">
      <c r="A2022" s="1">
        <v>2015</v>
      </c>
      <c r="B2022" s="176">
        <f>'T Revenue'!B2019-'Year 0'!G$8+'Year 0'!G$122</f>
        <v>20156.267268872587</v>
      </c>
      <c r="C2022" s="176">
        <f>'T Revenue'!C2019-'Revenue Requirement'!C$4+'Revenue Requirement'!C$33</f>
        <v>244021.54768398032</v>
      </c>
      <c r="D2022" s="176">
        <f>'T Revenue'!D2019-'Revenue Requirement'!D$4+'Revenue Requirement'!D$33</f>
        <v>144743.37493386841</v>
      </c>
      <c r="E2022" s="176">
        <f>'T Revenue'!E2019-'Revenue Requirement'!E$4+'Revenue Requirement'!E$33</f>
        <v>164686.65309334616</v>
      </c>
      <c r="G2022" s="179" t="e">
        <f ca="1"/>
        <v>#NAME?</v>
      </c>
      <c r="H2022" s="179" t="e">
        <f ca="1"/>
        <v>#NAME?</v>
      </c>
      <c r="I2022" s="179" t="e">
        <f ca="1"/>
        <v>#NAME?</v>
      </c>
      <c r="J2022" s="179" t="e">
        <f ca="1"/>
        <v>#NAME?</v>
      </c>
      <c r="L2022" s="175">
        <f>NR_to_Cash!C$9</f>
        <v>-54723.468549817509</v>
      </c>
      <c r="M2022" s="175">
        <f>NR_to_Cash!D$9</f>
        <v>-177401.26576231886</v>
      </c>
      <c r="N2022" s="175">
        <f>NR_to_Cash!E$9</f>
        <v>-150226.47815209487</v>
      </c>
      <c r="O2022" s="175">
        <f>NR_to_Cash!F$9</f>
        <v>-172910.78815747867</v>
      </c>
      <c r="Q2022" s="1">
        <v>2015</v>
      </c>
      <c r="R2022" s="176">
        <v>20156.267268872587</v>
      </c>
      <c r="S2022" s="176">
        <v>244021.54768398032</v>
      </c>
      <c r="T2022" s="176">
        <v>144743.37493386841</v>
      </c>
      <c r="U2022" s="176">
        <v>164686.65309334616</v>
      </c>
      <c r="V2022" s="2"/>
      <c r="W2022" s="176">
        <v>4719.3876281774137</v>
      </c>
      <c r="X2022" s="176">
        <v>-25253.958361518569</v>
      </c>
      <c r="Y2022" s="176">
        <v>-42367.382580838632</v>
      </c>
      <c r="Z2022" s="176">
        <v>-57728.789048591163</v>
      </c>
      <c r="AA2022" s="2"/>
      <c r="AB2022" s="175">
        <v>-54723.468549817509</v>
      </c>
      <c r="AC2022" s="175">
        <v>-177401.26576231886</v>
      </c>
      <c r="AD2022" s="175">
        <v>-150226.47815209487</v>
      </c>
      <c r="AE2022" s="175">
        <v>-172910.78815747867</v>
      </c>
    </row>
    <row r="2023" spans="1:31">
      <c r="A2023" s="1">
        <v>2016</v>
      </c>
      <c r="B2023" s="176">
        <f>'T Revenue'!B2020-'Year 0'!G$8+'Year 0'!G$122</f>
        <v>-5449.3013114000205</v>
      </c>
      <c r="C2023" s="176">
        <f>'T Revenue'!C2020-'Revenue Requirement'!C$4+'Revenue Requirement'!C$33</f>
        <v>234396.96714996337</v>
      </c>
      <c r="D2023" s="176">
        <f>'T Revenue'!D2020-'Revenue Requirement'!D$4+'Revenue Requirement'!D$33</f>
        <v>184897.09083397733</v>
      </c>
      <c r="E2023" s="176">
        <f>'T Revenue'!E2020-'Revenue Requirement'!E$4+'Revenue Requirement'!E$33</f>
        <v>91140.37043153448</v>
      </c>
      <c r="G2023" s="179" t="e">
        <f ca="1"/>
        <v>#NAME?</v>
      </c>
      <c r="H2023" s="179" t="e">
        <f ca="1"/>
        <v>#NAME?</v>
      </c>
      <c r="I2023" s="179" t="e">
        <f ca="1"/>
        <v>#NAME?</v>
      </c>
      <c r="J2023" s="179" t="e">
        <f ca="1"/>
        <v>#NAME?</v>
      </c>
      <c r="L2023" s="175">
        <f>NR_to_Cash!C$9</f>
        <v>-54723.468549817509</v>
      </c>
      <c r="M2023" s="175">
        <f>NR_to_Cash!D$9</f>
        <v>-177401.26576231886</v>
      </c>
      <c r="N2023" s="175">
        <f>NR_to_Cash!E$9</f>
        <v>-150226.47815209487</v>
      </c>
      <c r="O2023" s="175">
        <f>NR_to_Cash!F$9</f>
        <v>-172910.78815747867</v>
      </c>
      <c r="Q2023" s="1">
        <v>2016</v>
      </c>
      <c r="R2023" s="176">
        <v>-5449.3013114000205</v>
      </c>
      <c r="S2023" s="176">
        <v>234396.96714996337</v>
      </c>
      <c r="T2023" s="176">
        <v>184897.09083397733</v>
      </c>
      <c r="U2023" s="176">
        <v>91140.37043153448</v>
      </c>
      <c r="V2023" s="2"/>
      <c r="W2023" s="176">
        <v>-3952.7068967798259</v>
      </c>
      <c r="X2023" s="176">
        <v>-37970.695387823507</v>
      </c>
      <c r="Y2023" s="176">
        <v>-49496.116109907161</v>
      </c>
      <c r="Z2023" s="176">
        <v>9336.9528037419077</v>
      </c>
      <c r="AA2023" s="2"/>
      <c r="AB2023" s="175">
        <v>-54723.468549817509</v>
      </c>
      <c r="AC2023" s="175">
        <v>-177401.26576231886</v>
      </c>
      <c r="AD2023" s="175">
        <v>-150226.47815209487</v>
      </c>
      <c r="AE2023" s="175">
        <v>-172910.78815747867</v>
      </c>
    </row>
    <row r="2024" spans="1:31">
      <c r="A2024" s="1">
        <v>2017</v>
      </c>
      <c r="B2024" s="176">
        <f>'T Revenue'!B2021-'Year 0'!G$8+'Year 0'!G$122</f>
        <v>32662.252882541157</v>
      </c>
      <c r="C2024" s="176">
        <f>'T Revenue'!C2021-'Revenue Requirement'!C$4+'Revenue Requirement'!C$33</f>
        <v>279897.15547641343</v>
      </c>
      <c r="D2024" s="176">
        <f>'T Revenue'!D2021-'Revenue Requirement'!D$4+'Revenue Requirement'!D$33</f>
        <v>179908.52555561299</v>
      </c>
      <c r="E2024" s="176">
        <f>'T Revenue'!E2021-'Revenue Requirement'!E$4+'Revenue Requirement'!E$33</f>
        <v>188925.00227418449</v>
      </c>
      <c r="G2024" s="179" t="e">
        <f ca="1"/>
        <v>#NAME?</v>
      </c>
      <c r="H2024" s="179" t="e">
        <f ca="1"/>
        <v>#NAME?</v>
      </c>
      <c r="I2024" s="179" t="e">
        <f ca="1"/>
        <v>#NAME?</v>
      </c>
      <c r="J2024" s="179" t="e">
        <f ca="1"/>
        <v>#NAME?</v>
      </c>
      <c r="L2024" s="175">
        <f>NR_to_Cash!C$9</f>
        <v>-54723.468549817509</v>
      </c>
      <c r="M2024" s="175">
        <f>NR_to_Cash!D$9</f>
        <v>-177401.26576231886</v>
      </c>
      <c r="N2024" s="175">
        <f>NR_to_Cash!E$9</f>
        <v>-150226.47815209487</v>
      </c>
      <c r="O2024" s="175">
        <f>NR_to_Cash!F$9</f>
        <v>-172910.78815747867</v>
      </c>
      <c r="Q2024" s="1">
        <v>2017</v>
      </c>
      <c r="R2024" s="176">
        <v>32662.252882541157</v>
      </c>
      <c r="S2024" s="176">
        <v>279897.15547641343</v>
      </c>
      <c r="T2024" s="176">
        <v>179908.52555561299</v>
      </c>
      <c r="U2024" s="176">
        <v>188925.00227418449</v>
      </c>
      <c r="V2024" s="2"/>
      <c r="W2024" s="176">
        <v>2029.0069419083884</v>
      </c>
      <c r="X2024" s="176">
        <v>-34596.602850751253</v>
      </c>
      <c r="Y2024" s="176">
        <v>-37028.066301800776</v>
      </c>
      <c r="Z2024" s="176">
        <v>-42549.52618744527</v>
      </c>
      <c r="AA2024" s="2"/>
      <c r="AB2024" s="175">
        <v>-54723.468549817509</v>
      </c>
      <c r="AC2024" s="175">
        <v>-177401.26576231886</v>
      </c>
      <c r="AD2024" s="175">
        <v>-150226.47815209487</v>
      </c>
      <c r="AE2024" s="175">
        <v>-172910.78815747867</v>
      </c>
    </row>
    <row r="2025" spans="1:31">
      <c r="A2025" s="1">
        <v>2018</v>
      </c>
      <c r="B2025" s="176">
        <f>'T Revenue'!B2022-'Year 0'!G$8+'Year 0'!G$122</f>
        <v>11277.398189713713</v>
      </c>
      <c r="C2025" s="176">
        <f>'T Revenue'!C2022-'Revenue Requirement'!C$4+'Revenue Requirement'!C$33</f>
        <v>272302.03241133736</v>
      </c>
      <c r="D2025" s="176">
        <f>'T Revenue'!D2022-'Revenue Requirement'!D$4+'Revenue Requirement'!D$33</f>
        <v>239729.22325395676</v>
      </c>
      <c r="E2025" s="176">
        <f>'T Revenue'!E2022-'Revenue Requirement'!E$4+'Revenue Requirement'!E$33</f>
        <v>159652.20296839578</v>
      </c>
      <c r="G2025" s="179" t="e">
        <f ca="1"/>
        <v>#NAME?</v>
      </c>
      <c r="H2025" s="179" t="e">
        <f ca="1"/>
        <v>#NAME?</v>
      </c>
      <c r="I2025" s="179" t="e">
        <f ca="1"/>
        <v>#NAME?</v>
      </c>
      <c r="J2025" s="179" t="e">
        <f ca="1"/>
        <v>#NAME?</v>
      </c>
      <c r="L2025" s="175">
        <f>NR_to_Cash!C$9</f>
        <v>-54723.468549817509</v>
      </c>
      <c r="M2025" s="175">
        <f>NR_to_Cash!D$9</f>
        <v>-177401.26576231886</v>
      </c>
      <c r="N2025" s="175">
        <f>NR_to_Cash!E$9</f>
        <v>-150226.47815209487</v>
      </c>
      <c r="O2025" s="175">
        <f>NR_to_Cash!F$9</f>
        <v>-172910.78815747867</v>
      </c>
      <c r="Q2025" s="1">
        <v>2018</v>
      </c>
      <c r="R2025" s="176">
        <v>11277.398189713713</v>
      </c>
      <c r="S2025" s="176">
        <v>272302.03241133736</v>
      </c>
      <c r="T2025" s="176">
        <v>239729.22325395676</v>
      </c>
      <c r="U2025" s="176">
        <v>159652.20296839578</v>
      </c>
      <c r="V2025" s="2"/>
      <c r="W2025" s="176">
        <v>8520.1650155024836</v>
      </c>
      <c r="X2025" s="176">
        <v>-15111.471274647163</v>
      </c>
      <c r="Y2025" s="176">
        <v>-11465.860952268587</v>
      </c>
      <c r="Z2025" s="176">
        <v>-3829.4503309065476</v>
      </c>
      <c r="AA2025" s="2"/>
      <c r="AB2025" s="175">
        <v>-54723.468549817509</v>
      </c>
      <c r="AC2025" s="175">
        <v>-177401.26576231886</v>
      </c>
      <c r="AD2025" s="175">
        <v>-150226.47815209487</v>
      </c>
      <c r="AE2025" s="175">
        <v>-172910.78815747867</v>
      </c>
    </row>
    <row r="2026" spans="1:31">
      <c r="A2026" s="1">
        <v>2019</v>
      </c>
      <c r="B2026" s="176">
        <f>'T Revenue'!B2023-'Year 0'!G$8+'Year 0'!G$122</f>
        <v>1672.9040670807008</v>
      </c>
      <c r="C2026" s="176">
        <f>'T Revenue'!C2023-'Revenue Requirement'!C$4+'Revenue Requirement'!C$33</f>
        <v>228405.65523789707</v>
      </c>
      <c r="D2026" s="176">
        <f>'T Revenue'!D2023-'Revenue Requirement'!D$4+'Revenue Requirement'!D$33</f>
        <v>150628.24838806153</v>
      </c>
      <c r="E2026" s="176">
        <f>'T Revenue'!E2023-'Revenue Requirement'!E$4+'Revenue Requirement'!E$33</f>
        <v>140768.73048153892</v>
      </c>
      <c r="G2026" s="179" t="e">
        <f ca="1"/>
        <v>#NAME?</v>
      </c>
      <c r="H2026" s="179" t="e">
        <f ca="1"/>
        <v>#NAME?</v>
      </c>
      <c r="I2026" s="179" t="e">
        <f ca="1"/>
        <v>#NAME?</v>
      </c>
      <c r="J2026" s="179" t="e">
        <f ca="1"/>
        <v>#NAME?</v>
      </c>
      <c r="L2026" s="175">
        <f>NR_to_Cash!C$9</f>
        <v>-54723.468549817509</v>
      </c>
      <c r="M2026" s="175">
        <f>NR_to_Cash!D$9</f>
        <v>-177401.26576231886</v>
      </c>
      <c r="N2026" s="175">
        <f>NR_to_Cash!E$9</f>
        <v>-150226.47815209487</v>
      </c>
      <c r="O2026" s="175">
        <f>NR_to_Cash!F$9</f>
        <v>-172910.78815747867</v>
      </c>
      <c r="Q2026" s="1">
        <v>2019</v>
      </c>
      <c r="R2026" s="176">
        <v>1672.9040670807008</v>
      </c>
      <c r="S2026" s="176">
        <v>228405.65523789707</v>
      </c>
      <c r="T2026" s="176">
        <v>150628.24838806153</v>
      </c>
      <c r="U2026" s="176">
        <v>140768.73048153892</v>
      </c>
      <c r="V2026" s="2"/>
      <c r="W2026" s="176">
        <v>-31711.327708251658</v>
      </c>
      <c r="X2026" s="176">
        <v>-9059.1494299068581</v>
      </c>
      <c r="Y2026" s="176">
        <v>-14996.394942777231</v>
      </c>
      <c r="Z2026" s="176">
        <v>-20766.417214441113</v>
      </c>
      <c r="AA2026" s="2"/>
      <c r="AB2026" s="175">
        <v>-54723.468549817509</v>
      </c>
      <c r="AC2026" s="175">
        <v>-177401.26576231886</v>
      </c>
      <c r="AD2026" s="175">
        <v>-150226.47815209487</v>
      </c>
      <c r="AE2026" s="175">
        <v>-172910.78815747867</v>
      </c>
    </row>
    <row r="2027" spans="1:31">
      <c r="A2027" s="1">
        <v>2020</v>
      </c>
      <c r="B2027" s="176">
        <f>'T Revenue'!B2024-'Year 0'!G$8+'Year 0'!G$122</f>
        <v>3576.6268183861393</v>
      </c>
      <c r="C2027" s="176">
        <f>'T Revenue'!C2024-'Revenue Requirement'!C$4+'Revenue Requirement'!C$33</f>
        <v>254859.97488588421</v>
      </c>
      <c r="D2027" s="176">
        <f>'T Revenue'!D2024-'Revenue Requirement'!D$4+'Revenue Requirement'!D$33</f>
        <v>130878.69180456246</v>
      </c>
      <c r="E2027" s="176">
        <f>'T Revenue'!E2024-'Revenue Requirement'!E$4+'Revenue Requirement'!E$33</f>
        <v>109670.47733610822</v>
      </c>
      <c r="G2027" s="179" t="e">
        <f ca="1"/>
        <v>#NAME?</v>
      </c>
      <c r="H2027" s="179" t="e">
        <f ca="1"/>
        <v>#NAME?</v>
      </c>
      <c r="I2027" s="179" t="e">
        <f ca="1"/>
        <v>#NAME?</v>
      </c>
      <c r="J2027" s="179" t="e">
        <f ca="1"/>
        <v>#NAME?</v>
      </c>
      <c r="L2027" s="175">
        <f>NR_to_Cash!C$9</f>
        <v>-54723.468549817509</v>
      </c>
      <c r="M2027" s="175">
        <f>NR_to_Cash!D$9</f>
        <v>-177401.26576231886</v>
      </c>
      <c r="N2027" s="175">
        <f>NR_to_Cash!E$9</f>
        <v>-150226.47815209487</v>
      </c>
      <c r="O2027" s="175">
        <f>NR_to_Cash!F$9</f>
        <v>-172910.78815747867</v>
      </c>
      <c r="Q2027" s="1">
        <v>2020</v>
      </c>
      <c r="R2027" s="176">
        <v>3576.6268183861393</v>
      </c>
      <c r="S2027" s="176">
        <v>254859.97488588421</v>
      </c>
      <c r="T2027" s="176">
        <v>130878.69180456246</v>
      </c>
      <c r="U2027" s="176">
        <v>109670.47733610822</v>
      </c>
      <c r="V2027" s="2"/>
      <c r="W2027" s="176">
        <v>2022.1749173075659</v>
      </c>
      <c r="X2027" s="176">
        <v>-19837.509133693064</v>
      </c>
      <c r="Y2027" s="176">
        <v>-6907.0656713703647</v>
      </c>
      <c r="Z2027" s="176">
        <v>6904.9890766015742</v>
      </c>
      <c r="AA2027" s="2"/>
      <c r="AB2027" s="175">
        <v>-54723.468549817509</v>
      </c>
      <c r="AC2027" s="175">
        <v>-177401.26576231886</v>
      </c>
      <c r="AD2027" s="175">
        <v>-150226.47815209487</v>
      </c>
      <c r="AE2027" s="175">
        <v>-172910.78815747867</v>
      </c>
    </row>
    <row r="2028" spans="1:31">
      <c r="A2028" s="1">
        <v>2021</v>
      </c>
      <c r="B2028" s="176">
        <f>'T Revenue'!B2025-'Year 0'!G$8+'Year 0'!G$122</f>
        <v>10180.270139646484</v>
      </c>
      <c r="C2028" s="176">
        <f>'T Revenue'!C2025-'Revenue Requirement'!C$4+'Revenue Requirement'!C$33</f>
        <v>245880.09046361758</v>
      </c>
      <c r="D2028" s="176">
        <f>'T Revenue'!D2025-'Revenue Requirement'!D$4+'Revenue Requirement'!D$33</f>
        <v>158112.71342858253</v>
      </c>
      <c r="E2028" s="176">
        <f>'T Revenue'!E2025-'Revenue Requirement'!E$4+'Revenue Requirement'!E$33</f>
        <v>67412.93872824451</v>
      </c>
      <c r="G2028" s="179" t="e">
        <f ca="1"/>
        <v>#NAME?</v>
      </c>
      <c r="H2028" s="179" t="e">
        <f ca="1"/>
        <v>#NAME?</v>
      </c>
      <c r="I2028" s="179" t="e">
        <f ca="1"/>
        <v>#NAME?</v>
      </c>
      <c r="J2028" s="179" t="e">
        <f ca="1"/>
        <v>#NAME?</v>
      </c>
      <c r="L2028" s="175">
        <f>NR_to_Cash!C$9</f>
        <v>-54723.468549817509</v>
      </c>
      <c r="M2028" s="175">
        <f>NR_to_Cash!D$9</f>
        <v>-177401.26576231886</v>
      </c>
      <c r="N2028" s="175">
        <f>NR_to_Cash!E$9</f>
        <v>-150226.47815209487</v>
      </c>
      <c r="O2028" s="175">
        <f>NR_to_Cash!F$9</f>
        <v>-172910.78815747867</v>
      </c>
      <c r="Q2028" s="1">
        <v>2021</v>
      </c>
      <c r="R2028" s="176">
        <v>10180.270139646484</v>
      </c>
      <c r="S2028" s="176">
        <v>245880.09046361758</v>
      </c>
      <c r="T2028" s="176">
        <v>158112.71342858253</v>
      </c>
      <c r="U2028" s="176">
        <v>67412.93872824451</v>
      </c>
      <c r="V2028" s="2"/>
      <c r="W2028" s="176">
        <v>7019.2726648126263</v>
      </c>
      <c r="X2028" s="176">
        <v>-13165.859893660061</v>
      </c>
      <c r="Y2028" s="176">
        <v>-32122.120207895758</v>
      </c>
      <c r="Z2028" s="176">
        <v>-8892.4214736633003</v>
      </c>
      <c r="AA2028" s="2"/>
      <c r="AB2028" s="175">
        <v>-54723.468549817509</v>
      </c>
      <c r="AC2028" s="175">
        <v>-177401.26576231886</v>
      </c>
      <c r="AD2028" s="175">
        <v>-150226.47815209487</v>
      </c>
      <c r="AE2028" s="175">
        <v>-172910.78815747867</v>
      </c>
    </row>
    <row r="2029" spans="1:31">
      <c r="A2029" s="1">
        <v>2022</v>
      </c>
      <c r="B2029" s="176">
        <f>'T Revenue'!B2026-'Year 0'!G$8+'Year 0'!G$122</f>
        <v>1513.666316334391</v>
      </c>
      <c r="C2029" s="176">
        <f>'T Revenue'!C2026-'Revenue Requirement'!C$4+'Revenue Requirement'!C$33</f>
        <v>224459.26690434082</v>
      </c>
      <c r="D2029" s="176">
        <f>'T Revenue'!D2026-'Revenue Requirement'!D$4+'Revenue Requirement'!D$33</f>
        <v>150280.99414382945</v>
      </c>
      <c r="E2029" s="176">
        <f>'T Revenue'!E2026-'Revenue Requirement'!E$4+'Revenue Requirement'!E$33</f>
        <v>98400.842940016882</v>
      </c>
      <c r="G2029" s="179" t="e">
        <f ca="1"/>
        <v>#NAME?</v>
      </c>
      <c r="H2029" s="179" t="e">
        <f ca="1"/>
        <v>#NAME?</v>
      </c>
      <c r="I2029" s="179" t="e">
        <f ca="1"/>
        <v>#NAME?</v>
      </c>
      <c r="J2029" s="179" t="e">
        <f ca="1"/>
        <v>#NAME?</v>
      </c>
      <c r="L2029" s="175">
        <f>NR_to_Cash!C$9</f>
        <v>-54723.468549817509</v>
      </c>
      <c r="M2029" s="175">
        <f>NR_to_Cash!D$9</f>
        <v>-177401.26576231886</v>
      </c>
      <c r="N2029" s="175">
        <f>NR_to_Cash!E$9</f>
        <v>-150226.47815209487</v>
      </c>
      <c r="O2029" s="175">
        <f>NR_to_Cash!F$9</f>
        <v>-172910.78815747867</v>
      </c>
      <c r="Q2029" s="1">
        <v>2022</v>
      </c>
      <c r="R2029" s="176">
        <v>1513.666316334391</v>
      </c>
      <c r="S2029" s="176">
        <v>224459.26690434082</v>
      </c>
      <c r="T2029" s="176">
        <v>150280.99414382945</v>
      </c>
      <c r="U2029" s="176">
        <v>98400.842940016882</v>
      </c>
      <c r="V2029" s="2"/>
      <c r="W2029" s="176">
        <v>4541.2480535513023</v>
      </c>
      <c r="X2029" s="176">
        <v>-2849.7364621548913</v>
      </c>
      <c r="Y2029" s="176">
        <v>26485.552029796178</v>
      </c>
      <c r="Z2029" s="176">
        <v>-33913.80724493158</v>
      </c>
      <c r="AA2029" s="2"/>
      <c r="AB2029" s="175">
        <v>-54723.468549817509</v>
      </c>
      <c r="AC2029" s="175">
        <v>-177401.26576231886</v>
      </c>
      <c r="AD2029" s="175">
        <v>-150226.47815209487</v>
      </c>
      <c r="AE2029" s="175">
        <v>-172910.78815747867</v>
      </c>
    </row>
    <row r="2030" spans="1:31">
      <c r="A2030" s="1">
        <v>2023</v>
      </c>
      <c r="B2030" s="176">
        <f>'T Revenue'!B2027-'Year 0'!G$8+'Year 0'!G$122</f>
        <v>23965.880402215058</v>
      </c>
      <c r="C2030" s="176">
        <f>'T Revenue'!C2027-'Revenue Requirement'!C$4+'Revenue Requirement'!C$33</f>
        <v>263986.63621107466</v>
      </c>
      <c r="D2030" s="176">
        <f>'T Revenue'!D2027-'Revenue Requirement'!D$4+'Revenue Requirement'!D$33</f>
        <v>166038.88305055629</v>
      </c>
      <c r="E2030" s="176">
        <f>'T Revenue'!E2027-'Revenue Requirement'!E$4+'Revenue Requirement'!E$33</f>
        <v>155825.56130125513</v>
      </c>
      <c r="G2030" s="179" t="e">
        <f ca="1"/>
        <v>#NAME?</v>
      </c>
      <c r="H2030" s="179" t="e">
        <f ca="1"/>
        <v>#NAME?</v>
      </c>
      <c r="I2030" s="179" t="e">
        <f ca="1"/>
        <v>#NAME?</v>
      </c>
      <c r="J2030" s="179" t="e">
        <f ca="1"/>
        <v>#NAME?</v>
      </c>
      <c r="L2030" s="175">
        <f>NR_to_Cash!C$9</f>
        <v>-54723.468549817509</v>
      </c>
      <c r="M2030" s="175">
        <f>NR_to_Cash!D$9</f>
        <v>-177401.26576231886</v>
      </c>
      <c r="N2030" s="175">
        <f>NR_to_Cash!E$9</f>
        <v>-150226.47815209487</v>
      </c>
      <c r="O2030" s="175">
        <f>NR_to_Cash!F$9</f>
        <v>-172910.78815747867</v>
      </c>
      <c r="Q2030" s="1">
        <v>2023</v>
      </c>
      <c r="R2030" s="176">
        <v>23965.880402215058</v>
      </c>
      <c r="S2030" s="176">
        <v>263986.63621107466</v>
      </c>
      <c r="T2030" s="176">
        <v>166038.88305055629</v>
      </c>
      <c r="U2030" s="176">
        <v>155825.56130125513</v>
      </c>
      <c r="V2030" s="2"/>
      <c r="W2030" s="176">
        <v>28496.765421651537</v>
      </c>
      <c r="X2030" s="176">
        <v>-21163.427252630237</v>
      </c>
      <c r="Y2030" s="176">
        <v>-764.47357670450583</v>
      </c>
      <c r="Z2030" s="176">
        <v>-8137.0512403610628</v>
      </c>
      <c r="AA2030" s="2"/>
      <c r="AB2030" s="175">
        <v>-54723.468549817509</v>
      </c>
      <c r="AC2030" s="175">
        <v>-177401.26576231886</v>
      </c>
      <c r="AD2030" s="175">
        <v>-150226.47815209487</v>
      </c>
      <c r="AE2030" s="175">
        <v>-172910.78815747867</v>
      </c>
    </row>
    <row r="2031" spans="1:31">
      <c r="A2031" s="1">
        <v>2024</v>
      </c>
      <c r="B2031" s="176">
        <f>'T Revenue'!B2028-'Year 0'!G$8+'Year 0'!G$122</f>
        <v>13496.337368175387</v>
      </c>
      <c r="C2031" s="176">
        <f>'T Revenue'!C2028-'Revenue Requirement'!C$4+'Revenue Requirement'!C$33</f>
        <v>256122.57125530718</v>
      </c>
      <c r="D2031" s="176">
        <f>'T Revenue'!D2028-'Revenue Requirement'!D$4+'Revenue Requirement'!D$33</f>
        <v>218746.16300014779</v>
      </c>
      <c r="E2031" s="176">
        <f>'T Revenue'!E2028-'Revenue Requirement'!E$4+'Revenue Requirement'!E$33</f>
        <v>117677.51382431062</v>
      </c>
      <c r="G2031" s="179" t="e">
        <f ca="1"/>
        <v>#NAME?</v>
      </c>
      <c r="H2031" s="179" t="e">
        <f ca="1"/>
        <v>#NAME?</v>
      </c>
      <c r="I2031" s="179" t="e">
        <f ca="1"/>
        <v>#NAME?</v>
      </c>
      <c r="J2031" s="179" t="e">
        <f ca="1"/>
        <v>#NAME?</v>
      </c>
      <c r="L2031" s="175">
        <f>NR_to_Cash!C$9</f>
        <v>-54723.468549817509</v>
      </c>
      <c r="M2031" s="175">
        <f>NR_to_Cash!D$9</f>
        <v>-177401.26576231886</v>
      </c>
      <c r="N2031" s="175">
        <f>NR_to_Cash!E$9</f>
        <v>-150226.47815209487</v>
      </c>
      <c r="O2031" s="175">
        <f>NR_to_Cash!F$9</f>
        <v>-172910.78815747867</v>
      </c>
      <c r="Q2031" s="1">
        <v>2024</v>
      </c>
      <c r="R2031" s="176">
        <v>13496.337368175387</v>
      </c>
      <c r="S2031" s="176">
        <v>256122.57125530718</v>
      </c>
      <c r="T2031" s="176">
        <v>218746.16300014779</v>
      </c>
      <c r="U2031" s="176">
        <v>117677.51382431062</v>
      </c>
      <c r="V2031" s="2"/>
      <c r="W2031" s="176">
        <v>-7475.3758497906383</v>
      </c>
      <c r="X2031" s="176">
        <v>3445.3877525832504</v>
      </c>
      <c r="Y2031" s="176">
        <v>-40723.748375675408</v>
      </c>
      <c r="Z2031" s="176">
        <v>-49440.730363469105</v>
      </c>
      <c r="AA2031" s="2"/>
      <c r="AB2031" s="175">
        <v>-54723.468549817509</v>
      </c>
      <c r="AC2031" s="175">
        <v>-177401.26576231886</v>
      </c>
      <c r="AD2031" s="175">
        <v>-150226.47815209487</v>
      </c>
      <c r="AE2031" s="175">
        <v>-172910.78815747867</v>
      </c>
    </row>
    <row r="2032" spans="1:31">
      <c r="A2032" s="1">
        <v>2025</v>
      </c>
      <c r="B2032" s="176">
        <f>'T Revenue'!B2029-'Year 0'!G$8+'Year 0'!G$122</f>
        <v>-1339.2016846085899</v>
      </c>
      <c r="C2032" s="176">
        <f>'T Revenue'!C2029-'Revenue Requirement'!C$4+'Revenue Requirement'!C$33</f>
        <v>232490.38127927319</v>
      </c>
      <c r="D2032" s="176">
        <f>'T Revenue'!D2029-'Revenue Requirement'!D$4+'Revenue Requirement'!D$33</f>
        <v>89045.393585198326</v>
      </c>
      <c r="E2032" s="176">
        <f>'T Revenue'!E2029-'Revenue Requirement'!E$4+'Revenue Requirement'!E$33</f>
        <v>89420.204951574793</v>
      </c>
      <c r="G2032" s="179" t="e">
        <f ca="1"/>
        <v>#NAME?</v>
      </c>
      <c r="H2032" s="179" t="e">
        <f ca="1"/>
        <v>#NAME?</v>
      </c>
      <c r="I2032" s="179" t="e">
        <f ca="1"/>
        <v>#NAME?</v>
      </c>
      <c r="J2032" s="179" t="e">
        <f ca="1"/>
        <v>#NAME?</v>
      </c>
      <c r="L2032" s="175">
        <f>NR_to_Cash!C$9</f>
        <v>-54723.468549817509</v>
      </c>
      <c r="M2032" s="175">
        <f>NR_to_Cash!D$9</f>
        <v>-177401.26576231886</v>
      </c>
      <c r="N2032" s="175">
        <f>NR_to_Cash!E$9</f>
        <v>-150226.47815209487</v>
      </c>
      <c r="O2032" s="175">
        <f>NR_to_Cash!F$9</f>
        <v>-172910.78815747867</v>
      </c>
      <c r="Q2032" s="1">
        <v>2025</v>
      </c>
      <c r="R2032" s="176">
        <v>-1339.2016846085899</v>
      </c>
      <c r="S2032" s="176">
        <v>232490.38127927319</v>
      </c>
      <c r="T2032" s="176">
        <v>89045.393585198326</v>
      </c>
      <c r="U2032" s="176">
        <v>89420.204951574793</v>
      </c>
      <c r="V2032" s="2"/>
      <c r="W2032" s="176">
        <v>-10401.867842647014</v>
      </c>
      <c r="X2032" s="176">
        <v>-11686.934329723241</v>
      </c>
      <c r="Y2032" s="176">
        <v>-27882.760999332881</v>
      </c>
      <c r="Z2032" s="176">
        <v>-39209.652218576986</v>
      </c>
      <c r="AA2032" s="2"/>
      <c r="AB2032" s="175">
        <v>-54723.468549817509</v>
      </c>
      <c r="AC2032" s="175">
        <v>-177401.26576231886</v>
      </c>
      <c r="AD2032" s="175">
        <v>-150226.47815209487</v>
      </c>
      <c r="AE2032" s="175">
        <v>-172910.78815747867</v>
      </c>
    </row>
    <row r="2033" spans="1:31">
      <c r="A2033" s="1">
        <v>2026</v>
      </c>
      <c r="B2033" s="176">
        <f>'T Revenue'!B2030-'Year 0'!G$8+'Year 0'!G$122</f>
        <v>-19311.321427268442</v>
      </c>
      <c r="C2033" s="176">
        <f>'T Revenue'!C2030-'Revenue Requirement'!C$4+'Revenue Requirement'!C$33</f>
        <v>221399.29541280447</v>
      </c>
      <c r="D2033" s="176">
        <f>'T Revenue'!D2030-'Revenue Requirement'!D$4+'Revenue Requirement'!D$33</f>
        <v>134653.31068796245</v>
      </c>
      <c r="E2033" s="176">
        <f>'T Revenue'!E2030-'Revenue Requirement'!E$4+'Revenue Requirement'!E$33</f>
        <v>54138.126320266165</v>
      </c>
      <c r="G2033" s="179" t="e">
        <f ca="1"/>
        <v>#NAME?</v>
      </c>
      <c r="H2033" s="179" t="e">
        <f ca="1"/>
        <v>#NAME?</v>
      </c>
      <c r="I2033" s="179" t="e">
        <f ca="1"/>
        <v>#NAME?</v>
      </c>
      <c r="J2033" s="179" t="e">
        <f ca="1"/>
        <v>#NAME?</v>
      </c>
      <c r="L2033" s="175">
        <f>NR_to_Cash!C$9</f>
        <v>-54723.468549817509</v>
      </c>
      <c r="M2033" s="175">
        <f>NR_to_Cash!D$9</f>
        <v>-177401.26576231886</v>
      </c>
      <c r="N2033" s="175">
        <f>NR_to_Cash!E$9</f>
        <v>-150226.47815209487</v>
      </c>
      <c r="O2033" s="175">
        <f>NR_to_Cash!F$9</f>
        <v>-172910.78815747867</v>
      </c>
      <c r="Q2033" s="1">
        <v>2026</v>
      </c>
      <c r="R2033" s="176">
        <v>-19311.321427268442</v>
      </c>
      <c r="S2033" s="176">
        <v>221399.29541280447</v>
      </c>
      <c r="T2033" s="176">
        <v>134653.31068796245</v>
      </c>
      <c r="U2033" s="176">
        <v>54138.126320266165</v>
      </c>
      <c r="V2033" s="2"/>
      <c r="W2033" s="176">
        <v>-7760.4479410167551</v>
      </c>
      <c r="X2033" s="176">
        <v>-18904.077199524036</v>
      </c>
      <c r="Y2033" s="176">
        <v>436.1201282904949</v>
      </c>
      <c r="Z2033" s="176">
        <v>-17883.808369329199</v>
      </c>
      <c r="AA2033" s="2"/>
      <c r="AB2033" s="175">
        <v>-54723.468549817509</v>
      </c>
      <c r="AC2033" s="175">
        <v>-177401.26576231886</v>
      </c>
      <c r="AD2033" s="175">
        <v>-150226.47815209487</v>
      </c>
      <c r="AE2033" s="175">
        <v>-172910.78815747867</v>
      </c>
    </row>
    <row r="2034" spans="1:31">
      <c r="A2034" s="1">
        <v>2027</v>
      </c>
      <c r="B2034" s="176">
        <f>'T Revenue'!B2031-'Year 0'!G$8+'Year 0'!G$122</f>
        <v>-6939.1670300078113</v>
      </c>
      <c r="C2034" s="176">
        <f>'T Revenue'!C2031-'Revenue Requirement'!C$4+'Revenue Requirement'!C$33</f>
        <v>213080.7128821665</v>
      </c>
      <c r="D2034" s="176">
        <f>'T Revenue'!D2031-'Revenue Requirement'!D$4+'Revenue Requirement'!D$33</f>
        <v>153496.22629808495</v>
      </c>
      <c r="E2034" s="176">
        <f>'T Revenue'!E2031-'Revenue Requirement'!E$4+'Revenue Requirement'!E$33</f>
        <v>63928.567254660884</v>
      </c>
      <c r="G2034" s="179" t="e">
        <f ca="1"/>
        <v>#NAME?</v>
      </c>
      <c r="H2034" s="179" t="e">
        <f ca="1"/>
        <v>#NAME?</v>
      </c>
      <c r="I2034" s="179" t="e">
        <f ca="1"/>
        <v>#NAME?</v>
      </c>
      <c r="J2034" s="179" t="e">
        <f ca="1"/>
        <v>#NAME?</v>
      </c>
      <c r="L2034" s="175">
        <f>NR_to_Cash!C$9</f>
        <v>-54723.468549817509</v>
      </c>
      <c r="M2034" s="175">
        <f>NR_to_Cash!D$9</f>
        <v>-177401.26576231886</v>
      </c>
      <c r="N2034" s="175">
        <f>NR_to_Cash!E$9</f>
        <v>-150226.47815209487</v>
      </c>
      <c r="O2034" s="175">
        <f>NR_to_Cash!F$9</f>
        <v>-172910.78815747867</v>
      </c>
      <c r="Q2034" s="1">
        <v>2027</v>
      </c>
      <c r="R2034" s="176">
        <v>-6939.1670300078113</v>
      </c>
      <c r="S2034" s="176">
        <v>213080.7128821665</v>
      </c>
      <c r="T2034" s="176">
        <v>153496.22629808495</v>
      </c>
      <c r="U2034" s="176">
        <v>63928.567254660884</v>
      </c>
      <c r="V2034" s="2"/>
      <c r="W2034" s="176">
        <v>-28501.305432933499</v>
      </c>
      <c r="X2034" s="176">
        <v>-3641.6107786127832</v>
      </c>
      <c r="Y2034" s="176">
        <v>-44394.476463043131</v>
      </c>
      <c r="Z2034" s="176">
        <v>-13068.514874396613</v>
      </c>
      <c r="AA2034" s="2"/>
      <c r="AB2034" s="175">
        <v>-54723.468549817509</v>
      </c>
      <c r="AC2034" s="175">
        <v>-177401.26576231886</v>
      </c>
      <c r="AD2034" s="175">
        <v>-150226.47815209487</v>
      </c>
      <c r="AE2034" s="175">
        <v>-172910.78815747867</v>
      </c>
    </row>
    <row r="2035" spans="1:31">
      <c r="A2035" s="1">
        <v>2028</v>
      </c>
      <c r="B2035" s="176">
        <f>'T Revenue'!B2032-'Year 0'!G$8+'Year 0'!G$122</f>
        <v>5742.1466437198687</v>
      </c>
      <c r="C2035" s="176">
        <f>'T Revenue'!C2032-'Revenue Requirement'!C$4+'Revenue Requirement'!C$33</f>
        <v>213108.64088360732</v>
      </c>
      <c r="D2035" s="176">
        <f>'T Revenue'!D2032-'Revenue Requirement'!D$4+'Revenue Requirement'!D$33</f>
        <v>97136.750115353148</v>
      </c>
      <c r="E2035" s="176">
        <f>'T Revenue'!E2032-'Revenue Requirement'!E$4+'Revenue Requirement'!E$33</f>
        <v>110218.59643888427</v>
      </c>
      <c r="G2035" s="179" t="e">
        <f ca="1"/>
        <v>#NAME?</v>
      </c>
      <c r="H2035" s="179" t="e">
        <f ca="1"/>
        <v>#NAME?</v>
      </c>
      <c r="I2035" s="179" t="e">
        <f ca="1"/>
        <v>#NAME?</v>
      </c>
      <c r="J2035" s="179" t="e">
        <f ca="1"/>
        <v>#NAME?</v>
      </c>
      <c r="L2035" s="175">
        <f>NR_to_Cash!C$9</f>
        <v>-54723.468549817509</v>
      </c>
      <c r="M2035" s="175">
        <f>NR_to_Cash!D$9</f>
        <v>-177401.26576231886</v>
      </c>
      <c r="N2035" s="175">
        <f>NR_to_Cash!E$9</f>
        <v>-150226.47815209487</v>
      </c>
      <c r="O2035" s="175">
        <f>NR_to_Cash!F$9</f>
        <v>-172910.78815747867</v>
      </c>
      <c r="Q2035" s="1">
        <v>2028</v>
      </c>
      <c r="R2035" s="176">
        <v>5742.1466437198687</v>
      </c>
      <c r="S2035" s="176">
        <v>213108.64088360732</v>
      </c>
      <c r="T2035" s="176">
        <v>97136.750115353148</v>
      </c>
      <c r="U2035" s="176">
        <v>110218.59643888427</v>
      </c>
      <c r="V2035" s="2"/>
      <c r="W2035" s="176">
        <v>-19592.279373241239</v>
      </c>
      <c r="X2035" s="176">
        <v>-31138.44590763445</v>
      </c>
      <c r="Y2035" s="176">
        <v>-12808.005212890683</v>
      </c>
      <c r="Z2035" s="176">
        <v>-66168.189634511713</v>
      </c>
      <c r="AA2035" s="2"/>
      <c r="AB2035" s="175">
        <v>-54723.468549817509</v>
      </c>
      <c r="AC2035" s="175">
        <v>-177401.26576231886</v>
      </c>
      <c r="AD2035" s="175">
        <v>-150226.47815209487</v>
      </c>
      <c r="AE2035" s="175">
        <v>-172910.78815747867</v>
      </c>
    </row>
    <row r="2036" spans="1:31">
      <c r="A2036" s="1">
        <v>2029</v>
      </c>
      <c r="B2036" s="176">
        <f>'T Revenue'!B2033-'Year 0'!G$8+'Year 0'!G$122</f>
        <v>-23369.78853612789</v>
      </c>
      <c r="C2036" s="176">
        <f>'T Revenue'!C2033-'Revenue Requirement'!C$4+'Revenue Requirement'!C$33</f>
        <v>214360.45096030785</v>
      </c>
      <c r="D2036" s="176">
        <f>'T Revenue'!D2033-'Revenue Requirement'!D$4+'Revenue Requirement'!D$33</f>
        <v>133514.61186515377</v>
      </c>
      <c r="E2036" s="176">
        <f>'T Revenue'!E2033-'Revenue Requirement'!E$4+'Revenue Requirement'!E$33</f>
        <v>71745.379759257659</v>
      </c>
      <c r="G2036" s="179" t="e">
        <f ca="1"/>
        <v>#NAME?</v>
      </c>
      <c r="H2036" s="179" t="e">
        <f ca="1"/>
        <v>#NAME?</v>
      </c>
      <c r="I2036" s="179" t="e">
        <f ca="1"/>
        <v>#NAME?</v>
      </c>
      <c r="J2036" s="179" t="e">
        <f ca="1"/>
        <v>#NAME?</v>
      </c>
      <c r="L2036" s="175">
        <f>NR_to_Cash!C$9</f>
        <v>-54723.468549817509</v>
      </c>
      <c r="M2036" s="175">
        <f>NR_to_Cash!D$9</f>
        <v>-177401.26576231886</v>
      </c>
      <c r="N2036" s="175">
        <f>NR_to_Cash!E$9</f>
        <v>-150226.47815209487</v>
      </c>
      <c r="O2036" s="175">
        <f>NR_to_Cash!F$9</f>
        <v>-172910.78815747867</v>
      </c>
      <c r="Q2036" s="1">
        <v>2029</v>
      </c>
      <c r="R2036" s="176">
        <v>-23369.78853612789</v>
      </c>
      <c r="S2036" s="176">
        <v>214360.45096030785</v>
      </c>
      <c r="T2036" s="176">
        <v>133514.61186515377</v>
      </c>
      <c r="U2036" s="176">
        <v>71745.379759257659</v>
      </c>
      <c r="V2036" s="2"/>
      <c r="W2036" s="176">
        <v>-38994.165058945422</v>
      </c>
      <c r="X2036" s="176">
        <v>-12767.6822904984</v>
      </c>
      <c r="Y2036" s="176">
        <v>-21255.355101100635</v>
      </c>
      <c r="Z2036" s="176">
        <v>-45819.220156642608</v>
      </c>
      <c r="AA2036" s="2"/>
      <c r="AB2036" s="175">
        <v>-54723.468549817509</v>
      </c>
      <c r="AC2036" s="175">
        <v>-177401.26576231886</v>
      </c>
      <c r="AD2036" s="175">
        <v>-150226.47815209487</v>
      </c>
      <c r="AE2036" s="175">
        <v>-172910.78815747867</v>
      </c>
    </row>
    <row r="2037" spans="1:31">
      <c r="A2037" s="1">
        <v>2030</v>
      </c>
      <c r="B2037" s="176">
        <f>'T Revenue'!B2034-'Year 0'!G$8+'Year 0'!G$122</f>
        <v>18874.237345226808</v>
      </c>
      <c r="C2037" s="176">
        <f>'T Revenue'!C2034-'Revenue Requirement'!C$4+'Revenue Requirement'!C$33</f>
        <v>216132.1852014882</v>
      </c>
      <c r="D2037" s="176">
        <f>'T Revenue'!D2034-'Revenue Requirement'!D$4+'Revenue Requirement'!D$33</f>
        <v>130680.49770329939</v>
      </c>
      <c r="E2037" s="176">
        <f>'T Revenue'!E2034-'Revenue Requirement'!E$4+'Revenue Requirement'!E$33</f>
        <v>102100.58914371696</v>
      </c>
      <c r="G2037" s="179" t="e">
        <f ca="1"/>
        <v>#NAME?</v>
      </c>
      <c r="H2037" s="179" t="e">
        <f ca="1"/>
        <v>#NAME?</v>
      </c>
      <c r="I2037" s="179" t="e">
        <f ca="1"/>
        <v>#NAME?</v>
      </c>
      <c r="J2037" s="179" t="e">
        <f ca="1"/>
        <v>#NAME?</v>
      </c>
      <c r="L2037" s="175">
        <f>NR_to_Cash!C$9</f>
        <v>-54723.468549817509</v>
      </c>
      <c r="M2037" s="175">
        <f>NR_to_Cash!D$9</f>
        <v>-177401.26576231886</v>
      </c>
      <c r="N2037" s="175">
        <f>NR_to_Cash!E$9</f>
        <v>-150226.47815209487</v>
      </c>
      <c r="O2037" s="175">
        <f>NR_to_Cash!F$9</f>
        <v>-172910.78815747867</v>
      </c>
      <c r="Q2037" s="1">
        <v>2030</v>
      </c>
      <c r="R2037" s="176">
        <v>18874.237345226808</v>
      </c>
      <c r="S2037" s="176">
        <v>216132.1852014882</v>
      </c>
      <c r="T2037" s="176">
        <v>130680.49770329939</v>
      </c>
      <c r="U2037" s="176">
        <v>102100.58914371696</v>
      </c>
      <c r="V2037" s="2"/>
      <c r="W2037" s="176">
        <v>-2720.5920980633236</v>
      </c>
      <c r="X2037" s="176">
        <v>-12745.759441794595</v>
      </c>
      <c r="Y2037" s="176">
        <v>-27648.057695931522</v>
      </c>
      <c r="Z2037" s="176">
        <v>-16298.500129420776</v>
      </c>
      <c r="AA2037" s="2"/>
      <c r="AB2037" s="175">
        <v>-54723.468549817509</v>
      </c>
      <c r="AC2037" s="175">
        <v>-177401.26576231886</v>
      </c>
      <c r="AD2037" s="175">
        <v>-150226.47815209487</v>
      </c>
      <c r="AE2037" s="175">
        <v>-172910.78815747867</v>
      </c>
    </row>
    <row r="2038" spans="1:31">
      <c r="A2038" s="1">
        <v>2031</v>
      </c>
      <c r="B2038" s="176">
        <f>'T Revenue'!B2035-'Year 0'!G$8+'Year 0'!G$122</f>
        <v>-7340.2984546453226</v>
      </c>
      <c r="C2038" s="176">
        <f>'T Revenue'!C2035-'Revenue Requirement'!C$4+'Revenue Requirement'!C$33</f>
        <v>227993.11303488468</v>
      </c>
      <c r="D2038" s="176">
        <f>'T Revenue'!D2035-'Revenue Requirement'!D$4+'Revenue Requirement'!D$33</f>
        <v>99185.622774177929</v>
      </c>
      <c r="E2038" s="176">
        <f>'T Revenue'!E2035-'Revenue Requirement'!E$4+'Revenue Requirement'!E$33</f>
        <v>79030.563952866709</v>
      </c>
      <c r="G2038" s="179" t="e">
        <f ca="1"/>
        <v>#NAME?</v>
      </c>
      <c r="H2038" s="179" t="e">
        <f ca="1"/>
        <v>#NAME?</v>
      </c>
      <c r="I2038" s="179" t="e">
        <f ca="1"/>
        <v>#NAME?</v>
      </c>
      <c r="J2038" s="179" t="e">
        <f ca="1"/>
        <v>#NAME?</v>
      </c>
      <c r="L2038" s="175">
        <f>NR_to_Cash!C$9</f>
        <v>-54723.468549817509</v>
      </c>
      <c r="M2038" s="175">
        <f>NR_to_Cash!D$9</f>
        <v>-177401.26576231886</v>
      </c>
      <c r="N2038" s="175">
        <f>NR_to_Cash!E$9</f>
        <v>-150226.47815209487</v>
      </c>
      <c r="O2038" s="175">
        <f>NR_to_Cash!F$9</f>
        <v>-172910.78815747867</v>
      </c>
      <c r="Q2038" s="1">
        <v>2031</v>
      </c>
      <c r="R2038" s="176">
        <v>-7340.2984546453226</v>
      </c>
      <c r="S2038" s="176">
        <v>227993.11303488468</v>
      </c>
      <c r="T2038" s="176">
        <v>99185.622774177929</v>
      </c>
      <c r="U2038" s="176">
        <v>79030.563952866709</v>
      </c>
      <c r="V2038" s="2"/>
      <c r="W2038" s="176">
        <v>-21306.87434667116</v>
      </c>
      <c r="X2038" s="176">
        <v>-50403.511614135932</v>
      </c>
      <c r="Y2038" s="176">
        <v>-6884.6084742993116</v>
      </c>
      <c r="Z2038" s="176">
        <v>-938.61968234903179</v>
      </c>
      <c r="AA2038" s="2"/>
      <c r="AB2038" s="175">
        <v>-54723.468549817509</v>
      </c>
      <c r="AC2038" s="175">
        <v>-177401.26576231886</v>
      </c>
      <c r="AD2038" s="175">
        <v>-150226.47815209487</v>
      </c>
      <c r="AE2038" s="175">
        <v>-172910.78815747867</v>
      </c>
    </row>
    <row r="2039" spans="1:31">
      <c r="A2039" s="1">
        <v>2032</v>
      </c>
      <c r="B2039" s="176">
        <f>'T Revenue'!B2036-'Year 0'!G$8+'Year 0'!G$122</f>
        <v>-13193.609083980555</v>
      </c>
      <c r="C2039" s="176">
        <f>'T Revenue'!C2036-'Revenue Requirement'!C$4+'Revenue Requirement'!C$33</f>
        <v>211579.17595345201</v>
      </c>
      <c r="D2039" s="176">
        <f>'T Revenue'!D2036-'Revenue Requirement'!D$4+'Revenue Requirement'!D$33</f>
        <v>150874.05613955134</v>
      </c>
      <c r="E2039" s="176">
        <f>'T Revenue'!E2036-'Revenue Requirement'!E$4+'Revenue Requirement'!E$33</f>
        <v>91048.343509262195</v>
      </c>
      <c r="G2039" s="179" t="e">
        <f ca="1"/>
        <v>#NAME?</v>
      </c>
      <c r="H2039" s="179" t="e">
        <f ca="1"/>
        <v>#NAME?</v>
      </c>
      <c r="I2039" s="179" t="e">
        <f ca="1"/>
        <v>#NAME?</v>
      </c>
      <c r="J2039" s="179" t="e">
        <f ca="1"/>
        <v>#NAME?</v>
      </c>
      <c r="L2039" s="175">
        <f>NR_to_Cash!C$9</f>
        <v>-54723.468549817509</v>
      </c>
      <c r="M2039" s="175">
        <f>NR_to_Cash!D$9</f>
        <v>-177401.26576231886</v>
      </c>
      <c r="N2039" s="175">
        <f>NR_to_Cash!E$9</f>
        <v>-150226.47815209487</v>
      </c>
      <c r="O2039" s="175">
        <f>NR_to_Cash!F$9</f>
        <v>-172910.78815747867</v>
      </c>
      <c r="Q2039" s="1">
        <v>2032</v>
      </c>
      <c r="R2039" s="176">
        <v>-13193.609083980555</v>
      </c>
      <c r="S2039" s="176">
        <v>211579.17595345201</v>
      </c>
      <c r="T2039" s="176">
        <v>150874.05613955134</v>
      </c>
      <c r="U2039" s="176">
        <v>91048.343509262195</v>
      </c>
      <c r="V2039" s="2"/>
      <c r="W2039" s="176">
        <v>6202.0744700613432</v>
      </c>
      <c r="X2039" s="176">
        <v>-18590.301792357583</v>
      </c>
      <c r="Y2039" s="176">
        <v>-23139.033018804621</v>
      </c>
      <c r="Z2039" s="176">
        <v>-38458.010512328241</v>
      </c>
      <c r="AA2039" s="2"/>
      <c r="AB2039" s="175">
        <v>-54723.468549817509</v>
      </c>
      <c r="AC2039" s="175">
        <v>-177401.26576231886</v>
      </c>
      <c r="AD2039" s="175">
        <v>-150226.47815209487</v>
      </c>
      <c r="AE2039" s="175">
        <v>-172910.78815747867</v>
      </c>
    </row>
    <row r="2040" spans="1:31">
      <c r="A2040" s="1">
        <v>2033</v>
      </c>
      <c r="B2040" s="176">
        <f>'T Revenue'!B2037-'Year 0'!G$8+'Year 0'!G$122</f>
        <v>2787.6593184175435</v>
      </c>
      <c r="C2040" s="176">
        <f>'T Revenue'!C2037-'Revenue Requirement'!C$4+'Revenue Requirement'!C$33</f>
        <v>246139.87396088801</v>
      </c>
      <c r="D2040" s="176">
        <f>'T Revenue'!D2037-'Revenue Requirement'!D$4+'Revenue Requirement'!D$33</f>
        <v>180742.70882239449</v>
      </c>
      <c r="E2040" s="176">
        <f>'T Revenue'!E2037-'Revenue Requirement'!E$4+'Revenue Requirement'!E$33</f>
        <v>115593.04920147802</v>
      </c>
      <c r="G2040" s="179" t="e">
        <f ca="1"/>
        <v>#NAME?</v>
      </c>
      <c r="H2040" s="179" t="e">
        <f ca="1"/>
        <v>#NAME?</v>
      </c>
      <c r="I2040" s="179" t="e">
        <f ca="1"/>
        <v>#NAME?</v>
      </c>
      <c r="J2040" s="179" t="e">
        <f ca="1"/>
        <v>#NAME?</v>
      </c>
      <c r="L2040" s="175">
        <f>NR_to_Cash!C$9</f>
        <v>-54723.468549817509</v>
      </c>
      <c r="M2040" s="175">
        <f>NR_to_Cash!D$9</f>
        <v>-177401.26576231886</v>
      </c>
      <c r="N2040" s="175">
        <f>NR_to_Cash!E$9</f>
        <v>-150226.47815209487</v>
      </c>
      <c r="O2040" s="175">
        <f>NR_to_Cash!F$9</f>
        <v>-172910.78815747867</v>
      </c>
      <c r="Q2040" s="1">
        <v>2033</v>
      </c>
      <c r="R2040" s="176">
        <v>2787.6593184175435</v>
      </c>
      <c r="S2040" s="176">
        <v>246139.87396088801</v>
      </c>
      <c r="T2040" s="176">
        <v>180742.70882239449</v>
      </c>
      <c r="U2040" s="176">
        <v>115593.04920147802</v>
      </c>
      <c r="V2040" s="2"/>
      <c r="W2040" s="176">
        <v>-35286.389002356213</v>
      </c>
      <c r="X2040" s="176">
        <v>-17381.687967874343</v>
      </c>
      <c r="Y2040" s="176">
        <v>-11846.962330405833</v>
      </c>
      <c r="Z2040" s="176">
        <v>-39400.69828745001</v>
      </c>
      <c r="AA2040" s="2"/>
      <c r="AB2040" s="175">
        <v>-54723.468549817509</v>
      </c>
      <c r="AC2040" s="175">
        <v>-177401.26576231886</v>
      </c>
      <c r="AD2040" s="175">
        <v>-150226.47815209487</v>
      </c>
      <c r="AE2040" s="175">
        <v>-172910.78815747867</v>
      </c>
    </row>
    <row r="2041" spans="1:31">
      <c r="A2041" s="1">
        <v>2034</v>
      </c>
      <c r="B2041" s="176">
        <f>'T Revenue'!B2038-'Year 0'!G$8+'Year 0'!G$122</f>
        <v>-15997.31454331032</v>
      </c>
      <c r="C2041" s="176">
        <f>'T Revenue'!C2038-'Revenue Requirement'!C$4+'Revenue Requirement'!C$33</f>
        <v>199346.7723824305</v>
      </c>
      <c r="D2041" s="176">
        <f>'T Revenue'!D2038-'Revenue Requirement'!D$4+'Revenue Requirement'!D$33</f>
        <v>162330.20956128021</v>
      </c>
      <c r="E2041" s="176">
        <f>'T Revenue'!E2038-'Revenue Requirement'!E$4+'Revenue Requirement'!E$33</f>
        <v>20980.350822813576</v>
      </c>
      <c r="G2041" s="179" t="e">
        <f ca="1"/>
        <v>#NAME?</v>
      </c>
      <c r="H2041" s="179" t="e">
        <f ca="1"/>
        <v>#NAME?</v>
      </c>
      <c r="I2041" s="179" t="e">
        <f ca="1"/>
        <v>#NAME?</v>
      </c>
      <c r="J2041" s="179" t="e">
        <f ca="1"/>
        <v>#NAME?</v>
      </c>
      <c r="L2041" s="175">
        <f>NR_to_Cash!C$9</f>
        <v>-54723.468549817509</v>
      </c>
      <c r="M2041" s="175">
        <f>NR_to_Cash!D$9</f>
        <v>-177401.26576231886</v>
      </c>
      <c r="N2041" s="175">
        <f>NR_to_Cash!E$9</f>
        <v>-150226.47815209487</v>
      </c>
      <c r="O2041" s="175">
        <f>NR_to_Cash!F$9</f>
        <v>-172910.78815747867</v>
      </c>
      <c r="Q2041" s="1">
        <v>2034</v>
      </c>
      <c r="R2041" s="176">
        <v>-15997.31454331032</v>
      </c>
      <c r="S2041" s="176">
        <v>199346.7723824305</v>
      </c>
      <c r="T2041" s="176">
        <v>162330.20956128021</v>
      </c>
      <c r="U2041" s="176">
        <v>20980.350822813576</v>
      </c>
      <c r="V2041" s="2"/>
      <c r="W2041" s="176">
        <v>-283.50267118518241</v>
      </c>
      <c r="X2041" s="176">
        <v>-10158.551138960058</v>
      </c>
      <c r="Y2041" s="176">
        <v>-20379.418283640873</v>
      </c>
      <c r="Z2041" s="176">
        <v>-46392.754343651701</v>
      </c>
      <c r="AA2041" s="2"/>
      <c r="AB2041" s="175">
        <v>-54723.468549817509</v>
      </c>
      <c r="AC2041" s="175">
        <v>-177401.26576231886</v>
      </c>
      <c r="AD2041" s="175">
        <v>-150226.47815209487</v>
      </c>
      <c r="AE2041" s="175">
        <v>-172910.78815747867</v>
      </c>
    </row>
    <row r="2042" spans="1:31">
      <c r="A2042" s="1">
        <v>2035</v>
      </c>
      <c r="B2042" s="176">
        <f>'T Revenue'!B2039-'Year 0'!G$8+'Year 0'!G$122</f>
        <v>8583.3896240382455</v>
      </c>
      <c r="C2042" s="176">
        <f>'T Revenue'!C2039-'Revenue Requirement'!C$4+'Revenue Requirement'!C$33</f>
        <v>196103.37304904801</v>
      </c>
      <c r="D2042" s="176">
        <f>'T Revenue'!D2039-'Revenue Requirement'!D$4+'Revenue Requirement'!D$33</f>
        <v>116985.62277630344</v>
      </c>
      <c r="E2042" s="176">
        <f>'T Revenue'!E2039-'Revenue Requirement'!E$4+'Revenue Requirement'!E$33</f>
        <v>108015.03152977861</v>
      </c>
      <c r="G2042" s="179" t="e">
        <f ca="1"/>
        <v>#NAME?</v>
      </c>
      <c r="H2042" s="179" t="e">
        <f ca="1"/>
        <v>#NAME?</v>
      </c>
      <c r="I2042" s="179" t="e">
        <f ca="1"/>
        <v>#NAME?</v>
      </c>
      <c r="J2042" s="179" t="e">
        <f ca="1"/>
        <v>#NAME?</v>
      </c>
      <c r="L2042" s="175">
        <f>NR_to_Cash!C$9</f>
        <v>-54723.468549817509</v>
      </c>
      <c r="M2042" s="175">
        <f>NR_to_Cash!D$9</f>
        <v>-177401.26576231886</v>
      </c>
      <c r="N2042" s="175">
        <f>NR_to_Cash!E$9</f>
        <v>-150226.47815209487</v>
      </c>
      <c r="O2042" s="175">
        <f>NR_to_Cash!F$9</f>
        <v>-172910.78815747867</v>
      </c>
      <c r="Q2042" s="1">
        <v>2035</v>
      </c>
      <c r="R2042" s="176">
        <v>8583.3896240382455</v>
      </c>
      <c r="S2042" s="176">
        <v>196103.37304904801</v>
      </c>
      <c r="T2042" s="176">
        <v>116985.62277630344</v>
      </c>
      <c r="U2042" s="176">
        <v>108015.03152977861</v>
      </c>
      <c r="V2042" s="2"/>
      <c r="W2042" s="176">
        <v>3847.7353413071251</v>
      </c>
      <c r="X2042" s="176">
        <v>-13587.708897102159</v>
      </c>
      <c r="Y2042" s="176">
        <v>-7603.5307862528134</v>
      </c>
      <c r="Z2042" s="176">
        <v>-18671.283007010352</v>
      </c>
      <c r="AA2042" s="2"/>
      <c r="AB2042" s="175">
        <v>-54723.468549817509</v>
      </c>
      <c r="AC2042" s="175">
        <v>-177401.26576231886</v>
      </c>
      <c r="AD2042" s="175">
        <v>-150226.47815209487</v>
      </c>
      <c r="AE2042" s="175">
        <v>-172910.78815747867</v>
      </c>
    </row>
    <row r="2043" spans="1:31">
      <c r="A2043" s="1">
        <v>2036</v>
      </c>
      <c r="B2043" s="176">
        <f>'T Revenue'!B2040-'Year 0'!G$8+'Year 0'!G$122</f>
        <v>12355.814896311378</v>
      </c>
      <c r="C2043" s="176">
        <f>'T Revenue'!C2040-'Revenue Requirement'!C$4+'Revenue Requirement'!C$33</f>
        <v>246009.41126037948</v>
      </c>
      <c r="D2043" s="176">
        <f>'T Revenue'!D2040-'Revenue Requirement'!D$4+'Revenue Requirement'!D$33</f>
        <v>122659.12215472828</v>
      </c>
      <c r="E2043" s="176">
        <f>'T Revenue'!E2040-'Revenue Requirement'!E$4+'Revenue Requirement'!E$33</f>
        <v>70143.986433176324</v>
      </c>
      <c r="G2043" s="179" t="e">
        <f ca="1"/>
        <v>#NAME?</v>
      </c>
      <c r="H2043" s="179" t="e">
        <f ca="1"/>
        <v>#NAME?</v>
      </c>
      <c r="I2043" s="179" t="e">
        <f ca="1"/>
        <v>#NAME?</v>
      </c>
      <c r="J2043" s="179" t="e">
        <f ca="1"/>
        <v>#NAME?</v>
      </c>
      <c r="L2043" s="175">
        <f>NR_to_Cash!C$9</f>
        <v>-54723.468549817509</v>
      </c>
      <c r="M2043" s="175">
        <f>NR_to_Cash!D$9</f>
        <v>-177401.26576231886</v>
      </c>
      <c r="N2043" s="175">
        <f>NR_to_Cash!E$9</f>
        <v>-150226.47815209487</v>
      </c>
      <c r="O2043" s="175">
        <f>NR_to_Cash!F$9</f>
        <v>-172910.78815747867</v>
      </c>
      <c r="Q2043" s="1">
        <v>2036</v>
      </c>
      <c r="R2043" s="176">
        <v>12355.814896311378</v>
      </c>
      <c r="S2043" s="176">
        <v>246009.41126037948</v>
      </c>
      <c r="T2043" s="176">
        <v>122659.12215472828</v>
      </c>
      <c r="U2043" s="176">
        <v>70143.986433176324</v>
      </c>
      <c r="V2043" s="2"/>
      <c r="W2043" s="176">
        <v>-19095.944881019648</v>
      </c>
      <c r="X2043" s="176">
        <v>-47076.562570724171</v>
      </c>
      <c r="Y2043" s="176">
        <v>-34619.332540033851</v>
      </c>
      <c r="Z2043" s="176">
        <v>41138.875628193142</v>
      </c>
      <c r="AA2043" s="2"/>
      <c r="AB2043" s="175">
        <v>-54723.468549817509</v>
      </c>
      <c r="AC2043" s="175">
        <v>-177401.26576231886</v>
      </c>
      <c r="AD2043" s="175">
        <v>-150226.47815209487</v>
      </c>
      <c r="AE2043" s="175">
        <v>-172910.78815747867</v>
      </c>
    </row>
    <row r="2044" spans="1:31">
      <c r="A2044" s="1">
        <v>2037</v>
      </c>
      <c r="B2044" s="176">
        <f>'T Revenue'!B2041-'Year 0'!G$8+'Year 0'!G$122</f>
        <v>6691.8514636056498</v>
      </c>
      <c r="C2044" s="176">
        <f>'T Revenue'!C2041-'Revenue Requirement'!C$4+'Revenue Requirement'!C$33</f>
        <v>229041.00601073517</v>
      </c>
      <c r="D2044" s="176">
        <f>'T Revenue'!D2041-'Revenue Requirement'!D$4+'Revenue Requirement'!D$33</f>
        <v>137893.29071639641</v>
      </c>
      <c r="E2044" s="176">
        <f>'T Revenue'!E2041-'Revenue Requirement'!E$4+'Revenue Requirement'!E$33</f>
        <v>83500.163162103388</v>
      </c>
      <c r="G2044" s="179" t="e">
        <f ca="1"/>
        <v>#NAME?</v>
      </c>
      <c r="H2044" s="179" t="e">
        <f ca="1"/>
        <v>#NAME?</v>
      </c>
      <c r="I2044" s="179" t="e">
        <f ca="1"/>
        <v>#NAME?</v>
      </c>
      <c r="J2044" s="179" t="e">
        <f ca="1"/>
        <v>#NAME?</v>
      </c>
      <c r="L2044" s="175">
        <f>NR_to_Cash!C$9</f>
        <v>-54723.468549817509</v>
      </c>
      <c r="M2044" s="175">
        <f>NR_to_Cash!D$9</f>
        <v>-177401.26576231886</v>
      </c>
      <c r="N2044" s="175">
        <f>NR_to_Cash!E$9</f>
        <v>-150226.47815209487</v>
      </c>
      <c r="O2044" s="175">
        <f>NR_to_Cash!F$9</f>
        <v>-172910.78815747867</v>
      </c>
      <c r="Q2044" s="1">
        <v>2037</v>
      </c>
      <c r="R2044" s="176">
        <v>6691.8514636056498</v>
      </c>
      <c r="S2044" s="176">
        <v>229041.00601073517</v>
      </c>
      <c r="T2044" s="176">
        <v>137893.29071639641</v>
      </c>
      <c r="U2044" s="176">
        <v>83500.163162103388</v>
      </c>
      <c r="V2044" s="2"/>
      <c r="W2044" s="176">
        <v>-22764.633004901581</v>
      </c>
      <c r="X2044" s="176">
        <v>3574.722087606322</v>
      </c>
      <c r="Y2044" s="176">
        <v>-19788.180316829123</v>
      </c>
      <c r="Z2044" s="176">
        <v>-37232.246389019303</v>
      </c>
      <c r="AA2044" s="2"/>
      <c r="AB2044" s="175">
        <v>-54723.468549817509</v>
      </c>
      <c r="AC2044" s="175">
        <v>-177401.26576231886</v>
      </c>
      <c r="AD2044" s="175">
        <v>-150226.47815209487</v>
      </c>
      <c r="AE2044" s="175">
        <v>-172910.78815747867</v>
      </c>
    </row>
    <row r="2045" spans="1:31">
      <c r="A2045" s="1">
        <v>2038</v>
      </c>
      <c r="B2045" s="176">
        <f>'T Revenue'!B2042-'Year 0'!G$8+'Year 0'!G$122</f>
        <v>12650.473506301409</v>
      </c>
      <c r="C2045" s="176">
        <f>'T Revenue'!C2042-'Revenue Requirement'!C$4+'Revenue Requirement'!C$33</f>
        <v>220527.84142839513</v>
      </c>
      <c r="D2045" s="176">
        <f>'T Revenue'!D2042-'Revenue Requirement'!D$4+'Revenue Requirement'!D$33</f>
        <v>107404.04757738695</v>
      </c>
      <c r="E2045" s="176">
        <f>'T Revenue'!E2042-'Revenue Requirement'!E$4+'Revenue Requirement'!E$33</f>
        <v>87814.562930510612</v>
      </c>
      <c r="G2045" s="179" t="e">
        <f ca="1"/>
        <v>#NAME?</v>
      </c>
      <c r="H2045" s="179" t="e">
        <f ca="1"/>
        <v>#NAME?</v>
      </c>
      <c r="I2045" s="179" t="e">
        <f ca="1"/>
        <v>#NAME?</v>
      </c>
      <c r="J2045" s="179" t="e">
        <f ca="1"/>
        <v>#NAME?</v>
      </c>
      <c r="L2045" s="175">
        <f>NR_to_Cash!C$9</f>
        <v>-54723.468549817509</v>
      </c>
      <c r="M2045" s="175">
        <f>NR_to_Cash!D$9</f>
        <v>-177401.26576231886</v>
      </c>
      <c r="N2045" s="175">
        <f>NR_to_Cash!E$9</f>
        <v>-150226.47815209487</v>
      </c>
      <c r="O2045" s="175">
        <f>NR_to_Cash!F$9</f>
        <v>-172910.78815747867</v>
      </c>
      <c r="Q2045" s="1">
        <v>2038</v>
      </c>
      <c r="R2045" s="176">
        <v>12650.473506301409</v>
      </c>
      <c r="S2045" s="176">
        <v>220527.84142839513</v>
      </c>
      <c r="T2045" s="176">
        <v>107404.04757738695</v>
      </c>
      <c r="U2045" s="176">
        <v>87814.562930510612</v>
      </c>
      <c r="V2045" s="2"/>
      <c r="W2045" s="176">
        <v>2906.7028601783095</v>
      </c>
      <c r="X2045" s="176">
        <v>-64193.398261408554</v>
      </c>
      <c r="Y2045" s="176">
        <v>-36754.321075744461</v>
      </c>
      <c r="Z2045" s="176">
        <v>-49834.569541733013</v>
      </c>
      <c r="AA2045" s="2"/>
      <c r="AB2045" s="175">
        <v>-54723.468549817509</v>
      </c>
      <c r="AC2045" s="175">
        <v>-177401.26576231886</v>
      </c>
      <c r="AD2045" s="175">
        <v>-150226.47815209487</v>
      </c>
      <c r="AE2045" s="175">
        <v>-172910.78815747867</v>
      </c>
    </row>
    <row r="2046" spans="1:31">
      <c r="A2046" s="1">
        <v>2039</v>
      </c>
      <c r="B2046" s="176">
        <f>'T Revenue'!B2043-'Year 0'!G$8+'Year 0'!G$122</f>
        <v>6288.9646273350809</v>
      </c>
      <c r="C2046" s="176">
        <f>'T Revenue'!C2043-'Revenue Requirement'!C$4+'Revenue Requirement'!C$33</f>
        <v>228107.0170436746</v>
      </c>
      <c r="D2046" s="176">
        <f>'T Revenue'!D2043-'Revenue Requirement'!D$4+'Revenue Requirement'!D$33</f>
        <v>166312.59969111439</v>
      </c>
      <c r="E2046" s="176">
        <f>'T Revenue'!E2043-'Revenue Requirement'!E$4+'Revenue Requirement'!E$33</f>
        <v>57514.435869839741</v>
      </c>
      <c r="G2046" s="179" t="e">
        <f ca="1"/>
        <v>#NAME?</v>
      </c>
      <c r="H2046" s="179" t="e">
        <f ca="1"/>
        <v>#NAME?</v>
      </c>
      <c r="I2046" s="179" t="e">
        <f ca="1"/>
        <v>#NAME?</v>
      </c>
      <c r="J2046" s="179" t="e">
        <f ca="1"/>
        <v>#NAME?</v>
      </c>
      <c r="L2046" s="175">
        <f>NR_to_Cash!C$9</f>
        <v>-54723.468549817509</v>
      </c>
      <c r="M2046" s="175">
        <f>NR_to_Cash!D$9</f>
        <v>-177401.26576231886</v>
      </c>
      <c r="N2046" s="175">
        <f>NR_to_Cash!E$9</f>
        <v>-150226.47815209487</v>
      </c>
      <c r="O2046" s="175">
        <f>NR_to_Cash!F$9</f>
        <v>-172910.78815747867</v>
      </c>
      <c r="Q2046" s="1">
        <v>2039</v>
      </c>
      <c r="R2046" s="176">
        <v>6288.9646273350809</v>
      </c>
      <c r="S2046" s="176">
        <v>228107.0170436746</v>
      </c>
      <c r="T2046" s="176">
        <v>166312.59969111439</v>
      </c>
      <c r="U2046" s="176">
        <v>57514.435869839741</v>
      </c>
      <c r="V2046" s="2"/>
      <c r="W2046" s="176">
        <v>29582.865345725673</v>
      </c>
      <c r="X2046" s="176">
        <v>-58893.792875607265</v>
      </c>
      <c r="Y2046" s="176">
        <v>-5900.8477961069439</v>
      </c>
      <c r="Z2046" s="176">
        <v>-3458.0217051520012</v>
      </c>
      <c r="AA2046" s="2"/>
      <c r="AB2046" s="175">
        <v>-54723.468549817509</v>
      </c>
      <c r="AC2046" s="175">
        <v>-177401.26576231886</v>
      </c>
      <c r="AD2046" s="175">
        <v>-150226.47815209487</v>
      </c>
      <c r="AE2046" s="175">
        <v>-172910.78815747867</v>
      </c>
    </row>
    <row r="2047" spans="1:31">
      <c r="A2047" s="1">
        <v>2040</v>
      </c>
      <c r="B2047" s="176">
        <f>'T Revenue'!B2044-'Year 0'!G$8+'Year 0'!G$122</f>
        <v>-5218.4269309551455</v>
      </c>
      <c r="C2047" s="176">
        <f>'T Revenue'!C2044-'Revenue Requirement'!C$4+'Revenue Requirement'!C$33</f>
        <v>250934.14495791309</v>
      </c>
      <c r="D2047" s="176">
        <f>'T Revenue'!D2044-'Revenue Requirement'!D$4+'Revenue Requirement'!D$33</f>
        <v>191417.10525018629</v>
      </c>
      <c r="E2047" s="176">
        <f>'T Revenue'!E2044-'Revenue Requirement'!E$4+'Revenue Requirement'!E$33</f>
        <v>147971.75224388856</v>
      </c>
      <c r="G2047" s="179" t="e">
        <f ca="1"/>
        <v>#NAME?</v>
      </c>
      <c r="H2047" s="179" t="e">
        <f ca="1"/>
        <v>#NAME?</v>
      </c>
      <c r="I2047" s="179" t="e">
        <f ca="1"/>
        <v>#NAME?</v>
      </c>
      <c r="J2047" s="179" t="e">
        <f ca="1"/>
        <v>#NAME?</v>
      </c>
      <c r="L2047" s="175">
        <f>NR_to_Cash!C$9</f>
        <v>-54723.468549817509</v>
      </c>
      <c r="M2047" s="175">
        <f>NR_to_Cash!D$9</f>
        <v>-177401.26576231886</v>
      </c>
      <c r="N2047" s="175">
        <f>NR_to_Cash!E$9</f>
        <v>-150226.47815209487</v>
      </c>
      <c r="O2047" s="175">
        <f>NR_to_Cash!F$9</f>
        <v>-172910.78815747867</v>
      </c>
      <c r="Q2047" s="1">
        <v>2040</v>
      </c>
      <c r="R2047" s="176">
        <v>-5218.4269309551455</v>
      </c>
      <c r="S2047" s="176">
        <v>250934.14495791309</v>
      </c>
      <c r="T2047" s="176">
        <v>191417.10525018629</v>
      </c>
      <c r="U2047" s="176">
        <v>147971.75224388856</v>
      </c>
      <c r="V2047" s="2"/>
      <c r="W2047" s="176">
        <v>4948.0904938245658</v>
      </c>
      <c r="X2047" s="176">
        <v>-50988.256368781673</v>
      </c>
      <c r="Y2047" s="176">
        <v>-72431.941160022281</v>
      </c>
      <c r="Z2047" s="176">
        <v>9156.6753049464896</v>
      </c>
      <c r="AA2047" s="2"/>
      <c r="AB2047" s="175">
        <v>-54723.468549817509</v>
      </c>
      <c r="AC2047" s="175">
        <v>-177401.26576231886</v>
      </c>
      <c r="AD2047" s="175">
        <v>-150226.47815209487</v>
      </c>
      <c r="AE2047" s="175">
        <v>-172910.78815747867</v>
      </c>
    </row>
    <row r="2048" spans="1:31">
      <c r="A2048" s="1">
        <v>2041</v>
      </c>
      <c r="B2048" s="176">
        <f>'T Revenue'!B2045-'Year 0'!G$8+'Year 0'!G$122</f>
        <v>-6076.6748485220596</v>
      </c>
      <c r="C2048" s="176">
        <f>'T Revenue'!C2045-'Revenue Requirement'!C$4+'Revenue Requirement'!C$33</f>
        <v>228590.8094273319</v>
      </c>
      <c r="D2048" s="176">
        <f>'T Revenue'!D2045-'Revenue Requirement'!D$4+'Revenue Requirement'!D$33</f>
        <v>163146.83270066138</v>
      </c>
      <c r="E2048" s="176">
        <f>'T Revenue'!E2045-'Revenue Requirement'!E$4+'Revenue Requirement'!E$33</f>
        <v>121485.63306403696</v>
      </c>
      <c r="G2048" s="179" t="e">
        <f ca="1"/>
        <v>#NAME?</v>
      </c>
      <c r="H2048" s="179" t="e">
        <f ca="1"/>
        <v>#NAME?</v>
      </c>
      <c r="I2048" s="179" t="e">
        <f ca="1"/>
        <v>#NAME?</v>
      </c>
      <c r="J2048" s="179" t="e">
        <f ca="1"/>
        <v>#NAME?</v>
      </c>
      <c r="L2048" s="175">
        <f>NR_to_Cash!C$9</f>
        <v>-54723.468549817509</v>
      </c>
      <c r="M2048" s="175">
        <f>NR_to_Cash!D$9</f>
        <v>-177401.26576231886</v>
      </c>
      <c r="N2048" s="175">
        <f>NR_to_Cash!E$9</f>
        <v>-150226.47815209487</v>
      </c>
      <c r="O2048" s="175">
        <f>NR_to_Cash!F$9</f>
        <v>-172910.78815747867</v>
      </c>
      <c r="Q2048" s="1">
        <v>2041</v>
      </c>
      <c r="R2048" s="176">
        <v>-6076.6748485220596</v>
      </c>
      <c r="S2048" s="176">
        <v>228590.8094273319</v>
      </c>
      <c r="T2048" s="176">
        <v>163146.83270066138</v>
      </c>
      <c r="U2048" s="176">
        <v>121485.63306403696</v>
      </c>
      <c r="V2048" s="2"/>
      <c r="W2048" s="176">
        <v>-14005.923964562709</v>
      </c>
      <c r="X2048" s="176">
        <v>-30108.377212057821</v>
      </c>
      <c r="Y2048" s="176">
        <v>-23159.075032875407</v>
      </c>
      <c r="Z2048" s="176">
        <v>-14956.126383039635</v>
      </c>
      <c r="AA2048" s="2"/>
      <c r="AB2048" s="175">
        <v>-54723.468549817509</v>
      </c>
      <c r="AC2048" s="175">
        <v>-177401.26576231886</v>
      </c>
      <c r="AD2048" s="175">
        <v>-150226.47815209487</v>
      </c>
      <c r="AE2048" s="175">
        <v>-172910.78815747867</v>
      </c>
    </row>
    <row r="2049" spans="1:31">
      <c r="A2049" s="1">
        <v>2042</v>
      </c>
      <c r="B2049" s="176">
        <f>'T Revenue'!B2046-'Year 0'!G$8+'Year 0'!G$122</f>
        <v>8846.8629951330367</v>
      </c>
      <c r="C2049" s="176">
        <f>'T Revenue'!C2046-'Revenue Requirement'!C$4+'Revenue Requirement'!C$33</f>
        <v>238627.26520488132</v>
      </c>
      <c r="D2049" s="176">
        <f>'T Revenue'!D2046-'Revenue Requirement'!D$4+'Revenue Requirement'!D$33</f>
        <v>180850.64967328147</v>
      </c>
      <c r="E2049" s="176">
        <f>'T Revenue'!E2046-'Revenue Requirement'!E$4+'Revenue Requirement'!E$33</f>
        <v>172744.07956662239</v>
      </c>
      <c r="G2049" s="179" t="e">
        <f ca="1"/>
        <v>#NAME?</v>
      </c>
      <c r="H2049" s="179" t="e">
        <f ca="1"/>
        <v>#NAME?</v>
      </c>
      <c r="I2049" s="179" t="e">
        <f ca="1"/>
        <v>#NAME?</v>
      </c>
      <c r="J2049" s="179" t="e">
        <f ca="1"/>
        <v>#NAME?</v>
      </c>
      <c r="L2049" s="175">
        <f>NR_to_Cash!C$9</f>
        <v>-54723.468549817509</v>
      </c>
      <c r="M2049" s="175">
        <f>NR_to_Cash!D$9</f>
        <v>-177401.26576231886</v>
      </c>
      <c r="N2049" s="175">
        <f>NR_to_Cash!E$9</f>
        <v>-150226.47815209487</v>
      </c>
      <c r="O2049" s="175">
        <f>NR_to_Cash!F$9</f>
        <v>-172910.78815747867</v>
      </c>
      <c r="Q2049" s="1">
        <v>2042</v>
      </c>
      <c r="R2049" s="176">
        <v>8846.8629951330367</v>
      </c>
      <c r="S2049" s="176">
        <v>238627.26520488132</v>
      </c>
      <c r="T2049" s="176">
        <v>180850.64967328147</v>
      </c>
      <c r="U2049" s="176">
        <v>172744.07956662239</v>
      </c>
      <c r="V2049" s="2"/>
      <c r="W2049" s="176">
        <v>-6528.8367643927922</v>
      </c>
      <c r="X2049" s="176">
        <v>-27011.511007528519</v>
      </c>
      <c r="Y2049" s="176">
        <v>-43383.811006333679</v>
      </c>
      <c r="Z2049" s="176">
        <v>-20629.152952130418</v>
      </c>
      <c r="AA2049" s="2"/>
      <c r="AB2049" s="175">
        <v>-54723.468549817509</v>
      </c>
      <c r="AC2049" s="175">
        <v>-177401.26576231886</v>
      </c>
      <c r="AD2049" s="175">
        <v>-150226.47815209487</v>
      </c>
      <c r="AE2049" s="175">
        <v>-172910.78815747867</v>
      </c>
    </row>
    <row r="2050" spans="1:31">
      <c r="A2050" s="1">
        <v>2043</v>
      </c>
      <c r="B2050" s="176">
        <f>'T Revenue'!B2047-'Year 0'!G$8+'Year 0'!G$122</f>
        <v>-6502.0199822983705</v>
      </c>
      <c r="C2050" s="176">
        <f>'T Revenue'!C2047-'Revenue Requirement'!C$4+'Revenue Requirement'!C$33</f>
        <v>209434.72527936194</v>
      </c>
      <c r="D2050" s="176">
        <f>'T Revenue'!D2047-'Revenue Requirement'!D$4+'Revenue Requirement'!D$33</f>
        <v>127011.841305685</v>
      </c>
      <c r="E2050" s="176">
        <f>'T Revenue'!E2047-'Revenue Requirement'!E$4+'Revenue Requirement'!E$33</f>
        <v>95095.461330745835</v>
      </c>
      <c r="G2050" s="179" t="e">
        <f ca="1"/>
        <v>#NAME?</v>
      </c>
      <c r="H2050" s="179" t="e">
        <f ca="1"/>
        <v>#NAME?</v>
      </c>
      <c r="I2050" s="179" t="e">
        <f ca="1"/>
        <v>#NAME?</v>
      </c>
      <c r="J2050" s="179" t="e">
        <f ca="1"/>
        <v>#NAME?</v>
      </c>
      <c r="L2050" s="175">
        <f>NR_to_Cash!C$9</f>
        <v>-54723.468549817509</v>
      </c>
      <c r="M2050" s="175">
        <f>NR_to_Cash!D$9</f>
        <v>-177401.26576231886</v>
      </c>
      <c r="N2050" s="175">
        <f>NR_to_Cash!E$9</f>
        <v>-150226.47815209487</v>
      </c>
      <c r="O2050" s="175">
        <f>NR_to_Cash!F$9</f>
        <v>-172910.78815747867</v>
      </c>
      <c r="Q2050" s="1">
        <v>2043</v>
      </c>
      <c r="R2050" s="176">
        <v>-6502.0199822983705</v>
      </c>
      <c r="S2050" s="176">
        <v>209434.72527936194</v>
      </c>
      <c r="T2050" s="176">
        <v>127011.841305685</v>
      </c>
      <c r="U2050" s="176">
        <v>95095.461330745835</v>
      </c>
      <c r="V2050" s="2"/>
      <c r="W2050" s="176">
        <v>-20954.708111640997</v>
      </c>
      <c r="X2050" s="176">
        <v>-20406.659972656984</v>
      </c>
      <c r="Y2050" s="176">
        <v>-32936.170574428281</v>
      </c>
      <c r="Z2050" s="176">
        <v>1621.3579253768548</v>
      </c>
      <c r="AA2050" s="2"/>
      <c r="AB2050" s="175">
        <v>-54723.468549817509</v>
      </c>
      <c r="AC2050" s="175">
        <v>-177401.26576231886</v>
      </c>
      <c r="AD2050" s="175">
        <v>-150226.47815209487</v>
      </c>
      <c r="AE2050" s="175">
        <v>-172910.78815747867</v>
      </c>
    </row>
    <row r="2051" spans="1:31">
      <c r="A2051" s="1">
        <v>2044</v>
      </c>
      <c r="B2051" s="176">
        <f>'T Revenue'!B2048-'Year 0'!G$8+'Year 0'!G$122</f>
        <v>-674.91763901780359</v>
      </c>
      <c r="C2051" s="176">
        <f>'T Revenue'!C2048-'Revenue Requirement'!C$4+'Revenue Requirement'!C$33</f>
        <v>233701.79503544001</v>
      </c>
      <c r="D2051" s="176">
        <f>'T Revenue'!D2048-'Revenue Requirement'!D$4+'Revenue Requirement'!D$33</f>
        <v>181026.6174234522</v>
      </c>
      <c r="E2051" s="176">
        <f>'T Revenue'!E2048-'Revenue Requirement'!E$4+'Revenue Requirement'!E$33</f>
        <v>158202.79940518341</v>
      </c>
      <c r="G2051" s="179" t="e">
        <f ca="1"/>
        <v>#NAME?</v>
      </c>
      <c r="H2051" s="179" t="e">
        <f ca="1"/>
        <v>#NAME?</v>
      </c>
      <c r="I2051" s="179" t="e">
        <f ca="1"/>
        <v>#NAME?</v>
      </c>
      <c r="J2051" s="179" t="e">
        <f ca="1"/>
        <v>#NAME?</v>
      </c>
      <c r="L2051" s="175">
        <f>NR_to_Cash!C$9</f>
        <v>-54723.468549817509</v>
      </c>
      <c r="M2051" s="175">
        <f>NR_to_Cash!D$9</f>
        <v>-177401.26576231886</v>
      </c>
      <c r="N2051" s="175">
        <f>NR_to_Cash!E$9</f>
        <v>-150226.47815209487</v>
      </c>
      <c r="O2051" s="175">
        <f>NR_to_Cash!F$9</f>
        <v>-172910.78815747867</v>
      </c>
      <c r="Q2051" s="1">
        <v>2044</v>
      </c>
      <c r="R2051" s="176">
        <v>-674.91763901780359</v>
      </c>
      <c r="S2051" s="176">
        <v>233701.79503544001</v>
      </c>
      <c r="T2051" s="176">
        <v>181026.6174234522</v>
      </c>
      <c r="U2051" s="176">
        <v>158202.79940518341</v>
      </c>
      <c r="V2051" s="2"/>
      <c r="W2051" s="176">
        <v>6146.1099753995659</v>
      </c>
      <c r="X2051" s="176">
        <v>-37852.348144809483</v>
      </c>
      <c r="Y2051" s="176">
        <v>-94311.617655348498</v>
      </c>
      <c r="Z2051" s="176">
        <v>16466.852173087886</v>
      </c>
      <c r="AA2051" s="2"/>
      <c r="AB2051" s="175">
        <v>-54723.468549817509</v>
      </c>
      <c r="AC2051" s="175">
        <v>-177401.26576231886</v>
      </c>
      <c r="AD2051" s="175">
        <v>-150226.47815209487</v>
      </c>
      <c r="AE2051" s="175">
        <v>-172910.78815747867</v>
      </c>
    </row>
    <row r="2052" spans="1:31">
      <c r="A2052" s="1">
        <v>2045</v>
      </c>
      <c r="B2052" s="176">
        <f>'T Revenue'!B2049-'Year 0'!G$8+'Year 0'!G$122</f>
        <v>12388.864441150799</v>
      </c>
      <c r="C2052" s="176">
        <f>'T Revenue'!C2049-'Revenue Requirement'!C$4+'Revenue Requirement'!C$33</f>
        <v>237957.60979398084</v>
      </c>
      <c r="D2052" s="176">
        <f>'T Revenue'!D2049-'Revenue Requirement'!D$4+'Revenue Requirement'!D$33</f>
        <v>172883.31069390383</v>
      </c>
      <c r="E2052" s="176">
        <f>'T Revenue'!E2049-'Revenue Requirement'!E$4+'Revenue Requirement'!E$33</f>
        <v>164386.39904303337</v>
      </c>
      <c r="G2052" s="179" t="e">
        <f ca="1"/>
        <v>#NAME?</v>
      </c>
      <c r="H2052" s="179" t="e">
        <f ca="1"/>
        <v>#NAME?</v>
      </c>
      <c r="I2052" s="179" t="e">
        <f ca="1"/>
        <v>#NAME?</v>
      </c>
      <c r="J2052" s="179" t="e">
        <f ca="1"/>
        <v>#NAME?</v>
      </c>
      <c r="L2052" s="175">
        <f>NR_to_Cash!C$9</f>
        <v>-54723.468549817509</v>
      </c>
      <c r="M2052" s="175">
        <f>NR_to_Cash!D$9</f>
        <v>-177401.26576231886</v>
      </c>
      <c r="N2052" s="175">
        <f>NR_to_Cash!E$9</f>
        <v>-150226.47815209487</v>
      </c>
      <c r="O2052" s="175">
        <f>NR_to_Cash!F$9</f>
        <v>-172910.78815747867</v>
      </c>
      <c r="Q2052" s="1">
        <v>2045</v>
      </c>
      <c r="R2052" s="176">
        <v>12388.864441150799</v>
      </c>
      <c r="S2052" s="176">
        <v>237957.60979398084</v>
      </c>
      <c r="T2052" s="176">
        <v>172883.31069390383</v>
      </c>
      <c r="U2052" s="176">
        <v>164386.39904303337</v>
      </c>
      <c r="V2052" s="2"/>
      <c r="W2052" s="176">
        <v>4500.8820629111724</v>
      </c>
      <c r="X2052" s="176">
        <v>-10740.806706518633</v>
      </c>
      <c r="Y2052" s="176">
        <v>-28311.05671172007</v>
      </c>
      <c r="Z2052" s="176">
        <v>10440.111358444439</v>
      </c>
      <c r="AA2052" s="2"/>
      <c r="AB2052" s="175">
        <v>-54723.468549817509</v>
      </c>
      <c r="AC2052" s="175">
        <v>-177401.26576231886</v>
      </c>
      <c r="AD2052" s="175">
        <v>-150226.47815209487</v>
      </c>
      <c r="AE2052" s="175">
        <v>-172910.78815747867</v>
      </c>
    </row>
    <row r="2053" spans="1:31">
      <c r="A2053" s="1">
        <v>2046</v>
      </c>
      <c r="B2053" s="176">
        <f>'T Revenue'!B2050-'Year 0'!G$8+'Year 0'!G$122</f>
        <v>6339.4777168119326</v>
      </c>
      <c r="C2053" s="176">
        <f>'T Revenue'!C2050-'Revenue Requirement'!C$4+'Revenue Requirement'!C$33</f>
        <v>251565.56117105926</v>
      </c>
      <c r="D2053" s="176">
        <f>'T Revenue'!D2050-'Revenue Requirement'!D$4+'Revenue Requirement'!D$33</f>
        <v>109867.01622608397</v>
      </c>
      <c r="E2053" s="176">
        <f>'T Revenue'!E2050-'Revenue Requirement'!E$4+'Revenue Requirement'!E$33</f>
        <v>109063.65497451229</v>
      </c>
      <c r="G2053" s="179" t="e">
        <f ca="1"/>
        <v>#NAME?</v>
      </c>
      <c r="H2053" s="179" t="e">
        <f ca="1"/>
        <v>#NAME?</v>
      </c>
      <c r="I2053" s="179" t="e">
        <f ca="1"/>
        <v>#NAME?</v>
      </c>
      <c r="J2053" s="179" t="e">
        <f ca="1"/>
        <v>#NAME?</v>
      </c>
      <c r="L2053" s="175">
        <f>NR_to_Cash!C$9</f>
        <v>-54723.468549817509</v>
      </c>
      <c r="M2053" s="175">
        <f>NR_to_Cash!D$9</f>
        <v>-177401.26576231886</v>
      </c>
      <c r="N2053" s="175">
        <f>NR_to_Cash!E$9</f>
        <v>-150226.47815209487</v>
      </c>
      <c r="O2053" s="175">
        <f>NR_to_Cash!F$9</f>
        <v>-172910.78815747867</v>
      </c>
      <c r="Q2053" s="1">
        <v>2046</v>
      </c>
      <c r="R2053" s="176">
        <v>6339.4777168119326</v>
      </c>
      <c r="S2053" s="176">
        <v>251565.56117105926</v>
      </c>
      <c r="T2053" s="176">
        <v>109867.01622608397</v>
      </c>
      <c r="U2053" s="176">
        <v>109063.65497451229</v>
      </c>
      <c r="V2053" s="2"/>
      <c r="W2053" s="176">
        <v>-18598.250713720801</v>
      </c>
      <c r="X2053" s="176">
        <v>-1780.7685857934412</v>
      </c>
      <c r="Y2053" s="176">
        <v>-20536.663722145837</v>
      </c>
      <c r="Z2053" s="176">
        <v>-15650.860412403243</v>
      </c>
      <c r="AA2053" s="2"/>
      <c r="AB2053" s="175">
        <v>-54723.468549817509</v>
      </c>
      <c r="AC2053" s="175">
        <v>-177401.26576231886</v>
      </c>
      <c r="AD2053" s="175">
        <v>-150226.47815209487</v>
      </c>
      <c r="AE2053" s="175">
        <v>-172910.78815747867</v>
      </c>
    </row>
    <row r="2054" spans="1:31">
      <c r="A2054" s="1">
        <v>2047</v>
      </c>
      <c r="B2054" s="176">
        <f>'T Revenue'!B2051-'Year 0'!G$8+'Year 0'!G$122</f>
        <v>-15014.395222268067</v>
      </c>
      <c r="C2054" s="176">
        <f>'T Revenue'!C2051-'Revenue Requirement'!C$4+'Revenue Requirement'!C$33</f>
        <v>197376.55826235656</v>
      </c>
      <c r="D2054" s="176">
        <f>'T Revenue'!D2051-'Revenue Requirement'!D$4+'Revenue Requirement'!D$33</f>
        <v>128814.85045770044</v>
      </c>
      <c r="E2054" s="176">
        <f>'T Revenue'!E2051-'Revenue Requirement'!E$4+'Revenue Requirement'!E$33</f>
        <v>108053.12466164608</v>
      </c>
      <c r="G2054" s="179" t="e">
        <f ca="1"/>
        <v>#NAME?</v>
      </c>
      <c r="H2054" s="179" t="e">
        <f ca="1"/>
        <v>#NAME?</v>
      </c>
      <c r="I2054" s="179" t="e">
        <f ca="1"/>
        <v>#NAME?</v>
      </c>
      <c r="J2054" s="179" t="e">
        <f ca="1"/>
        <v>#NAME?</v>
      </c>
      <c r="L2054" s="175">
        <f>NR_to_Cash!C$9</f>
        <v>-54723.468549817509</v>
      </c>
      <c r="M2054" s="175">
        <f>NR_to_Cash!D$9</f>
        <v>-177401.26576231886</v>
      </c>
      <c r="N2054" s="175">
        <f>NR_to_Cash!E$9</f>
        <v>-150226.47815209487</v>
      </c>
      <c r="O2054" s="175">
        <f>NR_to_Cash!F$9</f>
        <v>-172910.78815747867</v>
      </c>
      <c r="Q2054" s="1">
        <v>2047</v>
      </c>
      <c r="R2054" s="176">
        <v>-15014.395222268067</v>
      </c>
      <c r="S2054" s="176">
        <v>197376.55826235656</v>
      </c>
      <c r="T2054" s="176">
        <v>128814.85045770044</v>
      </c>
      <c r="U2054" s="176">
        <v>108053.12466164608</v>
      </c>
      <c r="V2054" s="2"/>
      <c r="W2054" s="176">
        <v>-6040.2635398657294</v>
      </c>
      <c r="X2054" s="176">
        <v>-7983.8463160514366</v>
      </c>
      <c r="Y2054" s="176">
        <v>11925.519220162882</v>
      </c>
      <c r="Z2054" s="176">
        <v>-3252.6916284547187</v>
      </c>
      <c r="AA2054" s="2"/>
      <c r="AB2054" s="175">
        <v>-54723.468549817509</v>
      </c>
      <c r="AC2054" s="175">
        <v>-177401.26576231886</v>
      </c>
      <c r="AD2054" s="175">
        <v>-150226.47815209487</v>
      </c>
      <c r="AE2054" s="175">
        <v>-172910.78815747867</v>
      </c>
    </row>
    <row r="2055" spans="1:31">
      <c r="A2055" s="1">
        <v>2048</v>
      </c>
      <c r="B2055" s="176">
        <f>'T Revenue'!B2052-'Year 0'!G$8+'Year 0'!G$122</f>
        <v>12439.699029183481</v>
      </c>
      <c r="C2055" s="176">
        <f>'T Revenue'!C2052-'Revenue Requirement'!C$4+'Revenue Requirement'!C$33</f>
        <v>215943.5201868047</v>
      </c>
      <c r="D2055" s="176">
        <f>'T Revenue'!D2052-'Revenue Requirement'!D$4+'Revenue Requirement'!D$33</f>
        <v>152030.36312055239</v>
      </c>
      <c r="E2055" s="176">
        <f>'T Revenue'!E2052-'Revenue Requirement'!E$4+'Revenue Requirement'!E$33</f>
        <v>125538.81794895045</v>
      </c>
      <c r="G2055" s="179" t="e">
        <f ca="1"/>
        <v>#NAME?</v>
      </c>
      <c r="H2055" s="179" t="e">
        <f ca="1"/>
        <v>#NAME?</v>
      </c>
      <c r="I2055" s="179" t="e">
        <f ca="1"/>
        <v>#NAME?</v>
      </c>
      <c r="J2055" s="179" t="e">
        <f ca="1"/>
        <v>#NAME?</v>
      </c>
      <c r="L2055" s="175">
        <f>NR_to_Cash!C$9</f>
        <v>-54723.468549817509</v>
      </c>
      <c r="M2055" s="175">
        <f>NR_to_Cash!D$9</f>
        <v>-177401.26576231886</v>
      </c>
      <c r="N2055" s="175">
        <f>NR_to_Cash!E$9</f>
        <v>-150226.47815209487</v>
      </c>
      <c r="O2055" s="175">
        <f>NR_to_Cash!F$9</f>
        <v>-172910.78815747867</v>
      </c>
      <c r="Q2055" s="1">
        <v>2048</v>
      </c>
      <c r="R2055" s="176">
        <v>12439.699029183481</v>
      </c>
      <c r="S2055" s="176">
        <v>215943.5201868047</v>
      </c>
      <c r="T2055" s="176">
        <v>152030.36312055239</v>
      </c>
      <c r="U2055" s="176">
        <v>125538.81794895045</v>
      </c>
      <c r="V2055" s="2"/>
      <c r="W2055" s="176">
        <v>-14645.684666947462</v>
      </c>
      <c r="X2055" s="176">
        <v>-45062.966496150475</v>
      </c>
      <c r="Y2055" s="176">
        <v>44261.139494259143</v>
      </c>
      <c r="Z2055" s="176">
        <v>-33387.245496533345</v>
      </c>
      <c r="AA2055" s="2"/>
      <c r="AB2055" s="175">
        <v>-54723.468549817509</v>
      </c>
      <c r="AC2055" s="175">
        <v>-177401.26576231886</v>
      </c>
      <c r="AD2055" s="175">
        <v>-150226.47815209487</v>
      </c>
      <c r="AE2055" s="175">
        <v>-172910.78815747867</v>
      </c>
    </row>
    <row r="2056" spans="1:31">
      <c r="A2056" s="1">
        <v>2049</v>
      </c>
      <c r="B2056" s="176">
        <f>'T Revenue'!B2053-'Year 0'!G$8+'Year 0'!G$122</f>
        <v>-10297.974482710706</v>
      </c>
      <c r="C2056" s="176">
        <f>'T Revenue'!C2053-'Revenue Requirement'!C$4+'Revenue Requirement'!C$33</f>
        <v>241499.82735152682</v>
      </c>
      <c r="D2056" s="176">
        <f>'T Revenue'!D2053-'Revenue Requirement'!D$4+'Revenue Requirement'!D$33</f>
        <v>113225.22604596405</v>
      </c>
      <c r="E2056" s="176">
        <f>'T Revenue'!E2053-'Revenue Requirement'!E$4+'Revenue Requirement'!E$33</f>
        <v>75532.448468972696</v>
      </c>
      <c r="G2056" s="179" t="e">
        <f ca="1"/>
        <v>#NAME?</v>
      </c>
      <c r="H2056" s="179" t="e">
        <f ca="1"/>
        <v>#NAME?</v>
      </c>
      <c r="I2056" s="179" t="e">
        <f ca="1"/>
        <v>#NAME?</v>
      </c>
      <c r="J2056" s="179" t="e">
        <f ca="1"/>
        <v>#NAME?</v>
      </c>
      <c r="L2056" s="175">
        <f>NR_to_Cash!C$9</f>
        <v>-54723.468549817509</v>
      </c>
      <c r="M2056" s="175">
        <f>NR_to_Cash!D$9</f>
        <v>-177401.26576231886</v>
      </c>
      <c r="N2056" s="175">
        <f>NR_to_Cash!E$9</f>
        <v>-150226.47815209487</v>
      </c>
      <c r="O2056" s="175">
        <f>NR_to_Cash!F$9</f>
        <v>-172910.78815747867</v>
      </c>
      <c r="Q2056" s="1">
        <v>2049</v>
      </c>
      <c r="R2056" s="176">
        <v>-10297.974482710706</v>
      </c>
      <c r="S2056" s="176">
        <v>241499.82735152682</v>
      </c>
      <c r="T2056" s="176">
        <v>113225.22604596405</v>
      </c>
      <c r="U2056" s="176">
        <v>75532.448468972696</v>
      </c>
      <c r="V2056" s="2"/>
      <c r="W2056" s="176">
        <v>-2109.0369231823133</v>
      </c>
      <c r="X2056" s="176">
        <v>-10362.037505669752</v>
      </c>
      <c r="Y2056" s="176">
        <v>-10958.945938236779</v>
      </c>
      <c r="Z2056" s="176">
        <v>-41400.49051413266</v>
      </c>
      <c r="AA2056" s="2"/>
      <c r="AB2056" s="175">
        <v>-54723.468549817509</v>
      </c>
      <c r="AC2056" s="175">
        <v>-177401.26576231886</v>
      </c>
      <c r="AD2056" s="175">
        <v>-150226.47815209487</v>
      </c>
      <c r="AE2056" s="175">
        <v>-172910.78815747867</v>
      </c>
    </row>
    <row r="2057" spans="1:31">
      <c r="A2057" s="1">
        <v>2050</v>
      </c>
      <c r="B2057" s="176">
        <f>'T Revenue'!B2054-'Year 0'!G$8+'Year 0'!G$122</f>
        <v>-21775.362005148316</v>
      </c>
      <c r="C2057" s="176">
        <f>'T Revenue'!C2054-'Revenue Requirement'!C$4+'Revenue Requirement'!C$33</f>
        <v>220165.51948339585</v>
      </c>
      <c r="D2057" s="176">
        <f>'T Revenue'!D2054-'Revenue Requirement'!D$4+'Revenue Requirement'!D$33</f>
        <v>181006.49078298616</v>
      </c>
      <c r="E2057" s="176">
        <f>'T Revenue'!E2054-'Revenue Requirement'!E$4+'Revenue Requirement'!E$33</f>
        <v>99316.605953232618</v>
      </c>
      <c r="G2057" s="179" t="e">
        <f ca="1"/>
        <v>#NAME?</v>
      </c>
      <c r="H2057" s="179" t="e">
        <f ca="1"/>
        <v>#NAME?</v>
      </c>
      <c r="I2057" s="179" t="e">
        <f ca="1"/>
        <v>#NAME?</v>
      </c>
      <c r="J2057" s="179" t="e">
        <f ca="1"/>
        <v>#NAME?</v>
      </c>
      <c r="L2057" s="175">
        <f>NR_to_Cash!C$9</f>
        <v>-54723.468549817509</v>
      </c>
      <c r="M2057" s="175">
        <f>NR_to_Cash!D$9</f>
        <v>-177401.26576231886</v>
      </c>
      <c r="N2057" s="175">
        <f>NR_to_Cash!E$9</f>
        <v>-150226.47815209487</v>
      </c>
      <c r="O2057" s="175">
        <f>NR_to_Cash!F$9</f>
        <v>-172910.78815747867</v>
      </c>
      <c r="Q2057" s="1">
        <v>2050</v>
      </c>
      <c r="R2057" s="176">
        <v>-21775.362005148316</v>
      </c>
      <c r="S2057" s="176">
        <v>220165.51948339585</v>
      </c>
      <c r="T2057" s="176">
        <v>181006.49078298616</v>
      </c>
      <c r="U2057" s="176">
        <v>99316.605953232618</v>
      </c>
      <c r="V2057" s="2"/>
      <c r="W2057" s="176">
        <v>-1951.0012334057828</v>
      </c>
      <c r="X2057" s="176">
        <v>23715.035237129079</v>
      </c>
      <c r="Y2057" s="176">
        <v>22494.736330051208</v>
      </c>
      <c r="Z2057" s="176">
        <v>-58023.866360739339</v>
      </c>
      <c r="AA2057" s="2"/>
      <c r="AB2057" s="175">
        <v>-54723.468549817509</v>
      </c>
      <c r="AC2057" s="175">
        <v>-177401.26576231886</v>
      </c>
      <c r="AD2057" s="175">
        <v>-150226.47815209487</v>
      </c>
      <c r="AE2057" s="175">
        <v>-172910.78815747867</v>
      </c>
    </row>
    <row r="2058" spans="1:31">
      <c r="A2058" s="1">
        <v>2051</v>
      </c>
      <c r="B2058" s="176">
        <f>'T Revenue'!B2055-'Year 0'!G$8+'Year 0'!G$122</f>
        <v>26361.927788071334</v>
      </c>
      <c r="C2058" s="176">
        <f>'T Revenue'!C2055-'Revenue Requirement'!C$4+'Revenue Requirement'!C$33</f>
        <v>241990.94606380002</v>
      </c>
      <c r="D2058" s="176">
        <f>'T Revenue'!D2055-'Revenue Requirement'!D$4+'Revenue Requirement'!D$33</f>
        <v>185414.138095567</v>
      </c>
      <c r="E2058" s="176">
        <f>'T Revenue'!E2055-'Revenue Requirement'!E$4+'Revenue Requirement'!E$33</f>
        <v>109086.55062046461</v>
      </c>
      <c r="G2058" s="179" t="e">
        <f ca="1"/>
        <v>#NAME?</v>
      </c>
      <c r="H2058" s="179" t="e">
        <f ca="1"/>
        <v>#NAME?</v>
      </c>
      <c r="I2058" s="179" t="e">
        <f ca="1"/>
        <v>#NAME?</v>
      </c>
      <c r="J2058" s="179" t="e">
        <f ca="1"/>
        <v>#NAME?</v>
      </c>
      <c r="L2058" s="175">
        <f>NR_to_Cash!C$9</f>
        <v>-54723.468549817509</v>
      </c>
      <c r="M2058" s="175">
        <f>NR_to_Cash!D$9</f>
        <v>-177401.26576231886</v>
      </c>
      <c r="N2058" s="175">
        <f>NR_to_Cash!E$9</f>
        <v>-150226.47815209487</v>
      </c>
      <c r="O2058" s="175">
        <f>NR_to_Cash!F$9</f>
        <v>-172910.78815747867</v>
      </c>
      <c r="Q2058" s="1">
        <v>2051</v>
      </c>
      <c r="R2058" s="176">
        <v>26361.927788071334</v>
      </c>
      <c r="S2058" s="176">
        <v>241990.94606380002</v>
      </c>
      <c r="T2058" s="176">
        <v>185414.138095567</v>
      </c>
      <c r="U2058" s="176">
        <v>109086.55062046461</v>
      </c>
      <c r="V2058" s="2"/>
      <c r="W2058" s="176">
        <v>-8677.3131623631343</v>
      </c>
      <c r="X2058" s="176">
        <v>-13600.418143529678</v>
      </c>
      <c r="Y2058" s="176">
        <v>-4026.014651031699</v>
      </c>
      <c r="Z2058" s="176">
        <v>-35539.537515969714</v>
      </c>
      <c r="AA2058" s="2"/>
      <c r="AB2058" s="175">
        <v>-54723.468549817509</v>
      </c>
      <c r="AC2058" s="175">
        <v>-177401.26576231886</v>
      </c>
      <c r="AD2058" s="175">
        <v>-150226.47815209487</v>
      </c>
      <c r="AE2058" s="175">
        <v>-172910.78815747867</v>
      </c>
    </row>
    <row r="2059" spans="1:31">
      <c r="A2059" s="1">
        <v>2052</v>
      </c>
      <c r="B2059" s="176">
        <f>'T Revenue'!B2056-'Year 0'!G$8+'Year 0'!G$122</f>
        <v>-29818.192428093171</v>
      </c>
      <c r="C2059" s="176">
        <f>'T Revenue'!C2056-'Revenue Requirement'!C$4+'Revenue Requirement'!C$33</f>
        <v>200766.67653827928</v>
      </c>
      <c r="D2059" s="176">
        <f>'T Revenue'!D2056-'Revenue Requirement'!D$4+'Revenue Requirement'!D$33</f>
        <v>104807.24215867324</v>
      </c>
      <c r="E2059" s="176">
        <f>'T Revenue'!E2056-'Revenue Requirement'!E$4+'Revenue Requirement'!E$33</f>
        <v>39641.344452083111</v>
      </c>
      <c r="G2059" s="179" t="e">
        <f ca="1"/>
        <v>#NAME?</v>
      </c>
      <c r="H2059" s="179" t="e">
        <f ca="1"/>
        <v>#NAME?</v>
      </c>
      <c r="I2059" s="179" t="e">
        <f ca="1"/>
        <v>#NAME?</v>
      </c>
      <c r="J2059" s="179" t="e">
        <f ca="1"/>
        <v>#NAME?</v>
      </c>
      <c r="L2059" s="175">
        <f>NR_to_Cash!C$9</f>
        <v>-54723.468549817509</v>
      </c>
      <c r="M2059" s="175">
        <f>NR_to_Cash!D$9</f>
        <v>-177401.26576231886</v>
      </c>
      <c r="N2059" s="175">
        <f>NR_to_Cash!E$9</f>
        <v>-150226.47815209487</v>
      </c>
      <c r="O2059" s="175">
        <f>NR_to_Cash!F$9</f>
        <v>-172910.78815747867</v>
      </c>
      <c r="Q2059" s="1">
        <v>2052</v>
      </c>
      <c r="R2059" s="176">
        <v>-29818.192428093171</v>
      </c>
      <c r="S2059" s="176">
        <v>200766.67653827928</v>
      </c>
      <c r="T2059" s="176">
        <v>104807.24215867324</v>
      </c>
      <c r="U2059" s="176">
        <v>39641.344452083111</v>
      </c>
      <c r="V2059" s="2"/>
      <c r="W2059" s="176">
        <v>2770.1044888640754</v>
      </c>
      <c r="X2059" s="176">
        <v>-40995.735111287795</v>
      </c>
      <c r="Y2059" s="176">
        <v>-13692.491841748822</v>
      </c>
      <c r="Z2059" s="176">
        <v>-8435.0436848059762</v>
      </c>
      <c r="AA2059" s="2"/>
      <c r="AB2059" s="175">
        <v>-54723.468549817509</v>
      </c>
      <c r="AC2059" s="175">
        <v>-177401.26576231886</v>
      </c>
      <c r="AD2059" s="175">
        <v>-150226.47815209487</v>
      </c>
      <c r="AE2059" s="175">
        <v>-172910.78815747867</v>
      </c>
    </row>
    <row r="2060" spans="1:31">
      <c r="A2060" s="1">
        <v>2053</v>
      </c>
      <c r="B2060" s="176">
        <f>'T Revenue'!B2057-'Year 0'!G$8+'Year 0'!G$122</f>
        <v>11922.606022739783</v>
      </c>
      <c r="C2060" s="176">
        <f>'T Revenue'!C2057-'Revenue Requirement'!C$4+'Revenue Requirement'!C$33</f>
        <v>252826.64709235774</v>
      </c>
      <c r="D2060" s="176">
        <f>'T Revenue'!D2057-'Revenue Requirement'!D$4+'Revenue Requirement'!D$33</f>
        <v>162204.52203258709</v>
      </c>
      <c r="E2060" s="176">
        <f>'T Revenue'!E2057-'Revenue Requirement'!E$4+'Revenue Requirement'!E$33</f>
        <v>94765.548486642307</v>
      </c>
      <c r="G2060" s="179" t="e">
        <f ca="1"/>
        <v>#NAME?</v>
      </c>
      <c r="H2060" s="179" t="e">
        <f ca="1"/>
        <v>#NAME?</v>
      </c>
      <c r="I2060" s="179" t="e">
        <f ca="1"/>
        <v>#NAME?</v>
      </c>
      <c r="J2060" s="179" t="e">
        <f ca="1"/>
        <v>#NAME?</v>
      </c>
      <c r="L2060" s="175">
        <f>NR_to_Cash!C$9</f>
        <v>-54723.468549817509</v>
      </c>
      <c r="M2060" s="175">
        <f>NR_to_Cash!D$9</f>
        <v>-177401.26576231886</v>
      </c>
      <c r="N2060" s="175">
        <f>NR_to_Cash!E$9</f>
        <v>-150226.47815209487</v>
      </c>
      <c r="O2060" s="175">
        <f>NR_to_Cash!F$9</f>
        <v>-172910.78815747867</v>
      </c>
      <c r="Q2060" s="1">
        <v>2053</v>
      </c>
      <c r="R2060" s="176">
        <v>11922.606022739783</v>
      </c>
      <c r="S2060" s="176">
        <v>252826.64709235774</v>
      </c>
      <c r="T2060" s="176">
        <v>162204.52203258709</v>
      </c>
      <c r="U2060" s="176">
        <v>94765.548486642307</v>
      </c>
      <c r="V2060" s="2"/>
      <c r="W2060" s="176">
        <v>-23171.663651334238</v>
      </c>
      <c r="X2060" s="176">
        <v>12130.407058508135</v>
      </c>
      <c r="Y2060" s="176">
        <v>-71790.235846069641</v>
      </c>
      <c r="Z2060" s="176">
        <v>-3475.8049467487726</v>
      </c>
      <c r="AA2060" s="2"/>
      <c r="AB2060" s="175">
        <v>-54723.468549817509</v>
      </c>
      <c r="AC2060" s="175">
        <v>-177401.26576231886</v>
      </c>
      <c r="AD2060" s="175">
        <v>-150226.47815209487</v>
      </c>
      <c r="AE2060" s="175">
        <v>-172910.78815747867</v>
      </c>
    </row>
    <row r="2061" spans="1:31">
      <c r="A2061" s="1">
        <v>2054</v>
      </c>
      <c r="B2061" s="176">
        <f>'T Revenue'!B2058-'Year 0'!G$8+'Year 0'!G$122</f>
        <v>-26123.971784424735</v>
      </c>
      <c r="C2061" s="176">
        <f>'T Revenue'!C2058-'Revenue Requirement'!C$4+'Revenue Requirement'!C$33</f>
        <v>207137.85069074505</v>
      </c>
      <c r="D2061" s="176">
        <f>'T Revenue'!D2058-'Revenue Requirement'!D$4+'Revenue Requirement'!D$33</f>
        <v>133271.4387035144</v>
      </c>
      <c r="E2061" s="176">
        <f>'T Revenue'!E2058-'Revenue Requirement'!E$4+'Revenue Requirement'!E$33</f>
        <v>71882.668242950225</v>
      </c>
      <c r="G2061" s="179" t="e">
        <f ca="1"/>
        <v>#NAME?</v>
      </c>
      <c r="H2061" s="179" t="e">
        <f ca="1"/>
        <v>#NAME?</v>
      </c>
      <c r="I2061" s="179" t="e">
        <f ca="1"/>
        <v>#NAME?</v>
      </c>
      <c r="J2061" s="179" t="e">
        <f ca="1"/>
        <v>#NAME?</v>
      </c>
      <c r="L2061" s="175">
        <f>NR_to_Cash!C$9</f>
        <v>-54723.468549817509</v>
      </c>
      <c r="M2061" s="175">
        <f>NR_to_Cash!D$9</f>
        <v>-177401.26576231886</v>
      </c>
      <c r="N2061" s="175">
        <f>NR_to_Cash!E$9</f>
        <v>-150226.47815209487</v>
      </c>
      <c r="O2061" s="175">
        <f>NR_to_Cash!F$9</f>
        <v>-172910.78815747867</v>
      </c>
      <c r="Q2061" s="1">
        <v>2054</v>
      </c>
      <c r="R2061" s="176">
        <v>-26123.971784424735</v>
      </c>
      <c r="S2061" s="176">
        <v>207137.85069074505</v>
      </c>
      <c r="T2061" s="176">
        <v>133271.4387035144</v>
      </c>
      <c r="U2061" s="176">
        <v>71882.668242950225</v>
      </c>
      <c r="V2061" s="2"/>
      <c r="W2061" s="176">
        <v>-28607.654777096934</v>
      </c>
      <c r="X2061" s="176">
        <v>-22934.448634801898</v>
      </c>
      <c r="Y2061" s="176">
        <v>-30130.135805929312</v>
      </c>
      <c r="Z2061" s="176">
        <v>-720.87654302734882</v>
      </c>
      <c r="AA2061" s="2"/>
      <c r="AB2061" s="175">
        <v>-54723.468549817509</v>
      </c>
      <c r="AC2061" s="175">
        <v>-177401.26576231886</v>
      </c>
      <c r="AD2061" s="175">
        <v>-150226.47815209487</v>
      </c>
      <c r="AE2061" s="175">
        <v>-172910.78815747867</v>
      </c>
    </row>
    <row r="2062" spans="1:31">
      <c r="A2062" s="1">
        <v>2055</v>
      </c>
      <c r="B2062" s="176">
        <f>'T Revenue'!B2059-'Year 0'!G$8+'Year 0'!G$122</f>
        <v>23417.740999605972</v>
      </c>
      <c r="C2062" s="176">
        <f>'T Revenue'!C2059-'Revenue Requirement'!C$4+'Revenue Requirement'!C$33</f>
        <v>288537.94891322381</v>
      </c>
      <c r="D2062" s="176">
        <f>'T Revenue'!D2059-'Revenue Requirement'!D$4+'Revenue Requirement'!D$33</f>
        <v>201166.78819238348</v>
      </c>
      <c r="E2062" s="176">
        <f>'T Revenue'!E2059-'Revenue Requirement'!E$4+'Revenue Requirement'!E$33</f>
        <v>159891.83429533197</v>
      </c>
      <c r="G2062" s="179" t="e">
        <f ca="1"/>
        <v>#NAME?</v>
      </c>
      <c r="H2062" s="179" t="e">
        <f ca="1"/>
        <v>#NAME?</v>
      </c>
      <c r="I2062" s="179" t="e">
        <f ca="1"/>
        <v>#NAME?</v>
      </c>
      <c r="J2062" s="179" t="e">
        <f ca="1"/>
        <v>#NAME?</v>
      </c>
      <c r="L2062" s="175">
        <f>NR_to_Cash!C$9</f>
        <v>-54723.468549817509</v>
      </c>
      <c r="M2062" s="175">
        <f>NR_to_Cash!D$9</f>
        <v>-177401.26576231886</v>
      </c>
      <c r="N2062" s="175">
        <f>NR_to_Cash!E$9</f>
        <v>-150226.47815209487</v>
      </c>
      <c r="O2062" s="175">
        <f>NR_to_Cash!F$9</f>
        <v>-172910.78815747867</v>
      </c>
      <c r="Q2062" s="1">
        <v>2055</v>
      </c>
      <c r="R2062" s="176">
        <v>23417.740999605972</v>
      </c>
      <c r="S2062" s="176">
        <v>288537.94891322381</v>
      </c>
      <c r="T2062" s="176">
        <v>201166.78819238348</v>
      </c>
      <c r="U2062" s="176">
        <v>159891.83429533197</v>
      </c>
      <c r="V2062" s="2"/>
      <c r="W2062" s="176">
        <v>25998.870473958319</v>
      </c>
      <c r="X2062" s="176">
        <v>-28139.869305321015</v>
      </c>
      <c r="Y2062" s="176">
        <v>-16961.434734393144</v>
      </c>
      <c r="Z2062" s="176">
        <v>16845.232020696625</v>
      </c>
      <c r="AA2062" s="2"/>
      <c r="AB2062" s="175">
        <v>-54723.468549817509</v>
      </c>
      <c r="AC2062" s="175">
        <v>-177401.26576231886</v>
      </c>
      <c r="AD2062" s="175">
        <v>-150226.47815209487</v>
      </c>
      <c r="AE2062" s="175">
        <v>-172910.78815747867</v>
      </c>
    </row>
    <row r="2063" spans="1:31">
      <c r="A2063" s="1">
        <v>2056</v>
      </c>
      <c r="B2063" s="176">
        <f>'T Revenue'!B2060-'Year 0'!G$8+'Year 0'!G$122</f>
        <v>4493.8917679695878</v>
      </c>
      <c r="C2063" s="176">
        <f>'T Revenue'!C2060-'Revenue Requirement'!C$4+'Revenue Requirement'!C$33</f>
        <v>252152.19679855858</v>
      </c>
      <c r="D2063" s="176">
        <f>'T Revenue'!D2060-'Revenue Requirement'!D$4+'Revenue Requirement'!D$33</f>
        <v>167613.8268088256</v>
      </c>
      <c r="E2063" s="176">
        <f>'T Revenue'!E2060-'Revenue Requirement'!E$4+'Revenue Requirement'!E$33</f>
        <v>91907.747527075</v>
      </c>
      <c r="G2063" s="179" t="e">
        <f ca="1"/>
        <v>#NAME?</v>
      </c>
      <c r="H2063" s="179" t="e">
        <f ca="1"/>
        <v>#NAME?</v>
      </c>
      <c r="I2063" s="179" t="e">
        <f ca="1"/>
        <v>#NAME?</v>
      </c>
      <c r="J2063" s="179" t="e">
        <f ca="1"/>
        <v>#NAME?</v>
      </c>
      <c r="L2063" s="175">
        <f>NR_to_Cash!C$9</f>
        <v>-54723.468549817509</v>
      </c>
      <c r="M2063" s="175">
        <f>NR_to_Cash!D$9</f>
        <v>-177401.26576231886</v>
      </c>
      <c r="N2063" s="175">
        <f>NR_to_Cash!E$9</f>
        <v>-150226.47815209487</v>
      </c>
      <c r="O2063" s="175">
        <f>NR_to_Cash!F$9</f>
        <v>-172910.78815747867</v>
      </c>
      <c r="Q2063" s="1">
        <v>2056</v>
      </c>
      <c r="R2063" s="176">
        <v>4493.8917679695878</v>
      </c>
      <c r="S2063" s="176">
        <v>252152.19679855858</v>
      </c>
      <c r="T2063" s="176">
        <v>167613.8268088256</v>
      </c>
      <c r="U2063" s="176">
        <v>91907.747527075</v>
      </c>
      <c r="V2063" s="2"/>
      <c r="W2063" s="176">
        <v>-9684.6402184137842</v>
      </c>
      <c r="X2063" s="176">
        <v>-17692.278087583836</v>
      </c>
      <c r="Y2063" s="176">
        <v>20930.151159444591</v>
      </c>
      <c r="Z2063" s="176">
        <v>20921.865775265498</v>
      </c>
      <c r="AA2063" s="2"/>
      <c r="AB2063" s="175">
        <v>-54723.468549817509</v>
      </c>
      <c r="AC2063" s="175">
        <v>-177401.26576231886</v>
      </c>
      <c r="AD2063" s="175">
        <v>-150226.47815209487</v>
      </c>
      <c r="AE2063" s="175">
        <v>-172910.78815747867</v>
      </c>
    </row>
    <row r="2064" spans="1:31">
      <c r="A2064" s="1">
        <v>2057</v>
      </c>
      <c r="B2064" s="176">
        <f>'T Revenue'!B2061-'Year 0'!G$8+'Year 0'!G$122</f>
        <v>23562.017989544431</v>
      </c>
      <c r="C2064" s="176">
        <f>'T Revenue'!C2061-'Revenue Requirement'!C$4+'Revenue Requirement'!C$33</f>
        <v>234325.49182182294</v>
      </c>
      <c r="D2064" s="176">
        <f>'T Revenue'!D2061-'Revenue Requirement'!D$4+'Revenue Requirement'!D$33</f>
        <v>187267.93129558861</v>
      </c>
      <c r="E2064" s="176">
        <f>'T Revenue'!E2061-'Revenue Requirement'!E$4+'Revenue Requirement'!E$33</f>
        <v>136697.33082845481</v>
      </c>
      <c r="G2064" s="179" t="e">
        <f ca="1"/>
        <v>#NAME?</v>
      </c>
      <c r="H2064" s="179" t="e">
        <f ca="1"/>
        <v>#NAME?</v>
      </c>
      <c r="I2064" s="179" t="e">
        <f ca="1"/>
        <v>#NAME?</v>
      </c>
      <c r="J2064" s="179" t="e">
        <f ca="1"/>
        <v>#NAME?</v>
      </c>
      <c r="L2064" s="175">
        <f>NR_to_Cash!C$9</f>
        <v>-54723.468549817509</v>
      </c>
      <c r="M2064" s="175">
        <f>NR_to_Cash!D$9</f>
        <v>-177401.26576231886</v>
      </c>
      <c r="N2064" s="175">
        <f>NR_to_Cash!E$9</f>
        <v>-150226.47815209487</v>
      </c>
      <c r="O2064" s="175">
        <f>NR_to_Cash!F$9</f>
        <v>-172910.78815747867</v>
      </c>
      <c r="Q2064" s="1">
        <v>2057</v>
      </c>
      <c r="R2064" s="176">
        <v>23562.017989544431</v>
      </c>
      <c r="S2064" s="176">
        <v>234325.49182182294</v>
      </c>
      <c r="T2064" s="176">
        <v>187267.93129558861</v>
      </c>
      <c r="U2064" s="176">
        <v>136697.33082845481</v>
      </c>
      <c r="V2064" s="2"/>
      <c r="W2064" s="176">
        <v>-5824.4557643217267</v>
      </c>
      <c r="X2064" s="176">
        <v>4297.4622779497877</v>
      </c>
      <c r="Y2064" s="176">
        <v>-14492.373709234176</v>
      </c>
      <c r="Z2064" s="176">
        <v>-31095.300335186534</v>
      </c>
      <c r="AA2064" s="2"/>
      <c r="AB2064" s="175">
        <v>-54723.468549817509</v>
      </c>
      <c r="AC2064" s="175">
        <v>-177401.26576231886</v>
      </c>
      <c r="AD2064" s="175">
        <v>-150226.47815209487</v>
      </c>
      <c r="AE2064" s="175">
        <v>-172910.78815747867</v>
      </c>
    </row>
    <row r="2065" spans="1:31">
      <c r="A2065" s="1">
        <v>2058</v>
      </c>
      <c r="B2065" s="176">
        <f>'T Revenue'!B2062-'Year 0'!G$8+'Year 0'!G$122</f>
        <v>12426.774777569808</v>
      </c>
      <c r="C2065" s="176">
        <f>'T Revenue'!C2062-'Revenue Requirement'!C$4+'Revenue Requirement'!C$33</f>
        <v>224175.121438951</v>
      </c>
      <c r="D2065" s="176">
        <f>'T Revenue'!D2062-'Revenue Requirement'!D$4+'Revenue Requirement'!D$33</f>
        <v>198361.57881518011</v>
      </c>
      <c r="E2065" s="176">
        <f>'T Revenue'!E2062-'Revenue Requirement'!E$4+'Revenue Requirement'!E$33</f>
        <v>111448.38475792576</v>
      </c>
      <c r="G2065" s="179" t="e">
        <f ca="1"/>
        <v>#NAME?</v>
      </c>
      <c r="H2065" s="179" t="e">
        <f ca="1"/>
        <v>#NAME?</v>
      </c>
      <c r="I2065" s="179" t="e">
        <f ca="1"/>
        <v>#NAME?</v>
      </c>
      <c r="J2065" s="179" t="e">
        <f ca="1"/>
        <v>#NAME?</v>
      </c>
      <c r="L2065" s="175">
        <f>NR_to_Cash!C$9</f>
        <v>-54723.468549817509</v>
      </c>
      <c r="M2065" s="175">
        <f>NR_to_Cash!D$9</f>
        <v>-177401.26576231886</v>
      </c>
      <c r="N2065" s="175">
        <f>NR_to_Cash!E$9</f>
        <v>-150226.47815209487</v>
      </c>
      <c r="O2065" s="175">
        <f>NR_to_Cash!F$9</f>
        <v>-172910.78815747867</v>
      </c>
      <c r="Q2065" s="1">
        <v>2058</v>
      </c>
      <c r="R2065" s="176">
        <v>12426.774777569808</v>
      </c>
      <c r="S2065" s="176">
        <v>224175.121438951</v>
      </c>
      <c r="T2065" s="176">
        <v>198361.57881518011</v>
      </c>
      <c r="U2065" s="176">
        <v>111448.38475792576</v>
      </c>
      <c r="V2065" s="2"/>
      <c r="W2065" s="176">
        <v>-16886.048352984362</v>
      </c>
      <c r="X2065" s="176">
        <v>4043.2390948762186</v>
      </c>
      <c r="Y2065" s="176">
        <v>-25200.408313215245</v>
      </c>
      <c r="Z2065" s="176">
        <v>-43212.294177716132</v>
      </c>
      <c r="AA2065" s="2"/>
      <c r="AB2065" s="175">
        <v>-54723.468549817509</v>
      </c>
      <c r="AC2065" s="175">
        <v>-177401.26576231886</v>
      </c>
      <c r="AD2065" s="175">
        <v>-150226.47815209487</v>
      </c>
      <c r="AE2065" s="175">
        <v>-172910.78815747867</v>
      </c>
    </row>
    <row r="2066" spans="1:31">
      <c r="A2066" s="1">
        <v>2059</v>
      </c>
      <c r="B2066" s="176">
        <f>'T Revenue'!B2063-'Year 0'!G$8+'Year 0'!G$122</f>
        <v>-3371.7122086572926</v>
      </c>
      <c r="C2066" s="176">
        <f>'T Revenue'!C2063-'Revenue Requirement'!C$4+'Revenue Requirement'!C$33</f>
        <v>266956.98738600034</v>
      </c>
      <c r="D2066" s="176">
        <f>'T Revenue'!D2063-'Revenue Requirement'!D$4+'Revenue Requirement'!D$33</f>
        <v>131243.90609158645</v>
      </c>
      <c r="E2066" s="176">
        <f>'T Revenue'!E2063-'Revenue Requirement'!E$4+'Revenue Requirement'!E$33</f>
        <v>79668.588970660698</v>
      </c>
      <c r="G2066" s="179" t="e">
        <f ca="1"/>
        <v>#NAME?</v>
      </c>
      <c r="H2066" s="179" t="e">
        <f ca="1"/>
        <v>#NAME?</v>
      </c>
      <c r="I2066" s="179" t="e">
        <f ca="1"/>
        <v>#NAME?</v>
      </c>
      <c r="J2066" s="179" t="e">
        <f ca="1"/>
        <v>#NAME?</v>
      </c>
      <c r="L2066" s="175">
        <f>NR_to_Cash!C$9</f>
        <v>-54723.468549817509</v>
      </c>
      <c r="M2066" s="175">
        <f>NR_to_Cash!D$9</f>
        <v>-177401.26576231886</v>
      </c>
      <c r="N2066" s="175">
        <f>NR_to_Cash!E$9</f>
        <v>-150226.47815209487</v>
      </c>
      <c r="O2066" s="175">
        <f>NR_to_Cash!F$9</f>
        <v>-172910.78815747867</v>
      </c>
      <c r="Q2066" s="1">
        <v>2059</v>
      </c>
      <c r="R2066" s="176">
        <v>-3371.7122086572926</v>
      </c>
      <c r="S2066" s="176">
        <v>266956.98738600034</v>
      </c>
      <c r="T2066" s="176">
        <v>131243.90609158645</v>
      </c>
      <c r="U2066" s="176">
        <v>79668.588970660698</v>
      </c>
      <c r="V2066" s="2"/>
      <c r="W2066" s="176">
        <v>-16807.445923296968</v>
      </c>
      <c r="X2066" s="176">
        <v>-18847.287154207937</v>
      </c>
      <c r="Y2066" s="176">
        <v>37439.101910412544</v>
      </c>
      <c r="Z2066" s="176">
        <v>31502.314759373665</v>
      </c>
      <c r="AA2066" s="2"/>
      <c r="AB2066" s="175">
        <v>-54723.468549817509</v>
      </c>
      <c r="AC2066" s="175">
        <v>-177401.26576231886</v>
      </c>
      <c r="AD2066" s="175">
        <v>-150226.47815209487</v>
      </c>
      <c r="AE2066" s="175">
        <v>-172910.78815747867</v>
      </c>
    </row>
    <row r="2067" spans="1:31">
      <c r="A2067" s="1">
        <v>2060</v>
      </c>
      <c r="B2067" s="176">
        <f>'T Revenue'!B2064-'Year 0'!G$8+'Year 0'!G$122</f>
        <v>11085.115790146869</v>
      </c>
      <c r="C2067" s="176">
        <f>'T Revenue'!C2064-'Revenue Requirement'!C$4+'Revenue Requirement'!C$33</f>
        <v>228621.73107467522</v>
      </c>
      <c r="D2067" s="176">
        <f>'T Revenue'!D2064-'Revenue Requirement'!D$4+'Revenue Requirement'!D$33</f>
        <v>120944.1422302227</v>
      </c>
      <c r="E2067" s="176">
        <f>'T Revenue'!E2064-'Revenue Requirement'!E$4+'Revenue Requirement'!E$33</f>
        <v>79829.645510186674</v>
      </c>
      <c r="G2067" s="179" t="e">
        <f ca="1"/>
        <v>#NAME?</v>
      </c>
      <c r="H2067" s="179" t="e">
        <f ca="1"/>
        <v>#NAME?</v>
      </c>
      <c r="I2067" s="179" t="e">
        <f ca="1"/>
        <v>#NAME?</v>
      </c>
      <c r="J2067" s="179" t="e">
        <f ca="1"/>
        <v>#NAME?</v>
      </c>
      <c r="L2067" s="175">
        <f>NR_to_Cash!C$9</f>
        <v>-54723.468549817509</v>
      </c>
      <c r="M2067" s="175">
        <f>NR_to_Cash!D$9</f>
        <v>-177401.26576231886</v>
      </c>
      <c r="N2067" s="175">
        <f>NR_to_Cash!E$9</f>
        <v>-150226.47815209487</v>
      </c>
      <c r="O2067" s="175">
        <f>NR_to_Cash!F$9</f>
        <v>-172910.78815747867</v>
      </c>
      <c r="Q2067" s="1">
        <v>2060</v>
      </c>
      <c r="R2067" s="176">
        <v>11085.115790146869</v>
      </c>
      <c r="S2067" s="176">
        <v>228621.73107467522</v>
      </c>
      <c r="T2067" s="176">
        <v>120944.1422302227</v>
      </c>
      <c r="U2067" s="176">
        <v>79829.645510186674</v>
      </c>
      <c r="V2067" s="2"/>
      <c r="W2067" s="176">
        <v>-5820.7686023475835</v>
      </c>
      <c r="X2067" s="176">
        <v>-12273.215364251053</v>
      </c>
      <c r="Y2067" s="176">
        <v>-28897.61625682516</v>
      </c>
      <c r="Z2067" s="176">
        <v>-18216.362615657505</v>
      </c>
      <c r="AA2067" s="2"/>
      <c r="AB2067" s="175">
        <v>-54723.468549817509</v>
      </c>
      <c r="AC2067" s="175">
        <v>-177401.26576231886</v>
      </c>
      <c r="AD2067" s="175">
        <v>-150226.47815209487</v>
      </c>
      <c r="AE2067" s="175">
        <v>-172910.78815747867</v>
      </c>
    </row>
    <row r="2068" spans="1:31">
      <c r="A2068" s="1">
        <v>2061</v>
      </c>
      <c r="B2068" s="176">
        <f>'T Revenue'!B2065-'Year 0'!G$8+'Year 0'!G$122</f>
        <v>4423.2163205260877</v>
      </c>
      <c r="C2068" s="176">
        <f>'T Revenue'!C2065-'Revenue Requirement'!C$4+'Revenue Requirement'!C$33</f>
        <v>221838.66970256926</v>
      </c>
      <c r="D2068" s="176">
        <f>'T Revenue'!D2065-'Revenue Requirement'!D$4+'Revenue Requirement'!D$33</f>
        <v>164957.40110022761</v>
      </c>
      <c r="E2068" s="176">
        <f>'T Revenue'!E2065-'Revenue Requirement'!E$4+'Revenue Requirement'!E$33</f>
        <v>153234.4161526903</v>
      </c>
      <c r="G2068" s="179" t="e">
        <f ca="1"/>
        <v>#NAME?</v>
      </c>
      <c r="H2068" s="179" t="e">
        <f ca="1"/>
        <v>#NAME?</v>
      </c>
      <c r="I2068" s="179" t="e">
        <f ca="1"/>
        <v>#NAME?</v>
      </c>
      <c r="J2068" s="179" t="e">
        <f ca="1"/>
        <v>#NAME?</v>
      </c>
      <c r="L2068" s="175">
        <f>NR_to_Cash!C$9</f>
        <v>-54723.468549817509</v>
      </c>
      <c r="M2068" s="175">
        <f>NR_to_Cash!D$9</f>
        <v>-177401.26576231886</v>
      </c>
      <c r="N2068" s="175">
        <f>NR_to_Cash!E$9</f>
        <v>-150226.47815209487</v>
      </c>
      <c r="O2068" s="175">
        <f>NR_to_Cash!F$9</f>
        <v>-172910.78815747867</v>
      </c>
      <c r="Q2068" s="1">
        <v>2061</v>
      </c>
      <c r="R2068" s="176">
        <v>4423.2163205260877</v>
      </c>
      <c r="S2068" s="176">
        <v>221838.66970256926</v>
      </c>
      <c r="T2068" s="176">
        <v>164957.40110022761</v>
      </c>
      <c r="U2068" s="176">
        <v>153234.4161526903</v>
      </c>
      <c r="V2068" s="2"/>
      <c r="W2068" s="176">
        <v>-41476.437184596318</v>
      </c>
      <c r="X2068" s="176">
        <v>-17785.315378268948</v>
      </c>
      <c r="Y2068" s="176">
        <v>18826.750429297099</v>
      </c>
      <c r="Z2068" s="176">
        <v>17693.909704254474</v>
      </c>
      <c r="AA2068" s="2"/>
      <c r="AB2068" s="175">
        <v>-54723.468549817509</v>
      </c>
      <c r="AC2068" s="175">
        <v>-177401.26576231886</v>
      </c>
      <c r="AD2068" s="175">
        <v>-150226.47815209487</v>
      </c>
      <c r="AE2068" s="175">
        <v>-172910.78815747867</v>
      </c>
    </row>
    <row r="2069" spans="1:31">
      <c r="A2069" s="1">
        <v>2062</v>
      </c>
      <c r="B2069" s="176">
        <f>'T Revenue'!B2066-'Year 0'!G$8+'Year 0'!G$122</f>
        <v>-13313.587549990974</v>
      </c>
      <c r="C2069" s="176">
        <f>'T Revenue'!C2066-'Revenue Requirement'!C$4+'Revenue Requirement'!C$33</f>
        <v>211703.36991887237</v>
      </c>
      <c r="D2069" s="176">
        <f>'T Revenue'!D2066-'Revenue Requirement'!D$4+'Revenue Requirement'!D$33</f>
        <v>170284.71632198757</v>
      </c>
      <c r="E2069" s="176">
        <f>'T Revenue'!E2066-'Revenue Requirement'!E$4+'Revenue Requirement'!E$33</f>
        <v>111224.56573348748</v>
      </c>
      <c r="G2069" s="179" t="e">
        <f ca="1"/>
        <v>#NAME?</v>
      </c>
      <c r="H2069" s="179" t="e">
        <f ca="1"/>
        <v>#NAME?</v>
      </c>
      <c r="I2069" s="179" t="e">
        <f ca="1"/>
        <v>#NAME?</v>
      </c>
      <c r="J2069" s="179" t="e">
        <f ca="1"/>
        <v>#NAME?</v>
      </c>
      <c r="L2069" s="175">
        <f>NR_to_Cash!C$9</f>
        <v>-54723.468549817509</v>
      </c>
      <c r="M2069" s="175">
        <f>NR_to_Cash!D$9</f>
        <v>-177401.26576231886</v>
      </c>
      <c r="N2069" s="175">
        <f>NR_to_Cash!E$9</f>
        <v>-150226.47815209487</v>
      </c>
      <c r="O2069" s="175">
        <f>NR_to_Cash!F$9</f>
        <v>-172910.78815747867</v>
      </c>
      <c r="Q2069" s="1">
        <v>2062</v>
      </c>
      <c r="R2069" s="176">
        <v>-13313.587549990974</v>
      </c>
      <c r="S2069" s="176">
        <v>211703.36991887237</v>
      </c>
      <c r="T2069" s="176">
        <v>170284.71632198757</v>
      </c>
      <c r="U2069" s="176">
        <v>111224.56573348748</v>
      </c>
      <c r="V2069" s="2"/>
      <c r="W2069" s="176">
        <v>-31908.230105663883</v>
      </c>
      <c r="X2069" s="176">
        <v>-35555.747226312524</v>
      </c>
      <c r="Y2069" s="176">
        <v>18571.38219018071</v>
      </c>
      <c r="Z2069" s="176">
        <v>26057.141434381716</v>
      </c>
      <c r="AA2069" s="2"/>
      <c r="AB2069" s="175">
        <v>-54723.468549817509</v>
      </c>
      <c r="AC2069" s="175">
        <v>-177401.26576231886</v>
      </c>
      <c r="AD2069" s="175">
        <v>-150226.47815209487</v>
      </c>
      <c r="AE2069" s="175">
        <v>-172910.78815747867</v>
      </c>
    </row>
    <row r="2070" spans="1:31">
      <c r="A2070" s="1">
        <v>2063</v>
      </c>
      <c r="B2070" s="176">
        <f>'T Revenue'!B2067-'Year 0'!G$8+'Year 0'!G$122</f>
        <v>14744.242138285888</v>
      </c>
      <c r="C2070" s="176">
        <f>'T Revenue'!C2067-'Revenue Requirement'!C$4+'Revenue Requirement'!C$33</f>
        <v>256955.13564156834</v>
      </c>
      <c r="D2070" s="176">
        <f>'T Revenue'!D2067-'Revenue Requirement'!D$4+'Revenue Requirement'!D$33</f>
        <v>204894.64360754192</v>
      </c>
      <c r="E2070" s="176">
        <f>'T Revenue'!E2067-'Revenue Requirement'!E$4+'Revenue Requirement'!E$33</f>
        <v>89066.935088039609</v>
      </c>
      <c r="G2070" s="179" t="e">
        <f ca="1"/>
        <v>#NAME?</v>
      </c>
      <c r="H2070" s="179" t="e">
        <f ca="1"/>
        <v>#NAME?</v>
      </c>
      <c r="I2070" s="179" t="e">
        <f ca="1"/>
        <v>#NAME?</v>
      </c>
      <c r="J2070" s="179" t="e">
        <f ca="1"/>
        <v>#NAME?</v>
      </c>
      <c r="L2070" s="175">
        <f>NR_to_Cash!C$9</f>
        <v>-54723.468549817509</v>
      </c>
      <c r="M2070" s="175">
        <f>NR_to_Cash!D$9</f>
        <v>-177401.26576231886</v>
      </c>
      <c r="N2070" s="175">
        <f>NR_to_Cash!E$9</f>
        <v>-150226.47815209487</v>
      </c>
      <c r="O2070" s="175">
        <f>NR_to_Cash!F$9</f>
        <v>-172910.78815747867</v>
      </c>
      <c r="Q2070" s="1">
        <v>2063</v>
      </c>
      <c r="R2070" s="176">
        <v>14744.242138285888</v>
      </c>
      <c r="S2070" s="176">
        <v>256955.13564156834</v>
      </c>
      <c r="T2070" s="176">
        <v>204894.64360754192</v>
      </c>
      <c r="U2070" s="176">
        <v>89066.935088039609</v>
      </c>
      <c r="V2070" s="2"/>
      <c r="W2070" s="176">
        <v>-27886.402846704121</v>
      </c>
      <c r="X2070" s="176">
        <v>-23960.536241098307</v>
      </c>
      <c r="Y2070" s="176">
        <v>-30717.895794532029</v>
      </c>
      <c r="Z2070" s="176">
        <v>-1173.7174499514513</v>
      </c>
      <c r="AA2070" s="2"/>
      <c r="AB2070" s="175">
        <v>-54723.468549817509</v>
      </c>
      <c r="AC2070" s="175">
        <v>-177401.26576231886</v>
      </c>
      <c r="AD2070" s="175">
        <v>-150226.47815209487</v>
      </c>
      <c r="AE2070" s="175">
        <v>-172910.78815747867</v>
      </c>
    </row>
    <row r="2071" spans="1:31">
      <c r="A2071" s="1">
        <v>2064</v>
      </c>
      <c r="B2071" s="176">
        <f>'T Revenue'!B2068-'Year 0'!G$8+'Year 0'!G$122</f>
        <v>12163.428136401111</v>
      </c>
      <c r="C2071" s="176">
        <f>'T Revenue'!C2068-'Revenue Requirement'!C$4+'Revenue Requirement'!C$33</f>
        <v>252346.86596369883</v>
      </c>
      <c r="D2071" s="176">
        <f>'T Revenue'!D2068-'Revenue Requirement'!D$4+'Revenue Requirement'!D$33</f>
        <v>163803.15842540236</v>
      </c>
      <c r="E2071" s="176">
        <f>'T Revenue'!E2068-'Revenue Requirement'!E$4+'Revenue Requirement'!E$33</f>
        <v>134679.25481794495</v>
      </c>
      <c r="G2071" s="179" t="e">
        <f ca="1"/>
        <v>#NAME?</v>
      </c>
      <c r="H2071" s="179" t="e">
        <f ca="1"/>
        <v>#NAME?</v>
      </c>
      <c r="I2071" s="179" t="e">
        <f ca="1"/>
        <v>#NAME?</v>
      </c>
      <c r="J2071" s="179" t="e">
        <f ca="1"/>
        <v>#NAME?</v>
      </c>
      <c r="L2071" s="175">
        <f>NR_to_Cash!C$9</f>
        <v>-54723.468549817509</v>
      </c>
      <c r="M2071" s="175">
        <f>NR_to_Cash!D$9</f>
        <v>-177401.26576231886</v>
      </c>
      <c r="N2071" s="175">
        <f>NR_to_Cash!E$9</f>
        <v>-150226.47815209487</v>
      </c>
      <c r="O2071" s="175">
        <f>NR_to_Cash!F$9</f>
        <v>-172910.78815747867</v>
      </c>
      <c r="Q2071" s="1">
        <v>2064</v>
      </c>
      <c r="R2071" s="176">
        <v>12163.428136401111</v>
      </c>
      <c r="S2071" s="176">
        <v>252346.86596369883</v>
      </c>
      <c r="T2071" s="176">
        <v>163803.15842540236</v>
      </c>
      <c r="U2071" s="176">
        <v>134679.25481794495</v>
      </c>
      <c r="V2071" s="2"/>
      <c r="W2071" s="176">
        <v>-531.09173231443856</v>
      </c>
      <c r="X2071" s="176">
        <v>10408.706899911864</v>
      </c>
      <c r="Y2071" s="176">
        <v>25306.452317622257</v>
      </c>
      <c r="Z2071" s="176">
        <v>17054.53262783424</v>
      </c>
      <c r="AA2071" s="2"/>
      <c r="AB2071" s="175">
        <v>-54723.468549817509</v>
      </c>
      <c r="AC2071" s="175">
        <v>-177401.26576231886</v>
      </c>
      <c r="AD2071" s="175">
        <v>-150226.47815209487</v>
      </c>
      <c r="AE2071" s="175">
        <v>-172910.78815747867</v>
      </c>
    </row>
    <row r="2072" spans="1:31">
      <c r="A2072" s="1">
        <v>2065</v>
      </c>
      <c r="B2072" s="176">
        <f>'T Revenue'!B2069-'Year 0'!G$8+'Year 0'!G$122</f>
        <v>-181.69091620645486</v>
      </c>
      <c r="C2072" s="176">
        <f>'T Revenue'!C2069-'Revenue Requirement'!C$4+'Revenue Requirement'!C$33</f>
        <v>249764.1621759017</v>
      </c>
      <c r="D2072" s="176">
        <f>'T Revenue'!D2069-'Revenue Requirement'!D$4+'Revenue Requirement'!D$33</f>
        <v>142307.70299776015</v>
      </c>
      <c r="E2072" s="176">
        <f>'T Revenue'!E2069-'Revenue Requirement'!E$4+'Revenue Requirement'!E$33</f>
        <v>115475.30346095632</v>
      </c>
      <c r="G2072" s="179" t="e">
        <f ca="1"/>
        <v>#NAME?</v>
      </c>
      <c r="H2072" s="179" t="e">
        <f ca="1"/>
        <v>#NAME?</v>
      </c>
      <c r="I2072" s="179" t="e">
        <f ca="1"/>
        <v>#NAME?</v>
      </c>
      <c r="J2072" s="179" t="e">
        <f ca="1"/>
        <v>#NAME?</v>
      </c>
      <c r="L2072" s="175">
        <f>NR_to_Cash!C$9</f>
        <v>-54723.468549817509</v>
      </c>
      <c r="M2072" s="175">
        <f>NR_to_Cash!D$9</f>
        <v>-177401.26576231886</v>
      </c>
      <c r="N2072" s="175">
        <f>NR_to_Cash!E$9</f>
        <v>-150226.47815209487</v>
      </c>
      <c r="O2072" s="175">
        <f>NR_to_Cash!F$9</f>
        <v>-172910.78815747867</v>
      </c>
      <c r="Q2072" s="1">
        <v>2065</v>
      </c>
      <c r="R2072" s="176">
        <v>-181.69091620645486</v>
      </c>
      <c r="S2072" s="176">
        <v>249764.1621759017</v>
      </c>
      <c r="T2072" s="176">
        <v>142307.70299776015</v>
      </c>
      <c r="U2072" s="176">
        <v>115475.30346095632</v>
      </c>
      <c r="V2072" s="2"/>
      <c r="W2072" s="176">
        <v>13759.926034903387</v>
      </c>
      <c r="X2072" s="176">
        <v>-21467.808331293287</v>
      </c>
      <c r="Y2072" s="176">
        <v>15054.050344904186</v>
      </c>
      <c r="Z2072" s="176">
        <v>-23684.043668461964</v>
      </c>
      <c r="AA2072" s="2"/>
      <c r="AB2072" s="175">
        <v>-54723.468549817509</v>
      </c>
      <c r="AC2072" s="175">
        <v>-177401.26576231886</v>
      </c>
      <c r="AD2072" s="175">
        <v>-150226.47815209487</v>
      </c>
      <c r="AE2072" s="175">
        <v>-172910.78815747867</v>
      </c>
    </row>
    <row r="2073" spans="1:31">
      <c r="A2073" s="1">
        <v>2066</v>
      </c>
      <c r="B2073" s="176">
        <f>'T Revenue'!B2070-'Year 0'!G$8+'Year 0'!G$122</f>
        <v>-7399.3427057373337</v>
      </c>
      <c r="C2073" s="176">
        <f>'T Revenue'!C2070-'Revenue Requirement'!C$4+'Revenue Requirement'!C$33</f>
        <v>247065.86992743355</v>
      </c>
      <c r="D2073" s="176">
        <f>'T Revenue'!D2070-'Revenue Requirement'!D$4+'Revenue Requirement'!D$33</f>
        <v>180665.37655764865</v>
      </c>
      <c r="E2073" s="176">
        <f>'T Revenue'!E2070-'Revenue Requirement'!E$4+'Revenue Requirement'!E$33</f>
        <v>76993.952245225431</v>
      </c>
      <c r="G2073" s="179" t="e">
        <f ca="1"/>
        <v>#NAME?</v>
      </c>
      <c r="H2073" s="179" t="e">
        <f ca="1"/>
        <v>#NAME?</v>
      </c>
      <c r="I2073" s="179" t="e">
        <f ca="1"/>
        <v>#NAME?</v>
      </c>
      <c r="J2073" s="179" t="e">
        <f ca="1"/>
        <v>#NAME?</v>
      </c>
      <c r="L2073" s="175">
        <f>NR_to_Cash!C$9</f>
        <v>-54723.468549817509</v>
      </c>
      <c r="M2073" s="175">
        <f>NR_to_Cash!D$9</f>
        <v>-177401.26576231886</v>
      </c>
      <c r="N2073" s="175">
        <f>NR_to_Cash!E$9</f>
        <v>-150226.47815209487</v>
      </c>
      <c r="O2073" s="175">
        <f>NR_to_Cash!F$9</f>
        <v>-172910.78815747867</v>
      </c>
      <c r="Q2073" s="1">
        <v>2066</v>
      </c>
      <c r="R2073" s="176">
        <v>-7399.3427057373337</v>
      </c>
      <c r="S2073" s="176">
        <v>247065.86992743355</v>
      </c>
      <c r="T2073" s="176">
        <v>180665.37655764865</v>
      </c>
      <c r="U2073" s="176">
        <v>76993.952245225431</v>
      </c>
      <c r="V2073" s="2"/>
      <c r="W2073" s="176">
        <v>-16616.239294081344</v>
      </c>
      <c r="X2073" s="176">
        <v>14097.774227988673</v>
      </c>
      <c r="Y2073" s="176">
        <v>-15468.601623733994</v>
      </c>
      <c r="Z2073" s="176">
        <v>-51112.715184666915</v>
      </c>
      <c r="AA2073" s="2"/>
      <c r="AB2073" s="175">
        <v>-54723.468549817509</v>
      </c>
      <c r="AC2073" s="175">
        <v>-177401.26576231886</v>
      </c>
      <c r="AD2073" s="175">
        <v>-150226.47815209487</v>
      </c>
      <c r="AE2073" s="175">
        <v>-172910.78815747867</v>
      </c>
    </row>
    <row r="2074" spans="1:31">
      <c r="A2074" s="1">
        <v>2067</v>
      </c>
      <c r="B2074" s="176">
        <f>'T Revenue'!B2071-'Year 0'!G$8+'Year 0'!G$122</f>
        <v>-6211.1601263075136</v>
      </c>
      <c r="C2074" s="176">
        <f>'T Revenue'!C2071-'Revenue Requirement'!C$4+'Revenue Requirement'!C$33</f>
        <v>209495.1484630648</v>
      </c>
      <c r="D2074" s="176">
        <f>'T Revenue'!D2071-'Revenue Requirement'!D$4+'Revenue Requirement'!D$33</f>
        <v>142942.02984384238</v>
      </c>
      <c r="E2074" s="176">
        <f>'T Revenue'!E2071-'Revenue Requirement'!E$4+'Revenue Requirement'!E$33</f>
        <v>79137.118588219862</v>
      </c>
      <c r="G2074" s="179" t="e">
        <f ca="1"/>
        <v>#NAME?</v>
      </c>
      <c r="H2074" s="179" t="e">
        <f ca="1"/>
        <v>#NAME?</v>
      </c>
      <c r="I2074" s="179" t="e">
        <f ca="1"/>
        <v>#NAME?</v>
      </c>
      <c r="J2074" s="179" t="e">
        <f ca="1"/>
        <v>#NAME?</v>
      </c>
      <c r="L2074" s="175">
        <f>NR_to_Cash!C$9</f>
        <v>-54723.468549817509</v>
      </c>
      <c r="M2074" s="175">
        <f>NR_to_Cash!D$9</f>
        <v>-177401.26576231886</v>
      </c>
      <c r="N2074" s="175">
        <f>NR_to_Cash!E$9</f>
        <v>-150226.47815209487</v>
      </c>
      <c r="O2074" s="175">
        <f>NR_to_Cash!F$9</f>
        <v>-172910.78815747867</v>
      </c>
      <c r="Q2074" s="1">
        <v>2067</v>
      </c>
      <c r="R2074" s="176">
        <v>-6211.1601263075136</v>
      </c>
      <c r="S2074" s="176">
        <v>209495.1484630648</v>
      </c>
      <c r="T2074" s="176">
        <v>142942.02984384238</v>
      </c>
      <c r="U2074" s="176">
        <v>79137.118588219862</v>
      </c>
      <c r="V2074" s="2"/>
      <c r="W2074" s="176">
        <v>-1709.106721209595</v>
      </c>
      <c r="X2074" s="176">
        <v>8180.3822771911509</v>
      </c>
      <c r="Y2074" s="176">
        <v>-10848.095840554684</v>
      </c>
      <c r="Z2074" s="176">
        <v>-5539.2416261923499</v>
      </c>
      <c r="AA2074" s="2"/>
      <c r="AB2074" s="175">
        <v>-54723.468549817509</v>
      </c>
      <c r="AC2074" s="175">
        <v>-177401.26576231886</v>
      </c>
      <c r="AD2074" s="175">
        <v>-150226.47815209487</v>
      </c>
      <c r="AE2074" s="175">
        <v>-172910.78815747867</v>
      </c>
    </row>
    <row r="2075" spans="1:31">
      <c r="A2075" s="1">
        <v>2068</v>
      </c>
      <c r="B2075" s="176">
        <f>'T Revenue'!B2072-'Year 0'!G$8+'Year 0'!G$122</f>
        <v>9992.4376566144638</v>
      </c>
      <c r="C2075" s="176">
        <f>'T Revenue'!C2072-'Revenue Requirement'!C$4+'Revenue Requirement'!C$33</f>
        <v>218948.82656243094</v>
      </c>
      <c r="D2075" s="176">
        <f>'T Revenue'!D2072-'Revenue Requirement'!D$4+'Revenue Requirement'!D$33</f>
        <v>147963.05416751304</v>
      </c>
      <c r="E2075" s="176">
        <f>'T Revenue'!E2072-'Revenue Requirement'!E$4+'Revenue Requirement'!E$33</f>
        <v>85383.703399000457</v>
      </c>
      <c r="G2075" s="179" t="e">
        <f ca="1"/>
        <v>#NAME?</v>
      </c>
      <c r="H2075" s="179" t="e">
        <f ca="1"/>
        <v>#NAME?</v>
      </c>
      <c r="I2075" s="179" t="e">
        <f ca="1"/>
        <v>#NAME?</v>
      </c>
      <c r="J2075" s="179" t="e">
        <f ca="1"/>
        <v>#NAME?</v>
      </c>
      <c r="L2075" s="175">
        <f>NR_to_Cash!C$9</f>
        <v>-54723.468549817509</v>
      </c>
      <c r="M2075" s="175">
        <f>NR_to_Cash!D$9</f>
        <v>-177401.26576231886</v>
      </c>
      <c r="N2075" s="175">
        <f>NR_to_Cash!E$9</f>
        <v>-150226.47815209487</v>
      </c>
      <c r="O2075" s="175">
        <f>NR_to_Cash!F$9</f>
        <v>-172910.78815747867</v>
      </c>
      <c r="Q2075" s="1">
        <v>2068</v>
      </c>
      <c r="R2075" s="176">
        <v>9992.4376566144638</v>
      </c>
      <c r="S2075" s="176">
        <v>218948.82656243094</v>
      </c>
      <c r="T2075" s="176">
        <v>147963.05416751304</v>
      </c>
      <c r="U2075" s="176">
        <v>85383.703399000457</v>
      </c>
      <c r="V2075" s="2"/>
      <c r="W2075" s="176">
        <v>-8724.2906556972302</v>
      </c>
      <c r="X2075" s="176">
        <v>4019.0356856987346</v>
      </c>
      <c r="Y2075" s="176">
        <v>-12999.015198639827</v>
      </c>
      <c r="Z2075" s="176">
        <v>-19556.59743621829</v>
      </c>
      <c r="AA2075" s="2"/>
      <c r="AB2075" s="175">
        <v>-54723.468549817509</v>
      </c>
      <c r="AC2075" s="175">
        <v>-177401.26576231886</v>
      </c>
      <c r="AD2075" s="175">
        <v>-150226.47815209487</v>
      </c>
      <c r="AE2075" s="175">
        <v>-172910.78815747867</v>
      </c>
    </row>
    <row r="2076" spans="1:31">
      <c r="A2076" s="1">
        <v>2069</v>
      </c>
      <c r="B2076" s="176">
        <f>'T Revenue'!B2073-'Year 0'!G$8+'Year 0'!G$122</f>
        <v>2150.677432989236</v>
      </c>
      <c r="C2076" s="176">
        <f>'T Revenue'!C2073-'Revenue Requirement'!C$4+'Revenue Requirement'!C$33</f>
        <v>221024.04008981795</v>
      </c>
      <c r="D2076" s="176">
        <f>'T Revenue'!D2073-'Revenue Requirement'!D$4+'Revenue Requirement'!D$33</f>
        <v>177402.10399116529</v>
      </c>
      <c r="E2076" s="176">
        <f>'T Revenue'!E2073-'Revenue Requirement'!E$4+'Revenue Requirement'!E$33</f>
        <v>123563.97404884081</v>
      </c>
      <c r="G2076" s="179" t="e">
        <f ca="1"/>
        <v>#NAME?</v>
      </c>
      <c r="H2076" s="179" t="e">
        <f ca="1"/>
        <v>#NAME?</v>
      </c>
      <c r="I2076" s="179" t="e">
        <f ca="1"/>
        <v>#NAME?</v>
      </c>
      <c r="J2076" s="179" t="e">
        <f ca="1"/>
        <v>#NAME?</v>
      </c>
      <c r="L2076" s="175">
        <f>NR_to_Cash!C$9</f>
        <v>-54723.468549817509</v>
      </c>
      <c r="M2076" s="175">
        <f>NR_to_Cash!D$9</f>
        <v>-177401.26576231886</v>
      </c>
      <c r="N2076" s="175">
        <f>NR_to_Cash!E$9</f>
        <v>-150226.47815209487</v>
      </c>
      <c r="O2076" s="175">
        <f>NR_to_Cash!F$9</f>
        <v>-172910.78815747867</v>
      </c>
      <c r="Q2076" s="1">
        <v>2069</v>
      </c>
      <c r="R2076" s="176">
        <v>2150.677432989236</v>
      </c>
      <c r="S2076" s="176">
        <v>221024.04008981795</v>
      </c>
      <c r="T2076" s="176">
        <v>177402.10399116529</v>
      </c>
      <c r="U2076" s="176">
        <v>123563.97404884081</v>
      </c>
      <c r="V2076" s="2"/>
      <c r="W2076" s="176">
        <v>-3988.3204421960982</v>
      </c>
      <c r="X2076" s="176">
        <v>-15636.462083211867</v>
      </c>
      <c r="Y2076" s="176">
        <v>-18376.470384834101</v>
      </c>
      <c r="Z2076" s="176">
        <v>4918.7404570207</v>
      </c>
      <c r="AA2076" s="2"/>
      <c r="AB2076" s="175">
        <v>-54723.468549817509</v>
      </c>
      <c r="AC2076" s="175">
        <v>-177401.26576231886</v>
      </c>
      <c r="AD2076" s="175">
        <v>-150226.47815209487</v>
      </c>
      <c r="AE2076" s="175">
        <v>-172910.78815747867</v>
      </c>
    </row>
    <row r="2077" spans="1:31">
      <c r="A2077" s="1">
        <v>2070</v>
      </c>
      <c r="B2077" s="176">
        <f>'T Revenue'!B2074-'Year 0'!G$8+'Year 0'!G$122</f>
        <v>-15312.781536871567</v>
      </c>
      <c r="C2077" s="176">
        <f>'T Revenue'!C2074-'Revenue Requirement'!C$4+'Revenue Requirement'!C$33</f>
        <v>234742.20902752271</v>
      </c>
      <c r="D2077" s="176">
        <f>'T Revenue'!D2074-'Revenue Requirement'!D$4+'Revenue Requirement'!D$33</f>
        <v>166084.91883020219</v>
      </c>
      <c r="E2077" s="176">
        <f>'T Revenue'!E2074-'Revenue Requirement'!E$4+'Revenue Requirement'!E$33</f>
        <v>167915.57234960073</v>
      </c>
      <c r="G2077" s="179" t="e">
        <f ca="1"/>
        <v>#NAME?</v>
      </c>
      <c r="H2077" s="179" t="e">
        <f ca="1"/>
        <v>#NAME?</v>
      </c>
      <c r="I2077" s="179" t="e">
        <f ca="1"/>
        <v>#NAME?</v>
      </c>
      <c r="J2077" s="179" t="e">
        <f ca="1"/>
        <v>#NAME?</v>
      </c>
      <c r="L2077" s="175">
        <f>NR_to_Cash!C$9</f>
        <v>-54723.468549817509</v>
      </c>
      <c r="M2077" s="175">
        <f>NR_to_Cash!D$9</f>
        <v>-177401.26576231886</v>
      </c>
      <c r="N2077" s="175">
        <f>NR_to_Cash!E$9</f>
        <v>-150226.47815209487</v>
      </c>
      <c r="O2077" s="175">
        <f>NR_to_Cash!F$9</f>
        <v>-172910.78815747867</v>
      </c>
      <c r="Q2077" s="1">
        <v>2070</v>
      </c>
      <c r="R2077" s="176">
        <v>-15312.781536871567</v>
      </c>
      <c r="S2077" s="176">
        <v>234742.20902752271</v>
      </c>
      <c r="T2077" s="176">
        <v>166084.91883020219</v>
      </c>
      <c r="U2077" s="176">
        <v>167915.57234960073</v>
      </c>
      <c r="V2077" s="2"/>
      <c r="W2077" s="176">
        <v>-36484.203017644817</v>
      </c>
      <c r="X2077" s="176">
        <v>-27325.125420755707</v>
      </c>
      <c r="Y2077" s="176">
        <v>-15607.982545586769</v>
      </c>
      <c r="Z2077" s="176">
        <v>-11151.169710037531</v>
      </c>
      <c r="AA2077" s="2"/>
      <c r="AB2077" s="175">
        <v>-54723.468549817509</v>
      </c>
      <c r="AC2077" s="175">
        <v>-177401.26576231886</v>
      </c>
      <c r="AD2077" s="175">
        <v>-150226.47815209487</v>
      </c>
      <c r="AE2077" s="175">
        <v>-172910.78815747867</v>
      </c>
    </row>
    <row r="2078" spans="1:31">
      <c r="A2078" s="1">
        <v>2071</v>
      </c>
      <c r="B2078" s="176">
        <f>'T Revenue'!B2075-'Year 0'!G$8+'Year 0'!G$122</f>
        <v>4756.003762004897</v>
      </c>
      <c r="C2078" s="176">
        <f>'T Revenue'!C2075-'Revenue Requirement'!C$4+'Revenue Requirement'!C$33</f>
        <v>235766.50931458082</v>
      </c>
      <c r="D2078" s="176">
        <f>'T Revenue'!D2075-'Revenue Requirement'!D$4+'Revenue Requirement'!D$33</f>
        <v>182526.4179996741</v>
      </c>
      <c r="E2078" s="176">
        <f>'T Revenue'!E2075-'Revenue Requirement'!E$4+'Revenue Requirement'!E$33</f>
        <v>132398.13053187123</v>
      </c>
      <c r="G2078" s="179" t="e">
        <f ca="1"/>
        <v>#NAME?</v>
      </c>
      <c r="H2078" s="179" t="e">
        <f ca="1"/>
        <v>#NAME?</v>
      </c>
      <c r="I2078" s="179" t="e">
        <f ca="1"/>
        <v>#NAME?</v>
      </c>
      <c r="J2078" s="179" t="e">
        <f ca="1"/>
        <v>#NAME?</v>
      </c>
      <c r="L2078" s="175">
        <f>NR_to_Cash!C$9</f>
        <v>-54723.468549817509</v>
      </c>
      <c r="M2078" s="175">
        <f>NR_to_Cash!D$9</f>
        <v>-177401.26576231886</v>
      </c>
      <c r="N2078" s="175">
        <f>NR_to_Cash!E$9</f>
        <v>-150226.47815209487</v>
      </c>
      <c r="O2078" s="175">
        <f>NR_to_Cash!F$9</f>
        <v>-172910.78815747867</v>
      </c>
      <c r="Q2078" s="1">
        <v>2071</v>
      </c>
      <c r="R2078" s="176">
        <v>4756.003762004897</v>
      </c>
      <c r="S2078" s="176">
        <v>235766.50931458082</v>
      </c>
      <c r="T2078" s="176">
        <v>182526.4179996741</v>
      </c>
      <c r="U2078" s="176">
        <v>132398.13053187123</v>
      </c>
      <c r="V2078" s="2"/>
      <c r="W2078" s="176">
        <v>-27156.943387678126</v>
      </c>
      <c r="X2078" s="176">
        <v>-25043.376541479491</v>
      </c>
      <c r="Y2078" s="176">
        <v>-30205.550299009774</v>
      </c>
      <c r="Z2078" s="176">
        <v>-26593.941534442361</v>
      </c>
      <c r="AA2078" s="2"/>
      <c r="AB2078" s="175">
        <v>-54723.468549817509</v>
      </c>
      <c r="AC2078" s="175">
        <v>-177401.26576231886</v>
      </c>
      <c r="AD2078" s="175">
        <v>-150226.47815209487</v>
      </c>
      <c r="AE2078" s="175">
        <v>-172910.78815747867</v>
      </c>
    </row>
    <row r="2079" spans="1:31">
      <c r="A2079" s="1">
        <v>2072</v>
      </c>
      <c r="B2079" s="176">
        <f>'T Revenue'!B2076-'Year 0'!G$8+'Year 0'!G$122</f>
        <v>29031.952234472148</v>
      </c>
      <c r="C2079" s="176">
        <f>'T Revenue'!C2076-'Revenue Requirement'!C$4+'Revenue Requirement'!C$33</f>
        <v>231817.63764065201</v>
      </c>
      <c r="D2079" s="176">
        <f>'T Revenue'!D2076-'Revenue Requirement'!D$4+'Revenue Requirement'!D$33</f>
        <v>149790.22821483389</v>
      </c>
      <c r="E2079" s="176">
        <f>'T Revenue'!E2076-'Revenue Requirement'!E$4+'Revenue Requirement'!E$33</f>
        <v>116351.01611594623</v>
      </c>
      <c r="G2079" s="179" t="e">
        <f ca="1"/>
        <v>#NAME?</v>
      </c>
      <c r="H2079" s="179" t="e">
        <f ca="1"/>
        <v>#NAME?</v>
      </c>
      <c r="I2079" s="179" t="e">
        <f ca="1"/>
        <v>#NAME?</v>
      </c>
      <c r="J2079" s="179" t="e">
        <f ca="1"/>
        <v>#NAME?</v>
      </c>
      <c r="L2079" s="175">
        <f>NR_to_Cash!C$9</f>
        <v>-54723.468549817509</v>
      </c>
      <c r="M2079" s="175">
        <f>NR_to_Cash!D$9</f>
        <v>-177401.26576231886</v>
      </c>
      <c r="N2079" s="175">
        <f>NR_to_Cash!E$9</f>
        <v>-150226.47815209487</v>
      </c>
      <c r="O2079" s="175">
        <f>NR_to_Cash!F$9</f>
        <v>-172910.78815747867</v>
      </c>
      <c r="Q2079" s="1">
        <v>2072</v>
      </c>
      <c r="R2079" s="176">
        <v>29031.952234472148</v>
      </c>
      <c r="S2079" s="176">
        <v>231817.63764065201</v>
      </c>
      <c r="T2079" s="176">
        <v>149790.22821483389</v>
      </c>
      <c r="U2079" s="176">
        <v>116351.01611594623</v>
      </c>
      <c r="V2079" s="2"/>
      <c r="W2079" s="176">
        <v>-34486.986508999602</v>
      </c>
      <c r="X2079" s="176">
        <v>-695.55029680533335</v>
      </c>
      <c r="Y2079" s="176">
        <v>-6802.478911892511</v>
      </c>
      <c r="Z2079" s="176">
        <v>-9638.07504248037</v>
      </c>
      <c r="AA2079" s="2"/>
      <c r="AB2079" s="175">
        <v>-54723.468549817509</v>
      </c>
      <c r="AC2079" s="175">
        <v>-177401.26576231886</v>
      </c>
      <c r="AD2079" s="175">
        <v>-150226.47815209487</v>
      </c>
      <c r="AE2079" s="175">
        <v>-172910.78815747867</v>
      </c>
    </row>
    <row r="2080" spans="1:31">
      <c r="A2080" s="1">
        <v>2073</v>
      </c>
      <c r="B2080" s="176">
        <f>'T Revenue'!B2077-'Year 0'!G$8+'Year 0'!G$122</f>
        <v>-5584.0950490853284</v>
      </c>
      <c r="C2080" s="176">
        <f>'T Revenue'!C2077-'Revenue Requirement'!C$4+'Revenue Requirement'!C$33</f>
        <v>216769.74419454345</v>
      </c>
      <c r="D2080" s="176">
        <f>'T Revenue'!D2077-'Revenue Requirement'!D$4+'Revenue Requirement'!D$33</f>
        <v>126852.59119031811</v>
      </c>
      <c r="E2080" s="176">
        <f>'T Revenue'!E2077-'Revenue Requirement'!E$4+'Revenue Requirement'!E$33</f>
        <v>98904.523500605719</v>
      </c>
      <c r="G2080" s="179" t="e">
        <f ca="1"/>
        <v>#NAME?</v>
      </c>
      <c r="H2080" s="179" t="e">
        <f ca="1"/>
        <v>#NAME?</v>
      </c>
      <c r="I2080" s="179" t="e">
        <f ca="1"/>
        <v>#NAME?</v>
      </c>
      <c r="J2080" s="179" t="e">
        <f ca="1"/>
        <v>#NAME?</v>
      </c>
      <c r="L2080" s="175">
        <f>NR_to_Cash!C$9</f>
        <v>-54723.468549817509</v>
      </c>
      <c r="M2080" s="175">
        <f>NR_to_Cash!D$9</f>
        <v>-177401.26576231886</v>
      </c>
      <c r="N2080" s="175">
        <f>NR_to_Cash!E$9</f>
        <v>-150226.47815209487</v>
      </c>
      <c r="O2080" s="175">
        <f>NR_to_Cash!F$9</f>
        <v>-172910.78815747867</v>
      </c>
      <c r="Q2080" s="1">
        <v>2073</v>
      </c>
      <c r="R2080" s="176">
        <v>-5584.0950490853284</v>
      </c>
      <c r="S2080" s="176">
        <v>216769.74419454345</v>
      </c>
      <c r="T2080" s="176">
        <v>126852.59119031811</v>
      </c>
      <c r="U2080" s="176">
        <v>98904.523500605719</v>
      </c>
      <c r="V2080" s="2"/>
      <c r="W2080" s="176">
        <v>-15112.567965729977</v>
      </c>
      <c r="X2080" s="176">
        <v>-4812.4239509310573</v>
      </c>
      <c r="Y2080" s="176">
        <v>16631.659680260811</v>
      </c>
      <c r="Z2080" s="176">
        <v>-50649.373356702039</v>
      </c>
      <c r="AA2080" s="2"/>
      <c r="AB2080" s="175">
        <v>-54723.468549817509</v>
      </c>
      <c r="AC2080" s="175">
        <v>-177401.26576231886</v>
      </c>
      <c r="AD2080" s="175">
        <v>-150226.47815209487</v>
      </c>
      <c r="AE2080" s="175">
        <v>-172910.78815747867</v>
      </c>
    </row>
    <row r="2081" spans="1:31">
      <c r="A2081" s="1">
        <v>2074</v>
      </c>
      <c r="B2081" s="176">
        <f>'T Revenue'!B2078-'Year 0'!G$8+'Year 0'!G$122</f>
        <v>1887.3291046123486</v>
      </c>
      <c r="C2081" s="176">
        <f>'T Revenue'!C2078-'Revenue Requirement'!C$4+'Revenue Requirement'!C$33</f>
        <v>226517.52935256413</v>
      </c>
      <c r="D2081" s="176">
        <f>'T Revenue'!D2078-'Revenue Requirement'!D$4+'Revenue Requirement'!D$33</f>
        <v>127244.72029102757</v>
      </c>
      <c r="E2081" s="176">
        <f>'T Revenue'!E2078-'Revenue Requirement'!E$4+'Revenue Requirement'!E$33</f>
        <v>115855.3916499801</v>
      </c>
      <c r="G2081" s="179" t="e">
        <f ca="1"/>
        <v>#NAME?</v>
      </c>
      <c r="H2081" s="179" t="e">
        <f ca="1"/>
        <v>#NAME?</v>
      </c>
      <c r="I2081" s="179" t="e">
        <f ca="1"/>
        <v>#NAME?</v>
      </c>
      <c r="J2081" s="179" t="e">
        <f ca="1"/>
        <v>#NAME?</v>
      </c>
      <c r="L2081" s="175">
        <f>NR_to_Cash!C$9</f>
        <v>-54723.468549817509</v>
      </c>
      <c r="M2081" s="175">
        <f>NR_to_Cash!D$9</f>
        <v>-177401.26576231886</v>
      </c>
      <c r="N2081" s="175">
        <f>NR_to_Cash!E$9</f>
        <v>-150226.47815209487</v>
      </c>
      <c r="O2081" s="175">
        <f>NR_to_Cash!F$9</f>
        <v>-172910.78815747867</v>
      </c>
      <c r="Q2081" s="1">
        <v>2074</v>
      </c>
      <c r="R2081" s="176">
        <v>1887.3291046123486</v>
      </c>
      <c r="S2081" s="176">
        <v>226517.52935256413</v>
      </c>
      <c r="T2081" s="176">
        <v>127244.72029102757</v>
      </c>
      <c r="U2081" s="176">
        <v>115855.3916499801</v>
      </c>
      <c r="V2081" s="2"/>
      <c r="W2081" s="176">
        <v>-24632.781834806083</v>
      </c>
      <c r="X2081" s="176">
        <v>-14144.211526169907</v>
      </c>
      <c r="Y2081" s="176">
        <v>-29425.668733079219</v>
      </c>
      <c r="Z2081" s="176">
        <v>-36679.419510882813</v>
      </c>
      <c r="AA2081" s="2"/>
      <c r="AB2081" s="175">
        <v>-54723.468549817509</v>
      </c>
      <c r="AC2081" s="175">
        <v>-177401.26576231886</v>
      </c>
      <c r="AD2081" s="175">
        <v>-150226.47815209487</v>
      </c>
      <c r="AE2081" s="175">
        <v>-172910.78815747867</v>
      </c>
    </row>
    <row r="2082" spans="1:31">
      <c r="A2082" s="1">
        <v>2075</v>
      </c>
      <c r="B2082" s="176">
        <f>'T Revenue'!B2079-'Year 0'!G$8+'Year 0'!G$122</f>
        <v>-7603.8983627196867</v>
      </c>
      <c r="C2082" s="176">
        <f>'T Revenue'!C2079-'Revenue Requirement'!C$4+'Revenue Requirement'!C$33</f>
        <v>223298.31557829794</v>
      </c>
      <c r="D2082" s="176">
        <f>'T Revenue'!D2079-'Revenue Requirement'!D$4+'Revenue Requirement'!D$33</f>
        <v>70925.845207013655</v>
      </c>
      <c r="E2082" s="176">
        <f>'T Revenue'!E2079-'Revenue Requirement'!E$4+'Revenue Requirement'!E$33</f>
        <v>79948.447711614659</v>
      </c>
      <c r="G2082" s="179" t="e">
        <f ca="1"/>
        <v>#NAME?</v>
      </c>
      <c r="H2082" s="179" t="e">
        <f ca="1"/>
        <v>#NAME?</v>
      </c>
      <c r="I2082" s="179" t="e">
        <f ca="1"/>
        <v>#NAME?</v>
      </c>
      <c r="J2082" s="179" t="e">
        <f ca="1"/>
        <v>#NAME?</v>
      </c>
      <c r="L2082" s="175">
        <f>NR_to_Cash!C$9</f>
        <v>-54723.468549817509</v>
      </c>
      <c r="M2082" s="175">
        <f>NR_to_Cash!D$9</f>
        <v>-177401.26576231886</v>
      </c>
      <c r="N2082" s="175">
        <f>NR_to_Cash!E$9</f>
        <v>-150226.47815209487</v>
      </c>
      <c r="O2082" s="175">
        <f>NR_to_Cash!F$9</f>
        <v>-172910.78815747867</v>
      </c>
      <c r="Q2082" s="1">
        <v>2075</v>
      </c>
      <c r="R2082" s="176">
        <v>-7603.8983627196867</v>
      </c>
      <c r="S2082" s="176">
        <v>223298.31557829794</v>
      </c>
      <c r="T2082" s="176">
        <v>70925.845207013655</v>
      </c>
      <c r="U2082" s="176">
        <v>79948.447711614659</v>
      </c>
      <c r="V2082" s="2"/>
      <c r="W2082" s="176">
        <v>-41474.491836622125</v>
      </c>
      <c r="X2082" s="176">
        <v>-35944.415471439948</v>
      </c>
      <c r="Y2082" s="176">
        <v>12834.839045508998</v>
      </c>
      <c r="Z2082" s="176">
        <v>29601.072695864132</v>
      </c>
      <c r="AA2082" s="2"/>
      <c r="AB2082" s="175">
        <v>-54723.468549817509</v>
      </c>
      <c r="AC2082" s="175">
        <v>-177401.26576231886</v>
      </c>
      <c r="AD2082" s="175">
        <v>-150226.47815209487</v>
      </c>
      <c r="AE2082" s="175">
        <v>-172910.78815747867</v>
      </c>
    </row>
    <row r="2083" spans="1:31">
      <c r="A2083" s="1">
        <v>2076</v>
      </c>
      <c r="B2083" s="176">
        <f>'T Revenue'!B2080-'Year 0'!G$8+'Year 0'!G$122</f>
        <v>-7383.2628323503304</v>
      </c>
      <c r="C2083" s="176">
        <f>'T Revenue'!C2080-'Revenue Requirement'!C$4+'Revenue Requirement'!C$33</f>
        <v>247346.64056760399</v>
      </c>
      <c r="D2083" s="176">
        <f>'T Revenue'!D2080-'Revenue Requirement'!D$4+'Revenue Requirement'!D$33</f>
        <v>139935.7987686689</v>
      </c>
      <c r="E2083" s="176">
        <f>'T Revenue'!E2080-'Revenue Requirement'!E$4+'Revenue Requirement'!E$33</f>
        <v>110958.43114282936</v>
      </c>
      <c r="G2083" s="179" t="e">
        <f ca="1"/>
        <v>#NAME?</v>
      </c>
      <c r="H2083" s="179" t="e">
        <f ca="1"/>
        <v>#NAME?</v>
      </c>
      <c r="I2083" s="179" t="e">
        <f ca="1"/>
        <v>#NAME?</v>
      </c>
      <c r="J2083" s="179" t="e">
        <f ca="1"/>
        <v>#NAME?</v>
      </c>
      <c r="L2083" s="175">
        <f>NR_to_Cash!C$9</f>
        <v>-54723.468549817509</v>
      </c>
      <c r="M2083" s="175">
        <f>NR_to_Cash!D$9</f>
        <v>-177401.26576231886</v>
      </c>
      <c r="N2083" s="175">
        <f>NR_to_Cash!E$9</f>
        <v>-150226.47815209487</v>
      </c>
      <c r="O2083" s="175">
        <f>NR_to_Cash!F$9</f>
        <v>-172910.78815747867</v>
      </c>
      <c r="Q2083" s="1">
        <v>2076</v>
      </c>
      <c r="R2083" s="176">
        <v>-7383.2628323503304</v>
      </c>
      <c r="S2083" s="176">
        <v>247346.64056760399</v>
      </c>
      <c r="T2083" s="176">
        <v>139935.7987686689</v>
      </c>
      <c r="U2083" s="176">
        <v>110958.43114282936</v>
      </c>
      <c r="V2083" s="2"/>
      <c r="W2083" s="176">
        <v>12605.472004930023</v>
      </c>
      <c r="X2083" s="176">
        <v>-17608.709464995423</v>
      </c>
      <c r="Y2083" s="176">
        <v>-13382.292276824126</v>
      </c>
      <c r="Z2083" s="176">
        <v>-22403.273360839812</v>
      </c>
      <c r="AA2083" s="2"/>
      <c r="AB2083" s="175">
        <v>-54723.468549817509</v>
      </c>
      <c r="AC2083" s="175">
        <v>-177401.26576231886</v>
      </c>
      <c r="AD2083" s="175">
        <v>-150226.47815209487</v>
      </c>
      <c r="AE2083" s="175">
        <v>-172910.78815747867</v>
      </c>
    </row>
    <row r="2084" spans="1:31">
      <c r="A2084" s="1">
        <v>2077</v>
      </c>
      <c r="B2084" s="176">
        <f>'T Revenue'!B2081-'Year 0'!G$8+'Year 0'!G$122</f>
        <v>27888.484114066232</v>
      </c>
      <c r="C2084" s="176">
        <f>'T Revenue'!C2081-'Revenue Requirement'!C$4+'Revenue Requirement'!C$33</f>
        <v>251968.33873948897</v>
      </c>
      <c r="D2084" s="176">
        <f>'T Revenue'!D2081-'Revenue Requirement'!D$4+'Revenue Requirement'!D$33</f>
        <v>163495.63216035557</v>
      </c>
      <c r="E2084" s="176">
        <f>'T Revenue'!E2081-'Revenue Requirement'!E$4+'Revenue Requirement'!E$33</f>
        <v>147577.56653128192</v>
      </c>
      <c r="G2084" s="179" t="e">
        <f ca="1"/>
        <v>#NAME?</v>
      </c>
      <c r="H2084" s="179" t="e">
        <f ca="1"/>
        <v>#NAME?</v>
      </c>
      <c r="I2084" s="179" t="e">
        <f ca="1"/>
        <v>#NAME?</v>
      </c>
      <c r="J2084" s="179" t="e">
        <f ca="1"/>
        <v>#NAME?</v>
      </c>
      <c r="L2084" s="175">
        <f>NR_to_Cash!C$9</f>
        <v>-54723.468549817509</v>
      </c>
      <c r="M2084" s="175">
        <f>NR_to_Cash!D$9</f>
        <v>-177401.26576231886</v>
      </c>
      <c r="N2084" s="175">
        <f>NR_to_Cash!E$9</f>
        <v>-150226.47815209487</v>
      </c>
      <c r="O2084" s="175">
        <f>NR_to_Cash!F$9</f>
        <v>-172910.78815747867</v>
      </c>
      <c r="Q2084" s="1">
        <v>2077</v>
      </c>
      <c r="R2084" s="176">
        <v>27888.484114066232</v>
      </c>
      <c r="S2084" s="176">
        <v>251968.33873948897</v>
      </c>
      <c r="T2084" s="176">
        <v>163495.63216035557</v>
      </c>
      <c r="U2084" s="176">
        <v>147577.56653128192</v>
      </c>
      <c r="V2084" s="2"/>
      <c r="W2084" s="176">
        <v>-80259.543563666288</v>
      </c>
      <c r="X2084" s="176">
        <v>33333.222409304231</v>
      </c>
      <c r="Y2084" s="176">
        <v>-11740.049313178053</v>
      </c>
      <c r="Z2084" s="176">
        <v>-26652.777997510275</v>
      </c>
      <c r="AA2084" s="2"/>
      <c r="AB2084" s="175">
        <v>-54723.468549817509</v>
      </c>
      <c r="AC2084" s="175">
        <v>-177401.26576231886</v>
      </c>
      <c r="AD2084" s="175">
        <v>-150226.47815209487</v>
      </c>
      <c r="AE2084" s="175">
        <v>-172910.78815747867</v>
      </c>
    </row>
    <row r="2085" spans="1:31">
      <c r="A2085" s="1">
        <v>2078</v>
      </c>
      <c r="B2085" s="176">
        <f>'T Revenue'!B2082-'Year 0'!G$8+'Year 0'!G$122</f>
        <v>5747.9624330408406</v>
      </c>
      <c r="C2085" s="176">
        <f>'T Revenue'!C2082-'Revenue Requirement'!C$4+'Revenue Requirement'!C$33</f>
        <v>242383.52532804711</v>
      </c>
      <c r="D2085" s="176">
        <f>'T Revenue'!D2082-'Revenue Requirement'!D$4+'Revenue Requirement'!D$33</f>
        <v>142186.18497322313</v>
      </c>
      <c r="E2085" s="176">
        <f>'T Revenue'!E2082-'Revenue Requirement'!E$4+'Revenue Requirement'!E$33</f>
        <v>105036.62687446154</v>
      </c>
      <c r="G2085" s="179" t="e">
        <f ca="1"/>
        <v>#NAME?</v>
      </c>
      <c r="H2085" s="179" t="e">
        <f ca="1"/>
        <v>#NAME?</v>
      </c>
      <c r="I2085" s="179" t="e">
        <f ca="1"/>
        <v>#NAME?</v>
      </c>
      <c r="J2085" s="179" t="e">
        <f ca="1"/>
        <v>#NAME?</v>
      </c>
      <c r="L2085" s="175">
        <f>NR_to_Cash!C$9</f>
        <v>-54723.468549817509</v>
      </c>
      <c r="M2085" s="175">
        <f>NR_to_Cash!D$9</f>
        <v>-177401.26576231886</v>
      </c>
      <c r="N2085" s="175">
        <f>NR_to_Cash!E$9</f>
        <v>-150226.47815209487</v>
      </c>
      <c r="O2085" s="175">
        <f>NR_to_Cash!F$9</f>
        <v>-172910.78815747867</v>
      </c>
      <c r="Q2085" s="1">
        <v>2078</v>
      </c>
      <c r="R2085" s="176">
        <v>5747.9624330408406</v>
      </c>
      <c r="S2085" s="176">
        <v>242383.52532804711</v>
      </c>
      <c r="T2085" s="176">
        <v>142186.18497322313</v>
      </c>
      <c r="U2085" s="176">
        <v>105036.62687446154</v>
      </c>
      <c r="V2085" s="2"/>
      <c r="W2085" s="176">
        <v>6793.6188415974611</v>
      </c>
      <c r="X2085" s="176">
        <v>-23317.644799801288</v>
      </c>
      <c r="Y2085" s="176">
        <v>5544.1249440668616</v>
      </c>
      <c r="Z2085" s="176">
        <v>-6394.0220827308949</v>
      </c>
      <c r="AA2085" s="2"/>
      <c r="AB2085" s="175">
        <v>-54723.468549817509</v>
      </c>
      <c r="AC2085" s="175">
        <v>-177401.26576231886</v>
      </c>
      <c r="AD2085" s="175">
        <v>-150226.47815209487</v>
      </c>
      <c r="AE2085" s="175">
        <v>-172910.78815747867</v>
      </c>
    </row>
    <row r="2086" spans="1:31">
      <c r="A2086" s="1">
        <v>2079</v>
      </c>
      <c r="B2086" s="176">
        <f>'T Revenue'!B2083-'Year 0'!G$8+'Year 0'!G$122</f>
        <v>5523.811202973593</v>
      </c>
      <c r="C2086" s="176">
        <f>'T Revenue'!C2083-'Revenue Requirement'!C$4+'Revenue Requirement'!C$33</f>
        <v>244089.43350832607</v>
      </c>
      <c r="D2086" s="176">
        <f>'T Revenue'!D2083-'Revenue Requirement'!D$4+'Revenue Requirement'!D$33</f>
        <v>159885.38431344694</v>
      </c>
      <c r="E2086" s="176">
        <f>'T Revenue'!E2083-'Revenue Requirement'!E$4+'Revenue Requirement'!E$33</f>
        <v>81473.622412100667</v>
      </c>
      <c r="G2086" s="179" t="e">
        <f ca="1"/>
        <v>#NAME?</v>
      </c>
      <c r="H2086" s="179" t="e">
        <f ca="1"/>
        <v>#NAME?</v>
      </c>
      <c r="I2086" s="179" t="e">
        <f ca="1"/>
        <v>#NAME?</v>
      </c>
      <c r="J2086" s="179" t="e">
        <f ca="1"/>
        <v>#NAME?</v>
      </c>
      <c r="L2086" s="175">
        <f>NR_to_Cash!C$9</f>
        <v>-54723.468549817509</v>
      </c>
      <c r="M2086" s="175">
        <f>NR_to_Cash!D$9</f>
        <v>-177401.26576231886</v>
      </c>
      <c r="N2086" s="175">
        <f>NR_to_Cash!E$9</f>
        <v>-150226.47815209487</v>
      </c>
      <c r="O2086" s="175">
        <f>NR_to_Cash!F$9</f>
        <v>-172910.78815747867</v>
      </c>
      <c r="Q2086" s="1">
        <v>2079</v>
      </c>
      <c r="R2086" s="176">
        <v>5523.811202973593</v>
      </c>
      <c r="S2086" s="176">
        <v>244089.43350832607</v>
      </c>
      <c r="T2086" s="176">
        <v>159885.38431344694</v>
      </c>
      <c r="U2086" s="176">
        <v>81473.622412100667</v>
      </c>
      <c r="V2086" s="2"/>
      <c r="W2086" s="176">
        <v>11237.487625034759</v>
      </c>
      <c r="X2086" s="176">
        <v>-45941.162905797828</v>
      </c>
      <c r="Y2086" s="176">
        <v>-11039.351972782286</v>
      </c>
      <c r="Z2086" s="176">
        <v>-11682.362270373618</v>
      </c>
      <c r="AA2086" s="2"/>
      <c r="AB2086" s="175">
        <v>-54723.468549817509</v>
      </c>
      <c r="AC2086" s="175">
        <v>-177401.26576231886</v>
      </c>
      <c r="AD2086" s="175">
        <v>-150226.47815209487</v>
      </c>
      <c r="AE2086" s="175">
        <v>-172910.78815747867</v>
      </c>
    </row>
    <row r="2087" spans="1:31">
      <c r="A2087" s="1">
        <v>2080</v>
      </c>
      <c r="B2087" s="176">
        <f>'T Revenue'!B2084-'Year 0'!G$8+'Year 0'!G$122</f>
        <v>5733.2216698313132</v>
      </c>
      <c r="C2087" s="176">
        <f>'T Revenue'!C2084-'Revenue Requirement'!C$4+'Revenue Requirement'!C$33</f>
        <v>201397.79422029387</v>
      </c>
      <c r="D2087" s="176">
        <f>'T Revenue'!D2084-'Revenue Requirement'!D$4+'Revenue Requirement'!D$33</f>
        <v>143636.4301217352</v>
      </c>
      <c r="E2087" s="176">
        <f>'T Revenue'!E2084-'Revenue Requirement'!E$4+'Revenue Requirement'!E$33</f>
        <v>116472.60108807799</v>
      </c>
      <c r="G2087" s="179" t="e">
        <f ca="1"/>
        <v>#NAME?</v>
      </c>
      <c r="H2087" s="179" t="e">
        <f ca="1"/>
        <v>#NAME?</v>
      </c>
      <c r="I2087" s="179" t="e">
        <f ca="1"/>
        <v>#NAME?</v>
      </c>
      <c r="J2087" s="179" t="e">
        <f ca="1"/>
        <v>#NAME?</v>
      </c>
      <c r="L2087" s="175">
        <f>NR_to_Cash!C$9</f>
        <v>-54723.468549817509</v>
      </c>
      <c r="M2087" s="175">
        <f>NR_to_Cash!D$9</f>
        <v>-177401.26576231886</v>
      </c>
      <c r="N2087" s="175">
        <f>NR_to_Cash!E$9</f>
        <v>-150226.47815209487</v>
      </c>
      <c r="O2087" s="175">
        <f>NR_to_Cash!F$9</f>
        <v>-172910.78815747867</v>
      </c>
      <c r="Q2087" s="1">
        <v>2080</v>
      </c>
      <c r="R2087" s="176">
        <v>5733.2216698313132</v>
      </c>
      <c r="S2087" s="176">
        <v>201397.79422029387</v>
      </c>
      <c r="T2087" s="176">
        <v>143636.4301217352</v>
      </c>
      <c r="U2087" s="176">
        <v>116472.60108807799</v>
      </c>
      <c r="V2087" s="2"/>
      <c r="W2087" s="176">
        <v>-20224.527265486424</v>
      </c>
      <c r="X2087" s="176">
        <v>2451.3515601386316</v>
      </c>
      <c r="Y2087" s="176">
        <v>-10051.489332981408</v>
      </c>
      <c r="Z2087" s="176">
        <v>11049.512630743207</v>
      </c>
      <c r="AA2087" s="2"/>
      <c r="AB2087" s="175">
        <v>-54723.468549817509</v>
      </c>
      <c r="AC2087" s="175">
        <v>-177401.26576231886</v>
      </c>
      <c r="AD2087" s="175">
        <v>-150226.47815209487</v>
      </c>
      <c r="AE2087" s="175">
        <v>-172910.78815747867</v>
      </c>
    </row>
    <row r="2088" spans="1:31">
      <c r="A2088" s="1">
        <v>2081</v>
      </c>
      <c r="B2088" s="176">
        <f>'T Revenue'!B2085-'Year 0'!G$8+'Year 0'!G$122</f>
        <v>33515.954135603039</v>
      </c>
      <c r="C2088" s="176">
        <f>'T Revenue'!C2085-'Revenue Requirement'!C$4+'Revenue Requirement'!C$33</f>
        <v>230802.34322719113</v>
      </c>
      <c r="D2088" s="176">
        <f>'T Revenue'!D2085-'Revenue Requirement'!D$4+'Revenue Requirement'!D$33</f>
        <v>183536.84797193576</v>
      </c>
      <c r="E2088" s="176">
        <f>'T Revenue'!E2085-'Revenue Requirement'!E$4+'Revenue Requirement'!E$33</f>
        <v>124613.40379303647</v>
      </c>
      <c r="G2088" s="179" t="e">
        <f ca="1"/>
        <v>#NAME?</v>
      </c>
      <c r="H2088" s="179" t="e">
        <f ca="1"/>
        <v>#NAME?</v>
      </c>
      <c r="I2088" s="179" t="e">
        <f ca="1"/>
        <v>#NAME?</v>
      </c>
      <c r="J2088" s="179" t="e">
        <f ca="1"/>
        <v>#NAME?</v>
      </c>
      <c r="L2088" s="175">
        <f>NR_to_Cash!C$9</f>
        <v>-54723.468549817509</v>
      </c>
      <c r="M2088" s="175">
        <f>NR_to_Cash!D$9</f>
        <v>-177401.26576231886</v>
      </c>
      <c r="N2088" s="175">
        <f>NR_to_Cash!E$9</f>
        <v>-150226.47815209487</v>
      </c>
      <c r="O2088" s="175">
        <f>NR_to_Cash!F$9</f>
        <v>-172910.78815747867</v>
      </c>
      <c r="Q2088" s="1">
        <v>2081</v>
      </c>
      <c r="R2088" s="176">
        <v>33515.954135603039</v>
      </c>
      <c r="S2088" s="176">
        <v>230802.34322719113</v>
      </c>
      <c r="T2088" s="176">
        <v>183536.84797193576</v>
      </c>
      <c r="U2088" s="176">
        <v>124613.40379303647</v>
      </c>
      <c r="V2088" s="2"/>
      <c r="W2088" s="176">
        <v>-26838.416485069203</v>
      </c>
      <c r="X2088" s="176">
        <v>-43549.09821377974</v>
      </c>
      <c r="Y2088" s="176">
        <v>-43261.414415343432</v>
      </c>
      <c r="Z2088" s="176">
        <v>-19645.60584607278</v>
      </c>
      <c r="AA2088" s="2"/>
      <c r="AB2088" s="175">
        <v>-54723.468549817509</v>
      </c>
      <c r="AC2088" s="175">
        <v>-177401.26576231886</v>
      </c>
      <c r="AD2088" s="175">
        <v>-150226.47815209487</v>
      </c>
      <c r="AE2088" s="175">
        <v>-172910.78815747867</v>
      </c>
    </row>
    <row r="2089" spans="1:31">
      <c r="A2089" s="1">
        <v>2082</v>
      </c>
      <c r="B2089" s="176">
        <f>'T Revenue'!B2086-'Year 0'!G$8+'Year 0'!G$122</f>
        <v>-4077.4501468236558</v>
      </c>
      <c r="C2089" s="176">
        <f>'T Revenue'!C2086-'Revenue Requirement'!C$4+'Revenue Requirement'!C$33</f>
        <v>260023.56258689007</v>
      </c>
      <c r="D2089" s="176">
        <f>'T Revenue'!D2086-'Revenue Requirement'!D$4+'Revenue Requirement'!D$33</f>
        <v>122250.11638985691</v>
      </c>
      <c r="E2089" s="176">
        <f>'T Revenue'!E2086-'Revenue Requirement'!E$4+'Revenue Requirement'!E$33</f>
        <v>79211.738418661756</v>
      </c>
      <c r="G2089" s="179" t="e">
        <f ca="1"/>
        <v>#NAME?</v>
      </c>
      <c r="H2089" s="179" t="e">
        <f ca="1"/>
        <v>#NAME?</v>
      </c>
      <c r="I2089" s="179" t="e">
        <f ca="1"/>
        <v>#NAME?</v>
      </c>
      <c r="J2089" s="179" t="e">
        <f ca="1"/>
        <v>#NAME?</v>
      </c>
      <c r="L2089" s="175">
        <f>NR_to_Cash!C$9</f>
        <v>-54723.468549817509</v>
      </c>
      <c r="M2089" s="175">
        <f>NR_to_Cash!D$9</f>
        <v>-177401.26576231886</v>
      </c>
      <c r="N2089" s="175">
        <f>NR_to_Cash!E$9</f>
        <v>-150226.47815209487</v>
      </c>
      <c r="O2089" s="175">
        <f>NR_to_Cash!F$9</f>
        <v>-172910.78815747867</v>
      </c>
      <c r="Q2089" s="1">
        <v>2082</v>
      </c>
      <c r="R2089" s="176">
        <v>-4077.4501468236558</v>
      </c>
      <c r="S2089" s="176">
        <v>260023.56258689007</v>
      </c>
      <c r="T2089" s="176">
        <v>122250.11638985691</v>
      </c>
      <c r="U2089" s="176">
        <v>79211.738418661756</v>
      </c>
      <c r="V2089" s="2"/>
      <c r="W2089" s="176">
        <v>-11682.491858802852</v>
      </c>
      <c r="X2089" s="176">
        <v>-51365.999973542988</v>
      </c>
      <c r="Y2089" s="176">
        <v>-1453.4269390273839</v>
      </c>
      <c r="Z2089" s="176">
        <v>4580.8829403247219</v>
      </c>
      <c r="AA2089" s="2"/>
      <c r="AB2089" s="175">
        <v>-54723.468549817509</v>
      </c>
      <c r="AC2089" s="175">
        <v>-177401.26576231886</v>
      </c>
      <c r="AD2089" s="175">
        <v>-150226.47815209487</v>
      </c>
      <c r="AE2089" s="175">
        <v>-172910.78815747867</v>
      </c>
    </row>
    <row r="2090" spans="1:31">
      <c r="A2090" s="1">
        <v>2083</v>
      </c>
      <c r="B2090" s="176">
        <f>'T Revenue'!B2087-'Year 0'!G$8+'Year 0'!G$122</f>
        <v>7798.4647146917414</v>
      </c>
      <c r="C2090" s="176">
        <f>'T Revenue'!C2087-'Revenue Requirement'!C$4+'Revenue Requirement'!C$33</f>
        <v>211938.47772294306</v>
      </c>
      <c r="D2090" s="176">
        <f>'T Revenue'!D2087-'Revenue Requirement'!D$4+'Revenue Requirement'!D$33</f>
        <v>149926.60189918475</v>
      </c>
      <c r="E2090" s="176">
        <f>'T Revenue'!E2087-'Revenue Requirement'!E$4+'Revenue Requirement'!E$33</f>
        <v>85107.214546233183</v>
      </c>
      <c r="G2090" s="179" t="e">
        <f ca="1"/>
        <v>#NAME?</v>
      </c>
      <c r="H2090" s="179" t="e">
        <f ca="1"/>
        <v>#NAME?</v>
      </c>
      <c r="I2090" s="179" t="e">
        <f ca="1"/>
        <v>#NAME?</v>
      </c>
      <c r="J2090" s="179" t="e">
        <f ca="1"/>
        <v>#NAME?</v>
      </c>
      <c r="L2090" s="175">
        <f>NR_to_Cash!C$9</f>
        <v>-54723.468549817509</v>
      </c>
      <c r="M2090" s="175">
        <f>NR_to_Cash!D$9</f>
        <v>-177401.26576231886</v>
      </c>
      <c r="N2090" s="175">
        <f>NR_to_Cash!E$9</f>
        <v>-150226.47815209487</v>
      </c>
      <c r="O2090" s="175">
        <f>NR_to_Cash!F$9</f>
        <v>-172910.78815747867</v>
      </c>
      <c r="Q2090" s="1">
        <v>2083</v>
      </c>
      <c r="R2090" s="176">
        <v>7798.4647146917414</v>
      </c>
      <c r="S2090" s="176">
        <v>211938.47772294306</v>
      </c>
      <c r="T2090" s="176">
        <v>149926.60189918475</v>
      </c>
      <c r="U2090" s="176">
        <v>85107.214546233183</v>
      </c>
      <c r="V2090" s="2"/>
      <c r="W2090" s="176">
        <v>-21312.18852696009</v>
      </c>
      <c r="X2090" s="176">
        <v>-5429.5504054995254</v>
      </c>
      <c r="Y2090" s="176">
        <v>-1517.4702501343563</v>
      </c>
      <c r="Z2090" s="176">
        <v>-39965.756002579583</v>
      </c>
      <c r="AA2090" s="2"/>
      <c r="AB2090" s="175">
        <v>-54723.468549817509</v>
      </c>
      <c r="AC2090" s="175">
        <v>-177401.26576231886</v>
      </c>
      <c r="AD2090" s="175">
        <v>-150226.47815209487</v>
      </c>
      <c r="AE2090" s="175">
        <v>-172910.78815747867</v>
      </c>
    </row>
    <row r="2091" spans="1:31">
      <c r="A2091" s="1">
        <v>2084</v>
      </c>
      <c r="B2091" s="176">
        <f>'T Revenue'!B2088-'Year 0'!G$8+'Year 0'!G$122</f>
        <v>10453.854584485525</v>
      </c>
      <c r="C2091" s="176">
        <f>'T Revenue'!C2088-'Revenue Requirement'!C$4+'Revenue Requirement'!C$33</f>
        <v>214243.07109230966</v>
      </c>
      <c r="D2091" s="176">
        <f>'T Revenue'!D2088-'Revenue Requirement'!D$4+'Revenue Requirement'!D$33</f>
        <v>151581.85271064239</v>
      </c>
      <c r="E2091" s="176">
        <f>'T Revenue'!E2088-'Revenue Requirement'!E$4+'Revenue Requirement'!E$33</f>
        <v>125154.04821411544</v>
      </c>
      <c r="G2091" s="179" t="e">
        <f ca="1"/>
        <v>#NAME?</v>
      </c>
      <c r="H2091" s="179" t="e">
        <f ca="1"/>
        <v>#NAME?</v>
      </c>
      <c r="I2091" s="179" t="e">
        <f ca="1"/>
        <v>#NAME?</v>
      </c>
      <c r="J2091" s="179" t="e">
        <f ca="1"/>
        <v>#NAME?</v>
      </c>
      <c r="L2091" s="175">
        <f>NR_to_Cash!C$9</f>
        <v>-54723.468549817509</v>
      </c>
      <c r="M2091" s="175">
        <f>NR_to_Cash!D$9</f>
        <v>-177401.26576231886</v>
      </c>
      <c r="N2091" s="175">
        <f>NR_to_Cash!E$9</f>
        <v>-150226.47815209487</v>
      </c>
      <c r="O2091" s="175">
        <f>NR_to_Cash!F$9</f>
        <v>-172910.78815747867</v>
      </c>
      <c r="Q2091" s="1">
        <v>2084</v>
      </c>
      <c r="R2091" s="176">
        <v>10453.854584485525</v>
      </c>
      <c r="S2091" s="176">
        <v>214243.07109230966</v>
      </c>
      <c r="T2091" s="176">
        <v>151581.85271064239</v>
      </c>
      <c r="U2091" s="176">
        <v>125154.04821411544</v>
      </c>
      <c r="V2091" s="2"/>
      <c r="W2091" s="176">
        <v>-42542.685435909196</v>
      </c>
      <c r="X2091" s="176">
        <v>-19204.141587971477</v>
      </c>
      <c r="Y2091" s="176">
        <v>-9191.5559246013872</v>
      </c>
      <c r="Z2091" s="176">
        <v>-17511.184136871714</v>
      </c>
      <c r="AA2091" s="2"/>
      <c r="AB2091" s="175">
        <v>-54723.468549817509</v>
      </c>
      <c r="AC2091" s="175">
        <v>-177401.26576231886</v>
      </c>
      <c r="AD2091" s="175">
        <v>-150226.47815209487</v>
      </c>
      <c r="AE2091" s="175">
        <v>-172910.78815747867</v>
      </c>
    </row>
    <row r="2092" spans="1:31">
      <c r="A2092" s="1">
        <v>2085</v>
      </c>
      <c r="B2092" s="176">
        <f>'T Revenue'!B2089-'Year 0'!G$8+'Year 0'!G$122</f>
        <v>-33772.339307535905</v>
      </c>
      <c r="C2092" s="176">
        <f>'T Revenue'!C2089-'Revenue Requirement'!C$4+'Revenue Requirement'!C$33</f>
        <v>205008.078566893</v>
      </c>
      <c r="D2092" s="176">
        <f>'T Revenue'!D2089-'Revenue Requirement'!D$4+'Revenue Requirement'!D$33</f>
        <v>153111.35005276324</v>
      </c>
      <c r="E2092" s="176">
        <f>'T Revenue'!E2089-'Revenue Requirement'!E$4+'Revenue Requirement'!E$33</f>
        <v>96981.20268924674</v>
      </c>
      <c r="G2092" s="179" t="e">
        <f ca="1"/>
        <v>#NAME?</v>
      </c>
      <c r="H2092" s="179" t="e">
        <f ca="1"/>
        <v>#NAME?</v>
      </c>
      <c r="I2092" s="179" t="e">
        <f ca="1"/>
        <v>#NAME?</v>
      </c>
      <c r="J2092" s="179" t="e">
        <f ca="1"/>
        <v>#NAME?</v>
      </c>
      <c r="L2092" s="175">
        <f>NR_to_Cash!C$9</f>
        <v>-54723.468549817509</v>
      </c>
      <c r="M2092" s="175">
        <f>NR_to_Cash!D$9</f>
        <v>-177401.26576231886</v>
      </c>
      <c r="N2092" s="175">
        <f>NR_to_Cash!E$9</f>
        <v>-150226.47815209487</v>
      </c>
      <c r="O2092" s="175">
        <f>NR_to_Cash!F$9</f>
        <v>-172910.78815747867</v>
      </c>
      <c r="Q2092" s="1">
        <v>2085</v>
      </c>
      <c r="R2092" s="176">
        <v>-33772.339307535905</v>
      </c>
      <c r="S2092" s="176">
        <v>205008.078566893</v>
      </c>
      <c r="T2092" s="176">
        <v>153111.35005276324</v>
      </c>
      <c r="U2092" s="176">
        <v>96981.20268924674</v>
      </c>
      <c r="V2092" s="2"/>
      <c r="W2092" s="176">
        <v>-26279.580917741987</v>
      </c>
      <c r="X2092" s="176">
        <v>9772.3199241636321</v>
      </c>
      <c r="Y2092" s="176">
        <v>-6014.3756035640836</v>
      </c>
      <c r="Z2092" s="176">
        <v>9669.389527174877</v>
      </c>
      <c r="AA2092" s="2"/>
      <c r="AB2092" s="175">
        <v>-54723.468549817509</v>
      </c>
      <c r="AC2092" s="175">
        <v>-177401.26576231886</v>
      </c>
      <c r="AD2092" s="175">
        <v>-150226.47815209487</v>
      </c>
      <c r="AE2092" s="175">
        <v>-172910.78815747867</v>
      </c>
    </row>
    <row r="2093" spans="1:31">
      <c r="A2093" s="1">
        <v>2086</v>
      </c>
      <c r="B2093" s="176">
        <f>'T Revenue'!B2090-'Year 0'!G$8+'Year 0'!G$122</f>
        <v>3504.6520979332272</v>
      </c>
      <c r="C2093" s="176">
        <f>'T Revenue'!C2090-'Revenue Requirement'!C$4+'Revenue Requirement'!C$33</f>
        <v>219489.1818998761</v>
      </c>
      <c r="D2093" s="176">
        <f>'T Revenue'!D2090-'Revenue Requirement'!D$4+'Revenue Requirement'!D$33</f>
        <v>116313.29777707974</v>
      </c>
      <c r="E2093" s="176">
        <f>'T Revenue'!E2090-'Revenue Requirement'!E$4+'Revenue Requirement'!E$33</f>
        <v>75066.539280510275</v>
      </c>
      <c r="G2093" s="179" t="e">
        <f ca="1"/>
        <v>#NAME?</v>
      </c>
      <c r="H2093" s="179" t="e">
        <f ca="1"/>
        <v>#NAME?</v>
      </c>
      <c r="I2093" s="179" t="e">
        <f ca="1"/>
        <v>#NAME?</v>
      </c>
      <c r="J2093" s="179" t="e">
        <f ca="1"/>
        <v>#NAME?</v>
      </c>
      <c r="L2093" s="175">
        <f>NR_to_Cash!C$9</f>
        <v>-54723.468549817509</v>
      </c>
      <c r="M2093" s="175">
        <f>NR_to_Cash!D$9</f>
        <v>-177401.26576231886</v>
      </c>
      <c r="N2093" s="175">
        <f>NR_to_Cash!E$9</f>
        <v>-150226.47815209487</v>
      </c>
      <c r="O2093" s="175">
        <f>NR_to_Cash!F$9</f>
        <v>-172910.78815747867</v>
      </c>
      <c r="Q2093" s="1">
        <v>2086</v>
      </c>
      <c r="R2093" s="176">
        <v>3504.6520979332272</v>
      </c>
      <c r="S2093" s="176">
        <v>219489.1818998761</v>
      </c>
      <c r="T2093" s="176">
        <v>116313.29777707974</v>
      </c>
      <c r="U2093" s="176">
        <v>75066.539280510275</v>
      </c>
      <c r="V2093" s="2"/>
      <c r="W2093" s="176">
        <v>6120.650178730255</v>
      </c>
      <c r="X2093" s="176">
        <v>-10612.687274222961</v>
      </c>
      <c r="Y2093" s="176">
        <v>-5402.5117209418677</v>
      </c>
      <c r="Z2093" s="176">
        <v>-10295.488302900922</v>
      </c>
      <c r="AA2093" s="2"/>
      <c r="AB2093" s="175">
        <v>-54723.468549817509</v>
      </c>
      <c r="AC2093" s="175">
        <v>-177401.26576231886</v>
      </c>
      <c r="AD2093" s="175">
        <v>-150226.47815209487</v>
      </c>
      <c r="AE2093" s="175">
        <v>-172910.78815747867</v>
      </c>
    </row>
    <row r="2094" spans="1:31">
      <c r="A2094" s="1">
        <v>2087</v>
      </c>
      <c r="B2094" s="176">
        <f>'T Revenue'!B2091-'Year 0'!G$8+'Year 0'!G$122</f>
        <v>14587.186575332424</v>
      </c>
      <c r="C2094" s="176">
        <f>'T Revenue'!C2091-'Revenue Requirement'!C$4+'Revenue Requirement'!C$33</f>
        <v>231813.375514552</v>
      </c>
      <c r="D2094" s="176">
        <f>'T Revenue'!D2091-'Revenue Requirement'!D$4+'Revenue Requirement'!D$33</f>
        <v>156934.46760012279</v>
      </c>
      <c r="E2094" s="176">
        <f>'T Revenue'!E2091-'Revenue Requirement'!E$4+'Revenue Requirement'!E$33</f>
        <v>20746.392066062661</v>
      </c>
      <c r="G2094" s="179" t="e">
        <f ca="1"/>
        <v>#NAME?</v>
      </c>
      <c r="H2094" s="179" t="e">
        <f ca="1"/>
        <v>#NAME?</v>
      </c>
      <c r="I2094" s="179" t="e">
        <f ca="1"/>
        <v>#NAME?</v>
      </c>
      <c r="J2094" s="179" t="e">
        <f ca="1"/>
        <v>#NAME?</v>
      </c>
      <c r="L2094" s="175">
        <f>NR_to_Cash!C$9</f>
        <v>-54723.468549817509</v>
      </c>
      <c r="M2094" s="175">
        <f>NR_to_Cash!D$9</f>
        <v>-177401.26576231886</v>
      </c>
      <c r="N2094" s="175">
        <f>NR_to_Cash!E$9</f>
        <v>-150226.47815209487</v>
      </c>
      <c r="O2094" s="175">
        <f>NR_to_Cash!F$9</f>
        <v>-172910.78815747867</v>
      </c>
      <c r="Q2094" s="1">
        <v>2087</v>
      </c>
      <c r="R2094" s="176">
        <v>14587.186575332424</v>
      </c>
      <c r="S2094" s="176">
        <v>231813.375514552</v>
      </c>
      <c r="T2094" s="176">
        <v>156934.46760012279</v>
      </c>
      <c r="U2094" s="176">
        <v>20746.392066062661</v>
      </c>
      <c r="V2094" s="2"/>
      <c r="W2094" s="176">
        <v>-32846.963036553003</v>
      </c>
      <c r="X2094" s="176">
        <v>19955.577956175432</v>
      </c>
      <c r="Y2094" s="176">
        <v>-8683.7309134516399</v>
      </c>
      <c r="Z2094" s="176">
        <v>4123.5640558770392</v>
      </c>
      <c r="AA2094" s="2"/>
      <c r="AB2094" s="175">
        <v>-54723.468549817509</v>
      </c>
      <c r="AC2094" s="175">
        <v>-177401.26576231886</v>
      </c>
      <c r="AD2094" s="175">
        <v>-150226.47815209487</v>
      </c>
      <c r="AE2094" s="175">
        <v>-172910.78815747867</v>
      </c>
    </row>
    <row r="2095" spans="1:31">
      <c r="A2095" s="1">
        <v>2088</v>
      </c>
      <c r="B2095" s="176">
        <f>'T Revenue'!B2092-'Year 0'!G$8+'Year 0'!G$122</f>
        <v>10379.457761761267</v>
      </c>
      <c r="C2095" s="176">
        <f>'T Revenue'!C2092-'Revenue Requirement'!C$4+'Revenue Requirement'!C$33</f>
        <v>254799.40708253928</v>
      </c>
      <c r="D2095" s="176">
        <f>'T Revenue'!D2092-'Revenue Requirement'!D$4+'Revenue Requirement'!D$33</f>
        <v>166293.87574209203</v>
      </c>
      <c r="E2095" s="176">
        <f>'T Revenue'!E2092-'Revenue Requirement'!E$4+'Revenue Requirement'!E$33</f>
        <v>151245.73883930105</v>
      </c>
      <c r="G2095" s="179" t="e">
        <f ca="1"/>
        <v>#NAME?</v>
      </c>
      <c r="H2095" s="179" t="e">
        <f ca="1"/>
        <v>#NAME?</v>
      </c>
      <c r="I2095" s="179" t="e">
        <f ca="1"/>
        <v>#NAME?</v>
      </c>
      <c r="J2095" s="179" t="e">
        <f ca="1"/>
        <v>#NAME?</v>
      </c>
      <c r="L2095" s="175">
        <f>NR_to_Cash!C$9</f>
        <v>-54723.468549817509</v>
      </c>
      <c r="M2095" s="175">
        <f>NR_to_Cash!D$9</f>
        <v>-177401.26576231886</v>
      </c>
      <c r="N2095" s="175">
        <f>NR_to_Cash!E$9</f>
        <v>-150226.47815209487</v>
      </c>
      <c r="O2095" s="175">
        <f>NR_to_Cash!F$9</f>
        <v>-172910.78815747867</v>
      </c>
      <c r="Q2095" s="1">
        <v>2088</v>
      </c>
      <c r="R2095" s="176">
        <v>10379.457761761267</v>
      </c>
      <c r="S2095" s="176">
        <v>254799.40708253928</v>
      </c>
      <c r="T2095" s="176">
        <v>166293.87574209203</v>
      </c>
      <c r="U2095" s="176">
        <v>151245.73883930105</v>
      </c>
      <c r="V2095" s="2"/>
      <c r="W2095" s="176">
        <v>-18074.793121514842</v>
      </c>
      <c r="X2095" s="176">
        <v>-8910.5253701242618</v>
      </c>
      <c r="Y2095" s="176">
        <v>1534.2407275731675</v>
      </c>
      <c r="Z2095" s="176">
        <v>12306.514800400939</v>
      </c>
      <c r="AA2095" s="2"/>
      <c r="AB2095" s="175">
        <v>-54723.468549817509</v>
      </c>
      <c r="AC2095" s="175">
        <v>-177401.26576231886</v>
      </c>
      <c r="AD2095" s="175">
        <v>-150226.47815209487</v>
      </c>
      <c r="AE2095" s="175">
        <v>-172910.78815747867</v>
      </c>
    </row>
    <row r="2096" spans="1:31">
      <c r="A2096" s="1">
        <v>2089</v>
      </c>
      <c r="B2096" s="176">
        <f>'T Revenue'!B2093-'Year 0'!G$8+'Year 0'!G$122</f>
        <v>-18718.071144376416</v>
      </c>
      <c r="C2096" s="176">
        <f>'T Revenue'!C2093-'Revenue Requirement'!C$4+'Revenue Requirement'!C$33</f>
        <v>203361.4265347633</v>
      </c>
      <c r="D2096" s="176">
        <f>'T Revenue'!D2093-'Revenue Requirement'!D$4+'Revenue Requirement'!D$33</f>
        <v>147329.55472272704</v>
      </c>
      <c r="E2096" s="176">
        <f>'T Revenue'!E2093-'Revenue Requirement'!E$4+'Revenue Requirement'!E$33</f>
        <v>64036.589412757661</v>
      </c>
      <c r="G2096" s="179" t="e">
        <f ca="1"/>
        <v>#NAME?</v>
      </c>
      <c r="H2096" s="179" t="e">
        <f ca="1"/>
        <v>#NAME?</v>
      </c>
      <c r="I2096" s="179" t="e">
        <f ca="1"/>
        <v>#NAME?</v>
      </c>
      <c r="J2096" s="179" t="e">
        <f ca="1"/>
        <v>#NAME?</v>
      </c>
      <c r="L2096" s="175">
        <f>NR_to_Cash!C$9</f>
        <v>-54723.468549817509</v>
      </c>
      <c r="M2096" s="175">
        <f>NR_to_Cash!D$9</f>
        <v>-177401.26576231886</v>
      </c>
      <c r="N2096" s="175">
        <f>NR_to_Cash!E$9</f>
        <v>-150226.47815209487</v>
      </c>
      <c r="O2096" s="175">
        <f>NR_to_Cash!F$9</f>
        <v>-172910.78815747867</v>
      </c>
      <c r="Q2096" s="1">
        <v>2089</v>
      </c>
      <c r="R2096" s="176">
        <v>-18718.071144376416</v>
      </c>
      <c r="S2096" s="176">
        <v>203361.4265347633</v>
      </c>
      <c r="T2096" s="176">
        <v>147329.55472272704</v>
      </c>
      <c r="U2096" s="176">
        <v>64036.589412757661</v>
      </c>
      <c r="V2096" s="2"/>
      <c r="W2096" s="176">
        <v>17298.895611595362</v>
      </c>
      <c r="X2096" s="176">
        <v>-32284.105531118345</v>
      </c>
      <c r="Y2096" s="176">
        <v>-3955.8378352969885</v>
      </c>
      <c r="Z2096" s="176">
        <v>16227.876203842461</v>
      </c>
      <c r="AA2096" s="2"/>
      <c r="AB2096" s="175">
        <v>-54723.468549817509</v>
      </c>
      <c r="AC2096" s="175">
        <v>-177401.26576231886</v>
      </c>
      <c r="AD2096" s="175">
        <v>-150226.47815209487</v>
      </c>
      <c r="AE2096" s="175">
        <v>-172910.78815747867</v>
      </c>
    </row>
    <row r="2097" spans="1:31">
      <c r="A2097" s="1">
        <v>2090</v>
      </c>
      <c r="B2097" s="176">
        <f>'T Revenue'!B2094-'Year 0'!G$8+'Year 0'!G$122</f>
        <v>1763.4041534962598</v>
      </c>
      <c r="C2097" s="176">
        <f>'T Revenue'!C2094-'Revenue Requirement'!C$4+'Revenue Requirement'!C$33</f>
        <v>213739.53434085264</v>
      </c>
      <c r="D2097" s="176">
        <f>'T Revenue'!D2094-'Revenue Requirement'!D$4+'Revenue Requirement'!D$33</f>
        <v>147187.58523208322</v>
      </c>
      <c r="E2097" s="176">
        <f>'T Revenue'!E2094-'Revenue Requirement'!E$4+'Revenue Requirement'!E$33</f>
        <v>141363.9925123367</v>
      </c>
      <c r="G2097" s="179" t="e">
        <f ca="1"/>
        <v>#NAME?</v>
      </c>
      <c r="H2097" s="179" t="e">
        <f ca="1"/>
        <v>#NAME?</v>
      </c>
      <c r="I2097" s="179" t="e">
        <f ca="1"/>
        <v>#NAME?</v>
      </c>
      <c r="J2097" s="179" t="e">
        <f ca="1"/>
        <v>#NAME?</v>
      </c>
      <c r="L2097" s="175">
        <f>NR_to_Cash!C$9</f>
        <v>-54723.468549817509</v>
      </c>
      <c r="M2097" s="175">
        <f>NR_to_Cash!D$9</f>
        <v>-177401.26576231886</v>
      </c>
      <c r="N2097" s="175">
        <f>NR_to_Cash!E$9</f>
        <v>-150226.47815209487</v>
      </c>
      <c r="O2097" s="175">
        <f>NR_to_Cash!F$9</f>
        <v>-172910.78815747867</v>
      </c>
      <c r="Q2097" s="1">
        <v>2090</v>
      </c>
      <c r="R2097" s="176">
        <v>1763.4041534962598</v>
      </c>
      <c r="S2097" s="176">
        <v>213739.53434085264</v>
      </c>
      <c r="T2097" s="176">
        <v>147187.58523208322</v>
      </c>
      <c r="U2097" s="176">
        <v>141363.9925123367</v>
      </c>
      <c r="V2097" s="2"/>
      <c r="W2097" s="176">
        <v>-20377.895909073763</v>
      </c>
      <c r="X2097" s="176">
        <v>-7080.8252671046648</v>
      </c>
      <c r="Y2097" s="176">
        <v>-47284.707246717531</v>
      </c>
      <c r="Z2097" s="176">
        <v>-36753.677025701385</v>
      </c>
      <c r="AA2097" s="2"/>
      <c r="AB2097" s="175">
        <v>-54723.468549817509</v>
      </c>
      <c r="AC2097" s="175">
        <v>-177401.26576231886</v>
      </c>
      <c r="AD2097" s="175">
        <v>-150226.47815209487</v>
      </c>
      <c r="AE2097" s="175">
        <v>-172910.78815747867</v>
      </c>
    </row>
    <row r="2098" spans="1:31">
      <c r="A2098" s="1">
        <v>2091</v>
      </c>
      <c r="B2098" s="176">
        <f>'T Revenue'!B2095-'Year 0'!G$8+'Year 0'!G$122</f>
        <v>-32543.822811289225</v>
      </c>
      <c r="C2098" s="176">
        <f>'T Revenue'!C2095-'Revenue Requirement'!C$4+'Revenue Requirement'!C$33</f>
        <v>219669.62473753374</v>
      </c>
      <c r="D2098" s="176">
        <f>'T Revenue'!D2095-'Revenue Requirement'!D$4+'Revenue Requirement'!D$33</f>
        <v>117463.83787896764</v>
      </c>
      <c r="E2098" s="176">
        <f>'T Revenue'!E2095-'Revenue Requirement'!E$4+'Revenue Requirement'!E$33</f>
        <v>127202.95452297153</v>
      </c>
      <c r="G2098" s="179" t="e">
        <f ca="1"/>
        <v>#NAME?</v>
      </c>
      <c r="H2098" s="179" t="e">
        <f ca="1"/>
        <v>#NAME?</v>
      </c>
      <c r="I2098" s="179" t="e">
        <f ca="1"/>
        <v>#NAME?</v>
      </c>
      <c r="J2098" s="179" t="e">
        <f ca="1"/>
        <v>#NAME?</v>
      </c>
      <c r="L2098" s="175">
        <f>NR_to_Cash!C$9</f>
        <v>-54723.468549817509</v>
      </c>
      <c r="M2098" s="175">
        <f>NR_to_Cash!D$9</f>
        <v>-177401.26576231886</v>
      </c>
      <c r="N2098" s="175">
        <f>NR_to_Cash!E$9</f>
        <v>-150226.47815209487</v>
      </c>
      <c r="O2098" s="175">
        <f>NR_to_Cash!F$9</f>
        <v>-172910.78815747867</v>
      </c>
      <c r="Q2098" s="1">
        <v>2091</v>
      </c>
      <c r="R2098" s="176">
        <v>-32543.822811289225</v>
      </c>
      <c r="S2098" s="176">
        <v>219669.62473753374</v>
      </c>
      <c r="T2098" s="176">
        <v>117463.83787896764</v>
      </c>
      <c r="U2098" s="176">
        <v>127202.95452297153</v>
      </c>
      <c r="V2098" s="2"/>
      <c r="W2098" s="176">
        <v>-28625.47773432557</v>
      </c>
      <c r="X2098" s="176">
        <v>-25735.864826736972</v>
      </c>
      <c r="Y2098" s="176">
        <v>-36325.548752492061</v>
      </c>
      <c r="Z2098" s="176">
        <v>-68276.835675850278</v>
      </c>
      <c r="AA2098" s="2"/>
      <c r="AB2098" s="175">
        <v>-54723.468549817509</v>
      </c>
      <c r="AC2098" s="175">
        <v>-177401.26576231886</v>
      </c>
      <c r="AD2098" s="175">
        <v>-150226.47815209487</v>
      </c>
      <c r="AE2098" s="175">
        <v>-172910.78815747867</v>
      </c>
    </row>
    <row r="2099" spans="1:31">
      <c r="A2099" s="1">
        <v>2092</v>
      </c>
      <c r="B2099" s="176">
        <f>'T Revenue'!B2096-'Year 0'!G$8+'Year 0'!G$122</f>
        <v>1087.3924020284321</v>
      </c>
      <c r="C2099" s="176">
        <f>'T Revenue'!C2096-'Revenue Requirement'!C$4+'Revenue Requirement'!C$33</f>
        <v>267036.83038255735</v>
      </c>
      <c r="D2099" s="176">
        <f>'T Revenue'!D2096-'Revenue Requirement'!D$4+'Revenue Requirement'!D$33</f>
        <v>164940.32769365935</v>
      </c>
      <c r="E2099" s="176">
        <f>'T Revenue'!E2096-'Revenue Requirement'!E$4+'Revenue Requirement'!E$33</f>
        <v>165314.13280372042</v>
      </c>
      <c r="G2099" s="179" t="e">
        <f ca="1"/>
        <v>#NAME?</v>
      </c>
      <c r="H2099" s="179" t="e">
        <f ca="1"/>
        <v>#NAME?</v>
      </c>
      <c r="I2099" s="179" t="e">
        <f ca="1"/>
        <v>#NAME?</v>
      </c>
      <c r="J2099" s="179" t="e">
        <f ca="1"/>
        <v>#NAME?</v>
      </c>
      <c r="L2099" s="175">
        <f>NR_to_Cash!C$9</f>
        <v>-54723.468549817509</v>
      </c>
      <c r="M2099" s="175">
        <f>NR_to_Cash!D$9</f>
        <v>-177401.26576231886</v>
      </c>
      <c r="N2099" s="175">
        <f>NR_to_Cash!E$9</f>
        <v>-150226.47815209487</v>
      </c>
      <c r="O2099" s="175">
        <f>NR_to_Cash!F$9</f>
        <v>-172910.78815747867</v>
      </c>
      <c r="Q2099" s="1">
        <v>2092</v>
      </c>
      <c r="R2099" s="176">
        <v>1087.3924020284321</v>
      </c>
      <c r="S2099" s="176">
        <v>267036.83038255735</v>
      </c>
      <c r="T2099" s="176">
        <v>164940.32769365935</v>
      </c>
      <c r="U2099" s="176">
        <v>165314.13280372042</v>
      </c>
      <c r="V2099" s="2"/>
      <c r="W2099" s="176">
        <v>-41906.295630162465</v>
      </c>
      <c r="X2099" s="176">
        <v>5970.4047454979736</v>
      </c>
      <c r="Y2099" s="176">
        <v>-23028.44712611963</v>
      </c>
      <c r="Z2099" s="176">
        <v>10480.733575131744</v>
      </c>
      <c r="AA2099" s="2"/>
      <c r="AB2099" s="175">
        <v>-54723.468549817509</v>
      </c>
      <c r="AC2099" s="175">
        <v>-177401.26576231886</v>
      </c>
      <c r="AD2099" s="175">
        <v>-150226.47815209487</v>
      </c>
      <c r="AE2099" s="175">
        <v>-172910.78815747867</v>
      </c>
    </row>
    <row r="2100" spans="1:31">
      <c r="A2100" s="1">
        <v>2093</v>
      </c>
      <c r="B2100" s="176">
        <f>'T Revenue'!B2097-'Year 0'!G$8+'Year 0'!G$122</f>
        <v>8293.4727751221508</v>
      </c>
      <c r="C2100" s="176">
        <f>'T Revenue'!C2097-'Revenue Requirement'!C$4+'Revenue Requirement'!C$33</f>
        <v>197814.08198193065</v>
      </c>
      <c r="D2100" s="176">
        <f>'T Revenue'!D2097-'Revenue Requirement'!D$4+'Revenue Requirement'!D$33</f>
        <v>128892.06704884092</v>
      </c>
      <c r="E2100" s="176">
        <f>'T Revenue'!E2097-'Revenue Requirement'!E$4+'Revenue Requirement'!E$33</f>
        <v>139508.24960504123</v>
      </c>
      <c r="G2100" s="179" t="e">
        <f ca="1"/>
        <v>#NAME?</v>
      </c>
      <c r="H2100" s="179" t="e">
        <f ca="1"/>
        <v>#NAME?</v>
      </c>
      <c r="I2100" s="179" t="e">
        <f ca="1"/>
        <v>#NAME?</v>
      </c>
      <c r="J2100" s="179" t="e">
        <f ca="1"/>
        <v>#NAME?</v>
      </c>
      <c r="L2100" s="175">
        <f>NR_to_Cash!C$9</f>
        <v>-54723.468549817509</v>
      </c>
      <c r="M2100" s="175">
        <f>NR_to_Cash!D$9</f>
        <v>-177401.26576231886</v>
      </c>
      <c r="N2100" s="175">
        <f>NR_to_Cash!E$9</f>
        <v>-150226.47815209487</v>
      </c>
      <c r="O2100" s="175">
        <f>NR_to_Cash!F$9</f>
        <v>-172910.78815747867</v>
      </c>
      <c r="Q2100" s="1">
        <v>2093</v>
      </c>
      <c r="R2100" s="176">
        <v>8293.4727751221508</v>
      </c>
      <c r="S2100" s="176">
        <v>197814.08198193065</v>
      </c>
      <c r="T2100" s="176">
        <v>128892.06704884092</v>
      </c>
      <c r="U2100" s="176">
        <v>139508.24960504123</v>
      </c>
      <c r="V2100" s="2"/>
      <c r="W2100" s="176">
        <v>-1099.1618978240294</v>
      </c>
      <c r="X2100" s="176">
        <v>-38588.855196468765</v>
      </c>
      <c r="Y2100" s="176">
        <v>-32674.368291932391</v>
      </c>
      <c r="Z2100" s="176">
        <v>-42486.537065721583</v>
      </c>
      <c r="AA2100" s="2"/>
      <c r="AB2100" s="175">
        <v>-54723.468549817509</v>
      </c>
      <c r="AC2100" s="175">
        <v>-177401.26576231886</v>
      </c>
      <c r="AD2100" s="175">
        <v>-150226.47815209487</v>
      </c>
      <c r="AE2100" s="175">
        <v>-172910.78815747867</v>
      </c>
    </row>
    <row r="2101" spans="1:31">
      <c r="A2101" s="1">
        <v>2094</v>
      </c>
      <c r="B2101" s="176">
        <f>'T Revenue'!B2098-'Year 0'!G$8+'Year 0'!G$122</f>
        <v>-14525.800077044638</v>
      </c>
      <c r="C2101" s="176">
        <f>'T Revenue'!C2098-'Revenue Requirement'!C$4+'Revenue Requirement'!C$33</f>
        <v>218189.07308496372</v>
      </c>
      <c r="D2101" s="176">
        <f>'T Revenue'!D2098-'Revenue Requirement'!D$4+'Revenue Requirement'!D$33</f>
        <v>153803.83726206538</v>
      </c>
      <c r="E2101" s="176">
        <f>'T Revenue'!E2098-'Revenue Requirement'!E$4+'Revenue Requirement'!E$33</f>
        <v>110779.27034845715</v>
      </c>
      <c r="G2101" s="179" t="e">
        <f ca="1"/>
        <v>#NAME?</v>
      </c>
      <c r="H2101" s="179" t="e">
        <f ca="1"/>
        <v>#NAME?</v>
      </c>
      <c r="I2101" s="179" t="e">
        <f ca="1"/>
        <v>#NAME?</v>
      </c>
      <c r="J2101" s="179" t="e">
        <f ca="1"/>
        <v>#NAME?</v>
      </c>
      <c r="L2101" s="175">
        <f>NR_to_Cash!C$9</f>
        <v>-54723.468549817509</v>
      </c>
      <c r="M2101" s="175">
        <f>NR_to_Cash!D$9</f>
        <v>-177401.26576231886</v>
      </c>
      <c r="N2101" s="175">
        <f>NR_to_Cash!E$9</f>
        <v>-150226.47815209487</v>
      </c>
      <c r="O2101" s="175">
        <f>NR_to_Cash!F$9</f>
        <v>-172910.78815747867</v>
      </c>
      <c r="Q2101" s="1">
        <v>2094</v>
      </c>
      <c r="R2101" s="176">
        <v>-14525.800077044638</v>
      </c>
      <c r="S2101" s="176">
        <v>218189.07308496372</v>
      </c>
      <c r="T2101" s="176">
        <v>153803.83726206538</v>
      </c>
      <c r="U2101" s="176">
        <v>110779.27034845715</v>
      </c>
      <c r="V2101" s="2"/>
      <c r="W2101" s="176">
        <v>-45424.121880050749</v>
      </c>
      <c r="X2101" s="176">
        <v>-5095.8273844097275</v>
      </c>
      <c r="Y2101" s="176">
        <v>-32358.970592500642</v>
      </c>
      <c r="Z2101" s="176">
        <v>-17025.870944088325</v>
      </c>
      <c r="AA2101" s="2"/>
      <c r="AB2101" s="175">
        <v>-54723.468549817509</v>
      </c>
      <c r="AC2101" s="175">
        <v>-177401.26576231886</v>
      </c>
      <c r="AD2101" s="175">
        <v>-150226.47815209487</v>
      </c>
      <c r="AE2101" s="175">
        <v>-172910.78815747867</v>
      </c>
    </row>
    <row r="2102" spans="1:31">
      <c r="A2102" s="1">
        <v>2095</v>
      </c>
      <c r="B2102" s="176">
        <f>'T Revenue'!B2099-'Year 0'!G$8+'Year 0'!G$122</f>
        <v>3176.3410572339781</v>
      </c>
      <c r="C2102" s="176">
        <f>'T Revenue'!C2099-'Revenue Requirement'!C$4+'Revenue Requirement'!C$33</f>
        <v>234904.82641721098</v>
      </c>
      <c r="D2102" s="176">
        <f>'T Revenue'!D2099-'Revenue Requirement'!D$4+'Revenue Requirement'!D$33</f>
        <v>156388.47862367774</v>
      </c>
      <c r="E2102" s="176">
        <f>'T Revenue'!E2099-'Revenue Requirement'!E$4+'Revenue Requirement'!E$33</f>
        <v>131662.06669285661</v>
      </c>
      <c r="G2102" s="179" t="e">
        <f ca="1"/>
        <v>#NAME?</v>
      </c>
      <c r="H2102" s="179" t="e">
        <f ca="1"/>
        <v>#NAME?</v>
      </c>
      <c r="I2102" s="179" t="e">
        <f ca="1"/>
        <v>#NAME?</v>
      </c>
      <c r="J2102" s="179" t="e">
        <f ca="1"/>
        <v>#NAME?</v>
      </c>
      <c r="L2102" s="175">
        <f>NR_to_Cash!C$9</f>
        <v>-54723.468549817509</v>
      </c>
      <c r="M2102" s="175">
        <f>NR_to_Cash!D$9</f>
        <v>-177401.26576231886</v>
      </c>
      <c r="N2102" s="175">
        <f>NR_to_Cash!E$9</f>
        <v>-150226.47815209487</v>
      </c>
      <c r="O2102" s="175">
        <f>NR_to_Cash!F$9</f>
        <v>-172910.78815747867</v>
      </c>
      <c r="Q2102" s="1">
        <v>2095</v>
      </c>
      <c r="R2102" s="176">
        <v>3176.3410572339781</v>
      </c>
      <c r="S2102" s="176">
        <v>234904.82641721098</v>
      </c>
      <c r="T2102" s="176">
        <v>156388.47862367774</v>
      </c>
      <c r="U2102" s="176">
        <v>131662.06669285661</v>
      </c>
      <c r="V2102" s="2"/>
      <c r="W2102" s="176">
        <v>-13692.911252715392</v>
      </c>
      <c r="X2102" s="176">
        <v>-36905.61508899508</v>
      </c>
      <c r="Y2102" s="176">
        <v>-4781.7199553092942</v>
      </c>
      <c r="Z2102" s="176">
        <v>-30025.136082308367</v>
      </c>
      <c r="AA2102" s="2"/>
      <c r="AB2102" s="175">
        <v>-54723.468549817509</v>
      </c>
      <c r="AC2102" s="175">
        <v>-177401.26576231886</v>
      </c>
      <c r="AD2102" s="175">
        <v>-150226.47815209487</v>
      </c>
      <c r="AE2102" s="175">
        <v>-172910.78815747867</v>
      </c>
    </row>
    <row r="2103" spans="1:31">
      <c r="A2103" s="1">
        <v>2096</v>
      </c>
      <c r="B2103" s="176">
        <f>'T Revenue'!B2100-'Year 0'!G$8+'Year 0'!G$122</f>
        <v>-11170.755537295481</v>
      </c>
      <c r="C2103" s="176">
        <f>'T Revenue'!C2100-'Revenue Requirement'!C$4+'Revenue Requirement'!C$33</f>
        <v>212967.82327984809</v>
      </c>
      <c r="D2103" s="176">
        <f>'T Revenue'!D2100-'Revenue Requirement'!D$4+'Revenue Requirement'!D$33</f>
        <v>176350.01394200348</v>
      </c>
      <c r="E2103" s="176">
        <f>'T Revenue'!E2100-'Revenue Requirement'!E$4+'Revenue Requirement'!E$33</f>
        <v>139049.49663261417</v>
      </c>
      <c r="G2103" s="179" t="e">
        <f ca="1"/>
        <v>#NAME?</v>
      </c>
      <c r="H2103" s="179" t="e">
        <f ca="1"/>
        <v>#NAME?</v>
      </c>
      <c r="I2103" s="179" t="e">
        <f ca="1"/>
        <v>#NAME?</v>
      </c>
      <c r="J2103" s="179" t="e">
        <f ca="1"/>
        <v>#NAME?</v>
      </c>
      <c r="L2103" s="175">
        <f>NR_to_Cash!C$9</f>
        <v>-54723.468549817509</v>
      </c>
      <c r="M2103" s="175">
        <f>NR_to_Cash!D$9</f>
        <v>-177401.26576231886</v>
      </c>
      <c r="N2103" s="175">
        <f>NR_to_Cash!E$9</f>
        <v>-150226.47815209487</v>
      </c>
      <c r="O2103" s="175">
        <f>NR_to_Cash!F$9</f>
        <v>-172910.78815747867</v>
      </c>
      <c r="Q2103" s="1">
        <v>2096</v>
      </c>
      <c r="R2103" s="176">
        <v>-11170.755537295481</v>
      </c>
      <c r="S2103" s="176">
        <v>212967.82327984809</v>
      </c>
      <c r="T2103" s="176">
        <v>176350.01394200348</v>
      </c>
      <c r="U2103" s="176">
        <v>139049.49663261417</v>
      </c>
      <c r="V2103" s="2"/>
      <c r="W2103" s="176">
        <v>-28257.934924792848</v>
      </c>
      <c r="X2103" s="176">
        <v>-8351.8458501752466</v>
      </c>
      <c r="Y2103" s="176">
        <v>24750.762748651672</v>
      </c>
      <c r="Z2103" s="176">
        <v>-22649.75577656948</v>
      </c>
      <c r="AA2103" s="2"/>
      <c r="AB2103" s="175">
        <v>-54723.468549817509</v>
      </c>
      <c r="AC2103" s="175">
        <v>-177401.26576231886</v>
      </c>
      <c r="AD2103" s="175">
        <v>-150226.47815209487</v>
      </c>
      <c r="AE2103" s="175">
        <v>-172910.78815747867</v>
      </c>
    </row>
    <row r="2104" spans="1:31">
      <c r="A2104" s="1">
        <v>2097</v>
      </c>
      <c r="B2104" s="176">
        <f>'T Revenue'!B2101-'Year 0'!G$8+'Year 0'!G$122</f>
        <v>11914.217160015833</v>
      </c>
      <c r="C2104" s="176">
        <f>'T Revenue'!C2101-'Revenue Requirement'!C$4+'Revenue Requirement'!C$33</f>
        <v>259323.04439797834</v>
      </c>
      <c r="D2104" s="176">
        <f>'T Revenue'!D2101-'Revenue Requirement'!D$4+'Revenue Requirement'!D$33</f>
        <v>205214.91774269682</v>
      </c>
      <c r="E2104" s="176">
        <f>'T Revenue'!E2101-'Revenue Requirement'!E$4+'Revenue Requirement'!E$33</f>
        <v>115042.15483996598</v>
      </c>
      <c r="G2104" s="179" t="e">
        <f ca="1"/>
        <v>#NAME?</v>
      </c>
      <c r="H2104" s="179" t="e">
        <f ca="1"/>
        <v>#NAME?</v>
      </c>
      <c r="I2104" s="179" t="e">
        <f ca="1"/>
        <v>#NAME?</v>
      </c>
      <c r="J2104" s="179" t="e">
        <f ca="1"/>
        <v>#NAME?</v>
      </c>
      <c r="L2104" s="175">
        <f>NR_to_Cash!C$9</f>
        <v>-54723.468549817509</v>
      </c>
      <c r="M2104" s="175">
        <f>NR_to_Cash!D$9</f>
        <v>-177401.26576231886</v>
      </c>
      <c r="N2104" s="175">
        <f>NR_to_Cash!E$9</f>
        <v>-150226.47815209487</v>
      </c>
      <c r="O2104" s="175">
        <f>NR_to_Cash!F$9</f>
        <v>-172910.78815747867</v>
      </c>
      <c r="Q2104" s="1">
        <v>2097</v>
      </c>
      <c r="R2104" s="176">
        <v>11914.217160015833</v>
      </c>
      <c r="S2104" s="176">
        <v>259323.04439797834</v>
      </c>
      <c r="T2104" s="176">
        <v>205214.91774269682</v>
      </c>
      <c r="U2104" s="176">
        <v>115042.15483996598</v>
      </c>
      <c r="V2104" s="2"/>
      <c r="W2104" s="176">
        <v>-14297.203528603422</v>
      </c>
      <c r="X2104" s="176">
        <v>6726.1047959148418</v>
      </c>
      <c r="Y2104" s="176">
        <v>-24634.834150106879</v>
      </c>
      <c r="Z2104" s="176">
        <v>-28094.720451253233</v>
      </c>
      <c r="AA2104" s="2"/>
      <c r="AB2104" s="175">
        <v>-54723.468549817509</v>
      </c>
      <c r="AC2104" s="175">
        <v>-177401.26576231886</v>
      </c>
      <c r="AD2104" s="175">
        <v>-150226.47815209487</v>
      </c>
      <c r="AE2104" s="175">
        <v>-172910.78815747867</v>
      </c>
    </row>
    <row r="2105" spans="1:31">
      <c r="A2105" s="1">
        <v>2098</v>
      </c>
      <c r="B2105" s="176">
        <f>'T Revenue'!B2102-'Year 0'!G$8+'Year 0'!G$122</f>
        <v>-2502.5155605326872</v>
      </c>
      <c r="C2105" s="176">
        <f>'T Revenue'!C2102-'Revenue Requirement'!C$4+'Revenue Requirement'!C$33</f>
        <v>252755.36740648141</v>
      </c>
      <c r="D2105" s="176">
        <f>'T Revenue'!D2102-'Revenue Requirement'!D$4+'Revenue Requirement'!D$33</f>
        <v>173378.80983445002</v>
      </c>
      <c r="E2105" s="176">
        <f>'T Revenue'!E2102-'Revenue Requirement'!E$4+'Revenue Requirement'!E$33</f>
        <v>154271.50764241721</v>
      </c>
      <c r="G2105" s="179" t="e">
        <f ca="1"/>
        <v>#NAME?</v>
      </c>
      <c r="H2105" s="179" t="e">
        <f ca="1"/>
        <v>#NAME?</v>
      </c>
      <c r="I2105" s="179" t="e">
        <f ca="1"/>
        <v>#NAME?</v>
      </c>
      <c r="J2105" s="179" t="e">
        <f ca="1"/>
        <v>#NAME?</v>
      </c>
      <c r="L2105" s="175">
        <f>NR_to_Cash!C$9</f>
        <v>-54723.468549817509</v>
      </c>
      <c r="M2105" s="175">
        <f>NR_to_Cash!D$9</f>
        <v>-177401.26576231886</v>
      </c>
      <c r="N2105" s="175">
        <f>NR_to_Cash!E$9</f>
        <v>-150226.47815209487</v>
      </c>
      <c r="O2105" s="175">
        <f>NR_to_Cash!F$9</f>
        <v>-172910.78815747867</v>
      </c>
      <c r="Q2105" s="1">
        <v>2098</v>
      </c>
      <c r="R2105" s="176">
        <v>-2502.5155605326872</v>
      </c>
      <c r="S2105" s="176">
        <v>252755.36740648141</v>
      </c>
      <c r="T2105" s="176">
        <v>173378.80983445002</v>
      </c>
      <c r="U2105" s="176">
        <v>154271.50764241721</v>
      </c>
      <c r="V2105" s="2"/>
      <c r="W2105" s="176">
        <v>-34898.175038418151</v>
      </c>
      <c r="X2105" s="176">
        <v>-34182.978558839764</v>
      </c>
      <c r="Y2105" s="176">
        <v>-3941.7751177307218</v>
      </c>
      <c r="Z2105" s="176">
        <v>-19056.041262528626</v>
      </c>
      <c r="AA2105" s="2"/>
      <c r="AB2105" s="175">
        <v>-54723.468549817509</v>
      </c>
      <c r="AC2105" s="175">
        <v>-177401.26576231886</v>
      </c>
      <c r="AD2105" s="175">
        <v>-150226.47815209487</v>
      </c>
      <c r="AE2105" s="175">
        <v>-172910.78815747867</v>
      </c>
    </row>
    <row r="2106" spans="1:31">
      <c r="A2106" s="1">
        <v>2099</v>
      </c>
      <c r="B2106" s="176">
        <f>'T Revenue'!B2103-'Year 0'!G$8+'Year 0'!G$122</f>
        <v>5253.7774752541445</v>
      </c>
      <c r="C2106" s="176">
        <f>'T Revenue'!C2103-'Revenue Requirement'!C$4+'Revenue Requirement'!C$33</f>
        <v>258214.89823723095</v>
      </c>
      <c r="D2106" s="176">
        <f>'T Revenue'!D2103-'Revenue Requirement'!D$4+'Revenue Requirement'!D$33</f>
        <v>158550.14765386493</v>
      </c>
      <c r="E2106" s="176">
        <f>'T Revenue'!E2103-'Revenue Requirement'!E$4+'Revenue Requirement'!E$33</f>
        <v>113667.84200404771</v>
      </c>
      <c r="G2106" s="179" t="e">
        <f ca="1"/>
        <v>#NAME?</v>
      </c>
      <c r="H2106" s="179" t="e">
        <f ca="1"/>
        <v>#NAME?</v>
      </c>
      <c r="I2106" s="179" t="e">
        <f ca="1"/>
        <v>#NAME?</v>
      </c>
      <c r="J2106" s="179" t="e">
        <f ca="1"/>
        <v>#NAME?</v>
      </c>
      <c r="L2106" s="175">
        <f>NR_to_Cash!C$9</f>
        <v>-54723.468549817509</v>
      </c>
      <c r="M2106" s="175">
        <f>NR_to_Cash!D$9</f>
        <v>-177401.26576231886</v>
      </c>
      <c r="N2106" s="175">
        <f>NR_to_Cash!E$9</f>
        <v>-150226.47815209487</v>
      </c>
      <c r="O2106" s="175">
        <f>NR_to_Cash!F$9</f>
        <v>-172910.78815747867</v>
      </c>
      <c r="Q2106" s="1">
        <v>2099</v>
      </c>
      <c r="R2106" s="176">
        <v>5253.7774752541445</v>
      </c>
      <c r="S2106" s="176">
        <v>258214.89823723095</v>
      </c>
      <c r="T2106" s="176">
        <v>158550.14765386493</v>
      </c>
      <c r="U2106" s="176">
        <v>113667.84200404771</v>
      </c>
      <c r="V2106" s="2"/>
      <c r="W2106" s="176">
        <v>-28745.322394501651</v>
      </c>
      <c r="X2106" s="176">
        <v>-579.81702431477606</v>
      </c>
      <c r="Y2106" s="176">
        <v>7370.462422047276</v>
      </c>
      <c r="Z2106" s="176">
        <v>-24056.094256423181</v>
      </c>
      <c r="AA2106" s="2"/>
      <c r="AB2106" s="175">
        <v>-54723.468549817509</v>
      </c>
      <c r="AC2106" s="175">
        <v>-177401.26576231886</v>
      </c>
      <c r="AD2106" s="175">
        <v>-150226.47815209487</v>
      </c>
      <c r="AE2106" s="175">
        <v>-172910.78815747867</v>
      </c>
    </row>
    <row r="2107" spans="1:31">
      <c r="A2107" s="1">
        <v>2100</v>
      </c>
      <c r="B2107" s="176">
        <f>'T Revenue'!B2104-'Year 0'!G$8+'Year 0'!G$122</f>
        <v>-2137.3817135926802</v>
      </c>
      <c r="C2107" s="176">
        <f>'T Revenue'!C2104-'Revenue Requirement'!C$4+'Revenue Requirement'!C$33</f>
        <v>223569.32589373155</v>
      </c>
      <c r="D2107" s="176">
        <f>'T Revenue'!D2104-'Revenue Requirement'!D$4+'Revenue Requirement'!D$33</f>
        <v>130390.37212833366</v>
      </c>
      <c r="E2107" s="176">
        <f>'T Revenue'!E2104-'Revenue Requirement'!E$4+'Revenue Requirement'!E$33</f>
        <v>50482.88575950847</v>
      </c>
      <c r="G2107" s="179" t="e">
        <f ca="1"/>
        <v>#NAME?</v>
      </c>
      <c r="H2107" s="179" t="e">
        <f ca="1"/>
        <v>#NAME?</v>
      </c>
      <c r="I2107" s="179" t="e">
        <f ca="1"/>
        <v>#NAME?</v>
      </c>
      <c r="J2107" s="179" t="e">
        <f ca="1"/>
        <v>#NAME?</v>
      </c>
      <c r="L2107" s="175">
        <f>NR_to_Cash!C$9</f>
        <v>-54723.468549817509</v>
      </c>
      <c r="M2107" s="175">
        <f>NR_to_Cash!D$9</f>
        <v>-177401.26576231886</v>
      </c>
      <c r="N2107" s="175">
        <f>NR_to_Cash!E$9</f>
        <v>-150226.47815209487</v>
      </c>
      <c r="O2107" s="175">
        <f>NR_to_Cash!F$9</f>
        <v>-172910.78815747867</v>
      </c>
      <c r="Q2107" s="1">
        <v>2100</v>
      </c>
      <c r="R2107" s="176">
        <v>-2137.3817135926802</v>
      </c>
      <c r="S2107" s="176">
        <v>223569.32589373155</v>
      </c>
      <c r="T2107" s="176">
        <v>130390.37212833366</v>
      </c>
      <c r="U2107" s="176">
        <v>50482.88575950847</v>
      </c>
      <c r="V2107" s="2"/>
      <c r="W2107" s="176">
        <v>-2676.9136959109455</v>
      </c>
      <c r="X2107" s="176">
        <v>-5370.1022286501247</v>
      </c>
      <c r="Y2107" s="176">
        <v>7064.9202024452388</v>
      </c>
      <c r="Z2107" s="176">
        <v>-9100.9544820222072</v>
      </c>
      <c r="AA2107" s="2"/>
      <c r="AB2107" s="175">
        <v>-54723.468549817509</v>
      </c>
      <c r="AC2107" s="175">
        <v>-177401.26576231886</v>
      </c>
      <c r="AD2107" s="175">
        <v>-150226.47815209487</v>
      </c>
      <c r="AE2107" s="175">
        <v>-172910.78815747867</v>
      </c>
    </row>
    <row r="2108" spans="1:31">
      <c r="A2108" s="1">
        <v>2101</v>
      </c>
      <c r="B2108" s="176">
        <f>'T Revenue'!B2105-'Year 0'!G$8+'Year 0'!G$122</f>
        <v>2632.5702763528097</v>
      </c>
      <c r="C2108" s="176">
        <f>'T Revenue'!C2105-'Revenue Requirement'!C$4+'Revenue Requirement'!C$33</f>
        <v>219785.25309505546</v>
      </c>
      <c r="D2108" s="176">
        <f>'T Revenue'!D2105-'Revenue Requirement'!D$4+'Revenue Requirement'!D$33</f>
        <v>150936.44865389029</v>
      </c>
      <c r="E2108" s="176">
        <f>'T Revenue'!E2105-'Revenue Requirement'!E$4+'Revenue Requirement'!E$33</f>
        <v>128336.46750104544</v>
      </c>
      <c r="G2108" s="179" t="e">
        <f ca="1"/>
        <v>#NAME?</v>
      </c>
      <c r="H2108" s="179" t="e">
        <f ca="1"/>
        <v>#NAME?</v>
      </c>
      <c r="I2108" s="179" t="e">
        <f ca="1"/>
        <v>#NAME?</v>
      </c>
      <c r="J2108" s="179" t="e">
        <f ca="1"/>
        <v>#NAME?</v>
      </c>
      <c r="L2108" s="175">
        <f>NR_to_Cash!C$9</f>
        <v>-54723.468549817509</v>
      </c>
      <c r="M2108" s="175">
        <f>NR_to_Cash!D$9</f>
        <v>-177401.26576231886</v>
      </c>
      <c r="N2108" s="175">
        <f>NR_to_Cash!E$9</f>
        <v>-150226.47815209487</v>
      </c>
      <c r="O2108" s="175">
        <f>NR_to_Cash!F$9</f>
        <v>-172910.78815747867</v>
      </c>
      <c r="Q2108" s="1">
        <v>2101</v>
      </c>
      <c r="R2108" s="176">
        <v>2632.5702763528097</v>
      </c>
      <c r="S2108" s="176">
        <v>219785.25309505546</v>
      </c>
      <c r="T2108" s="176">
        <v>150936.44865389029</v>
      </c>
      <c r="U2108" s="176">
        <v>128336.46750104544</v>
      </c>
      <c r="V2108" s="2"/>
      <c r="W2108" s="176">
        <v>-6670.1083631527144</v>
      </c>
      <c r="X2108" s="176">
        <v>-7462.1761111980304</v>
      </c>
      <c r="Y2108" s="176">
        <v>-21349.436698564561</v>
      </c>
      <c r="Z2108" s="176">
        <v>15401.977070103632</v>
      </c>
      <c r="AA2108" s="2"/>
      <c r="AB2108" s="175">
        <v>-54723.468549817509</v>
      </c>
      <c r="AC2108" s="175">
        <v>-177401.26576231886</v>
      </c>
      <c r="AD2108" s="175">
        <v>-150226.47815209487</v>
      </c>
      <c r="AE2108" s="175">
        <v>-172910.78815747867</v>
      </c>
    </row>
    <row r="2109" spans="1:31">
      <c r="A2109" s="1">
        <v>2102</v>
      </c>
      <c r="B2109" s="176">
        <f>'T Revenue'!B2106-'Year 0'!G$8+'Year 0'!G$122</f>
        <v>-9706.7156115558464</v>
      </c>
      <c r="C2109" s="176">
        <f>'T Revenue'!C2106-'Revenue Requirement'!C$4+'Revenue Requirement'!C$33</f>
        <v>231835.54755502311</v>
      </c>
      <c r="D2109" s="176">
        <f>'T Revenue'!D2106-'Revenue Requirement'!D$4+'Revenue Requirement'!D$33</f>
        <v>141871.54414704302</v>
      </c>
      <c r="E2109" s="176">
        <f>'T Revenue'!E2106-'Revenue Requirement'!E$4+'Revenue Requirement'!E$33</f>
        <v>66995.614958529128</v>
      </c>
      <c r="G2109" s="179" t="e">
        <f ca="1"/>
        <v>#NAME?</v>
      </c>
      <c r="H2109" s="179" t="e">
        <f ca="1"/>
        <v>#NAME?</v>
      </c>
      <c r="I2109" s="179" t="e">
        <f ca="1"/>
        <v>#NAME?</v>
      </c>
      <c r="J2109" s="179" t="e">
        <f ca="1"/>
        <v>#NAME?</v>
      </c>
      <c r="L2109" s="175">
        <f>NR_to_Cash!C$9</f>
        <v>-54723.468549817509</v>
      </c>
      <c r="M2109" s="175">
        <f>NR_to_Cash!D$9</f>
        <v>-177401.26576231886</v>
      </c>
      <c r="N2109" s="175">
        <f>NR_to_Cash!E$9</f>
        <v>-150226.47815209487</v>
      </c>
      <c r="O2109" s="175">
        <f>NR_to_Cash!F$9</f>
        <v>-172910.78815747867</v>
      </c>
      <c r="Q2109" s="1">
        <v>2102</v>
      </c>
      <c r="R2109" s="176">
        <v>-9706.7156115558464</v>
      </c>
      <c r="S2109" s="176">
        <v>231835.54755502311</v>
      </c>
      <c r="T2109" s="176">
        <v>141871.54414704302</v>
      </c>
      <c r="U2109" s="176">
        <v>66995.614958529128</v>
      </c>
      <c r="V2109" s="2"/>
      <c r="W2109" s="176">
        <v>26498.080665327841</v>
      </c>
      <c r="X2109" s="176">
        <v>-51212.695664584404</v>
      </c>
      <c r="Y2109" s="176">
        <v>-61102.832894310588</v>
      </c>
      <c r="Z2109" s="176">
        <v>10049.552088726545</v>
      </c>
      <c r="AA2109" s="2"/>
      <c r="AB2109" s="175">
        <v>-54723.468549817509</v>
      </c>
      <c r="AC2109" s="175">
        <v>-177401.26576231886</v>
      </c>
      <c r="AD2109" s="175">
        <v>-150226.47815209487</v>
      </c>
      <c r="AE2109" s="175">
        <v>-172910.78815747867</v>
      </c>
    </row>
    <row r="2110" spans="1:31">
      <c r="A2110" s="1">
        <v>2103</v>
      </c>
      <c r="B2110" s="176">
        <f>'T Revenue'!B2107-'Year 0'!G$8+'Year 0'!G$122</f>
        <v>18187.447990688961</v>
      </c>
      <c r="C2110" s="176">
        <f>'T Revenue'!C2107-'Revenue Requirement'!C$4+'Revenue Requirement'!C$33</f>
        <v>237512.40860684495</v>
      </c>
      <c r="D2110" s="176">
        <f>'T Revenue'!D2107-'Revenue Requirement'!D$4+'Revenue Requirement'!D$33</f>
        <v>161249.63245688612</v>
      </c>
      <c r="E2110" s="176">
        <f>'T Revenue'!E2107-'Revenue Requirement'!E$4+'Revenue Requirement'!E$33</f>
        <v>127534.11192924948</v>
      </c>
      <c r="G2110" s="179" t="e">
        <f ca="1"/>
        <v>#NAME?</v>
      </c>
      <c r="H2110" s="179" t="e">
        <f ca="1"/>
        <v>#NAME?</v>
      </c>
      <c r="I2110" s="179" t="e">
        <f ca="1"/>
        <v>#NAME?</v>
      </c>
      <c r="J2110" s="179" t="e">
        <f ca="1"/>
        <v>#NAME?</v>
      </c>
      <c r="L2110" s="175">
        <f>NR_to_Cash!C$9</f>
        <v>-54723.468549817509</v>
      </c>
      <c r="M2110" s="175">
        <f>NR_to_Cash!D$9</f>
        <v>-177401.26576231886</v>
      </c>
      <c r="N2110" s="175">
        <f>NR_to_Cash!E$9</f>
        <v>-150226.47815209487</v>
      </c>
      <c r="O2110" s="175">
        <f>NR_to_Cash!F$9</f>
        <v>-172910.78815747867</v>
      </c>
      <c r="Q2110" s="1">
        <v>2103</v>
      </c>
      <c r="R2110" s="176">
        <v>18187.447990688961</v>
      </c>
      <c r="S2110" s="176">
        <v>237512.40860684495</v>
      </c>
      <c r="T2110" s="176">
        <v>161249.63245688612</v>
      </c>
      <c r="U2110" s="176">
        <v>127534.11192924948</v>
      </c>
      <c r="V2110" s="2"/>
      <c r="W2110" s="176">
        <v>-40065.249698679312</v>
      </c>
      <c r="X2110" s="176">
        <v>-23946.718001436908</v>
      </c>
      <c r="Y2110" s="176">
        <v>-48669.69617914129</v>
      </c>
      <c r="Z2110" s="176">
        <v>-32265.464693433139</v>
      </c>
      <c r="AA2110" s="2"/>
      <c r="AB2110" s="175">
        <v>-54723.468549817509</v>
      </c>
      <c r="AC2110" s="175">
        <v>-177401.26576231886</v>
      </c>
      <c r="AD2110" s="175">
        <v>-150226.47815209487</v>
      </c>
      <c r="AE2110" s="175">
        <v>-172910.78815747867</v>
      </c>
    </row>
    <row r="2111" spans="1:31">
      <c r="A2111" s="1">
        <v>2104</v>
      </c>
      <c r="B2111" s="176">
        <f>'T Revenue'!B2108-'Year 0'!G$8+'Year 0'!G$122</f>
        <v>22084.51422224869</v>
      </c>
      <c r="C2111" s="176">
        <f>'T Revenue'!C2108-'Revenue Requirement'!C$4+'Revenue Requirement'!C$33</f>
        <v>292438.77843111125</v>
      </c>
      <c r="D2111" s="176">
        <f>'T Revenue'!D2108-'Revenue Requirement'!D$4+'Revenue Requirement'!D$33</f>
        <v>205083.33883535746</v>
      </c>
      <c r="E2111" s="176">
        <f>'T Revenue'!E2108-'Revenue Requirement'!E$4+'Revenue Requirement'!E$33</f>
        <v>129804.88440550631</v>
      </c>
      <c r="G2111" s="179" t="e">
        <f ca="1"/>
        <v>#NAME?</v>
      </c>
      <c r="H2111" s="179" t="e">
        <f ca="1"/>
        <v>#NAME?</v>
      </c>
      <c r="I2111" s="179" t="e">
        <f ca="1"/>
        <v>#NAME?</v>
      </c>
      <c r="J2111" s="179" t="e">
        <f ca="1"/>
        <v>#NAME?</v>
      </c>
      <c r="L2111" s="175">
        <f>NR_to_Cash!C$9</f>
        <v>-54723.468549817509</v>
      </c>
      <c r="M2111" s="175">
        <f>NR_to_Cash!D$9</f>
        <v>-177401.26576231886</v>
      </c>
      <c r="N2111" s="175">
        <f>NR_to_Cash!E$9</f>
        <v>-150226.47815209487</v>
      </c>
      <c r="O2111" s="175">
        <f>NR_to_Cash!F$9</f>
        <v>-172910.78815747867</v>
      </c>
      <c r="Q2111" s="1">
        <v>2104</v>
      </c>
      <c r="R2111" s="176">
        <v>22084.51422224869</v>
      </c>
      <c r="S2111" s="176">
        <v>292438.77843111125</v>
      </c>
      <c r="T2111" s="176">
        <v>205083.33883535746</v>
      </c>
      <c r="U2111" s="176">
        <v>129804.88440550631</v>
      </c>
      <c r="V2111" s="2"/>
      <c r="W2111" s="176">
        <v>-17030.938703252701</v>
      </c>
      <c r="X2111" s="176">
        <v>-16621.537516094046</v>
      </c>
      <c r="Y2111" s="176">
        <v>6598.8800978686195</v>
      </c>
      <c r="Z2111" s="176">
        <v>-23633.903712115251</v>
      </c>
      <c r="AA2111" s="2"/>
      <c r="AB2111" s="175">
        <v>-54723.468549817509</v>
      </c>
      <c r="AC2111" s="175">
        <v>-177401.26576231886</v>
      </c>
      <c r="AD2111" s="175">
        <v>-150226.47815209487</v>
      </c>
      <c r="AE2111" s="175">
        <v>-172910.78815747867</v>
      </c>
    </row>
    <row r="2112" spans="1:31">
      <c r="A2112" s="1">
        <v>2105</v>
      </c>
      <c r="B2112" s="176">
        <f>'T Revenue'!B2109-'Year 0'!G$8+'Year 0'!G$122</f>
        <v>-13969.026966212085</v>
      </c>
      <c r="C2112" s="176">
        <f>'T Revenue'!C2109-'Revenue Requirement'!C$4+'Revenue Requirement'!C$33</f>
        <v>210909.92760310904</v>
      </c>
      <c r="D2112" s="176">
        <f>'T Revenue'!D2109-'Revenue Requirement'!D$4+'Revenue Requirement'!D$33</f>
        <v>194363.24020860926</v>
      </c>
      <c r="E2112" s="176">
        <f>'T Revenue'!E2109-'Revenue Requirement'!E$4+'Revenue Requirement'!E$33</f>
        <v>47142.024248638423</v>
      </c>
      <c r="G2112" s="179" t="e">
        <f ca="1"/>
        <v>#NAME?</v>
      </c>
      <c r="H2112" s="179" t="e">
        <f ca="1"/>
        <v>#NAME?</v>
      </c>
      <c r="I2112" s="179" t="e">
        <f ca="1"/>
        <v>#NAME?</v>
      </c>
      <c r="J2112" s="179" t="e">
        <f ca="1"/>
        <v>#NAME?</v>
      </c>
      <c r="L2112" s="175">
        <f>NR_to_Cash!C$9</f>
        <v>-54723.468549817509</v>
      </c>
      <c r="M2112" s="175">
        <f>NR_to_Cash!D$9</f>
        <v>-177401.26576231886</v>
      </c>
      <c r="N2112" s="175">
        <f>NR_to_Cash!E$9</f>
        <v>-150226.47815209487</v>
      </c>
      <c r="O2112" s="175">
        <f>NR_to_Cash!F$9</f>
        <v>-172910.78815747867</v>
      </c>
      <c r="Q2112" s="1">
        <v>2105</v>
      </c>
      <c r="R2112" s="176">
        <v>-13969.026966212085</v>
      </c>
      <c r="S2112" s="176">
        <v>210909.92760310904</v>
      </c>
      <c r="T2112" s="176">
        <v>194363.24020860926</v>
      </c>
      <c r="U2112" s="176">
        <v>47142.024248638423</v>
      </c>
      <c r="V2112" s="2"/>
      <c r="W2112" s="176">
        <v>-16881.440753053525</v>
      </c>
      <c r="X2112" s="176">
        <v>8595.5653042998165</v>
      </c>
      <c r="Y2112" s="176">
        <v>24294.310427864315</v>
      </c>
      <c r="Z2112" s="176">
        <v>-5108.1912829116918</v>
      </c>
      <c r="AA2112" s="2"/>
      <c r="AB2112" s="175">
        <v>-54723.468549817509</v>
      </c>
      <c r="AC2112" s="175">
        <v>-177401.26576231886</v>
      </c>
      <c r="AD2112" s="175">
        <v>-150226.47815209487</v>
      </c>
      <c r="AE2112" s="175">
        <v>-172910.78815747867</v>
      </c>
    </row>
    <row r="2113" spans="1:31">
      <c r="A2113" s="1">
        <v>2106</v>
      </c>
      <c r="B2113" s="176">
        <f>'T Revenue'!B2110-'Year 0'!G$8+'Year 0'!G$122</f>
        <v>2641.1537976800464</v>
      </c>
      <c r="C2113" s="176">
        <f>'T Revenue'!C2110-'Revenue Requirement'!C$4+'Revenue Requirement'!C$33</f>
        <v>236650.40861942084</v>
      </c>
      <c r="D2113" s="176">
        <f>'T Revenue'!D2110-'Revenue Requirement'!D$4+'Revenue Requirement'!D$33</f>
        <v>133550.87798139616</v>
      </c>
      <c r="E2113" s="176">
        <f>'T Revenue'!E2110-'Revenue Requirement'!E$4+'Revenue Requirement'!E$33</f>
        <v>80643.697501011193</v>
      </c>
      <c r="G2113" s="179" t="e">
        <f ca="1"/>
        <v>#NAME?</v>
      </c>
      <c r="H2113" s="179" t="e">
        <f ca="1"/>
        <v>#NAME?</v>
      </c>
      <c r="I2113" s="179" t="e">
        <f ca="1"/>
        <v>#NAME?</v>
      </c>
      <c r="J2113" s="179" t="e">
        <f ca="1"/>
        <v>#NAME?</v>
      </c>
      <c r="L2113" s="175">
        <f>NR_to_Cash!C$9</f>
        <v>-54723.468549817509</v>
      </c>
      <c r="M2113" s="175">
        <f>NR_to_Cash!D$9</f>
        <v>-177401.26576231886</v>
      </c>
      <c r="N2113" s="175">
        <f>NR_to_Cash!E$9</f>
        <v>-150226.47815209487</v>
      </c>
      <c r="O2113" s="175">
        <f>NR_to_Cash!F$9</f>
        <v>-172910.78815747867</v>
      </c>
      <c r="Q2113" s="1">
        <v>2106</v>
      </c>
      <c r="R2113" s="176">
        <v>2641.1537976800464</v>
      </c>
      <c r="S2113" s="176">
        <v>236650.40861942084</v>
      </c>
      <c r="T2113" s="176">
        <v>133550.87798139616</v>
      </c>
      <c r="U2113" s="176">
        <v>80643.697501011193</v>
      </c>
      <c r="V2113" s="2"/>
      <c r="W2113" s="176">
        <v>-17488.416114607709</v>
      </c>
      <c r="X2113" s="176">
        <v>1979.497460979037</v>
      </c>
      <c r="Y2113" s="176">
        <v>-30998.117851335555</v>
      </c>
      <c r="Z2113" s="176">
        <v>-20016.877618179889</v>
      </c>
      <c r="AA2113" s="2"/>
      <c r="AB2113" s="175">
        <v>-54723.468549817509</v>
      </c>
      <c r="AC2113" s="175">
        <v>-177401.26576231886</v>
      </c>
      <c r="AD2113" s="175">
        <v>-150226.47815209487</v>
      </c>
      <c r="AE2113" s="175">
        <v>-172910.78815747867</v>
      </c>
    </row>
    <row r="2114" spans="1:31">
      <c r="A2114" s="1">
        <v>2107</v>
      </c>
      <c r="B2114" s="176">
        <f>'T Revenue'!B2111-'Year 0'!G$8+'Year 0'!G$122</f>
        <v>9639.7229461674578</v>
      </c>
      <c r="C2114" s="176">
        <f>'T Revenue'!C2111-'Revenue Requirement'!C$4+'Revenue Requirement'!C$33</f>
        <v>232581.56680725189</v>
      </c>
      <c r="D2114" s="176">
        <f>'T Revenue'!D2111-'Revenue Requirement'!D$4+'Revenue Requirement'!D$33</f>
        <v>140964.67684706743</v>
      </c>
      <c r="E2114" s="176">
        <f>'T Revenue'!E2111-'Revenue Requirement'!E$4+'Revenue Requirement'!E$33</f>
        <v>160025.85375725478</v>
      </c>
      <c r="G2114" s="179" t="e">
        <f ca="1"/>
        <v>#NAME?</v>
      </c>
      <c r="H2114" s="179" t="e">
        <f ca="1"/>
        <v>#NAME?</v>
      </c>
      <c r="I2114" s="179" t="e">
        <f ca="1"/>
        <v>#NAME?</v>
      </c>
      <c r="J2114" s="179" t="e">
        <f ca="1"/>
        <v>#NAME?</v>
      </c>
      <c r="L2114" s="175">
        <f>NR_to_Cash!C$9</f>
        <v>-54723.468549817509</v>
      </c>
      <c r="M2114" s="175">
        <f>NR_to_Cash!D$9</f>
        <v>-177401.26576231886</v>
      </c>
      <c r="N2114" s="175">
        <f>NR_to_Cash!E$9</f>
        <v>-150226.47815209487</v>
      </c>
      <c r="O2114" s="175">
        <f>NR_to_Cash!F$9</f>
        <v>-172910.78815747867</v>
      </c>
      <c r="Q2114" s="1">
        <v>2107</v>
      </c>
      <c r="R2114" s="176">
        <v>9639.7229461674578</v>
      </c>
      <c r="S2114" s="176">
        <v>232581.56680725189</v>
      </c>
      <c r="T2114" s="176">
        <v>140964.67684706743</v>
      </c>
      <c r="U2114" s="176">
        <v>160025.85375725478</v>
      </c>
      <c r="V2114" s="2"/>
      <c r="W2114" s="176">
        <v>-18705.201790758641</v>
      </c>
      <c r="X2114" s="176">
        <v>-14570.155226012226</v>
      </c>
      <c r="Y2114" s="176">
        <v>-19524.844723579939</v>
      </c>
      <c r="Z2114" s="176">
        <v>11727.494582431158</v>
      </c>
      <c r="AA2114" s="2"/>
      <c r="AB2114" s="175">
        <v>-54723.468549817509</v>
      </c>
      <c r="AC2114" s="175">
        <v>-177401.26576231886</v>
      </c>
      <c r="AD2114" s="175">
        <v>-150226.47815209487</v>
      </c>
      <c r="AE2114" s="175">
        <v>-172910.78815747867</v>
      </c>
    </row>
    <row r="2115" spans="1:31">
      <c r="A2115" s="1">
        <v>2108</v>
      </c>
      <c r="B2115" s="176">
        <f>'T Revenue'!B2112-'Year 0'!G$8+'Year 0'!G$122</f>
        <v>4532.8149223809596</v>
      </c>
      <c r="C2115" s="176">
        <f>'T Revenue'!C2112-'Revenue Requirement'!C$4+'Revenue Requirement'!C$33</f>
        <v>247767.07518633851</v>
      </c>
      <c r="D2115" s="176">
        <f>'T Revenue'!D2112-'Revenue Requirement'!D$4+'Revenue Requirement'!D$33</f>
        <v>177872.85189459426</v>
      </c>
      <c r="E2115" s="176">
        <f>'T Revenue'!E2112-'Revenue Requirement'!E$4+'Revenue Requirement'!E$33</f>
        <v>159995.68722939608</v>
      </c>
      <c r="G2115" s="179" t="e">
        <f ca="1"/>
        <v>#NAME?</v>
      </c>
      <c r="H2115" s="179" t="e">
        <f ca="1"/>
        <v>#NAME?</v>
      </c>
      <c r="I2115" s="179" t="e">
        <f ca="1"/>
        <v>#NAME?</v>
      </c>
      <c r="J2115" s="179" t="e">
        <f ca="1"/>
        <v>#NAME?</v>
      </c>
      <c r="L2115" s="175">
        <f>NR_to_Cash!C$9</f>
        <v>-54723.468549817509</v>
      </c>
      <c r="M2115" s="175">
        <f>NR_to_Cash!D$9</f>
        <v>-177401.26576231886</v>
      </c>
      <c r="N2115" s="175">
        <f>NR_to_Cash!E$9</f>
        <v>-150226.47815209487</v>
      </c>
      <c r="O2115" s="175">
        <f>NR_to_Cash!F$9</f>
        <v>-172910.78815747867</v>
      </c>
      <c r="Q2115" s="1">
        <v>2108</v>
      </c>
      <c r="R2115" s="176">
        <v>4532.8149223809596</v>
      </c>
      <c r="S2115" s="176">
        <v>247767.07518633851</v>
      </c>
      <c r="T2115" s="176">
        <v>177872.85189459426</v>
      </c>
      <c r="U2115" s="176">
        <v>159995.68722939608</v>
      </c>
      <c r="V2115" s="2"/>
      <c r="W2115" s="176">
        <v>-10037.864912930178</v>
      </c>
      <c r="X2115" s="176">
        <v>-8916.1408960889094</v>
      </c>
      <c r="Y2115" s="176">
        <v>39100.0518462623</v>
      </c>
      <c r="Z2115" s="176">
        <v>-40165.582994005643</v>
      </c>
      <c r="AA2115" s="2"/>
      <c r="AB2115" s="175">
        <v>-54723.468549817509</v>
      </c>
      <c r="AC2115" s="175">
        <v>-177401.26576231886</v>
      </c>
      <c r="AD2115" s="175">
        <v>-150226.47815209487</v>
      </c>
      <c r="AE2115" s="175">
        <v>-172910.78815747867</v>
      </c>
    </row>
    <row r="2116" spans="1:31">
      <c r="A2116" s="1">
        <v>2109</v>
      </c>
      <c r="B2116" s="176">
        <f>'T Revenue'!B2113-'Year 0'!G$8+'Year 0'!G$122</f>
        <v>-3525.6347672189586</v>
      </c>
      <c r="C2116" s="176">
        <f>'T Revenue'!C2113-'Revenue Requirement'!C$4+'Revenue Requirement'!C$33</f>
        <v>240475.31614396814</v>
      </c>
      <c r="D2116" s="176">
        <f>'T Revenue'!D2113-'Revenue Requirement'!D$4+'Revenue Requirement'!D$33</f>
        <v>154178.64728962374</v>
      </c>
      <c r="E2116" s="176">
        <f>'T Revenue'!E2113-'Revenue Requirement'!E$4+'Revenue Requirement'!E$33</f>
        <v>146455.14362937235</v>
      </c>
      <c r="G2116" s="179" t="e">
        <f ca="1"/>
        <v>#NAME?</v>
      </c>
      <c r="H2116" s="179" t="e">
        <f ca="1"/>
        <v>#NAME?</v>
      </c>
      <c r="I2116" s="179" t="e">
        <f ca="1"/>
        <v>#NAME?</v>
      </c>
      <c r="J2116" s="179" t="e">
        <f ca="1"/>
        <v>#NAME?</v>
      </c>
      <c r="L2116" s="175">
        <f>NR_to_Cash!C$9</f>
        <v>-54723.468549817509</v>
      </c>
      <c r="M2116" s="175">
        <f>NR_to_Cash!D$9</f>
        <v>-177401.26576231886</v>
      </c>
      <c r="N2116" s="175">
        <f>NR_to_Cash!E$9</f>
        <v>-150226.47815209487</v>
      </c>
      <c r="O2116" s="175">
        <f>NR_to_Cash!F$9</f>
        <v>-172910.78815747867</v>
      </c>
      <c r="Q2116" s="1">
        <v>2109</v>
      </c>
      <c r="R2116" s="176">
        <v>-3525.6347672189586</v>
      </c>
      <c r="S2116" s="176">
        <v>240475.31614396814</v>
      </c>
      <c r="T2116" s="176">
        <v>154178.64728962374</v>
      </c>
      <c r="U2116" s="176">
        <v>146455.14362937235</v>
      </c>
      <c r="V2116" s="2"/>
      <c r="W2116" s="176">
        <v>-20880.65500836086</v>
      </c>
      <c r="X2116" s="176">
        <v>2397.3143209491391</v>
      </c>
      <c r="Y2116" s="176">
        <v>-4636.1872063016053</v>
      </c>
      <c r="Z2116" s="176">
        <v>-19251.389732964104</v>
      </c>
      <c r="AA2116" s="2"/>
      <c r="AB2116" s="175">
        <v>-54723.468549817509</v>
      </c>
      <c r="AC2116" s="175">
        <v>-177401.26576231886</v>
      </c>
      <c r="AD2116" s="175">
        <v>-150226.47815209487</v>
      </c>
      <c r="AE2116" s="175">
        <v>-172910.78815747867</v>
      </c>
    </row>
    <row r="2117" spans="1:31">
      <c r="A2117" s="1">
        <v>2110</v>
      </c>
      <c r="B2117" s="176">
        <f>'T Revenue'!B2114-'Year 0'!G$8+'Year 0'!G$122</f>
        <v>-5483.4180305975024</v>
      </c>
      <c r="C2117" s="176">
        <f>'T Revenue'!C2114-'Revenue Requirement'!C$4+'Revenue Requirement'!C$33</f>
        <v>209105.74670281308</v>
      </c>
      <c r="D2117" s="176">
        <f>'T Revenue'!D2114-'Revenue Requirement'!D$4+'Revenue Requirement'!D$33</f>
        <v>128060.24003246566</v>
      </c>
      <c r="E2117" s="176">
        <f>'T Revenue'!E2114-'Revenue Requirement'!E$4+'Revenue Requirement'!E$33</f>
        <v>115828.83540976234</v>
      </c>
      <c r="G2117" s="179" t="e">
        <f ca="1"/>
        <v>#NAME?</v>
      </c>
      <c r="H2117" s="179" t="e">
        <f ca="1"/>
        <v>#NAME?</v>
      </c>
      <c r="I2117" s="179" t="e">
        <f ca="1"/>
        <v>#NAME?</v>
      </c>
      <c r="J2117" s="179" t="e">
        <f ca="1"/>
        <v>#NAME?</v>
      </c>
      <c r="L2117" s="175">
        <f>NR_to_Cash!C$9</f>
        <v>-54723.468549817509</v>
      </c>
      <c r="M2117" s="175">
        <f>NR_to_Cash!D$9</f>
        <v>-177401.26576231886</v>
      </c>
      <c r="N2117" s="175">
        <f>NR_to_Cash!E$9</f>
        <v>-150226.47815209487</v>
      </c>
      <c r="O2117" s="175">
        <f>NR_to_Cash!F$9</f>
        <v>-172910.78815747867</v>
      </c>
      <c r="Q2117" s="1">
        <v>2110</v>
      </c>
      <c r="R2117" s="176">
        <v>-5483.4180305975024</v>
      </c>
      <c r="S2117" s="176">
        <v>209105.74670281308</v>
      </c>
      <c r="T2117" s="176">
        <v>128060.24003246566</v>
      </c>
      <c r="U2117" s="176">
        <v>115828.83540976234</v>
      </c>
      <c r="V2117" s="2"/>
      <c r="W2117" s="176">
        <v>-11065.359436547151</v>
      </c>
      <c r="X2117" s="176">
        <v>-11316.899697384099</v>
      </c>
      <c r="Y2117" s="176">
        <v>-17798.559692648239</v>
      </c>
      <c r="Z2117" s="176">
        <v>9513.7104158878792</v>
      </c>
      <c r="AA2117" s="2"/>
      <c r="AB2117" s="175">
        <v>-54723.468549817509</v>
      </c>
      <c r="AC2117" s="175">
        <v>-177401.26576231886</v>
      </c>
      <c r="AD2117" s="175">
        <v>-150226.47815209487</v>
      </c>
      <c r="AE2117" s="175">
        <v>-172910.78815747867</v>
      </c>
    </row>
    <row r="2118" spans="1:31">
      <c r="A2118" s="1">
        <v>2111</v>
      </c>
      <c r="B2118" s="176">
        <f>'T Revenue'!B2115-'Year 0'!G$8+'Year 0'!G$122</f>
        <v>11498.50246259151</v>
      </c>
      <c r="C2118" s="176">
        <f>'T Revenue'!C2115-'Revenue Requirement'!C$4+'Revenue Requirement'!C$33</f>
        <v>245671.62477774872</v>
      </c>
      <c r="D2118" s="176">
        <f>'T Revenue'!D2115-'Revenue Requirement'!D$4+'Revenue Requirement'!D$33</f>
        <v>155035.83566828514</v>
      </c>
      <c r="E2118" s="176">
        <f>'T Revenue'!E2115-'Revenue Requirement'!E$4+'Revenue Requirement'!E$33</f>
        <v>100522.52383526578</v>
      </c>
      <c r="G2118" s="179" t="e">
        <f ca="1"/>
        <v>#NAME?</v>
      </c>
      <c r="H2118" s="179" t="e">
        <f ca="1"/>
        <v>#NAME?</v>
      </c>
      <c r="I2118" s="179" t="e">
        <f ca="1"/>
        <v>#NAME?</v>
      </c>
      <c r="J2118" s="179" t="e">
        <f ca="1"/>
        <v>#NAME?</v>
      </c>
      <c r="L2118" s="175">
        <f>NR_to_Cash!C$9</f>
        <v>-54723.468549817509</v>
      </c>
      <c r="M2118" s="175">
        <f>NR_to_Cash!D$9</f>
        <v>-177401.26576231886</v>
      </c>
      <c r="N2118" s="175">
        <f>NR_to_Cash!E$9</f>
        <v>-150226.47815209487</v>
      </c>
      <c r="O2118" s="175">
        <f>NR_to_Cash!F$9</f>
        <v>-172910.78815747867</v>
      </c>
      <c r="Q2118" s="1">
        <v>2111</v>
      </c>
      <c r="R2118" s="176">
        <v>11498.50246259151</v>
      </c>
      <c r="S2118" s="176">
        <v>245671.62477774872</v>
      </c>
      <c r="T2118" s="176">
        <v>155035.83566828514</v>
      </c>
      <c r="U2118" s="176">
        <v>100522.52383526578</v>
      </c>
      <c r="V2118" s="2"/>
      <c r="W2118" s="176">
        <v>-7235.9362883493304</v>
      </c>
      <c r="X2118" s="176">
        <v>-10461.111809241585</v>
      </c>
      <c r="Y2118" s="176">
        <v>-11122.530627564993</v>
      </c>
      <c r="Z2118" s="176">
        <v>-32639.461014221888</v>
      </c>
      <c r="AA2118" s="2"/>
      <c r="AB2118" s="175">
        <v>-54723.468549817509</v>
      </c>
      <c r="AC2118" s="175">
        <v>-177401.26576231886</v>
      </c>
      <c r="AD2118" s="175">
        <v>-150226.47815209487</v>
      </c>
      <c r="AE2118" s="175">
        <v>-172910.78815747867</v>
      </c>
    </row>
    <row r="2119" spans="1:31">
      <c r="A2119" s="1">
        <v>2112</v>
      </c>
      <c r="B2119" s="176">
        <f>'T Revenue'!B2116-'Year 0'!G$8+'Year 0'!G$122</f>
        <v>2589.8628789877985</v>
      </c>
      <c r="C2119" s="176">
        <f>'T Revenue'!C2116-'Revenue Requirement'!C$4+'Revenue Requirement'!C$33</f>
        <v>220550.83076117281</v>
      </c>
      <c r="D2119" s="176">
        <f>'T Revenue'!D2116-'Revenue Requirement'!D$4+'Revenue Requirement'!D$33</f>
        <v>128691.88880998013</v>
      </c>
      <c r="E2119" s="176">
        <f>'T Revenue'!E2116-'Revenue Requirement'!E$4+'Revenue Requirement'!E$33</f>
        <v>78068.38522989396</v>
      </c>
      <c r="G2119" s="179" t="e">
        <f ca="1"/>
        <v>#NAME?</v>
      </c>
      <c r="H2119" s="179" t="e">
        <f ca="1"/>
        <v>#NAME?</v>
      </c>
      <c r="I2119" s="179" t="e">
        <f ca="1"/>
        <v>#NAME?</v>
      </c>
      <c r="J2119" s="179" t="e">
        <f ca="1"/>
        <v>#NAME?</v>
      </c>
      <c r="L2119" s="175">
        <f>NR_to_Cash!C$9</f>
        <v>-54723.468549817509</v>
      </c>
      <c r="M2119" s="175">
        <f>NR_to_Cash!D$9</f>
        <v>-177401.26576231886</v>
      </c>
      <c r="N2119" s="175">
        <f>NR_to_Cash!E$9</f>
        <v>-150226.47815209487</v>
      </c>
      <c r="O2119" s="175">
        <f>NR_to_Cash!F$9</f>
        <v>-172910.78815747867</v>
      </c>
      <c r="Q2119" s="1">
        <v>2112</v>
      </c>
      <c r="R2119" s="176">
        <v>2589.8628789877985</v>
      </c>
      <c r="S2119" s="176">
        <v>220550.83076117281</v>
      </c>
      <c r="T2119" s="176">
        <v>128691.88880998013</v>
      </c>
      <c r="U2119" s="176">
        <v>78068.38522989396</v>
      </c>
      <c r="V2119" s="2"/>
      <c r="W2119" s="176">
        <v>-37204.622950094286</v>
      </c>
      <c r="X2119" s="176">
        <v>-14163.517078280915</v>
      </c>
      <c r="Y2119" s="176">
        <v>5268.5587432447355</v>
      </c>
      <c r="Z2119" s="176">
        <v>13920.753926622216</v>
      </c>
      <c r="AA2119" s="2"/>
      <c r="AB2119" s="175">
        <v>-54723.468549817509</v>
      </c>
      <c r="AC2119" s="175">
        <v>-177401.26576231886</v>
      </c>
      <c r="AD2119" s="175">
        <v>-150226.47815209487</v>
      </c>
      <c r="AE2119" s="175">
        <v>-172910.78815747867</v>
      </c>
    </row>
    <row r="2120" spans="1:31">
      <c r="A2120" s="1">
        <v>2113</v>
      </c>
      <c r="B2120" s="176">
        <f>'T Revenue'!B2117-'Year 0'!G$8+'Year 0'!G$122</f>
        <v>2943.0159368009772</v>
      </c>
      <c r="C2120" s="176">
        <f>'T Revenue'!C2117-'Revenue Requirement'!C$4+'Revenue Requirement'!C$33</f>
        <v>266191.9597600908</v>
      </c>
      <c r="D2120" s="176">
        <f>'T Revenue'!D2117-'Revenue Requirement'!D$4+'Revenue Requirement'!D$33</f>
        <v>179996.76871561795</v>
      </c>
      <c r="E2120" s="176">
        <f>'T Revenue'!E2117-'Revenue Requirement'!E$4+'Revenue Requirement'!E$33</f>
        <v>161340.09229703597</v>
      </c>
      <c r="G2120" s="179" t="e">
        <f ca="1"/>
        <v>#NAME?</v>
      </c>
      <c r="H2120" s="179" t="e">
        <f ca="1"/>
        <v>#NAME?</v>
      </c>
      <c r="I2120" s="179" t="e">
        <f ca="1"/>
        <v>#NAME?</v>
      </c>
      <c r="J2120" s="179" t="e">
        <f ca="1"/>
        <v>#NAME?</v>
      </c>
      <c r="L2120" s="175">
        <f>NR_to_Cash!C$9</f>
        <v>-54723.468549817509</v>
      </c>
      <c r="M2120" s="175">
        <f>NR_to_Cash!D$9</f>
        <v>-177401.26576231886</v>
      </c>
      <c r="N2120" s="175">
        <f>NR_to_Cash!E$9</f>
        <v>-150226.47815209487</v>
      </c>
      <c r="O2120" s="175">
        <f>NR_to_Cash!F$9</f>
        <v>-172910.78815747867</v>
      </c>
      <c r="Q2120" s="1">
        <v>2113</v>
      </c>
      <c r="R2120" s="176">
        <v>2943.0159368009772</v>
      </c>
      <c r="S2120" s="176">
        <v>266191.9597600908</v>
      </c>
      <c r="T2120" s="176">
        <v>179996.76871561795</v>
      </c>
      <c r="U2120" s="176">
        <v>161340.09229703597</v>
      </c>
      <c r="V2120" s="2"/>
      <c r="W2120" s="176">
        <v>-29671.259792178753</v>
      </c>
      <c r="X2120" s="176">
        <v>-49179.798547627637</v>
      </c>
      <c r="Y2120" s="176">
        <v>-24168.929393355967</v>
      </c>
      <c r="Z2120" s="176">
        <v>-30953.174972326029</v>
      </c>
      <c r="AA2120" s="2"/>
      <c r="AB2120" s="175">
        <v>-54723.468549817509</v>
      </c>
      <c r="AC2120" s="175">
        <v>-177401.26576231886</v>
      </c>
      <c r="AD2120" s="175">
        <v>-150226.47815209487</v>
      </c>
      <c r="AE2120" s="175">
        <v>-172910.78815747867</v>
      </c>
    </row>
    <row r="2121" spans="1:31">
      <c r="A2121" s="1">
        <v>2114</v>
      </c>
      <c r="B2121" s="176">
        <f>'T Revenue'!B2118-'Year 0'!G$8+'Year 0'!G$122</f>
        <v>-322.65087525523268</v>
      </c>
      <c r="C2121" s="176">
        <f>'T Revenue'!C2118-'Revenue Requirement'!C$4+'Revenue Requirement'!C$33</f>
        <v>214459.80426777387</v>
      </c>
      <c r="D2121" s="176">
        <f>'T Revenue'!D2118-'Revenue Requirement'!D$4+'Revenue Requirement'!D$33</f>
        <v>137029.36800061213</v>
      </c>
      <c r="E2121" s="176">
        <f>'T Revenue'!E2118-'Revenue Requirement'!E$4+'Revenue Requirement'!E$33</f>
        <v>121013.34116419242</v>
      </c>
      <c r="G2121" s="179" t="e">
        <f ca="1"/>
        <v>#NAME?</v>
      </c>
      <c r="H2121" s="179" t="e">
        <f ca="1"/>
        <v>#NAME?</v>
      </c>
      <c r="I2121" s="179" t="e">
        <f ca="1"/>
        <v>#NAME?</v>
      </c>
      <c r="J2121" s="179" t="e">
        <f ca="1"/>
        <v>#NAME?</v>
      </c>
      <c r="L2121" s="175">
        <f>NR_to_Cash!C$9</f>
        <v>-54723.468549817509</v>
      </c>
      <c r="M2121" s="175">
        <f>NR_to_Cash!D$9</f>
        <v>-177401.26576231886</v>
      </c>
      <c r="N2121" s="175">
        <f>NR_to_Cash!E$9</f>
        <v>-150226.47815209487</v>
      </c>
      <c r="O2121" s="175">
        <f>NR_to_Cash!F$9</f>
        <v>-172910.78815747867</v>
      </c>
      <c r="Q2121" s="1">
        <v>2114</v>
      </c>
      <c r="R2121" s="176">
        <v>-322.65087525523268</v>
      </c>
      <c r="S2121" s="176">
        <v>214459.80426777387</v>
      </c>
      <c r="T2121" s="176">
        <v>137029.36800061213</v>
      </c>
      <c r="U2121" s="176">
        <v>121013.34116419242</v>
      </c>
      <c r="V2121" s="2"/>
      <c r="W2121" s="176">
        <v>-3503.784947456792</v>
      </c>
      <c r="X2121" s="176">
        <v>-13597.414133016253</v>
      </c>
      <c r="Y2121" s="176">
        <v>-29886.60161550995</v>
      </c>
      <c r="Z2121" s="176">
        <v>-8671.3706037751399</v>
      </c>
      <c r="AA2121" s="2"/>
      <c r="AB2121" s="175">
        <v>-54723.468549817509</v>
      </c>
      <c r="AC2121" s="175">
        <v>-177401.26576231886</v>
      </c>
      <c r="AD2121" s="175">
        <v>-150226.47815209487</v>
      </c>
      <c r="AE2121" s="175">
        <v>-172910.78815747867</v>
      </c>
    </row>
    <row r="2122" spans="1:31">
      <c r="A2122" s="1">
        <v>2115</v>
      </c>
      <c r="B2122" s="176">
        <f>'T Revenue'!B2119-'Year 0'!G$8+'Year 0'!G$122</f>
        <v>16374.600750547135</v>
      </c>
      <c r="C2122" s="176">
        <f>'T Revenue'!C2119-'Revenue Requirement'!C$4+'Revenue Requirement'!C$33</f>
        <v>251554.19300582586</v>
      </c>
      <c r="D2122" s="176">
        <f>'T Revenue'!D2119-'Revenue Requirement'!D$4+'Revenue Requirement'!D$33</f>
        <v>146431.99377024802</v>
      </c>
      <c r="E2122" s="176">
        <f>'T Revenue'!E2119-'Revenue Requirement'!E$4+'Revenue Requirement'!E$33</f>
        <v>136377.69099785038</v>
      </c>
      <c r="G2122" s="179" t="e">
        <f ca="1"/>
        <v>#NAME?</v>
      </c>
      <c r="H2122" s="179" t="e">
        <f ca="1"/>
        <v>#NAME?</v>
      </c>
      <c r="I2122" s="179" t="e">
        <f ca="1"/>
        <v>#NAME?</v>
      </c>
      <c r="J2122" s="179" t="e">
        <f ca="1"/>
        <v>#NAME?</v>
      </c>
      <c r="L2122" s="175">
        <f>NR_to_Cash!C$9</f>
        <v>-54723.468549817509</v>
      </c>
      <c r="M2122" s="175">
        <f>NR_to_Cash!D$9</f>
        <v>-177401.26576231886</v>
      </c>
      <c r="N2122" s="175">
        <f>NR_to_Cash!E$9</f>
        <v>-150226.47815209487</v>
      </c>
      <c r="O2122" s="175">
        <f>NR_to_Cash!F$9</f>
        <v>-172910.78815747867</v>
      </c>
      <c r="Q2122" s="1">
        <v>2115</v>
      </c>
      <c r="R2122" s="176">
        <v>16374.600750547135</v>
      </c>
      <c r="S2122" s="176">
        <v>251554.19300582586</v>
      </c>
      <c r="T2122" s="176">
        <v>146431.99377024802</v>
      </c>
      <c r="U2122" s="176">
        <v>136377.69099785038</v>
      </c>
      <c r="V2122" s="2"/>
      <c r="W2122" s="176">
        <v>-27553.14196244569</v>
      </c>
      <c r="X2122" s="176">
        <v>-24686.179156588158</v>
      </c>
      <c r="Y2122" s="176">
        <v>-22195.888070816174</v>
      </c>
      <c r="Z2122" s="176">
        <v>-9453.2260928992182</v>
      </c>
      <c r="AA2122" s="2"/>
      <c r="AB2122" s="175">
        <v>-54723.468549817509</v>
      </c>
      <c r="AC2122" s="175">
        <v>-177401.26576231886</v>
      </c>
      <c r="AD2122" s="175">
        <v>-150226.47815209487</v>
      </c>
      <c r="AE2122" s="175">
        <v>-172910.78815747867</v>
      </c>
    </row>
    <row r="2123" spans="1:31">
      <c r="A2123" s="1">
        <v>2116</v>
      </c>
      <c r="B2123" s="176">
        <f>'T Revenue'!B2120-'Year 0'!G$8+'Year 0'!G$122</f>
        <v>5173.1872359227855</v>
      </c>
      <c r="C2123" s="176">
        <f>'T Revenue'!C2120-'Revenue Requirement'!C$4+'Revenue Requirement'!C$33</f>
        <v>208683.85446964507</v>
      </c>
      <c r="D2123" s="176">
        <f>'T Revenue'!D2120-'Revenue Requirement'!D$4+'Revenue Requirement'!D$33</f>
        <v>154831.98171808221</v>
      </c>
      <c r="E2123" s="176">
        <f>'T Revenue'!E2120-'Revenue Requirement'!E$4+'Revenue Requirement'!E$33</f>
        <v>129748.2402502168</v>
      </c>
      <c r="G2123" s="179" t="e">
        <f ca="1"/>
        <v>#NAME?</v>
      </c>
      <c r="H2123" s="179" t="e">
        <f ca="1"/>
        <v>#NAME?</v>
      </c>
      <c r="I2123" s="179" t="e">
        <f ca="1"/>
        <v>#NAME?</v>
      </c>
      <c r="J2123" s="179" t="e">
        <f ca="1"/>
        <v>#NAME?</v>
      </c>
      <c r="L2123" s="175">
        <f>NR_to_Cash!C$9</f>
        <v>-54723.468549817509</v>
      </c>
      <c r="M2123" s="175">
        <f>NR_to_Cash!D$9</f>
        <v>-177401.26576231886</v>
      </c>
      <c r="N2123" s="175">
        <f>NR_to_Cash!E$9</f>
        <v>-150226.47815209487</v>
      </c>
      <c r="O2123" s="175">
        <f>NR_to_Cash!F$9</f>
        <v>-172910.78815747867</v>
      </c>
      <c r="Q2123" s="1">
        <v>2116</v>
      </c>
      <c r="R2123" s="176">
        <v>5173.1872359227855</v>
      </c>
      <c r="S2123" s="176">
        <v>208683.85446964507</v>
      </c>
      <c r="T2123" s="176">
        <v>154831.98171808221</v>
      </c>
      <c r="U2123" s="176">
        <v>129748.2402502168</v>
      </c>
      <c r="V2123" s="2"/>
      <c r="W2123" s="176">
        <v>14829.170926934457</v>
      </c>
      <c r="X2123" s="176">
        <v>670.63522976939566</v>
      </c>
      <c r="Y2123" s="176">
        <v>-23858.577819413738</v>
      </c>
      <c r="Z2123" s="176">
        <v>-16521.61787966406</v>
      </c>
      <c r="AA2123" s="2"/>
      <c r="AB2123" s="175">
        <v>-54723.468549817509</v>
      </c>
      <c r="AC2123" s="175">
        <v>-177401.26576231886</v>
      </c>
      <c r="AD2123" s="175">
        <v>-150226.47815209487</v>
      </c>
      <c r="AE2123" s="175">
        <v>-172910.78815747867</v>
      </c>
    </row>
    <row r="2124" spans="1:31">
      <c r="A2124" s="1">
        <v>2117</v>
      </c>
      <c r="B2124" s="176">
        <f>'T Revenue'!B2121-'Year 0'!G$8+'Year 0'!G$122</f>
        <v>14245.399525603512</v>
      </c>
      <c r="C2124" s="176">
        <f>'T Revenue'!C2121-'Revenue Requirement'!C$4+'Revenue Requirement'!C$33</f>
        <v>254628.93443799275</v>
      </c>
      <c r="D2124" s="176">
        <f>'T Revenue'!D2121-'Revenue Requirement'!D$4+'Revenue Requirement'!D$33</f>
        <v>121301.46651556459</v>
      </c>
      <c r="E2124" s="176">
        <f>'T Revenue'!E2121-'Revenue Requirement'!E$4+'Revenue Requirement'!E$33</f>
        <v>159071.54883069941</v>
      </c>
      <c r="G2124" s="179" t="e">
        <f ca="1"/>
        <v>#NAME?</v>
      </c>
      <c r="H2124" s="179" t="e">
        <f ca="1"/>
        <v>#NAME?</v>
      </c>
      <c r="I2124" s="179" t="e">
        <f ca="1"/>
        <v>#NAME?</v>
      </c>
      <c r="J2124" s="179" t="e">
        <f ca="1"/>
        <v>#NAME?</v>
      </c>
      <c r="L2124" s="175">
        <f>NR_to_Cash!C$9</f>
        <v>-54723.468549817509</v>
      </c>
      <c r="M2124" s="175">
        <f>NR_to_Cash!D$9</f>
        <v>-177401.26576231886</v>
      </c>
      <c r="N2124" s="175">
        <f>NR_to_Cash!E$9</f>
        <v>-150226.47815209487</v>
      </c>
      <c r="O2124" s="175">
        <f>NR_to_Cash!F$9</f>
        <v>-172910.78815747867</v>
      </c>
      <c r="Q2124" s="1">
        <v>2117</v>
      </c>
      <c r="R2124" s="176">
        <v>14245.399525603512</v>
      </c>
      <c r="S2124" s="176">
        <v>254628.93443799275</v>
      </c>
      <c r="T2124" s="176">
        <v>121301.46651556459</v>
      </c>
      <c r="U2124" s="176">
        <v>159071.54883069941</v>
      </c>
      <c r="V2124" s="2"/>
      <c r="W2124" s="176">
        <v>-8715.6235078549944</v>
      </c>
      <c r="X2124" s="176">
        <v>1383.2176608194131</v>
      </c>
      <c r="Y2124" s="176">
        <v>-39560.26864777389</v>
      </c>
      <c r="Z2124" s="176">
        <v>996.7125724167563</v>
      </c>
      <c r="AA2124" s="2"/>
      <c r="AB2124" s="175">
        <v>-54723.468549817509</v>
      </c>
      <c r="AC2124" s="175">
        <v>-177401.26576231886</v>
      </c>
      <c r="AD2124" s="175">
        <v>-150226.47815209487</v>
      </c>
      <c r="AE2124" s="175">
        <v>-172910.78815747867</v>
      </c>
    </row>
    <row r="2125" spans="1:31">
      <c r="A2125" s="1">
        <v>2118</v>
      </c>
      <c r="B2125" s="176">
        <f>'T Revenue'!B2122-'Year 0'!G$8+'Year 0'!G$122</f>
        <v>7184.8957264563069</v>
      </c>
      <c r="C2125" s="176">
        <f>'T Revenue'!C2122-'Revenue Requirement'!C$4+'Revenue Requirement'!C$33</f>
        <v>247533.72489343234</v>
      </c>
      <c r="D2125" s="176">
        <f>'T Revenue'!D2122-'Revenue Requirement'!D$4+'Revenue Requirement'!D$33</f>
        <v>162221.83840618492</v>
      </c>
      <c r="E2125" s="176">
        <f>'T Revenue'!E2122-'Revenue Requirement'!E$4+'Revenue Requirement'!E$33</f>
        <v>119253.22341558058</v>
      </c>
      <c r="G2125" s="179" t="e">
        <f ca="1"/>
        <v>#NAME?</v>
      </c>
      <c r="H2125" s="179" t="e">
        <f ca="1"/>
        <v>#NAME?</v>
      </c>
      <c r="I2125" s="179" t="e">
        <f ca="1"/>
        <v>#NAME?</v>
      </c>
      <c r="J2125" s="179" t="e">
        <f ca="1"/>
        <v>#NAME?</v>
      </c>
      <c r="L2125" s="175">
        <f>NR_to_Cash!C$9</f>
        <v>-54723.468549817509</v>
      </c>
      <c r="M2125" s="175">
        <f>NR_to_Cash!D$9</f>
        <v>-177401.26576231886</v>
      </c>
      <c r="N2125" s="175">
        <f>NR_to_Cash!E$9</f>
        <v>-150226.47815209487</v>
      </c>
      <c r="O2125" s="175">
        <f>NR_to_Cash!F$9</f>
        <v>-172910.78815747867</v>
      </c>
      <c r="Q2125" s="1">
        <v>2118</v>
      </c>
      <c r="R2125" s="176">
        <v>7184.8957264563069</v>
      </c>
      <c r="S2125" s="176">
        <v>247533.72489343234</v>
      </c>
      <c r="T2125" s="176">
        <v>162221.83840618492</v>
      </c>
      <c r="U2125" s="176">
        <v>119253.22341558058</v>
      </c>
      <c r="V2125" s="2"/>
      <c r="W2125" s="176">
        <v>-18402.472661731183</v>
      </c>
      <c r="X2125" s="176">
        <v>-61989.908776435768</v>
      </c>
      <c r="Y2125" s="176">
        <v>-16094.336969817989</v>
      </c>
      <c r="Z2125" s="176">
        <v>-25809.877739953343</v>
      </c>
      <c r="AA2125" s="2"/>
      <c r="AB2125" s="175">
        <v>-54723.468549817509</v>
      </c>
      <c r="AC2125" s="175">
        <v>-177401.26576231886</v>
      </c>
      <c r="AD2125" s="175">
        <v>-150226.47815209487</v>
      </c>
      <c r="AE2125" s="175">
        <v>-172910.78815747867</v>
      </c>
    </row>
    <row r="2126" spans="1:31">
      <c r="A2126" s="1">
        <v>2119</v>
      </c>
      <c r="B2126" s="176">
        <f>'T Revenue'!B2123-'Year 0'!G$8+'Year 0'!G$122</f>
        <v>5372.8927710615098</v>
      </c>
      <c r="C2126" s="176">
        <f>'T Revenue'!C2123-'Revenue Requirement'!C$4+'Revenue Requirement'!C$33</f>
        <v>237254.07604700536</v>
      </c>
      <c r="D2126" s="176">
        <f>'T Revenue'!D2123-'Revenue Requirement'!D$4+'Revenue Requirement'!D$33</f>
        <v>156800.28553876374</v>
      </c>
      <c r="E2126" s="176">
        <f>'T Revenue'!E2123-'Revenue Requirement'!E$4+'Revenue Requirement'!E$33</f>
        <v>154126.35785739147</v>
      </c>
      <c r="G2126" s="179" t="e">
        <f ca="1"/>
        <v>#NAME?</v>
      </c>
      <c r="H2126" s="179" t="e">
        <f ca="1"/>
        <v>#NAME?</v>
      </c>
      <c r="I2126" s="179" t="e">
        <f ca="1"/>
        <v>#NAME?</v>
      </c>
      <c r="J2126" s="179" t="e">
        <f ca="1"/>
        <v>#NAME?</v>
      </c>
      <c r="L2126" s="175">
        <f>NR_to_Cash!C$9</f>
        <v>-54723.468549817509</v>
      </c>
      <c r="M2126" s="175">
        <f>NR_to_Cash!D$9</f>
        <v>-177401.26576231886</v>
      </c>
      <c r="N2126" s="175">
        <f>NR_to_Cash!E$9</f>
        <v>-150226.47815209487</v>
      </c>
      <c r="O2126" s="175">
        <f>NR_to_Cash!F$9</f>
        <v>-172910.78815747867</v>
      </c>
      <c r="Q2126" s="1">
        <v>2119</v>
      </c>
      <c r="R2126" s="176">
        <v>5372.8927710615098</v>
      </c>
      <c r="S2126" s="176">
        <v>237254.07604700536</v>
      </c>
      <c r="T2126" s="176">
        <v>156800.28553876374</v>
      </c>
      <c r="U2126" s="176">
        <v>154126.35785739147</v>
      </c>
      <c r="V2126" s="2"/>
      <c r="W2126" s="176">
        <v>-52746.581778489402</v>
      </c>
      <c r="X2126" s="176">
        <v>-15936.730932587525</v>
      </c>
      <c r="Y2126" s="176">
        <v>-50751.094887555111</v>
      </c>
      <c r="Z2126" s="176">
        <v>-10889.258542460622</v>
      </c>
      <c r="AA2126" s="2"/>
      <c r="AB2126" s="175">
        <v>-54723.468549817509</v>
      </c>
      <c r="AC2126" s="175">
        <v>-177401.26576231886</v>
      </c>
      <c r="AD2126" s="175">
        <v>-150226.47815209487</v>
      </c>
      <c r="AE2126" s="175">
        <v>-172910.78815747867</v>
      </c>
    </row>
    <row r="2127" spans="1:31">
      <c r="A2127" s="1">
        <v>2120</v>
      </c>
      <c r="B2127" s="176">
        <f>'T Revenue'!B2124-'Year 0'!G$8+'Year 0'!G$122</f>
        <v>28915.928112778114</v>
      </c>
      <c r="C2127" s="176">
        <f>'T Revenue'!C2124-'Revenue Requirement'!C$4+'Revenue Requirement'!C$33</f>
        <v>268655.49601887306</v>
      </c>
      <c r="D2127" s="176">
        <f>'T Revenue'!D2124-'Revenue Requirement'!D$4+'Revenue Requirement'!D$33</f>
        <v>214325.09489829303</v>
      </c>
      <c r="E2127" s="176">
        <f>'T Revenue'!E2124-'Revenue Requirement'!E$4+'Revenue Requirement'!E$33</f>
        <v>197807.4134585713</v>
      </c>
      <c r="G2127" s="179" t="e">
        <f ca="1"/>
        <v>#NAME?</v>
      </c>
      <c r="H2127" s="179" t="e">
        <f ca="1"/>
        <v>#NAME?</v>
      </c>
      <c r="I2127" s="179" t="e">
        <f ca="1"/>
        <v>#NAME?</v>
      </c>
      <c r="J2127" s="179" t="e">
        <f ca="1"/>
        <v>#NAME?</v>
      </c>
      <c r="L2127" s="175">
        <f>NR_to_Cash!C$9</f>
        <v>-54723.468549817509</v>
      </c>
      <c r="M2127" s="175">
        <f>NR_to_Cash!D$9</f>
        <v>-177401.26576231886</v>
      </c>
      <c r="N2127" s="175">
        <f>NR_to_Cash!E$9</f>
        <v>-150226.47815209487</v>
      </c>
      <c r="O2127" s="175">
        <f>NR_to_Cash!F$9</f>
        <v>-172910.78815747867</v>
      </c>
      <c r="Q2127" s="1">
        <v>2120</v>
      </c>
      <c r="R2127" s="176">
        <v>28915.928112778114</v>
      </c>
      <c r="S2127" s="176">
        <v>268655.49601887306</v>
      </c>
      <c r="T2127" s="176">
        <v>214325.09489829303</v>
      </c>
      <c r="U2127" s="176">
        <v>197807.4134585713</v>
      </c>
      <c r="V2127" s="2"/>
      <c r="W2127" s="176">
        <v>-16412.47754538455</v>
      </c>
      <c r="X2127" s="176">
        <v>-32861.372720670654</v>
      </c>
      <c r="Y2127" s="176">
        <v>-27698.760518055642</v>
      </c>
      <c r="Z2127" s="176">
        <v>-51019.806246557971</v>
      </c>
      <c r="AA2127" s="2"/>
      <c r="AB2127" s="175">
        <v>-54723.468549817509</v>
      </c>
      <c r="AC2127" s="175">
        <v>-177401.26576231886</v>
      </c>
      <c r="AD2127" s="175">
        <v>-150226.47815209487</v>
      </c>
      <c r="AE2127" s="175">
        <v>-172910.78815747867</v>
      </c>
    </row>
    <row r="2128" spans="1:31">
      <c r="A2128" s="1">
        <v>2121</v>
      </c>
      <c r="B2128" s="176">
        <f>'T Revenue'!B2125-'Year 0'!G$8+'Year 0'!G$122</f>
        <v>12531.534544391325</v>
      </c>
      <c r="C2128" s="176">
        <f>'T Revenue'!C2125-'Revenue Requirement'!C$4+'Revenue Requirement'!C$33</f>
        <v>251322.84171210392</v>
      </c>
      <c r="D2128" s="176">
        <f>'T Revenue'!D2125-'Revenue Requirement'!D$4+'Revenue Requirement'!D$33</f>
        <v>150984.04349430092</v>
      </c>
      <c r="E2128" s="176">
        <f>'T Revenue'!E2125-'Revenue Requirement'!E$4+'Revenue Requirement'!E$33</f>
        <v>134830.09691876592</v>
      </c>
      <c r="G2128" s="179" t="e">
        <f ca="1"/>
        <v>#NAME?</v>
      </c>
      <c r="H2128" s="179" t="e">
        <f ca="1"/>
        <v>#NAME?</v>
      </c>
      <c r="I2128" s="179" t="e">
        <f ca="1"/>
        <v>#NAME?</v>
      </c>
      <c r="J2128" s="179" t="e">
        <f ca="1"/>
        <v>#NAME?</v>
      </c>
      <c r="L2128" s="175">
        <f>NR_to_Cash!C$9</f>
        <v>-54723.468549817509</v>
      </c>
      <c r="M2128" s="175">
        <f>NR_to_Cash!D$9</f>
        <v>-177401.26576231886</v>
      </c>
      <c r="N2128" s="175">
        <f>NR_to_Cash!E$9</f>
        <v>-150226.47815209487</v>
      </c>
      <c r="O2128" s="175">
        <f>NR_to_Cash!F$9</f>
        <v>-172910.78815747867</v>
      </c>
      <c r="Q2128" s="1">
        <v>2121</v>
      </c>
      <c r="R2128" s="176">
        <v>12531.534544391325</v>
      </c>
      <c r="S2128" s="176">
        <v>251322.84171210392</v>
      </c>
      <c r="T2128" s="176">
        <v>150984.04349430092</v>
      </c>
      <c r="U2128" s="176">
        <v>134830.09691876592</v>
      </c>
      <c r="V2128" s="2"/>
      <c r="W2128" s="176">
        <v>-55800.161527251825</v>
      </c>
      <c r="X2128" s="176">
        <v>-30591.163230168633</v>
      </c>
      <c r="Y2128" s="176">
        <v>27347.300480860518</v>
      </c>
      <c r="Z2128" s="176">
        <v>-36234.610804006457</v>
      </c>
      <c r="AA2128" s="2"/>
      <c r="AB2128" s="175">
        <v>-54723.468549817509</v>
      </c>
      <c r="AC2128" s="175">
        <v>-177401.26576231886</v>
      </c>
      <c r="AD2128" s="175">
        <v>-150226.47815209487</v>
      </c>
      <c r="AE2128" s="175">
        <v>-172910.78815747867</v>
      </c>
    </row>
    <row r="2129" spans="1:31">
      <c r="A2129" s="1">
        <v>2122</v>
      </c>
      <c r="B2129" s="176">
        <f>'T Revenue'!B2126-'Year 0'!G$8+'Year 0'!G$122</f>
        <v>13000.96842580731</v>
      </c>
      <c r="C2129" s="176">
        <f>'T Revenue'!C2126-'Revenue Requirement'!C$4+'Revenue Requirement'!C$33</f>
        <v>223462.49645674531</v>
      </c>
      <c r="D2129" s="176">
        <f>'T Revenue'!D2126-'Revenue Requirement'!D$4+'Revenue Requirement'!D$33</f>
        <v>187327.20958593464</v>
      </c>
      <c r="E2129" s="176">
        <f>'T Revenue'!E2126-'Revenue Requirement'!E$4+'Revenue Requirement'!E$33</f>
        <v>97877.352849742863</v>
      </c>
      <c r="G2129" s="179" t="e">
        <f ca="1"/>
        <v>#NAME?</v>
      </c>
      <c r="H2129" s="179" t="e">
        <f ca="1"/>
        <v>#NAME?</v>
      </c>
      <c r="I2129" s="179" t="e">
        <f ca="1"/>
        <v>#NAME?</v>
      </c>
      <c r="J2129" s="179" t="e">
        <f ca="1"/>
        <v>#NAME?</v>
      </c>
      <c r="L2129" s="175">
        <f>NR_to_Cash!C$9</f>
        <v>-54723.468549817509</v>
      </c>
      <c r="M2129" s="175">
        <f>NR_to_Cash!D$9</f>
        <v>-177401.26576231886</v>
      </c>
      <c r="N2129" s="175">
        <f>NR_to_Cash!E$9</f>
        <v>-150226.47815209487</v>
      </c>
      <c r="O2129" s="175">
        <f>NR_to_Cash!F$9</f>
        <v>-172910.78815747867</v>
      </c>
      <c r="Q2129" s="1">
        <v>2122</v>
      </c>
      <c r="R2129" s="176">
        <v>13000.96842580731</v>
      </c>
      <c r="S2129" s="176">
        <v>223462.49645674531</v>
      </c>
      <c r="T2129" s="176">
        <v>187327.20958593464</v>
      </c>
      <c r="U2129" s="176">
        <v>97877.352849742863</v>
      </c>
      <c r="V2129" s="2"/>
      <c r="W2129" s="176">
        <v>-38861.609752744786</v>
      </c>
      <c r="X2129" s="176">
        <v>-31545.746046542889</v>
      </c>
      <c r="Y2129" s="176">
        <v>-16812.931843462866</v>
      </c>
      <c r="Z2129" s="176">
        <v>-39541.829239926767</v>
      </c>
      <c r="AA2129" s="2"/>
      <c r="AB2129" s="175">
        <v>-54723.468549817509</v>
      </c>
      <c r="AC2129" s="175">
        <v>-177401.26576231886</v>
      </c>
      <c r="AD2129" s="175">
        <v>-150226.47815209487</v>
      </c>
      <c r="AE2129" s="175">
        <v>-172910.78815747867</v>
      </c>
    </row>
    <row r="2130" spans="1:31">
      <c r="A2130" s="1">
        <v>2123</v>
      </c>
      <c r="B2130" s="176">
        <f>'T Revenue'!B2127-'Year 0'!G$8+'Year 0'!G$122</f>
        <v>24187.856693806592</v>
      </c>
      <c r="C2130" s="176">
        <f>'T Revenue'!C2127-'Revenue Requirement'!C$4+'Revenue Requirement'!C$33</f>
        <v>202662.17872221838</v>
      </c>
      <c r="D2130" s="176">
        <f>'T Revenue'!D2127-'Revenue Requirement'!D$4+'Revenue Requirement'!D$33</f>
        <v>164161.25579811027</v>
      </c>
      <c r="E2130" s="176">
        <f>'T Revenue'!E2127-'Revenue Requirement'!E$4+'Revenue Requirement'!E$33</f>
        <v>118652.8245085699</v>
      </c>
      <c r="G2130" s="179" t="e">
        <f ca="1"/>
        <v>#NAME?</v>
      </c>
      <c r="H2130" s="179" t="e">
        <f ca="1"/>
        <v>#NAME?</v>
      </c>
      <c r="I2130" s="179" t="e">
        <f ca="1"/>
        <v>#NAME?</v>
      </c>
      <c r="J2130" s="179" t="e">
        <f ca="1"/>
        <v>#NAME?</v>
      </c>
      <c r="L2130" s="175">
        <f>NR_to_Cash!C$9</f>
        <v>-54723.468549817509</v>
      </c>
      <c r="M2130" s="175">
        <f>NR_to_Cash!D$9</f>
        <v>-177401.26576231886</v>
      </c>
      <c r="N2130" s="175">
        <f>NR_to_Cash!E$9</f>
        <v>-150226.47815209487</v>
      </c>
      <c r="O2130" s="175">
        <f>NR_to_Cash!F$9</f>
        <v>-172910.78815747867</v>
      </c>
      <c r="Q2130" s="1">
        <v>2123</v>
      </c>
      <c r="R2130" s="176">
        <v>24187.856693806592</v>
      </c>
      <c r="S2130" s="176">
        <v>202662.17872221838</v>
      </c>
      <c r="T2130" s="176">
        <v>164161.25579811027</v>
      </c>
      <c r="U2130" s="176">
        <v>118652.8245085699</v>
      </c>
      <c r="V2130" s="2"/>
      <c r="W2130" s="176">
        <v>5830.0365977580659</v>
      </c>
      <c r="X2130" s="176">
        <v>8047.9573407098651</v>
      </c>
      <c r="Y2130" s="176">
        <v>-5999.7956460458227</v>
      </c>
      <c r="Z2130" s="176">
        <v>-12673.935366790509</v>
      </c>
      <c r="AA2130" s="2"/>
      <c r="AB2130" s="175">
        <v>-54723.468549817509</v>
      </c>
      <c r="AC2130" s="175">
        <v>-177401.26576231886</v>
      </c>
      <c r="AD2130" s="175">
        <v>-150226.47815209487</v>
      </c>
      <c r="AE2130" s="175">
        <v>-172910.78815747867</v>
      </c>
    </row>
    <row r="2131" spans="1:31">
      <c r="A2131" s="1">
        <v>2124</v>
      </c>
      <c r="B2131" s="176">
        <f>'T Revenue'!B2128-'Year 0'!G$8+'Year 0'!G$122</f>
        <v>22176.303541455185</v>
      </c>
      <c r="C2131" s="176">
        <f>'T Revenue'!C2128-'Revenue Requirement'!C$4+'Revenue Requirement'!C$33</f>
        <v>259069.24567270698</v>
      </c>
      <c r="D2131" s="176">
        <f>'T Revenue'!D2128-'Revenue Requirement'!D$4+'Revenue Requirement'!D$33</f>
        <v>183888.75792759471</v>
      </c>
      <c r="E2131" s="176">
        <f>'T Revenue'!E2128-'Revenue Requirement'!E$4+'Revenue Requirement'!E$33</f>
        <v>142263.9730068557</v>
      </c>
      <c r="G2131" s="179" t="e">
        <f ca="1"/>
        <v>#NAME?</v>
      </c>
      <c r="H2131" s="179" t="e">
        <f ca="1"/>
        <v>#NAME?</v>
      </c>
      <c r="I2131" s="179" t="e">
        <f ca="1"/>
        <v>#NAME?</v>
      </c>
      <c r="J2131" s="179" t="e">
        <f ca="1"/>
        <v>#NAME?</v>
      </c>
      <c r="L2131" s="175">
        <f>NR_to_Cash!C$9</f>
        <v>-54723.468549817509</v>
      </c>
      <c r="M2131" s="175">
        <f>NR_to_Cash!D$9</f>
        <v>-177401.26576231886</v>
      </c>
      <c r="N2131" s="175">
        <f>NR_to_Cash!E$9</f>
        <v>-150226.47815209487</v>
      </c>
      <c r="O2131" s="175">
        <f>NR_to_Cash!F$9</f>
        <v>-172910.78815747867</v>
      </c>
      <c r="Q2131" s="1">
        <v>2124</v>
      </c>
      <c r="R2131" s="176">
        <v>22176.303541455185</v>
      </c>
      <c r="S2131" s="176">
        <v>259069.24567270698</v>
      </c>
      <c r="T2131" s="176">
        <v>183888.75792759471</v>
      </c>
      <c r="U2131" s="176">
        <v>142263.9730068557</v>
      </c>
      <c r="V2131" s="2"/>
      <c r="W2131" s="176">
        <v>-22761.111255783471</v>
      </c>
      <c r="X2131" s="176">
        <v>9242.330383787863</v>
      </c>
      <c r="Y2131" s="176">
        <v>-40115.899519277969</v>
      </c>
      <c r="Z2131" s="176">
        <v>-52660.044134715339</v>
      </c>
      <c r="AA2131" s="2"/>
      <c r="AB2131" s="175">
        <v>-54723.468549817509</v>
      </c>
      <c r="AC2131" s="175">
        <v>-177401.26576231886</v>
      </c>
      <c r="AD2131" s="175">
        <v>-150226.47815209487</v>
      </c>
      <c r="AE2131" s="175">
        <v>-172910.78815747867</v>
      </c>
    </row>
    <row r="2132" spans="1:31">
      <c r="A2132" s="1">
        <v>2125</v>
      </c>
      <c r="B2132" s="176">
        <f>'T Revenue'!B2129-'Year 0'!G$8+'Year 0'!G$122</f>
        <v>11677.659093009541</v>
      </c>
      <c r="C2132" s="176">
        <f>'T Revenue'!C2129-'Revenue Requirement'!C$4+'Revenue Requirement'!C$33</f>
        <v>225802.05659867381</v>
      </c>
      <c r="D2132" s="176">
        <f>'T Revenue'!D2129-'Revenue Requirement'!D$4+'Revenue Requirement'!D$33</f>
        <v>180351.23964262987</v>
      </c>
      <c r="E2132" s="176">
        <f>'T Revenue'!E2129-'Revenue Requirement'!E$4+'Revenue Requirement'!E$33</f>
        <v>101262.82903766609</v>
      </c>
      <c r="G2132" s="179" t="e">
        <f ca="1"/>
        <v>#NAME?</v>
      </c>
      <c r="H2132" s="179" t="e">
        <f ca="1"/>
        <v>#NAME?</v>
      </c>
      <c r="I2132" s="179" t="e">
        <f ca="1"/>
        <v>#NAME?</v>
      </c>
      <c r="J2132" s="179" t="e">
        <f ca="1"/>
        <v>#NAME?</v>
      </c>
      <c r="L2132" s="175">
        <f>NR_to_Cash!C$9</f>
        <v>-54723.468549817509</v>
      </c>
      <c r="M2132" s="175">
        <f>NR_to_Cash!D$9</f>
        <v>-177401.26576231886</v>
      </c>
      <c r="N2132" s="175">
        <f>NR_to_Cash!E$9</f>
        <v>-150226.47815209487</v>
      </c>
      <c r="O2132" s="175">
        <f>NR_to_Cash!F$9</f>
        <v>-172910.78815747867</v>
      </c>
      <c r="Q2132" s="1">
        <v>2125</v>
      </c>
      <c r="R2132" s="176">
        <v>11677.659093009541</v>
      </c>
      <c r="S2132" s="176">
        <v>225802.05659867381</v>
      </c>
      <c r="T2132" s="176">
        <v>180351.23964262987</v>
      </c>
      <c r="U2132" s="176">
        <v>101262.82903766609</v>
      </c>
      <c r="V2132" s="2"/>
      <c r="W2132" s="176">
        <v>-12200.109493703931</v>
      </c>
      <c r="X2132" s="176">
        <v>-32374.930653381394</v>
      </c>
      <c r="Y2132" s="176">
        <v>-30476.172788790893</v>
      </c>
      <c r="Z2132" s="176">
        <v>-62522.120229652617</v>
      </c>
      <c r="AA2132" s="2"/>
      <c r="AB2132" s="175">
        <v>-54723.468549817509</v>
      </c>
      <c r="AC2132" s="175">
        <v>-177401.26576231886</v>
      </c>
      <c r="AD2132" s="175">
        <v>-150226.47815209487</v>
      </c>
      <c r="AE2132" s="175">
        <v>-172910.78815747867</v>
      </c>
    </row>
    <row r="2133" spans="1:31">
      <c r="A2133" s="1">
        <v>2126</v>
      </c>
      <c r="B2133" s="176">
        <f>'T Revenue'!B2130-'Year 0'!G$8+'Year 0'!G$122</f>
        <v>-11425.110801425297</v>
      </c>
      <c r="C2133" s="176">
        <f>'T Revenue'!C2130-'Revenue Requirement'!C$4+'Revenue Requirement'!C$33</f>
        <v>220219.66119856085</v>
      </c>
      <c r="D2133" s="176">
        <f>'T Revenue'!D2130-'Revenue Requirement'!D$4+'Revenue Requirement'!D$33</f>
        <v>161841.8614744544</v>
      </c>
      <c r="E2133" s="176">
        <f>'T Revenue'!E2130-'Revenue Requirement'!E$4+'Revenue Requirement'!E$33</f>
        <v>103845.0276579021</v>
      </c>
      <c r="G2133" s="179" t="e">
        <f ca="1"/>
        <v>#NAME?</v>
      </c>
      <c r="H2133" s="179" t="e">
        <f ca="1"/>
        <v>#NAME?</v>
      </c>
      <c r="I2133" s="179" t="e">
        <f ca="1"/>
        <v>#NAME?</v>
      </c>
      <c r="J2133" s="179" t="e">
        <f ca="1"/>
        <v>#NAME?</v>
      </c>
      <c r="L2133" s="175">
        <f>NR_to_Cash!C$9</f>
        <v>-54723.468549817509</v>
      </c>
      <c r="M2133" s="175">
        <f>NR_to_Cash!D$9</f>
        <v>-177401.26576231886</v>
      </c>
      <c r="N2133" s="175">
        <f>NR_to_Cash!E$9</f>
        <v>-150226.47815209487</v>
      </c>
      <c r="O2133" s="175">
        <f>NR_to_Cash!F$9</f>
        <v>-172910.78815747867</v>
      </c>
      <c r="Q2133" s="1">
        <v>2126</v>
      </c>
      <c r="R2133" s="176">
        <v>-11425.110801425297</v>
      </c>
      <c r="S2133" s="176">
        <v>220219.66119856085</v>
      </c>
      <c r="T2133" s="176">
        <v>161841.8614744544</v>
      </c>
      <c r="U2133" s="176">
        <v>103845.0276579021</v>
      </c>
      <c r="V2133" s="2"/>
      <c r="W2133" s="176">
        <v>10682.373115602881</v>
      </c>
      <c r="X2133" s="176">
        <v>-37889.465010230429</v>
      </c>
      <c r="Y2133" s="176">
        <v>-17837.804540308192</v>
      </c>
      <c r="Z2133" s="176">
        <v>-262.29192012827843</v>
      </c>
      <c r="AA2133" s="2"/>
      <c r="AB2133" s="175">
        <v>-54723.468549817509</v>
      </c>
      <c r="AC2133" s="175">
        <v>-177401.26576231886</v>
      </c>
      <c r="AD2133" s="175">
        <v>-150226.47815209487</v>
      </c>
      <c r="AE2133" s="175">
        <v>-172910.78815747867</v>
      </c>
    </row>
    <row r="2134" spans="1:31">
      <c r="A2134" s="1">
        <v>2127</v>
      </c>
      <c r="B2134" s="176">
        <f>'T Revenue'!B2131-'Year 0'!G$8+'Year 0'!G$122</f>
        <v>7750.2583861972671</v>
      </c>
      <c r="C2134" s="176">
        <f>'T Revenue'!C2131-'Revenue Requirement'!C$4+'Revenue Requirement'!C$33</f>
        <v>201326.29735701135</v>
      </c>
      <c r="D2134" s="176">
        <f>'T Revenue'!D2131-'Revenue Requirement'!D$4+'Revenue Requirement'!D$33</f>
        <v>158333.43738357746</v>
      </c>
      <c r="E2134" s="176">
        <f>'T Revenue'!E2131-'Revenue Requirement'!E$4+'Revenue Requirement'!E$33</f>
        <v>108866.5182213306</v>
      </c>
      <c r="G2134" s="179" t="e">
        <f ca="1"/>
        <v>#NAME?</v>
      </c>
      <c r="H2134" s="179" t="e">
        <f ca="1"/>
        <v>#NAME?</v>
      </c>
      <c r="I2134" s="179" t="e">
        <f ca="1"/>
        <v>#NAME?</v>
      </c>
      <c r="J2134" s="179" t="e">
        <f ca="1"/>
        <v>#NAME?</v>
      </c>
      <c r="L2134" s="175">
        <f>NR_to_Cash!C$9</f>
        <v>-54723.468549817509</v>
      </c>
      <c r="M2134" s="175">
        <f>NR_to_Cash!D$9</f>
        <v>-177401.26576231886</v>
      </c>
      <c r="N2134" s="175">
        <f>NR_to_Cash!E$9</f>
        <v>-150226.47815209487</v>
      </c>
      <c r="O2134" s="175">
        <f>NR_to_Cash!F$9</f>
        <v>-172910.78815747867</v>
      </c>
      <c r="Q2134" s="1">
        <v>2127</v>
      </c>
      <c r="R2134" s="176">
        <v>7750.2583861972671</v>
      </c>
      <c r="S2134" s="176">
        <v>201326.29735701135</v>
      </c>
      <c r="T2134" s="176">
        <v>158333.43738357746</v>
      </c>
      <c r="U2134" s="176">
        <v>108866.5182213306</v>
      </c>
      <c r="V2134" s="2"/>
      <c r="W2134" s="176">
        <v>11463.012188831344</v>
      </c>
      <c r="X2134" s="176">
        <v>-14133.885207382031</v>
      </c>
      <c r="Y2134" s="176">
        <v>-37189.122342467075</v>
      </c>
      <c r="Z2134" s="176">
        <v>-40142.097674617544</v>
      </c>
      <c r="AA2134" s="2"/>
      <c r="AB2134" s="175">
        <v>-54723.468549817509</v>
      </c>
      <c r="AC2134" s="175">
        <v>-177401.26576231886</v>
      </c>
      <c r="AD2134" s="175">
        <v>-150226.47815209487</v>
      </c>
      <c r="AE2134" s="175">
        <v>-172910.78815747867</v>
      </c>
    </row>
    <row r="2135" spans="1:31">
      <c r="A2135" s="1">
        <v>2128</v>
      </c>
      <c r="B2135" s="176">
        <f>'T Revenue'!B2132-'Year 0'!G$8+'Year 0'!G$122</f>
        <v>-3858.7934507399332</v>
      </c>
      <c r="C2135" s="176">
        <f>'T Revenue'!C2132-'Revenue Requirement'!C$4+'Revenue Requirement'!C$33</f>
        <v>209310.71613118681</v>
      </c>
      <c r="D2135" s="176">
        <f>'T Revenue'!D2132-'Revenue Requirement'!D$4+'Revenue Requirement'!D$33</f>
        <v>155907.45899262023</v>
      </c>
      <c r="E2135" s="176">
        <f>'T Revenue'!E2132-'Revenue Requirement'!E$4+'Revenue Requirement'!E$33</f>
        <v>121485.36323242332</v>
      </c>
      <c r="G2135" s="179" t="e">
        <f ca="1"/>
        <v>#NAME?</v>
      </c>
      <c r="H2135" s="179" t="e">
        <f ca="1"/>
        <v>#NAME?</v>
      </c>
      <c r="I2135" s="179" t="e">
        <f ca="1"/>
        <v>#NAME?</v>
      </c>
      <c r="J2135" s="179" t="e">
        <f ca="1"/>
        <v>#NAME?</v>
      </c>
      <c r="L2135" s="175">
        <f>NR_to_Cash!C$9</f>
        <v>-54723.468549817509</v>
      </c>
      <c r="M2135" s="175">
        <f>NR_to_Cash!D$9</f>
        <v>-177401.26576231886</v>
      </c>
      <c r="N2135" s="175">
        <f>NR_to_Cash!E$9</f>
        <v>-150226.47815209487</v>
      </c>
      <c r="O2135" s="175">
        <f>NR_to_Cash!F$9</f>
        <v>-172910.78815747867</v>
      </c>
      <c r="Q2135" s="1">
        <v>2128</v>
      </c>
      <c r="R2135" s="176">
        <v>-3858.7934507399332</v>
      </c>
      <c r="S2135" s="176">
        <v>209310.71613118681</v>
      </c>
      <c r="T2135" s="176">
        <v>155907.45899262023</v>
      </c>
      <c r="U2135" s="176">
        <v>121485.36323242332</v>
      </c>
      <c r="V2135" s="2"/>
      <c r="W2135" s="176">
        <v>-36417.961287166458</v>
      </c>
      <c r="X2135" s="176">
        <v>-7905.826675698394</v>
      </c>
      <c r="Y2135" s="176">
        <v>-10591.498940660385</v>
      </c>
      <c r="Z2135" s="176">
        <v>20379.697809799807</v>
      </c>
      <c r="AA2135" s="2"/>
      <c r="AB2135" s="175">
        <v>-54723.468549817509</v>
      </c>
      <c r="AC2135" s="175">
        <v>-177401.26576231886</v>
      </c>
      <c r="AD2135" s="175">
        <v>-150226.47815209487</v>
      </c>
      <c r="AE2135" s="175">
        <v>-172910.78815747867</v>
      </c>
    </row>
    <row r="2136" spans="1:31">
      <c r="A2136" s="1">
        <v>2129</v>
      </c>
      <c r="B2136" s="176">
        <f>'T Revenue'!B2133-'Year 0'!G$8+'Year 0'!G$122</f>
        <v>3649.2627287311479</v>
      </c>
      <c r="C2136" s="176">
        <f>'T Revenue'!C2133-'Revenue Requirement'!C$4+'Revenue Requirement'!C$33</f>
        <v>240931.61028054124</v>
      </c>
      <c r="D2136" s="176">
        <f>'T Revenue'!D2133-'Revenue Requirement'!D$4+'Revenue Requirement'!D$33</f>
        <v>151188.86714649643</v>
      </c>
      <c r="E2136" s="176">
        <f>'T Revenue'!E2133-'Revenue Requirement'!E$4+'Revenue Requirement'!E$33</f>
        <v>68252.940673223231</v>
      </c>
      <c r="G2136" s="179" t="e">
        <f ca="1"/>
        <v>#NAME?</v>
      </c>
      <c r="H2136" s="179" t="e">
        <f ca="1"/>
        <v>#NAME?</v>
      </c>
      <c r="I2136" s="179" t="e">
        <f ca="1"/>
        <v>#NAME?</v>
      </c>
      <c r="J2136" s="179" t="e">
        <f ca="1"/>
        <v>#NAME?</v>
      </c>
      <c r="L2136" s="175">
        <f>NR_to_Cash!C$9</f>
        <v>-54723.468549817509</v>
      </c>
      <c r="M2136" s="175">
        <f>NR_to_Cash!D$9</f>
        <v>-177401.26576231886</v>
      </c>
      <c r="N2136" s="175">
        <f>NR_to_Cash!E$9</f>
        <v>-150226.47815209487</v>
      </c>
      <c r="O2136" s="175">
        <f>NR_to_Cash!F$9</f>
        <v>-172910.78815747867</v>
      </c>
      <c r="Q2136" s="1">
        <v>2129</v>
      </c>
      <c r="R2136" s="176">
        <v>3649.2627287311479</v>
      </c>
      <c r="S2136" s="176">
        <v>240931.61028054124</v>
      </c>
      <c r="T2136" s="176">
        <v>151188.86714649643</v>
      </c>
      <c r="U2136" s="176">
        <v>68252.940673223231</v>
      </c>
      <c r="V2136" s="2"/>
      <c r="W2136" s="176">
        <v>-13785.76701764646</v>
      </c>
      <c r="X2136" s="176">
        <v>-20473.48406010936</v>
      </c>
      <c r="Y2136" s="176">
        <v>709.59530459297821</v>
      </c>
      <c r="Z2136" s="176">
        <v>5460.8478023100179</v>
      </c>
      <c r="AA2136" s="2"/>
      <c r="AB2136" s="175">
        <v>-54723.468549817509</v>
      </c>
      <c r="AC2136" s="175">
        <v>-177401.26576231886</v>
      </c>
      <c r="AD2136" s="175">
        <v>-150226.47815209487</v>
      </c>
      <c r="AE2136" s="175">
        <v>-172910.78815747867</v>
      </c>
    </row>
    <row r="2137" spans="1:31">
      <c r="A2137" s="1">
        <v>2130</v>
      </c>
      <c r="B2137" s="176">
        <f>'T Revenue'!B2134-'Year 0'!G$8+'Year 0'!G$122</f>
        <v>12350.647059711395</v>
      </c>
      <c r="C2137" s="176">
        <f>'T Revenue'!C2134-'Revenue Requirement'!C$4+'Revenue Requirement'!C$33</f>
        <v>232922.29912680597</v>
      </c>
      <c r="D2137" s="176">
        <f>'T Revenue'!D2134-'Revenue Requirement'!D$4+'Revenue Requirement'!D$33</f>
        <v>123789.14773325785</v>
      </c>
      <c r="E2137" s="176">
        <f>'T Revenue'!E2134-'Revenue Requirement'!E$4+'Revenue Requirement'!E$33</f>
        <v>131306.97251460771</v>
      </c>
      <c r="G2137" s="179" t="e">
        <f ca="1"/>
        <v>#NAME?</v>
      </c>
      <c r="H2137" s="179" t="e">
        <f ca="1"/>
        <v>#NAME?</v>
      </c>
      <c r="I2137" s="179" t="e">
        <f ca="1"/>
        <v>#NAME?</v>
      </c>
      <c r="J2137" s="179" t="e">
        <f ca="1"/>
        <v>#NAME?</v>
      </c>
      <c r="L2137" s="175">
        <f>NR_to_Cash!C$9</f>
        <v>-54723.468549817509</v>
      </c>
      <c r="M2137" s="175">
        <f>NR_to_Cash!D$9</f>
        <v>-177401.26576231886</v>
      </c>
      <c r="N2137" s="175">
        <f>NR_to_Cash!E$9</f>
        <v>-150226.47815209487</v>
      </c>
      <c r="O2137" s="175">
        <f>NR_to_Cash!F$9</f>
        <v>-172910.78815747867</v>
      </c>
      <c r="Q2137" s="1">
        <v>2130</v>
      </c>
      <c r="R2137" s="176">
        <v>12350.647059711395</v>
      </c>
      <c r="S2137" s="176">
        <v>232922.29912680597</v>
      </c>
      <c r="T2137" s="176">
        <v>123789.14773325785</v>
      </c>
      <c r="U2137" s="176">
        <v>131306.97251460771</v>
      </c>
      <c r="V2137" s="2"/>
      <c r="W2137" s="176">
        <v>-12121.86475667893</v>
      </c>
      <c r="X2137" s="176">
        <v>9470.5175783471204</v>
      </c>
      <c r="Y2137" s="176">
        <v>-16387.219892003573</v>
      </c>
      <c r="Z2137" s="176">
        <v>15714.867480128538</v>
      </c>
      <c r="AA2137" s="2"/>
      <c r="AB2137" s="175">
        <v>-54723.468549817509</v>
      </c>
      <c r="AC2137" s="175">
        <v>-177401.26576231886</v>
      </c>
      <c r="AD2137" s="175">
        <v>-150226.47815209487</v>
      </c>
      <c r="AE2137" s="175">
        <v>-172910.78815747867</v>
      </c>
    </row>
    <row r="2138" spans="1:31">
      <c r="A2138" s="1">
        <v>2131</v>
      </c>
      <c r="B2138" s="176">
        <f>'T Revenue'!B2135-'Year 0'!G$8+'Year 0'!G$122</f>
        <v>-7552.2611907981336</v>
      </c>
      <c r="C2138" s="176">
        <f>'T Revenue'!C2135-'Revenue Requirement'!C$4+'Revenue Requirement'!C$33</f>
        <v>264726.00378705258</v>
      </c>
      <c r="D2138" s="176">
        <f>'T Revenue'!D2135-'Revenue Requirement'!D$4+'Revenue Requirement'!D$33</f>
        <v>171208.88189700362</v>
      </c>
      <c r="E2138" s="176">
        <f>'T Revenue'!E2135-'Revenue Requirement'!E$4+'Revenue Requirement'!E$33</f>
        <v>129395.11620192882</v>
      </c>
      <c r="G2138" s="179" t="e">
        <f ca="1"/>
        <v>#NAME?</v>
      </c>
      <c r="H2138" s="179" t="e">
        <f ca="1"/>
        <v>#NAME?</v>
      </c>
      <c r="I2138" s="179" t="e">
        <f ca="1"/>
        <v>#NAME?</v>
      </c>
      <c r="J2138" s="179" t="e">
        <f ca="1"/>
        <v>#NAME?</v>
      </c>
      <c r="L2138" s="175">
        <f>NR_to_Cash!C$9</f>
        <v>-54723.468549817509</v>
      </c>
      <c r="M2138" s="175">
        <f>NR_to_Cash!D$9</f>
        <v>-177401.26576231886</v>
      </c>
      <c r="N2138" s="175">
        <f>NR_to_Cash!E$9</f>
        <v>-150226.47815209487</v>
      </c>
      <c r="O2138" s="175">
        <f>NR_to_Cash!F$9</f>
        <v>-172910.78815747867</v>
      </c>
      <c r="Q2138" s="1">
        <v>2131</v>
      </c>
      <c r="R2138" s="176">
        <v>-7552.2611907981336</v>
      </c>
      <c r="S2138" s="176">
        <v>264726.00378705258</v>
      </c>
      <c r="T2138" s="176">
        <v>171208.88189700362</v>
      </c>
      <c r="U2138" s="176">
        <v>129395.11620192882</v>
      </c>
      <c r="V2138" s="2"/>
      <c r="W2138" s="176">
        <v>-23451.258393136552</v>
      </c>
      <c r="X2138" s="176">
        <v>8321.4899730670732</v>
      </c>
      <c r="Y2138" s="176">
        <v>2447.9910348022822</v>
      </c>
      <c r="Z2138" s="176">
        <v>-52070.017883420223</v>
      </c>
      <c r="AA2138" s="2"/>
      <c r="AB2138" s="175">
        <v>-54723.468549817509</v>
      </c>
      <c r="AC2138" s="175">
        <v>-177401.26576231886</v>
      </c>
      <c r="AD2138" s="175">
        <v>-150226.47815209487</v>
      </c>
      <c r="AE2138" s="175">
        <v>-172910.78815747867</v>
      </c>
    </row>
    <row r="2139" spans="1:31">
      <c r="A2139" s="1">
        <v>2132</v>
      </c>
      <c r="B2139" s="176">
        <f>'T Revenue'!B2136-'Year 0'!G$8+'Year 0'!G$122</f>
        <v>-10666.330131707015</v>
      </c>
      <c r="C2139" s="176">
        <f>'T Revenue'!C2136-'Revenue Requirement'!C$4+'Revenue Requirement'!C$33</f>
        <v>261467.58483621711</v>
      </c>
      <c r="D2139" s="176">
        <f>'T Revenue'!D2136-'Revenue Requirement'!D$4+'Revenue Requirement'!D$33</f>
        <v>168651.81717639486</v>
      </c>
      <c r="E2139" s="176">
        <f>'T Revenue'!E2136-'Revenue Requirement'!E$4+'Revenue Requirement'!E$33</f>
        <v>118460.50894856732</v>
      </c>
      <c r="G2139" s="179" t="e">
        <f ca="1"/>
        <v>#NAME?</v>
      </c>
      <c r="H2139" s="179" t="e">
        <f ca="1"/>
        <v>#NAME?</v>
      </c>
      <c r="I2139" s="179" t="e">
        <f ca="1"/>
        <v>#NAME?</v>
      </c>
      <c r="J2139" s="179" t="e">
        <f ca="1"/>
        <v>#NAME?</v>
      </c>
      <c r="L2139" s="175">
        <f>NR_to_Cash!C$9</f>
        <v>-54723.468549817509</v>
      </c>
      <c r="M2139" s="175">
        <f>NR_to_Cash!D$9</f>
        <v>-177401.26576231886</v>
      </c>
      <c r="N2139" s="175">
        <f>NR_to_Cash!E$9</f>
        <v>-150226.47815209487</v>
      </c>
      <c r="O2139" s="175">
        <f>NR_to_Cash!F$9</f>
        <v>-172910.78815747867</v>
      </c>
      <c r="Q2139" s="1">
        <v>2132</v>
      </c>
      <c r="R2139" s="176">
        <v>-10666.330131707015</v>
      </c>
      <c r="S2139" s="176">
        <v>261467.58483621711</v>
      </c>
      <c r="T2139" s="176">
        <v>168651.81717639486</v>
      </c>
      <c r="U2139" s="176">
        <v>118460.50894856732</v>
      </c>
      <c r="V2139" s="2"/>
      <c r="W2139" s="176">
        <v>-33486.572760641691</v>
      </c>
      <c r="X2139" s="176">
        <v>23019.57516822801</v>
      </c>
      <c r="Y2139" s="176">
        <v>-31981.761129661463</v>
      </c>
      <c r="Z2139" s="176">
        <v>15240.506395482691</v>
      </c>
      <c r="AA2139" s="2"/>
      <c r="AB2139" s="175">
        <v>-54723.468549817509</v>
      </c>
      <c r="AC2139" s="175">
        <v>-177401.26576231886</v>
      </c>
      <c r="AD2139" s="175">
        <v>-150226.47815209487</v>
      </c>
      <c r="AE2139" s="175">
        <v>-172910.78815747867</v>
      </c>
    </row>
    <row r="2140" spans="1:31">
      <c r="A2140" s="1">
        <v>2133</v>
      </c>
      <c r="B2140" s="176">
        <f>'T Revenue'!B2137-'Year 0'!G$8+'Year 0'!G$122</f>
        <v>772.08543259650469</v>
      </c>
      <c r="C2140" s="176">
        <f>'T Revenue'!C2137-'Revenue Requirement'!C$4+'Revenue Requirement'!C$33</f>
        <v>222997.74825630337</v>
      </c>
      <c r="D2140" s="176">
        <f>'T Revenue'!D2137-'Revenue Requirement'!D$4+'Revenue Requirement'!D$33</f>
        <v>120648.28016149858</v>
      </c>
      <c r="E2140" s="176">
        <f>'T Revenue'!E2137-'Revenue Requirement'!E$4+'Revenue Requirement'!E$33</f>
        <v>96372.768260510638</v>
      </c>
      <c r="G2140" s="179" t="e">
        <f ca="1"/>
        <v>#NAME?</v>
      </c>
      <c r="H2140" s="179" t="e">
        <f ca="1"/>
        <v>#NAME?</v>
      </c>
      <c r="I2140" s="179" t="e">
        <f ca="1"/>
        <v>#NAME?</v>
      </c>
      <c r="J2140" s="179" t="e">
        <f ca="1"/>
        <v>#NAME?</v>
      </c>
      <c r="L2140" s="175">
        <f>NR_to_Cash!C$9</f>
        <v>-54723.468549817509</v>
      </c>
      <c r="M2140" s="175">
        <f>NR_to_Cash!D$9</f>
        <v>-177401.26576231886</v>
      </c>
      <c r="N2140" s="175">
        <f>NR_to_Cash!E$9</f>
        <v>-150226.47815209487</v>
      </c>
      <c r="O2140" s="175">
        <f>NR_to_Cash!F$9</f>
        <v>-172910.78815747867</v>
      </c>
      <c r="Q2140" s="1">
        <v>2133</v>
      </c>
      <c r="R2140" s="176">
        <v>772.08543259650469</v>
      </c>
      <c r="S2140" s="176">
        <v>222997.74825630337</v>
      </c>
      <c r="T2140" s="176">
        <v>120648.28016149858</v>
      </c>
      <c r="U2140" s="176">
        <v>96372.768260510638</v>
      </c>
      <c r="V2140" s="2"/>
      <c r="W2140" s="176">
        <v>22433.381953579374</v>
      </c>
      <c r="X2140" s="176">
        <v>-17993.420294133248</v>
      </c>
      <c r="Y2140" s="176">
        <v>-39898.700558908284</v>
      </c>
      <c r="Z2140" s="176">
        <v>-38561.282617363147</v>
      </c>
      <c r="AA2140" s="2"/>
      <c r="AB2140" s="175">
        <v>-54723.468549817509</v>
      </c>
      <c r="AC2140" s="175">
        <v>-177401.26576231886</v>
      </c>
      <c r="AD2140" s="175">
        <v>-150226.47815209487</v>
      </c>
      <c r="AE2140" s="175">
        <v>-172910.78815747867</v>
      </c>
    </row>
    <row r="2141" spans="1:31">
      <c r="A2141" s="1">
        <v>2134</v>
      </c>
      <c r="B2141" s="176">
        <f>'T Revenue'!B2138-'Year 0'!G$8+'Year 0'!G$122</f>
        <v>-1361.0721907867119</v>
      </c>
      <c r="C2141" s="176">
        <f>'T Revenue'!C2138-'Revenue Requirement'!C$4+'Revenue Requirement'!C$33</f>
        <v>248535.40048304899</v>
      </c>
      <c r="D2141" s="176">
        <f>'T Revenue'!D2138-'Revenue Requirement'!D$4+'Revenue Requirement'!D$33</f>
        <v>155388.86485197535</v>
      </c>
      <c r="E2141" s="176">
        <f>'T Revenue'!E2138-'Revenue Requirement'!E$4+'Revenue Requirement'!E$33</f>
        <v>88950.172976199072</v>
      </c>
      <c r="G2141" s="179" t="e">
        <f ca="1"/>
        <v>#NAME?</v>
      </c>
      <c r="H2141" s="179" t="e">
        <f ca="1"/>
        <v>#NAME?</v>
      </c>
      <c r="I2141" s="179" t="e">
        <f ca="1"/>
        <v>#NAME?</v>
      </c>
      <c r="J2141" s="179" t="e">
        <f ca="1"/>
        <v>#NAME?</v>
      </c>
      <c r="L2141" s="175">
        <f>NR_to_Cash!C$9</f>
        <v>-54723.468549817509</v>
      </c>
      <c r="M2141" s="175">
        <f>NR_to_Cash!D$9</f>
        <v>-177401.26576231886</v>
      </c>
      <c r="N2141" s="175">
        <f>NR_to_Cash!E$9</f>
        <v>-150226.47815209487</v>
      </c>
      <c r="O2141" s="175">
        <f>NR_to_Cash!F$9</f>
        <v>-172910.78815747867</v>
      </c>
      <c r="Q2141" s="1">
        <v>2134</v>
      </c>
      <c r="R2141" s="176">
        <v>-1361.0721907867119</v>
      </c>
      <c r="S2141" s="176">
        <v>248535.40048304899</v>
      </c>
      <c r="T2141" s="176">
        <v>155388.86485197535</v>
      </c>
      <c r="U2141" s="176">
        <v>88950.172976199072</v>
      </c>
      <c r="V2141" s="2"/>
      <c r="W2141" s="176">
        <v>-14516.208009741735</v>
      </c>
      <c r="X2141" s="176">
        <v>-5486.1776593117975</v>
      </c>
      <c r="Y2141" s="176">
        <v>-7034.8196922710631</v>
      </c>
      <c r="Z2141" s="176">
        <v>-8452.139632654842</v>
      </c>
      <c r="AA2141" s="2"/>
      <c r="AB2141" s="175">
        <v>-54723.468549817509</v>
      </c>
      <c r="AC2141" s="175">
        <v>-177401.26576231886</v>
      </c>
      <c r="AD2141" s="175">
        <v>-150226.47815209487</v>
      </c>
      <c r="AE2141" s="175">
        <v>-172910.78815747867</v>
      </c>
    </row>
    <row r="2142" spans="1:31">
      <c r="A2142" s="1">
        <v>2135</v>
      </c>
      <c r="B2142" s="176">
        <f>'T Revenue'!B2139-'Year 0'!G$8+'Year 0'!G$122</f>
        <v>19336.920573553769</v>
      </c>
      <c r="C2142" s="176">
        <f>'T Revenue'!C2139-'Revenue Requirement'!C$4+'Revenue Requirement'!C$33</f>
        <v>249961.91187810875</v>
      </c>
      <c r="D2142" s="176">
        <f>'T Revenue'!D2139-'Revenue Requirement'!D$4+'Revenue Requirement'!D$33</f>
        <v>200159.21448712726</v>
      </c>
      <c r="E2142" s="176">
        <f>'T Revenue'!E2139-'Revenue Requirement'!E$4+'Revenue Requirement'!E$33</f>
        <v>103676.75122731365</v>
      </c>
      <c r="G2142" s="179" t="e">
        <f ca="1"/>
        <v>#NAME?</v>
      </c>
      <c r="H2142" s="179" t="e">
        <f ca="1"/>
        <v>#NAME?</v>
      </c>
      <c r="I2142" s="179" t="e">
        <f ca="1"/>
        <v>#NAME?</v>
      </c>
      <c r="J2142" s="179" t="e">
        <f ca="1"/>
        <v>#NAME?</v>
      </c>
      <c r="L2142" s="175">
        <f>NR_to_Cash!C$9</f>
        <v>-54723.468549817509</v>
      </c>
      <c r="M2142" s="175">
        <f>NR_to_Cash!D$9</f>
        <v>-177401.26576231886</v>
      </c>
      <c r="N2142" s="175">
        <f>NR_to_Cash!E$9</f>
        <v>-150226.47815209487</v>
      </c>
      <c r="O2142" s="175">
        <f>NR_to_Cash!F$9</f>
        <v>-172910.78815747867</v>
      </c>
      <c r="Q2142" s="1">
        <v>2135</v>
      </c>
      <c r="R2142" s="176">
        <v>19336.920573553769</v>
      </c>
      <c r="S2142" s="176">
        <v>249961.91187810875</v>
      </c>
      <c r="T2142" s="176">
        <v>200159.21448712726</v>
      </c>
      <c r="U2142" s="176">
        <v>103676.75122731365</v>
      </c>
      <c r="V2142" s="2"/>
      <c r="W2142" s="176">
        <v>-1526.0871230231132</v>
      </c>
      <c r="X2142" s="176">
        <v>-14763.277916361578</v>
      </c>
      <c r="Y2142" s="176">
        <v>-11615.107155565405</v>
      </c>
      <c r="Z2142" s="176">
        <v>-39297.456293608528</v>
      </c>
      <c r="AA2142" s="2"/>
      <c r="AB2142" s="175">
        <v>-54723.468549817509</v>
      </c>
      <c r="AC2142" s="175">
        <v>-177401.26576231886</v>
      </c>
      <c r="AD2142" s="175">
        <v>-150226.47815209487</v>
      </c>
      <c r="AE2142" s="175">
        <v>-172910.78815747867</v>
      </c>
    </row>
    <row r="2143" spans="1:31">
      <c r="A2143" s="1">
        <v>2136</v>
      </c>
      <c r="B2143" s="176">
        <f>'T Revenue'!B2140-'Year 0'!G$8+'Year 0'!G$122</f>
        <v>-1754.4675362410489</v>
      </c>
      <c r="C2143" s="176">
        <f>'T Revenue'!C2140-'Revenue Requirement'!C$4+'Revenue Requirement'!C$33</f>
        <v>222562.10688485322</v>
      </c>
      <c r="D2143" s="176">
        <f>'T Revenue'!D2140-'Revenue Requirement'!D$4+'Revenue Requirement'!D$33</f>
        <v>163291.57805857295</v>
      </c>
      <c r="E2143" s="176">
        <f>'T Revenue'!E2140-'Revenue Requirement'!E$4+'Revenue Requirement'!E$33</f>
        <v>92317.292247870006</v>
      </c>
      <c r="G2143" s="179" t="e">
        <f ca="1"/>
        <v>#NAME?</v>
      </c>
      <c r="H2143" s="179" t="e">
        <f ca="1"/>
        <v>#NAME?</v>
      </c>
      <c r="I2143" s="179" t="e">
        <f ca="1"/>
        <v>#NAME?</v>
      </c>
      <c r="J2143" s="179" t="e">
        <f ca="1"/>
        <v>#NAME?</v>
      </c>
      <c r="L2143" s="175">
        <f>NR_to_Cash!C$9</f>
        <v>-54723.468549817509</v>
      </c>
      <c r="M2143" s="175">
        <f>NR_to_Cash!D$9</f>
        <v>-177401.26576231886</v>
      </c>
      <c r="N2143" s="175">
        <f>NR_to_Cash!E$9</f>
        <v>-150226.47815209487</v>
      </c>
      <c r="O2143" s="175">
        <f>NR_to_Cash!F$9</f>
        <v>-172910.78815747867</v>
      </c>
      <c r="Q2143" s="1">
        <v>2136</v>
      </c>
      <c r="R2143" s="176">
        <v>-1754.4675362410489</v>
      </c>
      <c r="S2143" s="176">
        <v>222562.10688485322</v>
      </c>
      <c r="T2143" s="176">
        <v>163291.57805857295</v>
      </c>
      <c r="U2143" s="176">
        <v>92317.292247870006</v>
      </c>
      <c r="V2143" s="2"/>
      <c r="W2143" s="176">
        <v>-30457.023233314278</v>
      </c>
      <c r="X2143" s="176">
        <v>8770.1675357262138</v>
      </c>
      <c r="Y2143" s="176">
        <v>-15871.145735038212</v>
      </c>
      <c r="Z2143" s="176">
        <v>7140.0616592299193</v>
      </c>
      <c r="AA2143" s="2"/>
      <c r="AB2143" s="175">
        <v>-54723.468549817509</v>
      </c>
      <c r="AC2143" s="175">
        <v>-177401.26576231886</v>
      </c>
      <c r="AD2143" s="175">
        <v>-150226.47815209487</v>
      </c>
      <c r="AE2143" s="175">
        <v>-172910.78815747867</v>
      </c>
    </row>
    <row r="2144" spans="1:31">
      <c r="A2144" s="1">
        <v>2137</v>
      </c>
      <c r="B2144" s="176">
        <f>'T Revenue'!B2141-'Year 0'!G$8+'Year 0'!G$122</f>
        <v>-3557.8051314998884</v>
      </c>
      <c r="C2144" s="176">
        <f>'T Revenue'!C2141-'Revenue Requirement'!C$4+'Revenue Requirement'!C$33</f>
        <v>213642.99582082732</v>
      </c>
      <c r="D2144" s="176">
        <f>'T Revenue'!D2141-'Revenue Requirement'!D$4+'Revenue Requirement'!D$33</f>
        <v>155449.21591829462</v>
      </c>
      <c r="E2144" s="176">
        <f>'T Revenue'!E2141-'Revenue Requirement'!E$4+'Revenue Requirement'!E$33</f>
        <v>77184.531755150761</v>
      </c>
      <c r="G2144" s="179" t="e">
        <f ca="1"/>
        <v>#NAME?</v>
      </c>
      <c r="H2144" s="179" t="e">
        <f ca="1"/>
        <v>#NAME?</v>
      </c>
      <c r="I2144" s="179" t="e">
        <f ca="1"/>
        <v>#NAME?</v>
      </c>
      <c r="J2144" s="179" t="e">
        <f ca="1"/>
        <v>#NAME?</v>
      </c>
      <c r="L2144" s="175">
        <f>NR_to_Cash!C$9</f>
        <v>-54723.468549817509</v>
      </c>
      <c r="M2144" s="175">
        <f>NR_to_Cash!D$9</f>
        <v>-177401.26576231886</v>
      </c>
      <c r="N2144" s="175">
        <f>NR_to_Cash!E$9</f>
        <v>-150226.47815209487</v>
      </c>
      <c r="O2144" s="175">
        <f>NR_to_Cash!F$9</f>
        <v>-172910.78815747867</v>
      </c>
      <c r="Q2144" s="1">
        <v>2137</v>
      </c>
      <c r="R2144" s="176">
        <v>-3557.8051314998884</v>
      </c>
      <c r="S2144" s="176">
        <v>213642.99582082732</v>
      </c>
      <c r="T2144" s="176">
        <v>155449.21591829462</v>
      </c>
      <c r="U2144" s="176">
        <v>77184.531755150761</v>
      </c>
      <c r="V2144" s="2"/>
      <c r="W2144" s="176">
        <v>-37430.300031173392</v>
      </c>
      <c r="X2144" s="176">
        <v>-2374.7922661018092</v>
      </c>
      <c r="Y2144" s="176">
        <v>35099.430266344687</v>
      </c>
      <c r="Z2144" s="176">
        <v>-58329.424332490191</v>
      </c>
      <c r="AA2144" s="2"/>
      <c r="AB2144" s="175">
        <v>-54723.468549817509</v>
      </c>
      <c r="AC2144" s="175">
        <v>-177401.26576231886</v>
      </c>
      <c r="AD2144" s="175">
        <v>-150226.47815209487</v>
      </c>
      <c r="AE2144" s="175">
        <v>-172910.78815747867</v>
      </c>
    </row>
    <row r="2145" spans="1:31">
      <c r="A2145" s="1">
        <v>2138</v>
      </c>
      <c r="B2145" s="176">
        <f>'T Revenue'!B2142-'Year 0'!G$8+'Year 0'!G$122</f>
        <v>15873.880802138476</v>
      </c>
      <c r="C2145" s="176">
        <f>'T Revenue'!C2142-'Revenue Requirement'!C$4+'Revenue Requirement'!C$33</f>
        <v>268760.8526221998</v>
      </c>
      <c r="D2145" s="176">
        <f>'T Revenue'!D2142-'Revenue Requirement'!D$4+'Revenue Requirement'!D$33</f>
        <v>195821.75191789214</v>
      </c>
      <c r="E2145" s="176">
        <f>'T Revenue'!E2142-'Revenue Requirement'!E$4+'Revenue Requirement'!E$33</f>
        <v>142575.29733200511</v>
      </c>
      <c r="G2145" s="179" t="e">
        <f ca="1"/>
        <v>#NAME?</v>
      </c>
      <c r="H2145" s="179" t="e">
        <f ca="1"/>
        <v>#NAME?</v>
      </c>
      <c r="I2145" s="179" t="e">
        <f ca="1"/>
        <v>#NAME?</v>
      </c>
      <c r="J2145" s="179" t="e">
        <f ca="1"/>
        <v>#NAME?</v>
      </c>
      <c r="L2145" s="175">
        <f>NR_to_Cash!C$9</f>
        <v>-54723.468549817509</v>
      </c>
      <c r="M2145" s="175">
        <f>NR_to_Cash!D$9</f>
        <v>-177401.26576231886</v>
      </c>
      <c r="N2145" s="175">
        <f>NR_to_Cash!E$9</f>
        <v>-150226.47815209487</v>
      </c>
      <c r="O2145" s="175">
        <f>NR_to_Cash!F$9</f>
        <v>-172910.78815747867</v>
      </c>
      <c r="Q2145" s="1">
        <v>2138</v>
      </c>
      <c r="R2145" s="176">
        <v>15873.880802138476</v>
      </c>
      <c r="S2145" s="176">
        <v>268760.8526221998</v>
      </c>
      <c r="T2145" s="176">
        <v>195821.75191789214</v>
      </c>
      <c r="U2145" s="176">
        <v>142575.29733200511</v>
      </c>
      <c r="V2145" s="2"/>
      <c r="W2145" s="176">
        <v>-15191.040989552275</v>
      </c>
      <c r="X2145" s="176">
        <v>21428.163546450902</v>
      </c>
      <c r="Y2145" s="176">
        <v>4531.7309321216308</v>
      </c>
      <c r="Z2145" s="176">
        <v>29215.544085316826</v>
      </c>
      <c r="AA2145" s="2"/>
      <c r="AB2145" s="175">
        <v>-54723.468549817509</v>
      </c>
      <c r="AC2145" s="175">
        <v>-177401.26576231886</v>
      </c>
      <c r="AD2145" s="175">
        <v>-150226.47815209487</v>
      </c>
      <c r="AE2145" s="175">
        <v>-172910.78815747867</v>
      </c>
    </row>
    <row r="2146" spans="1:31">
      <c r="A2146" s="1">
        <v>2139</v>
      </c>
      <c r="B2146" s="176">
        <f>'T Revenue'!B2143-'Year 0'!G$8+'Year 0'!G$122</f>
        <v>-27372.431918829214</v>
      </c>
      <c r="C2146" s="176">
        <f>'T Revenue'!C2143-'Revenue Requirement'!C$4+'Revenue Requirement'!C$33</f>
        <v>198828.31822184799</v>
      </c>
      <c r="D2146" s="176">
        <f>'T Revenue'!D2143-'Revenue Requirement'!D$4+'Revenue Requirement'!D$33</f>
        <v>151101.38619936514</v>
      </c>
      <c r="E2146" s="176">
        <f>'T Revenue'!E2143-'Revenue Requirement'!E$4+'Revenue Requirement'!E$33</f>
        <v>114906.98070916394</v>
      </c>
      <c r="G2146" s="179" t="e">
        <f ca="1"/>
        <v>#NAME?</v>
      </c>
      <c r="H2146" s="179" t="e">
        <f ca="1"/>
        <v>#NAME?</v>
      </c>
      <c r="I2146" s="179" t="e">
        <f ca="1"/>
        <v>#NAME?</v>
      </c>
      <c r="J2146" s="179" t="e">
        <f ca="1"/>
        <v>#NAME?</v>
      </c>
      <c r="L2146" s="175">
        <f>NR_to_Cash!C$9</f>
        <v>-54723.468549817509</v>
      </c>
      <c r="M2146" s="175">
        <f>NR_to_Cash!D$9</f>
        <v>-177401.26576231886</v>
      </c>
      <c r="N2146" s="175">
        <f>NR_to_Cash!E$9</f>
        <v>-150226.47815209487</v>
      </c>
      <c r="O2146" s="175">
        <f>NR_to_Cash!F$9</f>
        <v>-172910.78815747867</v>
      </c>
      <c r="Q2146" s="1">
        <v>2139</v>
      </c>
      <c r="R2146" s="176">
        <v>-27372.431918829214</v>
      </c>
      <c r="S2146" s="176">
        <v>198828.31822184799</v>
      </c>
      <c r="T2146" s="176">
        <v>151101.38619936514</v>
      </c>
      <c r="U2146" s="176">
        <v>114906.98070916394</v>
      </c>
      <c r="V2146" s="2"/>
      <c r="W2146" s="176">
        <v>17120.885332824546</v>
      </c>
      <c r="X2146" s="176">
        <v>-15554.433234729571</v>
      </c>
      <c r="Y2146" s="176">
        <v>-9979.3683671532199</v>
      </c>
      <c r="Z2146" s="176">
        <v>-30142.304915498709</v>
      </c>
      <c r="AA2146" s="2"/>
      <c r="AB2146" s="175">
        <v>-54723.468549817509</v>
      </c>
      <c r="AC2146" s="175">
        <v>-177401.26576231886</v>
      </c>
      <c r="AD2146" s="175">
        <v>-150226.47815209487</v>
      </c>
      <c r="AE2146" s="175">
        <v>-172910.78815747867</v>
      </c>
    </row>
    <row r="2147" spans="1:31">
      <c r="A2147" s="1">
        <v>2140</v>
      </c>
      <c r="B2147" s="176">
        <f>'T Revenue'!B2144-'Year 0'!G$8+'Year 0'!G$122</f>
        <v>4992.714053535834</v>
      </c>
      <c r="C2147" s="176">
        <f>'T Revenue'!C2144-'Revenue Requirement'!C$4+'Revenue Requirement'!C$33</f>
        <v>214582.56457227911</v>
      </c>
      <c r="D2147" s="176">
        <f>'T Revenue'!D2144-'Revenue Requirement'!D$4+'Revenue Requirement'!D$33</f>
        <v>178903.37576851971</v>
      </c>
      <c r="E2147" s="176">
        <f>'T Revenue'!E2144-'Revenue Requirement'!E$4+'Revenue Requirement'!E$33</f>
        <v>118029.57596466132</v>
      </c>
      <c r="G2147" s="179" t="e">
        <f ca="1"/>
        <v>#NAME?</v>
      </c>
      <c r="H2147" s="179" t="e">
        <f ca="1"/>
        <v>#NAME?</v>
      </c>
      <c r="I2147" s="179" t="e">
        <f ca="1"/>
        <v>#NAME?</v>
      </c>
      <c r="J2147" s="179" t="e">
        <f ca="1"/>
        <v>#NAME?</v>
      </c>
      <c r="L2147" s="175">
        <f>NR_to_Cash!C$9</f>
        <v>-54723.468549817509</v>
      </c>
      <c r="M2147" s="175">
        <f>NR_to_Cash!D$9</f>
        <v>-177401.26576231886</v>
      </c>
      <c r="N2147" s="175">
        <f>NR_to_Cash!E$9</f>
        <v>-150226.47815209487</v>
      </c>
      <c r="O2147" s="175">
        <f>NR_to_Cash!F$9</f>
        <v>-172910.78815747867</v>
      </c>
      <c r="Q2147" s="1">
        <v>2140</v>
      </c>
      <c r="R2147" s="176">
        <v>4992.714053535834</v>
      </c>
      <c r="S2147" s="176">
        <v>214582.56457227911</v>
      </c>
      <c r="T2147" s="176">
        <v>178903.37576851971</v>
      </c>
      <c r="U2147" s="176">
        <v>118029.57596466132</v>
      </c>
      <c r="V2147" s="2"/>
      <c r="W2147" s="176">
        <v>-31471.286043976899</v>
      </c>
      <c r="X2147" s="176">
        <v>-2863.5009377556853</v>
      </c>
      <c r="Y2147" s="176">
        <v>-1685.5447160359472</v>
      </c>
      <c r="Z2147" s="176">
        <v>-23936.572059213417</v>
      </c>
      <c r="AA2147" s="2"/>
      <c r="AB2147" s="175">
        <v>-54723.468549817509</v>
      </c>
      <c r="AC2147" s="175">
        <v>-177401.26576231886</v>
      </c>
      <c r="AD2147" s="175">
        <v>-150226.47815209487</v>
      </c>
      <c r="AE2147" s="175">
        <v>-172910.78815747867</v>
      </c>
    </row>
    <row r="2148" spans="1:31">
      <c r="A2148" s="1">
        <v>2141</v>
      </c>
      <c r="B2148" s="176">
        <f>'T Revenue'!B2145-'Year 0'!G$8+'Year 0'!G$122</f>
        <v>-12906.165851793019</v>
      </c>
      <c r="C2148" s="176">
        <f>'T Revenue'!C2145-'Revenue Requirement'!C$4+'Revenue Requirement'!C$33</f>
        <v>181690.33238282707</v>
      </c>
      <c r="D2148" s="176">
        <f>'T Revenue'!D2145-'Revenue Requirement'!D$4+'Revenue Requirement'!D$33</f>
        <v>126573.50020258059</v>
      </c>
      <c r="E2148" s="176">
        <f>'T Revenue'!E2145-'Revenue Requirement'!E$4+'Revenue Requirement'!E$33</f>
        <v>62774.537961220602</v>
      </c>
      <c r="G2148" s="179" t="e">
        <f ca="1"/>
        <v>#NAME?</v>
      </c>
      <c r="H2148" s="179" t="e">
        <f ca="1"/>
        <v>#NAME?</v>
      </c>
      <c r="I2148" s="179" t="e">
        <f ca="1"/>
        <v>#NAME?</v>
      </c>
      <c r="J2148" s="179" t="e">
        <f ca="1"/>
        <v>#NAME?</v>
      </c>
      <c r="L2148" s="175">
        <f>NR_to_Cash!C$9</f>
        <v>-54723.468549817509</v>
      </c>
      <c r="M2148" s="175">
        <f>NR_to_Cash!D$9</f>
        <v>-177401.26576231886</v>
      </c>
      <c r="N2148" s="175">
        <f>NR_to_Cash!E$9</f>
        <v>-150226.47815209487</v>
      </c>
      <c r="O2148" s="175">
        <f>NR_to_Cash!F$9</f>
        <v>-172910.78815747867</v>
      </c>
      <c r="Q2148" s="1">
        <v>2141</v>
      </c>
      <c r="R2148" s="176">
        <v>-12906.165851793019</v>
      </c>
      <c r="S2148" s="176">
        <v>181690.33238282707</v>
      </c>
      <c r="T2148" s="176">
        <v>126573.50020258059</v>
      </c>
      <c r="U2148" s="176">
        <v>62774.537961220602</v>
      </c>
      <c r="V2148" s="2"/>
      <c r="W2148" s="176">
        <v>-13428.872470649891</v>
      </c>
      <c r="X2148" s="176">
        <v>-48863.891358979046</v>
      </c>
      <c r="Y2148" s="176">
        <v>-46971.583260694053</v>
      </c>
      <c r="Z2148" s="176">
        <v>-42062.65468834131</v>
      </c>
      <c r="AA2148" s="2"/>
      <c r="AB2148" s="175">
        <v>-54723.468549817509</v>
      </c>
      <c r="AC2148" s="175">
        <v>-177401.26576231886</v>
      </c>
      <c r="AD2148" s="175">
        <v>-150226.47815209487</v>
      </c>
      <c r="AE2148" s="175">
        <v>-172910.78815747867</v>
      </c>
    </row>
    <row r="2149" spans="1:31">
      <c r="A2149" s="1">
        <v>2142</v>
      </c>
      <c r="B2149" s="176">
        <f>'T Revenue'!B2146-'Year 0'!G$8+'Year 0'!G$122</f>
        <v>-22759.822784982855</v>
      </c>
      <c r="C2149" s="176">
        <f>'T Revenue'!C2146-'Revenue Requirement'!C$4+'Revenue Requirement'!C$33</f>
        <v>263449.26198023767</v>
      </c>
      <c r="D2149" s="176">
        <f>'T Revenue'!D2146-'Revenue Requirement'!D$4+'Revenue Requirement'!D$33</f>
        <v>139980.19431390404</v>
      </c>
      <c r="E2149" s="176">
        <f>'T Revenue'!E2146-'Revenue Requirement'!E$4+'Revenue Requirement'!E$33</f>
        <v>138750.26873615663</v>
      </c>
      <c r="G2149" s="179" t="e">
        <f ca="1"/>
        <v>#NAME?</v>
      </c>
      <c r="H2149" s="179" t="e">
        <f ca="1"/>
        <v>#NAME?</v>
      </c>
      <c r="I2149" s="179" t="e">
        <f ca="1"/>
        <v>#NAME?</v>
      </c>
      <c r="J2149" s="179" t="e">
        <f ca="1"/>
        <v>#NAME?</v>
      </c>
      <c r="L2149" s="175">
        <f>NR_to_Cash!C$9</f>
        <v>-54723.468549817509</v>
      </c>
      <c r="M2149" s="175">
        <f>NR_to_Cash!D$9</f>
        <v>-177401.26576231886</v>
      </c>
      <c r="N2149" s="175">
        <f>NR_to_Cash!E$9</f>
        <v>-150226.47815209487</v>
      </c>
      <c r="O2149" s="175">
        <f>NR_to_Cash!F$9</f>
        <v>-172910.78815747867</v>
      </c>
      <c r="Q2149" s="1">
        <v>2142</v>
      </c>
      <c r="R2149" s="176">
        <v>-22759.822784982855</v>
      </c>
      <c r="S2149" s="176">
        <v>263449.26198023767</v>
      </c>
      <c r="T2149" s="176">
        <v>139980.19431390404</v>
      </c>
      <c r="U2149" s="176">
        <v>138750.26873615663</v>
      </c>
      <c r="V2149" s="2"/>
      <c r="W2149" s="176">
        <v>10701.009317965829</v>
      </c>
      <c r="X2149" s="176">
        <v>-31326.086097638821</v>
      </c>
      <c r="Y2149" s="176">
        <v>-2532.371043761028</v>
      </c>
      <c r="Z2149" s="176">
        <v>-46904.685064805904</v>
      </c>
      <c r="AA2149" s="2"/>
      <c r="AB2149" s="175">
        <v>-54723.468549817509</v>
      </c>
      <c r="AC2149" s="175">
        <v>-177401.26576231886</v>
      </c>
      <c r="AD2149" s="175">
        <v>-150226.47815209487</v>
      </c>
      <c r="AE2149" s="175">
        <v>-172910.78815747867</v>
      </c>
    </row>
    <row r="2150" spans="1:31">
      <c r="A2150" s="1">
        <v>2143</v>
      </c>
      <c r="B2150" s="176">
        <f>'T Revenue'!B2147-'Year 0'!G$8+'Year 0'!G$122</f>
        <v>-13061.352919585304</v>
      </c>
      <c r="C2150" s="176">
        <f>'T Revenue'!C2147-'Revenue Requirement'!C$4+'Revenue Requirement'!C$33</f>
        <v>244193.40137863974</v>
      </c>
      <c r="D2150" s="176">
        <f>'T Revenue'!D2147-'Revenue Requirement'!D$4+'Revenue Requirement'!D$33</f>
        <v>126185.14555743593</v>
      </c>
      <c r="E2150" s="176">
        <f>'T Revenue'!E2147-'Revenue Requirement'!E$4+'Revenue Requirement'!E$33</f>
        <v>130809.57805733872</v>
      </c>
      <c r="G2150" s="179" t="e">
        <f ca="1"/>
        <v>#NAME?</v>
      </c>
      <c r="H2150" s="179" t="e">
        <f ca="1"/>
        <v>#NAME?</v>
      </c>
      <c r="I2150" s="179" t="e">
        <f ca="1"/>
        <v>#NAME?</v>
      </c>
      <c r="J2150" s="179" t="e">
        <f ca="1"/>
        <v>#NAME?</v>
      </c>
      <c r="L2150" s="175">
        <f>NR_to_Cash!C$9</f>
        <v>-54723.468549817509</v>
      </c>
      <c r="M2150" s="175">
        <f>NR_to_Cash!D$9</f>
        <v>-177401.26576231886</v>
      </c>
      <c r="N2150" s="175">
        <f>NR_to_Cash!E$9</f>
        <v>-150226.47815209487</v>
      </c>
      <c r="O2150" s="175">
        <f>NR_to_Cash!F$9</f>
        <v>-172910.78815747867</v>
      </c>
      <c r="Q2150" s="1">
        <v>2143</v>
      </c>
      <c r="R2150" s="176">
        <v>-13061.352919585304</v>
      </c>
      <c r="S2150" s="176">
        <v>244193.40137863974</v>
      </c>
      <c r="T2150" s="176">
        <v>126185.14555743593</v>
      </c>
      <c r="U2150" s="176">
        <v>130809.57805733872</v>
      </c>
      <c r="V2150" s="2"/>
      <c r="W2150" s="176">
        <v>-29558.221187573858</v>
      </c>
      <c r="X2150" s="176">
        <v>-19190.257234340301</v>
      </c>
      <c r="Y2150" s="176">
        <v>-8394.3445689161308</v>
      </c>
      <c r="Z2150" s="176">
        <v>8303.2215209929273</v>
      </c>
      <c r="AA2150" s="2"/>
      <c r="AB2150" s="175">
        <v>-54723.468549817509</v>
      </c>
      <c r="AC2150" s="175">
        <v>-177401.26576231886</v>
      </c>
      <c r="AD2150" s="175">
        <v>-150226.47815209487</v>
      </c>
      <c r="AE2150" s="175">
        <v>-172910.78815747867</v>
      </c>
    </row>
    <row r="2151" spans="1:31">
      <c r="A2151" s="1">
        <v>2144</v>
      </c>
      <c r="B2151" s="176">
        <f>'T Revenue'!B2148-'Year 0'!G$8+'Year 0'!G$122</f>
        <v>13173.187889992492</v>
      </c>
      <c r="C2151" s="176">
        <f>'T Revenue'!C2148-'Revenue Requirement'!C$4+'Revenue Requirement'!C$33</f>
        <v>244045.95306966524</v>
      </c>
      <c r="D2151" s="176">
        <f>'T Revenue'!D2148-'Revenue Requirement'!D$4+'Revenue Requirement'!D$33</f>
        <v>167510.53447206388</v>
      </c>
      <c r="E2151" s="176">
        <f>'T Revenue'!E2148-'Revenue Requirement'!E$4+'Revenue Requirement'!E$33</f>
        <v>130258.71720545157</v>
      </c>
      <c r="G2151" s="179" t="e">
        <f ca="1"/>
        <v>#NAME?</v>
      </c>
      <c r="H2151" s="179" t="e">
        <f ca="1"/>
        <v>#NAME?</v>
      </c>
      <c r="I2151" s="179" t="e">
        <f ca="1"/>
        <v>#NAME?</v>
      </c>
      <c r="J2151" s="179" t="e">
        <f ca="1"/>
        <v>#NAME?</v>
      </c>
      <c r="L2151" s="175">
        <f>NR_to_Cash!C$9</f>
        <v>-54723.468549817509</v>
      </c>
      <c r="M2151" s="175">
        <f>NR_to_Cash!D$9</f>
        <v>-177401.26576231886</v>
      </c>
      <c r="N2151" s="175">
        <f>NR_to_Cash!E$9</f>
        <v>-150226.47815209487</v>
      </c>
      <c r="O2151" s="175">
        <f>NR_to_Cash!F$9</f>
        <v>-172910.78815747867</v>
      </c>
      <c r="Q2151" s="1">
        <v>2144</v>
      </c>
      <c r="R2151" s="176">
        <v>13173.187889992492</v>
      </c>
      <c r="S2151" s="176">
        <v>244045.95306966524</v>
      </c>
      <c r="T2151" s="176">
        <v>167510.53447206388</v>
      </c>
      <c r="U2151" s="176">
        <v>130258.71720545157</v>
      </c>
      <c r="V2151" s="2"/>
      <c r="W2151" s="176">
        <v>-17625.821127157426</v>
      </c>
      <c r="X2151" s="176">
        <v>-28167.559768356849</v>
      </c>
      <c r="Y2151" s="176">
        <v>4751.6926018474624</v>
      </c>
      <c r="Z2151" s="176">
        <v>-24895.108324155444</v>
      </c>
      <c r="AA2151" s="2"/>
      <c r="AB2151" s="175">
        <v>-54723.468549817509</v>
      </c>
      <c r="AC2151" s="175">
        <v>-177401.26576231886</v>
      </c>
      <c r="AD2151" s="175">
        <v>-150226.47815209487</v>
      </c>
      <c r="AE2151" s="175">
        <v>-172910.78815747867</v>
      </c>
    </row>
    <row r="2152" spans="1:31">
      <c r="A2152" s="1">
        <v>2145</v>
      </c>
      <c r="B2152" s="176">
        <f>'T Revenue'!B2149-'Year 0'!G$8+'Year 0'!G$122</f>
        <v>4231.0032833423465</v>
      </c>
      <c r="C2152" s="176">
        <f>'T Revenue'!C2149-'Revenue Requirement'!C$4+'Revenue Requirement'!C$33</f>
        <v>238229.44248519163</v>
      </c>
      <c r="D2152" s="176">
        <f>'T Revenue'!D2149-'Revenue Requirement'!D$4+'Revenue Requirement'!D$33</f>
        <v>172661.09978188179</v>
      </c>
      <c r="E2152" s="176">
        <f>'T Revenue'!E2149-'Revenue Requirement'!E$4+'Revenue Requirement'!E$33</f>
        <v>85107.683882191544</v>
      </c>
      <c r="G2152" s="179" t="e">
        <f ca="1"/>
        <v>#NAME?</v>
      </c>
      <c r="H2152" s="179" t="e">
        <f ca="1"/>
        <v>#NAME?</v>
      </c>
      <c r="I2152" s="179" t="e">
        <f ca="1"/>
        <v>#NAME?</v>
      </c>
      <c r="J2152" s="179" t="e">
        <f ca="1"/>
        <v>#NAME?</v>
      </c>
      <c r="L2152" s="175">
        <f>NR_to_Cash!C$9</f>
        <v>-54723.468549817509</v>
      </c>
      <c r="M2152" s="175">
        <f>NR_to_Cash!D$9</f>
        <v>-177401.26576231886</v>
      </c>
      <c r="N2152" s="175">
        <f>NR_to_Cash!E$9</f>
        <v>-150226.47815209487</v>
      </c>
      <c r="O2152" s="175">
        <f>NR_to_Cash!F$9</f>
        <v>-172910.78815747867</v>
      </c>
      <c r="Q2152" s="1">
        <v>2145</v>
      </c>
      <c r="R2152" s="176">
        <v>4231.0032833423465</v>
      </c>
      <c r="S2152" s="176">
        <v>238229.44248519163</v>
      </c>
      <c r="T2152" s="176">
        <v>172661.09978188179</v>
      </c>
      <c r="U2152" s="176">
        <v>85107.683882191544</v>
      </c>
      <c r="V2152" s="2"/>
      <c r="W2152" s="176">
        <v>-9657.6020256145857</v>
      </c>
      <c r="X2152" s="176">
        <v>-19053.389019847382</v>
      </c>
      <c r="Y2152" s="176">
        <v>-40542.527823351091</v>
      </c>
      <c r="Z2152" s="176">
        <v>9248.443007839378</v>
      </c>
      <c r="AA2152" s="2"/>
      <c r="AB2152" s="175">
        <v>-54723.468549817509</v>
      </c>
      <c r="AC2152" s="175">
        <v>-177401.26576231886</v>
      </c>
      <c r="AD2152" s="175">
        <v>-150226.47815209487</v>
      </c>
      <c r="AE2152" s="175">
        <v>-172910.78815747867</v>
      </c>
    </row>
    <row r="2153" spans="1:31">
      <c r="A2153" s="1">
        <v>2146</v>
      </c>
      <c r="B2153" s="176">
        <f>'T Revenue'!B2150-'Year 0'!G$8+'Year 0'!G$122</f>
        <v>1303.5967131883372</v>
      </c>
      <c r="C2153" s="176">
        <f>'T Revenue'!C2150-'Revenue Requirement'!C$4+'Revenue Requirement'!C$33</f>
        <v>259444.74805209367</v>
      </c>
      <c r="D2153" s="176">
        <f>'T Revenue'!D2150-'Revenue Requirement'!D$4+'Revenue Requirement'!D$33</f>
        <v>172783.38907266082</v>
      </c>
      <c r="E2153" s="176">
        <f>'T Revenue'!E2150-'Revenue Requirement'!E$4+'Revenue Requirement'!E$33</f>
        <v>132243.55351681053</v>
      </c>
      <c r="G2153" s="179" t="e">
        <f ca="1"/>
        <v>#NAME?</v>
      </c>
      <c r="H2153" s="179" t="e">
        <f ca="1"/>
        <v>#NAME?</v>
      </c>
      <c r="I2153" s="179" t="e">
        <f ca="1"/>
        <v>#NAME?</v>
      </c>
      <c r="J2153" s="179" t="e">
        <f ca="1"/>
        <v>#NAME?</v>
      </c>
      <c r="L2153" s="175">
        <f>NR_to_Cash!C$9</f>
        <v>-54723.468549817509</v>
      </c>
      <c r="M2153" s="175">
        <f>NR_to_Cash!D$9</f>
        <v>-177401.26576231886</v>
      </c>
      <c r="N2153" s="175">
        <f>NR_to_Cash!E$9</f>
        <v>-150226.47815209487</v>
      </c>
      <c r="O2153" s="175">
        <f>NR_to_Cash!F$9</f>
        <v>-172910.78815747867</v>
      </c>
      <c r="Q2153" s="1">
        <v>2146</v>
      </c>
      <c r="R2153" s="176">
        <v>1303.5967131883372</v>
      </c>
      <c r="S2153" s="176">
        <v>259444.74805209367</v>
      </c>
      <c r="T2153" s="176">
        <v>172783.38907266082</v>
      </c>
      <c r="U2153" s="176">
        <v>132243.55351681053</v>
      </c>
      <c r="V2153" s="2"/>
      <c r="W2153" s="176">
        <v>-30805.469753562124</v>
      </c>
      <c r="X2153" s="176">
        <v>30042.58375003119</v>
      </c>
      <c r="Y2153" s="176">
        <v>-15281.477865273366</v>
      </c>
      <c r="Z2153" s="176">
        <v>-11811.260362074943</v>
      </c>
      <c r="AA2153" s="2"/>
      <c r="AB2153" s="175">
        <v>-54723.468549817509</v>
      </c>
      <c r="AC2153" s="175">
        <v>-177401.26576231886</v>
      </c>
      <c r="AD2153" s="175">
        <v>-150226.47815209487</v>
      </c>
      <c r="AE2153" s="175">
        <v>-172910.78815747867</v>
      </c>
    </row>
    <row r="2154" spans="1:31">
      <c r="A2154" s="1">
        <v>2147</v>
      </c>
      <c r="B2154" s="176">
        <f>'T Revenue'!B2151-'Year 0'!G$8+'Year 0'!G$122</f>
        <v>-23914.91916850023</v>
      </c>
      <c r="C2154" s="176">
        <f>'T Revenue'!C2151-'Revenue Requirement'!C$4+'Revenue Requirement'!C$33</f>
        <v>212580.86738949898</v>
      </c>
      <c r="D2154" s="176">
        <f>'T Revenue'!D2151-'Revenue Requirement'!D$4+'Revenue Requirement'!D$33</f>
        <v>146942.22762916307</v>
      </c>
      <c r="E2154" s="176">
        <f>'T Revenue'!E2151-'Revenue Requirement'!E$4+'Revenue Requirement'!E$33</f>
        <v>129355.59945249301</v>
      </c>
      <c r="G2154" s="179" t="e">
        <f ca="1"/>
        <v>#NAME?</v>
      </c>
      <c r="H2154" s="179" t="e">
        <f ca="1"/>
        <v>#NAME?</v>
      </c>
      <c r="I2154" s="179" t="e">
        <f ca="1"/>
        <v>#NAME?</v>
      </c>
      <c r="J2154" s="179" t="e">
        <f ca="1"/>
        <v>#NAME?</v>
      </c>
      <c r="L2154" s="175">
        <f>NR_to_Cash!C$9</f>
        <v>-54723.468549817509</v>
      </c>
      <c r="M2154" s="175">
        <f>NR_to_Cash!D$9</f>
        <v>-177401.26576231886</v>
      </c>
      <c r="N2154" s="175">
        <f>NR_to_Cash!E$9</f>
        <v>-150226.47815209487</v>
      </c>
      <c r="O2154" s="175">
        <f>NR_to_Cash!F$9</f>
        <v>-172910.78815747867</v>
      </c>
      <c r="Q2154" s="1">
        <v>2147</v>
      </c>
      <c r="R2154" s="176">
        <v>-23914.91916850023</v>
      </c>
      <c r="S2154" s="176">
        <v>212580.86738949898</v>
      </c>
      <c r="T2154" s="176">
        <v>146942.22762916307</v>
      </c>
      <c r="U2154" s="176">
        <v>129355.59945249301</v>
      </c>
      <c r="V2154" s="2"/>
      <c r="W2154" s="176">
        <v>-48928.925292545115</v>
      </c>
      <c r="X2154" s="176">
        <v>-4537.3374897069298</v>
      </c>
      <c r="Y2154" s="176">
        <v>-11800.791898772353</v>
      </c>
      <c r="Z2154" s="176">
        <v>-57003.875497980975</v>
      </c>
      <c r="AA2154" s="2"/>
      <c r="AB2154" s="175">
        <v>-54723.468549817509</v>
      </c>
      <c r="AC2154" s="175">
        <v>-177401.26576231886</v>
      </c>
      <c r="AD2154" s="175">
        <v>-150226.47815209487</v>
      </c>
      <c r="AE2154" s="175">
        <v>-172910.78815747867</v>
      </c>
    </row>
    <row r="2155" spans="1:31">
      <c r="A2155" s="1">
        <v>2148</v>
      </c>
      <c r="B2155" s="176">
        <f>'T Revenue'!B2152-'Year 0'!G$8+'Year 0'!G$122</f>
        <v>-7460.011463817209</v>
      </c>
      <c r="C2155" s="176">
        <f>'T Revenue'!C2152-'Revenue Requirement'!C$4+'Revenue Requirement'!C$33</f>
        <v>258889.44281010074</v>
      </c>
      <c r="D2155" s="176">
        <f>'T Revenue'!D2152-'Revenue Requirement'!D$4+'Revenue Requirement'!D$33</f>
        <v>163785.13556255354</v>
      </c>
      <c r="E2155" s="176">
        <f>'T Revenue'!E2152-'Revenue Requirement'!E$4+'Revenue Requirement'!E$33</f>
        <v>110921.45842123614</v>
      </c>
      <c r="G2155" s="179" t="e">
        <f ca="1"/>
        <v>#NAME?</v>
      </c>
      <c r="H2155" s="179" t="e">
        <f ca="1"/>
        <v>#NAME?</v>
      </c>
      <c r="I2155" s="179" t="e">
        <f ca="1"/>
        <v>#NAME?</v>
      </c>
      <c r="J2155" s="179" t="e">
        <f ca="1"/>
        <v>#NAME?</v>
      </c>
      <c r="L2155" s="175">
        <f>NR_to_Cash!C$9</f>
        <v>-54723.468549817509</v>
      </c>
      <c r="M2155" s="175">
        <f>NR_to_Cash!D$9</f>
        <v>-177401.26576231886</v>
      </c>
      <c r="N2155" s="175">
        <f>NR_to_Cash!E$9</f>
        <v>-150226.47815209487</v>
      </c>
      <c r="O2155" s="175">
        <f>NR_to_Cash!F$9</f>
        <v>-172910.78815747867</v>
      </c>
      <c r="Q2155" s="1">
        <v>2148</v>
      </c>
      <c r="R2155" s="176">
        <v>-7460.011463817209</v>
      </c>
      <c r="S2155" s="176">
        <v>258889.44281010074</v>
      </c>
      <c r="T2155" s="176">
        <v>163785.13556255354</v>
      </c>
      <c r="U2155" s="176">
        <v>110921.45842123614</v>
      </c>
      <c r="V2155" s="2"/>
      <c r="W2155" s="176">
        <v>-2583.3606326996814</v>
      </c>
      <c r="X2155" s="176">
        <v>-3931.3482150633354</v>
      </c>
      <c r="Y2155" s="176">
        <v>21781.445615737233</v>
      </c>
      <c r="Z2155" s="176">
        <v>76.983977388823405</v>
      </c>
      <c r="AA2155" s="2"/>
      <c r="AB2155" s="175">
        <v>-54723.468549817509</v>
      </c>
      <c r="AC2155" s="175">
        <v>-177401.26576231886</v>
      </c>
      <c r="AD2155" s="175">
        <v>-150226.47815209487</v>
      </c>
      <c r="AE2155" s="175">
        <v>-172910.78815747867</v>
      </c>
    </row>
    <row r="2156" spans="1:31">
      <c r="A2156" s="1">
        <v>2149</v>
      </c>
      <c r="B2156" s="176">
        <f>'T Revenue'!B2153-'Year 0'!G$8+'Year 0'!G$122</f>
        <v>-1775.8384417479392</v>
      </c>
      <c r="C2156" s="176">
        <f>'T Revenue'!C2153-'Revenue Requirement'!C$4+'Revenue Requirement'!C$33</f>
        <v>232859.44986122125</v>
      </c>
      <c r="D2156" s="176">
        <f>'T Revenue'!D2153-'Revenue Requirement'!D$4+'Revenue Requirement'!D$33</f>
        <v>160523.83367245505</v>
      </c>
      <c r="E2156" s="176">
        <f>'T Revenue'!E2153-'Revenue Requirement'!E$4+'Revenue Requirement'!E$33</f>
        <v>145120.10584119684</v>
      </c>
      <c r="G2156" s="179" t="e">
        <f ca="1"/>
        <v>#NAME?</v>
      </c>
      <c r="H2156" s="179" t="e">
        <f ca="1"/>
        <v>#NAME?</v>
      </c>
      <c r="I2156" s="179" t="e">
        <f ca="1"/>
        <v>#NAME?</v>
      </c>
      <c r="J2156" s="179" t="e">
        <f ca="1"/>
        <v>#NAME?</v>
      </c>
      <c r="L2156" s="175">
        <f>NR_to_Cash!C$9</f>
        <v>-54723.468549817509</v>
      </c>
      <c r="M2156" s="175">
        <f>NR_to_Cash!D$9</f>
        <v>-177401.26576231886</v>
      </c>
      <c r="N2156" s="175">
        <f>NR_to_Cash!E$9</f>
        <v>-150226.47815209487</v>
      </c>
      <c r="O2156" s="175">
        <f>NR_to_Cash!F$9</f>
        <v>-172910.78815747867</v>
      </c>
      <c r="Q2156" s="1">
        <v>2149</v>
      </c>
      <c r="R2156" s="176">
        <v>-1775.8384417479392</v>
      </c>
      <c r="S2156" s="176">
        <v>232859.44986122125</v>
      </c>
      <c r="T2156" s="176">
        <v>160523.83367245505</v>
      </c>
      <c r="U2156" s="176">
        <v>145120.10584119684</v>
      </c>
      <c r="V2156" s="2"/>
      <c r="W2156" s="176">
        <v>7186.2408976344159</v>
      </c>
      <c r="X2156" s="176">
        <v>-23117.456230539829</v>
      </c>
      <c r="Y2156" s="176">
        <v>-17451.092128246091</v>
      </c>
      <c r="Z2156" s="176">
        <v>8728.8375528238248</v>
      </c>
      <c r="AA2156" s="2"/>
      <c r="AB2156" s="175">
        <v>-54723.468549817509</v>
      </c>
      <c r="AC2156" s="175">
        <v>-177401.26576231886</v>
      </c>
      <c r="AD2156" s="175">
        <v>-150226.47815209487</v>
      </c>
      <c r="AE2156" s="175">
        <v>-172910.78815747867</v>
      </c>
    </row>
    <row r="2157" spans="1:31">
      <c r="A2157" s="1">
        <v>2150</v>
      </c>
      <c r="B2157" s="176">
        <f>'T Revenue'!B2154-'Year 0'!G$8+'Year 0'!G$122</f>
        <v>8755.2798000692856</v>
      </c>
      <c r="C2157" s="176">
        <f>'T Revenue'!C2154-'Revenue Requirement'!C$4+'Revenue Requirement'!C$33</f>
        <v>237054.4285210697</v>
      </c>
      <c r="D2157" s="176">
        <f>'T Revenue'!D2154-'Revenue Requirement'!D$4+'Revenue Requirement'!D$33</f>
        <v>153771.15989038046</v>
      </c>
      <c r="E2157" s="176">
        <f>'T Revenue'!E2154-'Revenue Requirement'!E$4+'Revenue Requirement'!E$33</f>
        <v>132374.30311971833</v>
      </c>
      <c r="G2157" s="179" t="e">
        <f ca="1"/>
        <v>#NAME?</v>
      </c>
      <c r="H2157" s="179" t="e">
        <f ca="1"/>
        <v>#NAME?</v>
      </c>
      <c r="I2157" s="179" t="e">
        <f ca="1"/>
        <v>#NAME?</v>
      </c>
      <c r="J2157" s="179" t="e">
        <f ca="1"/>
        <v>#NAME?</v>
      </c>
      <c r="L2157" s="175">
        <f>NR_to_Cash!C$9</f>
        <v>-54723.468549817509</v>
      </c>
      <c r="M2157" s="175">
        <f>NR_to_Cash!D$9</f>
        <v>-177401.26576231886</v>
      </c>
      <c r="N2157" s="175">
        <f>NR_to_Cash!E$9</f>
        <v>-150226.47815209487</v>
      </c>
      <c r="O2157" s="175">
        <f>NR_to_Cash!F$9</f>
        <v>-172910.78815747867</v>
      </c>
      <c r="Q2157" s="1">
        <v>2150</v>
      </c>
      <c r="R2157" s="176">
        <v>8755.2798000692856</v>
      </c>
      <c r="S2157" s="176">
        <v>237054.4285210697</v>
      </c>
      <c r="T2157" s="176">
        <v>153771.15989038046</v>
      </c>
      <c r="U2157" s="176">
        <v>132374.30311971833</v>
      </c>
      <c r="V2157" s="2"/>
      <c r="W2157" s="176">
        <v>-25780.430071274517</v>
      </c>
      <c r="X2157" s="176">
        <v>-40589.813472198322</v>
      </c>
      <c r="Y2157" s="176">
        <v>-2879.4940232224762</v>
      </c>
      <c r="Z2157" s="176">
        <v>-21523.872063991847</v>
      </c>
      <c r="AA2157" s="2"/>
      <c r="AB2157" s="175">
        <v>-54723.468549817509</v>
      </c>
      <c r="AC2157" s="175">
        <v>-177401.26576231886</v>
      </c>
      <c r="AD2157" s="175">
        <v>-150226.47815209487</v>
      </c>
      <c r="AE2157" s="175">
        <v>-172910.78815747867</v>
      </c>
    </row>
    <row r="2158" spans="1:31">
      <c r="A2158" s="1">
        <v>2151</v>
      </c>
      <c r="B2158" s="176">
        <f>'T Revenue'!B2155-'Year 0'!G$8+'Year 0'!G$122</f>
        <v>-6737.2494355721865</v>
      </c>
      <c r="C2158" s="176">
        <f>'T Revenue'!C2155-'Revenue Requirement'!C$4+'Revenue Requirement'!C$33</f>
        <v>206086.70631173789</v>
      </c>
      <c r="D2158" s="176">
        <f>'T Revenue'!D2155-'Revenue Requirement'!D$4+'Revenue Requirement'!D$33</f>
        <v>118710.11756132729</v>
      </c>
      <c r="E2158" s="176">
        <f>'T Revenue'!E2155-'Revenue Requirement'!E$4+'Revenue Requirement'!E$33</f>
        <v>138656.40322534344</v>
      </c>
      <c r="G2158" s="179" t="e">
        <f ca="1"/>
        <v>#NAME?</v>
      </c>
      <c r="H2158" s="179" t="e">
        <f ca="1"/>
        <v>#NAME?</v>
      </c>
      <c r="I2158" s="179" t="e">
        <f ca="1"/>
        <v>#NAME?</v>
      </c>
      <c r="J2158" s="179" t="e">
        <f ca="1"/>
        <v>#NAME?</v>
      </c>
      <c r="L2158" s="175">
        <f>NR_to_Cash!C$9</f>
        <v>-54723.468549817509</v>
      </c>
      <c r="M2158" s="175">
        <f>NR_to_Cash!D$9</f>
        <v>-177401.26576231886</v>
      </c>
      <c r="N2158" s="175">
        <f>NR_to_Cash!E$9</f>
        <v>-150226.47815209487</v>
      </c>
      <c r="O2158" s="175">
        <f>NR_to_Cash!F$9</f>
        <v>-172910.78815747867</v>
      </c>
      <c r="Q2158" s="1">
        <v>2151</v>
      </c>
      <c r="R2158" s="176">
        <v>-6737.2494355721865</v>
      </c>
      <c r="S2158" s="176">
        <v>206086.70631173789</v>
      </c>
      <c r="T2158" s="176">
        <v>118710.11756132729</v>
      </c>
      <c r="U2158" s="176">
        <v>138656.40322534344</v>
      </c>
      <c r="V2158" s="2"/>
      <c r="W2158" s="176">
        <v>9998.1109737351071</v>
      </c>
      <c r="X2158" s="176">
        <v>-18211.589456760325</v>
      </c>
      <c r="Y2158" s="176">
        <v>20623.682973003713</v>
      </c>
      <c r="Z2158" s="176">
        <v>5771.58648786298</v>
      </c>
      <c r="AA2158" s="2"/>
      <c r="AB2158" s="175">
        <v>-54723.468549817509</v>
      </c>
      <c r="AC2158" s="175">
        <v>-177401.26576231886</v>
      </c>
      <c r="AD2158" s="175">
        <v>-150226.47815209487</v>
      </c>
      <c r="AE2158" s="175">
        <v>-172910.78815747867</v>
      </c>
    </row>
    <row r="2159" spans="1:31">
      <c r="A2159" s="1">
        <v>2152</v>
      </c>
      <c r="B2159" s="176">
        <f>'T Revenue'!B2156-'Year 0'!G$8+'Year 0'!G$122</f>
        <v>-6840.2146672655363</v>
      </c>
      <c r="C2159" s="176">
        <f>'T Revenue'!C2156-'Revenue Requirement'!C$4+'Revenue Requirement'!C$33</f>
        <v>179097.83711843961</v>
      </c>
      <c r="D2159" s="176">
        <f>'T Revenue'!D2156-'Revenue Requirement'!D$4+'Revenue Requirement'!D$33</f>
        <v>100213.07400193764</v>
      </c>
      <c r="E2159" s="176">
        <f>'T Revenue'!E2156-'Revenue Requirement'!E$4+'Revenue Requirement'!E$33</f>
        <v>80438.675289878622</v>
      </c>
      <c r="G2159" s="179" t="e">
        <f ca="1"/>
        <v>#NAME?</v>
      </c>
      <c r="H2159" s="179" t="e">
        <f ca="1"/>
        <v>#NAME?</v>
      </c>
      <c r="I2159" s="179" t="e">
        <f ca="1"/>
        <v>#NAME?</v>
      </c>
      <c r="J2159" s="179" t="e">
        <f ca="1"/>
        <v>#NAME?</v>
      </c>
      <c r="L2159" s="175">
        <f>NR_to_Cash!C$9</f>
        <v>-54723.468549817509</v>
      </c>
      <c r="M2159" s="175">
        <f>NR_to_Cash!D$9</f>
        <v>-177401.26576231886</v>
      </c>
      <c r="N2159" s="175">
        <f>NR_to_Cash!E$9</f>
        <v>-150226.47815209487</v>
      </c>
      <c r="O2159" s="175">
        <f>NR_to_Cash!F$9</f>
        <v>-172910.78815747867</v>
      </c>
      <c r="Q2159" s="1">
        <v>2152</v>
      </c>
      <c r="R2159" s="176">
        <v>-6840.2146672655363</v>
      </c>
      <c r="S2159" s="176">
        <v>179097.83711843961</v>
      </c>
      <c r="T2159" s="176">
        <v>100213.07400193764</v>
      </c>
      <c r="U2159" s="176">
        <v>80438.675289878622</v>
      </c>
      <c r="V2159" s="2"/>
      <c r="W2159" s="176">
        <v>8496.963059206726</v>
      </c>
      <c r="X2159" s="176">
        <v>-74936.345516052097</v>
      </c>
      <c r="Y2159" s="176">
        <v>-22161.381504968507</v>
      </c>
      <c r="Z2159" s="176">
        <v>-19950.481540297857</v>
      </c>
      <c r="AA2159" s="2"/>
      <c r="AB2159" s="175">
        <v>-54723.468549817509</v>
      </c>
      <c r="AC2159" s="175">
        <v>-177401.26576231886</v>
      </c>
      <c r="AD2159" s="175">
        <v>-150226.47815209487</v>
      </c>
      <c r="AE2159" s="175">
        <v>-172910.78815747867</v>
      </c>
    </row>
    <row r="2160" spans="1:31">
      <c r="A2160" s="1">
        <v>2153</v>
      </c>
      <c r="B2160" s="176">
        <f>'T Revenue'!B2157-'Year 0'!G$8+'Year 0'!G$122</f>
        <v>-23585.761360939126</v>
      </c>
      <c r="C2160" s="176">
        <f>'T Revenue'!C2157-'Revenue Requirement'!C$4+'Revenue Requirement'!C$33</f>
        <v>206443.59158992302</v>
      </c>
      <c r="D2160" s="176">
        <f>'T Revenue'!D2157-'Revenue Requirement'!D$4+'Revenue Requirement'!D$33</f>
        <v>131589.85456920881</v>
      </c>
      <c r="E2160" s="176">
        <f>'T Revenue'!E2157-'Revenue Requirement'!E$4+'Revenue Requirement'!E$33</f>
        <v>148566.82055675937</v>
      </c>
      <c r="G2160" s="179" t="e">
        <f ca="1"/>
        <v>#NAME?</v>
      </c>
      <c r="H2160" s="179" t="e">
        <f ca="1"/>
        <v>#NAME?</v>
      </c>
      <c r="I2160" s="179" t="e">
        <f ca="1"/>
        <v>#NAME?</v>
      </c>
      <c r="J2160" s="179" t="e">
        <f ca="1"/>
        <v>#NAME?</v>
      </c>
      <c r="L2160" s="175">
        <f>NR_to_Cash!C$9</f>
        <v>-54723.468549817509</v>
      </c>
      <c r="M2160" s="175">
        <f>NR_to_Cash!D$9</f>
        <v>-177401.26576231886</v>
      </c>
      <c r="N2160" s="175">
        <f>NR_to_Cash!E$9</f>
        <v>-150226.47815209487</v>
      </c>
      <c r="O2160" s="175">
        <f>NR_to_Cash!F$9</f>
        <v>-172910.78815747867</v>
      </c>
      <c r="Q2160" s="1">
        <v>2153</v>
      </c>
      <c r="R2160" s="176">
        <v>-23585.761360939126</v>
      </c>
      <c r="S2160" s="176">
        <v>206443.59158992302</v>
      </c>
      <c r="T2160" s="176">
        <v>131589.85456920881</v>
      </c>
      <c r="U2160" s="176">
        <v>148566.82055675937</v>
      </c>
      <c r="V2160" s="2"/>
      <c r="W2160" s="176">
        <v>-39358.00602041441</v>
      </c>
      <c r="X2160" s="176">
        <v>582.98116371943615</v>
      </c>
      <c r="Y2160" s="176">
        <v>-10314.263717267197</v>
      </c>
      <c r="Z2160" s="176">
        <v>4264.4811815852299</v>
      </c>
      <c r="AA2160" s="2"/>
      <c r="AB2160" s="175">
        <v>-54723.468549817509</v>
      </c>
      <c r="AC2160" s="175">
        <v>-177401.26576231886</v>
      </c>
      <c r="AD2160" s="175">
        <v>-150226.47815209487</v>
      </c>
      <c r="AE2160" s="175">
        <v>-172910.78815747867</v>
      </c>
    </row>
    <row r="2161" spans="1:31">
      <c r="A2161" s="1">
        <v>2154</v>
      </c>
      <c r="B2161" s="176">
        <f>'T Revenue'!B2158-'Year 0'!G$8+'Year 0'!G$122</f>
        <v>-31794.522338269278</v>
      </c>
      <c r="C2161" s="176">
        <f>'T Revenue'!C2158-'Revenue Requirement'!C$4+'Revenue Requirement'!C$33</f>
        <v>164689.45815435192</v>
      </c>
      <c r="D2161" s="176">
        <f>'T Revenue'!D2158-'Revenue Requirement'!D$4+'Revenue Requirement'!D$33</f>
        <v>93668.463465110399</v>
      </c>
      <c r="E2161" s="176">
        <f>'T Revenue'!E2158-'Revenue Requirement'!E$4+'Revenue Requirement'!E$33</f>
        <v>41766.783567912411</v>
      </c>
      <c r="G2161" s="179" t="e">
        <f ca="1"/>
        <v>#NAME?</v>
      </c>
      <c r="H2161" s="179" t="e">
        <f ca="1"/>
        <v>#NAME?</v>
      </c>
      <c r="I2161" s="179" t="e">
        <f ca="1"/>
        <v>#NAME?</v>
      </c>
      <c r="J2161" s="179" t="e">
        <f ca="1"/>
        <v>#NAME?</v>
      </c>
      <c r="L2161" s="175">
        <f>NR_to_Cash!C$9</f>
        <v>-54723.468549817509</v>
      </c>
      <c r="M2161" s="175">
        <f>NR_to_Cash!D$9</f>
        <v>-177401.26576231886</v>
      </c>
      <c r="N2161" s="175">
        <f>NR_to_Cash!E$9</f>
        <v>-150226.47815209487</v>
      </c>
      <c r="O2161" s="175">
        <f>NR_to_Cash!F$9</f>
        <v>-172910.78815747867</v>
      </c>
      <c r="Q2161" s="1">
        <v>2154</v>
      </c>
      <c r="R2161" s="176">
        <v>-31794.522338269278</v>
      </c>
      <c r="S2161" s="176">
        <v>164689.45815435192</v>
      </c>
      <c r="T2161" s="176">
        <v>93668.463465110399</v>
      </c>
      <c r="U2161" s="176">
        <v>41766.783567912411</v>
      </c>
      <c r="V2161" s="2"/>
      <c r="W2161" s="176">
        <v>4070.2726809610613</v>
      </c>
      <c r="X2161" s="176">
        <v>-49407.056219997583</v>
      </c>
      <c r="Y2161" s="176">
        <v>18690.529991881456</v>
      </c>
      <c r="Z2161" s="176">
        <v>-26091.072625770932</v>
      </c>
      <c r="AA2161" s="2"/>
      <c r="AB2161" s="175">
        <v>-54723.468549817509</v>
      </c>
      <c r="AC2161" s="175">
        <v>-177401.26576231886</v>
      </c>
      <c r="AD2161" s="175">
        <v>-150226.47815209487</v>
      </c>
      <c r="AE2161" s="175">
        <v>-172910.78815747867</v>
      </c>
    </row>
    <row r="2162" spans="1:31">
      <c r="A2162" s="1">
        <v>2155</v>
      </c>
      <c r="B2162" s="176">
        <f>'T Revenue'!B2159-'Year 0'!G$8+'Year 0'!G$122</f>
        <v>-17567.581805687863</v>
      </c>
      <c r="C2162" s="176">
        <f>'T Revenue'!C2159-'Revenue Requirement'!C$4+'Revenue Requirement'!C$33</f>
        <v>202077.30341388402</v>
      </c>
      <c r="D2162" s="176">
        <f>'T Revenue'!D2159-'Revenue Requirement'!D$4+'Revenue Requirement'!D$33</f>
        <v>133384.75747012114</v>
      </c>
      <c r="E2162" s="176">
        <f>'T Revenue'!E2159-'Revenue Requirement'!E$4+'Revenue Requirement'!E$33</f>
        <v>72997.107832335168</v>
      </c>
      <c r="G2162" s="179" t="e">
        <f ca="1"/>
        <v>#NAME?</v>
      </c>
      <c r="H2162" s="179" t="e">
        <f ca="1"/>
        <v>#NAME?</v>
      </c>
      <c r="I2162" s="179" t="e">
        <f ca="1"/>
        <v>#NAME?</v>
      </c>
      <c r="J2162" s="179" t="e">
        <f ca="1"/>
        <v>#NAME?</v>
      </c>
      <c r="L2162" s="175">
        <f>NR_to_Cash!C$9</f>
        <v>-54723.468549817509</v>
      </c>
      <c r="M2162" s="175">
        <f>NR_to_Cash!D$9</f>
        <v>-177401.26576231886</v>
      </c>
      <c r="N2162" s="175">
        <f>NR_to_Cash!E$9</f>
        <v>-150226.47815209487</v>
      </c>
      <c r="O2162" s="175">
        <f>NR_to_Cash!F$9</f>
        <v>-172910.78815747867</v>
      </c>
      <c r="Q2162" s="1">
        <v>2155</v>
      </c>
      <c r="R2162" s="176">
        <v>-17567.581805687863</v>
      </c>
      <c r="S2162" s="176">
        <v>202077.30341388402</v>
      </c>
      <c r="T2162" s="176">
        <v>133384.75747012114</v>
      </c>
      <c r="U2162" s="176">
        <v>72997.107832335168</v>
      </c>
      <c r="V2162" s="2"/>
      <c r="W2162" s="176">
        <v>-16738.440568653517</v>
      </c>
      <c r="X2162" s="176">
        <v>3548.5096309497021</v>
      </c>
      <c r="Y2162" s="176">
        <v>-13761.273950716946</v>
      </c>
      <c r="Z2162" s="176">
        <v>-43726.806397210108</v>
      </c>
      <c r="AA2162" s="2"/>
      <c r="AB2162" s="175">
        <v>-54723.468549817509</v>
      </c>
      <c r="AC2162" s="175">
        <v>-177401.26576231886</v>
      </c>
      <c r="AD2162" s="175">
        <v>-150226.47815209487</v>
      </c>
      <c r="AE2162" s="175">
        <v>-172910.78815747867</v>
      </c>
    </row>
    <row r="2163" spans="1:31">
      <c r="A2163" s="1">
        <v>2156</v>
      </c>
      <c r="B2163" s="176">
        <f>'T Revenue'!B2160-'Year 0'!G$8+'Year 0'!G$122</f>
        <v>-49595.290688408772</v>
      </c>
      <c r="C2163" s="176">
        <f>'T Revenue'!C2160-'Revenue Requirement'!C$4+'Revenue Requirement'!C$33</f>
        <v>194563.71535349963</v>
      </c>
      <c r="D2163" s="176">
        <f>'T Revenue'!D2160-'Revenue Requirement'!D$4+'Revenue Requirement'!D$33</f>
        <v>129358.68589138822</v>
      </c>
      <c r="E2163" s="176">
        <f>'T Revenue'!E2160-'Revenue Requirement'!E$4+'Revenue Requirement'!E$33</f>
        <v>109756.27422561031</v>
      </c>
      <c r="G2163" s="179" t="e">
        <f ca="1"/>
        <v>#NAME?</v>
      </c>
      <c r="H2163" s="179" t="e">
        <f ca="1"/>
        <v>#NAME?</v>
      </c>
      <c r="I2163" s="179" t="e">
        <f ca="1"/>
        <v>#NAME?</v>
      </c>
      <c r="J2163" s="179" t="e">
        <f ca="1"/>
        <v>#NAME?</v>
      </c>
      <c r="L2163" s="175">
        <f>NR_to_Cash!C$9</f>
        <v>-54723.468549817509</v>
      </c>
      <c r="M2163" s="175">
        <f>NR_to_Cash!D$9</f>
        <v>-177401.26576231886</v>
      </c>
      <c r="N2163" s="175">
        <f>NR_to_Cash!E$9</f>
        <v>-150226.47815209487</v>
      </c>
      <c r="O2163" s="175">
        <f>NR_to_Cash!F$9</f>
        <v>-172910.78815747867</v>
      </c>
      <c r="Q2163" s="1">
        <v>2156</v>
      </c>
      <c r="R2163" s="176">
        <v>-49595.290688408772</v>
      </c>
      <c r="S2163" s="176">
        <v>194563.71535349963</v>
      </c>
      <c r="T2163" s="176">
        <v>129358.68589138822</v>
      </c>
      <c r="U2163" s="176">
        <v>109756.27422561031</v>
      </c>
      <c r="V2163" s="2"/>
      <c r="W2163" s="176">
        <v>1423.765243679285</v>
      </c>
      <c r="X2163" s="176">
        <v>1638.1868881646078</v>
      </c>
      <c r="Y2163" s="176">
        <v>13303.87492618477</v>
      </c>
      <c r="Z2163" s="176">
        <v>-41030.145383216674</v>
      </c>
      <c r="AA2163" s="2"/>
      <c r="AB2163" s="175">
        <v>-54723.468549817509</v>
      </c>
      <c r="AC2163" s="175">
        <v>-177401.26576231886</v>
      </c>
      <c r="AD2163" s="175">
        <v>-150226.47815209487</v>
      </c>
      <c r="AE2163" s="175">
        <v>-172910.78815747867</v>
      </c>
    </row>
    <row r="2164" spans="1:31">
      <c r="A2164" s="1">
        <v>2157</v>
      </c>
      <c r="B2164" s="176">
        <f>'T Revenue'!B2161-'Year 0'!G$8+'Year 0'!G$122</f>
        <v>-10801.198222317034</v>
      </c>
      <c r="C2164" s="176">
        <f>'T Revenue'!C2161-'Revenue Requirement'!C$4+'Revenue Requirement'!C$33</f>
        <v>213845.52340021613</v>
      </c>
      <c r="D2164" s="176">
        <f>'T Revenue'!D2161-'Revenue Requirement'!D$4+'Revenue Requirement'!D$33</f>
        <v>144028.65420702053</v>
      </c>
      <c r="E2164" s="176">
        <f>'T Revenue'!E2161-'Revenue Requirement'!E$4+'Revenue Requirement'!E$33</f>
        <v>100670.68144073198</v>
      </c>
      <c r="G2164" s="179" t="e">
        <f ca="1"/>
        <v>#NAME?</v>
      </c>
      <c r="H2164" s="179" t="e">
        <f ca="1"/>
        <v>#NAME?</v>
      </c>
      <c r="I2164" s="179" t="e">
        <f ca="1"/>
        <v>#NAME?</v>
      </c>
      <c r="J2164" s="179" t="e">
        <f ca="1"/>
        <v>#NAME?</v>
      </c>
      <c r="L2164" s="175">
        <f>NR_to_Cash!C$9</f>
        <v>-54723.468549817509</v>
      </c>
      <c r="M2164" s="175">
        <f>NR_to_Cash!D$9</f>
        <v>-177401.26576231886</v>
      </c>
      <c r="N2164" s="175">
        <f>NR_to_Cash!E$9</f>
        <v>-150226.47815209487</v>
      </c>
      <c r="O2164" s="175">
        <f>NR_to_Cash!F$9</f>
        <v>-172910.78815747867</v>
      </c>
      <c r="Q2164" s="1">
        <v>2157</v>
      </c>
      <c r="R2164" s="176">
        <v>-10801.198222317034</v>
      </c>
      <c r="S2164" s="176">
        <v>213845.52340021613</v>
      </c>
      <c r="T2164" s="176">
        <v>144028.65420702053</v>
      </c>
      <c r="U2164" s="176">
        <v>100670.68144073198</v>
      </c>
      <c r="V2164" s="2"/>
      <c r="W2164" s="176">
        <v>-25062.558394431486</v>
      </c>
      <c r="X2164" s="176">
        <v>4485.3972683257889</v>
      </c>
      <c r="Y2164" s="176">
        <v>-28253.253517291741</v>
      </c>
      <c r="Z2164" s="176">
        <v>-67198.771220644703</v>
      </c>
      <c r="AA2164" s="2"/>
      <c r="AB2164" s="175">
        <v>-54723.468549817509</v>
      </c>
      <c r="AC2164" s="175">
        <v>-177401.26576231886</v>
      </c>
      <c r="AD2164" s="175">
        <v>-150226.47815209487</v>
      </c>
      <c r="AE2164" s="175">
        <v>-172910.78815747867</v>
      </c>
    </row>
    <row r="2165" spans="1:31">
      <c r="A2165" s="1">
        <v>2158</v>
      </c>
      <c r="B2165" s="176">
        <f>'T Revenue'!B2162-'Year 0'!G$8+'Year 0'!G$122</f>
        <v>15081.217255821452</v>
      </c>
      <c r="C2165" s="176">
        <f>'T Revenue'!C2162-'Revenue Requirement'!C$4+'Revenue Requirement'!C$33</f>
        <v>239128.29995152168</v>
      </c>
      <c r="D2165" s="176">
        <f>'T Revenue'!D2162-'Revenue Requirement'!D$4+'Revenue Requirement'!D$33</f>
        <v>167111.96861935104</v>
      </c>
      <c r="E2165" s="176">
        <f>'T Revenue'!E2162-'Revenue Requirement'!E$4+'Revenue Requirement'!E$33</f>
        <v>69277.736585126957</v>
      </c>
      <c r="G2165" s="179" t="e">
        <f ca="1"/>
        <v>#NAME?</v>
      </c>
      <c r="H2165" s="179" t="e">
        <f ca="1"/>
        <v>#NAME?</v>
      </c>
      <c r="I2165" s="179" t="e">
        <f ca="1"/>
        <v>#NAME?</v>
      </c>
      <c r="J2165" s="179" t="e">
        <f ca="1"/>
        <v>#NAME?</v>
      </c>
      <c r="L2165" s="175">
        <f>NR_to_Cash!C$9</f>
        <v>-54723.468549817509</v>
      </c>
      <c r="M2165" s="175">
        <f>NR_to_Cash!D$9</f>
        <v>-177401.26576231886</v>
      </c>
      <c r="N2165" s="175">
        <f>NR_to_Cash!E$9</f>
        <v>-150226.47815209487</v>
      </c>
      <c r="O2165" s="175">
        <f>NR_to_Cash!F$9</f>
        <v>-172910.78815747867</v>
      </c>
      <c r="Q2165" s="1">
        <v>2158</v>
      </c>
      <c r="R2165" s="176">
        <v>15081.217255821452</v>
      </c>
      <c r="S2165" s="176">
        <v>239128.29995152168</v>
      </c>
      <c r="T2165" s="176">
        <v>167111.96861935104</v>
      </c>
      <c r="U2165" s="176">
        <v>69277.736585126957</v>
      </c>
      <c r="V2165" s="2"/>
      <c r="W2165" s="176">
        <v>-28725.677935075248</v>
      </c>
      <c r="X2165" s="176">
        <v>-25380.511854510289</v>
      </c>
      <c r="Y2165" s="176">
        <v>2016.9349324593786</v>
      </c>
      <c r="Z2165" s="176">
        <v>-10072.265923780622</v>
      </c>
      <c r="AA2165" s="2"/>
      <c r="AB2165" s="175">
        <v>-54723.468549817509</v>
      </c>
      <c r="AC2165" s="175">
        <v>-177401.26576231886</v>
      </c>
      <c r="AD2165" s="175">
        <v>-150226.47815209487</v>
      </c>
      <c r="AE2165" s="175">
        <v>-172910.78815747867</v>
      </c>
    </row>
    <row r="2166" spans="1:31">
      <c r="A2166" s="1">
        <v>2159</v>
      </c>
      <c r="B2166" s="176">
        <f>'T Revenue'!B2163-'Year 0'!G$8+'Year 0'!G$122</f>
        <v>-1685.8450473847333</v>
      </c>
      <c r="C2166" s="176">
        <f>'T Revenue'!C2163-'Revenue Requirement'!C$4+'Revenue Requirement'!C$33</f>
        <v>197070.49782485981</v>
      </c>
      <c r="D2166" s="176">
        <f>'T Revenue'!D2163-'Revenue Requirement'!D$4+'Revenue Requirement'!D$33</f>
        <v>161982.72620145278</v>
      </c>
      <c r="E2166" s="176">
        <f>'T Revenue'!E2163-'Revenue Requirement'!E$4+'Revenue Requirement'!E$33</f>
        <v>97669.200521796709</v>
      </c>
      <c r="G2166" s="179" t="e">
        <f ca="1"/>
        <v>#NAME?</v>
      </c>
      <c r="H2166" s="179" t="e">
        <f ca="1"/>
        <v>#NAME?</v>
      </c>
      <c r="I2166" s="179" t="e">
        <f ca="1"/>
        <v>#NAME?</v>
      </c>
      <c r="J2166" s="179" t="e">
        <f ca="1"/>
        <v>#NAME?</v>
      </c>
      <c r="L2166" s="175">
        <f>NR_to_Cash!C$9</f>
        <v>-54723.468549817509</v>
      </c>
      <c r="M2166" s="175">
        <f>NR_to_Cash!D$9</f>
        <v>-177401.26576231886</v>
      </c>
      <c r="N2166" s="175">
        <f>NR_to_Cash!E$9</f>
        <v>-150226.47815209487</v>
      </c>
      <c r="O2166" s="175">
        <f>NR_to_Cash!F$9</f>
        <v>-172910.78815747867</v>
      </c>
      <c r="Q2166" s="1">
        <v>2159</v>
      </c>
      <c r="R2166" s="176">
        <v>-1685.8450473847333</v>
      </c>
      <c r="S2166" s="176">
        <v>197070.49782485981</v>
      </c>
      <c r="T2166" s="176">
        <v>161982.72620145278</v>
      </c>
      <c r="U2166" s="176">
        <v>97669.200521796709</v>
      </c>
      <c r="V2166" s="2"/>
      <c r="W2166" s="176">
        <v>9557.6537302194629</v>
      </c>
      <c r="X2166" s="176">
        <v>-34981.001522309612</v>
      </c>
      <c r="Y2166" s="176">
        <v>-19349.838308248203</v>
      </c>
      <c r="Z2166" s="176">
        <v>-26078.962827155599</v>
      </c>
      <c r="AA2166" s="2"/>
      <c r="AB2166" s="175">
        <v>-54723.468549817509</v>
      </c>
      <c r="AC2166" s="175">
        <v>-177401.26576231886</v>
      </c>
      <c r="AD2166" s="175">
        <v>-150226.47815209487</v>
      </c>
      <c r="AE2166" s="175">
        <v>-172910.78815747867</v>
      </c>
    </row>
    <row r="2167" spans="1:31">
      <c r="A2167" s="1">
        <v>2160</v>
      </c>
      <c r="B2167" s="176">
        <f>'T Revenue'!B2164-'Year 0'!G$8+'Year 0'!G$122</f>
        <v>-17901.244445549324</v>
      </c>
      <c r="C2167" s="176">
        <f>'T Revenue'!C2164-'Revenue Requirement'!C$4+'Revenue Requirement'!C$33</f>
        <v>253298.62897011009</v>
      </c>
      <c r="D2167" s="176">
        <f>'T Revenue'!D2164-'Revenue Requirement'!D$4+'Revenue Requirement'!D$33</f>
        <v>157219.00841599982</v>
      </c>
      <c r="E2167" s="176">
        <f>'T Revenue'!E2164-'Revenue Requirement'!E$4+'Revenue Requirement'!E$33</f>
        <v>61862.592165004695</v>
      </c>
      <c r="G2167" s="179" t="e">
        <f ca="1"/>
        <v>#NAME?</v>
      </c>
      <c r="H2167" s="179" t="e">
        <f ca="1"/>
        <v>#NAME?</v>
      </c>
      <c r="I2167" s="179" t="e">
        <f ca="1"/>
        <v>#NAME?</v>
      </c>
      <c r="J2167" s="179" t="e">
        <f ca="1"/>
        <v>#NAME?</v>
      </c>
      <c r="L2167" s="175">
        <f>NR_to_Cash!C$9</f>
        <v>-54723.468549817509</v>
      </c>
      <c r="M2167" s="175">
        <f>NR_to_Cash!D$9</f>
        <v>-177401.26576231886</v>
      </c>
      <c r="N2167" s="175">
        <f>NR_to_Cash!E$9</f>
        <v>-150226.47815209487</v>
      </c>
      <c r="O2167" s="175">
        <f>NR_to_Cash!F$9</f>
        <v>-172910.78815747867</v>
      </c>
      <c r="Q2167" s="1">
        <v>2160</v>
      </c>
      <c r="R2167" s="176">
        <v>-17901.244445549324</v>
      </c>
      <c r="S2167" s="176">
        <v>253298.62897011009</v>
      </c>
      <c r="T2167" s="176">
        <v>157219.00841599982</v>
      </c>
      <c r="U2167" s="176">
        <v>61862.592165004695</v>
      </c>
      <c r="V2167" s="2"/>
      <c r="W2167" s="176">
        <v>-37939.52656287828</v>
      </c>
      <c r="X2167" s="176">
        <v>-1980.5065740006976</v>
      </c>
      <c r="Y2167" s="176">
        <v>-15930.94391107047</v>
      </c>
      <c r="Z2167" s="176">
        <v>18310.332221035846</v>
      </c>
      <c r="AA2167" s="2"/>
      <c r="AB2167" s="175">
        <v>-54723.468549817509</v>
      </c>
      <c r="AC2167" s="175">
        <v>-177401.26576231886</v>
      </c>
      <c r="AD2167" s="175">
        <v>-150226.47815209487</v>
      </c>
      <c r="AE2167" s="175">
        <v>-172910.78815747867</v>
      </c>
    </row>
    <row r="2168" spans="1:31">
      <c r="A2168" s="1">
        <v>2161</v>
      </c>
      <c r="B2168" s="176">
        <f>'T Revenue'!B2165-'Year 0'!G$8+'Year 0'!G$122</f>
        <v>5030.7498033631127</v>
      </c>
      <c r="C2168" s="176">
        <f>'T Revenue'!C2165-'Revenue Requirement'!C$4+'Revenue Requirement'!C$33</f>
        <v>236125.30312836985</v>
      </c>
      <c r="D2168" s="176">
        <f>'T Revenue'!D2165-'Revenue Requirement'!D$4+'Revenue Requirement'!D$33</f>
        <v>139737.17657107627</v>
      </c>
      <c r="E2168" s="176">
        <f>'T Revenue'!E2165-'Revenue Requirement'!E$4+'Revenue Requirement'!E$33</f>
        <v>81228.339177855523</v>
      </c>
      <c r="G2168" s="179" t="e">
        <f ca="1"/>
        <v>#NAME?</v>
      </c>
      <c r="H2168" s="179" t="e">
        <f ca="1"/>
        <v>#NAME?</v>
      </c>
      <c r="I2168" s="179" t="e">
        <f ca="1"/>
        <v>#NAME?</v>
      </c>
      <c r="J2168" s="179" t="e">
        <f ca="1"/>
        <v>#NAME?</v>
      </c>
      <c r="L2168" s="175">
        <f>NR_to_Cash!C$9</f>
        <v>-54723.468549817509</v>
      </c>
      <c r="M2168" s="175">
        <f>NR_to_Cash!D$9</f>
        <v>-177401.26576231886</v>
      </c>
      <c r="N2168" s="175">
        <f>NR_to_Cash!E$9</f>
        <v>-150226.47815209487</v>
      </c>
      <c r="O2168" s="175">
        <f>NR_to_Cash!F$9</f>
        <v>-172910.78815747867</v>
      </c>
      <c r="Q2168" s="1">
        <v>2161</v>
      </c>
      <c r="R2168" s="176">
        <v>5030.7498033631127</v>
      </c>
      <c r="S2168" s="176">
        <v>236125.30312836985</v>
      </c>
      <c r="T2168" s="176">
        <v>139737.17657107627</v>
      </c>
      <c r="U2168" s="176">
        <v>81228.339177855523</v>
      </c>
      <c r="V2168" s="2"/>
      <c r="W2168" s="176">
        <v>1533.8331702485448</v>
      </c>
      <c r="X2168" s="176">
        <v>4795.9908179405611</v>
      </c>
      <c r="Y2168" s="176">
        <v>-41926.297834960977</v>
      </c>
      <c r="Z2168" s="176">
        <v>-20697.156638381304</v>
      </c>
      <c r="AA2168" s="2"/>
      <c r="AB2168" s="175">
        <v>-54723.468549817509</v>
      </c>
      <c r="AC2168" s="175">
        <v>-177401.26576231886</v>
      </c>
      <c r="AD2168" s="175">
        <v>-150226.47815209487</v>
      </c>
      <c r="AE2168" s="175">
        <v>-172910.78815747867</v>
      </c>
    </row>
    <row r="2169" spans="1:31">
      <c r="A2169" s="1">
        <v>2162</v>
      </c>
      <c r="B2169" s="176">
        <f>'T Revenue'!B2166-'Year 0'!G$8+'Year 0'!G$122</f>
        <v>-3500.1999016990885</v>
      </c>
      <c r="C2169" s="176">
        <f>'T Revenue'!C2166-'Revenue Requirement'!C$4+'Revenue Requirement'!C$33</f>
        <v>242346.24732062151</v>
      </c>
      <c r="D2169" s="176">
        <f>'T Revenue'!D2166-'Revenue Requirement'!D$4+'Revenue Requirement'!D$33</f>
        <v>164555.82346131629</v>
      </c>
      <c r="E2169" s="176">
        <f>'T Revenue'!E2166-'Revenue Requirement'!E$4+'Revenue Requirement'!E$33</f>
        <v>99642.960456941742</v>
      </c>
      <c r="G2169" s="179" t="e">
        <f ca="1"/>
        <v>#NAME?</v>
      </c>
      <c r="H2169" s="179" t="e">
        <f ca="1"/>
        <v>#NAME?</v>
      </c>
      <c r="I2169" s="179" t="e">
        <f ca="1"/>
        <v>#NAME?</v>
      </c>
      <c r="J2169" s="179" t="e">
        <f ca="1"/>
        <v>#NAME?</v>
      </c>
      <c r="L2169" s="175">
        <f>NR_to_Cash!C$9</f>
        <v>-54723.468549817509</v>
      </c>
      <c r="M2169" s="175">
        <f>NR_to_Cash!D$9</f>
        <v>-177401.26576231886</v>
      </c>
      <c r="N2169" s="175">
        <f>NR_to_Cash!E$9</f>
        <v>-150226.47815209487</v>
      </c>
      <c r="O2169" s="175">
        <f>NR_to_Cash!F$9</f>
        <v>-172910.78815747867</v>
      </c>
      <c r="Q2169" s="1">
        <v>2162</v>
      </c>
      <c r="R2169" s="176">
        <v>-3500.1999016990885</v>
      </c>
      <c r="S2169" s="176">
        <v>242346.24732062151</v>
      </c>
      <c r="T2169" s="176">
        <v>164555.82346131629</v>
      </c>
      <c r="U2169" s="176">
        <v>99642.960456941742</v>
      </c>
      <c r="V2169" s="2"/>
      <c r="W2169" s="176">
        <v>-956.26678186026402</v>
      </c>
      <c r="X2169" s="176">
        <v>-30759.024140989408</v>
      </c>
      <c r="Y2169" s="176">
        <v>-24124.707584129879</v>
      </c>
      <c r="Z2169" s="176">
        <v>-35402.940968153765</v>
      </c>
      <c r="AA2169" s="2"/>
      <c r="AB2169" s="175">
        <v>-54723.468549817509</v>
      </c>
      <c r="AC2169" s="175">
        <v>-177401.26576231886</v>
      </c>
      <c r="AD2169" s="175">
        <v>-150226.47815209487</v>
      </c>
      <c r="AE2169" s="175">
        <v>-172910.78815747867</v>
      </c>
    </row>
    <row r="2170" spans="1:31">
      <c r="A2170" s="1">
        <v>2163</v>
      </c>
      <c r="B2170" s="176">
        <f>'T Revenue'!B2167-'Year 0'!G$8+'Year 0'!G$122</f>
        <v>1854.8790587843396</v>
      </c>
      <c r="C2170" s="176">
        <f>'T Revenue'!C2167-'Revenue Requirement'!C$4+'Revenue Requirement'!C$33</f>
        <v>211320.72964575072</v>
      </c>
      <c r="D2170" s="176">
        <f>'T Revenue'!D2167-'Revenue Requirement'!D$4+'Revenue Requirement'!D$33</f>
        <v>121586.94726041262</v>
      </c>
      <c r="E2170" s="176">
        <f>'T Revenue'!E2167-'Revenue Requirement'!E$4+'Revenue Requirement'!E$33</f>
        <v>80801.721295561641</v>
      </c>
      <c r="G2170" s="179" t="e">
        <f ca="1"/>
        <v>#NAME?</v>
      </c>
      <c r="H2170" s="179" t="e">
        <f ca="1"/>
        <v>#NAME?</v>
      </c>
      <c r="I2170" s="179" t="e">
        <f ca="1"/>
        <v>#NAME?</v>
      </c>
      <c r="J2170" s="179" t="e">
        <f ca="1"/>
        <v>#NAME?</v>
      </c>
      <c r="L2170" s="175">
        <f>NR_to_Cash!C$9</f>
        <v>-54723.468549817509</v>
      </c>
      <c r="M2170" s="175">
        <f>NR_to_Cash!D$9</f>
        <v>-177401.26576231886</v>
      </c>
      <c r="N2170" s="175">
        <f>NR_to_Cash!E$9</f>
        <v>-150226.47815209487</v>
      </c>
      <c r="O2170" s="175">
        <f>NR_to_Cash!F$9</f>
        <v>-172910.78815747867</v>
      </c>
      <c r="Q2170" s="1">
        <v>2163</v>
      </c>
      <c r="R2170" s="176">
        <v>1854.8790587843396</v>
      </c>
      <c r="S2170" s="176">
        <v>211320.72964575072</v>
      </c>
      <c r="T2170" s="176">
        <v>121586.94726041262</v>
      </c>
      <c r="U2170" s="176">
        <v>80801.721295561641</v>
      </c>
      <c r="V2170" s="2"/>
      <c r="W2170" s="176">
        <v>-1162.8111140758265</v>
      </c>
      <c r="X2170" s="176">
        <v>-3447.0133693916723</v>
      </c>
      <c r="Y2170" s="176">
        <v>2743.2447246119846</v>
      </c>
      <c r="Z2170" s="176">
        <v>-43589.031684804475</v>
      </c>
      <c r="AA2170" s="2"/>
      <c r="AB2170" s="175">
        <v>-54723.468549817509</v>
      </c>
      <c r="AC2170" s="175">
        <v>-177401.26576231886</v>
      </c>
      <c r="AD2170" s="175">
        <v>-150226.47815209487</v>
      </c>
      <c r="AE2170" s="175">
        <v>-172910.78815747867</v>
      </c>
    </row>
    <row r="2171" spans="1:31">
      <c r="A2171" s="1">
        <v>2164</v>
      </c>
      <c r="B2171" s="176">
        <f>'T Revenue'!B2168-'Year 0'!G$8+'Year 0'!G$122</f>
        <v>16926.420112341642</v>
      </c>
      <c r="C2171" s="176">
        <f>'T Revenue'!C2168-'Revenue Requirement'!C$4+'Revenue Requirement'!C$33</f>
        <v>282503.76915664528</v>
      </c>
      <c r="D2171" s="176">
        <f>'T Revenue'!D2168-'Revenue Requirement'!D$4+'Revenue Requirement'!D$33</f>
        <v>136622.85584424878</v>
      </c>
      <c r="E2171" s="176">
        <f>'T Revenue'!E2168-'Revenue Requirement'!E$4+'Revenue Requirement'!E$33</f>
        <v>142977.06659017969</v>
      </c>
      <c r="G2171" s="179" t="e">
        <f ca="1"/>
        <v>#NAME?</v>
      </c>
      <c r="H2171" s="179" t="e">
        <f ca="1"/>
        <v>#NAME?</v>
      </c>
      <c r="I2171" s="179" t="e">
        <f ca="1"/>
        <v>#NAME?</v>
      </c>
      <c r="J2171" s="179" t="e">
        <f ca="1"/>
        <v>#NAME?</v>
      </c>
      <c r="L2171" s="175">
        <f>NR_to_Cash!C$9</f>
        <v>-54723.468549817509</v>
      </c>
      <c r="M2171" s="175">
        <f>NR_to_Cash!D$9</f>
        <v>-177401.26576231886</v>
      </c>
      <c r="N2171" s="175">
        <f>NR_to_Cash!E$9</f>
        <v>-150226.47815209487</v>
      </c>
      <c r="O2171" s="175">
        <f>NR_to_Cash!F$9</f>
        <v>-172910.78815747867</v>
      </c>
      <c r="Q2171" s="1">
        <v>2164</v>
      </c>
      <c r="R2171" s="176">
        <v>16926.420112341642</v>
      </c>
      <c r="S2171" s="176">
        <v>282503.76915664528</v>
      </c>
      <c r="T2171" s="176">
        <v>136622.85584424878</v>
      </c>
      <c r="U2171" s="176">
        <v>142977.06659017969</v>
      </c>
      <c r="V2171" s="2"/>
      <c r="W2171" s="176">
        <v>-44084.177608727594</v>
      </c>
      <c r="X2171" s="176">
        <v>-22969.104886909947</v>
      </c>
      <c r="Y2171" s="176">
        <v>-32566.073720572982</v>
      </c>
      <c r="Z2171" s="176">
        <v>1619.5365636199713</v>
      </c>
      <c r="AA2171" s="2"/>
      <c r="AB2171" s="175">
        <v>-54723.468549817509</v>
      </c>
      <c r="AC2171" s="175">
        <v>-177401.26576231886</v>
      </c>
      <c r="AD2171" s="175">
        <v>-150226.47815209487</v>
      </c>
      <c r="AE2171" s="175">
        <v>-172910.78815747867</v>
      </c>
    </row>
    <row r="2172" spans="1:31">
      <c r="A2172" s="1">
        <v>2165</v>
      </c>
      <c r="B2172" s="176">
        <f>'T Revenue'!B2169-'Year 0'!G$8+'Year 0'!G$122</f>
        <v>10174.597560567548</v>
      </c>
      <c r="C2172" s="176">
        <f>'T Revenue'!C2169-'Revenue Requirement'!C$4+'Revenue Requirement'!C$33</f>
        <v>234856.9991166112</v>
      </c>
      <c r="D2172" s="176">
        <f>'T Revenue'!D2169-'Revenue Requirement'!D$4+'Revenue Requirement'!D$33</f>
        <v>162415.96381215262</v>
      </c>
      <c r="E2172" s="176">
        <f>'T Revenue'!E2169-'Revenue Requirement'!E$4+'Revenue Requirement'!E$33</f>
        <v>111273.02418649802</v>
      </c>
      <c r="G2172" s="179" t="e">
        <f ca="1"/>
        <v>#NAME?</v>
      </c>
      <c r="H2172" s="179" t="e">
        <f ca="1"/>
        <v>#NAME?</v>
      </c>
      <c r="I2172" s="179" t="e">
        <f ca="1"/>
        <v>#NAME?</v>
      </c>
      <c r="J2172" s="179" t="e">
        <f ca="1"/>
        <v>#NAME?</v>
      </c>
      <c r="L2172" s="175">
        <f>NR_to_Cash!C$9</f>
        <v>-54723.468549817509</v>
      </c>
      <c r="M2172" s="175">
        <f>NR_to_Cash!D$9</f>
        <v>-177401.26576231886</v>
      </c>
      <c r="N2172" s="175">
        <f>NR_to_Cash!E$9</f>
        <v>-150226.47815209487</v>
      </c>
      <c r="O2172" s="175">
        <f>NR_to_Cash!F$9</f>
        <v>-172910.78815747867</v>
      </c>
      <c r="Q2172" s="1">
        <v>2165</v>
      </c>
      <c r="R2172" s="176">
        <v>10174.597560567548</v>
      </c>
      <c r="S2172" s="176">
        <v>234856.9991166112</v>
      </c>
      <c r="T2172" s="176">
        <v>162415.96381215262</v>
      </c>
      <c r="U2172" s="176">
        <v>111273.02418649802</v>
      </c>
      <c r="V2172" s="2"/>
      <c r="W2172" s="176">
        <v>-45772.287747136434</v>
      </c>
      <c r="X2172" s="176">
        <v>-3617.9709505666979</v>
      </c>
      <c r="Y2172" s="176">
        <v>7618.8854831238277</v>
      </c>
      <c r="Z2172" s="176">
        <v>-44586.95633508102</v>
      </c>
      <c r="AA2172" s="2"/>
      <c r="AB2172" s="175">
        <v>-54723.468549817509</v>
      </c>
      <c r="AC2172" s="175">
        <v>-177401.26576231886</v>
      </c>
      <c r="AD2172" s="175">
        <v>-150226.47815209487</v>
      </c>
      <c r="AE2172" s="175">
        <v>-172910.78815747867</v>
      </c>
    </row>
    <row r="2173" spans="1:31">
      <c r="A2173" s="1">
        <v>2166</v>
      </c>
      <c r="B2173" s="176">
        <f>'T Revenue'!B2170-'Year 0'!G$8+'Year 0'!G$122</f>
        <v>-9466.6356381138321</v>
      </c>
      <c r="C2173" s="176">
        <f>'T Revenue'!C2170-'Revenue Requirement'!C$4+'Revenue Requirement'!C$33</f>
        <v>242635.18132791831</v>
      </c>
      <c r="D2173" s="176">
        <f>'T Revenue'!D2170-'Revenue Requirement'!D$4+'Revenue Requirement'!D$33</f>
        <v>184433.82550512603</v>
      </c>
      <c r="E2173" s="176">
        <f>'T Revenue'!E2170-'Revenue Requirement'!E$4+'Revenue Requirement'!E$33</f>
        <v>142646.02583499555</v>
      </c>
      <c r="G2173" s="179" t="e">
        <f ca="1"/>
        <v>#NAME?</v>
      </c>
      <c r="H2173" s="179" t="e">
        <f ca="1"/>
        <v>#NAME?</v>
      </c>
      <c r="I2173" s="179" t="e">
        <f ca="1"/>
        <v>#NAME?</v>
      </c>
      <c r="J2173" s="179" t="e">
        <f ca="1"/>
        <v>#NAME?</v>
      </c>
      <c r="L2173" s="175">
        <f>NR_to_Cash!C$9</f>
        <v>-54723.468549817509</v>
      </c>
      <c r="M2173" s="175">
        <f>NR_to_Cash!D$9</f>
        <v>-177401.26576231886</v>
      </c>
      <c r="N2173" s="175">
        <f>NR_to_Cash!E$9</f>
        <v>-150226.47815209487</v>
      </c>
      <c r="O2173" s="175">
        <f>NR_to_Cash!F$9</f>
        <v>-172910.78815747867</v>
      </c>
      <c r="Q2173" s="1">
        <v>2166</v>
      </c>
      <c r="R2173" s="176">
        <v>-9466.6356381138321</v>
      </c>
      <c r="S2173" s="176">
        <v>242635.18132791831</v>
      </c>
      <c r="T2173" s="176">
        <v>184433.82550512603</v>
      </c>
      <c r="U2173" s="176">
        <v>142646.02583499555</v>
      </c>
      <c r="V2173" s="2"/>
      <c r="W2173" s="176">
        <v>17505.824724796694</v>
      </c>
      <c r="X2173" s="176">
        <v>-24582.522739058128</v>
      </c>
      <c r="Y2173" s="176">
        <v>-19409.003602132667</v>
      </c>
      <c r="Z2173" s="176">
        <v>-15634.755354443099</v>
      </c>
      <c r="AA2173" s="2"/>
      <c r="AB2173" s="175">
        <v>-54723.468549817509</v>
      </c>
      <c r="AC2173" s="175">
        <v>-177401.26576231886</v>
      </c>
      <c r="AD2173" s="175">
        <v>-150226.47815209487</v>
      </c>
      <c r="AE2173" s="175">
        <v>-172910.78815747867</v>
      </c>
    </row>
    <row r="2174" spans="1:31">
      <c r="A2174" s="1">
        <v>2167</v>
      </c>
      <c r="B2174" s="176">
        <f>'T Revenue'!B2171-'Year 0'!G$8+'Year 0'!G$122</f>
        <v>-1321.2518974835984</v>
      </c>
      <c r="C2174" s="176">
        <f>'T Revenue'!C2171-'Revenue Requirement'!C$4+'Revenue Requirement'!C$33</f>
        <v>233677.96610676753</v>
      </c>
      <c r="D2174" s="176">
        <f>'T Revenue'!D2171-'Revenue Requirement'!D$4+'Revenue Requirement'!D$33</f>
        <v>169269.52423359221</v>
      </c>
      <c r="E2174" s="176">
        <f>'T Revenue'!E2171-'Revenue Requirement'!E$4+'Revenue Requirement'!E$33</f>
        <v>127013.77172199171</v>
      </c>
      <c r="G2174" s="179" t="e">
        <f ca="1"/>
        <v>#NAME?</v>
      </c>
      <c r="H2174" s="179" t="e">
        <f ca="1"/>
        <v>#NAME?</v>
      </c>
      <c r="I2174" s="179" t="e">
        <f ca="1"/>
        <v>#NAME?</v>
      </c>
      <c r="J2174" s="179" t="e">
        <f ca="1"/>
        <v>#NAME?</v>
      </c>
      <c r="L2174" s="175">
        <f>NR_to_Cash!C$9</f>
        <v>-54723.468549817509</v>
      </c>
      <c r="M2174" s="175">
        <f>NR_to_Cash!D$9</f>
        <v>-177401.26576231886</v>
      </c>
      <c r="N2174" s="175">
        <f>NR_to_Cash!E$9</f>
        <v>-150226.47815209487</v>
      </c>
      <c r="O2174" s="175">
        <f>NR_to_Cash!F$9</f>
        <v>-172910.78815747867</v>
      </c>
      <c r="Q2174" s="1">
        <v>2167</v>
      </c>
      <c r="R2174" s="176">
        <v>-1321.2518974835984</v>
      </c>
      <c r="S2174" s="176">
        <v>233677.96610676753</v>
      </c>
      <c r="T2174" s="176">
        <v>169269.52423359221</v>
      </c>
      <c r="U2174" s="176">
        <v>127013.77172199171</v>
      </c>
      <c r="V2174" s="2"/>
      <c r="W2174" s="176">
        <v>-21576.51040465117</v>
      </c>
      <c r="X2174" s="176">
        <v>-32018.118259316776</v>
      </c>
      <c r="Y2174" s="176">
        <v>-11284.543880875455</v>
      </c>
      <c r="Z2174" s="176">
        <v>-62071.519625195069</v>
      </c>
      <c r="AA2174" s="2"/>
      <c r="AB2174" s="175">
        <v>-54723.468549817509</v>
      </c>
      <c r="AC2174" s="175">
        <v>-177401.26576231886</v>
      </c>
      <c r="AD2174" s="175">
        <v>-150226.47815209487</v>
      </c>
      <c r="AE2174" s="175">
        <v>-172910.78815747867</v>
      </c>
    </row>
    <row r="2175" spans="1:31">
      <c r="A2175" s="1">
        <v>2168</v>
      </c>
      <c r="B2175" s="176">
        <f>'T Revenue'!B2172-'Year 0'!G$8+'Year 0'!G$122</f>
        <v>3816.7877107579261</v>
      </c>
      <c r="C2175" s="176">
        <f>'T Revenue'!C2172-'Revenue Requirement'!C$4+'Revenue Requirement'!C$33</f>
        <v>188831.53937289538</v>
      </c>
      <c r="D2175" s="176">
        <f>'T Revenue'!D2172-'Revenue Requirement'!D$4+'Revenue Requirement'!D$33</f>
        <v>171262.50179006089</v>
      </c>
      <c r="E2175" s="176">
        <f>'T Revenue'!E2172-'Revenue Requirement'!E$4+'Revenue Requirement'!E$33</f>
        <v>100901.48649898241</v>
      </c>
      <c r="G2175" s="179" t="e">
        <f ca="1"/>
        <v>#NAME?</v>
      </c>
      <c r="H2175" s="179" t="e">
        <f ca="1"/>
        <v>#NAME?</v>
      </c>
      <c r="I2175" s="179" t="e">
        <f ca="1"/>
        <v>#NAME?</v>
      </c>
      <c r="J2175" s="179" t="e">
        <f ca="1"/>
        <v>#NAME?</v>
      </c>
      <c r="L2175" s="175">
        <f>NR_to_Cash!C$9</f>
        <v>-54723.468549817509</v>
      </c>
      <c r="M2175" s="175">
        <f>NR_to_Cash!D$9</f>
        <v>-177401.26576231886</v>
      </c>
      <c r="N2175" s="175">
        <f>NR_to_Cash!E$9</f>
        <v>-150226.47815209487</v>
      </c>
      <c r="O2175" s="175">
        <f>NR_to_Cash!F$9</f>
        <v>-172910.78815747867</v>
      </c>
      <c r="Q2175" s="1">
        <v>2168</v>
      </c>
      <c r="R2175" s="176">
        <v>3816.7877107579261</v>
      </c>
      <c r="S2175" s="176">
        <v>188831.53937289538</v>
      </c>
      <c r="T2175" s="176">
        <v>171262.50179006089</v>
      </c>
      <c r="U2175" s="176">
        <v>100901.48649898241</v>
      </c>
      <c r="V2175" s="2"/>
      <c r="W2175" s="176">
        <v>-16576.632017427357</v>
      </c>
      <c r="X2175" s="176">
        <v>-9114.5143340304494</v>
      </c>
      <c r="Y2175" s="176">
        <v>-40210.642942208098</v>
      </c>
      <c r="Z2175" s="176">
        <v>-5546.4860602130648</v>
      </c>
      <c r="AA2175" s="2"/>
      <c r="AB2175" s="175">
        <v>-54723.468549817509</v>
      </c>
      <c r="AC2175" s="175">
        <v>-177401.26576231886</v>
      </c>
      <c r="AD2175" s="175">
        <v>-150226.47815209487</v>
      </c>
      <c r="AE2175" s="175">
        <v>-172910.78815747867</v>
      </c>
    </row>
    <row r="2176" spans="1:31">
      <c r="A2176" s="1">
        <v>2169</v>
      </c>
      <c r="B2176" s="176">
        <f>'T Revenue'!B2173-'Year 0'!G$8+'Year 0'!G$122</f>
        <v>-6628.8154081006069</v>
      </c>
      <c r="C2176" s="176">
        <f>'T Revenue'!C2173-'Revenue Requirement'!C$4+'Revenue Requirement'!C$33</f>
        <v>204051.44389912882</v>
      </c>
      <c r="D2176" s="176">
        <f>'T Revenue'!D2173-'Revenue Requirement'!D$4+'Revenue Requirement'!D$33</f>
        <v>171521.68882963178</v>
      </c>
      <c r="E2176" s="176">
        <f>'T Revenue'!E2173-'Revenue Requirement'!E$4+'Revenue Requirement'!E$33</f>
        <v>84868.366215207148</v>
      </c>
      <c r="G2176" s="179" t="e">
        <f ca="1"/>
        <v>#NAME?</v>
      </c>
      <c r="H2176" s="179" t="e">
        <f ca="1"/>
        <v>#NAME?</v>
      </c>
      <c r="I2176" s="179" t="e">
        <f ca="1"/>
        <v>#NAME?</v>
      </c>
      <c r="J2176" s="179" t="e">
        <f ca="1"/>
        <v>#NAME?</v>
      </c>
      <c r="L2176" s="175">
        <f>NR_to_Cash!C$9</f>
        <v>-54723.468549817509</v>
      </c>
      <c r="M2176" s="175">
        <f>NR_to_Cash!D$9</f>
        <v>-177401.26576231886</v>
      </c>
      <c r="N2176" s="175">
        <f>NR_to_Cash!E$9</f>
        <v>-150226.47815209487</v>
      </c>
      <c r="O2176" s="175">
        <f>NR_to_Cash!F$9</f>
        <v>-172910.78815747867</v>
      </c>
      <c r="Q2176" s="1">
        <v>2169</v>
      </c>
      <c r="R2176" s="176">
        <v>-6628.8154081006069</v>
      </c>
      <c r="S2176" s="176">
        <v>204051.44389912882</v>
      </c>
      <c r="T2176" s="176">
        <v>171521.68882963178</v>
      </c>
      <c r="U2176" s="176">
        <v>84868.366215207148</v>
      </c>
      <c r="V2176" s="2"/>
      <c r="W2176" s="176">
        <v>-36330.965914245346</v>
      </c>
      <c r="X2176" s="176">
        <v>22092.227188074961</v>
      </c>
      <c r="Y2176" s="176">
        <v>-1289.1745009596925</v>
      </c>
      <c r="Z2176" s="176">
        <v>5258.6499876696616</v>
      </c>
      <c r="AA2176" s="2"/>
      <c r="AB2176" s="175">
        <v>-54723.468549817509</v>
      </c>
      <c r="AC2176" s="175">
        <v>-177401.26576231886</v>
      </c>
      <c r="AD2176" s="175">
        <v>-150226.47815209487</v>
      </c>
      <c r="AE2176" s="175">
        <v>-172910.78815747867</v>
      </c>
    </row>
    <row r="2177" spans="1:31">
      <c r="A2177" s="1">
        <v>2170</v>
      </c>
      <c r="B2177" s="176">
        <f>'T Revenue'!B2174-'Year 0'!G$8+'Year 0'!G$122</f>
        <v>-6026.7732953443192</v>
      </c>
      <c r="C2177" s="176">
        <f>'T Revenue'!C2174-'Revenue Requirement'!C$4+'Revenue Requirement'!C$33</f>
        <v>240887.42473312002</v>
      </c>
      <c r="D2177" s="176">
        <f>'T Revenue'!D2174-'Revenue Requirement'!D$4+'Revenue Requirement'!D$33</f>
        <v>157055.35353773716</v>
      </c>
      <c r="E2177" s="176">
        <f>'T Revenue'!E2174-'Revenue Requirement'!E$4+'Revenue Requirement'!E$33</f>
        <v>153123.81129358755</v>
      </c>
      <c r="G2177" s="179" t="e">
        <f ca="1"/>
        <v>#NAME?</v>
      </c>
      <c r="H2177" s="179" t="e">
        <f ca="1"/>
        <v>#NAME?</v>
      </c>
      <c r="I2177" s="179" t="e">
        <f ca="1"/>
        <v>#NAME?</v>
      </c>
      <c r="J2177" s="179" t="e">
        <f ca="1"/>
        <v>#NAME?</v>
      </c>
      <c r="L2177" s="175">
        <f>NR_to_Cash!C$9</f>
        <v>-54723.468549817509</v>
      </c>
      <c r="M2177" s="175">
        <f>NR_to_Cash!D$9</f>
        <v>-177401.26576231886</v>
      </c>
      <c r="N2177" s="175">
        <f>NR_to_Cash!E$9</f>
        <v>-150226.47815209487</v>
      </c>
      <c r="O2177" s="175">
        <f>NR_to_Cash!F$9</f>
        <v>-172910.78815747867</v>
      </c>
      <c r="Q2177" s="1">
        <v>2170</v>
      </c>
      <c r="R2177" s="176">
        <v>-6026.7732953443192</v>
      </c>
      <c r="S2177" s="176">
        <v>240887.42473312002</v>
      </c>
      <c r="T2177" s="176">
        <v>157055.35353773716</v>
      </c>
      <c r="U2177" s="176">
        <v>153123.81129358755</v>
      </c>
      <c r="V2177" s="2"/>
      <c r="W2177" s="176">
        <v>-53988.136108414968</v>
      </c>
      <c r="X2177" s="176">
        <v>-11873.74368355656</v>
      </c>
      <c r="Y2177" s="176">
        <v>11240.554804388201</v>
      </c>
      <c r="Z2177" s="176">
        <v>3210.3024425094482</v>
      </c>
      <c r="AA2177" s="2"/>
      <c r="AB2177" s="175">
        <v>-54723.468549817509</v>
      </c>
      <c r="AC2177" s="175">
        <v>-177401.26576231886</v>
      </c>
      <c r="AD2177" s="175">
        <v>-150226.47815209487</v>
      </c>
      <c r="AE2177" s="175">
        <v>-172910.78815747867</v>
      </c>
    </row>
    <row r="2178" spans="1:31">
      <c r="A2178" s="1">
        <v>2171</v>
      </c>
      <c r="B2178" s="176">
        <f>'T Revenue'!B2175-'Year 0'!G$8+'Year 0'!G$122</f>
        <v>412.88283237908036</v>
      </c>
      <c r="C2178" s="176">
        <f>'T Revenue'!C2175-'Revenue Requirement'!C$4+'Revenue Requirement'!C$33</f>
        <v>189561.24397633225</v>
      </c>
      <c r="D2178" s="176">
        <f>'T Revenue'!D2175-'Revenue Requirement'!D$4+'Revenue Requirement'!D$33</f>
        <v>172393.57863936946</v>
      </c>
      <c r="E2178" s="176">
        <f>'T Revenue'!E2175-'Revenue Requirement'!E$4+'Revenue Requirement'!E$33</f>
        <v>123649.89656784968</v>
      </c>
      <c r="G2178" s="179" t="e">
        <f ca="1"/>
        <v>#NAME?</v>
      </c>
      <c r="H2178" s="179" t="e">
        <f ca="1"/>
        <v>#NAME?</v>
      </c>
      <c r="I2178" s="179" t="e">
        <f ca="1"/>
        <v>#NAME?</v>
      </c>
      <c r="J2178" s="179" t="e">
        <f ca="1"/>
        <v>#NAME?</v>
      </c>
      <c r="L2178" s="175">
        <f>NR_to_Cash!C$9</f>
        <v>-54723.468549817509</v>
      </c>
      <c r="M2178" s="175">
        <f>NR_to_Cash!D$9</f>
        <v>-177401.26576231886</v>
      </c>
      <c r="N2178" s="175">
        <f>NR_to_Cash!E$9</f>
        <v>-150226.47815209487</v>
      </c>
      <c r="O2178" s="175">
        <f>NR_to_Cash!F$9</f>
        <v>-172910.78815747867</v>
      </c>
      <c r="Q2178" s="1">
        <v>2171</v>
      </c>
      <c r="R2178" s="176">
        <v>412.88283237908036</v>
      </c>
      <c r="S2178" s="176">
        <v>189561.24397633225</v>
      </c>
      <c r="T2178" s="176">
        <v>172393.57863936946</v>
      </c>
      <c r="U2178" s="176">
        <v>123649.89656784968</v>
      </c>
      <c r="V2178" s="2"/>
      <c r="W2178" s="176">
        <v>-23937.478482014034</v>
      </c>
      <c r="X2178" s="176">
        <v>-13669.353571457556</v>
      </c>
      <c r="Y2178" s="176">
        <v>-35812.676043072483</v>
      </c>
      <c r="Z2178" s="176">
        <v>-21424.990965626668</v>
      </c>
      <c r="AA2178" s="2"/>
      <c r="AB2178" s="175">
        <v>-54723.468549817509</v>
      </c>
      <c r="AC2178" s="175">
        <v>-177401.26576231886</v>
      </c>
      <c r="AD2178" s="175">
        <v>-150226.47815209487</v>
      </c>
      <c r="AE2178" s="175">
        <v>-172910.78815747867</v>
      </c>
    </row>
    <row r="2179" spans="1:31">
      <c r="A2179" s="1">
        <v>2172</v>
      </c>
      <c r="B2179" s="176">
        <f>'T Revenue'!B2176-'Year 0'!G$8+'Year 0'!G$122</f>
        <v>2334.8100833597127</v>
      </c>
      <c r="C2179" s="176">
        <f>'T Revenue'!C2176-'Revenue Requirement'!C$4+'Revenue Requirement'!C$33</f>
        <v>239725.8575131523</v>
      </c>
      <c r="D2179" s="176">
        <f>'T Revenue'!D2176-'Revenue Requirement'!D$4+'Revenue Requirement'!D$33</f>
        <v>131762.95906507736</v>
      </c>
      <c r="E2179" s="176">
        <f>'T Revenue'!E2176-'Revenue Requirement'!E$4+'Revenue Requirement'!E$33</f>
        <v>112164.17216805392</v>
      </c>
      <c r="G2179" s="179" t="e">
        <f ca="1"/>
        <v>#NAME?</v>
      </c>
      <c r="H2179" s="179" t="e">
        <f ca="1"/>
        <v>#NAME?</v>
      </c>
      <c r="I2179" s="179" t="e">
        <f ca="1"/>
        <v>#NAME?</v>
      </c>
      <c r="J2179" s="179" t="e">
        <f ca="1"/>
        <v>#NAME?</v>
      </c>
      <c r="L2179" s="175">
        <f>NR_to_Cash!C$9</f>
        <v>-54723.468549817509</v>
      </c>
      <c r="M2179" s="175">
        <f>NR_to_Cash!D$9</f>
        <v>-177401.26576231886</v>
      </c>
      <c r="N2179" s="175">
        <f>NR_to_Cash!E$9</f>
        <v>-150226.47815209487</v>
      </c>
      <c r="O2179" s="175">
        <f>NR_to_Cash!F$9</f>
        <v>-172910.78815747867</v>
      </c>
      <c r="Q2179" s="1">
        <v>2172</v>
      </c>
      <c r="R2179" s="176">
        <v>2334.8100833597127</v>
      </c>
      <c r="S2179" s="176">
        <v>239725.8575131523</v>
      </c>
      <c r="T2179" s="176">
        <v>131762.95906507736</v>
      </c>
      <c r="U2179" s="176">
        <v>112164.17216805392</v>
      </c>
      <c r="V2179" s="2"/>
      <c r="W2179" s="176">
        <v>40751.649885236751</v>
      </c>
      <c r="X2179" s="176">
        <v>15365.224340099376</v>
      </c>
      <c r="Y2179" s="176">
        <v>-30787.780866394285</v>
      </c>
      <c r="Z2179" s="176">
        <v>-7381.2844274158124</v>
      </c>
      <c r="AA2179" s="2"/>
      <c r="AB2179" s="175">
        <v>-54723.468549817509</v>
      </c>
      <c r="AC2179" s="175">
        <v>-177401.26576231886</v>
      </c>
      <c r="AD2179" s="175">
        <v>-150226.47815209487</v>
      </c>
      <c r="AE2179" s="175">
        <v>-172910.78815747867</v>
      </c>
    </row>
    <row r="2180" spans="1:31">
      <c r="A2180" s="1">
        <v>2173</v>
      </c>
      <c r="B2180" s="176">
        <f>'T Revenue'!B2177-'Year 0'!G$8+'Year 0'!G$122</f>
        <v>-12032.277805151185</v>
      </c>
      <c r="C2180" s="176">
        <f>'T Revenue'!C2177-'Revenue Requirement'!C$4+'Revenue Requirement'!C$33</f>
        <v>222364.85650340421</v>
      </c>
      <c r="D2180" s="176">
        <f>'T Revenue'!D2177-'Revenue Requirement'!D$4+'Revenue Requirement'!D$33</f>
        <v>127439.53978574043</v>
      </c>
      <c r="E2180" s="176">
        <f>'T Revenue'!E2177-'Revenue Requirement'!E$4+'Revenue Requirement'!E$33</f>
        <v>98497.005405133124</v>
      </c>
      <c r="G2180" s="179" t="e">
        <f ca="1"/>
        <v>#NAME?</v>
      </c>
      <c r="H2180" s="179" t="e">
        <f ca="1"/>
        <v>#NAME?</v>
      </c>
      <c r="I2180" s="179" t="e">
        <f ca="1"/>
        <v>#NAME?</v>
      </c>
      <c r="J2180" s="179" t="e">
        <f ca="1"/>
        <v>#NAME?</v>
      </c>
      <c r="L2180" s="175">
        <f>NR_to_Cash!C$9</f>
        <v>-54723.468549817509</v>
      </c>
      <c r="M2180" s="175">
        <f>NR_to_Cash!D$9</f>
        <v>-177401.26576231886</v>
      </c>
      <c r="N2180" s="175">
        <f>NR_to_Cash!E$9</f>
        <v>-150226.47815209487</v>
      </c>
      <c r="O2180" s="175">
        <f>NR_to_Cash!F$9</f>
        <v>-172910.78815747867</v>
      </c>
      <c r="Q2180" s="1">
        <v>2173</v>
      </c>
      <c r="R2180" s="176">
        <v>-12032.277805151185</v>
      </c>
      <c r="S2180" s="176">
        <v>222364.85650340421</v>
      </c>
      <c r="T2180" s="176">
        <v>127439.53978574043</v>
      </c>
      <c r="U2180" s="176">
        <v>98497.005405133124</v>
      </c>
      <c r="V2180" s="2"/>
      <c r="W2180" s="176">
        <v>-28105.817061096313</v>
      </c>
      <c r="X2180" s="176">
        <v>-37179.467989406781</v>
      </c>
      <c r="Y2180" s="176">
        <v>-28774.232145753689</v>
      </c>
      <c r="Z2180" s="176">
        <v>-33933.861537736375</v>
      </c>
      <c r="AA2180" s="2"/>
      <c r="AB2180" s="175">
        <v>-54723.468549817509</v>
      </c>
      <c r="AC2180" s="175">
        <v>-177401.26576231886</v>
      </c>
      <c r="AD2180" s="175">
        <v>-150226.47815209487</v>
      </c>
      <c r="AE2180" s="175">
        <v>-172910.78815747867</v>
      </c>
    </row>
    <row r="2181" spans="1:31">
      <c r="A2181" s="1">
        <v>2174</v>
      </c>
      <c r="B2181" s="176">
        <f>'T Revenue'!B2178-'Year 0'!G$8+'Year 0'!G$122</f>
        <v>-9873.5780875962228</v>
      </c>
      <c r="C2181" s="176">
        <f>'T Revenue'!C2178-'Revenue Requirement'!C$4+'Revenue Requirement'!C$33</f>
        <v>223061.60872580507</v>
      </c>
      <c r="D2181" s="176">
        <f>'T Revenue'!D2178-'Revenue Requirement'!D$4+'Revenue Requirement'!D$33</f>
        <v>122485.34892960731</v>
      </c>
      <c r="E2181" s="176">
        <f>'T Revenue'!E2178-'Revenue Requirement'!E$4+'Revenue Requirement'!E$33</f>
        <v>121491.96988127637</v>
      </c>
      <c r="G2181" s="179" t="e">
        <f ca="1"/>
        <v>#NAME?</v>
      </c>
      <c r="H2181" s="179" t="e">
        <f ca="1"/>
        <v>#NAME?</v>
      </c>
      <c r="I2181" s="179" t="e">
        <f ca="1"/>
        <v>#NAME?</v>
      </c>
      <c r="J2181" s="179" t="e">
        <f ca="1"/>
        <v>#NAME?</v>
      </c>
      <c r="L2181" s="175">
        <f>NR_to_Cash!C$9</f>
        <v>-54723.468549817509</v>
      </c>
      <c r="M2181" s="175">
        <f>NR_to_Cash!D$9</f>
        <v>-177401.26576231886</v>
      </c>
      <c r="N2181" s="175">
        <f>NR_to_Cash!E$9</f>
        <v>-150226.47815209487</v>
      </c>
      <c r="O2181" s="175">
        <f>NR_to_Cash!F$9</f>
        <v>-172910.78815747867</v>
      </c>
      <c r="Q2181" s="1">
        <v>2174</v>
      </c>
      <c r="R2181" s="176">
        <v>-9873.5780875962228</v>
      </c>
      <c r="S2181" s="176">
        <v>223061.60872580507</v>
      </c>
      <c r="T2181" s="176">
        <v>122485.34892960731</v>
      </c>
      <c r="U2181" s="176">
        <v>121491.96988127637</v>
      </c>
      <c r="V2181" s="2"/>
      <c r="W2181" s="176">
        <v>5850.9256111101713</v>
      </c>
      <c r="X2181" s="176">
        <v>-39663.953284156276</v>
      </c>
      <c r="Y2181" s="176">
        <v>-21059.646133947419</v>
      </c>
      <c r="Z2181" s="176">
        <v>-32485.450070092455</v>
      </c>
      <c r="AA2181" s="2"/>
      <c r="AB2181" s="175">
        <v>-54723.468549817509</v>
      </c>
      <c r="AC2181" s="175">
        <v>-177401.26576231886</v>
      </c>
      <c r="AD2181" s="175">
        <v>-150226.47815209487</v>
      </c>
      <c r="AE2181" s="175">
        <v>-172910.78815747867</v>
      </c>
    </row>
    <row r="2182" spans="1:31">
      <c r="A2182" s="1">
        <v>2175</v>
      </c>
      <c r="B2182" s="176">
        <f>'T Revenue'!B2179-'Year 0'!G$8+'Year 0'!G$122</f>
        <v>-18394.605221019359</v>
      </c>
      <c r="C2182" s="176">
        <f>'T Revenue'!C2179-'Revenue Requirement'!C$4+'Revenue Requirement'!C$33</f>
        <v>243408.59943513642</v>
      </c>
      <c r="D2182" s="176">
        <f>'T Revenue'!D2179-'Revenue Requirement'!D$4+'Revenue Requirement'!D$33</f>
        <v>162416.39727668068</v>
      </c>
      <c r="E2182" s="176">
        <f>'T Revenue'!E2179-'Revenue Requirement'!E$4+'Revenue Requirement'!E$33</f>
        <v>82656.37212362932</v>
      </c>
      <c r="G2182" s="179" t="e">
        <f ca="1"/>
        <v>#NAME?</v>
      </c>
      <c r="H2182" s="179" t="e">
        <f ca="1"/>
        <v>#NAME?</v>
      </c>
      <c r="I2182" s="179" t="e">
        <f ca="1"/>
        <v>#NAME?</v>
      </c>
      <c r="J2182" s="179" t="e">
        <f ca="1"/>
        <v>#NAME?</v>
      </c>
      <c r="L2182" s="175">
        <f>NR_to_Cash!C$9</f>
        <v>-54723.468549817509</v>
      </c>
      <c r="M2182" s="175">
        <f>NR_to_Cash!D$9</f>
        <v>-177401.26576231886</v>
      </c>
      <c r="N2182" s="175">
        <f>NR_to_Cash!E$9</f>
        <v>-150226.47815209487</v>
      </c>
      <c r="O2182" s="175">
        <f>NR_to_Cash!F$9</f>
        <v>-172910.78815747867</v>
      </c>
      <c r="Q2182" s="1">
        <v>2175</v>
      </c>
      <c r="R2182" s="176">
        <v>-18394.605221019359</v>
      </c>
      <c r="S2182" s="176">
        <v>243408.59943513642</v>
      </c>
      <c r="T2182" s="176">
        <v>162416.39727668068</v>
      </c>
      <c r="U2182" s="176">
        <v>82656.37212362932</v>
      </c>
      <c r="V2182" s="2"/>
      <c r="W2182" s="176">
        <v>-17231.664009853848</v>
      </c>
      <c r="X2182" s="176">
        <v>-41765.177621260518</v>
      </c>
      <c r="Y2182" s="176">
        <v>-8775.5239855886903</v>
      </c>
      <c r="Z2182" s="176">
        <v>5895.4351780985016</v>
      </c>
      <c r="AA2182" s="2"/>
      <c r="AB2182" s="175">
        <v>-54723.468549817509</v>
      </c>
      <c r="AC2182" s="175">
        <v>-177401.26576231886</v>
      </c>
      <c r="AD2182" s="175">
        <v>-150226.47815209487</v>
      </c>
      <c r="AE2182" s="175">
        <v>-172910.78815747867</v>
      </c>
    </row>
    <row r="2183" spans="1:31">
      <c r="A2183" s="1">
        <v>2176</v>
      </c>
      <c r="B2183" s="176">
        <f>'T Revenue'!B2180-'Year 0'!G$8+'Year 0'!G$122</f>
        <v>9430.2868751657661</v>
      </c>
      <c r="C2183" s="176">
        <f>'T Revenue'!C2180-'Revenue Requirement'!C$4+'Revenue Requirement'!C$33</f>
        <v>236436.50576442224</v>
      </c>
      <c r="D2183" s="176">
        <f>'T Revenue'!D2180-'Revenue Requirement'!D$4+'Revenue Requirement'!D$33</f>
        <v>172626.10531911673</v>
      </c>
      <c r="E2183" s="176">
        <f>'T Revenue'!E2180-'Revenue Requirement'!E$4+'Revenue Requirement'!E$33</f>
        <v>120363.6838605816</v>
      </c>
      <c r="G2183" s="179" t="e">
        <f ca="1"/>
        <v>#NAME?</v>
      </c>
      <c r="H2183" s="179" t="e">
        <f ca="1"/>
        <v>#NAME?</v>
      </c>
      <c r="I2183" s="179" t="e">
        <f ca="1"/>
        <v>#NAME?</v>
      </c>
      <c r="J2183" s="179" t="e">
        <f ca="1"/>
        <v>#NAME?</v>
      </c>
      <c r="L2183" s="175">
        <f>NR_to_Cash!C$9</f>
        <v>-54723.468549817509</v>
      </c>
      <c r="M2183" s="175">
        <f>NR_to_Cash!D$9</f>
        <v>-177401.26576231886</v>
      </c>
      <c r="N2183" s="175">
        <f>NR_to_Cash!E$9</f>
        <v>-150226.47815209487</v>
      </c>
      <c r="O2183" s="175">
        <f>NR_to_Cash!F$9</f>
        <v>-172910.78815747867</v>
      </c>
      <c r="Q2183" s="1">
        <v>2176</v>
      </c>
      <c r="R2183" s="176">
        <v>9430.2868751657661</v>
      </c>
      <c r="S2183" s="176">
        <v>236436.50576442224</v>
      </c>
      <c r="T2183" s="176">
        <v>172626.10531911673</v>
      </c>
      <c r="U2183" s="176">
        <v>120363.6838605816</v>
      </c>
      <c r="V2183" s="2"/>
      <c r="W2183" s="176">
        <v>-14359.436714892974</v>
      </c>
      <c r="X2183" s="176">
        <v>-7692.3745650949422</v>
      </c>
      <c r="Y2183" s="176">
        <v>-47797.116530618398</v>
      </c>
      <c r="Z2183" s="176">
        <v>-38505.400486638537</v>
      </c>
      <c r="AA2183" s="2"/>
      <c r="AB2183" s="175">
        <v>-54723.468549817509</v>
      </c>
      <c r="AC2183" s="175">
        <v>-177401.26576231886</v>
      </c>
      <c r="AD2183" s="175">
        <v>-150226.47815209487</v>
      </c>
      <c r="AE2183" s="175">
        <v>-172910.78815747867</v>
      </c>
    </row>
    <row r="2184" spans="1:31">
      <c r="A2184" s="1">
        <v>2177</v>
      </c>
      <c r="B2184" s="176">
        <f>'T Revenue'!B2181-'Year 0'!G$8+'Year 0'!G$122</f>
        <v>-7618.6272445728537</v>
      </c>
      <c r="C2184" s="176">
        <f>'T Revenue'!C2181-'Revenue Requirement'!C$4+'Revenue Requirement'!C$33</f>
        <v>240074.11077349144</v>
      </c>
      <c r="D2184" s="176">
        <f>'T Revenue'!D2181-'Revenue Requirement'!D$4+'Revenue Requirement'!D$33</f>
        <v>135296.46499447152</v>
      </c>
      <c r="E2184" s="176">
        <f>'T Revenue'!E2181-'Revenue Requirement'!E$4+'Revenue Requirement'!E$33</f>
        <v>80927.649911763612</v>
      </c>
      <c r="G2184" s="179" t="e">
        <f ca="1"/>
        <v>#NAME?</v>
      </c>
      <c r="H2184" s="179" t="e">
        <f ca="1"/>
        <v>#NAME?</v>
      </c>
      <c r="I2184" s="179" t="e">
        <f ca="1"/>
        <v>#NAME?</v>
      </c>
      <c r="J2184" s="179" t="e">
        <f ca="1"/>
        <v>#NAME?</v>
      </c>
      <c r="L2184" s="175">
        <f>NR_to_Cash!C$9</f>
        <v>-54723.468549817509</v>
      </c>
      <c r="M2184" s="175">
        <f>NR_to_Cash!D$9</f>
        <v>-177401.26576231886</v>
      </c>
      <c r="N2184" s="175">
        <f>NR_to_Cash!E$9</f>
        <v>-150226.47815209487</v>
      </c>
      <c r="O2184" s="175">
        <f>NR_to_Cash!F$9</f>
        <v>-172910.78815747867</v>
      </c>
      <c r="Q2184" s="1">
        <v>2177</v>
      </c>
      <c r="R2184" s="176">
        <v>-7618.6272445728537</v>
      </c>
      <c r="S2184" s="176">
        <v>240074.11077349144</v>
      </c>
      <c r="T2184" s="176">
        <v>135296.46499447152</v>
      </c>
      <c r="U2184" s="176">
        <v>80927.649911763612</v>
      </c>
      <c r="V2184" s="2"/>
      <c r="W2184" s="176">
        <v>-19804.437085680082</v>
      </c>
      <c r="X2184" s="176">
        <v>-25018.464168921346</v>
      </c>
      <c r="Y2184" s="176">
        <v>8304.6422687575687</v>
      </c>
      <c r="Z2184" s="176">
        <v>-11588.69389797328</v>
      </c>
      <c r="AA2184" s="2"/>
      <c r="AB2184" s="175">
        <v>-54723.468549817509</v>
      </c>
      <c r="AC2184" s="175">
        <v>-177401.26576231886</v>
      </c>
      <c r="AD2184" s="175">
        <v>-150226.47815209487</v>
      </c>
      <c r="AE2184" s="175">
        <v>-172910.78815747867</v>
      </c>
    </row>
    <row r="2185" spans="1:31">
      <c r="A2185" s="1">
        <v>2178</v>
      </c>
      <c r="B2185" s="176">
        <f>'T Revenue'!B2182-'Year 0'!G$8+'Year 0'!G$122</f>
        <v>8225.9657486204524</v>
      </c>
      <c r="C2185" s="176">
        <f>'T Revenue'!C2182-'Revenue Requirement'!C$4+'Revenue Requirement'!C$33</f>
        <v>223831.42386892345</v>
      </c>
      <c r="D2185" s="176">
        <f>'T Revenue'!D2182-'Revenue Requirement'!D$4+'Revenue Requirement'!D$33</f>
        <v>153664.24807915534</v>
      </c>
      <c r="E2185" s="176">
        <f>'T Revenue'!E2182-'Revenue Requirement'!E$4+'Revenue Requirement'!E$33</f>
        <v>156184.51586849219</v>
      </c>
      <c r="G2185" s="179" t="e">
        <f ca="1"/>
        <v>#NAME?</v>
      </c>
      <c r="H2185" s="179" t="e">
        <f ca="1"/>
        <v>#NAME?</v>
      </c>
      <c r="I2185" s="179" t="e">
        <f ca="1"/>
        <v>#NAME?</v>
      </c>
      <c r="J2185" s="179" t="e">
        <f ca="1"/>
        <v>#NAME?</v>
      </c>
      <c r="L2185" s="175">
        <f>NR_to_Cash!C$9</f>
        <v>-54723.468549817509</v>
      </c>
      <c r="M2185" s="175">
        <f>NR_to_Cash!D$9</f>
        <v>-177401.26576231886</v>
      </c>
      <c r="N2185" s="175">
        <f>NR_to_Cash!E$9</f>
        <v>-150226.47815209487</v>
      </c>
      <c r="O2185" s="175">
        <f>NR_to_Cash!F$9</f>
        <v>-172910.78815747867</v>
      </c>
      <c r="Q2185" s="1">
        <v>2178</v>
      </c>
      <c r="R2185" s="176">
        <v>8225.9657486204524</v>
      </c>
      <c r="S2185" s="176">
        <v>223831.42386892345</v>
      </c>
      <c r="T2185" s="176">
        <v>153664.24807915534</v>
      </c>
      <c r="U2185" s="176">
        <v>156184.51586849219</v>
      </c>
      <c r="V2185" s="2"/>
      <c r="W2185" s="176">
        <v>-3516.6207049840596</v>
      </c>
      <c r="X2185" s="176">
        <v>22997.388167549856</v>
      </c>
      <c r="Y2185" s="176">
        <v>-21193.081557095749</v>
      </c>
      <c r="Z2185" s="176">
        <v>-21050.334152810043</v>
      </c>
      <c r="AA2185" s="2"/>
      <c r="AB2185" s="175">
        <v>-54723.468549817509</v>
      </c>
      <c r="AC2185" s="175">
        <v>-177401.26576231886</v>
      </c>
      <c r="AD2185" s="175">
        <v>-150226.47815209487</v>
      </c>
      <c r="AE2185" s="175">
        <v>-172910.78815747867</v>
      </c>
    </row>
    <row r="2186" spans="1:31">
      <c r="A2186" s="1">
        <v>2179</v>
      </c>
      <c r="B2186" s="176">
        <f>'T Revenue'!B2183-'Year 0'!G$8+'Year 0'!G$122</f>
        <v>11085.389697988518</v>
      </c>
      <c r="C2186" s="176">
        <f>'T Revenue'!C2183-'Revenue Requirement'!C$4+'Revenue Requirement'!C$33</f>
        <v>226395.90338972374</v>
      </c>
      <c r="D2186" s="176">
        <f>'T Revenue'!D2183-'Revenue Requirement'!D$4+'Revenue Requirement'!D$33</f>
        <v>171443.83744978462</v>
      </c>
      <c r="E2186" s="176">
        <f>'T Revenue'!E2183-'Revenue Requirement'!E$4+'Revenue Requirement'!E$33</f>
        <v>101189.27547057462</v>
      </c>
      <c r="G2186" s="179" t="e">
        <f ca="1"/>
        <v>#NAME?</v>
      </c>
      <c r="H2186" s="179" t="e">
        <f ca="1"/>
        <v>#NAME?</v>
      </c>
      <c r="I2186" s="179" t="e">
        <f ca="1"/>
        <v>#NAME?</v>
      </c>
      <c r="J2186" s="179" t="e">
        <f ca="1"/>
        <v>#NAME?</v>
      </c>
      <c r="L2186" s="175">
        <f>NR_to_Cash!C$9</f>
        <v>-54723.468549817509</v>
      </c>
      <c r="M2186" s="175">
        <f>NR_to_Cash!D$9</f>
        <v>-177401.26576231886</v>
      </c>
      <c r="N2186" s="175">
        <f>NR_to_Cash!E$9</f>
        <v>-150226.47815209487</v>
      </c>
      <c r="O2186" s="175">
        <f>NR_to_Cash!F$9</f>
        <v>-172910.78815747867</v>
      </c>
      <c r="Q2186" s="1">
        <v>2179</v>
      </c>
      <c r="R2186" s="176">
        <v>11085.389697988518</v>
      </c>
      <c r="S2186" s="176">
        <v>226395.90338972374</v>
      </c>
      <c r="T2186" s="176">
        <v>171443.83744978462</v>
      </c>
      <c r="U2186" s="176">
        <v>101189.27547057462</v>
      </c>
      <c r="V2186" s="2"/>
      <c r="W2186" s="176">
        <v>-5481.2134393549059</v>
      </c>
      <c r="X2186" s="176">
        <v>-28876.622605787823</v>
      </c>
      <c r="Y2186" s="176">
        <v>-19223.621982575161</v>
      </c>
      <c r="Z2186" s="176">
        <v>-21573.504150123568</v>
      </c>
      <c r="AA2186" s="2"/>
      <c r="AB2186" s="175">
        <v>-54723.468549817509</v>
      </c>
      <c r="AC2186" s="175">
        <v>-177401.26576231886</v>
      </c>
      <c r="AD2186" s="175">
        <v>-150226.47815209487</v>
      </c>
      <c r="AE2186" s="175">
        <v>-172910.78815747867</v>
      </c>
    </row>
    <row r="2187" spans="1:31">
      <c r="A2187" s="1">
        <v>2180</v>
      </c>
      <c r="B2187" s="176">
        <f>'T Revenue'!B2184-'Year 0'!G$8+'Year 0'!G$122</f>
        <v>-9299.3211589395069</v>
      </c>
      <c r="C2187" s="176">
        <f>'T Revenue'!C2184-'Revenue Requirement'!C$4+'Revenue Requirement'!C$33</f>
        <v>240626.74895540182</v>
      </c>
      <c r="D2187" s="176">
        <f>'T Revenue'!D2184-'Revenue Requirement'!D$4+'Revenue Requirement'!D$33</f>
        <v>183113.33143346012</v>
      </c>
      <c r="E2187" s="176">
        <f>'T Revenue'!E2184-'Revenue Requirement'!E$4+'Revenue Requirement'!E$33</f>
        <v>139111.68462008331</v>
      </c>
      <c r="G2187" s="179" t="e">
        <f ca="1"/>
        <v>#NAME?</v>
      </c>
      <c r="H2187" s="179" t="e">
        <f ca="1"/>
        <v>#NAME?</v>
      </c>
      <c r="I2187" s="179" t="e">
        <f ca="1"/>
        <v>#NAME?</v>
      </c>
      <c r="J2187" s="179" t="e">
        <f ca="1"/>
        <v>#NAME?</v>
      </c>
      <c r="L2187" s="175">
        <f>NR_to_Cash!C$9</f>
        <v>-54723.468549817509</v>
      </c>
      <c r="M2187" s="175">
        <f>NR_to_Cash!D$9</f>
        <v>-177401.26576231886</v>
      </c>
      <c r="N2187" s="175">
        <f>NR_to_Cash!E$9</f>
        <v>-150226.47815209487</v>
      </c>
      <c r="O2187" s="175">
        <f>NR_to_Cash!F$9</f>
        <v>-172910.78815747867</v>
      </c>
      <c r="Q2187" s="1">
        <v>2180</v>
      </c>
      <c r="R2187" s="176">
        <v>-9299.3211589395069</v>
      </c>
      <c r="S2187" s="176">
        <v>240626.74895540182</v>
      </c>
      <c r="T2187" s="176">
        <v>183113.33143346012</v>
      </c>
      <c r="U2187" s="176">
        <v>139111.68462008331</v>
      </c>
      <c r="V2187" s="2"/>
      <c r="W2187" s="176">
        <v>-4192.4581220435211</v>
      </c>
      <c r="X2187" s="176">
        <v>3037.8359047912527</v>
      </c>
      <c r="Y2187" s="176">
        <v>-8951.9238379762974</v>
      </c>
      <c r="Z2187" s="176">
        <v>-47933.15443025995</v>
      </c>
      <c r="AA2187" s="2"/>
      <c r="AB2187" s="175">
        <v>-54723.468549817509</v>
      </c>
      <c r="AC2187" s="175">
        <v>-177401.26576231886</v>
      </c>
      <c r="AD2187" s="175">
        <v>-150226.47815209487</v>
      </c>
      <c r="AE2187" s="175">
        <v>-172910.78815747867</v>
      </c>
    </row>
    <row r="2188" spans="1:31">
      <c r="A2188" s="1">
        <v>2181</v>
      </c>
      <c r="B2188" s="176">
        <f>'T Revenue'!B2185-'Year 0'!G$8+'Year 0'!G$122</f>
        <v>11488.144323935499</v>
      </c>
      <c r="C2188" s="176">
        <f>'T Revenue'!C2185-'Revenue Requirement'!C$4+'Revenue Requirement'!C$33</f>
        <v>245795.69832849666</v>
      </c>
      <c r="D2188" s="176">
        <f>'T Revenue'!D2185-'Revenue Requirement'!D$4+'Revenue Requirement'!D$33</f>
        <v>183433.88809065288</v>
      </c>
      <c r="E2188" s="176">
        <f>'T Revenue'!E2185-'Revenue Requirement'!E$4+'Revenue Requirement'!E$33</f>
        <v>92997.14123171079</v>
      </c>
      <c r="G2188" s="179" t="e">
        <f ca="1"/>
        <v>#NAME?</v>
      </c>
      <c r="H2188" s="179" t="e">
        <f ca="1"/>
        <v>#NAME?</v>
      </c>
      <c r="I2188" s="179" t="e">
        <f ca="1"/>
        <v>#NAME?</v>
      </c>
      <c r="J2188" s="179" t="e">
        <f ca="1"/>
        <v>#NAME?</v>
      </c>
      <c r="L2188" s="175">
        <f>NR_to_Cash!C$9</f>
        <v>-54723.468549817509</v>
      </c>
      <c r="M2188" s="175">
        <f>NR_to_Cash!D$9</f>
        <v>-177401.26576231886</v>
      </c>
      <c r="N2188" s="175">
        <f>NR_to_Cash!E$9</f>
        <v>-150226.47815209487</v>
      </c>
      <c r="O2188" s="175">
        <f>NR_to_Cash!F$9</f>
        <v>-172910.78815747867</v>
      </c>
      <c r="Q2188" s="1">
        <v>2181</v>
      </c>
      <c r="R2188" s="176">
        <v>11488.144323935499</v>
      </c>
      <c r="S2188" s="176">
        <v>245795.69832849666</v>
      </c>
      <c r="T2188" s="176">
        <v>183433.88809065288</v>
      </c>
      <c r="U2188" s="176">
        <v>92997.14123171079</v>
      </c>
      <c r="V2188" s="2"/>
      <c r="W2188" s="176">
        <v>-1986.8875908463961</v>
      </c>
      <c r="X2188" s="176">
        <v>-46450.258618057473</v>
      </c>
      <c r="Y2188" s="176">
        <v>-2458.7080191220157</v>
      </c>
      <c r="Z2188" s="176">
        <v>-53580.59930487629</v>
      </c>
      <c r="AA2188" s="2"/>
      <c r="AB2188" s="175">
        <v>-54723.468549817509</v>
      </c>
      <c r="AC2188" s="175">
        <v>-177401.26576231886</v>
      </c>
      <c r="AD2188" s="175">
        <v>-150226.47815209487</v>
      </c>
      <c r="AE2188" s="175">
        <v>-172910.78815747867</v>
      </c>
    </row>
    <row r="2189" spans="1:31">
      <c r="A2189" s="1">
        <v>2182</v>
      </c>
      <c r="B2189" s="176">
        <f>'T Revenue'!B2186-'Year 0'!G$8+'Year 0'!G$122</f>
        <v>-147.69234694237821</v>
      </c>
      <c r="C2189" s="176">
        <f>'T Revenue'!C2186-'Revenue Requirement'!C$4+'Revenue Requirement'!C$33</f>
        <v>257305.89604900079</v>
      </c>
      <c r="D2189" s="176">
        <f>'T Revenue'!D2186-'Revenue Requirement'!D$4+'Revenue Requirement'!D$33</f>
        <v>153571.75273947953</v>
      </c>
      <c r="E2189" s="176">
        <f>'T Revenue'!E2186-'Revenue Requirement'!E$4+'Revenue Requirement'!E$33</f>
        <v>133720.16309561953</v>
      </c>
      <c r="G2189" s="179" t="e">
        <f ca="1"/>
        <v>#NAME?</v>
      </c>
      <c r="H2189" s="179" t="e">
        <f ca="1"/>
        <v>#NAME?</v>
      </c>
      <c r="I2189" s="179" t="e">
        <f ca="1"/>
        <v>#NAME?</v>
      </c>
      <c r="J2189" s="179" t="e">
        <f ca="1"/>
        <v>#NAME?</v>
      </c>
      <c r="L2189" s="175">
        <f>NR_to_Cash!C$9</f>
        <v>-54723.468549817509</v>
      </c>
      <c r="M2189" s="175">
        <f>NR_to_Cash!D$9</f>
        <v>-177401.26576231886</v>
      </c>
      <c r="N2189" s="175">
        <f>NR_to_Cash!E$9</f>
        <v>-150226.47815209487</v>
      </c>
      <c r="O2189" s="175">
        <f>NR_to_Cash!F$9</f>
        <v>-172910.78815747867</v>
      </c>
      <c r="Q2189" s="1">
        <v>2182</v>
      </c>
      <c r="R2189" s="176">
        <v>-147.69234694237821</v>
      </c>
      <c r="S2189" s="176">
        <v>257305.89604900079</v>
      </c>
      <c r="T2189" s="176">
        <v>153571.75273947953</v>
      </c>
      <c r="U2189" s="176">
        <v>133720.16309561953</v>
      </c>
      <c r="V2189" s="2"/>
      <c r="W2189" s="176">
        <v>-9379.8990047116531</v>
      </c>
      <c r="X2189" s="176">
        <v>-24342.250459888484</v>
      </c>
      <c r="Y2189" s="176">
        <v>13268.534845301881</v>
      </c>
      <c r="Z2189" s="176">
        <v>-656.05821573617868</v>
      </c>
      <c r="AA2189" s="2"/>
      <c r="AB2189" s="175">
        <v>-54723.468549817509</v>
      </c>
      <c r="AC2189" s="175">
        <v>-177401.26576231886</v>
      </c>
      <c r="AD2189" s="175">
        <v>-150226.47815209487</v>
      </c>
      <c r="AE2189" s="175">
        <v>-172910.78815747867</v>
      </c>
    </row>
    <row r="2190" spans="1:31">
      <c r="A2190" s="1">
        <v>2183</v>
      </c>
      <c r="B2190" s="176">
        <f>'T Revenue'!B2187-'Year 0'!G$8+'Year 0'!G$122</f>
        <v>-2314.8328334314283</v>
      </c>
      <c r="C2190" s="176">
        <f>'T Revenue'!C2187-'Revenue Requirement'!C$4+'Revenue Requirement'!C$33</f>
        <v>245210.95822767401</v>
      </c>
      <c r="D2190" s="176">
        <f>'T Revenue'!D2187-'Revenue Requirement'!D$4+'Revenue Requirement'!D$33</f>
        <v>115622.07223573024</v>
      </c>
      <c r="E2190" s="176">
        <f>'T Revenue'!E2187-'Revenue Requirement'!E$4+'Revenue Requirement'!E$33</f>
        <v>78233.674425622215</v>
      </c>
      <c r="G2190" s="179" t="e">
        <f ca="1"/>
        <v>#NAME?</v>
      </c>
      <c r="H2190" s="179" t="e">
        <f ca="1"/>
        <v>#NAME?</v>
      </c>
      <c r="I2190" s="179" t="e">
        <f ca="1"/>
        <v>#NAME?</v>
      </c>
      <c r="J2190" s="179" t="e">
        <f ca="1"/>
        <v>#NAME?</v>
      </c>
      <c r="L2190" s="175">
        <f>NR_to_Cash!C$9</f>
        <v>-54723.468549817509</v>
      </c>
      <c r="M2190" s="175">
        <f>NR_to_Cash!D$9</f>
        <v>-177401.26576231886</v>
      </c>
      <c r="N2190" s="175">
        <f>NR_to_Cash!E$9</f>
        <v>-150226.47815209487</v>
      </c>
      <c r="O2190" s="175">
        <f>NR_to_Cash!F$9</f>
        <v>-172910.78815747867</v>
      </c>
      <c r="Q2190" s="1">
        <v>2183</v>
      </c>
      <c r="R2190" s="176">
        <v>-2314.8328334314283</v>
      </c>
      <c r="S2190" s="176">
        <v>245210.95822767401</v>
      </c>
      <c r="T2190" s="176">
        <v>115622.07223573024</v>
      </c>
      <c r="U2190" s="176">
        <v>78233.674425622215</v>
      </c>
      <c r="V2190" s="2"/>
      <c r="W2190" s="176">
        <v>11631.618470205343</v>
      </c>
      <c r="X2190" s="176">
        <v>5122.5364309796132</v>
      </c>
      <c r="Y2190" s="176">
        <v>-19394.506120742531</v>
      </c>
      <c r="Z2190" s="176">
        <v>-15906.361595473019</v>
      </c>
      <c r="AA2190" s="2"/>
      <c r="AB2190" s="175">
        <v>-54723.468549817509</v>
      </c>
      <c r="AC2190" s="175">
        <v>-177401.26576231886</v>
      </c>
      <c r="AD2190" s="175">
        <v>-150226.47815209487</v>
      </c>
      <c r="AE2190" s="175">
        <v>-172910.78815747867</v>
      </c>
    </row>
    <row r="2191" spans="1:31">
      <c r="A2191" s="1">
        <v>2184</v>
      </c>
      <c r="B2191" s="176">
        <f>'T Revenue'!B2188-'Year 0'!G$8+'Year 0'!G$122</f>
        <v>-16353.011872410774</v>
      </c>
      <c r="C2191" s="176">
        <f>'T Revenue'!C2188-'Revenue Requirement'!C$4+'Revenue Requirement'!C$33</f>
        <v>192801.03520910069</v>
      </c>
      <c r="D2191" s="176">
        <f>'T Revenue'!D2188-'Revenue Requirement'!D$4+'Revenue Requirement'!D$33</f>
        <v>218141.61844664067</v>
      </c>
      <c r="E2191" s="176">
        <f>'T Revenue'!E2188-'Revenue Requirement'!E$4+'Revenue Requirement'!E$33</f>
        <v>107332.79595141835</v>
      </c>
      <c r="G2191" s="179" t="e">
        <f ca="1"/>
        <v>#NAME?</v>
      </c>
      <c r="H2191" s="179" t="e">
        <f ca="1"/>
        <v>#NAME?</v>
      </c>
      <c r="I2191" s="179" t="e">
        <f ca="1"/>
        <v>#NAME?</v>
      </c>
      <c r="J2191" s="179" t="e">
        <f ca="1"/>
        <v>#NAME?</v>
      </c>
      <c r="L2191" s="175">
        <f>NR_to_Cash!C$9</f>
        <v>-54723.468549817509</v>
      </c>
      <c r="M2191" s="175">
        <f>NR_to_Cash!D$9</f>
        <v>-177401.26576231886</v>
      </c>
      <c r="N2191" s="175">
        <f>NR_to_Cash!E$9</f>
        <v>-150226.47815209487</v>
      </c>
      <c r="O2191" s="175">
        <f>NR_to_Cash!F$9</f>
        <v>-172910.78815747867</v>
      </c>
      <c r="Q2191" s="1">
        <v>2184</v>
      </c>
      <c r="R2191" s="176">
        <v>-16353.011872410774</v>
      </c>
      <c r="S2191" s="176">
        <v>192801.03520910069</v>
      </c>
      <c r="T2191" s="176">
        <v>218141.61844664067</v>
      </c>
      <c r="U2191" s="176">
        <v>107332.79595141835</v>
      </c>
      <c r="V2191" s="2"/>
      <c r="W2191" s="176">
        <v>-24504.379239224363</v>
      </c>
      <c r="X2191" s="176">
        <v>-17667.70547861536</v>
      </c>
      <c r="Y2191" s="176">
        <v>-36884.007550644688</v>
      </c>
      <c r="Z2191" s="176">
        <v>-6952.8447302191053</v>
      </c>
      <c r="AA2191" s="2"/>
      <c r="AB2191" s="175">
        <v>-54723.468549817509</v>
      </c>
      <c r="AC2191" s="175">
        <v>-177401.26576231886</v>
      </c>
      <c r="AD2191" s="175">
        <v>-150226.47815209487</v>
      </c>
      <c r="AE2191" s="175">
        <v>-172910.78815747867</v>
      </c>
    </row>
    <row r="2192" spans="1:31">
      <c r="A2192" s="1">
        <v>2185</v>
      </c>
      <c r="B2192" s="176">
        <f>'T Revenue'!B2189-'Year 0'!G$8+'Year 0'!G$122</f>
        <v>14739.634790786309</v>
      </c>
      <c r="C2192" s="176">
        <f>'T Revenue'!C2189-'Revenue Requirement'!C$4+'Revenue Requirement'!C$33</f>
        <v>263860.20906018559</v>
      </c>
      <c r="D2192" s="176">
        <f>'T Revenue'!D2189-'Revenue Requirement'!D$4+'Revenue Requirement'!D$33</f>
        <v>135491.61342558195</v>
      </c>
      <c r="E2192" s="176">
        <f>'T Revenue'!E2189-'Revenue Requirement'!E$4+'Revenue Requirement'!E$33</f>
        <v>96850.500023684232</v>
      </c>
      <c r="G2192" s="179" t="e">
        <f ca="1"/>
        <v>#NAME?</v>
      </c>
      <c r="H2192" s="179" t="e">
        <f ca="1"/>
        <v>#NAME?</v>
      </c>
      <c r="I2192" s="179" t="e">
        <f ca="1"/>
        <v>#NAME?</v>
      </c>
      <c r="J2192" s="179" t="e">
        <f ca="1"/>
        <v>#NAME?</v>
      </c>
      <c r="L2192" s="175">
        <f>NR_to_Cash!C$9</f>
        <v>-54723.468549817509</v>
      </c>
      <c r="M2192" s="175">
        <f>NR_to_Cash!D$9</f>
        <v>-177401.26576231886</v>
      </c>
      <c r="N2192" s="175">
        <f>NR_to_Cash!E$9</f>
        <v>-150226.47815209487</v>
      </c>
      <c r="O2192" s="175">
        <f>NR_to_Cash!F$9</f>
        <v>-172910.78815747867</v>
      </c>
      <c r="Q2192" s="1">
        <v>2185</v>
      </c>
      <c r="R2192" s="176">
        <v>14739.634790786309</v>
      </c>
      <c r="S2192" s="176">
        <v>263860.20906018559</v>
      </c>
      <c r="T2192" s="176">
        <v>135491.61342558195</v>
      </c>
      <c r="U2192" s="176">
        <v>96850.500023684232</v>
      </c>
      <c r="V2192" s="2"/>
      <c r="W2192" s="176">
        <v>-33725.762286353507</v>
      </c>
      <c r="X2192" s="176">
        <v>-31304.527782100253</v>
      </c>
      <c r="Y2192" s="176">
        <v>-36069.326103058411</v>
      </c>
      <c r="Z2192" s="176">
        <v>-37543.544211546658</v>
      </c>
      <c r="AA2192" s="2"/>
      <c r="AB2192" s="175">
        <v>-54723.468549817509</v>
      </c>
      <c r="AC2192" s="175">
        <v>-177401.26576231886</v>
      </c>
      <c r="AD2192" s="175">
        <v>-150226.47815209487</v>
      </c>
      <c r="AE2192" s="175">
        <v>-172910.78815747867</v>
      </c>
    </row>
    <row r="2193" spans="1:31">
      <c r="A2193" s="1">
        <v>2186</v>
      </c>
      <c r="B2193" s="176">
        <f>'T Revenue'!B2190-'Year 0'!G$8+'Year 0'!G$122</f>
        <v>-17384.437796457205</v>
      </c>
      <c r="C2193" s="176">
        <f>'T Revenue'!C2190-'Revenue Requirement'!C$4+'Revenue Requirement'!C$33</f>
        <v>270710.14574389975</v>
      </c>
      <c r="D2193" s="176">
        <f>'T Revenue'!D2190-'Revenue Requirement'!D$4+'Revenue Requirement'!D$33</f>
        <v>165932.95342010842</v>
      </c>
      <c r="E2193" s="176">
        <f>'T Revenue'!E2190-'Revenue Requirement'!E$4+'Revenue Requirement'!E$33</f>
        <v>51982.834038658999</v>
      </c>
      <c r="G2193" s="179" t="e">
        <f ca="1"/>
        <v>#NAME?</v>
      </c>
      <c r="H2193" s="179" t="e">
        <f ca="1"/>
        <v>#NAME?</v>
      </c>
      <c r="I2193" s="179" t="e">
        <f ca="1"/>
        <v>#NAME?</v>
      </c>
      <c r="J2193" s="179" t="e">
        <f ca="1"/>
        <v>#NAME?</v>
      </c>
      <c r="L2193" s="175">
        <f>NR_to_Cash!C$9</f>
        <v>-54723.468549817509</v>
      </c>
      <c r="M2193" s="175">
        <f>NR_to_Cash!D$9</f>
        <v>-177401.26576231886</v>
      </c>
      <c r="N2193" s="175">
        <f>NR_to_Cash!E$9</f>
        <v>-150226.47815209487</v>
      </c>
      <c r="O2193" s="175">
        <f>NR_to_Cash!F$9</f>
        <v>-172910.78815747867</v>
      </c>
      <c r="Q2193" s="1">
        <v>2186</v>
      </c>
      <c r="R2193" s="176">
        <v>-17384.437796457205</v>
      </c>
      <c r="S2193" s="176">
        <v>270710.14574389975</v>
      </c>
      <c r="T2193" s="176">
        <v>165932.95342010842</v>
      </c>
      <c r="U2193" s="176">
        <v>51982.834038658999</v>
      </c>
      <c r="V2193" s="2"/>
      <c r="W2193" s="176">
        <v>-12300.454081383883</v>
      </c>
      <c r="X2193" s="176">
        <v>1755.8468618572224</v>
      </c>
      <c r="Y2193" s="176">
        <v>-22721.666116658598</v>
      </c>
      <c r="Z2193" s="176">
        <v>-14095.566635366762</v>
      </c>
      <c r="AA2193" s="2"/>
      <c r="AB2193" s="175">
        <v>-54723.468549817509</v>
      </c>
      <c r="AC2193" s="175">
        <v>-177401.26576231886</v>
      </c>
      <c r="AD2193" s="175">
        <v>-150226.47815209487</v>
      </c>
      <c r="AE2193" s="175">
        <v>-172910.78815747867</v>
      </c>
    </row>
    <row r="2194" spans="1:31">
      <c r="A2194" s="1">
        <v>2187</v>
      </c>
      <c r="B2194" s="176">
        <f>'T Revenue'!B2191-'Year 0'!G$8+'Year 0'!G$122</f>
        <v>10551.135247902479</v>
      </c>
      <c r="C2194" s="176">
        <f>'T Revenue'!C2191-'Revenue Requirement'!C$4+'Revenue Requirement'!C$33</f>
        <v>243219.43229364813</v>
      </c>
      <c r="D2194" s="176">
        <f>'T Revenue'!D2191-'Revenue Requirement'!D$4+'Revenue Requirement'!D$33</f>
        <v>159333.57428168855</v>
      </c>
      <c r="E2194" s="176">
        <f>'T Revenue'!E2191-'Revenue Requirement'!E$4+'Revenue Requirement'!E$33</f>
        <v>123587.77167670522</v>
      </c>
      <c r="G2194" s="179" t="e">
        <f ca="1"/>
        <v>#NAME?</v>
      </c>
      <c r="H2194" s="179" t="e">
        <f ca="1"/>
        <v>#NAME?</v>
      </c>
      <c r="I2194" s="179" t="e">
        <f ca="1"/>
        <v>#NAME?</v>
      </c>
      <c r="J2194" s="179" t="e">
        <f ca="1"/>
        <v>#NAME?</v>
      </c>
      <c r="L2194" s="175">
        <f>NR_to_Cash!C$9</f>
        <v>-54723.468549817509</v>
      </c>
      <c r="M2194" s="175">
        <f>NR_to_Cash!D$9</f>
        <v>-177401.26576231886</v>
      </c>
      <c r="N2194" s="175">
        <f>NR_to_Cash!E$9</f>
        <v>-150226.47815209487</v>
      </c>
      <c r="O2194" s="175">
        <f>NR_to_Cash!F$9</f>
        <v>-172910.78815747867</v>
      </c>
      <c r="Q2194" s="1">
        <v>2187</v>
      </c>
      <c r="R2194" s="176">
        <v>10551.135247902479</v>
      </c>
      <c r="S2194" s="176">
        <v>243219.43229364813</v>
      </c>
      <c r="T2194" s="176">
        <v>159333.57428168855</v>
      </c>
      <c r="U2194" s="176">
        <v>123587.77167670522</v>
      </c>
      <c r="V2194" s="2"/>
      <c r="W2194" s="176">
        <v>-10092.987826994853</v>
      </c>
      <c r="X2194" s="176">
        <v>6290.5867951661348</v>
      </c>
      <c r="Y2194" s="176">
        <v>-27409.228386277333</v>
      </c>
      <c r="Z2194" s="176">
        <v>-42139.446947535733</v>
      </c>
      <c r="AA2194" s="2"/>
      <c r="AB2194" s="175">
        <v>-54723.468549817509</v>
      </c>
      <c r="AC2194" s="175">
        <v>-177401.26576231886</v>
      </c>
      <c r="AD2194" s="175">
        <v>-150226.47815209487</v>
      </c>
      <c r="AE2194" s="175">
        <v>-172910.78815747867</v>
      </c>
    </row>
    <row r="2195" spans="1:31">
      <c r="A2195" s="1">
        <v>2188</v>
      </c>
      <c r="B2195" s="176">
        <f>'T Revenue'!B2192-'Year 0'!G$8+'Year 0'!G$122</f>
        <v>439.32935756468214</v>
      </c>
      <c r="C2195" s="176">
        <f>'T Revenue'!C2192-'Revenue Requirement'!C$4+'Revenue Requirement'!C$33</f>
        <v>213143.58320925245</v>
      </c>
      <c r="D2195" s="176">
        <f>'T Revenue'!D2192-'Revenue Requirement'!D$4+'Revenue Requirement'!D$33</f>
        <v>118119.61666066968</v>
      </c>
      <c r="E2195" s="176">
        <f>'T Revenue'!E2192-'Revenue Requirement'!E$4+'Revenue Requirement'!E$33</f>
        <v>151421.41743507935</v>
      </c>
      <c r="G2195" s="179" t="e">
        <f ca="1"/>
        <v>#NAME?</v>
      </c>
      <c r="H2195" s="179" t="e">
        <f ca="1"/>
        <v>#NAME?</v>
      </c>
      <c r="I2195" s="179" t="e">
        <f ca="1"/>
        <v>#NAME?</v>
      </c>
      <c r="J2195" s="179" t="e">
        <f ca="1"/>
        <v>#NAME?</v>
      </c>
      <c r="L2195" s="175">
        <f>NR_to_Cash!C$9</f>
        <v>-54723.468549817509</v>
      </c>
      <c r="M2195" s="175">
        <f>NR_to_Cash!D$9</f>
        <v>-177401.26576231886</v>
      </c>
      <c r="N2195" s="175">
        <f>NR_to_Cash!E$9</f>
        <v>-150226.47815209487</v>
      </c>
      <c r="O2195" s="175">
        <f>NR_to_Cash!F$9</f>
        <v>-172910.78815747867</v>
      </c>
      <c r="Q2195" s="1">
        <v>2188</v>
      </c>
      <c r="R2195" s="176">
        <v>439.32935756468214</v>
      </c>
      <c r="S2195" s="176">
        <v>213143.58320925245</v>
      </c>
      <c r="T2195" s="176">
        <v>118119.61666066968</v>
      </c>
      <c r="U2195" s="176">
        <v>151421.41743507935</v>
      </c>
      <c r="V2195" s="2"/>
      <c r="W2195" s="176">
        <v>4471.9927298077382</v>
      </c>
      <c r="X2195" s="176">
        <v>-13444.037815893767</v>
      </c>
      <c r="Y2195" s="176">
        <v>-35245.740516037447</v>
      </c>
      <c r="Z2195" s="176">
        <v>-21279.447913966142</v>
      </c>
      <c r="AA2195" s="2"/>
      <c r="AB2195" s="175">
        <v>-54723.468549817509</v>
      </c>
      <c r="AC2195" s="175">
        <v>-177401.26576231886</v>
      </c>
      <c r="AD2195" s="175">
        <v>-150226.47815209487</v>
      </c>
      <c r="AE2195" s="175">
        <v>-172910.78815747867</v>
      </c>
    </row>
    <row r="2196" spans="1:31">
      <c r="A2196" s="1">
        <v>2189</v>
      </c>
      <c r="B2196" s="176">
        <f>'T Revenue'!B2193-'Year 0'!G$8+'Year 0'!G$122</f>
        <v>-20132.808332759188</v>
      </c>
      <c r="C2196" s="176">
        <f>'T Revenue'!C2193-'Revenue Requirement'!C$4+'Revenue Requirement'!C$33</f>
        <v>253498.96224417305</v>
      </c>
      <c r="D2196" s="176">
        <f>'T Revenue'!D2193-'Revenue Requirement'!D$4+'Revenue Requirement'!D$33</f>
        <v>138312.11547857057</v>
      </c>
      <c r="E2196" s="176">
        <f>'T Revenue'!E2193-'Revenue Requirement'!E$4+'Revenue Requirement'!E$33</f>
        <v>136294.9701722376</v>
      </c>
      <c r="G2196" s="179" t="e">
        <f ca="1"/>
        <v>#NAME?</v>
      </c>
      <c r="H2196" s="179" t="e">
        <f ca="1"/>
        <v>#NAME?</v>
      </c>
      <c r="I2196" s="179" t="e">
        <f ca="1"/>
        <v>#NAME?</v>
      </c>
      <c r="J2196" s="179" t="e">
        <f ca="1"/>
        <v>#NAME?</v>
      </c>
      <c r="L2196" s="175">
        <f>NR_to_Cash!C$9</f>
        <v>-54723.468549817509</v>
      </c>
      <c r="M2196" s="175">
        <f>NR_to_Cash!D$9</f>
        <v>-177401.26576231886</v>
      </c>
      <c r="N2196" s="175">
        <f>NR_to_Cash!E$9</f>
        <v>-150226.47815209487</v>
      </c>
      <c r="O2196" s="175">
        <f>NR_to_Cash!F$9</f>
        <v>-172910.78815747867</v>
      </c>
      <c r="Q2196" s="1">
        <v>2189</v>
      </c>
      <c r="R2196" s="176">
        <v>-20132.808332759188</v>
      </c>
      <c r="S2196" s="176">
        <v>253498.96224417305</v>
      </c>
      <c r="T2196" s="176">
        <v>138312.11547857057</v>
      </c>
      <c r="U2196" s="176">
        <v>136294.9701722376</v>
      </c>
      <c r="V2196" s="2"/>
      <c r="W2196" s="176">
        <v>-34682.916014296352</v>
      </c>
      <c r="X2196" s="176">
        <v>-15775.729735747445</v>
      </c>
      <c r="Y2196" s="176">
        <v>6169.0536767619196</v>
      </c>
      <c r="Z2196" s="176">
        <v>13412.949773166794</v>
      </c>
      <c r="AA2196" s="2"/>
      <c r="AB2196" s="175">
        <v>-54723.468549817509</v>
      </c>
      <c r="AC2196" s="175">
        <v>-177401.26576231886</v>
      </c>
      <c r="AD2196" s="175">
        <v>-150226.47815209487</v>
      </c>
      <c r="AE2196" s="175">
        <v>-172910.78815747867</v>
      </c>
    </row>
    <row r="2197" spans="1:31">
      <c r="A2197" s="1">
        <v>2190</v>
      </c>
      <c r="B2197" s="176">
        <f>'T Revenue'!B2194-'Year 0'!G$8+'Year 0'!G$122</f>
        <v>11554.255227694288</v>
      </c>
      <c r="C2197" s="176">
        <f>'T Revenue'!C2194-'Revenue Requirement'!C$4+'Revenue Requirement'!C$33</f>
        <v>247514.06795101985</v>
      </c>
      <c r="D2197" s="176">
        <f>'T Revenue'!D2194-'Revenue Requirement'!D$4+'Revenue Requirement'!D$33</f>
        <v>157020.63152842317</v>
      </c>
      <c r="E2197" s="176">
        <f>'T Revenue'!E2194-'Revenue Requirement'!E$4+'Revenue Requirement'!E$33</f>
        <v>125393.43140762718</v>
      </c>
      <c r="G2197" s="179" t="e">
        <f ca="1"/>
        <v>#NAME?</v>
      </c>
      <c r="H2197" s="179" t="e">
        <f ca="1"/>
        <v>#NAME?</v>
      </c>
      <c r="I2197" s="179" t="e">
        <f ca="1"/>
        <v>#NAME?</v>
      </c>
      <c r="J2197" s="179" t="e">
        <f ca="1"/>
        <v>#NAME?</v>
      </c>
      <c r="L2197" s="175">
        <f>NR_to_Cash!C$9</f>
        <v>-54723.468549817509</v>
      </c>
      <c r="M2197" s="175">
        <f>NR_to_Cash!D$9</f>
        <v>-177401.26576231886</v>
      </c>
      <c r="N2197" s="175">
        <f>NR_to_Cash!E$9</f>
        <v>-150226.47815209487</v>
      </c>
      <c r="O2197" s="175">
        <f>NR_to_Cash!F$9</f>
        <v>-172910.78815747867</v>
      </c>
      <c r="Q2197" s="1">
        <v>2190</v>
      </c>
      <c r="R2197" s="176">
        <v>11554.255227694288</v>
      </c>
      <c r="S2197" s="176">
        <v>247514.06795101985</v>
      </c>
      <c r="T2197" s="176">
        <v>157020.63152842317</v>
      </c>
      <c r="U2197" s="176">
        <v>125393.43140762718</v>
      </c>
      <c r="V2197" s="2"/>
      <c r="W2197" s="176">
        <v>-3166.3743330650032</v>
      </c>
      <c r="X2197" s="176">
        <v>-21500.088346077595</v>
      </c>
      <c r="Y2197" s="176">
        <v>-26869.460432055173</v>
      </c>
      <c r="Z2197" s="176">
        <v>33959.935988623183</v>
      </c>
      <c r="AA2197" s="2"/>
      <c r="AB2197" s="175">
        <v>-54723.468549817509</v>
      </c>
      <c r="AC2197" s="175">
        <v>-177401.26576231886</v>
      </c>
      <c r="AD2197" s="175">
        <v>-150226.47815209487</v>
      </c>
      <c r="AE2197" s="175">
        <v>-172910.78815747867</v>
      </c>
    </row>
    <row r="2198" spans="1:31">
      <c r="A2198" s="1">
        <v>2191</v>
      </c>
      <c r="B2198" s="176">
        <f>'T Revenue'!B2195-'Year 0'!G$8+'Year 0'!G$122</f>
        <v>-13027.372380039189</v>
      </c>
      <c r="C2198" s="176">
        <f>'T Revenue'!C2195-'Revenue Requirement'!C$4+'Revenue Requirement'!C$33</f>
        <v>225168.4312728995</v>
      </c>
      <c r="D2198" s="176">
        <f>'T Revenue'!D2195-'Revenue Requirement'!D$4+'Revenue Requirement'!D$33</f>
        <v>119718.59318699595</v>
      </c>
      <c r="E2198" s="176">
        <f>'T Revenue'!E2195-'Revenue Requirement'!E$4+'Revenue Requirement'!E$33</f>
        <v>114076.64626556262</v>
      </c>
      <c r="G2198" s="179" t="e">
        <f ca="1"/>
        <v>#NAME?</v>
      </c>
      <c r="H2198" s="179" t="e">
        <f ca="1"/>
        <v>#NAME?</v>
      </c>
      <c r="I2198" s="179" t="e">
        <f ca="1"/>
        <v>#NAME?</v>
      </c>
      <c r="J2198" s="179" t="e">
        <f ca="1"/>
        <v>#NAME?</v>
      </c>
      <c r="L2198" s="175">
        <f>NR_to_Cash!C$9</f>
        <v>-54723.468549817509</v>
      </c>
      <c r="M2198" s="175">
        <f>NR_to_Cash!D$9</f>
        <v>-177401.26576231886</v>
      </c>
      <c r="N2198" s="175">
        <f>NR_to_Cash!E$9</f>
        <v>-150226.47815209487</v>
      </c>
      <c r="O2198" s="175">
        <f>NR_to_Cash!F$9</f>
        <v>-172910.78815747867</v>
      </c>
      <c r="Q2198" s="1">
        <v>2191</v>
      </c>
      <c r="R2198" s="176">
        <v>-13027.372380039189</v>
      </c>
      <c r="S2198" s="176">
        <v>225168.4312728995</v>
      </c>
      <c r="T2198" s="176">
        <v>119718.59318699595</v>
      </c>
      <c r="U2198" s="176">
        <v>114076.64626556262</v>
      </c>
      <c r="V2198" s="2"/>
      <c r="W2198" s="176">
        <v>-16080.513400815311</v>
      </c>
      <c r="X2198" s="176">
        <v>-11124.584942177404</v>
      </c>
      <c r="Y2198" s="176">
        <v>-20299.439566601301</v>
      </c>
      <c r="Z2198" s="176">
        <v>-28241.816294413526</v>
      </c>
      <c r="AA2198" s="2"/>
      <c r="AB2198" s="175">
        <v>-54723.468549817509</v>
      </c>
      <c r="AC2198" s="175">
        <v>-177401.26576231886</v>
      </c>
      <c r="AD2198" s="175">
        <v>-150226.47815209487</v>
      </c>
      <c r="AE2198" s="175">
        <v>-172910.78815747867</v>
      </c>
    </row>
    <row r="2199" spans="1:31">
      <c r="A2199" s="1">
        <v>2192</v>
      </c>
      <c r="B2199" s="176">
        <f>'T Revenue'!B2196-'Year 0'!G$8+'Year 0'!G$122</f>
        <v>-11032.479141420918</v>
      </c>
      <c r="C2199" s="176">
        <f>'T Revenue'!C2196-'Revenue Requirement'!C$4+'Revenue Requirement'!C$33</f>
        <v>212011.55250563798</v>
      </c>
      <c r="D2199" s="176">
        <f>'T Revenue'!D2196-'Revenue Requirement'!D$4+'Revenue Requirement'!D$33</f>
        <v>128395.77256015781</v>
      </c>
      <c r="E2199" s="176">
        <f>'T Revenue'!E2196-'Revenue Requirement'!E$4+'Revenue Requirement'!E$33</f>
        <v>86306.004603383597</v>
      </c>
      <c r="G2199" s="179" t="e">
        <f ca="1"/>
        <v>#NAME?</v>
      </c>
      <c r="H2199" s="179" t="e">
        <f ca="1"/>
        <v>#NAME?</v>
      </c>
      <c r="I2199" s="179" t="e">
        <f ca="1"/>
        <v>#NAME?</v>
      </c>
      <c r="J2199" s="179" t="e">
        <f ca="1"/>
        <v>#NAME?</v>
      </c>
      <c r="L2199" s="175">
        <f>NR_to_Cash!C$9</f>
        <v>-54723.468549817509</v>
      </c>
      <c r="M2199" s="175">
        <f>NR_to_Cash!D$9</f>
        <v>-177401.26576231886</v>
      </c>
      <c r="N2199" s="175">
        <f>NR_to_Cash!E$9</f>
        <v>-150226.47815209487</v>
      </c>
      <c r="O2199" s="175">
        <f>NR_to_Cash!F$9</f>
        <v>-172910.78815747867</v>
      </c>
      <c r="Q2199" s="1">
        <v>2192</v>
      </c>
      <c r="R2199" s="176">
        <v>-11032.479141420918</v>
      </c>
      <c r="S2199" s="176">
        <v>212011.55250563798</v>
      </c>
      <c r="T2199" s="176">
        <v>128395.77256015781</v>
      </c>
      <c r="U2199" s="176">
        <v>86306.004603383597</v>
      </c>
      <c r="V2199" s="2"/>
      <c r="W2199" s="176">
        <v>6250.1260680025443</v>
      </c>
      <c r="X2199" s="176">
        <v>-8909.5383526051883</v>
      </c>
      <c r="Y2199" s="176">
        <v>6967.0503024801146</v>
      </c>
      <c r="Z2199" s="176">
        <v>-42775.080043527065</v>
      </c>
      <c r="AA2199" s="2"/>
      <c r="AB2199" s="175">
        <v>-54723.468549817509</v>
      </c>
      <c r="AC2199" s="175">
        <v>-177401.26576231886</v>
      </c>
      <c r="AD2199" s="175">
        <v>-150226.47815209487</v>
      </c>
      <c r="AE2199" s="175">
        <v>-172910.78815747867</v>
      </c>
    </row>
    <row r="2200" spans="1:31">
      <c r="A2200" s="1">
        <v>2193</v>
      </c>
      <c r="B2200" s="176">
        <f>'T Revenue'!B2197-'Year 0'!G$8+'Year 0'!G$122</f>
        <v>-5480.0885932901874</v>
      </c>
      <c r="C2200" s="176">
        <f>'T Revenue'!C2197-'Revenue Requirement'!C$4+'Revenue Requirement'!C$33</f>
        <v>243912.82911262801</v>
      </c>
      <c r="D2200" s="176">
        <f>'T Revenue'!D2197-'Revenue Requirement'!D$4+'Revenue Requirement'!D$33</f>
        <v>152252.41423308523</v>
      </c>
      <c r="E2200" s="176">
        <f>'T Revenue'!E2197-'Revenue Requirement'!E$4+'Revenue Requirement'!E$33</f>
        <v>125830.63570843288</v>
      </c>
      <c r="G2200" s="179" t="e">
        <f ca="1"/>
        <v>#NAME?</v>
      </c>
      <c r="H2200" s="179" t="e">
        <f ca="1"/>
        <v>#NAME?</v>
      </c>
      <c r="I2200" s="179" t="e">
        <f ca="1"/>
        <v>#NAME?</v>
      </c>
      <c r="J2200" s="179" t="e">
        <f ca="1"/>
        <v>#NAME?</v>
      </c>
      <c r="L2200" s="175">
        <f>NR_to_Cash!C$9</f>
        <v>-54723.468549817509</v>
      </c>
      <c r="M2200" s="175">
        <f>NR_to_Cash!D$9</f>
        <v>-177401.26576231886</v>
      </c>
      <c r="N2200" s="175">
        <f>NR_to_Cash!E$9</f>
        <v>-150226.47815209487</v>
      </c>
      <c r="O2200" s="175">
        <f>NR_to_Cash!F$9</f>
        <v>-172910.78815747867</v>
      </c>
      <c r="Q2200" s="1">
        <v>2193</v>
      </c>
      <c r="R2200" s="176">
        <v>-5480.0885932901874</v>
      </c>
      <c r="S2200" s="176">
        <v>243912.82911262801</v>
      </c>
      <c r="T2200" s="176">
        <v>152252.41423308523</v>
      </c>
      <c r="U2200" s="176">
        <v>125830.63570843288</v>
      </c>
      <c r="V2200" s="2"/>
      <c r="W2200" s="176">
        <v>-21073.190114441328</v>
      </c>
      <c r="X2200" s="176">
        <v>-31250.070015842095</v>
      </c>
      <c r="Y2200" s="176">
        <v>6211.9712463244796</v>
      </c>
      <c r="Z2200" s="176">
        <v>-35523.40333611425</v>
      </c>
      <c r="AA2200" s="2"/>
      <c r="AB2200" s="175">
        <v>-54723.468549817509</v>
      </c>
      <c r="AC2200" s="175">
        <v>-177401.26576231886</v>
      </c>
      <c r="AD2200" s="175">
        <v>-150226.47815209487</v>
      </c>
      <c r="AE2200" s="175">
        <v>-172910.78815747867</v>
      </c>
    </row>
    <row r="2201" spans="1:31">
      <c r="A2201" s="1">
        <v>2194</v>
      </c>
      <c r="B2201" s="176">
        <f>'T Revenue'!B2198-'Year 0'!G$8+'Year 0'!G$122</f>
        <v>-21450.830949168652</v>
      </c>
      <c r="C2201" s="176">
        <f>'T Revenue'!C2198-'Revenue Requirement'!C$4+'Revenue Requirement'!C$33</f>
        <v>211793.24064290361</v>
      </c>
      <c r="D2201" s="176">
        <f>'T Revenue'!D2198-'Revenue Requirement'!D$4+'Revenue Requirement'!D$33</f>
        <v>181493.91085668816</v>
      </c>
      <c r="E2201" s="176">
        <f>'T Revenue'!E2198-'Revenue Requirement'!E$4+'Revenue Requirement'!E$33</f>
        <v>91617.696180709172</v>
      </c>
      <c r="G2201" s="179" t="e">
        <f ca="1"/>
        <v>#NAME?</v>
      </c>
      <c r="H2201" s="179" t="e">
        <f ca="1"/>
        <v>#NAME?</v>
      </c>
      <c r="I2201" s="179" t="e">
        <f ca="1"/>
        <v>#NAME?</v>
      </c>
      <c r="J2201" s="179" t="e">
        <f ca="1"/>
        <v>#NAME?</v>
      </c>
      <c r="L2201" s="175">
        <f>NR_to_Cash!C$9</f>
        <v>-54723.468549817509</v>
      </c>
      <c r="M2201" s="175">
        <f>NR_to_Cash!D$9</f>
        <v>-177401.26576231886</v>
      </c>
      <c r="N2201" s="175">
        <f>NR_to_Cash!E$9</f>
        <v>-150226.47815209487</v>
      </c>
      <c r="O2201" s="175">
        <f>NR_to_Cash!F$9</f>
        <v>-172910.78815747867</v>
      </c>
      <c r="Q2201" s="1">
        <v>2194</v>
      </c>
      <c r="R2201" s="176">
        <v>-21450.830949168652</v>
      </c>
      <c r="S2201" s="176">
        <v>211793.24064290361</v>
      </c>
      <c r="T2201" s="176">
        <v>181493.91085668816</v>
      </c>
      <c r="U2201" s="176">
        <v>91617.696180709172</v>
      </c>
      <c r="V2201" s="2"/>
      <c r="W2201" s="176">
        <v>-28718.010048986296</v>
      </c>
      <c r="X2201" s="176">
        <v>16937.366518476745</v>
      </c>
      <c r="Y2201" s="176">
        <v>-41615.447518961271</v>
      </c>
      <c r="Z2201" s="176">
        <v>-42000.599036449101</v>
      </c>
      <c r="AA2201" s="2"/>
      <c r="AB2201" s="175">
        <v>-54723.468549817509</v>
      </c>
      <c r="AC2201" s="175">
        <v>-177401.26576231886</v>
      </c>
      <c r="AD2201" s="175">
        <v>-150226.47815209487</v>
      </c>
      <c r="AE2201" s="175">
        <v>-172910.78815747867</v>
      </c>
    </row>
    <row r="2202" spans="1:31">
      <c r="A2202" s="1">
        <v>2195</v>
      </c>
      <c r="B2202" s="176">
        <f>'T Revenue'!B2199-'Year 0'!G$8+'Year 0'!G$122</f>
        <v>8816.3421261473559</v>
      </c>
      <c r="C2202" s="176">
        <f>'T Revenue'!C2199-'Revenue Requirement'!C$4+'Revenue Requirement'!C$33</f>
        <v>176146.60840678634</v>
      </c>
      <c r="D2202" s="176">
        <f>'T Revenue'!D2199-'Revenue Requirement'!D$4+'Revenue Requirement'!D$33</f>
        <v>116628.31055471278</v>
      </c>
      <c r="E2202" s="176">
        <f>'T Revenue'!E2199-'Revenue Requirement'!E$4+'Revenue Requirement'!E$33</f>
        <v>36250.906550220447</v>
      </c>
      <c r="G2202" s="179" t="e">
        <f ca="1"/>
        <v>#NAME?</v>
      </c>
      <c r="H2202" s="179" t="e">
        <f ca="1"/>
        <v>#NAME?</v>
      </c>
      <c r="I2202" s="179" t="e">
        <f ca="1"/>
        <v>#NAME?</v>
      </c>
      <c r="J2202" s="179" t="e">
        <f ca="1"/>
        <v>#NAME?</v>
      </c>
      <c r="L2202" s="175">
        <f>NR_to_Cash!C$9</f>
        <v>-54723.468549817509</v>
      </c>
      <c r="M2202" s="175">
        <f>NR_to_Cash!D$9</f>
        <v>-177401.26576231886</v>
      </c>
      <c r="N2202" s="175">
        <f>NR_to_Cash!E$9</f>
        <v>-150226.47815209487</v>
      </c>
      <c r="O2202" s="175">
        <f>NR_to_Cash!F$9</f>
        <v>-172910.78815747867</v>
      </c>
      <c r="Q2202" s="1">
        <v>2195</v>
      </c>
      <c r="R2202" s="176">
        <v>8816.3421261473559</v>
      </c>
      <c r="S2202" s="176">
        <v>176146.60840678634</v>
      </c>
      <c r="T2202" s="176">
        <v>116628.31055471278</v>
      </c>
      <c r="U2202" s="176">
        <v>36250.906550220447</v>
      </c>
      <c r="V2202" s="2"/>
      <c r="W2202" s="176">
        <v>-15693.245715205092</v>
      </c>
      <c r="X2202" s="176">
        <v>-26883.683219439583</v>
      </c>
      <c r="Y2202" s="176">
        <v>-15573.056813845644</v>
      </c>
      <c r="Z2202" s="176">
        <v>-28285.633562915958</v>
      </c>
      <c r="AA2202" s="2"/>
      <c r="AB2202" s="175">
        <v>-54723.468549817509</v>
      </c>
      <c r="AC2202" s="175">
        <v>-177401.26576231886</v>
      </c>
      <c r="AD2202" s="175">
        <v>-150226.47815209487</v>
      </c>
      <c r="AE2202" s="175">
        <v>-172910.78815747867</v>
      </c>
    </row>
    <row r="2203" spans="1:31">
      <c r="A2203" s="1">
        <v>2196</v>
      </c>
      <c r="B2203" s="176">
        <f>'T Revenue'!B2200-'Year 0'!G$8+'Year 0'!G$122</f>
        <v>12784.316277398029</v>
      </c>
      <c r="C2203" s="176">
        <f>'T Revenue'!C2200-'Revenue Requirement'!C$4+'Revenue Requirement'!C$33</f>
        <v>219382.93498911569</v>
      </c>
      <c r="D2203" s="176">
        <f>'T Revenue'!D2200-'Revenue Requirement'!D$4+'Revenue Requirement'!D$33</f>
        <v>120459.59485806734</v>
      </c>
      <c r="E2203" s="176">
        <f>'T Revenue'!E2200-'Revenue Requirement'!E$4+'Revenue Requirement'!E$33</f>
        <v>42678.182677797275</v>
      </c>
      <c r="G2203" s="179" t="e">
        <f ca="1"/>
        <v>#NAME?</v>
      </c>
      <c r="H2203" s="179" t="e">
        <f ca="1"/>
        <v>#NAME?</v>
      </c>
      <c r="I2203" s="179" t="e">
        <f ca="1"/>
        <v>#NAME?</v>
      </c>
      <c r="J2203" s="179" t="e">
        <f ca="1"/>
        <v>#NAME?</v>
      </c>
      <c r="L2203" s="175">
        <f>NR_to_Cash!C$9</f>
        <v>-54723.468549817509</v>
      </c>
      <c r="M2203" s="175">
        <f>NR_to_Cash!D$9</f>
        <v>-177401.26576231886</v>
      </c>
      <c r="N2203" s="175">
        <f>NR_to_Cash!E$9</f>
        <v>-150226.47815209487</v>
      </c>
      <c r="O2203" s="175">
        <f>NR_to_Cash!F$9</f>
        <v>-172910.78815747867</v>
      </c>
      <c r="Q2203" s="1">
        <v>2196</v>
      </c>
      <c r="R2203" s="176">
        <v>12784.316277398029</v>
      </c>
      <c r="S2203" s="176">
        <v>219382.93498911569</v>
      </c>
      <c r="T2203" s="176">
        <v>120459.59485806734</v>
      </c>
      <c r="U2203" s="176">
        <v>42678.182677797275</v>
      </c>
      <c r="V2203" s="2"/>
      <c r="W2203" s="176">
        <v>22207.50280450203</v>
      </c>
      <c r="X2203" s="176">
        <v>6448.4037157599814</v>
      </c>
      <c r="Y2203" s="176">
        <v>6477.9206462255679</v>
      </c>
      <c r="Z2203" s="176">
        <v>-57838.634189518867</v>
      </c>
      <c r="AA2203" s="2"/>
      <c r="AB2203" s="175">
        <v>-54723.468549817509</v>
      </c>
      <c r="AC2203" s="175">
        <v>-177401.26576231886</v>
      </c>
      <c r="AD2203" s="175">
        <v>-150226.47815209487</v>
      </c>
      <c r="AE2203" s="175">
        <v>-172910.78815747867</v>
      </c>
    </row>
    <row r="2204" spans="1:31">
      <c r="A2204" s="1">
        <v>2197</v>
      </c>
      <c r="B2204" s="176">
        <f>'T Revenue'!B2201-'Year 0'!G$8+'Year 0'!G$122</f>
        <v>24299.735923323082</v>
      </c>
      <c r="C2204" s="176">
        <f>'T Revenue'!C2201-'Revenue Requirement'!C$4+'Revenue Requirement'!C$33</f>
        <v>260001.23976573767</v>
      </c>
      <c r="D2204" s="176">
        <f>'T Revenue'!D2201-'Revenue Requirement'!D$4+'Revenue Requirement'!D$33</f>
        <v>161657.95497314073</v>
      </c>
      <c r="E2204" s="176">
        <f>'T Revenue'!E2201-'Revenue Requirement'!E$4+'Revenue Requirement'!E$33</f>
        <v>86411.758304881165</v>
      </c>
      <c r="G2204" s="179" t="e">
        <f ca="1"/>
        <v>#NAME?</v>
      </c>
      <c r="H2204" s="179" t="e">
        <f ca="1"/>
        <v>#NAME?</v>
      </c>
      <c r="I2204" s="179" t="e">
        <f ca="1"/>
        <v>#NAME?</v>
      </c>
      <c r="J2204" s="179" t="e">
        <f ca="1"/>
        <v>#NAME?</v>
      </c>
      <c r="L2204" s="175">
        <f>NR_to_Cash!C$9</f>
        <v>-54723.468549817509</v>
      </c>
      <c r="M2204" s="175">
        <f>NR_to_Cash!D$9</f>
        <v>-177401.26576231886</v>
      </c>
      <c r="N2204" s="175">
        <f>NR_to_Cash!E$9</f>
        <v>-150226.47815209487</v>
      </c>
      <c r="O2204" s="175">
        <f>NR_to_Cash!F$9</f>
        <v>-172910.78815747867</v>
      </c>
      <c r="Q2204" s="1">
        <v>2197</v>
      </c>
      <c r="R2204" s="176">
        <v>24299.735923323082</v>
      </c>
      <c r="S2204" s="176">
        <v>260001.23976573767</v>
      </c>
      <c r="T2204" s="176">
        <v>161657.95497314073</v>
      </c>
      <c r="U2204" s="176">
        <v>86411.758304881165</v>
      </c>
      <c r="V2204" s="2"/>
      <c r="W2204" s="176">
        <v>-21964.921791400178</v>
      </c>
      <c r="X2204" s="176">
        <v>2144.3697182417382</v>
      </c>
      <c r="Y2204" s="176">
        <v>-9439.2331587849185</v>
      </c>
      <c r="Z2204" s="176">
        <v>-17412.087476563174</v>
      </c>
      <c r="AA2204" s="2"/>
      <c r="AB2204" s="175">
        <v>-54723.468549817509</v>
      </c>
      <c r="AC2204" s="175">
        <v>-177401.26576231886</v>
      </c>
      <c r="AD2204" s="175">
        <v>-150226.47815209487</v>
      </c>
      <c r="AE2204" s="175">
        <v>-172910.78815747867</v>
      </c>
    </row>
    <row r="2205" spans="1:31">
      <c r="A2205" s="1">
        <v>2198</v>
      </c>
      <c r="B2205" s="176">
        <f>'T Revenue'!B2202-'Year 0'!G$8+'Year 0'!G$122</f>
        <v>15929.171412213938</v>
      </c>
      <c r="C2205" s="176">
        <f>'T Revenue'!C2202-'Revenue Requirement'!C$4+'Revenue Requirement'!C$33</f>
        <v>268750.8239413281</v>
      </c>
      <c r="D2205" s="176">
        <f>'T Revenue'!D2202-'Revenue Requirement'!D$4+'Revenue Requirement'!D$33</f>
        <v>119697.92209058953</v>
      </c>
      <c r="E2205" s="176">
        <f>'T Revenue'!E2202-'Revenue Requirement'!E$4+'Revenue Requirement'!E$33</f>
        <v>66917.492386957863</v>
      </c>
      <c r="G2205" s="179" t="e">
        <f ca="1"/>
        <v>#NAME?</v>
      </c>
      <c r="H2205" s="179" t="e">
        <f ca="1"/>
        <v>#NAME?</v>
      </c>
      <c r="I2205" s="179" t="e">
        <f ca="1"/>
        <v>#NAME?</v>
      </c>
      <c r="J2205" s="179" t="e">
        <f ca="1"/>
        <v>#NAME?</v>
      </c>
      <c r="L2205" s="175">
        <f>NR_to_Cash!C$9</f>
        <v>-54723.468549817509</v>
      </c>
      <c r="M2205" s="175">
        <f>NR_to_Cash!D$9</f>
        <v>-177401.26576231886</v>
      </c>
      <c r="N2205" s="175">
        <f>NR_to_Cash!E$9</f>
        <v>-150226.47815209487</v>
      </c>
      <c r="O2205" s="175">
        <f>NR_to_Cash!F$9</f>
        <v>-172910.78815747867</v>
      </c>
      <c r="Q2205" s="1">
        <v>2198</v>
      </c>
      <c r="R2205" s="176">
        <v>15929.171412213938</v>
      </c>
      <c r="S2205" s="176">
        <v>268750.8239413281</v>
      </c>
      <c r="T2205" s="176">
        <v>119697.92209058953</v>
      </c>
      <c r="U2205" s="176">
        <v>66917.492386957863</v>
      </c>
      <c r="V2205" s="2"/>
      <c r="W2205" s="176">
        <v>-13923.032527169446</v>
      </c>
      <c r="X2205" s="176">
        <v>-8734.7477062316611</v>
      </c>
      <c r="Y2205" s="176">
        <v>-28147.680912355194</v>
      </c>
      <c r="Z2205" s="176">
        <v>-3278.6750099980272</v>
      </c>
      <c r="AA2205" s="2"/>
      <c r="AB2205" s="175">
        <v>-54723.468549817509</v>
      </c>
      <c r="AC2205" s="175">
        <v>-177401.26576231886</v>
      </c>
      <c r="AD2205" s="175">
        <v>-150226.47815209487</v>
      </c>
      <c r="AE2205" s="175">
        <v>-172910.78815747867</v>
      </c>
    </row>
    <row r="2206" spans="1:31">
      <c r="A2206" s="1">
        <v>2199</v>
      </c>
      <c r="B2206" s="176">
        <f>'T Revenue'!B2203-'Year 0'!G$8+'Year 0'!G$122</f>
        <v>-5834.666159122251</v>
      </c>
      <c r="C2206" s="176">
        <f>'T Revenue'!C2203-'Revenue Requirement'!C$4+'Revenue Requirement'!C$33</f>
        <v>258145.75517605711</v>
      </c>
      <c r="D2206" s="176">
        <f>'T Revenue'!D2203-'Revenue Requirement'!D$4+'Revenue Requirement'!D$33</f>
        <v>137695.49996071588</v>
      </c>
      <c r="E2206" s="176">
        <f>'T Revenue'!E2203-'Revenue Requirement'!E$4+'Revenue Requirement'!E$33</f>
        <v>67635.449360976694</v>
      </c>
      <c r="G2206" s="179" t="e">
        <f ca="1"/>
        <v>#NAME?</v>
      </c>
      <c r="H2206" s="179" t="e">
        <f ca="1"/>
        <v>#NAME?</v>
      </c>
      <c r="I2206" s="179" t="e">
        <f ca="1"/>
        <v>#NAME?</v>
      </c>
      <c r="J2206" s="179" t="e">
        <f ca="1"/>
        <v>#NAME?</v>
      </c>
      <c r="L2206" s="175">
        <f>NR_to_Cash!C$9</f>
        <v>-54723.468549817509</v>
      </c>
      <c r="M2206" s="175">
        <f>NR_to_Cash!D$9</f>
        <v>-177401.26576231886</v>
      </c>
      <c r="N2206" s="175">
        <f>NR_to_Cash!E$9</f>
        <v>-150226.47815209487</v>
      </c>
      <c r="O2206" s="175">
        <f>NR_to_Cash!F$9</f>
        <v>-172910.78815747867</v>
      </c>
      <c r="Q2206" s="1">
        <v>2199</v>
      </c>
      <c r="R2206" s="176">
        <v>-5834.666159122251</v>
      </c>
      <c r="S2206" s="176">
        <v>258145.75517605711</v>
      </c>
      <c r="T2206" s="176">
        <v>137695.49996071588</v>
      </c>
      <c r="U2206" s="176">
        <v>67635.449360976694</v>
      </c>
      <c r="V2206" s="2"/>
      <c r="W2206" s="176">
        <v>-18018.161492786603</v>
      </c>
      <c r="X2206" s="176">
        <v>-12950.899124507559</v>
      </c>
      <c r="Y2206" s="176">
        <v>-25206.646661058767</v>
      </c>
      <c r="Z2206" s="176">
        <v>-58797.949589564232</v>
      </c>
      <c r="AA2206" s="2"/>
      <c r="AB2206" s="175">
        <v>-54723.468549817509</v>
      </c>
      <c r="AC2206" s="175">
        <v>-177401.26576231886</v>
      </c>
      <c r="AD2206" s="175">
        <v>-150226.47815209487</v>
      </c>
      <c r="AE2206" s="175">
        <v>-172910.78815747867</v>
      </c>
    </row>
    <row r="2207" spans="1:31">
      <c r="A2207" s="1">
        <v>2200</v>
      </c>
      <c r="B2207" s="176">
        <f>'T Revenue'!B2204-'Year 0'!G$8+'Year 0'!G$122</f>
        <v>4556.5013428695966</v>
      </c>
      <c r="C2207" s="176">
        <f>'T Revenue'!C2204-'Revenue Requirement'!C$4+'Revenue Requirement'!C$33</f>
        <v>306636.29399412777</v>
      </c>
      <c r="D2207" s="176">
        <f>'T Revenue'!D2204-'Revenue Requirement'!D$4+'Revenue Requirement'!D$33</f>
        <v>186453.40464476612</v>
      </c>
      <c r="E2207" s="176">
        <f>'T Revenue'!E2204-'Revenue Requirement'!E$4+'Revenue Requirement'!E$33</f>
        <v>111395.46252415213</v>
      </c>
      <c r="G2207" s="179" t="e">
        <f ca="1"/>
        <v>#NAME?</v>
      </c>
      <c r="H2207" s="179" t="e">
        <f ca="1"/>
        <v>#NAME?</v>
      </c>
      <c r="I2207" s="179" t="e">
        <f ca="1"/>
        <v>#NAME?</v>
      </c>
      <c r="J2207" s="179" t="e">
        <f ca="1"/>
        <v>#NAME?</v>
      </c>
      <c r="L2207" s="175">
        <f>NR_to_Cash!C$9</f>
        <v>-54723.468549817509</v>
      </c>
      <c r="M2207" s="175">
        <f>NR_to_Cash!D$9</f>
        <v>-177401.26576231886</v>
      </c>
      <c r="N2207" s="175">
        <f>NR_to_Cash!E$9</f>
        <v>-150226.47815209487</v>
      </c>
      <c r="O2207" s="175">
        <f>NR_to_Cash!F$9</f>
        <v>-172910.78815747867</v>
      </c>
      <c r="Q2207" s="1">
        <v>2200</v>
      </c>
      <c r="R2207" s="176">
        <v>4556.5013428695966</v>
      </c>
      <c r="S2207" s="176">
        <v>306636.29399412777</v>
      </c>
      <c r="T2207" s="176">
        <v>186453.40464476612</v>
      </c>
      <c r="U2207" s="176">
        <v>111395.46252415213</v>
      </c>
      <c r="V2207" s="2"/>
      <c r="W2207" s="176">
        <v>-1474.8859409313882</v>
      </c>
      <c r="X2207" s="176">
        <v>-5104.3909387008753</v>
      </c>
      <c r="Y2207" s="176">
        <v>-2164.6790699979756</v>
      </c>
      <c r="Z2207" s="176">
        <v>-38997.833956074435</v>
      </c>
      <c r="AA2207" s="2"/>
      <c r="AB2207" s="175">
        <v>-54723.468549817509</v>
      </c>
      <c r="AC2207" s="175">
        <v>-177401.26576231886</v>
      </c>
      <c r="AD2207" s="175">
        <v>-150226.47815209487</v>
      </c>
      <c r="AE2207" s="175">
        <v>-172910.78815747867</v>
      </c>
    </row>
    <row r="2208" spans="1:31">
      <c r="A2208" s="1">
        <v>2201</v>
      </c>
      <c r="B2208" s="176">
        <f>'T Revenue'!B2205-'Year 0'!G$8+'Year 0'!G$122</f>
        <v>6049.7760789622553</v>
      </c>
      <c r="C2208" s="176">
        <f>'T Revenue'!C2205-'Revenue Requirement'!C$4+'Revenue Requirement'!C$33</f>
        <v>222160.18672057497</v>
      </c>
      <c r="D2208" s="176">
        <f>'T Revenue'!D2205-'Revenue Requirement'!D$4+'Revenue Requirement'!D$33</f>
        <v>151067.37132245908</v>
      </c>
      <c r="E2208" s="176">
        <f>'T Revenue'!E2205-'Revenue Requirement'!E$4+'Revenue Requirement'!E$33</f>
        <v>95483.99186829105</v>
      </c>
      <c r="G2208" s="179" t="e">
        <f ca="1"/>
        <v>#NAME?</v>
      </c>
      <c r="H2208" s="179" t="e">
        <f ca="1"/>
        <v>#NAME?</v>
      </c>
      <c r="I2208" s="179" t="e">
        <f ca="1"/>
        <v>#NAME?</v>
      </c>
      <c r="J2208" s="179" t="e">
        <f ca="1"/>
        <v>#NAME?</v>
      </c>
      <c r="L2208" s="175">
        <f>NR_to_Cash!C$9</f>
        <v>-54723.468549817509</v>
      </c>
      <c r="M2208" s="175">
        <f>NR_to_Cash!D$9</f>
        <v>-177401.26576231886</v>
      </c>
      <c r="N2208" s="175">
        <f>NR_to_Cash!E$9</f>
        <v>-150226.47815209487</v>
      </c>
      <c r="O2208" s="175">
        <f>NR_to_Cash!F$9</f>
        <v>-172910.78815747867</v>
      </c>
      <c r="Q2208" s="1">
        <v>2201</v>
      </c>
      <c r="R2208" s="176">
        <v>6049.7760789622553</v>
      </c>
      <c r="S2208" s="176">
        <v>222160.18672057497</v>
      </c>
      <c r="T2208" s="176">
        <v>151067.37132245908</v>
      </c>
      <c r="U2208" s="176">
        <v>95483.99186829105</v>
      </c>
      <c r="V2208" s="2"/>
      <c r="W2208" s="176">
        <v>-19889.50869585434</v>
      </c>
      <c r="X2208" s="176">
        <v>12738.403199049411</v>
      </c>
      <c r="Y2208" s="176">
        <v>-758.30657642753795</v>
      </c>
      <c r="Z2208" s="176">
        <v>4791.6972114299424</v>
      </c>
      <c r="AA2208" s="2"/>
      <c r="AB2208" s="175">
        <v>-54723.468549817509</v>
      </c>
      <c r="AC2208" s="175">
        <v>-177401.26576231886</v>
      </c>
      <c r="AD2208" s="175">
        <v>-150226.47815209487</v>
      </c>
      <c r="AE2208" s="175">
        <v>-172910.78815747867</v>
      </c>
    </row>
    <row r="2209" spans="1:31">
      <c r="A2209" s="1">
        <v>2202</v>
      </c>
      <c r="B2209" s="176">
        <f>'T Revenue'!B2206-'Year 0'!G$8+'Year 0'!G$122</f>
        <v>-6646.5404770937748</v>
      </c>
      <c r="C2209" s="176">
        <f>'T Revenue'!C2206-'Revenue Requirement'!C$4+'Revenue Requirement'!C$33</f>
        <v>264457.24797413149</v>
      </c>
      <c r="D2209" s="176">
        <f>'T Revenue'!D2206-'Revenue Requirement'!D$4+'Revenue Requirement'!D$33</f>
        <v>142442.96674917336</v>
      </c>
      <c r="E2209" s="176">
        <f>'T Revenue'!E2206-'Revenue Requirement'!E$4+'Revenue Requirement'!E$33</f>
        <v>102123.39176249201</v>
      </c>
      <c r="G2209" s="179" t="e">
        <f ca="1"/>
        <v>#NAME?</v>
      </c>
      <c r="H2209" s="179" t="e">
        <f ca="1"/>
        <v>#NAME?</v>
      </c>
      <c r="I2209" s="179" t="e">
        <f ca="1"/>
        <v>#NAME?</v>
      </c>
      <c r="J2209" s="179" t="e">
        <f ca="1"/>
        <v>#NAME?</v>
      </c>
      <c r="L2209" s="175">
        <f>NR_to_Cash!C$9</f>
        <v>-54723.468549817509</v>
      </c>
      <c r="M2209" s="175">
        <f>NR_to_Cash!D$9</f>
        <v>-177401.26576231886</v>
      </c>
      <c r="N2209" s="175">
        <f>NR_to_Cash!E$9</f>
        <v>-150226.47815209487</v>
      </c>
      <c r="O2209" s="175">
        <f>NR_to_Cash!F$9</f>
        <v>-172910.78815747867</v>
      </c>
      <c r="Q2209" s="1">
        <v>2202</v>
      </c>
      <c r="R2209" s="176">
        <v>-6646.5404770937748</v>
      </c>
      <c r="S2209" s="176">
        <v>264457.24797413149</v>
      </c>
      <c r="T2209" s="176">
        <v>142442.96674917336</v>
      </c>
      <c r="U2209" s="176">
        <v>102123.39176249201</v>
      </c>
      <c r="V2209" s="2"/>
      <c r="W2209" s="176">
        <v>9082.3436912461184</v>
      </c>
      <c r="X2209" s="176">
        <v>-43115.626433562022</v>
      </c>
      <c r="Y2209" s="176">
        <v>-12559.283489411464</v>
      </c>
      <c r="Z2209" s="176">
        <v>2749.1126617591362</v>
      </c>
      <c r="AA2209" s="2"/>
      <c r="AB2209" s="175">
        <v>-54723.468549817509</v>
      </c>
      <c r="AC2209" s="175">
        <v>-177401.26576231886</v>
      </c>
      <c r="AD2209" s="175">
        <v>-150226.47815209487</v>
      </c>
      <c r="AE2209" s="175">
        <v>-172910.78815747867</v>
      </c>
    </row>
    <row r="2210" spans="1:31">
      <c r="A2210" s="1">
        <v>2203</v>
      </c>
      <c r="B2210" s="176">
        <f>'T Revenue'!B2207-'Year 0'!G$8+'Year 0'!G$122</f>
        <v>3934.7784449756145</v>
      </c>
      <c r="C2210" s="176">
        <f>'T Revenue'!C2207-'Revenue Requirement'!C$4+'Revenue Requirement'!C$33</f>
        <v>221146.75167827611</v>
      </c>
      <c r="D2210" s="176">
        <f>'T Revenue'!D2207-'Revenue Requirement'!D$4+'Revenue Requirement'!D$33</f>
        <v>152861.74188895314</v>
      </c>
      <c r="E2210" s="176">
        <f>'T Revenue'!E2207-'Revenue Requirement'!E$4+'Revenue Requirement'!E$33</f>
        <v>167823.34938802384</v>
      </c>
      <c r="G2210" s="179" t="e">
        <f ca="1"/>
        <v>#NAME?</v>
      </c>
      <c r="H2210" s="179" t="e">
        <f ca="1"/>
        <v>#NAME?</v>
      </c>
      <c r="I2210" s="179" t="e">
        <f ca="1"/>
        <v>#NAME?</v>
      </c>
      <c r="J2210" s="179" t="e">
        <f ca="1"/>
        <v>#NAME?</v>
      </c>
      <c r="L2210" s="175">
        <f>NR_to_Cash!C$9</f>
        <v>-54723.468549817509</v>
      </c>
      <c r="M2210" s="175">
        <f>NR_to_Cash!D$9</f>
        <v>-177401.26576231886</v>
      </c>
      <c r="N2210" s="175">
        <f>NR_to_Cash!E$9</f>
        <v>-150226.47815209487</v>
      </c>
      <c r="O2210" s="175">
        <f>NR_to_Cash!F$9</f>
        <v>-172910.78815747867</v>
      </c>
      <c r="Q2210" s="1">
        <v>2203</v>
      </c>
      <c r="R2210" s="176">
        <v>3934.7784449756145</v>
      </c>
      <c r="S2210" s="176">
        <v>221146.75167827611</v>
      </c>
      <c r="T2210" s="176">
        <v>152861.74188895314</v>
      </c>
      <c r="U2210" s="176">
        <v>167823.34938802384</v>
      </c>
      <c r="V2210" s="2"/>
      <c r="W2210" s="176">
        <v>-24504.105268553249</v>
      </c>
      <c r="X2210" s="176">
        <v>-12433.89738359279</v>
      </c>
      <c r="Y2210" s="176">
        <v>-25844.013398386538</v>
      </c>
      <c r="Z2210" s="176">
        <v>14331.889279467985</v>
      </c>
      <c r="AA2210" s="2"/>
      <c r="AB2210" s="175">
        <v>-54723.468549817509</v>
      </c>
      <c r="AC2210" s="175">
        <v>-177401.26576231886</v>
      </c>
      <c r="AD2210" s="175">
        <v>-150226.47815209487</v>
      </c>
      <c r="AE2210" s="175">
        <v>-172910.78815747867</v>
      </c>
    </row>
    <row r="2211" spans="1:31">
      <c r="A2211" s="1">
        <v>2204</v>
      </c>
      <c r="B2211" s="176">
        <f>'T Revenue'!B2208-'Year 0'!G$8+'Year 0'!G$122</f>
        <v>-13467.547724763397</v>
      </c>
      <c r="C2211" s="176">
        <f>'T Revenue'!C2208-'Revenue Requirement'!C$4+'Revenue Requirement'!C$33</f>
        <v>210400.18215985945</v>
      </c>
      <c r="D2211" s="176">
        <f>'T Revenue'!D2208-'Revenue Requirement'!D$4+'Revenue Requirement'!D$33</f>
        <v>135271.84736953909</v>
      </c>
      <c r="E2211" s="176">
        <f>'T Revenue'!E2208-'Revenue Requirement'!E$4+'Revenue Requirement'!E$33</f>
        <v>115069.20007035835</v>
      </c>
      <c r="G2211" s="179" t="e">
        <f ca="1"/>
        <v>#NAME?</v>
      </c>
      <c r="H2211" s="179" t="e">
        <f ca="1"/>
        <v>#NAME?</v>
      </c>
      <c r="I2211" s="179" t="e">
        <f ca="1"/>
        <v>#NAME?</v>
      </c>
      <c r="J2211" s="179" t="e">
        <f ca="1"/>
        <v>#NAME?</v>
      </c>
      <c r="L2211" s="175">
        <f>NR_to_Cash!C$9</f>
        <v>-54723.468549817509</v>
      </c>
      <c r="M2211" s="175">
        <f>NR_to_Cash!D$9</f>
        <v>-177401.26576231886</v>
      </c>
      <c r="N2211" s="175">
        <f>NR_to_Cash!E$9</f>
        <v>-150226.47815209487</v>
      </c>
      <c r="O2211" s="175">
        <f>NR_to_Cash!F$9</f>
        <v>-172910.78815747867</v>
      </c>
      <c r="Q2211" s="1">
        <v>2204</v>
      </c>
      <c r="R2211" s="176">
        <v>-13467.547724763397</v>
      </c>
      <c r="S2211" s="176">
        <v>210400.18215985945</v>
      </c>
      <c r="T2211" s="176">
        <v>135271.84736953909</v>
      </c>
      <c r="U2211" s="176">
        <v>115069.20007035835</v>
      </c>
      <c r="V2211" s="2"/>
      <c r="W2211" s="176">
        <v>723.76164273708127</v>
      </c>
      <c r="X2211" s="176">
        <v>-10413.048187481007</v>
      </c>
      <c r="Y2211" s="176">
        <v>15041.438740343554</v>
      </c>
      <c r="Z2211" s="176">
        <v>-26896.079090694431</v>
      </c>
      <c r="AA2211" s="2"/>
      <c r="AB2211" s="175">
        <v>-54723.468549817509</v>
      </c>
      <c r="AC2211" s="175">
        <v>-177401.26576231886</v>
      </c>
      <c r="AD2211" s="175">
        <v>-150226.47815209487</v>
      </c>
      <c r="AE2211" s="175">
        <v>-172910.78815747867</v>
      </c>
    </row>
    <row r="2212" spans="1:31">
      <c r="A2212" s="1">
        <v>2205</v>
      </c>
      <c r="B2212" s="176">
        <f>'T Revenue'!B2209-'Year 0'!G$8+'Year 0'!G$122</f>
        <v>-2380.6509626379702</v>
      </c>
      <c r="C2212" s="176">
        <f>'T Revenue'!C2209-'Revenue Requirement'!C$4+'Revenue Requirement'!C$33</f>
        <v>229207.37259760965</v>
      </c>
      <c r="D2212" s="176">
        <f>'T Revenue'!D2209-'Revenue Requirement'!D$4+'Revenue Requirement'!D$33</f>
        <v>152248.14921330358</v>
      </c>
      <c r="E2212" s="176">
        <f>'T Revenue'!E2209-'Revenue Requirement'!E$4+'Revenue Requirement'!E$33</f>
        <v>139034.93341857195</v>
      </c>
      <c r="G2212" s="179" t="e">
        <f ca="1"/>
        <v>#NAME?</v>
      </c>
      <c r="H2212" s="179" t="e">
        <f ca="1"/>
        <v>#NAME?</v>
      </c>
      <c r="I2212" s="179" t="e">
        <f ca="1"/>
        <v>#NAME?</v>
      </c>
      <c r="J2212" s="179" t="e">
        <f ca="1"/>
        <v>#NAME?</v>
      </c>
      <c r="L2212" s="175">
        <f>NR_to_Cash!C$9</f>
        <v>-54723.468549817509</v>
      </c>
      <c r="M2212" s="175">
        <f>NR_to_Cash!D$9</f>
        <v>-177401.26576231886</v>
      </c>
      <c r="N2212" s="175">
        <f>NR_to_Cash!E$9</f>
        <v>-150226.47815209487</v>
      </c>
      <c r="O2212" s="175">
        <f>NR_to_Cash!F$9</f>
        <v>-172910.78815747867</v>
      </c>
      <c r="Q2212" s="1">
        <v>2205</v>
      </c>
      <c r="R2212" s="176">
        <v>-2380.6509626379702</v>
      </c>
      <c r="S2212" s="176">
        <v>229207.37259760965</v>
      </c>
      <c r="T2212" s="176">
        <v>152248.14921330358</v>
      </c>
      <c r="U2212" s="176">
        <v>139034.93341857195</v>
      </c>
      <c r="V2212" s="2"/>
      <c r="W2212" s="176">
        <v>-28975.164739923785</v>
      </c>
      <c r="X2212" s="176">
        <v>-24537.782972211717</v>
      </c>
      <c r="Y2212" s="176">
        <v>-10074.234736594604</v>
      </c>
      <c r="Z2212" s="176">
        <v>-16486.946895825909</v>
      </c>
      <c r="AA2212" s="2"/>
      <c r="AB2212" s="175">
        <v>-54723.468549817509</v>
      </c>
      <c r="AC2212" s="175">
        <v>-177401.26576231886</v>
      </c>
      <c r="AD2212" s="175">
        <v>-150226.47815209487</v>
      </c>
      <c r="AE2212" s="175">
        <v>-172910.78815747867</v>
      </c>
    </row>
    <row r="2213" spans="1:31">
      <c r="A2213" s="1">
        <v>2206</v>
      </c>
      <c r="B2213" s="176">
        <f>'T Revenue'!B2210-'Year 0'!G$8+'Year 0'!G$122</f>
        <v>2989.7334252025466</v>
      </c>
      <c r="C2213" s="176">
        <f>'T Revenue'!C2210-'Revenue Requirement'!C$4+'Revenue Requirement'!C$33</f>
        <v>255052.98404367059</v>
      </c>
      <c r="D2213" s="176">
        <f>'T Revenue'!D2210-'Revenue Requirement'!D$4+'Revenue Requirement'!D$33</f>
        <v>157083.81808255357</v>
      </c>
      <c r="E2213" s="176">
        <f>'T Revenue'!E2210-'Revenue Requirement'!E$4+'Revenue Requirement'!E$33</f>
        <v>135060.31952836271</v>
      </c>
      <c r="G2213" s="179" t="e">
        <f ca="1"/>
        <v>#NAME?</v>
      </c>
      <c r="H2213" s="179" t="e">
        <f ca="1"/>
        <v>#NAME?</v>
      </c>
      <c r="I2213" s="179" t="e">
        <f ca="1"/>
        <v>#NAME?</v>
      </c>
      <c r="J2213" s="179" t="e">
        <f ca="1"/>
        <v>#NAME?</v>
      </c>
      <c r="L2213" s="175">
        <f>NR_to_Cash!C$9</f>
        <v>-54723.468549817509</v>
      </c>
      <c r="M2213" s="175">
        <f>NR_to_Cash!D$9</f>
        <v>-177401.26576231886</v>
      </c>
      <c r="N2213" s="175">
        <f>NR_to_Cash!E$9</f>
        <v>-150226.47815209487</v>
      </c>
      <c r="O2213" s="175">
        <f>NR_to_Cash!F$9</f>
        <v>-172910.78815747867</v>
      </c>
      <c r="Q2213" s="1">
        <v>2206</v>
      </c>
      <c r="R2213" s="176">
        <v>2989.7334252025466</v>
      </c>
      <c r="S2213" s="176">
        <v>255052.98404367059</v>
      </c>
      <c r="T2213" s="176">
        <v>157083.81808255357</v>
      </c>
      <c r="U2213" s="176">
        <v>135060.31952836271</v>
      </c>
      <c r="V2213" s="2"/>
      <c r="W2213" s="176">
        <v>759.45227391191293</v>
      </c>
      <c r="X2213" s="176">
        <v>-34398.378581994912</v>
      </c>
      <c r="Y2213" s="176">
        <v>518.92379976459779</v>
      </c>
      <c r="Z2213" s="176">
        <v>4298.2943894122727</v>
      </c>
      <c r="AA2213" s="2"/>
      <c r="AB2213" s="175">
        <v>-54723.468549817509</v>
      </c>
      <c r="AC2213" s="175">
        <v>-177401.26576231886</v>
      </c>
      <c r="AD2213" s="175">
        <v>-150226.47815209487</v>
      </c>
      <c r="AE2213" s="175">
        <v>-172910.78815747867</v>
      </c>
    </row>
    <row r="2214" spans="1:31">
      <c r="A2214" s="1">
        <v>2207</v>
      </c>
      <c r="B2214" s="176">
        <f>'T Revenue'!B2211-'Year 0'!G$8+'Year 0'!G$122</f>
        <v>-9772.913098291494</v>
      </c>
      <c r="C2214" s="176">
        <f>'T Revenue'!C2211-'Revenue Requirement'!C$4+'Revenue Requirement'!C$33</f>
        <v>216306.44836887694</v>
      </c>
      <c r="D2214" s="176">
        <f>'T Revenue'!D2211-'Revenue Requirement'!D$4+'Revenue Requirement'!D$33</f>
        <v>142306.20184979169</v>
      </c>
      <c r="E2214" s="176">
        <f>'T Revenue'!E2211-'Revenue Requirement'!E$4+'Revenue Requirement'!E$33</f>
        <v>123129.63331342605</v>
      </c>
      <c r="G2214" s="179" t="e">
        <f ca="1"/>
        <v>#NAME?</v>
      </c>
      <c r="H2214" s="179" t="e">
        <f ca="1"/>
        <v>#NAME?</v>
      </c>
      <c r="I2214" s="179" t="e">
        <f ca="1"/>
        <v>#NAME?</v>
      </c>
      <c r="J2214" s="179" t="e">
        <f ca="1"/>
        <v>#NAME?</v>
      </c>
      <c r="L2214" s="175">
        <f>NR_to_Cash!C$9</f>
        <v>-54723.468549817509</v>
      </c>
      <c r="M2214" s="175">
        <f>NR_to_Cash!D$9</f>
        <v>-177401.26576231886</v>
      </c>
      <c r="N2214" s="175">
        <f>NR_to_Cash!E$9</f>
        <v>-150226.47815209487</v>
      </c>
      <c r="O2214" s="175">
        <f>NR_to_Cash!F$9</f>
        <v>-172910.78815747867</v>
      </c>
      <c r="Q2214" s="1">
        <v>2207</v>
      </c>
      <c r="R2214" s="176">
        <v>-9772.913098291494</v>
      </c>
      <c r="S2214" s="176">
        <v>216306.44836887694</v>
      </c>
      <c r="T2214" s="176">
        <v>142306.20184979169</v>
      </c>
      <c r="U2214" s="176">
        <v>123129.63331342605</v>
      </c>
      <c r="V2214" s="2"/>
      <c r="W2214" s="176">
        <v>-5366.0988152399659</v>
      </c>
      <c r="X2214" s="176">
        <v>-40080.907116708346</v>
      </c>
      <c r="Y2214" s="176">
        <v>-11267.243279713672</v>
      </c>
      <c r="Z2214" s="176">
        <v>-17971.451858132845</v>
      </c>
      <c r="AA2214" s="2"/>
      <c r="AB2214" s="175">
        <v>-54723.468549817509</v>
      </c>
      <c r="AC2214" s="175">
        <v>-177401.26576231886</v>
      </c>
      <c r="AD2214" s="175">
        <v>-150226.47815209487</v>
      </c>
      <c r="AE2214" s="175">
        <v>-172910.78815747867</v>
      </c>
    </row>
    <row r="2215" spans="1:31">
      <c r="A2215" s="1">
        <v>2208</v>
      </c>
      <c r="B2215" s="176">
        <f>'T Revenue'!B2212-'Year 0'!G$8+'Year 0'!G$122</f>
        <v>899.23139490233734</v>
      </c>
      <c r="C2215" s="176">
        <f>'T Revenue'!C2212-'Revenue Requirement'!C$4+'Revenue Requirement'!C$33</f>
        <v>188974.40744092036</v>
      </c>
      <c r="D2215" s="176">
        <f>'T Revenue'!D2212-'Revenue Requirement'!D$4+'Revenue Requirement'!D$33</f>
        <v>208606.98485084646</v>
      </c>
      <c r="E2215" s="176">
        <f>'T Revenue'!E2212-'Revenue Requirement'!E$4+'Revenue Requirement'!E$33</f>
        <v>101944.06399023114</v>
      </c>
      <c r="G2215" s="179" t="e">
        <f ca="1"/>
        <v>#NAME?</v>
      </c>
      <c r="H2215" s="179" t="e">
        <f ca="1"/>
        <v>#NAME?</v>
      </c>
      <c r="I2215" s="179" t="e">
        <f ca="1"/>
        <v>#NAME?</v>
      </c>
      <c r="J2215" s="179" t="e">
        <f ca="1"/>
        <v>#NAME?</v>
      </c>
      <c r="L2215" s="175">
        <f>NR_to_Cash!C$9</f>
        <v>-54723.468549817509</v>
      </c>
      <c r="M2215" s="175">
        <f>NR_to_Cash!D$9</f>
        <v>-177401.26576231886</v>
      </c>
      <c r="N2215" s="175">
        <f>NR_to_Cash!E$9</f>
        <v>-150226.47815209487</v>
      </c>
      <c r="O2215" s="175">
        <f>NR_to_Cash!F$9</f>
        <v>-172910.78815747867</v>
      </c>
      <c r="Q2215" s="1">
        <v>2208</v>
      </c>
      <c r="R2215" s="176">
        <v>899.23139490233734</v>
      </c>
      <c r="S2215" s="176">
        <v>188974.40744092036</v>
      </c>
      <c r="T2215" s="176">
        <v>208606.98485084646</v>
      </c>
      <c r="U2215" s="176">
        <v>101944.06399023114</v>
      </c>
      <c r="V2215" s="2"/>
      <c r="W2215" s="176">
        <v>-7052.523324330803</v>
      </c>
      <c r="X2215" s="176">
        <v>-7377.5304464136716</v>
      </c>
      <c r="Y2215" s="176">
        <v>-32252.780962066958</v>
      </c>
      <c r="Z2215" s="176">
        <v>-31028.888673785375</v>
      </c>
      <c r="AA2215" s="2"/>
      <c r="AB2215" s="175">
        <v>-54723.468549817509</v>
      </c>
      <c r="AC2215" s="175">
        <v>-177401.26576231886</v>
      </c>
      <c r="AD2215" s="175">
        <v>-150226.47815209487</v>
      </c>
      <c r="AE2215" s="175">
        <v>-172910.78815747867</v>
      </c>
    </row>
    <row r="2216" spans="1:31">
      <c r="A2216" s="1">
        <v>2209</v>
      </c>
      <c r="B2216" s="176">
        <f>'T Revenue'!B2213-'Year 0'!G$8+'Year 0'!G$122</f>
        <v>13337.669060336659</v>
      </c>
      <c r="C2216" s="176">
        <f>'T Revenue'!C2213-'Revenue Requirement'!C$4+'Revenue Requirement'!C$33</f>
        <v>213756.58996303892</v>
      </c>
      <c r="D2216" s="176">
        <f>'T Revenue'!D2213-'Revenue Requirement'!D$4+'Revenue Requirement'!D$33</f>
        <v>208337.92405548599</v>
      </c>
      <c r="E2216" s="176">
        <f>'T Revenue'!E2213-'Revenue Requirement'!E$4+'Revenue Requirement'!E$33</f>
        <v>88605.596890986431</v>
      </c>
      <c r="G2216" s="179" t="e">
        <f ca="1"/>
        <v>#NAME?</v>
      </c>
      <c r="H2216" s="179" t="e">
        <f ca="1"/>
        <v>#NAME?</v>
      </c>
      <c r="I2216" s="179" t="e">
        <f ca="1"/>
        <v>#NAME?</v>
      </c>
      <c r="J2216" s="179" t="e">
        <f ca="1"/>
        <v>#NAME?</v>
      </c>
      <c r="L2216" s="175">
        <f>NR_to_Cash!C$9</f>
        <v>-54723.468549817509</v>
      </c>
      <c r="M2216" s="175">
        <f>NR_to_Cash!D$9</f>
        <v>-177401.26576231886</v>
      </c>
      <c r="N2216" s="175">
        <f>NR_to_Cash!E$9</f>
        <v>-150226.47815209487</v>
      </c>
      <c r="O2216" s="175">
        <f>NR_to_Cash!F$9</f>
        <v>-172910.78815747867</v>
      </c>
      <c r="Q2216" s="1">
        <v>2209</v>
      </c>
      <c r="R2216" s="176">
        <v>13337.669060336659</v>
      </c>
      <c r="S2216" s="176">
        <v>213756.58996303892</v>
      </c>
      <c r="T2216" s="176">
        <v>208337.92405548599</v>
      </c>
      <c r="U2216" s="176">
        <v>88605.596890986431</v>
      </c>
      <c r="V2216" s="2"/>
      <c r="W2216" s="176">
        <v>-18010.731362236314</v>
      </c>
      <c r="X2216" s="176">
        <v>20824.285486206412</v>
      </c>
      <c r="Y2216" s="176">
        <v>-21227.847097859019</v>
      </c>
      <c r="Z2216" s="176">
        <v>-9489.6977652776986</v>
      </c>
      <c r="AA2216" s="2"/>
      <c r="AB2216" s="175">
        <v>-54723.468549817509</v>
      </c>
      <c r="AC2216" s="175">
        <v>-177401.26576231886</v>
      </c>
      <c r="AD2216" s="175">
        <v>-150226.47815209487</v>
      </c>
      <c r="AE2216" s="175">
        <v>-172910.78815747867</v>
      </c>
    </row>
    <row r="2217" spans="1:31">
      <c r="A2217" s="1">
        <v>2210</v>
      </c>
      <c r="B2217" s="176">
        <f>'T Revenue'!B2214-'Year 0'!G$8+'Year 0'!G$122</f>
        <v>-6607.2996811263729</v>
      </c>
      <c r="C2217" s="176">
        <f>'T Revenue'!C2214-'Revenue Requirement'!C$4+'Revenue Requirement'!C$33</f>
        <v>235998.42735216604</v>
      </c>
      <c r="D2217" s="176">
        <f>'T Revenue'!D2214-'Revenue Requirement'!D$4+'Revenue Requirement'!D$33</f>
        <v>150278.39155884623</v>
      </c>
      <c r="E2217" s="176">
        <f>'T Revenue'!E2214-'Revenue Requirement'!E$4+'Revenue Requirement'!E$33</f>
        <v>86550.053827625234</v>
      </c>
      <c r="G2217" s="179" t="e">
        <f ca="1"/>
        <v>#NAME?</v>
      </c>
      <c r="H2217" s="179" t="e">
        <f ca="1"/>
        <v>#NAME?</v>
      </c>
      <c r="I2217" s="179" t="e">
        <f ca="1"/>
        <v>#NAME?</v>
      </c>
      <c r="J2217" s="179" t="e">
        <f ca="1"/>
        <v>#NAME?</v>
      </c>
      <c r="L2217" s="175">
        <f>NR_to_Cash!C$9</f>
        <v>-54723.468549817509</v>
      </c>
      <c r="M2217" s="175">
        <f>NR_to_Cash!D$9</f>
        <v>-177401.26576231886</v>
      </c>
      <c r="N2217" s="175">
        <f>NR_to_Cash!E$9</f>
        <v>-150226.47815209487</v>
      </c>
      <c r="O2217" s="175">
        <f>NR_to_Cash!F$9</f>
        <v>-172910.78815747867</v>
      </c>
      <c r="Q2217" s="1">
        <v>2210</v>
      </c>
      <c r="R2217" s="176">
        <v>-6607.2996811263729</v>
      </c>
      <c r="S2217" s="176">
        <v>235998.42735216604</v>
      </c>
      <c r="T2217" s="176">
        <v>150278.39155884623</v>
      </c>
      <c r="U2217" s="176">
        <v>86550.053827625234</v>
      </c>
      <c r="V2217" s="2"/>
      <c r="W2217" s="176">
        <v>-7993.438753198483</v>
      </c>
      <c r="X2217" s="176">
        <v>5957.8855246626772</v>
      </c>
      <c r="Y2217" s="176">
        <v>-3477.9274763055146</v>
      </c>
      <c r="Z2217" s="176">
        <v>8288.81216360908</v>
      </c>
      <c r="AA2217" s="2"/>
      <c r="AB2217" s="175">
        <v>-54723.468549817509</v>
      </c>
      <c r="AC2217" s="175">
        <v>-177401.26576231886</v>
      </c>
      <c r="AD2217" s="175">
        <v>-150226.47815209487</v>
      </c>
      <c r="AE2217" s="175">
        <v>-172910.78815747867</v>
      </c>
    </row>
    <row r="2218" spans="1:31">
      <c r="A2218" s="1">
        <v>2211</v>
      </c>
      <c r="B2218" s="176">
        <f>'T Revenue'!B2215-'Year 0'!G$8+'Year 0'!G$122</f>
        <v>17010.156204567058</v>
      </c>
      <c r="C2218" s="176">
        <f>'T Revenue'!C2215-'Revenue Requirement'!C$4+'Revenue Requirement'!C$33</f>
        <v>232424.73632137571</v>
      </c>
      <c r="D2218" s="176">
        <f>'T Revenue'!D2215-'Revenue Requirement'!D$4+'Revenue Requirement'!D$33</f>
        <v>163479.28985457099</v>
      </c>
      <c r="E2218" s="176">
        <f>'T Revenue'!E2215-'Revenue Requirement'!E$4+'Revenue Requirement'!E$33</f>
        <v>112150.30396156758</v>
      </c>
      <c r="G2218" s="179" t="e">
        <f ca="1"/>
        <v>#NAME?</v>
      </c>
      <c r="H2218" s="179" t="e">
        <f ca="1"/>
        <v>#NAME?</v>
      </c>
      <c r="I2218" s="179" t="e">
        <f ca="1"/>
        <v>#NAME?</v>
      </c>
      <c r="J2218" s="179" t="e">
        <f ca="1"/>
        <v>#NAME?</v>
      </c>
      <c r="L2218" s="175">
        <f>NR_to_Cash!C$9</f>
        <v>-54723.468549817509</v>
      </c>
      <c r="M2218" s="175">
        <f>NR_to_Cash!D$9</f>
        <v>-177401.26576231886</v>
      </c>
      <c r="N2218" s="175">
        <f>NR_to_Cash!E$9</f>
        <v>-150226.47815209487</v>
      </c>
      <c r="O2218" s="175">
        <f>NR_to_Cash!F$9</f>
        <v>-172910.78815747867</v>
      </c>
      <c r="Q2218" s="1">
        <v>2211</v>
      </c>
      <c r="R2218" s="176">
        <v>17010.156204567058</v>
      </c>
      <c r="S2218" s="176">
        <v>232424.73632137571</v>
      </c>
      <c r="T2218" s="176">
        <v>163479.28985457099</v>
      </c>
      <c r="U2218" s="176">
        <v>112150.30396156758</v>
      </c>
      <c r="V2218" s="2"/>
      <c r="W2218" s="176">
        <v>-37482.343262200709</v>
      </c>
      <c r="X2218" s="176">
        <v>1855.2541922228411</v>
      </c>
      <c r="Y2218" s="176">
        <v>-25161.595717164222</v>
      </c>
      <c r="Z2218" s="176">
        <v>-37061.63418478705</v>
      </c>
      <c r="AA2218" s="2"/>
      <c r="AB2218" s="175">
        <v>-54723.468549817509</v>
      </c>
      <c r="AC2218" s="175">
        <v>-177401.26576231886</v>
      </c>
      <c r="AD2218" s="175">
        <v>-150226.47815209487</v>
      </c>
      <c r="AE2218" s="175">
        <v>-172910.78815747867</v>
      </c>
    </row>
    <row r="2219" spans="1:31">
      <c r="A2219" s="1">
        <v>2212</v>
      </c>
      <c r="B2219" s="176">
        <f>'T Revenue'!B2216-'Year 0'!G$8+'Year 0'!G$122</f>
        <v>3407.7870191368274</v>
      </c>
      <c r="C2219" s="176">
        <f>'T Revenue'!C2216-'Revenue Requirement'!C$4+'Revenue Requirement'!C$33</f>
        <v>245061.12957162922</v>
      </c>
      <c r="D2219" s="176">
        <f>'T Revenue'!D2216-'Revenue Requirement'!D$4+'Revenue Requirement'!D$33</f>
        <v>116948.69292728021</v>
      </c>
      <c r="E2219" s="176">
        <f>'T Revenue'!E2216-'Revenue Requirement'!E$4+'Revenue Requirement'!E$33</f>
        <v>131360.77094732085</v>
      </c>
      <c r="G2219" s="179" t="e">
        <f ca="1"/>
        <v>#NAME?</v>
      </c>
      <c r="H2219" s="179" t="e">
        <f ca="1"/>
        <v>#NAME?</v>
      </c>
      <c r="I2219" s="179" t="e">
        <f ca="1"/>
        <v>#NAME?</v>
      </c>
      <c r="J2219" s="179" t="e">
        <f ca="1"/>
        <v>#NAME?</v>
      </c>
      <c r="L2219" s="175">
        <f>NR_to_Cash!C$9</f>
        <v>-54723.468549817509</v>
      </c>
      <c r="M2219" s="175">
        <f>NR_to_Cash!D$9</f>
        <v>-177401.26576231886</v>
      </c>
      <c r="N2219" s="175">
        <f>NR_to_Cash!E$9</f>
        <v>-150226.47815209487</v>
      </c>
      <c r="O2219" s="175">
        <f>NR_to_Cash!F$9</f>
        <v>-172910.78815747867</v>
      </c>
      <c r="Q2219" s="1">
        <v>2212</v>
      </c>
      <c r="R2219" s="176">
        <v>3407.7870191368274</v>
      </c>
      <c r="S2219" s="176">
        <v>245061.12957162922</v>
      </c>
      <c r="T2219" s="176">
        <v>116948.69292728021</v>
      </c>
      <c r="U2219" s="176">
        <v>131360.77094732085</v>
      </c>
      <c r="V2219" s="2"/>
      <c r="W2219" s="176">
        <v>-19339.319319023634</v>
      </c>
      <c r="X2219" s="176">
        <v>20045.061432328541</v>
      </c>
      <c r="Y2219" s="176">
        <v>-8474.8883346370421</v>
      </c>
      <c r="Z2219" s="176">
        <v>670.2347111760173</v>
      </c>
      <c r="AA2219" s="2"/>
      <c r="AB2219" s="175">
        <v>-54723.468549817509</v>
      </c>
      <c r="AC2219" s="175">
        <v>-177401.26576231886</v>
      </c>
      <c r="AD2219" s="175">
        <v>-150226.47815209487</v>
      </c>
      <c r="AE2219" s="175">
        <v>-172910.78815747867</v>
      </c>
    </row>
    <row r="2220" spans="1:31">
      <c r="A2220" s="1">
        <v>2213</v>
      </c>
      <c r="B2220" s="176">
        <f>'T Revenue'!B2217-'Year 0'!G$8+'Year 0'!G$122</f>
        <v>8315.5054719338659</v>
      </c>
      <c r="C2220" s="176">
        <f>'T Revenue'!C2217-'Revenue Requirement'!C$4+'Revenue Requirement'!C$33</f>
        <v>274053.21637510555</v>
      </c>
      <c r="D2220" s="176">
        <f>'T Revenue'!D2217-'Revenue Requirement'!D$4+'Revenue Requirement'!D$33</f>
        <v>124476.43671399262</v>
      </c>
      <c r="E2220" s="176">
        <f>'T Revenue'!E2217-'Revenue Requirement'!E$4+'Revenue Requirement'!E$33</f>
        <v>126633.25545592816</v>
      </c>
      <c r="G2220" s="179" t="e">
        <f ca="1"/>
        <v>#NAME?</v>
      </c>
      <c r="H2220" s="179" t="e">
        <f ca="1"/>
        <v>#NAME?</v>
      </c>
      <c r="I2220" s="179" t="e">
        <f ca="1"/>
        <v>#NAME?</v>
      </c>
      <c r="J2220" s="179" t="e">
        <f ca="1"/>
        <v>#NAME?</v>
      </c>
      <c r="L2220" s="175">
        <f>NR_to_Cash!C$9</f>
        <v>-54723.468549817509</v>
      </c>
      <c r="M2220" s="175">
        <f>NR_to_Cash!D$9</f>
        <v>-177401.26576231886</v>
      </c>
      <c r="N2220" s="175">
        <f>NR_to_Cash!E$9</f>
        <v>-150226.47815209487</v>
      </c>
      <c r="O2220" s="175">
        <f>NR_to_Cash!F$9</f>
        <v>-172910.78815747867</v>
      </c>
      <c r="Q2220" s="1">
        <v>2213</v>
      </c>
      <c r="R2220" s="176">
        <v>8315.5054719338659</v>
      </c>
      <c r="S2220" s="176">
        <v>274053.21637510555</v>
      </c>
      <c r="T2220" s="176">
        <v>124476.43671399262</v>
      </c>
      <c r="U2220" s="176">
        <v>126633.25545592816</v>
      </c>
      <c r="V2220" s="2"/>
      <c r="W2220" s="176">
        <v>-784.64131968049332</v>
      </c>
      <c r="X2220" s="176">
        <v>5871.2398022573907</v>
      </c>
      <c r="Y2220" s="176">
        <v>-16954.760177216493</v>
      </c>
      <c r="Z2220" s="176">
        <v>11336.910332688363</v>
      </c>
      <c r="AA2220" s="2"/>
      <c r="AB2220" s="175">
        <v>-54723.468549817509</v>
      </c>
      <c r="AC2220" s="175">
        <v>-177401.26576231886</v>
      </c>
      <c r="AD2220" s="175">
        <v>-150226.47815209487</v>
      </c>
      <c r="AE2220" s="175">
        <v>-172910.78815747867</v>
      </c>
    </row>
    <row r="2221" spans="1:31">
      <c r="A2221" s="1">
        <v>2214</v>
      </c>
      <c r="B2221" s="176">
        <f>'T Revenue'!B2218-'Year 0'!G$8+'Year 0'!G$122</f>
        <v>-6254.1043008072302</v>
      </c>
      <c r="C2221" s="176">
        <f>'T Revenue'!C2218-'Revenue Requirement'!C$4+'Revenue Requirement'!C$33</f>
        <v>282795.06026638905</v>
      </c>
      <c r="D2221" s="176">
        <f>'T Revenue'!D2218-'Revenue Requirement'!D$4+'Revenue Requirement'!D$33</f>
        <v>185641.57490502414</v>
      </c>
      <c r="E2221" s="176">
        <f>'T Revenue'!E2218-'Revenue Requirement'!E$4+'Revenue Requirement'!E$33</f>
        <v>144995.83756422787</v>
      </c>
      <c r="G2221" s="179" t="e">
        <f ca="1"/>
        <v>#NAME?</v>
      </c>
      <c r="H2221" s="179" t="e">
        <f ca="1"/>
        <v>#NAME?</v>
      </c>
      <c r="I2221" s="179" t="e">
        <f ca="1"/>
        <v>#NAME?</v>
      </c>
      <c r="J2221" s="179" t="e">
        <f ca="1"/>
        <v>#NAME?</v>
      </c>
      <c r="L2221" s="175">
        <f>NR_to_Cash!C$9</f>
        <v>-54723.468549817509</v>
      </c>
      <c r="M2221" s="175">
        <f>NR_to_Cash!D$9</f>
        <v>-177401.26576231886</v>
      </c>
      <c r="N2221" s="175">
        <f>NR_to_Cash!E$9</f>
        <v>-150226.47815209487</v>
      </c>
      <c r="O2221" s="175">
        <f>NR_to_Cash!F$9</f>
        <v>-172910.78815747867</v>
      </c>
      <c r="Q2221" s="1">
        <v>2214</v>
      </c>
      <c r="R2221" s="176">
        <v>-6254.1043008072302</v>
      </c>
      <c r="S2221" s="176">
        <v>282795.06026638905</v>
      </c>
      <c r="T2221" s="176">
        <v>185641.57490502414</v>
      </c>
      <c r="U2221" s="176">
        <v>144995.83756422787</v>
      </c>
      <c r="V2221" s="2"/>
      <c r="W2221" s="176">
        <v>3357.5512280310504</v>
      </c>
      <c r="X2221" s="176">
        <v>10497.426500066184</v>
      </c>
      <c r="Y2221" s="176">
        <v>-8587.4723202916794</v>
      </c>
      <c r="Z2221" s="176">
        <v>6542.0158988723997</v>
      </c>
      <c r="AA2221" s="2"/>
      <c r="AB2221" s="175">
        <v>-54723.468549817509</v>
      </c>
      <c r="AC2221" s="175">
        <v>-177401.26576231886</v>
      </c>
      <c r="AD2221" s="175">
        <v>-150226.47815209487</v>
      </c>
      <c r="AE2221" s="175">
        <v>-172910.78815747867</v>
      </c>
    </row>
    <row r="2222" spans="1:31">
      <c r="A2222" s="1">
        <v>2215</v>
      </c>
      <c r="B2222" s="176">
        <f>'T Revenue'!B2219-'Year 0'!G$8+'Year 0'!G$122</f>
        <v>-374.80404904484749</v>
      </c>
      <c r="C2222" s="176">
        <f>'T Revenue'!C2219-'Revenue Requirement'!C$4+'Revenue Requirement'!C$33</f>
        <v>241383.86063574813</v>
      </c>
      <c r="D2222" s="176">
        <f>'T Revenue'!D2219-'Revenue Requirement'!D$4+'Revenue Requirement'!D$33</f>
        <v>141764.74244054663</v>
      </c>
      <c r="E2222" s="176">
        <f>'T Revenue'!E2219-'Revenue Requirement'!E$4+'Revenue Requirement'!E$33</f>
        <v>116666.48697336344</v>
      </c>
      <c r="G2222" s="179" t="e">
        <f ca="1"/>
        <v>#NAME?</v>
      </c>
      <c r="H2222" s="179" t="e">
        <f ca="1"/>
        <v>#NAME?</v>
      </c>
      <c r="I2222" s="179" t="e">
        <f ca="1"/>
        <v>#NAME?</v>
      </c>
      <c r="J2222" s="179" t="e">
        <f ca="1"/>
        <v>#NAME?</v>
      </c>
      <c r="L2222" s="175">
        <f>NR_to_Cash!C$9</f>
        <v>-54723.468549817509</v>
      </c>
      <c r="M2222" s="175">
        <f>NR_to_Cash!D$9</f>
        <v>-177401.26576231886</v>
      </c>
      <c r="N2222" s="175">
        <f>NR_to_Cash!E$9</f>
        <v>-150226.47815209487</v>
      </c>
      <c r="O2222" s="175">
        <f>NR_to_Cash!F$9</f>
        <v>-172910.78815747867</v>
      </c>
      <c r="Q2222" s="1">
        <v>2215</v>
      </c>
      <c r="R2222" s="176">
        <v>-374.80404904484749</v>
      </c>
      <c r="S2222" s="176">
        <v>241383.86063574813</v>
      </c>
      <c r="T2222" s="176">
        <v>141764.74244054663</v>
      </c>
      <c r="U2222" s="176">
        <v>116666.48697336344</v>
      </c>
      <c r="V2222" s="2"/>
      <c r="W2222" s="176">
        <v>-39256.764235434006</v>
      </c>
      <c r="X2222" s="176">
        <v>-19648.687013997464</v>
      </c>
      <c r="Y2222" s="176">
        <v>-47893.38811900327</v>
      </c>
      <c r="Z2222" s="176">
        <v>-24470.983764663804</v>
      </c>
      <c r="AA2222" s="2"/>
      <c r="AB2222" s="175">
        <v>-54723.468549817509</v>
      </c>
      <c r="AC2222" s="175">
        <v>-177401.26576231886</v>
      </c>
      <c r="AD2222" s="175">
        <v>-150226.47815209487</v>
      </c>
      <c r="AE2222" s="175">
        <v>-172910.78815747867</v>
      </c>
    </row>
    <row r="2223" spans="1:31">
      <c r="A2223" s="1">
        <v>2216</v>
      </c>
      <c r="B2223" s="176">
        <f>'T Revenue'!B2220-'Year 0'!G$8+'Year 0'!G$122</f>
        <v>-22113.430410687579</v>
      </c>
      <c r="C2223" s="176">
        <f>'T Revenue'!C2220-'Revenue Requirement'!C$4+'Revenue Requirement'!C$33</f>
        <v>235952.94624908711</v>
      </c>
      <c r="D2223" s="176">
        <f>'T Revenue'!D2220-'Revenue Requirement'!D$4+'Revenue Requirement'!D$33</f>
        <v>166609.70083693275</v>
      </c>
      <c r="E2223" s="176">
        <f>'T Revenue'!E2220-'Revenue Requirement'!E$4+'Revenue Requirement'!E$33</f>
        <v>108726.44449418783</v>
      </c>
      <c r="G2223" s="179" t="e">
        <f ca="1"/>
        <v>#NAME?</v>
      </c>
      <c r="H2223" s="179" t="e">
        <f ca="1"/>
        <v>#NAME?</v>
      </c>
      <c r="I2223" s="179" t="e">
        <f ca="1"/>
        <v>#NAME?</v>
      </c>
      <c r="J2223" s="179" t="e">
        <f ca="1"/>
        <v>#NAME?</v>
      </c>
      <c r="L2223" s="175">
        <f>NR_to_Cash!C$9</f>
        <v>-54723.468549817509</v>
      </c>
      <c r="M2223" s="175">
        <f>NR_to_Cash!D$9</f>
        <v>-177401.26576231886</v>
      </c>
      <c r="N2223" s="175">
        <f>NR_to_Cash!E$9</f>
        <v>-150226.47815209487</v>
      </c>
      <c r="O2223" s="175">
        <f>NR_to_Cash!F$9</f>
        <v>-172910.78815747867</v>
      </c>
      <c r="Q2223" s="1">
        <v>2216</v>
      </c>
      <c r="R2223" s="176">
        <v>-22113.430410687579</v>
      </c>
      <c r="S2223" s="176">
        <v>235952.94624908711</v>
      </c>
      <c r="T2223" s="176">
        <v>166609.70083693275</v>
      </c>
      <c r="U2223" s="176">
        <v>108726.44449418783</v>
      </c>
      <c r="V2223" s="2"/>
      <c r="W2223" s="176">
        <v>5400.3831707594218</v>
      </c>
      <c r="X2223" s="176">
        <v>-19278.701271814527</v>
      </c>
      <c r="Y2223" s="176">
        <v>2574.0956428288482</v>
      </c>
      <c r="Z2223" s="176">
        <v>471.36048381449655</v>
      </c>
      <c r="AA2223" s="2"/>
      <c r="AB2223" s="175">
        <v>-54723.468549817509</v>
      </c>
      <c r="AC2223" s="175">
        <v>-177401.26576231886</v>
      </c>
      <c r="AD2223" s="175">
        <v>-150226.47815209487</v>
      </c>
      <c r="AE2223" s="175">
        <v>-172910.78815747867</v>
      </c>
    </row>
    <row r="2224" spans="1:31">
      <c r="A2224" s="1">
        <v>2217</v>
      </c>
      <c r="B2224" s="176">
        <f>'T Revenue'!B2221-'Year 0'!G$8+'Year 0'!G$122</f>
        <v>-19184.789294347167</v>
      </c>
      <c r="C2224" s="176">
        <f>'T Revenue'!C2221-'Revenue Requirement'!C$4+'Revenue Requirement'!C$33</f>
        <v>244291.84339337493</v>
      </c>
      <c r="D2224" s="176">
        <f>'T Revenue'!D2221-'Revenue Requirement'!D$4+'Revenue Requirement'!D$33</f>
        <v>123070.29718229151</v>
      </c>
      <c r="E2224" s="176">
        <f>'T Revenue'!E2221-'Revenue Requirement'!E$4+'Revenue Requirement'!E$33</f>
        <v>121277.91049309145</v>
      </c>
      <c r="G2224" s="179" t="e">
        <f ca="1"/>
        <v>#NAME?</v>
      </c>
      <c r="H2224" s="179" t="e">
        <f ca="1"/>
        <v>#NAME?</v>
      </c>
      <c r="I2224" s="179" t="e">
        <f ca="1"/>
        <v>#NAME?</v>
      </c>
      <c r="J2224" s="179" t="e">
        <f ca="1"/>
        <v>#NAME?</v>
      </c>
      <c r="L2224" s="175">
        <f>NR_to_Cash!C$9</f>
        <v>-54723.468549817509</v>
      </c>
      <c r="M2224" s="175">
        <f>NR_to_Cash!D$9</f>
        <v>-177401.26576231886</v>
      </c>
      <c r="N2224" s="175">
        <f>NR_to_Cash!E$9</f>
        <v>-150226.47815209487</v>
      </c>
      <c r="O2224" s="175">
        <f>NR_to_Cash!F$9</f>
        <v>-172910.78815747867</v>
      </c>
      <c r="Q2224" s="1">
        <v>2217</v>
      </c>
      <c r="R2224" s="176">
        <v>-19184.789294347167</v>
      </c>
      <c r="S2224" s="176">
        <v>244291.84339337493</v>
      </c>
      <c r="T2224" s="176">
        <v>123070.29718229151</v>
      </c>
      <c r="U2224" s="176">
        <v>121277.91049309145</v>
      </c>
      <c r="V2224" s="2"/>
      <c r="W2224" s="176">
        <v>-27999.779524302459</v>
      </c>
      <c r="X2224" s="176">
        <v>-5102.6629609200172</v>
      </c>
      <c r="Y2224" s="176">
        <v>1114.3369254963472</v>
      </c>
      <c r="Z2224" s="176">
        <v>-14442.197876008227</v>
      </c>
      <c r="AA2224" s="2"/>
      <c r="AB2224" s="175">
        <v>-54723.468549817509</v>
      </c>
      <c r="AC2224" s="175">
        <v>-177401.26576231886</v>
      </c>
      <c r="AD2224" s="175">
        <v>-150226.47815209487</v>
      </c>
      <c r="AE2224" s="175">
        <v>-172910.78815747867</v>
      </c>
    </row>
    <row r="2225" spans="1:31">
      <c r="A2225" s="1">
        <v>2218</v>
      </c>
      <c r="B2225" s="176">
        <f>'T Revenue'!B2222-'Year 0'!G$8+'Year 0'!G$122</f>
        <v>13254.639243484475</v>
      </c>
      <c r="C2225" s="176">
        <f>'T Revenue'!C2222-'Revenue Requirement'!C$4+'Revenue Requirement'!C$33</f>
        <v>242511.07644547615</v>
      </c>
      <c r="D2225" s="176">
        <f>'T Revenue'!D2222-'Revenue Requirement'!D$4+'Revenue Requirement'!D$33</f>
        <v>139905.85033796355</v>
      </c>
      <c r="E2225" s="176">
        <f>'T Revenue'!E2222-'Revenue Requirement'!E$4+'Revenue Requirement'!E$33</f>
        <v>99811.888440107694</v>
      </c>
      <c r="G2225" s="179" t="e">
        <f ca="1"/>
        <v>#NAME?</v>
      </c>
      <c r="H2225" s="179" t="e">
        <f ca="1"/>
        <v>#NAME?</v>
      </c>
      <c r="I2225" s="179" t="e">
        <f ca="1"/>
        <v>#NAME?</v>
      </c>
      <c r="J2225" s="179" t="e">
        <f ca="1"/>
        <v>#NAME?</v>
      </c>
      <c r="L2225" s="175">
        <f>NR_to_Cash!C$9</f>
        <v>-54723.468549817509</v>
      </c>
      <c r="M2225" s="175">
        <f>NR_to_Cash!D$9</f>
        <v>-177401.26576231886</v>
      </c>
      <c r="N2225" s="175">
        <f>NR_to_Cash!E$9</f>
        <v>-150226.47815209487</v>
      </c>
      <c r="O2225" s="175">
        <f>NR_to_Cash!F$9</f>
        <v>-172910.78815747867</v>
      </c>
      <c r="Q2225" s="1">
        <v>2218</v>
      </c>
      <c r="R2225" s="176">
        <v>13254.639243484475</v>
      </c>
      <c r="S2225" s="176">
        <v>242511.07644547615</v>
      </c>
      <c r="T2225" s="176">
        <v>139905.85033796355</v>
      </c>
      <c r="U2225" s="176">
        <v>99811.888440107694</v>
      </c>
      <c r="V2225" s="2"/>
      <c r="W2225" s="176">
        <v>-26679.373509410303</v>
      </c>
      <c r="X2225" s="176">
        <v>-31172.360283898888</v>
      </c>
      <c r="Y2225" s="176">
        <v>8424.7860484267585</v>
      </c>
      <c r="Z2225" s="176">
        <v>-19579.298251878936</v>
      </c>
      <c r="AA2225" s="2"/>
      <c r="AB2225" s="175">
        <v>-54723.468549817509</v>
      </c>
      <c r="AC2225" s="175">
        <v>-177401.26576231886</v>
      </c>
      <c r="AD2225" s="175">
        <v>-150226.47815209487</v>
      </c>
      <c r="AE2225" s="175">
        <v>-172910.78815747867</v>
      </c>
    </row>
    <row r="2226" spans="1:31">
      <c r="A2226" s="1">
        <v>2219</v>
      </c>
      <c r="B2226" s="176">
        <f>'T Revenue'!B2223-'Year 0'!G$8+'Year 0'!G$122</f>
        <v>-5541.1289332082961</v>
      </c>
      <c r="C2226" s="176">
        <f>'T Revenue'!C2223-'Revenue Requirement'!C$4+'Revenue Requirement'!C$33</f>
        <v>239459.78265169705</v>
      </c>
      <c r="D2226" s="176">
        <f>'T Revenue'!D2223-'Revenue Requirement'!D$4+'Revenue Requirement'!D$33</f>
        <v>163690.48552876827</v>
      </c>
      <c r="E2226" s="176">
        <f>'T Revenue'!E2223-'Revenue Requirement'!E$4+'Revenue Requirement'!E$33</f>
        <v>76731.338900457369</v>
      </c>
      <c r="G2226" s="179" t="e">
        <f ca="1"/>
        <v>#NAME?</v>
      </c>
      <c r="H2226" s="179" t="e">
        <f ca="1"/>
        <v>#NAME?</v>
      </c>
      <c r="I2226" s="179" t="e">
        <f ca="1"/>
        <v>#NAME?</v>
      </c>
      <c r="J2226" s="179" t="e">
        <f ca="1"/>
        <v>#NAME?</v>
      </c>
      <c r="L2226" s="175">
        <f>NR_to_Cash!C$9</f>
        <v>-54723.468549817509</v>
      </c>
      <c r="M2226" s="175">
        <f>NR_to_Cash!D$9</f>
        <v>-177401.26576231886</v>
      </c>
      <c r="N2226" s="175">
        <f>NR_to_Cash!E$9</f>
        <v>-150226.47815209487</v>
      </c>
      <c r="O2226" s="175">
        <f>NR_to_Cash!F$9</f>
        <v>-172910.78815747867</v>
      </c>
      <c r="Q2226" s="1">
        <v>2219</v>
      </c>
      <c r="R2226" s="176">
        <v>-5541.1289332082961</v>
      </c>
      <c r="S2226" s="176">
        <v>239459.78265169705</v>
      </c>
      <c r="T2226" s="176">
        <v>163690.48552876827</v>
      </c>
      <c r="U2226" s="176">
        <v>76731.338900457369</v>
      </c>
      <c r="V2226" s="2"/>
      <c r="W2226" s="176">
        <v>-30068.546947570052</v>
      </c>
      <c r="X2226" s="176">
        <v>14924.168813660974</v>
      </c>
      <c r="Y2226" s="176">
        <v>-18798.366903888294</v>
      </c>
      <c r="Z2226" s="176">
        <v>-26468.670112124644</v>
      </c>
      <c r="AA2226" s="2"/>
      <c r="AB2226" s="175">
        <v>-54723.468549817509</v>
      </c>
      <c r="AC2226" s="175">
        <v>-177401.26576231886</v>
      </c>
      <c r="AD2226" s="175">
        <v>-150226.47815209487</v>
      </c>
      <c r="AE2226" s="175">
        <v>-172910.78815747867</v>
      </c>
    </row>
    <row r="2227" spans="1:31">
      <c r="A2227" s="1">
        <v>2220</v>
      </c>
      <c r="B2227" s="176">
        <f>'T Revenue'!B2224-'Year 0'!G$8+'Year 0'!G$122</f>
        <v>-4364.6813325374387</v>
      </c>
      <c r="C2227" s="176">
        <f>'T Revenue'!C2224-'Revenue Requirement'!C$4+'Revenue Requirement'!C$33</f>
        <v>243241.62051481986</v>
      </c>
      <c r="D2227" s="176">
        <f>'T Revenue'!D2224-'Revenue Requirement'!D$4+'Revenue Requirement'!D$33</f>
        <v>115588.52507700538</v>
      </c>
      <c r="E2227" s="176">
        <f>'T Revenue'!E2224-'Revenue Requirement'!E$4+'Revenue Requirement'!E$33</f>
        <v>81959.168549329275</v>
      </c>
      <c r="G2227" s="179" t="e">
        <f ca="1"/>
        <v>#NAME?</v>
      </c>
      <c r="H2227" s="179" t="e">
        <f ca="1"/>
        <v>#NAME?</v>
      </c>
      <c r="I2227" s="179" t="e">
        <f ca="1"/>
        <v>#NAME?</v>
      </c>
      <c r="J2227" s="179" t="e">
        <f ca="1"/>
        <v>#NAME?</v>
      </c>
      <c r="L2227" s="175">
        <f>NR_to_Cash!C$9</f>
        <v>-54723.468549817509</v>
      </c>
      <c r="M2227" s="175">
        <f>NR_to_Cash!D$9</f>
        <v>-177401.26576231886</v>
      </c>
      <c r="N2227" s="175">
        <f>NR_to_Cash!E$9</f>
        <v>-150226.47815209487</v>
      </c>
      <c r="O2227" s="175">
        <f>NR_to_Cash!F$9</f>
        <v>-172910.78815747867</v>
      </c>
      <c r="Q2227" s="1">
        <v>2220</v>
      </c>
      <c r="R2227" s="176">
        <v>-4364.6813325374387</v>
      </c>
      <c r="S2227" s="176">
        <v>243241.62051481986</v>
      </c>
      <c r="T2227" s="176">
        <v>115588.52507700538</v>
      </c>
      <c r="U2227" s="176">
        <v>81959.168549329275</v>
      </c>
      <c r="V2227" s="2"/>
      <c r="W2227" s="176">
        <v>7339.8276661768323</v>
      </c>
      <c r="X2227" s="176">
        <v>-6393.2690080122557</v>
      </c>
      <c r="Y2227" s="176">
        <v>4199.3553424105048</v>
      </c>
      <c r="Z2227" s="176">
        <v>-4785.0508468700573</v>
      </c>
      <c r="AA2227" s="2"/>
      <c r="AB2227" s="175">
        <v>-54723.468549817509</v>
      </c>
      <c r="AC2227" s="175">
        <v>-177401.26576231886</v>
      </c>
      <c r="AD2227" s="175">
        <v>-150226.47815209487</v>
      </c>
      <c r="AE2227" s="175">
        <v>-172910.78815747867</v>
      </c>
    </row>
    <row r="2228" spans="1:31">
      <c r="A2228" s="1">
        <v>2221</v>
      </c>
      <c r="B2228" s="176">
        <f>'T Revenue'!B2225-'Year 0'!G$8+'Year 0'!G$122</f>
        <v>-12915.136195456609</v>
      </c>
      <c r="C2228" s="176">
        <f>'T Revenue'!C2225-'Revenue Requirement'!C$4+'Revenue Requirement'!C$33</f>
        <v>218222.09925054875</v>
      </c>
      <c r="D2228" s="176">
        <f>'T Revenue'!D2225-'Revenue Requirement'!D$4+'Revenue Requirement'!D$33</f>
        <v>104581.81011987827</v>
      </c>
      <c r="E2228" s="176">
        <f>'T Revenue'!E2225-'Revenue Requirement'!E$4+'Revenue Requirement'!E$33</f>
        <v>102082.35593393003</v>
      </c>
      <c r="G2228" s="179" t="e">
        <f ca="1"/>
        <v>#NAME?</v>
      </c>
      <c r="H2228" s="179" t="e">
        <f ca="1"/>
        <v>#NAME?</v>
      </c>
      <c r="I2228" s="179" t="e">
        <f ca="1"/>
        <v>#NAME?</v>
      </c>
      <c r="J2228" s="179" t="e">
        <f ca="1"/>
        <v>#NAME?</v>
      </c>
      <c r="L2228" s="175">
        <f>NR_to_Cash!C$9</f>
        <v>-54723.468549817509</v>
      </c>
      <c r="M2228" s="175">
        <f>NR_to_Cash!D$9</f>
        <v>-177401.26576231886</v>
      </c>
      <c r="N2228" s="175">
        <f>NR_to_Cash!E$9</f>
        <v>-150226.47815209487</v>
      </c>
      <c r="O2228" s="175">
        <f>NR_to_Cash!F$9</f>
        <v>-172910.78815747867</v>
      </c>
      <c r="Q2228" s="1">
        <v>2221</v>
      </c>
      <c r="R2228" s="176">
        <v>-12915.136195456609</v>
      </c>
      <c r="S2228" s="176">
        <v>218222.09925054875</v>
      </c>
      <c r="T2228" s="176">
        <v>104581.81011987827</v>
      </c>
      <c r="U2228" s="176">
        <v>102082.35593393003</v>
      </c>
      <c r="V2228" s="2"/>
      <c r="W2228" s="176">
        <v>-11812.577123388182</v>
      </c>
      <c r="X2228" s="176">
        <v>-16231.760255873436</v>
      </c>
      <c r="Y2228" s="176">
        <v>-6506.9876406500116</v>
      </c>
      <c r="Z2228" s="176">
        <v>-13990.924667480635</v>
      </c>
      <c r="AA2228" s="2"/>
      <c r="AB2228" s="175">
        <v>-54723.468549817509</v>
      </c>
      <c r="AC2228" s="175">
        <v>-177401.26576231886</v>
      </c>
      <c r="AD2228" s="175">
        <v>-150226.47815209487</v>
      </c>
      <c r="AE2228" s="175">
        <v>-172910.78815747867</v>
      </c>
    </row>
    <row r="2229" spans="1:31">
      <c r="A2229" s="1">
        <v>2222</v>
      </c>
      <c r="B2229" s="176">
        <f>'T Revenue'!B2226-'Year 0'!G$8+'Year 0'!G$122</f>
        <v>-31646.098820493557</v>
      </c>
      <c r="C2229" s="176">
        <f>'T Revenue'!C2226-'Revenue Requirement'!C$4+'Revenue Requirement'!C$33</f>
        <v>258896.11727294675</v>
      </c>
      <c r="D2229" s="176">
        <f>'T Revenue'!D2226-'Revenue Requirement'!D$4+'Revenue Requirement'!D$33</f>
        <v>160640.34406973468</v>
      </c>
      <c r="E2229" s="176">
        <f>'T Revenue'!E2226-'Revenue Requirement'!E$4+'Revenue Requirement'!E$33</f>
        <v>105563.5930411052</v>
      </c>
      <c r="G2229" s="179" t="e">
        <f ca="1"/>
        <v>#NAME?</v>
      </c>
      <c r="H2229" s="179" t="e">
        <f ca="1"/>
        <v>#NAME?</v>
      </c>
      <c r="I2229" s="179" t="e">
        <f ca="1"/>
        <v>#NAME?</v>
      </c>
      <c r="J2229" s="179" t="e">
        <f ca="1"/>
        <v>#NAME?</v>
      </c>
      <c r="L2229" s="175">
        <f>NR_to_Cash!C$9</f>
        <v>-54723.468549817509</v>
      </c>
      <c r="M2229" s="175">
        <f>NR_to_Cash!D$9</f>
        <v>-177401.26576231886</v>
      </c>
      <c r="N2229" s="175">
        <f>NR_to_Cash!E$9</f>
        <v>-150226.47815209487</v>
      </c>
      <c r="O2229" s="175">
        <f>NR_to_Cash!F$9</f>
        <v>-172910.78815747867</v>
      </c>
      <c r="Q2229" s="1">
        <v>2222</v>
      </c>
      <c r="R2229" s="176">
        <v>-31646.098820493557</v>
      </c>
      <c r="S2229" s="176">
        <v>258896.11727294675</v>
      </c>
      <c r="T2229" s="176">
        <v>160640.34406973468</v>
      </c>
      <c r="U2229" s="176">
        <v>105563.5930411052</v>
      </c>
      <c r="V2229" s="2"/>
      <c r="W2229" s="176">
        <v>-25589.420879565529</v>
      </c>
      <c r="X2229" s="176">
        <v>-33775.157097290969</v>
      </c>
      <c r="Y2229" s="176">
        <v>2009.6717582179699</v>
      </c>
      <c r="Z2229" s="176">
        <v>2548.0592695616651</v>
      </c>
      <c r="AA2229" s="2"/>
      <c r="AB2229" s="175">
        <v>-54723.468549817509</v>
      </c>
      <c r="AC2229" s="175">
        <v>-177401.26576231886</v>
      </c>
      <c r="AD2229" s="175">
        <v>-150226.47815209487</v>
      </c>
      <c r="AE2229" s="175">
        <v>-172910.78815747867</v>
      </c>
    </row>
    <row r="2230" spans="1:31">
      <c r="A2230" s="1">
        <v>2223</v>
      </c>
      <c r="B2230" s="176">
        <f>'T Revenue'!B2227-'Year 0'!G$8+'Year 0'!G$122</f>
        <v>6761.6747848137747</v>
      </c>
      <c r="C2230" s="176">
        <f>'T Revenue'!C2227-'Revenue Requirement'!C$4+'Revenue Requirement'!C$33</f>
        <v>246133.67347570113</v>
      </c>
      <c r="D2230" s="176">
        <f>'T Revenue'!D2227-'Revenue Requirement'!D$4+'Revenue Requirement'!D$33</f>
        <v>116179.02094840468</v>
      </c>
      <c r="E2230" s="176">
        <f>'T Revenue'!E2227-'Revenue Requirement'!E$4+'Revenue Requirement'!E$33</f>
        <v>60389.179015007801</v>
      </c>
      <c r="G2230" s="179" t="e">
        <f ca="1"/>
        <v>#NAME?</v>
      </c>
      <c r="H2230" s="179" t="e">
        <f ca="1"/>
        <v>#NAME?</v>
      </c>
      <c r="I2230" s="179" t="e">
        <f ca="1"/>
        <v>#NAME?</v>
      </c>
      <c r="J2230" s="179" t="e">
        <f ca="1"/>
        <v>#NAME?</v>
      </c>
      <c r="L2230" s="175">
        <f>NR_to_Cash!C$9</f>
        <v>-54723.468549817509</v>
      </c>
      <c r="M2230" s="175">
        <f>NR_to_Cash!D$9</f>
        <v>-177401.26576231886</v>
      </c>
      <c r="N2230" s="175">
        <f>NR_to_Cash!E$9</f>
        <v>-150226.47815209487</v>
      </c>
      <c r="O2230" s="175">
        <f>NR_to_Cash!F$9</f>
        <v>-172910.78815747867</v>
      </c>
      <c r="Q2230" s="1">
        <v>2223</v>
      </c>
      <c r="R2230" s="176">
        <v>6761.6747848137747</v>
      </c>
      <c r="S2230" s="176">
        <v>246133.67347570113</v>
      </c>
      <c r="T2230" s="176">
        <v>116179.02094840468</v>
      </c>
      <c r="U2230" s="176">
        <v>60389.179015007801</v>
      </c>
      <c r="V2230" s="2"/>
      <c r="W2230" s="176">
        <v>-1470.5645648459904</v>
      </c>
      <c r="X2230" s="176">
        <v>3885.7737216227688</v>
      </c>
      <c r="Y2230" s="176">
        <v>20213.466198422713</v>
      </c>
      <c r="Z2230" s="176">
        <v>-26264.264611585066</v>
      </c>
      <c r="AA2230" s="2"/>
      <c r="AB2230" s="175">
        <v>-54723.468549817509</v>
      </c>
      <c r="AC2230" s="175">
        <v>-177401.26576231886</v>
      </c>
      <c r="AD2230" s="175">
        <v>-150226.47815209487</v>
      </c>
      <c r="AE2230" s="175">
        <v>-172910.78815747867</v>
      </c>
    </row>
    <row r="2231" spans="1:31">
      <c r="A2231" s="1">
        <v>2224</v>
      </c>
      <c r="B2231" s="176">
        <f>'T Revenue'!B2228-'Year 0'!G$8+'Year 0'!G$122</f>
        <v>-41153.047035494121</v>
      </c>
      <c r="C2231" s="176">
        <f>'T Revenue'!C2228-'Revenue Requirement'!C$4+'Revenue Requirement'!C$33</f>
        <v>222885.20275694132</v>
      </c>
      <c r="D2231" s="176">
        <f>'T Revenue'!D2228-'Revenue Requirement'!D$4+'Revenue Requirement'!D$33</f>
        <v>82035.12527408707</v>
      </c>
      <c r="E2231" s="176">
        <f>'T Revenue'!E2228-'Revenue Requirement'!E$4+'Revenue Requirement'!E$33</f>
        <v>87575.40382827213</v>
      </c>
      <c r="G2231" s="179" t="e">
        <f ca="1"/>
        <v>#NAME?</v>
      </c>
      <c r="H2231" s="179" t="e">
        <f ca="1"/>
        <v>#NAME?</v>
      </c>
      <c r="I2231" s="179" t="e">
        <f ca="1"/>
        <v>#NAME?</v>
      </c>
      <c r="J2231" s="179" t="e">
        <f ca="1"/>
        <v>#NAME?</v>
      </c>
      <c r="L2231" s="175">
        <f>NR_to_Cash!C$9</f>
        <v>-54723.468549817509</v>
      </c>
      <c r="M2231" s="175">
        <f>NR_to_Cash!D$9</f>
        <v>-177401.26576231886</v>
      </c>
      <c r="N2231" s="175">
        <f>NR_to_Cash!E$9</f>
        <v>-150226.47815209487</v>
      </c>
      <c r="O2231" s="175">
        <f>NR_to_Cash!F$9</f>
        <v>-172910.78815747867</v>
      </c>
      <c r="Q2231" s="1">
        <v>2224</v>
      </c>
      <c r="R2231" s="176">
        <v>-41153.047035494121</v>
      </c>
      <c r="S2231" s="176">
        <v>222885.20275694132</v>
      </c>
      <c r="T2231" s="176">
        <v>82035.12527408707</v>
      </c>
      <c r="U2231" s="176">
        <v>87575.40382827213</v>
      </c>
      <c r="V2231" s="2"/>
      <c r="W2231" s="176">
        <v>-10003.826231812593</v>
      </c>
      <c r="X2231" s="176">
        <v>-16830.476742749568</v>
      </c>
      <c r="Y2231" s="176">
        <v>12768.268566906452</v>
      </c>
      <c r="Z2231" s="176">
        <v>-31332.767814947059</v>
      </c>
      <c r="AA2231" s="2"/>
      <c r="AB2231" s="175">
        <v>-54723.468549817509</v>
      </c>
      <c r="AC2231" s="175">
        <v>-177401.26576231886</v>
      </c>
      <c r="AD2231" s="175">
        <v>-150226.47815209487</v>
      </c>
      <c r="AE2231" s="175">
        <v>-172910.78815747867</v>
      </c>
    </row>
    <row r="2232" spans="1:31">
      <c r="A2232" s="1">
        <v>2225</v>
      </c>
      <c r="B2232" s="176">
        <f>'T Revenue'!B2229-'Year 0'!G$8+'Year 0'!G$122</f>
        <v>10897.753571305424</v>
      </c>
      <c r="C2232" s="176">
        <f>'T Revenue'!C2229-'Revenue Requirement'!C$4+'Revenue Requirement'!C$33</f>
        <v>272312.70858973474</v>
      </c>
      <c r="D2232" s="176">
        <f>'T Revenue'!D2229-'Revenue Requirement'!D$4+'Revenue Requirement'!D$33</f>
        <v>169795.50839639222</v>
      </c>
      <c r="E2232" s="176">
        <f>'T Revenue'!E2229-'Revenue Requirement'!E$4+'Revenue Requirement'!E$33</f>
        <v>137228.41602782742</v>
      </c>
      <c r="G2232" s="179" t="e">
        <f ca="1"/>
        <v>#NAME?</v>
      </c>
      <c r="H2232" s="179" t="e">
        <f ca="1"/>
        <v>#NAME?</v>
      </c>
      <c r="I2232" s="179" t="e">
        <f ca="1"/>
        <v>#NAME?</v>
      </c>
      <c r="J2232" s="179" t="e">
        <f ca="1"/>
        <v>#NAME?</v>
      </c>
      <c r="L2232" s="175">
        <f>NR_to_Cash!C$9</f>
        <v>-54723.468549817509</v>
      </c>
      <c r="M2232" s="175">
        <f>NR_to_Cash!D$9</f>
        <v>-177401.26576231886</v>
      </c>
      <c r="N2232" s="175">
        <f>NR_to_Cash!E$9</f>
        <v>-150226.47815209487</v>
      </c>
      <c r="O2232" s="175">
        <f>NR_to_Cash!F$9</f>
        <v>-172910.78815747867</v>
      </c>
      <c r="Q2232" s="1">
        <v>2225</v>
      </c>
      <c r="R2232" s="176">
        <v>10897.753571305424</v>
      </c>
      <c r="S2232" s="176">
        <v>272312.70858973474</v>
      </c>
      <c r="T2232" s="176">
        <v>169795.50839639222</v>
      </c>
      <c r="U2232" s="176">
        <v>137228.41602782742</v>
      </c>
      <c r="V2232" s="2"/>
      <c r="W2232" s="176">
        <v>43074.063622490037</v>
      </c>
      <c r="X2232" s="176">
        <v>-40675.902923330897</v>
      </c>
      <c r="Y2232" s="176">
        <v>-31537.333189640194</v>
      </c>
      <c r="Z2232" s="176">
        <v>-27725.009468059056</v>
      </c>
      <c r="AA2232" s="2"/>
      <c r="AB2232" s="175">
        <v>-54723.468549817509</v>
      </c>
      <c r="AC2232" s="175">
        <v>-177401.26576231886</v>
      </c>
      <c r="AD2232" s="175">
        <v>-150226.47815209487</v>
      </c>
      <c r="AE2232" s="175">
        <v>-172910.78815747867</v>
      </c>
    </row>
    <row r="2233" spans="1:31">
      <c r="A2233" s="1">
        <v>2226</v>
      </c>
      <c r="B2233" s="176">
        <f>'T Revenue'!B2230-'Year 0'!G$8+'Year 0'!G$122</f>
        <v>19790.440195961157</v>
      </c>
      <c r="C2233" s="176">
        <f>'T Revenue'!C2230-'Revenue Requirement'!C$4+'Revenue Requirement'!C$33</f>
        <v>216487.77577672643</v>
      </c>
      <c r="D2233" s="176">
        <f>'T Revenue'!D2230-'Revenue Requirement'!D$4+'Revenue Requirement'!D$33</f>
        <v>119462.29186432692</v>
      </c>
      <c r="E2233" s="176">
        <f>'T Revenue'!E2230-'Revenue Requirement'!E$4+'Revenue Requirement'!E$33</f>
        <v>99195.537941031158</v>
      </c>
      <c r="G2233" s="179" t="e">
        <f ca="1"/>
        <v>#NAME?</v>
      </c>
      <c r="H2233" s="179" t="e">
        <f ca="1"/>
        <v>#NAME?</v>
      </c>
      <c r="I2233" s="179" t="e">
        <f ca="1"/>
        <v>#NAME?</v>
      </c>
      <c r="J2233" s="179" t="e">
        <f ca="1"/>
        <v>#NAME?</v>
      </c>
      <c r="L2233" s="175">
        <f>NR_to_Cash!C$9</f>
        <v>-54723.468549817509</v>
      </c>
      <c r="M2233" s="175">
        <f>NR_to_Cash!D$9</f>
        <v>-177401.26576231886</v>
      </c>
      <c r="N2233" s="175">
        <f>NR_to_Cash!E$9</f>
        <v>-150226.47815209487</v>
      </c>
      <c r="O2233" s="175">
        <f>NR_to_Cash!F$9</f>
        <v>-172910.78815747867</v>
      </c>
      <c r="Q2233" s="1">
        <v>2226</v>
      </c>
      <c r="R2233" s="176">
        <v>19790.440195961157</v>
      </c>
      <c r="S2233" s="176">
        <v>216487.77577672643</v>
      </c>
      <c r="T2233" s="176">
        <v>119462.29186432692</v>
      </c>
      <c r="U2233" s="176">
        <v>99195.537941031158</v>
      </c>
      <c r="V2233" s="2"/>
      <c r="W2233" s="176">
        <v>-5215.9402638335014</v>
      </c>
      <c r="X2233" s="176">
        <v>-10855.274582667975</v>
      </c>
      <c r="Y2233" s="176">
        <v>-11160.528091656044</v>
      </c>
      <c r="Z2233" s="176">
        <v>112.53896176442504</v>
      </c>
      <c r="AA2233" s="2"/>
      <c r="AB2233" s="175">
        <v>-54723.468549817509</v>
      </c>
      <c r="AC2233" s="175">
        <v>-177401.26576231886</v>
      </c>
      <c r="AD2233" s="175">
        <v>-150226.47815209487</v>
      </c>
      <c r="AE2233" s="175">
        <v>-172910.78815747867</v>
      </c>
    </row>
    <row r="2234" spans="1:31">
      <c r="A2234" s="1">
        <v>2227</v>
      </c>
      <c r="B2234" s="176">
        <f>'T Revenue'!B2231-'Year 0'!G$8+'Year 0'!G$122</f>
        <v>20749.252137818839</v>
      </c>
      <c r="C2234" s="176">
        <f>'T Revenue'!C2231-'Revenue Requirement'!C$4+'Revenue Requirement'!C$33</f>
        <v>234246.22886514035</v>
      </c>
      <c r="D2234" s="176">
        <f>'T Revenue'!D2231-'Revenue Requirement'!D$4+'Revenue Requirement'!D$33</f>
        <v>168235.74704745482</v>
      </c>
      <c r="E2234" s="176">
        <f>'T Revenue'!E2231-'Revenue Requirement'!E$4+'Revenue Requirement'!E$33</f>
        <v>125520.42693792772</v>
      </c>
      <c r="G2234" s="179" t="e">
        <f ca="1"/>
        <v>#NAME?</v>
      </c>
      <c r="H2234" s="179" t="e">
        <f ca="1"/>
        <v>#NAME?</v>
      </c>
      <c r="I2234" s="179" t="e">
        <f ca="1"/>
        <v>#NAME?</v>
      </c>
      <c r="J2234" s="179" t="e">
        <f ca="1"/>
        <v>#NAME?</v>
      </c>
      <c r="L2234" s="175">
        <f>NR_to_Cash!C$9</f>
        <v>-54723.468549817509</v>
      </c>
      <c r="M2234" s="175">
        <f>NR_to_Cash!D$9</f>
        <v>-177401.26576231886</v>
      </c>
      <c r="N2234" s="175">
        <f>NR_to_Cash!E$9</f>
        <v>-150226.47815209487</v>
      </c>
      <c r="O2234" s="175">
        <f>NR_to_Cash!F$9</f>
        <v>-172910.78815747867</v>
      </c>
      <c r="Q2234" s="1">
        <v>2227</v>
      </c>
      <c r="R2234" s="176">
        <v>20749.252137818839</v>
      </c>
      <c r="S2234" s="176">
        <v>234246.22886514035</v>
      </c>
      <c r="T2234" s="176">
        <v>168235.74704745482</v>
      </c>
      <c r="U2234" s="176">
        <v>125520.42693792772</v>
      </c>
      <c r="V2234" s="2"/>
      <c r="W2234" s="176">
        <v>-48412.94292264001</v>
      </c>
      <c r="X2234" s="176">
        <v>-40978.859794149175</v>
      </c>
      <c r="Y2234" s="176">
        <v>-17365.230607362231</v>
      </c>
      <c r="Z2234" s="176">
        <v>-6948.1023028136697</v>
      </c>
      <c r="AA2234" s="2"/>
      <c r="AB2234" s="175">
        <v>-54723.468549817509</v>
      </c>
      <c r="AC2234" s="175">
        <v>-177401.26576231886</v>
      </c>
      <c r="AD2234" s="175">
        <v>-150226.47815209487</v>
      </c>
      <c r="AE2234" s="175">
        <v>-172910.78815747867</v>
      </c>
    </row>
    <row r="2235" spans="1:31">
      <c r="A2235" s="1">
        <v>2228</v>
      </c>
      <c r="B2235" s="176">
        <f>'T Revenue'!B2232-'Year 0'!G$8+'Year 0'!G$122</f>
        <v>-2856.9940434659366</v>
      </c>
      <c r="C2235" s="176">
        <f>'T Revenue'!C2232-'Revenue Requirement'!C$4+'Revenue Requirement'!C$33</f>
        <v>238768.13818291575</v>
      </c>
      <c r="D2235" s="176">
        <f>'T Revenue'!D2232-'Revenue Requirement'!D$4+'Revenue Requirement'!D$33</f>
        <v>199210.82306826138</v>
      </c>
      <c r="E2235" s="176">
        <f>'T Revenue'!E2232-'Revenue Requirement'!E$4+'Revenue Requirement'!E$33</f>
        <v>119627.1099327004</v>
      </c>
      <c r="G2235" s="179" t="e">
        <f ca="1"/>
        <v>#NAME?</v>
      </c>
      <c r="H2235" s="179" t="e">
        <f ca="1"/>
        <v>#NAME?</v>
      </c>
      <c r="I2235" s="179" t="e">
        <f ca="1"/>
        <v>#NAME?</v>
      </c>
      <c r="J2235" s="179" t="e">
        <f ca="1"/>
        <v>#NAME?</v>
      </c>
      <c r="L2235" s="175">
        <f>NR_to_Cash!C$9</f>
        <v>-54723.468549817509</v>
      </c>
      <c r="M2235" s="175">
        <f>NR_to_Cash!D$9</f>
        <v>-177401.26576231886</v>
      </c>
      <c r="N2235" s="175">
        <f>NR_to_Cash!E$9</f>
        <v>-150226.47815209487</v>
      </c>
      <c r="O2235" s="175">
        <f>NR_to_Cash!F$9</f>
        <v>-172910.78815747867</v>
      </c>
      <c r="Q2235" s="1">
        <v>2228</v>
      </c>
      <c r="R2235" s="176">
        <v>-2856.9940434659366</v>
      </c>
      <c r="S2235" s="176">
        <v>238768.13818291575</v>
      </c>
      <c r="T2235" s="176">
        <v>199210.82306826138</v>
      </c>
      <c r="U2235" s="176">
        <v>119627.1099327004</v>
      </c>
      <c r="V2235" s="2"/>
      <c r="W2235" s="176">
        <v>282.16654203494545</v>
      </c>
      <c r="X2235" s="176">
        <v>-33379.19793477864</v>
      </c>
      <c r="Y2235" s="176">
        <v>-6299.0459483598825</v>
      </c>
      <c r="Z2235" s="176">
        <v>-25275.075057463022</v>
      </c>
      <c r="AA2235" s="2"/>
      <c r="AB2235" s="175">
        <v>-54723.468549817509</v>
      </c>
      <c r="AC2235" s="175">
        <v>-177401.26576231886</v>
      </c>
      <c r="AD2235" s="175">
        <v>-150226.47815209487</v>
      </c>
      <c r="AE2235" s="175">
        <v>-172910.78815747867</v>
      </c>
    </row>
    <row r="2236" spans="1:31">
      <c r="A2236" s="1">
        <v>2229</v>
      </c>
      <c r="B2236" s="176">
        <f>'T Revenue'!B2233-'Year 0'!G$8+'Year 0'!G$122</f>
        <v>1290.9557235199027</v>
      </c>
      <c r="C2236" s="176">
        <f>'T Revenue'!C2233-'Revenue Requirement'!C$4+'Revenue Requirement'!C$33</f>
        <v>251714.68058849219</v>
      </c>
      <c r="D2236" s="176">
        <f>'T Revenue'!D2233-'Revenue Requirement'!D$4+'Revenue Requirement'!D$33</f>
        <v>168914.4157586717</v>
      </c>
      <c r="E2236" s="176">
        <f>'T Revenue'!E2233-'Revenue Requirement'!E$4+'Revenue Requirement'!E$33</f>
        <v>78757.126416791929</v>
      </c>
      <c r="G2236" s="179" t="e">
        <f ca="1"/>
        <v>#NAME?</v>
      </c>
      <c r="H2236" s="179" t="e">
        <f ca="1"/>
        <v>#NAME?</v>
      </c>
      <c r="I2236" s="179" t="e">
        <f ca="1"/>
        <v>#NAME?</v>
      </c>
      <c r="J2236" s="179" t="e">
        <f ca="1"/>
        <v>#NAME?</v>
      </c>
      <c r="L2236" s="175">
        <f>NR_to_Cash!C$9</f>
        <v>-54723.468549817509</v>
      </c>
      <c r="M2236" s="175">
        <f>NR_to_Cash!D$9</f>
        <v>-177401.26576231886</v>
      </c>
      <c r="N2236" s="175">
        <f>NR_to_Cash!E$9</f>
        <v>-150226.47815209487</v>
      </c>
      <c r="O2236" s="175">
        <f>NR_to_Cash!F$9</f>
        <v>-172910.78815747867</v>
      </c>
      <c r="Q2236" s="1">
        <v>2229</v>
      </c>
      <c r="R2236" s="176">
        <v>1290.9557235199027</v>
      </c>
      <c r="S2236" s="176">
        <v>251714.68058849219</v>
      </c>
      <c r="T2236" s="176">
        <v>168914.4157586717</v>
      </c>
      <c r="U2236" s="176">
        <v>78757.126416791929</v>
      </c>
      <c r="V2236" s="2"/>
      <c r="W2236" s="176">
        <v>15623.256635184516</v>
      </c>
      <c r="X2236" s="176">
        <v>111.79991883598268</v>
      </c>
      <c r="Y2236" s="176">
        <v>-5082.0240918318741</v>
      </c>
      <c r="Z2236" s="176">
        <v>-11388.030693291221</v>
      </c>
      <c r="AA2236" s="2"/>
      <c r="AB2236" s="175">
        <v>-54723.468549817509</v>
      </c>
      <c r="AC2236" s="175">
        <v>-177401.26576231886</v>
      </c>
      <c r="AD2236" s="175">
        <v>-150226.47815209487</v>
      </c>
      <c r="AE2236" s="175">
        <v>-172910.78815747867</v>
      </c>
    </row>
    <row r="2237" spans="1:31">
      <c r="A2237" s="1">
        <v>2230</v>
      </c>
      <c r="B2237" s="176">
        <f>'T Revenue'!B2234-'Year 0'!G$8+'Year 0'!G$122</f>
        <v>10118.095320522552</v>
      </c>
      <c r="C2237" s="176">
        <f>'T Revenue'!C2234-'Revenue Requirement'!C$4+'Revenue Requirement'!C$33</f>
        <v>209858.31042563566</v>
      </c>
      <c r="D2237" s="176">
        <f>'T Revenue'!D2234-'Revenue Requirement'!D$4+'Revenue Requirement'!D$33</f>
        <v>140578.59796975763</v>
      </c>
      <c r="E2237" s="176">
        <f>'T Revenue'!E2234-'Revenue Requirement'!E$4+'Revenue Requirement'!E$33</f>
        <v>85572.896351390751</v>
      </c>
      <c r="G2237" s="179" t="e">
        <f ca="1"/>
        <v>#NAME?</v>
      </c>
      <c r="H2237" s="179" t="e">
        <f ca="1"/>
        <v>#NAME?</v>
      </c>
      <c r="I2237" s="179" t="e">
        <f ca="1"/>
        <v>#NAME?</v>
      </c>
      <c r="J2237" s="179" t="e">
        <f ca="1"/>
        <v>#NAME?</v>
      </c>
      <c r="L2237" s="175">
        <f>NR_to_Cash!C$9</f>
        <v>-54723.468549817509</v>
      </c>
      <c r="M2237" s="175">
        <f>NR_to_Cash!D$9</f>
        <v>-177401.26576231886</v>
      </c>
      <c r="N2237" s="175">
        <f>NR_to_Cash!E$9</f>
        <v>-150226.47815209487</v>
      </c>
      <c r="O2237" s="175">
        <f>NR_to_Cash!F$9</f>
        <v>-172910.78815747867</v>
      </c>
      <c r="Q2237" s="1">
        <v>2230</v>
      </c>
      <c r="R2237" s="176">
        <v>10118.095320522552</v>
      </c>
      <c r="S2237" s="176">
        <v>209858.31042563566</v>
      </c>
      <c r="T2237" s="176">
        <v>140578.59796975763</v>
      </c>
      <c r="U2237" s="176">
        <v>85572.896351390751</v>
      </c>
      <c r="V2237" s="2"/>
      <c r="W2237" s="176">
        <v>-39469.747293914785</v>
      </c>
      <c r="X2237" s="176">
        <v>-11345.130804637913</v>
      </c>
      <c r="Y2237" s="176">
        <v>-5467.8549709599465</v>
      </c>
      <c r="Z2237" s="176">
        <v>-47957.797013925388</v>
      </c>
      <c r="AA2237" s="2"/>
      <c r="AB2237" s="175">
        <v>-54723.468549817509</v>
      </c>
      <c r="AC2237" s="175">
        <v>-177401.26576231886</v>
      </c>
      <c r="AD2237" s="175">
        <v>-150226.47815209487</v>
      </c>
      <c r="AE2237" s="175">
        <v>-172910.78815747867</v>
      </c>
    </row>
    <row r="2238" spans="1:31">
      <c r="A2238" s="1">
        <v>2231</v>
      </c>
      <c r="B2238" s="176">
        <f>'T Revenue'!B2235-'Year 0'!G$8+'Year 0'!G$122</f>
        <v>-8821.4773869803175</v>
      </c>
      <c r="C2238" s="176">
        <f>'T Revenue'!C2235-'Revenue Requirement'!C$4+'Revenue Requirement'!C$33</f>
        <v>221454.94516283437</v>
      </c>
      <c r="D2238" s="176">
        <f>'T Revenue'!D2235-'Revenue Requirement'!D$4+'Revenue Requirement'!D$33</f>
        <v>110130.18097550306</v>
      </c>
      <c r="E2238" s="176">
        <f>'T Revenue'!E2235-'Revenue Requirement'!E$4+'Revenue Requirement'!E$33</f>
        <v>98432.493425937369</v>
      </c>
      <c r="G2238" s="179" t="e">
        <f ca="1"/>
        <v>#NAME?</v>
      </c>
      <c r="H2238" s="179" t="e">
        <f ca="1"/>
        <v>#NAME?</v>
      </c>
      <c r="I2238" s="179" t="e">
        <f ca="1"/>
        <v>#NAME?</v>
      </c>
      <c r="J2238" s="179" t="e">
        <f ca="1"/>
        <v>#NAME?</v>
      </c>
      <c r="L2238" s="175">
        <f>NR_to_Cash!C$9</f>
        <v>-54723.468549817509</v>
      </c>
      <c r="M2238" s="175">
        <f>NR_to_Cash!D$9</f>
        <v>-177401.26576231886</v>
      </c>
      <c r="N2238" s="175">
        <f>NR_to_Cash!E$9</f>
        <v>-150226.47815209487</v>
      </c>
      <c r="O2238" s="175">
        <f>NR_to_Cash!F$9</f>
        <v>-172910.78815747867</v>
      </c>
      <c r="Q2238" s="1">
        <v>2231</v>
      </c>
      <c r="R2238" s="176">
        <v>-8821.4773869803175</v>
      </c>
      <c r="S2238" s="176">
        <v>221454.94516283437</v>
      </c>
      <c r="T2238" s="176">
        <v>110130.18097550306</v>
      </c>
      <c r="U2238" s="176">
        <v>98432.493425937369</v>
      </c>
      <c r="V2238" s="2"/>
      <c r="W2238" s="176">
        <v>13967.11294312973</v>
      </c>
      <c r="X2238" s="176">
        <v>-677.23856739816256</v>
      </c>
      <c r="Y2238" s="176">
        <v>614.78977074264549</v>
      </c>
      <c r="Z2238" s="176">
        <v>25023.954304128885</v>
      </c>
      <c r="AA2238" s="2"/>
      <c r="AB2238" s="175">
        <v>-54723.468549817509</v>
      </c>
      <c r="AC2238" s="175">
        <v>-177401.26576231886</v>
      </c>
      <c r="AD2238" s="175">
        <v>-150226.47815209487</v>
      </c>
      <c r="AE2238" s="175">
        <v>-172910.78815747867</v>
      </c>
    </row>
    <row r="2239" spans="1:31">
      <c r="A2239" s="1">
        <v>2232</v>
      </c>
      <c r="B2239" s="176">
        <f>'T Revenue'!B2236-'Year 0'!G$8+'Year 0'!G$122</f>
        <v>18602.291738028172</v>
      </c>
      <c r="C2239" s="176">
        <f>'T Revenue'!C2236-'Revenue Requirement'!C$4+'Revenue Requirement'!C$33</f>
        <v>242028.74671184854</v>
      </c>
      <c r="D2239" s="176">
        <f>'T Revenue'!D2236-'Revenue Requirement'!D$4+'Revenue Requirement'!D$33</f>
        <v>188125.22681926307</v>
      </c>
      <c r="E2239" s="176">
        <f>'T Revenue'!E2236-'Revenue Requirement'!E$4+'Revenue Requirement'!E$33</f>
        <v>145260.39115187316</v>
      </c>
      <c r="G2239" s="179" t="e">
        <f ca="1"/>
        <v>#NAME?</v>
      </c>
      <c r="H2239" s="179" t="e">
        <f ca="1"/>
        <v>#NAME?</v>
      </c>
      <c r="I2239" s="179" t="e">
        <f ca="1"/>
        <v>#NAME?</v>
      </c>
      <c r="J2239" s="179" t="e">
        <f ca="1"/>
        <v>#NAME?</v>
      </c>
      <c r="L2239" s="175">
        <f>NR_to_Cash!C$9</f>
        <v>-54723.468549817509</v>
      </c>
      <c r="M2239" s="175">
        <f>NR_to_Cash!D$9</f>
        <v>-177401.26576231886</v>
      </c>
      <c r="N2239" s="175">
        <f>NR_to_Cash!E$9</f>
        <v>-150226.47815209487</v>
      </c>
      <c r="O2239" s="175">
        <f>NR_to_Cash!F$9</f>
        <v>-172910.78815747867</v>
      </c>
      <c r="Q2239" s="1">
        <v>2232</v>
      </c>
      <c r="R2239" s="176">
        <v>18602.291738028172</v>
      </c>
      <c r="S2239" s="176">
        <v>242028.74671184854</v>
      </c>
      <c r="T2239" s="176">
        <v>188125.22681926307</v>
      </c>
      <c r="U2239" s="176">
        <v>145260.39115187316</v>
      </c>
      <c r="V2239" s="2"/>
      <c r="W2239" s="176">
        <v>-9531.5975191680482</v>
      </c>
      <c r="X2239" s="176">
        <v>-19154.669584208867</v>
      </c>
      <c r="Y2239" s="176">
        <v>-24104.222800029907</v>
      </c>
      <c r="Z2239" s="176">
        <v>-38492.354459530907</v>
      </c>
      <c r="AA2239" s="2"/>
      <c r="AB2239" s="175">
        <v>-54723.468549817509</v>
      </c>
      <c r="AC2239" s="175">
        <v>-177401.26576231886</v>
      </c>
      <c r="AD2239" s="175">
        <v>-150226.47815209487</v>
      </c>
      <c r="AE2239" s="175">
        <v>-172910.78815747867</v>
      </c>
    </row>
    <row r="2240" spans="1:31">
      <c r="A2240" s="1">
        <v>2233</v>
      </c>
      <c r="B2240" s="176">
        <f>'T Revenue'!B2237-'Year 0'!G$8+'Year 0'!G$122</f>
        <v>7255.6187177754473</v>
      </c>
      <c r="C2240" s="176">
        <f>'T Revenue'!C2237-'Revenue Requirement'!C$4+'Revenue Requirement'!C$33</f>
        <v>261568.07682803296</v>
      </c>
      <c r="D2240" s="176">
        <f>'T Revenue'!D2237-'Revenue Requirement'!D$4+'Revenue Requirement'!D$33</f>
        <v>177895.2198179788</v>
      </c>
      <c r="E2240" s="176">
        <f>'T Revenue'!E2237-'Revenue Requirement'!E$4+'Revenue Requirement'!E$33</f>
        <v>69944.28738990589</v>
      </c>
      <c r="G2240" s="179" t="e">
        <f ca="1"/>
        <v>#NAME?</v>
      </c>
      <c r="H2240" s="179" t="e">
        <f ca="1"/>
        <v>#NAME?</v>
      </c>
      <c r="I2240" s="179" t="e">
        <f ca="1"/>
        <v>#NAME?</v>
      </c>
      <c r="J2240" s="179" t="e">
        <f ca="1"/>
        <v>#NAME?</v>
      </c>
      <c r="L2240" s="175">
        <f>NR_to_Cash!C$9</f>
        <v>-54723.468549817509</v>
      </c>
      <c r="M2240" s="175">
        <f>NR_to_Cash!D$9</f>
        <v>-177401.26576231886</v>
      </c>
      <c r="N2240" s="175">
        <f>NR_to_Cash!E$9</f>
        <v>-150226.47815209487</v>
      </c>
      <c r="O2240" s="175">
        <f>NR_to_Cash!F$9</f>
        <v>-172910.78815747867</v>
      </c>
      <c r="Q2240" s="1">
        <v>2233</v>
      </c>
      <c r="R2240" s="176">
        <v>7255.6187177754473</v>
      </c>
      <c r="S2240" s="176">
        <v>261568.07682803296</v>
      </c>
      <c r="T2240" s="176">
        <v>177895.2198179788</v>
      </c>
      <c r="U2240" s="176">
        <v>69944.28738990589</v>
      </c>
      <c r="V2240" s="2"/>
      <c r="W2240" s="176">
        <v>97.07436989445705</v>
      </c>
      <c r="X2240" s="176">
        <v>-12970.300075840671</v>
      </c>
      <c r="Y2240" s="176">
        <v>-29967.140517262043</v>
      </c>
      <c r="Z2240" s="176">
        <v>-5850.0479428821709</v>
      </c>
      <c r="AA2240" s="2"/>
      <c r="AB2240" s="175">
        <v>-54723.468549817509</v>
      </c>
      <c r="AC2240" s="175">
        <v>-177401.26576231886</v>
      </c>
      <c r="AD2240" s="175">
        <v>-150226.47815209487</v>
      </c>
      <c r="AE2240" s="175">
        <v>-172910.78815747867</v>
      </c>
    </row>
    <row r="2241" spans="1:31">
      <c r="A2241" s="1">
        <v>2234</v>
      </c>
      <c r="B2241" s="176">
        <f>'T Revenue'!B2238-'Year 0'!G$8+'Year 0'!G$122</f>
        <v>-9993.2172903607134</v>
      </c>
      <c r="C2241" s="176">
        <f>'T Revenue'!C2238-'Revenue Requirement'!C$4+'Revenue Requirement'!C$33</f>
        <v>185060.48790912051</v>
      </c>
      <c r="D2241" s="176">
        <f>'T Revenue'!D2238-'Revenue Requirement'!D$4+'Revenue Requirement'!D$33</f>
        <v>137371.12252645683</v>
      </c>
      <c r="E2241" s="176">
        <f>'T Revenue'!E2238-'Revenue Requirement'!E$4+'Revenue Requirement'!E$33</f>
        <v>68547.871341970051</v>
      </c>
      <c r="G2241" s="179" t="e">
        <f ca="1"/>
        <v>#NAME?</v>
      </c>
      <c r="H2241" s="179" t="e">
        <f ca="1"/>
        <v>#NAME?</v>
      </c>
      <c r="I2241" s="179" t="e">
        <f ca="1"/>
        <v>#NAME?</v>
      </c>
      <c r="J2241" s="179" t="e">
        <f ca="1"/>
        <v>#NAME?</v>
      </c>
      <c r="L2241" s="175">
        <f>NR_to_Cash!C$9</f>
        <v>-54723.468549817509</v>
      </c>
      <c r="M2241" s="175">
        <f>NR_to_Cash!D$9</f>
        <v>-177401.26576231886</v>
      </c>
      <c r="N2241" s="175">
        <f>NR_to_Cash!E$9</f>
        <v>-150226.47815209487</v>
      </c>
      <c r="O2241" s="175">
        <f>NR_to_Cash!F$9</f>
        <v>-172910.78815747867</v>
      </c>
      <c r="Q2241" s="1">
        <v>2234</v>
      </c>
      <c r="R2241" s="176">
        <v>-9993.2172903607134</v>
      </c>
      <c r="S2241" s="176">
        <v>185060.48790912051</v>
      </c>
      <c r="T2241" s="176">
        <v>137371.12252645683</v>
      </c>
      <c r="U2241" s="176">
        <v>68547.871341970051</v>
      </c>
      <c r="V2241" s="2"/>
      <c r="W2241" s="176">
        <v>-31365.24400159379</v>
      </c>
      <c r="X2241" s="176">
        <v>-1618.4987149613444</v>
      </c>
      <c r="Y2241" s="176">
        <v>-20740.338283286197</v>
      </c>
      <c r="Z2241" s="176">
        <v>7671.0974064802285</v>
      </c>
      <c r="AA2241" s="2"/>
      <c r="AB2241" s="175">
        <v>-54723.468549817509</v>
      </c>
      <c r="AC2241" s="175">
        <v>-177401.26576231886</v>
      </c>
      <c r="AD2241" s="175">
        <v>-150226.47815209487</v>
      </c>
      <c r="AE2241" s="175">
        <v>-172910.78815747867</v>
      </c>
    </row>
    <row r="2242" spans="1:31">
      <c r="A2242" s="1">
        <v>2235</v>
      </c>
      <c r="B2242" s="176">
        <f>'T Revenue'!B2239-'Year 0'!G$8+'Year 0'!G$122</f>
        <v>22689.078057649545</v>
      </c>
      <c r="C2242" s="176">
        <f>'T Revenue'!C2239-'Revenue Requirement'!C$4+'Revenue Requirement'!C$33</f>
        <v>267106.93164752773</v>
      </c>
      <c r="D2242" s="176">
        <f>'T Revenue'!D2239-'Revenue Requirement'!D$4+'Revenue Requirement'!D$33</f>
        <v>178727.93533930485</v>
      </c>
      <c r="E2242" s="176">
        <f>'T Revenue'!E2239-'Revenue Requirement'!E$4+'Revenue Requirement'!E$33</f>
        <v>140217.01812828332</v>
      </c>
      <c r="G2242" s="179" t="e">
        <f ca="1"/>
        <v>#NAME?</v>
      </c>
      <c r="H2242" s="179" t="e">
        <f ca="1"/>
        <v>#NAME?</v>
      </c>
      <c r="I2242" s="179" t="e">
        <f ca="1"/>
        <v>#NAME?</v>
      </c>
      <c r="J2242" s="179" t="e">
        <f ca="1"/>
        <v>#NAME?</v>
      </c>
      <c r="L2242" s="175">
        <f>NR_to_Cash!C$9</f>
        <v>-54723.468549817509</v>
      </c>
      <c r="M2242" s="175">
        <f>NR_to_Cash!D$9</f>
        <v>-177401.26576231886</v>
      </c>
      <c r="N2242" s="175">
        <f>NR_to_Cash!E$9</f>
        <v>-150226.47815209487</v>
      </c>
      <c r="O2242" s="175">
        <f>NR_to_Cash!F$9</f>
        <v>-172910.78815747867</v>
      </c>
      <c r="Q2242" s="1">
        <v>2235</v>
      </c>
      <c r="R2242" s="176">
        <v>22689.078057649545</v>
      </c>
      <c r="S2242" s="176">
        <v>267106.93164752773</v>
      </c>
      <c r="T2242" s="176">
        <v>178727.93533930485</v>
      </c>
      <c r="U2242" s="176">
        <v>140217.01812828332</v>
      </c>
      <c r="V2242" s="2"/>
      <c r="W2242" s="176">
        <v>6290.096704112133</v>
      </c>
      <c r="X2242" s="176">
        <v>-47684.214423535625</v>
      </c>
      <c r="Y2242" s="176">
        <v>2610.9932741243392</v>
      </c>
      <c r="Z2242" s="176">
        <v>-23937.751681684051</v>
      </c>
      <c r="AA2242" s="2"/>
      <c r="AB2242" s="175">
        <v>-54723.468549817509</v>
      </c>
      <c r="AC2242" s="175">
        <v>-177401.26576231886</v>
      </c>
      <c r="AD2242" s="175">
        <v>-150226.47815209487</v>
      </c>
      <c r="AE2242" s="175">
        <v>-172910.78815747867</v>
      </c>
    </row>
    <row r="2243" spans="1:31">
      <c r="A2243" s="1">
        <v>2236</v>
      </c>
      <c r="B2243" s="176">
        <f>'T Revenue'!B2240-'Year 0'!G$8+'Year 0'!G$122</f>
        <v>15054.483377601253</v>
      </c>
      <c r="C2243" s="176">
        <f>'T Revenue'!C2240-'Revenue Requirement'!C$4+'Revenue Requirement'!C$33</f>
        <v>191467.81685602665</v>
      </c>
      <c r="D2243" s="176">
        <f>'T Revenue'!D2240-'Revenue Requirement'!D$4+'Revenue Requirement'!D$33</f>
        <v>155613.00142485322</v>
      </c>
      <c r="E2243" s="176">
        <f>'T Revenue'!E2240-'Revenue Requirement'!E$4+'Revenue Requirement'!E$33</f>
        <v>119947.6225424984</v>
      </c>
      <c r="G2243" s="179" t="e">
        <f ca="1"/>
        <v>#NAME?</v>
      </c>
      <c r="H2243" s="179" t="e">
        <f ca="1"/>
        <v>#NAME?</v>
      </c>
      <c r="I2243" s="179" t="e">
        <f ca="1"/>
        <v>#NAME?</v>
      </c>
      <c r="J2243" s="179" t="e">
        <f ca="1"/>
        <v>#NAME?</v>
      </c>
      <c r="L2243" s="175">
        <f>NR_to_Cash!C$9</f>
        <v>-54723.468549817509</v>
      </c>
      <c r="M2243" s="175">
        <f>NR_to_Cash!D$9</f>
        <v>-177401.26576231886</v>
      </c>
      <c r="N2243" s="175">
        <f>NR_to_Cash!E$9</f>
        <v>-150226.47815209487</v>
      </c>
      <c r="O2243" s="175">
        <f>NR_to_Cash!F$9</f>
        <v>-172910.78815747867</v>
      </c>
      <c r="Q2243" s="1">
        <v>2236</v>
      </c>
      <c r="R2243" s="176">
        <v>15054.483377601253</v>
      </c>
      <c r="S2243" s="176">
        <v>191467.81685602665</v>
      </c>
      <c r="T2243" s="176">
        <v>155613.00142485322</v>
      </c>
      <c r="U2243" s="176">
        <v>119947.6225424984</v>
      </c>
      <c r="V2243" s="2"/>
      <c r="W2243" s="176">
        <v>-13077.133935918566</v>
      </c>
      <c r="X2243" s="176">
        <v>-36338.90917456802</v>
      </c>
      <c r="Y2243" s="176">
        <v>-13142.224754329771</v>
      </c>
      <c r="Z2243" s="176">
        <v>-26763.500259725377</v>
      </c>
      <c r="AA2243" s="2"/>
      <c r="AB2243" s="175">
        <v>-54723.468549817509</v>
      </c>
      <c r="AC2243" s="175">
        <v>-177401.26576231886</v>
      </c>
      <c r="AD2243" s="175">
        <v>-150226.47815209487</v>
      </c>
      <c r="AE2243" s="175">
        <v>-172910.78815747867</v>
      </c>
    </row>
    <row r="2244" spans="1:31">
      <c r="A2244" s="1">
        <v>2237</v>
      </c>
      <c r="B2244" s="176">
        <f>'T Revenue'!B2241-'Year 0'!G$8+'Year 0'!G$122</f>
        <v>2402.3358061513864</v>
      </c>
      <c r="C2244" s="176">
        <f>'T Revenue'!C2241-'Revenue Requirement'!C$4+'Revenue Requirement'!C$33</f>
        <v>216926.23666692083</v>
      </c>
      <c r="D2244" s="176">
        <f>'T Revenue'!D2241-'Revenue Requirement'!D$4+'Revenue Requirement'!D$33</f>
        <v>132175.84373074677</v>
      </c>
      <c r="E2244" s="176">
        <f>'T Revenue'!E2241-'Revenue Requirement'!E$4+'Revenue Requirement'!E$33</f>
        <v>82176.048695228528</v>
      </c>
      <c r="G2244" s="179" t="e">
        <f ca="1"/>
        <v>#NAME?</v>
      </c>
      <c r="H2244" s="179" t="e">
        <f ca="1"/>
        <v>#NAME?</v>
      </c>
      <c r="I2244" s="179" t="e">
        <f ca="1"/>
        <v>#NAME?</v>
      </c>
      <c r="J2244" s="179" t="e">
        <f ca="1"/>
        <v>#NAME?</v>
      </c>
      <c r="L2244" s="175">
        <f>NR_to_Cash!C$9</f>
        <v>-54723.468549817509</v>
      </c>
      <c r="M2244" s="175">
        <f>NR_to_Cash!D$9</f>
        <v>-177401.26576231886</v>
      </c>
      <c r="N2244" s="175">
        <f>NR_to_Cash!E$9</f>
        <v>-150226.47815209487</v>
      </c>
      <c r="O2244" s="175">
        <f>NR_to_Cash!F$9</f>
        <v>-172910.78815747867</v>
      </c>
      <c r="Q2244" s="1">
        <v>2237</v>
      </c>
      <c r="R2244" s="176">
        <v>2402.3358061513864</v>
      </c>
      <c r="S2244" s="176">
        <v>216926.23666692083</v>
      </c>
      <c r="T2244" s="176">
        <v>132175.84373074677</v>
      </c>
      <c r="U2244" s="176">
        <v>82176.048695228528</v>
      </c>
      <c r="V2244" s="2"/>
      <c r="W2244" s="176">
        <v>893.3280231874669</v>
      </c>
      <c r="X2244" s="176">
        <v>-4888.1875545727089</v>
      </c>
      <c r="Y2244" s="176">
        <v>9659.1866221870296</v>
      </c>
      <c r="Z2244" s="176">
        <v>-23824.519284875831</v>
      </c>
      <c r="AA2244" s="2"/>
      <c r="AB2244" s="175">
        <v>-54723.468549817509</v>
      </c>
      <c r="AC2244" s="175">
        <v>-177401.26576231886</v>
      </c>
      <c r="AD2244" s="175">
        <v>-150226.47815209487</v>
      </c>
      <c r="AE2244" s="175">
        <v>-172910.78815747867</v>
      </c>
    </row>
    <row r="2245" spans="1:31">
      <c r="A2245" s="1">
        <v>2238</v>
      </c>
      <c r="B2245" s="176">
        <f>'T Revenue'!B2242-'Year 0'!G$8+'Year 0'!G$122</f>
        <v>-387.9017155461479</v>
      </c>
      <c r="C2245" s="176">
        <f>'T Revenue'!C2242-'Revenue Requirement'!C$4+'Revenue Requirement'!C$33</f>
        <v>223253.02293292014</v>
      </c>
      <c r="D2245" s="176">
        <f>'T Revenue'!D2242-'Revenue Requirement'!D$4+'Revenue Requirement'!D$33</f>
        <v>181400.39128353493</v>
      </c>
      <c r="E2245" s="176">
        <f>'T Revenue'!E2242-'Revenue Requirement'!E$4+'Revenue Requirement'!E$33</f>
        <v>63072.972338329069</v>
      </c>
      <c r="G2245" s="179" t="e">
        <f ca="1"/>
        <v>#NAME?</v>
      </c>
      <c r="H2245" s="179" t="e">
        <f ca="1"/>
        <v>#NAME?</v>
      </c>
      <c r="I2245" s="179" t="e">
        <f ca="1"/>
        <v>#NAME?</v>
      </c>
      <c r="J2245" s="179" t="e">
        <f ca="1"/>
        <v>#NAME?</v>
      </c>
      <c r="L2245" s="175">
        <f>NR_to_Cash!C$9</f>
        <v>-54723.468549817509</v>
      </c>
      <c r="M2245" s="175">
        <f>NR_to_Cash!D$9</f>
        <v>-177401.26576231886</v>
      </c>
      <c r="N2245" s="175">
        <f>NR_to_Cash!E$9</f>
        <v>-150226.47815209487</v>
      </c>
      <c r="O2245" s="175">
        <f>NR_to_Cash!F$9</f>
        <v>-172910.78815747867</v>
      </c>
      <c r="Q2245" s="1">
        <v>2238</v>
      </c>
      <c r="R2245" s="176">
        <v>-387.9017155461479</v>
      </c>
      <c r="S2245" s="176">
        <v>223253.02293292014</v>
      </c>
      <c r="T2245" s="176">
        <v>181400.39128353493</v>
      </c>
      <c r="U2245" s="176">
        <v>63072.972338329069</v>
      </c>
      <c r="V2245" s="2"/>
      <c r="W2245" s="176">
        <v>-23618.398509723251</v>
      </c>
      <c r="X2245" s="176">
        <v>493.56659096502699</v>
      </c>
      <c r="Y2245" s="176">
        <v>-12046.773879739922</v>
      </c>
      <c r="Z2245" s="176">
        <v>-47266.747379185166</v>
      </c>
      <c r="AA2245" s="2"/>
      <c r="AB2245" s="175">
        <v>-54723.468549817509</v>
      </c>
      <c r="AC2245" s="175">
        <v>-177401.26576231886</v>
      </c>
      <c r="AD2245" s="175">
        <v>-150226.47815209487</v>
      </c>
      <c r="AE2245" s="175">
        <v>-172910.78815747867</v>
      </c>
    </row>
    <row r="2246" spans="1:31">
      <c r="A2246" s="1">
        <v>2239</v>
      </c>
      <c r="B2246" s="176">
        <f>'T Revenue'!B2243-'Year 0'!G$8+'Year 0'!G$122</f>
        <v>-8291.8132708643097</v>
      </c>
      <c r="C2246" s="176">
        <f>'T Revenue'!C2243-'Revenue Requirement'!C$4+'Revenue Requirement'!C$33</f>
        <v>252623.85192074021</v>
      </c>
      <c r="D2246" s="176">
        <f>'T Revenue'!D2243-'Revenue Requirement'!D$4+'Revenue Requirement'!D$33</f>
        <v>150668.78919686959</v>
      </c>
      <c r="E2246" s="176">
        <f>'T Revenue'!E2243-'Revenue Requirement'!E$4+'Revenue Requirement'!E$33</f>
        <v>85757.946426420938</v>
      </c>
      <c r="G2246" s="179" t="e">
        <f ca="1"/>
        <v>#NAME?</v>
      </c>
      <c r="H2246" s="179" t="e">
        <f ca="1"/>
        <v>#NAME?</v>
      </c>
      <c r="I2246" s="179" t="e">
        <f ca="1"/>
        <v>#NAME?</v>
      </c>
      <c r="J2246" s="179" t="e">
        <f ca="1"/>
        <v>#NAME?</v>
      </c>
      <c r="L2246" s="175">
        <f>NR_to_Cash!C$9</f>
        <v>-54723.468549817509</v>
      </c>
      <c r="M2246" s="175">
        <f>NR_to_Cash!D$9</f>
        <v>-177401.26576231886</v>
      </c>
      <c r="N2246" s="175">
        <f>NR_to_Cash!E$9</f>
        <v>-150226.47815209487</v>
      </c>
      <c r="O2246" s="175">
        <f>NR_to_Cash!F$9</f>
        <v>-172910.78815747867</v>
      </c>
      <c r="Q2246" s="1">
        <v>2239</v>
      </c>
      <c r="R2246" s="176">
        <v>-8291.8132708643097</v>
      </c>
      <c r="S2246" s="176">
        <v>252623.85192074021</v>
      </c>
      <c r="T2246" s="176">
        <v>150668.78919686959</v>
      </c>
      <c r="U2246" s="176">
        <v>85757.946426420938</v>
      </c>
      <c r="V2246" s="2"/>
      <c r="W2246" s="176">
        <v>-23279.942349976394</v>
      </c>
      <c r="X2246" s="176">
        <v>-7090.7542525306344</v>
      </c>
      <c r="Y2246" s="176">
        <v>-41270.541728245327</v>
      </c>
      <c r="Z2246" s="176">
        <v>9841.4637617440894</v>
      </c>
      <c r="AA2246" s="2"/>
      <c r="AB2246" s="175">
        <v>-54723.468549817509</v>
      </c>
      <c r="AC2246" s="175">
        <v>-177401.26576231886</v>
      </c>
      <c r="AD2246" s="175">
        <v>-150226.47815209487</v>
      </c>
      <c r="AE2246" s="175">
        <v>-172910.78815747867</v>
      </c>
    </row>
    <row r="2247" spans="1:31">
      <c r="A2247" s="1">
        <v>2240</v>
      </c>
      <c r="B2247" s="176">
        <f>'T Revenue'!B2244-'Year 0'!G$8+'Year 0'!G$122</f>
        <v>-6117.8748794128187</v>
      </c>
      <c r="C2247" s="176">
        <f>'T Revenue'!C2244-'Revenue Requirement'!C$4+'Revenue Requirement'!C$33</f>
        <v>256258.85798933101</v>
      </c>
      <c r="D2247" s="176">
        <f>'T Revenue'!D2244-'Revenue Requirement'!D$4+'Revenue Requirement'!D$33</f>
        <v>180020.99732858548</v>
      </c>
      <c r="E2247" s="176">
        <f>'T Revenue'!E2244-'Revenue Requirement'!E$4+'Revenue Requirement'!E$33</f>
        <v>166238.88319859095</v>
      </c>
      <c r="G2247" s="179" t="e">
        <f ca="1"/>
        <v>#NAME?</v>
      </c>
      <c r="H2247" s="179" t="e">
        <f ca="1"/>
        <v>#NAME?</v>
      </c>
      <c r="I2247" s="179" t="e">
        <f ca="1"/>
        <v>#NAME?</v>
      </c>
      <c r="J2247" s="179" t="e">
        <f ca="1"/>
        <v>#NAME?</v>
      </c>
      <c r="L2247" s="175">
        <f>NR_to_Cash!C$9</f>
        <v>-54723.468549817509</v>
      </c>
      <c r="M2247" s="175">
        <f>NR_to_Cash!D$9</f>
        <v>-177401.26576231886</v>
      </c>
      <c r="N2247" s="175">
        <f>NR_to_Cash!E$9</f>
        <v>-150226.47815209487</v>
      </c>
      <c r="O2247" s="175">
        <f>NR_to_Cash!F$9</f>
        <v>-172910.78815747867</v>
      </c>
      <c r="Q2247" s="1">
        <v>2240</v>
      </c>
      <c r="R2247" s="176">
        <v>-6117.8748794128187</v>
      </c>
      <c r="S2247" s="176">
        <v>256258.85798933101</v>
      </c>
      <c r="T2247" s="176">
        <v>180020.99732858548</v>
      </c>
      <c r="U2247" s="176">
        <v>166238.88319859095</v>
      </c>
      <c r="V2247" s="2"/>
      <c r="W2247" s="176">
        <v>10853.979162288015</v>
      </c>
      <c r="X2247" s="176">
        <v>7678.1119718838017</v>
      </c>
      <c r="Y2247" s="176">
        <v>-2769.6836652469356</v>
      </c>
      <c r="Z2247" s="176">
        <v>-16436.086935793282</v>
      </c>
      <c r="AA2247" s="2"/>
      <c r="AB2247" s="175">
        <v>-54723.468549817509</v>
      </c>
      <c r="AC2247" s="175">
        <v>-177401.26576231886</v>
      </c>
      <c r="AD2247" s="175">
        <v>-150226.47815209487</v>
      </c>
      <c r="AE2247" s="175">
        <v>-172910.78815747867</v>
      </c>
    </row>
    <row r="2248" spans="1:31">
      <c r="A2248" s="1">
        <v>2241</v>
      </c>
      <c r="B2248" s="176">
        <f>'T Revenue'!B2245-'Year 0'!G$8+'Year 0'!G$122</f>
        <v>-7547.6132402392104</v>
      </c>
      <c r="C2248" s="176">
        <f>'T Revenue'!C2245-'Revenue Requirement'!C$4+'Revenue Requirement'!C$33</f>
        <v>260751.84117088304</v>
      </c>
      <c r="D2248" s="176">
        <f>'T Revenue'!D2245-'Revenue Requirement'!D$4+'Revenue Requirement'!D$33</f>
        <v>195975.69208973576</v>
      </c>
      <c r="E2248" s="176">
        <f>'T Revenue'!E2245-'Revenue Requirement'!E$4+'Revenue Requirement'!E$33</f>
        <v>92417.72492042114</v>
      </c>
      <c r="G2248" s="179" t="e">
        <f ca="1"/>
        <v>#NAME?</v>
      </c>
      <c r="H2248" s="179" t="e">
        <f ca="1"/>
        <v>#NAME?</v>
      </c>
      <c r="I2248" s="179" t="e">
        <f ca="1"/>
        <v>#NAME?</v>
      </c>
      <c r="J2248" s="179" t="e">
        <f ca="1"/>
        <v>#NAME?</v>
      </c>
      <c r="L2248" s="175">
        <f>NR_to_Cash!C$9</f>
        <v>-54723.468549817509</v>
      </c>
      <c r="M2248" s="175">
        <f>NR_to_Cash!D$9</f>
        <v>-177401.26576231886</v>
      </c>
      <c r="N2248" s="175">
        <f>NR_to_Cash!E$9</f>
        <v>-150226.47815209487</v>
      </c>
      <c r="O2248" s="175">
        <f>NR_to_Cash!F$9</f>
        <v>-172910.78815747867</v>
      </c>
      <c r="Q2248" s="1">
        <v>2241</v>
      </c>
      <c r="R2248" s="176">
        <v>-7547.6132402392104</v>
      </c>
      <c r="S2248" s="176">
        <v>260751.84117088304</v>
      </c>
      <c r="T2248" s="176">
        <v>195975.69208973576</v>
      </c>
      <c r="U2248" s="176">
        <v>92417.72492042114</v>
      </c>
      <c r="V2248" s="2"/>
      <c r="W2248" s="176">
        <v>-31491.18563407741</v>
      </c>
      <c r="X2248" s="176">
        <v>-19946.41883485252</v>
      </c>
      <c r="Y2248" s="176">
        <v>18534.196083839284</v>
      </c>
      <c r="Z2248" s="176">
        <v>-16279.98036728357</v>
      </c>
      <c r="AA2248" s="2"/>
      <c r="AB2248" s="175">
        <v>-54723.468549817509</v>
      </c>
      <c r="AC2248" s="175">
        <v>-177401.26576231886</v>
      </c>
      <c r="AD2248" s="175">
        <v>-150226.47815209487</v>
      </c>
      <c r="AE2248" s="175">
        <v>-172910.78815747867</v>
      </c>
    </row>
    <row r="2249" spans="1:31">
      <c r="A2249" s="1">
        <v>2242</v>
      </c>
      <c r="B2249" s="176">
        <f>'T Revenue'!B2246-'Year 0'!G$8+'Year 0'!G$122</f>
        <v>19856.61170663801</v>
      </c>
      <c r="C2249" s="176">
        <f>'T Revenue'!C2246-'Revenue Requirement'!C$4+'Revenue Requirement'!C$33</f>
        <v>238165.76657652576</v>
      </c>
      <c r="D2249" s="176">
        <f>'T Revenue'!D2246-'Revenue Requirement'!D$4+'Revenue Requirement'!D$33</f>
        <v>171412.8919611366</v>
      </c>
      <c r="E2249" s="176">
        <f>'T Revenue'!E2246-'Revenue Requirement'!E$4+'Revenue Requirement'!E$33</f>
        <v>130625.04646587349</v>
      </c>
      <c r="G2249" s="179" t="e">
        <f ca="1"/>
        <v>#NAME?</v>
      </c>
      <c r="H2249" s="179" t="e">
        <f ca="1"/>
        <v>#NAME?</v>
      </c>
      <c r="I2249" s="179" t="e">
        <f ca="1"/>
        <v>#NAME?</v>
      </c>
      <c r="J2249" s="179" t="e">
        <f ca="1"/>
        <v>#NAME?</v>
      </c>
      <c r="L2249" s="175">
        <f>NR_to_Cash!C$9</f>
        <v>-54723.468549817509</v>
      </c>
      <c r="M2249" s="175">
        <f>NR_to_Cash!D$9</f>
        <v>-177401.26576231886</v>
      </c>
      <c r="N2249" s="175">
        <f>NR_to_Cash!E$9</f>
        <v>-150226.47815209487</v>
      </c>
      <c r="O2249" s="175">
        <f>NR_to_Cash!F$9</f>
        <v>-172910.78815747867</v>
      </c>
      <c r="Q2249" s="1">
        <v>2242</v>
      </c>
      <c r="R2249" s="176">
        <v>19856.61170663801</v>
      </c>
      <c r="S2249" s="176">
        <v>238165.76657652576</v>
      </c>
      <c r="T2249" s="176">
        <v>171412.8919611366</v>
      </c>
      <c r="U2249" s="176">
        <v>130625.04646587349</v>
      </c>
      <c r="V2249" s="2"/>
      <c r="W2249" s="176">
        <v>-25584.503515591729</v>
      </c>
      <c r="X2249" s="176">
        <v>-11538.188257262344</v>
      </c>
      <c r="Y2249" s="176">
        <v>-2328.500757341506</v>
      </c>
      <c r="Z2249" s="176">
        <v>-22625.271111856215</v>
      </c>
      <c r="AA2249" s="2"/>
      <c r="AB2249" s="175">
        <v>-54723.468549817509</v>
      </c>
      <c r="AC2249" s="175">
        <v>-177401.26576231886</v>
      </c>
      <c r="AD2249" s="175">
        <v>-150226.47815209487</v>
      </c>
      <c r="AE2249" s="175">
        <v>-172910.78815747867</v>
      </c>
    </row>
    <row r="2250" spans="1:31">
      <c r="A2250" s="1">
        <v>2243</v>
      </c>
      <c r="B2250" s="176">
        <f>'T Revenue'!B2247-'Year 0'!G$8+'Year 0'!G$122</f>
        <v>-15008.521516664419</v>
      </c>
      <c r="C2250" s="176">
        <f>'T Revenue'!C2247-'Revenue Requirement'!C$4+'Revenue Requirement'!C$33</f>
        <v>244624.08680775645</v>
      </c>
      <c r="D2250" s="176">
        <f>'T Revenue'!D2247-'Revenue Requirement'!D$4+'Revenue Requirement'!D$33</f>
        <v>172952.08589089103</v>
      </c>
      <c r="E2250" s="176">
        <f>'T Revenue'!E2247-'Revenue Requirement'!E$4+'Revenue Requirement'!E$33</f>
        <v>101865.26298549888</v>
      </c>
      <c r="G2250" s="179" t="e">
        <f ca="1"/>
        <v>#NAME?</v>
      </c>
      <c r="H2250" s="179" t="e">
        <f ca="1"/>
        <v>#NAME?</v>
      </c>
      <c r="I2250" s="179" t="e">
        <f ca="1"/>
        <v>#NAME?</v>
      </c>
      <c r="J2250" s="179" t="e">
        <f ca="1"/>
        <v>#NAME?</v>
      </c>
      <c r="L2250" s="175">
        <f>NR_to_Cash!C$9</f>
        <v>-54723.468549817509</v>
      </c>
      <c r="M2250" s="175">
        <f>NR_to_Cash!D$9</f>
        <v>-177401.26576231886</v>
      </c>
      <c r="N2250" s="175">
        <f>NR_to_Cash!E$9</f>
        <v>-150226.47815209487</v>
      </c>
      <c r="O2250" s="175">
        <f>NR_to_Cash!F$9</f>
        <v>-172910.78815747867</v>
      </c>
      <c r="Q2250" s="1">
        <v>2243</v>
      </c>
      <c r="R2250" s="176">
        <v>-15008.521516664419</v>
      </c>
      <c r="S2250" s="176">
        <v>244624.08680775645</v>
      </c>
      <c r="T2250" s="176">
        <v>172952.08589089103</v>
      </c>
      <c r="U2250" s="176">
        <v>101865.26298549888</v>
      </c>
      <c r="V2250" s="2"/>
      <c r="W2250" s="176">
        <v>12517.529895452317</v>
      </c>
      <c r="X2250" s="176">
        <v>7558.4511784806382</v>
      </c>
      <c r="Y2250" s="176">
        <v>-26153.235858797096</v>
      </c>
      <c r="Z2250" s="176">
        <v>-33997.956104543991</v>
      </c>
      <c r="AA2250" s="2"/>
      <c r="AB2250" s="175">
        <v>-54723.468549817509</v>
      </c>
      <c r="AC2250" s="175">
        <v>-177401.26576231886</v>
      </c>
      <c r="AD2250" s="175">
        <v>-150226.47815209487</v>
      </c>
      <c r="AE2250" s="175">
        <v>-172910.78815747867</v>
      </c>
    </row>
    <row r="2251" spans="1:31">
      <c r="A2251" s="1">
        <v>2244</v>
      </c>
      <c r="B2251" s="176">
        <f>'T Revenue'!B2248-'Year 0'!G$8+'Year 0'!G$122</f>
        <v>-1841.6046903766692</v>
      </c>
      <c r="C2251" s="176">
        <f>'T Revenue'!C2248-'Revenue Requirement'!C$4+'Revenue Requirement'!C$33</f>
        <v>197648.28511667624</v>
      </c>
      <c r="D2251" s="176">
        <f>'T Revenue'!D2248-'Revenue Requirement'!D$4+'Revenue Requirement'!D$33</f>
        <v>121564.44383561332</v>
      </c>
      <c r="E2251" s="176">
        <f>'T Revenue'!E2248-'Revenue Requirement'!E$4+'Revenue Requirement'!E$33</f>
        <v>86620.714793787105</v>
      </c>
      <c r="G2251" s="179" t="e">
        <f ca="1"/>
        <v>#NAME?</v>
      </c>
      <c r="H2251" s="179" t="e">
        <f ca="1"/>
        <v>#NAME?</v>
      </c>
      <c r="I2251" s="179" t="e">
        <f ca="1"/>
        <v>#NAME?</v>
      </c>
      <c r="J2251" s="179" t="e">
        <f ca="1"/>
        <v>#NAME?</v>
      </c>
      <c r="L2251" s="175">
        <f>NR_to_Cash!C$9</f>
        <v>-54723.468549817509</v>
      </c>
      <c r="M2251" s="175">
        <f>NR_to_Cash!D$9</f>
        <v>-177401.26576231886</v>
      </c>
      <c r="N2251" s="175">
        <f>NR_to_Cash!E$9</f>
        <v>-150226.47815209487</v>
      </c>
      <c r="O2251" s="175">
        <f>NR_to_Cash!F$9</f>
        <v>-172910.78815747867</v>
      </c>
      <c r="Q2251" s="1">
        <v>2244</v>
      </c>
      <c r="R2251" s="176">
        <v>-1841.6046903766692</v>
      </c>
      <c r="S2251" s="176">
        <v>197648.28511667624</v>
      </c>
      <c r="T2251" s="176">
        <v>121564.44383561332</v>
      </c>
      <c r="U2251" s="176">
        <v>86620.714793787105</v>
      </c>
      <c r="V2251" s="2"/>
      <c r="W2251" s="176">
        <v>-24172.055198439513</v>
      </c>
      <c r="X2251" s="176">
        <v>8828.9205723525956</v>
      </c>
      <c r="Y2251" s="176">
        <v>28821.401485590497</v>
      </c>
      <c r="Z2251" s="176">
        <v>-29308.591237289598</v>
      </c>
      <c r="AA2251" s="2"/>
      <c r="AB2251" s="175">
        <v>-54723.468549817509</v>
      </c>
      <c r="AC2251" s="175">
        <v>-177401.26576231886</v>
      </c>
      <c r="AD2251" s="175">
        <v>-150226.47815209487</v>
      </c>
      <c r="AE2251" s="175">
        <v>-172910.78815747867</v>
      </c>
    </row>
    <row r="2252" spans="1:31">
      <c r="A2252" s="1">
        <v>2245</v>
      </c>
      <c r="B2252" s="176">
        <f>'T Revenue'!B2249-'Year 0'!G$8+'Year 0'!G$122</f>
        <v>-14854.650361062959</v>
      </c>
      <c r="C2252" s="176">
        <f>'T Revenue'!C2249-'Revenue Requirement'!C$4+'Revenue Requirement'!C$33</f>
        <v>245877.92975664604</v>
      </c>
      <c r="D2252" s="176">
        <f>'T Revenue'!D2249-'Revenue Requirement'!D$4+'Revenue Requirement'!D$33</f>
        <v>125876.10291165346</v>
      </c>
      <c r="E2252" s="176">
        <f>'T Revenue'!E2249-'Revenue Requirement'!E$4+'Revenue Requirement'!E$33</f>
        <v>92121.141095384257</v>
      </c>
      <c r="G2252" s="179" t="e">
        <f ca="1"/>
        <v>#NAME?</v>
      </c>
      <c r="H2252" s="179" t="e">
        <f ca="1"/>
        <v>#NAME?</v>
      </c>
      <c r="I2252" s="179" t="e">
        <f ca="1"/>
        <v>#NAME?</v>
      </c>
      <c r="J2252" s="179" t="e">
        <f ca="1"/>
        <v>#NAME?</v>
      </c>
      <c r="L2252" s="175">
        <f>NR_to_Cash!C$9</f>
        <v>-54723.468549817509</v>
      </c>
      <c r="M2252" s="175">
        <f>NR_to_Cash!D$9</f>
        <v>-177401.26576231886</v>
      </c>
      <c r="N2252" s="175">
        <f>NR_to_Cash!E$9</f>
        <v>-150226.47815209487</v>
      </c>
      <c r="O2252" s="175">
        <f>NR_to_Cash!F$9</f>
        <v>-172910.78815747867</v>
      </c>
      <c r="Q2252" s="1">
        <v>2245</v>
      </c>
      <c r="R2252" s="176">
        <v>-14854.650361062959</v>
      </c>
      <c r="S2252" s="176">
        <v>245877.92975664604</v>
      </c>
      <c r="T2252" s="176">
        <v>125876.10291165346</v>
      </c>
      <c r="U2252" s="176">
        <v>92121.141095384257</v>
      </c>
      <c r="V2252" s="2"/>
      <c r="W2252" s="176">
        <v>10384.727057453594</v>
      </c>
      <c r="X2252" s="176">
        <v>3133.7100973040797</v>
      </c>
      <c r="Y2252" s="176">
        <v>-833.60423997882754</v>
      </c>
      <c r="Z2252" s="176">
        <v>-2297.250964040868</v>
      </c>
      <c r="AA2252" s="2"/>
      <c r="AB2252" s="175">
        <v>-54723.468549817509</v>
      </c>
      <c r="AC2252" s="175">
        <v>-177401.26576231886</v>
      </c>
      <c r="AD2252" s="175">
        <v>-150226.47815209487</v>
      </c>
      <c r="AE2252" s="175">
        <v>-172910.78815747867</v>
      </c>
    </row>
    <row r="2253" spans="1:31">
      <c r="A2253" s="1">
        <v>2246</v>
      </c>
      <c r="B2253" s="176">
        <f>'T Revenue'!B2250-'Year 0'!G$8+'Year 0'!G$122</f>
        <v>-6598.0710499833804</v>
      </c>
      <c r="C2253" s="176">
        <f>'T Revenue'!C2250-'Revenue Requirement'!C$4+'Revenue Requirement'!C$33</f>
        <v>248012.22374257655</v>
      </c>
      <c r="D2253" s="176">
        <f>'T Revenue'!D2250-'Revenue Requirement'!D$4+'Revenue Requirement'!D$33</f>
        <v>155628.34625599673</v>
      </c>
      <c r="E2253" s="176">
        <f>'T Revenue'!E2250-'Revenue Requirement'!E$4+'Revenue Requirement'!E$33</f>
        <v>126934.89544613822</v>
      </c>
      <c r="G2253" s="179" t="e">
        <f ca="1"/>
        <v>#NAME?</v>
      </c>
      <c r="H2253" s="179" t="e">
        <f ca="1"/>
        <v>#NAME?</v>
      </c>
      <c r="I2253" s="179" t="e">
        <f ca="1"/>
        <v>#NAME?</v>
      </c>
      <c r="J2253" s="179" t="e">
        <f ca="1"/>
        <v>#NAME?</v>
      </c>
      <c r="L2253" s="175">
        <f>NR_to_Cash!C$9</f>
        <v>-54723.468549817509</v>
      </c>
      <c r="M2253" s="175">
        <f>NR_to_Cash!D$9</f>
        <v>-177401.26576231886</v>
      </c>
      <c r="N2253" s="175">
        <f>NR_to_Cash!E$9</f>
        <v>-150226.47815209487</v>
      </c>
      <c r="O2253" s="175">
        <f>NR_to_Cash!F$9</f>
        <v>-172910.78815747867</v>
      </c>
      <c r="Q2253" s="1">
        <v>2246</v>
      </c>
      <c r="R2253" s="176">
        <v>-6598.0710499833804</v>
      </c>
      <c r="S2253" s="176">
        <v>248012.22374257655</v>
      </c>
      <c r="T2253" s="176">
        <v>155628.34625599673</v>
      </c>
      <c r="U2253" s="176">
        <v>126934.89544613822</v>
      </c>
      <c r="V2253" s="2"/>
      <c r="W2253" s="176">
        <v>-3159.9148608876858</v>
      </c>
      <c r="X2253" s="176">
        <v>-12736.173566006357</v>
      </c>
      <c r="Y2253" s="176">
        <v>15308.813588896999</v>
      </c>
      <c r="Z2253" s="176">
        <v>-30956.563287109137</v>
      </c>
      <c r="AA2253" s="2"/>
      <c r="AB2253" s="175">
        <v>-54723.468549817509</v>
      </c>
      <c r="AC2253" s="175">
        <v>-177401.26576231886</v>
      </c>
      <c r="AD2253" s="175">
        <v>-150226.47815209487</v>
      </c>
      <c r="AE2253" s="175">
        <v>-172910.78815747867</v>
      </c>
    </row>
    <row r="2254" spans="1:31">
      <c r="A2254" s="1">
        <v>2247</v>
      </c>
      <c r="B2254" s="176">
        <f>'T Revenue'!B2251-'Year 0'!G$8+'Year 0'!G$122</f>
        <v>4325.0781137505546</v>
      </c>
      <c r="C2254" s="176">
        <f>'T Revenue'!C2251-'Revenue Requirement'!C$4+'Revenue Requirement'!C$33</f>
        <v>270632.8351806812</v>
      </c>
      <c r="D2254" s="176">
        <f>'T Revenue'!D2251-'Revenue Requirement'!D$4+'Revenue Requirement'!D$33</f>
        <v>149027.03855927801</v>
      </c>
      <c r="E2254" s="176">
        <f>'T Revenue'!E2251-'Revenue Requirement'!E$4+'Revenue Requirement'!E$33</f>
        <v>114976.86376883625</v>
      </c>
      <c r="G2254" s="179" t="e">
        <f ca="1"/>
        <v>#NAME?</v>
      </c>
      <c r="H2254" s="179" t="e">
        <f ca="1"/>
        <v>#NAME?</v>
      </c>
      <c r="I2254" s="179" t="e">
        <f ca="1"/>
        <v>#NAME?</v>
      </c>
      <c r="J2254" s="179" t="e">
        <f ca="1"/>
        <v>#NAME?</v>
      </c>
      <c r="L2254" s="175">
        <f>NR_to_Cash!C$9</f>
        <v>-54723.468549817509</v>
      </c>
      <c r="M2254" s="175">
        <f>NR_to_Cash!D$9</f>
        <v>-177401.26576231886</v>
      </c>
      <c r="N2254" s="175">
        <f>NR_to_Cash!E$9</f>
        <v>-150226.47815209487</v>
      </c>
      <c r="O2254" s="175">
        <f>NR_to_Cash!F$9</f>
        <v>-172910.78815747867</v>
      </c>
      <c r="Q2254" s="1">
        <v>2247</v>
      </c>
      <c r="R2254" s="176">
        <v>4325.0781137505546</v>
      </c>
      <c r="S2254" s="176">
        <v>270632.8351806812</v>
      </c>
      <c r="T2254" s="176">
        <v>149027.03855927801</v>
      </c>
      <c r="U2254" s="176">
        <v>114976.86376883625</v>
      </c>
      <c r="V2254" s="2"/>
      <c r="W2254" s="176">
        <v>14713.057548495941</v>
      </c>
      <c r="X2254" s="176">
        <v>234.46740033547394</v>
      </c>
      <c r="Y2254" s="176">
        <v>-31984.808190717129</v>
      </c>
      <c r="Z2254" s="176">
        <v>-437.78060962236486</v>
      </c>
      <c r="AA2254" s="2"/>
      <c r="AB2254" s="175">
        <v>-54723.468549817509</v>
      </c>
      <c r="AC2254" s="175">
        <v>-177401.26576231886</v>
      </c>
      <c r="AD2254" s="175">
        <v>-150226.47815209487</v>
      </c>
      <c r="AE2254" s="175">
        <v>-172910.78815747867</v>
      </c>
    </row>
    <row r="2255" spans="1:31">
      <c r="A2255" s="1">
        <v>2248</v>
      </c>
      <c r="B2255" s="176">
        <f>'T Revenue'!B2252-'Year 0'!G$8+'Year 0'!G$122</f>
        <v>7545.3844912573695</v>
      </c>
      <c r="C2255" s="176">
        <f>'T Revenue'!C2252-'Revenue Requirement'!C$4+'Revenue Requirement'!C$33</f>
        <v>237960.1010033628</v>
      </c>
      <c r="D2255" s="176">
        <f>'T Revenue'!D2252-'Revenue Requirement'!D$4+'Revenue Requirement'!D$33</f>
        <v>183337.05145209352</v>
      </c>
      <c r="E2255" s="176">
        <f>'T Revenue'!E2252-'Revenue Requirement'!E$4+'Revenue Requirement'!E$33</f>
        <v>197391.23739868752</v>
      </c>
      <c r="G2255" s="179" t="e">
        <f ca="1"/>
        <v>#NAME?</v>
      </c>
      <c r="H2255" s="179" t="e">
        <f ca="1"/>
        <v>#NAME?</v>
      </c>
      <c r="I2255" s="179" t="e">
        <f ca="1"/>
        <v>#NAME?</v>
      </c>
      <c r="J2255" s="179" t="e">
        <f ca="1"/>
        <v>#NAME?</v>
      </c>
      <c r="L2255" s="175">
        <f>NR_to_Cash!C$9</f>
        <v>-54723.468549817509</v>
      </c>
      <c r="M2255" s="175">
        <f>NR_to_Cash!D$9</f>
        <v>-177401.26576231886</v>
      </c>
      <c r="N2255" s="175">
        <f>NR_to_Cash!E$9</f>
        <v>-150226.47815209487</v>
      </c>
      <c r="O2255" s="175">
        <f>NR_to_Cash!F$9</f>
        <v>-172910.78815747867</v>
      </c>
      <c r="Q2255" s="1">
        <v>2248</v>
      </c>
      <c r="R2255" s="176">
        <v>7545.3844912573695</v>
      </c>
      <c r="S2255" s="176">
        <v>237960.1010033628</v>
      </c>
      <c r="T2255" s="176">
        <v>183337.05145209352</v>
      </c>
      <c r="U2255" s="176">
        <v>197391.23739868752</v>
      </c>
      <c r="V2255" s="2"/>
      <c r="W2255" s="176">
        <v>-51100.934460255899</v>
      </c>
      <c r="X2255" s="176">
        <v>-8167.7383756993804</v>
      </c>
      <c r="Y2255" s="176">
        <v>-74486.909432816785</v>
      </c>
      <c r="Z2255" s="176">
        <v>5282.14839905384</v>
      </c>
      <c r="AA2255" s="2"/>
      <c r="AB2255" s="175">
        <v>-54723.468549817509</v>
      </c>
      <c r="AC2255" s="175">
        <v>-177401.26576231886</v>
      </c>
      <c r="AD2255" s="175">
        <v>-150226.47815209487</v>
      </c>
      <c r="AE2255" s="175">
        <v>-172910.78815747867</v>
      </c>
    </row>
    <row r="2256" spans="1:31">
      <c r="A2256" s="1">
        <v>2249</v>
      </c>
      <c r="B2256" s="176">
        <f>'T Revenue'!B2253-'Year 0'!G$8+'Year 0'!G$122</f>
        <v>6110.9511309808586</v>
      </c>
      <c r="C2256" s="176">
        <f>'T Revenue'!C2253-'Revenue Requirement'!C$4+'Revenue Requirement'!C$33</f>
        <v>228002.3650373444</v>
      </c>
      <c r="D2256" s="176">
        <f>'T Revenue'!D2253-'Revenue Requirement'!D$4+'Revenue Requirement'!D$33</f>
        <v>147929.25533435075</v>
      </c>
      <c r="E2256" s="176">
        <f>'T Revenue'!E2253-'Revenue Requirement'!E$4+'Revenue Requirement'!E$33</f>
        <v>72977.8556099548</v>
      </c>
      <c r="G2256" s="179" t="e">
        <f ca="1"/>
        <v>#NAME?</v>
      </c>
      <c r="H2256" s="179" t="e">
        <f ca="1"/>
        <v>#NAME?</v>
      </c>
      <c r="I2256" s="179" t="e">
        <f ca="1"/>
        <v>#NAME?</v>
      </c>
      <c r="J2256" s="179" t="e">
        <f ca="1"/>
        <v>#NAME?</v>
      </c>
      <c r="L2256" s="175">
        <f>NR_to_Cash!C$9</f>
        <v>-54723.468549817509</v>
      </c>
      <c r="M2256" s="175">
        <f>NR_to_Cash!D$9</f>
        <v>-177401.26576231886</v>
      </c>
      <c r="N2256" s="175">
        <f>NR_to_Cash!E$9</f>
        <v>-150226.47815209487</v>
      </c>
      <c r="O2256" s="175">
        <f>NR_to_Cash!F$9</f>
        <v>-172910.78815747867</v>
      </c>
      <c r="Q2256" s="1">
        <v>2249</v>
      </c>
      <c r="R2256" s="176">
        <v>6110.9511309808586</v>
      </c>
      <c r="S2256" s="176">
        <v>228002.3650373444</v>
      </c>
      <c r="T2256" s="176">
        <v>147929.25533435075</v>
      </c>
      <c r="U2256" s="176">
        <v>72977.8556099548</v>
      </c>
      <c r="V2256" s="2"/>
      <c r="W2256" s="176">
        <v>-25584.667514759814</v>
      </c>
      <c r="X2256" s="176">
        <v>-41308.18357111956</v>
      </c>
      <c r="Y2256" s="176">
        <v>-10336.058860601392</v>
      </c>
      <c r="Z2256" s="176">
        <v>-20324.047457473353</v>
      </c>
      <c r="AA2256" s="2"/>
      <c r="AB2256" s="175">
        <v>-54723.468549817509</v>
      </c>
      <c r="AC2256" s="175">
        <v>-177401.26576231886</v>
      </c>
      <c r="AD2256" s="175">
        <v>-150226.47815209487</v>
      </c>
      <c r="AE2256" s="175">
        <v>-172910.78815747867</v>
      </c>
    </row>
    <row r="2257" spans="1:31">
      <c r="A2257" s="1">
        <v>2250</v>
      </c>
      <c r="B2257" s="176">
        <f>'T Revenue'!B2254-'Year 0'!G$8+'Year 0'!G$122</f>
        <v>-3118.0121789693367</v>
      </c>
      <c r="C2257" s="176">
        <f>'T Revenue'!C2254-'Revenue Requirement'!C$4+'Revenue Requirement'!C$33</f>
        <v>286626.29504880309</v>
      </c>
      <c r="D2257" s="176">
        <f>'T Revenue'!D2254-'Revenue Requirement'!D$4+'Revenue Requirement'!D$33</f>
        <v>191435.87214582902</v>
      </c>
      <c r="E2257" s="176">
        <f>'T Revenue'!E2254-'Revenue Requirement'!E$4+'Revenue Requirement'!E$33</f>
        <v>178992.64909848361</v>
      </c>
      <c r="G2257" s="179" t="e">
        <f ca="1"/>
        <v>#NAME?</v>
      </c>
      <c r="H2257" s="179" t="e">
        <f ca="1"/>
        <v>#NAME?</v>
      </c>
      <c r="I2257" s="179" t="e">
        <f ca="1"/>
        <v>#NAME?</v>
      </c>
      <c r="J2257" s="179" t="e">
        <f ca="1"/>
        <v>#NAME?</v>
      </c>
      <c r="L2257" s="175">
        <f>NR_to_Cash!C$9</f>
        <v>-54723.468549817509</v>
      </c>
      <c r="M2257" s="175">
        <f>NR_to_Cash!D$9</f>
        <v>-177401.26576231886</v>
      </c>
      <c r="N2257" s="175">
        <f>NR_to_Cash!E$9</f>
        <v>-150226.47815209487</v>
      </c>
      <c r="O2257" s="175">
        <f>NR_to_Cash!F$9</f>
        <v>-172910.78815747867</v>
      </c>
      <c r="Q2257" s="1">
        <v>2250</v>
      </c>
      <c r="R2257" s="176">
        <v>-3118.0121789693367</v>
      </c>
      <c r="S2257" s="176">
        <v>286626.29504880309</v>
      </c>
      <c r="T2257" s="176">
        <v>191435.87214582902</v>
      </c>
      <c r="U2257" s="176">
        <v>178992.64909848361</v>
      </c>
      <c r="V2257" s="2"/>
      <c r="W2257" s="176">
        <v>-16461.944063562783</v>
      </c>
      <c r="X2257" s="176">
        <v>391.90104116732255</v>
      </c>
      <c r="Y2257" s="176">
        <v>-7068.589027096983</v>
      </c>
      <c r="Z2257" s="176">
        <v>741.38220693683252</v>
      </c>
      <c r="AA2257" s="2"/>
      <c r="AB2257" s="175">
        <v>-54723.468549817509</v>
      </c>
      <c r="AC2257" s="175">
        <v>-177401.26576231886</v>
      </c>
      <c r="AD2257" s="175">
        <v>-150226.47815209487</v>
      </c>
      <c r="AE2257" s="175">
        <v>-172910.78815747867</v>
      </c>
    </row>
    <row r="2258" spans="1:31">
      <c r="A2258" s="1">
        <v>2251</v>
      </c>
      <c r="B2258" s="176">
        <f>'T Revenue'!B2255-'Year 0'!G$8+'Year 0'!G$122</f>
        <v>-21468.762375038816</v>
      </c>
      <c r="C2258" s="176">
        <f>'T Revenue'!C2255-'Revenue Requirement'!C$4+'Revenue Requirement'!C$33</f>
        <v>224834.06542828702</v>
      </c>
      <c r="D2258" s="176">
        <f>'T Revenue'!D2255-'Revenue Requirement'!D$4+'Revenue Requirement'!D$33</f>
        <v>145544.55188760511</v>
      </c>
      <c r="E2258" s="176">
        <f>'T Revenue'!E2255-'Revenue Requirement'!E$4+'Revenue Requirement'!E$33</f>
        <v>123386.95659947698</v>
      </c>
      <c r="G2258" s="179" t="e">
        <f ca="1"/>
        <v>#NAME?</v>
      </c>
      <c r="H2258" s="179" t="e">
        <f ca="1"/>
        <v>#NAME?</v>
      </c>
      <c r="I2258" s="179" t="e">
        <f ca="1"/>
        <v>#NAME?</v>
      </c>
      <c r="J2258" s="179" t="e">
        <f ca="1"/>
        <v>#NAME?</v>
      </c>
      <c r="L2258" s="175">
        <f>NR_to_Cash!C$9</f>
        <v>-54723.468549817509</v>
      </c>
      <c r="M2258" s="175">
        <f>NR_to_Cash!D$9</f>
        <v>-177401.26576231886</v>
      </c>
      <c r="N2258" s="175">
        <f>NR_to_Cash!E$9</f>
        <v>-150226.47815209487</v>
      </c>
      <c r="O2258" s="175">
        <f>NR_to_Cash!F$9</f>
        <v>-172910.78815747867</v>
      </c>
      <c r="Q2258" s="1">
        <v>2251</v>
      </c>
      <c r="R2258" s="176">
        <v>-21468.762375038816</v>
      </c>
      <c r="S2258" s="176">
        <v>224834.06542828702</v>
      </c>
      <c r="T2258" s="176">
        <v>145544.55188760511</v>
      </c>
      <c r="U2258" s="176">
        <v>123386.95659947698</v>
      </c>
      <c r="V2258" s="2"/>
      <c r="W2258" s="176">
        <v>-23645.242474292405</v>
      </c>
      <c r="X2258" s="176">
        <v>-20525.776440327521</v>
      </c>
      <c r="Y2258" s="176">
        <v>-19217.646474301117</v>
      </c>
      <c r="Z2258" s="176">
        <v>-53363.233177960617</v>
      </c>
      <c r="AA2258" s="2"/>
      <c r="AB2258" s="175">
        <v>-54723.468549817509</v>
      </c>
      <c r="AC2258" s="175">
        <v>-177401.26576231886</v>
      </c>
      <c r="AD2258" s="175">
        <v>-150226.47815209487</v>
      </c>
      <c r="AE2258" s="175">
        <v>-172910.78815747867</v>
      </c>
    </row>
    <row r="2259" spans="1:31">
      <c r="A2259" s="1">
        <v>2252</v>
      </c>
      <c r="B2259" s="176">
        <f>'T Revenue'!B2256-'Year 0'!G$8+'Year 0'!G$122</f>
        <v>8559.9681873242371</v>
      </c>
      <c r="C2259" s="176">
        <f>'T Revenue'!C2256-'Revenue Requirement'!C$4+'Revenue Requirement'!C$33</f>
        <v>233663.49365044595</v>
      </c>
      <c r="D2259" s="176">
        <f>'T Revenue'!D2256-'Revenue Requirement'!D$4+'Revenue Requirement'!D$33</f>
        <v>110398.31867624284</v>
      </c>
      <c r="E2259" s="176">
        <f>'T Revenue'!E2256-'Revenue Requirement'!E$4+'Revenue Requirement'!E$33</f>
        <v>140054.25547672785</v>
      </c>
      <c r="G2259" s="179" t="e">
        <f ca="1"/>
        <v>#NAME?</v>
      </c>
      <c r="H2259" s="179" t="e">
        <f ca="1"/>
        <v>#NAME?</v>
      </c>
      <c r="I2259" s="179" t="e">
        <f ca="1"/>
        <v>#NAME?</v>
      </c>
      <c r="J2259" s="179" t="e">
        <f ca="1"/>
        <v>#NAME?</v>
      </c>
      <c r="L2259" s="175">
        <f>NR_to_Cash!C$9</f>
        <v>-54723.468549817509</v>
      </c>
      <c r="M2259" s="175">
        <f>NR_to_Cash!D$9</f>
        <v>-177401.26576231886</v>
      </c>
      <c r="N2259" s="175">
        <f>NR_to_Cash!E$9</f>
        <v>-150226.47815209487</v>
      </c>
      <c r="O2259" s="175">
        <f>NR_to_Cash!F$9</f>
        <v>-172910.78815747867</v>
      </c>
      <c r="Q2259" s="1">
        <v>2252</v>
      </c>
      <c r="R2259" s="176">
        <v>8559.9681873242371</v>
      </c>
      <c r="S2259" s="176">
        <v>233663.49365044595</v>
      </c>
      <c r="T2259" s="176">
        <v>110398.31867624284</v>
      </c>
      <c r="U2259" s="176">
        <v>140054.25547672785</v>
      </c>
      <c r="V2259" s="2"/>
      <c r="W2259" s="176">
        <v>-11562.906617832137</v>
      </c>
      <c r="X2259" s="176">
        <v>1949.0338160444517</v>
      </c>
      <c r="Y2259" s="176">
        <v>4535.7984730787575</v>
      </c>
      <c r="Z2259" s="176">
        <v>-1609.4945291655604</v>
      </c>
      <c r="AA2259" s="2"/>
      <c r="AB2259" s="175">
        <v>-54723.468549817509</v>
      </c>
      <c r="AC2259" s="175">
        <v>-177401.26576231886</v>
      </c>
      <c r="AD2259" s="175">
        <v>-150226.47815209487</v>
      </c>
      <c r="AE2259" s="175">
        <v>-172910.78815747867</v>
      </c>
    </row>
    <row r="2260" spans="1:31">
      <c r="A2260" s="1">
        <v>2253</v>
      </c>
      <c r="B2260" s="176">
        <f>'T Revenue'!B2257-'Year 0'!G$8+'Year 0'!G$122</f>
        <v>32050.809996313415</v>
      </c>
      <c r="C2260" s="176">
        <f>'T Revenue'!C2257-'Revenue Requirement'!C$4+'Revenue Requirement'!C$33</f>
        <v>262217.35719722277</v>
      </c>
      <c r="D2260" s="176">
        <f>'T Revenue'!D2257-'Revenue Requirement'!D$4+'Revenue Requirement'!D$33</f>
        <v>209510.43270093855</v>
      </c>
      <c r="E2260" s="176">
        <f>'T Revenue'!E2257-'Revenue Requirement'!E$4+'Revenue Requirement'!E$33</f>
        <v>109711.19758594222</v>
      </c>
      <c r="G2260" s="179" t="e">
        <f ca="1"/>
        <v>#NAME?</v>
      </c>
      <c r="H2260" s="179" t="e">
        <f ca="1"/>
        <v>#NAME?</v>
      </c>
      <c r="I2260" s="179" t="e">
        <f ca="1"/>
        <v>#NAME?</v>
      </c>
      <c r="J2260" s="179" t="e">
        <f ca="1"/>
        <v>#NAME?</v>
      </c>
      <c r="L2260" s="175">
        <f>NR_to_Cash!C$9</f>
        <v>-54723.468549817509</v>
      </c>
      <c r="M2260" s="175">
        <f>NR_to_Cash!D$9</f>
        <v>-177401.26576231886</v>
      </c>
      <c r="N2260" s="175">
        <f>NR_to_Cash!E$9</f>
        <v>-150226.47815209487</v>
      </c>
      <c r="O2260" s="175">
        <f>NR_to_Cash!F$9</f>
        <v>-172910.78815747867</v>
      </c>
      <c r="Q2260" s="1">
        <v>2253</v>
      </c>
      <c r="R2260" s="176">
        <v>32050.809996313415</v>
      </c>
      <c r="S2260" s="176">
        <v>262217.35719722277</v>
      </c>
      <c r="T2260" s="176">
        <v>209510.43270093855</v>
      </c>
      <c r="U2260" s="176">
        <v>109711.19758594222</v>
      </c>
      <c r="V2260" s="2"/>
      <c r="W2260" s="176">
        <v>-2937.5645847038832</v>
      </c>
      <c r="X2260" s="176">
        <v>-13230.711097524501</v>
      </c>
      <c r="Y2260" s="176">
        <v>-42175.011595491087</v>
      </c>
      <c r="Z2260" s="176">
        <v>-49443.300210938323</v>
      </c>
      <c r="AA2260" s="2"/>
      <c r="AB2260" s="175">
        <v>-54723.468549817509</v>
      </c>
      <c r="AC2260" s="175">
        <v>-177401.26576231886</v>
      </c>
      <c r="AD2260" s="175">
        <v>-150226.47815209487</v>
      </c>
      <c r="AE2260" s="175">
        <v>-172910.78815747867</v>
      </c>
    </row>
    <row r="2261" spans="1:31">
      <c r="A2261" s="1">
        <v>2254</v>
      </c>
      <c r="B2261" s="176">
        <f>'T Revenue'!B2258-'Year 0'!G$8+'Year 0'!G$122</f>
        <v>11529.569394305814</v>
      </c>
      <c r="C2261" s="176">
        <f>'T Revenue'!C2258-'Revenue Requirement'!C$4+'Revenue Requirement'!C$33</f>
        <v>236408.03834532131</v>
      </c>
      <c r="D2261" s="176">
        <f>'T Revenue'!D2258-'Revenue Requirement'!D$4+'Revenue Requirement'!D$33</f>
        <v>140018.38916410622</v>
      </c>
      <c r="E2261" s="176">
        <f>'T Revenue'!E2258-'Revenue Requirement'!E$4+'Revenue Requirement'!E$33</f>
        <v>34463.530089101056</v>
      </c>
      <c r="G2261" s="179" t="e">
        <f ca="1"/>
        <v>#NAME?</v>
      </c>
      <c r="H2261" s="179" t="e">
        <f ca="1"/>
        <v>#NAME?</v>
      </c>
      <c r="I2261" s="179" t="e">
        <f ca="1"/>
        <v>#NAME?</v>
      </c>
      <c r="J2261" s="179" t="e">
        <f ca="1"/>
        <v>#NAME?</v>
      </c>
      <c r="L2261" s="175">
        <f>NR_to_Cash!C$9</f>
        <v>-54723.468549817509</v>
      </c>
      <c r="M2261" s="175">
        <f>NR_to_Cash!D$9</f>
        <v>-177401.26576231886</v>
      </c>
      <c r="N2261" s="175">
        <f>NR_to_Cash!E$9</f>
        <v>-150226.47815209487</v>
      </c>
      <c r="O2261" s="175">
        <f>NR_to_Cash!F$9</f>
        <v>-172910.78815747867</v>
      </c>
      <c r="Q2261" s="1">
        <v>2254</v>
      </c>
      <c r="R2261" s="176">
        <v>11529.569394305814</v>
      </c>
      <c r="S2261" s="176">
        <v>236408.03834532131</v>
      </c>
      <c r="T2261" s="176">
        <v>140018.38916410622</v>
      </c>
      <c r="U2261" s="176">
        <v>34463.530089101056</v>
      </c>
      <c r="V2261" s="2"/>
      <c r="W2261" s="176">
        <v>5132.3227328681387</v>
      </c>
      <c r="X2261" s="176">
        <v>-20770.246682242258</v>
      </c>
      <c r="Y2261" s="176">
        <v>19992.949999303557</v>
      </c>
      <c r="Z2261" s="176">
        <v>-27759.036210552324</v>
      </c>
      <c r="AA2261" s="2"/>
      <c r="AB2261" s="175">
        <v>-54723.468549817509</v>
      </c>
      <c r="AC2261" s="175">
        <v>-177401.26576231886</v>
      </c>
      <c r="AD2261" s="175">
        <v>-150226.47815209487</v>
      </c>
      <c r="AE2261" s="175">
        <v>-172910.78815747867</v>
      </c>
    </row>
    <row r="2262" spans="1:31">
      <c r="A2262" s="1">
        <v>2255</v>
      </c>
      <c r="B2262" s="176">
        <f>'T Revenue'!B2259-'Year 0'!G$8+'Year 0'!G$122</f>
        <v>233.26601761719212</v>
      </c>
      <c r="C2262" s="176">
        <f>'T Revenue'!C2259-'Revenue Requirement'!C$4+'Revenue Requirement'!C$33</f>
        <v>245864.41666850122</v>
      </c>
      <c r="D2262" s="176">
        <f>'T Revenue'!D2259-'Revenue Requirement'!D$4+'Revenue Requirement'!D$33</f>
        <v>125221.80816289107</v>
      </c>
      <c r="E2262" s="176">
        <f>'T Revenue'!E2259-'Revenue Requirement'!E$4+'Revenue Requirement'!E$33</f>
        <v>106767.90060087712</v>
      </c>
      <c r="G2262" s="179" t="e">
        <f ca="1"/>
        <v>#NAME?</v>
      </c>
      <c r="H2262" s="179" t="e">
        <f ca="1"/>
        <v>#NAME?</v>
      </c>
      <c r="I2262" s="179" t="e">
        <f ca="1"/>
        <v>#NAME?</v>
      </c>
      <c r="J2262" s="179" t="e">
        <f ca="1"/>
        <v>#NAME?</v>
      </c>
      <c r="L2262" s="175">
        <f>NR_to_Cash!C$9</f>
        <v>-54723.468549817509</v>
      </c>
      <c r="M2262" s="175">
        <f>NR_to_Cash!D$9</f>
        <v>-177401.26576231886</v>
      </c>
      <c r="N2262" s="175">
        <f>NR_to_Cash!E$9</f>
        <v>-150226.47815209487</v>
      </c>
      <c r="O2262" s="175">
        <f>NR_to_Cash!F$9</f>
        <v>-172910.78815747867</v>
      </c>
      <c r="Q2262" s="1">
        <v>2255</v>
      </c>
      <c r="R2262" s="176">
        <v>233.26601761719212</v>
      </c>
      <c r="S2262" s="176">
        <v>245864.41666850122</v>
      </c>
      <c r="T2262" s="176">
        <v>125221.80816289107</v>
      </c>
      <c r="U2262" s="176">
        <v>106767.90060087712</v>
      </c>
      <c r="V2262" s="2"/>
      <c r="W2262" s="176">
        <v>-7109.649632227025</v>
      </c>
      <c r="X2262" s="176">
        <v>-35382.68399102916</v>
      </c>
      <c r="Y2262" s="176">
        <v>-24682.225260578096</v>
      </c>
      <c r="Z2262" s="176">
        <v>32158.840288306819</v>
      </c>
      <c r="AA2262" s="2"/>
      <c r="AB2262" s="175">
        <v>-54723.468549817509</v>
      </c>
      <c r="AC2262" s="175">
        <v>-177401.26576231886</v>
      </c>
      <c r="AD2262" s="175">
        <v>-150226.47815209487</v>
      </c>
      <c r="AE2262" s="175">
        <v>-172910.78815747867</v>
      </c>
    </row>
    <row r="2263" spans="1:31">
      <c r="A2263" s="1">
        <v>2256</v>
      </c>
      <c r="B2263" s="176">
        <f>'T Revenue'!B2260-'Year 0'!G$8+'Year 0'!G$122</f>
        <v>-2093.2617613037582</v>
      </c>
      <c r="C2263" s="176">
        <f>'T Revenue'!C2260-'Revenue Requirement'!C$4+'Revenue Requirement'!C$33</f>
        <v>224595.49060654407</v>
      </c>
      <c r="D2263" s="176">
        <f>'T Revenue'!D2260-'Revenue Requirement'!D$4+'Revenue Requirement'!D$33</f>
        <v>141241.56917651533</v>
      </c>
      <c r="E2263" s="176">
        <f>'T Revenue'!E2260-'Revenue Requirement'!E$4+'Revenue Requirement'!E$33</f>
        <v>82441.861099139322</v>
      </c>
      <c r="G2263" s="179" t="e">
        <f ca="1"/>
        <v>#NAME?</v>
      </c>
      <c r="H2263" s="179" t="e">
        <f ca="1"/>
        <v>#NAME?</v>
      </c>
      <c r="I2263" s="179" t="e">
        <f ca="1"/>
        <v>#NAME?</v>
      </c>
      <c r="J2263" s="179" t="e">
        <f ca="1"/>
        <v>#NAME?</v>
      </c>
      <c r="L2263" s="175">
        <f>NR_to_Cash!C$9</f>
        <v>-54723.468549817509</v>
      </c>
      <c r="M2263" s="175">
        <f>NR_to_Cash!D$9</f>
        <v>-177401.26576231886</v>
      </c>
      <c r="N2263" s="175">
        <f>NR_to_Cash!E$9</f>
        <v>-150226.47815209487</v>
      </c>
      <c r="O2263" s="175">
        <f>NR_to_Cash!F$9</f>
        <v>-172910.78815747867</v>
      </c>
      <c r="Q2263" s="1">
        <v>2256</v>
      </c>
      <c r="R2263" s="176">
        <v>-2093.2617613037582</v>
      </c>
      <c r="S2263" s="176">
        <v>224595.49060654407</v>
      </c>
      <c r="T2263" s="176">
        <v>141241.56917651533</v>
      </c>
      <c r="U2263" s="176">
        <v>82441.861099139322</v>
      </c>
      <c r="V2263" s="2"/>
      <c r="W2263" s="176">
        <v>1400.2888600761071</v>
      </c>
      <c r="X2263" s="176">
        <v>-7115.2412369831</v>
      </c>
      <c r="Y2263" s="176">
        <v>-28982.334812755696</v>
      </c>
      <c r="Z2263" s="176">
        <v>5604.0635762917809</v>
      </c>
      <c r="AA2263" s="2"/>
      <c r="AB2263" s="175">
        <v>-54723.468549817509</v>
      </c>
      <c r="AC2263" s="175">
        <v>-177401.26576231886</v>
      </c>
      <c r="AD2263" s="175">
        <v>-150226.47815209487</v>
      </c>
      <c r="AE2263" s="175">
        <v>-172910.78815747867</v>
      </c>
    </row>
    <row r="2264" spans="1:31">
      <c r="A2264" s="1">
        <v>2257</v>
      </c>
      <c r="B2264" s="176">
        <f>'T Revenue'!B2261-'Year 0'!G$8+'Year 0'!G$122</f>
        <v>-1297.0377482853364</v>
      </c>
      <c r="C2264" s="176">
        <f>'T Revenue'!C2261-'Revenue Requirement'!C$4+'Revenue Requirement'!C$33</f>
        <v>222998.87895468646</v>
      </c>
      <c r="D2264" s="176">
        <f>'T Revenue'!D2261-'Revenue Requirement'!D$4+'Revenue Requirement'!D$33</f>
        <v>128042.97979195346</v>
      </c>
      <c r="E2264" s="176">
        <f>'T Revenue'!E2261-'Revenue Requirement'!E$4+'Revenue Requirement'!E$33</f>
        <v>104187.57058121171</v>
      </c>
      <c r="G2264" s="179" t="e">
        <f ca="1"/>
        <v>#NAME?</v>
      </c>
      <c r="H2264" s="179" t="e">
        <f ca="1"/>
        <v>#NAME?</v>
      </c>
      <c r="I2264" s="179" t="e">
        <f ca="1"/>
        <v>#NAME?</v>
      </c>
      <c r="J2264" s="179" t="e">
        <f ca="1"/>
        <v>#NAME?</v>
      </c>
      <c r="L2264" s="175">
        <f>NR_to_Cash!C$9</f>
        <v>-54723.468549817509</v>
      </c>
      <c r="M2264" s="175">
        <f>NR_to_Cash!D$9</f>
        <v>-177401.26576231886</v>
      </c>
      <c r="N2264" s="175">
        <f>NR_to_Cash!E$9</f>
        <v>-150226.47815209487</v>
      </c>
      <c r="O2264" s="175">
        <f>NR_to_Cash!F$9</f>
        <v>-172910.78815747867</v>
      </c>
      <c r="Q2264" s="1">
        <v>2257</v>
      </c>
      <c r="R2264" s="176">
        <v>-1297.0377482853364</v>
      </c>
      <c r="S2264" s="176">
        <v>222998.87895468646</v>
      </c>
      <c r="T2264" s="176">
        <v>128042.97979195346</v>
      </c>
      <c r="U2264" s="176">
        <v>104187.57058121171</v>
      </c>
      <c r="V2264" s="2"/>
      <c r="W2264" s="176">
        <v>-40486.741959467181</v>
      </c>
      <c r="X2264" s="176">
        <v>-1867.6889286544174</v>
      </c>
      <c r="Y2264" s="176">
        <v>-34211.355288624531</v>
      </c>
      <c r="Z2264" s="176">
        <v>-28822.477068094537</v>
      </c>
      <c r="AA2264" s="2"/>
      <c r="AB2264" s="175">
        <v>-54723.468549817509</v>
      </c>
      <c r="AC2264" s="175">
        <v>-177401.26576231886</v>
      </c>
      <c r="AD2264" s="175">
        <v>-150226.47815209487</v>
      </c>
      <c r="AE2264" s="175">
        <v>-172910.78815747867</v>
      </c>
    </row>
    <row r="2265" spans="1:31">
      <c r="A2265" s="1">
        <v>2258</v>
      </c>
      <c r="B2265" s="176">
        <f>'T Revenue'!B2262-'Year 0'!G$8+'Year 0'!G$122</f>
        <v>16459.487243548501</v>
      </c>
      <c r="C2265" s="176">
        <f>'T Revenue'!C2262-'Revenue Requirement'!C$4+'Revenue Requirement'!C$33</f>
        <v>247776.86798416357</v>
      </c>
      <c r="D2265" s="176">
        <f>'T Revenue'!D2262-'Revenue Requirement'!D$4+'Revenue Requirement'!D$33</f>
        <v>180711.97170654754</v>
      </c>
      <c r="E2265" s="176">
        <f>'T Revenue'!E2262-'Revenue Requirement'!E$4+'Revenue Requirement'!E$33</f>
        <v>98028.326358287595</v>
      </c>
      <c r="G2265" s="179" t="e">
        <f ca="1"/>
        <v>#NAME?</v>
      </c>
      <c r="H2265" s="179" t="e">
        <f ca="1"/>
        <v>#NAME?</v>
      </c>
      <c r="I2265" s="179" t="e">
        <f ca="1"/>
        <v>#NAME?</v>
      </c>
      <c r="J2265" s="179" t="e">
        <f ca="1"/>
        <v>#NAME?</v>
      </c>
      <c r="L2265" s="175">
        <f>NR_to_Cash!C$9</f>
        <v>-54723.468549817509</v>
      </c>
      <c r="M2265" s="175">
        <f>NR_to_Cash!D$9</f>
        <v>-177401.26576231886</v>
      </c>
      <c r="N2265" s="175">
        <f>NR_to_Cash!E$9</f>
        <v>-150226.47815209487</v>
      </c>
      <c r="O2265" s="175">
        <f>NR_to_Cash!F$9</f>
        <v>-172910.78815747867</v>
      </c>
      <c r="Q2265" s="1">
        <v>2258</v>
      </c>
      <c r="R2265" s="176">
        <v>16459.487243548501</v>
      </c>
      <c r="S2265" s="176">
        <v>247776.86798416357</v>
      </c>
      <c r="T2265" s="176">
        <v>180711.97170654754</v>
      </c>
      <c r="U2265" s="176">
        <v>98028.326358287595</v>
      </c>
      <c r="V2265" s="2"/>
      <c r="W2265" s="176">
        <v>-39940.838532614056</v>
      </c>
      <c r="X2265" s="176">
        <v>-37245.648925852031</v>
      </c>
      <c r="Y2265" s="176">
        <v>6023.4101208576467</v>
      </c>
      <c r="Z2265" s="176">
        <v>-9206.5256420208607</v>
      </c>
      <c r="AA2265" s="2"/>
      <c r="AB2265" s="175">
        <v>-54723.468549817509</v>
      </c>
      <c r="AC2265" s="175">
        <v>-177401.26576231886</v>
      </c>
      <c r="AD2265" s="175">
        <v>-150226.47815209487</v>
      </c>
      <c r="AE2265" s="175">
        <v>-172910.78815747867</v>
      </c>
    </row>
    <row r="2266" spans="1:31">
      <c r="A2266" s="1">
        <v>2259</v>
      </c>
      <c r="B2266" s="176">
        <f>'T Revenue'!B2263-'Year 0'!G$8+'Year 0'!G$122</f>
        <v>3572.3642776207998</v>
      </c>
      <c r="C2266" s="176">
        <f>'T Revenue'!C2263-'Revenue Requirement'!C$4+'Revenue Requirement'!C$33</f>
        <v>240699.86481878092</v>
      </c>
      <c r="D2266" s="176">
        <f>'T Revenue'!D2263-'Revenue Requirement'!D$4+'Revenue Requirement'!D$33</f>
        <v>178952.57170210336</v>
      </c>
      <c r="E2266" s="176">
        <f>'T Revenue'!E2263-'Revenue Requirement'!E$4+'Revenue Requirement'!E$33</f>
        <v>118248.1446752809</v>
      </c>
      <c r="G2266" s="179" t="e">
        <f ca="1"/>
        <v>#NAME?</v>
      </c>
      <c r="H2266" s="179" t="e">
        <f ca="1"/>
        <v>#NAME?</v>
      </c>
      <c r="I2266" s="179" t="e">
        <f ca="1"/>
        <v>#NAME?</v>
      </c>
      <c r="J2266" s="179" t="e">
        <f ca="1"/>
        <v>#NAME?</v>
      </c>
      <c r="L2266" s="175">
        <f>NR_to_Cash!C$9</f>
        <v>-54723.468549817509</v>
      </c>
      <c r="M2266" s="175">
        <f>NR_to_Cash!D$9</f>
        <v>-177401.26576231886</v>
      </c>
      <c r="N2266" s="175">
        <f>NR_to_Cash!E$9</f>
        <v>-150226.47815209487</v>
      </c>
      <c r="O2266" s="175">
        <f>NR_to_Cash!F$9</f>
        <v>-172910.78815747867</v>
      </c>
      <c r="Q2266" s="1">
        <v>2259</v>
      </c>
      <c r="R2266" s="176">
        <v>3572.3642776207998</v>
      </c>
      <c r="S2266" s="176">
        <v>240699.86481878092</v>
      </c>
      <c r="T2266" s="176">
        <v>178952.57170210336</v>
      </c>
      <c r="U2266" s="176">
        <v>118248.1446752809</v>
      </c>
      <c r="V2266" s="2"/>
      <c r="W2266" s="176">
        <v>-13326.178698261268</v>
      </c>
      <c r="X2266" s="176">
        <v>-7867.6314232638106</v>
      </c>
      <c r="Y2266" s="176">
        <v>-43162.410275972215</v>
      </c>
      <c r="Z2266" s="176">
        <v>3743.9758606853429</v>
      </c>
      <c r="AA2266" s="2"/>
      <c r="AB2266" s="175">
        <v>-54723.468549817509</v>
      </c>
      <c r="AC2266" s="175">
        <v>-177401.26576231886</v>
      </c>
      <c r="AD2266" s="175">
        <v>-150226.47815209487</v>
      </c>
      <c r="AE2266" s="175">
        <v>-172910.78815747867</v>
      </c>
    </row>
    <row r="2267" spans="1:31">
      <c r="A2267" s="1">
        <v>2260</v>
      </c>
      <c r="B2267" s="176">
        <f>'T Revenue'!B2264-'Year 0'!G$8+'Year 0'!G$122</f>
        <v>3793.1240414262284</v>
      </c>
      <c r="C2267" s="176">
        <f>'T Revenue'!C2264-'Revenue Requirement'!C$4+'Revenue Requirement'!C$33</f>
        <v>228174.14499838324</v>
      </c>
      <c r="D2267" s="176">
        <f>'T Revenue'!D2264-'Revenue Requirement'!D$4+'Revenue Requirement'!D$33</f>
        <v>149115.03467999818</v>
      </c>
      <c r="E2267" s="176">
        <f>'T Revenue'!E2264-'Revenue Requirement'!E$4+'Revenue Requirement'!E$33</f>
        <v>135032.14949726523</v>
      </c>
      <c r="G2267" s="179" t="e">
        <f ca="1"/>
        <v>#NAME?</v>
      </c>
      <c r="H2267" s="179" t="e">
        <f ca="1"/>
        <v>#NAME?</v>
      </c>
      <c r="I2267" s="179" t="e">
        <f ca="1"/>
        <v>#NAME?</v>
      </c>
      <c r="J2267" s="179" t="e">
        <f ca="1"/>
        <v>#NAME?</v>
      </c>
      <c r="L2267" s="175">
        <f>NR_to_Cash!C$9</f>
        <v>-54723.468549817509</v>
      </c>
      <c r="M2267" s="175">
        <f>NR_to_Cash!D$9</f>
        <v>-177401.26576231886</v>
      </c>
      <c r="N2267" s="175">
        <f>NR_to_Cash!E$9</f>
        <v>-150226.47815209487</v>
      </c>
      <c r="O2267" s="175">
        <f>NR_to_Cash!F$9</f>
        <v>-172910.78815747867</v>
      </c>
      <c r="Q2267" s="1">
        <v>2260</v>
      </c>
      <c r="R2267" s="176">
        <v>3793.1240414262284</v>
      </c>
      <c r="S2267" s="176">
        <v>228174.14499838324</v>
      </c>
      <c r="T2267" s="176">
        <v>149115.03467999818</v>
      </c>
      <c r="U2267" s="176">
        <v>135032.14949726523</v>
      </c>
      <c r="V2267" s="2"/>
      <c r="W2267" s="176">
        <v>-3708.5294654290192</v>
      </c>
      <c r="X2267" s="176">
        <v>-16915.185219169129</v>
      </c>
      <c r="Y2267" s="176">
        <v>16340.419393629301</v>
      </c>
      <c r="Z2267" s="176">
        <v>19204.112755600596</v>
      </c>
      <c r="AA2267" s="2"/>
      <c r="AB2267" s="175">
        <v>-54723.468549817509</v>
      </c>
      <c r="AC2267" s="175">
        <v>-177401.26576231886</v>
      </c>
      <c r="AD2267" s="175">
        <v>-150226.47815209487</v>
      </c>
      <c r="AE2267" s="175">
        <v>-172910.78815747867</v>
      </c>
    </row>
    <row r="2268" spans="1:31">
      <c r="A2268" s="1">
        <v>2261</v>
      </c>
      <c r="B2268" s="176">
        <f>'T Revenue'!B2265-'Year 0'!G$8+'Year 0'!G$122</f>
        <v>13161.889627095312</v>
      </c>
      <c r="C2268" s="176">
        <f>'T Revenue'!C2265-'Revenue Requirement'!C$4+'Revenue Requirement'!C$33</f>
        <v>209988.71098319534</v>
      </c>
      <c r="D2268" s="176">
        <f>'T Revenue'!D2265-'Revenue Requirement'!D$4+'Revenue Requirement'!D$33</f>
        <v>128776.06255730987</v>
      </c>
      <c r="E2268" s="176">
        <f>'T Revenue'!E2265-'Revenue Requirement'!E$4+'Revenue Requirement'!E$33</f>
        <v>110521.75021595485</v>
      </c>
      <c r="G2268" s="179" t="e">
        <f ca="1"/>
        <v>#NAME?</v>
      </c>
      <c r="H2268" s="179" t="e">
        <f ca="1"/>
        <v>#NAME?</v>
      </c>
      <c r="I2268" s="179" t="e">
        <f ca="1"/>
        <v>#NAME?</v>
      </c>
      <c r="J2268" s="179" t="e">
        <f ca="1"/>
        <v>#NAME?</v>
      </c>
      <c r="L2268" s="175">
        <f>NR_to_Cash!C$9</f>
        <v>-54723.468549817509</v>
      </c>
      <c r="M2268" s="175">
        <f>NR_to_Cash!D$9</f>
        <v>-177401.26576231886</v>
      </c>
      <c r="N2268" s="175">
        <f>NR_to_Cash!E$9</f>
        <v>-150226.47815209487</v>
      </c>
      <c r="O2268" s="175">
        <f>NR_to_Cash!F$9</f>
        <v>-172910.78815747867</v>
      </c>
      <c r="Q2268" s="1">
        <v>2261</v>
      </c>
      <c r="R2268" s="176">
        <v>13161.889627095312</v>
      </c>
      <c r="S2268" s="176">
        <v>209988.71098319534</v>
      </c>
      <c r="T2268" s="176">
        <v>128776.06255730987</v>
      </c>
      <c r="U2268" s="176">
        <v>110521.75021595485</v>
      </c>
      <c r="V2268" s="2"/>
      <c r="W2268" s="176">
        <v>6510.5685282562627</v>
      </c>
      <c r="X2268" s="176">
        <v>-16772.017841984285</v>
      </c>
      <c r="Y2268" s="176">
        <v>-32314.143364461139</v>
      </c>
      <c r="Z2268" s="176">
        <v>-41726.435289965244</v>
      </c>
      <c r="AA2268" s="2"/>
      <c r="AB2268" s="175">
        <v>-54723.468549817509</v>
      </c>
      <c r="AC2268" s="175">
        <v>-177401.26576231886</v>
      </c>
      <c r="AD2268" s="175">
        <v>-150226.47815209487</v>
      </c>
      <c r="AE2268" s="175">
        <v>-172910.78815747867</v>
      </c>
    </row>
    <row r="2269" spans="1:31">
      <c r="A2269" s="1">
        <v>2262</v>
      </c>
      <c r="B2269" s="176">
        <f>'T Revenue'!B2266-'Year 0'!G$8+'Year 0'!G$122</f>
        <v>-8417.6393361645751</v>
      </c>
      <c r="C2269" s="176">
        <f>'T Revenue'!C2266-'Revenue Requirement'!C$4+'Revenue Requirement'!C$33</f>
        <v>225307.04317019973</v>
      </c>
      <c r="D2269" s="176">
        <f>'T Revenue'!D2266-'Revenue Requirement'!D$4+'Revenue Requirement'!D$33</f>
        <v>183641.52553804452</v>
      </c>
      <c r="E2269" s="176">
        <f>'T Revenue'!E2266-'Revenue Requirement'!E$4+'Revenue Requirement'!E$33</f>
        <v>131628.63827693393</v>
      </c>
      <c r="G2269" s="179" t="e">
        <f ca="1"/>
        <v>#NAME?</v>
      </c>
      <c r="H2269" s="179" t="e">
        <f ca="1"/>
        <v>#NAME?</v>
      </c>
      <c r="I2269" s="179" t="e">
        <f ca="1"/>
        <v>#NAME?</v>
      </c>
      <c r="J2269" s="179" t="e">
        <f ca="1"/>
        <v>#NAME?</v>
      </c>
      <c r="L2269" s="175">
        <f>NR_to_Cash!C$9</f>
        <v>-54723.468549817509</v>
      </c>
      <c r="M2269" s="175">
        <f>NR_to_Cash!D$9</f>
        <v>-177401.26576231886</v>
      </c>
      <c r="N2269" s="175">
        <f>NR_to_Cash!E$9</f>
        <v>-150226.47815209487</v>
      </c>
      <c r="O2269" s="175">
        <f>NR_to_Cash!F$9</f>
        <v>-172910.78815747867</v>
      </c>
      <c r="Q2269" s="1">
        <v>2262</v>
      </c>
      <c r="R2269" s="176">
        <v>-8417.6393361645751</v>
      </c>
      <c r="S2269" s="176">
        <v>225307.04317019973</v>
      </c>
      <c r="T2269" s="176">
        <v>183641.52553804452</v>
      </c>
      <c r="U2269" s="176">
        <v>131628.63827693393</v>
      </c>
      <c r="V2269" s="2"/>
      <c r="W2269" s="176">
        <v>-6716.72534108127</v>
      </c>
      <c r="X2269" s="176">
        <v>13688.996085211635</v>
      </c>
      <c r="Y2269" s="176">
        <v>-12922.816787420539</v>
      </c>
      <c r="Z2269" s="176">
        <v>-15621.149673805106</v>
      </c>
      <c r="AA2269" s="2"/>
      <c r="AB2269" s="175">
        <v>-54723.468549817509</v>
      </c>
      <c r="AC2269" s="175">
        <v>-177401.26576231886</v>
      </c>
      <c r="AD2269" s="175">
        <v>-150226.47815209487</v>
      </c>
      <c r="AE2269" s="175">
        <v>-172910.78815747867</v>
      </c>
    </row>
    <row r="2270" spans="1:31">
      <c r="A2270" s="1">
        <v>2263</v>
      </c>
      <c r="B2270" s="176">
        <f>'T Revenue'!B2267-'Year 0'!G$8+'Year 0'!G$122</f>
        <v>16342.531823616475</v>
      </c>
      <c r="C2270" s="176">
        <f>'T Revenue'!C2267-'Revenue Requirement'!C$4+'Revenue Requirement'!C$33</f>
        <v>227416.63618997694</v>
      </c>
      <c r="D2270" s="176">
        <f>'T Revenue'!D2267-'Revenue Requirement'!D$4+'Revenue Requirement'!D$33</f>
        <v>164493.86952745146</v>
      </c>
      <c r="E2270" s="176">
        <f>'T Revenue'!E2267-'Revenue Requirement'!E$4+'Revenue Requirement'!E$33</f>
        <v>98379.370255839545</v>
      </c>
      <c r="G2270" s="179" t="e">
        <f ca="1"/>
        <v>#NAME?</v>
      </c>
      <c r="H2270" s="179" t="e">
        <f ca="1"/>
        <v>#NAME?</v>
      </c>
      <c r="I2270" s="179" t="e">
        <f ca="1"/>
        <v>#NAME?</v>
      </c>
      <c r="J2270" s="179" t="e">
        <f ca="1"/>
        <v>#NAME?</v>
      </c>
      <c r="L2270" s="175">
        <f>NR_to_Cash!C$9</f>
        <v>-54723.468549817509</v>
      </c>
      <c r="M2270" s="175">
        <f>NR_to_Cash!D$9</f>
        <v>-177401.26576231886</v>
      </c>
      <c r="N2270" s="175">
        <f>NR_to_Cash!E$9</f>
        <v>-150226.47815209487</v>
      </c>
      <c r="O2270" s="175">
        <f>NR_to_Cash!F$9</f>
        <v>-172910.78815747867</v>
      </c>
      <c r="Q2270" s="1">
        <v>2263</v>
      </c>
      <c r="R2270" s="176">
        <v>16342.531823616475</v>
      </c>
      <c r="S2270" s="176">
        <v>227416.63618997694</v>
      </c>
      <c r="T2270" s="176">
        <v>164493.86952745146</v>
      </c>
      <c r="U2270" s="176">
        <v>98379.370255839545</v>
      </c>
      <c r="V2270" s="2"/>
      <c r="W2270" s="176">
        <v>-52630.920831317431</v>
      </c>
      <c r="X2270" s="176">
        <v>-29122.257096829358</v>
      </c>
      <c r="Y2270" s="176">
        <v>-36573.405289738905</v>
      </c>
      <c r="Z2270" s="176">
        <v>7871.2868069242686</v>
      </c>
      <c r="AA2270" s="2"/>
      <c r="AB2270" s="175">
        <v>-54723.468549817509</v>
      </c>
      <c r="AC2270" s="175">
        <v>-177401.26576231886</v>
      </c>
      <c r="AD2270" s="175">
        <v>-150226.47815209487</v>
      </c>
      <c r="AE2270" s="175">
        <v>-172910.78815747867</v>
      </c>
    </row>
    <row r="2271" spans="1:31">
      <c r="A2271" s="1">
        <v>2264</v>
      </c>
      <c r="B2271" s="176">
        <f>'T Revenue'!B2268-'Year 0'!G$8+'Year 0'!G$122</f>
        <v>5733.911486285273</v>
      </c>
      <c r="C2271" s="176">
        <f>'T Revenue'!C2268-'Revenue Requirement'!C$4+'Revenue Requirement'!C$33</f>
        <v>278172.69162378344</v>
      </c>
      <c r="D2271" s="176">
        <f>'T Revenue'!D2268-'Revenue Requirement'!D$4+'Revenue Requirement'!D$33</f>
        <v>217645.57092064759</v>
      </c>
      <c r="E2271" s="176">
        <f>'T Revenue'!E2268-'Revenue Requirement'!E$4+'Revenue Requirement'!E$33</f>
        <v>134459.64438720467</v>
      </c>
      <c r="G2271" s="179" t="e">
        <f ca="1"/>
        <v>#NAME?</v>
      </c>
      <c r="H2271" s="179" t="e">
        <f ca="1"/>
        <v>#NAME?</v>
      </c>
      <c r="I2271" s="179" t="e">
        <f ca="1"/>
        <v>#NAME?</v>
      </c>
      <c r="J2271" s="179" t="e">
        <f ca="1"/>
        <v>#NAME?</v>
      </c>
      <c r="L2271" s="175">
        <f>NR_to_Cash!C$9</f>
        <v>-54723.468549817509</v>
      </c>
      <c r="M2271" s="175">
        <f>NR_to_Cash!D$9</f>
        <v>-177401.26576231886</v>
      </c>
      <c r="N2271" s="175">
        <f>NR_to_Cash!E$9</f>
        <v>-150226.47815209487</v>
      </c>
      <c r="O2271" s="175">
        <f>NR_to_Cash!F$9</f>
        <v>-172910.78815747867</v>
      </c>
      <c r="Q2271" s="1">
        <v>2264</v>
      </c>
      <c r="R2271" s="176">
        <v>5733.911486285273</v>
      </c>
      <c r="S2271" s="176">
        <v>278172.69162378344</v>
      </c>
      <c r="T2271" s="176">
        <v>217645.57092064759</v>
      </c>
      <c r="U2271" s="176">
        <v>134459.64438720467</v>
      </c>
      <c r="V2271" s="2"/>
      <c r="W2271" s="176">
        <v>-23411.298068909091</v>
      </c>
      <c r="X2271" s="176">
        <v>18799.831811567303</v>
      </c>
      <c r="Y2271" s="176">
        <v>-9419.146863962058</v>
      </c>
      <c r="Z2271" s="176">
        <v>-12111.610798205715</v>
      </c>
      <c r="AA2271" s="2"/>
      <c r="AB2271" s="175">
        <v>-54723.468549817509</v>
      </c>
      <c r="AC2271" s="175">
        <v>-177401.26576231886</v>
      </c>
      <c r="AD2271" s="175">
        <v>-150226.47815209487</v>
      </c>
      <c r="AE2271" s="175">
        <v>-172910.78815747867</v>
      </c>
    </row>
    <row r="2272" spans="1:31">
      <c r="A2272" s="1">
        <v>2265</v>
      </c>
      <c r="B2272" s="176">
        <f>'T Revenue'!B2269-'Year 0'!G$8+'Year 0'!G$122</f>
        <v>-11130.401440087706</v>
      </c>
      <c r="C2272" s="176">
        <f>'T Revenue'!C2269-'Revenue Requirement'!C$4+'Revenue Requirement'!C$33</f>
        <v>217211.51987683005</v>
      </c>
      <c r="D2272" s="176">
        <f>'T Revenue'!D2269-'Revenue Requirement'!D$4+'Revenue Requirement'!D$33</f>
        <v>124312.29102936736</v>
      </c>
      <c r="E2272" s="176">
        <f>'T Revenue'!E2269-'Revenue Requirement'!E$4+'Revenue Requirement'!E$33</f>
        <v>75422.012900702655</v>
      </c>
      <c r="G2272" s="179" t="e">
        <f ca="1"/>
        <v>#NAME?</v>
      </c>
      <c r="H2272" s="179" t="e">
        <f ca="1"/>
        <v>#NAME?</v>
      </c>
      <c r="I2272" s="179" t="e">
        <f ca="1"/>
        <v>#NAME?</v>
      </c>
      <c r="J2272" s="179" t="e">
        <f ca="1"/>
        <v>#NAME?</v>
      </c>
      <c r="L2272" s="175">
        <f>NR_to_Cash!C$9</f>
        <v>-54723.468549817509</v>
      </c>
      <c r="M2272" s="175">
        <f>NR_to_Cash!D$9</f>
        <v>-177401.26576231886</v>
      </c>
      <c r="N2272" s="175">
        <f>NR_to_Cash!E$9</f>
        <v>-150226.47815209487</v>
      </c>
      <c r="O2272" s="175">
        <f>NR_to_Cash!F$9</f>
        <v>-172910.78815747867</v>
      </c>
      <c r="Q2272" s="1">
        <v>2265</v>
      </c>
      <c r="R2272" s="176">
        <v>-11130.401440087706</v>
      </c>
      <c r="S2272" s="176">
        <v>217211.51987683005</v>
      </c>
      <c r="T2272" s="176">
        <v>124312.29102936736</v>
      </c>
      <c r="U2272" s="176">
        <v>75422.012900702655</v>
      </c>
      <c r="V2272" s="2"/>
      <c r="W2272" s="176">
        <v>2535.032611327013</v>
      </c>
      <c r="X2272" s="176">
        <v>6356.8855556775816</v>
      </c>
      <c r="Y2272" s="176">
        <v>4056.3641652665101</v>
      </c>
      <c r="Z2272" s="176">
        <v>-26723.875930096954</v>
      </c>
      <c r="AA2272" s="2"/>
      <c r="AB2272" s="175">
        <v>-54723.468549817509</v>
      </c>
      <c r="AC2272" s="175">
        <v>-177401.26576231886</v>
      </c>
      <c r="AD2272" s="175">
        <v>-150226.47815209487</v>
      </c>
      <c r="AE2272" s="175">
        <v>-172910.78815747867</v>
      </c>
    </row>
    <row r="2273" spans="1:31">
      <c r="A2273" s="1">
        <v>2266</v>
      </c>
      <c r="B2273" s="176">
        <f>'T Revenue'!B2270-'Year 0'!G$8+'Year 0'!G$122</f>
        <v>999.51717511145398</v>
      </c>
      <c r="C2273" s="176">
        <f>'T Revenue'!C2270-'Revenue Requirement'!C$4+'Revenue Requirement'!C$33</f>
        <v>229288.2269932467</v>
      </c>
      <c r="D2273" s="176">
        <f>'T Revenue'!D2270-'Revenue Requirement'!D$4+'Revenue Requirement'!D$33</f>
        <v>167688.73882866278</v>
      </c>
      <c r="E2273" s="176">
        <f>'T Revenue'!E2270-'Revenue Requirement'!E$4+'Revenue Requirement'!E$33</f>
        <v>96730.547517883824</v>
      </c>
      <c r="G2273" s="179" t="e">
        <f ca="1"/>
        <v>#NAME?</v>
      </c>
      <c r="H2273" s="179" t="e">
        <f ca="1"/>
        <v>#NAME?</v>
      </c>
      <c r="I2273" s="179" t="e">
        <f ca="1"/>
        <v>#NAME?</v>
      </c>
      <c r="J2273" s="179" t="e">
        <f ca="1"/>
        <v>#NAME?</v>
      </c>
      <c r="L2273" s="175">
        <f>NR_to_Cash!C$9</f>
        <v>-54723.468549817509</v>
      </c>
      <c r="M2273" s="175">
        <f>NR_to_Cash!D$9</f>
        <v>-177401.26576231886</v>
      </c>
      <c r="N2273" s="175">
        <f>NR_to_Cash!E$9</f>
        <v>-150226.47815209487</v>
      </c>
      <c r="O2273" s="175">
        <f>NR_to_Cash!F$9</f>
        <v>-172910.78815747867</v>
      </c>
      <c r="Q2273" s="1">
        <v>2266</v>
      </c>
      <c r="R2273" s="176">
        <v>999.51717511145398</v>
      </c>
      <c r="S2273" s="176">
        <v>229288.2269932467</v>
      </c>
      <c r="T2273" s="176">
        <v>167688.73882866278</v>
      </c>
      <c r="U2273" s="176">
        <v>96730.547517883824</v>
      </c>
      <c r="V2273" s="2"/>
      <c r="W2273" s="176">
        <v>-42084.128527767374</v>
      </c>
      <c r="X2273" s="176">
        <v>-16208.084614289226</v>
      </c>
      <c r="Y2273" s="176">
        <v>-44724.512252256507</v>
      </c>
      <c r="Z2273" s="176">
        <v>-21425.785243347753</v>
      </c>
      <c r="AA2273" s="2"/>
      <c r="AB2273" s="175">
        <v>-54723.468549817509</v>
      </c>
      <c r="AC2273" s="175">
        <v>-177401.26576231886</v>
      </c>
      <c r="AD2273" s="175">
        <v>-150226.47815209487</v>
      </c>
      <c r="AE2273" s="175">
        <v>-172910.78815747867</v>
      </c>
    </row>
    <row r="2274" spans="1:31">
      <c r="A2274" s="1">
        <v>2267</v>
      </c>
      <c r="B2274" s="176">
        <f>'T Revenue'!B2271-'Year 0'!G$8+'Year 0'!G$122</f>
        <v>-11102.983467018232</v>
      </c>
      <c r="C2274" s="176">
        <f>'T Revenue'!C2271-'Revenue Requirement'!C$4+'Revenue Requirement'!C$33</f>
        <v>226180.33869041363</v>
      </c>
      <c r="D2274" s="176">
        <f>'T Revenue'!D2271-'Revenue Requirement'!D$4+'Revenue Requirement'!D$33</f>
        <v>141879.64829434874</v>
      </c>
      <c r="E2274" s="176">
        <f>'T Revenue'!E2271-'Revenue Requirement'!E$4+'Revenue Requirement'!E$33</f>
        <v>79121.293112807674</v>
      </c>
      <c r="G2274" s="179" t="e">
        <f ca="1"/>
        <v>#NAME?</v>
      </c>
      <c r="H2274" s="179" t="e">
        <f ca="1"/>
        <v>#NAME?</v>
      </c>
      <c r="I2274" s="179" t="e">
        <f ca="1"/>
        <v>#NAME?</v>
      </c>
      <c r="J2274" s="179" t="e">
        <f ca="1"/>
        <v>#NAME?</v>
      </c>
      <c r="L2274" s="175">
        <f>NR_to_Cash!C$9</f>
        <v>-54723.468549817509</v>
      </c>
      <c r="M2274" s="175">
        <f>NR_to_Cash!D$9</f>
        <v>-177401.26576231886</v>
      </c>
      <c r="N2274" s="175">
        <f>NR_to_Cash!E$9</f>
        <v>-150226.47815209487</v>
      </c>
      <c r="O2274" s="175">
        <f>NR_to_Cash!F$9</f>
        <v>-172910.78815747867</v>
      </c>
      <c r="Q2274" s="1">
        <v>2267</v>
      </c>
      <c r="R2274" s="176">
        <v>-11102.983467018232</v>
      </c>
      <c r="S2274" s="176">
        <v>226180.33869041363</v>
      </c>
      <c r="T2274" s="176">
        <v>141879.64829434874</v>
      </c>
      <c r="U2274" s="176">
        <v>79121.293112807674</v>
      </c>
      <c r="V2274" s="2"/>
      <c r="W2274" s="176">
        <v>-12455.331973047694</v>
      </c>
      <c r="X2274" s="176">
        <v>-31146.213762940839</v>
      </c>
      <c r="Y2274" s="176">
        <v>-5284.3579580623191</v>
      </c>
      <c r="Z2274" s="176">
        <v>-21331.623671055306</v>
      </c>
      <c r="AA2274" s="2"/>
      <c r="AB2274" s="175">
        <v>-54723.468549817509</v>
      </c>
      <c r="AC2274" s="175">
        <v>-177401.26576231886</v>
      </c>
      <c r="AD2274" s="175">
        <v>-150226.47815209487</v>
      </c>
      <c r="AE2274" s="175">
        <v>-172910.78815747867</v>
      </c>
    </row>
    <row r="2275" spans="1:31">
      <c r="A2275" s="1">
        <v>2268</v>
      </c>
      <c r="B2275" s="176">
        <f>'T Revenue'!B2272-'Year 0'!G$8+'Year 0'!G$122</f>
        <v>21673.613986268407</v>
      </c>
      <c r="C2275" s="176">
        <f>'T Revenue'!C2272-'Revenue Requirement'!C$4+'Revenue Requirement'!C$33</f>
        <v>236766.45025365404</v>
      </c>
      <c r="D2275" s="176">
        <f>'T Revenue'!D2272-'Revenue Requirement'!D$4+'Revenue Requirement'!D$33</f>
        <v>227326.27968363441</v>
      </c>
      <c r="E2275" s="176">
        <f>'T Revenue'!E2272-'Revenue Requirement'!E$4+'Revenue Requirement'!E$33</f>
        <v>149235.03709160117</v>
      </c>
      <c r="G2275" s="179" t="e">
        <f ca="1"/>
        <v>#NAME?</v>
      </c>
      <c r="H2275" s="179" t="e">
        <f ca="1"/>
        <v>#NAME?</v>
      </c>
      <c r="I2275" s="179" t="e">
        <f ca="1"/>
        <v>#NAME?</v>
      </c>
      <c r="J2275" s="179" t="e">
        <f ca="1"/>
        <v>#NAME?</v>
      </c>
      <c r="L2275" s="175">
        <f>NR_to_Cash!C$9</f>
        <v>-54723.468549817509</v>
      </c>
      <c r="M2275" s="175">
        <f>NR_to_Cash!D$9</f>
        <v>-177401.26576231886</v>
      </c>
      <c r="N2275" s="175">
        <f>NR_to_Cash!E$9</f>
        <v>-150226.47815209487</v>
      </c>
      <c r="O2275" s="175">
        <f>NR_to_Cash!F$9</f>
        <v>-172910.78815747867</v>
      </c>
      <c r="Q2275" s="1">
        <v>2268</v>
      </c>
      <c r="R2275" s="176">
        <v>21673.613986268407</v>
      </c>
      <c r="S2275" s="176">
        <v>236766.45025365404</v>
      </c>
      <c r="T2275" s="176">
        <v>227326.27968363441</v>
      </c>
      <c r="U2275" s="176">
        <v>149235.03709160117</v>
      </c>
      <c r="V2275" s="2"/>
      <c r="W2275" s="176">
        <v>-26171.353870213265</v>
      </c>
      <c r="X2275" s="176">
        <v>4059.5193220211659</v>
      </c>
      <c r="Y2275" s="176">
        <v>-39756.979706799379</v>
      </c>
      <c r="Z2275" s="176">
        <v>-15331.688130225288</v>
      </c>
      <c r="AA2275" s="2"/>
      <c r="AB2275" s="175">
        <v>-54723.468549817509</v>
      </c>
      <c r="AC2275" s="175">
        <v>-177401.26576231886</v>
      </c>
      <c r="AD2275" s="175">
        <v>-150226.47815209487</v>
      </c>
      <c r="AE2275" s="175">
        <v>-172910.78815747867</v>
      </c>
    </row>
    <row r="2276" spans="1:31">
      <c r="A2276" s="1">
        <v>2269</v>
      </c>
      <c r="B2276" s="176">
        <f>'T Revenue'!B2273-'Year 0'!G$8+'Year 0'!G$122</f>
        <v>6822.6597194853239</v>
      </c>
      <c r="C2276" s="176">
        <f>'T Revenue'!C2273-'Revenue Requirement'!C$4+'Revenue Requirement'!C$33</f>
        <v>264156.01598523115</v>
      </c>
      <c r="D2276" s="176">
        <f>'T Revenue'!D2273-'Revenue Requirement'!D$4+'Revenue Requirement'!D$33</f>
        <v>199029.75530348462</v>
      </c>
      <c r="E2276" s="176">
        <f>'T Revenue'!E2273-'Revenue Requirement'!E$4+'Revenue Requirement'!E$33</f>
        <v>132937.26954663103</v>
      </c>
      <c r="G2276" s="179" t="e">
        <f ca="1"/>
        <v>#NAME?</v>
      </c>
      <c r="H2276" s="179" t="e">
        <f ca="1"/>
        <v>#NAME?</v>
      </c>
      <c r="I2276" s="179" t="e">
        <f ca="1"/>
        <v>#NAME?</v>
      </c>
      <c r="J2276" s="179" t="e">
        <f ca="1"/>
        <v>#NAME?</v>
      </c>
      <c r="L2276" s="175">
        <f>NR_to_Cash!C$9</f>
        <v>-54723.468549817509</v>
      </c>
      <c r="M2276" s="175">
        <f>NR_to_Cash!D$9</f>
        <v>-177401.26576231886</v>
      </c>
      <c r="N2276" s="175">
        <f>NR_to_Cash!E$9</f>
        <v>-150226.47815209487</v>
      </c>
      <c r="O2276" s="175">
        <f>NR_to_Cash!F$9</f>
        <v>-172910.78815747867</v>
      </c>
      <c r="Q2276" s="1">
        <v>2269</v>
      </c>
      <c r="R2276" s="176">
        <v>6822.6597194853239</v>
      </c>
      <c r="S2276" s="176">
        <v>264156.01598523115</v>
      </c>
      <c r="T2276" s="176">
        <v>199029.75530348462</v>
      </c>
      <c r="U2276" s="176">
        <v>132937.26954663103</v>
      </c>
      <c r="V2276" s="2"/>
      <c r="W2276" s="176">
        <v>-22873.462370209978</v>
      </c>
      <c r="X2276" s="176">
        <v>4657.688080113614</v>
      </c>
      <c r="Y2276" s="176">
        <v>-18954.463441162137</v>
      </c>
      <c r="Z2276" s="176">
        <v>-45054.001779427752</v>
      </c>
      <c r="AA2276" s="2"/>
      <c r="AB2276" s="175">
        <v>-54723.468549817509</v>
      </c>
      <c r="AC2276" s="175">
        <v>-177401.26576231886</v>
      </c>
      <c r="AD2276" s="175">
        <v>-150226.47815209487</v>
      </c>
      <c r="AE2276" s="175">
        <v>-172910.78815747867</v>
      </c>
    </row>
    <row r="2277" spans="1:31">
      <c r="A2277" s="1">
        <v>2270</v>
      </c>
      <c r="B2277" s="176">
        <f>'T Revenue'!B2274-'Year 0'!G$8+'Year 0'!G$122</f>
        <v>11408.05783753423</v>
      </c>
      <c r="C2277" s="176">
        <f>'T Revenue'!C2274-'Revenue Requirement'!C$4+'Revenue Requirement'!C$33</f>
        <v>222119.55884513841</v>
      </c>
      <c r="D2277" s="176">
        <f>'T Revenue'!D2274-'Revenue Requirement'!D$4+'Revenue Requirement'!D$33</f>
        <v>204969.16916633793</v>
      </c>
      <c r="E2277" s="176">
        <f>'T Revenue'!E2274-'Revenue Requirement'!E$4+'Revenue Requirement'!E$33</f>
        <v>125294.31249683583</v>
      </c>
      <c r="G2277" s="179" t="e">
        <f ca="1"/>
        <v>#NAME?</v>
      </c>
      <c r="H2277" s="179" t="e">
        <f ca="1"/>
        <v>#NAME?</v>
      </c>
      <c r="I2277" s="179" t="e">
        <f ca="1"/>
        <v>#NAME?</v>
      </c>
      <c r="J2277" s="179" t="e">
        <f ca="1"/>
        <v>#NAME?</v>
      </c>
      <c r="L2277" s="175">
        <f>NR_to_Cash!C$9</f>
        <v>-54723.468549817509</v>
      </c>
      <c r="M2277" s="175">
        <f>NR_to_Cash!D$9</f>
        <v>-177401.26576231886</v>
      </c>
      <c r="N2277" s="175">
        <f>NR_to_Cash!E$9</f>
        <v>-150226.47815209487</v>
      </c>
      <c r="O2277" s="175">
        <f>NR_to_Cash!F$9</f>
        <v>-172910.78815747867</v>
      </c>
      <c r="Q2277" s="1">
        <v>2270</v>
      </c>
      <c r="R2277" s="176">
        <v>11408.05783753423</v>
      </c>
      <c r="S2277" s="176">
        <v>222119.55884513841</v>
      </c>
      <c r="T2277" s="176">
        <v>204969.16916633793</v>
      </c>
      <c r="U2277" s="176">
        <v>125294.31249683583</v>
      </c>
      <c r="V2277" s="2"/>
      <c r="W2277" s="176">
        <v>-3279.0220700472128</v>
      </c>
      <c r="X2277" s="176">
        <v>2709.9722101162188</v>
      </c>
      <c r="Y2277" s="176">
        <v>31901.744390073698</v>
      </c>
      <c r="Z2277" s="176">
        <v>-17468.903945961734</v>
      </c>
      <c r="AA2277" s="2"/>
      <c r="AB2277" s="175">
        <v>-54723.468549817509</v>
      </c>
      <c r="AC2277" s="175">
        <v>-177401.26576231886</v>
      </c>
      <c r="AD2277" s="175">
        <v>-150226.47815209487</v>
      </c>
      <c r="AE2277" s="175">
        <v>-172910.78815747867</v>
      </c>
    </row>
    <row r="2278" spans="1:31">
      <c r="A2278" s="1">
        <v>2271</v>
      </c>
      <c r="B2278" s="176">
        <f>'T Revenue'!B2275-'Year 0'!G$8+'Year 0'!G$122</f>
        <v>9580.2510322600137</v>
      </c>
      <c r="C2278" s="176">
        <f>'T Revenue'!C2275-'Revenue Requirement'!C$4+'Revenue Requirement'!C$33</f>
        <v>220475.54142275057</v>
      </c>
      <c r="D2278" s="176">
        <f>'T Revenue'!D2275-'Revenue Requirement'!D$4+'Revenue Requirement'!D$33</f>
        <v>123105.29318773584</v>
      </c>
      <c r="E2278" s="176">
        <f>'T Revenue'!E2275-'Revenue Requirement'!E$4+'Revenue Requirement'!E$33</f>
        <v>150632.71719558886</v>
      </c>
      <c r="G2278" s="179" t="e">
        <f ca="1"/>
        <v>#NAME?</v>
      </c>
      <c r="H2278" s="179" t="e">
        <f ca="1"/>
        <v>#NAME?</v>
      </c>
      <c r="I2278" s="179" t="e">
        <f ca="1"/>
        <v>#NAME?</v>
      </c>
      <c r="J2278" s="179" t="e">
        <f ca="1"/>
        <v>#NAME?</v>
      </c>
      <c r="L2278" s="175">
        <f>NR_to_Cash!C$9</f>
        <v>-54723.468549817509</v>
      </c>
      <c r="M2278" s="175">
        <f>NR_to_Cash!D$9</f>
        <v>-177401.26576231886</v>
      </c>
      <c r="N2278" s="175">
        <f>NR_to_Cash!E$9</f>
        <v>-150226.47815209487</v>
      </c>
      <c r="O2278" s="175">
        <f>NR_to_Cash!F$9</f>
        <v>-172910.78815747867</v>
      </c>
      <c r="Q2278" s="1">
        <v>2271</v>
      </c>
      <c r="R2278" s="176">
        <v>9580.2510322600137</v>
      </c>
      <c r="S2278" s="176">
        <v>220475.54142275057</v>
      </c>
      <c r="T2278" s="176">
        <v>123105.29318773584</v>
      </c>
      <c r="U2278" s="176">
        <v>150632.71719558886</v>
      </c>
      <c r="V2278" s="2"/>
      <c r="W2278" s="176">
        <v>-25753.872829208733</v>
      </c>
      <c r="X2278" s="176">
        <v>989.24004544178024</v>
      </c>
      <c r="Y2278" s="176">
        <v>-29857.052075289423</v>
      </c>
      <c r="Z2278" s="176">
        <v>4775.7531256193761</v>
      </c>
      <c r="AA2278" s="2"/>
      <c r="AB2278" s="175">
        <v>-54723.468549817509</v>
      </c>
      <c r="AC2278" s="175">
        <v>-177401.26576231886</v>
      </c>
      <c r="AD2278" s="175">
        <v>-150226.47815209487</v>
      </c>
      <c r="AE2278" s="175">
        <v>-172910.78815747867</v>
      </c>
    </row>
    <row r="2279" spans="1:31">
      <c r="A2279" s="1">
        <v>2272</v>
      </c>
      <c r="B2279" s="176">
        <f>'T Revenue'!B2276-'Year 0'!G$8+'Year 0'!G$122</f>
        <v>-331.01964938058518</v>
      </c>
      <c r="C2279" s="176">
        <f>'T Revenue'!C2276-'Revenue Requirement'!C$4+'Revenue Requirement'!C$33</f>
        <v>238133.80842721998</v>
      </c>
      <c r="D2279" s="176">
        <f>'T Revenue'!D2276-'Revenue Requirement'!D$4+'Revenue Requirement'!D$33</f>
        <v>161632.38876335695</v>
      </c>
      <c r="E2279" s="176">
        <f>'T Revenue'!E2276-'Revenue Requirement'!E$4+'Revenue Requirement'!E$33</f>
        <v>164992.77790808608</v>
      </c>
      <c r="G2279" s="179" t="e">
        <f ca="1"/>
        <v>#NAME?</v>
      </c>
      <c r="H2279" s="179" t="e">
        <f ca="1"/>
        <v>#NAME?</v>
      </c>
      <c r="I2279" s="179" t="e">
        <f ca="1"/>
        <v>#NAME?</v>
      </c>
      <c r="J2279" s="179" t="e">
        <f ca="1"/>
        <v>#NAME?</v>
      </c>
      <c r="L2279" s="175">
        <f>NR_to_Cash!C$9</f>
        <v>-54723.468549817509</v>
      </c>
      <c r="M2279" s="175">
        <f>NR_to_Cash!D$9</f>
        <v>-177401.26576231886</v>
      </c>
      <c r="N2279" s="175">
        <f>NR_to_Cash!E$9</f>
        <v>-150226.47815209487</v>
      </c>
      <c r="O2279" s="175">
        <f>NR_to_Cash!F$9</f>
        <v>-172910.78815747867</v>
      </c>
      <c r="Q2279" s="1">
        <v>2272</v>
      </c>
      <c r="R2279" s="176">
        <v>-331.01964938058518</v>
      </c>
      <c r="S2279" s="176">
        <v>238133.80842721998</v>
      </c>
      <c r="T2279" s="176">
        <v>161632.38876335695</v>
      </c>
      <c r="U2279" s="176">
        <v>164992.77790808608</v>
      </c>
      <c r="V2279" s="2"/>
      <c r="W2279" s="176">
        <v>8850.1853882630821</v>
      </c>
      <c r="X2279" s="176">
        <v>14252.49626637972</v>
      </c>
      <c r="Y2279" s="176">
        <v>17992.102987993741</v>
      </c>
      <c r="Z2279" s="176">
        <v>-49456.298438059632</v>
      </c>
      <c r="AA2279" s="2"/>
      <c r="AB2279" s="175">
        <v>-54723.468549817509</v>
      </c>
      <c r="AC2279" s="175">
        <v>-177401.26576231886</v>
      </c>
      <c r="AD2279" s="175">
        <v>-150226.47815209487</v>
      </c>
      <c r="AE2279" s="175">
        <v>-172910.78815747867</v>
      </c>
    </row>
    <row r="2280" spans="1:31">
      <c r="A2280" s="1">
        <v>2273</v>
      </c>
      <c r="B2280" s="176">
        <f>'T Revenue'!B2277-'Year 0'!G$8+'Year 0'!G$122</f>
        <v>8056.5300209112465</v>
      </c>
      <c r="C2280" s="176">
        <f>'T Revenue'!C2277-'Revenue Requirement'!C$4+'Revenue Requirement'!C$33</f>
        <v>214569.89001848618</v>
      </c>
      <c r="D2280" s="176">
        <f>'T Revenue'!D2277-'Revenue Requirement'!D$4+'Revenue Requirement'!D$33</f>
        <v>158197.50538883894</v>
      </c>
      <c r="E2280" s="176">
        <f>'T Revenue'!E2277-'Revenue Requirement'!E$4+'Revenue Requirement'!E$33</f>
        <v>74391.346672288142</v>
      </c>
      <c r="G2280" s="179" t="e">
        <f ca="1"/>
        <v>#NAME?</v>
      </c>
      <c r="H2280" s="179" t="e">
        <f ca="1"/>
        <v>#NAME?</v>
      </c>
      <c r="I2280" s="179" t="e">
        <f ca="1"/>
        <v>#NAME?</v>
      </c>
      <c r="J2280" s="179" t="e">
        <f ca="1"/>
        <v>#NAME?</v>
      </c>
      <c r="L2280" s="175">
        <f>NR_to_Cash!C$9</f>
        <v>-54723.468549817509</v>
      </c>
      <c r="M2280" s="175">
        <f>NR_to_Cash!D$9</f>
        <v>-177401.26576231886</v>
      </c>
      <c r="N2280" s="175">
        <f>NR_to_Cash!E$9</f>
        <v>-150226.47815209487</v>
      </c>
      <c r="O2280" s="175">
        <f>NR_to_Cash!F$9</f>
        <v>-172910.78815747867</v>
      </c>
      <c r="Q2280" s="1">
        <v>2273</v>
      </c>
      <c r="R2280" s="176">
        <v>8056.5300209112465</v>
      </c>
      <c r="S2280" s="176">
        <v>214569.89001848618</v>
      </c>
      <c r="T2280" s="176">
        <v>158197.50538883894</v>
      </c>
      <c r="U2280" s="176">
        <v>74391.346672288142</v>
      </c>
      <c r="V2280" s="2"/>
      <c r="W2280" s="176">
        <v>-1416.6632535470417</v>
      </c>
      <c r="X2280" s="176">
        <v>921.60653013526462</v>
      </c>
      <c r="Y2280" s="176">
        <v>-1269.1983145710547</v>
      </c>
      <c r="Z2280" s="176">
        <v>-24970.291347816121</v>
      </c>
      <c r="AA2280" s="2"/>
      <c r="AB2280" s="175">
        <v>-54723.468549817509</v>
      </c>
      <c r="AC2280" s="175">
        <v>-177401.26576231886</v>
      </c>
      <c r="AD2280" s="175">
        <v>-150226.47815209487</v>
      </c>
      <c r="AE2280" s="175">
        <v>-172910.78815747867</v>
      </c>
    </row>
    <row r="2281" spans="1:31">
      <c r="A2281" s="1">
        <v>2274</v>
      </c>
      <c r="B2281" s="176">
        <f>'T Revenue'!B2278-'Year 0'!G$8+'Year 0'!G$122</f>
        <v>18216.872996031307</v>
      </c>
      <c r="C2281" s="176">
        <f>'T Revenue'!C2278-'Revenue Requirement'!C$4+'Revenue Requirement'!C$33</f>
        <v>251976.3406940226</v>
      </c>
      <c r="D2281" s="176">
        <f>'T Revenue'!D2278-'Revenue Requirement'!D$4+'Revenue Requirement'!D$33</f>
        <v>143478.58452545688</v>
      </c>
      <c r="E2281" s="176">
        <f>'T Revenue'!E2278-'Revenue Requirement'!E$4+'Revenue Requirement'!E$33</f>
        <v>103489.52900496079</v>
      </c>
      <c r="G2281" s="179" t="e">
        <f ca="1"/>
        <v>#NAME?</v>
      </c>
      <c r="H2281" s="179" t="e">
        <f ca="1"/>
        <v>#NAME?</v>
      </c>
      <c r="I2281" s="179" t="e">
        <f ca="1"/>
        <v>#NAME?</v>
      </c>
      <c r="J2281" s="179" t="e">
        <f ca="1"/>
        <v>#NAME?</v>
      </c>
      <c r="L2281" s="175">
        <f>NR_to_Cash!C$9</f>
        <v>-54723.468549817509</v>
      </c>
      <c r="M2281" s="175">
        <f>NR_to_Cash!D$9</f>
        <v>-177401.26576231886</v>
      </c>
      <c r="N2281" s="175">
        <f>NR_to_Cash!E$9</f>
        <v>-150226.47815209487</v>
      </c>
      <c r="O2281" s="175">
        <f>NR_to_Cash!F$9</f>
        <v>-172910.78815747867</v>
      </c>
      <c r="Q2281" s="1">
        <v>2274</v>
      </c>
      <c r="R2281" s="176">
        <v>18216.872996031307</v>
      </c>
      <c r="S2281" s="176">
        <v>251976.3406940226</v>
      </c>
      <c r="T2281" s="176">
        <v>143478.58452545688</v>
      </c>
      <c r="U2281" s="176">
        <v>103489.52900496079</v>
      </c>
      <c r="V2281" s="2"/>
      <c r="W2281" s="176">
        <v>-12528.61101434892</v>
      </c>
      <c r="X2281" s="176">
        <v>10502.501210263232</v>
      </c>
      <c r="Y2281" s="176">
        <v>-1651.4184762267396</v>
      </c>
      <c r="Z2281" s="176">
        <v>-12976.850748803467</v>
      </c>
      <c r="AA2281" s="2"/>
      <c r="AB2281" s="175">
        <v>-54723.468549817509</v>
      </c>
      <c r="AC2281" s="175">
        <v>-177401.26576231886</v>
      </c>
      <c r="AD2281" s="175">
        <v>-150226.47815209487</v>
      </c>
      <c r="AE2281" s="175">
        <v>-172910.78815747867</v>
      </c>
    </row>
    <row r="2282" spans="1:31">
      <c r="A2282" s="1">
        <v>2275</v>
      </c>
      <c r="B2282" s="176">
        <f>'T Revenue'!B2279-'Year 0'!G$8+'Year 0'!G$122</f>
        <v>21772.163087823428</v>
      </c>
      <c r="C2282" s="176">
        <f>'T Revenue'!C2279-'Revenue Requirement'!C$4+'Revenue Requirement'!C$33</f>
        <v>266030.82984079607</v>
      </c>
      <c r="D2282" s="176">
        <f>'T Revenue'!D2279-'Revenue Requirement'!D$4+'Revenue Requirement'!D$33</f>
        <v>148865.72866169829</v>
      </c>
      <c r="E2282" s="176">
        <f>'T Revenue'!E2279-'Revenue Requirement'!E$4+'Revenue Requirement'!E$33</f>
        <v>122548.02479534806</v>
      </c>
      <c r="G2282" s="179" t="e">
        <f ca="1"/>
        <v>#NAME?</v>
      </c>
      <c r="H2282" s="179" t="e">
        <f ca="1"/>
        <v>#NAME?</v>
      </c>
      <c r="I2282" s="179" t="e">
        <f ca="1"/>
        <v>#NAME?</v>
      </c>
      <c r="J2282" s="179" t="e">
        <f ca="1"/>
        <v>#NAME?</v>
      </c>
      <c r="L2282" s="175">
        <f>NR_to_Cash!C$9</f>
        <v>-54723.468549817509</v>
      </c>
      <c r="M2282" s="175">
        <f>NR_to_Cash!D$9</f>
        <v>-177401.26576231886</v>
      </c>
      <c r="N2282" s="175">
        <f>NR_to_Cash!E$9</f>
        <v>-150226.47815209487</v>
      </c>
      <c r="O2282" s="175">
        <f>NR_to_Cash!F$9</f>
        <v>-172910.78815747867</v>
      </c>
      <c r="Q2282" s="1">
        <v>2275</v>
      </c>
      <c r="R2282" s="176">
        <v>21772.163087823428</v>
      </c>
      <c r="S2282" s="176">
        <v>266030.82984079607</v>
      </c>
      <c r="T2282" s="176">
        <v>148865.72866169829</v>
      </c>
      <c r="U2282" s="176">
        <v>122548.02479534806</v>
      </c>
      <c r="V2282" s="2"/>
      <c r="W2282" s="176">
        <v>-28658.871545625734</v>
      </c>
      <c r="X2282" s="176">
        <v>17745.406697840896</v>
      </c>
      <c r="Y2282" s="176">
        <v>-2323.018326377729</v>
      </c>
      <c r="Z2282" s="176">
        <v>9753.9748262553476</v>
      </c>
      <c r="AA2282" s="2"/>
      <c r="AB2282" s="175">
        <v>-54723.468549817509</v>
      </c>
      <c r="AC2282" s="175">
        <v>-177401.26576231886</v>
      </c>
      <c r="AD2282" s="175">
        <v>-150226.47815209487</v>
      </c>
      <c r="AE2282" s="175">
        <v>-172910.78815747867</v>
      </c>
    </row>
    <row r="2283" spans="1:31">
      <c r="A2283" s="1">
        <v>2276</v>
      </c>
      <c r="B2283" s="176">
        <f>'T Revenue'!B2280-'Year 0'!G$8+'Year 0'!G$122</f>
        <v>-4426.3000538714696</v>
      </c>
      <c r="C2283" s="176">
        <f>'T Revenue'!C2280-'Revenue Requirement'!C$4+'Revenue Requirement'!C$33</f>
        <v>210114.75955551397</v>
      </c>
      <c r="D2283" s="176">
        <f>'T Revenue'!D2280-'Revenue Requirement'!D$4+'Revenue Requirement'!D$33</f>
        <v>108044.75551449787</v>
      </c>
      <c r="E2283" s="176">
        <f>'T Revenue'!E2280-'Revenue Requirement'!E$4+'Revenue Requirement'!E$33</f>
        <v>67730.642307810485</v>
      </c>
      <c r="G2283" s="179" t="e">
        <f ca="1"/>
        <v>#NAME?</v>
      </c>
      <c r="H2283" s="179" t="e">
        <f ca="1"/>
        <v>#NAME?</v>
      </c>
      <c r="I2283" s="179" t="e">
        <f ca="1"/>
        <v>#NAME?</v>
      </c>
      <c r="J2283" s="179" t="e">
        <f ca="1"/>
        <v>#NAME?</v>
      </c>
      <c r="L2283" s="175">
        <f>NR_to_Cash!C$9</f>
        <v>-54723.468549817509</v>
      </c>
      <c r="M2283" s="175">
        <f>NR_to_Cash!D$9</f>
        <v>-177401.26576231886</v>
      </c>
      <c r="N2283" s="175">
        <f>NR_to_Cash!E$9</f>
        <v>-150226.47815209487</v>
      </c>
      <c r="O2283" s="175">
        <f>NR_to_Cash!F$9</f>
        <v>-172910.78815747867</v>
      </c>
      <c r="Q2283" s="1">
        <v>2276</v>
      </c>
      <c r="R2283" s="176">
        <v>-4426.3000538714696</v>
      </c>
      <c r="S2283" s="176">
        <v>210114.75955551397</v>
      </c>
      <c r="T2283" s="176">
        <v>108044.75551449787</v>
      </c>
      <c r="U2283" s="176">
        <v>67730.642307810485</v>
      </c>
      <c r="V2283" s="2"/>
      <c r="W2283" s="176">
        <v>470.06553801079281</v>
      </c>
      <c r="X2283" s="176">
        <v>29145.856563512236</v>
      </c>
      <c r="Y2283" s="176">
        <v>19221.206468760036</v>
      </c>
      <c r="Z2283" s="176">
        <v>-23500.201533611165</v>
      </c>
      <c r="AA2283" s="2"/>
      <c r="AB2283" s="175">
        <v>-54723.468549817509</v>
      </c>
      <c r="AC2283" s="175">
        <v>-177401.26576231886</v>
      </c>
      <c r="AD2283" s="175">
        <v>-150226.47815209487</v>
      </c>
      <c r="AE2283" s="175">
        <v>-172910.78815747867</v>
      </c>
    </row>
    <row r="2284" spans="1:31">
      <c r="A2284" s="1">
        <v>2277</v>
      </c>
      <c r="B2284" s="176">
        <f>'T Revenue'!B2281-'Year 0'!G$8+'Year 0'!G$122</f>
        <v>40268.890822898364</v>
      </c>
      <c r="C2284" s="176">
        <f>'T Revenue'!C2281-'Revenue Requirement'!C$4+'Revenue Requirement'!C$33</f>
        <v>271880.01272523124</v>
      </c>
      <c r="D2284" s="176">
        <f>'T Revenue'!D2281-'Revenue Requirement'!D$4+'Revenue Requirement'!D$33</f>
        <v>215054.6325556715</v>
      </c>
      <c r="E2284" s="176">
        <f>'T Revenue'!E2281-'Revenue Requirement'!E$4+'Revenue Requirement'!E$33</f>
        <v>162712.94047689089</v>
      </c>
      <c r="G2284" s="179" t="e">
        <f ca="1"/>
        <v>#NAME?</v>
      </c>
      <c r="H2284" s="179" t="e">
        <f ca="1"/>
        <v>#NAME?</v>
      </c>
      <c r="I2284" s="179" t="e">
        <f ca="1"/>
        <v>#NAME?</v>
      </c>
      <c r="J2284" s="179" t="e">
        <f ca="1"/>
        <v>#NAME?</v>
      </c>
      <c r="L2284" s="175">
        <f>NR_to_Cash!C$9</f>
        <v>-54723.468549817509</v>
      </c>
      <c r="M2284" s="175">
        <f>NR_to_Cash!D$9</f>
        <v>-177401.26576231886</v>
      </c>
      <c r="N2284" s="175">
        <f>NR_to_Cash!E$9</f>
        <v>-150226.47815209487</v>
      </c>
      <c r="O2284" s="175">
        <f>NR_to_Cash!F$9</f>
        <v>-172910.78815747867</v>
      </c>
      <c r="Q2284" s="1">
        <v>2277</v>
      </c>
      <c r="R2284" s="176">
        <v>40268.890822898364</v>
      </c>
      <c r="S2284" s="176">
        <v>271880.01272523124</v>
      </c>
      <c r="T2284" s="176">
        <v>215054.6325556715</v>
      </c>
      <c r="U2284" s="176">
        <v>162712.94047689089</v>
      </c>
      <c r="V2284" s="2"/>
      <c r="W2284" s="176">
        <v>-20787.643058407237</v>
      </c>
      <c r="X2284" s="176">
        <v>8264.2637819291558</v>
      </c>
      <c r="Y2284" s="176">
        <v>6680.0524453327525</v>
      </c>
      <c r="Z2284" s="176">
        <v>-8040.9075141937938</v>
      </c>
      <c r="AA2284" s="2"/>
      <c r="AB2284" s="175">
        <v>-54723.468549817509</v>
      </c>
      <c r="AC2284" s="175">
        <v>-177401.26576231886</v>
      </c>
      <c r="AD2284" s="175">
        <v>-150226.47815209487</v>
      </c>
      <c r="AE2284" s="175">
        <v>-172910.78815747867</v>
      </c>
    </row>
    <row r="2285" spans="1:31">
      <c r="A2285" s="1">
        <v>2278</v>
      </c>
      <c r="B2285" s="176">
        <f>'T Revenue'!B2282-'Year 0'!G$8+'Year 0'!G$122</f>
        <v>-4852.0904675743077</v>
      </c>
      <c r="C2285" s="176">
        <f>'T Revenue'!C2282-'Revenue Requirement'!C$4+'Revenue Requirement'!C$33</f>
        <v>236026.7075170211</v>
      </c>
      <c r="D2285" s="176">
        <f>'T Revenue'!D2282-'Revenue Requirement'!D$4+'Revenue Requirement'!D$33</f>
        <v>153532.81259372761</v>
      </c>
      <c r="E2285" s="176">
        <f>'T Revenue'!E2282-'Revenue Requirement'!E$4+'Revenue Requirement'!E$33</f>
        <v>121390.38692330942</v>
      </c>
      <c r="G2285" s="179" t="e">
        <f ca="1"/>
        <v>#NAME?</v>
      </c>
      <c r="H2285" s="179" t="e">
        <f ca="1"/>
        <v>#NAME?</v>
      </c>
      <c r="I2285" s="179" t="e">
        <f ca="1"/>
        <v>#NAME?</v>
      </c>
      <c r="J2285" s="179" t="e">
        <f ca="1"/>
        <v>#NAME?</v>
      </c>
      <c r="L2285" s="175">
        <f>NR_to_Cash!C$9</f>
        <v>-54723.468549817509</v>
      </c>
      <c r="M2285" s="175">
        <f>NR_to_Cash!D$9</f>
        <v>-177401.26576231886</v>
      </c>
      <c r="N2285" s="175">
        <f>NR_to_Cash!E$9</f>
        <v>-150226.47815209487</v>
      </c>
      <c r="O2285" s="175">
        <f>NR_to_Cash!F$9</f>
        <v>-172910.78815747867</v>
      </c>
      <c r="Q2285" s="1">
        <v>2278</v>
      </c>
      <c r="R2285" s="176">
        <v>-4852.0904675743077</v>
      </c>
      <c r="S2285" s="176">
        <v>236026.7075170211</v>
      </c>
      <c r="T2285" s="176">
        <v>153532.81259372761</v>
      </c>
      <c r="U2285" s="176">
        <v>121390.38692330942</v>
      </c>
      <c r="V2285" s="2"/>
      <c r="W2285" s="176">
        <v>-45693.09437772329</v>
      </c>
      <c r="X2285" s="176">
        <v>-42366.36302534584</v>
      </c>
      <c r="Y2285" s="176">
        <v>-20771.904909892241</v>
      </c>
      <c r="Z2285" s="176">
        <v>-23076.88311622641</v>
      </c>
      <c r="AA2285" s="2"/>
      <c r="AB2285" s="175">
        <v>-54723.468549817509</v>
      </c>
      <c r="AC2285" s="175">
        <v>-177401.26576231886</v>
      </c>
      <c r="AD2285" s="175">
        <v>-150226.47815209487</v>
      </c>
      <c r="AE2285" s="175">
        <v>-172910.78815747867</v>
      </c>
    </row>
    <row r="2286" spans="1:31">
      <c r="A2286" s="1">
        <v>2279</v>
      </c>
      <c r="B2286" s="176">
        <f>'T Revenue'!B2283-'Year 0'!G$8+'Year 0'!G$122</f>
        <v>20903.893468838418</v>
      </c>
      <c r="C2286" s="176">
        <f>'T Revenue'!C2283-'Revenue Requirement'!C$4+'Revenue Requirement'!C$33</f>
        <v>233629.22745757014</v>
      </c>
      <c r="D2286" s="176">
        <f>'T Revenue'!D2283-'Revenue Requirement'!D$4+'Revenue Requirement'!D$33</f>
        <v>158187.27004664508</v>
      </c>
      <c r="E2286" s="176">
        <f>'T Revenue'!E2283-'Revenue Requirement'!E$4+'Revenue Requirement'!E$33</f>
        <v>100046.64155145851</v>
      </c>
      <c r="G2286" s="179" t="e">
        <f ca="1"/>
        <v>#NAME?</v>
      </c>
      <c r="H2286" s="179" t="e">
        <f ca="1"/>
        <v>#NAME?</v>
      </c>
      <c r="I2286" s="179" t="e">
        <f ca="1"/>
        <v>#NAME?</v>
      </c>
      <c r="J2286" s="179" t="e">
        <f ca="1"/>
        <v>#NAME?</v>
      </c>
      <c r="L2286" s="175">
        <f>NR_to_Cash!C$9</f>
        <v>-54723.468549817509</v>
      </c>
      <c r="M2286" s="175">
        <f>NR_to_Cash!D$9</f>
        <v>-177401.26576231886</v>
      </c>
      <c r="N2286" s="175">
        <f>NR_to_Cash!E$9</f>
        <v>-150226.47815209487</v>
      </c>
      <c r="O2286" s="175">
        <f>NR_to_Cash!F$9</f>
        <v>-172910.78815747867</v>
      </c>
      <c r="Q2286" s="1">
        <v>2279</v>
      </c>
      <c r="R2286" s="176">
        <v>20903.893468838418</v>
      </c>
      <c r="S2286" s="176">
        <v>233629.22745757014</v>
      </c>
      <c r="T2286" s="176">
        <v>158187.27004664508</v>
      </c>
      <c r="U2286" s="176">
        <v>100046.64155145851</v>
      </c>
      <c r="V2286" s="2"/>
      <c r="W2286" s="176">
        <v>14140.127610283787</v>
      </c>
      <c r="X2286" s="176">
        <v>-2162.1900893999264</v>
      </c>
      <c r="Y2286" s="176">
        <v>-27444.742801768705</v>
      </c>
      <c r="Z2286" s="176">
        <v>-26140.367950340733</v>
      </c>
      <c r="AA2286" s="2"/>
      <c r="AB2286" s="175">
        <v>-54723.468549817509</v>
      </c>
      <c r="AC2286" s="175">
        <v>-177401.26576231886</v>
      </c>
      <c r="AD2286" s="175">
        <v>-150226.47815209487</v>
      </c>
      <c r="AE2286" s="175">
        <v>-172910.78815747867</v>
      </c>
    </row>
    <row r="2287" spans="1:31">
      <c r="A2287" s="1">
        <v>2280</v>
      </c>
      <c r="B2287" s="176">
        <f>'T Revenue'!B2284-'Year 0'!G$8+'Year 0'!G$122</f>
        <v>-6372.7433599410579</v>
      </c>
      <c r="C2287" s="176">
        <f>'T Revenue'!C2284-'Revenue Requirement'!C$4+'Revenue Requirement'!C$33</f>
        <v>203407.0374734709</v>
      </c>
      <c r="D2287" s="176">
        <f>'T Revenue'!D2284-'Revenue Requirement'!D$4+'Revenue Requirement'!D$33</f>
        <v>109190.89000072819</v>
      </c>
      <c r="E2287" s="176">
        <f>'T Revenue'!E2284-'Revenue Requirement'!E$4+'Revenue Requirement'!E$33</f>
        <v>109477.79125897912</v>
      </c>
      <c r="G2287" s="179" t="e">
        <f ca="1"/>
        <v>#NAME?</v>
      </c>
      <c r="H2287" s="179" t="e">
        <f ca="1"/>
        <v>#NAME?</v>
      </c>
      <c r="I2287" s="179" t="e">
        <f ca="1"/>
        <v>#NAME?</v>
      </c>
      <c r="J2287" s="179" t="e">
        <f ca="1"/>
        <v>#NAME?</v>
      </c>
      <c r="L2287" s="175">
        <f>NR_to_Cash!C$9</f>
        <v>-54723.468549817509</v>
      </c>
      <c r="M2287" s="175">
        <f>NR_to_Cash!D$9</f>
        <v>-177401.26576231886</v>
      </c>
      <c r="N2287" s="175">
        <f>NR_to_Cash!E$9</f>
        <v>-150226.47815209487</v>
      </c>
      <c r="O2287" s="175">
        <f>NR_to_Cash!F$9</f>
        <v>-172910.78815747867</v>
      </c>
      <c r="Q2287" s="1">
        <v>2280</v>
      </c>
      <c r="R2287" s="176">
        <v>-6372.7433599410579</v>
      </c>
      <c r="S2287" s="176">
        <v>203407.0374734709</v>
      </c>
      <c r="T2287" s="176">
        <v>109190.89000072819</v>
      </c>
      <c r="U2287" s="176">
        <v>109477.79125897912</v>
      </c>
      <c r="V2287" s="2"/>
      <c r="W2287" s="176">
        <v>4803.4294631093508</v>
      </c>
      <c r="X2287" s="176">
        <v>-22566.457250505919</v>
      </c>
      <c r="Y2287" s="176">
        <v>-5546.0433515012264</v>
      </c>
      <c r="Z2287" s="176">
        <v>-26164.388572503114</v>
      </c>
      <c r="AA2287" s="2"/>
      <c r="AB2287" s="175">
        <v>-54723.468549817509</v>
      </c>
      <c r="AC2287" s="175">
        <v>-177401.26576231886</v>
      </c>
      <c r="AD2287" s="175">
        <v>-150226.47815209487</v>
      </c>
      <c r="AE2287" s="175">
        <v>-172910.78815747867</v>
      </c>
    </row>
    <row r="2288" spans="1:31">
      <c r="A2288" s="1">
        <v>2281</v>
      </c>
      <c r="B2288" s="176">
        <f>'T Revenue'!B2285-'Year 0'!G$8+'Year 0'!G$122</f>
        <v>-11022.681730997516</v>
      </c>
      <c r="C2288" s="176">
        <f>'T Revenue'!C2285-'Revenue Requirement'!C$4+'Revenue Requirement'!C$33</f>
        <v>196898.55792171857</v>
      </c>
      <c r="D2288" s="176">
        <f>'T Revenue'!D2285-'Revenue Requirement'!D$4+'Revenue Requirement'!D$33</f>
        <v>118373.23507576343</v>
      </c>
      <c r="E2288" s="176">
        <f>'T Revenue'!E2285-'Revenue Requirement'!E$4+'Revenue Requirement'!E$33</f>
        <v>52533.646700685844</v>
      </c>
      <c r="G2288" s="179" t="e">
        <f ca="1"/>
        <v>#NAME?</v>
      </c>
      <c r="H2288" s="179" t="e">
        <f ca="1"/>
        <v>#NAME?</v>
      </c>
      <c r="I2288" s="179" t="e">
        <f ca="1"/>
        <v>#NAME?</v>
      </c>
      <c r="J2288" s="179" t="e">
        <f ca="1"/>
        <v>#NAME?</v>
      </c>
      <c r="L2288" s="175">
        <f>NR_to_Cash!C$9</f>
        <v>-54723.468549817509</v>
      </c>
      <c r="M2288" s="175">
        <f>NR_to_Cash!D$9</f>
        <v>-177401.26576231886</v>
      </c>
      <c r="N2288" s="175">
        <f>NR_to_Cash!E$9</f>
        <v>-150226.47815209487</v>
      </c>
      <c r="O2288" s="175">
        <f>NR_to_Cash!F$9</f>
        <v>-172910.78815747867</v>
      </c>
      <c r="Q2288" s="1">
        <v>2281</v>
      </c>
      <c r="R2288" s="176">
        <v>-11022.681730997516</v>
      </c>
      <c r="S2288" s="176">
        <v>196898.55792171857</v>
      </c>
      <c r="T2288" s="176">
        <v>118373.23507576343</v>
      </c>
      <c r="U2288" s="176">
        <v>52533.646700685844</v>
      </c>
      <c r="V2288" s="2"/>
      <c r="W2288" s="176">
        <v>-22437.8211689241</v>
      </c>
      <c r="X2288" s="176">
        <v>-29452.11424473743</v>
      </c>
      <c r="Y2288" s="176">
        <v>7202.8154103185516</v>
      </c>
      <c r="Z2288" s="176">
        <v>-29586.601471615955</v>
      </c>
      <c r="AA2288" s="2"/>
      <c r="AB2288" s="175">
        <v>-54723.468549817509</v>
      </c>
      <c r="AC2288" s="175">
        <v>-177401.26576231886</v>
      </c>
      <c r="AD2288" s="175">
        <v>-150226.47815209487</v>
      </c>
      <c r="AE2288" s="175">
        <v>-172910.78815747867</v>
      </c>
    </row>
    <row r="2289" spans="1:31">
      <c r="A2289" s="1">
        <v>2282</v>
      </c>
      <c r="B2289" s="176">
        <f>'T Revenue'!B2286-'Year 0'!G$8+'Year 0'!G$122</f>
        <v>-3786.2337356989738</v>
      </c>
      <c r="C2289" s="176">
        <f>'T Revenue'!C2286-'Revenue Requirement'!C$4+'Revenue Requirement'!C$33</f>
        <v>247053.65605076635</v>
      </c>
      <c r="D2289" s="176">
        <f>'T Revenue'!D2286-'Revenue Requirement'!D$4+'Revenue Requirement'!D$33</f>
        <v>153356.59670393146</v>
      </c>
      <c r="E2289" s="176">
        <f>'T Revenue'!E2286-'Revenue Requirement'!E$4+'Revenue Requirement'!E$33</f>
        <v>125836.46032596449</v>
      </c>
      <c r="G2289" s="179" t="e">
        <f ca="1"/>
        <v>#NAME?</v>
      </c>
      <c r="H2289" s="179" t="e">
        <f ca="1"/>
        <v>#NAME?</v>
      </c>
      <c r="I2289" s="179" t="e">
        <f ca="1"/>
        <v>#NAME?</v>
      </c>
      <c r="J2289" s="179" t="e">
        <f ca="1"/>
        <v>#NAME?</v>
      </c>
      <c r="L2289" s="175">
        <f>NR_to_Cash!C$9</f>
        <v>-54723.468549817509</v>
      </c>
      <c r="M2289" s="175">
        <f>NR_to_Cash!D$9</f>
        <v>-177401.26576231886</v>
      </c>
      <c r="N2289" s="175">
        <f>NR_to_Cash!E$9</f>
        <v>-150226.47815209487</v>
      </c>
      <c r="O2289" s="175">
        <f>NR_to_Cash!F$9</f>
        <v>-172910.78815747867</v>
      </c>
      <c r="Q2289" s="1">
        <v>2282</v>
      </c>
      <c r="R2289" s="176">
        <v>-3786.2337356989738</v>
      </c>
      <c r="S2289" s="176">
        <v>247053.65605076635</v>
      </c>
      <c r="T2289" s="176">
        <v>153356.59670393146</v>
      </c>
      <c r="U2289" s="176">
        <v>125836.46032596449</v>
      </c>
      <c r="V2289" s="2"/>
      <c r="W2289" s="176">
        <v>331.47659437207039</v>
      </c>
      <c r="X2289" s="176">
        <v>-34078.311747663422</v>
      </c>
      <c r="Y2289" s="176">
        <v>-3326.6048335495871</v>
      </c>
      <c r="Z2289" s="176">
        <v>-20996.31586494646</v>
      </c>
      <c r="AA2289" s="2"/>
      <c r="AB2289" s="175">
        <v>-54723.468549817509</v>
      </c>
      <c r="AC2289" s="175">
        <v>-177401.26576231886</v>
      </c>
      <c r="AD2289" s="175">
        <v>-150226.47815209487</v>
      </c>
      <c r="AE2289" s="175">
        <v>-172910.78815747867</v>
      </c>
    </row>
    <row r="2290" spans="1:31">
      <c r="A2290" s="1">
        <v>2283</v>
      </c>
      <c r="B2290" s="176">
        <f>'T Revenue'!B2287-'Year 0'!G$8+'Year 0'!G$122</f>
        <v>-4297.6620600181632</v>
      </c>
      <c r="C2290" s="176">
        <f>'T Revenue'!C2287-'Revenue Requirement'!C$4+'Revenue Requirement'!C$33</f>
        <v>251000.62244217168</v>
      </c>
      <c r="D2290" s="176">
        <f>'T Revenue'!D2287-'Revenue Requirement'!D$4+'Revenue Requirement'!D$33</f>
        <v>219331.26022743643</v>
      </c>
      <c r="E2290" s="176">
        <f>'T Revenue'!E2287-'Revenue Requirement'!E$4+'Revenue Requirement'!E$33</f>
        <v>110773.90206335415</v>
      </c>
      <c r="G2290" s="179" t="e">
        <f ca="1"/>
        <v>#NAME?</v>
      </c>
      <c r="H2290" s="179" t="e">
        <f ca="1"/>
        <v>#NAME?</v>
      </c>
      <c r="I2290" s="179" t="e">
        <f ca="1"/>
        <v>#NAME?</v>
      </c>
      <c r="J2290" s="179" t="e">
        <f ca="1"/>
        <v>#NAME?</v>
      </c>
      <c r="L2290" s="175">
        <f>NR_to_Cash!C$9</f>
        <v>-54723.468549817509</v>
      </c>
      <c r="M2290" s="175">
        <f>NR_to_Cash!D$9</f>
        <v>-177401.26576231886</v>
      </c>
      <c r="N2290" s="175">
        <f>NR_to_Cash!E$9</f>
        <v>-150226.47815209487</v>
      </c>
      <c r="O2290" s="175">
        <f>NR_to_Cash!F$9</f>
        <v>-172910.78815747867</v>
      </c>
      <c r="Q2290" s="1">
        <v>2283</v>
      </c>
      <c r="R2290" s="176">
        <v>-4297.6620600181632</v>
      </c>
      <c r="S2290" s="176">
        <v>251000.62244217168</v>
      </c>
      <c r="T2290" s="176">
        <v>219331.26022743643</v>
      </c>
      <c r="U2290" s="176">
        <v>110773.90206335415</v>
      </c>
      <c r="V2290" s="2"/>
      <c r="W2290" s="176">
        <v>-21252.213109618751</v>
      </c>
      <c r="X2290" s="176">
        <v>-12415.199566771276</v>
      </c>
      <c r="Y2290" s="176">
        <v>-13615.569248155691</v>
      </c>
      <c r="Z2290" s="176">
        <v>-8953.2166335901711</v>
      </c>
      <c r="AA2290" s="2"/>
      <c r="AB2290" s="175">
        <v>-54723.468549817509</v>
      </c>
      <c r="AC2290" s="175">
        <v>-177401.26576231886</v>
      </c>
      <c r="AD2290" s="175">
        <v>-150226.47815209487</v>
      </c>
      <c r="AE2290" s="175">
        <v>-172910.78815747867</v>
      </c>
    </row>
    <row r="2291" spans="1:31">
      <c r="A2291" s="1">
        <v>2284</v>
      </c>
      <c r="B2291" s="176">
        <f>'T Revenue'!B2288-'Year 0'!G$8+'Year 0'!G$122</f>
        <v>1583.2183488251176</v>
      </c>
      <c r="C2291" s="176">
        <f>'T Revenue'!C2288-'Revenue Requirement'!C$4+'Revenue Requirement'!C$33</f>
        <v>249288.76339167426</v>
      </c>
      <c r="D2291" s="176">
        <f>'T Revenue'!D2288-'Revenue Requirement'!D$4+'Revenue Requirement'!D$33</f>
        <v>148471.96948114177</v>
      </c>
      <c r="E2291" s="176">
        <f>'T Revenue'!E2288-'Revenue Requirement'!E$4+'Revenue Requirement'!E$33</f>
        <v>99256.164336234331</v>
      </c>
      <c r="G2291" s="179" t="e">
        <f ca="1"/>
        <v>#NAME?</v>
      </c>
      <c r="H2291" s="179" t="e">
        <f ca="1"/>
        <v>#NAME?</v>
      </c>
      <c r="I2291" s="179" t="e">
        <f ca="1"/>
        <v>#NAME?</v>
      </c>
      <c r="J2291" s="179" t="e">
        <f ca="1"/>
        <v>#NAME?</v>
      </c>
      <c r="L2291" s="175">
        <f>NR_to_Cash!C$9</f>
        <v>-54723.468549817509</v>
      </c>
      <c r="M2291" s="175">
        <f>NR_to_Cash!D$9</f>
        <v>-177401.26576231886</v>
      </c>
      <c r="N2291" s="175">
        <f>NR_to_Cash!E$9</f>
        <v>-150226.47815209487</v>
      </c>
      <c r="O2291" s="175">
        <f>NR_to_Cash!F$9</f>
        <v>-172910.78815747867</v>
      </c>
      <c r="Q2291" s="1">
        <v>2284</v>
      </c>
      <c r="R2291" s="176">
        <v>1583.2183488251176</v>
      </c>
      <c r="S2291" s="176">
        <v>249288.76339167426</v>
      </c>
      <c r="T2291" s="176">
        <v>148471.96948114177</v>
      </c>
      <c r="U2291" s="176">
        <v>99256.164336234331</v>
      </c>
      <c r="V2291" s="2"/>
      <c r="W2291" s="176">
        <v>-23218.85945968912</v>
      </c>
      <c r="X2291" s="176">
        <v>-37950.496661719633</v>
      </c>
      <c r="Y2291" s="176">
        <v>-39837.903451719321</v>
      </c>
      <c r="Z2291" s="176">
        <v>5392.0060320589691</v>
      </c>
      <c r="AA2291" s="2"/>
      <c r="AB2291" s="175">
        <v>-54723.468549817509</v>
      </c>
      <c r="AC2291" s="175">
        <v>-177401.26576231886</v>
      </c>
      <c r="AD2291" s="175">
        <v>-150226.47815209487</v>
      </c>
      <c r="AE2291" s="175">
        <v>-172910.78815747867</v>
      </c>
    </row>
    <row r="2292" spans="1:31">
      <c r="A2292" s="1">
        <v>2285</v>
      </c>
      <c r="B2292" s="176">
        <f>'T Revenue'!B2289-'Year 0'!G$8+'Year 0'!G$122</f>
        <v>2934.7305933674797</v>
      </c>
      <c r="C2292" s="176">
        <f>'T Revenue'!C2289-'Revenue Requirement'!C$4+'Revenue Requirement'!C$33</f>
        <v>232538.18225251045</v>
      </c>
      <c r="D2292" s="176">
        <f>'T Revenue'!D2289-'Revenue Requirement'!D$4+'Revenue Requirement'!D$33</f>
        <v>136198.14610954653</v>
      </c>
      <c r="E2292" s="176">
        <f>'T Revenue'!E2289-'Revenue Requirement'!E$4+'Revenue Requirement'!E$33</f>
        <v>87141.572662102059</v>
      </c>
      <c r="G2292" s="179" t="e">
        <f ca="1"/>
        <v>#NAME?</v>
      </c>
      <c r="H2292" s="179" t="e">
        <f ca="1"/>
        <v>#NAME?</v>
      </c>
      <c r="I2292" s="179" t="e">
        <f ca="1"/>
        <v>#NAME?</v>
      </c>
      <c r="J2292" s="179" t="e">
        <f ca="1"/>
        <v>#NAME?</v>
      </c>
      <c r="L2292" s="175">
        <f>NR_to_Cash!C$9</f>
        <v>-54723.468549817509</v>
      </c>
      <c r="M2292" s="175">
        <f>NR_to_Cash!D$9</f>
        <v>-177401.26576231886</v>
      </c>
      <c r="N2292" s="175">
        <f>NR_to_Cash!E$9</f>
        <v>-150226.47815209487</v>
      </c>
      <c r="O2292" s="175">
        <f>NR_to_Cash!F$9</f>
        <v>-172910.78815747867</v>
      </c>
      <c r="Q2292" s="1">
        <v>2285</v>
      </c>
      <c r="R2292" s="176">
        <v>2934.7305933674797</v>
      </c>
      <c r="S2292" s="176">
        <v>232538.18225251045</v>
      </c>
      <c r="T2292" s="176">
        <v>136198.14610954653</v>
      </c>
      <c r="U2292" s="176">
        <v>87141.572662102059</v>
      </c>
      <c r="V2292" s="2"/>
      <c r="W2292" s="176">
        <v>11107.099249986815</v>
      </c>
      <c r="X2292" s="176">
        <v>-18806.168742956826</v>
      </c>
      <c r="Y2292" s="176">
        <v>-30032.570540010929</v>
      </c>
      <c r="Z2292" s="176">
        <v>-3248.4487486453727</v>
      </c>
      <c r="AA2292" s="2"/>
      <c r="AB2292" s="175">
        <v>-54723.468549817509</v>
      </c>
      <c r="AC2292" s="175">
        <v>-177401.26576231886</v>
      </c>
      <c r="AD2292" s="175">
        <v>-150226.47815209487</v>
      </c>
      <c r="AE2292" s="175">
        <v>-172910.78815747867</v>
      </c>
    </row>
    <row r="2293" spans="1:31">
      <c r="A2293" s="1">
        <v>2286</v>
      </c>
      <c r="B2293" s="176">
        <f>'T Revenue'!B2290-'Year 0'!G$8+'Year 0'!G$122</f>
        <v>2574.2613314611372</v>
      </c>
      <c r="C2293" s="176">
        <f>'T Revenue'!C2290-'Revenue Requirement'!C$4+'Revenue Requirement'!C$33</f>
        <v>239747.77998550842</v>
      </c>
      <c r="D2293" s="176">
        <f>'T Revenue'!D2290-'Revenue Requirement'!D$4+'Revenue Requirement'!D$33</f>
        <v>122841.31221120991</v>
      </c>
      <c r="E2293" s="176">
        <f>'T Revenue'!E2290-'Revenue Requirement'!E$4+'Revenue Requirement'!E$33</f>
        <v>127663.9455548164</v>
      </c>
      <c r="G2293" s="179" t="e">
        <f ca="1"/>
        <v>#NAME?</v>
      </c>
      <c r="H2293" s="179" t="e">
        <f ca="1"/>
        <v>#NAME?</v>
      </c>
      <c r="I2293" s="179" t="e">
        <f ca="1"/>
        <v>#NAME?</v>
      </c>
      <c r="J2293" s="179" t="e">
        <f ca="1"/>
        <v>#NAME?</v>
      </c>
      <c r="L2293" s="175">
        <f>NR_to_Cash!C$9</f>
        <v>-54723.468549817509</v>
      </c>
      <c r="M2293" s="175">
        <f>NR_to_Cash!D$9</f>
        <v>-177401.26576231886</v>
      </c>
      <c r="N2293" s="175">
        <f>NR_to_Cash!E$9</f>
        <v>-150226.47815209487</v>
      </c>
      <c r="O2293" s="175">
        <f>NR_to_Cash!F$9</f>
        <v>-172910.78815747867</v>
      </c>
      <c r="Q2293" s="1">
        <v>2286</v>
      </c>
      <c r="R2293" s="176">
        <v>2574.2613314611372</v>
      </c>
      <c r="S2293" s="176">
        <v>239747.77998550842</v>
      </c>
      <c r="T2293" s="176">
        <v>122841.31221120991</v>
      </c>
      <c r="U2293" s="176">
        <v>127663.9455548164</v>
      </c>
      <c r="V2293" s="2"/>
      <c r="W2293" s="176">
        <v>-54619.47180891945</v>
      </c>
      <c r="X2293" s="176">
        <v>-10839.337230743608</v>
      </c>
      <c r="Y2293" s="176">
        <v>-38078.938751605339</v>
      </c>
      <c r="Z2293" s="176">
        <v>12956.837077495409</v>
      </c>
      <c r="AA2293" s="2"/>
      <c r="AB2293" s="175">
        <v>-54723.468549817509</v>
      </c>
      <c r="AC2293" s="175">
        <v>-177401.26576231886</v>
      </c>
      <c r="AD2293" s="175">
        <v>-150226.47815209487</v>
      </c>
      <c r="AE2293" s="175">
        <v>-172910.78815747867</v>
      </c>
    </row>
    <row r="2294" spans="1:31">
      <c r="A2294" s="1">
        <v>2287</v>
      </c>
      <c r="B2294" s="176">
        <f>'T Revenue'!B2291-'Year 0'!G$8+'Year 0'!G$122</f>
        <v>3181.1691098560113</v>
      </c>
      <c r="C2294" s="176">
        <f>'T Revenue'!C2291-'Revenue Requirement'!C$4+'Revenue Requirement'!C$33</f>
        <v>215471.7617589829</v>
      </c>
      <c r="D2294" s="176">
        <f>'T Revenue'!D2291-'Revenue Requirement'!D$4+'Revenue Requirement'!D$33</f>
        <v>144514.36275106645</v>
      </c>
      <c r="E2294" s="176">
        <f>'T Revenue'!E2291-'Revenue Requirement'!E$4+'Revenue Requirement'!E$33</f>
        <v>161252.33061661897</v>
      </c>
      <c r="G2294" s="179" t="e">
        <f ca="1"/>
        <v>#NAME?</v>
      </c>
      <c r="H2294" s="179" t="e">
        <f ca="1"/>
        <v>#NAME?</v>
      </c>
      <c r="I2294" s="179" t="e">
        <f ca="1"/>
        <v>#NAME?</v>
      </c>
      <c r="J2294" s="179" t="e">
        <f ca="1"/>
        <v>#NAME?</v>
      </c>
      <c r="L2294" s="175">
        <f>NR_to_Cash!C$9</f>
        <v>-54723.468549817509</v>
      </c>
      <c r="M2294" s="175">
        <f>NR_to_Cash!D$9</f>
        <v>-177401.26576231886</v>
      </c>
      <c r="N2294" s="175">
        <f>NR_to_Cash!E$9</f>
        <v>-150226.47815209487</v>
      </c>
      <c r="O2294" s="175">
        <f>NR_to_Cash!F$9</f>
        <v>-172910.78815747867</v>
      </c>
      <c r="Q2294" s="1">
        <v>2287</v>
      </c>
      <c r="R2294" s="176">
        <v>3181.1691098560113</v>
      </c>
      <c r="S2294" s="176">
        <v>215471.7617589829</v>
      </c>
      <c r="T2294" s="176">
        <v>144514.36275106645</v>
      </c>
      <c r="U2294" s="176">
        <v>161252.33061661897</v>
      </c>
      <c r="V2294" s="2"/>
      <c r="W2294" s="176">
        <v>-54095.030364760314</v>
      </c>
      <c r="X2294" s="176">
        <v>-14439.417017333442</v>
      </c>
      <c r="Y2294" s="176">
        <v>-27612.930529005127</v>
      </c>
      <c r="Z2294" s="176">
        <v>-37267.628405436641</v>
      </c>
      <c r="AA2294" s="2"/>
      <c r="AB2294" s="175">
        <v>-54723.468549817509</v>
      </c>
      <c r="AC2294" s="175">
        <v>-177401.26576231886</v>
      </c>
      <c r="AD2294" s="175">
        <v>-150226.47815209487</v>
      </c>
      <c r="AE2294" s="175">
        <v>-172910.78815747867</v>
      </c>
    </row>
    <row r="2295" spans="1:31">
      <c r="A2295" s="1">
        <v>2288</v>
      </c>
      <c r="B2295" s="176">
        <f>'T Revenue'!B2292-'Year 0'!G$8+'Year 0'!G$122</f>
        <v>-29981.623102209531</v>
      </c>
      <c r="C2295" s="176">
        <f>'T Revenue'!C2292-'Revenue Requirement'!C$4+'Revenue Requirement'!C$33</f>
        <v>166813.47192151262</v>
      </c>
      <c r="D2295" s="176">
        <f>'T Revenue'!D2292-'Revenue Requirement'!D$4+'Revenue Requirement'!D$33</f>
        <v>118418.17550008046</v>
      </c>
      <c r="E2295" s="176">
        <f>'T Revenue'!E2292-'Revenue Requirement'!E$4+'Revenue Requirement'!E$33</f>
        <v>83740.459200940095</v>
      </c>
      <c r="G2295" s="179" t="e">
        <f ca="1"/>
        <v>#NAME?</v>
      </c>
      <c r="H2295" s="179" t="e">
        <f ca="1"/>
        <v>#NAME?</v>
      </c>
      <c r="I2295" s="179" t="e">
        <f ca="1"/>
        <v>#NAME?</v>
      </c>
      <c r="J2295" s="179" t="e">
        <f ca="1"/>
        <v>#NAME?</v>
      </c>
      <c r="L2295" s="175">
        <f>NR_to_Cash!C$9</f>
        <v>-54723.468549817509</v>
      </c>
      <c r="M2295" s="175">
        <f>NR_to_Cash!D$9</f>
        <v>-177401.26576231886</v>
      </c>
      <c r="N2295" s="175">
        <f>NR_to_Cash!E$9</f>
        <v>-150226.47815209487</v>
      </c>
      <c r="O2295" s="175">
        <f>NR_to_Cash!F$9</f>
        <v>-172910.78815747867</v>
      </c>
      <c r="Q2295" s="1">
        <v>2288</v>
      </c>
      <c r="R2295" s="176">
        <v>-29981.623102209531</v>
      </c>
      <c r="S2295" s="176">
        <v>166813.47192151262</v>
      </c>
      <c r="T2295" s="176">
        <v>118418.17550008046</v>
      </c>
      <c r="U2295" s="176">
        <v>83740.459200940095</v>
      </c>
      <c r="V2295" s="2"/>
      <c r="W2295" s="176">
        <v>-25450.799697337672</v>
      </c>
      <c r="X2295" s="176">
        <v>2343.4537208746187</v>
      </c>
      <c r="Y2295" s="176">
        <v>-11496.708970900858</v>
      </c>
      <c r="Z2295" s="176">
        <v>11840.105296414811</v>
      </c>
      <c r="AA2295" s="2"/>
      <c r="AB2295" s="175">
        <v>-54723.468549817509</v>
      </c>
      <c r="AC2295" s="175">
        <v>-177401.26576231886</v>
      </c>
      <c r="AD2295" s="175">
        <v>-150226.47815209487</v>
      </c>
      <c r="AE2295" s="175">
        <v>-172910.78815747867</v>
      </c>
    </row>
    <row r="2296" spans="1:31">
      <c r="A2296" s="1">
        <v>2289</v>
      </c>
      <c r="B2296" s="176">
        <f>'T Revenue'!B2293-'Year 0'!G$8+'Year 0'!G$122</f>
        <v>-3084.0693316042889</v>
      </c>
      <c r="C2296" s="176">
        <f>'T Revenue'!C2293-'Revenue Requirement'!C$4+'Revenue Requirement'!C$33</f>
        <v>226196.66293128044</v>
      </c>
      <c r="D2296" s="176">
        <f>'T Revenue'!D2293-'Revenue Requirement'!D$4+'Revenue Requirement'!D$33</f>
        <v>138474.72954343958</v>
      </c>
      <c r="E2296" s="176">
        <f>'T Revenue'!E2293-'Revenue Requirement'!E$4+'Revenue Requirement'!E$33</f>
        <v>143141.63606795901</v>
      </c>
      <c r="G2296" s="179" t="e">
        <f ca="1"/>
        <v>#NAME?</v>
      </c>
      <c r="H2296" s="179" t="e">
        <f ca="1"/>
        <v>#NAME?</v>
      </c>
      <c r="I2296" s="179" t="e">
        <f ca="1"/>
        <v>#NAME?</v>
      </c>
      <c r="J2296" s="179" t="e">
        <f ca="1"/>
        <v>#NAME?</v>
      </c>
      <c r="L2296" s="175">
        <f>NR_to_Cash!C$9</f>
        <v>-54723.468549817509</v>
      </c>
      <c r="M2296" s="175">
        <f>NR_to_Cash!D$9</f>
        <v>-177401.26576231886</v>
      </c>
      <c r="N2296" s="175">
        <f>NR_to_Cash!E$9</f>
        <v>-150226.47815209487</v>
      </c>
      <c r="O2296" s="175">
        <f>NR_to_Cash!F$9</f>
        <v>-172910.78815747867</v>
      </c>
      <c r="Q2296" s="1">
        <v>2289</v>
      </c>
      <c r="R2296" s="176">
        <v>-3084.0693316042889</v>
      </c>
      <c r="S2296" s="176">
        <v>226196.66293128044</v>
      </c>
      <c r="T2296" s="176">
        <v>138474.72954343958</v>
      </c>
      <c r="U2296" s="176">
        <v>143141.63606795901</v>
      </c>
      <c r="V2296" s="2"/>
      <c r="W2296" s="176">
        <v>-45296.055409128778</v>
      </c>
      <c r="X2296" s="176">
        <v>-10818.98954911693</v>
      </c>
      <c r="Y2296" s="176">
        <v>-25543.071948780445</v>
      </c>
      <c r="Z2296" s="176">
        <v>-11636.511907323729</v>
      </c>
      <c r="AA2296" s="2"/>
      <c r="AB2296" s="175">
        <v>-54723.468549817509</v>
      </c>
      <c r="AC2296" s="175">
        <v>-177401.26576231886</v>
      </c>
      <c r="AD2296" s="175">
        <v>-150226.47815209487</v>
      </c>
      <c r="AE2296" s="175">
        <v>-172910.78815747867</v>
      </c>
    </row>
    <row r="2297" spans="1:31">
      <c r="A2297" s="1">
        <v>2290</v>
      </c>
      <c r="B2297" s="176">
        <f>'T Revenue'!B2294-'Year 0'!G$8+'Year 0'!G$122</f>
        <v>1909.1656406829134</v>
      </c>
      <c r="C2297" s="176">
        <f>'T Revenue'!C2294-'Revenue Requirement'!C$4+'Revenue Requirement'!C$33</f>
        <v>218850.76314294594</v>
      </c>
      <c r="D2297" s="176">
        <f>'T Revenue'!D2294-'Revenue Requirement'!D$4+'Revenue Requirement'!D$33</f>
        <v>152988.66905286908</v>
      </c>
      <c r="E2297" s="176">
        <f>'T Revenue'!E2294-'Revenue Requirement'!E$4+'Revenue Requirement'!E$33</f>
        <v>127210.82332097366</v>
      </c>
      <c r="G2297" s="179" t="e">
        <f ca="1"/>
        <v>#NAME?</v>
      </c>
      <c r="H2297" s="179" t="e">
        <f ca="1"/>
        <v>#NAME?</v>
      </c>
      <c r="I2297" s="179" t="e">
        <f ca="1"/>
        <v>#NAME?</v>
      </c>
      <c r="J2297" s="179" t="e">
        <f ca="1"/>
        <v>#NAME?</v>
      </c>
      <c r="L2297" s="175">
        <f>NR_to_Cash!C$9</f>
        <v>-54723.468549817509</v>
      </c>
      <c r="M2297" s="175">
        <f>NR_to_Cash!D$9</f>
        <v>-177401.26576231886</v>
      </c>
      <c r="N2297" s="175">
        <f>NR_to_Cash!E$9</f>
        <v>-150226.47815209487</v>
      </c>
      <c r="O2297" s="175">
        <f>NR_to_Cash!F$9</f>
        <v>-172910.78815747867</v>
      </c>
      <c r="Q2297" s="1">
        <v>2290</v>
      </c>
      <c r="R2297" s="176">
        <v>1909.1656406829134</v>
      </c>
      <c r="S2297" s="176">
        <v>218850.76314294594</v>
      </c>
      <c r="T2297" s="176">
        <v>152988.66905286908</v>
      </c>
      <c r="U2297" s="176">
        <v>127210.82332097366</v>
      </c>
      <c r="V2297" s="2"/>
      <c r="W2297" s="176">
        <v>-13767.634380848845</v>
      </c>
      <c r="X2297" s="176">
        <v>-34052.381258609705</v>
      </c>
      <c r="Y2297" s="176">
        <v>-43298.827508111717</v>
      </c>
      <c r="Z2297" s="176">
        <v>-31548.843406141503</v>
      </c>
      <c r="AA2297" s="2"/>
      <c r="AB2297" s="175">
        <v>-54723.468549817509</v>
      </c>
      <c r="AC2297" s="175">
        <v>-177401.26576231886</v>
      </c>
      <c r="AD2297" s="175">
        <v>-150226.47815209487</v>
      </c>
      <c r="AE2297" s="175">
        <v>-172910.78815747867</v>
      </c>
    </row>
    <row r="2298" spans="1:31">
      <c r="A2298" s="1">
        <v>2291</v>
      </c>
      <c r="B2298" s="176">
        <f>'T Revenue'!B2295-'Year 0'!G$8+'Year 0'!G$122</f>
        <v>264.44848380144686</v>
      </c>
      <c r="C2298" s="176">
        <f>'T Revenue'!C2295-'Revenue Requirement'!C$4+'Revenue Requirement'!C$33</f>
        <v>274342.41245292732</v>
      </c>
      <c r="D2298" s="176">
        <f>'T Revenue'!D2295-'Revenue Requirement'!D$4+'Revenue Requirement'!D$33</f>
        <v>129587.72568123345</v>
      </c>
      <c r="E2298" s="176">
        <f>'T Revenue'!E2295-'Revenue Requirement'!E$4+'Revenue Requirement'!E$33</f>
        <v>146749.42934347666</v>
      </c>
      <c r="G2298" s="179" t="e">
        <f ca="1"/>
        <v>#NAME?</v>
      </c>
      <c r="H2298" s="179" t="e">
        <f ca="1"/>
        <v>#NAME?</v>
      </c>
      <c r="I2298" s="179" t="e">
        <f ca="1"/>
        <v>#NAME?</v>
      </c>
      <c r="J2298" s="179" t="e">
        <f ca="1"/>
        <v>#NAME?</v>
      </c>
      <c r="L2298" s="175">
        <f>NR_to_Cash!C$9</f>
        <v>-54723.468549817509</v>
      </c>
      <c r="M2298" s="175">
        <f>NR_to_Cash!D$9</f>
        <v>-177401.26576231886</v>
      </c>
      <c r="N2298" s="175">
        <f>NR_to_Cash!E$9</f>
        <v>-150226.47815209487</v>
      </c>
      <c r="O2298" s="175">
        <f>NR_to_Cash!F$9</f>
        <v>-172910.78815747867</v>
      </c>
      <c r="Q2298" s="1">
        <v>2291</v>
      </c>
      <c r="R2298" s="176">
        <v>264.44848380144686</v>
      </c>
      <c r="S2298" s="176">
        <v>274342.41245292732</v>
      </c>
      <c r="T2298" s="176">
        <v>129587.72568123345</v>
      </c>
      <c r="U2298" s="176">
        <v>146749.42934347666</v>
      </c>
      <c r="V2298" s="2"/>
      <c r="W2298" s="176">
        <v>12202.885602735332</v>
      </c>
      <c r="X2298" s="176">
        <v>8999.5524602455553</v>
      </c>
      <c r="Y2298" s="176">
        <v>-59497.20415657456</v>
      </c>
      <c r="Z2298" s="176">
        <v>13695.643949765712</v>
      </c>
      <c r="AA2298" s="2"/>
      <c r="AB2298" s="175">
        <v>-54723.468549817509</v>
      </c>
      <c r="AC2298" s="175">
        <v>-177401.26576231886</v>
      </c>
      <c r="AD2298" s="175">
        <v>-150226.47815209487</v>
      </c>
      <c r="AE2298" s="175">
        <v>-172910.78815747867</v>
      </c>
    </row>
    <row r="2299" spans="1:31">
      <c r="A2299" s="1">
        <v>2292</v>
      </c>
      <c r="B2299" s="176">
        <f>'T Revenue'!B2296-'Year 0'!G$8+'Year 0'!G$122</f>
        <v>27579.441034296528</v>
      </c>
      <c r="C2299" s="176">
        <f>'T Revenue'!C2296-'Revenue Requirement'!C$4+'Revenue Requirement'!C$33</f>
        <v>267204.85114031378</v>
      </c>
      <c r="D2299" s="176">
        <f>'T Revenue'!D2296-'Revenue Requirement'!D$4+'Revenue Requirement'!D$33</f>
        <v>194826.84668393503</v>
      </c>
      <c r="E2299" s="176">
        <f>'T Revenue'!E2296-'Revenue Requirement'!E$4+'Revenue Requirement'!E$33</f>
        <v>137766.91876114416</v>
      </c>
      <c r="G2299" s="179" t="e">
        <f ca="1"/>
        <v>#NAME?</v>
      </c>
      <c r="H2299" s="179" t="e">
        <f ca="1"/>
        <v>#NAME?</v>
      </c>
      <c r="I2299" s="179" t="e">
        <f ca="1"/>
        <v>#NAME?</v>
      </c>
      <c r="J2299" s="179" t="e">
        <f ca="1"/>
        <v>#NAME?</v>
      </c>
      <c r="L2299" s="175">
        <f>NR_to_Cash!C$9</f>
        <v>-54723.468549817509</v>
      </c>
      <c r="M2299" s="175">
        <f>NR_to_Cash!D$9</f>
        <v>-177401.26576231886</v>
      </c>
      <c r="N2299" s="175">
        <f>NR_to_Cash!E$9</f>
        <v>-150226.47815209487</v>
      </c>
      <c r="O2299" s="175">
        <f>NR_to_Cash!F$9</f>
        <v>-172910.78815747867</v>
      </c>
      <c r="Q2299" s="1">
        <v>2292</v>
      </c>
      <c r="R2299" s="176">
        <v>27579.441034296528</v>
      </c>
      <c r="S2299" s="176">
        <v>267204.85114031378</v>
      </c>
      <c r="T2299" s="176">
        <v>194826.84668393503</v>
      </c>
      <c r="U2299" s="176">
        <v>137766.91876114416</v>
      </c>
      <c r="V2299" s="2"/>
      <c r="W2299" s="176">
        <v>-48104.191170666483</v>
      </c>
      <c r="X2299" s="176">
        <v>-14239.707394736819</v>
      </c>
      <c r="Y2299" s="176">
        <v>-9761.5757479276508</v>
      </c>
      <c r="Z2299" s="176">
        <v>-21456.255216308171</v>
      </c>
      <c r="AA2299" s="2"/>
      <c r="AB2299" s="175">
        <v>-54723.468549817509</v>
      </c>
      <c r="AC2299" s="175">
        <v>-177401.26576231886</v>
      </c>
      <c r="AD2299" s="175">
        <v>-150226.47815209487</v>
      </c>
      <c r="AE2299" s="175">
        <v>-172910.78815747867</v>
      </c>
    </row>
    <row r="2300" spans="1:31">
      <c r="A2300" s="1">
        <v>2293</v>
      </c>
      <c r="B2300" s="176">
        <f>'T Revenue'!B2297-'Year 0'!G$8+'Year 0'!G$122</f>
        <v>-4552.5887777435128</v>
      </c>
      <c r="C2300" s="176">
        <f>'T Revenue'!C2297-'Revenue Requirement'!C$4+'Revenue Requirement'!C$33</f>
        <v>257069.46539029386</v>
      </c>
      <c r="D2300" s="176">
        <f>'T Revenue'!D2297-'Revenue Requirement'!D$4+'Revenue Requirement'!D$33</f>
        <v>190843.83170702332</v>
      </c>
      <c r="E2300" s="176">
        <f>'T Revenue'!E2297-'Revenue Requirement'!E$4+'Revenue Requirement'!E$33</f>
        <v>113229.33786346694</v>
      </c>
      <c r="G2300" s="179" t="e">
        <f ca="1"/>
        <v>#NAME?</v>
      </c>
      <c r="H2300" s="179" t="e">
        <f ca="1"/>
        <v>#NAME?</v>
      </c>
      <c r="I2300" s="179" t="e">
        <f ca="1"/>
        <v>#NAME?</v>
      </c>
      <c r="J2300" s="179" t="e">
        <f ca="1"/>
        <v>#NAME?</v>
      </c>
      <c r="L2300" s="175">
        <f>NR_to_Cash!C$9</f>
        <v>-54723.468549817509</v>
      </c>
      <c r="M2300" s="175">
        <f>NR_to_Cash!D$9</f>
        <v>-177401.26576231886</v>
      </c>
      <c r="N2300" s="175">
        <f>NR_to_Cash!E$9</f>
        <v>-150226.47815209487</v>
      </c>
      <c r="O2300" s="175">
        <f>NR_to_Cash!F$9</f>
        <v>-172910.78815747867</v>
      </c>
      <c r="Q2300" s="1">
        <v>2293</v>
      </c>
      <c r="R2300" s="176">
        <v>-4552.5887777435128</v>
      </c>
      <c r="S2300" s="176">
        <v>257069.46539029386</v>
      </c>
      <c r="T2300" s="176">
        <v>190843.83170702332</v>
      </c>
      <c r="U2300" s="176">
        <v>113229.33786346694</v>
      </c>
      <c r="V2300" s="2"/>
      <c r="W2300" s="176">
        <v>-51201.22827887442</v>
      </c>
      <c r="X2300" s="176">
        <v>-11002.42749242601</v>
      </c>
      <c r="Y2300" s="176">
        <v>-31910.666448454373</v>
      </c>
      <c r="Z2300" s="176">
        <v>-29785.046959923347</v>
      </c>
      <c r="AA2300" s="2"/>
      <c r="AB2300" s="175">
        <v>-54723.468549817509</v>
      </c>
      <c r="AC2300" s="175">
        <v>-177401.26576231886</v>
      </c>
      <c r="AD2300" s="175">
        <v>-150226.47815209487</v>
      </c>
      <c r="AE2300" s="175">
        <v>-172910.78815747867</v>
      </c>
    </row>
    <row r="2301" spans="1:31">
      <c r="A2301" s="1">
        <v>2294</v>
      </c>
      <c r="B2301" s="176">
        <f>'T Revenue'!B2298-'Year 0'!G$8+'Year 0'!G$122</f>
        <v>-5277.9499773802236</v>
      </c>
      <c r="C2301" s="176">
        <f>'T Revenue'!C2298-'Revenue Requirement'!C$4+'Revenue Requirement'!C$33</f>
        <v>210394.45241818903</v>
      </c>
      <c r="D2301" s="176">
        <f>'T Revenue'!D2298-'Revenue Requirement'!D$4+'Revenue Requirement'!D$33</f>
        <v>168479.57690618467</v>
      </c>
      <c r="E2301" s="176">
        <f>'T Revenue'!E2298-'Revenue Requirement'!E$4+'Revenue Requirement'!E$33</f>
        <v>167762.90172541072</v>
      </c>
      <c r="G2301" s="179" t="e">
        <f ca="1"/>
        <v>#NAME?</v>
      </c>
      <c r="H2301" s="179" t="e">
        <f ca="1"/>
        <v>#NAME?</v>
      </c>
      <c r="I2301" s="179" t="e">
        <f ca="1"/>
        <v>#NAME?</v>
      </c>
      <c r="J2301" s="179" t="e">
        <f ca="1"/>
        <v>#NAME?</v>
      </c>
      <c r="L2301" s="175">
        <f>NR_to_Cash!C$9</f>
        <v>-54723.468549817509</v>
      </c>
      <c r="M2301" s="175">
        <f>NR_to_Cash!D$9</f>
        <v>-177401.26576231886</v>
      </c>
      <c r="N2301" s="175">
        <f>NR_to_Cash!E$9</f>
        <v>-150226.47815209487</v>
      </c>
      <c r="O2301" s="175">
        <f>NR_to_Cash!F$9</f>
        <v>-172910.78815747867</v>
      </c>
      <c r="Q2301" s="1">
        <v>2294</v>
      </c>
      <c r="R2301" s="176">
        <v>-5277.9499773802236</v>
      </c>
      <c r="S2301" s="176">
        <v>210394.45241818903</v>
      </c>
      <c r="T2301" s="176">
        <v>168479.57690618467</v>
      </c>
      <c r="U2301" s="176">
        <v>167762.90172541072</v>
      </c>
      <c r="V2301" s="2"/>
      <c r="W2301" s="176">
        <v>-16322.853545843856</v>
      </c>
      <c r="X2301" s="176">
        <v>-58473.354684122372</v>
      </c>
      <c r="Y2301" s="176">
        <v>-21845.890541007742</v>
      </c>
      <c r="Z2301" s="176">
        <v>-1409.1663228704128</v>
      </c>
      <c r="AA2301" s="2"/>
      <c r="AB2301" s="175">
        <v>-54723.468549817509</v>
      </c>
      <c r="AC2301" s="175">
        <v>-177401.26576231886</v>
      </c>
      <c r="AD2301" s="175">
        <v>-150226.47815209487</v>
      </c>
      <c r="AE2301" s="175">
        <v>-172910.78815747867</v>
      </c>
    </row>
    <row r="2302" spans="1:31">
      <c r="A2302" s="1">
        <v>2295</v>
      </c>
      <c r="B2302" s="176">
        <f>'T Revenue'!B2299-'Year 0'!G$8+'Year 0'!G$122</f>
        <v>14635.072717562551</v>
      </c>
      <c r="C2302" s="176">
        <f>'T Revenue'!C2299-'Revenue Requirement'!C$4+'Revenue Requirement'!C$33</f>
        <v>235717.39756594226</v>
      </c>
      <c r="D2302" s="176">
        <f>'T Revenue'!D2299-'Revenue Requirement'!D$4+'Revenue Requirement'!D$33</f>
        <v>164783.21495786309</v>
      </c>
      <c r="E2302" s="176">
        <f>'T Revenue'!E2299-'Revenue Requirement'!E$4+'Revenue Requirement'!E$33</f>
        <v>122104.65193113033</v>
      </c>
      <c r="G2302" s="179" t="e">
        <f ca="1"/>
        <v>#NAME?</v>
      </c>
      <c r="H2302" s="179" t="e">
        <f ca="1"/>
        <v>#NAME?</v>
      </c>
      <c r="I2302" s="179" t="e">
        <f ca="1"/>
        <v>#NAME?</v>
      </c>
      <c r="J2302" s="179" t="e">
        <f ca="1"/>
        <v>#NAME?</v>
      </c>
      <c r="L2302" s="175">
        <f>NR_to_Cash!C$9</f>
        <v>-54723.468549817509</v>
      </c>
      <c r="M2302" s="175">
        <f>NR_to_Cash!D$9</f>
        <v>-177401.26576231886</v>
      </c>
      <c r="N2302" s="175">
        <f>NR_to_Cash!E$9</f>
        <v>-150226.47815209487</v>
      </c>
      <c r="O2302" s="175">
        <f>NR_to_Cash!F$9</f>
        <v>-172910.78815747867</v>
      </c>
      <c r="Q2302" s="1">
        <v>2295</v>
      </c>
      <c r="R2302" s="176">
        <v>14635.072717562551</v>
      </c>
      <c r="S2302" s="176">
        <v>235717.39756594226</v>
      </c>
      <c r="T2302" s="176">
        <v>164783.21495786309</v>
      </c>
      <c r="U2302" s="176">
        <v>122104.65193113033</v>
      </c>
      <c r="V2302" s="2"/>
      <c r="W2302" s="176">
        <v>-31147.013882561005</v>
      </c>
      <c r="X2302" s="176">
        <v>-14226.134327821899</v>
      </c>
      <c r="Y2302" s="176">
        <v>-61545.703656074824</v>
      </c>
      <c r="Z2302" s="176">
        <v>-49999.455755257513</v>
      </c>
      <c r="AA2302" s="2"/>
      <c r="AB2302" s="175">
        <v>-54723.468549817509</v>
      </c>
      <c r="AC2302" s="175">
        <v>-177401.26576231886</v>
      </c>
      <c r="AD2302" s="175">
        <v>-150226.47815209487</v>
      </c>
      <c r="AE2302" s="175">
        <v>-172910.78815747867</v>
      </c>
    </row>
    <row r="2303" spans="1:31">
      <c r="A2303" s="1">
        <v>2296</v>
      </c>
      <c r="B2303" s="176">
        <f>'T Revenue'!B2300-'Year 0'!G$8+'Year 0'!G$122</f>
        <v>-1521.7986891551409</v>
      </c>
      <c r="C2303" s="176">
        <f>'T Revenue'!C2300-'Revenue Requirement'!C$4+'Revenue Requirement'!C$33</f>
        <v>226258.79303428647</v>
      </c>
      <c r="D2303" s="176">
        <f>'T Revenue'!D2300-'Revenue Requirement'!D$4+'Revenue Requirement'!D$33</f>
        <v>150664.64535354008</v>
      </c>
      <c r="E2303" s="176">
        <f>'T Revenue'!E2300-'Revenue Requirement'!E$4+'Revenue Requirement'!E$33</f>
        <v>155965.50493962644</v>
      </c>
      <c r="G2303" s="179" t="e">
        <f ca="1"/>
        <v>#NAME?</v>
      </c>
      <c r="H2303" s="179" t="e">
        <f ca="1"/>
        <v>#NAME?</v>
      </c>
      <c r="I2303" s="179" t="e">
        <f ca="1"/>
        <v>#NAME?</v>
      </c>
      <c r="J2303" s="179" t="e">
        <f ca="1"/>
        <v>#NAME?</v>
      </c>
      <c r="L2303" s="175">
        <f>NR_to_Cash!C$9</f>
        <v>-54723.468549817509</v>
      </c>
      <c r="M2303" s="175">
        <f>NR_to_Cash!D$9</f>
        <v>-177401.26576231886</v>
      </c>
      <c r="N2303" s="175">
        <f>NR_to_Cash!E$9</f>
        <v>-150226.47815209487</v>
      </c>
      <c r="O2303" s="175">
        <f>NR_to_Cash!F$9</f>
        <v>-172910.78815747867</v>
      </c>
      <c r="Q2303" s="1">
        <v>2296</v>
      </c>
      <c r="R2303" s="176">
        <v>-1521.7986891551409</v>
      </c>
      <c r="S2303" s="176">
        <v>226258.79303428647</v>
      </c>
      <c r="T2303" s="176">
        <v>150664.64535354008</v>
      </c>
      <c r="U2303" s="176">
        <v>155965.50493962644</v>
      </c>
      <c r="V2303" s="2"/>
      <c r="W2303" s="176">
        <v>-7904.966088960995</v>
      </c>
      <c r="X2303" s="176">
        <v>12358.718758053146</v>
      </c>
      <c r="Y2303" s="176">
        <v>26796.447805777192</v>
      </c>
      <c r="Z2303" s="176">
        <v>-33564.739243238699</v>
      </c>
      <c r="AA2303" s="2"/>
      <c r="AB2303" s="175">
        <v>-54723.468549817509</v>
      </c>
      <c r="AC2303" s="175">
        <v>-177401.26576231886</v>
      </c>
      <c r="AD2303" s="175">
        <v>-150226.47815209487</v>
      </c>
      <c r="AE2303" s="175">
        <v>-172910.78815747867</v>
      </c>
    </row>
    <row r="2304" spans="1:31">
      <c r="A2304" s="1">
        <v>2297</v>
      </c>
      <c r="B2304" s="176">
        <f>'T Revenue'!B2301-'Year 0'!G$8+'Year 0'!G$122</f>
        <v>1721.7301073221024</v>
      </c>
      <c r="C2304" s="176">
        <f>'T Revenue'!C2301-'Revenue Requirement'!C$4+'Revenue Requirement'!C$33</f>
        <v>222594.70149681834</v>
      </c>
      <c r="D2304" s="176">
        <f>'T Revenue'!D2301-'Revenue Requirement'!D$4+'Revenue Requirement'!D$33</f>
        <v>111116.52747560292</v>
      </c>
      <c r="E2304" s="176">
        <f>'T Revenue'!E2301-'Revenue Requirement'!E$4+'Revenue Requirement'!E$33</f>
        <v>105898.51985592791</v>
      </c>
      <c r="G2304" s="179" t="e">
        <f ca="1"/>
        <v>#NAME?</v>
      </c>
      <c r="H2304" s="179" t="e">
        <f ca="1"/>
        <v>#NAME?</v>
      </c>
      <c r="I2304" s="179" t="e">
        <f ca="1"/>
        <v>#NAME?</v>
      </c>
      <c r="J2304" s="179" t="e">
        <f ca="1"/>
        <v>#NAME?</v>
      </c>
      <c r="L2304" s="175">
        <f>NR_to_Cash!C$9</f>
        <v>-54723.468549817509</v>
      </c>
      <c r="M2304" s="175">
        <f>NR_to_Cash!D$9</f>
        <v>-177401.26576231886</v>
      </c>
      <c r="N2304" s="175">
        <f>NR_to_Cash!E$9</f>
        <v>-150226.47815209487</v>
      </c>
      <c r="O2304" s="175">
        <f>NR_to_Cash!F$9</f>
        <v>-172910.78815747867</v>
      </c>
      <c r="Q2304" s="1">
        <v>2297</v>
      </c>
      <c r="R2304" s="176">
        <v>1721.7301073221024</v>
      </c>
      <c r="S2304" s="176">
        <v>222594.70149681834</v>
      </c>
      <c r="T2304" s="176">
        <v>111116.52747560292</v>
      </c>
      <c r="U2304" s="176">
        <v>105898.51985592791</v>
      </c>
      <c r="V2304" s="2"/>
      <c r="W2304" s="176">
        <v>-12163.271504675387</v>
      </c>
      <c r="X2304" s="176">
        <v>-14821.240700727096</v>
      </c>
      <c r="Y2304" s="176">
        <v>-6335.5117187146097</v>
      </c>
      <c r="Z2304" s="176">
        <v>-39598.396909382893</v>
      </c>
      <c r="AA2304" s="2"/>
      <c r="AB2304" s="175">
        <v>-54723.468549817509</v>
      </c>
      <c r="AC2304" s="175">
        <v>-177401.26576231886</v>
      </c>
      <c r="AD2304" s="175">
        <v>-150226.47815209487</v>
      </c>
      <c r="AE2304" s="175">
        <v>-172910.78815747867</v>
      </c>
    </row>
    <row r="2305" spans="1:31">
      <c r="A2305" s="1">
        <v>2298</v>
      </c>
      <c r="B2305" s="176">
        <f>'T Revenue'!B2302-'Year 0'!G$8+'Year 0'!G$122</f>
        <v>34050.016023562755</v>
      </c>
      <c r="C2305" s="176">
        <f>'T Revenue'!C2302-'Revenue Requirement'!C$4+'Revenue Requirement'!C$33</f>
        <v>234178.90970107773</v>
      </c>
      <c r="D2305" s="176">
        <f>'T Revenue'!D2302-'Revenue Requirement'!D$4+'Revenue Requirement'!D$33</f>
        <v>177787.32317854534</v>
      </c>
      <c r="E2305" s="176">
        <f>'T Revenue'!E2302-'Revenue Requirement'!E$4+'Revenue Requirement'!E$33</f>
        <v>74214.803772067185</v>
      </c>
      <c r="G2305" s="179" t="e">
        <f ca="1"/>
        <v>#NAME?</v>
      </c>
      <c r="H2305" s="179" t="e">
        <f ca="1"/>
        <v>#NAME?</v>
      </c>
      <c r="I2305" s="179" t="e">
        <f ca="1"/>
        <v>#NAME?</v>
      </c>
      <c r="J2305" s="179" t="e">
        <f ca="1"/>
        <v>#NAME?</v>
      </c>
      <c r="L2305" s="175">
        <f>NR_to_Cash!C$9</f>
        <v>-54723.468549817509</v>
      </c>
      <c r="M2305" s="175">
        <f>NR_to_Cash!D$9</f>
        <v>-177401.26576231886</v>
      </c>
      <c r="N2305" s="175">
        <f>NR_to_Cash!E$9</f>
        <v>-150226.47815209487</v>
      </c>
      <c r="O2305" s="175">
        <f>NR_to_Cash!F$9</f>
        <v>-172910.78815747867</v>
      </c>
      <c r="Q2305" s="1">
        <v>2298</v>
      </c>
      <c r="R2305" s="176">
        <v>34050.016023562755</v>
      </c>
      <c r="S2305" s="176">
        <v>234178.90970107773</v>
      </c>
      <c r="T2305" s="176">
        <v>177787.32317854534</v>
      </c>
      <c r="U2305" s="176">
        <v>74214.803772067185</v>
      </c>
      <c r="V2305" s="2"/>
      <c r="W2305" s="176">
        <v>23636.967119290493</v>
      </c>
      <c r="X2305" s="176">
        <v>-25428.907346475869</v>
      </c>
      <c r="Y2305" s="176">
        <v>-17581.274371584877</v>
      </c>
      <c r="Z2305" s="176">
        <v>-27385.932862465037</v>
      </c>
      <c r="AA2305" s="2"/>
      <c r="AB2305" s="175">
        <v>-54723.468549817509</v>
      </c>
      <c r="AC2305" s="175">
        <v>-177401.26576231886</v>
      </c>
      <c r="AD2305" s="175">
        <v>-150226.47815209487</v>
      </c>
      <c r="AE2305" s="175">
        <v>-172910.78815747867</v>
      </c>
    </row>
    <row r="2306" spans="1:31">
      <c r="A2306" s="1">
        <v>2299</v>
      </c>
      <c r="B2306" s="176">
        <f>'T Revenue'!B2303-'Year 0'!G$8+'Year 0'!G$122</f>
        <v>-15576.003452405334</v>
      </c>
      <c r="C2306" s="176">
        <f>'T Revenue'!C2303-'Revenue Requirement'!C$4+'Revenue Requirement'!C$33</f>
        <v>240759.2305467464</v>
      </c>
      <c r="D2306" s="176">
        <f>'T Revenue'!D2303-'Revenue Requirement'!D$4+'Revenue Requirement'!D$33</f>
        <v>134378.19236659678</v>
      </c>
      <c r="E2306" s="176">
        <f>'T Revenue'!E2303-'Revenue Requirement'!E$4+'Revenue Requirement'!E$33</f>
        <v>82689.290843719384</v>
      </c>
      <c r="G2306" s="179" t="e">
        <f ca="1"/>
        <v>#NAME?</v>
      </c>
      <c r="H2306" s="179" t="e">
        <f ca="1"/>
        <v>#NAME?</v>
      </c>
      <c r="I2306" s="179" t="e">
        <f ca="1"/>
        <v>#NAME?</v>
      </c>
      <c r="J2306" s="179" t="e">
        <f ca="1"/>
        <v>#NAME?</v>
      </c>
      <c r="L2306" s="175">
        <f>NR_to_Cash!C$9</f>
        <v>-54723.468549817509</v>
      </c>
      <c r="M2306" s="175">
        <f>NR_to_Cash!D$9</f>
        <v>-177401.26576231886</v>
      </c>
      <c r="N2306" s="175">
        <f>NR_to_Cash!E$9</f>
        <v>-150226.47815209487</v>
      </c>
      <c r="O2306" s="175">
        <f>NR_to_Cash!F$9</f>
        <v>-172910.78815747867</v>
      </c>
      <c r="Q2306" s="1">
        <v>2299</v>
      </c>
      <c r="R2306" s="176">
        <v>-15576.003452405334</v>
      </c>
      <c r="S2306" s="176">
        <v>240759.2305467464</v>
      </c>
      <c r="T2306" s="176">
        <v>134378.19236659678</v>
      </c>
      <c r="U2306" s="176">
        <v>82689.290843719384</v>
      </c>
      <c r="V2306" s="2"/>
      <c r="W2306" s="176">
        <v>-35088.533907524543</v>
      </c>
      <c r="X2306" s="176">
        <v>4640.210408630548</v>
      </c>
      <c r="Y2306" s="176">
        <v>-22167.638389000669</v>
      </c>
      <c r="Z2306" s="176">
        <v>-75796.263940956909</v>
      </c>
      <c r="AA2306" s="2"/>
      <c r="AB2306" s="175">
        <v>-54723.468549817509</v>
      </c>
      <c r="AC2306" s="175">
        <v>-177401.26576231886</v>
      </c>
      <c r="AD2306" s="175">
        <v>-150226.47815209487</v>
      </c>
      <c r="AE2306" s="175">
        <v>-172910.78815747867</v>
      </c>
    </row>
    <row r="2307" spans="1:31">
      <c r="A2307" s="1">
        <v>2300</v>
      </c>
      <c r="B2307" s="176">
        <f>'T Revenue'!B2304-'Year 0'!G$8+'Year 0'!G$122</f>
        <v>10015.649407799356</v>
      </c>
      <c r="C2307" s="176">
        <f>'T Revenue'!C2304-'Revenue Requirement'!C$4+'Revenue Requirement'!C$33</f>
        <v>308823.96969466889</v>
      </c>
      <c r="D2307" s="176">
        <f>'T Revenue'!D2304-'Revenue Requirement'!D$4+'Revenue Requirement'!D$33</f>
        <v>153845.11688603507</v>
      </c>
      <c r="E2307" s="176">
        <f>'T Revenue'!E2304-'Revenue Requirement'!E$4+'Revenue Requirement'!E$33</f>
        <v>111355.97840262414</v>
      </c>
      <c r="G2307" s="179" t="e">
        <f ca="1"/>
        <v>#NAME?</v>
      </c>
      <c r="H2307" s="179" t="e">
        <f ca="1"/>
        <v>#NAME?</v>
      </c>
      <c r="I2307" s="179" t="e">
        <f ca="1"/>
        <v>#NAME?</v>
      </c>
      <c r="J2307" s="179" t="e">
        <f ca="1"/>
        <v>#NAME?</v>
      </c>
      <c r="L2307" s="175">
        <f>NR_to_Cash!C$9</f>
        <v>-54723.468549817509</v>
      </c>
      <c r="M2307" s="175">
        <f>NR_to_Cash!D$9</f>
        <v>-177401.26576231886</v>
      </c>
      <c r="N2307" s="175">
        <f>NR_to_Cash!E$9</f>
        <v>-150226.47815209487</v>
      </c>
      <c r="O2307" s="175">
        <f>NR_to_Cash!F$9</f>
        <v>-172910.78815747867</v>
      </c>
      <c r="Q2307" s="1">
        <v>2300</v>
      </c>
      <c r="R2307" s="176">
        <v>10015.649407799356</v>
      </c>
      <c r="S2307" s="176">
        <v>308823.96969466889</v>
      </c>
      <c r="T2307" s="176">
        <v>153845.11688603507</v>
      </c>
      <c r="U2307" s="176">
        <v>111355.97840262414</v>
      </c>
      <c r="V2307" s="2"/>
      <c r="W2307" s="176">
        <v>-19095.996174231521</v>
      </c>
      <c r="X2307" s="176">
        <v>-30440.139940485591</v>
      </c>
      <c r="Y2307" s="176">
        <v>-23433.84997549071</v>
      </c>
      <c r="Z2307" s="176">
        <v>-35146.281166324625</v>
      </c>
      <c r="AA2307" s="2"/>
      <c r="AB2307" s="175">
        <v>-54723.468549817509</v>
      </c>
      <c r="AC2307" s="175">
        <v>-177401.26576231886</v>
      </c>
      <c r="AD2307" s="175">
        <v>-150226.47815209487</v>
      </c>
      <c r="AE2307" s="175">
        <v>-172910.78815747867</v>
      </c>
    </row>
    <row r="2308" spans="1:31">
      <c r="A2308" s="1">
        <v>2301</v>
      </c>
      <c r="B2308" s="176">
        <f>'T Revenue'!B2305-'Year 0'!G$8+'Year 0'!G$122</f>
        <v>-33295.176092622103</v>
      </c>
      <c r="C2308" s="176">
        <f>'T Revenue'!C2305-'Revenue Requirement'!C$4+'Revenue Requirement'!C$33</f>
        <v>241216.03814924625</v>
      </c>
      <c r="D2308" s="176">
        <f>'T Revenue'!D2305-'Revenue Requirement'!D$4+'Revenue Requirement'!D$33</f>
        <v>152867.27811937872</v>
      </c>
      <c r="E2308" s="176">
        <f>'T Revenue'!E2305-'Revenue Requirement'!E$4+'Revenue Requirement'!E$33</f>
        <v>112479.814000268</v>
      </c>
      <c r="G2308" s="179" t="e">
        <f ca="1"/>
        <v>#NAME?</v>
      </c>
      <c r="H2308" s="179" t="e">
        <f ca="1"/>
        <v>#NAME?</v>
      </c>
      <c r="I2308" s="179" t="e">
        <f ca="1"/>
        <v>#NAME?</v>
      </c>
      <c r="J2308" s="179" t="e">
        <f ca="1"/>
        <v>#NAME?</v>
      </c>
      <c r="L2308" s="175">
        <f>NR_to_Cash!C$9</f>
        <v>-54723.468549817509</v>
      </c>
      <c r="M2308" s="175">
        <f>NR_to_Cash!D$9</f>
        <v>-177401.26576231886</v>
      </c>
      <c r="N2308" s="175">
        <f>NR_to_Cash!E$9</f>
        <v>-150226.47815209487</v>
      </c>
      <c r="O2308" s="175">
        <f>NR_to_Cash!F$9</f>
        <v>-172910.78815747867</v>
      </c>
      <c r="Q2308" s="1">
        <v>2301</v>
      </c>
      <c r="R2308" s="176">
        <v>-33295.176092622103</v>
      </c>
      <c r="S2308" s="176">
        <v>241216.03814924625</v>
      </c>
      <c r="T2308" s="176">
        <v>152867.27811937872</v>
      </c>
      <c r="U2308" s="176">
        <v>112479.814000268</v>
      </c>
      <c r="V2308" s="2"/>
      <c r="W2308" s="176">
        <v>-34081.163448133739</v>
      </c>
      <c r="X2308" s="176">
        <v>-12253.512687650975</v>
      </c>
      <c r="Y2308" s="176">
        <v>-8783.9781894884072</v>
      </c>
      <c r="Z2308" s="176">
        <v>-18091.612115240889</v>
      </c>
      <c r="AA2308" s="2"/>
      <c r="AB2308" s="175">
        <v>-54723.468549817509</v>
      </c>
      <c r="AC2308" s="175">
        <v>-177401.26576231886</v>
      </c>
      <c r="AD2308" s="175">
        <v>-150226.47815209487</v>
      </c>
      <c r="AE2308" s="175">
        <v>-172910.78815747867</v>
      </c>
    </row>
    <row r="2309" spans="1:31">
      <c r="A2309" s="1">
        <v>2302</v>
      </c>
      <c r="B2309" s="176">
        <f>'T Revenue'!B2306-'Year 0'!G$8+'Year 0'!G$122</f>
        <v>18297.119402471464</v>
      </c>
      <c r="C2309" s="176">
        <f>'T Revenue'!C2306-'Revenue Requirement'!C$4+'Revenue Requirement'!C$33</f>
        <v>233982.56098761596</v>
      </c>
      <c r="D2309" s="176">
        <f>'T Revenue'!D2306-'Revenue Requirement'!D$4+'Revenue Requirement'!D$33</f>
        <v>134066.08371568401</v>
      </c>
      <c r="E2309" s="176">
        <f>'T Revenue'!E2306-'Revenue Requirement'!E$4+'Revenue Requirement'!E$33</f>
        <v>96856.277408160502</v>
      </c>
      <c r="G2309" s="179" t="e">
        <f ca="1"/>
        <v>#NAME?</v>
      </c>
      <c r="H2309" s="179" t="e">
        <f ca="1"/>
        <v>#NAME?</v>
      </c>
      <c r="I2309" s="179" t="e">
        <f ca="1"/>
        <v>#NAME?</v>
      </c>
      <c r="J2309" s="179" t="e">
        <f ca="1"/>
        <v>#NAME?</v>
      </c>
      <c r="L2309" s="175">
        <f>NR_to_Cash!C$9</f>
        <v>-54723.468549817509</v>
      </c>
      <c r="M2309" s="175">
        <f>NR_to_Cash!D$9</f>
        <v>-177401.26576231886</v>
      </c>
      <c r="N2309" s="175">
        <f>NR_to_Cash!E$9</f>
        <v>-150226.47815209487</v>
      </c>
      <c r="O2309" s="175">
        <f>NR_to_Cash!F$9</f>
        <v>-172910.78815747867</v>
      </c>
      <c r="Q2309" s="1">
        <v>2302</v>
      </c>
      <c r="R2309" s="176">
        <v>18297.119402471464</v>
      </c>
      <c r="S2309" s="176">
        <v>233982.56098761596</v>
      </c>
      <c r="T2309" s="176">
        <v>134066.08371568401</v>
      </c>
      <c r="U2309" s="176">
        <v>96856.277408160502</v>
      </c>
      <c r="V2309" s="2"/>
      <c r="W2309" s="176">
        <v>-32554.66135579918</v>
      </c>
      <c r="X2309" s="176">
        <v>-33017.133155473042</v>
      </c>
      <c r="Y2309" s="176">
        <v>-10496.175346835749</v>
      </c>
      <c r="Z2309" s="176">
        <v>14397.421845767647</v>
      </c>
      <c r="AA2309" s="2"/>
      <c r="AB2309" s="175">
        <v>-54723.468549817509</v>
      </c>
      <c r="AC2309" s="175">
        <v>-177401.26576231886</v>
      </c>
      <c r="AD2309" s="175">
        <v>-150226.47815209487</v>
      </c>
      <c r="AE2309" s="175">
        <v>-172910.78815747867</v>
      </c>
    </row>
    <row r="2310" spans="1:31">
      <c r="A2310" s="1">
        <v>2303</v>
      </c>
      <c r="B2310" s="176">
        <f>'T Revenue'!B2307-'Year 0'!G$8+'Year 0'!G$122</f>
        <v>-1858.4539676248096</v>
      </c>
      <c r="C2310" s="176">
        <f>'T Revenue'!C2307-'Revenue Requirement'!C$4+'Revenue Requirement'!C$33</f>
        <v>228467.65069997311</v>
      </c>
      <c r="D2310" s="176">
        <f>'T Revenue'!D2307-'Revenue Requirement'!D$4+'Revenue Requirement'!D$33</f>
        <v>170168.97990500857</v>
      </c>
      <c r="E2310" s="176">
        <f>'T Revenue'!E2307-'Revenue Requirement'!E$4+'Revenue Requirement'!E$33</f>
        <v>35928.815098349238</v>
      </c>
      <c r="G2310" s="179" t="e">
        <f ca="1"/>
        <v>#NAME?</v>
      </c>
      <c r="H2310" s="179" t="e">
        <f ca="1"/>
        <v>#NAME?</v>
      </c>
      <c r="I2310" s="179" t="e">
        <f ca="1"/>
        <v>#NAME?</v>
      </c>
      <c r="J2310" s="179" t="e">
        <f ca="1"/>
        <v>#NAME?</v>
      </c>
      <c r="L2310" s="175">
        <f>NR_to_Cash!C$9</f>
        <v>-54723.468549817509</v>
      </c>
      <c r="M2310" s="175">
        <f>NR_to_Cash!D$9</f>
        <v>-177401.26576231886</v>
      </c>
      <c r="N2310" s="175">
        <f>NR_to_Cash!E$9</f>
        <v>-150226.47815209487</v>
      </c>
      <c r="O2310" s="175">
        <f>NR_to_Cash!F$9</f>
        <v>-172910.78815747867</v>
      </c>
      <c r="Q2310" s="1">
        <v>2303</v>
      </c>
      <c r="R2310" s="176">
        <v>-1858.4539676248096</v>
      </c>
      <c r="S2310" s="176">
        <v>228467.65069997311</v>
      </c>
      <c r="T2310" s="176">
        <v>170168.97990500857</v>
      </c>
      <c r="U2310" s="176">
        <v>35928.815098349238</v>
      </c>
      <c r="V2310" s="2"/>
      <c r="W2310" s="176">
        <v>-58504.869271591073</v>
      </c>
      <c r="X2310" s="176">
        <v>-37084.899133028463</v>
      </c>
      <c r="Y2310" s="176">
        <v>-8171.8297703077551</v>
      </c>
      <c r="Z2310" s="176">
        <v>-14291.209450366674</v>
      </c>
      <c r="AA2310" s="2"/>
      <c r="AB2310" s="175">
        <v>-54723.468549817509</v>
      </c>
      <c r="AC2310" s="175">
        <v>-177401.26576231886</v>
      </c>
      <c r="AD2310" s="175">
        <v>-150226.47815209487</v>
      </c>
      <c r="AE2310" s="175">
        <v>-172910.78815747867</v>
      </c>
    </row>
    <row r="2311" spans="1:31">
      <c r="A2311" s="1">
        <v>2304</v>
      </c>
      <c r="B2311" s="176">
        <f>'T Revenue'!B2308-'Year 0'!G$8+'Year 0'!G$122</f>
        <v>-19593.756014710991</v>
      </c>
      <c r="C2311" s="176">
        <f>'T Revenue'!C2308-'Revenue Requirement'!C$4+'Revenue Requirement'!C$33</f>
        <v>237493.13822425087</v>
      </c>
      <c r="D2311" s="176">
        <f>'T Revenue'!D2308-'Revenue Requirement'!D$4+'Revenue Requirement'!D$33</f>
        <v>154782.96789098438</v>
      </c>
      <c r="E2311" s="176">
        <f>'T Revenue'!E2308-'Revenue Requirement'!E$4+'Revenue Requirement'!E$33</f>
        <v>116532.62739979452</v>
      </c>
      <c r="G2311" s="179" t="e">
        <f ca="1"/>
        <v>#NAME?</v>
      </c>
      <c r="H2311" s="179" t="e">
        <f ca="1"/>
        <v>#NAME?</v>
      </c>
      <c r="I2311" s="179" t="e">
        <f ca="1"/>
        <v>#NAME?</v>
      </c>
      <c r="J2311" s="179" t="e">
        <f ca="1"/>
        <v>#NAME?</v>
      </c>
      <c r="L2311" s="175">
        <f>NR_to_Cash!C$9</f>
        <v>-54723.468549817509</v>
      </c>
      <c r="M2311" s="175">
        <f>NR_to_Cash!D$9</f>
        <v>-177401.26576231886</v>
      </c>
      <c r="N2311" s="175">
        <f>NR_to_Cash!E$9</f>
        <v>-150226.47815209487</v>
      </c>
      <c r="O2311" s="175">
        <f>NR_to_Cash!F$9</f>
        <v>-172910.78815747867</v>
      </c>
      <c r="Q2311" s="1">
        <v>2304</v>
      </c>
      <c r="R2311" s="176">
        <v>-19593.756014710991</v>
      </c>
      <c r="S2311" s="176">
        <v>237493.13822425087</v>
      </c>
      <c r="T2311" s="176">
        <v>154782.96789098438</v>
      </c>
      <c r="U2311" s="176">
        <v>116532.62739979452</v>
      </c>
      <c r="V2311" s="2"/>
      <c r="W2311" s="176">
        <v>-32676.061077722581</v>
      </c>
      <c r="X2311" s="176">
        <v>19783.96888164524</v>
      </c>
      <c r="Y2311" s="176">
        <v>-16387.784170106752</v>
      </c>
      <c r="Z2311" s="176">
        <v>2654.3861777137499</v>
      </c>
      <c r="AA2311" s="2"/>
      <c r="AB2311" s="175">
        <v>-54723.468549817509</v>
      </c>
      <c r="AC2311" s="175">
        <v>-177401.26576231886</v>
      </c>
      <c r="AD2311" s="175">
        <v>-150226.47815209487</v>
      </c>
      <c r="AE2311" s="175">
        <v>-172910.78815747867</v>
      </c>
    </row>
    <row r="2312" spans="1:31">
      <c r="A2312" s="1">
        <v>2305</v>
      </c>
      <c r="B2312" s="176">
        <f>'T Revenue'!B2309-'Year 0'!G$8+'Year 0'!G$122</f>
        <v>8018.6356193425599</v>
      </c>
      <c r="C2312" s="176">
        <f>'T Revenue'!C2309-'Revenue Requirement'!C$4+'Revenue Requirement'!C$33</f>
        <v>266463.49791353452</v>
      </c>
      <c r="D2312" s="176">
        <f>'T Revenue'!D2309-'Revenue Requirement'!D$4+'Revenue Requirement'!D$33</f>
        <v>104986.98749447707</v>
      </c>
      <c r="E2312" s="176">
        <f>'T Revenue'!E2309-'Revenue Requirement'!E$4+'Revenue Requirement'!E$33</f>
        <v>145052.87147168955</v>
      </c>
      <c r="G2312" s="179" t="e">
        <f ca="1"/>
        <v>#NAME?</v>
      </c>
      <c r="H2312" s="179" t="e">
        <f ca="1"/>
        <v>#NAME?</v>
      </c>
      <c r="I2312" s="179" t="e">
        <f ca="1"/>
        <v>#NAME?</v>
      </c>
      <c r="J2312" s="179" t="e">
        <f ca="1"/>
        <v>#NAME?</v>
      </c>
      <c r="L2312" s="175">
        <f>NR_to_Cash!C$9</f>
        <v>-54723.468549817509</v>
      </c>
      <c r="M2312" s="175">
        <f>NR_to_Cash!D$9</f>
        <v>-177401.26576231886</v>
      </c>
      <c r="N2312" s="175">
        <f>NR_to_Cash!E$9</f>
        <v>-150226.47815209487</v>
      </c>
      <c r="O2312" s="175">
        <f>NR_to_Cash!F$9</f>
        <v>-172910.78815747867</v>
      </c>
      <c r="Q2312" s="1">
        <v>2305</v>
      </c>
      <c r="R2312" s="176">
        <v>8018.6356193425599</v>
      </c>
      <c r="S2312" s="176">
        <v>266463.49791353452</v>
      </c>
      <c r="T2312" s="176">
        <v>104986.98749447707</v>
      </c>
      <c r="U2312" s="176">
        <v>145052.87147168955</v>
      </c>
      <c r="V2312" s="2"/>
      <c r="W2312" s="176">
        <v>-6234.317748518195</v>
      </c>
      <c r="X2312" s="176">
        <v>-10914.378871376393</v>
      </c>
      <c r="Y2312" s="176">
        <v>318.69594309525564</v>
      </c>
      <c r="Z2312" s="176">
        <v>7033.3320952246431</v>
      </c>
      <c r="AA2312" s="2"/>
      <c r="AB2312" s="175">
        <v>-54723.468549817509</v>
      </c>
      <c r="AC2312" s="175">
        <v>-177401.26576231886</v>
      </c>
      <c r="AD2312" s="175">
        <v>-150226.47815209487</v>
      </c>
      <c r="AE2312" s="175">
        <v>-172910.78815747867</v>
      </c>
    </row>
    <row r="2313" spans="1:31">
      <c r="A2313" s="1">
        <v>2306</v>
      </c>
      <c r="B2313" s="176">
        <f>'T Revenue'!B2310-'Year 0'!G$8+'Year 0'!G$122</f>
        <v>-3085.8935691171791</v>
      </c>
      <c r="C2313" s="176">
        <f>'T Revenue'!C2310-'Revenue Requirement'!C$4+'Revenue Requirement'!C$33</f>
        <v>241195.92622524337</v>
      </c>
      <c r="D2313" s="176">
        <f>'T Revenue'!D2310-'Revenue Requirement'!D$4+'Revenue Requirement'!D$33</f>
        <v>130697.40268244431</v>
      </c>
      <c r="E2313" s="176">
        <f>'T Revenue'!E2310-'Revenue Requirement'!E$4+'Revenue Requirement'!E$33</f>
        <v>117627.27739979723</v>
      </c>
      <c r="G2313" s="179" t="e">
        <f ca="1"/>
        <v>#NAME?</v>
      </c>
      <c r="H2313" s="179" t="e">
        <f ca="1"/>
        <v>#NAME?</v>
      </c>
      <c r="I2313" s="179" t="e">
        <f ca="1"/>
        <v>#NAME?</v>
      </c>
      <c r="J2313" s="179" t="e">
        <f ca="1"/>
        <v>#NAME?</v>
      </c>
      <c r="L2313" s="175">
        <f>NR_to_Cash!C$9</f>
        <v>-54723.468549817509</v>
      </c>
      <c r="M2313" s="175">
        <f>NR_to_Cash!D$9</f>
        <v>-177401.26576231886</v>
      </c>
      <c r="N2313" s="175">
        <f>NR_to_Cash!E$9</f>
        <v>-150226.47815209487</v>
      </c>
      <c r="O2313" s="175">
        <f>NR_to_Cash!F$9</f>
        <v>-172910.78815747867</v>
      </c>
      <c r="Q2313" s="1">
        <v>2306</v>
      </c>
      <c r="R2313" s="176">
        <v>-3085.8935691171791</v>
      </c>
      <c r="S2313" s="176">
        <v>241195.92622524337</v>
      </c>
      <c r="T2313" s="176">
        <v>130697.40268244431</v>
      </c>
      <c r="U2313" s="176">
        <v>117627.27739979723</v>
      </c>
      <c r="V2313" s="2"/>
      <c r="W2313" s="176">
        <v>-19209.270292794215</v>
      </c>
      <c r="X2313" s="176">
        <v>-1327.8794979355298</v>
      </c>
      <c r="Y2313" s="176">
        <v>-16762.023927912582</v>
      </c>
      <c r="Z2313" s="176">
        <v>-17101.178185314639</v>
      </c>
      <c r="AA2313" s="2"/>
      <c r="AB2313" s="175">
        <v>-54723.468549817509</v>
      </c>
      <c r="AC2313" s="175">
        <v>-177401.26576231886</v>
      </c>
      <c r="AD2313" s="175">
        <v>-150226.47815209487</v>
      </c>
      <c r="AE2313" s="175">
        <v>-172910.78815747867</v>
      </c>
    </row>
    <row r="2314" spans="1:31">
      <c r="A2314" s="1">
        <v>2307</v>
      </c>
      <c r="B2314" s="176">
        <f>'T Revenue'!B2311-'Year 0'!G$8+'Year 0'!G$122</f>
        <v>-18156.21837797109</v>
      </c>
      <c r="C2314" s="176">
        <f>'T Revenue'!C2311-'Revenue Requirement'!C$4+'Revenue Requirement'!C$33</f>
        <v>194346.6156611694</v>
      </c>
      <c r="D2314" s="176">
        <f>'T Revenue'!D2311-'Revenue Requirement'!D$4+'Revenue Requirement'!D$33</f>
        <v>148295.99123796634</v>
      </c>
      <c r="E2314" s="176">
        <f>'T Revenue'!E2311-'Revenue Requirement'!E$4+'Revenue Requirement'!E$33</f>
        <v>64288.179700780427</v>
      </c>
      <c r="G2314" s="179" t="e">
        <f ca="1"/>
        <v>#NAME?</v>
      </c>
      <c r="H2314" s="179" t="e">
        <f ca="1"/>
        <v>#NAME?</v>
      </c>
      <c r="I2314" s="179" t="e">
        <f ca="1"/>
        <v>#NAME?</v>
      </c>
      <c r="J2314" s="179" t="e">
        <f ca="1"/>
        <v>#NAME?</v>
      </c>
      <c r="L2314" s="175">
        <f>NR_to_Cash!C$9</f>
        <v>-54723.468549817509</v>
      </c>
      <c r="M2314" s="175">
        <f>NR_to_Cash!D$9</f>
        <v>-177401.26576231886</v>
      </c>
      <c r="N2314" s="175">
        <f>NR_to_Cash!E$9</f>
        <v>-150226.47815209487</v>
      </c>
      <c r="O2314" s="175">
        <f>NR_to_Cash!F$9</f>
        <v>-172910.78815747867</v>
      </c>
      <c r="Q2314" s="1">
        <v>2307</v>
      </c>
      <c r="R2314" s="176">
        <v>-18156.21837797109</v>
      </c>
      <c r="S2314" s="176">
        <v>194346.6156611694</v>
      </c>
      <c r="T2314" s="176">
        <v>148295.99123796634</v>
      </c>
      <c r="U2314" s="176">
        <v>64288.179700780427</v>
      </c>
      <c r="V2314" s="2"/>
      <c r="W2314" s="176">
        <v>-7889.9078559386544</v>
      </c>
      <c r="X2314" s="176">
        <v>-25254.493689678144</v>
      </c>
      <c r="Y2314" s="176">
        <v>-27812.090715664905</v>
      </c>
      <c r="Z2314" s="176">
        <v>-720.40761110559106</v>
      </c>
      <c r="AA2314" s="2"/>
      <c r="AB2314" s="175">
        <v>-54723.468549817509</v>
      </c>
      <c r="AC2314" s="175">
        <v>-177401.26576231886</v>
      </c>
      <c r="AD2314" s="175">
        <v>-150226.47815209487</v>
      </c>
      <c r="AE2314" s="175">
        <v>-172910.78815747867</v>
      </c>
    </row>
    <row r="2315" spans="1:31">
      <c r="A2315" s="1">
        <v>2308</v>
      </c>
      <c r="B2315" s="176">
        <f>'T Revenue'!B2312-'Year 0'!G$8+'Year 0'!G$122</f>
        <v>5348.816897257464</v>
      </c>
      <c r="C2315" s="176">
        <f>'T Revenue'!C2312-'Revenue Requirement'!C$4+'Revenue Requirement'!C$33</f>
        <v>223337.56902554794</v>
      </c>
      <c r="D2315" s="176">
        <f>'T Revenue'!D2312-'Revenue Requirement'!D$4+'Revenue Requirement'!D$33</f>
        <v>153386.81520699058</v>
      </c>
      <c r="E2315" s="176">
        <f>'T Revenue'!E2312-'Revenue Requirement'!E$4+'Revenue Requirement'!E$33</f>
        <v>96041.465901682386</v>
      </c>
      <c r="G2315" s="179" t="e">
        <f ca="1"/>
        <v>#NAME?</v>
      </c>
      <c r="H2315" s="179" t="e">
        <f ca="1"/>
        <v>#NAME?</v>
      </c>
      <c r="I2315" s="179" t="e">
        <f ca="1"/>
        <v>#NAME?</v>
      </c>
      <c r="J2315" s="179" t="e">
        <f ca="1"/>
        <v>#NAME?</v>
      </c>
      <c r="L2315" s="175">
        <f>NR_to_Cash!C$9</f>
        <v>-54723.468549817509</v>
      </c>
      <c r="M2315" s="175">
        <f>NR_to_Cash!D$9</f>
        <v>-177401.26576231886</v>
      </c>
      <c r="N2315" s="175">
        <f>NR_to_Cash!E$9</f>
        <v>-150226.47815209487</v>
      </c>
      <c r="O2315" s="175">
        <f>NR_to_Cash!F$9</f>
        <v>-172910.78815747867</v>
      </c>
      <c r="Q2315" s="1">
        <v>2308</v>
      </c>
      <c r="R2315" s="176">
        <v>5348.816897257464</v>
      </c>
      <c r="S2315" s="176">
        <v>223337.56902554794</v>
      </c>
      <c r="T2315" s="176">
        <v>153386.81520699058</v>
      </c>
      <c r="U2315" s="176">
        <v>96041.465901682386</v>
      </c>
      <c r="V2315" s="2"/>
      <c r="W2315" s="176">
        <v>-33613.484874720452</v>
      </c>
      <c r="X2315" s="176">
        <v>-33562.309721636819</v>
      </c>
      <c r="Y2315" s="176">
        <v>16040.790564528201</v>
      </c>
      <c r="Z2315" s="176">
        <v>-10365.712168596219</v>
      </c>
      <c r="AA2315" s="2"/>
      <c r="AB2315" s="175">
        <v>-54723.468549817509</v>
      </c>
      <c r="AC2315" s="175">
        <v>-177401.26576231886</v>
      </c>
      <c r="AD2315" s="175">
        <v>-150226.47815209487</v>
      </c>
      <c r="AE2315" s="175">
        <v>-172910.78815747867</v>
      </c>
    </row>
    <row r="2316" spans="1:31">
      <c r="A2316" s="1">
        <v>2309</v>
      </c>
      <c r="B2316" s="176">
        <f>'T Revenue'!B2313-'Year 0'!G$8+'Year 0'!G$122</f>
        <v>-11846.129501356278</v>
      </c>
      <c r="C2316" s="176">
        <f>'T Revenue'!C2313-'Revenue Requirement'!C$4+'Revenue Requirement'!C$33</f>
        <v>253931.54576233751</v>
      </c>
      <c r="D2316" s="176">
        <f>'T Revenue'!D2313-'Revenue Requirement'!D$4+'Revenue Requirement'!D$33</f>
        <v>131151.16551279207</v>
      </c>
      <c r="E2316" s="176">
        <f>'T Revenue'!E2313-'Revenue Requirement'!E$4+'Revenue Requirement'!E$33</f>
        <v>130740.17611854174</v>
      </c>
      <c r="G2316" s="179" t="e">
        <f ca="1"/>
        <v>#NAME?</v>
      </c>
      <c r="H2316" s="179" t="e">
        <f ca="1"/>
        <v>#NAME?</v>
      </c>
      <c r="I2316" s="179" t="e">
        <f ca="1"/>
        <v>#NAME?</v>
      </c>
      <c r="J2316" s="179" t="e">
        <f ca="1"/>
        <v>#NAME?</v>
      </c>
      <c r="L2316" s="175">
        <f>NR_to_Cash!C$9</f>
        <v>-54723.468549817509</v>
      </c>
      <c r="M2316" s="175">
        <f>NR_to_Cash!D$9</f>
        <v>-177401.26576231886</v>
      </c>
      <c r="N2316" s="175">
        <f>NR_to_Cash!E$9</f>
        <v>-150226.47815209487</v>
      </c>
      <c r="O2316" s="175">
        <f>NR_to_Cash!F$9</f>
        <v>-172910.78815747867</v>
      </c>
      <c r="Q2316" s="1">
        <v>2309</v>
      </c>
      <c r="R2316" s="176">
        <v>-11846.129501356278</v>
      </c>
      <c r="S2316" s="176">
        <v>253931.54576233751</v>
      </c>
      <c r="T2316" s="176">
        <v>131151.16551279207</v>
      </c>
      <c r="U2316" s="176">
        <v>130740.17611854174</v>
      </c>
      <c r="V2316" s="2"/>
      <c r="W2316" s="176">
        <v>-6851.4587584746769</v>
      </c>
      <c r="X2316" s="176">
        <v>-21632.498735217145</v>
      </c>
      <c r="Y2316" s="176">
        <v>-5350.6564483286347</v>
      </c>
      <c r="Z2316" s="176">
        <v>-69792.589308431838</v>
      </c>
      <c r="AA2316" s="2"/>
      <c r="AB2316" s="175">
        <v>-54723.468549817509</v>
      </c>
      <c r="AC2316" s="175">
        <v>-177401.26576231886</v>
      </c>
      <c r="AD2316" s="175">
        <v>-150226.47815209487</v>
      </c>
      <c r="AE2316" s="175">
        <v>-172910.78815747867</v>
      </c>
    </row>
    <row r="2317" spans="1:31">
      <c r="A2317" s="1">
        <v>2310</v>
      </c>
      <c r="B2317" s="176">
        <f>'T Revenue'!B2314-'Year 0'!G$8+'Year 0'!G$122</f>
        <v>8387.1767619210295</v>
      </c>
      <c r="C2317" s="176">
        <f>'T Revenue'!C2314-'Revenue Requirement'!C$4+'Revenue Requirement'!C$33</f>
        <v>275781.92497854959</v>
      </c>
      <c r="D2317" s="176">
        <f>'T Revenue'!D2314-'Revenue Requirement'!D$4+'Revenue Requirement'!D$33</f>
        <v>201915.89590711053</v>
      </c>
      <c r="E2317" s="176">
        <f>'T Revenue'!E2314-'Revenue Requirement'!E$4+'Revenue Requirement'!E$33</f>
        <v>113379.60682828887</v>
      </c>
      <c r="G2317" s="179" t="e">
        <f ca="1"/>
        <v>#NAME?</v>
      </c>
      <c r="H2317" s="179" t="e">
        <f ca="1"/>
        <v>#NAME?</v>
      </c>
      <c r="I2317" s="179" t="e">
        <f ca="1"/>
        <v>#NAME?</v>
      </c>
      <c r="J2317" s="179" t="e">
        <f ca="1"/>
        <v>#NAME?</v>
      </c>
      <c r="L2317" s="175">
        <f>NR_to_Cash!C$9</f>
        <v>-54723.468549817509</v>
      </c>
      <c r="M2317" s="175">
        <f>NR_to_Cash!D$9</f>
        <v>-177401.26576231886</v>
      </c>
      <c r="N2317" s="175">
        <f>NR_to_Cash!E$9</f>
        <v>-150226.47815209487</v>
      </c>
      <c r="O2317" s="175">
        <f>NR_to_Cash!F$9</f>
        <v>-172910.78815747867</v>
      </c>
      <c r="Q2317" s="1">
        <v>2310</v>
      </c>
      <c r="R2317" s="176">
        <v>8387.1767619210295</v>
      </c>
      <c r="S2317" s="176">
        <v>275781.92497854959</v>
      </c>
      <c r="T2317" s="176">
        <v>201915.89590711053</v>
      </c>
      <c r="U2317" s="176">
        <v>113379.60682828887</v>
      </c>
      <c r="V2317" s="2"/>
      <c r="W2317" s="176">
        <v>-8701.7030708531383</v>
      </c>
      <c r="X2317" s="176">
        <v>-17121.783169998322</v>
      </c>
      <c r="Y2317" s="176">
        <v>4513.9266711489763</v>
      </c>
      <c r="Z2317" s="176">
        <v>-41671.035648668883</v>
      </c>
      <c r="AA2317" s="2"/>
      <c r="AB2317" s="175">
        <v>-54723.468549817509</v>
      </c>
      <c r="AC2317" s="175">
        <v>-177401.26576231886</v>
      </c>
      <c r="AD2317" s="175">
        <v>-150226.47815209487</v>
      </c>
      <c r="AE2317" s="175">
        <v>-172910.78815747867</v>
      </c>
    </row>
    <row r="2318" spans="1:31">
      <c r="A2318" s="1">
        <v>2311</v>
      </c>
      <c r="B2318" s="176">
        <f>'T Revenue'!B2315-'Year 0'!G$8+'Year 0'!G$122</f>
        <v>2809.1517004775815</v>
      </c>
      <c r="C2318" s="176">
        <f>'T Revenue'!C2315-'Revenue Requirement'!C$4+'Revenue Requirement'!C$33</f>
        <v>256495.32242152304</v>
      </c>
      <c r="D2318" s="176">
        <f>'T Revenue'!D2315-'Revenue Requirement'!D$4+'Revenue Requirement'!D$33</f>
        <v>166138.03597304923</v>
      </c>
      <c r="E2318" s="176">
        <f>'T Revenue'!E2315-'Revenue Requirement'!E$4+'Revenue Requirement'!E$33</f>
        <v>87253.984911092324</v>
      </c>
      <c r="G2318" s="179" t="e">
        <f ca="1"/>
        <v>#NAME?</v>
      </c>
      <c r="H2318" s="179" t="e">
        <f ca="1"/>
        <v>#NAME?</v>
      </c>
      <c r="I2318" s="179" t="e">
        <f ca="1"/>
        <v>#NAME?</v>
      </c>
      <c r="J2318" s="179" t="e">
        <f ca="1"/>
        <v>#NAME?</v>
      </c>
      <c r="L2318" s="175">
        <f>NR_to_Cash!C$9</f>
        <v>-54723.468549817509</v>
      </c>
      <c r="M2318" s="175">
        <f>NR_to_Cash!D$9</f>
        <v>-177401.26576231886</v>
      </c>
      <c r="N2318" s="175">
        <f>NR_to_Cash!E$9</f>
        <v>-150226.47815209487</v>
      </c>
      <c r="O2318" s="175">
        <f>NR_to_Cash!F$9</f>
        <v>-172910.78815747867</v>
      </c>
      <c r="Q2318" s="1">
        <v>2311</v>
      </c>
      <c r="R2318" s="176">
        <v>2809.1517004775815</v>
      </c>
      <c r="S2318" s="176">
        <v>256495.32242152304</v>
      </c>
      <c r="T2318" s="176">
        <v>166138.03597304923</v>
      </c>
      <c r="U2318" s="176">
        <v>87253.984911092324</v>
      </c>
      <c r="V2318" s="2"/>
      <c r="W2318" s="176">
        <v>-2111.5165556082502</v>
      </c>
      <c r="X2318" s="176">
        <v>25992.521427868167</v>
      </c>
      <c r="Y2318" s="176">
        <v>-11580.359363447409</v>
      </c>
      <c r="Z2318" s="176">
        <v>2342.0902508979198</v>
      </c>
      <c r="AA2318" s="2"/>
      <c r="AB2318" s="175">
        <v>-54723.468549817509</v>
      </c>
      <c r="AC2318" s="175">
        <v>-177401.26576231886</v>
      </c>
      <c r="AD2318" s="175">
        <v>-150226.47815209487</v>
      </c>
      <c r="AE2318" s="175">
        <v>-172910.78815747867</v>
      </c>
    </row>
    <row r="2319" spans="1:31">
      <c r="A2319" s="1">
        <v>2312</v>
      </c>
      <c r="B2319" s="176">
        <f>'T Revenue'!B2316-'Year 0'!G$8+'Year 0'!G$122</f>
        <v>-15982.0848023945</v>
      </c>
      <c r="C2319" s="176">
        <f>'T Revenue'!C2316-'Revenue Requirement'!C$4+'Revenue Requirement'!C$33</f>
        <v>158588.63561323076</v>
      </c>
      <c r="D2319" s="176">
        <f>'T Revenue'!D2316-'Revenue Requirement'!D$4+'Revenue Requirement'!D$33</f>
        <v>102005.46008334029</v>
      </c>
      <c r="E2319" s="176">
        <f>'T Revenue'!E2316-'Revenue Requirement'!E$4+'Revenue Requirement'!E$33</f>
        <v>75538.742178971646</v>
      </c>
      <c r="G2319" s="179" t="e">
        <f ca="1"/>
        <v>#NAME?</v>
      </c>
      <c r="H2319" s="179" t="e">
        <f ca="1"/>
        <v>#NAME?</v>
      </c>
      <c r="I2319" s="179" t="e">
        <f ca="1"/>
        <v>#NAME?</v>
      </c>
      <c r="J2319" s="179" t="e">
        <f ca="1"/>
        <v>#NAME?</v>
      </c>
      <c r="L2319" s="175">
        <f>NR_to_Cash!C$9</f>
        <v>-54723.468549817509</v>
      </c>
      <c r="M2319" s="175">
        <f>NR_to_Cash!D$9</f>
        <v>-177401.26576231886</v>
      </c>
      <c r="N2319" s="175">
        <f>NR_to_Cash!E$9</f>
        <v>-150226.47815209487</v>
      </c>
      <c r="O2319" s="175">
        <f>NR_to_Cash!F$9</f>
        <v>-172910.78815747867</v>
      </c>
      <c r="Q2319" s="1">
        <v>2312</v>
      </c>
      <c r="R2319" s="176">
        <v>-15982.0848023945</v>
      </c>
      <c r="S2319" s="176">
        <v>158588.63561323076</v>
      </c>
      <c r="T2319" s="176">
        <v>102005.46008334029</v>
      </c>
      <c r="U2319" s="176">
        <v>75538.742178971646</v>
      </c>
      <c r="V2319" s="2"/>
      <c r="W2319" s="176">
        <v>-34394.681871717912</v>
      </c>
      <c r="X2319" s="176">
        <v>-12295.705524543067</v>
      </c>
      <c r="Y2319" s="176">
        <v>-1787.840670711128</v>
      </c>
      <c r="Z2319" s="176">
        <v>-15279.602603310021</v>
      </c>
      <c r="AA2319" s="2"/>
      <c r="AB2319" s="175">
        <v>-54723.468549817509</v>
      </c>
      <c r="AC2319" s="175">
        <v>-177401.26576231886</v>
      </c>
      <c r="AD2319" s="175">
        <v>-150226.47815209487</v>
      </c>
      <c r="AE2319" s="175">
        <v>-172910.78815747867</v>
      </c>
    </row>
    <row r="2320" spans="1:31">
      <c r="A2320" s="1">
        <v>2313</v>
      </c>
      <c r="B2320" s="176">
        <f>'T Revenue'!B2317-'Year 0'!G$8+'Year 0'!G$122</f>
        <v>17966.143279354321</v>
      </c>
      <c r="C2320" s="176">
        <f>'T Revenue'!C2317-'Revenue Requirement'!C$4+'Revenue Requirement'!C$33</f>
        <v>251197.37929001334</v>
      </c>
      <c r="D2320" s="176">
        <f>'T Revenue'!D2317-'Revenue Requirement'!D$4+'Revenue Requirement'!D$33</f>
        <v>161120.82526838849</v>
      </c>
      <c r="E2320" s="176">
        <f>'T Revenue'!E2317-'Revenue Requirement'!E$4+'Revenue Requirement'!E$33</f>
        <v>117513.58840318071</v>
      </c>
      <c r="G2320" s="179" t="e">
        <f ca="1"/>
        <v>#NAME?</v>
      </c>
      <c r="H2320" s="179" t="e">
        <f ca="1"/>
        <v>#NAME?</v>
      </c>
      <c r="I2320" s="179" t="e">
        <f ca="1"/>
        <v>#NAME?</v>
      </c>
      <c r="J2320" s="179" t="e">
        <f ca="1"/>
        <v>#NAME?</v>
      </c>
      <c r="L2320" s="175">
        <f>NR_to_Cash!C$9</f>
        <v>-54723.468549817509</v>
      </c>
      <c r="M2320" s="175">
        <f>NR_to_Cash!D$9</f>
        <v>-177401.26576231886</v>
      </c>
      <c r="N2320" s="175">
        <f>NR_to_Cash!E$9</f>
        <v>-150226.47815209487</v>
      </c>
      <c r="O2320" s="175">
        <f>NR_to_Cash!F$9</f>
        <v>-172910.78815747867</v>
      </c>
      <c r="Q2320" s="1">
        <v>2313</v>
      </c>
      <c r="R2320" s="176">
        <v>17966.143279354321</v>
      </c>
      <c r="S2320" s="176">
        <v>251197.37929001334</v>
      </c>
      <c r="T2320" s="176">
        <v>161120.82526838849</v>
      </c>
      <c r="U2320" s="176">
        <v>117513.58840318071</v>
      </c>
      <c r="V2320" s="2"/>
      <c r="W2320" s="176">
        <v>6199.6752195658628</v>
      </c>
      <c r="X2320" s="176">
        <v>-42725.223081254167</v>
      </c>
      <c r="Y2320" s="176">
        <v>-43688.794546183664</v>
      </c>
      <c r="Z2320" s="176">
        <v>-15612.123998047085</v>
      </c>
      <c r="AA2320" s="2"/>
      <c r="AB2320" s="175">
        <v>-54723.468549817509</v>
      </c>
      <c r="AC2320" s="175">
        <v>-177401.26576231886</v>
      </c>
      <c r="AD2320" s="175">
        <v>-150226.47815209487</v>
      </c>
      <c r="AE2320" s="175">
        <v>-172910.78815747867</v>
      </c>
    </row>
    <row r="2321" spans="1:31">
      <c r="A2321" s="1">
        <v>2314</v>
      </c>
      <c r="B2321" s="176">
        <f>'T Revenue'!B2318-'Year 0'!G$8+'Year 0'!G$122</f>
        <v>100.5040264131967</v>
      </c>
      <c r="C2321" s="176">
        <f>'T Revenue'!C2318-'Revenue Requirement'!C$4+'Revenue Requirement'!C$33</f>
        <v>277550.54757669009</v>
      </c>
      <c r="D2321" s="176">
        <f>'T Revenue'!D2318-'Revenue Requirement'!D$4+'Revenue Requirement'!D$33</f>
        <v>133518.53079137579</v>
      </c>
      <c r="E2321" s="176">
        <f>'T Revenue'!E2318-'Revenue Requirement'!E$4+'Revenue Requirement'!E$33</f>
        <v>120552.10603213892</v>
      </c>
      <c r="G2321" s="179" t="e">
        <f ca="1"/>
        <v>#NAME?</v>
      </c>
      <c r="H2321" s="179" t="e">
        <f ca="1"/>
        <v>#NAME?</v>
      </c>
      <c r="I2321" s="179" t="e">
        <f ca="1"/>
        <v>#NAME?</v>
      </c>
      <c r="J2321" s="179" t="e">
        <f ca="1"/>
        <v>#NAME?</v>
      </c>
      <c r="L2321" s="175">
        <f>NR_to_Cash!C$9</f>
        <v>-54723.468549817509</v>
      </c>
      <c r="M2321" s="175">
        <f>NR_to_Cash!D$9</f>
        <v>-177401.26576231886</v>
      </c>
      <c r="N2321" s="175">
        <f>NR_to_Cash!E$9</f>
        <v>-150226.47815209487</v>
      </c>
      <c r="O2321" s="175">
        <f>NR_to_Cash!F$9</f>
        <v>-172910.78815747867</v>
      </c>
      <c r="Q2321" s="1">
        <v>2314</v>
      </c>
      <c r="R2321" s="176">
        <v>100.5040264131967</v>
      </c>
      <c r="S2321" s="176">
        <v>277550.54757669009</v>
      </c>
      <c r="T2321" s="176">
        <v>133518.53079137579</v>
      </c>
      <c r="U2321" s="176">
        <v>120552.10603213892</v>
      </c>
      <c r="V2321" s="2"/>
      <c r="W2321" s="176">
        <v>-41608.697203293676</v>
      </c>
      <c r="X2321" s="176">
        <v>20873.916998102563</v>
      </c>
      <c r="Y2321" s="176">
        <v>16165.839863642817</v>
      </c>
      <c r="Z2321" s="176">
        <v>-33794.79786232207</v>
      </c>
      <c r="AA2321" s="2"/>
      <c r="AB2321" s="175">
        <v>-54723.468549817509</v>
      </c>
      <c r="AC2321" s="175">
        <v>-177401.26576231886</v>
      </c>
      <c r="AD2321" s="175">
        <v>-150226.47815209487</v>
      </c>
      <c r="AE2321" s="175">
        <v>-172910.78815747867</v>
      </c>
    </row>
    <row r="2322" spans="1:31">
      <c r="A2322" s="1">
        <v>2315</v>
      </c>
      <c r="B2322" s="176">
        <f>'T Revenue'!B2319-'Year 0'!G$8+'Year 0'!G$122</f>
        <v>16075.321312729502</v>
      </c>
      <c r="C2322" s="176">
        <f>'T Revenue'!C2319-'Revenue Requirement'!C$4+'Revenue Requirement'!C$33</f>
        <v>197005.20118011627</v>
      </c>
      <c r="D2322" s="176">
        <f>'T Revenue'!D2319-'Revenue Requirement'!D$4+'Revenue Requirement'!D$33</f>
        <v>133203.62853557919</v>
      </c>
      <c r="E2322" s="176">
        <f>'T Revenue'!E2319-'Revenue Requirement'!E$4+'Revenue Requirement'!E$33</f>
        <v>86896.862394657219</v>
      </c>
      <c r="G2322" s="179" t="e">
        <f ca="1"/>
        <v>#NAME?</v>
      </c>
      <c r="H2322" s="179" t="e">
        <f ca="1"/>
        <v>#NAME?</v>
      </c>
      <c r="I2322" s="179" t="e">
        <f ca="1"/>
        <v>#NAME?</v>
      </c>
      <c r="J2322" s="179" t="e">
        <f ca="1"/>
        <v>#NAME?</v>
      </c>
      <c r="L2322" s="175">
        <f>NR_to_Cash!C$9</f>
        <v>-54723.468549817509</v>
      </c>
      <c r="M2322" s="175">
        <f>NR_to_Cash!D$9</f>
        <v>-177401.26576231886</v>
      </c>
      <c r="N2322" s="175">
        <f>NR_to_Cash!E$9</f>
        <v>-150226.47815209487</v>
      </c>
      <c r="O2322" s="175">
        <f>NR_to_Cash!F$9</f>
        <v>-172910.78815747867</v>
      </c>
      <c r="Q2322" s="1">
        <v>2315</v>
      </c>
      <c r="R2322" s="176">
        <v>16075.321312729502</v>
      </c>
      <c r="S2322" s="176">
        <v>197005.20118011627</v>
      </c>
      <c r="T2322" s="176">
        <v>133203.62853557919</v>
      </c>
      <c r="U2322" s="176">
        <v>86896.862394657219</v>
      </c>
      <c r="V2322" s="2"/>
      <c r="W2322" s="176">
        <v>7408.9183643056313</v>
      </c>
      <c r="X2322" s="176">
        <v>-14098.26126567577</v>
      </c>
      <c r="Y2322" s="176">
        <v>-7543.4324881422799</v>
      </c>
      <c r="Z2322" s="176">
        <v>25742.06805438688</v>
      </c>
      <c r="AA2322" s="2"/>
      <c r="AB2322" s="175">
        <v>-54723.468549817509</v>
      </c>
      <c r="AC2322" s="175">
        <v>-177401.26576231886</v>
      </c>
      <c r="AD2322" s="175">
        <v>-150226.47815209487</v>
      </c>
      <c r="AE2322" s="175">
        <v>-172910.78815747867</v>
      </c>
    </row>
    <row r="2323" spans="1:31">
      <c r="A2323" s="1">
        <v>2316</v>
      </c>
      <c r="B2323" s="176">
        <f>'T Revenue'!B2320-'Year 0'!G$8+'Year 0'!G$122</f>
        <v>22662.796842183918</v>
      </c>
      <c r="C2323" s="176">
        <f>'T Revenue'!C2320-'Revenue Requirement'!C$4+'Revenue Requirement'!C$33</f>
        <v>262093.44477766054</v>
      </c>
      <c r="D2323" s="176">
        <f>'T Revenue'!D2320-'Revenue Requirement'!D$4+'Revenue Requirement'!D$33</f>
        <v>143580.10299279168</v>
      </c>
      <c r="E2323" s="176">
        <f>'T Revenue'!E2320-'Revenue Requirement'!E$4+'Revenue Requirement'!E$33</f>
        <v>101442.08954174677</v>
      </c>
      <c r="G2323" s="179" t="e">
        <f ca="1"/>
        <v>#NAME?</v>
      </c>
      <c r="H2323" s="179" t="e">
        <f ca="1"/>
        <v>#NAME?</v>
      </c>
      <c r="I2323" s="179" t="e">
        <f ca="1"/>
        <v>#NAME?</v>
      </c>
      <c r="J2323" s="179" t="e">
        <f ca="1"/>
        <v>#NAME?</v>
      </c>
      <c r="L2323" s="175">
        <f>NR_to_Cash!C$9</f>
        <v>-54723.468549817509</v>
      </c>
      <c r="M2323" s="175">
        <f>NR_to_Cash!D$9</f>
        <v>-177401.26576231886</v>
      </c>
      <c r="N2323" s="175">
        <f>NR_to_Cash!E$9</f>
        <v>-150226.47815209487</v>
      </c>
      <c r="O2323" s="175">
        <f>NR_to_Cash!F$9</f>
        <v>-172910.78815747867</v>
      </c>
      <c r="Q2323" s="1">
        <v>2316</v>
      </c>
      <c r="R2323" s="176">
        <v>22662.796842183918</v>
      </c>
      <c r="S2323" s="176">
        <v>262093.44477766054</v>
      </c>
      <c r="T2323" s="176">
        <v>143580.10299279168</v>
      </c>
      <c r="U2323" s="176">
        <v>101442.08954174677</v>
      </c>
      <c r="V2323" s="2"/>
      <c r="W2323" s="176">
        <v>1673.5844038589858</v>
      </c>
      <c r="X2323" s="176">
        <v>5172.6319305761717</v>
      </c>
      <c r="Y2323" s="176">
        <v>-12000.565850615036</v>
      </c>
      <c r="Z2323" s="176">
        <v>4158.1549053343479</v>
      </c>
      <c r="AA2323" s="2"/>
      <c r="AB2323" s="175">
        <v>-54723.468549817509</v>
      </c>
      <c r="AC2323" s="175">
        <v>-177401.26576231886</v>
      </c>
      <c r="AD2323" s="175">
        <v>-150226.47815209487</v>
      </c>
      <c r="AE2323" s="175">
        <v>-172910.78815747867</v>
      </c>
    </row>
    <row r="2324" spans="1:31">
      <c r="A2324" s="1">
        <v>2317</v>
      </c>
      <c r="B2324" s="176">
        <f>'T Revenue'!B2321-'Year 0'!G$8+'Year 0'!G$122</f>
        <v>4833.5500219957903</v>
      </c>
      <c r="C2324" s="176">
        <f>'T Revenue'!C2321-'Revenue Requirement'!C$4+'Revenue Requirement'!C$33</f>
        <v>251506.06636239751</v>
      </c>
      <c r="D2324" s="176">
        <f>'T Revenue'!D2321-'Revenue Requirement'!D$4+'Revenue Requirement'!D$33</f>
        <v>145623.77234240319</v>
      </c>
      <c r="E2324" s="176">
        <f>'T Revenue'!E2321-'Revenue Requirement'!E$4+'Revenue Requirement'!E$33</f>
        <v>88331.120157312835</v>
      </c>
      <c r="G2324" s="179" t="e">
        <f ca="1"/>
        <v>#NAME?</v>
      </c>
      <c r="H2324" s="179" t="e">
        <f ca="1"/>
        <v>#NAME?</v>
      </c>
      <c r="I2324" s="179" t="e">
        <f ca="1"/>
        <v>#NAME?</v>
      </c>
      <c r="J2324" s="179" t="e">
        <f ca="1"/>
        <v>#NAME?</v>
      </c>
      <c r="L2324" s="175">
        <f>NR_to_Cash!C$9</f>
        <v>-54723.468549817509</v>
      </c>
      <c r="M2324" s="175">
        <f>NR_to_Cash!D$9</f>
        <v>-177401.26576231886</v>
      </c>
      <c r="N2324" s="175">
        <f>NR_to_Cash!E$9</f>
        <v>-150226.47815209487</v>
      </c>
      <c r="O2324" s="175">
        <f>NR_to_Cash!F$9</f>
        <v>-172910.78815747867</v>
      </c>
      <c r="Q2324" s="1">
        <v>2317</v>
      </c>
      <c r="R2324" s="176">
        <v>4833.5500219957903</v>
      </c>
      <c r="S2324" s="176">
        <v>251506.06636239751</v>
      </c>
      <c r="T2324" s="176">
        <v>145623.77234240319</v>
      </c>
      <c r="U2324" s="176">
        <v>88331.120157312835</v>
      </c>
      <c r="V2324" s="2"/>
      <c r="W2324" s="176">
        <v>-45214.430061919848</v>
      </c>
      <c r="X2324" s="176">
        <v>-8226.0631004776806</v>
      </c>
      <c r="Y2324" s="176">
        <v>-11059.766600370407</v>
      </c>
      <c r="Z2324" s="176">
        <v>-4484.4942895604763</v>
      </c>
      <c r="AA2324" s="2"/>
      <c r="AB2324" s="175">
        <v>-54723.468549817509</v>
      </c>
      <c r="AC2324" s="175">
        <v>-177401.26576231886</v>
      </c>
      <c r="AD2324" s="175">
        <v>-150226.47815209487</v>
      </c>
      <c r="AE2324" s="175">
        <v>-172910.78815747867</v>
      </c>
    </row>
    <row r="2325" spans="1:31">
      <c r="A2325" s="1">
        <v>2318</v>
      </c>
      <c r="B2325" s="176">
        <f>'T Revenue'!B2322-'Year 0'!G$8+'Year 0'!G$122</f>
        <v>5395.8139226578642</v>
      </c>
      <c r="C2325" s="176">
        <f>'T Revenue'!C2322-'Revenue Requirement'!C$4+'Revenue Requirement'!C$33</f>
        <v>230982.26473169005</v>
      </c>
      <c r="D2325" s="176">
        <f>'T Revenue'!D2322-'Revenue Requirement'!D$4+'Revenue Requirement'!D$33</f>
        <v>178028.3809829189</v>
      </c>
      <c r="E2325" s="176">
        <f>'T Revenue'!E2322-'Revenue Requirement'!E$4+'Revenue Requirement'!E$33</f>
        <v>127610.47472903761</v>
      </c>
      <c r="G2325" s="179" t="e">
        <f ca="1"/>
        <v>#NAME?</v>
      </c>
      <c r="H2325" s="179" t="e">
        <f ca="1"/>
        <v>#NAME?</v>
      </c>
      <c r="I2325" s="179" t="e">
        <f ca="1"/>
        <v>#NAME?</v>
      </c>
      <c r="J2325" s="179" t="e">
        <f ca="1"/>
        <v>#NAME?</v>
      </c>
      <c r="L2325" s="175">
        <f>NR_to_Cash!C$9</f>
        <v>-54723.468549817509</v>
      </c>
      <c r="M2325" s="175">
        <f>NR_to_Cash!D$9</f>
        <v>-177401.26576231886</v>
      </c>
      <c r="N2325" s="175">
        <f>NR_to_Cash!E$9</f>
        <v>-150226.47815209487</v>
      </c>
      <c r="O2325" s="175">
        <f>NR_to_Cash!F$9</f>
        <v>-172910.78815747867</v>
      </c>
      <c r="Q2325" s="1">
        <v>2318</v>
      </c>
      <c r="R2325" s="176">
        <v>5395.8139226578642</v>
      </c>
      <c r="S2325" s="176">
        <v>230982.26473169005</v>
      </c>
      <c r="T2325" s="176">
        <v>178028.3809829189</v>
      </c>
      <c r="U2325" s="176">
        <v>127610.47472903761</v>
      </c>
      <c r="V2325" s="2"/>
      <c r="W2325" s="176">
        <v>2247.3660022376571</v>
      </c>
      <c r="X2325" s="176">
        <v>-14746.176705585793</v>
      </c>
      <c r="Y2325" s="176">
        <v>-15244.211355558131</v>
      </c>
      <c r="Z2325" s="176">
        <v>11057.563764760504</v>
      </c>
      <c r="AA2325" s="2"/>
      <c r="AB2325" s="175">
        <v>-54723.468549817509</v>
      </c>
      <c r="AC2325" s="175">
        <v>-177401.26576231886</v>
      </c>
      <c r="AD2325" s="175">
        <v>-150226.47815209487</v>
      </c>
      <c r="AE2325" s="175">
        <v>-172910.78815747867</v>
      </c>
    </row>
    <row r="2326" spans="1:31">
      <c r="A2326" s="1">
        <v>2319</v>
      </c>
      <c r="B2326" s="176">
        <f>'T Revenue'!B2323-'Year 0'!G$8+'Year 0'!G$122</f>
        <v>-17128.00746973278</v>
      </c>
      <c r="C2326" s="176">
        <f>'T Revenue'!C2323-'Revenue Requirement'!C$4+'Revenue Requirement'!C$33</f>
        <v>206512.76550074574</v>
      </c>
      <c r="D2326" s="176">
        <f>'T Revenue'!D2323-'Revenue Requirement'!D$4+'Revenue Requirement'!D$33</f>
        <v>115549.43325207895</v>
      </c>
      <c r="E2326" s="176">
        <f>'T Revenue'!E2323-'Revenue Requirement'!E$4+'Revenue Requirement'!E$33</f>
        <v>94738.146388825728</v>
      </c>
      <c r="G2326" s="179" t="e">
        <f ca="1"/>
        <v>#NAME?</v>
      </c>
      <c r="H2326" s="179" t="e">
        <f ca="1"/>
        <v>#NAME?</v>
      </c>
      <c r="I2326" s="179" t="e">
        <f ca="1"/>
        <v>#NAME?</v>
      </c>
      <c r="J2326" s="179" t="e">
        <f ca="1"/>
        <v>#NAME?</v>
      </c>
      <c r="L2326" s="175">
        <f>NR_to_Cash!C$9</f>
        <v>-54723.468549817509</v>
      </c>
      <c r="M2326" s="175">
        <f>NR_to_Cash!D$9</f>
        <v>-177401.26576231886</v>
      </c>
      <c r="N2326" s="175">
        <f>NR_to_Cash!E$9</f>
        <v>-150226.47815209487</v>
      </c>
      <c r="O2326" s="175">
        <f>NR_to_Cash!F$9</f>
        <v>-172910.78815747867</v>
      </c>
      <c r="Q2326" s="1">
        <v>2319</v>
      </c>
      <c r="R2326" s="176">
        <v>-17128.00746973278</v>
      </c>
      <c r="S2326" s="176">
        <v>206512.76550074574</v>
      </c>
      <c r="T2326" s="176">
        <v>115549.43325207895</v>
      </c>
      <c r="U2326" s="176">
        <v>94738.146388825728</v>
      </c>
      <c r="V2326" s="2"/>
      <c r="W2326" s="176">
        <v>12660.603202942759</v>
      </c>
      <c r="X2326" s="176">
        <v>-31779.587501908885</v>
      </c>
      <c r="Y2326" s="176">
        <v>-36903.340514010051</v>
      </c>
      <c r="Z2326" s="176">
        <v>-39406.541575753596</v>
      </c>
      <c r="AA2326" s="2"/>
      <c r="AB2326" s="175">
        <v>-54723.468549817509</v>
      </c>
      <c r="AC2326" s="175">
        <v>-177401.26576231886</v>
      </c>
      <c r="AD2326" s="175">
        <v>-150226.47815209487</v>
      </c>
      <c r="AE2326" s="175">
        <v>-172910.78815747867</v>
      </c>
    </row>
    <row r="2327" spans="1:31">
      <c r="A2327" s="1">
        <v>2320</v>
      </c>
      <c r="B2327" s="176">
        <f>'T Revenue'!B2324-'Year 0'!G$8+'Year 0'!G$122</f>
        <v>17718.910804532934</v>
      </c>
      <c r="C2327" s="176">
        <f>'T Revenue'!C2324-'Revenue Requirement'!C$4+'Revenue Requirement'!C$33</f>
        <v>255202.8979509871</v>
      </c>
      <c r="D2327" s="176">
        <f>'T Revenue'!D2324-'Revenue Requirement'!D$4+'Revenue Requirement'!D$33</f>
        <v>163389.13613012782</v>
      </c>
      <c r="E2327" s="176">
        <f>'T Revenue'!E2324-'Revenue Requirement'!E$4+'Revenue Requirement'!E$33</f>
        <v>184014.94637994585</v>
      </c>
      <c r="G2327" s="179" t="e">
        <f ca="1"/>
        <v>#NAME?</v>
      </c>
      <c r="H2327" s="179" t="e">
        <f ca="1"/>
        <v>#NAME?</v>
      </c>
      <c r="I2327" s="179" t="e">
        <f ca="1"/>
        <v>#NAME?</v>
      </c>
      <c r="J2327" s="179" t="e">
        <f ca="1"/>
        <v>#NAME?</v>
      </c>
      <c r="L2327" s="175">
        <f>NR_to_Cash!C$9</f>
        <v>-54723.468549817509</v>
      </c>
      <c r="M2327" s="175">
        <f>NR_to_Cash!D$9</f>
        <v>-177401.26576231886</v>
      </c>
      <c r="N2327" s="175">
        <f>NR_to_Cash!E$9</f>
        <v>-150226.47815209487</v>
      </c>
      <c r="O2327" s="175">
        <f>NR_to_Cash!F$9</f>
        <v>-172910.78815747867</v>
      </c>
      <c r="Q2327" s="1">
        <v>2320</v>
      </c>
      <c r="R2327" s="176">
        <v>17718.910804532934</v>
      </c>
      <c r="S2327" s="176">
        <v>255202.8979509871</v>
      </c>
      <c r="T2327" s="176">
        <v>163389.13613012782</v>
      </c>
      <c r="U2327" s="176">
        <v>184014.94637994585</v>
      </c>
      <c r="V2327" s="2"/>
      <c r="W2327" s="176">
        <v>19600.278836184414</v>
      </c>
      <c r="X2327" s="176">
        <v>-13875.082328144927</v>
      </c>
      <c r="Y2327" s="176">
        <v>-100699.63430264313</v>
      </c>
      <c r="Z2327" s="176">
        <v>-25562.206621421501</v>
      </c>
      <c r="AA2327" s="2"/>
      <c r="AB2327" s="175">
        <v>-54723.468549817509</v>
      </c>
      <c r="AC2327" s="175">
        <v>-177401.26576231886</v>
      </c>
      <c r="AD2327" s="175">
        <v>-150226.47815209487</v>
      </c>
      <c r="AE2327" s="175">
        <v>-172910.78815747867</v>
      </c>
    </row>
    <row r="2328" spans="1:31">
      <c r="A2328" s="1">
        <v>2321</v>
      </c>
      <c r="B2328" s="176">
        <f>'T Revenue'!B2325-'Year 0'!G$8+'Year 0'!G$122</f>
        <v>1770.1078027114272</v>
      </c>
      <c r="C2328" s="176">
        <f>'T Revenue'!C2325-'Revenue Requirement'!C$4+'Revenue Requirement'!C$33</f>
        <v>223109.55123511283</v>
      </c>
      <c r="D2328" s="176">
        <f>'T Revenue'!D2325-'Revenue Requirement'!D$4+'Revenue Requirement'!D$33</f>
        <v>143652.64721118752</v>
      </c>
      <c r="E2328" s="176">
        <f>'T Revenue'!E2325-'Revenue Requirement'!E$4+'Revenue Requirement'!E$33</f>
        <v>60981.351020516362</v>
      </c>
      <c r="G2328" s="179" t="e">
        <f ca="1"/>
        <v>#NAME?</v>
      </c>
      <c r="H2328" s="179" t="e">
        <f ca="1"/>
        <v>#NAME?</v>
      </c>
      <c r="I2328" s="179" t="e">
        <f ca="1"/>
        <v>#NAME?</v>
      </c>
      <c r="J2328" s="179" t="e">
        <f ca="1"/>
        <v>#NAME?</v>
      </c>
      <c r="L2328" s="175">
        <f>NR_to_Cash!C$9</f>
        <v>-54723.468549817509</v>
      </c>
      <c r="M2328" s="175">
        <f>NR_to_Cash!D$9</f>
        <v>-177401.26576231886</v>
      </c>
      <c r="N2328" s="175">
        <f>NR_to_Cash!E$9</f>
        <v>-150226.47815209487</v>
      </c>
      <c r="O2328" s="175">
        <f>NR_to_Cash!F$9</f>
        <v>-172910.78815747867</v>
      </c>
      <c r="Q2328" s="1">
        <v>2321</v>
      </c>
      <c r="R2328" s="176">
        <v>1770.1078027114272</v>
      </c>
      <c r="S2328" s="176">
        <v>223109.55123511283</v>
      </c>
      <c r="T2328" s="176">
        <v>143652.64721118752</v>
      </c>
      <c r="U2328" s="176">
        <v>60981.351020516362</v>
      </c>
      <c r="V2328" s="2"/>
      <c r="W2328" s="176">
        <v>-31244.735226521618</v>
      </c>
      <c r="X2328" s="176">
        <v>-37491.896660054568</v>
      </c>
      <c r="Y2328" s="176">
        <v>-55241.711806292413</v>
      </c>
      <c r="Z2328" s="176">
        <v>-27432.277996900957</v>
      </c>
      <c r="AA2328" s="2"/>
      <c r="AB2328" s="175">
        <v>-54723.468549817509</v>
      </c>
      <c r="AC2328" s="175">
        <v>-177401.26576231886</v>
      </c>
      <c r="AD2328" s="175">
        <v>-150226.47815209487</v>
      </c>
      <c r="AE2328" s="175">
        <v>-172910.78815747867</v>
      </c>
    </row>
    <row r="2329" spans="1:31">
      <c r="A2329" s="1">
        <v>2322</v>
      </c>
      <c r="B2329" s="176">
        <f>'T Revenue'!B2326-'Year 0'!G$8+'Year 0'!G$122</f>
        <v>-6371.9090559899341</v>
      </c>
      <c r="C2329" s="176">
        <f>'T Revenue'!C2326-'Revenue Requirement'!C$4+'Revenue Requirement'!C$33</f>
        <v>213429.02434378746</v>
      </c>
      <c r="D2329" s="176">
        <f>'T Revenue'!D2326-'Revenue Requirement'!D$4+'Revenue Requirement'!D$33</f>
        <v>170647.33643492614</v>
      </c>
      <c r="E2329" s="176">
        <f>'T Revenue'!E2326-'Revenue Requirement'!E$4+'Revenue Requirement'!E$33</f>
        <v>41540.361425523413</v>
      </c>
      <c r="G2329" s="179" t="e">
        <f ca="1"/>
        <v>#NAME?</v>
      </c>
      <c r="H2329" s="179" t="e">
        <f ca="1"/>
        <v>#NAME?</v>
      </c>
      <c r="I2329" s="179" t="e">
        <f ca="1"/>
        <v>#NAME?</v>
      </c>
      <c r="J2329" s="179" t="e">
        <f ca="1"/>
        <v>#NAME?</v>
      </c>
      <c r="L2329" s="175">
        <f>NR_to_Cash!C$9</f>
        <v>-54723.468549817509</v>
      </c>
      <c r="M2329" s="175">
        <f>NR_to_Cash!D$9</f>
        <v>-177401.26576231886</v>
      </c>
      <c r="N2329" s="175">
        <f>NR_to_Cash!E$9</f>
        <v>-150226.47815209487</v>
      </c>
      <c r="O2329" s="175">
        <f>NR_to_Cash!F$9</f>
        <v>-172910.78815747867</v>
      </c>
      <c r="Q2329" s="1">
        <v>2322</v>
      </c>
      <c r="R2329" s="176">
        <v>-6371.9090559899341</v>
      </c>
      <c r="S2329" s="176">
        <v>213429.02434378746</v>
      </c>
      <c r="T2329" s="176">
        <v>170647.33643492614</v>
      </c>
      <c r="U2329" s="176">
        <v>41540.361425523413</v>
      </c>
      <c r="V2329" s="2"/>
      <c r="W2329" s="176">
        <v>-47830.939473278937</v>
      </c>
      <c r="X2329" s="176">
        <v>-13196.373078881763</v>
      </c>
      <c r="Y2329" s="176">
        <v>-32602.169672776014</v>
      </c>
      <c r="Z2329" s="176">
        <v>-2107.9341428268235</v>
      </c>
      <c r="AA2329" s="2"/>
      <c r="AB2329" s="175">
        <v>-54723.468549817509</v>
      </c>
      <c r="AC2329" s="175">
        <v>-177401.26576231886</v>
      </c>
      <c r="AD2329" s="175">
        <v>-150226.47815209487</v>
      </c>
      <c r="AE2329" s="175">
        <v>-172910.78815747867</v>
      </c>
    </row>
    <row r="2330" spans="1:31">
      <c r="A2330" s="1">
        <v>2323</v>
      </c>
      <c r="B2330" s="176">
        <f>'T Revenue'!B2327-'Year 0'!G$8+'Year 0'!G$122</f>
        <v>-2321.5947428646032</v>
      </c>
      <c r="C2330" s="176">
        <f>'T Revenue'!C2327-'Revenue Requirement'!C$4+'Revenue Requirement'!C$33</f>
        <v>239614.31540255854</v>
      </c>
      <c r="D2330" s="176">
        <f>'T Revenue'!D2327-'Revenue Requirement'!D$4+'Revenue Requirement'!D$33</f>
        <v>189466.99461408053</v>
      </c>
      <c r="E2330" s="176">
        <f>'T Revenue'!E2327-'Revenue Requirement'!E$4+'Revenue Requirement'!E$33</f>
        <v>107142.21331713372</v>
      </c>
      <c r="G2330" s="179" t="e">
        <f ca="1"/>
        <v>#NAME?</v>
      </c>
      <c r="H2330" s="179" t="e">
        <f ca="1"/>
        <v>#NAME?</v>
      </c>
      <c r="I2330" s="179" t="e">
        <f ca="1"/>
        <v>#NAME?</v>
      </c>
      <c r="J2330" s="179" t="e">
        <f ca="1"/>
        <v>#NAME?</v>
      </c>
      <c r="L2330" s="175">
        <f>NR_to_Cash!C$9</f>
        <v>-54723.468549817509</v>
      </c>
      <c r="M2330" s="175">
        <f>NR_to_Cash!D$9</f>
        <v>-177401.26576231886</v>
      </c>
      <c r="N2330" s="175">
        <f>NR_to_Cash!E$9</f>
        <v>-150226.47815209487</v>
      </c>
      <c r="O2330" s="175">
        <f>NR_to_Cash!F$9</f>
        <v>-172910.78815747867</v>
      </c>
      <c r="Q2330" s="1">
        <v>2323</v>
      </c>
      <c r="R2330" s="176">
        <v>-2321.5947428646032</v>
      </c>
      <c r="S2330" s="176">
        <v>239614.31540255854</v>
      </c>
      <c r="T2330" s="176">
        <v>189466.99461408053</v>
      </c>
      <c r="U2330" s="176">
        <v>107142.21331713372</v>
      </c>
      <c r="V2330" s="2"/>
      <c r="W2330" s="176">
        <v>-19500.547128863516</v>
      </c>
      <c r="X2330" s="176">
        <v>295.11080192727968</v>
      </c>
      <c r="Y2330" s="176">
        <v>-10358.000064800959</v>
      </c>
      <c r="Z2330" s="176">
        <v>-4899.2871845678892</v>
      </c>
      <c r="AA2330" s="2"/>
      <c r="AB2330" s="175">
        <v>-54723.468549817509</v>
      </c>
      <c r="AC2330" s="175">
        <v>-177401.26576231886</v>
      </c>
      <c r="AD2330" s="175">
        <v>-150226.47815209487</v>
      </c>
      <c r="AE2330" s="175">
        <v>-172910.78815747867</v>
      </c>
    </row>
    <row r="2331" spans="1:31">
      <c r="A2331" s="1">
        <v>2324</v>
      </c>
      <c r="B2331" s="176">
        <f>'T Revenue'!B2328-'Year 0'!G$8+'Year 0'!G$122</f>
        <v>-378.57889220258221</v>
      </c>
      <c r="C2331" s="176">
        <f>'T Revenue'!C2328-'Revenue Requirement'!C$4+'Revenue Requirement'!C$33</f>
        <v>217706.5366321886</v>
      </c>
      <c r="D2331" s="176">
        <f>'T Revenue'!D2328-'Revenue Requirement'!D$4+'Revenue Requirement'!D$33</f>
        <v>192225.26176402764</v>
      </c>
      <c r="E2331" s="176">
        <f>'T Revenue'!E2328-'Revenue Requirement'!E$4+'Revenue Requirement'!E$33</f>
        <v>128744.03783208504</v>
      </c>
      <c r="G2331" s="179" t="e">
        <f ca="1"/>
        <v>#NAME?</v>
      </c>
      <c r="H2331" s="179" t="e">
        <f ca="1"/>
        <v>#NAME?</v>
      </c>
      <c r="I2331" s="179" t="e">
        <f ca="1"/>
        <v>#NAME?</v>
      </c>
      <c r="J2331" s="179" t="e">
        <f ca="1"/>
        <v>#NAME?</v>
      </c>
      <c r="L2331" s="175">
        <f>NR_to_Cash!C$9</f>
        <v>-54723.468549817509</v>
      </c>
      <c r="M2331" s="175">
        <f>NR_to_Cash!D$9</f>
        <v>-177401.26576231886</v>
      </c>
      <c r="N2331" s="175">
        <f>NR_to_Cash!E$9</f>
        <v>-150226.47815209487</v>
      </c>
      <c r="O2331" s="175">
        <f>NR_to_Cash!F$9</f>
        <v>-172910.78815747867</v>
      </c>
      <c r="Q2331" s="1">
        <v>2324</v>
      </c>
      <c r="R2331" s="176">
        <v>-378.57889220258221</v>
      </c>
      <c r="S2331" s="176">
        <v>217706.5366321886</v>
      </c>
      <c r="T2331" s="176">
        <v>192225.26176402764</v>
      </c>
      <c r="U2331" s="176">
        <v>128744.03783208504</v>
      </c>
      <c r="V2331" s="2"/>
      <c r="W2331" s="176">
        <v>24015.316871264717</v>
      </c>
      <c r="X2331" s="176">
        <v>18989.264709760202</v>
      </c>
      <c r="Y2331" s="176">
        <v>-10064.563011769904</v>
      </c>
      <c r="Z2331" s="176">
        <v>-26186.237610752927</v>
      </c>
      <c r="AA2331" s="2"/>
      <c r="AB2331" s="175">
        <v>-54723.468549817509</v>
      </c>
      <c r="AC2331" s="175">
        <v>-177401.26576231886</v>
      </c>
      <c r="AD2331" s="175">
        <v>-150226.47815209487</v>
      </c>
      <c r="AE2331" s="175">
        <v>-172910.78815747867</v>
      </c>
    </row>
    <row r="2332" spans="1:31">
      <c r="A2332" s="1">
        <v>2325</v>
      </c>
      <c r="B2332" s="176">
        <f>'T Revenue'!B2329-'Year 0'!G$8+'Year 0'!G$122</f>
        <v>2773.0341628734022</v>
      </c>
      <c r="C2332" s="176">
        <f>'T Revenue'!C2329-'Revenue Requirement'!C$4+'Revenue Requirement'!C$33</f>
        <v>235397.5430979745</v>
      </c>
      <c r="D2332" s="176">
        <f>'T Revenue'!D2329-'Revenue Requirement'!D$4+'Revenue Requirement'!D$33</f>
        <v>124365.73390984139</v>
      </c>
      <c r="E2332" s="176">
        <f>'T Revenue'!E2329-'Revenue Requirement'!E$4+'Revenue Requirement'!E$33</f>
        <v>147884.43769259797</v>
      </c>
      <c r="G2332" s="179" t="e">
        <f ca="1"/>
        <v>#NAME?</v>
      </c>
      <c r="H2332" s="179" t="e">
        <f ca="1"/>
        <v>#NAME?</v>
      </c>
      <c r="I2332" s="179" t="e">
        <f ca="1"/>
        <v>#NAME?</v>
      </c>
      <c r="J2332" s="179" t="e">
        <f ca="1"/>
        <v>#NAME?</v>
      </c>
      <c r="L2332" s="175">
        <f>NR_to_Cash!C$9</f>
        <v>-54723.468549817509</v>
      </c>
      <c r="M2332" s="175">
        <f>NR_to_Cash!D$9</f>
        <v>-177401.26576231886</v>
      </c>
      <c r="N2332" s="175">
        <f>NR_to_Cash!E$9</f>
        <v>-150226.47815209487</v>
      </c>
      <c r="O2332" s="175">
        <f>NR_to_Cash!F$9</f>
        <v>-172910.78815747867</v>
      </c>
      <c r="Q2332" s="1">
        <v>2325</v>
      </c>
      <c r="R2332" s="176">
        <v>2773.0341628734022</v>
      </c>
      <c r="S2332" s="176">
        <v>235397.5430979745</v>
      </c>
      <c r="T2332" s="176">
        <v>124365.73390984139</v>
      </c>
      <c r="U2332" s="176">
        <v>147884.43769259797</v>
      </c>
      <c r="V2332" s="2"/>
      <c r="W2332" s="176">
        <v>-50506.014337483677</v>
      </c>
      <c r="X2332" s="176">
        <v>-28353.59568278119</v>
      </c>
      <c r="Y2332" s="176">
        <v>-20342.171486305306</v>
      </c>
      <c r="Z2332" s="176">
        <v>4797.1860119956546</v>
      </c>
      <c r="AA2332" s="2"/>
      <c r="AB2332" s="175">
        <v>-54723.468549817509</v>
      </c>
      <c r="AC2332" s="175">
        <v>-177401.26576231886</v>
      </c>
      <c r="AD2332" s="175">
        <v>-150226.47815209487</v>
      </c>
      <c r="AE2332" s="175">
        <v>-172910.78815747867</v>
      </c>
    </row>
    <row r="2333" spans="1:31">
      <c r="A2333" s="1">
        <v>2326</v>
      </c>
      <c r="B2333" s="176">
        <f>'T Revenue'!B2330-'Year 0'!G$8+'Year 0'!G$122</f>
        <v>-14109.271416582633</v>
      </c>
      <c r="C2333" s="176">
        <f>'T Revenue'!C2330-'Revenue Requirement'!C$4+'Revenue Requirement'!C$33</f>
        <v>236193.30806125561</v>
      </c>
      <c r="D2333" s="176">
        <f>'T Revenue'!D2330-'Revenue Requirement'!D$4+'Revenue Requirement'!D$33</f>
        <v>192397.58891626843</v>
      </c>
      <c r="E2333" s="176">
        <f>'T Revenue'!E2330-'Revenue Requirement'!E$4+'Revenue Requirement'!E$33</f>
        <v>120938.43145031505</v>
      </c>
      <c r="G2333" s="179" t="e">
        <f ca="1"/>
        <v>#NAME?</v>
      </c>
      <c r="H2333" s="179" t="e">
        <f ca="1"/>
        <v>#NAME?</v>
      </c>
      <c r="I2333" s="179" t="e">
        <f ca="1"/>
        <v>#NAME?</v>
      </c>
      <c r="J2333" s="179" t="e">
        <f ca="1"/>
        <v>#NAME?</v>
      </c>
      <c r="L2333" s="175">
        <f>NR_to_Cash!C$9</f>
        <v>-54723.468549817509</v>
      </c>
      <c r="M2333" s="175">
        <f>NR_to_Cash!D$9</f>
        <v>-177401.26576231886</v>
      </c>
      <c r="N2333" s="175">
        <f>NR_to_Cash!E$9</f>
        <v>-150226.47815209487</v>
      </c>
      <c r="O2333" s="175">
        <f>NR_to_Cash!F$9</f>
        <v>-172910.78815747867</v>
      </c>
      <c r="Q2333" s="1">
        <v>2326</v>
      </c>
      <c r="R2333" s="176">
        <v>-14109.271416582633</v>
      </c>
      <c r="S2333" s="176">
        <v>236193.30806125561</v>
      </c>
      <c r="T2333" s="176">
        <v>192397.58891626843</v>
      </c>
      <c r="U2333" s="176">
        <v>120938.43145031505</v>
      </c>
      <c r="V2333" s="2"/>
      <c r="W2333" s="176">
        <v>-28995.794566939236</v>
      </c>
      <c r="X2333" s="176">
        <v>-1436.1873113811016</v>
      </c>
      <c r="Y2333" s="176">
        <v>-13478.83441773965</v>
      </c>
      <c r="Z2333" s="176">
        <v>-3084.8625193843618</v>
      </c>
      <c r="AA2333" s="2"/>
      <c r="AB2333" s="175">
        <v>-54723.468549817509</v>
      </c>
      <c r="AC2333" s="175">
        <v>-177401.26576231886</v>
      </c>
      <c r="AD2333" s="175">
        <v>-150226.47815209487</v>
      </c>
      <c r="AE2333" s="175">
        <v>-172910.78815747867</v>
      </c>
    </row>
    <row r="2334" spans="1:31">
      <c r="A2334" s="1">
        <v>2327</v>
      </c>
      <c r="B2334" s="176">
        <f>'T Revenue'!B2331-'Year 0'!G$8+'Year 0'!G$122</f>
        <v>-23023.063264383236</v>
      </c>
      <c r="C2334" s="176">
        <f>'T Revenue'!C2331-'Revenue Requirement'!C$4+'Revenue Requirement'!C$33</f>
        <v>205279.4618213668</v>
      </c>
      <c r="D2334" s="176">
        <f>'T Revenue'!D2331-'Revenue Requirement'!D$4+'Revenue Requirement'!D$33</f>
        <v>146137.62277703336</v>
      </c>
      <c r="E2334" s="176">
        <f>'T Revenue'!E2331-'Revenue Requirement'!E$4+'Revenue Requirement'!E$33</f>
        <v>125824.23239706224</v>
      </c>
      <c r="G2334" s="179" t="e">
        <f ca="1"/>
        <v>#NAME?</v>
      </c>
      <c r="H2334" s="179" t="e">
        <f ca="1"/>
        <v>#NAME?</v>
      </c>
      <c r="I2334" s="179" t="e">
        <f ca="1"/>
        <v>#NAME?</v>
      </c>
      <c r="J2334" s="179" t="e">
        <f ca="1"/>
        <v>#NAME?</v>
      </c>
      <c r="L2334" s="175">
        <f>NR_to_Cash!C$9</f>
        <v>-54723.468549817509</v>
      </c>
      <c r="M2334" s="175">
        <f>NR_to_Cash!D$9</f>
        <v>-177401.26576231886</v>
      </c>
      <c r="N2334" s="175">
        <f>NR_to_Cash!E$9</f>
        <v>-150226.47815209487</v>
      </c>
      <c r="O2334" s="175">
        <f>NR_to_Cash!F$9</f>
        <v>-172910.78815747867</v>
      </c>
      <c r="Q2334" s="1">
        <v>2327</v>
      </c>
      <c r="R2334" s="176">
        <v>-23023.063264383236</v>
      </c>
      <c r="S2334" s="176">
        <v>205279.4618213668</v>
      </c>
      <c r="T2334" s="176">
        <v>146137.62277703336</v>
      </c>
      <c r="U2334" s="176">
        <v>125824.23239706224</v>
      </c>
      <c r="V2334" s="2"/>
      <c r="W2334" s="176">
        <v>-25262.471254210686</v>
      </c>
      <c r="X2334" s="176">
        <v>-7741.7491487625521</v>
      </c>
      <c r="Y2334" s="176">
        <v>-6295.0235000019893</v>
      </c>
      <c r="Z2334" s="176">
        <v>3083.543702770723</v>
      </c>
      <c r="AA2334" s="2"/>
      <c r="AB2334" s="175">
        <v>-54723.468549817509</v>
      </c>
      <c r="AC2334" s="175">
        <v>-177401.26576231886</v>
      </c>
      <c r="AD2334" s="175">
        <v>-150226.47815209487</v>
      </c>
      <c r="AE2334" s="175">
        <v>-172910.78815747867</v>
      </c>
    </row>
    <row r="2335" spans="1:31">
      <c r="A2335" s="1">
        <v>2328</v>
      </c>
      <c r="B2335" s="176">
        <f>'T Revenue'!B2332-'Year 0'!G$8+'Year 0'!G$122</f>
        <v>35014.356763420859</v>
      </c>
      <c r="C2335" s="176">
        <f>'T Revenue'!C2332-'Revenue Requirement'!C$4+'Revenue Requirement'!C$33</f>
        <v>285078.55094255251</v>
      </c>
      <c r="D2335" s="176">
        <f>'T Revenue'!D2332-'Revenue Requirement'!D$4+'Revenue Requirement'!D$33</f>
        <v>179972.53006583243</v>
      </c>
      <c r="E2335" s="176">
        <f>'T Revenue'!E2332-'Revenue Requirement'!E$4+'Revenue Requirement'!E$33</f>
        <v>251260.04840159137</v>
      </c>
      <c r="G2335" s="179" t="e">
        <f ca="1"/>
        <v>#NAME?</v>
      </c>
      <c r="H2335" s="179" t="e">
        <f ca="1"/>
        <v>#NAME?</v>
      </c>
      <c r="I2335" s="179" t="e">
        <f ca="1"/>
        <v>#NAME?</v>
      </c>
      <c r="J2335" s="179" t="e">
        <f ca="1"/>
        <v>#NAME?</v>
      </c>
      <c r="L2335" s="175">
        <f>NR_to_Cash!C$9</f>
        <v>-54723.468549817509</v>
      </c>
      <c r="M2335" s="175">
        <f>NR_to_Cash!D$9</f>
        <v>-177401.26576231886</v>
      </c>
      <c r="N2335" s="175">
        <f>NR_to_Cash!E$9</f>
        <v>-150226.47815209487</v>
      </c>
      <c r="O2335" s="175">
        <f>NR_to_Cash!F$9</f>
        <v>-172910.78815747867</v>
      </c>
      <c r="Q2335" s="1">
        <v>2328</v>
      </c>
      <c r="R2335" s="176">
        <v>35014.356763420859</v>
      </c>
      <c r="S2335" s="176">
        <v>285078.55094255251</v>
      </c>
      <c r="T2335" s="176">
        <v>179972.53006583243</v>
      </c>
      <c r="U2335" s="176">
        <v>251260.04840159137</v>
      </c>
      <c r="V2335" s="2"/>
      <c r="W2335" s="176">
        <v>-52112.384789073141</v>
      </c>
      <c r="X2335" s="176">
        <v>20375.629984676838</v>
      </c>
      <c r="Y2335" s="176">
        <v>-42366.207836959278</v>
      </c>
      <c r="Z2335" s="176">
        <v>-57265.935545592569</v>
      </c>
      <c r="AA2335" s="2"/>
      <c r="AB2335" s="175">
        <v>-54723.468549817509</v>
      </c>
      <c r="AC2335" s="175">
        <v>-177401.26576231886</v>
      </c>
      <c r="AD2335" s="175">
        <v>-150226.47815209487</v>
      </c>
      <c r="AE2335" s="175">
        <v>-172910.78815747867</v>
      </c>
    </row>
    <row r="2336" spans="1:31">
      <c r="A2336" s="1">
        <v>2329</v>
      </c>
      <c r="B2336" s="176">
        <f>'T Revenue'!B2333-'Year 0'!G$8+'Year 0'!G$122</f>
        <v>18697.595582469134</v>
      </c>
      <c r="C2336" s="176">
        <f>'T Revenue'!C2333-'Revenue Requirement'!C$4+'Revenue Requirement'!C$33</f>
        <v>313433.35649903561</v>
      </c>
      <c r="D2336" s="176">
        <f>'T Revenue'!D2333-'Revenue Requirement'!D$4+'Revenue Requirement'!D$33</f>
        <v>195279.09648637427</v>
      </c>
      <c r="E2336" s="176">
        <f>'T Revenue'!E2333-'Revenue Requirement'!E$4+'Revenue Requirement'!E$33</f>
        <v>182343.74134991877</v>
      </c>
      <c r="G2336" s="179" t="e">
        <f ca="1"/>
        <v>#NAME?</v>
      </c>
      <c r="H2336" s="179" t="e">
        <f ca="1"/>
        <v>#NAME?</v>
      </c>
      <c r="I2336" s="179" t="e">
        <f ca="1"/>
        <v>#NAME?</v>
      </c>
      <c r="J2336" s="179" t="e">
        <f ca="1"/>
        <v>#NAME?</v>
      </c>
      <c r="L2336" s="175">
        <f>NR_to_Cash!C$9</f>
        <v>-54723.468549817509</v>
      </c>
      <c r="M2336" s="175">
        <f>NR_to_Cash!D$9</f>
        <v>-177401.26576231886</v>
      </c>
      <c r="N2336" s="175">
        <f>NR_to_Cash!E$9</f>
        <v>-150226.47815209487</v>
      </c>
      <c r="O2336" s="175">
        <f>NR_to_Cash!F$9</f>
        <v>-172910.78815747867</v>
      </c>
      <c r="Q2336" s="1">
        <v>2329</v>
      </c>
      <c r="R2336" s="176">
        <v>18697.595582469134</v>
      </c>
      <c r="S2336" s="176">
        <v>313433.35649903561</v>
      </c>
      <c r="T2336" s="176">
        <v>195279.09648637427</v>
      </c>
      <c r="U2336" s="176">
        <v>182343.74134991877</v>
      </c>
      <c r="V2336" s="2"/>
      <c r="W2336" s="176">
        <v>-5861.8833352990914</v>
      </c>
      <c r="X2336" s="176">
        <v>-11419.453863730654</v>
      </c>
      <c r="Y2336" s="176">
        <v>-6757.2610612616409</v>
      </c>
      <c r="Z2336" s="176">
        <v>-7324.7588988409843</v>
      </c>
      <c r="AA2336" s="2"/>
      <c r="AB2336" s="175">
        <v>-54723.468549817509</v>
      </c>
      <c r="AC2336" s="175">
        <v>-177401.26576231886</v>
      </c>
      <c r="AD2336" s="175">
        <v>-150226.47815209487</v>
      </c>
      <c r="AE2336" s="175">
        <v>-172910.78815747867</v>
      </c>
    </row>
    <row r="2337" spans="1:31">
      <c r="A2337" s="1">
        <v>2330</v>
      </c>
      <c r="B2337" s="176">
        <f>'T Revenue'!B2334-'Year 0'!G$8+'Year 0'!G$122</f>
        <v>10057.627691325266</v>
      </c>
      <c r="C2337" s="176">
        <f>'T Revenue'!C2334-'Revenue Requirement'!C$4+'Revenue Requirement'!C$33</f>
        <v>260973.56517931167</v>
      </c>
      <c r="D2337" s="176">
        <f>'T Revenue'!D2334-'Revenue Requirement'!D$4+'Revenue Requirement'!D$33</f>
        <v>185775.01052659005</v>
      </c>
      <c r="E2337" s="176">
        <f>'T Revenue'!E2334-'Revenue Requirement'!E$4+'Revenue Requirement'!E$33</f>
        <v>88469.120198751334</v>
      </c>
      <c r="G2337" s="179" t="e">
        <f ca="1"/>
        <v>#NAME?</v>
      </c>
      <c r="H2337" s="179" t="e">
        <f ca="1"/>
        <v>#NAME?</v>
      </c>
      <c r="I2337" s="179" t="e">
        <f ca="1"/>
        <v>#NAME?</v>
      </c>
      <c r="J2337" s="179" t="e">
        <f ca="1"/>
        <v>#NAME?</v>
      </c>
      <c r="L2337" s="175">
        <f>NR_to_Cash!C$9</f>
        <v>-54723.468549817509</v>
      </c>
      <c r="M2337" s="175">
        <f>NR_to_Cash!D$9</f>
        <v>-177401.26576231886</v>
      </c>
      <c r="N2337" s="175">
        <f>NR_to_Cash!E$9</f>
        <v>-150226.47815209487</v>
      </c>
      <c r="O2337" s="175">
        <f>NR_to_Cash!F$9</f>
        <v>-172910.78815747867</v>
      </c>
      <c r="Q2337" s="1">
        <v>2330</v>
      </c>
      <c r="R2337" s="176">
        <v>10057.627691325266</v>
      </c>
      <c r="S2337" s="176">
        <v>260973.56517931167</v>
      </c>
      <c r="T2337" s="176">
        <v>185775.01052659005</v>
      </c>
      <c r="U2337" s="176">
        <v>88469.120198751334</v>
      </c>
      <c r="V2337" s="2"/>
      <c r="W2337" s="176">
        <v>-46768.497293119319</v>
      </c>
      <c r="X2337" s="176">
        <v>-37151.645465283655</v>
      </c>
      <c r="Y2337" s="176">
        <v>-31362.408776791533</v>
      </c>
      <c r="Z2337" s="176">
        <v>-8765.6562066311017</v>
      </c>
      <c r="AA2337" s="2"/>
      <c r="AB2337" s="175">
        <v>-54723.468549817509</v>
      </c>
      <c r="AC2337" s="175">
        <v>-177401.26576231886</v>
      </c>
      <c r="AD2337" s="175">
        <v>-150226.47815209487</v>
      </c>
      <c r="AE2337" s="175">
        <v>-172910.78815747867</v>
      </c>
    </row>
    <row r="2338" spans="1:31">
      <c r="A2338" s="1">
        <v>2331</v>
      </c>
      <c r="B2338" s="176">
        <f>'T Revenue'!B2335-'Year 0'!G$8+'Year 0'!G$122</f>
        <v>13370.462765649427</v>
      </c>
      <c r="C2338" s="176">
        <f>'T Revenue'!C2335-'Revenue Requirement'!C$4+'Revenue Requirement'!C$33</f>
        <v>235599.15432874253</v>
      </c>
      <c r="D2338" s="176">
        <f>'T Revenue'!D2335-'Revenue Requirement'!D$4+'Revenue Requirement'!D$33</f>
        <v>184948.57506972901</v>
      </c>
      <c r="E2338" s="176">
        <f>'T Revenue'!E2335-'Revenue Requirement'!E$4+'Revenue Requirement'!E$33</f>
        <v>90819.301353359595</v>
      </c>
      <c r="G2338" s="179" t="e">
        <f ca="1"/>
        <v>#NAME?</v>
      </c>
      <c r="H2338" s="179" t="e">
        <f ca="1"/>
        <v>#NAME?</v>
      </c>
      <c r="I2338" s="179" t="e">
        <f ca="1"/>
        <v>#NAME?</v>
      </c>
      <c r="J2338" s="179" t="e">
        <f ca="1"/>
        <v>#NAME?</v>
      </c>
      <c r="L2338" s="175">
        <f>NR_to_Cash!C$9</f>
        <v>-54723.468549817509</v>
      </c>
      <c r="M2338" s="175">
        <f>NR_to_Cash!D$9</f>
        <v>-177401.26576231886</v>
      </c>
      <c r="N2338" s="175">
        <f>NR_to_Cash!E$9</f>
        <v>-150226.47815209487</v>
      </c>
      <c r="O2338" s="175">
        <f>NR_to_Cash!F$9</f>
        <v>-172910.78815747867</v>
      </c>
      <c r="Q2338" s="1">
        <v>2331</v>
      </c>
      <c r="R2338" s="176">
        <v>13370.462765649427</v>
      </c>
      <c r="S2338" s="176">
        <v>235599.15432874253</v>
      </c>
      <c r="T2338" s="176">
        <v>184948.57506972901</v>
      </c>
      <c r="U2338" s="176">
        <v>90819.301353359595</v>
      </c>
      <c r="V2338" s="2"/>
      <c r="W2338" s="176">
        <v>-32456.148927353323</v>
      </c>
      <c r="X2338" s="176">
        <v>-38278.838265687693</v>
      </c>
      <c r="Y2338" s="176">
        <v>-24847.322943514911</v>
      </c>
      <c r="Z2338" s="176">
        <v>-34437.631379058352</v>
      </c>
      <c r="AA2338" s="2"/>
      <c r="AB2338" s="175">
        <v>-54723.468549817509</v>
      </c>
      <c r="AC2338" s="175">
        <v>-177401.26576231886</v>
      </c>
      <c r="AD2338" s="175">
        <v>-150226.47815209487</v>
      </c>
      <c r="AE2338" s="175">
        <v>-172910.78815747867</v>
      </c>
    </row>
    <row r="2339" spans="1:31">
      <c r="A2339" s="1">
        <v>2332</v>
      </c>
      <c r="B2339" s="176">
        <f>'T Revenue'!B2336-'Year 0'!G$8+'Year 0'!G$122</f>
        <v>-7179.0746807202231</v>
      </c>
      <c r="C2339" s="176">
        <f>'T Revenue'!C2336-'Revenue Requirement'!C$4+'Revenue Requirement'!C$33</f>
        <v>221050.25516436482</v>
      </c>
      <c r="D2339" s="176">
        <f>'T Revenue'!D2336-'Revenue Requirement'!D$4+'Revenue Requirement'!D$33</f>
        <v>163480.77056224574</v>
      </c>
      <c r="E2339" s="176">
        <f>'T Revenue'!E2336-'Revenue Requirement'!E$4+'Revenue Requirement'!E$33</f>
        <v>99767.326437331503</v>
      </c>
      <c r="G2339" s="179" t="e">
        <f ca="1"/>
        <v>#NAME?</v>
      </c>
      <c r="H2339" s="179" t="e">
        <f ca="1"/>
        <v>#NAME?</v>
      </c>
      <c r="I2339" s="179" t="e">
        <f ca="1"/>
        <v>#NAME?</v>
      </c>
      <c r="J2339" s="179" t="e">
        <f ca="1"/>
        <v>#NAME?</v>
      </c>
      <c r="L2339" s="175">
        <f>NR_to_Cash!C$9</f>
        <v>-54723.468549817509</v>
      </c>
      <c r="M2339" s="175">
        <f>NR_to_Cash!D$9</f>
        <v>-177401.26576231886</v>
      </c>
      <c r="N2339" s="175">
        <f>NR_to_Cash!E$9</f>
        <v>-150226.47815209487</v>
      </c>
      <c r="O2339" s="175">
        <f>NR_to_Cash!F$9</f>
        <v>-172910.78815747867</v>
      </c>
      <c r="Q2339" s="1">
        <v>2332</v>
      </c>
      <c r="R2339" s="176">
        <v>-7179.0746807202231</v>
      </c>
      <c r="S2339" s="176">
        <v>221050.25516436482</v>
      </c>
      <c r="T2339" s="176">
        <v>163480.77056224574</v>
      </c>
      <c r="U2339" s="176">
        <v>99767.326437331503</v>
      </c>
      <c r="V2339" s="2"/>
      <c r="W2339" s="176">
        <v>-21400.896617209888</v>
      </c>
      <c r="X2339" s="176">
        <v>5631.3679976148997</v>
      </c>
      <c r="Y2339" s="176">
        <v>-10162.634292386705</v>
      </c>
      <c r="Z2339" s="176">
        <v>-17841.699623841094</v>
      </c>
      <c r="AA2339" s="2"/>
      <c r="AB2339" s="175">
        <v>-54723.468549817509</v>
      </c>
      <c r="AC2339" s="175">
        <v>-177401.26576231886</v>
      </c>
      <c r="AD2339" s="175">
        <v>-150226.47815209487</v>
      </c>
      <c r="AE2339" s="175">
        <v>-172910.78815747867</v>
      </c>
    </row>
    <row r="2340" spans="1:31">
      <c r="A2340" s="1">
        <v>2333</v>
      </c>
      <c r="B2340" s="176">
        <f>'T Revenue'!B2337-'Year 0'!G$8+'Year 0'!G$122</f>
        <v>-4844.7264264379628</v>
      </c>
      <c r="C2340" s="176">
        <f>'T Revenue'!C2337-'Revenue Requirement'!C$4+'Revenue Requirement'!C$33</f>
        <v>240477.87475898559</v>
      </c>
      <c r="D2340" s="176">
        <f>'T Revenue'!D2337-'Revenue Requirement'!D$4+'Revenue Requirement'!D$33</f>
        <v>171058.31285615871</v>
      </c>
      <c r="E2340" s="176">
        <f>'T Revenue'!E2337-'Revenue Requirement'!E$4+'Revenue Requirement'!E$33</f>
        <v>106973.66785183176</v>
      </c>
      <c r="G2340" s="179" t="e">
        <f ca="1"/>
        <v>#NAME?</v>
      </c>
      <c r="H2340" s="179" t="e">
        <f ca="1"/>
        <v>#NAME?</v>
      </c>
      <c r="I2340" s="179" t="e">
        <f ca="1"/>
        <v>#NAME?</v>
      </c>
      <c r="J2340" s="179" t="e">
        <f ca="1"/>
        <v>#NAME?</v>
      </c>
      <c r="L2340" s="175">
        <f>NR_to_Cash!C$9</f>
        <v>-54723.468549817509</v>
      </c>
      <c r="M2340" s="175">
        <f>NR_to_Cash!D$9</f>
        <v>-177401.26576231886</v>
      </c>
      <c r="N2340" s="175">
        <f>NR_to_Cash!E$9</f>
        <v>-150226.47815209487</v>
      </c>
      <c r="O2340" s="175">
        <f>NR_to_Cash!F$9</f>
        <v>-172910.78815747867</v>
      </c>
      <c r="Q2340" s="1">
        <v>2333</v>
      </c>
      <c r="R2340" s="176">
        <v>-4844.7264264379628</v>
      </c>
      <c r="S2340" s="176">
        <v>240477.87475898559</v>
      </c>
      <c r="T2340" s="176">
        <v>171058.31285615871</v>
      </c>
      <c r="U2340" s="176">
        <v>106973.66785183176</v>
      </c>
      <c r="V2340" s="2"/>
      <c r="W2340" s="176">
        <v>-9500.2570359886158</v>
      </c>
      <c r="X2340" s="176">
        <v>8994.7362326039001</v>
      </c>
      <c r="Y2340" s="176">
        <v>-17966.823852191214</v>
      </c>
      <c r="Z2340" s="176">
        <v>-42942.036891961005</v>
      </c>
      <c r="AA2340" s="2"/>
      <c r="AB2340" s="175">
        <v>-54723.468549817509</v>
      </c>
      <c r="AC2340" s="175">
        <v>-177401.26576231886</v>
      </c>
      <c r="AD2340" s="175">
        <v>-150226.47815209487</v>
      </c>
      <c r="AE2340" s="175">
        <v>-172910.78815747867</v>
      </c>
    </row>
    <row r="2341" spans="1:31">
      <c r="A2341" s="1">
        <v>2334</v>
      </c>
      <c r="B2341" s="176">
        <f>'T Revenue'!B2338-'Year 0'!G$8+'Year 0'!G$122</f>
        <v>-31096.998837508261</v>
      </c>
      <c r="C2341" s="176">
        <f>'T Revenue'!C2338-'Revenue Requirement'!C$4+'Revenue Requirement'!C$33</f>
        <v>220303.2698914127</v>
      </c>
      <c r="D2341" s="176">
        <f>'T Revenue'!D2338-'Revenue Requirement'!D$4+'Revenue Requirement'!D$33</f>
        <v>184066.27336494252</v>
      </c>
      <c r="E2341" s="176">
        <f>'T Revenue'!E2338-'Revenue Requirement'!E$4+'Revenue Requirement'!E$33</f>
        <v>125598.41343782376</v>
      </c>
      <c r="G2341" s="179" t="e">
        <f ca="1"/>
        <v>#NAME?</v>
      </c>
      <c r="H2341" s="179" t="e">
        <f ca="1"/>
        <v>#NAME?</v>
      </c>
      <c r="I2341" s="179" t="e">
        <f ca="1"/>
        <v>#NAME?</v>
      </c>
      <c r="J2341" s="179" t="e">
        <f ca="1"/>
        <v>#NAME?</v>
      </c>
      <c r="L2341" s="175">
        <f>NR_to_Cash!C$9</f>
        <v>-54723.468549817509</v>
      </c>
      <c r="M2341" s="175">
        <f>NR_to_Cash!D$9</f>
        <v>-177401.26576231886</v>
      </c>
      <c r="N2341" s="175">
        <f>NR_to_Cash!E$9</f>
        <v>-150226.47815209487</v>
      </c>
      <c r="O2341" s="175">
        <f>NR_to_Cash!F$9</f>
        <v>-172910.78815747867</v>
      </c>
      <c r="Q2341" s="1">
        <v>2334</v>
      </c>
      <c r="R2341" s="176">
        <v>-31096.998837508261</v>
      </c>
      <c r="S2341" s="176">
        <v>220303.2698914127</v>
      </c>
      <c r="T2341" s="176">
        <v>184066.27336494252</v>
      </c>
      <c r="U2341" s="176">
        <v>125598.41343782376</v>
      </c>
      <c r="V2341" s="2"/>
      <c r="W2341" s="176">
        <v>-13507.800482569146</v>
      </c>
      <c r="X2341" s="176">
        <v>-10621.802060301183</v>
      </c>
      <c r="Y2341" s="176">
        <v>-15228.667206456652</v>
      </c>
      <c r="Z2341" s="176">
        <v>-71203.307893996825</v>
      </c>
      <c r="AA2341" s="2"/>
      <c r="AB2341" s="175">
        <v>-54723.468549817509</v>
      </c>
      <c r="AC2341" s="175">
        <v>-177401.26576231886</v>
      </c>
      <c r="AD2341" s="175">
        <v>-150226.47815209487</v>
      </c>
      <c r="AE2341" s="175">
        <v>-172910.78815747867</v>
      </c>
    </row>
    <row r="2342" spans="1:31">
      <c r="A2342" s="1">
        <v>2335</v>
      </c>
      <c r="B2342" s="176">
        <f>'T Revenue'!B2339-'Year 0'!G$8+'Year 0'!G$122</f>
        <v>18727.891061558621</v>
      </c>
      <c r="C2342" s="176">
        <f>'T Revenue'!C2339-'Revenue Requirement'!C$4+'Revenue Requirement'!C$33</f>
        <v>259280.75000144262</v>
      </c>
      <c r="D2342" s="176">
        <f>'T Revenue'!D2339-'Revenue Requirement'!D$4+'Revenue Requirement'!D$33</f>
        <v>121775.93952887435</v>
      </c>
      <c r="E2342" s="176">
        <f>'T Revenue'!E2339-'Revenue Requirement'!E$4+'Revenue Requirement'!E$33</f>
        <v>74466.62267714506</v>
      </c>
      <c r="G2342" s="179" t="e">
        <f ca="1"/>
        <v>#NAME?</v>
      </c>
      <c r="H2342" s="179" t="e">
        <f ca="1"/>
        <v>#NAME?</v>
      </c>
      <c r="I2342" s="179" t="e">
        <f ca="1"/>
        <v>#NAME?</v>
      </c>
      <c r="J2342" s="179" t="e">
        <f ca="1"/>
        <v>#NAME?</v>
      </c>
      <c r="L2342" s="175">
        <f>NR_to_Cash!C$9</f>
        <v>-54723.468549817509</v>
      </c>
      <c r="M2342" s="175">
        <f>NR_to_Cash!D$9</f>
        <v>-177401.26576231886</v>
      </c>
      <c r="N2342" s="175">
        <f>NR_to_Cash!E$9</f>
        <v>-150226.47815209487</v>
      </c>
      <c r="O2342" s="175">
        <f>NR_to_Cash!F$9</f>
        <v>-172910.78815747867</v>
      </c>
      <c r="Q2342" s="1">
        <v>2335</v>
      </c>
      <c r="R2342" s="176">
        <v>18727.891061558621</v>
      </c>
      <c r="S2342" s="176">
        <v>259280.75000144262</v>
      </c>
      <c r="T2342" s="176">
        <v>121775.93952887435</v>
      </c>
      <c r="U2342" s="176">
        <v>74466.62267714506</v>
      </c>
      <c r="V2342" s="2"/>
      <c r="W2342" s="176">
        <v>-46576.691225826857</v>
      </c>
      <c r="X2342" s="176">
        <v>-10242.746945667313</v>
      </c>
      <c r="Y2342" s="176">
        <v>6819.4723245326895</v>
      </c>
      <c r="Z2342" s="176">
        <v>-804.89372500823811</v>
      </c>
      <c r="AA2342" s="2"/>
      <c r="AB2342" s="175">
        <v>-54723.468549817509</v>
      </c>
      <c r="AC2342" s="175">
        <v>-177401.26576231886</v>
      </c>
      <c r="AD2342" s="175">
        <v>-150226.47815209487</v>
      </c>
      <c r="AE2342" s="175">
        <v>-172910.78815747867</v>
      </c>
    </row>
    <row r="2343" spans="1:31">
      <c r="A2343" s="1">
        <v>2336</v>
      </c>
      <c r="B2343" s="176">
        <f>'T Revenue'!B2340-'Year 0'!G$8+'Year 0'!G$122</f>
        <v>-4468.1971855112351</v>
      </c>
      <c r="C2343" s="176">
        <f>'T Revenue'!C2340-'Revenue Requirement'!C$4+'Revenue Requirement'!C$33</f>
        <v>204715.45748470514</v>
      </c>
      <c r="D2343" s="176">
        <f>'T Revenue'!D2340-'Revenue Requirement'!D$4+'Revenue Requirement'!D$33</f>
        <v>75732.948186338414</v>
      </c>
      <c r="E2343" s="176">
        <f>'T Revenue'!E2340-'Revenue Requirement'!E$4+'Revenue Requirement'!E$33</f>
        <v>111992.21301457891</v>
      </c>
      <c r="G2343" s="179" t="e">
        <f ca="1"/>
        <v>#NAME?</v>
      </c>
      <c r="H2343" s="179" t="e">
        <f ca="1"/>
        <v>#NAME?</v>
      </c>
      <c r="I2343" s="179" t="e">
        <f ca="1"/>
        <v>#NAME?</v>
      </c>
      <c r="J2343" s="179" t="e">
        <f ca="1"/>
        <v>#NAME?</v>
      </c>
      <c r="L2343" s="175">
        <f>NR_to_Cash!C$9</f>
        <v>-54723.468549817509</v>
      </c>
      <c r="M2343" s="175">
        <f>NR_to_Cash!D$9</f>
        <v>-177401.26576231886</v>
      </c>
      <c r="N2343" s="175">
        <f>NR_to_Cash!E$9</f>
        <v>-150226.47815209487</v>
      </c>
      <c r="O2343" s="175">
        <f>NR_to_Cash!F$9</f>
        <v>-172910.78815747867</v>
      </c>
      <c r="Q2343" s="1">
        <v>2336</v>
      </c>
      <c r="R2343" s="176">
        <v>-4468.1971855112351</v>
      </c>
      <c r="S2343" s="176">
        <v>204715.45748470514</v>
      </c>
      <c r="T2343" s="176">
        <v>75732.948186338414</v>
      </c>
      <c r="U2343" s="176">
        <v>111992.21301457891</v>
      </c>
      <c r="V2343" s="2"/>
      <c r="W2343" s="176">
        <v>-48315.616418127902</v>
      </c>
      <c r="X2343" s="176">
        <v>-6962.6669141983148</v>
      </c>
      <c r="Y2343" s="176">
        <v>-14818.324273299193</v>
      </c>
      <c r="Z2343" s="176">
        <v>-38662.582437844016</v>
      </c>
      <c r="AA2343" s="2"/>
      <c r="AB2343" s="175">
        <v>-54723.468549817509</v>
      </c>
      <c r="AC2343" s="175">
        <v>-177401.26576231886</v>
      </c>
      <c r="AD2343" s="175">
        <v>-150226.47815209487</v>
      </c>
      <c r="AE2343" s="175">
        <v>-172910.78815747867</v>
      </c>
    </row>
    <row r="2344" spans="1:31">
      <c r="A2344" s="1">
        <v>2337</v>
      </c>
      <c r="B2344" s="176">
        <f>'T Revenue'!B2341-'Year 0'!G$8+'Year 0'!G$122</f>
        <v>-3782.346405727556</v>
      </c>
      <c r="C2344" s="176">
        <f>'T Revenue'!C2341-'Revenue Requirement'!C$4+'Revenue Requirement'!C$33</f>
        <v>233869.23430452775</v>
      </c>
      <c r="D2344" s="176">
        <f>'T Revenue'!D2341-'Revenue Requirement'!D$4+'Revenue Requirement'!D$33</f>
        <v>157396.75769153913</v>
      </c>
      <c r="E2344" s="176">
        <f>'T Revenue'!E2341-'Revenue Requirement'!E$4+'Revenue Requirement'!E$33</f>
        <v>151662.00294013903</v>
      </c>
      <c r="G2344" s="179" t="e">
        <f ca="1"/>
        <v>#NAME?</v>
      </c>
      <c r="H2344" s="179" t="e">
        <f ca="1"/>
        <v>#NAME?</v>
      </c>
      <c r="I2344" s="179" t="e">
        <f ca="1"/>
        <v>#NAME?</v>
      </c>
      <c r="J2344" s="179" t="e">
        <f ca="1"/>
        <v>#NAME?</v>
      </c>
      <c r="L2344" s="175">
        <f>NR_to_Cash!C$9</f>
        <v>-54723.468549817509</v>
      </c>
      <c r="M2344" s="175">
        <f>NR_to_Cash!D$9</f>
        <v>-177401.26576231886</v>
      </c>
      <c r="N2344" s="175">
        <f>NR_to_Cash!E$9</f>
        <v>-150226.47815209487</v>
      </c>
      <c r="O2344" s="175">
        <f>NR_to_Cash!F$9</f>
        <v>-172910.78815747867</v>
      </c>
      <c r="Q2344" s="1">
        <v>2337</v>
      </c>
      <c r="R2344" s="176">
        <v>-3782.346405727556</v>
      </c>
      <c r="S2344" s="176">
        <v>233869.23430452775</v>
      </c>
      <c r="T2344" s="176">
        <v>157396.75769153913</v>
      </c>
      <c r="U2344" s="176">
        <v>151662.00294013903</v>
      </c>
      <c r="V2344" s="2"/>
      <c r="W2344" s="176">
        <v>-2182.2555948239751</v>
      </c>
      <c r="X2344" s="176">
        <v>-1167.4222609258723</v>
      </c>
      <c r="Y2344" s="176">
        <v>-17263.782644493505</v>
      </c>
      <c r="Z2344" s="176">
        <v>-36303.518627308542</v>
      </c>
      <c r="AA2344" s="2"/>
      <c r="AB2344" s="175">
        <v>-54723.468549817509</v>
      </c>
      <c r="AC2344" s="175">
        <v>-177401.26576231886</v>
      </c>
      <c r="AD2344" s="175">
        <v>-150226.47815209487</v>
      </c>
      <c r="AE2344" s="175">
        <v>-172910.78815747867</v>
      </c>
    </row>
    <row r="2345" spans="1:31">
      <c r="A2345" s="1">
        <v>2338</v>
      </c>
      <c r="B2345" s="176">
        <f>'T Revenue'!B2342-'Year 0'!G$8+'Year 0'!G$122</f>
        <v>696.9172079237178</v>
      </c>
      <c r="C2345" s="176">
        <f>'T Revenue'!C2342-'Revenue Requirement'!C$4+'Revenue Requirement'!C$33</f>
        <v>234899.57227094518</v>
      </c>
      <c r="D2345" s="176">
        <f>'T Revenue'!D2342-'Revenue Requirement'!D$4+'Revenue Requirement'!D$33</f>
        <v>153822.23378517153</v>
      </c>
      <c r="E2345" s="176">
        <f>'T Revenue'!E2342-'Revenue Requirement'!E$4+'Revenue Requirement'!E$33</f>
        <v>136092.47827638825</v>
      </c>
      <c r="G2345" s="179" t="e">
        <f ca="1"/>
        <v>#NAME?</v>
      </c>
      <c r="H2345" s="179" t="e">
        <f ca="1"/>
        <v>#NAME?</v>
      </c>
      <c r="I2345" s="179" t="e">
        <f ca="1"/>
        <v>#NAME?</v>
      </c>
      <c r="J2345" s="179" t="e">
        <f ca="1"/>
        <v>#NAME?</v>
      </c>
      <c r="L2345" s="175">
        <f>NR_to_Cash!C$9</f>
        <v>-54723.468549817509</v>
      </c>
      <c r="M2345" s="175">
        <f>NR_to_Cash!D$9</f>
        <v>-177401.26576231886</v>
      </c>
      <c r="N2345" s="175">
        <f>NR_to_Cash!E$9</f>
        <v>-150226.47815209487</v>
      </c>
      <c r="O2345" s="175">
        <f>NR_to_Cash!F$9</f>
        <v>-172910.78815747867</v>
      </c>
      <c r="Q2345" s="1">
        <v>2338</v>
      </c>
      <c r="R2345" s="176">
        <v>696.9172079237178</v>
      </c>
      <c r="S2345" s="176">
        <v>234899.57227094518</v>
      </c>
      <c r="T2345" s="176">
        <v>153822.23378517153</v>
      </c>
      <c r="U2345" s="176">
        <v>136092.47827638825</v>
      </c>
      <c r="V2345" s="2"/>
      <c r="W2345" s="176">
        <v>-42558.984069777303</v>
      </c>
      <c r="X2345" s="176">
        <v>-16831.79832085222</v>
      </c>
      <c r="Y2345" s="176">
        <v>-54185.222147797933</v>
      </c>
      <c r="Z2345" s="176">
        <v>-55078.065551959211</v>
      </c>
      <c r="AA2345" s="2"/>
      <c r="AB2345" s="175">
        <v>-54723.468549817509</v>
      </c>
      <c r="AC2345" s="175">
        <v>-177401.26576231886</v>
      </c>
      <c r="AD2345" s="175">
        <v>-150226.47815209487</v>
      </c>
      <c r="AE2345" s="175">
        <v>-172910.78815747867</v>
      </c>
    </row>
    <row r="2346" spans="1:31">
      <c r="A2346" s="1">
        <v>2339</v>
      </c>
      <c r="B2346" s="176">
        <f>'T Revenue'!B2343-'Year 0'!G$8+'Year 0'!G$122</f>
        <v>12325.833966093836</v>
      </c>
      <c r="C2346" s="176">
        <f>'T Revenue'!C2343-'Revenue Requirement'!C$4+'Revenue Requirement'!C$33</f>
        <v>247954.46364266681</v>
      </c>
      <c r="D2346" s="176">
        <f>'T Revenue'!D2343-'Revenue Requirement'!D$4+'Revenue Requirement'!D$33</f>
        <v>151127.36819708883</v>
      </c>
      <c r="E2346" s="176">
        <f>'T Revenue'!E2343-'Revenue Requirement'!E$4+'Revenue Requirement'!E$33</f>
        <v>141835.37206914485</v>
      </c>
      <c r="G2346" s="179" t="e">
        <f ca="1"/>
        <v>#NAME?</v>
      </c>
      <c r="H2346" s="179" t="e">
        <f ca="1"/>
        <v>#NAME?</v>
      </c>
      <c r="I2346" s="179" t="e">
        <f ca="1"/>
        <v>#NAME?</v>
      </c>
      <c r="J2346" s="179" t="e">
        <f ca="1"/>
        <v>#NAME?</v>
      </c>
      <c r="L2346" s="175">
        <f>NR_to_Cash!C$9</f>
        <v>-54723.468549817509</v>
      </c>
      <c r="M2346" s="175">
        <f>NR_to_Cash!D$9</f>
        <v>-177401.26576231886</v>
      </c>
      <c r="N2346" s="175">
        <f>NR_to_Cash!E$9</f>
        <v>-150226.47815209487</v>
      </c>
      <c r="O2346" s="175">
        <f>NR_to_Cash!F$9</f>
        <v>-172910.78815747867</v>
      </c>
      <c r="Q2346" s="1">
        <v>2339</v>
      </c>
      <c r="R2346" s="176">
        <v>12325.833966093836</v>
      </c>
      <c r="S2346" s="176">
        <v>247954.46364266681</v>
      </c>
      <c r="T2346" s="176">
        <v>151127.36819708883</v>
      </c>
      <c r="U2346" s="176">
        <v>141835.37206914485</v>
      </c>
      <c r="V2346" s="2"/>
      <c r="W2346" s="176">
        <v>-35721.887944671093</v>
      </c>
      <c r="X2346" s="176">
        <v>10800.591788593912</v>
      </c>
      <c r="Y2346" s="176">
        <v>-4853.5479973154142</v>
      </c>
      <c r="Z2346" s="176">
        <v>-951.28546697390266</v>
      </c>
      <c r="AA2346" s="2"/>
      <c r="AB2346" s="175">
        <v>-54723.468549817509</v>
      </c>
      <c r="AC2346" s="175">
        <v>-177401.26576231886</v>
      </c>
      <c r="AD2346" s="175">
        <v>-150226.47815209487</v>
      </c>
      <c r="AE2346" s="175">
        <v>-172910.78815747867</v>
      </c>
    </row>
    <row r="2347" spans="1:31">
      <c r="A2347" s="1">
        <v>2340</v>
      </c>
      <c r="B2347" s="176">
        <f>'T Revenue'!B2344-'Year 0'!G$8+'Year 0'!G$122</f>
        <v>-15781.103503457038</v>
      </c>
      <c r="C2347" s="176">
        <f>'T Revenue'!C2344-'Revenue Requirement'!C$4+'Revenue Requirement'!C$33</f>
        <v>191764.08029895741</v>
      </c>
      <c r="D2347" s="176">
        <f>'T Revenue'!D2344-'Revenue Requirement'!D$4+'Revenue Requirement'!D$33</f>
        <v>77208.034231807804</v>
      </c>
      <c r="E2347" s="176">
        <f>'T Revenue'!E2344-'Revenue Requirement'!E$4+'Revenue Requirement'!E$33</f>
        <v>2435.5294247432612</v>
      </c>
      <c r="G2347" s="179" t="e">
        <f ca="1"/>
        <v>#NAME?</v>
      </c>
      <c r="H2347" s="179" t="e">
        <f ca="1"/>
        <v>#NAME?</v>
      </c>
      <c r="I2347" s="179" t="e">
        <f ca="1"/>
        <v>#NAME?</v>
      </c>
      <c r="J2347" s="179" t="e">
        <f ca="1"/>
        <v>#NAME?</v>
      </c>
      <c r="L2347" s="175">
        <f>NR_to_Cash!C$9</f>
        <v>-54723.468549817509</v>
      </c>
      <c r="M2347" s="175">
        <f>NR_to_Cash!D$9</f>
        <v>-177401.26576231886</v>
      </c>
      <c r="N2347" s="175">
        <f>NR_to_Cash!E$9</f>
        <v>-150226.47815209487</v>
      </c>
      <c r="O2347" s="175">
        <f>NR_to_Cash!F$9</f>
        <v>-172910.78815747867</v>
      </c>
      <c r="Q2347" s="1">
        <v>2340</v>
      </c>
      <c r="R2347" s="176">
        <v>-15781.103503457038</v>
      </c>
      <c r="S2347" s="176">
        <v>191764.08029895741</v>
      </c>
      <c r="T2347" s="176">
        <v>77208.034231807804</v>
      </c>
      <c r="U2347" s="176">
        <v>2435.5294247432612</v>
      </c>
      <c r="V2347" s="2"/>
      <c r="W2347" s="176">
        <v>-3664.1181853066664</v>
      </c>
      <c r="X2347" s="176">
        <v>21970.299307747511</v>
      </c>
      <c r="Y2347" s="176">
        <v>-41178.334232080495</v>
      </c>
      <c r="Z2347" s="176">
        <v>-9643.5318476473913</v>
      </c>
      <c r="AA2347" s="2"/>
      <c r="AB2347" s="175">
        <v>-54723.468549817509</v>
      </c>
      <c r="AC2347" s="175">
        <v>-177401.26576231886</v>
      </c>
      <c r="AD2347" s="175">
        <v>-150226.47815209487</v>
      </c>
      <c r="AE2347" s="175">
        <v>-172910.78815747867</v>
      </c>
    </row>
    <row r="2348" spans="1:31">
      <c r="A2348" s="1">
        <v>2341</v>
      </c>
      <c r="B2348" s="176">
        <f>'T Revenue'!B2345-'Year 0'!G$8+'Year 0'!G$122</f>
        <v>363.29177564848214</v>
      </c>
      <c r="C2348" s="176">
        <f>'T Revenue'!C2345-'Revenue Requirement'!C$4+'Revenue Requirement'!C$33</f>
        <v>206029.90404491918</v>
      </c>
      <c r="D2348" s="176">
        <f>'T Revenue'!D2345-'Revenue Requirement'!D$4+'Revenue Requirement'!D$33</f>
        <v>132185.55758251576</v>
      </c>
      <c r="E2348" s="176">
        <f>'T Revenue'!E2345-'Revenue Requirement'!E$4+'Revenue Requirement'!E$33</f>
        <v>132785.86047643819</v>
      </c>
      <c r="G2348" s="179" t="e">
        <f ca="1"/>
        <v>#NAME?</v>
      </c>
      <c r="H2348" s="179" t="e">
        <f ca="1"/>
        <v>#NAME?</v>
      </c>
      <c r="I2348" s="179" t="e">
        <f ca="1"/>
        <v>#NAME?</v>
      </c>
      <c r="J2348" s="179" t="e">
        <f ca="1"/>
        <v>#NAME?</v>
      </c>
      <c r="L2348" s="175">
        <f>NR_to_Cash!C$9</f>
        <v>-54723.468549817509</v>
      </c>
      <c r="M2348" s="175">
        <f>NR_to_Cash!D$9</f>
        <v>-177401.26576231886</v>
      </c>
      <c r="N2348" s="175">
        <f>NR_to_Cash!E$9</f>
        <v>-150226.47815209487</v>
      </c>
      <c r="O2348" s="175">
        <f>NR_to_Cash!F$9</f>
        <v>-172910.78815747867</v>
      </c>
      <c r="Q2348" s="1">
        <v>2341</v>
      </c>
      <c r="R2348" s="176">
        <v>363.29177564848214</v>
      </c>
      <c r="S2348" s="176">
        <v>206029.90404491918</v>
      </c>
      <c r="T2348" s="176">
        <v>132185.55758251576</v>
      </c>
      <c r="U2348" s="176">
        <v>132785.86047643819</v>
      </c>
      <c r="V2348" s="2"/>
      <c r="W2348" s="176">
        <v>-15432.178910480929</v>
      </c>
      <c r="X2348" s="176">
        <v>-10619.9067954286</v>
      </c>
      <c r="Y2348" s="176">
        <v>-13375.39588548569</v>
      </c>
      <c r="Z2348" s="176">
        <v>-27090.853915601503</v>
      </c>
      <c r="AA2348" s="2"/>
      <c r="AB2348" s="175">
        <v>-54723.468549817509</v>
      </c>
      <c r="AC2348" s="175">
        <v>-177401.26576231886</v>
      </c>
      <c r="AD2348" s="175">
        <v>-150226.47815209487</v>
      </c>
      <c r="AE2348" s="175">
        <v>-172910.78815747867</v>
      </c>
    </row>
    <row r="2349" spans="1:31">
      <c r="A2349" s="1">
        <v>2342</v>
      </c>
      <c r="B2349" s="176">
        <f>'T Revenue'!B2346-'Year 0'!G$8+'Year 0'!G$122</f>
        <v>19782.718924700515</v>
      </c>
      <c r="C2349" s="176">
        <f>'T Revenue'!C2346-'Revenue Requirement'!C$4+'Revenue Requirement'!C$33</f>
        <v>214936.79110476584</v>
      </c>
      <c r="D2349" s="176">
        <f>'T Revenue'!D2346-'Revenue Requirement'!D$4+'Revenue Requirement'!D$33</f>
        <v>153219.47717148089</v>
      </c>
      <c r="E2349" s="176">
        <f>'T Revenue'!E2346-'Revenue Requirement'!E$4+'Revenue Requirement'!E$33</f>
        <v>110908.66641125246</v>
      </c>
      <c r="G2349" s="179" t="e">
        <f ca="1"/>
        <v>#NAME?</v>
      </c>
      <c r="H2349" s="179" t="e">
        <f ca="1"/>
        <v>#NAME?</v>
      </c>
      <c r="I2349" s="179" t="e">
        <f ca="1"/>
        <v>#NAME?</v>
      </c>
      <c r="J2349" s="179" t="e">
        <f ca="1"/>
        <v>#NAME?</v>
      </c>
      <c r="L2349" s="175">
        <f>NR_to_Cash!C$9</f>
        <v>-54723.468549817509</v>
      </c>
      <c r="M2349" s="175">
        <f>NR_to_Cash!D$9</f>
        <v>-177401.26576231886</v>
      </c>
      <c r="N2349" s="175">
        <f>NR_to_Cash!E$9</f>
        <v>-150226.47815209487</v>
      </c>
      <c r="O2349" s="175">
        <f>NR_to_Cash!F$9</f>
        <v>-172910.78815747867</v>
      </c>
      <c r="Q2349" s="1">
        <v>2342</v>
      </c>
      <c r="R2349" s="176">
        <v>19782.718924700515</v>
      </c>
      <c r="S2349" s="176">
        <v>214936.79110476584</v>
      </c>
      <c r="T2349" s="176">
        <v>153219.47717148089</v>
      </c>
      <c r="U2349" s="176">
        <v>110908.66641125246</v>
      </c>
      <c r="V2349" s="2"/>
      <c r="W2349" s="176">
        <v>-54481.596759665408</v>
      </c>
      <c r="X2349" s="176">
        <v>-42586.944898961578</v>
      </c>
      <c r="Y2349" s="176">
        <v>17429.809165123384</v>
      </c>
      <c r="Z2349" s="176">
        <v>-21666.129432245158</v>
      </c>
      <c r="AA2349" s="2"/>
      <c r="AB2349" s="175">
        <v>-54723.468549817509</v>
      </c>
      <c r="AC2349" s="175">
        <v>-177401.26576231886</v>
      </c>
      <c r="AD2349" s="175">
        <v>-150226.47815209487</v>
      </c>
      <c r="AE2349" s="175">
        <v>-172910.78815747867</v>
      </c>
    </row>
    <row r="2350" spans="1:31">
      <c r="A2350" s="1">
        <v>2343</v>
      </c>
      <c r="B2350" s="176">
        <f>'T Revenue'!B2347-'Year 0'!G$8+'Year 0'!G$122</f>
        <v>30412.939235088183</v>
      </c>
      <c r="C2350" s="176">
        <f>'T Revenue'!C2347-'Revenue Requirement'!C$4+'Revenue Requirement'!C$33</f>
        <v>254671.93248736439</v>
      </c>
      <c r="D2350" s="176">
        <f>'T Revenue'!D2347-'Revenue Requirement'!D$4+'Revenue Requirement'!D$33</f>
        <v>192266.27135537402</v>
      </c>
      <c r="E2350" s="176">
        <f>'T Revenue'!E2347-'Revenue Requirement'!E$4+'Revenue Requirement'!E$33</f>
        <v>100736.98601325485</v>
      </c>
      <c r="G2350" s="179" t="e">
        <f ca="1"/>
        <v>#NAME?</v>
      </c>
      <c r="H2350" s="179" t="e">
        <f ca="1"/>
        <v>#NAME?</v>
      </c>
      <c r="I2350" s="179" t="e">
        <f ca="1"/>
        <v>#NAME?</v>
      </c>
      <c r="J2350" s="179" t="e">
        <f ca="1"/>
        <v>#NAME?</v>
      </c>
      <c r="L2350" s="175">
        <f>NR_to_Cash!C$9</f>
        <v>-54723.468549817509</v>
      </c>
      <c r="M2350" s="175">
        <f>NR_to_Cash!D$9</f>
        <v>-177401.26576231886</v>
      </c>
      <c r="N2350" s="175">
        <f>NR_to_Cash!E$9</f>
        <v>-150226.47815209487</v>
      </c>
      <c r="O2350" s="175">
        <f>NR_to_Cash!F$9</f>
        <v>-172910.78815747867</v>
      </c>
      <c r="Q2350" s="1">
        <v>2343</v>
      </c>
      <c r="R2350" s="176">
        <v>30412.939235088183</v>
      </c>
      <c r="S2350" s="176">
        <v>254671.93248736439</v>
      </c>
      <c r="T2350" s="176">
        <v>192266.27135537402</v>
      </c>
      <c r="U2350" s="176">
        <v>100736.98601325485</v>
      </c>
      <c r="V2350" s="2"/>
      <c r="W2350" s="176">
        <v>9686.9426519789267</v>
      </c>
      <c r="X2350" s="176">
        <v>13132.534571548225</v>
      </c>
      <c r="Y2350" s="176">
        <v>-37056.55912968982</v>
      </c>
      <c r="Z2350" s="176">
        <v>-27549.64016093337</v>
      </c>
      <c r="AA2350" s="2"/>
      <c r="AB2350" s="175">
        <v>-54723.468549817509</v>
      </c>
      <c r="AC2350" s="175">
        <v>-177401.26576231886</v>
      </c>
      <c r="AD2350" s="175">
        <v>-150226.47815209487</v>
      </c>
      <c r="AE2350" s="175">
        <v>-172910.78815747867</v>
      </c>
    </row>
    <row r="2351" spans="1:31">
      <c r="A2351" s="1">
        <v>2344</v>
      </c>
      <c r="B2351" s="176">
        <f>'T Revenue'!B2348-'Year 0'!G$8+'Year 0'!G$122</f>
        <v>-6736.8782146940939</v>
      </c>
      <c r="C2351" s="176">
        <f>'T Revenue'!C2348-'Revenue Requirement'!C$4+'Revenue Requirement'!C$33</f>
        <v>285537.68395388429</v>
      </c>
      <c r="D2351" s="176">
        <f>'T Revenue'!D2348-'Revenue Requirement'!D$4+'Revenue Requirement'!D$33</f>
        <v>160347.1093733937</v>
      </c>
      <c r="E2351" s="176">
        <f>'T Revenue'!E2348-'Revenue Requirement'!E$4+'Revenue Requirement'!E$33</f>
        <v>85063.3154409735</v>
      </c>
      <c r="G2351" s="179" t="e">
        <f ca="1"/>
        <v>#NAME?</v>
      </c>
      <c r="H2351" s="179" t="e">
        <f ca="1"/>
        <v>#NAME?</v>
      </c>
      <c r="I2351" s="179" t="e">
        <f ca="1"/>
        <v>#NAME?</v>
      </c>
      <c r="J2351" s="179" t="e">
        <f ca="1"/>
        <v>#NAME?</v>
      </c>
      <c r="L2351" s="175">
        <f>NR_to_Cash!C$9</f>
        <v>-54723.468549817509</v>
      </c>
      <c r="M2351" s="175">
        <f>NR_to_Cash!D$9</f>
        <v>-177401.26576231886</v>
      </c>
      <c r="N2351" s="175">
        <f>NR_to_Cash!E$9</f>
        <v>-150226.47815209487</v>
      </c>
      <c r="O2351" s="175">
        <f>NR_to_Cash!F$9</f>
        <v>-172910.78815747867</v>
      </c>
      <c r="Q2351" s="1">
        <v>2344</v>
      </c>
      <c r="R2351" s="176">
        <v>-6736.8782146940939</v>
      </c>
      <c r="S2351" s="176">
        <v>285537.68395388429</v>
      </c>
      <c r="T2351" s="176">
        <v>160347.1093733937</v>
      </c>
      <c r="U2351" s="176">
        <v>85063.3154409735</v>
      </c>
      <c r="V2351" s="2"/>
      <c r="W2351" s="176">
        <v>-6439.8449367515277</v>
      </c>
      <c r="X2351" s="176">
        <v>-32781.751367613673</v>
      </c>
      <c r="Y2351" s="176">
        <v>382.7115716424305</v>
      </c>
      <c r="Z2351" s="176">
        <v>-8198.975161919836</v>
      </c>
      <c r="AA2351" s="2"/>
      <c r="AB2351" s="175">
        <v>-54723.468549817509</v>
      </c>
      <c r="AC2351" s="175">
        <v>-177401.26576231886</v>
      </c>
      <c r="AD2351" s="175">
        <v>-150226.47815209487</v>
      </c>
      <c r="AE2351" s="175">
        <v>-172910.78815747867</v>
      </c>
    </row>
    <row r="2352" spans="1:31">
      <c r="A2352" s="1">
        <v>2345</v>
      </c>
      <c r="B2352" s="176">
        <f>'T Revenue'!B2349-'Year 0'!G$8+'Year 0'!G$122</f>
        <v>7656.2992222721223</v>
      </c>
      <c r="C2352" s="176">
        <f>'T Revenue'!C2349-'Revenue Requirement'!C$4+'Revenue Requirement'!C$33</f>
        <v>226376.88680141279</v>
      </c>
      <c r="D2352" s="176">
        <f>'T Revenue'!D2349-'Revenue Requirement'!D$4+'Revenue Requirement'!D$33</f>
        <v>146085.56024096417</v>
      </c>
      <c r="E2352" s="176">
        <f>'T Revenue'!E2349-'Revenue Requirement'!E$4+'Revenue Requirement'!E$33</f>
        <v>135046.38795528794</v>
      </c>
      <c r="G2352" s="179" t="e">
        <f ca="1"/>
        <v>#NAME?</v>
      </c>
      <c r="H2352" s="179" t="e">
        <f ca="1"/>
        <v>#NAME?</v>
      </c>
      <c r="I2352" s="179" t="e">
        <f ca="1"/>
        <v>#NAME?</v>
      </c>
      <c r="J2352" s="179" t="e">
        <f ca="1"/>
        <v>#NAME?</v>
      </c>
      <c r="L2352" s="175">
        <f>NR_to_Cash!C$9</f>
        <v>-54723.468549817509</v>
      </c>
      <c r="M2352" s="175">
        <f>NR_to_Cash!D$9</f>
        <v>-177401.26576231886</v>
      </c>
      <c r="N2352" s="175">
        <f>NR_to_Cash!E$9</f>
        <v>-150226.47815209487</v>
      </c>
      <c r="O2352" s="175">
        <f>NR_to_Cash!F$9</f>
        <v>-172910.78815747867</v>
      </c>
      <c r="Q2352" s="1">
        <v>2345</v>
      </c>
      <c r="R2352" s="176">
        <v>7656.2992222721223</v>
      </c>
      <c r="S2352" s="176">
        <v>226376.88680141279</v>
      </c>
      <c r="T2352" s="176">
        <v>146085.56024096417</v>
      </c>
      <c r="U2352" s="176">
        <v>135046.38795528794</v>
      </c>
      <c r="V2352" s="2"/>
      <c r="W2352" s="176">
        <v>5604.4220259985887</v>
      </c>
      <c r="X2352" s="176">
        <v>-24820.703322055284</v>
      </c>
      <c r="Y2352" s="176">
        <v>-4049.0283366565127</v>
      </c>
      <c r="Z2352" s="176">
        <v>-7194.1786273256876</v>
      </c>
      <c r="AA2352" s="2"/>
      <c r="AB2352" s="175">
        <v>-54723.468549817509</v>
      </c>
      <c r="AC2352" s="175">
        <v>-177401.26576231886</v>
      </c>
      <c r="AD2352" s="175">
        <v>-150226.47815209487</v>
      </c>
      <c r="AE2352" s="175">
        <v>-172910.78815747867</v>
      </c>
    </row>
    <row r="2353" spans="1:31">
      <c r="A2353" s="1">
        <v>2346</v>
      </c>
      <c r="B2353" s="176">
        <f>'T Revenue'!B2350-'Year 0'!G$8+'Year 0'!G$122</f>
        <v>31214.621371930465</v>
      </c>
      <c r="C2353" s="176">
        <f>'T Revenue'!C2350-'Revenue Requirement'!C$4+'Revenue Requirement'!C$33</f>
        <v>285833.20252196398</v>
      </c>
      <c r="D2353" s="176">
        <f>'T Revenue'!D2350-'Revenue Requirement'!D$4+'Revenue Requirement'!D$33</f>
        <v>158553.92830017023</v>
      </c>
      <c r="E2353" s="176">
        <f>'T Revenue'!E2350-'Revenue Requirement'!E$4+'Revenue Requirement'!E$33</f>
        <v>211592.51509638317</v>
      </c>
      <c r="G2353" s="179" t="e">
        <f ca="1"/>
        <v>#NAME?</v>
      </c>
      <c r="H2353" s="179" t="e">
        <f ca="1"/>
        <v>#NAME?</v>
      </c>
      <c r="I2353" s="179" t="e">
        <f ca="1"/>
        <v>#NAME?</v>
      </c>
      <c r="J2353" s="179" t="e">
        <f ca="1"/>
        <v>#NAME?</v>
      </c>
      <c r="L2353" s="175">
        <f>NR_to_Cash!C$9</f>
        <v>-54723.468549817509</v>
      </c>
      <c r="M2353" s="175">
        <f>NR_to_Cash!D$9</f>
        <v>-177401.26576231886</v>
      </c>
      <c r="N2353" s="175">
        <f>NR_to_Cash!E$9</f>
        <v>-150226.47815209487</v>
      </c>
      <c r="O2353" s="175">
        <f>NR_to_Cash!F$9</f>
        <v>-172910.78815747867</v>
      </c>
      <c r="Q2353" s="1">
        <v>2346</v>
      </c>
      <c r="R2353" s="176">
        <v>31214.621371930465</v>
      </c>
      <c r="S2353" s="176">
        <v>285833.20252196398</v>
      </c>
      <c r="T2353" s="176">
        <v>158553.92830017023</v>
      </c>
      <c r="U2353" s="176">
        <v>211592.51509638317</v>
      </c>
      <c r="V2353" s="2"/>
      <c r="W2353" s="176">
        <v>-27418.079788958654</v>
      </c>
      <c r="X2353" s="176">
        <v>-19827.822360953083</v>
      </c>
      <c r="Y2353" s="176">
        <v>-6261.8053413594607</v>
      </c>
      <c r="Z2353" s="176">
        <v>-41077.96554724942</v>
      </c>
      <c r="AA2353" s="2"/>
      <c r="AB2353" s="175">
        <v>-54723.468549817509</v>
      </c>
      <c r="AC2353" s="175">
        <v>-177401.26576231886</v>
      </c>
      <c r="AD2353" s="175">
        <v>-150226.47815209487</v>
      </c>
      <c r="AE2353" s="175">
        <v>-172910.78815747867</v>
      </c>
    </row>
    <row r="2354" spans="1:31">
      <c r="A2354" s="1">
        <v>2347</v>
      </c>
      <c r="B2354" s="176">
        <f>'T Revenue'!B2351-'Year 0'!G$8+'Year 0'!G$122</f>
        <v>5530.4787951398175</v>
      </c>
      <c r="C2354" s="176">
        <f>'T Revenue'!C2351-'Revenue Requirement'!C$4+'Revenue Requirement'!C$33</f>
        <v>219244.7410182436</v>
      </c>
      <c r="D2354" s="176">
        <f>'T Revenue'!D2351-'Revenue Requirement'!D$4+'Revenue Requirement'!D$33</f>
        <v>157000.7485733279</v>
      </c>
      <c r="E2354" s="176">
        <f>'T Revenue'!E2351-'Revenue Requirement'!E$4+'Revenue Requirement'!E$33</f>
        <v>92942.80647887988</v>
      </c>
      <c r="G2354" s="179" t="e">
        <f ca="1"/>
        <v>#NAME?</v>
      </c>
      <c r="H2354" s="179" t="e">
        <f ca="1"/>
        <v>#NAME?</v>
      </c>
      <c r="I2354" s="179" t="e">
        <f ca="1"/>
        <v>#NAME?</v>
      </c>
      <c r="J2354" s="179" t="e">
        <f ca="1"/>
        <v>#NAME?</v>
      </c>
      <c r="L2354" s="175">
        <f>NR_to_Cash!C$9</f>
        <v>-54723.468549817509</v>
      </c>
      <c r="M2354" s="175">
        <f>NR_to_Cash!D$9</f>
        <v>-177401.26576231886</v>
      </c>
      <c r="N2354" s="175">
        <f>NR_to_Cash!E$9</f>
        <v>-150226.47815209487</v>
      </c>
      <c r="O2354" s="175">
        <f>NR_to_Cash!F$9</f>
        <v>-172910.78815747867</v>
      </c>
      <c r="Q2354" s="1">
        <v>2347</v>
      </c>
      <c r="R2354" s="176">
        <v>5530.4787951398175</v>
      </c>
      <c r="S2354" s="176">
        <v>219244.7410182436</v>
      </c>
      <c r="T2354" s="176">
        <v>157000.7485733279</v>
      </c>
      <c r="U2354" s="176">
        <v>92942.80647887988</v>
      </c>
      <c r="V2354" s="2"/>
      <c r="W2354" s="176">
        <v>5263.8528171534417</v>
      </c>
      <c r="X2354" s="176">
        <v>8467.4347154877614</v>
      </c>
      <c r="Y2354" s="176">
        <v>18158.495806548744</v>
      </c>
      <c r="Z2354" s="176">
        <v>12796.147825238993</v>
      </c>
      <c r="AA2354" s="2"/>
      <c r="AB2354" s="175">
        <v>-54723.468549817509</v>
      </c>
      <c r="AC2354" s="175">
        <v>-177401.26576231886</v>
      </c>
      <c r="AD2354" s="175">
        <v>-150226.47815209487</v>
      </c>
      <c r="AE2354" s="175">
        <v>-172910.78815747867</v>
      </c>
    </row>
    <row r="2355" spans="1:31">
      <c r="A2355" s="1">
        <v>2348</v>
      </c>
      <c r="B2355" s="176">
        <f>'T Revenue'!B2352-'Year 0'!G$8+'Year 0'!G$122</f>
        <v>-8908.1867966472637</v>
      </c>
      <c r="C2355" s="176">
        <f>'T Revenue'!C2352-'Revenue Requirement'!C$4+'Revenue Requirement'!C$33</f>
        <v>253219.40317806019</v>
      </c>
      <c r="D2355" s="176">
        <f>'T Revenue'!D2352-'Revenue Requirement'!D$4+'Revenue Requirement'!D$33</f>
        <v>155889.46731470805</v>
      </c>
      <c r="E2355" s="176">
        <f>'T Revenue'!E2352-'Revenue Requirement'!E$4+'Revenue Requirement'!E$33</f>
        <v>96690.389737823047</v>
      </c>
      <c r="G2355" s="179" t="e">
        <f ca="1"/>
        <v>#NAME?</v>
      </c>
      <c r="H2355" s="179" t="e">
        <f ca="1"/>
        <v>#NAME?</v>
      </c>
      <c r="I2355" s="179" t="e">
        <f ca="1"/>
        <v>#NAME?</v>
      </c>
      <c r="J2355" s="179" t="e">
        <f ca="1"/>
        <v>#NAME?</v>
      </c>
      <c r="L2355" s="175">
        <f>NR_to_Cash!C$9</f>
        <v>-54723.468549817509</v>
      </c>
      <c r="M2355" s="175">
        <f>NR_to_Cash!D$9</f>
        <v>-177401.26576231886</v>
      </c>
      <c r="N2355" s="175">
        <f>NR_to_Cash!E$9</f>
        <v>-150226.47815209487</v>
      </c>
      <c r="O2355" s="175">
        <f>NR_to_Cash!F$9</f>
        <v>-172910.78815747867</v>
      </c>
      <c r="Q2355" s="1">
        <v>2348</v>
      </c>
      <c r="R2355" s="176">
        <v>-8908.1867966472637</v>
      </c>
      <c r="S2355" s="176">
        <v>253219.40317806019</v>
      </c>
      <c r="T2355" s="176">
        <v>155889.46731470805</v>
      </c>
      <c r="U2355" s="176">
        <v>96690.389737823047</v>
      </c>
      <c r="V2355" s="2"/>
      <c r="W2355" s="176">
        <v>-25272.428370343288</v>
      </c>
      <c r="X2355" s="176">
        <v>2143.0959611888975</v>
      </c>
      <c r="Y2355" s="176">
        <v>-35147.851723348256</v>
      </c>
      <c r="Z2355" s="176">
        <v>-23129.754386641784</v>
      </c>
      <c r="AA2355" s="2"/>
      <c r="AB2355" s="175">
        <v>-54723.468549817509</v>
      </c>
      <c r="AC2355" s="175">
        <v>-177401.26576231886</v>
      </c>
      <c r="AD2355" s="175">
        <v>-150226.47815209487</v>
      </c>
      <c r="AE2355" s="175">
        <v>-172910.78815747867</v>
      </c>
    </row>
    <row r="2356" spans="1:31">
      <c r="A2356" s="1">
        <v>2349</v>
      </c>
      <c r="B2356" s="176">
        <f>'T Revenue'!B2353-'Year 0'!G$8+'Year 0'!G$122</f>
        <v>-1610.1863275808282</v>
      </c>
      <c r="C2356" s="176">
        <f>'T Revenue'!C2353-'Revenue Requirement'!C$4+'Revenue Requirement'!C$33</f>
        <v>235326.52881497052</v>
      </c>
      <c r="D2356" s="176">
        <f>'T Revenue'!D2353-'Revenue Requirement'!D$4+'Revenue Requirement'!D$33</f>
        <v>155028.61730935471</v>
      </c>
      <c r="E2356" s="176">
        <f>'T Revenue'!E2353-'Revenue Requirement'!E$4+'Revenue Requirement'!E$33</f>
        <v>104033.6637740524</v>
      </c>
      <c r="G2356" s="179" t="e">
        <f ca="1"/>
        <v>#NAME?</v>
      </c>
      <c r="H2356" s="179" t="e">
        <f ca="1"/>
        <v>#NAME?</v>
      </c>
      <c r="I2356" s="179" t="e">
        <f ca="1"/>
        <v>#NAME?</v>
      </c>
      <c r="J2356" s="179" t="e">
        <f ca="1"/>
        <v>#NAME?</v>
      </c>
      <c r="L2356" s="175">
        <f>NR_to_Cash!C$9</f>
        <v>-54723.468549817509</v>
      </c>
      <c r="M2356" s="175">
        <f>NR_to_Cash!D$9</f>
        <v>-177401.26576231886</v>
      </c>
      <c r="N2356" s="175">
        <f>NR_to_Cash!E$9</f>
        <v>-150226.47815209487</v>
      </c>
      <c r="O2356" s="175">
        <f>NR_to_Cash!F$9</f>
        <v>-172910.78815747867</v>
      </c>
      <c r="Q2356" s="1">
        <v>2349</v>
      </c>
      <c r="R2356" s="176">
        <v>-1610.1863275808282</v>
      </c>
      <c r="S2356" s="176">
        <v>235326.52881497052</v>
      </c>
      <c r="T2356" s="176">
        <v>155028.61730935471</v>
      </c>
      <c r="U2356" s="176">
        <v>104033.6637740524</v>
      </c>
      <c r="V2356" s="2"/>
      <c r="W2356" s="176">
        <v>-2678.0214715849143</v>
      </c>
      <c r="X2356" s="176">
        <v>-12706.625216460554</v>
      </c>
      <c r="Y2356" s="176">
        <v>-25065.7534765522</v>
      </c>
      <c r="Z2356" s="176">
        <v>-30759.420047524385</v>
      </c>
      <c r="AA2356" s="2"/>
      <c r="AB2356" s="175">
        <v>-54723.468549817509</v>
      </c>
      <c r="AC2356" s="175">
        <v>-177401.26576231886</v>
      </c>
      <c r="AD2356" s="175">
        <v>-150226.47815209487</v>
      </c>
      <c r="AE2356" s="175">
        <v>-172910.78815747867</v>
      </c>
    </row>
    <row r="2357" spans="1:31">
      <c r="A2357" s="1">
        <v>2350</v>
      </c>
      <c r="B2357" s="176">
        <f>'T Revenue'!B2354-'Year 0'!G$8+'Year 0'!G$122</f>
        <v>18835.540061534615</v>
      </c>
      <c r="C2357" s="176">
        <f>'T Revenue'!C2354-'Revenue Requirement'!C$4+'Revenue Requirement'!C$33</f>
        <v>243168.64996082755</v>
      </c>
      <c r="D2357" s="176">
        <f>'T Revenue'!D2354-'Revenue Requirement'!D$4+'Revenue Requirement'!D$33</f>
        <v>140003.14435208985</v>
      </c>
      <c r="E2357" s="176">
        <f>'T Revenue'!E2354-'Revenue Requirement'!E$4+'Revenue Requirement'!E$33</f>
        <v>102368.49449838442</v>
      </c>
      <c r="G2357" s="179" t="e">
        <f ca="1"/>
        <v>#NAME?</v>
      </c>
      <c r="H2357" s="179" t="e">
        <f ca="1"/>
        <v>#NAME?</v>
      </c>
      <c r="I2357" s="179" t="e">
        <f ca="1"/>
        <v>#NAME?</v>
      </c>
      <c r="J2357" s="179" t="e">
        <f ca="1"/>
        <v>#NAME?</v>
      </c>
      <c r="L2357" s="175">
        <f>NR_to_Cash!C$9</f>
        <v>-54723.468549817509</v>
      </c>
      <c r="M2357" s="175">
        <f>NR_to_Cash!D$9</f>
        <v>-177401.26576231886</v>
      </c>
      <c r="N2357" s="175">
        <f>NR_to_Cash!E$9</f>
        <v>-150226.47815209487</v>
      </c>
      <c r="O2357" s="175">
        <f>NR_to_Cash!F$9</f>
        <v>-172910.78815747867</v>
      </c>
      <c r="Q2357" s="1">
        <v>2350</v>
      </c>
      <c r="R2357" s="176">
        <v>18835.540061534615</v>
      </c>
      <c r="S2357" s="176">
        <v>243168.64996082755</v>
      </c>
      <c r="T2357" s="176">
        <v>140003.14435208985</v>
      </c>
      <c r="U2357" s="176">
        <v>102368.49449838442</v>
      </c>
      <c r="V2357" s="2"/>
      <c r="W2357" s="176">
        <v>18119.035100624315</v>
      </c>
      <c r="X2357" s="176">
        <v>-20780.837554405443</v>
      </c>
      <c r="Y2357" s="176">
        <v>-36383.486858130433</v>
      </c>
      <c r="Z2357" s="176">
        <v>-5641.758991766721</v>
      </c>
      <c r="AA2357" s="2"/>
      <c r="AB2357" s="175">
        <v>-54723.468549817509</v>
      </c>
      <c r="AC2357" s="175">
        <v>-177401.26576231886</v>
      </c>
      <c r="AD2357" s="175">
        <v>-150226.47815209487</v>
      </c>
      <c r="AE2357" s="175">
        <v>-172910.78815747867</v>
      </c>
    </row>
    <row r="2358" spans="1:31">
      <c r="A2358" s="1">
        <v>2351</v>
      </c>
      <c r="B2358" s="176">
        <f>'T Revenue'!B2355-'Year 0'!G$8+'Year 0'!G$122</f>
        <v>7007.6753174285404</v>
      </c>
      <c r="C2358" s="176">
        <f>'T Revenue'!C2355-'Revenue Requirement'!C$4+'Revenue Requirement'!C$33</f>
        <v>235751.29064153298</v>
      </c>
      <c r="D2358" s="176">
        <f>'T Revenue'!D2355-'Revenue Requirement'!D$4+'Revenue Requirement'!D$33</f>
        <v>107436.49882190023</v>
      </c>
      <c r="E2358" s="176">
        <f>'T Revenue'!E2355-'Revenue Requirement'!E$4+'Revenue Requirement'!E$33</f>
        <v>83522.387591595761</v>
      </c>
      <c r="G2358" s="179" t="e">
        <f ca="1"/>
        <v>#NAME?</v>
      </c>
      <c r="H2358" s="179" t="e">
        <f ca="1"/>
        <v>#NAME?</v>
      </c>
      <c r="I2358" s="179" t="e">
        <f ca="1"/>
        <v>#NAME?</v>
      </c>
      <c r="J2358" s="179" t="e">
        <f ca="1"/>
        <v>#NAME?</v>
      </c>
      <c r="L2358" s="175">
        <f>NR_to_Cash!C$9</f>
        <v>-54723.468549817509</v>
      </c>
      <c r="M2358" s="175">
        <f>NR_to_Cash!D$9</f>
        <v>-177401.26576231886</v>
      </c>
      <c r="N2358" s="175">
        <f>NR_to_Cash!E$9</f>
        <v>-150226.47815209487</v>
      </c>
      <c r="O2358" s="175">
        <f>NR_to_Cash!F$9</f>
        <v>-172910.78815747867</v>
      </c>
      <c r="Q2358" s="1">
        <v>2351</v>
      </c>
      <c r="R2358" s="176">
        <v>7007.6753174285404</v>
      </c>
      <c r="S2358" s="176">
        <v>235751.29064153298</v>
      </c>
      <c r="T2358" s="176">
        <v>107436.49882190023</v>
      </c>
      <c r="U2358" s="176">
        <v>83522.387591595761</v>
      </c>
      <c r="V2358" s="2"/>
      <c r="W2358" s="176">
        <v>-6727.0662019111915</v>
      </c>
      <c r="X2358" s="176">
        <v>-46118.70601388556</v>
      </c>
      <c r="Y2358" s="176">
        <v>-23311.905398732517</v>
      </c>
      <c r="Z2358" s="176">
        <v>-25765.752520501148</v>
      </c>
      <c r="AA2358" s="2"/>
      <c r="AB2358" s="175">
        <v>-54723.468549817509</v>
      </c>
      <c r="AC2358" s="175">
        <v>-177401.26576231886</v>
      </c>
      <c r="AD2358" s="175">
        <v>-150226.47815209487</v>
      </c>
      <c r="AE2358" s="175">
        <v>-172910.78815747867</v>
      </c>
    </row>
    <row r="2359" spans="1:31">
      <c r="A2359" s="1">
        <v>2352</v>
      </c>
      <c r="B2359" s="176">
        <f>'T Revenue'!B2356-'Year 0'!G$8+'Year 0'!G$122</f>
        <v>7085.7902162489481</v>
      </c>
      <c r="C2359" s="176">
        <f>'T Revenue'!C2356-'Revenue Requirement'!C$4+'Revenue Requirement'!C$33</f>
        <v>262725.58763074735</v>
      </c>
      <c r="D2359" s="176">
        <f>'T Revenue'!D2356-'Revenue Requirement'!D$4+'Revenue Requirement'!D$33</f>
        <v>189338.31557515683</v>
      </c>
      <c r="E2359" s="176">
        <f>'T Revenue'!E2356-'Revenue Requirement'!E$4+'Revenue Requirement'!E$33</f>
        <v>169384.14976922539</v>
      </c>
      <c r="G2359" s="179" t="e">
        <f ca="1"/>
        <v>#NAME?</v>
      </c>
      <c r="H2359" s="179" t="e">
        <f ca="1"/>
        <v>#NAME?</v>
      </c>
      <c r="I2359" s="179" t="e">
        <f ca="1"/>
        <v>#NAME?</v>
      </c>
      <c r="J2359" s="179" t="e">
        <f ca="1"/>
        <v>#NAME?</v>
      </c>
      <c r="L2359" s="175">
        <f>NR_to_Cash!C$9</f>
        <v>-54723.468549817509</v>
      </c>
      <c r="M2359" s="175">
        <f>NR_to_Cash!D$9</f>
        <v>-177401.26576231886</v>
      </c>
      <c r="N2359" s="175">
        <f>NR_to_Cash!E$9</f>
        <v>-150226.47815209487</v>
      </c>
      <c r="O2359" s="175">
        <f>NR_to_Cash!F$9</f>
        <v>-172910.78815747867</v>
      </c>
      <c r="Q2359" s="1">
        <v>2352</v>
      </c>
      <c r="R2359" s="176">
        <v>7085.7902162489481</v>
      </c>
      <c r="S2359" s="176">
        <v>262725.58763074735</v>
      </c>
      <c r="T2359" s="176">
        <v>189338.31557515683</v>
      </c>
      <c r="U2359" s="176">
        <v>169384.14976922539</v>
      </c>
      <c r="V2359" s="2"/>
      <c r="W2359" s="176">
        <v>2425.056186601636</v>
      </c>
      <c r="X2359" s="176">
        <v>-31058.385310916929</v>
      </c>
      <c r="Y2359" s="176">
        <v>-4497.3162945182994</v>
      </c>
      <c r="Z2359" s="176">
        <v>-11558.629602215718</v>
      </c>
      <c r="AA2359" s="2"/>
      <c r="AB2359" s="175">
        <v>-54723.468549817509</v>
      </c>
      <c r="AC2359" s="175">
        <v>-177401.26576231886</v>
      </c>
      <c r="AD2359" s="175">
        <v>-150226.47815209487</v>
      </c>
      <c r="AE2359" s="175">
        <v>-172910.78815747867</v>
      </c>
    </row>
    <row r="2360" spans="1:31">
      <c r="A2360" s="1">
        <v>2353</v>
      </c>
      <c r="B2360" s="176">
        <f>'T Revenue'!B2357-'Year 0'!G$8+'Year 0'!G$122</f>
        <v>-22322.321158955339</v>
      </c>
      <c r="C2360" s="176">
        <f>'T Revenue'!C2357-'Revenue Requirement'!C$4+'Revenue Requirement'!C$33</f>
        <v>230990.78695837478</v>
      </c>
      <c r="D2360" s="176">
        <f>'T Revenue'!D2357-'Revenue Requirement'!D$4+'Revenue Requirement'!D$33</f>
        <v>150647.99485605396</v>
      </c>
      <c r="E2360" s="176">
        <f>'T Revenue'!E2357-'Revenue Requirement'!E$4+'Revenue Requirement'!E$33</f>
        <v>75725.792890485376</v>
      </c>
      <c r="G2360" s="179" t="e">
        <f ca="1"/>
        <v>#NAME?</v>
      </c>
      <c r="H2360" s="179" t="e">
        <f ca="1"/>
        <v>#NAME?</v>
      </c>
      <c r="I2360" s="179" t="e">
        <f ca="1"/>
        <v>#NAME?</v>
      </c>
      <c r="J2360" s="179" t="e">
        <f ca="1"/>
        <v>#NAME?</v>
      </c>
      <c r="L2360" s="175">
        <f>NR_to_Cash!C$9</f>
        <v>-54723.468549817509</v>
      </c>
      <c r="M2360" s="175">
        <f>NR_to_Cash!D$9</f>
        <v>-177401.26576231886</v>
      </c>
      <c r="N2360" s="175">
        <f>NR_to_Cash!E$9</f>
        <v>-150226.47815209487</v>
      </c>
      <c r="O2360" s="175">
        <f>NR_to_Cash!F$9</f>
        <v>-172910.78815747867</v>
      </c>
      <c r="Q2360" s="1">
        <v>2353</v>
      </c>
      <c r="R2360" s="176">
        <v>-22322.321158955339</v>
      </c>
      <c r="S2360" s="176">
        <v>230990.78695837478</v>
      </c>
      <c r="T2360" s="176">
        <v>150647.99485605396</v>
      </c>
      <c r="U2360" s="176">
        <v>75725.792890485376</v>
      </c>
      <c r="V2360" s="2"/>
      <c r="W2360" s="176">
        <v>-19372.493142066873</v>
      </c>
      <c r="X2360" s="176">
        <v>-5031.6273261341266</v>
      </c>
      <c r="Y2360" s="176">
        <v>-39559.863678422291</v>
      </c>
      <c r="Z2360" s="176">
        <v>-38831.849075078731</v>
      </c>
      <c r="AA2360" s="2"/>
      <c r="AB2360" s="175">
        <v>-54723.468549817509</v>
      </c>
      <c r="AC2360" s="175">
        <v>-177401.26576231886</v>
      </c>
      <c r="AD2360" s="175">
        <v>-150226.47815209487</v>
      </c>
      <c r="AE2360" s="175">
        <v>-172910.78815747867</v>
      </c>
    </row>
    <row r="2361" spans="1:31">
      <c r="A2361" s="1">
        <v>2354</v>
      </c>
      <c r="B2361" s="176">
        <f>'T Revenue'!B2358-'Year 0'!G$8+'Year 0'!G$122</f>
        <v>-26989.657936944626</v>
      </c>
      <c r="C2361" s="176">
        <f>'T Revenue'!C2358-'Revenue Requirement'!C$4+'Revenue Requirement'!C$33</f>
        <v>204857.05302331503</v>
      </c>
      <c r="D2361" s="176">
        <f>'T Revenue'!D2358-'Revenue Requirement'!D$4+'Revenue Requirement'!D$33</f>
        <v>115522.53668902372</v>
      </c>
      <c r="E2361" s="176">
        <f>'T Revenue'!E2358-'Revenue Requirement'!E$4+'Revenue Requirement'!E$33</f>
        <v>111447.55005035689</v>
      </c>
      <c r="G2361" s="179" t="e">
        <f ca="1"/>
        <v>#NAME?</v>
      </c>
      <c r="H2361" s="179" t="e">
        <f ca="1"/>
        <v>#NAME?</v>
      </c>
      <c r="I2361" s="179" t="e">
        <f ca="1"/>
        <v>#NAME?</v>
      </c>
      <c r="J2361" s="179" t="e">
        <f ca="1"/>
        <v>#NAME?</v>
      </c>
      <c r="L2361" s="175">
        <f>NR_to_Cash!C$9</f>
        <v>-54723.468549817509</v>
      </c>
      <c r="M2361" s="175">
        <f>NR_to_Cash!D$9</f>
        <v>-177401.26576231886</v>
      </c>
      <c r="N2361" s="175">
        <f>NR_to_Cash!E$9</f>
        <v>-150226.47815209487</v>
      </c>
      <c r="O2361" s="175">
        <f>NR_to_Cash!F$9</f>
        <v>-172910.78815747867</v>
      </c>
      <c r="Q2361" s="1">
        <v>2354</v>
      </c>
      <c r="R2361" s="176">
        <v>-26989.657936944626</v>
      </c>
      <c r="S2361" s="176">
        <v>204857.05302331503</v>
      </c>
      <c r="T2361" s="176">
        <v>115522.53668902372</v>
      </c>
      <c r="U2361" s="176">
        <v>111447.55005035689</v>
      </c>
      <c r="V2361" s="2"/>
      <c r="W2361" s="176">
        <v>-45893.106597166043</v>
      </c>
      <c r="X2361" s="176">
        <v>-2531.0559903082903</v>
      </c>
      <c r="Y2361" s="176">
        <v>-12987.143638109555</v>
      </c>
      <c r="Z2361" s="176">
        <v>21224.365209956886</v>
      </c>
      <c r="AA2361" s="2"/>
      <c r="AB2361" s="175">
        <v>-54723.468549817509</v>
      </c>
      <c r="AC2361" s="175">
        <v>-177401.26576231886</v>
      </c>
      <c r="AD2361" s="175">
        <v>-150226.47815209487</v>
      </c>
      <c r="AE2361" s="175">
        <v>-172910.78815747867</v>
      </c>
    </row>
    <row r="2362" spans="1:31">
      <c r="A2362" s="1">
        <v>2355</v>
      </c>
      <c r="B2362" s="176">
        <f>'T Revenue'!B2359-'Year 0'!G$8+'Year 0'!G$122</f>
        <v>-7144.8974466160871</v>
      </c>
      <c r="C2362" s="176">
        <f>'T Revenue'!C2359-'Revenue Requirement'!C$4+'Revenue Requirement'!C$33</f>
        <v>230086.88595048222</v>
      </c>
      <c r="D2362" s="176">
        <f>'T Revenue'!D2359-'Revenue Requirement'!D$4+'Revenue Requirement'!D$33</f>
        <v>173140.19352961285</v>
      </c>
      <c r="E2362" s="176">
        <f>'T Revenue'!E2359-'Revenue Requirement'!E$4+'Revenue Requirement'!E$33</f>
        <v>131737.39251820534</v>
      </c>
      <c r="G2362" s="179" t="e">
        <f ca="1"/>
        <v>#NAME?</v>
      </c>
      <c r="H2362" s="179" t="e">
        <f ca="1"/>
        <v>#NAME?</v>
      </c>
      <c r="I2362" s="179" t="e">
        <f ca="1"/>
        <v>#NAME?</v>
      </c>
      <c r="J2362" s="179" t="e">
        <f ca="1"/>
        <v>#NAME?</v>
      </c>
      <c r="L2362" s="175">
        <f>NR_to_Cash!C$9</f>
        <v>-54723.468549817509</v>
      </c>
      <c r="M2362" s="175">
        <f>NR_to_Cash!D$9</f>
        <v>-177401.26576231886</v>
      </c>
      <c r="N2362" s="175">
        <f>NR_to_Cash!E$9</f>
        <v>-150226.47815209487</v>
      </c>
      <c r="O2362" s="175">
        <f>NR_to_Cash!F$9</f>
        <v>-172910.78815747867</v>
      </c>
      <c r="Q2362" s="1">
        <v>2355</v>
      </c>
      <c r="R2362" s="176">
        <v>-7144.8974466160871</v>
      </c>
      <c r="S2362" s="176">
        <v>230086.88595048222</v>
      </c>
      <c r="T2362" s="176">
        <v>173140.19352961285</v>
      </c>
      <c r="U2362" s="176">
        <v>131737.39251820534</v>
      </c>
      <c r="V2362" s="2"/>
      <c r="W2362" s="176">
        <v>14358.879871011362</v>
      </c>
      <c r="X2362" s="176">
        <v>-17321.13038770901</v>
      </c>
      <c r="Y2362" s="176">
        <v>-7948.9832780295983</v>
      </c>
      <c r="Z2362" s="176">
        <v>-28844.642315676669</v>
      </c>
      <c r="AA2362" s="2"/>
      <c r="AB2362" s="175">
        <v>-54723.468549817509</v>
      </c>
      <c r="AC2362" s="175">
        <v>-177401.26576231886</v>
      </c>
      <c r="AD2362" s="175">
        <v>-150226.47815209487</v>
      </c>
      <c r="AE2362" s="175">
        <v>-172910.78815747867</v>
      </c>
    </row>
    <row r="2363" spans="1:31">
      <c r="A2363" s="1">
        <v>2356</v>
      </c>
      <c r="B2363" s="176">
        <f>'T Revenue'!B2360-'Year 0'!G$8+'Year 0'!G$122</f>
        <v>15373.418266976252</v>
      </c>
      <c r="C2363" s="176">
        <f>'T Revenue'!C2360-'Revenue Requirement'!C$4+'Revenue Requirement'!C$33</f>
        <v>235912.63658006815</v>
      </c>
      <c r="D2363" s="176">
        <f>'T Revenue'!D2360-'Revenue Requirement'!D$4+'Revenue Requirement'!D$33</f>
        <v>125909.94358235039</v>
      </c>
      <c r="E2363" s="176">
        <f>'T Revenue'!E2360-'Revenue Requirement'!E$4+'Revenue Requirement'!E$33</f>
        <v>104200.060463059</v>
      </c>
      <c r="G2363" s="179" t="e">
        <f ca="1"/>
        <v>#NAME?</v>
      </c>
      <c r="H2363" s="179" t="e">
        <f ca="1"/>
        <v>#NAME?</v>
      </c>
      <c r="I2363" s="179" t="e">
        <f ca="1"/>
        <v>#NAME?</v>
      </c>
      <c r="J2363" s="179" t="e">
        <f ca="1"/>
        <v>#NAME?</v>
      </c>
      <c r="L2363" s="175">
        <f>NR_to_Cash!C$9</f>
        <v>-54723.468549817509</v>
      </c>
      <c r="M2363" s="175">
        <f>NR_to_Cash!D$9</f>
        <v>-177401.26576231886</v>
      </c>
      <c r="N2363" s="175">
        <f>NR_to_Cash!E$9</f>
        <v>-150226.47815209487</v>
      </c>
      <c r="O2363" s="175">
        <f>NR_to_Cash!F$9</f>
        <v>-172910.78815747867</v>
      </c>
      <c r="Q2363" s="1">
        <v>2356</v>
      </c>
      <c r="R2363" s="176">
        <v>15373.418266976252</v>
      </c>
      <c r="S2363" s="176">
        <v>235912.63658006815</v>
      </c>
      <c r="T2363" s="176">
        <v>125909.94358235039</v>
      </c>
      <c r="U2363" s="176">
        <v>104200.060463059</v>
      </c>
      <c r="V2363" s="2"/>
      <c r="W2363" s="176">
        <v>-54503.131977165933</v>
      </c>
      <c r="X2363" s="176">
        <v>-8317.0709579840768</v>
      </c>
      <c r="Y2363" s="176">
        <v>-6516.2868813900277</v>
      </c>
      <c r="Z2363" s="176">
        <v>-40224.288403025828</v>
      </c>
      <c r="AA2363" s="2"/>
      <c r="AB2363" s="175">
        <v>-54723.468549817509</v>
      </c>
      <c r="AC2363" s="175">
        <v>-177401.26576231886</v>
      </c>
      <c r="AD2363" s="175">
        <v>-150226.47815209487</v>
      </c>
      <c r="AE2363" s="175">
        <v>-172910.78815747867</v>
      </c>
    </row>
    <row r="2364" spans="1:31">
      <c r="A2364" s="1">
        <v>2357</v>
      </c>
      <c r="B2364" s="176">
        <f>'T Revenue'!B2361-'Year 0'!G$8+'Year 0'!G$122</f>
        <v>4774.0538655715063</v>
      </c>
      <c r="C2364" s="176">
        <f>'T Revenue'!C2361-'Revenue Requirement'!C$4+'Revenue Requirement'!C$33</f>
        <v>247126.9762010565</v>
      </c>
      <c r="D2364" s="176">
        <f>'T Revenue'!D2361-'Revenue Requirement'!D$4+'Revenue Requirement'!D$33</f>
        <v>167167.29520452581</v>
      </c>
      <c r="E2364" s="176">
        <f>'T Revenue'!E2361-'Revenue Requirement'!E$4+'Revenue Requirement'!E$33</f>
        <v>101856.29924768955</v>
      </c>
      <c r="G2364" s="179" t="e">
        <f ca="1"/>
        <v>#NAME?</v>
      </c>
      <c r="H2364" s="179" t="e">
        <f ca="1"/>
        <v>#NAME?</v>
      </c>
      <c r="I2364" s="179" t="e">
        <f ca="1"/>
        <v>#NAME?</v>
      </c>
      <c r="J2364" s="179" t="e">
        <f ca="1"/>
        <v>#NAME?</v>
      </c>
      <c r="L2364" s="175">
        <f>NR_to_Cash!C$9</f>
        <v>-54723.468549817509</v>
      </c>
      <c r="M2364" s="175">
        <f>NR_to_Cash!D$9</f>
        <v>-177401.26576231886</v>
      </c>
      <c r="N2364" s="175">
        <f>NR_to_Cash!E$9</f>
        <v>-150226.47815209487</v>
      </c>
      <c r="O2364" s="175">
        <f>NR_to_Cash!F$9</f>
        <v>-172910.78815747867</v>
      </c>
      <c r="Q2364" s="1">
        <v>2357</v>
      </c>
      <c r="R2364" s="176">
        <v>4774.0538655715063</v>
      </c>
      <c r="S2364" s="176">
        <v>247126.9762010565</v>
      </c>
      <c r="T2364" s="176">
        <v>167167.29520452581</v>
      </c>
      <c r="U2364" s="176">
        <v>101856.29924768955</v>
      </c>
      <c r="V2364" s="2"/>
      <c r="W2364" s="176">
        <v>-26055.464448144077</v>
      </c>
      <c r="X2364" s="176">
        <v>-43894.579488945426</v>
      </c>
      <c r="Y2364" s="176">
        <v>22724.249275972834</v>
      </c>
      <c r="Z2364" s="176">
        <v>-33167.678188139107</v>
      </c>
      <c r="AA2364" s="2"/>
      <c r="AB2364" s="175">
        <v>-54723.468549817509</v>
      </c>
      <c r="AC2364" s="175">
        <v>-177401.26576231886</v>
      </c>
      <c r="AD2364" s="175">
        <v>-150226.47815209487</v>
      </c>
      <c r="AE2364" s="175">
        <v>-172910.78815747867</v>
      </c>
    </row>
    <row r="2365" spans="1:31">
      <c r="A2365" s="1">
        <v>2358</v>
      </c>
      <c r="B2365" s="176">
        <f>'T Revenue'!B2362-'Year 0'!G$8+'Year 0'!G$122</f>
        <v>-12228.368386980845</v>
      </c>
      <c r="C2365" s="176">
        <f>'T Revenue'!C2362-'Revenue Requirement'!C$4+'Revenue Requirement'!C$33</f>
        <v>203278.74278653227</v>
      </c>
      <c r="D2365" s="176">
        <f>'T Revenue'!D2362-'Revenue Requirement'!D$4+'Revenue Requirement'!D$33</f>
        <v>151199.52563756052</v>
      </c>
      <c r="E2365" s="176">
        <f>'T Revenue'!E2362-'Revenue Requirement'!E$4+'Revenue Requirement'!E$33</f>
        <v>129941.44427996059</v>
      </c>
      <c r="G2365" s="179" t="e">
        <f ca="1"/>
        <v>#NAME?</v>
      </c>
      <c r="H2365" s="179" t="e">
        <f ca="1"/>
        <v>#NAME?</v>
      </c>
      <c r="I2365" s="179" t="e">
        <f ca="1"/>
        <v>#NAME?</v>
      </c>
      <c r="J2365" s="179" t="e">
        <f ca="1"/>
        <v>#NAME?</v>
      </c>
      <c r="L2365" s="175">
        <f>NR_to_Cash!C$9</f>
        <v>-54723.468549817509</v>
      </c>
      <c r="M2365" s="175">
        <f>NR_to_Cash!D$9</f>
        <v>-177401.26576231886</v>
      </c>
      <c r="N2365" s="175">
        <f>NR_to_Cash!E$9</f>
        <v>-150226.47815209487</v>
      </c>
      <c r="O2365" s="175">
        <f>NR_to_Cash!F$9</f>
        <v>-172910.78815747867</v>
      </c>
      <c r="Q2365" s="1">
        <v>2358</v>
      </c>
      <c r="R2365" s="176">
        <v>-12228.368386980845</v>
      </c>
      <c r="S2365" s="176">
        <v>203278.74278653227</v>
      </c>
      <c r="T2365" s="176">
        <v>151199.52563756052</v>
      </c>
      <c r="U2365" s="176">
        <v>129941.44427996059</v>
      </c>
      <c r="V2365" s="2"/>
      <c r="W2365" s="176">
        <v>-16127.953528230661</v>
      </c>
      <c r="X2365" s="176">
        <v>2264.5790577079169</v>
      </c>
      <c r="Y2365" s="176">
        <v>16569.210542337969</v>
      </c>
      <c r="Z2365" s="176">
        <v>-19595.644660314778</v>
      </c>
      <c r="AA2365" s="2"/>
      <c r="AB2365" s="175">
        <v>-54723.468549817509</v>
      </c>
      <c r="AC2365" s="175">
        <v>-177401.26576231886</v>
      </c>
      <c r="AD2365" s="175">
        <v>-150226.47815209487</v>
      </c>
      <c r="AE2365" s="175">
        <v>-172910.78815747867</v>
      </c>
    </row>
    <row r="2366" spans="1:31">
      <c r="A2366" s="1">
        <v>2359</v>
      </c>
      <c r="B2366" s="176">
        <f>'T Revenue'!B2363-'Year 0'!G$8+'Year 0'!G$122</f>
        <v>22423.667912406614</v>
      </c>
      <c r="C2366" s="176">
        <f>'T Revenue'!C2363-'Revenue Requirement'!C$4+'Revenue Requirement'!C$33</f>
        <v>258612.70117557305</v>
      </c>
      <c r="D2366" s="176">
        <f>'T Revenue'!D2363-'Revenue Requirement'!D$4+'Revenue Requirement'!D$33</f>
        <v>175206.4767798346</v>
      </c>
      <c r="E2366" s="176">
        <f>'T Revenue'!E2363-'Revenue Requirement'!E$4+'Revenue Requirement'!E$33</f>
        <v>97598.491194403265</v>
      </c>
      <c r="G2366" s="179" t="e">
        <f ca="1"/>
        <v>#NAME?</v>
      </c>
      <c r="H2366" s="179" t="e">
        <f ca="1"/>
        <v>#NAME?</v>
      </c>
      <c r="I2366" s="179" t="e">
        <f ca="1"/>
        <v>#NAME?</v>
      </c>
      <c r="J2366" s="179" t="e">
        <f ca="1"/>
        <v>#NAME?</v>
      </c>
      <c r="L2366" s="175">
        <f>NR_to_Cash!C$9</f>
        <v>-54723.468549817509</v>
      </c>
      <c r="M2366" s="175">
        <f>NR_to_Cash!D$9</f>
        <v>-177401.26576231886</v>
      </c>
      <c r="N2366" s="175">
        <f>NR_to_Cash!E$9</f>
        <v>-150226.47815209487</v>
      </c>
      <c r="O2366" s="175">
        <f>NR_to_Cash!F$9</f>
        <v>-172910.78815747867</v>
      </c>
      <c r="Q2366" s="1">
        <v>2359</v>
      </c>
      <c r="R2366" s="176">
        <v>22423.667912406614</v>
      </c>
      <c r="S2366" s="176">
        <v>258612.70117557305</v>
      </c>
      <c r="T2366" s="176">
        <v>175206.4767798346</v>
      </c>
      <c r="U2366" s="176">
        <v>97598.491194403265</v>
      </c>
      <c r="V2366" s="2"/>
      <c r="W2366" s="176">
        <v>7435.227267984068</v>
      </c>
      <c r="X2366" s="176">
        <v>-23673.781679088483</v>
      </c>
      <c r="Y2366" s="176">
        <v>-15962.475458937231</v>
      </c>
      <c r="Z2366" s="176">
        <v>7310.7982184705324</v>
      </c>
      <c r="AA2366" s="2"/>
      <c r="AB2366" s="175">
        <v>-54723.468549817509</v>
      </c>
      <c r="AC2366" s="175">
        <v>-177401.26576231886</v>
      </c>
      <c r="AD2366" s="175">
        <v>-150226.47815209487</v>
      </c>
      <c r="AE2366" s="175">
        <v>-172910.78815747867</v>
      </c>
    </row>
    <row r="2367" spans="1:31">
      <c r="A2367" s="1">
        <v>2360</v>
      </c>
      <c r="B2367" s="176">
        <f>'T Revenue'!B2364-'Year 0'!G$8+'Year 0'!G$122</f>
        <v>1252.2478366007563</v>
      </c>
      <c r="C2367" s="176">
        <f>'T Revenue'!C2364-'Revenue Requirement'!C$4+'Revenue Requirement'!C$33</f>
        <v>213259.20771352923</v>
      </c>
      <c r="D2367" s="176">
        <f>'T Revenue'!D2364-'Revenue Requirement'!D$4+'Revenue Requirement'!D$33</f>
        <v>191242.37363938452</v>
      </c>
      <c r="E2367" s="176">
        <f>'T Revenue'!E2364-'Revenue Requirement'!E$4+'Revenue Requirement'!E$33</f>
        <v>138517.72161679994</v>
      </c>
      <c r="G2367" s="179" t="e">
        <f ca="1"/>
        <v>#NAME?</v>
      </c>
      <c r="H2367" s="179" t="e">
        <f ca="1"/>
        <v>#NAME?</v>
      </c>
      <c r="I2367" s="179" t="e">
        <f ca="1"/>
        <v>#NAME?</v>
      </c>
      <c r="J2367" s="179" t="e">
        <f ca="1"/>
        <v>#NAME?</v>
      </c>
      <c r="L2367" s="175">
        <f>NR_to_Cash!C$9</f>
        <v>-54723.468549817509</v>
      </c>
      <c r="M2367" s="175">
        <f>NR_to_Cash!D$9</f>
        <v>-177401.26576231886</v>
      </c>
      <c r="N2367" s="175">
        <f>NR_to_Cash!E$9</f>
        <v>-150226.47815209487</v>
      </c>
      <c r="O2367" s="175">
        <f>NR_to_Cash!F$9</f>
        <v>-172910.78815747867</v>
      </c>
      <c r="Q2367" s="1">
        <v>2360</v>
      </c>
      <c r="R2367" s="176">
        <v>1252.2478366007563</v>
      </c>
      <c r="S2367" s="176">
        <v>213259.20771352923</v>
      </c>
      <c r="T2367" s="176">
        <v>191242.37363938452</v>
      </c>
      <c r="U2367" s="176">
        <v>138517.72161679994</v>
      </c>
      <c r="V2367" s="2"/>
      <c r="W2367" s="176">
        <v>-24369.68361092417</v>
      </c>
      <c r="X2367" s="176">
        <v>-3693.4998121389654</v>
      </c>
      <c r="Y2367" s="176">
        <v>-45565.501601861557</v>
      </c>
      <c r="Z2367" s="176">
        <v>-20829.557227743324</v>
      </c>
      <c r="AA2367" s="2"/>
      <c r="AB2367" s="175">
        <v>-54723.468549817509</v>
      </c>
      <c r="AC2367" s="175">
        <v>-177401.26576231886</v>
      </c>
      <c r="AD2367" s="175">
        <v>-150226.47815209487</v>
      </c>
      <c r="AE2367" s="175">
        <v>-172910.78815747867</v>
      </c>
    </row>
    <row r="2368" spans="1:31">
      <c r="A2368" s="1">
        <v>2361</v>
      </c>
      <c r="B2368" s="176">
        <f>'T Revenue'!B2365-'Year 0'!G$8+'Year 0'!G$122</f>
        <v>-190.62127747200429</v>
      </c>
      <c r="C2368" s="176">
        <f>'T Revenue'!C2365-'Revenue Requirement'!C$4+'Revenue Requirement'!C$33</f>
        <v>241282.84809624706</v>
      </c>
      <c r="D2368" s="176">
        <f>'T Revenue'!D2365-'Revenue Requirement'!D$4+'Revenue Requirement'!D$33</f>
        <v>169717.74883965962</v>
      </c>
      <c r="E2368" s="176">
        <f>'T Revenue'!E2365-'Revenue Requirement'!E$4+'Revenue Requirement'!E$33</f>
        <v>92233.492398526287</v>
      </c>
      <c r="G2368" s="179" t="e">
        <f ca="1"/>
        <v>#NAME?</v>
      </c>
      <c r="H2368" s="179" t="e">
        <f ca="1"/>
        <v>#NAME?</v>
      </c>
      <c r="I2368" s="179" t="e">
        <f ca="1"/>
        <v>#NAME?</v>
      </c>
      <c r="J2368" s="179" t="e">
        <f ca="1"/>
        <v>#NAME?</v>
      </c>
      <c r="L2368" s="175">
        <f>NR_to_Cash!C$9</f>
        <v>-54723.468549817509</v>
      </c>
      <c r="M2368" s="175">
        <f>NR_to_Cash!D$9</f>
        <v>-177401.26576231886</v>
      </c>
      <c r="N2368" s="175">
        <f>NR_to_Cash!E$9</f>
        <v>-150226.47815209487</v>
      </c>
      <c r="O2368" s="175">
        <f>NR_to_Cash!F$9</f>
        <v>-172910.78815747867</v>
      </c>
      <c r="Q2368" s="1">
        <v>2361</v>
      </c>
      <c r="R2368" s="176">
        <v>-190.62127747200429</v>
      </c>
      <c r="S2368" s="176">
        <v>241282.84809624706</v>
      </c>
      <c r="T2368" s="176">
        <v>169717.74883965962</v>
      </c>
      <c r="U2368" s="176">
        <v>92233.492398526287</v>
      </c>
      <c r="V2368" s="2"/>
      <c r="W2368" s="176">
        <v>-27519.134393924498</v>
      </c>
      <c r="X2368" s="176">
        <v>-27242.677520039957</v>
      </c>
      <c r="Y2368" s="176">
        <v>-33333.161873097531</v>
      </c>
      <c r="Z2368" s="176">
        <v>-9432.62398182787</v>
      </c>
      <c r="AA2368" s="2"/>
      <c r="AB2368" s="175">
        <v>-54723.468549817509</v>
      </c>
      <c r="AC2368" s="175">
        <v>-177401.26576231886</v>
      </c>
      <c r="AD2368" s="175">
        <v>-150226.47815209487</v>
      </c>
      <c r="AE2368" s="175">
        <v>-172910.78815747867</v>
      </c>
    </row>
    <row r="2369" spans="1:31">
      <c r="A2369" s="1">
        <v>2362</v>
      </c>
      <c r="B2369" s="176">
        <f>'T Revenue'!B2366-'Year 0'!G$8+'Year 0'!G$122</f>
        <v>-5744.747906296514</v>
      </c>
      <c r="C2369" s="176">
        <f>'T Revenue'!C2366-'Revenue Requirement'!C$4+'Revenue Requirement'!C$33</f>
        <v>226792.58061575145</v>
      </c>
      <c r="D2369" s="176">
        <f>'T Revenue'!D2366-'Revenue Requirement'!D$4+'Revenue Requirement'!D$33</f>
        <v>108777.13605326391</v>
      </c>
      <c r="E2369" s="176">
        <f>'T Revenue'!E2366-'Revenue Requirement'!E$4+'Revenue Requirement'!E$33</f>
        <v>130011.7132015063</v>
      </c>
      <c r="G2369" s="179" t="e">
        <f ca="1"/>
        <v>#NAME?</v>
      </c>
      <c r="H2369" s="179" t="e">
        <f ca="1"/>
        <v>#NAME?</v>
      </c>
      <c r="I2369" s="179" t="e">
        <f ca="1"/>
        <v>#NAME?</v>
      </c>
      <c r="J2369" s="179" t="e">
        <f ca="1"/>
        <v>#NAME?</v>
      </c>
      <c r="L2369" s="175">
        <f>NR_to_Cash!C$9</f>
        <v>-54723.468549817509</v>
      </c>
      <c r="M2369" s="175">
        <f>NR_to_Cash!D$9</f>
        <v>-177401.26576231886</v>
      </c>
      <c r="N2369" s="175">
        <f>NR_to_Cash!E$9</f>
        <v>-150226.47815209487</v>
      </c>
      <c r="O2369" s="175">
        <f>NR_to_Cash!F$9</f>
        <v>-172910.78815747867</v>
      </c>
      <c r="Q2369" s="1">
        <v>2362</v>
      </c>
      <c r="R2369" s="176">
        <v>-5744.747906296514</v>
      </c>
      <c r="S2369" s="176">
        <v>226792.58061575145</v>
      </c>
      <c r="T2369" s="176">
        <v>108777.13605326391</v>
      </c>
      <c r="U2369" s="176">
        <v>130011.7132015063</v>
      </c>
      <c r="V2369" s="2"/>
      <c r="W2369" s="176">
        <v>-59369.930167163257</v>
      </c>
      <c r="X2369" s="176">
        <v>-31179.219769140473</v>
      </c>
      <c r="Y2369" s="176">
        <v>10959.159959871322</v>
      </c>
      <c r="Z2369" s="176">
        <v>-32246.696082462324</v>
      </c>
      <c r="AA2369" s="2"/>
      <c r="AB2369" s="175">
        <v>-54723.468549817509</v>
      </c>
      <c r="AC2369" s="175">
        <v>-177401.26576231886</v>
      </c>
      <c r="AD2369" s="175">
        <v>-150226.47815209487</v>
      </c>
      <c r="AE2369" s="175">
        <v>-172910.78815747867</v>
      </c>
    </row>
    <row r="2370" spans="1:31">
      <c r="A2370" s="1">
        <v>2363</v>
      </c>
      <c r="B2370" s="176">
        <f>'T Revenue'!B2367-'Year 0'!G$8+'Year 0'!G$122</f>
        <v>784.75469136517495</v>
      </c>
      <c r="C2370" s="176">
        <f>'T Revenue'!C2367-'Revenue Requirement'!C$4+'Revenue Requirement'!C$33</f>
        <v>253908.19424755918</v>
      </c>
      <c r="D2370" s="176">
        <f>'T Revenue'!D2367-'Revenue Requirement'!D$4+'Revenue Requirement'!D$33</f>
        <v>133429.77826043405</v>
      </c>
      <c r="E2370" s="176">
        <f>'T Revenue'!E2367-'Revenue Requirement'!E$4+'Revenue Requirement'!E$33</f>
        <v>122065.13970366376</v>
      </c>
      <c r="G2370" s="179" t="e">
        <f ca="1"/>
        <v>#NAME?</v>
      </c>
      <c r="H2370" s="179" t="e">
        <f ca="1"/>
        <v>#NAME?</v>
      </c>
      <c r="I2370" s="179" t="e">
        <f ca="1"/>
        <v>#NAME?</v>
      </c>
      <c r="J2370" s="179" t="e">
        <f ca="1"/>
        <v>#NAME?</v>
      </c>
      <c r="L2370" s="175">
        <f>NR_to_Cash!C$9</f>
        <v>-54723.468549817509</v>
      </c>
      <c r="M2370" s="175">
        <f>NR_to_Cash!D$9</f>
        <v>-177401.26576231886</v>
      </c>
      <c r="N2370" s="175">
        <f>NR_to_Cash!E$9</f>
        <v>-150226.47815209487</v>
      </c>
      <c r="O2370" s="175">
        <f>NR_to_Cash!F$9</f>
        <v>-172910.78815747867</v>
      </c>
      <c r="Q2370" s="1">
        <v>2363</v>
      </c>
      <c r="R2370" s="176">
        <v>784.75469136517495</v>
      </c>
      <c r="S2370" s="176">
        <v>253908.19424755918</v>
      </c>
      <c r="T2370" s="176">
        <v>133429.77826043405</v>
      </c>
      <c r="U2370" s="176">
        <v>122065.13970366376</v>
      </c>
      <c r="V2370" s="2"/>
      <c r="W2370" s="176">
        <v>17016.599379152409</v>
      </c>
      <c r="X2370" s="176">
        <v>-1305.7038796993438</v>
      </c>
      <c r="Y2370" s="176">
        <v>25321.977946042083</v>
      </c>
      <c r="Z2370" s="176">
        <v>-11560.271060381783</v>
      </c>
      <c r="AA2370" s="2"/>
      <c r="AB2370" s="175">
        <v>-54723.468549817509</v>
      </c>
      <c r="AC2370" s="175">
        <v>-177401.26576231886</v>
      </c>
      <c r="AD2370" s="175">
        <v>-150226.47815209487</v>
      </c>
      <c r="AE2370" s="175">
        <v>-172910.78815747867</v>
      </c>
    </row>
    <row r="2371" spans="1:31">
      <c r="A2371" s="1">
        <v>2364</v>
      </c>
      <c r="B2371" s="176">
        <f>'T Revenue'!B2368-'Year 0'!G$8+'Year 0'!G$122</f>
        <v>16303.58536171075</v>
      </c>
      <c r="C2371" s="176">
        <f>'T Revenue'!C2368-'Revenue Requirement'!C$4+'Revenue Requirement'!C$33</f>
        <v>232606.78768443759</v>
      </c>
      <c r="D2371" s="176">
        <f>'T Revenue'!D2368-'Revenue Requirement'!D$4+'Revenue Requirement'!D$33</f>
        <v>111796.45147415972</v>
      </c>
      <c r="E2371" s="176">
        <f>'T Revenue'!E2368-'Revenue Requirement'!E$4+'Revenue Requirement'!E$33</f>
        <v>127580.70591320447</v>
      </c>
      <c r="G2371" s="179" t="e">
        <f ca="1"/>
        <v>#NAME?</v>
      </c>
      <c r="H2371" s="179" t="e">
        <f ca="1"/>
        <v>#NAME?</v>
      </c>
      <c r="I2371" s="179" t="e">
        <f ca="1"/>
        <v>#NAME?</v>
      </c>
      <c r="J2371" s="179" t="e">
        <f ca="1"/>
        <v>#NAME?</v>
      </c>
      <c r="L2371" s="175">
        <f>NR_to_Cash!C$9</f>
        <v>-54723.468549817509</v>
      </c>
      <c r="M2371" s="175">
        <f>NR_to_Cash!D$9</f>
        <v>-177401.26576231886</v>
      </c>
      <c r="N2371" s="175">
        <f>NR_to_Cash!E$9</f>
        <v>-150226.47815209487</v>
      </c>
      <c r="O2371" s="175">
        <f>NR_to_Cash!F$9</f>
        <v>-172910.78815747867</v>
      </c>
      <c r="Q2371" s="1">
        <v>2364</v>
      </c>
      <c r="R2371" s="176">
        <v>16303.58536171075</v>
      </c>
      <c r="S2371" s="176">
        <v>232606.78768443759</v>
      </c>
      <c r="T2371" s="176">
        <v>111796.45147415972</v>
      </c>
      <c r="U2371" s="176">
        <v>127580.70591320447</v>
      </c>
      <c r="V2371" s="2"/>
      <c r="W2371" s="176">
        <v>-27560.032785653719</v>
      </c>
      <c r="X2371" s="176">
        <v>-44413.839957273798</v>
      </c>
      <c r="Y2371" s="176">
        <v>-26409.926166550955</v>
      </c>
      <c r="Z2371" s="176">
        <v>-11160.665416918462</v>
      </c>
      <c r="AA2371" s="2"/>
      <c r="AB2371" s="175">
        <v>-54723.468549817509</v>
      </c>
      <c r="AC2371" s="175">
        <v>-177401.26576231886</v>
      </c>
      <c r="AD2371" s="175">
        <v>-150226.47815209487</v>
      </c>
      <c r="AE2371" s="175">
        <v>-172910.78815747867</v>
      </c>
    </row>
    <row r="2372" spans="1:31">
      <c r="A2372" s="1">
        <v>2365</v>
      </c>
      <c r="B2372" s="176">
        <f>'T Revenue'!B2369-'Year 0'!G$8+'Year 0'!G$122</f>
        <v>1166.4451004613657</v>
      </c>
      <c r="C2372" s="176">
        <f>'T Revenue'!C2369-'Revenue Requirement'!C$4+'Revenue Requirement'!C$33</f>
        <v>256503.91387087293</v>
      </c>
      <c r="D2372" s="176">
        <f>'T Revenue'!D2369-'Revenue Requirement'!D$4+'Revenue Requirement'!D$33</f>
        <v>187097.65564977168</v>
      </c>
      <c r="E2372" s="176">
        <f>'T Revenue'!E2369-'Revenue Requirement'!E$4+'Revenue Requirement'!E$33</f>
        <v>121269.87996763643</v>
      </c>
      <c r="G2372" s="179" t="e">
        <f ca="1"/>
        <v>#NAME?</v>
      </c>
      <c r="H2372" s="179" t="e">
        <f ca="1"/>
        <v>#NAME?</v>
      </c>
      <c r="I2372" s="179" t="e">
        <f ca="1"/>
        <v>#NAME?</v>
      </c>
      <c r="J2372" s="179" t="e">
        <f ca="1"/>
        <v>#NAME?</v>
      </c>
      <c r="L2372" s="175">
        <f>NR_to_Cash!C$9</f>
        <v>-54723.468549817509</v>
      </c>
      <c r="M2372" s="175">
        <f>NR_to_Cash!D$9</f>
        <v>-177401.26576231886</v>
      </c>
      <c r="N2372" s="175">
        <f>NR_to_Cash!E$9</f>
        <v>-150226.47815209487</v>
      </c>
      <c r="O2372" s="175">
        <f>NR_to_Cash!F$9</f>
        <v>-172910.78815747867</v>
      </c>
      <c r="Q2372" s="1">
        <v>2365</v>
      </c>
      <c r="R2372" s="176">
        <v>1166.4451004613657</v>
      </c>
      <c r="S2372" s="176">
        <v>256503.91387087293</v>
      </c>
      <c r="T2372" s="176">
        <v>187097.65564977168</v>
      </c>
      <c r="U2372" s="176">
        <v>121269.87996763643</v>
      </c>
      <c r="V2372" s="2"/>
      <c r="W2372" s="176">
        <v>-39727.951216862653</v>
      </c>
      <c r="X2372" s="176">
        <v>-1617.292044372065</v>
      </c>
      <c r="Y2372" s="176">
        <v>-10184.171203678474</v>
      </c>
      <c r="Z2372" s="176">
        <v>9837.0276601549704</v>
      </c>
      <c r="AA2372" s="2"/>
      <c r="AB2372" s="175">
        <v>-54723.468549817509</v>
      </c>
      <c r="AC2372" s="175">
        <v>-177401.26576231886</v>
      </c>
      <c r="AD2372" s="175">
        <v>-150226.47815209487</v>
      </c>
      <c r="AE2372" s="175">
        <v>-172910.78815747867</v>
      </c>
    </row>
    <row r="2373" spans="1:31">
      <c r="A2373" s="1">
        <v>2366</v>
      </c>
      <c r="B2373" s="176">
        <f>'T Revenue'!B2370-'Year 0'!G$8+'Year 0'!G$122</f>
        <v>5517.4847537586465</v>
      </c>
      <c r="C2373" s="176">
        <f>'T Revenue'!C2370-'Revenue Requirement'!C$4+'Revenue Requirement'!C$33</f>
        <v>256746.85115071572</v>
      </c>
      <c r="D2373" s="176">
        <f>'T Revenue'!D2370-'Revenue Requirement'!D$4+'Revenue Requirement'!D$33</f>
        <v>138931.77886122745</v>
      </c>
      <c r="E2373" s="176">
        <f>'T Revenue'!E2370-'Revenue Requirement'!E$4+'Revenue Requirement'!E$33</f>
        <v>165696.11716220225</v>
      </c>
      <c r="G2373" s="179" t="e">
        <f ca="1"/>
        <v>#NAME?</v>
      </c>
      <c r="H2373" s="179" t="e">
        <f ca="1"/>
        <v>#NAME?</v>
      </c>
      <c r="I2373" s="179" t="e">
        <f ca="1"/>
        <v>#NAME?</v>
      </c>
      <c r="J2373" s="179" t="e">
        <f ca="1"/>
        <v>#NAME?</v>
      </c>
      <c r="L2373" s="175">
        <f>NR_to_Cash!C$9</f>
        <v>-54723.468549817509</v>
      </c>
      <c r="M2373" s="175">
        <f>NR_to_Cash!D$9</f>
        <v>-177401.26576231886</v>
      </c>
      <c r="N2373" s="175">
        <f>NR_to_Cash!E$9</f>
        <v>-150226.47815209487</v>
      </c>
      <c r="O2373" s="175">
        <f>NR_to_Cash!F$9</f>
        <v>-172910.78815747867</v>
      </c>
      <c r="Q2373" s="1">
        <v>2366</v>
      </c>
      <c r="R2373" s="176">
        <v>5517.4847537586465</v>
      </c>
      <c r="S2373" s="176">
        <v>256746.85115071572</v>
      </c>
      <c r="T2373" s="176">
        <v>138931.77886122745</v>
      </c>
      <c r="U2373" s="176">
        <v>165696.11716220225</v>
      </c>
      <c r="V2373" s="2"/>
      <c r="W2373" s="176">
        <v>11567.937955173198</v>
      </c>
      <c r="X2373" s="176">
        <v>-5930.9440703392029</v>
      </c>
      <c r="Y2373" s="176">
        <v>-7858.1562108742073</v>
      </c>
      <c r="Z2373" s="176">
        <v>-12838.946796196979</v>
      </c>
      <c r="AA2373" s="2"/>
      <c r="AB2373" s="175">
        <v>-54723.468549817509</v>
      </c>
      <c r="AC2373" s="175">
        <v>-177401.26576231886</v>
      </c>
      <c r="AD2373" s="175">
        <v>-150226.47815209487</v>
      </c>
      <c r="AE2373" s="175">
        <v>-172910.78815747867</v>
      </c>
    </row>
    <row r="2374" spans="1:31">
      <c r="A2374" s="1">
        <v>2367</v>
      </c>
      <c r="B2374" s="176">
        <f>'T Revenue'!B2371-'Year 0'!G$8+'Year 0'!G$122</f>
        <v>392.83556776633486</v>
      </c>
      <c r="C2374" s="176">
        <f>'T Revenue'!C2371-'Revenue Requirement'!C$4+'Revenue Requirement'!C$33</f>
        <v>244334.79191450309</v>
      </c>
      <c r="D2374" s="176">
        <f>'T Revenue'!D2371-'Revenue Requirement'!D$4+'Revenue Requirement'!D$33</f>
        <v>152943.91717367223</v>
      </c>
      <c r="E2374" s="176">
        <f>'T Revenue'!E2371-'Revenue Requirement'!E$4+'Revenue Requirement'!E$33</f>
        <v>94924.813910176046</v>
      </c>
      <c r="G2374" s="179" t="e">
        <f ca="1"/>
        <v>#NAME?</v>
      </c>
      <c r="H2374" s="179" t="e">
        <f ca="1"/>
        <v>#NAME?</v>
      </c>
      <c r="I2374" s="179" t="e">
        <f ca="1"/>
        <v>#NAME?</v>
      </c>
      <c r="J2374" s="179" t="e">
        <f ca="1"/>
        <v>#NAME?</v>
      </c>
      <c r="L2374" s="175">
        <f>NR_to_Cash!C$9</f>
        <v>-54723.468549817509</v>
      </c>
      <c r="M2374" s="175">
        <f>NR_to_Cash!D$9</f>
        <v>-177401.26576231886</v>
      </c>
      <c r="N2374" s="175">
        <f>NR_to_Cash!E$9</f>
        <v>-150226.47815209487</v>
      </c>
      <c r="O2374" s="175">
        <f>NR_to_Cash!F$9</f>
        <v>-172910.78815747867</v>
      </c>
      <c r="Q2374" s="1">
        <v>2367</v>
      </c>
      <c r="R2374" s="176">
        <v>392.83556776633486</v>
      </c>
      <c r="S2374" s="176">
        <v>244334.79191450309</v>
      </c>
      <c r="T2374" s="176">
        <v>152943.91717367223</v>
      </c>
      <c r="U2374" s="176">
        <v>94924.813910176046</v>
      </c>
      <c r="V2374" s="2"/>
      <c r="W2374" s="176">
        <v>-21854.352638340904</v>
      </c>
      <c r="X2374" s="176">
        <v>1845.2244986232836</v>
      </c>
      <c r="Y2374" s="176">
        <v>-44834.413267268334</v>
      </c>
      <c r="Z2374" s="176">
        <v>9331.8335957401432</v>
      </c>
      <c r="AA2374" s="2"/>
      <c r="AB2374" s="175">
        <v>-54723.468549817509</v>
      </c>
      <c r="AC2374" s="175">
        <v>-177401.26576231886</v>
      </c>
      <c r="AD2374" s="175">
        <v>-150226.47815209487</v>
      </c>
      <c r="AE2374" s="175">
        <v>-172910.78815747867</v>
      </c>
    </row>
    <row r="2375" spans="1:31">
      <c r="A2375" s="1">
        <v>2368</v>
      </c>
      <c r="B2375" s="176">
        <f>'T Revenue'!B2372-'Year 0'!G$8+'Year 0'!G$122</f>
        <v>5605.8343748010229</v>
      </c>
      <c r="C2375" s="176">
        <f>'T Revenue'!C2372-'Revenue Requirement'!C$4+'Revenue Requirement'!C$33</f>
        <v>252234.30148049933</v>
      </c>
      <c r="D2375" s="176">
        <f>'T Revenue'!D2372-'Revenue Requirement'!D$4+'Revenue Requirement'!D$33</f>
        <v>174203.34485111758</v>
      </c>
      <c r="E2375" s="176">
        <f>'T Revenue'!E2372-'Revenue Requirement'!E$4+'Revenue Requirement'!E$33</f>
        <v>145087.5123549432</v>
      </c>
      <c r="G2375" s="179" t="e">
        <f ca="1"/>
        <v>#NAME?</v>
      </c>
      <c r="H2375" s="179" t="e">
        <f ca="1"/>
        <v>#NAME?</v>
      </c>
      <c r="I2375" s="179" t="e">
        <f ca="1"/>
        <v>#NAME?</v>
      </c>
      <c r="J2375" s="179" t="e">
        <f ca="1"/>
        <v>#NAME?</v>
      </c>
      <c r="L2375" s="175">
        <f>NR_to_Cash!C$9</f>
        <v>-54723.468549817509</v>
      </c>
      <c r="M2375" s="175">
        <f>NR_to_Cash!D$9</f>
        <v>-177401.26576231886</v>
      </c>
      <c r="N2375" s="175">
        <f>NR_to_Cash!E$9</f>
        <v>-150226.47815209487</v>
      </c>
      <c r="O2375" s="175">
        <f>NR_to_Cash!F$9</f>
        <v>-172910.78815747867</v>
      </c>
      <c r="Q2375" s="1">
        <v>2368</v>
      </c>
      <c r="R2375" s="176">
        <v>5605.8343748010229</v>
      </c>
      <c r="S2375" s="176">
        <v>252234.30148049933</v>
      </c>
      <c r="T2375" s="176">
        <v>174203.34485111758</v>
      </c>
      <c r="U2375" s="176">
        <v>145087.5123549432</v>
      </c>
      <c r="V2375" s="2"/>
      <c r="W2375" s="176">
        <v>-30709.991646174458</v>
      </c>
      <c r="X2375" s="176">
        <v>-17051.110795588931</v>
      </c>
      <c r="Y2375" s="176">
        <v>-16537.845654644538</v>
      </c>
      <c r="Z2375" s="176">
        <v>-6436.1620003550779</v>
      </c>
      <c r="AA2375" s="2"/>
      <c r="AB2375" s="175">
        <v>-54723.468549817509</v>
      </c>
      <c r="AC2375" s="175">
        <v>-177401.26576231886</v>
      </c>
      <c r="AD2375" s="175">
        <v>-150226.47815209487</v>
      </c>
      <c r="AE2375" s="175">
        <v>-172910.78815747867</v>
      </c>
    </row>
    <row r="2376" spans="1:31">
      <c r="A2376" s="1">
        <v>2369</v>
      </c>
      <c r="B2376" s="176">
        <f>'T Revenue'!B2373-'Year 0'!G$8+'Year 0'!G$122</f>
        <v>-20480.025169950677</v>
      </c>
      <c r="C2376" s="176">
        <f>'T Revenue'!C2373-'Revenue Requirement'!C$4+'Revenue Requirement'!C$33</f>
        <v>223154.09457630315</v>
      </c>
      <c r="D2376" s="176">
        <f>'T Revenue'!D2373-'Revenue Requirement'!D$4+'Revenue Requirement'!D$33</f>
        <v>196358.1179992503</v>
      </c>
      <c r="E2376" s="176">
        <f>'T Revenue'!E2373-'Revenue Requirement'!E$4+'Revenue Requirement'!E$33</f>
        <v>203909.76788251405</v>
      </c>
      <c r="G2376" s="179" t="e">
        <f ca="1"/>
        <v>#NAME?</v>
      </c>
      <c r="H2376" s="179" t="e">
        <f ca="1"/>
        <v>#NAME?</v>
      </c>
      <c r="I2376" s="179" t="e">
        <f ca="1"/>
        <v>#NAME?</v>
      </c>
      <c r="J2376" s="179" t="e">
        <f ca="1"/>
        <v>#NAME?</v>
      </c>
      <c r="L2376" s="175">
        <f>NR_to_Cash!C$9</f>
        <v>-54723.468549817509</v>
      </c>
      <c r="M2376" s="175">
        <f>NR_to_Cash!D$9</f>
        <v>-177401.26576231886</v>
      </c>
      <c r="N2376" s="175">
        <f>NR_to_Cash!E$9</f>
        <v>-150226.47815209487</v>
      </c>
      <c r="O2376" s="175">
        <f>NR_to_Cash!F$9</f>
        <v>-172910.78815747867</v>
      </c>
      <c r="Q2376" s="1">
        <v>2369</v>
      </c>
      <c r="R2376" s="176">
        <v>-20480.025169950677</v>
      </c>
      <c r="S2376" s="176">
        <v>223154.09457630315</v>
      </c>
      <c r="T2376" s="176">
        <v>196358.1179992503</v>
      </c>
      <c r="U2376" s="176">
        <v>203909.76788251405</v>
      </c>
      <c r="V2376" s="2"/>
      <c r="W2376" s="176">
        <v>-18716.115492967772</v>
      </c>
      <c r="X2376" s="176">
        <v>-12567.684594430029</v>
      </c>
      <c r="Y2376" s="176">
        <v>10447.386367539875</v>
      </c>
      <c r="Z2376" s="176">
        <v>-22376.126875410322</v>
      </c>
      <c r="AA2376" s="2"/>
      <c r="AB2376" s="175">
        <v>-54723.468549817509</v>
      </c>
      <c r="AC2376" s="175">
        <v>-177401.26576231886</v>
      </c>
      <c r="AD2376" s="175">
        <v>-150226.47815209487</v>
      </c>
      <c r="AE2376" s="175">
        <v>-172910.78815747867</v>
      </c>
    </row>
    <row r="2377" spans="1:31">
      <c r="A2377" s="1">
        <v>2370</v>
      </c>
      <c r="B2377" s="176">
        <f>'T Revenue'!B2374-'Year 0'!G$8+'Year 0'!G$122</f>
        <v>-4894.8655274235643</v>
      </c>
      <c r="C2377" s="176">
        <f>'T Revenue'!C2374-'Revenue Requirement'!C$4+'Revenue Requirement'!C$33</f>
        <v>248939.72883180063</v>
      </c>
      <c r="D2377" s="176">
        <f>'T Revenue'!D2374-'Revenue Requirement'!D$4+'Revenue Requirement'!D$33</f>
        <v>163795.25419360516</v>
      </c>
      <c r="E2377" s="176">
        <f>'T Revenue'!E2374-'Revenue Requirement'!E$4+'Revenue Requirement'!E$33</f>
        <v>49203.028161399765</v>
      </c>
      <c r="G2377" s="179" t="e">
        <f ca="1"/>
        <v>#NAME?</v>
      </c>
      <c r="H2377" s="179" t="e">
        <f ca="1"/>
        <v>#NAME?</v>
      </c>
      <c r="I2377" s="179" t="e">
        <f ca="1"/>
        <v>#NAME?</v>
      </c>
      <c r="J2377" s="179" t="e">
        <f ca="1"/>
        <v>#NAME?</v>
      </c>
      <c r="L2377" s="175">
        <f>NR_to_Cash!C$9</f>
        <v>-54723.468549817509</v>
      </c>
      <c r="M2377" s="175">
        <f>NR_to_Cash!D$9</f>
        <v>-177401.26576231886</v>
      </c>
      <c r="N2377" s="175">
        <f>NR_to_Cash!E$9</f>
        <v>-150226.47815209487</v>
      </c>
      <c r="O2377" s="175">
        <f>NR_to_Cash!F$9</f>
        <v>-172910.78815747867</v>
      </c>
      <c r="Q2377" s="1">
        <v>2370</v>
      </c>
      <c r="R2377" s="176">
        <v>-4894.8655274235643</v>
      </c>
      <c r="S2377" s="176">
        <v>248939.72883180063</v>
      </c>
      <c r="T2377" s="176">
        <v>163795.25419360516</v>
      </c>
      <c r="U2377" s="176">
        <v>49203.028161399765</v>
      </c>
      <c r="V2377" s="2"/>
      <c r="W2377" s="176">
        <v>-44720.427165746572</v>
      </c>
      <c r="X2377" s="176">
        <v>-43651.622824691935</v>
      </c>
      <c r="Y2377" s="176">
        <v>-42326.943702519638</v>
      </c>
      <c r="Z2377" s="176">
        <v>-43463.34929775307</v>
      </c>
      <c r="AA2377" s="2"/>
      <c r="AB2377" s="175">
        <v>-54723.468549817509</v>
      </c>
      <c r="AC2377" s="175">
        <v>-177401.26576231886</v>
      </c>
      <c r="AD2377" s="175">
        <v>-150226.47815209487</v>
      </c>
      <c r="AE2377" s="175">
        <v>-172910.78815747867</v>
      </c>
    </row>
    <row r="2378" spans="1:31">
      <c r="A2378" s="1">
        <v>2371</v>
      </c>
      <c r="B2378" s="176">
        <f>'T Revenue'!B2375-'Year 0'!G$8+'Year 0'!G$122</f>
        <v>-10224.167302317917</v>
      </c>
      <c r="C2378" s="176">
        <f>'T Revenue'!C2375-'Revenue Requirement'!C$4+'Revenue Requirement'!C$33</f>
        <v>215071.39298790158</v>
      </c>
      <c r="D2378" s="176">
        <f>'T Revenue'!D2375-'Revenue Requirement'!D$4+'Revenue Requirement'!D$33</f>
        <v>94301.977290791227</v>
      </c>
      <c r="E2378" s="176">
        <f>'T Revenue'!E2375-'Revenue Requirement'!E$4+'Revenue Requirement'!E$33</f>
        <v>93034.852485686541</v>
      </c>
      <c r="G2378" s="179" t="e">
        <f ca="1"/>
        <v>#NAME?</v>
      </c>
      <c r="H2378" s="179" t="e">
        <f ca="1"/>
        <v>#NAME?</v>
      </c>
      <c r="I2378" s="179" t="e">
        <f ca="1"/>
        <v>#NAME?</v>
      </c>
      <c r="J2378" s="179" t="e">
        <f ca="1"/>
        <v>#NAME?</v>
      </c>
      <c r="L2378" s="175">
        <f>NR_to_Cash!C$9</f>
        <v>-54723.468549817509</v>
      </c>
      <c r="M2378" s="175">
        <f>NR_to_Cash!D$9</f>
        <v>-177401.26576231886</v>
      </c>
      <c r="N2378" s="175">
        <f>NR_to_Cash!E$9</f>
        <v>-150226.47815209487</v>
      </c>
      <c r="O2378" s="175">
        <f>NR_to_Cash!F$9</f>
        <v>-172910.78815747867</v>
      </c>
      <c r="Q2378" s="1">
        <v>2371</v>
      </c>
      <c r="R2378" s="176">
        <v>-10224.167302317917</v>
      </c>
      <c r="S2378" s="176">
        <v>215071.39298790158</v>
      </c>
      <c r="T2378" s="176">
        <v>94301.977290791227</v>
      </c>
      <c r="U2378" s="176">
        <v>93034.852485686541</v>
      </c>
      <c r="V2378" s="2"/>
      <c r="W2378" s="176">
        <v>-5213.7850568295689</v>
      </c>
      <c r="X2378" s="176">
        <v>4559.5818236926571</v>
      </c>
      <c r="Y2378" s="176">
        <v>5976.5422496949323</v>
      </c>
      <c r="Z2378" s="176">
        <v>-26754.76335497736</v>
      </c>
      <c r="AA2378" s="2"/>
      <c r="AB2378" s="175">
        <v>-54723.468549817509</v>
      </c>
      <c r="AC2378" s="175">
        <v>-177401.26576231886</v>
      </c>
      <c r="AD2378" s="175">
        <v>-150226.47815209487</v>
      </c>
      <c r="AE2378" s="175">
        <v>-172910.78815747867</v>
      </c>
    </row>
    <row r="2379" spans="1:31">
      <c r="A2379" s="1">
        <v>2372</v>
      </c>
      <c r="B2379" s="176">
        <f>'T Revenue'!B2376-'Year 0'!G$8+'Year 0'!G$122</f>
        <v>9302.9795485616196</v>
      </c>
      <c r="C2379" s="176">
        <f>'T Revenue'!C2376-'Revenue Requirement'!C$4+'Revenue Requirement'!C$33</f>
        <v>245912.7985056648</v>
      </c>
      <c r="D2379" s="176">
        <f>'T Revenue'!D2376-'Revenue Requirement'!D$4+'Revenue Requirement'!D$33</f>
        <v>168812.00638865633</v>
      </c>
      <c r="E2379" s="176">
        <f>'T Revenue'!E2376-'Revenue Requirement'!E$4+'Revenue Requirement'!E$33</f>
        <v>133403.64333522483</v>
      </c>
      <c r="G2379" s="179" t="e">
        <f ca="1"/>
        <v>#NAME?</v>
      </c>
      <c r="H2379" s="179" t="e">
        <f ca="1"/>
        <v>#NAME?</v>
      </c>
      <c r="I2379" s="179" t="e">
        <f ca="1"/>
        <v>#NAME?</v>
      </c>
      <c r="J2379" s="179" t="e">
        <f ca="1"/>
        <v>#NAME?</v>
      </c>
      <c r="L2379" s="175">
        <f>NR_to_Cash!C$9</f>
        <v>-54723.468549817509</v>
      </c>
      <c r="M2379" s="175">
        <f>NR_to_Cash!D$9</f>
        <v>-177401.26576231886</v>
      </c>
      <c r="N2379" s="175">
        <f>NR_to_Cash!E$9</f>
        <v>-150226.47815209487</v>
      </c>
      <c r="O2379" s="175">
        <f>NR_to_Cash!F$9</f>
        <v>-172910.78815747867</v>
      </c>
      <c r="Q2379" s="1">
        <v>2372</v>
      </c>
      <c r="R2379" s="176">
        <v>9302.9795485616196</v>
      </c>
      <c r="S2379" s="176">
        <v>245912.7985056648</v>
      </c>
      <c r="T2379" s="176">
        <v>168812.00638865633</v>
      </c>
      <c r="U2379" s="176">
        <v>133403.64333522483</v>
      </c>
      <c r="V2379" s="2"/>
      <c r="W2379" s="176">
        <v>-28783.406652903301</v>
      </c>
      <c r="X2379" s="176">
        <v>-17569.004055046244</v>
      </c>
      <c r="Y2379" s="176">
        <v>-18011.978653119877</v>
      </c>
      <c r="Z2379" s="176">
        <v>-433.86658626957797</v>
      </c>
      <c r="AA2379" s="2"/>
      <c r="AB2379" s="175">
        <v>-54723.468549817509</v>
      </c>
      <c r="AC2379" s="175">
        <v>-177401.26576231886</v>
      </c>
      <c r="AD2379" s="175">
        <v>-150226.47815209487</v>
      </c>
      <c r="AE2379" s="175">
        <v>-172910.78815747867</v>
      </c>
    </row>
    <row r="2380" spans="1:31">
      <c r="A2380" s="1">
        <v>2373</v>
      </c>
      <c r="B2380" s="176">
        <f>'T Revenue'!B2377-'Year 0'!G$8+'Year 0'!G$122</f>
        <v>5819.566068263026</v>
      </c>
      <c r="C2380" s="176">
        <f>'T Revenue'!C2377-'Revenue Requirement'!C$4+'Revenue Requirement'!C$33</f>
        <v>205193.56217858894</v>
      </c>
      <c r="D2380" s="176">
        <f>'T Revenue'!D2377-'Revenue Requirement'!D$4+'Revenue Requirement'!D$33</f>
        <v>132426.55043045268</v>
      </c>
      <c r="E2380" s="176">
        <f>'T Revenue'!E2377-'Revenue Requirement'!E$4+'Revenue Requirement'!E$33</f>
        <v>107927.97927711625</v>
      </c>
      <c r="G2380" s="179" t="e">
        <f ca="1"/>
        <v>#NAME?</v>
      </c>
      <c r="H2380" s="179" t="e">
        <f ca="1"/>
        <v>#NAME?</v>
      </c>
      <c r="I2380" s="179" t="e">
        <f ca="1"/>
        <v>#NAME?</v>
      </c>
      <c r="J2380" s="179" t="e">
        <f ca="1"/>
        <v>#NAME?</v>
      </c>
      <c r="L2380" s="175">
        <f>NR_to_Cash!C$9</f>
        <v>-54723.468549817509</v>
      </c>
      <c r="M2380" s="175">
        <f>NR_to_Cash!D$9</f>
        <v>-177401.26576231886</v>
      </c>
      <c r="N2380" s="175">
        <f>NR_to_Cash!E$9</f>
        <v>-150226.47815209487</v>
      </c>
      <c r="O2380" s="175">
        <f>NR_to_Cash!F$9</f>
        <v>-172910.78815747867</v>
      </c>
      <c r="Q2380" s="1">
        <v>2373</v>
      </c>
      <c r="R2380" s="176">
        <v>5819.566068263026</v>
      </c>
      <c r="S2380" s="176">
        <v>205193.56217858894</v>
      </c>
      <c r="T2380" s="176">
        <v>132426.55043045268</v>
      </c>
      <c r="U2380" s="176">
        <v>107927.97927711625</v>
      </c>
      <c r="V2380" s="2"/>
      <c r="W2380" s="176">
        <v>-58664.13631199766</v>
      </c>
      <c r="X2380" s="176">
        <v>14406.258367927279</v>
      </c>
      <c r="Y2380" s="176">
        <v>810.76483068731613</v>
      </c>
      <c r="Z2380" s="176">
        <v>-34484.237648395821</v>
      </c>
      <c r="AA2380" s="2"/>
      <c r="AB2380" s="175">
        <v>-54723.468549817509</v>
      </c>
      <c r="AC2380" s="175">
        <v>-177401.26576231886</v>
      </c>
      <c r="AD2380" s="175">
        <v>-150226.47815209487</v>
      </c>
      <c r="AE2380" s="175">
        <v>-172910.78815747867</v>
      </c>
    </row>
    <row r="2381" spans="1:31">
      <c r="A2381" s="1">
        <v>2374</v>
      </c>
      <c r="B2381" s="176">
        <f>'T Revenue'!B2378-'Year 0'!G$8+'Year 0'!G$122</f>
        <v>22379.832739846548</v>
      </c>
      <c r="C2381" s="176">
        <f>'T Revenue'!C2378-'Revenue Requirement'!C$4+'Revenue Requirement'!C$33</f>
        <v>212240.7818812409</v>
      </c>
      <c r="D2381" s="176">
        <f>'T Revenue'!D2378-'Revenue Requirement'!D$4+'Revenue Requirement'!D$33</f>
        <v>126796.88775257533</v>
      </c>
      <c r="E2381" s="176">
        <f>'T Revenue'!E2378-'Revenue Requirement'!E$4+'Revenue Requirement'!E$33</f>
        <v>68308.792419121135</v>
      </c>
      <c r="G2381" s="179" t="e">
        <f ca="1"/>
        <v>#NAME?</v>
      </c>
      <c r="H2381" s="179" t="e">
        <f ca="1"/>
        <v>#NAME?</v>
      </c>
      <c r="I2381" s="179" t="e">
        <f ca="1"/>
        <v>#NAME?</v>
      </c>
      <c r="J2381" s="179" t="e">
        <f ca="1"/>
        <v>#NAME?</v>
      </c>
      <c r="L2381" s="175">
        <f>NR_to_Cash!C$9</f>
        <v>-54723.468549817509</v>
      </c>
      <c r="M2381" s="175">
        <f>NR_to_Cash!D$9</f>
        <v>-177401.26576231886</v>
      </c>
      <c r="N2381" s="175">
        <f>NR_to_Cash!E$9</f>
        <v>-150226.47815209487</v>
      </c>
      <c r="O2381" s="175">
        <f>NR_to_Cash!F$9</f>
        <v>-172910.78815747867</v>
      </c>
      <c r="Q2381" s="1">
        <v>2374</v>
      </c>
      <c r="R2381" s="176">
        <v>22379.832739846548</v>
      </c>
      <c r="S2381" s="176">
        <v>212240.7818812409</v>
      </c>
      <c r="T2381" s="176">
        <v>126796.88775257533</v>
      </c>
      <c r="U2381" s="176">
        <v>68308.792419121135</v>
      </c>
      <c r="V2381" s="2"/>
      <c r="W2381" s="176">
        <v>-13243.13291918661</v>
      </c>
      <c r="X2381" s="176">
        <v>-32096.605568272294</v>
      </c>
      <c r="Y2381" s="176">
        <v>-22125.680594078265</v>
      </c>
      <c r="Z2381" s="176">
        <v>-12948.01979795075</v>
      </c>
      <c r="AA2381" s="2"/>
      <c r="AB2381" s="175">
        <v>-54723.468549817509</v>
      </c>
      <c r="AC2381" s="175">
        <v>-177401.26576231886</v>
      </c>
      <c r="AD2381" s="175">
        <v>-150226.47815209487</v>
      </c>
      <c r="AE2381" s="175">
        <v>-172910.78815747867</v>
      </c>
    </row>
    <row r="2382" spans="1:31">
      <c r="A2382" s="1">
        <v>2375</v>
      </c>
      <c r="B2382" s="176">
        <f>'T Revenue'!B2379-'Year 0'!G$8+'Year 0'!G$122</f>
        <v>-161.34799911803566</v>
      </c>
      <c r="C2382" s="176">
        <f>'T Revenue'!C2379-'Revenue Requirement'!C$4+'Revenue Requirement'!C$33</f>
        <v>244139.31873113662</v>
      </c>
      <c r="D2382" s="176">
        <f>'T Revenue'!D2379-'Revenue Requirement'!D$4+'Revenue Requirement'!D$33</f>
        <v>125166.92071009707</v>
      </c>
      <c r="E2382" s="176">
        <f>'T Revenue'!E2379-'Revenue Requirement'!E$4+'Revenue Requirement'!E$33</f>
        <v>140413.67691964982</v>
      </c>
      <c r="G2382" s="179" t="e">
        <f ca="1"/>
        <v>#NAME?</v>
      </c>
      <c r="H2382" s="179" t="e">
        <f ca="1"/>
        <v>#NAME?</v>
      </c>
      <c r="I2382" s="179" t="e">
        <f ca="1"/>
        <v>#NAME?</v>
      </c>
      <c r="J2382" s="179" t="e">
        <f ca="1"/>
        <v>#NAME?</v>
      </c>
      <c r="L2382" s="175">
        <f>NR_to_Cash!C$9</f>
        <v>-54723.468549817509</v>
      </c>
      <c r="M2382" s="175">
        <f>NR_to_Cash!D$9</f>
        <v>-177401.26576231886</v>
      </c>
      <c r="N2382" s="175">
        <f>NR_to_Cash!E$9</f>
        <v>-150226.47815209487</v>
      </c>
      <c r="O2382" s="175">
        <f>NR_to_Cash!F$9</f>
        <v>-172910.78815747867</v>
      </c>
      <c r="Q2382" s="1">
        <v>2375</v>
      </c>
      <c r="R2382" s="176">
        <v>-161.34799911803566</v>
      </c>
      <c r="S2382" s="176">
        <v>244139.31873113662</v>
      </c>
      <c r="T2382" s="176">
        <v>125166.92071009707</v>
      </c>
      <c r="U2382" s="176">
        <v>140413.67691964982</v>
      </c>
      <c r="V2382" s="2"/>
      <c r="W2382" s="176">
        <v>-30108.33817946096</v>
      </c>
      <c r="X2382" s="176">
        <v>-32498.615406508557</v>
      </c>
      <c r="Y2382" s="176">
        <v>-13542.463735772762</v>
      </c>
      <c r="Z2382" s="176">
        <v>20286.154024204239</v>
      </c>
      <c r="AA2382" s="2"/>
      <c r="AB2382" s="175">
        <v>-54723.468549817509</v>
      </c>
      <c r="AC2382" s="175">
        <v>-177401.26576231886</v>
      </c>
      <c r="AD2382" s="175">
        <v>-150226.47815209487</v>
      </c>
      <c r="AE2382" s="175">
        <v>-172910.78815747867</v>
      </c>
    </row>
    <row r="2383" spans="1:31">
      <c r="A2383" s="1">
        <v>2376</v>
      </c>
      <c r="B2383" s="176">
        <f>'T Revenue'!B2380-'Year 0'!G$8+'Year 0'!G$122</f>
        <v>-6151.719945294084</v>
      </c>
      <c r="C2383" s="176">
        <f>'T Revenue'!C2380-'Revenue Requirement'!C$4+'Revenue Requirement'!C$33</f>
        <v>234179.73222837225</v>
      </c>
      <c r="D2383" s="176">
        <f>'T Revenue'!D2380-'Revenue Requirement'!D$4+'Revenue Requirement'!D$33</f>
        <v>126742.23573192395</v>
      </c>
      <c r="E2383" s="176">
        <f>'T Revenue'!E2380-'Revenue Requirement'!E$4+'Revenue Requirement'!E$33</f>
        <v>120384.97127743158</v>
      </c>
      <c r="G2383" s="179" t="e">
        <f ca="1"/>
        <v>#NAME?</v>
      </c>
      <c r="H2383" s="179" t="e">
        <f ca="1"/>
        <v>#NAME?</v>
      </c>
      <c r="I2383" s="179" t="e">
        <f ca="1"/>
        <v>#NAME?</v>
      </c>
      <c r="J2383" s="179" t="e">
        <f ca="1"/>
        <v>#NAME?</v>
      </c>
      <c r="L2383" s="175">
        <f>NR_to_Cash!C$9</f>
        <v>-54723.468549817509</v>
      </c>
      <c r="M2383" s="175">
        <f>NR_to_Cash!D$9</f>
        <v>-177401.26576231886</v>
      </c>
      <c r="N2383" s="175">
        <f>NR_to_Cash!E$9</f>
        <v>-150226.47815209487</v>
      </c>
      <c r="O2383" s="175">
        <f>NR_to_Cash!F$9</f>
        <v>-172910.78815747867</v>
      </c>
      <c r="Q2383" s="1">
        <v>2376</v>
      </c>
      <c r="R2383" s="176">
        <v>-6151.719945294084</v>
      </c>
      <c r="S2383" s="176">
        <v>234179.73222837225</v>
      </c>
      <c r="T2383" s="176">
        <v>126742.23573192395</v>
      </c>
      <c r="U2383" s="176">
        <v>120384.97127743158</v>
      </c>
      <c r="V2383" s="2"/>
      <c r="W2383" s="176">
        <v>-14725.707749505877</v>
      </c>
      <c r="X2383" s="176">
        <v>-14750.513944582082</v>
      </c>
      <c r="Y2383" s="176">
        <v>-35068.164260373916</v>
      </c>
      <c r="Z2383" s="176">
        <v>-8359.2988504194655</v>
      </c>
      <c r="AA2383" s="2"/>
      <c r="AB2383" s="175">
        <v>-54723.468549817509</v>
      </c>
      <c r="AC2383" s="175">
        <v>-177401.26576231886</v>
      </c>
      <c r="AD2383" s="175">
        <v>-150226.47815209487</v>
      </c>
      <c r="AE2383" s="175">
        <v>-172910.78815747867</v>
      </c>
    </row>
    <row r="2384" spans="1:31">
      <c r="A2384" s="1">
        <v>2377</v>
      </c>
      <c r="B2384" s="176">
        <f>'T Revenue'!B2381-'Year 0'!G$8+'Year 0'!G$122</f>
        <v>-2578.2464075030293</v>
      </c>
      <c r="C2384" s="176">
        <f>'T Revenue'!C2381-'Revenue Requirement'!C$4+'Revenue Requirement'!C$33</f>
        <v>247325.73193108686</v>
      </c>
      <c r="D2384" s="176">
        <f>'T Revenue'!D2381-'Revenue Requirement'!D$4+'Revenue Requirement'!D$33</f>
        <v>168014.56904606079</v>
      </c>
      <c r="E2384" s="176">
        <f>'T Revenue'!E2381-'Revenue Requirement'!E$4+'Revenue Requirement'!E$33</f>
        <v>114022.25465025846</v>
      </c>
      <c r="G2384" s="179" t="e">
        <f ca="1"/>
        <v>#NAME?</v>
      </c>
      <c r="H2384" s="179" t="e">
        <f ca="1"/>
        <v>#NAME?</v>
      </c>
      <c r="I2384" s="179" t="e">
        <f ca="1"/>
        <v>#NAME?</v>
      </c>
      <c r="J2384" s="179" t="e">
        <f ca="1"/>
        <v>#NAME?</v>
      </c>
      <c r="L2384" s="175">
        <f>NR_to_Cash!C$9</f>
        <v>-54723.468549817509</v>
      </c>
      <c r="M2384" s="175">
        <f>NR_to_Cash!D$9</f>
        <v>-177401.26576231886</v>
      </c>
      <c r="N2384" s="175">
        <f>NR_to_Cash!E$9</f>
        <v>-150226.47815209487</v>
      </c>
      <c r="O2384" s="175">
        <f>NR_to_Cash!F$9</f>
        <v>-172910.78815747867</v>
      </c>
      <c r="Q2384" s="1">
        <v>2377</v>
      </c>
      <c r="R2384" s="176">
        <v>-2578.2464075030293</v>
      </c>
      <c r="S2384" s="176">
        <v>247325.73193108686</v>
      </c>
      <c r="T2384" s="176">
        <v>168014.56904606079</v>
      </c>
      <c r="U2384" s="176">
        <v>114022.25465025846</v>
      </c>
      <c r="V2384" s="2"/>
      <c r="W2384" s="176">
        <v>-41858.390828308184</v>
      </c>
      <c r="X2384" s="176">
        <v>-7551.3823705581017</v>
      </c>
      <c r="Y2384" s="176">
        <v>-6491.9556731618941</v>
      </c>
      <c r="Z2384" s="176">
        <v>8142.4317054271232</v>
      </c>
      <c r="AA2384" s="2"/>
      <c r="AB2384" s="175">
        <v>-54723.468549817509</v>
      </c>
      <c r="AC2384" s="175">
        <v>-177401.26576231886</v>
      </c>
      <c r="AD2384" s="175">
        <v>-150226.47815209487</v>
      </c>
      <c r="AE2384" s="175">
        <v>-172910.78815747867</v>
      </c>
    </row>
    <row r="2385" spans="1:31">
      <c r="A2385" s="1">
        <v>2378</v>
      </c>
      <c r="B2385" s="176">
        <f>'T Revenue'!B2382-'Year 0'!G$8+'Year 0'!G$122</f>
        <v>-4827.1936744411942</v>
      </c>
      <c r="C2385" s="176">
        <f>'T Revenue'!C2382-'Revenue Requirement'!C$4+'Revenue Requirement'!C$33</f>
        <v>224685.8138160333</v>
      </c>
      <c r="D2385" s="176">
        <f>'T Revenue'!D2382-'Revenue Requirement'!D$4+'Revenue Requirement'!D$33</f>
        <v>131618.8898016098</v>
      </c>
      <c r="E2385" s="176">
        <f>'T Revenue'!E2382-'Revenue Requirement'!E$4+'Revenue Requirement'!E$33</f>
        <v>129785.36618455057</v>
      </c>
      <c r="G2385" s="179" t="e">
        <f ca="1"/>
        <v>#NAME?</v>
      </c>
      <c r="H2385" s="179" t="e">
        <f ca="1"/>
        <v>#NAME?</v>
      </c>
      <c r="I2385" s="179" t="e">
        <f ca="1"/>
        <v>#NAME?</v>
      </c>
      <c r="J2385" s="179" t="e">
        <f ca="1"/>
        <v>#NAME?</v>
      </c>
      <c r="L2385" s="175">
        <f>NR_to_Cash!C$9</f>
        <v>-54723.468549817509</v>
      </c>
      <c r="M2385" s="175">
        <f>NR_to_Cash!D$9</f>
        <v>-177401.26576231886</v>
      </c>
      <c r="N2385" s="175">
        <f>NR_to_Cash!E$9</f>
        <v>-150226.47815209487</v>
      </c>
      <c r="O2385" s="175">
        <f>NR_to_Cash!F$9</f>
        <v>-172910.78815747867</v>
      </c>
      <c r="Q2385" s="1">
        <v>2378</v>
      </c>
      <c r="R2385" s="176">
        <v>-4827.1936744411942</v>
      </c>
      <c r="S2385" s="176">
        <v>224685.8138160333</v>
      </c>
      <c r="T2385" s="176">
        <v>131618.8898016098</v>
      </c>
      <c r="U2385" s="176">
        <v>129785.36618455057</v>
      </c>
      <c r="V2385" s="2"/>
      <c r="W2385" s="176">
        <v>-16431.614118480473</v>
      </c>
      <c r="X2385" s="176">
        <v>-19988.191041863058</v>
      </c>
      <c r="Y2385" s="176">
        <v>-549.75565164419822</v>
      </c>
      <c r="Z2385" s="176">
        <v>-14426.241003938951</v>
      </c>
      <c r="AA2385" s="2"/>
      <c r="AB2385" s="175">
        <v>-54723.468549817509</v>
      </c>
      <c r="AC2385" s="175">
        <v>-177401.26576231886</v>
      </c>
      <c r="AD2385" s="175">
        <v>-150226.47815209487</v>
      </c>
      <c r="AE2385" s="175">
        <v>-172910.78815747867</v>
      </c>
    </row>
    <row r="2386" spans="1:31">
      <c r="A2386" s="1">
        <v>2379</v>
      </c>
      <c r="B2386" s="176">
        <f>'T Revenue'!B2383-'Year 0'!G$8+'Year 0'!G$122</f>
        <v>-4294.6693080016412</v>
      </c>
      <c r="C2386" s="176">
        <f>'T Revenue'!C2383-'Revenue Requirement'!C$4+'Revenue Requirement'!C$33</f>
        <v>226806.51466822508</v>
      </c>
      <c r="D2386" s="176">
        <f>'T Revenue'!D2383-'Revenue Requirement'!D$4+'Revenue Requirement'!D$33</f>
        <v>131306.9118432682</v>
      </c>
      <c r="E2386" s="176">
        <f>'T Revenue'!E2383-'Revenue Requirement'!E$4+'Revenue Requirement'!E$33</f>
        <v>80003.724559348775</v>
      </c>
      <c r="G2386" s="179" t="e">
        <f ca="1"/>
        <v>#NAME?</v>
      </c>
      <c r="H2386" s="179" t="e">
        <f ca="1"/>
        <v>#NAME?</v>
      </c>
      <c r="I2386" s="179" t="e">
        <f ca="1"/>
        <v>#NAME?</v>
      </c>
      <c r="J2386" s="179" t="e">
        <f ca="1"/>
        <v>#NAME?</v>
      </c>
      <c r="L2386" s="175">
        <f>NR_to_Cash!C$9</f>
        <v>-54723.468549817509</v>
      </c>
      <c r="M2386" s="175">
        <f>NR_to_Cash!D$9</f>
        <v>-177401.26576231886</v>
      </c>
      <c r="N2386" s="175">
        <f>NR_to_Cash!E$9</f>
        <v>-150226.47815209487</v>
      </c>
      <c r="O2386" s="175">
        <f>NR_to_Cash!F$9</f>
        <v>-172910.78815747867</v>
      </c>
      <c r="Q2386" s="1">
        <v>2379</v>
      </c>
      <c r="R2386" s="176">
        <v>-4294.6693080016412</v>
      </c>
      <c r="S2386" s="176">
        <v>226806.51466822508</v>
      </c>
      <c r="T2386" s="176">
        <v>131306.9118432682</v>
      </c>
      <c r="U2386" s="176">
        <v>80003.724559348775</v>
      </c>
      <c r="V2386" s="2"/>
      <c r="W2386" s="176">
        <v>-17680.626890940941</v>
      </c>
      <c r="X2386" s="176">
        <v>-5831.2630665951874</v>
      </c>
      <c r="Y2386" s="176">
        <v>23269.790212934371</v>
      </c>
      <c r="Z2386" s="176">
        <v>-23515.730760113569</v>
      </c>
      <c r="AA2386" s="2"/>
      <c r="AB2386" s="175">
        <v>-54723.468549817509</v>
      </c>
      <c r="AC2386" s="175">
        <v>-177401.26576231886</v>
      </c>
      <c r="AD2386" s="175">
        <v>-150226.47815209487</v>
      </c>
      <c r="AE2386" s="175">
        <v>-172910.78815747867</v>
      </c>
    </row>
    <row r="2387" spans="1:31">
      <c r="A2387" s="1">
        <v>2380</v>
      </c>
      <c r="B2387" s="176">
        <f>'T Revenue'!B2384-'Year 0'!G$8+'Year 0'!G$122</f>
        <v>-14615.955030496232</v>
      </c>
      <c r="C2387" s="176">
        <f>'T Revenue'!C2384-'Revenue Requirement'!C$4+'Revenue Requirement'!C$33</f>
        <v>241422.09574186127</v>
      </c>
      <c r="D2387" s="176">
        <f>'T Revenue'!D2384-'Revenue Requirement'!D$4+'Revenue Requirement'!D$33</f>
        <v>141236.80224701203</v>
      </c>
      <c r="E2387" s="176">
        <f>'T Revenue'!E2384-'Revenue Requirement'!E$4+'Revenue Requirement'!E$33</f>
        <v>169828.92874040455</v>
      </c>
      <c r="G2387" s="179" t="e">
        <f ca="1"/>
        <v>#NAME?</v>
      </c>
      <c r="H2387" s="179" t="e">
        <f ca="1"/>
        <v>#NAME?</v>
      </c>
      <c r="I2387" s="179" t="e">
        <f ca="1"/>
        <v>#NAME?</v>
      </c>
      <c r="J2387" s="179" t="e">
        <f ca="1"/>
        <v>#NAME?</v>
      </c>
      <c r="L2387" s="175">
        <f>NR_to_Cash!C$9</f>
        <v>-54723.468549817509</v>
      </c>
      <c r="M2387" s="175">
        <f>NR_to_Cash!D$9</f>
        <v>-177401.26576231886</v>
      </c>
      <c r="N2387" s="175">
        <f>NR_to_Cash!E$9</f>
        <v>-150226.47815209487</v>
      </c>
      <c r="O2387" s="175">
        <f>NR_to_Cash!F$9</f>
        <v>-172910.78815747867</v>
      </c>
      <c r="Q2387" s="1">
        <v>2380</v>
      </c>
      <c r="R2387" s="176">
        <v>-14615.955030496232</v>
      </c>
      <c r="S2387" s="176">
        <v>241422.09574186127</v>
      </c>
      <c r="T2387" s="176">
        <v>141236.80224701203</v>
      </c>
      <c r="U2387" s="176">
        <v>169828.92874040455</v>
      </c>
      <c r="V2387" s="2"/>
      <c r="W2387" s="176">
        <v>-29651.760798738804</v>
      </c>
      <c r="X2387" s="176">
        <v>2982.3708336804993</v>
      </c>
      <c r="Y2387" s="176">
        <v>-16130.280151071493</v>
      </c>
      <c r="Z2387" s="176">
        <v>-26089.490950882901</v>
      </c>
      <c r="AA2387" s="2"/>
      <c r="AB2387" s="175">
        <v>-54723.468549817509</v>
      </c>
      <c r="AC2387" s="175">
        <v>-177401.26576231886</v>
      </c>
      <c r="AD2387" s="175">
        <v>-150226.47815209487</v>
      </c>
      <c r="AE2387" s="175">
        <v>-172910.78815747867</v>
      </c>
    </row>
    <row r="2388" spans="1:31">
      <c r="A2388" s="1">
        <v>2381</v>
      </c>
      <c r="B2388" s="176">
        <f>'T Revenue'!B2385-'Year 0'!G$8+'Year 0'!G$122</f>
        <v>18041.952789637493</v>
      </c>
      <c r="C2388" s="176">
        <f>'T Revenue'!C2385-'Revenue Requirement'!C$4+'Revenue Requirement'!C$33</f>
        <v>283755.07690187055</v>
      </c>
      <c r="D2388" s="176">
        <f>'T Revenue'!D2385-'Revenue Requirement'!D$4+'Revenue Requirement'!D$33</f>
        <v>168177.013240339</v>
      </c>
      <c r="E2388" s="176">
        <f>'T Revenue'!E2385-'Revenue Requirement'!E$4+'Revenue Requirement'!E$33</f>
        <v>149267.8687460192</v>
      </c>
      <c r="G2388" s="179" t="e">
        <f ca="1"/>
        <v>#NAME?</v>
      </c>
      <c r="H2388" s="179" t="e">
        <f ca="1"/>
        <v>#NAME?</v>
      </c>
      <c r="I2388" s="179" t="e">
        <f ca="1"/>
        <v>#NAME?</v>
      </c>
      <c r="J2388" s="179" t="e">
        <f ca="1"/>
        <v>#NAME?</v>
      </c>
      <c r="L2388" s="175">
        <f>NR_to_Cash!C$9</f>
        <v>-54723.468549817509</v>
      </c>
      <c r="M2388" s="175">
        <f>NR_to_Cash!D$9</f>
        <v>-177401.26576231886</v>
      </c>
      <c r="N2388" s="175">
        <f>NR_to_Cash!E$9</f>
        <v>-150226.47815209487</v>
      </c>
      <c r="O2388" s="175">
        <f>NR_to_Cash!F$9</f>
        <v>-172910.78815747867</v>
      </c>
      <c r="Q2388" s="1">
        <v>2381</v>
      </c>
      <c r="R2388" s="176">
        <v>18041.952789637493</v>
      </c>
      <c r="S2388" s="176">
        <v>283755.07690187055</v>
      </c>
      <c r="T2388" s="176">
        <v>168177.013240339</v>
      </c>
      <c r="U2388" s="176">
        <v>149267.8687460192</v>
      </c>
      <c r="V2388" s="2"/>
      <c r="W2388" s="176">
        <v>-10341.70524528448</v>
      </c>
      <c r="X2388" s="176">
        <v>9941.2686162889004</v>
      </c>
      <c r="Y2388" s="176">
        <v>4308.9694271394983</v>
      </c>
      <c r="Z2388" s="176">
        <v>-34110.504928510403</v>
      </c>
      <c r="AA2388" s="2"/>
      <c r="AB2388" s="175">
        <v>-54723.468549817509</v>
      </c>
      <c r="AC2388" s="175">
        <v>-177401.26576231886</v>
      </c>
      <c r="AD2388" s="175">
        <v>-150226.47815209487</v>
      </c>
      <c r="AE2388" s="175">
        <v>-172910.78815747867</v>
      </c>
    </row>
    <row r="2389" spans="1:31">
      <c r="A2389" s="1">
        <v>2382</v>
      </c>
      <c r="B2389" s="176">
        <f>'T Revenue'!B2386-'Year 0'!G$8+'Year 0'!G$122</f>
        <v>14110.253424187424</v>
      </c>
      <c r="C2389" s="176">
        <f>'T Revenue'!C2386-'Revenue Requirement'!C$4+'Revenue Requirement'!C$33</f>
        <v>244858.51384183229</v>
      </c>
      <c r="D2389" s="176">
        <f>'T Revenue'!D2386-'Revenue Requirement'!D$4+'Revenue Requirement'!D$33</f>
        <v>205832.3641922106</v>
      </c>
      <c r="E2389" s="176">
        <f>'T Revenue'!E2386-'Revenue Requirement'!E$4+'Revenue Requirement'!E$33</f>
        <v>147562.41445715516</v>
      </c>
      <c r="G2389" s="179" t="e">
        <f ca="1"/>
        <v>#NAME?</v>
      </c>
      <c r="H2389" s="179" t="e">
        <f ca="1"/>
        <v>#NAME?</v>
      </c>
      <c r="I2389" s="179" t="e">
        <f ca="1"/>
        <v>#NAME?</v>
      </c>
      <c r="J2389" s="179" t="e">
        <f ca="1"/>
        <v>#NAME?</v>
      </c>
      <c r="L2389" s="175">
        <f>NR_to_Cash!C$9</f>
        <v>-54723.468549817509</v>
      </c>
      <c r="M2389" s="175">
        <f>NR_to_Cash!D$9</f>
        <v>-177401.26576231886</v>
      </c>
      <c r="N2389" s="175">
        <f>NR_to_Cash!E$9</f>
        <v>-150226.47815209487</v>
      </c>
      <c r="O2389" s="175">
        <f>NR_to_Cash!F$9</f>
        <v>-172910.78815747867</v>
      </c>
      <c r="Q2389" s="1">
        <v>2382</v>
      </c>
      <c r="R2389" s="176">
        <v>14110.253424187424</v>
      </c>
      <c r="S2389" s="176">
        <v>244858.51384183229</v>
      </c>
      <c r="T2389" s="176">
        <v>205832.3641922106</v>
      </c>
      <c r="U2389" s="176">
        <v>147562.41445715516</v>
      </c>
      <c r="V2389" s="2"/>
      <c r="W2389" s="176">
        <v>-31770.179737824365</v>
      </c>
      <c r="X2389" s="176">
        <v>-187.29550670902245</v>
      </c>
      <c r="Y2389" s="176">
        <v>-59430.019849520177</v>
      </c>
      <c r="Z2389" s="176">
        <v>-17631.690196031937</v>
      </c>
      <c r="AA2389" s="2"/>
      <c r="AB2389" s="175">
        <v>-54723.468549817509</v>
      </c>
      <c r="AC2389" s="175">
        <v>-177401.26576231886</v>
      </c>
      <c r="AD2389" s="175">
        <v>-150226.47815209487</v>
      </c>
      <c r="AE2389" s="175">
        <v>-172910.78815747867</v>
      </c>
    </row>
    <row r="2390" spans="1:31">
      <c r="A2390" s="1">
        <v>2383</v>
      </c>
      <c r="B2390" s="176">
        <f>'T Revenue'!B2387-'Year 0'!G$8+'Year 0'!G$122</f>
        <v>-7549.7116863948759</v>
      </c>
      <c r="C2390" s="176">
        <f>'T Revenue'!C2387-'Revenue Requirement'!C$4+'Revenue Requirement'!C$33</f>
        <v>233205.77413423243</v>
      </c>
      <c r="D2390" s="176">
        <f>'T Revenue'!D2387-'Revenue Requirement'!D$4+'Revenue Requirement'!D$33</f>
        <v>145538.86671504541</v>
      </c>
      <c r="E2390" s="176">
        <f>'T Revenue'!E2387-'Revenue Requirement'!E$4+'Revenue Requirement'!E$33</f>
        <v>63393.445609868504</v>
      </c>
      <c r="G2390" s="179" t="e">
        <f ca="1"/>
        <v>#NAME?</v>
      </c>
      <c r="H2390" s="179" t="e">
        <f ca="1"/>
        <v>#NAME?</v>
      </c>
      <c r="I2390" s="179" t="e">
        <f ca="1"/>
        <v>#NAME?</v>
      </c>
      <c r="J2390" s="179" t="e">
        <f ca="1"/>
        <v>#NAME?</v>
      </c>
      <c r="L2390" s="175">
        <f>NR_to_Cash!C$9</f>
        <v>-54723.468549817509</v>
      </c>
      <c r="M2390" s="175">
        <f>NR_to_Cash!D$9</f>
        <v>-177401.26576231886</v>
      </c>
      <c r="N2390" s="175">
        <f>NR_to_Cash!E$9</f>
        <v>-150226.47815209487</v>
      </c>
      <c r="O2390" s="175">
        <f>NR_to_Cash!F$9</f>
        <v>-172910.78815747867</v>
      </c>
      <c r="Q2390" s="1">
        <v>2383</v>
      </c>
      <c r="R2390" s="176">
        <v>-7549.7116863948759</v>
      </c>
      <c r="S2390" s="176">
        <v>233205.77413423243</v>
      </c>
      <c r="T2390" s="176">
        <v>145538.86671504541</v>
      </c>
      <c r="U2390" s="176">
        <v>63393.445609868504</v>
      </c>
      <c r="V2390" s="2"/>
      <c r="W2390" s="176">
        <v>-9612.4095329022966</v>
      </c>
      <c r="X2390" s="176">
        <v>2276.9728161345702</v>
      </c>
      <c r="Y2390" s="176">
        <v>-34636.313052038895</v>
      </c>
      <c r="Z2390" s="176">
        <v>3775.7375408140942</v>
      </c>
      <c r="AA2390" s="2"/>
      <c r="AB2390" s="175">
        <v>-54723.468549817509</v>
      </c>
      <c r="AC2390" s="175">
        <v>-177401.26576231886</v>
      </c>
      <c r="AD2390" s="175">
        <v>-150226.47815209487</v>
      </c>
      <c r="AE2390" s="175">
        <v>-172910.78815747867</v>
      </c>
    </row>
    <row r="2391" spans="1:31">
      <c r="A2391" s="1">
        <v>2384</v>
      </c>
      <c r="B2391" s="176">
        <f>'T Revenue'!B2388-'Year 0'!G$8+'Year 0'!G$122</f>
        <v>-28478.906766374363</v>
      </c>
      <c r="C2391" s="176">
        <f>'T Revenue'!C2388-'Revenue Requirement'!C$4+'Revenue Requirement'!C$33</f>
        <v>222045.08257416985</v>
      </c>
      <c r="D2391" s="176">
        <f>'T Revenue'!D2388-'Revenue Requirement'!D$4+'Revenue Requirement'!D$33</f>
        <v>136585.27730169287</v>
      </c>
      <c r="E2391" s="176">
        <f>'T Revenue'!E2388-'Revenue Requirement'!E$4+'Revenue Requirement'!E$33</f>
        <v>57266.956483727321</v>
      </c>
      <c r="G2391" s="179" t="e">
        <f ca="1"/>
        <v>#NAME?</v>
      </c>
      <c r="H2391" s="179" t="e">
        <f ca="1"/>
        <v>#NAME?</v>
      </c>
      <c r="I2391" s="179" t="e">
        <f ca="1"/>
        <v>#NAME?</v>
      </c>
      <c r="J2391" s="179" t="e">
        <f ca="1"/>
        <v>#NAME?</v>
      </c>
      <c r="L2391" s="175">
        <f>NR_to_Cash!C$9</f>
        <v>-54723.468549817509</v>
      </c>
      <c r="M2391" s="175">
        <f>NR_to_Cash!D$9</f>
        <v>-177401.26576231886</v>
      </c>
      <c r="N2391" s="175">
        <f>NR_to_Cash!E$9</f>
        <v>-150226.47815209487</v>
      </c>
      <c r="O2391" s="175">
        <f>NR_to_Cash!F$9</f>
        <v>-172910.78815747867</v>
      </c>
      <c r="Q2391" s="1">
        <v>2384</v>
      </c>
      <c r="R2391" s="176">
        <v>-28478.906766374363</v>
      </c>
      <c r="S2391" s="176">
        <v>222045.08257416985</v>
      </c>
      <c r="T2391" s="176">
        <v>136585.27730169287</v>
      </c>
      <c r="U2391" s="176">
        <v>57266.956483727321</v>
      </c>
      <c r="V2391" s="2"/>
      <c r="W2391" s="176">
        <v>-40162.369563390035</v>
      </c>
      <c r="X2391" s="176">
        <v>11.836804176215082</v>
      </c>
      <c r="Y2391" s="176">
        <v>-15207.198950373335</v>
      </c>
      <c r="Z2391" s="176">
        <v>2255.8487042996567</v>
      </c>
      <c r="AA2391" s="2"/>
      <c r="AB2391" s="175">
        <v>-54723.468549817509</v>
      </c>
      <c r="AC2391" s="175">
        <v>-177401.26576231886</v>
      </c>
      <c r="AD2391" s="175">
        <v>-150226.47815209487</v>
      </c>
      <c r="AE2391" s="175">
        <v>-172910.78815747867</v>
      </c>
    </row>
    <row r="2392" spans="1:31">
      <c r="A2392" s="1">
        <v>2385</v>
      </c>
      <c r="B2392" s="176">
        <f>'T Revenue'!B2389-'Year 0'!G$8+'Year 0'!G$122</f>
        <v>-24618.452134240419</v>
      </c>
      <c r="C2392" s="176">
        <f>'T Revenue'!C2389-'Revenue Requirement'!C$4+'Revenue Requirement'!C$33</f>
        <v>189158.40508145769</v>
      </c>
      <c r="D2392" s="176">
        <f>'T Revenue'!D2389-'Revenue Requirement'!D$4+'Revenue Requirement'!D$33</f>
        <v>148411.8588297565</v>
      </c>
      <c r="E2392" s="176">
        <f>'T Revenue'!E2389-'Revenue Requirement'!E$4+'Revenue Requirement'!E$33</f>
        <v>88316.522998481523</v>
      </c>
      <c r="G2392" s="179" t="e">
        <f ca="1"/>
        <v>#NAME?</v>
      </c>
      <c r="H2392" s="179" t="e">
        <f ca="1"/>
        <v>#NAME?</v>
      </c>
      <c r="I2392" s="179" t="e">
        <f ca="1"/>
        <v>#NAME?</v>
      </c>
      <c r="J2392" s="179" t="e">
        <f ca="1"/>
        <v>#NAME?</v>
      </c>
      <c r="L2392" s="175">
        <f>NR_to_Cash!C$9</f>
        <v>-54723.468549817509</v>
      </c>
      <c r="M2392" s="175">
        <f>NR_to_Cash!D$9</f>
        <v>-177401.26576231886</v>
      </c>
      <c r="N2392" s="175">
        <f>NR_to_Cash!E$9</f>
        <v>-150226.47815209487</v>
      </c>
      <c r="O2392" s="175">
        <f>NR_to_Cash!F$9</f>
        <v>-172910.78815747867</v>
      </c>
      <c r="Q2392" s="1">
        <v>2385</v>
      </c>
      <c r="R2392" s="176">
        <v>-24618.452134240419</v>
      </c>
      <c r="S2392" s="176">
        <v>189158.40508145769</v>
      </c>
      <c r="T2392" s="176">
        <v>148411.8588297565</v>
      </c>
      <c r="U2392" s="176">
        <v>88316.522998481523</v>
      </c>
      <c r="V2392" s="2"/>
      <c r="W2392" s="176">
        <v>11875.887223990401</v>
      </c>
      <c r="X2392" s="176">
        <v>-384.76125999586657</v>
      </c>
      <c r="Y2392" s="176">
        <v>-39650.22407796327</v>
      </c>
      <c r="Z2392" s="176">
        <v>-9309.4743301735725</v>
      </c>
      <c r="AA2392" s="2"/>
      <c r="AB2392" s="175">
        <v>-54723.468549817509</v>
      </c>
      <c r="AC2392" s="175">
        <v>-177401.26576231886</v>
      </c>
      <c r="AD2392" s="175">
        <v>-150226.47815209487</v>
      </c>
      <c r="AE2392" s="175">
        <v>-172910.78815747867</v>
      </c>
    </row>
    <row r="2393" spans="1:31">
      <c r="A2393" s="1">
        <v>2386</v>
      </c>
      <c r="B2393" s="176">
        <f>'T Revenue'!B2390-'Year 0'!G$8+'Year 0'!G$122</f>
        <v>-5161.3494984582067</v>
      </c>
      <c r="C2393" s="176">
        <f>'T Revenue'!C2390-'Revenue Requirement'!C$4+'Revenue Requirement'!C$33</f>
        <v>226891.31569158472</v>
      </c>
      <c r="D2393" s="176">
        <f>'T Revenue'!D2390-'Revenue Requirement'!D$4+'Revenue Requirement'!D$33</f>
        <v>102876.65911608119</v>
      </c>
      <c r="E2393" s="176">
        <f>'T Revenue'!E2390-'Revenue Requirement'!E$4+'Revenue Requirement'!E$33</f>
        <v>70995.631824780721</v>
      </c>
      <c r="G2393" s="179" t="e">
        <f ca="1"/>
        <v>#NAME?</v>
      </c>
      <c r="H2393" s="179" t="e">
        <f ca="1"/>
        <v>#NAME?</v>
      </c>
      <c r="I2393" s="179" t="e">
        <f ca="1"/>
        <v>#NAME?</v>
      </c>
      <c r="J2393" s="179" t="e">
        <f ca="1"/>
        <v>#NAME?</v>
      </c>
      <c r="L2393" s="175">
        <f>NR_to_Cash!C$9</f>
        <v>-54723.468549817509</v>
      </c>
      <c r="M2393" s="175">
        <f>NR_to_Cash!D$9</f>
        <v>-177401.26576231886</v>
      </c>
      <c r="N2393" s="175">
        <f>NR_to_Cash!E$9</f>
        <v>-150226.47815209487</v>
      </c>
      <c r="O2393" s="175">
        <f>NR_to_Cash!F$9</f>
        <v>-172910.78815747867</v>
      </c>
      <c r="Q2393" s="1">
        <v>2386</v>
      </c>
      <c r="R2393" s="176">
        <v>-5161.3494984582067</v>
      </c>
      <c r="S2393" s="176">
        <v>226891.31569158472</v>
      </c>
      <c r="T2393" s="176">
        <v>102876.65911608119</v>
      </c>
      <c r="U2393" s="176">
        <v>70995.631824780721</v>
      </c>
      <c r="V2393" s="2"/>
      <c r="W2393" s="176">
        <v>-2498.7951940102503</v>
      </c>
      <c r="X2393" s="176">
        <v>-15727.816503081005</v>
      </c>
      <c r="Y2393" s="176">
        <v>3811.3778633449692</v>
      </c>
      <c r="Z2393" s="176">
        <v>2490.4701681276783</v>
      </c>
      <c r="AA2393" s="2"/>
      <c r="AB2393" s="175">
        <v>-54723.468549817509</v>
      </c>
      <c r="AC2393" s="175">
        <v>-177401.26576231886</v>
      </c>
      <c r="AD2393" s="175">
        <v>-150226.47815209487</v>
      </c>
      <c r="AE2393" s="175">
        <v>-172910.78815747867</v>
      </c>
    </row>
    <row r="2394" spans="1:31">
      <c r="A2394" s="1">
        <v>2387</v>
      </c>
      <c r="B2394" s="176">
        <f>'T Revenue'!B2391-'Year 0'!G$8+'Year 0'!G$122</f>
        <v>-1908.6279863037635</v>
      </c>
      <c r="C2394" s="176">
        <f>'T Revenue'!C2391-'Revenue Requirement'!C$4+'Revenue Requirement'!C$33</f>
        <v>229756.75690169679</v>
      </c>
      <c r="D2394" s="176">
        <f>'T Revenue'!D2391-'Revenue Requirement'!D$4+'Revenue Requirement'!D$33</f>
        <v>154988.8901051248</v>
      </c>
      <c r="E2394" s="176">
        <f>'T Revenue'!E2391-'Revenue Requirement'!E$4+'Revenue Requirement'!E$33</f>
        <v>120359.09799293755</v>
      </c>
      <c r="G2394" s="179" t="e">
        <f ca="1"/>
        <v>#NAME?</v>
      </c>
      <c r="H2394" s="179" t="e">
        <f ca="1"/>
        <v>#NAME?</v>
      </c>
      <c r="I2394" s="179" t="e">
        <f ca="1"/>
        <v>#NAME?</v>
      </c>
      <c r="J2394" s="179" t="e">
        <f ca="1"/>
        <v>#NAME?</v>
      </c>
      <c r="L2394" s="175">
        <f>NR_to_Cash!C$9</f>
        <v>-54723.468549817509</v>
      </c>
      <c r="M2394" s="175">
        <f>NR_to_Cash!D$9</f>
        <v>-177401.26576231886</v>
      </c>
      <c r="N2394" s="175">
        <f>NR_to_Cash!E$9</f>
        <v>-150226.47815209487</v>
      </c>
      <c r="O2394" s="175">
        <f>NR_to_Cash!F$9</f>
        <v>-172910.78815747867</v>
      </c>
      <c r="Q2394" s="1">
        <v>2387</v>
      </c>
      <c r="R2394" s="176">
        <v>-1908.6279863037635</v>
      </c>
      <c r="S2394" s="176">
        <v>229756.75690169679</v>
      </c>
      <c r="T2394" s="176">
        <v>154988.8901051248</v>
      </c>
      <c r="U2394" s="176">
        <v>120359.09799293755</v>
      </c>
      <c r="V2394" s="2"/>
      <c r="W2394" s="176">
        <v>-3585.9651046157815</v>
      </c>
      <c r="X2394" s="176">
        <v>-16788.127356154146</v>
      </c>
      <c r="Y2394" s="176">
        <v>-217.0177753798198</v>
      </c>
      <c r="Z2394" s="176">
        <v>34394.390260891989</v>
      </c>
      <c r="AA2394" s="2"/>
      <c r="AB2394" s="175">
        <v>-54723.468549817509</v>
      </c>
      <c r="AC2394" s="175">
        <v>-177401.26576231886</v>
      </c>
      <c r="AD2394" s="175">
        <v>-150226.47815209487</v>
      </c>
      <c r="AE2394" s="175">
        <v>-172910.78815747867</v>
      </c>
    </row>
    <row r="2395" spans="1:31">
      <c r="A2395" s="1">
        <v>2388</v>
      </c>
      <c r="B2395" s="176">
        <f>'T Revenue'!B2392-'Year 0'!G$8+'Year 0'!G$122</f>
        <v>-6743.4550080320332</v>
      </c>
      <c r="C2395" s="176">
        <f>'T Revenue'!C2392-'Revenue Requirement'!C$4+'Revenue Requirement'!C$33</f>
        <v>266524.0129037688</v>
      </c>
      <c r="D2395" s="176">
        <f>'T Revenue'!D2392-'Revenue Requirement'!D$4+'Revenue Requirement'!D$33</f>
        <v>165318.29761005612</v>
      </c>
      <c r="E2395" s="176">
        <f>'T Revenue'!E2392-'Revenue Requirement'!E$4+'Revenue Requirement'!E$33</f>
        <v>89098.684413871495</v>
      </c>
      <c r="G2395" s="179" t="e">
        <f ca="1"/>
        <v>#NAME?</v>
      </c>
      <c r="H2395" s="179" t="e">
        <f ca="1"/>
        <v>#NAME?</v>
      </c>
      <c r="I2395" s="179" t="e">
        <f ca="1"/>
        <v>#NAME?</v>
      </c>
      <c r="J2395" s="179" t="e">
        <f ca="1"/>
        <v>#NAME?</v>
      </c>
      <c r="L2395" s="175">
        <f>NR_to_Cash!C$9</f>
        <v>-54723.468549817509</v>
      </c>
      <c r="M2395" s="175">
        <f>NR_to_Cash!D$9</f>
        <v>-177401.26576231886</v>
      </c>
      <c r="N2395" s="175">
        <f>NR_to_Cash!E$9</f>
        <v>-150226.47815209487</v>
      </c>
      <c r="O2395" s="175">
        <f>NR_to_Cash!F$9</f>
        <v>-172910.78815747867</v>
      </c>
      <c r="Q2395" s="1">
        <v>2388</v>
      </c>
      <c r="R2395" s="176">
        <v>-6743.4550080320332</v>
      </c>
      <c r="S2395" s="176">
        <v>266524.0129037688</v>
      </c>
      <c r="T2395" s="176">
        <v>165318.29761005612</v>
      </c>
      <c r="U2395" s="176">
        <v>89098.684413871495</v>
      </c>
      <c r="V2395" s="2"/>
      <c r="W2395" s="176">
        <v>-17190.27794525004</v>
      </c>
      <c r="X2395" s="176">
        <v>-22368.911710208748</v>
      </c>
      <c r="Y2395" s="176">
        <v>18805.684747402091</v>
      </c>
      <c r="Z2395" s="176">
        <v>-23643.094117999775</v>
      </c>
      <c r="AA2395" s="2"/>
      <c r="AB2395" s="175">
        <v>-54723.468549817509</v>
      </c>
      <c r="AC2395" s="175">
        <v>-177401.26576231886</v>
      </c>
      <c r="AD2395" s="175">
        <v>-150226.47815209487</v>
      </c>
      <c r="AE2395" s="175">
        <v>-172910.78815747867</v>
      </c>
    </row>
    <row r="2396" spans="1:31">
      <c r="A2396" s="1">
        <v>2389</v>
      </c>
      <c r="B2396" s="176">
        <f>'T Revenue'!B2393-'Year 0'!G$8+'Year 0'!G$122</f>
        <v>24875.487237532623</v>
      </c>
      <c r="C2396" s="176">
        <f>'T Revenue'!C2393-'Revenue Requirement'!C$4+'Revenue Requirement'!C$33</f>
        <v>250592.70305644628</v>
      </c>
      <c r="D2396" s="176">
        <f>'T Revenue'!D2393-'Revenue Requirement'!D$4+'Revenue Requirement'!D$33</f>
        <v>149768.04373258189</v>
      </c>
      <c r="E2396" s="176">
        <f>'T Revenue'!E2393-'Revenue Requirement'!E$4+'Revenue Requirement'!E$33</f>
        <v>160958.40743164765</v>
      </c>
      <c r="G2396" s="179" t="e">
        <f ca="1"/>
        <v>#NAME?</v>
      </c>
      <c r="H2396" s="179" t="e">
        <f ca="1"/>
        <v>#NAME?</v>
      </c>
      <c r="I2396" s="179" t="e">
        <f ca="1"/>
        <v>#NAME?</v>
      </c>
      <c r="J2396" s="179" t="e">
        <f ca="1"/>
        <v>#NAME?</v>
      </c>
      <c r="L2396" s="175">
        <f>NR_to_Cash!C$9</f>
        <v>-54723.468549817509</v>
      </c>
      <c r="M2396" s="175">
        <f>NR_to_Cash!D$9</f>
        <v>-177401.26576231886</v>
      </c>
      <c r="N2396" s="175">
        <f>NR_to_Cash!E$9</f>
        <v>-150226.47815209487</v>
      </c>
      <c r="O2396" s="175">
        <f>NR_to_Cash!F$9</f>
        <v>-172910.78815747867</v>
      </c>
      <c r="Q2396" s="1">
        <v>2389</v>
      </c>
      <c r="R2396" s="176">
        <v>24875.487237532623</v>
      </c>
      <c r="S2396" s="176">
        <v>250592.70305644628</v>
      </c>
      <c r="T2396" s="176">
        <v>149768.04373258189</v>
      </c>
      <c r="U2396" s="176">
        <v>160958.40743164765</v>
      </c>
      <c r="V2396" s="2"/>
      <c r="W2396" s="176">
        <v>12291.971131158411</v>
      </c>
      <c r="X2396" s="176">
        <v>4996.0424458037596</v>
      </c>
      <c r="Y2396" s="176">
        <v>-12326.12493945891</v>
      </c>
      <c r="Z2396" s="176">
        <v>-1873.629672518</v>
      </c>
      <c r="AA2396" s="2"/>
      <c r="AB2396" s="175">
        <v>-54723.468549817509</v>
      </c>
      <c r="AC2396" s="175">
        <v>-177401.26576231886</v>
      </c>
      <c r="AD2396" s="175">
        <v>-150226.47815209487</v>
      </c>
      <c r="AE2396" s="175">
        <v>-172910.78815747867</v>
      </c>
    </row>
    <row r="2397" spans="1:31">
      <c r="A2397" s="1">
        <v>2390</v>
      </c>
      <c r="B2397" s="176">
        <f>'T Revenue'!B2394-'Year 0'!G$8+'Year 0'!G$122</f>
        <v>4792.5185998394154</v>
      </c>
      <c r="C2397" s="176">
        <f>'T Revenue'!C2394-'Revenue Requirement'!C$4+'Revenue Requirement'!C$33</f>
        <v>250891.38304776791</v>
      </c>
      <c r="D2397" s="176">
        <f>'T Revenue'!D2394-'Revenue Requirement'!D$4+'Revenue Requirement'!D$33</f>
        <v>107775.73897656123</v>
      </c>
      <c r="E2397" s="176">
        <f>'T Revenue'!E2394-'Revenue Requirement'!E$4+'Revenue Requirement'!E$33</f>
        <v>107162.77503940184</v>
      </c>
      <c r="G2397" s="179" t="e">
        <f ca="1"/>
        <v>#NAME?</v>
      </c>
      <c r="H2397" s="179" t="e">
        <f ca="1"/>
        <v>#NAME?</v>
      </c>
      <c r="I2397" s="179" t="e">
        <f ca="1"/>
        <v>#NAME?</v>
      </c>
      <c r="J2397" s="179" t="e">
        <f ca="1"/>
        <v>#NAME?</v>
      </c>
      <c r="L2397" s="175">
        <f>NR_to_Cash!C$9</f>
        <v>-54723.468549817509</v>
      </c>
      <c r="M2397" s="175">
        <f>NR_to_Cash!D$9</f>
        <v>-177401.26576231886</v>
      </c>
      <c r="N2397" s="175">
        <f>NR_to_Cash!E$9</f>
        <v>-150226.47815209487</v>
      </c>
      <c r="O2397" s="175">
        <f>NR_to_Cash!F$9</f>
        <v>-172910.78815747867</v>
      </c>
      <c r="Q2397" s="1">
        <v>2390</v>
      </c>
      <c r="R2397" s="176">
        <v>4792.5185998394154</v>
      </c>
      <c r="S2397" s="176">
        <v>250891.38304776791</v>
      </c>
      <c r="T2397" s="176">
        <v>107775.73897656123</v>
      </c>
      <c r="U2397" s="176">
        <v>107162.77503940184</v>
      </c>
      <c r="V2397" s="2"/>
      <c r="W2397" s="176">
        <v>-16397.537131198449</v>
      </c>
      <c r="X2397" s="176">
        <v>-13781.480414736085</v>
      </c>
      <c r="Y2397" s="176">
        <v>-9669.4836917254142</v>
      </c>
      <c r="Z2397" s="176">
        <v>-36673.446282715537</v>
      </c>
      <c r="AA2397" s="2"/>
      <c r="AB2397" s="175">
        <v>-54723.468549817509</v>
      </c>
      <c r="AC2397" s="175">
        <v>-177401.26576231886</v>
      </c>
      <c r="AD2397" s="175">
        <v>-150226.47815209487</v>
      </c>
      <c r="AE2397" s="175">
        <v>-172910.78815747867</v>
      </c>
    </row>
    <row r="2398" spans="1:31">
      <c r="A2398" s="1">
        <v>2391</v>
      </c>
      <c r="B2398" s="176">
        <f>'T Revenue'!B2395-'Year 0'!G$8+'Year 0'!G$122</f>
        <v>-7955.613568691304</v>
      </c>
      <c r="C2398" s="176">
        <f>'T Revenue'!C2395-'Revenue Requirement'!C$4+'Revenue Requirement'!C$33</f>
        <v>259650.4284209183</v>
      </c>
      <c r="D2398" s="176">
        <f>'T Revenue'!D2395-'Revenue Requirement'!D$4+'Revenue Requirement'!D$33</f>
        <v>162730.30292304885</v>
      </c>
      <c r="E2398" s="176">
        <f>'T Revenue'!E2395-'Revenue Requirement'!E$4+'Revenue Requirement'!E$33</f>
        <v>136808.4377960111</v>
      </c>
      <c r="G2398" s="179" t="e">
        <f ca="1"/>
        <v>#NAME?</v>
      </c>
      <c r="H2398" s="179" t="e">
        <f ca="1"/>
        <v>#NAME?</v>
      </c>
      <c r="I2398" s="179" t="e">
        <f ca="1"/>
        <v>#NAME?</v>
      </c>
      <c r="J2398" s="179" t="e">
        <f ca="1"/>
        <v>#NAME?</v>
      </c>
      <c r="L2398" s="175">
        <f>NR_to_Cash!C$9</f>
        <v>-54723.468549817509</v>
      </c>
      <c r="M2398" s="175">
        <f>NR_to_Cash!D$9</f>
        <v>-177401.26576231886</v>
      </c>
      <c r="N2398" s="175">
        <f>NR_to_Cash!E$9</f>
        <v>-150226.47815209487</v>
      </c>
      <c r="O2398" s="175">
        <f>NR_to_Cash!F$9</f>
        <v>-172910.78815747867</v>
      </c>
      <c r="Q2398" s="1">
        <v>2391</v>
      </c>
      <c r="R2398" s="176">
        <v>-7955.613568691304</v>
      </c>
      <c r="S2398" s="176">
        <v>259650.4284209183</v>
      </c>
      <c r="T2398" s="176">
        <v>162730.30292304885</v>
      </c>
      <c r="U2398" s="176">
        <v>136808.4377960111</v>
      </c>
      <c r="V2398" s="2"/>
      <c r="W2398" s="176">
        <v>-43204.714749084204</v>
      </c>
      <c r="X2398" s="176">
        <v>-5959.7056264472194</v>
      </c>
      <c r="Y2398" s="176">
        <v>-4733.6521240142174</v>
      </c>
      <c r="Z2398" s="176">
        <v>-24589.621668053558</v>
      </c>
      <c r="AA2398" s="2"/>
      <c r="AB2398" s="175">
        <v>-54723.468549817509</v>
      </c>
      <c r="AC2398" s="175">
        <v>-177401.26576231886</v>
      </c>
      <c r="AD2398" s="175">
        <v>-150226.47815209487</v>
      </c>
      <c r="AE2398" s="175">
        <v>-172910.78815747867</v>
      </c>
    </row>
    <row r="2399" spans="1:31">
      <c r="A2399" s="1">
        <v>2392</v>
      </c>
      <c r="B2399" s="176">
        <f>'T Revenue'!B2396-'Year 0'!G$8+'Year 0'!G$122</f>
        <v>25419.602884824853</v>
      </c>
      <c r="C2399" s="176">
        <f>'T Revenue'!C2396-'Revenue Requirement'!C$4+'Revenue Requirement'!C$33</f>
        <v>197588.48389853351</v>
      </c>
      <c r="D2399" s="176">
        <f>'T Revenue'!D2396-'Revenue Requirement'!D$4+'Revenue Requirement'!D$33</f>
        <v>197485.28396608168</v>
      </c>
      <c r="E2399" s="176">
        <f>'T Revenue'!E2396-'Revenue Requirement'!E$4+'Revenue Requirement'!E$33</f>
        <v>119820.46647919551</v>
      </c>
      <c r="G2399" s="179" t="e">
        <f ca="1"/>
        <v>#NAME?</v>
      </c>
      <c r="H2399" s="179" t="e">
        <f ca="1"/>
        <v>#NAME?</v>
      </c>
      <c r="I2399" s="179" t="e">
        <f ca="1"/>
        <v>#NAME?</v>
      </c>
      <c r="J2399" s="179" t="e">
        <f ca="1"/>
        <v>#NAME?</v>
      </c>
      <c r="L2399" s="175">
        <f>NR_to_Cash!C$9</f>
        <v>-54723.468549817509</v>
      </c>
      <c r="M2399" s="175">
        <f>NR_to_Cash!D$9</f>
        <v>-177401.26576231886</v>
      </c>
      <c r="N2399" s="175">
        <f>NR_to_Cash!E$9</f>
        <v>-150226.47815209487</v>
      </c>
      <c r="O2399" s="175">
        <f>NR_to_Cash!F$9</f>
        <v>-172910.78815747867</v>
      </c>
      <c r="Q2399" s="1">
        <v>2392</v>
      </c>
      <c r="R2399" s="176">
        <v>25419.602884824853</v>
      </c>
      <c r="S2399" s="176">
        <v>197588.48389853351</v>
      </c>
      <c r="T2399" s="176">
        <v>197485.28396608168</v>
      </c>
      <c r="U2399" s="176">
        <v>119820.46647919551</v>
      </c>
      <c r="V2399" s="2"/>
      <c r="W2399" s="176">
        <v>-2297.2867190380348</v>
      </c>
      <c r="X2399" s="176">
        <v>-7831.6421068790369</v>
      </c>
      <c r="Y2399" s="176">
        <v>-16906.76247261418</v>
      </c>
      <c r="Z2399" s="176">
        <v>-25954.381118020974</v>
      </c>
      <c r="AA2399" s="2"/>
      <c r="AB2399" s="175">
        <v>-54723.468549817509</v>
      </c>
      <c r="AC2399" s="175">
        <v>-177401.26576231886</v>
      </c>
      <c r="AD2399" s="175">
        <v>-150226.47815209487</v>
      </c>
      <c r="AE2399" s="175">
        <v>-172910.78815747867</v>
      </c>
    </row>
    <row r="2400" spans="1:31">
      <c r="A2400" s="1">
        <v>2393</v>
      </c>
      <c r="B2400" s="176">
        <f>'T Revenue'!B2397-'Year 0'!G$8+'Year 0'!G$122</f>
        <v>-6043.2399742978159</v>
      </c>
      <c r="C2400" s="176">
        <f>'T Revenue'!C2397-'Revenue Requirement'!C$4+'Revenue Requirement'!C$33</f>
        <v>229846.85999934329</v>
      </c>
      <c r="D2400" s="176">
        <f>'T Revenue'!D2397-'Revenue Requirement'!D$4+'Revenue Requirement'!D$33</f>
        <v>121825.84812393924</v>
      </c>
      <c r="E2400" s="176">
        <f>'T Revenue'!E2397-'Revenue Requirement'!E$4+'Revenue Requirement'!E$33</f>
        <v>97339.550446053501</v>
      </c>
      <c r="G2400" s="179" t="e">
        <f ca="1"/>
        <v>#NAME?</v>
      </c>
      <c r="H2400" s="179" t="e">
        <f ca="1"/>
        <v>#NAME?</v>
      </c>
      <c r="I2400" s="179" t="e">
        <f ca="1"/>
        <v>#NAME?</v>
      </c>
      <c r="J2400" s="179" t="e">
        <f ca="1"/>
        <v>#NAME?</v>
      </c>
      <c r="L2400" s="175">
        <f>NR_to_Cash!C$9</f>
        <v>-54723.468549817509</v>
      </c>
      <c r="M2400" s="175">
        <f>NR_to_Cash!D$9</f>
        <v>-177401.26576231886</v>
      </c>
      <c r="N2400" s="175">
        <f>NR_to_Cash!E$9</f>
        <v>-150226.47815209487</v>
      </c>
      <c r="O2400" s="175">
        <f>NR_to_Cash!F$9</f>
        <v>-172910.78815747867</v>
      </c>
      <c r="Q2400" s="1">
        <v>2393</v>
      </c>
      <c r="R2400" s="176">
        <v>-6043.2399742978159</v>
      </c>
      <c r="S2400" s="176">
        <v>229846.85999934329</v>
      </c>
      <c r="T2400" s="176">
        <v>121825.84812393924</v>
      </c>
      <c r="U2400" s="176">
        <v>97339.550446053501</v>
      </c>
      <c r="V2400" s="2"/>
      <c r="W2400" s="176">
        <v>-6603.3512709069764</v>
      </c>
      <c r="X2400" s="176">
        <v>12383.768734859535</v>
      </c>
      <c r="Y2400" s="176">
        <v>-9713.8284804276191</v>
      </c>
      <c r="Z2400" s="176">
        <v>-24435.004704469349</v>
      </c>
      <c r="AA2400" s="2"/>
      <c r="AB2400" s="175">
        <v>-54723.468549817509</v>
      </c>
      <c r="AC2400" s="175">
        <v>-177401.26576231886</v>
      </c>
      <c r="AD2400" s="175">
        <v>-150226.47815209487</v>
      </c>
      <c r="AE2400" s="175">
        <v>-172910.78815747867</v>
      </c>
    </row>
    <row r="2401" spans="1:31">
      <c r="A2401" s="1">
        <v>2394</v>
      </c>
      <c r="B2401" s="176">
        <f>'T Revenue'!B2398-'Year 0'!G$8+'Year 0'!G$122</f>
        <v>-16021.155398196774</v>
      </c>
      <c r="C2401" s="176">
        <f>'T Revenue'!C2398-'Revenue Requirement'!C$4+'Revenue Requirement'!C$33</f>
        <v>207225.57477378217</v>
      </c>
      <c r="D2401" s="176">
        <f>'T Revenue'!D2398-'Revenue Requirement'!D$4+'Revenue Requirement'!D$33</f>
        <v>163282.35628684214</v>
      </c>
      <c r="E2401" s="176">
        <f>'T Revenue'!E2398-'Revenue Requirement'!E$4+'Revenue Requirement'!E$33</f>
        <v>46410.511333510512</v>
      </c>
      <c r="G2401" s="179" t="e">
        <f ca="1"/>
        <v>#NAME?</v>
      </c>
      <c r="H2401" s="179" t="e">
        <f ca="1"/>
        <v>#NAME?</v>
      </c>
      <c r="I2401" s="179" t="e">
        <f ca="1"/>
        <v>#NAME?</v>
      </c>
      <c r="J2401" s="179" t="e">
        <f ca="1"/>
        <v>#NAME?</v>
      </c>
      <c r="L2401" s="175">
        <f>NR_to_Cash!C$9</f>
        <v>-54723.468549817509</v>
      </c>
      <c r="M2401" s="175">
        <f>NR_to_Cash!D$9</f>
        <v>-177401.26576231886</v>
      </c>
      <c r="N2401" s="175">
        <f>NR_to_Cash!E$9</f>
        <v>-150226.47815209487</v>
      </c>
      <c r="O2401" s="175">
        <f>NR_to_Cash!F$9</f>
        <v>-172910.78815747867</v>
      </c>
      <c r="Q2401" s="1">
        <v>2394</v>
      </c>
      <c r="R2401" s="176">
        <v>-16021.155398196774</v>
      </c>
      <c r="S2401" s="176">
        <v>207225.57477378217</v>
      </c>
      <c r="T2401" s="176">
        <v>163282.35628684214</v>
      </c>
      <c r="U2401" s="176">
        <v>46410.511333510512</v>
      </c>
      <c r="V2401" s="2"/>
      <c r="W2401" s="176">
        <v>15333.354390416062</v>
      </c>
      <c r="X2401" s="176">
        <v>-27192.403883146588</v>
      </c>
      <c r="Y2401" s="176">
        <v>-51389.351806963794</v>
      </c>
      <c r="Z2401" s="176">
        <v>-20960.343667691341</v>
      </c>
      <c r="AA2401" s="2"/>
      <c r="AB2401" s="175">
        <v>-54723.468549817509</v>
      </c>
      <c r="AC2401" s="175">
        <v>-177401.26576231886</v>
      </c>
      <c r="AD2401" s="175">
        <v>-150226.47815209487</v>
      </c>
      <c r="AE2401" s="175">
        <v>-172910.78815747867</v>
      </c>
    </row>
    <row r="2402" spans="1:31">
      <c r="A2402" s="1">
        <v>2395</v>
      </c>
      <c r="B2402" s="176">
        <f>'T Revenue'!B2399-'Year 0'!G$8+'Year 0'!G$122</f>
        <v>21617.748533183942</v>
      </c>
      <c r="C2402" s="176">
        <f>'T Revenue'!C2399-'Revenue Requirement'!C$4+'Revenue Requirement'!C$33</f>
        <v>231283.12105960655</v>
      </c>
      <c r="D2402" s="176">
        <f>'T Revenue'!D2399-'Revenue Requirement'!D$4+'Revenue Requirement'!D$33</f>
        <v>160639.31627732632</v>
      </c>
      <c r="E2402" s="176">
        <f>'T Revenue'!E2399-'Revenue Requirement'!E$4+'Revenue Requirement'!E$33</f>
        <v>159886.24813822354</v>
      </c>
      <c r="G2402" s="179" t="e">
        <f ca="1"/>
        <v>#NAME?</v>
      </c>
      <c r="H2402" s="179" t="e">
        <f ca="1"/>
        <v>#NAME?</v>
      </c>
      <c r="I2402" s="179" t="e">
        <f ca="1"/>
        <v>#NAME?</v>
      </c>
      <c r="J2402" s="179" t="e">
        <f ca="1"/>
        <v>#NAME?</v>
      </c>
      <c r="L2402" s="175">
        <f>NR_to_Cash!C$9</f>
        <v>-54723.468549817509</v>
      </c>
      <c r="M2402" s="175">
        <f>NR_to_Cash!D$9</f>
        <v>-177401.26576231886</v>
      </c>
      <c r="N2402" s="175">
        <f>NR_to_Cash!E$9</f>
        <v>-150226.47815209487</v>
      </c>
      <c r="O2402" s="175">
        <f>NR_to_Cash!F$9</f>
        <v>-172910.78815747867</v>
      </c>
      <c r="Q2402" s="1">
        <v>2395</v>
      </c>
      <c r="R2402" s="176">
        <v>21617.748533183942</v>
      </c>
      <c r="S2402" s="176">
        <v>231283.12105960655</v>
      </c>
      <c r="T2402" s="176">
        <v>160639.31627732632</v>
      </c>
      <c r="U2402" s="176">
        <v>159886.24813822354</v>
      </c>
      <c r="V2402" s="2"/>
      <c r="W2402" s="176">
        <v>-3356.591537885135</v>
      </c>
      <c r="X2402" s="176">
        <v>-5235.7757425343152</v>
      </c>
      <c r="Y2402" s="176">
        <v>-54473.854578102939</v>
      </c>
      <c r="Z2402" s="176">
        <v>-56879.323725239839</v>
      </c>
      <c r="AA2402" s="2"/>
      <c r="AB2402" s="175">
        <v>-54723.468549817509</v>
      </c>
      <c r="AC2402" s="175">
        <v>-177401.26576231886</v>
      </c>
      <c r="AD2402" s="175">
        <v>-150226.47815209487</v>
      </c>
      <c r="AE2402" s="175">
        <v>-172910.78815747867</v>
      </c>
    </row>
    <row r="2403" spans="1:31">
      <c r="A2403" s="1">
        <v>2396</v>
      </c>
      <c r="B2403" s="176">
        <f>'T Revenue'!B2400-'Year 0'!G$8+'Year 0'!G$122</f>
        <v>6407.5628445257898</v>
      </c>
      <c r="C2403" s="176">
        <f>'T Revenue'!C2400-'Revenue Requirement'!C$4+'Revenue Requirement'!C$33</f>
        <v>261888.860011657</v>
      </c>
      <c r="D2403" s="176">
        <f>'T Revenue'!D2400-'Revenue Requirement'!D$4+'Revenue Requirement'!D$33</f>
        <v>212214.37176535837</v>
      </c>
      <c r="E2403" s="176">
        <f>'T Revenue'!E2400-'Revenue Requirement'!E$4+'Revenue Requirement'!E$33</f>
        <v>157853.12125801388</v>
      </c>
      <c r="G2403" s="179" t="e">
        <f ca="1"/>
        <v>#NAME?</v>
      </c>
      <c r="H2403" s="179" t="e">
        <f ca="1"/>
        <v>#NAME?</v>
      </c>
      <c r="I2403" s="179" t="e">
        <f ca="1"/>
        <v>#NAME?</v>
      </c>
      <c r="J2403" s="179" t="e">
        <f ca="1"/>
        <v>#NAME?</v>
      </c>
      <c r="L2403" s="175">
        <f>NR_to_Cash!C$9</f>
        <v>-54723.468549817509</v>
      </c>
      <c r="M2403" s="175">
        <f>NR_to_Cash!D$9</f>
        <v>-177401.26576231886</v>
      </c>
      <c r="N2403" s="175">
        <f>NR_to_Cash!E$9</f>
        <v>-150226.47815209487</v>
      </c>
      <c r="O2403" s="175">
        <f>NR_to_Cash!F$9</f>
        <v>-172910.78815747867</v>
      </c>
      <c r="Q2403" s="1">
        <v>2396</v>
      </c>
      <c r="R2403" s="176">
        <v>6407.5628445257898</v>
      </c>
      <c r="S2403" s="176">
        <v>261888.860011657</v>
      </c>
      <c r="T2403" s="176">
        <v>212214.37176535837</v>
      </c>
      <c r="U2403" s="176">
        <v>157853.12125801388</v>
      </c>
      <c r="V2403" s="2"/>
      <c r="W2403" s="176">
        <v>-864.06630858278368</v>
      </c>
      <c r="X2403" s="176">
        <v>-47634.883713685907</v>
      </c>
      <c r="Y2403" s="176">
        <v>-15737.144443067024</v>
      </c>
      <c r="Z2403" s="176">
        <v>-17262.751481812214</v>
      </c>
      <c r="AA2403" s="2"/>
      <c r="AB2403" s="175">
        <v>-54723.468549817509</v>
      </c>
      <c r="AC2403" s="175">
        <v>-177401.26576231886</v>
      </c>
      <c r="AD2403" s="175">
        <v>-150226.47815209487</v>
      </c>
      <c r="AE2403" s="175">
        <v>-172910.78815747867</v>
      </c>
    </row>
    <row r="2404" spans="1:31">
      <c r="A2404" s="1">
        <v>2397</v>
      </c>
      <c r="B2404" s="176">
        <f>'T Revenue'!B2401-'Year 0'!G$8+'Year 0'!G$122</f>
        <v>-2562.2860078348313</v>
      </c>
      <c r="C2404" s="176">
        <f>'T Revenue'!C2401-'Revenue Requirement'!C$4+'Revenue Requirement'!C$33</f>
        <v>263573.52887439984</v>
      </c>
      <c r="D2404" s="176">
        <f>'T Revenue'!D2401-'Revenue Requirement'!D$4+'Revenue Requirement'!D$33</f>
        <v>164059.16705542244</v>
      </c>
      <c r="E2404" s="176">
        <f>'T Revenue'!E2401-'Revenue Requirement'!E$4+'Revenue Requirement'!E$33</f>
        <v>162230.06011969619</v>
      </c>
      <c r="G2404" s="179" t="e">
        <f ca="1"/>
        <v>#NAME?</v>
      </c>
      <c r="H2404" s="179" t="e">
        <f ca="1"/>
        <v>#NAME?</v>
      </c>
      <c r="I2404" s="179" t="e">
        <f ca="1"/>
        <v>#NAME?</v>
      </c>
      <c r="J2404" s="179" t="e">
        <f ca="1"/>
        <v>#NAME?</v>
      </c>
      <c r="L2404" s="175">
        <f>NR_to_Cash!C$9</f>
        <v>-54723.468549817509</v>
      </c>
      <c r="M2404" s="175">
        <f>NR_to_Cash!D$9</f>
        <v>-177401.26576231886</v>
      </c>
      <c r="N2404" s="175">
        <f>NR_to_Cash!E$9</f>
        <v>-150226.47815209487</v>
      </c>
      <c r="O2404" s="175">
        <f>NR_to_Cash!F$9</f>
        <v>-172910.78815747867</v>
      </c>
      <c r="Q2404" s="1">
        <v>2397</v>
      </c>
      <c r="R2404" s="176">
        <v>-2562.2860078348313</v>
      </c>
      <c r="S2404" s="176">
        <v>263573.52887439984</v>
      </c>
      <c r="T2404" s="176">
        <v>164059.16705542244</v>
      </c>
      <c r="U2404" s="176">
        <v>162230.06011969619</v>
      </c>
      <c r="V2404" s="2"/>
      <c r="W2404" s="176">
        <v>5525.7339886541013</v>
      </c>
      <c r="X2404" s="176">
        <v>-7337.2833243289497</v>
      </c>
      <c r="Y2404" s="176">
        <v>18681.314537097467</v>
      </c>
      <c r="Z2404" s="176">
        <v>-35534.172383290483</v>
      </c>
      <c r="AA2404" s="2"/>
      <c r="AB2404" s="175">
        <v>-54723.468549817509</v>
      </c>
      <c r="AC2404" s="175">
        <v>-177401.26576231886</v>
      </c>
      <c r="AD2404" s="175">
        <v>-150226.47815209487</v>
      </c>
      <c r="AE2404" s="175">
        <v>-172910.78815747867</v>
      </c>
    </row>
    <row r="2405" spans="1:31">
      <c r="A2405" s="1">
        <v>2398</v>
      </c>
      <c r="B2405" s="176">
        <f>'T Revenue'!B2402-'Year 0'!G$8+'Year 0'!G$122</f>
        <v>3966.4801747668535</v>
      </c>
      <c r="C2405" s="176">
        <f>'T Revenue'!C2402-'Revenue Requirement'!C$4+'Revenue Requirement'!C$33</f>
        <v>255362.79431061936</v>
      </c>
      <c r="D2405" s="176">
        <f>'T Revenue'!D2402-'Revenue Requirement'!D$4+'Revenue Requirement'!D$33</f>
        <v>216425.97960085538</v>
      </c>
      <c r="E2405" s="176">
        <f>'T Revenue'!E2402-'Revenue Requirement'!E$4+'Revenue Requirement'!E$33</f>
        <v>127370.01399913686</v>
      </c>
      <c r="G2405" s="179" t="e">
        <f ca="1"/>
        <v>#NAME?</v>
      </c>
      <c r="H2405" s="179" t="e">
        <f ca="1"/>
        <v>#NAME?</v>
      </c>
      <c r="I2405" s="179" t="e">
        <f ca="1"/>
        <v>#NAME?</v>
      </c>
      <c r="J2405" s="179" t="e">
        <f ca="1"/>
        <v>#NAME?</v>
      </c>
      <c r="L2405" s="175">
        <f>NR_to_Cash!C$9</f>
        <v>-54723.468549817509</v>
      </c>
      <c r="M2405" s="175">
        <f>NR_to_Cash!D$9</f>
        <v>-177401.26576231886</v>
      </c>
      <c r="N2405" s="175">
        <f>NR_to_Cash!E$9</f>
        <v>-150226.47815209487</v>
      </c>
      <c r="O2405" s="175">
        <f>NR_to_Cash!F$9</f>
        <v>-172910.78815747867</v>
      </c>
      <c r="Q2405" s="1">
        <v>2398</v>
      </c>
      <c r="R2405" s="176">
        <v>3966.4801747668535</v>
      </c>
      <c r="S2405" s="176">
        <v>255362.79431061936</v>
      </c>
      <c r="T2405" s="176">
        <v>216425.97960085538</v>
      </c>
      <c r="U2405" s="176">
        <v>127370.01399913686</v>
      </c>
      <c r="V2405" s="2"/>
      <c r="W2405" s="176">
        <v>-39289.240379498922</v>
      </c>
      <c r="X2405" s="176">
        <v>-17939.541953371605</v>
      </c>
      <c r="Y2405" s="176">
        <v>8249.7661207867786</v>
      </c>
      <c r="Z2405" s="176">
        <v>-45386.189472450875</v>
      </c>
      <c r="AA2405" s="2"/>
      <c r="AB2405" s="175">
        <v>-54723.468549817509</v>
      </c>
      <c r="AC2405" s="175">
        <v>-177401.26576231886</v>
      </c>
      <c r="AD2405" s="175">
        <v>-150226.47815209487</v>
      </c>
      <c r="AE2405" s="175">
        <v>-172910.78815747867</v>
      </c>
    </row>
    <row r="2406" spans="1:31">
      <c r="A2406" s="1">
        <v>2399</v>
      </c>
      <c r="B2406" s="176">
        <f>'T Revenue'!B2403-'Year 0'!G$8+'Year 0'!G$122</f>
        <v>21636.91255298024</v>
      </c>
      <c r="C2406" s="176">
        <f>'T Revenue'!C2403-'Revenue Requirement'!C$4+'Revenue Requirement'!C$33</f>
        <v>236241.2508918473</v>
      </c>
      <c r="D2406" s="176">
        <f>'T Revenue'!D2403-'Revenue Requirement'!D$4+'Revenue Requirement'!D$33</f>
        <v>169206.70435974048</v>
      </c>
      <c r="E2406" s="176">
        <f>'T Revenue'!E2403-'Revenue Requirement'!E$4+'Revenue Requirement'!E$33</f>
        <v>92858.88449253072</v>
      </c>
      <c r="G2406" s="179" t="e">
        <f ca="1"/>
        <v>#NAME?</v>
      </c>
      <c r="H2406" s="179" t="e">
        <f ca="1"/>
        <v>#NAME?</v>
      </c>
      <c r="I2406" s="179" t="e">
        <f ca="1"/>
        <v>#NAME?</v>
      </c>
      <c r="J2406" s="179" t="e">
        <f ca="1"/>
        <v>#NAME?</v>
      </c>
      <c r="L2406" s="175">
        <f>NR_to_Cash!C$9</f>
        <v>-54723.468549817509</v>
      </c>
      <c r="M2406" s="175">
        <f>NR_to_Cash!D$9</f>
        <v>-177401.26576231886</v>
      </c>
      <c r="N2406" s="175">
        <f>NR_to_Cash!E$9</f>
        <v>-150226.47815209487</v>
      </c>
      <c r="O2406" s="175">
        <f>NR_to_Cash!F$9</f>
        <v>-172910.78815747867</v>
      </c>
      <c r="Q2406" s="1">
        <v>2399</v>
      </c>
      <c r="R2406" s="176">
        <v>21636.91255298024</v>
      </c>
      <c r="S2406" s="176">
        <v>236241.2508918473</v>
      </c>
      <c r="T2406" s="176">
        <v>169206.70435974048</v>
      </c>
      <c r="U2406" s="176">
        <v>92858.88449253072</v>
      </c>
      <c r="V2406" s="2"/>
      <c r="W2406" s="176">
        <v>-20315.32484871021</v>
      </c>
      <c r="X2406" s="176">
        <v>1955.6582737432327</v>
      </c>
      <c r="Y2406" s="176">
        <v>-5188.8740195764694</v>
      </c>
      <c r="Z2406" s="176">
        <v>-42018.611466726288</v>
      </c>
      <c r="AA2406" s="2"/>
      <c r="AB2406" s="175">
        <v>-54723.468549817509</v>
      </c>
      <c r="AC2406" s="175">
        <v>-177401.26576231886</v>
      </c>
      <c r="AD2406" s="175">
        <v>-150226.47815209487</v>
      </c>
      <c r="AE2406" s="175">
        <v>-172910.78815747867</v>
      </c>
    </row>
    <row r="2407" spans="1:31">
      <c r="A2407" s="1">
        <v>2400</v>
      </c>
      <c r="B2407" s="176">
        <f>'T Revenue'!B2404-'Year 0'!G$8+'Year 0'!G$122</f>
        <v>14233.383361923741</v>
      </c>
      <c r="C2407" s="176">
        <f>'T Revenue'!C2404-'Revenue Requirement'!C$4+'Revenue Requirement'!C$33</f>
        <v>264625.23151870351</v>
      </c>
      <c r="D2407" s="176">
        <f>'T Revenue'!D2404-'Revenue Requirement'!D$4+'Revenue Requirement'!D$33</f>
        <v>158321.34066020977</v>
      </c>
      <c r="E2407" s="176">
        <f>'T Revenue'!E2404-'Revenue Requirement'!E$4+'Revenue Requirement'!E$33</f>
        <v>109366.55803963216</v>
      </c>
      <c r="G2407" s="179" t="e">
        <f ca="1"/>
        <v>#NAME?</v>
      </c>
      <c r="H2407" s="179" t="e">
        <f ca="1"/>
        <v>#NAME?</v>
      </c>
      <c r="I2407" s="179" t="e">
        <f ca="1"/>
        <v>#NAME?</v>
      </c>
      <c r="J2407" s="179" t="e">
        <f ca="1"/>
        <v>#NAME?</v>
      </c>
      <c r="L2407" s="175">
        <f>NR_to_Cash!C$9</f>
        <v>-54723.468549817509</v>
      </c>
      <c r="M2407" s="175">
        <f>NR_to_Cash!D$9</f>
        <v>-177401.26576231886</v>
      </c>
      <c r="N2407" s="175">
        <f>NR_to_Cash!E$9</f>
        <v>-150226.47815209487</v>
      </c>
      <c r="O2407" s="175">
        <f>NR_to_Cash!F$9</f>
        <v>-172910.78815747867</v>
      </c>
      <c r="Q2407" s="1">
        <v>2400</v>
      </c>
      <c r="R2407" s="176">
        <v>14233.383361923741</v>
      </c>
      <c r="S2407" s="176">
        <v>264625.23151870351</v>
      </c>
      <c r="T2407" s="176">
        <v>158321.34066020977</v>
      </c>
      <c r="U2407" s="176">
        <v>109366.55803963216</v>
      </c>
      <c r="V2407" s="2"/>
      <c r="W2407" s="176">
        <v>-37824.655022618361</v>
      </c>
      <c r="X2407" s="176">
        <v>-11835.400403710082</v>
      </c>
      <c r="Y2407" s="176">
        <v>-6831.9039251881186</v>
      </c>
      <c r="Z2407" s="176">
        <v>6399.8169022714719</v>
      </c>
      <c r="AA2407" s="2"/>
      <c r="AB2407" s="175">
        <v>-54723.468549817509</v>
      </c>
      <c r="AC2407" s="175">
        <v>-177401.26576231886</v>
      </c>
      <c r="AD2407" s="175">
        <v>-150226.47815209487</v>
      </c>
      <c r="AE2407" s="175">
        <v>-172910.78815747867</v>
      </c>
    </row>
    <row r="2408" spans="1:31">
      <c r="A2408" s="1">
        <v>2401</v>
      </c>
      <c r="B2408" s="176">
        <f>'T Revenue'!B2405-'Year 0'!G$8+'Year 0'!G$122</f>
        <v>-10850.28696367424</v>
      </c>
      <c r="C2408" s="176">
        <f>'T Revenue'!C2405-'Revenue Requirement'!C$4+'Revenue Requirement'!C$33</f>
        <v>224861.0151039639</v>
      </c>
      <c r="D2408" s="176">
        <f>'T Revenue'!D2405-'Revenue Requirement'!D$4+'Revenue Requirement'!D$33</f>
        <v>149744.58995945146</v>
      </c>
      <c r="E2408" s="176">
        <f>'T Revenue'!E2405-'Revenue Requirement'!E$4+'Revenue Requirement'!E$33</f>
        <v>112148.83697162475</v>
      </c>
      <c r="G2408" s="179" t="e">
        <f ca="1"/>
        <v>#NAME?</v>
      </c>
      <c r="H2408" s="179" t="e">
        <f ca="1"/>
        <v>#NAME?</v>
      </c>
      <c r="I2408" s="179" t="e">
        <f ca="1"/>
        <v>#NAME?</v>
      </c>
      <c r="J2408" s="179" t="e">
        <f ca="1"/>
        <v>#NAME?</v>
      </c>
      <c r="L2408" s="175">
        <f>NR_to_Cash!C$9</f>
        <v>-54723.468549817509</v>
      </c>
      <c r="M2408" s="175">
        <f>NR_to_Cash!D$9</f>
        <v>-177401.26576231886</v>
      </c>
      <c r="N2408" s="175">
        <f>NR_to_Cash!E$9</f>
        <v>-150226.47815209487</v>
      </c>
      <c r="O2408" s="175">
        <f>NR_to_Cash!F$9</f>
        <v>-172910.78815747867</v>
      </c>
      <c r="Q2408" s="1">
        <v>2401</v>
      </c>
      <c r="R2408" s="176">
        <v>-10850.28696367424</v>
      </c>
      <c r="S2408" s="176">
        <v>224861.0151039639</v>
      </c>
      <c r="T2408" s="176">
        <v>149744.58995945146</v>
      </c>
      <c r="U2408" s="176">
        <v>112148.83697162475</v>
      </c>
      <c r="V2408" s="2"/>
      <c r="W2408" s="176">
        <v>-13455.716357485158</v>
      </c>
      <c r="X2408" s="176">
        <v>8717.8072700130288</v>
      </c>
      <c r="Y2408" s="176">
        <v>-12258.734000315657</v>
      </c>
      <c r="Z2408" s="176">
        <v>-14033.496911839582</v>
      </c>
      <c r="AA2408" s="2"/>
      <c r="AB2408" s="175">
        <v>-54723.468549817509</v>
      </c>
      <c r="AC2408" s="175">
        <v>-177401.26576231886</v>
      </c>
      <c r="AD2408" s="175">
        <v>-150226.47815209487</v>
      </c>
      <c r="AE2408" s="175">
        <v>-172910.78815747867</v>
      </c>
    </row>
    <row r="2409" spans="1:31">
      <c r="A2409" s="1">
        <v>2402</v>
      </c>
      <c r="B2409" s="176">
        <f>'T Revenue'!B2406-'Year 0'!G$8+'Year 0'!G$122</f>
        <v>-2008.1669251176063</v>
      </c>
      <c r="C2409" s="176">
        <f>'T Revenue'!C2406-'Revenue Requirement'!C$4+'Revenue Requirement'!C$33</f>
        <v>272428.41324839322</v>
      </c>
      <c r="D2409" s="176">
        <f>'T Revenue'!D2406-'Revenue Requirement'!D$4+'Revenue Requirement'!D$33</f>
        <v>204083.00522793015</v>
      </c>
      <c r="E2409" s="176">
        <f>'T Revenue'!E2406-'Revenue Requirement'!E$4+'Revenue Requirement'!E$33</f>
        <v>170225.8659033312</v>
      </c>
      <c r="G2409" s="179" t="e">
        <f ca="1"/>
        <v>#NAME?</v>
      </c>
      <c r="H2409" s="179" t="e">
        <f ca="1"/>
        <v>#NAME?</v>
      </c>
      <c r="I2409" s="179" t="e">
        <f ca="1"/>
        <v>#NAME?</v>
      </c>
      <c r="J2409" s="179" t="e">
        <f ca="1"/>
        <v>#NAME?</v>
      </c>
      <c r="L2409" s="175">
        <f>NR_to_Cash!C$9</f>
        <v>-54723.468549817509</v>
      </c>
      <c r="M2409" s="175">
        <f>NR_to_Cash!D$9</f>
        <v>-177401.26576231886</v>
      </c>
      <c r="N2409" s="175">
        <f>NR_to_Cash!E$9</f>
        <v>-150226.47815209487</v>
      </c>
      <c r="O2409" s="175">
        <f>NR_to_Cash!F$9</f>
        <v>-172910.78815747867</v>
      </c>
      <c r="Q2409" s="1">
        <v>2402</v>
      </c>
      <c r="R2409" s="176">
        <v>-2008.1669251176063</v>
      </c>
      <c r="S2409" s="176">
        <v>272428.41324839322</v>
      </c>
      <c r="T2409" s="176">
        <v>204083.00522793015</v>
      </c>
      <c r="U2409" s="176">
        <v>170225.8659033312</v>
      </c>
      <c r="V2409" s="2"/>
      <c r="W2409" s="176">
        <v>2413.7735132555244</v>
      </c>
      <c r="X2409" s="176">
        <v>9568.3593100772705</v>
      </c>
      <c r="Y2409" s="176">
        <v>-12710.967907261569</v>
      </c>
      <c r="Z2409" s="176">
        <v>22128.2187829779</v>
      </c>
      <c r="AA2409" s="2"/>
      <c r="AB2409" s="175">
        <v>-54723.468549817509</v>
      </c>
      <c r="AC2409" s="175">
        <v>-177401.26576231886</v>
      </c>
      <c r="AD2409" s="175">
        <v>-150226.47815209487</v>
      </c>
      <c r="AE2409" s="175">
        <v>-172910.78815747867</v>
      </c>
    </row>
    <row r="2410" spans="1:31">
      <c r="A2410" s="1">
        <v>2403</v>
      </c>
      <c r="B2410" s="176">
        <f>'T Revenue'!B2407-'Year 0'!G$8+'Year 0'!G$122</f>
        <v>772.18358520325273</v>
      </c>
      <c r="C2410" s="176">
        <f>'T Revenue'!C2407-'Revenue Requirement'!C$4+'Revenue Requirement'!C$33</f>
        <v>215554.83081004699</v>
      </c>
      <c r="D2410" s="176">
        <f>'T Revenue'!D2407-'Revenue Requirement'!D$4+'Revenue Requirement'!D$33</f>
        <v>142739.24250508216</v>
      </c>
      <c r="E2410" s="176">
        <f>'T Revenue'!E2407-'Revenue Requirement'!E$4+'Revenue Requirement'!E$33</f>
        <v>119872.82927233912</v>
      </c>
      <c r="G2410" s="179" t="e">
        <f ca="1"/>
        <v>#NAME?</v>
      </c>
      <c r="H2410" s="179" t="e">
        <f ca="1"/>
        <v>#NAME?</v>
      </c>
      <c r="I2410" s="179" t="e">
        <f ca="1"/>
        <v>#NAME?</v>
      </c>
      <c r="J2410" s="179" t="e">
        <f ca="1"/>
        <v>#NAME?</v>
      </c>
      <c r="L2410" s="175">
        <f>NR_to_Cash!C$9</f>
        <v>-54723.468549817509</v>
      </c>
      <c r="M2410" s="175">
        <f>NR_to_Cash!D$9</f>
        <v>-177401.26576231886</v>
      </c>
      <c r="N2410" s="175">
        <f>NR_to_Cash!E$9</f>
        <v>-150226.47815209487</v>
      </c>
      <c r="O2410" s="175">
        <f>NR_to_Cash!F$9</f>
        <v>-172910.78815747867</v>
      </c>
      <c r="Q2410" s="1">
        <v>2403</v>
      </c>
      <c r="R2410" s="176">
        <v>772.18358520325273</v>
      </c>
      <c r="S2410" s="176">
        <v>215554.83081004699</v>
      </c>
      <c r="T2410" s="176">
        <v>142739.24250508216</v>
      </c>
      <c r="U2410" s="176">
        <v>119872.82927233912</v>
      </c>
      <c r="V2410" s="2"/>
      <c r="W2410" s="176">
        <v>4289.9370694892714</v>
      </c>
      <c r="X2410" s="176">
        <v>-30219.066983314231</v>
      </c>
      <c r="Y2410" s="176">
        <v>-19898.672876409488</v>
      </c>
      <c r="Z2410" s="176">
        <v>-8496.4006620573346</v>
      </c>
      <c r="AA2410" s="2"/>
      <c r="AB2410" s="175">
        <v>-54723.468549817509</v>
      </c>
      <c r="AC2410" s="175">
        <v>-177401.26576231886</v>
      </c>
      <c r="AD2410" s="175">
        <v>-150226.47815209487</v>
      </c>
      <c r="AE2410" s="175">
        <v>-172910.78815747867</v>
      </c>
    </row>
    <row r="2411" spans="1:31">
      <c r="A2411" s="1">
        <v>2404</v>
      </c>
      <c r="B2411" s="176">
        <f>'T Revenue'!B2408-'Year 0'!G$8+'Year 0'!G$122</f>
        <v>-9661.9577482379973</v>
      </c>
      <c r="C2411" s="176">
        <f>'T Revenue'!C2408-'Revenue Requirement'!C$4+'Revenue Requirement'!C$33</f>
        <v>241210.67397354217</v>
      </c>
      <c r="D2411" s="176">
        <f>'T Revenue'!D2408-'Revenue Requirement'!D$4+'Revenue Requirement'!D$33</f>
        <v>195873.3597111858</v>
      </c>
      <c r="E2411" s="176">
        <f>'T Revenue'!E2408-'Revenue Requirement'!E$4+'Revenue Requirement'!E$33</f>
        <v>86691.834439513739</v>
      </c>
      <c r="G2411" s="179" t="e">
        <f ca="1"/>
        <v>#NAME?</v>
      </c>
      <c r="H2411" s="179" t="e">
        <f ca="1"/>
        <v>#NAME?</v>
      </c>
      <c r="I2411" s="179" t="e">
        <f ca="1"/>
        <v>#NAME?</v>
      </c>
      <c r="J2411" s="179" t="e">
        <f ca="1"/>
        <v>#NAME?</v>
      </c>
      <c r="L2411" s="175">
        <f>NR_to_Cash!C$9</f>
        <v>-54723.468549817509</v>
      </c>
      <c r="M2411" s="175">
        <f>NR_to_Cash!D$9</f>
        <v>-177401.26576231886</v>
      </c>
      <c r="N2411" s="175">
        <f>NR_to_Cash!E$9</f>
        <v>-150226.47815209487</v>
      </c>
      <c r="O2411" s="175">
        <f>NR_to_Cash!F$9</f>
        <v>-172910.78815747867</v>
      </c>
      <c r="Q2411" s="1">
        <v>2404</v>
      </c>
      <c r="R2411" s="176">
        <v>-9661.9577482379973</v>
      </c>
      <c r="S2411" s="176">
        <v>241210.67397354217</v>
      </c>
      <c r="T2411" s="176">
        <v>195873.3597111858</v>
      </c>
      <c r="U2411" s="176">
        <v>86691.834439513739</v>
      </c>
      <c r="V2411" s="2"/>
      <c r="W2411" s="176">
        <v>-9418.4814318565186</v>
      </c>
      <c r="X2411" s="176">
        <v>-24762.229014125653</v>
      </c>
      <c r="Y2411" s="176">
        <v>-50974.377055604476</v>
      </c>
      <c r="Z2411" s="176">
        <v>-34150.801292764721</v>
      </c>
      <c r="AA2411" s="2"/>
      <c r="AB2411" s="175">
        <v>-54723.468549817509</v>
      </c>
      <c r="AC2411" s="175">
        <v>-177401.26576231886</v>
      </c>
      <c r="AD2411" s="175">
        <v>-150226.47815209487</v>
      </c>
      <c r="AE2411" s="175">
        <v>-172910.78815747867</v>
      </c>
    </row>
    <row r="2412" spans="1:31">
      <c r="A2412" s="1">
        <v>2405</v>
      </c>
      <c r="B2412" s="176">
        <f>'T Revenue'!B2409-'Year 0'!G$8+'Year 0'!G$122</f>
        <v>-10410.203024292598</v>
      </c>
      <c r="C2412" s="176">
        <f>'T Revenue'!C2409-'Revenue Requirement'!C$4+'Revenue Requirement'!C$33</f>
        <v>213112.82760994672</v>
      </c>
      <c r="D2412" s="176">
        <f>'T Revenue'!D2409-'Revenue Requirement'!D$4+'Revenue Requirement'!D$33</f>
        <v>171593.97517469968</v>
      </c>
      <c r="E2412" s="176">
        <f>'T Revenue'!E2409-'Revenue Requirement'!E$4+'Revenue Requirement'!E$33</f>
        <v>57785.423150809482</v>
      </c>
      <c r="G2412" s="179" t="e">
        <f ca="1"/>
        <v>#NAME?</v>
      </c>
      <c r="H2412" s="179" t="e">
        <f ca="1"/>
        <v>#NAME?</v>
      </c>
      <c r="I2412" s="179" t="e">
        <f ca="1"/>
        <v>#NAME?</v>
      </c>
      <c r="J2412" s="179" t="e">
        <f ca="1"/>
        <v>#NAME?</v>
      </c>
      <c r="L2412" s="175">
        <f>NR_to_Cash!C$9</f>
        <v>-54723.468549817509</v>
      </c>
      <c r="M2412" s="175">
        <f>NR_to_Cash!D$9</f>
        <v>-177401.26576231886</v>
      </c>
      <c r="N2412" s="175">
        <f>NR_to_Cash!E$9</f>
        <v>-150226.47815209487</v>
      </c>
      <c r="O2412" s="175">
        <f>NR_to_Cash!F$9</f>
        <v>-172910.78815747867</v>
      </c>
      <c r="Q2412" s="1">
        <v>2405</v>
      </c>
      <c r="R2412" s="176">
        <v>-10410.203024292598</v>
      </c>
      <c r="S2412" s="176">
        <v>213112.82760994672</v>
      </c>
      <c r="T2412" s="176">
        <v>171593.97517469968</v>
      </c>
      <c r="U2412" s="176">
        <v>57785.423150809482</v>
      </c>
      <c r="V2412" s="2"/>
      <c r="W2412" s="176">
        <v>-14451.642887174385</v>
      </c>
      <c r="X2412" s="176">
        <v>-15916.876296712784</v>
      </c>
      <c r="Y2412" s="176">
        <v>14591.396714418195</v>
      </c>
      <c r="Z2412" s="176">
        <v>-62526.60434980155</v>
      </c>
      <c r="AA2412" s="2"/>
      <c r="AB2412" s="175">
        <v>-54723.468549817509</v>
      </c>
      <c r="AC2412" s="175">
        <v>-177401.26576231886</v>
      </c>
      <c r="AD2412" s="175">
        <v>-150226.47815209487</v>
      </c>
      <c r="AE2412" s="175">
        <v>-172910.78815747867</v>
      </c>
    </row>
    <row r="2413" spans="1:31">
      <c r="A2413" s="1">
        <v>2406</v>
      </c>
      <c r="B2413" s="176">
        <f>'T Revenue'!B2410-'Year 0'!G$8+'Year 0'!G$122</f>
        <v>5869.5752940741368</v>
      </c>
      <c r="C2413" s="176">
        <f>'T Revenue'!C2410-'Revenue Requirement'!C$4+'Revenue Requirement'!C$33</f>
        <v>227224.15389544703</v>
      </c>
      <c r="D2413" s="176">
        <f>'T Revenue'!D2410-'Revenue Requirement'!D$4+'Revenue Requirement'!D$33</f>
        <v>187065.08448861004</v>
      </c>
      <c r="E2413" s="176">
        <f>'T Revenue'!E2410-'Revenue Requirement'!E$4+'Revenue Requirement'!E$33</f>
        <v>130123.21695303731</v>
      </c>
      <c r="G2413" s="179" t="e">
        <f ca="1"/>
        <v>#NAME?</v>
      </c>
      <c r="H2413" s="179" t="e">
        <f ca="1"/>
        <v>#NAME?</v>
      </c>
      <c r="I2413" s="179" t="e">
        <f ca="1"/>
        <v>#NAME?</v>
      </c>
      <c r="J2413" s="179" t="e">
        <f ca="1"/>
        <v>#NAME?</v>
      </c>
      <c r="L2413" s="175">
        <f>NR_to_Cash!C$9</f>
        <v>-54723.468549817509</v>
      </c>
      <c r="M2413" s="175">
        <f>NR_to_Cash!D$9</f>
        <v>-177401.26576231886</v>
      </c>
      <c r="N2413" s="175">
        <f>NR_to_Cash!E$9</f>
        <v>-150226.47815209487</v>
      </c>
      <c r="O2413" s="175">
        <f>NR_to_Cash!F$9</f>
        <v>-172910.78815747867</v>
      </c>
      <c r="Q2413" s="1">
        <v>2406</v>
      </c>
      <c r="R2413" s="176">
        <v>5869.5752940741368</v>
      </c>
      <c r="S2413" s="176">
        <v>227224.15389544703</v>
      </c>
      <c r="T2413" s="176">
        <v>187065.08448861004</v>
      </c>
      <c r="U2413" s="176">
        <v>130123.21695303731</v>
      </c>
      <c r="V2413" s="2"/>
      <c r="W2413" s="176">
        <v>-20717.293799011619</v>
      </c>
      <c r="X2413" s="176">
        <v>-5243.9966642535292</v>
      </c>
      <c r="Y2413" s="176">
        <v>-32211.93451389065</v>
      </c>
      <c r="Z2413" s="176">
        <v>22626.539439980872</v>
      </c>
      <c r="AA2413" s="2"/>
      <c r="AB2413" s="175">
        <v>-54723.468549817509</v>
      </c>
      <c r="AC2413" s="175">
        <v>-177401.26576231886</v>
      </c>
      <c r="AD2413" s="175">
        <v>-150226.47815209487</v>
      </c>
      <c r="AE2413" s="175">
        <v>-172910.78815747867</v>
      </c>
    </row>
    <row r="2414" spans="1:31">
      <c r="A2414" s="1">
        <v>2407</v>
      </c>
      <c r="B2414" s="176">
        <f>'T Revenue'!B2411-'Year 0'!G$8+'Year 0'!G$122</f>
        <v>-1828.7907600882463</v>
      </c>
      <c r="C2414" s="176">
        <f>'T Revenue'!C2411-'Revenue Requirement'!C$4+'Revenue Requirement'!C$33</f>
        <v>182979.77558147302</v>
      </c>
      <c r="D2414" s="176">
        <f>'T Revenue'!D2411-'Revenue Requirement'!D$4+'Revenue Requirement'!D$33</f>
        <v>146379.43748861342</v>
      </c>
      <c r="E2414" s="176">
        <f>'T Revenue'!E2411-'Revenue Requirement'!E$4+'Revenue Requirement'!E$33</f>
        <v>64113.082456624368</v>
      </c>
      <c r="G2414" s="179" t="e">
        <f ca="1"/>
        <v>#NAME?</v>
      </c>
      <c r="H2414" s="179" t="e">
        <f ca="1"/>
        <v>#NAME?</v>
      </c>
      <c r="I2414" s="179" t="e">
        <f ca="1"/>
        <v>#NAME?</v>
      </c>
      <c r="J2414" s="179" t="e">
        <f ca="1"/>
        <v>#NAME?</v>
      </c>
      <c r="L2414" s="175">
        <f>NR_to_Cash!C$9</f>
        <v>-54723.468549817509</v>
      </c>
      <c r="M2414" s="175">
        <f>NR_to_Cash!D$9</f>
        <v>-177401.26576231886</v>
      </c>
      <c r="N2414" s="175">
        <f>NR_to_Cash!E$9</f>
        <v>-150226.47815209487</v>
      </c>
      <c r="O2414" s="175">
        <f>NR_to_Cash!F$9</f>
        <v>-172910.78815747867</v>
      </c>
      <c r="Q2414" s="1">
        <v>2407</v>
      </c>
      <c r="R2414" s="176">
        <v>-1828.7907600882463</v>
      </c>
      <c r="S2414" s="176">
        <v>182979.77558147302</v>
      </c>
      <c r="T2414" s="176">
        <v>146379.43748861342</v>
      </c>
      <c r="U2414" s="176">
        <v>64113.082456624368</v>
      </c>
      <c r="V2414" s="2"/>
      <c r="W2414" s="176">
        <v>-3124.9789240827085</v>
      </c>
      <c r="X2414" s="176">
        <v>-8037.2444316700567</v>
      </c>
      <c r="Y2414" s="176">
        <v>-17242.872120815096</v>
      </c>
      <c r="Z2414" s="176">
        <v>-20146.06047847541</v>
      </c>
      <c r="AA2414" s="2"/>
      <c r="AB2414" s="175">
        <v>-54723.468549817509</v>
      </c>
      <c r="AC2414" s="175">
        <v>-177401.26576231886</v>
      </c>
      <c r="AD2414" s="175">
        <v>-150226.47815209487</v>
      </c>
      <c r="AE2414" s="175">
        <v>-172910.78815747867</v>
      </c>
    </row>
    <row r="2415" spans="1:31">
      <c r="A2415" s="1">
        <v>2408</v>
      </c>
      <c r="B2415" s="176">
        <f>'T Revenue'!B2412-'Year 0'!G$8+'Year 0'!G$122</f>
        <v>10784.712179915747</v>
      </c>
      <c r="C2415" s="176">
        <f>'T Revenue'!C2412-'Revenue Requirement'!C$4+'Revenue Requirement'!C$33</f>
        <v>261582.34761904646</v>
      </c>
      <c r="D2415" s="176">
        <f>'T Revenue'!D2412-'Revenue Requirement'!D$4+'Revenue Requirement'!D$33</f>
        <v>152885.80690667336</v>
      </c>
      <c r="E2415" s="176">
        <f>'T Revenue'!E2412-'Revenue Requirement'!E$4+'Revenue Requirement'!E$33</f>
        <v>93530.739179267548</v>
      </c>
      <c r="G2415" s="179" t="e">
        <f ca="1"/>
        <v>#NAME?</v>
      </c>
      <c r="H2415" s="179" t="e">
        <f ca="1"/>
        <v>#NAME?</v>
      </c>
      <c r="I2415" s="179" t="e">
        <f ca="1"/>
        <v>#NAME?</v>
      </c>
      <c r="J2415" s="179" t="e">
        <f ca="1"/>
        <v>#NAME?</v>
      </c>
      <c r="L2415" s="175">
        <f>NR_to_Cash!C$9</f>
        <v>-54723.468549817509</v>
      </c>
      <c r="M2415" s="175">
        <f>NR_to_Cash!D$9</f>
        <v>-177401.26576231886</v>
      </c>
      <c r="N2415" s="175">
        <f>NR_to_Cash!E$9</f>
        <v>-150226.47815209487</v>
      </c>
      <c r="O2415" s="175">
        <f>NR_to_Cash!F$9</f>
        <v>-172910.78815747867</v>
      </c>
      <c r="Q2415" s="1">
        <v>2408</v>
      </c>
      <c r="R2415" s="176">
        <v>10784.712179915747</v>
      </c>
      <c r="S2415" s="176">
        <v>261582.34761904646</v>
      </c>
      <c r="T2415" s="176">
        <v>152885.80690667336</v>
      </c>
      <c r="U2415" s="176">
        <v>93530.739179267548</v>
      </c>
      <c r="V2415" s="2"/>
      <c r="W2415" s="176">
        <v>-18232.896102892119</v>
      </c>
      <c r="X2415" s="176">
        <v>-44738.667416218435</v>
      </c>
      <c r="Y2415" s="176">
        <v>24175.652663964545</v>
      </c>
      <c r="Z2415" s="176">
        <v>-25909.805292993085</v>
      </c>
      <c r="AA2415" s="2"/>
      <c r="AB2415" s="175">
        <v>-54723.468549817509</v>
      </c>
      <c r="AC2415" s="175">
        <v>-177401.26576231886</v>
      </c>
      <c r="AD2415" s="175">
        <v>-150226.47815209487</v>
      </c>
      <c r="AE2415" s="175">
        <v>-172910.78815747867</v>
      </c>
    </row>
    <row r="2416" spans="1:31">
      <c r="A2416" s="1">
        <v>2409</v>
      </c>
      <c r="B2416" s="176">
        <f>'T Revenue'!B2413-'Year 0'!G$8+'Year 0'!G$122</f>
        <v>7171.93009572546</v>
      </c>
      <c r="C2416" s="176">
        <f>'T Revenue'!C2413-'Revenue Requirement'!C$4+'Revenue Requirement'!C$33</f>
        <v>218599.88576000673</v>
      </c>
      <c r="D2416" s="176">
        <f>'T Revenue'!D2413-'Revenue Requirement'!D$4+'Revenue Requirement'!D$33</f>
        <v>184113.66912175156</v>
      </c>
      <c r="E2416" s="176">
        <f>'T Revenue'!E2413-'Revenue Requirement'!E$4+'Revenue Requirement'!E$33</f>
        <v>146414.19608549727</v>
      </c>
      <c r="G2416" s="179" t="e">
        <f ca="1"/>
        <v>#NAME?</v>
      </c>
      <c r="H2416" s="179" t="e">
        <f ca="1"/>
        <v>#NAME?</v>
      </c>
      <c r="I2416" s="179" t="e">
        <f ca="1"/>
        <v>#NAME?</v>
      </c>
      <c r="J2416" s="179" t="e">
        <f ca="1"/>
        <v>#NAME?</v>
      </c>
      <c r="L2416" s="175">
        <f>NR_to_Cash!C$9</f>
        <v>-54723.468549817509</v>
      </c>
      <c r="M2416" s="175">
        <f>NR_to_Cash!D$9</f>
        <v>-177401.26576231886</v>
      </c>
      <c r="N2416" s="175">
        <f>NR_to_Cash!E$9</f>
        <v>-150226.47815209487</v>
      </c>
      <c r="O2416" s="175">
        <f>NR_to_Cash!F$9</f>
        <v>-172910.78815747867</v>
      </c>
      <c r="Q2416" s="1">
        <v>2409</v>
      </c>
      <c r="R2416" s="176">
        <v>7171.93009572546</v>
      </c>
      <c r="S2416" s="176">
        <v>218599.88576000673</v>
      </c>
      <c r="T2416" s="176">
        <v>184113.66912175156</v>
      </c>
      <c r="U2416" s="176">
        <v>146414.19608549727</v>
      </c>
      <c r="V2416" s="2"/>
      <c r="W2416" s="176">
        <v>-13344.477125172853</v>
      </c>
      <c r="X2416" s="176">
        <v>-31932.216109055094</v>
      </c>
      <c r="Y2416" s="176">
        <v>25228.85281375912</v>
      </c>
      <c r="Z2416" s="176">
        <v>-7433.6573918303475</v>
      </c>
      <c r="AA2416" s="2"/>
      <c r="AB2416" s="175">
        <v>-54723.468549817509</v>
      </c>
      <c r="AC2416" s="175">
        <v>-177401.26576231886</v>
      </c>
      <c r="AD2416" s="175">
        <v>-150226.47815209487</v>
      </c>
      <c r="AE2416" s="175">
        <v>-172910.78815747867</v>
      </c>
    </row>
    <row r="2417" spans="1:31">
      <c r="A2417" s="1">
        <v>2410</v>
      </c>
      <c r="B2417" s="176">
        <f>'T Revenue'!B2414-'Year 0'!G$8+'Year 0'!G$122</f>
        <v>15482.912984447321</v>
      </c>
      <c r="C2417" s="176">
        <f>'T Revenue'!C2414-'Revenue Requirement'!C$4+'Revenue Requirement'!C$33</f>
        <v>263577.45104647102</v>
      </c>
      <c r="D2417" s="176">
        <f>'T Revenue'!D2414-'Revenue Requirement'!D$4+'Revenue Requirement'!D$33</f>
        <v>158496.15772503079</v>
      </c>
      <c r="E2417" s="176">
        <f>'T Revenue'!E2414-'Revenue Requirement'!E$4+'Revenue Requirement'!E$33</f>
        <v>64842.441826239228</v>
      </c>
      <c r="G2417" s="179" t="e">
        <f ca="1"/>
        <v>#NAME?</v>
      </c>
      <c r="H2417" s="179" t="e">
        <f ca="1"/>
        <v>#NAME?</v>
      </c>
      <c r="I2417" s="179" t="e">
        <f ca="1"/>
        <v>#NAME?</v>
      </c>
      <c r="J2417" s="179" t="e">
        <f ca="1"/>
        <v>#NAME?</v>
      </c>
      <c r="L2417" s="175">
        <f>NR_to_Cash!C$9</f>
        <v>-54723.468549817509</v>
      </c>
      <c r="M2417" s="175">
        <f>NR_to_Cash!D$9</f>
        <v>-177401.26576231886</v>
      </c>
      <c r="N2417" s="175">
        <f>NR_to_Cash!E$9</f>
        <v>-150226.47815209487</v>
      </c>
      <c r="O2417" s="175">
        <f>NR_to_Cash!F$9</f>
        <v>-172910.78815747867</v>
      </c>
      <c r="Q2417" s="1">
        <v>2410</v>
      </c>
      <c r="R2417" s="176">
        <v>15482.912984447321</v>
      </c>
      <c r="S2417" s="176">
        <v>263577.45104647102</v>
      </c>
      <c r="T2417" s="176">
        <v>158496.15772503079</v>
      </c>
      <c r="U2417" s="176">
        <v>64842.441826239228</v>
      </c>
      <c r="V2417" s="2"/>
      <c r="W2417" s="176">
        <v>11357.6934848784</v>
      </c>
      <c r="X2417" s="176">
        <v>-22427.548636169638</v>
      </c>
      <c r="Y2417" s="176">
        <v>-30737.226604953175</v>
      </c>
      <c r="Z2417" s="176">
        <v>-9783.2808037167415</v>
      </c>
      <c r="AA2417" s="2"/>
      <c r="AB2417" s="175">
        <v>-54723.468549817509</v>
      </c>
      <c r="AC2417" s="175">
        <v>-177401.26576231886</v>
      </c>
      <c r="AD2417" s="175">
        <v>-150226.47815209487</v>
      </c>
      <c r="AE2417" s="175">
        <v>-172910.78815747867</v>
      </c>
    </row>
    <row r="2418" spans="1:31">
      <c r="A2418" s="1">
        <v>2411</v>
      </c>
      <c r="B2418" s="176">
        <f>'T Revenue'!B2415-'Year 0'!G$8+'Year 0'!G$122</f>
        <v>26438.277712871553</v>
      </c>
      <c r="C2418" s="176">
        <f>'T Revenue'!C2415-'Revenue Requirement'!C$4+'Revenue Requirement'!C$33</f>
        <v>244861.43357228721</v>
      </c>
      <c r="D2418" s="176">
        <f>'T Revenue'!D2415-'Revenue Requirement'!D$4+'Revenue Requirement'!D$33</f>
        <v>158065.34188206983</v>
      </c>
      <c r="E2418" s="176">
        <f>'T Revenue'!E2415-'Revenue Requirement'!E$4+'Revenue Requirement'!E$33</f>
        <v>184232.5849547016</v>
      </c>
      <c r="G2418" s="179" t="e">
        <f ca="1"/>
        <v>#NAME?</v>
      </c>
      <c r="H2418" s="179" t="e">
        <f ca="1"/>
        <v>#NAME?</v>
      </c>
      <c r="I2418" s="179" t="e">
        <f ca="1"/>
        <v>#NAME?</v>
      </c>
      <c r="J2418" s="179" t="e">
        <f ca="1"/>
        <v>#NAME?</v>
      </c>
      <c r="L2418" s="175">
        <f>NR_to_Cash!C$9</f>
        <v>-54723.468549817509</v>
      </c>
      <c r="M2418" s="175">
        <f>NR_to_Cash!D$9</f>
        <v>-177401.26576231886</v>
      </c>
      <c r="N2418" s="175">
        <f>NR_to_Cash!E$9</f>
        <v>-150226.47815209487</v>
      </c>
      <c r="O2418" s="175">
        <f>NR_to_Cash!F$9</f>
        <v>-172910.78815747867</v>
      </c>
      <c r="Q2418" s="1">
        <v>2411</v>
      </c>
      <c r="R2418" s="176">
        <v>26438.277712871553</v>
      </c>
      <c r="S2418" s="176">
        <v>244861.43357228721</v>
      </c>
      <c r="T2418" s="176">
        <v>158065.34188206983</v>
      </c>
      <c r="U2418" s="176">
        <v>184232.5849547016</v>
      </c>
      <c r="V2418" s="2"/>
      <c r="W2418" s="176">
        <v>-424.21275480347686</v>
      </c>
      <c r="X2418" s="176">
        <v>-15104.59734698385</v>
      </c>
      <c r="Y2418" s="176">
        <v>9512.6530021328945</v>
      </c>
      <c r="Z2418" s="176">
        <v>8292.2744159589056</v>
      </c>
      <c r="AA2418" s="2"/>
      <c r="AB2418" s="175">
        <v>-54723.468549817509</v>
      </c>
      <c r="AC2418" s="175">
        <v>-177401.26576231886</v>
      </c>
      <c r="AD2418" s="175">
        <v>-150226.47815209487</v>
      </c>
      <c r="AE2418" s="175">
        <v>-172910.78815747867</v>
      </c>
    </row>
    <row r="2419" spans="1:31">
      <c r="A2419" s="1">
        <v>2412</v>
      </c>
      <c r="B2419" s="176">
        <f>'T Revenue'!B2416-'Year 0'!G$8+'Year 0'!G$122</f>
        <v>15194.369264276</v>
      </c>
      <c r="C2419" s="176">
        <f>'T Revenue'!C2416-'Revenue Requirement'!C$4+'Revenue Requirement'!C$33</f>
        <v>311265.13632895029</v>
      </c>
      <c r="D2419" s="176">
        <f>'T Revenue'!D2416-'Revenue Requirement'!D$4+'Revenue Requirement'!D$33</f>
        <v>201600.64310515858</v>
      </c>
      <c r="E2419" s="176">
        <f>'T Revenue'!E2416-'Revenue Requirement'!E$4+'Revenue Requirement'!E$33</f>
        <v>131774.32310245675</v>
      </c>
      <c r="G2419" s="179" t="e">
        <f ca="1"/>
        <v>#NAME?</v>
      </c>
      <c r="H2419" s="179" t="e">
        <f ca="1"/>
        <v>#NAME?</v>
      </c>
      <c r="I2419" s="179" t="e">
        <f ca="1"/>
        <v>#NAME?</v>
      </c>
      <c r="J2419" s="179" t="e">
        <f ca="1"/>
        <v>#NAME?</v>
      </c>
      <c r="L2419" s="175">
        <f>NR_to_Cash!C$9</f>
        <v>-54723.468549817509</v>
      </c>
      <c r="M2419" s="175">
        <f>NR_to_Cash!D$9</f>
        <v>-177401.26576231886</v>
      </c>
      <c r="N2419" s="175">
        <f>NR_to_Cash!E$9</f>
        <v>-150226.47815209487</v>
      </c>
      <c r="O2419" s="175">
        <f>NR_to_Cash!F$9</f>
        <v>-172910.78815747867</v>
      </c>
      <c r="Q2419" s="1">
        <v>2412</v>
      </c>
      <c r="R2419" s="176">
        <v>15194.369264276</v>
      </c>
      <c r="S2419" s="176">
        <v>311265.13632895029</v>
      </c>
      <c r="T2419" s="176">
        <v>201600.64310515858</v>
      </c>
      <c r="U2419" s="176">
        <v>131774.32310245675</v>
      </c>
      <c r="V2419" s="2"/>
      <c r="W2419" s="176">
        <v>-8546.5210263269255</v>
      </c>
      <c r="X2419" s="176">
        <v>-689.27521798131056</v>
      </c>
      <c r="Y2419" s="176">
        <v>-17233.977620063117</v>
      </c>
      <c r="Z2419" s="176">
        <v>-36580.1774117155</v>
      </c>
      <c r="AA2419" s="2"/>
      <c r="AB2419" s="175">
        <v>-54723.468549817509</v>
      </c>
      <c r="AC2419" s="175">
        <v>-177401.26576231886</v>
      </c>
      <c r="AD2419" s="175">
        <v>-150226.47815209487</v>
      </c>
      <c r="AE2419" s="175">
        <v>-172910.78815747867</v>
      </c>
    </row>
    <row r="2420" spans="1:31">
      <c r="A2420" s="1">
        <v>2413</v>
      </c>
      <c r="B2420" s="176">
        <f>'T Revenue'!B2417-'Year 0'!G$8+'Year 0'!G$122</f>
        <v>11372.81977281766</v>
      </c>
      <c r="C2420" s="176">
        <f>'T Revenue'!C2417-'Revenue Requirement'!C$4+'Revenue Requirement'!C$33</f>
        <v>225000.9746959724</v>
      </c>
      <c r="D2420" s="176">
        <f>'T Revenue'!D2417-'Revenue Requirement'!D$4+'Revenue Requirement'!D$33</f>
        <v>157934.70705361268</v>
      </c>
      <c r="E2420" s="176">
        <f>'T Revenue'!E2417-'Revenue Requirement'!E$4+'Revenue Requirement'!E$33</f>
        <v>146684.43729452905</v>
      </c>
      <c r="G2420" s="179" t="e">
        <f ca="1"/>
        <v>#NAME?</v>
      </c>
      <c r="H2420" s="179" t="e">
        <f ca="1"/>
        <v>#NAME?</v>
      </c>
      <c r="I2420" s="179" t="e">
        <f ca="1"/>
        <v>#NAME?</v>
      </c>
      <c r="J2420" s="179" t="e">
        <f ca="1"/>
        <v>#NAME?</v>
      </c>
      <c r="L2420" s="175">
        <f>NR_to_Cash!C$9</f>
        <v>-54723.468549817509</v>
      </c>
      <c r="M2420" s="175">
        <f>NR_to_Cash!D$9</f>
        <v>-177401.26576231886</v>
      </c>
      <c r="N2420" s="175">
        <f>NR_to_Cash!E$9</f>
        <v>-150226.47815209487</v>
      </c>
      <c r="O2420" s="175">
        <f>NR_to_Cash!F$9</f>
        <v>-172910.78815747867</v>
      </c>
      <c r="Q2420" s="1">
        <v>2413</v>
      </c>
      <c r="R2420" s="176">
        <v>11372.81977281766</v>
      </c>
      <c r="S2420" s="176">
        <v>225000.9746959724</v>
      </c>
      <c r="T2420" s="176">
        <v>157934.70705361268</v>
      </c>
      <c r="U2420" s="176">
        <v>146684.43729452905</v>
      </c>
      <c r="V2420" s="2"/>
      <c r="W2420" s="176">
        <v>-53621.177309468971</v>
      </c>
      <c r="X2420" s="176">
        <v>-24456.034635648131</v>
      </c>
      <c r="Y2420" s="176">
        <v>-34707.883293437771</v>
      </c>
      <c r="Z2420" s="176">
        <v>8325.637815953698</v>
      </c>
      <c r="AA2420" s="2"/>
      <c r="AB2420" s="175">
        <v>-54723.468549817509</v>
      </c>
      <c r="AC2420" s="175">
        <v>-177401.26576231886</v>
      </c>
      <c r="AD2420" s="175">
        <v>-150226.47815209487</v>
      </c>
      <c r="AE2420" s="175">
        <v>-172910.78815747867</v>
      </c>
    </row>
    <row r="2421" spans="1:31">
      <c r="A2421" s="1">
        <v>2414</v>
      </c>
      <c r="B2421" s="176">
        <f>'T Revenue'!B2418-'Year 0'!G$8+'Year 0'!G$122</f>
        <v>4836.4918198443484</v>
      </c>
      <c r="C2421" s="176">
        <f>'T Revenue'!C2418-'Revenue Requirement'!C$4+'Revenue Requirement'!C$33</f>
        <v>272001.89884231519</v>
      </c>
      <c r="D2421" s="176">
        <f>'T Revenue'!D2418-'Revenue Requirement'!D$4+'Revenue Requirement'!D$33</f>
        <v>182419.96971566626</v>
      </c>
      <c r="E2421" s="176">
        <f>'T Revenue'!E2418-'Revenue Requirement'!E$4+'Revenue Requirement'!E$33</f>
        <v>176832.57562143309</v>
      </c>
      <c r="G2421" s="179" t="e">
        <f ca="1"/>
        <v>#NAME?</v>
      </c>
      <c r="H2421" s="179" t="e">
        <f ca="1"/>
        <v>#NAME?</v>
      </c>
      <c r="I2421" s="179" t="e">
        <f ca="1"/>
        <v>#NAME?</v>
      </c>
      <c r="J2421" s="179" t="e">
        <f ca="1"/>
        <v>#NAME?</v>
      </c>
      <c r="L2421" s="175">
        <f>NR_to_Cash!C$9</f>
        <v>-54723.468549817509</v>
      </c>
      <c r="M2421" s="175">
        <f>NR_to_Cash!D$9</f>
        <v>-177401.26576231886</v>
      </c>
      <c r="N2421" s="175">
        <f>NR_to_Cash!E$9</f>
        <v>-150226.47815209487</v>
      </c>
      <c r="O2421" s="175">
        <f>NR_to_Cash!F$9</f>
        <v>-172910.78815747867</v>
      </c>
      <c r="Q2421" s="1">
        <v>2414</v>
      </c>
      <c r="R2421" s="176">
        <v>4836.4918198443484</v>
      </c>
      <c r="S2421" s="176">
        <v>272001.89884231519</v>
      </c>
      <c r="T2421" s="176">
        <v>182419.96971566626</v>
      </c>
      <c r="U2421" s="176">
        <v>176832.57562143309</v>
      </c>
      <c r="V2421" s="2"/>
      <c r="W2421" s="176">
        <v>14081.857315964648</v>
      </c>
      <c r="X2421" s="176">
        <v>-36780.503503417596</v>
      </c>
      <c r="Y2421" s="176">
        <v>-34531.188966285205</v>
      </c>
      <c r="Z2421" s="176">
        <v>-5103.9396788745653</v>
      </c>
      <c r="AA2421" s="2"/>
      <c r="AB2421" s="175">
        <v>-54723.468549817509</v>
      </c>
      <c r="AC2421" s="175">
        <v>-177401.26576231886</v>
      </c>
      <c r="AD2421" s="175">
        <v>-150226.47815209487</v>
      </c>
      <c r="AE2421" s="175">
        <v>-172910.78815747867</v>
      </c>
    </row>
    <row r="2422" spans="1:31">
      <c r="A2422" s="1">
        <v>2415</v>
      </c>
      <c r="B2422" s="176">
        <f>'T Revenue'!B2419-'Year 0'!G$8+'Year 0'!G$122</f>
        <v>6129.6605011282954</v>
      </c>
      <c r="C2422" s="176">
        <f>'T Revenue'!C2419-'Revenue Requirement'!C$4+'Revenue Requirement'!C$33</f>
        <v>285002.41545260767</v>
      </c>
      <c r="D2422" s="176">
        <f>'T Revenue'!D2419-'Revenue Requirement'!D$4+'Revenue Requirement'!D$33</f>
        <v>202709.94633620069</v>
      </c>
      <c r="E2422" s="176">
        <f>'T Revenue'!E2419-'Revenue Requirement'!E$4+'Revenue Requirement'!E$33</f>
        <v>171487.83317235904</v>
      </c>
      <c r="G2422" s="179" t="e">
        <f ca="1"/>
        <v>#NAME?</v>
      </c>
      <c r="H2422" s="179" t="e">
        <f ca="1"/>
        <v>#NAME?</v>
      </c>
      <c r="I2422" s="179" t="e">
        <f ca="1"/>
        <v>#NAME?</v>
      </c>
      <c r="J2422" s="179" t="e">
        <f ca="1"/>
        <v>#NAME?</v>
      </c>
      <c r="L2422" s="175">
        <f>NR_to_Cash!C$9</f>
        <v>-54723.468549817509</v>
      </c>
      <c r="M2422" s="175">
        <f>NR_to_Cash!D$9</f>
        <v>-177401.26576231886</v>
      </c>
      <c r="N2422" s="175">
        <f>NR_to_Cash!E$9</f>
        <v>-150226.47815209487</v>
      </c>
      <c r="O2422" s="175">
        <f>NR_to_Cash!F$9</f>
        <v>-172910.78815747867</v>
      </c>
      <c r="Q2422" s="1">
        <v>2415</v>
      </c>
      <c r="R2422" s="176">
        <v>6129.6605011282954</v>
      </c>
      <c r="S2422" s="176">
        <v>285002.41545260767</v>
      </c>
      <c r="T2422" s="176">
        <v>202709.94633620069</v>
      </c>
      <c r="U2422" s="176">
        <v>171487.83317235904</v>
      </c>
      <c r="V2422" s="2"/>
      <c r="W2422" s="176">
        <v>6068.1447603808483</v>
      </c>
      <c r="X2422" s="176">
        <v>1486.9639848668594</v>
      </c>
      <c r="Y2422" s="176">
        <v>-13220.767783957301</v>
      </c>
      <c r="Z2422" s="176">
        <v>-29972.900930169737</v>
      </c>
      <c r="AA2422" s="2"/>
      <c r="AB2422" s="175">
        <v>-54723.468549817509</v>
      </c>
      <c r="AC2422" s="175">
        <v>-177401.26576231886</v>
      </c>
      <c r="AD2422" s="175">
        <v>-150226.47815209487</v>
      </c>
      <c r="AE2422" s="175">
        <v>-172910.78815747867</v>
      </c>
    </row>
    <row r="2423" spans="1:31">
      <c r="A2423" s="1">
        <v>2416</v>
      </c>
      <c r="B2423" s="176">
        <f>'T Revenue'!B2420-'Year 0'!G$8+'Year 0'!G$122</f>
        <v>-4803.4861949386541</v>
      </c>
      <c r="C2423" s="176">
        <f>'T Revenue'!C2420-'Revenue Requirement'!C$4+'Revenue Requirement'!C$33</f>
        <v>269123.22205597605</v>
      </c>
      <c r="D2423" s="176">
        <f>'T Revenue'!D2420-'Revenue Requirement'!D$4+'Revenue Requirement'!D$33</f>
        <v>122826.7035312294</v>
      </c>
      <c r="E2423" s="176">
        <f>'T Revenue'!E2420-'Revenue Requirement'!E$4+'Revenue Requirement'!E$33</f>
        <v>89652.027959699975</v>
      </c>
      <c r="G2423" s="179" t="e">
        <f ca="1"/>
        <v>#NAME?</v>
      </c>
      <c r="H2423" s="179" t="e">
        <f ca="1"/>
        <v>#NAME?</v>
      </c>
      <c r="I2423" s="179" t="e">
        <f ca="1"/>
        <v>#NAME?</v>
      </c>
      <c r="J2423" s="179" t="e">
        <f ca="1"/>
        <v>#NAME?</v>
      </c>
      <c r="L2423" s="175">
        <f>NR_to_Cash!C$9</f>
        <v>-54723.468549817509</v>
      </c>
      <c r="M2423" s="175">
        <f>NR_to_Cash!D$9</f>
        <v>-177401.26576231886</v>
      </c>
      <c r="N2423" s="175">
        <f>NR_to_Cash!E$9</f>
        <v>-150226.47815209487</v>
      </c>
      <c r="O2423" s="175">
        <f>NR_to_Cash!F$9</f>
        <v>-172910.78815747867</v>
      </c>
      <c r="Q2423" s="1">
        <v>2416</v>
      </c>
      <c r="R2423" s="176">
        <v>-4803.4861949386541</v>
      </c>
      <c r="S2423" s="176">
        <v>269123.22205597605</v>
      </c>
      <c r="T2423" s="176">
        <v>122826.7035312294</v>
      </c>
      <c r="U2423" s="176">
        <v>89652.027959699975</v>
      </c>
      <c r="V2423" s="2"/>
      <c r="W2423" s="176">
        <v>-41903.051202575676</v>
      </c>
      <c r="X2423" s="176">
        <v>-18575.042500638869</v>
      </c>
      <c r="Y2423" s="176">
        <v>-1644.2309805452824</v>
      </c>
      <c r="Z2423" s="176">
        <v>31047.995254785521</v>
      </c>
      <c r="AA2423" s="2"/>
      <c r="AB2423" s="175">
        <v>-54723.468549817509</v>
      </c>
      <c r="AC2423" s="175">
        <v>-177401.26576231886</v>
      </c>
      <c r="AD2423" s="175">
        <v>-150226.47815209487</v>
      </c>
      <c r="AE2423" s="175">
        <v>-172910.78815747867</v>
      </c>
    </row>
    <row r="2424" spans="1:31">
      <c r="A2424" s="1">
        <v>2417</v>
      </c>
      <c r="B2424" s="176">
        <f>'T Revenue'!B2421-'Year 0'!G$8+'Year 0'!G$122</f>
        <v>-8960.3163125182036</v>
      </c>
      <c r="C2424" s="176">
        <f>'T Revenue'!C2421-'Revenue Requirement'!C$4+'Revenue Requirement'!C$33</f>
        <v>235538.49577693664</v>
      </c>
      <c r="D2424" s="176">
        <f>'T Revenue'!D2421-'Revenue Requirement'!D$4+'Revenue Requirement'!D$33</f>
        <v>173384.45345016546</v>
      </c>
      <c r="E2424" s="176">
        <f>'T Revenue'!E2421-'Revenue Requirement'!E$4+'Revenue Requirement'!E$33</f>
        <v>101485.29736595671</v>
      </c>
      <c r="G2424" s="179" t="e">
        <f ca="1"/>
        <v>#NAME?</v>
      </c>
      <c r="H2424" s="179" t="e">
        <f ca="1"/>
        <v>#NAME?</v>
      </c>
      <c r="I2424" s="179" t="e">
        <f ca="1"/>
        <v>#NAME?</v>
      </c>
      <c r="J2424" s="179" t="e">
        <f ca="1"/>
        <v>#NAME?</v>
      </c>
      <c r="L2424" s="175">
        <f>NR_to_Cash!C$9</f>
        <v>-54723.468549817509</v>
      </c>
      <c r="M2424" s="175">
        <f>NR_to_Cash!D$9</f>
        <v>-177401.26576231886</v>
      </c>
      <c r="N2424" s="175">
        <f>NR_to_Cash!E$9</f>
        <v>-150226.47815209487</v>
      </c>
      <c r="O2424" s="175">
        <f>NR_to_Cash!F$9</f>
        <v>-172910.78815747867</v>
      </c>
      <c r="Q2424" s="1">
        <v>2417</v>
      </c>
      <c r="R2424" s="176">
        <v>-8960.3163125182036</v>
      </c>
      <c r="S2424" s="176">
        <v>235538.49577693664</v>
      </c>
      <c r="T2424" s="176">
        <v>173384.45345016546</v>
      </c>
      <c r="U2424" s="176">
        <v>101485.29736595671</v>
      </c>
      <c r="V2424" s="2"/>
      <c r="W2424" s="176">
        <v>-1968.859140081564</v>
      </c>
      <c r="X2424" s="176">
        <v>-23629.789885473903</v>
      </c>
      <c r="Y2424" s="176">
        <v>-10313.669678816339</v>
      </c>
      <c r="Z2424" s="176">
        <v>15715.755325186998</v>
      </c>
      <c r="AA2424" s="2"/>
      <c r="AB2424" s="175">
        <v>-54723.468549817509</v>
      </c>
      <c r="AC2424" s="175">
        <v>-177401.26576231886</v>
      </c>
      <c r="AD2424" s="175">
        <v>-150226.47815209487</v>
      </c>
      <c r="AE2424" s="175">
        <v>-172910.78815747867</v>
      </c>
    </row>
    <row r="2425" spans="1:31">
      <c r="A2425" s="1">
        <v>2418</v>
      </c>
      <c r="B2425" s="176">
        <f>'T Revenue'!B2422-'Year 0'!G$8+'Year 0'!G$122</f>
        <v>-16315.116596202832</v>
      </c>
      <c r="C2425" s="176">
        <f>'T Revenue'!C2422-'Revenue Requirement'!C$4+'Revenue Requirement'!C$33</f>
        <v>237425.08035337506</v>
      </c>
      <c r="D2425" s="176">
        <f>'T Revenue'!D2422-'Revenue Requirement'!D$4+'Revenue Requirement'!D$33</f>
        <v>131076.86724610999</v>
      </c>
      <c r="E2425" s="176">
        <f>'T Revenue'!E2422-'Revenue Requirement'!E$4+'Revenue Requirement'!E$33</f>
        <v>99805.349040974164</v>
      </c>
      <c r="G2425" s="179" t="e">
        <f ca="1"/>
        <v>#NAME?</v>
      </c>
      <c r="H2425" s="179" t="e">
        <f ca="1"/>
        <v>#NAME?</v>
      </c>
      <c r="I2425" s="179" t="e">
        <f ca="1"/>
        <v>#NAME?</v>
      </c>
      <c r="J2425" s="179" t="e">
        <f ca="1"/>
        <v>#NAME?</v>
      </c>
      <c r="L2425" s="175">
        <f>NR_to_Cash!C$9</f>
        <v>-54723.468549817509</v>
      </c>
      <c r="M2425" s="175">
        <f>NR_to_Cash!D$9</f>
        <v>-177401.26576231886</v>
      </c>
      <c r="N2425" s="175">
        <f>NR_to_Cash!E$9</f>
        <v>-150226.47815209487</v>
      </c>
      <c r="O2425" s="175">
        <f>NR_to_Cash!F$9</f>
        <v>-172910.78815747867</v>
      </c>
      <c r="Q2425" s="1">
        <v>2418</v>
      </c>
      <c r="R2425" s="176">
        <v>-16315.116596202832</v>
      </c>
      <c r="S2425" s="176">
        <v>237425.08035337506</v>
      </c>
      <c r="T2425" s="176">
        <v>131076.86724610999</v>
      </c>
      <c r="U2425" s="176">
        <v>99805.349040974164</v>
      </c>
      <c r="V2425" s="2"/>
      <c r="W2425" s="176">
        <v>-5503.7515882017324</v>
      </c>
      <c r="X2425" s="176">
        <v>-15085.362720976816</v>
      </c>
      <c r="Y2425" s="176">
        <v>-2241.8050785779487</v>
      </c>
      <c r="Z2425" s="176">
        <v>-11428.24632600206</v>
      </c>
      <c r="AA2425" s="2"/>
      <c r="AB2425" s="175">
        <v>-54723.468549817509</v>
      </c>
      <c r="AC2425" s="175">
        <v>-177401.26576231886</v>
      </c>
      <c r="AD2425" s="175">
        <v>-150226.47815209487</v>
      </c>
      <c r="AE2425" s="175">
        <v>-172910.78815747867</v>
      </c>
    </row>
    <row r="2426" spans="1:31">
      <c r="A2426" s="1">
        <v>2419</v>
      </c>
      <c r="B2426" s="176">
        <f>'T Revenue'!B2423-'Year 0'!G$8+'Year 0'!G$122</f>
        <v>-2131.0116250638384</v>
      </c>
      <c r="C2426" s="176">
        <f>'T Revenue'!C2423-'Revenue Requirement'!C$4+'Revenue Requirement'!C$33</f>
        <v>223336.67647879827</v>
      </c>
      <c r="D2426" s="176">
        <f>'T Revenue'!D2423-'Revenue Requirement'!D$4+'Revenue Requirement'!D$33</f>
        <v>131919.0941382586</v>
      </c>
      <c r="E2426" s="176">
        <f>'T Revenue'!E2423-'Revenue Requirement'!E$4+'Revenue Requirement'!E$33</f>
        <v>153498.12382011535</v>
      </c>
      <c r="G2426" s="179" t="e">
        <f ca="1"/>
        <v>#NAME?</v>
      </c>
      <c r="H2426" s="179" t="e">
        <f ca="1"/>
        <v>#NAME?</v>
      </c>
      <c r="I2426" s="179" t="e">
        <f ca="1"/>
        <v>#NAME?</v>
      </c>
      <c r="J2426" s="179" t="e">
        <f ca="1"/>
        <v>#NAME?</v>
      </c>
      <c r="L2426" s="175">
        <f>NR_to_Cash!C$9</f>
        <v>-54723.468549817509</v>
      </c>
      <c r="M2426" s="175">
        <f>NR_to_Cash!D$9</f>
        <v>-177401.26576231886</v>
      </c>
      <c r="N2426" s="175">
        <f>NR_to_Cash!E$9</f>
        <v>-150226.47815209487</v>
      </c>
      <c r="O2426" s="175">
        <f>NR_to_Cash!F$9</f>
        <v>-172910.78815747867</v>
      </c>
      <c r="Q2426" s="1">
        <v>2419</v>
      </c>
      <c r="R2426" s="176">
        <v>-2131.0116250638384</v>
      </c>
      <c r="S2426" s="176">
        <v>223336.67647879827</v>
      </c>
      <c r="T2426" s="176">
        <v>131919.0941382586</v>
      </c>
      <c r="U2426" s="176">
        <v>153498.12382011535</v>
      </c>
      <c r="V2426" s="2"/>
      <c r="W2426" s="176">
        <v>-18771.630264077685</v>
      </c>
      <c r="X2426" s="176">
        <v>-9031.2457850228529</v>
      </c>
      <c r="Y2426" s="176">
        <v>-6889.3027749792673</v>
      </c>
      <c r="Z2426" s="176">
        <v>-29291.324582722504</v>
      </c>
      <c r="AA2426" s="2"/>
      <c r="AB2426" s="175">
        <v>-54723.468549817509</v>
      </c>
      <c r="AC2426" s="175">
        <v>-177401.26576231886</v>
      </c>
      <c r="AD2426" s="175">
        <v>-150226.47815209487</v>
      </c>
      <c r="AE2426" s="175">
        <v>-172910.78815747867</v>
      </c>
    </row>
    <row r="2427" spans="1:31">
      <c r="A2427" s="1">
        <v>2420</v>
      </c>
      <c r="B2427" s="176">
        <f>'T Revenue'!B2424-'Year 0'!G$8+'Year 0'!G$122</f>
        <v>-2850.2195257549174</v>
      </c>
      <c r="C2427" s="176">
        <f>'T Revenue'!C2424-'Revenue Requirement'!C$4+'Revenue Requirement'!C$33</f>
        <v>257219.85587189137</v>
      </c>
      <c r="D2427" s="176">
        <f>'T Revenue'!D2424-'Revenue Requirement'!D$4+'Revenue Requirement'!D$33</f>
        <v>138457.81704931962</v>
      </c>
      <c r="E2427" s="176">
        <f>'T Revenue'!E2424-'Revenue Requirement'!E$4+'Revenue Requirement'!E$33</f>
        <v>107342.9807883082</v>
      </c>
      <c r="G2427" s="179" t="e">
        <f ca="1"/>
        <v>#NAME?</v>
      </c>
      <c r="H2427" s="179" t="e">
        <f ca="1"/>
        <v>#NAME?</v>
      </c>
      <c r="I2427" s="179" t="e">
        <f ca="1"/>
        <v>#NAME?</v>
      </c>
      <c r="J2427" s="179" t="e">
        <f ca="1"/>
        <v>#NAME?</v>
      </c>
      <c r="L2427" s="175">
        <f>NR_to_Cash!C$9</f>
        <v>-54723.468549817509</v>
      </c>
      <c r="M2427" s="175">
        <f>NR_to_Cash!D$9</f>
        <v>-177401.26576231886</v>
      </c>
      <c r="N2427" s="175">
        <f>NR_to_Cash!E$9</f>
        <v>-150226.47815209487</v>
      </c>
      <c r="O2427" s="175">
        <f>NR_to_Cash!F$9</f>
        <v>-172910.78815747867</v>
      </c>
      <c r="Q2427" s="1">
        <v>2420</v>
      </c>
      <c r="R2427" s="176">
        <v>-2850.2195257549174</v>
      </c>
      <c r="S2427" s="176">
        <v>257219.85587189137</v>
      </c>
      <c r="T2427" s="176">
        <v>138457.81704931962</v>
      </c>
      <c r="U2427" s="176">
        <v>107342.9807883082</v>
      </c>
      <c r="V2427" s="2"/>
      <c r="W2427" s="176">
        <v>-954.93131201690994</v>
      </c>
      <c r="X2427" s="176">
        <v>-17512.586808725726</v>
      </c>
      <c r="Y2427" s="176">
        <v>-27472.008153467672</v>
      </c>
      <c r="Z2427" s="176">
        <v>-38780.643583586905</v>
      </c>
      <c r="AA2427" s="2"/>
      <c r="AB2427" s="175">
        <v>-54723.468549817509</v>
      </c>
      <c r="AC2427" s="175">
        <v>-177401.26576231886</v>
      </c>
      <c r="AD2427" s="175">
        <v>-150226.47815209487</v>
      </c>
      <c r="AE2427" s="175">
        <v>-172910.78815747867</v>
      </c>
    </row>
    <row r="2428" spans="1:31">
      <c r="A2428" s="1">
        <v>2421</v>
      </c>
      <c r="B2428" s="176">
        <f>'T Revenue'!B2425-'Year 0'!G$8+'Year 0'!G$122</f>
        <v>-5998.7617601517122</v>
      </c>
      <c r="C2428" s="176">
        <f>'T Revenue'!C2425-'Revenue Requirement'!C$4+'Revenue Requirement'!C$33</f>
        <v>225303.92700015102</v>
      </c>
      <c r="D2428" s="176">
        <f>'T Revenue'!D2425-'Revenue Requirement'!D$4+'Revenue Requirement'!D$33</f>
        <v>116064.44450277579</v>
      </c>
      <c r="E2428" s="176">
        <f>'T Revenue'!E2425-'Revenue Requirement'!E$4+'Revenue Requirement'!E$33</f>
        <v>50413.223980755312</v>
      </c>
      <c r="G2428" s="179" t="e">
        <f ca="1"/>
        <v>#NAME?</v>
      </c>
      <c r="H2428" s="179" t="e">
        <f ca="1"/>
        <v>#NAME?</v>
      </c>
      <c r="I2428" s="179" t="e">
        <f ca="1"/>
        <v>#NAME?</v>
      </c>
      <c r="J2428" s="179" t="e">
        <f ca="1"/>
        <v>#NAME?</v>
      </c>
      <c r="L2428" s="175">
        <f>NR_to_Cash!C$9</f>
        <v>-54723.468549817509</v>
      </c>
      <c r="M2428" s="175">
        <f>NR_to_Cash!D$9</f>
        <v>-177401.26576231886</v>
      </c>
      <c r="N2428" s="175">
        <f>NR_to_Cash!E$9</f>
        <v>-150226.47815209487</v>
      </c>
      <c r="O2428" s="175">
        <f>NR_to_Cash!F$9</f>
        <v>-172910.78815747867</v>
      </c>
      <c r="Q2428" s="1">
        <v>2421</v>
      </c>
      <c r="R2428" s="176">
        <v>-5998.7617601517122</v>
      </c>
      <c r="S2428" s="176">
        <v>225303.92700015102</v>
      </c>
      <c r="T2428" s="176">
        <v>116064.44450277579</v>
      </c>
      <c r="U2428" s="176">
        <v>50413.223980755312</v>
      </c>
      <c r="V2428" s="2"/>
      <c r="W2428" s="176">
        <v>15151.792289062869</v>
      </c>
      <c r="X2428" s="176">
        <v>-11590.995859116549</v>
      </c>
      <c r="Y2428" s="176">
        <v>-15653.218065412017</v>
      </c>
      <c r="Z2428" s="176">
        <v>-13874.243052514037</v>
      </c>
      <c r="AA2428" s="2"/>
      <c r="AB2428" s="175">
        <v>-54723.468549817509</v>
      </c>
      <c r="AC2428" s="175">
        <v>-177401.26576231886</v>
      </c>
      <c r="AD2428" s="175">
        <v>-150226.47815209487</v>
      </c>
      <c r="AE2428" s="175">
        <v>-172910.78815747867</v>
      </c>
    </row>
    <row r="2429" spans="1:31">
      <c r="A2429" s="1">
        <v>2422</v>
      </c>
      <c r="B2429" s="176">
        <f>'T Revenue'!B2426-'Year 0'!G$8+'Year 0'!G$122</f>
        <v>-4731.7551829156</v>
      </c>
      <c r="C2429" s="176">
        <f>'T Revenue'!C2426-'Revenue Requirement'!C$4+'Revenue Requirement'!C$33</f>
        <v>248637.2602147588</v>
      </c>
      <c r="D2429" s="176">
        <f>'T Revenue'!D2426-'Revenue Requirement'!D$4+'Revenue Requirement'!D$33</f>
        <v>143173.92719128914</v>
      </c>
      <c r="E2429" s="176">
        <f>'T Revenue'!E2426-'Revenue Requirement'!E$4+'Revenue Requirement'!E$33</f>
        <v>149399.76192420186</v>
      </c>
      <c r="G2429" s="179" t="e">
        <f ca="1"/>
        <v>#NAME?</v>
      </c>
      <c r="H2429" s="179" t="e">
        <f ca="1"/>
        <v>#NAME?</v>
      </c>
      <c r="I2429" s="179" t="e">
        <f ca="1"/>
        <v>#NAME?</v>
      </c>
      <c r="J2429" s="179" t="e">
        <f ca="1"/>
        <v>#NAME?</v>
      </c>
      <c r="L2429" s="175">
        <f>NR_to_Cash!C$9</f>
        <v>-54723.468549817509</v>
      </c>
      <c r="M2429" s="175">
        <f>NR_to_Cash!D$9</f>
        <v>-177401.26576231886</v>
      </c>
      <c r="N2429" s="175">
        <f>NR_to_Cash!E$9</f>
        <v>-150226.47815209487</v>
      </c>
      <c r="O2429" s="175">
        <f>NR_to_Cash!F$9</f>
        <v>-172910.78815747867</v>
      </c>
      <c r="Q2429" s="1">
        <v>2422</v>
      </c>
      <c r="R2429" s="176">
        <v>-4731.7551829156</v>
      </c>
      <c r="S2429" s="176">
        <v>248637.2602147588</v>
      </c>
      <c r="T2429" s="176">
        <v>143173.92719128914</v>
      </c>
      <c r="U2429" s="176">
        <v>149399.76192420186</v>
      </c>
      <c r="V2429" s="2"/>
      <c r="W2429" s="176">
        <v>-26678.806896936847</v>
      </c>
      <c r="X2429" s="176">
        <v>5344.633090745192</v>
      </c>
      <c r="Y2429" s="176">
        <v>23796.692119567888</v>
      </c>
      <c r="Z2429" s="176">
        <v>-31413.597517841496</v>
      </c>
      <c r="AA2429" s="2"/>
      <c r="AB2429" s="175">
        <v>-54723.468549817509</v>
      </c>
      <c r="AC2429" s="175">
        <v>-177401.26576231886</v>
      </c>
      <c r="AD2429" s="175">
        <v>-150226.47815209487</v>
      </c>
      <c r="AE2429" s="175">
        <v>-172910.78815747867</v>
      </c>
    </row>
    <row r="2430" spans="1:31">
      <c r="A2430" s="1">
        <v>2423</v>
      </c>
      <c r="B2430" s="176">
        <f>'T Revenue'!B2427-'Year 0'!G$8+'Year 0'!G$122</f>
        <v>16796.366662297631</v>
      </c>
      <c r="C2430" s="176">
        <f>'T Revenue'!C2427-'Revenue Requirement'!C$4+'Revenue Requirement'!C$33</f>
        <v>231256.29054361372</v>
      </c>
      <c r="D2430" s="176">
        <f>'T Revenue'!D2427-'Revenue Requirement'!D$4+'Revenue Requirement'!D$33</f>
        <v>160251.11416217056</v>
      </c>
      <c r="E2430" s="176">
        <f>'T Revenue'!E2427-'Revenue Requirement'!E$4+'Revenue Requirement'!E$33</f>
        <v>144554.43692731857</v>
      </c>
      <c r="G2430" s="179" t="e">
        <f ca="1"/>
        <v>#NAME?</v>
      </c>
      <c r="H2430" s="179" t="e">
        <f ca="1"/>
        <v>#NAME?</v>
      </c>
      <c r="I2430" s="179" t="e">
        <f ca="1"/>
        <v>#NAME?</v>
      </c>
      <c r="J2430" s="179" t="e">
        <f ca="1"/>
        <v>#NAME?</v>
      </c>
      <c r="L2430" s="175">
        <f>NR_to_Cash!C$9</f>
        <v>-54723.468549817509</v>
      </c>
      <c r="M2430" s="175">
        <f>NR_to_Cash!D$9</f>
        <v>-177401.26576231886</v>
      </c>
      <c r="N2430" s="175">
        <f>NR_to_Cash!E$9</f>
        <v>-150226.47815209487</v>
      </c>
      <c r="O2430" s="175">
        <f>NR_to_Cash!F$9</f>
        <v>-172910.78815747867</v>
      </c>
      <c r="Q2430" s="1">
        <v>2423</v>
      </c>
      <c r="R2430" s="176">
        <v>16796.366662297631</v>
      </c>
      <c r="S2430" s="176">
        <v>231256.29054361372</v>
      </c>
      <c r="T2430" s="176">
        <v>160251.11416217056</v>
      </c>
      <c r="U2430" s="176">
        <v>144554.43692731857</v>
      </c>
      <c r="V2430" s="2"/>
      <c r="W2430" s="176">
        <v>-60331.609419551212</v>
      </c>
      <c r="X2430" s="176">
        <v>-8303.6035573177505</v>
      </c>
      <c r="Y2430" s="176">
        <v>15565.369288810762</v>
      </c>
      <c r="Z2430" s="176">
        <v>-41533.471720862202</v>
      </c>
      <c r="AA2430" s="2"/>
      <c r="AB2430" s="175">
        <v>-54723.468549817509</v>
      </c>
      <c r="AC2430" s="175">
        <v>-177401.26576231886</v>
      </c>
      <c r="AD2430" s="175">
        <v>-150226.47815209487</v>
      </c>
      <c r="AE2430" s="175">
        <v>-172910.78815747867</v>
      </c>
    </row>
    <row r="2431" spans="1:31">
      <c r="A2431" s="1">
        <v>2424</v>
      </c>
      <c r="B2431" s="176">
        <f>'T Revenue'!B2428-'Year 0'!G$8+'Year 0'!G$122</f>
        <v>11538.766204792541</v>
      </c>
      <c r="C2431" s="176">
        <f>'T Revenue'!C2428-'Revenue Requirement'!C$4+'Revenue Requirement'!C$33</f>
        <v>258415.79862401495</v>
      </c>
      <c r="D2431" s="176">
        <f>'T Revenue'!D2428-'Revenue Requirement'!D$4+'Revenue Requirement'!D$33</f>
        <v>136251.35486205411</v>
      </c>
      <c r="E2431" s="176">
        <f>'T Revenue'!E2428-'Revenue Requirement'!E$4+'Revenue Requirement'!E$33</f>
        <v>91717.583804630209</v>
      </c>
      <c r="G2431" s="179" t="e">
        <f ca="1"/>
        <v>#NAME?</v>
      </c>
      <c r="H2431" s="179" t="e">
        <f ca="1"/>
        <v>#NAME?</v>
      </c>
      <c r="I2431" s="179" t="e">
        <f ca="1"/>
        <v>#NAME?</v>
      </c>
      <c r="J2431" s="179" t="e">
        <f ca="1"/>
        <v>#NAME?</v>
      </c>
      <c r="L2431" s="175">
        <f>NR_to_Cash!C$9</f>
        <v>-54723.468549817509</v>
      </c>
      <c r="M2431" s="175">
        <f>NR_to_Cash!D$9</f>
        <v>-177401.26576231886</v>
      </c>
      <c r="N2431" s="175">
        <f>NR_to_Cash!E$9</f>
        <v>-150226.47815209487</v>
      </c>
      <c r="O2431" s="175">
        <f>NR_to_Cash!F$9</f>
        <v>-172910.78815747867</v>
      </c>
      <c r="Q2431" s="1">
        <v>2424</v>
      </c>
      <c r="R2431" s="176">
        <v>11538.766204792541</v>
      </c>
      <c r="S2431" s="176">
        <v>258415.79862401495</v>
      </c>
      <c r="T2431" s="176">
        <v>136251.35486205411</v>
      </c>
      <c r="U2431" s="176">
        <v>91717.583804630209</v>
      </c>
      <c r="V2431" s="2"/>
      <c r="W2431" s="176">
        <v>-13804.594899282791</v>
      </c>
      <c r="X2431" s="176">
        <v>-28855.182393006515</v>
      </c>
      <c r="Y2431" s="176">
        <v>-7678.2647206974216</v>
      </c>
      <c r="Z2431" s="176">
        <v>-25911.683123350376</v>
      </c>
      <c r="AA2431" s="2"/>
      <c r="AB2431" s="175">
        <v>-54723.468549817509</v>
      </c>
      <c r="AC2431" s="175">
        <v>-177401.26576231886</v>
      </c>
      <c r="AD2431" s="175">
        <v>-150226.47815209487</v>
      </c>
      <c r="AE2431" s="175">
        <v>-172910.78815747867</v>
      </c>
    </row>
    <row r="2432" spans="1:31">
      <c r="A2432" s="1">
        <v>2425</v>
      </c>
      <c r="B2432" s="176">
        <f>'T Revenue'!B2429-'Year 0'!G$8+'Year 0'!G$122</f>
        <v>-25541.464990436332</v>
      </c>
      <c r="C2432" s="176">
        <f>'T Revenue'!C2429-'Revenue Requirement'!C$4+'Revenue Requirement'!C$33</f>
        <v>196887.20610861247</v>
      </c>
      <c r="D2432" s="176">
        <f>'T Revenue'!D2429-'Revenue Requirement'!D$4+'Revenue Requirement'!D$33</f>
        <v>124106.34570056805</v>
      </c>
      <c r="E2432" s="176">
        <f>'T Revenue'!E2429-'Revenue Requirement'!E$4+'Revenue Requirement'!E$33</f>
        <v>61820.777948401636</v>
      </c>
      <c r="G2432" s="179" t="e">
        <f ca="1"/>
        <v>#NAME?</v>
      </c>
      <c r="H2432" s="179" t="e">
        <f ca="1"/>
        <v>#NAME?</v>
      </c>
      <c r="I2432" s="179" t="e">
        <f ca="1"/>
        <v>#NAME?</v>
      </c>
      <c r="J2432" s="179" t="e">
        <f ca="1"/>
        <v>#NAME?</v>
      </c>
      <c r="L2432" s="175">
        <f>NR_to_Cash!C$9</f>
        <v>-54723.468549817509</v>
      </c>
      <c r="M2432" s="175">
        <f>NR_to_Cash!D$9</f>
        <v>-177401.26576231886</v>
      </c>
      <c r="N2432" s="175">
        <f>NR_to_Cash!E$9</f>
        <v>-150226.47815209487</v>
      </c>
      <c r="O2432" s="175">
        <f>NR_to_Cash!F$9</f>
        <v>-172910.78815747867</v>
      </c>
      <c r="Q2432" s="1">
        <v>2425</v>
      </c>
      <c r="R2432" s="176">
        <v>-25541.464990436332</v>
      </c>
      <c r="S2432" s="176">
        <v>196887.20610861247</v>
      </c>
      <c r="T2432" s="176">
        <v>124106.34570056805</v>
      </c>
      <c r="U2432" s="176">
        <v>61820.777948401636</v>
      </c>
      <c r="V2432" s="2"/>
      <c r="W2432" s="176">
        <v>-28196.813751789508</v>
      </c>
      <c r="X2432" s="176">
        <v>2400.6161768704187</v>
      </c>
      <c r="Y2432" s="176">
        <v>-13758.627487957478</v>
      </c>
      <c r="Z2432" s="176">
        <v>5086.6132380196359</v>
      </c>
      <c r="AA2432" s="2"/>
      <c r="AB2432" s="175">
        <v>-54723.468549817509</v>
      </c>
      <c r="AC2432" s="175">
        <v>-177401.26576231886</v>
      </c>
      <c r="AD2432" s="175">
        <v>-150226.47815209487</v>
      </c>
      <c r="AE2432" s="175">
        <v>-172910.78815747867</v>
      </c>
    </row>
    <row r="2433" spans="1:31">
      <c r="A2433" s="1">
        <v>2426</v>
      </c>
      <c r="B2433" s="176">
        <f>'T Revenue'!B2430-'Year 0'!G$8+'Year 0'!G$122</f>
        <v>10763.450377505505</v>
      </c>
      <c r="C2433" s="176">
        <f>'T Revenue'!C2430-'Revenue Requirement'!C$4+'Revenue Requirement'!C$33</f>
        <v>263466.59401054238</v>
      </c>
      <c r="D2433" s="176">
        <f>'T Revenue'!D2430-'Revenue Requirement'!D$4+'Revenue Requirement'!D$33</f>
        <v>220517.66082554404</v>
      </c>
      <c r="E2433" s="176">
        <f>'T Revenue'!E2430-'Revenue Requirement'!E$4+'Revenue Requirement'!E$33</f>
        <v>188584.36008663522</v>
      </c>
      <c r="G2433" s="179" t="e">
        <f ca="1"/>
        <v>#NAME?</v>
      </c>
      <c r="H2433" s="179" t="e">
        <f ca="1"/>
        <v>#NAME?</v>
      </c>
      <c r="I2433" s="179" t="e">
        <f ca="1"/>
        <v>#NAME?</v>
      </c>
      <c r="J2433" s="179" t="e">
        <f ca="1"/>
        <v>#NAME?</v>
      </c>
      <c r="L2433" s="175">
        <f>NR_to_Cash!C$9</f>
        <v>-54723.468549817509</v>
      </c>
      <c r="M2433" s="175">
        <f>NR_to_Cash!D$9</f>
        <v>-177401.26576231886</v>
      </c>
      <c r="N2433" s="175">
        <f>NR_to_Cash!E$9</f>
        <v>-150226.47815209487</v>
      </c>
      <c r="O2433" s="175">
        <f>NR_to_Cash!F$9</f>
        <v>-172910.78815747867</v>
      </c>
      <c r="Q2433" s="1">
        <v>2426</v>
      </c>
      <c r="R2433" s="176">
        <v>10763.450377505505</v>
      </c>
      <c r="S2433" s="176">
        <v>263466.59401054238</v>
      </c>
      <c r="T2433" s="176">
        <v>220517.66082554404</v>
      </c>
      <c r="U2433" s="176">
        <v>188584.36008663522</v>
      </c>
      <c r="V2433" s="2"/>
      <c r="W2433" s="176">
        <v>-22676.288273364073</v>
      </c>
      <c r="X2433" s="176">
        <v>5513.5338905751705</v>
      </c>
      <c r="Y2433" s="176">
        <v>-11335.705106352689</v>
      </c>
      <c r="Z2433" s="176">
        <v>-15727.764982048422</v>
      </c>
      <c r="AA2433" s="2"/>
      <c r="AB2433" s="175">
        <v>-54723.468549817509</v>
      </c>
      <c r="AC2433" s="175">
        <v>-177401.26576231886</v>
      </c>
      <c r="AD2433" s="175">
        <v>-150226.47815209487</v>
      </c>
      <c r="AE2433" s="175">
        <v>-172910.78815747867</v>
      </c>
    </row>
    <row r="2434" spans="1:31">
      <c r="A2434" s="1">
        <v>2427</v>
      </c>
      <c r="B2434" s="176">
        <f>'T Revenue'!B2431-'Year 0'!G$8+'Year 0'!G$122</f>
        <v>13947.312464093789</v>
      </c>
      <c r="C2434" s="176">
        <f>'T Revenue'!C2431-'Revenue Requirement'!C$4+'Revenue Requirement'!C$33</f>
        <v>254668.3556167041</v>
      </c>
      <c r="D2434" s="176">
        <f>'T Revenue'!D2431-'Revenue Requirement'!D$4+'Revenue Requirement'!D$33</f>
        <v>180572.26020374172</v>
      </c>
      <c r="E2434" s="176">
        <f>'T Revenue'!E2431-'Revenue Requirement'!E$4+'Revenue Requirement'!E$33</f>
        <v>105099.01597199216</v>
      </c>
      <c r="G2434" s="179" t="e">
        <f ca="1"/>
        <v>#NAME?</v>
      </c>
      <c r="H2434" s="179" t="e">
        <f ca="1"/>
        <v>#NAME?</v>
      </c>
      <c r="I2434" s="179" t="e">
        <f ca="1"/>
        <v>#NAME?</v>
      </c>
      <c r="J2434" s="179" t="e">
        <f ca="1"/>
        <v>#NAME?</v>
      </c>
      <c r="L2434" s="175">
        <f>NR_to_Cash!C$9</f>
        <v>-54723.468549817509</v>
      </c>
      <c r="M2434" s="175">
        <f>NR_to_Cash!D$9</f>
        <v>-177401.26576231886</v>
      </c>
      <c r="N2434" s="175">
        <f>NR_to_Cash!E$9</f>
        <v>-150226.47815209487</v>
      </c>
      <c r="O2434" s="175">
        <f>NR_to_Cash!F$9</f>
        <v>-172910.78815747867</v>
      </c>
      <c r="Q2434" s="1">
        <v>2427</v>
      </c>
      <c r="R2434" s="176">
        <v>13947.312464093789</v>
      </c>
      <c r="S2434" s="176">
        <v>254668.3556167041</v>
      </c>
      <c r="T2434" s="176">
        <v>180572.26020374172</v>
      </c>
      <c r="U2434" s="176">
        <v>105099.01597199216</v>
      </c>
      <c r="V2434" s="2"/>
      <c r="W2434" s="176">
        <v>-11141.117550985306</v>
      </c>
      <c r="X2434" s="176">
        <v>2172.136862652842</v>
      </c>
      <c r="Y2434" s="176">
        <v>-34903.9052543086</v>
      </c>
      <c r="Z2434" s="176">
        <v>-36428.612182704266</v>
      </c>
      <c r="AA2434" s="2"/>
      <c r="AB2434" s="175">
        <v>-54723.468549817509</v>
      </c>
      <c r="AC2434" s="175">
        <v>-177401.26576231886</v>
      </c>
      <c r="AD2434" s="175">
        <v>-150226.47815209487</v>
      </c>
      <c r="AE2434" s="175">
        <v>-172910.78815747867</v>
      </c>
    </row>
    <row r="2435" spans="1:31">
      <c r="A2435" s="1">
        <v>2428</v>
      </c>
      <c r="B2435" s="176">
        <f>'T Revenue'!B2432-'Year 0'!G$8+'Year 0'!G$122</f>
        <v>3807.8765292086173</v>
      </c>
      <c r="C2435" s="176">
        <f>'T Revenue'!C2432-'Revenue Requirement'!C$4+'Revenue Requirement'!C$33</f>
        <v>235320.11483991868</v>
      </c>
      <c r="D2435" s="176">
        <f>'T Revenue'!D2432-'Revenue Requirement'!D$4+'Revenue Requirement'!D$33</f>
        <v>197371.47412038175</v>
      </c>
      <c r="E2435" s="176">
        <f>'T Revenue'!E2432-'Revenue Requirement'!E$4+'Revenue Requirement'!E$33</f>
        <v>116536.21994064096</v>
      </c>
      <c r="G2435" s="179" t="e">
        <f ca="1"/>
        <v>#NAME?</v>
      </c>
      <c r="H2435" s="179" t="e">
        <f ca="1"/>
        <v>#NAME?</v>
      </c>
      <c r="I2435" s="179" t="e">
        <f ca="1"/>
        <v>#NAME?</v>
      </c>
      <c r="J2435" s="179" t="e">
        <f ca="1"/>
        <v>#NAME?</v>
      </c>
      <c r="L2435" s="175">
        <f>NR_to_Cash!C$9</f>
        <v>-54723.468549817509</v>
      </c>
      <c r="M2435" s="175">
        <f>NR_to_Cash!D$9</f>
        <v>-177401.26576231886</v>
      </c>
      <c r="N2435" s="175">
        <f>NR_to_Cash!E$9</f>
        <v>-150226.47815209487</v>
      </c>
      <c r="O2435" s="175">
        <f>NR_to_Cash!F$9</f>
        <v>-172910.78815747867</v>
      </c>
      <c r="Q2435" s="1">
        <v>2428</v>
      </c>
      <c r="R2435" s="176">
        <v>3807.8765292086173</v>
      </c>
      <c r="S2435" s="176">
        <v>235320.11483991868</v>
      </c>
      <c r="T2435" s="176">
        <v>197371.47412038175</v>
      </c>
      <c r="U2435" s="176">
        <v>116536.21994064096</v>
      </c>
      <c r="V2435" s="2"/>
      <c r="W2435" s="176">
        <v>-33006.081171317957</v>
      </c>
      <c r="X2435" s="176">
        <v>453.51931444206275</v>
      </c>
      <c r="Y2435" s="176">
        <v>10254.420402542222</v>
      </c>
      <c r="Z2435" s="176">
        <v>11095.020087659592</v>
      </c>
      <c r="AA2435" s="2"/>
      <c r="AB2435" s="175">
        <v>-54723.468549817509</v>
      </c>
      <c r="AC2435" s="175">
        <v>-177401.26576231886</v>
      </c>
      <c r="AD2435" s="175">
        <v>-150226.47815209487</v>
      </c>
      <c r="AE2435" s="175">
        <v>-172910.78815747867</v>
      </c>
    </row>
    <row r="2436" spans="1:31">
      <c r="A2436" s="1">
        <v>2429</v>
      </c>
      <c r="B2436" s="176">
        <f>'T Revenue'!B2433-'Year 0'!G$8+'Year 0'!G$122</f>
        <v>-9189.9672759743407</v>
      </c>
      <c r="C2436" s="176">
        <f>'T Revenue'!C2433-'Revenue Requirement'!C$4+'Revenue Requirement'!C$33</f>
        <v>216256.65508201066</v>
      </c>
      <c r="D2436" s="176">
        <f>'T Revenue'!D2433-'Revenue Requirement'!D$4+'Revenue Requirement'!D$33</f>
        <v>132207.48340317607</v>
      </c>
      <c r="E2436" s="176">
        <f>'T Revenue'!E2433-'Revenue Requirement'!E$4+'Revenue Requirement'!E$33</f>
        <v>94626.454039143631</v>
      </c>
      <c r="G2436" s="179" t="e">
        <f ca="1"/>
        <v>#NAME?</v>
      </c>
      <c r="H2436" s="179" t="e">
        <f ca="1"/>
        <v>#NAME?</v>
      </c>
      <c r="I2436" s="179" t="e">
        <f ca="1"/>
        <v>#NAME?</v>
      </c>
      <c r="J2436" s="179" t="e">
        <f ca="1"/>
        <v>#NAME?</v>
      </c>
      <c r="L2436" s="175">
        <f>NR_to_Cash!C$9</f>
        <v>-54723.468549817509</v>
      </c>
      <c r="M2436" s="175">
        <f>NR_to_Cash!D$9</f>
        <v>-177401.26576231886</v>
      </c>
      <c r="N2436" s="175">
        <f>NR_to_Cash!E$9</f>
        <v>-150226.47815209487</v>
      </c>
      <c r="O2436" s="175">
        <f>NR_to_Cash!F$9</f>
        <v>-172910.78815747867</v>
      </c>
      <c r="Q2436" s="1">
        <v>2429</v>
      </c>
      <c r="R2436" s="176">
        <v>-9189.9672759743407</v>
      </c>
      <c r="S2436" s="176">
        <v>216256.65508201066</v>
      </c>
      <c r="T2436" s="176">
        <v>132207.48340317607</v>
      </c>
      <c r="U2436" s="176">
        <v>94626.454039143631</v>
      </c>
      <c r="V2436" s="2"/>
      <c r="W2436" s="176">
        <v>-9882.4301535956329</v>
      </c>
      <c r="X2436" s="176">
        <v>-90.595550007419661</v>
      </c>
      <c r="Y2436" s="176">
        <v>-8164.2430158068892</v>
      </c>
      <c r="Z2436" s="176">
        <v>-47174.242046887055</v>
      </c>
      <c r="AA2436" s="2"/>
      <c r="AB2436" s="175">
        <v>-54723.468549817509</v>
      </c>
      <c r="AC2436" s="175">
        <v>-177401.26576231886</v>
      </c>
      <c r="AD2436" s="175">
        <v>-150226.47815209487</v>
      </c>
      <c r="AE2436" s="175">
        <v>-172910.78815747867</v>
      </c>
    </row>
    <row r="2437" spans="1:31">
      <c r="A2437" s="1">
        <v>2430</v>
      </c>
      <c r="B2437" s="176">
        <f>'T Revenue'!B2434-'Year 0'!G$8+'Year 0'!G$122</f>
        <v>3287.5342717794701</v>
      </c>
      <c r="C2437" s="176">
        <f>'T Revenue'!C2434-'Revenue Requirement'!C$4+'Revenue Requirement'!C$33</f>
        <v>225729.68140327046</v>
      </c>
      <c r="D2437" s="176">
        <f>'T Revenue'!D2434-'Revenue Requirement'!D$4+'Revenue Requirement'!D$33</f>
        <v>113651.89310122514</v>
      </c>
      <c r="E2437" s="176">
        <f>'T Revenue'!E2434-'Revenue Requirement'!E$4+'Revenue Requirement'!E$33</f>
        <v>61436.991783247096</v>
      </c>
      <c r="G2437" s="179" t="e">
        <f ca="1"/>
        <v>#NAME?</v>
      </c>
      <c r="H2437" s="179" t="e">
        <f ca="1"/>
        <v>#NAME?</v>
      </c>
      <c r="I2437" s="179" t="e">
        <f ca="1"/>
        <v>#NAME?</v>
      </c>
      <c r="J2437" s="179" t="e">
        <f ca="1"/>
        <v>#NAME?</v>
      </c>
      <c r="L2437" s="175">
        <f>NR_to_Cash!C$9</f>
        <v>-54723.468549817509</v>
      </c>
      <c r="M2437" s="175">
        <f>NR_to_Cash!D$9</f>
        <v>-177401.26576231886</v>
      </c>
      <c r="N2437" s="175">
        <f>NR_to_Cash!E$9</f>
        <v>-150226.47815209487</v>
      </c>
      <c r="O2437" s="175">
        <f>NR_to_Cash!F$9</f>
        <v>-172910.78815747867</v>
      </c>
      <c r="Q2437" s="1">
        <v>2430</v>
      </c>
      <c r="R2437" s="176">
        <v>3287.5342717794701</v>
      </c>
      <c r="S2437" s="176">
        <v>225729.68140327046</v>
      </c>
      <c r="T2437" s="176">
        <v>113651.89310122514</v>
      </c>
      <c r="U2437" s="176">
        <v>61436.991783247096</v>
      </c>
      <c r="V2437" s="2"/>
      <c r="W2437" s="176">
        <v>-991.75583378004376</v>
      </c>
      <c r="X2437" s="176">
        <v>9848.482674891362</v>
      </c>
      <c r="Y2437" s="176">
        <v>8374.4056152896956</v>
      </c>
      <c r="Z2437" s="176">
        <v>27985.192813811591</v>
      </c>
      <c r="AA2437" s="2"/>
      <c r="AB2437" s="175">
        <v>-54723.468549817509</v>
      </c>
      <c r="AC2437" s="175">
        <v>-177401.26576231886</v>
      </c>
      <c r="AD2437" s="175">
        <v>-150226.47815209487</v>
      </c>
      <c r="AE2437" s="175">
        <v>-172910.78815747867</v>
      </c>
    </row>
    <row r="2438" spans="1:31">
      <c r="A2438" s="1">
        <v>2431</v>
      </c>
      <c r="B2438" s="176">
        <f>'T Revenue'!B2435-'Year 0'!G$8+'Year 0'!G$122</f>
        <v>-9182.6062653188128</v>
      </c>
      <c r="C2438" s="176">
        <f>'T Revenue'!C2435-'Revenue Requirement'!C$4+'Revenue Requirement'!C$33</f>
        <v>179260.59524549963</v>
      </c>
      <c r="D2438" s="176">
        <f>'T Revenue'!D2435-'Revenue Requirement'!D$4+'Revenue Requirement'!D$33</f>
        <v>95629.587450461229</v>
      </c>
      <c r="E2438" s="176">
        <f>'T Revenue'!E2435-'Revenue Requirement'!E$4+'Revenue Requirement'!E$33</f>
        <v>60991.90028138971</v>
      </c>
      <c r="G2438" s="179" t="e">
        <f ca="1"/>
        <v>#NAME?</v>
      </c>
      <c r="H2438" s="179" t="e">
        <f ca="1"/>
        <v>#NAME?</v>
      </c>
      <c r="I2438" s="179" t="e">
        <f ca="1"/>
        <v>#NAME?</v>
      </c>
      <c r="J2438" s="179" t="e">
        <f ca="1"/>
        <v>#NAME?</v>
      </c>
      <c r="L2438" s="175">
        <f>NR_to_Cash!C$9</f>
        <v>-54723.468549817509</v>
      </c>
      <c r="M2438" s="175">
        <f>NR_to_Cash!D$9</f>
        <v>-177401.26576231886</v>
      </c>
      <c r="N2438" s="175">
        <f>NR_to_Cash!E$9</f>
        <v>-150226.47815209487</v>
      </c>
      <c r="O2438" s="175">
        <f>NR_to_Cash!F$9</f>
        <v>-172910.78815747867</v>
      </c>
      <c r="Q2438" s="1">
        <v>2431</v>
      </c>
      <c r="R2438" s="176">
        <v>-9182.6062653188128</v>
      </c>
      <c r="S2438" s="176">
        <v>179260.59524549963</v>
      </c>
      <c r="T2438" s="176">
        <v>95629.587450461229</v>
      </c>
      <c r="U2438" s="176">
        <v>60991.90028138971</v>
      </c>
      <c r="V2438" s="2"/>
      <c r="W2438" s="176">
        <v>-18017.938528783852</v>
      </c>
      <c r="X2438" s="176">
        <v>-25458.994787488598</v>
      </c>
      <c r="Y2438" s="176">
        <v>3471.895553882001</v>
      </c>
      <c r="Z2438" s="176">
        <v>-20441.827472428791</v>
      </c>
      <c r="AA2438" s="2"/>
      <c r="AB2438" s="175">
        <v>-54723.468549817509</v>
      </c>
      <c r="AC2438" s="175">
        <v>-177401.26576231886</v>
      </c>
      <c r="AD2438" s="175">
        <v>-150226.47815209487</v>
      </c>
      <c r="AE2438" s="175">
        <v>-172910.78815747867</v>
      </c>
    </row>
    <row r="2439" spans="1:31">
      <c r="A2439" s="1">
        <v>2432</v>
      </c>
      <c r="B2439" s="176">
        <f>'T Revenue'!B2436-'Year 0'!G$8+'Year 0'!G$122</f>
        <v>-21748.37658100226</v>
      </c>
      <c r="C2439" s="176">
        <f>'T Revenue'!C2436-'Revenue Requirement'!C$4+'Revenue Requirement'!C$33</f>
        <v>195646.28856390947</v>
      </c>
      <c r="D2439" s="176">
        <f>'T Revenue'!D2436-'Revenue Requirement'!D$4+'Revenue Requirement'!D$33</f>
        <v>80448.823610379826</v>
      </c>
      <c r="E2439" s="176">
        <f>'T Revenue'!E2436-'Revenue Requirement'!E$4+'Revenue Requirement'!E$33</f>
        <v>80979.457046604482</v>
      </c>
      <c r="G2439" s="179" t="e">
        <f ca="1"/>
        <v>#NAME?</v>
      </c>
      <c r="H2439" s="179" t="e">
        <f ca="1"/>
        <v>#NAME?</v>
      </c>
      <c r="I2439" s="179" t="e">
        <f ca="1"/>
        <v>#NAME?</v>
      </c>
      <c r="J2439" s="179" t="e">
        <f ca="1"/>
        <v>#NAME?</v>
      </c>
      <c r="L2439" s="175">
        <f>NR_to_Cash!C$9</f>
        <v>-54723.468549817509</v>
      </c>
      <c r="M2439" s="175">
        <f>NR_to_Cash!D$9</f>
        <v>-177401.26576231886</v>
      </c>
      <c r="N2439" s="175">
        <f>NR_to_Cash!E$9</f>
        <v>-150226.47815209487</v>
      </c>
      <c r="O2439" s="175">
        <f>NR_to_Cash!F$9</f>
        <v>-172910.78815747867</v>
      </c>
      <c r="Q2439" s="1">
        <v>2432</v>
      </c>
      <c r="R2439" s="176">
        <v>-21748.37658100226</v>
      </c>
      <c r="S2439" s="176">
        <v>195646.28856390947</v>
      </c>
      <c r="T2439" s="176">
        <v>80448.823610379826</v>
      </c>
      <c r="U2439" s="176">
        <v>80979.457046604482</v>
      </c>
      <c r="V2439" s="2"/>
      <c r="W2439" s="176">
        <v>8856.5427982738474</v>
      </c>
      <c r="X2439" s="176">
        <v>-9096.7554873530753</v>
      </c>
      <c r="Y2439" s="176">
        <v>-7966.3073494238779</v>
      </c>
      <c r="Z2439" s="176">
        <v>-4182.6625412860885</v>
      </c>
      <c r="AA2439" s="2"/>
      <c r="AB2439" s="175">
        <v>-54723.468549817509</v>
      </c>
      <c r="AC2439" s="175">
        <v>-177401.26576231886</v>
      </c>
      <c r="AD2439" s="175">
        <v>-150226.47815209487</v>
      </c>
      <c r="AE2439" s="175">
        <v>-172910.78815747867</v>
      </c>
    </row>
    <row r="2440" spans="1:31">
      <c r="A2440" s="1">
        <v>2433</v>
      </c>
      <c r="B2440" s="176">
        <f>'T Revenue'!B2437-'Year 0'!G$8+'Year 0'!G$122</f>
        <v>-3998.326767867431</v>
      </c>
      <c r="C2440" s="176">
        <f>'T Revenue'!C2437-'Revenue Requirement'!C$4+'Revenue Requirement'!C$33</f>
        <v>305225.80185981048</v>
      </c>
      <c r="D2440" s="176">
        <f>'T Revenue'!D2437-'Revenue Requirement'!D$4+'Revenue Requirement'!D$33</f>
        <v>153446.55621004011</v>
      </c>
      <c r="E2440" s="176">
        <f>'T Revenue'!E2437-'Revenue Requirement'!E$4+'Revenue Requirement'!E$33</f>
        <v>157174.74894513469</v>
      </c>
      <c r="G2440" s="179" t="e">
        <f ca="1"/>
        <v>#NAME?</v>
      </c>
      <c r="H2440" s="179" t="e">
        <f ca="1"/>
        <v>#NAME?</v>
      </c>
      <c r="I2440" s="179" t="e">
        <f ca="1"/>
        <v>#NAME?</v>
      </c>
      <c r="J2440" s="179" t="e">
        <f ca="1"/>
        <v>#NAME?</v>
      </c>
      <c r="L2440" s="175">
        <f>NR_to_Cash!C$9</f>
        <v>-54723.468549817509</v>
      </c>
      <c r="M2440" s="175">
        <f>NR_to_Cash!D$9</f>
        <v>-177401.26576231886</v>
      </c>
      <c r="N2440" s="175">
        <f>NR_to_Cash!E$9</f>
        <v>-150226.47815209487</v>
      </c>
      <c r="O2440" s="175">
        <f>NR_to_Cash!F$9</f>
        <v>-172910.78815747867</v>
      </c>
      <c r="Q2440" s="1">
        <v>2433</v>
      </c>
      <c r="R2440" s="176">
        <v>-3998.326767867431</v>
      </c>
      <c r="S2440" s="176">
        <v>305225.80185981048</v>
      </c>
      <c r="T2440" s="176">
        <v>153446.55621004011</v>
      </c>
      <c r="U2440" s="176">
        <v>157174.74894513469</v>
      </c>
      <c r="V2440" s="2"/>
      <c r="W2440" s="176">
        <v>25613.003535608295</v>
      </c>
      <c r="X2440" s="176">
        <v>-35294.840352231404</v>
      </c>
      <c r="Y2440" s="176">
        <v>13262.532471608371</v>
      </c>
      <c r="Z2440" s="176">
        <v>11588.832700921223</v>
      </c>
      <c r="AA2440" s="2"/>
      <c r="AB2440" s="175">
        <v>-54723.468549817509</v>
      </c>
      <c r="AC2440" s="175">
        <v>-177401.26576231886</v>
      </c>
      <c r="AD2440" s="175">
        <v>-150226.47815209487</v>
      </c>
      <c r="AE2440" s="175">
        <v>-172910.78815747867</v>
      </c>
    </row>
    <row r="2441" spans="1:31">
      <c r="A2441" s="1">
        <v>2434</v>
      </c>
      <c r="B2441" s="176">
        <f>'T Revenue'!B2438-'Year 0'!G$8+'Year 0'!G$122</f>
        <v>18525.170457073953</v>
      </c>
      <c r="C2441" s="176">
        <f>'T Revenue'!C2438-'Revenue Requirement'!C$4+'Revenue Requirement'!C$33</f>
        <v>220751.40635544737</v>
      </c>
      <c r="D2441" s="176">
        <f>'T Revenue'!D2438-'Revenue Requirement'!D$4+'Revenue Requirement'!D$33</f>
        <v>170211.99035740457</v>
      </c>
      <c r="E2441" s="176">
        <f>'T Revenue'!E2438-'Revenue Requirement'!E$4+'Revenue Requirement'!E$33</f>
        <v>143537.18987529003</v>
      </c>
      <c r="G2441" s="179" t="e">
        <f ca="1"/>
        <v>#NAME?</v>
      </c>
      <c r="H2441" s="179" t="e">
        <f ca="1"/>
        <v>#NAME?</v>
      </c>
      <c r="I2441" s="179" t="e">
        <f ca="1"/>
        <v>#NAME?</v>
      </c>
      <c r="J2441" s="179" t="e">
        <f ca="1"/>
        <v>#NAME?</v>
      </c>
      <c r="L2441" s="175">
        <f>NR_to_Cash!C$9</f>
        <v>-54723.468549817509</v>
      </c>
      <c r="M2441" s="175">
        <f>NR_to_Cash!D$9</f>
        <v>-177401.26576231886</v>
      </c>
      <c r="N2441" s="175">
        <f>NR_to_Cash!E$9</f>
        <v>-150226.47815209487</v>
      </c>
      <c r="O2441" s="175">
        <f>NR_to_Cash!F$9</f>
        <v>-172910.78815747867</v>
      </c>
      <c r="Q2441" s="1">
        <v>2434</v>
      </c>
      <c r="R2441" s="176">
        <v>18525.170457073953</v>
      </c>
      <c r="S2441" s="176">
        <v>220751.40635544737</v>
      </c>
      <c r="T2441" s="176">
        <v>170211.99035740457</v>
      </c>
      <c r="U2441" s="176">
        <v>143537.18987529003</v>
      </c>
      <c r="V2441" s="2"/>
      <c r="W2441" s="176">
        <v>-32606.642505125375</v>
      </c>
      <c r="X2441" s="176">
        <v>-33792.424767450197</v>
      </c>
      <c r="Y2441" s="176">
        <v>-14089.101354194107</v>
      </c>
      <c r="Z2441" s="176">
        <v>-39505.565114406636</v>
      </c>
      <c r="AA2441" s="2"/>
      <c r="AB2441" s="175">
        <v>-54723.468549817509</v>
      </c>
      <c r="AC2441" s="175">
        <v>-177401.26576231886</v>
      </c>
      <c r="AD2441" s="175">
        <v>-150226.47815209487</v>
      </c>
      <c r="AE2441" s="175">
        <v>-172910.78815747867</v>
      </c>
    </row>
    <row r="2442" spans="1:31">
      <c r="A2442" s="1">
        <v>2435</v>
      </c>
      <c r="B2442" s="176">
        <f>'T Revenue'!B2439-'Year 0'!G$8+'Year 0'!G$122</f>
        <v>-5906.9243300475646</v>
      </c>
      <c r="C2442" s="176">
        <f>'T Revenue'!C2439-'Revenue Requirement'!C$4+'Revenue Requirement'!C$33</f>
        <v>210120.50135046314</v>
      </c>
      <c r="D2442" s="176">
        <f>'T Revenue'!D2439-'Revenue Requirement'!D$4+'Revenue Requirement'!D$33</f>
        <v>110908.18461675826</v>
      </c>
      <c r="E2442" s="176">
        <f>'T Revenue'!E2439-'Revenue Requirement'!E$4+'Revenue Requirement'!E$33</f>
        <v>67503.025879728608</v>
      </c>
      <c r="G2442" s="179" t="e">
        <f ca="1"/>
        <v>#NAME?</v>
      </c>
      <c r="H2442" s="179" t="e">
        <f ca="1"/>
        <v>#NAME?</v>
      </c>
      <c r="I2442" s="179" t="e">
        <f ca="1"/>
        <v>#NAME?</v>
      </c>
      <c r="J2442" s="179" t="e">
        <f ca="1"/>
        <v>#NAME?</v>
      </c>
      <c r="L2442" s="175">
        <f>NR_to_Cash!C$9</f>
        <v>-54723.468549817509</v>
      </c>
      <c r="M2442" s="175">
        <f>NR_to_Cash!D$9</f>
        <v>-177401.26576231886</v>
      </c>
      <c r="N2442" s="175">
        <f>NR_to_Cash!E$9</f>
        <v>-150226.47815209487</v>
      </c>
      <c r="O2442" s="175">
        <f>NR_to_Cash!F$9</f>
        <v>-172910.78815747867</v>
      </c>
      <c r="Q2442" s="1">
        <v>2435</v>
      </c>
      <c r="R2442" s="176">
        <v>-5906.9243300475646</v>
      </c>
      <c r="S2442" s="176">
        <v>210120.50135046314</v>
      </c>
      <c r="T2442" s="176">
        <v>110908.18461675826</v>
      </c>
      <c r="U2442" s="176">
        <v>67503.025879728608</v>
      </c>
      <c r="V2442" s="2"/>
      <c r="W2442" s="176">
        <v>-11927.430020088097</v>
      </c>
      <c r="X2442" s="176">
        <v>16650.210323638283</v>
      </c>
      <c r="Y2442" s="176">
        <v>-56732.366244329605</v>
      </c>
      <c r="Z2442" s="176">
        <v>-44428.755726400064</v>
      </c>
      <c r="AA2442" s="2"/>
      <c r="AB2442" s="175">
        <v>-54723.468549817509</v>
      </c>
      <c r="AC2442" s="175">
        <v>-177401.26576231886</v>
      </c>
      <c r="AD2442" s="175">
        <v>-150226.47815209487</v>
      </c>
      <c r="AE2442" s="175">
        <v>-172910.78815747867</v>
      </c>
    </row>
    <row r="2443" spans="1:31">
      <c r="A2443" s="1">
        <v>2436</v>
      </c>
      <c r="B2443" s="176">
        <f>'T Revenue'!B2440-'Year 0'!G$8+'Year 0'!G$122</f>
        <v>12992.674474172993</v>
      </c>
      <c r="C2443" s="176">
        <f>'T Revenue'!C2440-'Revenue Requirement'!C$4+'Revenue Requirement'!C$33</f>
        <v>286154.84964213846</v>
      </c>
      <c r="D2443" s="176">
        <f>'T Revenue'!D2440-'Revenue Requirement'!D$4+'Revenue Requirement'!D$33</f>
        <v>158661.63413322577</v>
      </c>
      <c r="E2443" s="176">
        <f>'T Revenue'!E2440-'Revenue Requirement'!E$4+'Revenue Requirement'!E$33</f>
        <v>135869.66632888489</v>
      </c>
      <c r="G2443" s="179" t="e">
        <f ca="1"/>
        <v>#NAME?</v>
      </c>
      <c r="H2443" s="179" t="e">
        <f ca="1"/>
        <v>#NAME?</v>
      </c>
      <c r="I2443" s="179" t="e">
        <f ca="1"/>
        <v>#NAME?</v>
      </c>
      <c r="J2443" s="179" t="e">
        <f ca="1"/>
        <v>#NAME?</v>
      </c>
      <c r="L2443" s="175">
        <f>NR_to_Cash!C$9</f>
        <v>-54723.468549817509</v>
      </c>
      <c r="M2443" s="175">
        <f>NR_to_Cash!D$9</f>
        <v>-177401.26576231886</v>
      </c>
      <c r="N2443" s="175">
        <f>NR_to_Cash!E$9</f>
        <v>-150226.47815209487</v>
      </c>
      <c r="O2443" s="175">
        <f>NR_to_Cash!F$9</f>
        <v>-172910.78815747867</v>
      </c>
      <c r="Q2443" s="1">
        <v>2436</v>
      </c>
      <c r="R2443" s="176">
        <v>12992.674474172993</v>
      </c>
      <c r="S2443" s="176">
        <v>286154.84964213846</v>
      </c>
      <c r="T2443" s="176">
        <v>158661.63413322577</v>
      </c>
      <c r="U2443" s="176">
        <v>135869.66632888489</v>
      </c>
      <c r="V2443" s="2"/>
      <c r="W2443" s="176">
        <v>-27345.036253725179</v>
      </c>
      <c r="X2443" s="176">
        <v>14896.259083769983</v>
      </c>
      <c r="Y2443" s="176">
        <v>10446.883817649679</v>
      </c>
      <c r="Z2443" s="176">
        <v>-8340.9880998642184</v>
      </c>
      <c r="AA2443" s="2"/>
      <c r="AB2443" s="175">
        <v>-54723.468549817509</v>
      </c>
      <c r="AC2443" s="175">
        <v>-177401.26576231886</v>
      </c>
      <c r="AD2443" s="175">
        <v>-150226.47815209487</v>
      </c>
      <c r="AE2443" s="175">
        <v>-172910.78815747867</v>
      </c>
    </row>
    <row r="2444" spans="1:31">
      <c r="A2444" s="1">
        <v>2437</v>
      </c>
      <c r="B2444" s="176">
        <f>'T Revenue'!B2441-'Year 0'!G$8+'Year 0'!G$122</f>
        <v>16058.087642987026</v>
      </c>
      <c r="C2444" s="176">
        <f>'T Revenue'!C2441-'Revenue Requirement'!C$4+'Revenue Requirement'!C$33</f>
        <v>293144.56636607461</v>
      </c>
      <c r="D2444" s="176">
        <f>'T Revenue'!D2441-'Revenue Requirement'!D$4+'Revenue Requirement'!D$33</f>
        <v>209291.36770593654</v>
      </c>
      <c r="E2444" s="176">
        <f>'T Revenue'!E2441-'Revenue Requirement'!E$4+'Revenue Requirement'!E$33</f>
        <v>142815.3712334584</v>
      </c>
      <c r="G2444" s="179" t="e">
        <f ca="1"/>
        <v>#NAME?</v>
      </c>
      <c r="H2444" s="179" t="e">
        <f ca="1"/>
        <v>#NAME?</v>
      </c>
      <c r="I2444" s="179" t="e">
        <f ca="1"/>
        <v>#NAME?</v>
      </c>
      <c r="J2444" s="179" t="e">
        <f ca="1"/>
        <v>#NAME?</v>
      </c>
      <c r="L2444" s="175">
        <f>NR_to_Cash!C$9</f>
        <v>-54723.468549817509</v>
      </c>
      <c r="M2444" s="175">
        <f>NR_to_Cash!D$9</f>
        <v>-177401.26576231886</v>
      </c>
      <c r="N2444" s="175">
        <f>NR_to_Cash!E$9</f>
        <v>-150226.47815209487</v>
      </c>
      <c r="O2444" s="175">
        <f>NR_to_Cash!F$9</f>
        <v>-172910.78815747867</v>
      </c>
      <c r="Q2444" s="1">
        <v>2437</v>
      </c>
      <c r="R2444" s="176">
        <v>16058.087642987026</v>
      </c>
      <c r="S2444" s="176">
        <v>293144.56636607461</v>
      </c>
      <c r="T2444" s="176">
        <v>209291.36770593654</v>
      </c>
      <c r="U2444" s="176">
        <v>142815.3712334584</v>
      </c>
      <c r="V2444" s="2"/>
      <c r="W2444" s="176">
        <v>-29227.66393308423</v>
      </c>
      <c r="X2444" s="176">
        <v>-16710.416866319953</v>
      </c>
      <c r="Y2444" s="176">
        <v>2943.4670283077285</v>
      </c>
      <c r="Z2444" s="176">
        <v>29012.881211478962</v>
      </c>
      <c r="AA2444" s="2"/>
      <c r="AB2444" s="175">
        <v>-54723.468549817509</v>
      </c>
      <c r="AC2444" s="175">
        <v>-177401.26576231886</v>
      </c>
      <c r="AD2444" s="175">
        <v>-150226.47815209487</v>
      </c>
      <c r="AE2444" s="175">
        <v>-172910.78815747867</v>
      </c>
    </row>
    <row r="2445" spans="1:31">
      <c r="A2445" s="1">
        <v>2438</v>
      </c>
      <c r="B2445" s="176">
        <f>'T Revenue'!B2442-'Year 0'!G$8+'Year 0'!G$122</f>
        <v>36484.864794551628</v>
      </c>
      <c r="C2445" s="176">
        <f>'T Revenue'!C2442-'Revenue Requirement'!C$4+'Revenue Requirement'!C$33</f>
        <v>237080.42784957355</v>
      </c>
      <c r="D2445" s="176">
        <f>'T Revenue'!D2442-'Revenue Requirement'!D$4+'Revenue Requirement'!D$33</f>
        <v>167513.63654485508</v>
      </c>
      <c r="E2445" s="176">
        <f>'T Revenue'!E2442-'Revenue Requirement'!E$4+'Revenue Requirement'!E$33</f>
        <v>122762.42202206026</v>
      </c>
      <c r="G2445" s="179" t="e">
        <f ca="1"/>
        <v>#NAME?</v>
      </c>
      <c r="H2445" s="179" t="e">
        <f ca="1"/>
        <v>#NAME?</v>
      </c>
      <c r="I2445" s="179" t="e">
        <f ca="1"/>
        <v>#NAME?</v>
      </c>
      <c r="J2445" s="179" t="e">
        <f ca="1"/>
        <v>#NAME?</v>
      </c>
      <c r="L2445" s="175">
        <f>NR_to_Cash!C$9</f>
        <v>-54723.468549817509</v>
      </c>
      <c r="M2445" s="175">
        <f>NR_to_Cash!D$9</f>
        <v>-177401.26576231886</v>
      </c>
      <c r="N2445" s="175">
        <f>NR_to_Cash!E$9</f>
        <v>-150226.47815209487</v>
      </c>
      <c r="O2445" s="175">
        <f>NR_to_Cash!F$9</f>
        <v>-172910.78815747867</v>
      </c>
      <c r="Q2445" s="1">
        <v>2438</v>
      </c>
      <c r="R2445" s="176">
        <v>36484.864794551628</v>
      </c>
      <c r="S2445" s="176">
        <v>237080.42784957355</v>
      </c>
      <c r="T2445" s="176">
        <v>167513.63654485508</v>
      </c>
      <c r="U2445" s="176">
        <v>122762.42202206026</v>
      </c>
      <c r="V2445" s="2"/>
      <c r="W2445" s="176">
        <v>-6564.0479487908306</v>
      </c>
      <c r="X2445" s="176">
        <v>-17636.657906228444</v>
      </c>
      <c r="Y2445" s="176">
        <v>-7472.0256106264424</v>
      </c>
      <c r="Z2445" s="176">
        <v>-18615.816761267837</v>
      </c>
      <c r="AA2445" s="2"/>
      <c r="AB2445" s="175">
        <v>-54723.468549817509</v>
      </c>
      <c r="AC2445" s="175">
        <v>-177401.26576231886</v>
      </c>
      <c r="AD2445" s="175">
        <v>-150226.47815209487</v>
      </c>
      <c r="AE2445" s="175">
        <v>-172910.78815747867</v>
      </c>
    </row>
    <row r="2446" spans="1:31">
      <c r="A2446" s="1">
        <v>2439</v>
      </c>
      <c r="B2446" s="176">
        <f>'T Revenue'!B2443-'Year 0'!G$8+'Year 0'!G$122</f>
        <v>8969.4166193294805</v>
      </c>
      <c r="C2446" s="176">
        <f>'T Revenue'!C2443-'Revenue Requirement'!C$4+'Revenue Requirement'!C$33</f>
        <v>256390.56641039415</v>
      </c>
      <c r="D2446" s="176">
        <f>'T Revenue'!D2443-'Revenue Requirement'!D$4+'Revenue Requirement'!D$33</f>
        <v>170665.55893505178</v>
      </c>
      <c r="E2446" s="176">
        <f>'T Revenue'!E2443-'Revenue Requirement'!E$4+'Revenue Requirement'!E$33</f>
        <v>132482.21897280659</v>
      </c>
      <c r="G2446" s="179" t="e">
        <f ca="1"/>
        <v>#NAME?</v>
      </c>
      <c r="H2446" s="179" t="e">
        <f ca="1"/>
        <v>#NAME?</v>
      </c>
      <c r="I2446" s="179" t="e">
        <f ca="1"/>
        <v>#NAME?</v>
      </c>
      <c r="J2446" s="179" t="e">
        <f ca="1"/>
        <v>#NAME?</v>
      </c>
      <c r="L2446" s="175">
        <f>NR_to_Cash!C$9</f>
        <v>-54723.468549817509</v>
      </c>
      <c r="M2446" s="175">
        <f>NR_to_Cash!D$9</f>
        <v>-177401.26576231886</v>
      </c>
      <c r="N2446" s="175">
        <f>NR_to_Cash!E$9</f>
        <v>-150226.47815209487</v>
      </c>
      <c r="O2446" s="175">
        <f>NR_to_Cash!F$9</f>
        <v>-172910.78815747867</v>
      </c>
      <c r="Q2446" s="1">
        <v>2439</v>
      </c>
      <c r="R2446" s="176">
        <v>8969.4166193294805</v>
      </c>
      <c r="S2446" s="176">
        <v>256390.56641039415</v>
      </c>
      <c r="T2446" s="176">
        <v>170665.55893505178</v>
      </c>
      <c r="U2446" s="176">
        <v>132482.21897280659</v>
      </c>
      <c r="V2446" s="2"/>
      <c r="W2446" s="176">
        <v>3866.1775719046127</v>
      </c>
      <c r="X2446" s="176">
        <v>-250.31028160033748</v>
      </c>
      <c r="Y2446" s="176">
        <v>-27088.829400916351</v>
      </c>
      <c r="Z2446" s="176">
        <v>-22185.810346788727</v>
      </c>
      <c r="AA2446" s="2"/>
      <c r="AB2446" s="175">
        <v>-54723.468549817509</v>
      </c>
      <c r="AC2446" s="175">
        <v>-177401.26576231886</v>
      </c>
      <c r="AD2446" s="175">
        <v>-150226.47815209487</v>
      </c>
      <c r="AE2446" s="175">
        <v>-172910.78815747867</v>
      </c>
    </row>
    <row r="2447" spans="1:31">
      <c r="A2447" s="1">
        <v>2440</v>
      </c>
      <c r="B2447" s="176">
        <f>'T Revenue'!B2444-'Year 0'!G$8+'Year 0'!G$122</f>
        <v>51755.605502891587</v>
      </c>
      <c r="C2447" s="176">
        <f>'T Revenue'!C2444-'Revenue Requirement'!C$4+'Revenue Requirement'!C$33</f>
        <v>261372.14436444384</v>
      </c>
      <c r="D2447" s="176">
        <f>'T Revenue'!D2444-'Revenue Requirement'!D$4+'Revenue Requirement'!D$33</f>
        <v>199788.55054143094</v>
      </c>
      <c r="E2447" s="176">
        <f>'T Revenue'!E2444-'Revenue Requirement'!E$4+'Revenue Requirement'!E$33</f>
        <v>119227.00203822367</v>
      </c>
      <c r="G2447" s="179" t="e">
        <f ca="1"/>
        <v>#NAME?</v>
      </c>
      <c r="H2447" s="179" t="e">
        <f ca="1"/>
        <v>#NAME?</v>
      </c>
      <c r="I2447" s="179" t="e">
        <f ca="1"/>
        <v>#NAME?</v>
      </c>
      <c r="J2447" s="179" t="e">
        <f ca="1"/>
        <v>#NAME?</v>
      </c>
      <c r="L2447" s="175">
        <f>NR_to_Cash!C$9</f>
        <v>-54723.468549817509</v>
      </c>
      <c r="M2447" s="175">
        <f>NR_to_Cash!D$9</f>
        <v>-177401.26576231886</v>
      </c>
      <c r="N2447" s="175">
        <f>NR_to_Cash!E$9</f>
        <v>-150226.47815209487</v>
      </c>
      <c r="O2447" s="175">
        <f>NR_to_Cash!F$9</f>
        <v>-172910.78815747867</v>
      </c>
      <c r="Q2447" s="1">
        <v>2440</v>
      </c>
      <c r="R2447" s="176">
        <v>51755.605502891587</v>
      </c>
      <c r="S2447" s="176">
        <v>261372.14436444384</v>
      </c>
      <c r="T2447" s="176">
        <v>199788.55054143094</v>
      </c>
      <c r="U2447" s="176">
        <v>119227.00203822367</v>
      </c>
      <c r="V2447" s="2"/>
      <c r="W2447" s="176">
        <v>-6043.3964968936052</v>
      </c>
      <c r="X2447" s="176">
        <v>1385.0865395194851</v>
      </c>
      <c r="Y2447" s="176">
        <v>421.13532854453661</v>
      </c>
      <c r="Z2447" s="176">
        <v>-26488.745029238053</v>
      </c>
      <c r="AA2447" s="2"/>
      <c r="AB2447" s="175">
        <v>-54723.468549817509</v>
      </c>
      <c r="AC2447" s="175">
        <v>-177401.26576231886</v>
      </c>
      <c r="AD2447" s="175">
        <v>-150226.47815209487</v>
      </c>
      <c r="AE2447" s="175">
        <v>-172910.78815747867</v>
      </c>
    </row>
    <row r="2448" spans="1:31">
      <c r="A2448" s="1">
        <v>2441</v>
      </c>
      <c r="B2448" s="176">
        <f>'T Revenue'!B2445-'Year 0'!G$8+'Year 0'!G$122</f>
        <v>15795.3792819425</v>
      </c>
      <c r="C2448" s="176">
        <f>'T Revenue'!C2445-'Revenue Requirement'!C$4+'Revenue Requirement'!C$33</f>
        <v>290004.98811205267</v>
      </c>
      <c r="D2448" s="176">
        <f>'T Revenue'!D2445-'Revenue Requirement'!D$4+'Revenue Requirement'!D$33</f>
        <v>194424.60507403384</v>
      </c>
      <c r="E2448" s="176">
        <f>'T Revenue'!E2445-'Revenue Requirement'!E$4+'Revenue Requirement'!E$33</f>
        <v>140575.97840733523</v>
      </c>
      <c r="G2448" s="179" t="e">
        <f ca="1"/>
        <v>#NAME?</v>
      </c>
      <c r="H2448" s="179" t="e">
        <f ca="1"/>
        <v>#NAME?</v>
      </c>
      <c r="I2448" s="179" t="e">
        <f ca="1"/>
        <v>#NAME?</v>
      </c>
      <c r="J2448" s="179" t="e">
        <f ca="1"/>
        <v>#NAME?</v>
      </c>
      <c r="L2448" s="175">
        <f>NR_to_Cash!C$9</f>
        <v>-54723.468549817509</v>
      </c>
      <c r="M2448" s="175">
        <f>NR_to_Cash!D$9</f>
        <v>-177401.26576231886</v>
      </c>
      <c r="N2448" s="175">
        <f>NR_to_Cash!E$9</f>
        <v>-150226.47815209487</v>
      </c>
      <c r="O2448" s="175">
        <f>NR_to_Cash!F$9</f>
        <v>-172910.78815747867</v>
      </c>
      <c r="Q2448" s="1">
        <v>2441</v>
      </c>
      <c r="R2448" s="176">
        <v>15795.3792819425</v>
      </c>
      <c r="S2448" s="176">
        <v>290004.98811205267</v>
      </c>
      <c r="T2448" s="176">
        <v>194424.60507403384</v>
      </c>
      <c r="U2448" s="176">
        <v>140575.97840733523</v>
      </c>
      <c r="V2448" s="2"/>
      <c r="W2448" s="176">
        <v>4436.6637380699394</v>
      </c>
      <c r="X2448" s="176">
        <v>9746.5583785437047</v>
      </c>
      <c r="Y2448" s="176">
        <v>-31828.521864402574</v>
      </c>
      <c r="Z2448" s="176">
        <v>-16746.859491418349</v>
      </c>
      <c r="AA2448" s="2"/>
      <c r="AB2448" s="175">
        <v>-54723.468549817509</v>
      </c>
      <c r="AC2448" s="175">
        <v>-177401.26576231886</v>
      </c>
      <c r="AD2448" s="175">
        <v>-150226.47815209487</v>
      </c>
      <c r="AE2448" s="175">
        <v>-172910.78815747867</v>
      </c>
    </row>
    <row r="2449" spans="1:31">
      <c r="A2449" s="1">
        <v>2442</v>
      </c>
      <c r="B2449" s="176">
        <f>'T Revenue'!B2446-'Year 0'!G$8+'Year 0'!G$122</f>
        <v>35190.299247110728</v>
      </c>
      <c r="C2449" s="176">
        <f>'T Revenue'!C2446-'Revenue Requirement'!C$4+'Revenue Requirement'!C$33</f>
        <v>229292.59779422521</v>
      </c>
      <c r="D2449" s="176">
        <f>'T Revenue'!D2446-'Revenue Requirement'!D$4+'Revenue Requirement'!D$33</f>
        <v>197169.74624886853</v>
      </c>
      <c r="E2449" s="176">
        <f>'T Revenue'!E2446-'Revenue Requirement'!E$4+'Revenue Requirement'!E$33</f>
        <v>134345.92816894618</v>
      </c>
      <c r="G2449" s="179" t="e">
        <f ca="1"/>
        <v>#NAME?</v>
      </c>
      <c r="H2449" s="179" t="e">
        <f ca="1"/>
        <v>#NAME?</v>
      </c>
      <c r="I2449" s="179" t="e">
        <f ca="1"/>
        <v>#NAME?</v>
      </c>
      <c r="J2449" s="179" t="e">
        <f ca="1"/>
        <v>#NAME?</v>
      </c>
      <c r="L2449" s="175">
        <f>NR_to_Cash!C$9</f>
        <v>-54723.468549817509</v>
      </c>
      <c r="M2449" s="175">
        <f>NR_to_Cash!D$9</f>
        <v>-177401.26576231886</v>
      </c>
      <c r="N2449" s="175">
        <f>NR_to_Cash!E$9</f>
        <v>-150226.47815209487</v>
      </c>
      <c r="O2449" s="175">
        <f>NR_to_Cash!F$9</f>
        <v>-172910.78815747867</v>
      </c>
      <c r="Q2449" s="1">
        <v>2442</v>
      </c>
      <c r="R2449" s="176">
        <v>35190.299247110728</v>
      </c>
      <c r="S2449" s="176">
        <v>229292.59779422521</v>
      </c>
      <c r="T2449" s="176">
        <v>197169.74624886853</v>
      </c>
      <c r="U2449" s="176">
        <v>134345.92816894618</v>
      </c>
      <c r="V2449" s="2"/>
      <c r="W2449" s="176">
        <v>-10593.518451576703</v>
      </c>
      <c r="X2449" s="176">
        <v>14487.234685398871</v>
      </c>
      <c r="Y2449" s="176">
        <v>11822.774407269899</v>
      </c>
      <c r="Z2449" s="176">
        <v>-34860.86108868313</v>
      </c>
      <c r="AA2449" s="2"/>
      <c r="AB2449" s="175">
        <v>-54723.468549817509</v>
      </c>
      <c r="AC2449" s="175">
        <v>-177401.26576231886</v>
      </c>
      <c r="AD2449" s="175">
        <v>-150226.47815209487</v>
      </c>
      <c r="AE2449" s="175">
        <v>-172910.78815747867</v>
      </c>
    </row>
    <row r="2450" spans="1:31">
      <c r="A2450" s="1">
        <v>2443</v>
      </c>
      <c r="B2450" s="176">
        <f>'T Revenue'!B2447-'Year 0'!G$8+'Year 0'!G$122</f>
        <v>14388.227510549128</v>
      </c>
      <c r="C2450" s="176">
        <f>'T Revenue'!C2447-'Revenue Requirement'!C$4+'Revenue Requirement'!C$33</f>
        <v>189201.83210611134</v>
      </c>
      <c r="D2450" s="176">
        <f>'T Revenue'!D2447-'Revenue Requirement'!D$4+'Revenue Requirement'!D$33</f>
        <v>139656.68074620725</v>
      </c>
      <c r="E2450" s="176">
        <f>'T Revenue'!E2447-'Revenue Requirement'!E$4+'Revenue Requirement'!E$33</f>
        <v>87075.716245131101</v>
      </c>
      <c r="G2450" s="179" t="e">
        <f ca="1"/>
        <v>#NAME?</v>
      </c>
      <c r="H2450" s="179" t="e">
        <f ca="1"/>
        <v>#NAME?</v>
      </c>
      <c r="I2450" s="179" t="e">
        <f ca="1"/>
        <v>#NAME?</v>
      </c>
      <c r="J2450" s="179" t="e">
        <f ca="1"/>
        <v>#NAME?</v>
      </c>
      <c r="L2450" s="175">
        <f>NR_to_Cash!C$9</f>
        <v>-54723.468549817509</v>
      </c>
      <c r="M2450" s="175">
        <f>NR_to_Cash!D$9</f>
        <v>-177401.26576231886</v>
      </c>
      <c r="N2450" s="175">
        <f>NR_to_Cash!E$9</f>
        <v>-150226.47815209487</v>
      </c>
      <c r="O2450" s="175">
        <f>NR_to_Cash!F$9</f>
        <v>-172910.78815747867</v>
      </c>
      <c r="Q2450" s="1">
        <v>2443</v>
      </c>
      <c r="R2450" s="176">
        <v>14388.227510549128</v>
      </c>
      <c r="S2450" s="176">
        <v>189201.83210611134</v>
      </c>
      <c r="T2450" s="176">
        <v>139656.68074620725</v>
      </c>
      <c r="U2450" s="176">
        <v>87075.716245131101</v>
      </c>
      <c r="V2450" s="2"/>
      <c r="W2450" s="176">
        <v>-37513.279875690234</v>
      </c>
      <c r="X2450" s="176">
        <v>-23434.748939692974</v>
      </c>
      <c r="Y2450" s="176">
        <v>-41743.438409893075</v>
      </c>
      <c r="Z2450" s="176">
        <v>-13349.129261886468</v>
      </c>
      <c r="AA2450" s="2"/>
      <c r="AB2450" s="175">
        <v>-54723.468549817509</v>
      </c>
      <c r="AC2450" s="175">
        <v>-177401.26576231886</v>
      </c>
      <c r="AD2450" s="175">
        <v>-150226.47815209487</v>
      </c>
      <c r="AE2450" s="175">
        <v>-172910.78815747867</v>
      </c>
    </row>
    <row r="2451" spans="1:31">
      <c r="A2451" s="1">
        <v>2444</v>
      </c>
      <c r="B2451" s="176">
        <f>'T Revenue'!B2448-'Year 0'!G$8+'Year 0'!G$122</f>
        <v>7818.982691595098</v>
      </c>
      <c r="C2451" s="176">
        <f>'T Revenue'!C2448-'Revenue Requirement'!C$4+'Revenue Requirement'!C$33</f>
        <v>238234.7440422948</v>
      </c>
      <c r="D2451" s="176">
        <f>'T Revenue'!D2448-'Revenue Requirement'!D$4+'Revenue Requirement'!D$33</f>
        <v>134964.00938549452</v>
      </c>
      <c r="E2451" s="176">
        <f>'T Revenue'!E2448-'Revenue Requirement'!E$4+'Revenue Requirement'!E$33</f>
        <v>132765.21075270162</v>
      </c>
      <c r="G2451" s="179" t="e">
        <f ca="1"/>
        <v>#NAME?</v>
      </c>
      <c r="H2451" s="179" t="e">
        <f ca="1"/>
        <v>#NAME?</v>
      </c>
      <c r="I2451" s="179" t="e">
        <f ca="1"/>
        <v>#NAME?</v>
      </c>
      <c r="J2451" s="179" t="e">
        <f ca="1"/>
        <v>#NAME?</v>
      </c>
      <c r="L2451" s="175">
        <f>NR_to_Cash!C$9</f>
        <v>-54723.468549817509</v>
      </c>
      <c r="M2451" s="175">
        <f>NR_to_Cash!D$9</f>
        <v>-177401.26576231886</v>
      </c>
      <c r="N2451" s="175">
        <f>NR_to_Cash!E$9</f>
        <v>-150226.47815209487</v>
      </c>
      <c r="O2451" s="175">
        <f>NR_to_Cash!F$9</f>
        <v>-172910.78815747867</v>
      </c>
      <c r="Q2451" s="1">
        <v>2444</v>
      </c>
      <c r="R2451" s="176">
        <v>7818.982691595098</v>
      </c>
      <c r="S2451" s="176">
        <v>238234.7440422948</v>
      </c>
      <c r="T2451" s="176">
        <v>134964.00938549452</v>
      </c>
      <c r="U2451" s="176">
        <v>132765.21075270162</v>
      </c>
      <c r="V2451" s="2"/>
      <c r="W2451" s="176">
        <v>-3739.579988051788</v>
      </c>
      <c r="X2451" s="176">
        <v>-3682.8181841676123</v>
      </c>
      <c r="Y2451" s="176">
        <v>-60888.228562070522</v>
      </c>
      <c r="Z2451" s="176">
        <v>-4167.0401415887754</v>
      </c>
      <c r="AA2451" s="2"/>
      <c r="AB2451" s="175">
        <v>-54723.468549817509</v>
      </c>
      <c r="AC2451" s="175">
        <v>-177401.26576231886</v>
      </c>
      <c r="AD2451" s="175">
        <v>-150226.47815209487</v>
      </c>
      <c r="AE2451" s="175">
        <v>-172910.78815747867</v>
      </c>
    </row>
    <row r="2452" spans="1:31">
      <c r="A2452" s="1">
        <v>2445</v>
      </c>
      <c r="B2452" s="176">
        <f>'T Revenue'!B2449-'Year 0'!G$8+'Year 0'!G$122</f>
        <v>-10732.253603009274</v>
      </c>
      <c r="C2452" s="176">
        <f>'T Revenue'!C2449-'Revenue Requirement'!C$4+'Revenue Requirement'!C$33</f>
        <v>228353.29187425924</v>
      </c>
      <c r="D2452" s="176">
        <f>'T Revenue'!D2449-'Revenue Requirement'!D$4+'Revenue Requirement'!D$33</f>
        <v>173527.10121572576</v>
      </c>
      <c r="E2452" s="176">
        <f>'T Revenue'!E2449-'Revenue Requirement'!E$4+'Revenue Requirement'!E$33</f>
        <v>55769.194001346827</v>
      </c>
      <c r="G2452" s="179" t="e">
        <f ca="1"/>
        <v>#NAME?</v>
      </c>
      <c r="H2452" s="179" t="e">
        <f ca="1"/>
        <v>#NAME?</v>
      </c>
      <c r="I2452" s="179" t="e">
        <f ca="1"/>
        <v>#NAME?</v>
      </c>
      <c r="J2452" s="179" t="e">
        <f ca="1"/>
        <v>#NAME?</v>
      </c>
      <c r="L2452" s="175">
        <f>NR_to_Cash!C$9</f>
        <v>-54723.468549817509</v>
      </c>
      <c r="M2452" s="175">
        <f>NR_to_Cash!D$9</f>
        <v>-177401.26576231886</v>
      </c>
      <c r="N2452" s="175">
        <f>NR_to_Cash!E$9</f>
        <v>-150226.47815209487</v>
      </c>
      <c r="O2452" s="175">
        <f>NR_to_Cash!F$9</f>
        <v>-172910.78815747867</v>
      </c>
      <c r="Q2452" s="1">
        <v>2445</v>
      </c>
      <c r="R2452" s="176">
        <v>-10732.253603009274</v>
      </c>
      <c r="S2452" s="176">
        <v>228353.29187425924</v>
      </c>
      <c r="T2452" s="176">
        <v>173527.10121572576</v>
      </c>
      <c r="U2452" s="176">
        <v>55769.194001346827</v>
      </c>
      <c r="V2452" s="2"/>
      <c r="W2452" s="176">
        <v>-4709.1456050149864</v>
      </c>
      <c r="X2452" s="176">
        <v>-36318.463786441367</v>
      </c>
      <c r="Y2452" s="176">
        <v>4616.7393669765443</v>
      </c>
      <c r="Z2452" s="176">
        <v>-10844.926002007676</v>
      </c>
      <c r="AA2452" s="2"/>
      <c r="AB2452" s="175">
        <v>-54723.468549817509</v>
      </c>
      <c r="AC2452" s="175">
        <v>-177401.26576231886</v>
      </c>
      <c r="AD2452" s="175">
        <v>-150226.47815209487</v>
      </c>
      <c r="AE2452" s="175">
        <v>-172910.78815747867</v>
      </c>
    </row>
    <row r="2453" spans="1:31">
      <c r="A2453" s="1">
        <v>2446</v>
      </c>
      <c r="B2453" s="176">
        <f>'T Revenue'!B2450-'Year 0'!G$8+'Year 0'!G$122</f>
        <v>-29758.005692008184</v>
      </c>
      <c r="C2453" s="176">
        <f>'T Revenue'!C2450-'Revenue Requirement'!C$4+'Revenue Requirement'!C$33</f>
        <v>215987.67059580516</v>
      </c>
      <c r="D2453" s="176">
        <f>'T Revenue'!D2450-'Revenue Requirement'!D$4+'Revenue Requirement'!D$33</f>
        <v>89117.479401598219</v>
      </c>
      <c r="E2453" s="176">
        <f>'T Revenue'!E2450-'Revenue Requirement'!E$4+'Revenue Requirement'!E$33</f>
        <v>48419.327073726105</v>
      </c>
      <c r="G2453" s="179" t="e">
        <f ca="1"/>
        <v>#NAME?</v>
      </c>
      <c r="H2453" s="179" t="e">
        <f ca="1"/>
        <v>#NAME?</v>
      </c>
      <c r="I2453" s="179" t="e">
        <f ca="1"/>
        <v>#NAME?</v>
      </c>
      <c r="J2453" s="179" t="e">
        <f ca="1"/>
        <v>#NAME?</v>
      </c>
      <c r="L2453" s="175">
        <f>NR_to_Cash!C$9</f>
        <v>-54723.468549817509</v>
      </c>
      <c r="M2453" s="175">
        <f>NR_to_Cash!D$9</f>
        <v>-177401.26576231886</v>
      </c>
      <c r="N2453" s="175">
        <f>NR_to_Cash!E$9</f>
        <v>-150226.47815209487</v>
      </c>
      <c r="O2453" s="175">
        <f>NR_to_Cash!F$9</f>
        <v>-172910.78815747867</v>
      </c>
      <c r="Q2453" s="1">
        <v>2446</v>
      </c>
      <c r="R2453" s="176">
        <v>-29758.005692008184</v>
      </c>
      <c r="S2453" s="176">
        <v>215987.67059580516</v>
      </c>
      <c r="T2453" s="176">
        <v>89117.479401598219</v>
      </c>
      <c r="U2453" s="176">
        <v>48419.327073726105</v>
      </c>
      <c r="V2453" s="2"/>
      <c r="W2453" s="176">
        <v>9889.5800708044553</v>
      </c>
      <c r="X2453" s="176">
        <v>12154.915313396836</v>
      </c>
      <c r="Y2453" s="176">
        <v>-21970.261558462167</v>
      </c>
      <c r="Z2453" s="176">
        <v>229.91480904864147</v>
      </c>
      <c r="AA2453" s="2"/>
      <c r="AB2453" s="175">
        <v>-54723.468549817509</v>
      </c>
      <c r="AC2453" s="175">
        <v>-177401.26576231886</v>
      </c>
      <c r="AD2453" s="175">
        <v>-150226.47815209487</v>
      </c>
      <c r="AE2453" s="175">
        <v>-172910.78815747867</v>
      </c>
    </row>
    <row r="2454" spans="1:31">
      <c r="A2454" s="1">
        <v>2447</v>
      </c>
      <c r="B2454" s="176">
        <f>'T Revenue'!B2451-'Year 0'!G$8+'Year 0'!G$122</f>
        <v>6328.3625704681035</v>
      </c>
      <c r="C2454" s="176">
        <f>'T Revenue'!C2451-'Revenue Requirement'!C$4+'Revenue Requirement'!C$33</f>
        <v>244404.85059115011</v>
      </c>
      <c r="D2454" s="176">
        <f>'T Revenue'!D2451-'Revenue Requirement'!D$4+'Revenue Requirement'!D$33</f>
        <v>193304.96924675978</v>
      </c>
      <c r="E2454" s="176">
        <f>'T Revenue'!E2451-'Revenue Requirement'!E$4+'Revenue Requirement'!E$33</f>
        <v>126864.59607170778</v>
      </c>
      <c r="G2454" s="179" t="e">
        <f ca="1"/>
        <v>#NAME?</v>
      </c>
      <c r="H2454" s="179" t="e">
        <f ca="1"/>
        <v>#NAME?</v>
      </c>
      <c r="I2454" s="179" t="e">
        <f ca="1"/>
        <v>#NAME?</v>
      </c>
      <c r="J2454" s="179" t="e">
        <f ca="1"/>
        <v>#NAME?</v>
      </c>
      <c r="L2454" s="175">
        <f>NR_to_Cash!C$9</f>
        <v>-54723.468549817509</v>
      </c>
      <c r="M2454" s="175">
        <f>NR_to_Cash!D$9</f>
        <v>-177401.26576231886</v>
      </c>
      <c r="N2454" s="175">
        <f>NR_to_Cash!E$9</f>
        <v>-150226.47815209487</v>
      </c>
      <c r="O2454" s="175">
        <f>NR_to_Cash!F$9</f>
        <v>-172910.78815747867</v>
      </c>
      <c r="Q2454" s="1">
        <v>2447</v>
      </c>
      <c r="R2454" s="176">
        <v>6328.3625704681035</v>
      </c>
      <c r="S2454" s="176">
        <v>244404.85059115011</v>
      </c>
      <c r="T2454" s="176">
        <v>193304.96924675978</v>
      </c>
      <c r="U2454" s="176">
        <v>126864.59607170778</v>
      </c>
      <c r="V2454" s="2"/>
      <c r="W2454" s="176">
        <v>-27131.171041607042</v>
      </c>
      <c r="X2454" s="176">
        <v>15651.473368725507</v>
      </c>
      <c r="Y2454" s="176">
        <v>-15254.13244361477</v>
      </c>
      <c r="Z2454" s="176">
        <v>-42108.355516219046</v>
      </c>
      <c r="AA2454" s="2"/>
      <c r="AB2454" s="175">
        <v>-54723.468549817509</v>
      </c>
      <c r="AC2454" s="175">
        <v>-177401.26576231886</v>
      </c>
      <c r="AD2454" s="175">
        <v>-150226.47815209487</v>
      </c>
      <c r="AE2454" s="175">
        <v>-172910.78815747867</v>
      </c>
    </row>
    <row r="2455" spans="1:31">
      <c r="A2455" s="1">
        <v>2448</v>
      </c>
      <c r="B2455" s="176">
        <f>'T Revenue'!B2452-'Year 0'!G$8+'Year 0'!G$122</f>
        <v>16187.396746088518</v>
      </c>
      <c r="C2455" s="176">
        <f>'T Revenue'!C2452-'Revenue Requirement'!C$4+'Revenue Requirement'!C$33</f>
        <v>248868.99602920376</v>
      </c>
      <c r="D2455" s="176">
        <f>'T Revenue'!D2452-'Revenue Requirement'!D$4+'Revenue Requirement'!D$33</f>
        <v>212883.88437219849</v>
      </c>
      <c r="E2455" s="176">
        <f>'T Revenue'!E2452-'Revenue Requirement'!E$4+'Revenue Requirement'!E$33</f>
        <v>108889.9919895723</v>
      </c>
      <c r="G2455" s="179" t="e">
        <f ca="1"/>
        <v>#NAME?</v>
      </c>
      <c r="H2455" s="179" t="e">
        <f ca="1"/>
        <v>#NAME?</v>
      </c>
      <c r="I2455" s="179" t="e">
        <f ca="1"/>
        <v>#NAME?</v>
      </c>
      <c r="J2455" s="179" t="e">
        <f ca="1"/>
        <v>#NAME?</v>
      </c>
      <c r="L2455" s="175">
        <f>NR_to_Cash!C$9</f>
        <v>-54723.468549817509</v>
      </c>
      <c r="M2455" s="175">
        <f>NR_to_Cash!D$9</f>
        <v>-177401.26576231886</v>
      </c>
      <c r="N2455" s="175">
        <f>NR_to_Cash!E$9</f>
        <v>-150226.47815209487</v>
      </c>
      <c r="O2455" s="175">
        <f>NR_to_Cash!F$9</f>
        <v>-172910.78815747867</v>
      </c>
      <c r="Q2455" s="1">
        <v>2448</v>
      </c>
      <c r="R2455" s="176">
        <v>16187.396746088518</v>
      </c>
      <c r="S2455" s="176">
        <v>248868.99602920376</v>
      </c>
      <c r="T2455" s="176">
        <v>212883.88437219849</v>
      </c>
      <c r="U2455" s="176">
        <v>108889.9919895723</v>
      </c>
      <c r="V2455" s="2"/>
      <c r="W2455" s="176">
        <v>-31485.863937758259</v>
      </c>
      <c r="X2455" s="176">
        <v>-7475.9558057913091</v>
      </c>
      <c r="Y2455" s="176">
        <v>-22162.941215065308</v>
      </c>
      <c r="Z2455" s="176">
        <v>-36799.65853475011</v>
      </c>
      <c r="AA2455" s="2"/>
      <c r="AB2455" s="175">
        <v>-54723.468549817509</v>
      </c>
      <c r="AC2455" s="175">
        <v>-177401.26576231886</v>
      </c>
      <c r="AD2455" s="175">
        <v>-150226.47815209487</v>
      </c>
      <c r="AE2455" s="175">
        <v>-172910.78815747867</v>
      </c>
    </row>
    <row r="2456" spans="1:31">
      <c r="A2456" s="1">
        <v>2449</v>
      </c>
      <c r="B2456" s="176">
        <f>'T Revenue'!B2453-'Year 0'!G$8+'Year 0'!G$122</f>
        <v>-11910.817611205624</v>
      </c>
      <c r="C2456" s="176">
        <f>'T Revenue'!C2453-'Revenue Requirement'!C$4+'Revenue Requirement'!C$33</f>
        <v>223258.90515700728</v>
      </c>
      <c r="D2456" s="176">
        <f>'T Revenue'!D2453-'Revenue Requirement'!D$4+'Revenue Requirement'!D$33</f>
        <v>81431.585403284756</v>
      </c>
      <c r="E2456" s="176">
        <f>'T Revenue'!E2453-'Revenue Requirement'!E$4+'Revenue Requirement'!E$33</f>
        <v>91639.122139642481</v>
      </c>
      <c r="G2456" s="179" t="e">
        <f ca="1"/>
        <v>#NAME?</v>
      </c>
      <c r="H2456" s="179" t="e">
        <f ca="1"/>
        <v>#NAME?</v>
      </c>
      <c r="I2456" s="179" t="e">
        <f ca="1"/>
        <v>#NAME?</v>
      </c>
      <c r="J2456" s="179" t="e">
        <f ca="1"/>
        <v>#NAME?</v>
      </c>
      <c r="L2456" s="175">
        <f>NR_to_Cash!C$9</f>
        <v>-54723.468549817509</v>
      </c>
      <c r="M2456" s="175">
        <f>NR_to_Cash!D$9</f>
        <v>-177401.26576231886</v>
      </c>
      <c r="N2456" s="175">
        <f>NR_to_Cash!E$9</f>
        <v>-150226.47815209487</v>
      </c>
      <c r="O2456" s="175">
        <f>NR_to_Cash!F$9</f>
        <v>-172910.78815747867</v>
      </c>
      <c r="Q2456" s="1">
        <v>2449</v>
      </c>
      <c r="R2456" s="176">
        <v>-11910.817611205624</v>
      </c>
      <c r="S2456" s="176">
        <v>223258.90515700728</v>
      </c>
      <c r="T2456" s="176">
        <v>81431.585403284756</v>
      </c>
      <c r="U2456" s="176">
        <v>91639.122139642481</v>
      </c>
      <c r="V2456" s="2"/>
      <c r="W2456" s="176">
        <v>-24657.873383166268</v>
      </c>
      <c r="X2456" s="176">
        <v>-33844.062775454484</v>
      </c>
      <c r="Y2456" s="176">
        <v>-59129.910189856309</v>
      </c>
      <c r="Z2456" s="176">
        <v>-23429.313680955442</v>
      </c>
      <c r="AA2456" s="2"/>
      <c r="AB2456" s="175">
        <v>-54723.468549817509</v>
      </c>
      <c r="AC2456" s="175">
        <v>-177401.26576231886</v>
      </c>
      <c r="AD2456" s="175">
        <v>-150226.47815209487</v>
      </c>
      <c r="AE2456" s="175">
        <v>-172910.78815747867</v>
      </c>
    </row>
    <row r="2457" spans="1:31">
      <c r="A2457" s="1">
        <v>2450</v>
      </c>
      <c r="B2457" s="176">
        <f>'T Revenue'!B2454-'Year 0'!G$8+'Year 0'!G$122</f>
        <v>-15178.706898396835</v>
      </c>
      <c r="C2457" s="176">
        <f>'T Revenue'!C2454-'Revenue Requirement'!C$4+'Revenue Requirement'!C$33</f>
        <v>176768.12342146575</v>
      </c>
      <c r="D2457" s="176">
        <f>'T Revenue'!D2454-'Revenue Requirement'!D$4+'Revenue Requirement'!D$33</f>
        <v>75355.464943242958</v>
      </c>
      <c r="E2457" s="176">
        <f>'T Revenue'!E2454-'Revenue Requirement'!E$4+'Revenue Requirement'!E$33</f>
        <v>65558.966889024712</v>
      </c>
      <c r="G2457" s="179" t="e">
        <f ca="1"/>
        <v>#NAME?</v>
      </c>
      <c r="H2457" s="179" t="e">
        <f ca="1"/>
        <v>#NAME?</v>
      </c>
      <c r="I2457" s="179" t="e">
        <f ca="1"/>
        <v>#NAME?</v>
      </c>
      <c r="J2457" s="179" t="e">
        <f ca="1"/>
        <v>#NAME?</v>
      </c>
      <c r="L2457" s="175">
        <f>NR_to_Cash!C$9</f>
        <v>-54723.468549817509</v>
      </c>
      <c r="M2457" s="175">
        <f>NR_to_Cash!D$9</f>
        <v>-177401.26576231886</v>
      </c>
      <c r="N2457" s="175">
        <f>NR_to_Cash!E$9</f>
        <v>-150226.47815209487</v>
      </c>
      <c r="O2457" s="175">
        <f>NR_to_Cash!F$9</f>
        <v>-172910.78815747867</v>
      </c>
      <c r="Q2457" s="1">
        <v>2450</v>
      </c>
      <c r="R2457" s="176">
        <v>-15178.706898396835</v>
      </c>
      <c r="S2457" s="176">
        <v>176768.12342146575</v>
      </c>
      <c r="T2457" s="176">
        <v>75355.464943242958</v>
      </c>
      <c r="U2457" s="176">
        <v>65558.966889024712</v>
      </c>
      <c r="V2457" s="2"/>
      <c r="W2457" s="176">
        <v>-55720.080274466076</v>
      </c>
      <c r="X2457" s="176">
        <v>4419.2829938302748</v>
      </c>
      <c r="Y2457" s="176">
        <v>10038.950049413368</v>
      </c>
      <c r="Z2457" s="176">
        <v>-21406.14289659448</v>
      </c>
      <c r="AA2457" s="2"/>
      <c r="AB2457" s="175">
        <v>-54723.468549817509</v>
      </c>
      <c r="AC2457" s="175">
        <v>-177401.26576231886</v>
      </c>
      <c r="AD2457" s="175">
        <v>-150226.47815209487</v>
      </c>
      <c r="AE2457" s="175">
        <v>-172910.78815747867</v>
      </c>
    </row>
    <row r="2458" spans="1:31">
      <c r="A2458" s="1">
        <v>2451</v>
      </c>
      <c r="B2458" s="176">
        <f>'T Revenue'!B2455-'Year 0'!G$8+'Year 0'!G$122</f>
        <v>33481.491666939342</v>
      </c>
      <c r="C2458" s="176">
        <f>'T Revenue'!C2455-'Revenue Requirement'!C$4+'Revenue Requirement'!C$33</f>
        <v>246252.41337868734</v>
      </c>
      <c r="D2458" s="176">
        <f>'T Revenue'!D2455-'Revenue Requirement'!D$4+'Revenue Requirement'!D$33</f>
        <v>147020.36323951161</v>
      </c>
      <c r="E2458" s="176">
        <f>'T Revenue'!E2455-'Revenue Requirement'!E$4+'Revenue Requirement'!E$33</f>
        <v>135752.80133469263</v>
      </c>
      <c r="G2458" s="179" t="e">
        <f ca="1"/>
        <v>#NAME?</v>
      </c>
      <c r="H2458" s="179" t="e">
        <f ca="1"/>
        <v>#NAME?</v>
      </c>
      <c r="I2458" s="179" t="e">
        <f ca="1"/>
        <v>#NAME?</v>
      </c>
      <c r="J2458" s="179" t="e">
        <f ca="1"/>
        <v>#NAME?</v>
      </c>
      <c r="L2458" s="175">
        <f>NR_to_Cash!C$9</f>
        <v>-54723.468549817509</v>
      </c>
      <c r="M2458" s="175">
        <f>NR_to_Cash!D$9</f>
        <v>-177401.26576231886</v>
      </c>
      <c r="N2458" s="175">
        <f>NR_to_Cash!E$9</f>
        <v>-150226.47815209487</v>
      </c>
      <c r="O2458" s="175">
        <f>NR_to_Cash!F$9</f>
        <v>-172910.78815747867</v>
      </c>
      <c r="Q2458" s="1">
        <v>2451</v>
      </c>
      <c r="R2458" s="176">
        <v>33481.491666939342</v>
      </c>
      <c r="S2458" s="176">
        <v>246252.41337868734</v>
      </c>
      <c r="T2458" s="176">
        <v>147020.36323951161</v>
      </c>
      <c r="U2458" s="176">
        <v>135752.80133469263</v>
      </c>
      <c r="V2458" s="2"/>
      <c r="W2458" s="176">
        <v>12940.17401060916</v>
      </c>
      <c r="X2458" s="176">
        <v>28453.077614586335</v>
      </c>
      <c r="Y2458" s="176">
        <v>-4189.0465842504054</v>
      </c>
      <c r="Z2458" s="176">
        <v>4792.3462432667147</v>
      </c>
      <c r="AA2458" s="2"/>
      <c r="AB2458" s="175">
        <v>-54723.468549817509</v>
      </c>
      <c r="AC2458" s="175">
        <v>-177401.26576231886</v>
      </c>
      <c r="AD2458" s="175">
        <v>-150226.47815209487</v>
      </c>
      <c r="AE2458" s="175">
        <v>-172910.78815747867</v>
      </c>
    </row>
    <row r="2459" spans="1:31">
      <c r="A2459" s="1">
        <v>2452</v>
      </c>
      <c r="B2459" s="176">
        <f>'T Revenue'!B2456-'Year 0'!G$8+'Year 0'!G$122</f>
        <v>-10688.3080556083</v>
      </c>
      <c r="C2459" s="176">
        <f>'T Revenue'!C2456-'Revenue Requirement'!C$4+'Revenue Requirement'!C$33</f>
        <v>240436.95550372684</v>
      </c>
      <c r="D2459" s="176">
        <f>'T Revenue'!D2456-'Revenue Requirement'!D$4+'Revenue Requirement'!D$33</f>
        <v>110438.43028005608</v>
      </c>
      <c r="E2459" s="176">
        <f>'T Revenue'!E2456-'Revenue Requirement'!E$4+'Revenue Requirement'!E$33</f>
        <v>93543.698164174566</v>
      </c>
      <c r="G2459" s="179" t="e">
        <f ca="1"/>
        <v>#NAME?</v>
      </c>
      <c r="H2459" s="179" t="e">
        <f ca="1"/>
        <v>#NAME?</v>
      </c>
      <c r="I2459" s="179" t="e">
        <f ca="1"/>
        <v>#NAME?</v>
      </c>
      <c r="J2459" s="179" t="e">
        <f ca="1"/>
        <v>#NAME?</v>
      </c>
      <c r="L2459" s="175">
        <f>NR_to_Cash!C$9</f>
        <v>-54723.468549817509</v>
      </c>
      <c r="M2459" s="175">
        <f>NR_to_Cash!D$9</f>
        <v>-177401.26576231886</v>
      </c>
      <c r="N2459" s="175">
        <f>NR_to_Cash!E$9</f>
        <v>-150226.47815209487</v>
      </c>
      <c r="O2459" s="175">
        <f>NR_to_Cash!F$9</f>
        <v>-172910.78815747867</v>
      </c>
      <c r="Q2459" s="1">
        <v>2452</v>
      </c>
      <c r="R2459" s="176">
        <v>-10688.3080556083</v>
      </c>
      <c r="S2459" s="176">
        <v>240436.95550372684</v>
      </c>
      <c r="T2459" s="176">
        <v>110438.43028005608</v>
      </c>
      <c r="U2459" s="176">
        <v>93543.698164174566</v>
      </c>
      <c r="V2459" s="2"/>
      <c r="W2459" s="176">
        <v>-11817.228205430671</v>
      </c>
      <c r="X2459" s="176">
        <v>-9454.9645897047594</v>
      </c>
      <c r="Y2459" s="176">
        <v>-5538.3765241927467</v>
      </c>
      <c r="Z2459" s="176">
        <v>17567.853492767783</v>
      </c>
      <c r="AA2459" s="2"/>
      <c r="AB2459" s="175">
        <v>-54723.468549817509</v>
      </c>
      <c r="AC2459" s="175">
        <v>-177401.26576231886</v>
      </c>
      <c r="AD2459" s="175">
        <v>-150226.47815209487</v>
      </c>
      <c r="AE2459" s="175">
        <v>-172910.78815747867</v>
      </c>
    </row>
    <row r="2460" spans="1:31">
      <c r="A2460" s="1">
        <v>2453</v>
      </c>
      <c r="B2460" s="176">
        <f>'T Revenue'!B2457-'Year 0'!G$8+'Year 0'!G$122</f>
        <v>1522.6541545882355</v>
      </c>
      <c r="C2460" s="176">
        <f>'T Revenue'!C2457-'Revenue Requirement'!C$4+'Revenue Requirement'!C$33</f>
        <v>206276.14078521472</v>
      </c>
      <c r="D2460" s="176">
        <f>'T Revenue'!D2457-'Revenue Requirement'!D$4+'Revenue Requirement'!D$33</f>
        <v>147146.82950735162</v>
      </c>
      <c r="E2460" s="176">
        <f>'T Revenue'!E2457-'Revenue Requirement'!E$4+'Revenue Requirement'!E$33</f>
        <v>111220.4689119414</v>
      </c>
      <c r="G2460" s="179" t="e">
        <f ca="1"/>
        <v>#NAME?</v>
      </c>
      <c r="H2460" s="179" t="e">
        <f ca="1"/>
        <v>#NAME?</v>
      </c>
      <c r="I2460" s="179" t="e">
        <f ca="1"/>
        <v>#NAME?</v>
      </c>
      <c r="J2460" s="179" t="e">
        <f ca="1"/>
        <v>#NAME?</v>
      </c>
      <c r="L2460" s="175">
        <f>NR_to_Cash!C$9</f>
        <v>-54723.468549817509</v>
      </c>
      <c r="M2460" s="175">
        <f>NR_to_Cash!D$9</f>
        <v>-177401.26576231886</v>
      </c>
      <c r="N2460" s="175">
        <f>NR_to_Cash!E$9</f>
        <v>-150226.47815209487</v>
      </c>
      <c r="O2460" s="175">
        <f>NR_to_Cash!F$9</f>
        <v>-172910.78815747867</v>
      </c>
      <c r="Q2460" s="1">
        <v>2453</v>
      </c>
      <c r="R2460" s="176">
        <v>1522.6541545882355</v>
      </c>
      <c r="S2460" s="176">
        <v>206276.14078521472</v>
      </c>
      <c r="T2460" s="176">
        <v>147146.82950735162</v>
      </c>
      <c r="U2460" s="176">
        <v>111220.4689119414</v>
      </c>
      <c r="V2460" s="2"/>
      <c r="W2460" s="176">
        <v>-15239.518016134738</v>
      </c>
      <c r="X2460" s="176">
        <v>-5297.5496416729875</v>
      </c>
      <c r="Y2460" s="176">
        <v>-31141.792563662166</v>
      </c>
      <c r="Z2460" s="176">
        <v>2773.9758837041445</v>
      </c>
      <c r="AA2460" s="2"/>
      <c r="AB2460" s="175">
        <v>-54723.468549817509</v>
      </c>
      <c r="AC2460" s="175">
        <v>-177401.26576231886</v>
      </c>
      <c r="AD2460" s="175">
        <v>-150226.47815209487</v>
      </c>
      <c r="AE2460" s="175">
        <v>-172910.78815747867</v>
      </c>
    </row>
    <row r="2461" spans="1:31">
      <c r="A2461" s="1">
        <v>2454</v>
      </c>
      <c r="B2461" s="176">
        <f>'T Revenue'!B2458-'Year 0'!G$8+'Year 0'!G$122</f>
        <v>10714.704637360293</v>
      </c>
      <c r="C2461" s="176">
        <f>'T Revenue'!C2458-'Revenue Requirement'!C$4+'Revenue Requirement'!C$33</f>
        <v>172453.97647915757</v>
      </c>
      <c r="D2461" s="176">
        <f>'T Revenue'!D2458-'Revenue Requirement'!D$4+'Revenue Requirement'!D$33</f>
        <v>114172.75634902017</v>
      </c>
      <c r="E2461" s="176">
        <f>'T Revenue'!E2458-'Revenue Requirement'!E$4+'Revenue Requirement'!E$33</f>
        <v>155259.48860504013</v>
      </c>
      <c r="G2461" s="179" t="e">
        <f ca="1"/>
        <v>#NAME?</v>
      </c>
      <c r="H2461" s="179" t="e">
        <f ca="1"/>
        <v>#NAME?</v>
      </c>
      <c r="I2461" s="179" t="e">
        <f ca="1"/>
        <v>#NAME?</v>
      </c>
      <c r="J2461" s="179" t="e">
        <f ca="1"/>
        <v>#NAME?</v>
      </c>
      <c r="L2461" s="175">
        <f>NR_to_Cash!C$9</f>
        <v>-54723.468549817509</v>
      </c>
      <c r="M2461" s="175">
        <f>NR_to_Cash!D$9</f>
        <v>-177401.26576231886</v>
      </c>
      <c r="N2461" s="175">
        <f>NR_to_Cash!E$9</f>
        <v>-150226.47815209487</v>
      </c>
      <c r="O2461" s="175">
        <f>NR_to_Cash!F$9</f>
        <v>-172910.78815747867</v>
      </c>
      <c r="Q2461" s="1">
        <v>2454</v>
      </c>
      <c r="R2461" s="176">
        <v>10714.704637360293</v>
      </c>
      <c r="S2461" s="176">
        <v>172453.97647915757</v>
      </c>
      <c r="T2461" s="176">
        <v>114172.75634902017</v>
      </c>
      <c r="U2461" s="176">
        <v>155259.48860504013</v>
      </c>
      <c r="V2461" s="2"/>
      <c r="W2461" s="176">
        <v>-4889.8564959849464</v>
      </c>
      <c r="X2461" s="176">
        <v>-29298.282865467481</v>
      </c>
      <c r="Y2461" s="176">
        <v>-3603.7733049895614</v>
      </c>
      <c r="Z2461" s="176">
        <v>6413.98972195643</v>
      </c>
      <c r="AA2461" s="2"/>
      <c r="AB2461" s="175">
        <v>-54723.468549817509</v>
      </c>
      <c r="AC2461" s="175">
        <v>-177401.26576231886</v>
      </c>
      <c r="AD2461" s="175">
        <v>-150226.47815209487</v>
      </c>
      <c r="AE2461" s="175">
        <v>-172910.78815747867</v>
      </c>
    </row>
    <row r="2462" spans="1:31">
      <c r="A2462" s="1">
        <v>2455</v>
      </c>
      <c r="B2462" s="176">
        <f>'T Revenue'!B2459-'Year 0'!G$8+'Year 0'!G$122</f>
        <v>-11887.675050475867</v>
      </c>
      <c r="C2462" s="176">
        <f>'T Revenue'!C2459-'Revenue Requirement'!C$4+'Revenue Requirement'!C$33</f>
        <v>212780.48447797447</v>
      </c>
      <c r="D2462" s="176">
        <f>'T Revenue'!D2459-'Revenue Requirement'!D$4+'Revenue Requirement'!D$33</f>
        <v>149048.19455061527</v>
      </c>
      <c r="E2462" s="176">
        <f>'T Revenue'!E2459-'Revenue Requirement'!E$4+'Revenue Requirement'!E$33</f>
        <v>137197.52783134184</v>
      </c>
      <c r="G2462" s="179" t="e">
        <f ca="1"/>
        <v>#NAME?</v>
      </c>
      <c r="H2462" s="179" t="e">
        <f ca="1"/>
        <v>#NAME?</v>
      </c>
      <c r="I2462" s="179" t="e">
        <f ca="1"/>
        <v>#NAME?</v>
      </c>
      <c r="J2462" s="179" t="e">
        <f ca="1"/>
        <v>#NAME?</v>
      </c>
      <c r="L2462" s="175">
        <f>NR_to_Cash!C$9</f>
        <v>-54723.468549817509</v>
      </c>
      <c r="M2462" s="175">
        <f>NR_to_Cash!D$9</f>
        <v>-177401.26576231886</v>
      </c>
      <c r="N2462" s="175">
        <f>NR_to_Cash!E$9</f>
        <v>-150226.47815209487</v>
      </c>
      <c r="O2462" s="175">
        <f>NR_to_Cash!F$9</f>
        <v>-172910.78815747867</v>
      </c>
      <c r="Q2462" s="1">
        <v>2455</v>
      </c>
      <c r="R2462" s="176">
        <v>-11887.675050475867</v>
      </c>
      <c r="S2462" s="176">
        <v>212780.48447797447</v>
      </c>
      <c r="T2462" s="176">
        <v>149048.19455061527</v>
      </c>
      <c r="U2462" s="176">
        <v>137197.52783134184</v>
      </c>
      <c r="V2462" s="2"/>
      <c r="W2462" s="176">
        <v>-27517.821419772576</v>
      </c>
      <c r="X2462" s="176">
        <v>23569.899913366651</v>
      </c>
      <c r="Y2462" s="176">
        <v>-15359.659472839674</v>
      </c>
      <c r="Z2462" s="176">
        <v>-22449.326763553778</v>
      </c>
      <c r="AA2462" s="2"/>
      <c r="AB2462" s="175">
        <v>-54723.468549817509</v>
      </c>
      <c r="AC2462" s="175">
        <v>-177401.26576231886</v>
      </c>
      <c r="AD2462" s="175">
        <v>-150226.47815209487</v>
      </c>
      <c r="AE2462" s="175">
        <v>-172910.78815747867</v>
      </c>
    </row>
    <row r="2463" spans="1:31">
      <c r="A2463" s="1">
        <v>2456</v>
      </c>
      <c r="B2463" s="176">
        <f>'T Revenue'!B2460-'Year 0'!G$8+'Year 0'!G$122</f>
        <v>-2671.3569567529485</v>
      </c>
      <c r="C2463" s="176">
        <f>'T Revenue'!C2460-'Revenue Requirement'!C$4+'Revenue Requirement'!C$33</f>
        <v>202337.97708793753</v>
      </c>
      <c r="D2463" s="176">
        <f>'T Revenue'!D2460-'Revenue Requirement'!D$4+'Revenue Requirement'!D$33</f>
        <v>127252.81151526957</v>
      </c>
      <c r="E2463" s="176">
        <f>'T Revenue'!E2460-'Revenue Requirement'!E$4+'Revenue Requirement'!E$33</f>
        <v>38587.970755862538</v>
      </c>
      <c r="G2463" s="179" t="e">
        <f ca="1"/>
        <v>#NAME?</v>
      </c>
      <c r="H2463" s="179" t="e">
        <f ca="1"/>
        <v>#NAME?</v>
      </c>
      <c r="I2463" s="179" t="e">
        <f ca="1"/>
        <v>#NAME?</v>
      </c>
      <c r="J2463" s="179" t="e">
        <f ca="1"/>
        <v>#NAME?</v>
      </c>
      <c r="L2463" s="175">
        <f>NR_to_Cash!C$9</f>
        <v>-54723.468549817509</v>
      </c>
      <c r="M2463" s="175">
        <f>NR_to_Cash!D$9</f>
        <v>-177401.26576231886</v>
      </c>
      <c r="N2463" s="175">
        <f>NR_to_Cash!E$9</f>
        <v>-150226.47815209487</v>
      </c>
      <c r="O2463" s="175">
        <f>NR_to_Cash!F$9</f>
        <v>-172910.78815747867</v>
      </c>
      <c r="Q2463" s="1">
        <v>2456</v>
      </c>
      <c r="R2463" s="176">
        <v>-2671.3569567529485</v>
      </c>
      <c r="S2463" s="176">
        <v>202337.97708793753</v>
      </c>
      <c r="T2463" s="176">
        <v>127252.81151526957</v>
      </c>
      <c r="U2463" s="176">
        <v>38587.970755862538</v>
      </c>
      <c r="V2463" s="2"/>
      <c r="W2463" s="176">
        <v>9213.7050429092487</v>
      </c>
      <c r="X2463" s="176">
        <v>-42743.410173464799</v>
      </c>
      <c r="Y2463" s="176">
        <v>-15082.932608926203</v>
      </c>
      <c r="Z2463" s="176">
        <v>39785.895252363058</v>
      </c>
      <c r="AA2463" s="2"/>
      <c r="AB2463" s="175">
        <v>-54723.468549817509</v>
      </c>
      <c r="AC2463" s="175">
        <v>-177401.26576231886</v>
      </c>
      <c r="AD2463" s="175">
        <v>-150226.47815209487</v>
      </c>
      <c r="AE2463" s="175">
        <v>-172910.78815747867</v>
      </c>
    </row>
    <row r="2464" spans="1:31">
      <c r="A2464" s="1">
        <v>2457</v>
      </c>
      <c r="B2464" s="176">
        <f>'T Revenue'!B2461-'Year 0'!G$8+'Year 0'!G$122</f>
        <v>38756.705182621256</v>
      </c>
      <c r="C2464" s="176">
        <f>'T Revenue'!C2461-'Revenue Requirement'!C$4+'Revenue Requirement'!C$33</f>
        <v>256139.36810536054</v>
      </c>
      <c r="D2464" s="176">
        <f>'T Revenue'!D2461-'Revenue Requirement'!D$4+'Revenue Requirement'!D$33</f>
        <v>175129.61999734072</v>
      </c>
      <c r="E2464" s="176">
        <f>'T Revenue'!E2461-'Revenue Requirement'!E$4+'Revenue Requirement'!E$33</f>
        <v>147390.05990379862</v>
      </c>
      <c r="G2464" s="179" t="e">
        <f ca="1"/>
        <v>#NAME?</v>
      </c>
      <c r="H2464" s="179" t="e">
        <f ca="1"/>
        <v>#NAME?</v>
      </c>
      <c r="I2464" s="179" t="e">
        <f ca="1"/>
        <v>#NAME?</v>
      </c>
      <c r="J2464" s="179" t="e">
        <f ca="1"/>
        <v>#NAME?</v>
      </c>
      <c r="L2464" s="175">
        <f>NR_to_Cash!C$9</f>
        <v>-54723.468549817509</v>
      </c>
      <c r="M2464" s="175">
        <f>NR_to_Cash!D$9</f>
        <v>-177401.26576231886</v>
      </c>
      <c r="N2464" s="175">
        <f>NR_to_Cash!E$9</f>
        <v>-150226.47815209487</v>
      </c>
      <c r="O2464" s="175">
        <f>NR_to_Cash!F$9</f>
        <v>-172910.78815747867</v>
      </c>
      <c r="Q2464" s="1">
        <v>2457</v>
      </c>
      <c r="R2464" s="176">
        <v>38756.705182621256</v>
      </c>
      <c r="S2464" s="176">
        <v>256139.36810536054</v>
      </c>
      <c r="T2464" s="176">
        <v>175129.61999734072</v>
      </c>
      <c r="U2464" s="176">
        <v>147390.05990379862</v>
      </c>
      <c r="V2464" s="2"/>
      <c r="W2464" s="176">
        <v>-7649.7084939918714</v>
      </c>
      <c r="X2464" s="176">
        <v>-2715.5810277287383</v>
      </c>
      <c r="Y2464" s="176">
        <v>7679.5293481859844</v>
      </c>
      <c r="Z2464" s="176">
        <v>-18339.09336840664</v>
      </c>
      <c r="AA2464" s="2"/>
      <c r="AB2464" s="175">
        <v>-54723.468549817509</v>
      </c>
      <c r="AC2464" s="175">
        <v>-177401.26576231886</v>
      </c>
      <c r="AD2464" s="175">
        <v>-150226.47815209487</v>
      </c>
      <c r="AE2464" s="175">
        <v>-172910.78815747867</v>
      </c>
    </row>
    <row r="2465" spans="1:31">
      <c r="A2465" s="1">
        <v>2458</v>
      </c>
      <c r="B2465" s="176">
        <f>'T Revenue'!B2462-'Year 0'!G$8+'Year 0'!G$122</f>
        <v>3548.6957813096233</v>
      </c>
      <c r="C2465" s="176">
        <f>'T Revenue'!C2462-'Revenue Requirement'!C$4+'Revenue Requirement'!C$33</f>
        <v>252082.34935424803</v>
      </c>
      <c r="D2465" s="176">
        <f>'T Revenue'!D2462-'Revenue Requirement'!D$4+'Revenue Requirement'!D$33</f>
        <v>108110.85370125342</v>
      </c>
      <c r="E2465" s="176">
        <f>'T Revenue'!E2462-'Revenue Requirement'!E$4+'Revenue Requirement'!E$33</f>
        <v>115927.11350195855</v>
      </c>
      <c r="G2465" s="179" t="e">
        <f ca="1"/>
        <v>#NAME?</v>
      </c>
      <c r="H2465" s="179" t="e">
        <f ca="1"/>
        <v>#NAME?</v>
      </c>
      <c r="I2465" s="179" t="e">
        <f ca="1"/>
        <v>#NAME?</v>
      </c>
      <c r="J2465" s="179" t="e">
        <f ca="1"/>
        <v>#NAME?</v>
      </c>
      <c r="L2465" s="175">
        <f>NR_to_Cash!C$9</f>
        <v>-54723.468549817509</v>
      </c>
      <c r="M2465" s="175">
        <f>NR_to_Cash!D$9</f>
        <v>-177401.26576231886</v>
      </c>
      <c r="N2465" s="175">
        <f>NR_to_Cash!E$9</f>
        <v>-150226.47815209487</v>
      </c>
      <c r="O2465" s="175">
        <f>NR_to_Cash!F$9</f>
        <v>-172910.78815747867</v>
      </c>
      <c r="Q2465" s="1">
        <v>2458</v>
      </c>
      <c r="R2465" s="176">
        <v>3548.6957813096233</v>
      </c>
      <c r="S2465" s="176">
        <v>252082.34935424803</v>
      </c>
      <c r="T2465" s="176">
        <v>108110.85370125342</v>
      </c>
      <c r="U2465" s="176">
        <v>115927.11350195855</v>
      </c>
      <c r="V2465" s="2"/>
      <c r="W2465" s="176">
        <v>4090.6255819031503</v>
      </c>
      <c r="X2465" s="176">
        <v>-38148.541810355149</v>
      </c>
      <c r="Y2465" s="176">
        <v>11545.795906418469</v>
      </c>
      <c r="Z2465" s="176">
        <v>-11804.736689486075</v>
      </c>
      <c r="AA2465" s="2"/>
      <c r="AB2465" s="175">
        <v>-54723.468549817509</v>
      </c>
      <c r="AC2465" s="175">
        <v>-177401.26576231886</v>
      </c>
      <c r="AD2465" s="175">
        <v>-150226.47815209487</v>
      </c>
      <c r="AE2465" s="175">
        <v>-172910.78815747867</v>
      </c>
    </row>
    <row r="2466" spans="1:31">
      <c r="A2466" s="1">
        <v>2459</v>
      </c>
      <c r="B2466" s="176">
        <f>'T Revenue'!B2463-'Year 0'!G$8+'Year 0'!G$122</f>
        <v>12091.735382476589</v>
      </c>
      <c r="C2466" s="176">
        <f>'T Revenue'!C2463-'Revenue Requirement'!C$4+'Revenue Requirement'!C$33</f>
        <v>250271.04735386022</v>
      </c>
      <c r="D2466" s="176">
        <f>'T Revenue'!D2463-'Revenue Requirement'!D$4+'Revenue Requirement'!D$33</f>
        <v>175832.91535297502</v>
      </c>
      <c r="E2466" s="176">
        <f>'T Revenue'!E2463-'Revenue Requirement'!E$4+'Revenue Requirement'!E$33</f>
        <v>142799.42353579076</v>
      </c>
      <c r="G2466" s="179" t="e">
        <f ca="1"/>
        <v>#NAME?</v>
      </c>
      <c r="H2466" s="179" t="e">
        <f ca="1"/>
        <v>#NAME?</v>
      </c>
      <c r="I2466" s="179" t="e">
        <f ca="1"/>
        <v>#NAME?</v>
      </c>
      <c r="J2466" s="179" t="e">
        <f ca="1"/>
        <v>#NAME?</v>
      </c>
      <c r="L2466" s="175">
        <f>NR_to_Cash!C$9</f>
        <v>-54723.468549817509</v>
      </c>
      <c r="M2466" s="175">
        <f>NR_to_Cash!D$9</f>
        <v>-177401.26576231886</v>
      </c>
      <c r="N2466" s="175">
        <f>NR_to_Cash!E$9</f>
        <v>-150226.47815209487</v>
      </c>
      <c r="O2466" s="175">
        <f>NR_to_Cash!F$9</f>
        <v>-172910.78815747867</v>
      </c>
      <c r="Q2466" s="1">
        <v>2459</v>
      </c>
      <c r="R2466" s="176">
        <v>12091.735382476589</v>
      </c>
      <c r="S2466" s="176">
        <v>250271.04735386022</v>
      </c>
      <c r="T2466" s="176">
        <v>175832.91535297502</v>
      </c>
      <c r="U2466" s="176">
        <v>142799.42353579076</v>
      </c>
      <c r="V2466" s="2"/>
      <c r="W2466" s="176">
        <v>-29589.710244325339</v>
      </c>
      <c r="X2466" s="176">
        <v>2102.4308628551662</v>
      </c>
      <c r="Y2466" s="176">
        <v>10275.462790121092</v>
      </c>
      <c r="Z2466" s="176">
        <v>-4955.7239929279312</v>
      </c>
      <c r="AA2466" s="2"/>
      <c r="AB2466" s="175">
        <v>-54723.468549817509</v>
      </c>
      <c r="AC2466" s="175">
        <v>-177401.26576231886</v>
      </c>
      <c r="AD2466" s="175">
        <v>-150226.47815209487</v>
      </c>
      <c r="AE2466" s="175">
        <v>-172910.78815747867</v>
      </c>
    </row>
    <row r="2467" spans="1:31">
      <c r="A2467" s="1">
        <v>2460</v>
      </c>
      <c r="B2467" s="176">
        <f>'T Revenue'!B2464-'Year 0'!G$8+'Year 0'!G$122</f>
        <v>3301.7169091156684</v>
      </c>
      <c r="C2467" s="176">
        <f>'T Revenue'!C2464-'Revenue Requirement'!C$4+'Revenue Requirement'!C$33</f>
        <v>198194.32994842157</v>
      </c>
      <c r="D2467" s="176">
        <f>'T Revenue'!D2464-'Revenue Requirement'!D$4+'Revenue Requirement'!D$33</f>
        <v>128688.02940724138</v>
      </c>
      <c r="E2467" s="176">
        <f>'T Revenue'!E2464-'Revenue Requirement'!E$4+'Revenue Requirement'!E$33</f>
        <v>95076.728176618228</v>
      </c>
      <c r="G2467" s="179" t="e">
        <f ca="1"/>
        <v>#NAME?</v>
      </c>
      <c r="H2467" s="179" t="e">
        <f ca="1"/>
        <v>#NAME?</v>
      </c>
      <c r="I2467" s="179" t="e">
        <f ca="1"/>
        <v>#NAME?</v>
      </c>
      <c r="J2467" s="179" t="e">
        <f ca="1"/>
        <v>#NAME?</v>
      </c>
      <c r="L2467" s="175">
        <f>NR_to_Cash!C$9</f>
        <v>-54723.468549817509</v>
      </c>
      <c r="M2467" s="175">
        <f>NR_to_Cash!D$9</f>
        <v>-177401.26576231886</v>
      </c>
      <c r="N2467" s="175">
        <f>NR_to_Cash!E$9</f>
        <v>-150226.47815209487</v>
      </c>
      <c r="O2467" s="175">
        <f>NR_to_Cash!F$9</f>
        <v>-172910.78815747867</v>
      </c>
      <c r="Q2467" s="1">
        <v>2460</v>
      </c>
      <c r="R2467" s="176">
        <v>3301.7169091156684</v>
      </c>
      <c r="S2467" s="176">
        <v>198194.32994842157</v>
      </c>
      <c r="T2467" s="176">
        <v>128688.02940724138</v>
      </c>
      <c r="U2467" s="176">
        <v>95076.728176618228</v>
      </c>
      <c r="V2467" s="2"/>
      <c r="W2467" s="176">
        <v>-16986.482539114077</v>
      </c>
      <c r="X2467" s="176">
        <v>-17920.088837107876</v>
      </c>
      <c r="Y2467" s="176">
        <v>-8293.9596499516629</v>
      </c>
      <c r="Z2467" s="176">
        <v>2386.6028621573932</v>
      </c>
      <c r="AA2467" s="2"/>
      <c r="AB2467" s="175">
        <v>-54723.468549817509</v>
      </c>
      <c r="AC2467" s="175">
        <v>-177401.26576231886</v>
      </c>
      <c r="AD2467" s="175">
        <v>-150226.47815209487</v>
      </c>
      <c r="AE2467" s="175">
        <v>-172910.78815747867</v>
      </c>
    </row>
    <row r="2468" spans="1:31">
      <c r="A2468" s="1">
        <v>2461</v>
      </c>
      <c r="B2468" s="176">
        <f>'T Revenue'!B2465-'Year 0'!G$8+'Year 0'!G$122</f>
        <v>-2484.0864447015338</v>
      </c>
      <c r="C2468" s="176">
        <f>'T Revenue'!C2465-'Revenue Requirement'!C$4+'Revenue Requirement'!C$33</f>
        <v>191859.45828670263</v>
      </c>
      <c r="D2468" s="176">
        <f>'T Revenue'!D2465-'Revenue Requirement'!D$4+'Revenue Requirement'!D$33</f>
        <v>156165.65727899852</v>
      </c>
      <c r="E2468" s="176">
        <f>'T Revenue'!E2465-'Revenue Requirement'!E$4+'Revenue Requirement'!E$33</f>
        <v>129475.07738745143</v>
      </c>
      <c r="G2468" s="179" t="e">
        <f ca="1"/>
        <v>#NAME?</v>
      </c>
      <c r="H2468" s="179" t="e">
        <f ca="1"/>
        <v>#NAME?</v>
      </c>
      <c r="I2468" s="179" t="e">
        <f ca="1"/>
        <v>#NAME?</v>
      </c>
      <c r="J2468" s="179" t="e">
        <f ca="1"/>
        <v>#NAME?</v>
      </c>
      <c r="L2468" s="175">
        <f>NR_to_Cash!C$9</f>
        <v>-54723.468549817509</v>
      </c>
      <c r="M2468" s="175">
        <f>NR_to_Cash!D$9</f>
        <v>-177401.26576231886</v>
      </c>
      <c r="N2468" s="175">
        <f>NR_to_Cash!E$9</f>
        <v>-150226.47815209487</v>
      </c>
      <c r="O2468" s="175">
        <f>NR_to_Cash!F$9</f>
        <v>-172910.78815747867</v>
      </c>
      <c r="Q2468" s="1">
        <v>2461</v>
      </c>
      <c r="R2468" s="176">
        <v>-2484.0864447015338</v>
      </c>
      <c r="S2468" s="176">
        <v>191859.45828670263</v>
      </c>
      <c r="T2468" s="176">
        <v>156165.65727899852</v>
      </c>
      <c r="U2468" s="176">
        <v>129475.07738745143</v>
      </c>
      <c r="V2468" s="2"/>
      <c r="W2468" s="176">
        <v>-28930.499887342798</v>
      </c>
      <c r="X2468" s="176">
        <v>13292.707560167881</v>
      </c>
      <c r="Y2468" s="176">
        <v>-22126.025464511011</v>
      </c>
      <c r="Z2468" s="176">
        <v>-17643.424017550191</v>
      </c>
      <c r="AA2468" s="2"/>
      <c r="AB2468" s="175">
        <v>-54723.468549817509</v>
      </c>
      <c r="AC2468" s="175">
        <v>-177401.26576231886</v>
      </c>
      <c r="AD2468" s="175">
        <v>-150226.47815209487</v>
      </c>
      <c r="AE2468" s="175">
        <v>-172910.78815747867</v>
      </c>
    </row>
    <row r="2469" spans="1:31">
      <c r="A2469" s="1">
        <v>2462</v>
      </c>
      <c r="B2469" s="176">
        <f>'T Revenue'!B2466-'Year 0'!G$8+'Year 0'!G$122</f>
        <v>2215.9952436347958</v>
      </c>
      <c r="C2469" s="176">
        <f>'T Revenue'!C2466-'Revenue Requirement'!C$4+'Revenue Requirement'!C$33</f>
        <v>199515.07634792826</v>
      </c>
      <c r="D2469" s="176">
        <f>'T Revenue'!D2466-'Revenue Requirement'!D$4+'Revenue Requirement'!D$33</f>
        <v>144892.22748650913</v>
      </c>
      <c r="E2469" s="176">
        <f>'T Revenue'!E2466-'Revenue Requirement'!E$4+'Revenue Requirement'!E$33</f>
        <v>90956.710129336221</v>
      </c>
      <c r="G2469" s="179" t="e">
        <f ca="1"/>
        <v>#NAME?</v>
      </c>
      <c r="H2469" s="179" t="e">
        <f ca="1"/>
        <v>#NAME?</v>
      </c>
      <c r="I2469" s="179" t="e">
        <f ca="1"/>
        <v>#NAME?</v>
      </c>
      <c r="J2469" s="179" t="e">
        <f ca="1"/>
        <v>#NAME?</v>
      </c>
      <c r="L2469" s="175">
        <f>NR_to_Cash!C$9</f>
        <v>-54723.468549817509</v>
      </c>
      <c r="M2469" s="175">
        <f>NR_to_Cash!D$9</f>
        <v>-177401.26576231886</v>
      </c>
      <c r="N2469" s="175">
        <f>NR_to_Cash!E$9</f>
        <v>-150226.47815209487</v>
      </c>
      <c r="O2469" s="175">
        <f>NR_to_Cash!F$9</f>
        <v>-172910.78815747867</v>
      </c>
      <c r="Q2469" s="1">
        <v>2462</v>
      </c>
      <c r="R2469" s="176">
        <v>2215.9952436347958</v>
      </c>
      <c r="S2469" s="176">
        <v>199515.07634792826</v>
      </c>
      <c r="T2469" s="176">
        <v>144892.22748650913</v>
      </c>
      <c r="U2469" s="176">
        <v>90956.710129336221</v>
      </c>
      <c r="V2469" s="2"/>
      <c r="W2469" s="176">
        <v>12134.831519138301</v>
      </c>
      <c r="X2469" s="176">
        <v>-20611.631089499919</v>
      </c>
      <c r="Y2469" s="176">
        <v>-10977.223954742542</v>
      </c>
      <c r="Z2469" s="176">
        <v>9245.7620328601915</v>
      </c>
      <c r="AA2469" s="2"/>
      <c r="AB2469" s="175">
        <v>-54723.468549817509</v>
      </c>
      <c r="AC2469" s="175">
        <v>-177401.26576231886</v>
      </c>
      <c r="AD2469" s="175">
        <v>-150226.47815209487</v>
      </c>
      <c r="AE2469" s="175">
        <v>-172910.78815747867</v>
      </c>
    </row>
    <row r="2470" spans="1:31">
      <c r="A2470" s="1">
        <v>2463</v>
      </c>
      <c r="B2470" s="176">
        <f>'T Revenue'!B2467-'Year 0'!G$8+'Year 0'!G$122</f>
        <v>-551.6349304781761</v>
      </c>
      <c r="C2470" s="176">
        <f>'T Revenue'!C2467-'Revenue Requirement'!C$4+'Revenue Requirement'!C$33</f>
        <v>228675.76975837606</v>
      </c>
      <c r="D2470" s="176">
        <f>'T Revenue'!D2467-'Revenue Requirement'!D$4+'Revenue Requirement'!D$33</f>
        <v>134386.85182128334</v>
      </c>
      <c r="E2470" s="176">
        <f>'T Revenue'!E2467-'Revenue Requirement'!E$4+'Revenue Requirement'!E$33</f>
        <v>32263.933535055723</v>
      </c>
      <c r="G2470" s="179" t="e">
        <f ca="1"/>
        <v>#NAME?</v>
      </c>
      <c r="H2470" s="179" t="e">
        <f ca="1"/>
        <v>#NAME?</v>
      </c>
      <c r="I2470" s="179" t="e">
        <f ca="1"/>
        <v>#NAME?</v>
      </c>
      <c r="J2470" s="179" t="e">
        <f ca="1"/>
        <v>#NAME?</v>
      </c>
      <c r="L2470" s="175">
        <f>NR_to_Cash!C$9</f>
        <v>-54723.468549817509</v>
      </c>
      <c r="M2470" s="175">
        <f>NR_to_Cash!D$9</f>
        <v>-177401.26576231886</v>
      </c>
      <c r="N2470" s="175">
        <f>NR_to_Cash!E$9</f>
        <v>-150226.47815209487</v>
      </c>
      <c r="O2470" s="175">
        <f>NR_to_Cash!F$9</f>
        <v>-172910.78815747867</v>
      </c>
      <c r="Q2470" s="1">
        <v>2463</v>
      </c>
      <c r="R2470" s="176">
        <v>-551.6349304781761</v>
      </c>
      <c r="S2470" s="176">
        <v>228675.76975837606</v>
      </c>
      <c r="T2470" s="176">
        <v>134386.85182128334</v>
      </c>
      <c r="U2470" s="176">
        <v>32263.933535055723</v>
      </c>
      <c r="V2470" s="2"/>
      <c r="W2470" s="176">
        <v>9639.025995788048</v>
      </c>
      <c r="X2470" s="176">
        <v>-45036.69584628474</v>
      </c>
      <c r="Y2470" s="176">
        <v>-1443.0959789736662</v>
      </c>
      <c r="Z2470" s="176">
        <v>-22564.784429283347</v>
      </c>
      <c r="AA2470" s="2"/>
      <c r="AB2470" s="175">
        <v>-54723.468549817509</v>
      </c>
      <c r="AC2470" s="175">
        <v>-177401.26576231886</v>
      </c>
      <c r="AD2470" s="175">
        <v>-150226.47815209487</v>
      </c>
      <c r="AE2470" s="175">
        <v>-172910.78815747867</v>
      </c>
    </row>
    <row r="2471" spans="1:31">
      <c r="A2471" s="1">
        <v>2464</v>
      </c>
      <c r="B2471" s="176">
        <f>'T Revenue'!B2468-'Year 0'!G$8+'Year 0'!G$122</f>
        <v>-14830.053955613868</v>
      </c>
      <c r="C2471" s="176">
        <f>'T Revenue'!C2468-'Revenue Requirement'!C$4+'Revenue Requirement'!C$33</f>
        <v>220220.78060309961</v>
      </c>
      <c r="D2471" s="176">
        <f>'T Revenue'!D2468-'Revenue Requirement'!D$4+'Revenue Requirement'!D$33</f>
        <v>135987.58515592082</v>
      </c>
      <c r="E2471" s="176">
        <f>'T Revenue'!E2468-'Revenue Requirement'!E$4+'Revenue Requirement'!E$33</f>
        <v>56989.420037403936</v>
      </c>
      <c r="G2471" s="179" t="e">
        <f ca="1"/>
        <v>#NAME?</v>
      </c>
      <c r="H2471" s="179" t="e">
        <f ca="1"/>
        <v>#NAME?</v>
      </c>
      <c r="I2471" s="179" t="e">
        <f ca="1"/>
        <v>#NAME?</v>
      </c>
      <c r="J2471" s="179" t="e">
        <f ca="1"/>
        <v>#NAME?</v>
      </c>
      <c r="L2471" s="175">
        <f>NR_to_Cash!C$9</f>
        <v>-54723.468549817509</v>
      </c>
      <c r="M2471" s="175">
        <f>NR_to_Cash!D$9</f>
        <v>-177401.26576231886</v>
      </c>
      <c r="N2471" s="175">
        <f>NR_to_Cash!E$9</f>
        <v>-150226.47815209487</v>
      </c>
      <c r="O2471" s="175">
        <f>NR_to_Cash!F$9</f>
        <v>-172910.78815747867</v>
      </c>
      <c r="Q2471" s="1">
        <v>2464</v>
      </c>
      <c r="R2471" s="176">
        <v>-14830.053955613868</v>
      </c>
      <c r="S2471" s="176">
        <v>220220.78060309961</v>
      </c>
      <c r="T2471" s="176">
        <v>135987.58515592082</v>
      </c>
      <c r="U2471" s="176">
        <v>56989.420037403936</v>
      </c>
      <c r="V2471" s="2"/>
      <c r="W2471" s="176">
        <v>-12296.159172739019</v>
      </c>
      <c r="X2471" s="176">
        <v>-7304.5570413186215</v>
      </c>
      <c r="Y2471" s="176">
        <v>-2986.3730237395503</v>
      </c>
      <c r="Z2471" s="176">
        <v>-50379.034475917928</v>
      </c>
      <c r="AA2471" s="2"/>
      <c r="AB2471" s="175">
        <v>-54723.468549817509</v>
      </c>
      <c r="AC2471" s="175">
        <v>-177401.26576231886</v>
      </c>
      <c r="AD2471" s="175">
        <v>-150226.47815209487</v>
      </c>
      <c r="AE2471" s="175">
        <v>-172910.78815747867</v>
      </c>
    </row>
    <row r="2472" spans="1:31">
      <c r="A2472" s="1">
        <v>2465</v>
      </c>
      <c r="B2472" s="176">
        <f>'T Revenue'!B2469-'Year 0'!G$8+'Year 0'!G$122</f>
        <v>-2874.8061969368719</v>
      </c>
      <c r="C2472" s="176">
        <f>'T Revenue'!C2469-'Revenue Requirement'!C$4+'Revenue Requirement'!C$33</f>
        <v>262835.53289122763</v>
      </c>
      <c r="D2472" s="176">
        <f>'T Revenue'!D2469-'Revenue Requirement'!D$4+'Revenue Requirement'!D$33</f>
        <v>145368.0016562927</v>
      </c>
      <c r="E2472" s="176">
        <f>'T Revenue'!E2469-'Revenue Requirement'!E$4+'Revenue Requirement'!E$33</f>
        <v>117134.69392885407</v>
      </c>
      <c r="G2472" s="179" t="e">
        <f ca="1"/>
        <v>#NAME?</v>
      </c>
      <c r="H2472" s="179" t="e">
        <f ca="1"/>
        <v>#NAME?</v>
      </c>
      <c r="I2472" s="179" t="e">
        <f ca="1"/>
        <v>#NAME?</v>
      </c>
      <c r="J2472" s="179" t="e">
        <f ca="1"/>
        <v>#NAME?</v>
      </c>
      <c r="L2472" s="175">
        <f>NR_to_Cash!C$9</f>
        <v>-54723.468549817509</v>
      </c>
      <c r="M2472" s="175">
        <f>NR_to_Cash!D$9</f>
        <v>-177401.26576231886</v>
      </c>
      <c r="N2472" s="175">
        <f>NR_to_Cash!E$9</f>
        <v>-150226.47815209487</v>
      </c>
      <c r="O2472" s="175">
        <f>NR_to_Cash!F$9</f>
        <v>-172910.78815747867</v>
      </c>
      <c r="Q2472" s="1">
        <v>2465</v>
      </c>
      <c r="R2472" s="176">
        <v>-2874.8061969368719</v>
      </c>
      <c r="S2472" s="176">
        <v>262835.53289122763</v>
      </c>
      <c r="T2472" s="176">
        <v>145368.0016562927</v>
      </c>
      <c r="U2472" s="176">
        <v>117134.69392885407</v>
      </c>
      <c r="V2472" s="2"/>
      <c r="W2472" s="176">
        <v>-7656.0375470560975</v>
      </c>
      <c r="X2472" s="176">
        <v>-4372.6649107437115</v>
      </c>
      <c r="Y2472" s="176">
        <v>-24229.597804674646</v>
      </c>
      <c r="Z2472" s="176">
        <v>-25082.908161396161</v>
      </c>
      <c r="AA2472" s="2"/>
      <c r="AB2472" s="175">
        <v>-54723.468549817509</v>
      </c>
      <c r="AC2472" s="175">
        <v>-177401.26576231886</v>
      </c>
      <c r="AD2472" s="175">
        <v>-150226.47815209487</v>
      </c>
      <c r="AE2472" s="175">
        <v>-172910.78815747867</v>
      </c>
    </row>
    <row r="2473" spans="1:31">
      <c r="A2473" s="1">
        <v>2466</v>
      </c>
      <c r="B2473" s="176">
        <f>'T Revenue'!B2470-'Year 0'!G$8+'Year 0'!G$122</f>
        <v>-17428.670306958724</v>
      </c>
      <c r="C2473" s="176">
        <f>'T Revenue'!C2470-'Revenue Requirement'!C$4+'Revenue Requirement'!C$33</f>
        <v>214874.66944771493</v>
      </c>
      <c r="D2473" s="176">
        <f>'T Revenue'!D2470-'Revenue Requirement'!D$4+'Revenue Requirement'!D$33</f>
        <v>125133.53862837167</v>
      </c>
      <c r="E2473" s="176">
        <f>'T Revenue'!E2470-'Revenue Requirement'!E$4+'Revenue Requirement'!E$33</f>
        <v>64926.734004677506</v>
      </c>
      <c r="G2473" s="179" t="e">
        <f ca="1"/>
        <v>#NAME?</v>
      </c>
      <c r="H2473" s="179" t="e">
        <f ca="1"/>
        <v>#NAME?</v>
      </c>
      <c r="I2473" s="179" t="e">
        <f ca="1"/>
        <v>#NAME?</v>
      </c>
      <c r="J2473" s="179" t="e">
        <f ca="1"/>
        <v>#NAME?</v>
      </c>
      <c r="L2473" s="175">
        <f>NR_to_Cash!C$9</f>
        <v>-54723.468549817509</v>
      </c>
      <c r="M2473" s="175">
        <f>NR_to_Cash!D$9</f>
        <v>-177401.26576231886</v>
      </c>
      <c r="N2473" s="175">
        <f>NR_to_Cash!E$9</f>
        <v>-150226.47815209487</v>
      </c>
      <c r="O2473" s="175">
        <f>NR_to_Cash!F$9</f>
        <v>-172910.78815747867</v>
      </c>
      <c r="Q2473" s="1">
        <v>2466</v>
      </c>
      <c r="R2473" s="176">
        <v>-17428.670306958724</v>
      </c>
      <c r="S2473" s="176">
        <v>214874.66944771493</v>
      </c>
      <c r="T2473" s="176">
        <v>125133.53862837167</v>
      </c>
      <c r="U2473" s="176">
        <v>64926.734004677506</v>
      </c>
      <c r="V2473" s="2"/>
      <c r="W2473" s="176">
        <v>-14372.687321328674</v>
      </c>
      <c r="X2473" s="176">
        <v>-25294.450982895214</v>
      </c>
      <c r="Y2473" s="176">
        <v>-4632.3356855104212</v>
      </c>
      <c r="Z2473" s="176">
        <v>-24761.202611421701</v>
      </c>
      <c r="AA2473" s="2"/>
      <c r="AB2473" s="175">
        <v>-54723.468549817509</v>
      </c>
      <c r="AC2473" s="175">
        <v>-177401.26576231886</v>
      </c>
      <c r="AD2473" s="175">
        <v>-150226.47815209487</v>
      </c>
      <c r="AE2473" s="175">
        <v>-172910.78815747867</v>
      </c>
    </row>
    <row r="2474" spans="1:31">
      <c r="A2474" s="1">
        <v>2467</v>
      </c>
      <c r="B2474" s="176">
        <f>'T Revenue'!B2471-'Year 0'!G$8+'Year 0'!G$122</f>
        <v>9918.6357591850683</v>
      </c>
      <c r="C2474" s="176">
        <f>'T Revenue'!C2471-'Revenue Requirement'!C$4+'Revenue Requirement'!C$33</f>
        <v>243837.42635052744</v>
      </c>
      <c r="D2474" s="176">
        <f>'T Revenue'!D2471-'Revenue Requirement'!D$4+'Revenue Requirement'!D$33</f>
        <v>139438.62335893605</v>
      </c>
      <c r="E2474" s="176">
        <f>'T Revenue'!E2471-'Revenue Requirement'!E$4+'Revenue Requirement'!E$33</f>
        <v>66798.070773873245</v>
      </c>
      <c r="G2474" s="179" t="e">
        <f ca="1"/>
        <v>#NAME?</v>
      </c>
      <c r="H2474" s="179" t="e">
        <f ca="1"/>
        <v>#NAME?</v>
      </c>
      <c r="I2474" s="179" t="e">
        <f ca="1"/>
        <v>#NAME?</v>
      </c>
      <c r="J2474" s="179" t="e">
        <f ca="1"/>
        <v>#NAME?</v>
      </c>
      <c r="L2474" s="175">
        <f>NR_to_Cash!C$9</f>
        <v>-54723.468549817509</v>
      </c>
      <c r="M2474" s="175">
        <f>NR_to_Cash!D$9</f>
        <v>-177401.26576231886</v>
      </c>
      <c r="N2474" s="175">
        <f>NR_to_Cash!E$9</f>
        <v>-150226.47815209487</v>
      </c>
      <c r="O2474" s="175">
        <f>NR_to_Cash!F$9</f>
        <v>-172910.78815747867</v>
      </c>
      <c r="Q2474" s="1">
        <v>2467</v>
      </c>
      <c r="R2474" s="176">
        <v>9918.6357591850683</v>
      </c>
      <c r="S2474" s="176">
        <v>243837.42635052744</v>
      </c>
      <c r="T2474" s="176">
        <v>139438.62335893605</v>
      </c>
      <c r="U2474" s="176">
        <v>66798.070773873245</v>
      </c>
      <c r="V2474" s="2"/>
      <c r="W2474" s="176">
        <v>-13619.672405675519</v>
      </c>
      <c r="X2474" s="176">
        <v>-37965.812960496871</v>
      </c>
      <c r="Y2474" s="176">
        <v>-22906.644037108868</v>
      </c>
      <c r="Z2474" s="176">
        <v>-23667.429647349287</v>
      </c>
      <c r="AA2474" s="2"/>
      <c r="AB2474" s="175">
        <v>-54723.468549817509</v>
      </c>
      <c r="AC2474" s="175">
        <v>-177401.26576231886</v>
      </c>
      <c r="AD2474" s="175">
        <v>-150226.47815209487</v>
      </c>
      <c r="AE2474" s="175">
        <v>-172910.78815747867</v>
      </c>
    </row>
    <row r="2475" spans="1:31">
      <c r="A2475" s="1">
        <v>2468</v>
      </c>
      <c r="B2475" s="176">
        <f>'T Revenue'!B2472-'Year 0'!G$8+'Year 0'!G$122</f>
        <v>18339.248743407894</v>
      </c>
      <c r="C2475" s="176">
        <f>'T Revenue'!C2472-'Revenue Requirement'!C$4+'Revenue Requirement'!C$33</f>
        <v>282230.0244182467</v>
      </c>
      <c r="D2475" s="176">
        <f>'T Revenue'!D2472-'Revenue Requirement'!D$4+'Revenue Requirement'!D$33</f>
        <v>201566.47675437597</v>
      </c>
      <c r="E2475" s="176">
        <f>'T Revenue'!E2472-'Revenue Requirement'!E$4+'Revenue Requirement'!E$33</f>
        <v>167804.08953824406</v>
      </c>
      <c r="G2475" s="179" t="e">
        <f ca="1"/>
        <v>#NAME?</v>
      </c>
      <c r="H2475" s="179" t="e">
        <f ca="1"/>
        <v>#NAME?</v>
      </c>
      <c r="I2475" s="179" t="e">
        <f ca="1"/>
        <v>#NAME?</v>
      </c>
      <c r="J2475" s="179" t="e">
        <f ca="1"/>
        <v>#NAME?</v>
      </c>
      <c r="L2475" s="175">
        <f>NR_to_Cash!C$9</f>
        <v>-54723.468549817509</v>
      </c>
      <c r="M2475" s="175">
        <f>NR_to_Cash!D$9</f>
        <v>-177401.26576231886</v>
      </c>
      <c r="N2475" s="175">
        <f>NR_to_Cash!E$9</f>
        <v>-150226.47815209487</v>
      </c>
      <c r="O2475" s="175">
        <f>NR_to_Cash!F$9</f>
        <v>-172910.78815747867</v>
      </c>
      <c r="Q2475" s="1">
        <v>2468</v>
      </c>
      <c r="R2475" s="176">
        <v>18339.248743407894</v>
      </c>
      <c r="S2475" s="176">
        <v>282230.0244182467</v>
      </c>
      <c r="T2475" s="176">
        <v>201566.47675437597</v>
      </c>
      <c r="U2475" s="176">
        <v>167804.08953824406</v>
      </c>
      <c r="V2475" s="2"/>
      <c r="W2475" s="176">
        <v>-6448.0698586723302</v>
      </c>
      <c r="X2475" s="176">
        <v>7278.3126867515966</v>
      </c>
      <c r="Y2475" s="176">
        <v>-33807.930557344342</v>
      </c>
      <c r="Z2475" s="176">
        <v>-17822.970972182462</v>
      </c>
      <c r="AA2475" s="2"/>
      <c r="AB2475" s="175">
        <v>-54723.468549817509</v>
      </c>
      <c r="AC2475" s="175">
        <v>-177401.26576231886</v>
      </c>
      <c r="AD2475" s="175">
        <v>-150226.47815209487</v>
      </c>
      <c r="AE2475" s="175">
        <v>-172910.78815747867</v>
      </c>
    </row>
    <row r="2476" spans="1:31">
      <c r="A2476" s="1">
        <v>2469</v>
      </c>
      <c r="B2476" s="176">
        <f>'T Revenue'!B2473-'Year 0'!G$8+'Year 0'!G$122</f>
        <v>1420.9178850818425</v>
      </c>
      <c r="C2476" s="176">
        <f>'T Revenue'!C2473-'Revenue Requirement'!C$4+'Revenue Requirement'!C$33</f>
        <v>247622.01132359356</v>
      </c>
      <c r="D2476" s="176">
        <f>'T Revenue'!D2473-'Revenue Requirement'!D$4+'Revenue Requirement'!D$33</f>
        <v>188264.24972231104</v>
      </c>
      <c r="E2476" s="176">
        <f>'T Revenue'!E2473-'Revenue Requirement'!E$4+'Revenue Requirement'!E$33</f>
        <v>155741.30703113228</v>
      </c>
      <c r="G2476" s="179" t="e">
        <f ca="1"/>
        <v>#NAME?</v>
      </c>
      <c r="H2476" s="179" t="e">
        <f ca="1"/>
        <v>#NAME?</v>
      </c>
      <c r="I2476" s="179" t="e">
        <f ca="1"/>
        <v>#NAME?</v>
      </c>
      <c r="J2476" s="179" t="e">
        <f ca="1"/>
        <v>#NAME?</v>
      </c>
      <c r="L2476" s="175">
        <f>NR_to_Cash!C$9</f>
        <v>-54723.468549817509</v>
      </c>
      <c r="M2476" s="175">
        <f>NR_to_Cash!D$9</f>
        <v>-177401.26576231886</v>
      </c>
      <c r="N2476" s="175">
        <f>NR_to_Cash!E$9</f>
        <v>-150226.47815209487</v>
      </c>
      <c r="O2476" s="175">
        <f>NR_to_Cash!F$9</f>
        <v>-172910.78815747867</v>
      </c>
      <c r="Q2476" s="1">
        <v>2469</v>
      </c>
      <c r="R2476" s="176">
        <v>1420.9178850818425</v>
      </c>
      <c r="S2476" s="176">
        <v>247622.01132359356</v>
      </c>
      <c r="T2476" s="176">
        <v>188264.24972231104</v>
      </c>
      <c r="U2476" s="176">
        <v>155741.30703113228</v>
      </c>
      <c r="V2476" s="2"/>
      <c r="W2476" s="176">
        <v>-36832.505703997682</v>
      </c>
      <c r="X2476" s="176">
        <v>22812.12762572011</v>
      </c>
      <c r="Y2476" s="176">
        <v>-24500.571488677291</v>
      </c>
      <c r="Z2476" s="176">
        <v>-20516.367193998536</v>
      </c>
      <c r="AA2476" s="2"/>
      <c r="AB2476" s="175">
        <v>-54723.468549817509</v>
      </c>
      <c r="AC2476" s="175">
        <v>-177401.26576231886</v>
      </c>
      <c r="AD2476" s="175">
        <v>-150226.47815209487</v>
      </c>
      <c r="AE2476" s="175">
        <v>-172910.78815747867</v>
      </c>
    </row>
    <row r="2477" spans="1:31">
      <c r="A2477" s="1">
        <v>2470</v>
      </c>
      <c r="B2477" s="176">
        <f>'T Revenue'!B2474-'Year 0'!G$8+'Year 0'!G$122</f>
        <v>10163.988129443722</v>
      </c>
      <c r="C2477" s="176">
        <f>'T Revenue'!C2474-'Revenue Requirement'!C$4+'Revenue Requirement'!C$33</f>
        <v>234080.01618476585</v>
      </c>
      <c r="D2477" s="176">
        <f>'T Revenue'!D2474-'Revenue Requirement'!D$4+'Revenue Requirement'!D$33</f>
        <v>144008.13814039761</v>
      </c>
      <c r="E2477" s="176">
        <f>'T Revenue'!E2474-'Revenue Requirement'!E$4+'Revenue Requirement'!E$33</f>
        <v>119632.13036441896</v>
      </c>
      <c r="G2477" s="179" t="e">
        <f ca="1"/>
        <v>#NAME?</v>
      </c>
      <c r="H2477" s="179" t="e">
        <f ca="1"/>
        <v>#NAME?</v>
      </c>
      <c r="I2477" s="179" t="e">
        <f ca="1"/>
        <v>#NAME?</v>
      </c>
      <c r="J2477" s="179" t="e">
        <f ca="1"/>
        <v>#NAME?</v>
      </c>
      <c r="L2477" s="175">
        <f>NR_to_Cash!C$9</f>
        <v>-54723.468549817509</v>
      </c>
      <c r="M2477" s="175">
        <f>NR_to_Cash!D$9</f>
        <v>-177401.26576231886</v>
      </c>
      <c r="N2477" s="175">
        <f>NR_to_Cash!E$9</f>
        <v>-150226.47815209487</v>
      </c>
      <c r="O2477" s="175">
        <f>NR_to_Cash!F$9</f>
        <v>-172910.78815747867</v>
      </c>
      <c r="Q2477" s="1">
        <v>2470</v>
      </c>
      <c r="R2477" s="176">
        <v>10163.988129443722</v>
      </c>
      <c r="S2477" s="176">
        <v>234080.01618476585</v>
      </c>
      <c r="T2477" s="176">
        <v>144008.13814039761</v>
      </c>
      <c r="U2477" s="176">
        <v>119632.13036441896</v>
      </c>
      <c r="V2477" s="2"/>
      <c r="W2477" s="176">
        <v>-26386.930249086116</v>
      </c>
      <c r="X2477" s="176">
        <v>-38261.169849545928</v>
      </c>
      <c r="Y2477" s="176">
        <v>-19654.213337043533</v>
      </c>
      <c r="Z2477" s="176">
        <v>-25435.258704499807</v>
      </c>
      <c r="AA2477" s="2"/>
      <c r="AB2477" s="175">
        <v>-54723.468549817509</v>
      </c>
      <c r="AC2477" s="175">
        <v>-177401.26576231886</v>
      </c>
      <c r="AD2477" s="175">
        <v>-150226.47815209487</v>
      </c>
      <c r="AE2477" s="175">
        <v>-172910.78815747867</v>
      </c>
    </row>
    <row r="2478" spans="1:31">
      <c r="A2478" s="1">
        <v>2471</v>
      </c>
      <c r="B2478" s="176">
        <f>'T Revenue'!B2475-'Year 0'!G$8+'Year 0'!G$122</f>
        <v>7612.8490897642914</v>
      </c>
      <c r="C2478" s="176">
        <f>'T Revenue'!C2475-'Revenue Requirement'!C$4+'Revenue Requirement'!C$33</f>
        <v>193815.61363889836</v>
      </c>
      <c r="D2478" s="176">
        <f>'T Revenue'!D2475-'Revenue Requirement'!D$4+'Revenue Requirement'!D$33</f>
        <v>114351.92732948763</v>
      </c>
      <c r="E2478" s="176">
        <f>'T Revenue'!E2475-'Revenue Requirement'!E$4+'Revenue Requirement'!E$33</f>
        <v>104968.3439666112</v>
      </c>
      <c r="G2478" s="179" t="e">
        <f ca="1"/>
        <v>#NAME?</v>
      </c>
      <c r="H2478" s="179" t="e">
        <f ca="1"/>
        <v>#NAME?</v>
      </c>
      <c r="I2478" s="179" t="e">
        <f ca="1"/>
        <v>#NAME?</v>
      </c>
      <c r="J2478" s="179" t="e">
        <f ca="1"/>
        <v>#NAME?</v>
      </c>
      <c r="L2478" s="175">
        <f>NR_to_Cash!C$9</f>
        <v>-54723.468549817509</v>
      </c>
      <c r="M2478" s="175">
        <f>NR_to_Cash!D$9</f>
        <v>-177401.26576231886</v>
      </c>
      <c r="N2478" s="175">
        <f>NR_to_Cash!E$9</f>
        <v>-150226.47815209487</v>
      </c>
      <c r="O2478" s="175">
        <f>NR_to_Cash!F$9</f>
        <v>-172910.78815747867</v>
      </c>
      <c r="Q2478" s="1">
        <v>2471</v>
      </c>
      <c r="R2478" s="176">
        <v>7612.8490897642914</v>
      </c>
      <c r="S2478" s="176">
        <v>193815.61363889836</v>
      </c>
      <c r="T2478" s="176">
        <v>114351.92732948763</v>
      </c>
      <c r="U2478" s="176">
        <v>104968.3439666112</v>
      </c>
      <c r="V2478" s="2"/>
      <c r="W2478" s="176">
        <v>-31831.551645696163</v>
      </c>
      <c r="X2478" s="176">
        <v>-9821.1517657134682</v>
      </c>
      <c r="Y2478" s="176">
        <v>-37911.730809889268</v>
      </c>
      <c r="Z2478" s="176">
        <v>154.54869375284761</v>
      </c>
      <c r="AA2478" s="2"/>
      <c r="AB2478" s="175">
        <v>-54723.468549817509</v>
      </c>
      <c r="AC2478" s="175">
        <v>-177401.26576231886</v>
      </c>
      <c r="AD2478" s="175">
        <v>-150226.47815209487</v>
      </c>
      <c r="AE2478" s="175">
        <v>-172910.78815747867</v>
      </c>
    </row>
    <row r="2479" spans="1:31">
      <c r="A2479" s="1">
        <v>2472</v>
      </c>
      <c r="B2479" s="176">
        <f>'T Revenue'!B2476-'Year 0'!G$8+'Year 0'!G$122</f>
        <v>-28164.945353140589</v>
      </c>
      <c r="C2479" s="176">
        <f>'T Revenue'!C2476-'Revenue Requirement'!C$4+'Revenue Requirement'!C$33</f>
        <v>203961.45958842384</v>
      </c>
      <c r="D2479" s="176">
        <f>'T Revenue'!D2476-'Revenue Requirement'!D$4+'Revenue Requirement'!D$33</f>
        <v>152475.93996751495</v>
      </c>
      <c r="E2479" s="176">
        <f>'T Revenue'!E2476-'Revenue Requirement'!E$4+'Revenue Requirement'!E$33</f>
        <v>97798.546751312679</v>
      </c>
      <c r="G2479" s="179" t="e">
        <f ca="1"/>
        <v>#NAME?</v>
      </c>
      <c r="H2479" s="179" t="e">
        <f ca="1"/>
        <v>#NAME?</v>
      </c>
      <c r="I2479" s="179" t="e">
        <f ca="1"/>
        <v>#NAME?</v>
      </c>
      <c r="J2479" s="179" t="e">
        <f ca="1"/>
        <v>#NAME?</v>
      </c>
      <c r="L2479" s="175">
        <f>NR_to_Cash!C$9</f>
        <v>-54723.468549817509</v>
      </c>
      <c r="M2479" s="175">
        <f>NR_to_Cash!D$9</f>
        <v>-177401.26576231886</v>
      </c>
      <c r="N2479" s="175">
        <f>NR_to_Cash!E$9</f>
        <v>-150226.47815209487</v>
      </c>
      <c r="O2479" s="175">
        <f>NR_to_Cash!F$9</f>
        <v>-172910.78815747867</v>
      </c>
      <c r="Q2479" s="1">
        <v>2472</v>
      </c>
      <c r="R2479" s="176">
        <v>-28164.945353140589</v>
      </c>
      <c r="S2479" s="176">
        <v>203961.45958842384</v>
      </c>
      <c r="T2479" s="176">
        <v>152475.93996751495</v>
      </c>
      <c r="U2479" s="176">
        <v>97798.546751312679</v>
      </c>
      <c r="V2479" s="2"/>
      <c r="W2479" s="176">
        <v>21205.591123008053</v>
      </c>
      <c r="X2479" s="176">
        <v>71.523974965792149</v>
      </c>
      <c r="Y2479" s="176">
        <v>16832.94676101557</v>
      </c>
      <c r="Z2479" s="176">
        <v>12404.123093311908</v>
      </c>
      <c r="AA2479" s="2"/>
      <c r="AB2479" s="175">
        <v>-54723.468549817509</v>
      </c>
      <c r="AC2479" s="175">
        <v>-177401.26576231886</v>
      </c>
      <c r="AD2479" s="175">
        <v>-150226.47815209487</v>
      </c>
      <c r="AE2479" s="175">
        <v>-172910.78815747867</v>
      </c>
    </row>
    <row r="2480" spans="1:31">
      <c r="A2480" s="1">
        <v>2473</v>
      </c>
      <c r="B2480" s="176">
        <f>'T Revenue'!B2477-'Year 0'!G$8+'Year 0'!G$122</f>
        <v>25162.803173746215</v>
      </c>
      <c r="C2480" s="176">
        <f>'T Revenue'!C2477-'Revenue Requirement'!C$4+'Revenue Requirement'!C$33</f>
        <v>212857.18935585744</v>
      </c>
      <c r="D2480" s="176">
        <f>'T Revenue'!D2477-'Revenue Requirement'!D$4+'Revenue Requirement'!D$33</f>
        <v>160969.61222840822</v>
      </c>
      <c r="E2480" s="176">
        <f>'T Revenue'!E2477-'Revenue Requirement'!E$4+'Revenue Requirement'!E$33</f>
        <v>104514.809296194</v>
      </c>
      <c r="G2480" s="179" t="e">
        <f ca="1"/>
        <v>#NAME?</v>
      </c>
      <c r="H2480" s="179" t="e">
        <f ca="1"/>
        <v>#NAME?</v>
      </c>
      <c r="I2480" s="179" t="e">
        <f ca="1"/>
        <v>#NAME?</v>
      </c>
      <c r="J2480" s="179" t="e">
        <f ca="1"/>
        <v>#NAME?</v>
      </c>
      <c r="L2480" s="175">
        <f>NR_to_Cash!C$9</f>
        <v>-54723.468549817509</v>
      </c>
      <c r="M2480" s="175">
        <f>NR_to_Cash!D$9</f>
        <v>-177401.26576231886</v>
      </c>
      <c r="N2480" s="175">
        <f>NR_to_Cash!E$9</f>
        <v>-150226.47815209487</v>
      </c>
      <c r="O2480" s="175">
        <f>NR_to_Cash!F$9</f>
        <v>-172910.78815747867</v>
      </c>
      <c r="Q2480" s="1">
        <v>2473</v>
      </c>
      <c r="R2480" s="176">
        <v>25162.803173746215</v>
      </c>
      <c r="S2480" s="176">
        <v>212857.18935585744</v>
      </c>
      <c r="T2480" s="176">
        <v>160969.61222840822</v>
      </c>
      <c r="U2480" s="176">
        <v>104514.809296194</v>
      </c>
      <c r="V2480" s="2"/>
      <c r="W2480" s="176">
        <v>10337.085364229861</v>
      </c>
      <c r="X2480" s="176">
        <v>-22717.349098550854</v>
      </c>
      <c r="Y2480" s="176">
        <v>-18988.395353883272</v>
      </c>
      <c r="Z2480" s="176">
        <v>-17841.616291587474</v>
      </c>
      <c r="AA2480" s="2"/>
      <c r="AB2480" s="175">
        <v>-54723.468549817509</v>
      </c>
      <c r="AC2480" s="175">
        <v>-177401.26576231886</v>
      </c>
      <c r="AD2480" s="175">
        <v>-150226.47815209487</v>
      </c>
      <c r="AE2480" s="175">
        <v>-172910.78815747867</v>
      </c>
    </row>
    <row r="2481" spans="1:31">
      <c r="A2481" s="1">
        <v>2474</v>
      </c>
      <c r="B2481" s="176">
        <f>'T Revenue'!B2478-'Year 0'!G$8+'Year 0'!G$122</f>
        <v>15337.999822387472</v>
      </c>
      <c r="C2481" s="176">
        <f>'T Revenue'!C2478-'Revenue Requirement'!C$4+'Revenue Requirement'!C$33</f>
        <v>287802.28464854276</v>
      </c>
      <c r="D2481" s="176">
        <f>'T Revenue'!D2478-'Revenue Requirement'!D$4+'Revenue Requirement'!D$33</f>
        <v>172850.83355394099</v>
      </c>
      <c r="E2481" s="176">
        <f>'T Revenue'!E2478-'Revenue Requirement'!E$4+'Revenue Requirement'!E$33</f>
        <v>170648.47467768262</v>
      </c>
      <c r="G2481" s="179" t="e">
        <f ca="1"/>
        <v>#NAME?</v>
      </c>
      <c r="H2481" s="179" t="e">
        <f ca="1"/>
        <v>#NAME?</v>
      </c>
      <c r="I2481" s="179" t="e">
        <f ca="1"/>
        <v>#NAME?</v>
      </c>
      <c r="J2481" s="179" t="e">
        <f ca="1"/>
        <v>#NAME?</v>
      </c>
      <c r="L2481" s="175">
        <f>NR_to_Cash!C$9</f>
        <v>-54723.468549817509</v>
      </c>
      <c r="M2481" s="175">
        <f>NR_to_Cash!D$9</f>
        <v>-177401.26576231886</v>
      </c>
      <c r="N2481" s="175">
        <f>NR_to_Cash!E$9</f>
        <v>-150226.47815209487</v>
      </c>
      <c r="O2481" s="175">
        <f>NR_to_Cash!F$9</f>
        <v>-172910.78815747867</v>
      </c>
      <c r="Q2481" s="1">
        <v>2474</v>
      </c>
      <c r="R2481" s="176">
        <v>15337.999822387472</v>
      </c>
      <c r="S2481" s="176">
        <v>287802.28464854276</v>
      </c>
      <c r="T2481" s="176">
        <v>172850.83355394099</v>
      </c>
      <c r="U2481" s="176">
        <v>170648.47467768262</v>
      </c>
      <c r="V2481" s="2"/>
      <c r="W2481" s="176">
        <v>-44408.985841945163</v>
      </c>
      <c r="X2481" s="176">
        <v>-10139.841511546867</v>
      </c>
      <c r="Y2481" s="176">
        <v>-49622.000454565277</v>
      </c>
      <c r="Z2481" s="176">
        <v>21248.486330308253</v>
      </c>
      <c r="AA2481" s="2"/>
      <c r="AB2481" s="175">
        <v>-54723.468549817509</v>
      </c>
      <c r="AC2481" s="175">
        <v>-177401.26576231886</v>
      </c>
      <c r="AD2481" s="175">
        <v>-150226.47815209487</v>
      </c>
      <c r="AE2481" s="175">
        <v>-172910.78815747867</v>
      </c>
    </row>
    <row r="2482" spans="1:31">
      <c r="A2482" s="1">
        <v>2475</v>
      </c>
      <c r="B2482" s="176">
        <f>'T Revenue'!B2479-'Year 0'!G$8+'Year 0'!G$122</f>
        <v>12450.76454796386</v>
      </c>
      <c r="C2482" s="176">
        <f>'T Revenue'!C2479-'Revenue Requirement'!C$4+'Revenue Requirement'!C$33</f>
        <v>241182.69042207627</v>
      </c>
      <c r="D2482" s="176">
        <f>'T Revenue'!D2479-'Revenue Requirement'!D$4+'Revenue Requirement'!D$33</f>
        <v>185962.73417794518</v>
      </c>
      <c r="E2482" s="176">
        <f>'T Revenue'!E2479-'Revenue Requirement'!E$4+'Revenue Requirement'!E$33</f>
        <v>140190.18399376143</v>
      </c>
      <c r="G2482" s="179" t="e">
        <f ca="1"/>
        <v>#NAME?</v>
      </c>
      <c r="H2482" s="179" t="e">
        <f ca="1"/>
        <v>#NAME?</v>
      </c>
      <c r="I2482" s="179" t="e">
        <f ca="1"/>
        <v>#NAME?</v>
      </c>
      <c r="J2482" s="179" t="e">
        <f ca="1"/>
        <v>#NAME?</v>
      </c>
      <c r="L2482" s="175">
        <f>NR_to_Cash!C$9</f>
        <v>-54723.468549817509</v>
      </c>
      <c r="M2482" s="175">
        <f>NR_to_Cash!D$9</f>
        <v>-177401.26576231886</v>
      </c>
      <c r="N2482" s="175">
        <f>NR_to_Cash!E$9</f>
        <v>-150226.47815209487</v>
      </c>
      <c r="O2482" s="175">
        <f>NR_to_Cash!F$9</f>
        <v>-172910.78815747867</v>
      </c>
      <c r="Q2482" s="1">
        <v>2475</v>
      </c>
      <c r="R2482" s="176">
        <v>12450.76454796386</v>
      </c>
      <c r="S2482" s="176">
        <v>241182.69042207627</v>
      </c>
      <c r="T2482" s="176">
        <v>185962.73417794518</v>
      </c>
      <c r="U2482" s="176">
        <v>140190.18399376143</v>
      </c>
      <c r="V2482" s="2"/>
      <c r="W2482" s="176">
        <v>-3242.3902390368748</v>
      </c>
      <c r="X2482" s="176">
        <v>3845.0868373755366</v>
      </c>
      <c r="Y2482" s="176">
        <v>-17072.52912199893</v>
      </c>
      <c r="Z2482" s="176">
        <v>-32527.017111471388</v>
      </c>
      <c r="AA2482" s="2"/>
      <c r="AB2482" s="175">
        <v>-54723.468549817509</v>
      </c>
      <c r="AC2482" s="175">
        <v>-177401.26576231886</v>
      </c>
      <c r="AD2482" s="175">
        <v>-150226.47815209487</v>
      </c>
      <c r="AE2482" s="175">
        <v>-172910.78815747867</v>
      </c>
    </row>
    <row r="2483" spans="1:31">
      <c r="A2483" s="1">
        <v>2476</v>
      </c>
      <c r="B2483" s="176">
        <f>'T Revenue'!B2480-'Year 0'!G$8+'Year 0'!G$122</f>
        <v>-3195.5079097079579</v>
      </c>
      <c r="C2483" s="176">
        <f>'T Revenue'!C2480-'Revenue Requirement'!C$4+'Revenue Requirement'!C$33</f>
        <v>224161.16158275818</v>
      </c>
      <c r="D2483" s="176">
        <f>'T Revenue'!D2480-'Revenue Requirement'!D$4+'Revenue Requirement'!D$33</f>
        <v>141156.82772092265</v>
      </c>
      <c r="E2483" s="176">
        <f>'T Revenue'!E2480-'Revenue Requirement'!E$4+'Revenue Requirement'!E$33</f>
        <v>127395.99648811575</v>
      </c>
      <c r="G2483" s="179" t="e">
        <f ca="1"/>
        <v>#NAME?</v>
      </c>
      <c r="H2483" s="179" t="e">
        <f ca="1"/>
        <v>#NAME?</v>
      </c>
      <c r="I2483" s="179" t="e">
        <f ca="1"/>
        <v>#NAME?</v>
      </c>
      <c r="J2483" s="179" t="e">
        <f ca="1"/>
        <v>#NAME?</v>
      </c>
      <c r="L2483" s="175">
        <f>NR_to_Cash!C$9</f>
        <v>-54723.468549817509</v>
      </c>
      <c r="M2483" s="175">
        <f>NR_to_Cash!D$9</f>
        <v>-177401.26576231886</v>
      </c>
      <c r="N2483" s="175">
        <f>NR_to_Cash!E$9</f>
        <v>-150226.47815209487</v>
      </c>
      <c r="O2483" s="175">
        <f>NR_to_Cash!F$9</f>
        <v>-172910.78815747867</v>
      </c>
      <c r="Q2483" s="1">
        <v>2476</v>
      </c>
      <c r="R2483" s="176">
        <v>-3195.5079097079579</v>
      </c>
      <c r="S2483" s="176">
        <v>224161.16158275818</v>
      </c>
      <c r="T2483" s="176">
        <v>141156.82772092265</v>
      </c>
      <c r="U2483" s="176">
        <v>127395.99648811575</v>
      </c>
      <c r="V2483" s="2"/>
      <c r="W2483" s="176">
        <v>-13159.281615905697</v>
      </c>
      <c r="X2483" s="176">
        <v>28696.813657257473</v>
      </c>
      <c r="Y2483" s="176">
        <v>348.92332340078428</v>
      </c>
      <c r="Z2483" s="176">
        <v>-32989.328313528094</v>
      </c>
      <c r="AA2483" s="2"/>
      <c r="AB2483" s="175">
        <v>-54723.468549817509</v>
      </c>
      <c r="AC2483" s="175">
        <v>-177401.26576231886</v>
      </c>
      <c r="AD2483" s="175">
        <v>-150226.47815209487</v>
      </c>
      <c r="AE2483" s="175">
        <v>-172910.78815747867</v>
      </c>
    </row>
    <row r="2484" spans="1:31">
      <c r="A2484" s="1">
        <v>2477</v>
      </c>
      <c r="B2484" s="176">
        <f>'T Revenue'!B2481-'Year 0'!G$8+'Year 0'!G$122</f>
        <v>3699.2705149129033</v>
      </c>
      <c r="C2484" s="176">
        <f>'T Revenue'!C2481-'Revenue Requirement'!C$4+'Revenue Requirement'!C$33</f>
        <v>242862.42171939858</v>
      </c>
      <c r="D2484" s="176">
        <f>'T Revenue'!D2481-'Revenue Requirement'!D$4+'Revenue Requirement'!D$33</f>
        <v>157979.21030451288</v>
      </c>
      <c r="E2484" s="176">
        <f>'T Revenue'!E2481-'Revenue Requirement'!E$4+'Revenue Requirement'!E$33</f>
        <v>113670.57652195101</v>
      </c>
      <c r="G2484" s="179" t="e">
        <f ca="1"/>
        <v>#NAME?</v>
      </c>
      <c r="H2484" s="179" t="e">
        <f ca="1"/>
        <v>#NAME?</v>
      </c>
      <c r="I2484" s="179" t="e">
        <f ca="1"/>
        <v>#NAME?</v>
      </c>
      <c r="J2484" s="179" t="e">
        <f ca="1"/>
        <v>#NAME?</v>
      </c>
      <c r="L2484" s="175">
        <f>NR_to_Cash!C$9</f>
        <v>-54723.468549817509</v>
      </c>
      <c r="M2484" s="175">
        <f>NR_to_Cash!D$9</f>
        <v>-177401.26576231886</v>
      </c>
      <c r="N2484" s="175">
        <f>NR_to_Cash!E$9</f>
        <v>-150226.47815209487</v>
      </c>
      <c r="O2484" s="175">
        <f>NR_to_Cash!F$9</f>
        <v>-172910.78815747867</v>
      </c>
      <c r="Q2484" s="1">
        <v>2477</v>
      </c>
      <c r="R2484" s="176">
        <v>3699.2705149129033</v>
      </c>
      <c r="S2484" s="176">
        <v>242862.42171939858</v>
      </c>
      <c r="T2484" s="176">
        <v>157979.21030451288</v>
      </c>
      <c r="U2484" s="176">
        <v>113670.57652195101</v>
      </c>
      <c r="V2484" s="2"/>
      <c r="W2484" s="176">
        <v>7490.8834352471167</v>
      </c>
      <c r="X2484" s="176">
        <v>-25524.276945174672</v>
      </c>
      <c r="Y2484" s="176">
        <v>-10294.72325030202</v>
      </c>
      <c r="Z2484" s="176">
        <v>-47398.034935091855</v>
      </c>
      <c r="AA2484" s="2"/>
      <c r="AB2484" s="175">
        <v>-54723.468549817509</v>
      </c>
      <c r="AC2484" s="175">
        <v>-177401.26576231886</v>
      </c>
      <c r="AD2484" s="175">
        <v>-150226.47815209487</v>
      </c>
      <c r="AE2484" s="175">
        <v>-172910.78815747867</v>
      </c>
    </row>
    <row r="2485" spans="1:31">
      <c r="A2485" s="1">
        <v>2478</v>
      </c>
      <c r="B2485" s="176">
        <f>'T Revenue'!B2482-'Year 0'!G$8+'Year 0'!G$122</f>
        <v>17185.238776233746</v>
      </c>
      <c r="C2485" s="176">
        <f>'T Revenue'!C2482-'Revenue Requirement'!C$4+'Revenue Requirement'!C$33</f>
        <v>242368.44751801156</v>
      </c>
      <c r="D2485" s="176">
        <f>'T Revenue'!D2482-'Revenue Requirement'!D$4+'Revenue Requirement'!D$33</f>
        <v>128174.27367129782</v>
      </c>
      <c r="E2485" s="176">
        <f>'T Revenue'!E2482-'Revenue Requirement'!E$4+'Revenue Requirement'!E$33</f>
        <v>131907.79727784242</v>
      </c>
      <c r="G2485" s="179" t="e">
        <f ca="1"/>
        <v>#NAME?</v>
      </c>
      <c r="H2485" s="179" t="e">
        <f ca="1"/>
        <v>#NAME?</v>
      </c>
      <c r="I2485" s="179" t="e">
        <f ca="1"/>
        <v>#NAME?</v>
      </c>
      <c r="J2485" s="179" t="e">
        <f ca="1"/>
        <v>#NAME?</v>
      </c>
      <c r="L2485" s="175">
        <f>NR_to_Cash!C$9</f>
        <v>-54723.468549817509</v>
      </c>
      <c r="M2485" s="175">
        <f>NR_to_Cash!D$9</f>
        <v>-177401.26576231886</v>
      </c>
      <c r="N2485" s="175">
        <f>NR_to_Cash!E$9</f>
        <v>-150226.47815209487</v>
      </c>
      <c r="O2485" s="175">
        <f>NR_to_Cash!F$9</f>
        <v>-172910.78815747867</v>
      </c>
      <c r="Q2485" s="1">
        <v>2478</v>
      </c>
      <c r="R2485" s="176">
        <v>17185.238776233746</v>
      </c>
      <c r="S2485" s="176">
        <v>242368.44751801156</v>
      </c>
      <c r="T2485" s="176">
        <v>128174.27367129782</v>
      </c>
      <c r="U2485" s="176">
        <v>131907.79727784242</v>
      </c>
      <c r="V2485" s="2"/>
      <c r="W2485" s="176">
        <v>374.6442036452936</v>
      </c>
      <c r="X2485" s="176">
        <v>-11971.932840365451</v>
      </c>
      <c r="Y2485" s="176">
        <v>-28172.775619809749</v>
      </c>
      <c r="Z2485" s="176">
        <v>-34965.482438850682</v>
      </c>
      <c r="AA2485" s="2"/>
      <c r="AB2485" s="175">
        <v>-54723.468549817509</v>
      </c>
      <c r="AC2485" s="175">
        <v>-177401.26576231886</v>
      </c>
      <c r="AD2485" s="175">
        <v>-150226.47815209487</v>
      </c>
      <c r="AE2485" s="175">
        <v>-172910.78815747867</v>
      </c>
    </row>
    <row r="2486" spans="1:31">
      <c r="A2486" s="1">
        <v>2479</v>
      </c>
      <c r="B2486" s="176">
        <f>'T Revenue'!B2483-'Year 0'!G$8+'Year 0'!G$122</f>
        <v>-7112.061253413558</v>
      </c>
      <c r="C2486" s="176">
        <f>'T Revenue'!C2483-'Revenue Requirement'!C$4+'Revenue Requirement'!C$33</f>
        <v>211147.35392216314</v>
      </c>
      <c r="D2486" s="176">
        <f>'T Revenue'!D2483-'Revenue Requirement'!D$4+'Revenue Requirement'!D$33</f>
        <v>115936.99730237247</v>
      </c>
      <c r="E2486" s="176">
        <f>'T Revenue'!E2483-'Revenue Requirement'!E$4+'Revenue Requirement'!E$33</f>
        <v>106348.23567464296</v>
      </c>
      <c r="G2486" s="179" t="e">
        <f ca="1"/>
        <v>#NAME?</v>
      </c>
      <c r="H2486" s="179" t="e">
        <f ca="1"/>
        <v>#NAME?</v>
      </c>
      <c r="I2486" s="179" t="e">
        <f ca="1"/>
        <v>#NAME?</v>
      </c>
      <c r="J2486" s="179" t="e">
        <f ca="1"/>
        <v>#NAME?</v>
      </c>
      <c r="L2486" s="175">
        <f>NR_to_Cash!C$9</f>
        <v>-54723.468549817509</v>
      </c>
      <c r="M2486" s="175">
        <f>NR_to_Cash!D$9</f>
        <v>-177401.26576231886</v>
      </c>
      <c r="N2486" s="175">
        <f>NR_to_Cash!E$9</f>
        <v>-150226.47815209487</v>
      </c>
      <c r="O2486" s="175">
        <f>NR_to_Cash!F$9</f>
        <v>-172910.78815747867</v>
      </c>
      <c r="Q2486" s="1">
        <v>2479</v>
      </c>
      <c r="R2486" s="176">
        <v>-7112.061253413558</v>
      </c>
      <c r="S2486" s="176">
        <v>211147.35392216314</v>
      </c>
      <c r="T2486" s="176">
        <v>115936.99730237247</v>
      </c>
      <c r="U2486" s="176">
        <v>106348.23567464296</v>
      </c>
      <c r="V2486" s="2"/>
      <c r="W2486" s="176">
        <v>-14211.380102493102</v>
      </c>
      <c r="X2486" s="176">
        <v>737.28679570113309</v>
      </c>
      <c r="Y2486" s="176">
        <v>-5752.3728710880969</v>
      </c>
      <c r="Z2486" s="176">
        <v>13546.667577188462</v>
      </c>
      <c r="AA2486" s="2"/>
      <c r="AB2486" s="175">
        <v>-54723.468549817509</v>
      </c>
      <c r="AC2486" s="175">
        <v>-177401.26576231886</v>
      </c>
      <c r="AD2486" s="175">
        <v>-150226.47815209487</v>
      </c>
      <c r="AE2486" s="175">
        <v>-172910.78815747867</v>
      </c>
    </row>
    <row r="2487" spans="1:31">
      <c r="A2487" s="1">
        <v>2480</v>
      </c>
      <c r="B2487" s="176">
        <f>'T Revenue'!B2484-'Year 0'!G$8+'Year 0'!G$122</f>
        <v>18376.39405302424</v>
      </c>
      <c r="C2487" s="176">
        <f>'T Revenue'!C2484-'Revenue Requirement'!C$4+'Revenue Requirement'!C$33</f>
        <v>213672.83336050273</v>
      </c>
      <c r="D2487" s="176">
        <f>'T Revenue'!D2484-'Revenue Requirement'!D$4+'Revenue Requirement'!D$33</f>
        <v>136919.0193385107</v>
      </c>
      <c r="E2487" s="176">
        <f>'T Revenue'!E2484-'Revenue Requirement'!E$4+'Revenue Requirement'!E$33</f>
        <v>109337.10944800451</v>
      </c>
      <c r="G2487" s="179" t="e">
        <f ca="1"/>
        <v>#NAME?</v>
      </c>
      <c r="H2487" s="179" t="e">
        <f ca="1"/>
        <v>#NAME?</v>
      </c>
      <c r="I2487" s="179" t="e">
        <f ca="1"/>
        <v>#NAME?</v>
      </c>
      <c r="J2487" s="179" t="e">
        <f ca="1"/>
        <v>#NAME?</v>
      </c>
      <c r="L2487" s="175">
        <f>NR_to_Cash!C$9</f>
        <v>-54723.468549817509</v>
      </c>
      <c r="M2487" s="175">
        <f>NR_to_Cash!D$9</f>
        <v>-177401.26576231886</v>
      </c>
      <c r="N2487" s="175">
        <f>NR_to_Cash!E$9</f>
        <v>-150226.47815209487</v>
      </c>
      <c r="O2487" s="175">
        <f>NR_to_Cash!F$9</f>
        <v>-172910.78815747867</v>
      </c>
      <c r="Q2487" s="1">
        <v>2480</v>
      </c>
      <c r="R2487" s="176">
        <v>18376.39405302424</v>
      </c>
      <c r="S2487" s="176">
        <v>213672.83336050273</v>
      </c>
      <c r="T2487" s="176">
        <v>136919.0193385107</v>
      </c>
      <c r="U2487" s="176">
        <v>109337.10944800451</v>
      </c>
      <c r="V2487" s="2"/>
      <c r="W2487" s="176">
        <v>-15928.194874577806</v>
      </c>
      <c r="X2487" s="176">
        <v>-41928.867103174329</v>
      </c>
      <c r="Y2487" s="176">
        <v>10861.196531044785</v>
      </c>
      <c r="Z2487" s="176">
        <v>-33366.108057907317</v>
      </c>
      <c r="AA2487" s="2"/>
      <c r="AB2487" s="175">
        <v>-54723.468549817509</v>
      </c>
      <c r="AC2487" s="175">
        <v>-177401.26576231886</v>
      </c>
      <c r="AD2487" s="175">
        <v>-150226.47815209487</v>
      </c>
      <c r="AE2487" s="175">
        <v>-172910.78815747867</v>
      </c>
    </row>
    <row r="2488" spans="1:31">
      <c r="A2488" s="1">
        <v>2481</v>
      </c>
      <c r="B2488" s="176">
        <f>'T Revenue'!B2485-'Year 0'!G$8+'Year 0'!G$122</f>
        <v>-762.19523318298161</v>
      </c>
      <c r="C2488" s="176">
        <f>'T Revenue'!C2485-'Revenue Requirement'!C$4+'Revenue Requirement'!C$33</f>
        <v>210823.40356978239</v>
      </c>
      <c r="D2488" s="176">
        <f>'T Revenue'!D2485-'Revenue Requirement'!D$4+'Revenue Requirement'!D$33</f>
        <v>129241.74385209125</v>
      </c>
      <c r="E2488" s="176">
        <f>'T Revenue'!E2485-'Revenue Requirement'!E$4+'Revenue Requirement'!E$33</f>
        <v>86094.852145615965</v>
      </c>
      <c r="G2488" s="179" t="e">
        <f ca="1"/>
        <v>#NAME?</v>
      </c>
      <c r="H2488" s="179" t="e">
        <f ca="1"/>
        <v>#NAME?</v>
      </c>
      <c r="I2488" s="179" t="e">
        <f ca="1"/>
        <v>#NAME?</v>
      </c>
      <c r="J2488" s="179" t="e">
        <f ca="1"/>
        <v>#NAME?</v>
      </c>
      <c r="L2488" s="175">
        <f>NR_to_Cash!C$9</f>
        <v>-54723.468549817509</v>
      </c>
      <c r="M2488" s="175">
        <f>NR_to_Cash!D$9</f>
        <v>-177401.26576231886</v>
      </c>
      <c r="N2488" s="175">
        <f>NR_to_Cash!E$9</f>
        <v>-150226.47815209487</v>
      </c>
      <c r="O2488" s="175">
        <f>NR_to_Cash!F$9</f>
        <v>-172910.78815747867</v>
      </c>
      <c r="Q2488" s="1">
        <v>2481</v>
      </c>
      <c r="R2488" s="176">
        <v>-762.19523318298161</v>
      </c>
      <c r="S2488" s="176">
        <v>210823.40356978239</v>
      </c>
      <c r="T2488" s="176">
        <v>129241.74385209125</v>
      </c>
      <c r="U2488" s="176">
        <v>86094.852145615965</v>
      </c>
      <c r="V2488" s="2"/>
      <c r="W2488" s="176">
        <v>-3229.1475230462383</v>
      </c>
      <c r="X2488" s="176">
        <v>-36527.933940608287</v>
      </c>
      <c r="Y2488" s="176">
        <v>-44189.578821360599</v>
      </c>
      <c r="Z2488" s="176">
        <v>9329.5184603095986</v>
      </c>
      <c r="AA2488" s="2"/>
      <c r="AB2488" s="175">
        <v>-54723.468549817509</v>
      </c>
      <c r="AC2488" s="175">
        <v>-177401.26576231886</v>
      </c>
      <c r="AD2488" s="175">
        <v>-150226.47815209487</v>
      </c>
      <c r="AE2488" s="175">
        <v>-172910.78815747867</v>
      </c>
    </row>
    <row r="2489" spans="1:31">
      <c r="A2489" s="1">
        <v>2482</v>
      </c>
      <c r="B2489" s="176">
        <f>'T Revenue'!B2486-'Year 0'!G$8+'Year 0'!G$122</f>
        <v>3390.3120746600907</v>
      </c>
      <c r="C2489" s="176">
        <f>'T Revenue'!C2486-'Revenue Requirement'!C$4+'Revenue Requirement'!C$33</f>
        <v>199642.81428349111</v>
      </c>
      <c r="D2489" s="176">
        <f>'T Revenue'!D2486-'Revenue Requirement'!D$4+'Revenue Requirement'!D$33</f>
        <v>126390.42864207039</v>
      </c>
      <c r="E2489" s="176">
        <f>'T Revenue'!E2486-'Revenue Requirement'!E$4+'Revenue Requirement'!E$33</f>
        <v>133740.51295817178</v>
      </c>
      <c r="G2489" s="179" t="e">
        <f ca="1"/>
        <v>#NAME?</v>
      </c>
      <c r="H2489" s="179" t="e">
        <f ca="1"/>
        <v>#NAME?</v>
      </c>
      <c r="I2489" s="179" t="e">
        <f ca="1"/>
        <v>#NAME?</v>
      </c>
      <c r="J2489" s="179" t="e">
        <f ca="1"/>
        <v>#NAME?</v>
      </c>
      <c r="L2489" s="175">
        <f>NR_to_Cash!C$9</f>
        <v>-54723.468549817509</v>
      </c>
      <c r="M2489" s="175">
        <f>NR_to_Cash!D$9</f>
        <v>-177401.26576231886</v>
      </c>
      <c r="N2489" s="175">
        <f>NR_to_Cash!E$9</f>
        <v>-150226.47815209487</v>
      </c>
      <c r="O2489" s="175">
        <f>NR_to_Cash!F$9</f>
        <v>-172910.78815747867</v>
      </c>
      <c r="Q2489" s="1">
        <v>2482</v>
      </c>
      <c r="R2489" s="176">
        <v>3390.3120746600907</v>
      </c>
      <c r="S2489" s="176">
        <v>199642.81428349111</v>
      </c>
      <c r="T2489" s="176">
        <v>126390.42864207039</v>
      </c>
      <c r="U2489" s="176">
        <v>133740.51295817178</v>
      </c>
      <c r="V2489" s="2"/>
      <c r="W2489" s="176">
        <v>-19638.259527189075</v>
      </c>
      <c r="X2489" s="176">
        <v>-6030.0643704091199</v>
      </c>
      <c r="Y2489" s="176">
        <v>-15748.8710006373</v>
      </c>
      <c r="Z2489" s="176">
        <v>-26500.48722533416</v>
      </c>
      <c r="AA2489" s="2"/>
      <c r="AB2489" s="175">
        <v>-54723.468549817509</v>
      </c>
      <c r="AC2489" s="175">
        <v>-177401.26576231886</v>
      </c>
      <c r="AD2489" s="175">
        <v>-150226.47815209487</v>
      </c>
      <c r="AE2489" s="175">
        <v>-172910.78815747867</v>
      </c>
    </row>
    <row r="2490" spans="1:31">
      <c r="A2490" s="1">
        <v>2483</v>
      </c>
      <c r="B2490" s="176">
        <f>'T Revenue'!B2487-'Year 0'!G$8+'Year 0'!G$122</f>
        <v>-10552.331293730997</v>
      </c>
      <c r="C2490" s="176">
        <f>'T Revenue'!C2487-'Revenue Requirement'!C$4+'Revenue Requirement'!C$33</f>
        <v>266379.96190688899</v>
      </c>
      <c r="D2490" s="176">
        <f>'T Revenue'!D2487-'Revenue Requirement'!D$4+'Revenue Requirement'!D$33</f>
        <v>192368.94128265907</v>
      </c>
      <c r="E2490" s="176">
        <f>'T Revenue'!E2487-'Revenue Requirement'!E$4+'Revenue Requirement'!E$33</f>
        <v>169702.21765252785</v>
      </c>
      <c r="G2490" s="179" t="e">
        <f ca="1"/>
        <v>#NAME?</v>
      </c>
      <c r="H2490" s="179" t="e">
        <f ca="1"/>
        <v>#NAME?</v>
      </c>
      <c r="I2490" s="179" t="e">
        <f ca="1"/>
        <v>#NAME?</v>
      </c>
      <c r="J2490" s="179" t="e">
        <f ca="1"/>
        <v>#NAME?</v>
      </c>
      <c r="L2490" s="175">
        <f>NR_to_Cash!C$9</f>
        <v>-54723.468549817509</v>
      </c>
      <c r="M2490" s="175">
        <f>NR_to_Cash!D$9</f>
        <v>-177401.26576231886</v>
      </c>
      <c r="N2490" s="175">
        <f>NR_to_Cash!E$9</f>
        <v>-150226.47815209487</v>
      </c>
      <c r="O2490" s="175">
        <f>NR_to_Cash!F$9</f>
        <v>-172910.78815747867</v>
      </c>
      <c r="Q2490" s="1">
        <v>2483</v>
      </c>
      <c r="R2490" s="176">
        <v>-10552.331293730997</v>
      </c>
      <c r="S2490" s="176">
        <v>266379.96190688899</v>
      </c>
      <c r="T2490" s="176">
        <v>192368.94128265907</v>
      </c>
      <c r="U2490" s="176">
        <v>169702.21765252785</v>
      </c>
      <c r="V2490" s="2"/>
      <c r="W2490" s="176">
        <v>-53567.15297359915</v>
      </c>
      <c r="X2490" s="176">
        <v>-15951.433246816974</v>
      </c>
      <c r="Y2490" s="176">
        <v>-28373.456589132315</v>
      </c>
      <c r="Z2490" s="176">
        <v>-46715.235267969547</v>
      </c>
      <c r="AA2490" s="2"/>
      <c r="AB2490" s="175">
        <v>-54723.468549817509</v>
      </c>
      <c r="AC2490" s="175">
        <v>-177401.26576231886</v>
      </c>
      <c r="AD2490" s="175">
        <v>-150226.47815209487</v>
      </c>
      <c r="AE2490" s="175">
        <v>-172910.78815747867</v>
      </c>
    </row>
    <row r="2491" spans="1:31">
      <c r="A2491" s="1">
        <v>2484</v>
      </c>
      <c r="B2491" s="176">
        <f>'T Revenue'!B2488-'Year 0'!G$8+'Year 0'!G$122</f>
        <v>25600.262012925232</v>
      </c>
      <c r="C2491" s="176">
        <f>'T Revenue'!C2488-'Revenue Requirement'!C$4+'Revenue Requirement'!C$33</f>
        <v>249599.95585685666</v>
      </c>
      <c r="D2491" s="176">
        <f>'T Revenue'!D2488-'Revenue Requirement'!D$4+'Revenue Requirement'!D$33</f>
        <v>203117.54108791845</v>
      </c>
      <c r="E2491" s="176">
        <f>'T Revenue'!E2488-'Revenue Requirement'!E$4+'Revenue Requirement'!E$33</f>
        <v>129114.34187554265</v>
      </c>
      <c r="G2491" s="179" t="e">
        <f ca="1"/>
        <v>#NAME?</v>
      </c>
      <c r="H2491" s="179" t="e">
        <f ca="1"/>
        <v>#NAME?</v>
      </c>
      <c r="I2491" s="179" t="e">
        <f ca="1"/>
        <v>#NAME?</v>
      </c>
      <c r="J2491" s="179" t="e">
        <f ca="1"/>
        <v>#NAME?</v>
      </c>
      <c r="L2491" s="175">
        <f>NR_to_Cash!C$9</f>
        <v>-54723.468549817509</v>
      </c>
      <c r="M2491" s="175">
        <f>NR_to_Cash!D$9</f>
        <v>-177401.26576231886</v>
      </c>
      <c r="N2491" s="175">
        <f>NR_to_Cash!E$9</f>
        <v>-150226.47815209487</v>
      </c>
      <c r="O2491" s="175">
        <f>NR_to_Cash!F$9</f>
        <v>-172910.78815747867</v>
      </c>
      <c r="Q2491" s="1">
        <v>2484</v>
      </c>
      <c r="R2491" s="176">
        <v>25600.262012925232</v>
      </c>
      <c r="S2491" s="176">
        <v>249599.95585685666</v>
      </c>
      <c r="T2491" s="176">
        <v>203117.54108791845</v>
      </c>
      <c r="U2491" s="176">
        <v>129114.34187554265</v>
      </c>
      <c r="V2491" s="2"/>
      <c r="W2491" s="176">
        <v>-19577.165817936999</v>
      </c>
      <c r="X2491" s="176">
        <v>-19336.530180522939</v>
      </c>
      <c r="Y2491" s="176">
        <v>-8899.8971093697473</v>
      </c>
      <c r="Z2491" s="176">
        <v>-49698.920466989046</v>
      </c>
      <c r="AA2491" s="2"/>
      <c r="AB2491" s="175">
        <v>-54723.468549817509</v>
      </c>
      <c r="AC2491" s="175">
        <v>-177401.26576231886</v>
      </c>
      <c r="AD2491" s="175">
        <v>-150226.47815209487</v>
      </c>
      <c r="AE2491" s="175">
        <v>-172910.78815747867</v>
      </c>
    </row>
    <row r="2492" spans="1:31">
      <c r="A2492" s="1">
        <v>2485</v>
      </c>
      <c r="B2492" s="176">
        <f>'T Revenue'!B2489-'Year 0'!G$8+'Year 0'!G$122</f>
        <v>-5821.0474089810159</v>
      </c>
      <c r="C2492" s="176">
        <f>'T Revenue'!C2489-'Revenue Requirement'!C$4+'Revenue Requirement'!C$33</f>
        <v>239573.52246929868</v>
      </c>
      <c r="D2492" s="176">
        <f>'T Revenue'!D2489-'Revenue Requirement'!D$4+'Revenue Requirement'!D$33</f>
        <v>182455.58848213102</v>
      </c>
      <c r="E2492" s="176">
        <f>'T Revenue'!E2489-'Revenue Requirement'!E$4+'Revenue Requirement'!E$33</f>
        <v>86756.503155060578</v>
      </c>
      <c r="G2492" s="179" t="e">
        <f ca="1"/>
        <v>#NAME?</v>
      </c>
      <c r="H2492" s="179" t="e">
        <f ca="1"/>
        <v>#NAME?</v>
      </c>
      <c r="I2492" s="179" t="e">
        <f ca="1"/>
        <v>#NAME?</v>
      </c>
      <c r="J2492" s="179" t="e">
        <f ca="1"/>
        <v>#NAME?</v>
      </c>
      <c r="L2492" s="175">
        <f>NR_to_Cash!C$9</f>
        <v>-54723.468549817509</v>
      </c>
      <c r="M2492" s="175">
        <f>NR_to_Cash!D$9</f>
        <v>-177401.26576231886</v>
      </c>
      <c r="N2492" s="175">
        <f>NR_to_Cash!E$9</f>
        <v>-150226.47815209487</v>
      </c>
      <c r="O2492" s="175">
        <f>NR_to_Cash!F$9</f>
        <v>-172910.78815747867</v>
      </c>
      <c r="Q2492" s="1">
        <v>2485</v>
      </c>
      <c r="R2492" s="176">
        <v>-5821.0474089810159</v>
      </c>
      <c r="S2492" s="176">
        <v>239573.52246929868</v>
      </c>
      <c r="T2492" s="176">
        <v>182455.58848213102</v>
      </c>
      <c r="U2492" s="176">
        <v>86756.503155060578</v>
      </c>
      <c r="V2492" s="2"/>
      <c r="W2492" s="176">
        <v>-14699.613230785588</v>
      </c>
      <c r="X2492" s="176">
        <v>-6556.6451051111799</v>
      </c>
      <c r="Y2492" s="176">
        <v>-7791.9083602000028</v>
      </c>
      <c r="Z2492" s="176">
        <v>3565.4114225779194</v>
      </c>
      <c r="AA2492" s="2"/>
      <c r="AB2492" s="175">
        <v>-54723.468549817509</v>
      </c>
      <c r="AC2492" s="175">
        <v>-177401.26576231886</v>
      </c>
      <c r="AD2492" s="175">
        <v>-150226.47815209487</v>
      </c>
      <c r="AE2492" s="175">
        <v>-172910.78815747867</v>
      </c>
    </row>
    <row r="2493" spans="1:31">
      <c r="A2493" s="1">
        <v>2486</v>
      </c>
      <c r="B2493" s="176">
        <f>'T Revenue'!B2490-'Year 0'!G$8+'Year 0'!G$122</f>
        <v>8430.2516266186722</v>
      </c>
      <c r="C2493" s="176">
        <f>'T Revenue'!C2490-'Revenue Requirement'!C$4+'Revenue Requirement'!C$33</f>
        <v>219556.66074983263</v>
      </c>
      <c r="D2493" s="176">
        <f>'T Revenue'!D2490-'Revenue Requirement'!D$4+'Revenue Requirement'!D$33</f>
        <v>170747.67117272597</v>
      </c>
      <c r="E2493" s="176">
        <f>'T Revenue'!E2490-'Revenue Requirement'!E$4+'Revenue Requirement'!E$33</f>
        <v>79906.767083739629</v>
      </c>
      <c r="G2493" s="179" t="e">
        <f ca="1"/>
        <v>#NAME?</v>
      </c>
      <c r="H2493" s="179" t="e">
        <f ca="1"/>
        <v>#NAME?</v>
      </c>
      <c r="I2493" s="179" t="e">
        <f ca="1"/>
        <v>#NAME?</v>
      </c>
      <c r="J2493" s="179" t="e">
        <f ca="1"/>
        <v>#NAME?</v>
      </c>
      <c r="L2493" s="175">
        <f>NR_to_Cash!C$9</f>
        <v>-54723.468549817509</v>
      </c>
      <c r="M2493" s="175">
        <f>NR_to_Cash!D$9</f>
        <v>-177401.26576231886</v>
      </c>
      <c r="N2493" s="175">
        <f>NR_to_Cash!E$9</f>
        <v>-150226.47815209487</v>
      </c>
      <c r="O2493" s="175">
        <f>NR_to_Cash!F$9</f>
        <v>-172910.78815747867</v>
      </c>
      <c r="Q2493" s="1">
        <v>2486</v>
      </c>
      <c r="R2493" s="176">
        <v>8430.2516266186722</v>
      </c>
      <c r="S2493" s="176">
        <v>219556.66074983263</v>
      </c>
      <c r="T2493" s="176">
        <v>170747.67117272597</v>
      </c>
      <c r="U2493" s="176">
        <v>79906.767083739629</v>
      </c>
      <c r="V2493" s="2"/>
      <c r="W2493" s="176">
        <v>20596.807032556389</v>
      </c>
      <c r="X2493" s="176">
        <v>9132.4939601805527</v>
      </c>
      <c r="Y2493" s="176">
        <v>-38359.165004296694</v>
      </c>
      <c r="Z2493" s="176">
        <v>-50386.029347360134</v>
      </c>
      <c r="AA2493" s="2"/>
      <c r="AB2493" s="175">
        <v>-54723.468549817509</v>
      </c>
      <c r="AC2493" s="175">
        <v>-177401.26576231886</v>
      </c>
      <c r="AD2493" s="175">
        <v>-150226.47815209487</v>
      </c>
      <c r="AE2493" s="175">
        <v>-172910.78815747867</v>
      </c>
    </row>
    <row r="2494" spans="1:31">
      <c r="A2494" s="1">
        <v>2487</v>
      </c>
      <c r="B2494" s="176">
        <f>'T Revenue'!B2491-'Year 0'!G$8+'Year 0'!G$122</f>
        <v>17215.570583466906</v>
      </c>
      <c r="C2494" s="176">
        <f>'T Revenue'!C2491-'Revenue Requirement'!C$4+'Revenue Requirement'!C$33</f>
        <v>256505.32737142593</v>
      </c>
      <c r="D2494" s="176">
        <f>'T Revenue'!D2491-'Revenue Requirement'!D$4+'Revenue Requirement'!D$33</f>
        <v>222835.68943372462</v>
      </c>
      <c r="E2494" s="176">
        <f>'T Revenue'!E2491-'Revenue Requirement'!E$4+'Revenue Requirement'!E$33</f>
        <v>171916.66286176629</v>
      </c>
      <c r="G2494" s="179" t="e">
        <f ca="1"/>
        <v>#NAME?</v>
      </c>
      <c r="H2494" s="179" t="e">
        <f ca="1"/>
        <v>#NAME?</v>
      </c>
      <c r="I2494" s="179" t="e">
        <f ca="1"/>
        <v>#NAME?</v>
      </c>
      <c r="J2494" s="179" t="e">
        <f ca="1"/>
        <v>#NAME?</v>
      </c>
      <c r="L2494" s="175">
        <f>NR_to_Cash!C$9</f>
        <v>-54723.468549817509</v>
      </c>
      <c r="M2494" s="175">
        <f>NR_to_Cash!D$9</f>
        <v>-177401.26576231886</v>
      </c>
      <c r="N2494" s="175">
        <f>NR_to_Cash!E$9</f>
        <v>-150226.47815209487</v>
      </c>
      <c r="O2494" s="175">
        <f>NR_to_Cash!F$9</f>
        <v>-172910.78815747867</v>
      </c>
      <c r="Q2494" s="1">
        <v>2487</v>
      </c>
      <c r="R2494" s="176">
        <v>17215.570583466906</v>
      </c>
      <c r="S2494" s="176">
        <v>256505.32737142593</v>
      </c>
      <c r="T2494" s="176">
        <v>222835.68943372462</v>
      </c>
      <c r="U2494" s="176">
        <v>171916.66286176629</v>
      </c>
      <c r="V2494" s="2"/>
      <c r="W2494" s="176">
        <v>-43431.154636648134</v>
      </c>
      <c r="X2494" s="176">
        <v>-33020.992806131486</v>
      </c>
      <c r="Y2494" s="176">
        <v>-26905.857896856265</v>
      </c>
      <c r="Z2494" s="176">
        <v>-1992.8009866448119</v>
      </c>
      <c r="AA2494" s="2"/>
      <c r="AB2494" s="175">
        <v>-54723.468549817509</v>
      </c>
      <c r="AC2494" s="175">
        <v>-177401.26576231886</v>
      </c>
      <c r="AD2494" s="175">
        <v>-150226.47815209487</v>
      </c>
      <c r="AE2494" s="175">
        <v>-172910.78815747867</v>
      </c>
    </row>
    <row r="2495" spans="1:31">
      <c r="A2495" s="1">
        <v>2488</v>
      </c>
      <c r="B2495" s="176">
        <f>'T Revenue'!B2492-'Year 0'!G$8+'Year 0'!G$122</f>
        <v>2606.4296065797098</v>
      </c>
      <c r="C2495" s="176">
        <f>'T Revenue'!C2492-'Revenue Requirement'!C$4+'Revenue Requirement'!C$33</f>
        <v>218397.43022838444</v>
      </c>
      <c r="D2495" s="176">
        <f>'T Revenue'!D2492-'Revenue Requirement'!D$4+'Revenue Requirement'!D$33</f>
        <v>172429.12273641024</v>
      </c>
      <c r="E2495" s="176">
        <f>'T Revenue'!E2492-'Revenue Requirement'!E$4+'Revenue Requirement'!E$33</f>
        <v>46084.728981703753</v>
      </c>
      <c r="G2495" s="179" t="e">
        <f ca="1"/>
        <v>#NAME?</v>
      </c>
      <c r="H2495" s="179" t="e">
        <f ca="1"/>
        <v>#NAME?</v>
      </c>
      <c r="I2495" s="179" t="e">
        <f ca="1"/>
        <v>#NAME?</v>
      </c>
      <c r="J2495" s="179" t="e">
        <f ca="1"/>
        <v>#NAME?</v>
      </c>
      <c r="L2495" s="175">
        <f>NR_to_Cash!C$9</f>
        <v>-54723.468549817509</v>
      </c>
      <c r="M2495" s="175">
        <f>NR_to_Cash!D$9</f>
        <v>-177401.26576231886</v>
      </c>
      <c r="N2495" s="175">
        <f>NR_to_Cash!E$9</f>
        <v>-150226.47815209487</v>
      </c>
      <c r="O2495" s="175">
        <f>NR_to_Cash!F$9</f>
        <v>-172910.78815747867</v>
      </c>
      <c r="Q2495" s="1">
        <v>2488</v>
      </c>
      <c r="R2495" s="176">
        <v>2606.4296065797098</v>
      </c>
      <c r="S2495" s="176">
        <v>218397.43022838444</v>
      </c>
      <c r="T2495" s="176">
        <v>172429.12273641024</v>
      </c>
      <c r="U2495" s="176">
        <v>46084.728981703753</v>
      </c>
      <c r="V2495" s="2"/>
      <c r="W2495" s="176">
        <v>-19432.474565853365</v>
      </c>
      <c r="X2495" s="176">
        <v>-52534.000436616363</v>
      </c>
      <c r="Y2495" s="176">
        <v>-21213.16826661001</v>
      </c>
      <c r="Z2495" s="176">
        <v>-14925.184997659177</v>
      </c>
      <c r="AA2495" s="2"/>
      <c r="AB2495" s="175">
        <v>-54723.468549817509</v>
      </c>
      <c r="AC2495" s="175">
        <v>-177401.26576231886</v>
      </c>
      <c r="AD2495" s="175">
        <v>-150226.47815209487</v>
      </c>
      <c r="AE2495" s="175">
        <v>-172910.78815747867</v>
      </c>
    </row>
    <row r="2496" spans="1:31">
      <c r="A2496" s="1">
        <v>2489</v>
      </c>
      <c r="B2496" s="176">
        <f>'T Revenue'!B2493-'Year 0'!G$8+'Year 0'!G$122</f>
        <v>11971.365327435778</v>
      </c>
      <c r="C2496" s="176">
        <f>'T Revenue'!C2493-'Revenue Requirement'!C$4+'Revenue Requirement'!C$33</f>
        <v>263382.52202345757</v>
      </c>
      <c r="D2496" s="176">
        <f>'T Revenue'!D2493-'Revenue Requirement'!D$4+'Revenue Requirement'!D$33</f>
        <v>185577.94206371997</v>
      </c>
      <c r="E2496" s="176">
        <f>'T Revenue'!E2493-'Revenue Requirement'!E$4+'Revenue Requirement'!E$33</f>
        <v>163950.01739841583</v>
      </c>
      <c r="G2496" s="179" t="e">
        <f ca="1"/>
        <v>#NAME?</v>
      </c>
      <c r="H2496" s="179" t="e">
        <f ca="1"/>
        <v>#NAME?</v>
      </c>
      <c r="I2496" s="179" t="e">
        <f ca="1"/>
        <v>#NAME?</v>
      </c>
      <c r="J2496" s="179" t="e">
        <f ca="1"/>
        <v>#NAME?</v>
      </c>
      <c r="L2496" s="175">
        <f>NR_to_Cash!C$9</f>
        <v>-54723.468549817509</v>
      </c>
      <c r="M2496" s="175">
        <f>NR_to_Cash!D$9</f>
        <v>-177401.26576231886</v>
      </c>
      <c r="N2496" s="175">
        <f>NR_to_Cash!E$9</f>
        <v>-150226.47815209487</v>
      </c>
      <c r="O2496" s="175">
        <f>NR_to_Cash!F$9</f>
        <v>-172910.78815747867</v>
      </c>
      <c r="Q2496" s="1">
        <v>2489</v>
      </c>
      <c r="R2496" s="176">
        <v>11971.365327435778</v>
      </c>
      <c r="S2496" s="176">
        <v>263382.52202345757</v>
      </c>
      <c r="T2496" s="176">
        <v>185577.94206371997</v>
      </c>
      <c r="U2496" s="176">
        <v>163950.01739841583</v>
      </c>
      <c r="V2496" s="2"/>
      <c r="W2496" s="176">
        <v>-38248.485748681938</v>
      </c>
      <c r="X2496" s="176">
        <v>12814.444046956254</v>
      </c>
      <c r="Y2496" s="176">
        <v>-31606.953538202681</v>
      </c>
      <c r="Z2496" s="176">
        <v>-12855.48205605289</v>
      </c>
      <c r="AA2496" s="2"/>
      <c r="AB2496" s="175">
        <v>-54723.468549817509</v>
      </c>
      <c r="AC2496" s="175">
        <v>-177401.26576231886</v>
      </c>
      <c r="AD2496" s="175">
        <v>-150226.47815209487</v>
      </c>
      <c r="AE2496" s="175">
        <v>-172910.78815747867</v>
      </c>
    </row>
    <row r="2497" spans="1:31">
      <c r="A2497" s="1">
        <v>2490</v>
      </c>
      <c r="B2497" s="176">
        <f>'T Revenue'!B2494-'Year 0'!G$8+'Year 0'!G$122</f>
        <v>9852.1185082071461</v>
      </c>
      <c r="C2497" s="176">
        <f>'T Revenue'!C2494-'Revenue Requirement'!C$4+'Revenue Requirement'!C$33</f>
        <v>255146.43950305111</v>
      </c>
      <c r="D2497" s="176">
        <f>'T Revenue'!D2494-'Revenue Requirement'!D$4+'Revenue Requirement'!D$33</f>
        <v>163744.24920947105</v>
      </c>
      <c r="E2497" s="176">
        <f>'T Revenue'!E2494-'Revenue Requirement'!E$4+'Revenue Requirement'!E$33</f>
        <v>143629.14866251103</v>
      </c>
      <c r="G2497" s="179" t="e">
        <f ca="1"/>
        <v>#NAME?</v>
      </c>
      <c r="H2497" s="179" t="e">
        <f ca="1"/>
        <v>#NAME?</v>
      </c>
      <c r="I2497" s="179" t="e">
        <f ca="1"/>
        <v>#NAME?</v>
      </c>
      <c r="J2497" s="179" t="e">
        <f ca="1"/>
        <v>#NAME?</v>
      </c>
      <c r="L2497" s="175">
        <f>NR_to_Cash!C$9</f>
        <v>-54723.468549817509</v>
      </c>
      <c r="M2497" s="175">
        <f>NR_to_Cash!D$9</f>
        <v>-177401.26576231886</v>
      </c>
      <c r="N2497" s="175">
        <f>NR_to_Cash!E$9</f>
        <v>-150226.47815209487</v>
      </c>
      <c r="O2497" s="175">
        <f>NR_to_Cash!F$9</f>
        <v>-172910.78815747867</v>
      </c>
      <c r="Q2497" s="1">
        <v>2490</v>
      </c>
      <c r="R2497" s="176">
        <v>9852.1185082071461</v>
      </c>
      <c r="S2497" s="176">
        <v>255146.43950305111</v>
      </c>
      <c r="T2497" s="176">
        <v>163744.24920947105</v>
      </c>
      <c r="U2497" s="176">
        <v>143629.14866251103</v>
      </c>
      <c r="V2497" s="2"/>
      <c r="W2497" s="176">
        <v>-25740.760035872692</v>
      </c>
      <c r="X2497" s="176">
        <v>-9150.1513832949568</v>
      </c>
      <c r="Y2497" s="176">
        <v>8841.8413637585472</v>
      </c>
      <c r="Z2497" s="176">
        <v>2289.6880605700426</v>
      </c>
      <c r="AA2497" s="2"/>
      <c r="AB2497" s="175">
        <v>-54723.468549817509</v>
      </c>
      <c r="AC2497" s="175">
        <v>-177401.26576231886</v>
      </c>
      <c r="AD2497" s="175">
        <v>-150226.47815209487</v>
      </c>
      <c r="AE2497" s="175">
        <v>-172910.78815747867</v>
      </c>
    </row>
    <row r="2498" spans="1:31">
      <c r="A2498" s="1">
        <v>2491</v>
      </c>
      <c r="B2498" s="176">
        <f>'T Revenue'!B2495-'Year 0'!G$8+'Year 0'!G$122</f>
        <v>9806.6991817392409</v>
      </c>
      <c r="C2498" s="176">
        <f>'T Revenue'!C2495-'Revenue Requirement'!C$4+'Revenue Requirement'!C$33</f>
        <v>212038.54313258408</v>
      </c>
      <c r="D2498" s="176">
        <f>'T Revenue'!D2495-'Revenue Requirement'!D$4+'Revenue Requirement'!D$33</f>
        <v>152079.39598904829</v>
      </c>
      <c r="E2498" s="176">
        <f>'T Revenue'!E2495-'Revenue Requirement'!E$4+'Revenue Requirement'!E$33</f>
        <v>51356.492635486182</v>
      </c>
      <c r="G2498" s="179" t="e">
        <f ca="1"/>
        <v>#NAME?</v>
      </c>
      <c r="H2498" s="179" t="e">
        <f ca="1"/>
        <v>#NAME?</v>
      </c>
      <c r="I2498" s="179" t="e">
        <f ca="1"/>
        <v>#NAME?</v>
      </c>
      <c r="J2498" s="179" t="e">
        <f ca="1"/>
        <v>#NAME?</v>
      </c>
      <c r="L2498" s="175">
        <f>NR_to_Cash!C$9</f>
        <v>-54723.468549817509</v>
      </c>
      <c r="M2498" s="175">
        <f>NR_to_Cash!D$9</f>
        <v>-177401.26576231886</v>
      </c>
      <c r="N2498" s="175">
        <f>NR_to_Cash!E$9</f>
        <v>-150226.47815209487</v>
      </c>
      <c r="O2498" s="175">
        <f>NR_to_Cash!F$9</f>
        <v>-172910.78815747867</v>
      </c>
      <c r="Q2498" s="1">
        <v>2491</v>
      </c>
      <c r="R2498" s="176">
        <v>9806.6991817392409</v>
      </c>
      <c r="S2498" s="176">
        <v>212038.54313258408</v>
      </c>
      <c r="T2498" s="176">
        <v>152079.39598904829</v>
      </c>
      <c r="U2498" s="176">
        <v>51356.492635486182</v>
      </c>
      <c r="V2498" s="2"/>
      <c r="W2498" s="176">
        <v>-12646.089905942092</v>
      </c>
      <c r="X2498" s="176">
        <v>-37202.526741776848</v>
      </c>
      <c r="Y2498" s="176">
        <v>359.51601706538349</v>
      </c>
      <c r="Z2498" s="176">
        <v>-26910.307519874536</v>
      </c>
      <c r="AA2498" s="2"/>
      <c r="AB2498" s="175">
        <v>-54723.468549817509</v>
      </c>
      <c r="AC2498" s="175">
        <v>-177401.26576231886</v>
      </c>
      <c r="AD2498" s="175">
        <v>-150226.47815209487</v>
      </c>
      <c r="AE2498" s="175">
        <v>-172910.78815747867</v>
      </c>
    </row>
    <row r="2499" spans="1:31">
      <c r="A2499" s="1">
        <v>2492</v>
      </c>
      <c r="B2499" s="176">
        <f>'T Revenue'!B2496-'Year 0'!G$8+'Year 0'!G$122</f>
        <v>2295.5775752686895</v>
      </c>
      <c r="C2499" s="176">
        <f>'T Revenue'!C2496-'Revenue Requirement'!C$4+'Revenue Requirement'!C$33</f>
        <v>201499.76717028487</v>
      </c>
      <c r="D2499" s="176">
        <f>'T Revenue'!D2496-'Revenue Requirement'!D$4+'Revenue Requirement'!D$33</f>
        <v>159557.73415372428</v>
      </c>
      <c r="E2499" s="176">
        <f>'T Revenue'!E2496-'Revenue Requirement'!E$4+'Revenue Requirement'!E$33</f>
        <v>106148.03087536176</v>
      </c>
      <c r="G2499" s="179" t="e">
        <f ca="1"/>
        <v>#NAME?</v>
      </c>
      <c r="H2499" s="179" t="e">
        <f ca="1"/>
        <v>#NAME?</v>
      </c>
      <c r="I2499" s="179" t="e">
        <f ca="1"/>
        <v>#NAME?</v>
      </c>
      <c r="J2499" s="179" t="e">
        <f ca="1"/>
        <v>#NAME?</v>
      </c>
      <c r="L2499" s="175">
        <f>NR_to_Cash!C$9</f>
        <v>-54723.468549817509</v>
      </c>
      <c r="M2499" s="175">
        <f>NR_to_Cash!D$9</f>
        <v>-177401.26576231886</v>
      </c>
      <c r="N2499" s="175">
        <f>NR_to_Cash!E$9</f>
        <v>-150226.47815209487</v>
      </c>
      <c r="O2499" s="175">
        <f>NR_to_Cash!F$9</f>
        <v>-172910.78815747867</v>
      </c>
      <c r="Q2499" s="1">
        <v>2492</v>
      </c>
      <c r="R2499" s="176">
        <v>2295.5775752686895</v>
      </c>
      <c r="S2499" s="176">
        <v>201499.76717028487</v>
      </c>
      <c r="T2499" s="176">
        <v>159557.73415372428</v>
      </c>
      <c r="U2499" s="176">
        <v>106148.03087536176</v>
      </c>
      <c r="V2499" s="2"/>
      <c r="W2499" s="176">
        <v>-13289.039745306829</v>
      </c>
      <c r="X2499" s="176">
        <v>7752.0480811456218</v>
      </c>
      <c r="Y2499" s="176">
        <v>3563.4935985801276</v>
      </c>
      <c r="Z2499" s="176">
        <v>-13888.538829755969</v>
      </c>
      <c r="AA2499" s="2"/>
      <c r="AB2499" s="175">
        <v>-54723.468549817509</v>
      </c>
      <c r="AC2499" s="175">
        <v>-177401.26576231886</v>
      </c>
      <c r="AD2499" s="175">
        <v>-150226.47815209487</v>
      </c>
      <c r="AE2499" s="175">
        <v>-172910.78815747867</v>
      </c>
    </row>
    <row r="2500" spans="1:31">
      <c r="A2500" s="1">
        <v>2493</v>
      </c>
      <c r="B2500" s="176">
        <f>'T Revenue'!B2497-'Year 0'!G$8+'Year 0'!G$122</f>
        <v>11973.336195448646</v>
      </c>
      <c r="C2500" s="176">
        <f>'T Revenue'!C2497-'Revenue Requirement'!C$4+'Revenue Requirement'!C$33</f>
        <v>226279.7933387307</v>
      </c>
      <c r="D2500" s="176">
        <f>'T Revenue'!D2497-'Revenue Requirement'!D$4+'Revenue Requirement'!D$33</f>
        <v>129211.41521291528</v>
      </c>
      <c r="E2500" s="176">
        <f>'T Revenue'!E2497-'Revenue Requirement'!E$4+'Revenue Requirement'!E$33</f>
        <v>111061.92838422186</v>
      </c>
      <c r="G2500" s="179" t="e">
        <f ca="1"/>
        <v>#NAME?</v>
      </c>
      <c r="H2500" s="179" t="e">
        <f ca="1"/>
        <v>#NAME?</v>
      </c>
      <c r="I2500" s="179" t="e">
        <f ca="1"/>
        <v>#NAME?</v>
      </c>
      <c r="J2500" s="179" t="e">
        <f ca="1"/>
        <v>#NAME?</v>
      </c>
      <c r="L2500" s="175">
        <f>NR_to_Cash!C$9</f>
        <v>-54723.468549817509</v>
      </c>
      <c r="M2500" s="175">
        <f>NR_to_Cash!D$9</f>
        <v>-177401.26576231886</v>
      </c>
      <c r="N2500" s="175">
        <f>NR_to_Cash!E$9</f>
        <v>-150226.47815209487</v>
      </c>
      <c r="O2500" s="175">
        <f>NR_to_Cash!F$9</f>
        <v>-172910.78815747867</v>
      </c>
      <c r="Q2500" s="1">
        <v>2493</v>
      </c>
      <c r="R2500" s="176">
        <v>11973.336195448646</v>
      </c>
      <c r="S2500" s="176">
        <v>226279.7933387307</v>
      </c>
      <c r="T2500" s="176">
        <v>129211.41521291528</v>
      </c>
      <c r="U2500" s="176">
        <v>111061.92838422186</v>
      </c>
      <c r="V2500" s="2"/>
      <c r="W2500" s="176">
        <v>3249.8324060603045</v>
      </c>
      <c r="X2500" s="176">
        <v>-66039.569633621955</v>
      </c>
      <c r="Y2500" s="176">
        <v>-42735.28269923781</v>
      </c>
      <c r="Z2500" s="176">
        <v>-31546.937592838425</v>
      </c>
      <c r="AA2500" s="2"/>
      <c r="AB2500" s="175">
        <v>-54723.468549817509</v>
      </c>
      <c r="AC2500" s="175">
        <v>-177401.26576231886</v>
      </c>
      <c r="AD2500" s="175">
        <v>-150226.47815209487</v>
      </c>
      <c r="AE2500" s="175">
        <v>-172910.78815747867</v>
      </c>
    </row>
    <row r="2501" spans="1:31">
      <c r="A2501" s="1">
        <v>2494</v>
      </c>
      <c r="B2501" s="176">
        <f>'T Revenue'!B2498-'Year 0'!G$8+'Year 0'!G$122</f>
        <v>5776.2163028731011</v>
      </c>
      <c r="C2501" s="176">
        <f>'T Revenue'!C2498-'Revenue Requirement'!C$4+'Revenue Requirement'!C$33</f>
        <v>249982.68822436407</v>
      </c>
      <c r="D2501" s="176">
        <f>'T Revenue'!D2498-'Revenue Requirement'!D$4+'Revenue Requirement'!D$33</f>
        <v>119601.51697829855</v>
      </c>
      <c r="E2501" s="176">
        <f>'T Revenue'!E2498-'Revenue Requirement'!E$4+'Revenue Requirement'!E$33</f>
        <v>71361.804028404644</v>
      </c>
      <c r="G2501" s="179" t="e">
        <f ca="1"/>
        <v>#NAME?</v>
      </c>
      <c r="H2501" s="179" t="e">
        <f ca="1"/>
        <v>#NAME?</v>
      </c>
      <c r="I2501" s="179" t="e">
        <f ca="1"/>
        <v>#NAME?</v>
      </c>
      <c r="J2501" s="179" t="e">
        <f ca="1"/>
        <v>#NAME?</v>
      </c>
      <c r="L2501" s="175">
        <f>NR_to_Cash!C$9</f>
        <v>-54723.468549817509</v>
      </c>
      <c r="M2501" s="175">
        <f>NR_to_Cash!D$9</f>
        <v>-177401.26576231886</v>
      </c>
      <c r="N2501" s="175">
        <f>NR_to_Cash!E$9</f>
        <v>-150226.47815209487</v>
      </c>
      <c r="O2501" s="175">
        <f>NR_to_Cash!F$9</f>
        <v>-172910.78815747867</v>
      </c>
      <c r="Q2501" s="1">
        <v>2494</v>
      </c>
      <c r="R2501" s="176">
        <v>5776.2163028731011</v>
      </c>
      <c r="S2501" s="176">
        <v>249982.68822436407</v>
      </c>
      <c r="T2501" s="176">
        <v>119601.51697829855</v>
      </c>
      <c r="U2501" s="176">
        <v>71361.804028404644</v>
      </c>
      <c r="V2501" s="2"/>
      <c r="W2501" s="176">
        <v>24068.728427703492</v>
      </c>
      <c r="X2501" s="176">
        <v>-20720.484137050575</v>
      </c>
      <c r="Y2501" s="176">
        <v>-42436.198569785105</v>
      </c>
      <c r="Z2501" s="176">
        <v>-9128.7407867985312</v>
      </c>
      <c r="AA2501" s="2"/>
      <c r="AB2501" s="175">
        <v>-54723.468549817509</v>
      </c>
      <c r="AC2501" s="175">
        <v>-177401.26576231886</v>
      </c>
      <c r="AD2501" s="175">
        <v>-150226.47815209487</v>
      </c>
      <c r="AE2501" s="175">
        <v>-172910.78815747867</v>
      </c>
    </row>
    <row r="2502" spans="1:31">
      <c r="A2502" s="1">
        <v>2495</v>
      </c>
      <c r="B2502" s="176">
        <f>'T Revenue'!B2499-'Year 0'!G$8+'Year 0'!G$122</f>
        <v>-4815.7044454494026</v>
      </c>
      <c r="C2502" s="176">
        <f>'T Revenue'!C2499-'Revenue Requirement'!C$4+'Revenue Requirement'!C$33</f>
        <v>224269.86632258212</v>
      </c>
      <c r="D2502" s="176">
        <f>'T Revenue'!D2499-'Revenue Requirement'!D$4+'Revenue Requirement'!D$33</f>
        <v>175430.58828224684</v>
      </c>
      <c r="E2502" s="176">
        <f>'T Revenue'!E2499-'Revenue Requirement'!E$4+'Revenue Requirement'!E$33</f>
        <v>129139.6560318023</v>
      </c>
      <c r="G2502" s="179" t="e">
        <f ca="1"/>
        <v>#NAME?</v>
      </c>
      <c r="H2502" s="179" t="e">
        <f ca="1"/>
        <v>#NAME?</v>
      </c>
      <c r="I2502" s="179" t="e">
        <f ca="1"/>
        <v>#NAME?</v>
      </c>
      <c r="J2502" s="179" t="e">
        <f ca="1"/>
        <v>#NAME?</v>
      </c>
      <c r="L2502" s="175">
        <f>NR_to_Cash!C$9</f>
        <v>-54723.468549817509</v>
      </c>
      <c r="M2502" s="175">
        <f>NR_to_Cash!D$9</f>
        <v>-177401.26576231886</v>
      </c>
      <c r="N2502" s="175">
        <f>NR_to_Cash!E$9</f>
        <v>-150226.47815209487</v>
      </c>
      <c r="O2502" s="175">
        <f>NR_to_Cash!F$9</f>
        <v>-172910.78815747867</v>
      </c>
      <c r="Q2502" s="1">
        <v>2495</v>
      </c>
      <c r="R2502" s="176">
        <v>-4815.7044454494026</v>
      </c>
      <c r="S2502" s="176">
        <v>224269.86632258212</v>
      </c>
      <c r="T2502" s="176">
        <v>175430.58828224684</v>
      </c>
      <c r="U2502" s="176">
        <v>129139.6560318023</v>
      </c>
      <c r="V2502" s="2"/>
      <c r="W2502" s="176">
        <v>-2296.091472064727</v>
      </c>
      <c r="X2502" s="176">
        <v>4442.6429521739483</v>
      </c>
      <c r="Y2502" s="176">
        <v>-14339.225118385162</v>
      </c>
      <c r="Z2502" s="176">
        <v>-57031.99741450185</v>
      </c>
      <c r="AA2502" s="2"/>
      <c r="AB2502" s="175">
        <v>-54723.468549817509</v>
      </c>
      <c r="AC2502" s="175">
        <v>-177401.26576231886</v>
      </c>
      <c r="AD2502" s="175">
        <v>-150226.47815209487</v>
      </c>
      <c r="AE2502" s="175">
        <v>-172910.78815747867</v>
      </c>
    </row>
    <row r="2503" spans="1:31">
      <c r="A2503" s="1">
        <v>2496</v>
      </c>
      <c r="B2503" s="176">
        <f>'T Revenue'!B2500-'Year 0'!G$8+'Year 0'!G$122</f>
        <v>-8101.5933833215386</v>
      </c>
      <c r="C2503" s="176">
        <f>'T Revenue'!C2500-'Revenue Requirement'!C$4+'Revenue Requirement'!C$33</f>
        <v>202666.25407126057</v>
      </c>
      <c r="D2503" s="176">
        <f>'T Revenue'!D2500-'Revenue Requirement'!D$4+'Revenue Requirement'!D$33</f>
        <v>104192.62479781616</v>
      </c>
      <c r="E2503" s="176">
        <f>'T Revenue'!E2500-'Revenue Requirement'!E$4+'Revenue Requirement'!E$33</f>
        <v>141111.99713763525</v>
      </c>
      <c r="G2503" s="179" t="e">
        <f ca="1"/>
        <v>#NAME?</v>
      </c>
      <c r="H2503" s="179" t="e">
        <f ca="1"/>
        <v>#NAME?</v>
      </c>
      <c r="I2503" s="179" t="e">
        <f ca="1"/>
        <v>#NAME?</v>
      </c>
      <c r="J2503" s="179" t="e">
        <f ca="1"/>
        <v>#NAME?</v>
      </c>
      <c r="L2503" s="175">
        <f>NR_to_Cash!C$9</f>
        <v>-54723.468549817509</v>
      </c>
      <c r="M2503" s="175">
        <f>NR_to_Cash!D$9</f>
        <v>-177401.26576231886</v>
      </c>
      <c r="N2503" s="175">
        <f>NR_to_Cash!E$9</f>
        <v>-150226.47815209487</v>
      </c>
      <c r="O2503" s="175">
        <f>NR_to_Cash!F$9</f>
        <v>-172910.78815747867</v>
      </c>
      <c r="Q2503" s="1">
        <v>2496</v>
      </c>
      <c r="R2503" s="176">
        <v>-8101.5933833215386</v>
      </c>
      <c r="S2503" s="176">
        <v>202666.25407126057</v>
      </c>
      <c r="T2503" s="176">
        <v>104192.62479781616</v>
      </c>
      <c r="U2503" s="176">
        <v>141111.99713763525</v>
      </c>
      <c r="V2503" s="2"/>
      <c r="W2503" s="176">
        <v>31682.487472979701</v>
      </c>
      <c r="X2503" s="176">
        <v>-13180.780016131233</v>
      </c>
      <c r="Y2503" s="176">
        <v>-34612.264176009689</v>
      </c>
      <c r="Z2503" s="176">
        <v>23064.855856396491</v>
      </c>
      <c r="AA2503" s="2"/>
      <c r="AB2503" s="175">
        <v>-54723.468549817509</v>
      </c>
      <c r="AC2503" s="175">
        <v>-177401.26576231886</v>
      </c>
      <c r="AD2503" s="175">
        <v>-150226.47815209487</v>
      </c>
      <c r="AE2503" s="175">
        <v>-172910.78815747867</v>
      </c>
    </row>
    <row r="2504" spans="1:31">
      <c r="A2504" s="1">
        <v>2497</v>
      </c>
      <c r="B2504" s="176">
        <f>'T Revenue'!B2501-'Year 0'!G$8+'Year 0'!G$122</f>
        <v>-80.473249329021201</v>
      </c>
      <c r="C2504" s="176">
        <f>'T Revenue'!C2501-'Revenue Requirement'!C$4+'Revenue Requirement'!C$33</f>
        <v>218499.59816974564</v>
      </c>
      <c r="D2504" s="176">
        <f>'T Revenue'!D2501-'Revenue Requirement'!D$4+'Revenue Requirement'!D$33</f>
        <v>156196.19028914534</v>
      </c>
      <c r="E2504" s="176">
        <f>'T Revenue'!E2501-'Revenue Requirement'!E$4+'Revenue Requirement'!E$33</f>
        <v>88775.843901866581</v>
      </c>
      <c r="G2504" s="179" t="e">
        <f ca="1"/>
        <v>#NAME?</v>
      </c>
      <c r="H2504" s="179" t="e">
        <f ca="1"/>
        <v>#NAME?</v>
      </c>
      <c r="I2504" s="179" t="e">
        <f ca="1"/>
        <v>#NAME?</v>
      </c>
      <c r="J2504" s="179" t="e">
        <f ca="1"/>
        <v>#NAME?</v>
      </c>
      <c r="L2504" s="175">
        <f>NR_to_Cash!C$9</f>
        <v>-54723.468549817509</v>
      </c>
      <c r="M2504" s="175">
        <f>NR_to_Cash!D$9</f>
        <v>-177401.26576231886</v>
      </c>
      <c r="N2504" s="175">
        <f>NR_to_Cash!E$9</f>
        <v>-150226.47815209487</v>
      </c>
      <c r="O2504" s="175">
        <f>NR_to_Cash!F$9</f>
        <v>-172910.78815747867</v>
      </c>
      <c r="Q2504" s="1">
        <v>2497</v>
      </c>
      <c r="R2504" s="176">
        <v>-80.473249329021201</v>
      </c>
      <c r="S2504" s="176">
        <v>218499.59816974564</v>
      </c>
      <c r="T2504" s="176">
        <v>156196.19028914534</v>
      </c>
      <c r="U2504" s="176">
        <v>88775.843901866581</v>
      </c>
      <c r="V2504" s="2"/>
      <c r="W2504" s="176">
        <v>-15628.727673600661</v>
      </c>
      <c r="X2504" s="176">
        <v>-4150.9373004359659</v>
      </c>
      <c r="Y2504" s="176">
        <v>-24213.826581509318</v>
      </c>
      <c r="Z2504" s="176">
        <v>4649.0323522186372</v>
      </c>
      <c r="AA2504" s="2"/>
      <c r="AB2504" s="175">
        <v>-54723.468549817509</v>
      </c>
      <c r="AC2504" s="175">
        <v>-177401.26576231886</v>
      </c>
      <c r="AD2504" s="175">
        <v>-150226.47815209487</v>
      </c>
      <c r="AE2504" s="175">
        <v>-172910.78815747867</v>
      </c>
    </row>
    <row r="2505" spans="1:31">
      <c r="A2505" s="1">
        <v>2498</v>
      </c>
      <c r="B2505" s="176">
        <f>'T Revenue'!B2502-'Year 0'!G$8+'Year 0'!G$122</f>
        <v>23720.425099192886</v>
      </c>
      <c r="C2505" s="176">
        <f>'T Revenue'!C2502-'Revenue Requirement'!C$4+'Revenue Requirement'!C$33</f>
        <v>240497.84073494351</v>
      </c>
      <c r="D2505" s="176">
        <f>'T Revenue'!D2502-'Revenue Requirement'!D$4+'Revenue Requirement'!D$33</f>
        <v>166757.16280085174</v>
      </c>
      <c r="E2505" s="176">
        <f>'T Revenue'!E2502-'Revenue Requirement'!E$4+'Revenue Requirement'!E$33</f>
        <v>133401.50095826294</v>
      </c>
      <c r="G2505" s="179" t="e">
        <f ca="1"/>
        <v>#NAME?</v>
      </c>
      <c r="H2505" s="179" t="e">
        <f ca="1"/>
        <v>#NAME?</v>
      </c>
      <c r="I2505" s="179" t="e">
        <f ca="1"/>
        <v>#NAME?</v>
      </c>
      <c r="J2505" s="179" t="e">
        <f ca="1"/>
        <v>#NAME?</v>
      </c>
      <c r="L2505" s="175">
        <f>NR_to_Cash!C$9</f>
        <v>-54723.468549817509</v>
      </c>
      <c r="M2505" s="175">
        <f>NR_to_Cash!D$9</f>
        <v>-177401.26576231886</v>
      </c>
      <c r="N2505" s="175">
        <f>NR_to_Cash!E$9</f>
        <v>-150226.47815209487</v>
      </c>
      <c r="O2505" s="175">
        <f>NR_to_Cash!F$9</f>
        <v>-172910.78815747867</v>
      </c>
      <c r="Q2505" s="1">
        <v>2498</v>
      </c>
      <c r="R2505" s="176">
        <v>23720.425099192886</v>
      </c>
      <c r="S2505" s="176">
        <v>240497.84073494351</v>
      </c>
      <c r="T2505" s="176">
        <v>166757.16280085174</v>
      </c>
      <c r="U2505" s="176">
        <v>133401.50095826294</v>
      </c>
      <c r="V2505" s="2"/>
      <c r="W2505" s="176">
        <v>-4140.6709964438342</v>
      </c>
      <c r="X2505" s="176">
        <v>-29610.814677431481</v>
      </c>
      <c r="Y2505" s="176">
        <v>-6245.4977394004818</v>
      </c>
      <c r="Z2505" s="176">
        <v>-30722.244915480027</v>
      </c>
      <c r="AA2505" s="2"/>
      <c r="AB2505" s="175">
        <v>-54723.468549817509</v>
      </c>
      <c r="AC2505" s="175">
        <v>-177401.26576231886</v>
      </c>
      <c r="AD2505" s="175">
        <v>-150226.47815209487</v>
      </c>
      <c r="AE2505" s="175">
        <v>-172910.78815747867</v>
      </c>
    </row>
    <row r="2506" spans="1:31">
      <c r="A2506" s="1">
        <v>2499</v>
      </c>
      <c r="B2506" s="176">
        <f>'T Revenue'!B2503-'Year 0'!G$8+'Year 0'!G$122</f>
        <v>24335.734907586826</v>
      </c>
      <c r="C2506" s="176">
        <f>'T Revenue'!C2503-'Revenue Requirement'!C$4+'Revenue Requirement'!C$33</f>
        <v>245384.02405562042</v>
      </c>
      <c r="D2506" s="176">
        <f>'T Revenue'!D2503-'Revenue Requirement'!D$4+'Revenue Requirement'!D$33</f>
        <v>137409.57859696401</v>
      </c>
      <c r="E2506" s="176">
        <f>'T Revenue'!E2503-'Revenue Requirement'!E$4+'Revenue Requirement'!E$33</f>
        <v>126968.4325757625</v>
      </c>
      <c r="G2506" s="179" t="e">
        <f ca="1"/>
        <v>#NAME?</v>
      </c>
      <c r="H2506" s="179" t="e">
        <f ca="1"/>
        <v>#NAME?</v>
      </c>
      <c r="I2506" s="179" t="e">
        <f ca="1"/>
        <v>#NAME?</v>
      </c>
      <c r="J2506" s="179" t="e">
        <f ca="1"/>
        <v>#NAME?</v>
      </c>
      <c r="L2506" s="175">
        <f>NR_to_Cash!C$9</f>
        <v>-54723.468549817509</v>
      </c>
      <c r="M2506" s="175">
        <f>NR_to_Cash!D$9</f>
        <v>-177401.26576231886</v>
      </c>
      <c r="N2506" s="175">
        <f>NR_to_Cash!E$9</f>
        <v>-150226.47815209487</v>
      </c>
      <c r="O2506" s="175">
        <f>NR_to_Cash!F$9</f>
        <v>-172910.78815747867</v>
      </c>
      <c r="Q2506" s="1">
        <v>2499</v>
      </c>
      <c r="R2506" s="176">
        <v>24335.734907586826</v>
      </c>
      <c r="S2506" s="176">
        <v>245384.02405562042</v>
      </c>
      <c r="T2506" s="176">
        <v>137409.57859696401</v>
      </c>
      <c r="U2506" s="176">
        <v>126968.4325757625</v>
      </c>
      <c r="V2506" s="2"/>
      <c r="W2506" s="176">
        <v>-710.62236863537692</v>
      </c>
      <c r="X2506" s="176">
        <v>-41852.869269608986</v>
      </c>
      <c r="Y2506" s="176">
        <v>5013.6307696276344</v>
      </c>
      <c r="Z2506" s="176">
        <v>12610.785640094895</v>
      </c>
      <c r="AA2506" s="2"/>
      <c r="AB2506" s="175">
        <v>-54723.468549817509</v>
      </c>
      <c r="AC2506" s="175">
        <v>-177401.26576231886</v>
      </c>
      <c r="AD2506" s="175">
        <v>-150226.47815209487</v>
      </c>
      <c r="AE2506" s="175">
        <v>-172910.78815747867</v>
      </c>
    </row>
    <row r="2507" spans="1:31">
      <c r="A2507" s="1">
        <v>2500</v>
      </c>
      <c r="B2507" s="176">
        <f>'T Revenue'!B2504-'Year 0'!G$8+'Year 0'!G$122</f>
        <v>24785.532856209669</v>
      </c>
      <c r="C2507" s="176">
        <f>'T Revenue'!C2504-'Revenue Requirement'!C$4+'Revenue Requirement'!C$33</f>
        <v>217174.1546103321</v>
      </c>
      <c r="D2507" s="176">
        <f>'T Revenue'!D2504-'Revenue Requirement'!D$4+'Revenue Requirement'!D$33</f>
        <v>148826.36380597996</v>
      </c>
      <c r="E2507" s="176">
        <f>'T Revenue'!E2504-'Revenue Requirement'!E$4+'Revenue Requirement'!E$33</f>
        <v>113656.85520163318</v>
      </c>
      <c r="G2507" s="179" t="e">
        <f ca="1"/>
        <v>#NAME?</v>
      </c>
      <c r="H2507" s="179" t="e">
        <f ca="1"/>
        <v>#NAME?</v>
      </c>
      <c r="I2507" s="179" t="e">
        <f ca="1"/>
        <v>#NAME?</v>
      </c>
      <c r="J2507" s="179" t="e">
        <f ca="1"/>
        <v>#NAME?</v>
      </c>
      <c r="L2507" s="175">
        <f>NR_to_Cash!C$9</f>
        <v>-54723.468549817509</v>
      </c>
      <c r="M2507" s="175">
        <f>NR_to_Cash!D$9</f>
        <v>-177401.26576231886</v>
      </c>
      <c r="N2507" s="175">
        <f>NR_to_Cash!E$9</f>
        <v>-150226.47815209487</v>
      </c>
      <c r="O2507" s="175">
        <f>NR_to_Cash!F$9</f>
        <v>-172910.78815747867</v>
      </c>
      <c r="Q2507" s="1">
        <v>2500</v>
      </c>
      <c r="R2507" s="176">
        <v>24785.532856209669</v>
      </c>
      <c r="S2507" s="176">
        <v>217174.1546103321</v>
      </c>
      <c r="T2507" s="176">
        <v>148826.36380597996</v>
      </c>
      <c r="U2507" s="176">
        <v>113656.85520163318</v>
      </c>
      <c r="V2507" s="2"/>
      <c r="W2507" s="176">
        <v>-20897.084581230185</v>
      </c>
      <c r="X2507" s="176">
        <v>-16497.101756038144</v>
      </c>
      <c r="Y2507" s="176">
        <v>-14718.367511425866</v>
      </c>
      <c r="Z2507" s="176">
        <v>-33555.038442727178</v>
      </c>
      <c r="AA2507" s="2"/>
      <c r="AB2507" s="175">
        <v>-54723.468549817509</v>
      </c>
      <c r="AC2507" s="175">
        <v>-177401.26576231886</v>
      </c>
      <c r="AD2507" s="175">
        <v>-150226.47815209487</v>
      </c>
      <c r="AE2507" s="175">
        <v>-172910.78815747867</v>
      </c>
    </row>
    <row r="2508" spans="1:31">
      <c r="A2508" s="1">
        <v>2501</v>
      </c>
      <c r="B2508" s="176">
        <f>'T Revenue'!B2505-'Year 0'!G$8+'Year 0'!G$122</f>
        <v>-9775.001519465819</v>
      </c>
      <c r="C2508" s="176">
        <f>'T Revenue'!C2505-'Revenue Requirement'!C$4+'Revenue Requirement'!C$33</f>
        <v>213830.01239659847</v>
      </c>
      <c r="D2508" s="176">
        <f>'T Revenue'!D2505-'Revenue Requirement'!D$4+'Revenue Requirement'!D$33</f>
        <v>132830.8087486797</v>
      </c>
      <c r="E2508" s="176">
        <f>'T Revenue'!E2505-'Revenue Requirement'!E$4+'Revenue Requirement'!E$33</f>
        <v>161486.73450842127</v>
      </c>
      <c r="G2508" s="179" t="e">
        <f ca="1"/>
        <v>#NAME?</v>
      </c>
      <c r="H2508" s="179" t="e">
        <f ca="1"/>
        <v>#NAME?</v>
      </c>
      <c r="I2508" s="179" t="e">
        <f ca="1"/>
        <v>#NAME?</v>
      </c>
      <c r="J2508" s="179" t="e">
        <f ca="1"/>
        <v>#NAME?</v>
      </c>
      <c r="L2508" s="175">
        <f>NR_to_Cash!C$9</f>
        <v>-54723.468549817509</v>
      </c>
      <c r="M2508" s="175">
        <f>NR_to_Cash!D$9</f>
        <v>-177401.26576231886</v>
      </c>
      <c r="N2508" s="175">
        <f>NR_to_Cash!E$9</f>
        <v>-150226.47815209487</v>
      </c>
      <c r="O2508" s="175">
        <f>NR_to_Cash!F$9</f>
        <v>-172910.78815747867</v>
      </c>
      <c r="Q2508" s="1">
        <v>2501</v>
      </c>
      <c r="R2508" s="176">
        <v>-9775.001519465819</v>
      </c>
      <c r="S2508" s="176">
        <v>213830.01239659847</v>
      </c>
      <c r="T2508" s="176">
        <v>132830.8087486797</v>
      </c>
      <c r="U2508" s="176">
        <v>161486.73450842127</v>
      </c>
      <c r="V2508" s="2"/>
      <c r="W2508" s="176">
        <v>-20218.931136810104</v>
      </c>
      <c r="X2508" s="176">
        <v>-2164.8977730681654</v>
      </c>
      <c r="Y2508" s="176">
        <v>-6633.0566449302714</v>
      </c>
      <c r="Z2508" s="176">
        <v>-20778.024893291993</v>
      </c>
      <c r="AA2508" s="2"/>
      <c r="AB2508" s="175">
        <v>-54723.468549817509</v>
      </c>
      <c r="AC2508" s="175">
        <v>-177401.26576231886</v>
      </c>
      <c r="AD2508" s="175">
        <v>-150226.47815209487</v>
      </c>
      <c r="AE2508" s="175">
        <v>-172910.78815747867</v>
      </c>
    </row>
    <row r="2509" spans="1:31">
      <c r="A2509" s="1">
        <v>2502</v>
      </c>
      <c r="B2509" s="176">
        <f>'T Revenue'!B2506-'Year 0'!G$8+'Year 0'!G$122</f>
        <v>2157.8539413218386</v>
      </c>
      <c r="C2509" s="176">
        <f>'T Revenue'!C2506-'Revenue Requirement'!C$4+'Revenue Requirement'!C$33</f>
        <v>242205.18658838095</v>
      </c>
      <c r="D2509" s="176">
        <f>'T Revenue'!D2506-'Revenue Requirement'!D$4+'Revenue Requirement'!D$33</f>
        <v>171256.04668684932</v>
      </c>
      <c r="E2509" s="176">
        <f>'T Revenue'!E2506-'Revenue Requirement'!E$4+'Revenue Requirement'!E$33</f>
        <v>76112.747354691382</v>
      </c>
      <c r="G2509" s="179" t="e">
        <f ca="1"/>
        <v>#NAME?</v>
      </c>
      <c r="H2509" s="179" t="e">
        <f ca="1"/>
        <v>#NAME?</v>
      </c>
      <c r="I2509" s="179" t="e">
        <f ca="1"/>
        <v>#NAME?</v>
      </c>
      <c r="J2509" s="179" t="e">
        <f ca="1"/>
        <v>#NAME?</v>
      </c>
      <c r="L2509" s="175">
        <f>NR_to_Cash!C$9</f>
        <v>-54723.468549817509</v>
      </c>
      <c r="M2509" s="175">
        <f>NR_to_Cash!D$9</f>
        <v>-177401.26576231886</v>
      </c>
      <c r="N2509" s="175">
        <f>NR_to_Cash!E$9</f>
        <v>-150226.47815209487</v>
      </c>
      <c r="O2509" s="175">
        <f>NR_to_Cash!F$9</f>
        <v>-172910.78815747867</v>
      </c>
      <c r="Q2509" s="1">
        <v>2502</v>
      </c>
      <c r="R2509" s="176">
        <v>2157.8539413218386</v>
      </c>
      <c r="S2509" s="176">
        <v>242205.18658838095</v>
      </c>
      <c r="T2509" s="176">
        <v>171256.04668684932</v>
      </c>
      <c r="U2509" s="176">
        <v>76112.747354691382</v>
      </c>
      <c r="V2509" s="2"/>
      <c r="W2509" s="176">
        <v>2698.7293230602518</v>
      </c>
      <c r="X2509" s="176">
        <v>7836.450252039358</v>
      </c>
      <c r="Y2509" s="176">
        <v>15782.231996410526</v>
      </c>
      <c r="Z2509" s="176">
        <v>8912.6846302705817</v>
      </c>
      <c r="AA2509" s="2"/>
      <c r="AB2509" s="175">
        <v>-54723.468549817509</v>
      </c>
      <c r="AC2509" s="175">
        <v>-177401.26576231886</v>
      </c>
      <c r="AD2509" s="175">
        <v>-150226.47815209487</v>
      </c>
      <c r="AE2509" s="175">
        <v>-172910.78815747867</v>
      </c>
    </row>
    <row r="2510" spans="1:31">
      <c r="A2510" s="1">
        <v>2503</v>
      </c>
      <c r="B2510" s="176">
        <f>'T Revenue'!B2507-'Year 0'!G$8+'Year 0'!G$122</f>
        <v>27331.694874928333</v>
      </c>
      <c r="C2510" s="176">
        <f>'T Revenue'!C2507-'Revenue Requirement'!C$4+'Revenue Requirement'!C$33</f>
        <v>173191.65911188</v>
      </c>
      <c r="D2510" s="176">
        <f>'T Revenue'!D2507-'Revenue Requirement'!D$4+'Revenue Requirement'!D$33</f>
        <v>140044.286414498</v>
      </c>
      <c r="E2510" s="176">
        <f>'T Revenue'!E2507-'Revenue Requirement'!E$4+'Revenue Requirement'!E$33</f>
        <v>149182.78714626236</v>
      </c>
      <c r="G2510" s="179" t="e">
        <f ca="1"/>
        <v>#NAME?</v>
      </c>
      <c r="H2510" s="179" t="e">
        <f ca="1"/>
        <v>#NAME?</v>
      </c>
      <c r="I2510" s="179" t="e">
        <f ca="1"/>
        <v>#NAME?</v>
      </c>
      <c r="J2510" s="179" t="e">
        <f ca="1"/>
        <v>#NAME?</v>
      </c>
      <c r="L2510" s="175">
        <f>NR_to_Cash!C$9</f>
        <v>-54723.468549817509</v>
      </c>
      <c r="M2510" s="175">
        <f>NR_to_Cash!D$9</f>
        <v>-177401.26576231886</v>
      </c>
      <c r="N2510" s="175">
        <f>NR_to_Cash!E$9</f>
        <v>-150226.47815209487</v>
      </c>
      <c r="O2510" s="175">
        <f>NR_to_Cash!F$9</f>
        <v>-172910.78815747867</v>
      </c>
      <c r="Q2510" s="1">
        <v>2503</v>
      </c>
      <c r="R2510" s="176">
        <v>27331.694874928333</v>
      </c>
      <c r="S2510" s="176">
        <v>173191.65911188</v>
      </c>
      <c r="T2510" s="176">
        <v>140044.286414498</v>
      </c>
      <c r="U2510" s="176">
        <v>149182.78714626236</v>
      </c>
      <c r="V2510" s="2"/>
      <c r="W2510" s="176">
        <v>-36373.602691284497</v>
      </c>
      <c r="X2510" s="176">
        <v>-49659.939209550852</v>
      </c>
      <c r="Y2510" s="176">
        <v>-36776.10241530952</v>
      </c>
      <c r="Z2510" s="176">
        <v>3536.9543647565879</v>
      </c>
      <c r="AA2510" s="2"/>
      <c r="AB2510" s="175">
        <v>-54723.468549817509</v>
      </c>
      <c r="AC2510" s="175">
        <v>-177401.26576231886</v>
      </c>
      <c r="AD2510" s="175">
        <v>-150226.47815209487</v>
      </c>
      <c r="AE2510" s="175">
        <v>-172910.78815747867</v>
      </c>
    </row>
    <row r="2511" spans="1:31">
      <c r="A2511" s="1">
        <v>2504</v>
      </c>
      <c r="B2511" s="176">
        <f>'T Revenue'!B2508-'Year 0'!G$8+'Year 0'!G$122</f>
        <v>-237.45762617187575</v>
      </c>
      <c r="C2511" s="176">
        <f>'T Revenue'!C2508-'Revenue Requirement'!C$4+'Revenue Requirement'!C$33</f>
        <v>239156.49057881813</v>
      </c>
      <c r="D2511" s="176">
        <f>'T Revenue'!D2508-'Revenue Requirement'!D$4+'Revenue Requirement'!D$33</f>
        <v>187376.31269214675</v>
      </c>
      <c r="E2511" s="176">
        <f>'T Revenue'!E2508-'Revenue Requirement'!E$4+'Revenue Requirement'!E$33</f>
        <v>142638.05879322835</v>
      </c>
      <c r="G2511" s="179" t="e">
        <f ca="1"/>
        <v>#NAME?</v>
      </c>
      <c r="H2511" s="179" t="e">
        <f ca="1"/>
        <v>#NAME?</v>
      </c>
      <c r="I2511" s="179" t="e">
        <f ca="1"/>
        <v>#NAME?</v>
      </c>
      <c r="J2511" s="179" t="e">
        <f ca="1"/>
        <v>#NAME?</v>
      </c>
      <c r="L2511" s="175">
        <f>NR_to_Cash!C$9</f>
        <v>-54723.468549817509</v>
      </c>
      <c r="M2511" s="175">
        <f>NR_to_Cash!D$9</f>
        <v>-177401.26576231886</v>
      </c>
      <c r="N2511" s="175">
        <f>NR_to_Cash!E$9</f>
        <v>-150226.47815209487</v>
      </c>
      <c r="O2511" s="175">
        <f>NR_to_Cash!F$9</f>
        <v>-172910.78815747867</v>
      </c>
      <c r="Q2511" s="1">
        <v>2504</v>
      </c>
      <c r="R2511" s="176">
        <v>-237.45762617187575</v>
      </c>
      <c r="S2511" s="176">
        <v>239156.49057881813</v>
      </c>
      <c r="T2511" s="176">
        <v>187376.31269214675</v>
      </c>
      <c r="U2511" s="176">
        <v>142638.05879322835</v>
      </c>
      <c r="V2511" s="2"/>
      <c r="W2511" s="176">
        <v>-1132.6213885305915</v>
      </c>
      <c r="X2511" s="176">
        <v>11000.085940365214</v>
      </c>
      <c r="Y2511" s="176">
        <v>-9131.5507214632817</v>
      </c>
      <c r="Z2511" s="176">
        <v>-21754.579250010662</v>
      </c>
      <c r="AA2511" s="2"/>
      <c r="AB2511" s="175">
        <v>-54723.468549817509</v>
      </c>
      <c r="AC2511" s="175">
        <v>-177401.26576231886</v>
      </c>
      <c r="AD2511" s="175">
        <v>-150226.47815209487</v>
      </c>
      <c r="AE2511" s="175">
        <v>-172910.78815747867</v>
      </c>
    </row>
    <row r="2512" spans="1:31">
      <c r="A2512" s="1">
        <v>2505</v>
      </c>
      <c r="B2512" s="176">
        <f>'T Revenue'!B2509-'Year 0'!G$8+'Year 0'!G$122</f>
        <v>-46429.844752642792</v>
      </c>
      <c r="C2512" s="176">
        <f>'T Revenue'!C2509-'Revenue Requirement'!C$4+'Revenue Requirement'!C$33</f>
        <v>226041.73528466909</v>
      </c>
      <c r="D2512" s="176">
        <f>'T Revenue'!D2509-'Revenue Requirement'!D$4+'Revenue Requirement'!D$33</f>
        <v>102276.41841812572</v>
      </c>
      <c r="E2512" s="176">
        <f>'T Revenue'!E2509-'Revenue Requirement'!E$4+'Revenue Requirement'!E$33</f>
        <v>40735.238252174342</v>
      </c>
      <c r="G2512" s="179" t="e">
        <f ca="1"/>
        <v>#NAME?</v>
      </c>
      <c r="H2512" s="179" t="e">
        <f ca="1"/>
        <v>#NAME?</v>
      </c>
      <c r="I2512" s="179" t="e">
        <f ca="1"/>
        <v>#NAME?</v>
      </c>
      <c r="J2512" s="179" t="e">
        <f ca="1"/>
        <v>#NAME?</v>
      </c>
      <c r="L2512" s="175">
        <f>NR_to_Cash!C$9</f>
        <v>-54723.468549817509</v>
      </c>
      <c r="M2512" s="175">
        <f>NR_to_Cash!D$9</f>
        <v>-177401.26576231886</v>
      </c>
      <c r="N2512" s="175">
        <f>NR_to_Cash!E$9</f>
        <v>-150226.47815209487</v>
      </c>
      <c r="O2512" s="175">
        <f>NR_to_Cash!F$9</f>
        <v>-172910.78815747867</v>
      </c>
      <c r="Q2512" s="1">
        <v>2505</v>
      </c>
      <c r="R2512" s="176">
        <v>-46429.844752642792</v>
      </c>
      <c r="S2512" s="176">
        <v>226041.73528466909</v>
      </c>
      <c r="T2512" s="176">
        <v>102276.41841812572</v>
      </c>
      <c r="U2512" s="176">
        <v>40735.238252174342</v>
      </c>
      <c r="V2512" s="2"/>
      <c r="W2512" s="176">
        <v>-11588.279377068626</v>
      </c>
      <c r="X2512" s="176">
        <v>-23047.577006503474</v>
      </c>
      <c r="Y2512" s="176">
        <v>-7305.9302558610216</v>
      </c>
      <c r="Z2512" s="176">
        <v>17066.650038328487</v>
      </c>
      <c r="AA2512" s="2"/>
      <c r="AB2512" s="175">
        <v>-54723.468549817509</v>
      </c>
      <c r="AC2512" s="175">
        <v>-177401.26576231886</v>
      </c>
      <c r="AD2512" s="175">
        <v>-150226.47815209487</v>
      </c>
      <c r="AE2512" s="175">
        <v>-172910.78815747867</v>
      </c>
    </row>
    <row r="2513" spans="1:31">
      <c r="A2513" s="1">
        <v>2506</v>
      </c>
      <c r="B2513" s="176">
        <f>'T Revenue'!B2510-'Year 0'!G$8+'Year 0'!G$122</f>
        <v>-9638.6391604840755</v>
      </c>
      <c r="C2513" s="176">
        <f>'T Revenue'!C2510-'Revenue Requirement'!C$4+'Revenue Requirement'!C$33</f>
        <v>239257.5589330045</v>
      </c>
      <c r="D2513" s="176">
        <f>'T Revenue'!D2510-'Revenue Requirement'!D$4+'Revenue Requirement'!D$33</f>
        <v>127666.86118501006</v>
      </c>
      <c r="E2513" s="176">
        <f>'T Revenue'!E2510-'Revenue Requirement'!E$4+'Revenue Requirement'!E$33</f>
        <v>77613.49753885041</v>
      </c>
      <c r="G2513" s="179" t="e">
        <f ca="1"/>
        <v>#NAME?</v>
      </c>
      <c r="H2513" s="179" t="e">
        <f ca="1"/>
        <v>#NAME?</v>
      </c>
      <c r="I2513" s="179" t="e">
        <f ca="1"/>
        <v>#NAME?</v>
      </c>
      <c r="J2513" s="179" t="e">
        <f ca="1"/>
        <v>#NAME?</v>
      </c>
      <c r="L2513" s="175">
        <f>NR_to_Cash!C$9</f>
        <v>-54723.468549817509</v>
      </c>
      <c r="M2513" s="175">
        <f>NR_to_Cash!D$9</f>
        <v>-177401.26576231886</v>
      </c>
      <c r="N2513" s="175">
        <f>NR_to_Cash!E$9</f>
        <v>-150226.47815209487</v>
      </c>
      <c r="O2513" s="175">
        <f>NR_to_Cash!F$9</f>
        <v>-172910.78815747867</v>
      </c>
      <c r="Q2513" s="1">
        <v>2506</v>
      </c>
      <c r="R2513" s="176">
        <v>-9638.6391604840755</v>
      </c>
      <c r="S2513" s="176">
        <v>239257.5589330045</v>
      </c>
      <c r="T2513" s="176">
        <v>127666.86118501006</v>
      </c>
      <c r="U2513" s="176">
        <v>77613.49753885041</v>
      </c>
      <c r="V2513" s="2"/>
      <c r="W2513" s="176">
        <v>1343.3069271985441</v>
      </c>
      <c r="X2513" s="176">
        <v>-27385.22896658117</v>
      </c>
      <c r="Y2513" s="176">
        <v>-32906.761098203482</v>
      </c>
      <c r="Z2513" s="176">
        <v>-15481.97254854138</v>
      </c>
      <c r="AA2513" s="2"/>
      <c r="AB2513" s="175">
        <v>-54723.468549817509</v>
      </c>
      <c r="AC2513" s="175">
        <v>-177401.26576231886</v>
      </c>
      <c r="AD2513" s="175">
        <v>-150226.47815209487</v>
      </c>
      <c r="AE2513" s="175">
        <v>-172910.78815747867</v>
      </c>
    </row>
    <row r="2514" spans="1:31">
      <c r="A2514" s="1">
        <v>2507</v>
      </c>
      <c r="B2514" s="176">
        <f>'T Revenue'!B2511-'Year 0'!G$8+'Year 0'!G$122</f>
        <v>-466.57279311912134</v>
      </c>
      <c r="C2514" s="176">
        <f>'T Revenue'!C2511-'Revenue Requirement'!C$4+'Revenue Requirement'!C$33</f>
        <v>204750.68254738371</v>
      </c>
      <c r="D2514" s="176">
        <f>'T Revenue'!D2511-'Revenue Requirement'!D$4+'Revenue Requirement'!D$33</f>
        <v>154757.51292489842</v>
      </c>
      <c r="E2514" s="176">
        <f>'T Revenue'!E2511-'Revenue Requirement'!E$4+'Revenue Requirement'!E$33</f>
        <v>77102.475031175418</v>
      </c>
      <c r="G2514" s="179" t="e">
        <f ca="1"/>
        <v>#NAME?</v>
      </c>
      <c r="H2514" s="179" t="e">
        <f ca="1"/>
        <v>#NAME?</v>
      </c>
      <c r="I2514" s="179" t="e">
        <f ca="1"/>
        <v>#NAME?</v>
      </c>
      <c r="J2514" s="179" t="e">
        <f ca="1"/>
        <v>#NAME?</v>
      </c>
      <c r="L2514" s="175">
        <f>NR_to_Cash!C$9</f>
        <v>-54723.468549817509</v>
      </c>
      <c r="M2514" s="175">
        <f>NR_to_Cash!D$9</f>
        <v>-177401.26576231886</v>
      </c>
      <c r="N2514" s="175">
        <f>NR_to_Cash!E$9</f>
        <v>-150226.47815209487</v>
      </c>
      <c r="O2514" s="175">
        <f>NR_to_Cash!F$9</f>
        <v>-172910.78815747867</v>
      </c>
      <c r="Q2514" s="1">
        <v>2507</v>
      </c>
      <c r="R2514" s="176">
        <v>-466.57279311912134</v>
      </c>
      <c r="S2514" s="176">
        <v>204750.68254738371</v>
      </c>
      <c r="T2514" s="176">
        <v>154757.51292489842</v>
      </c>
      <c r="U2514" s="176">
        <v>77102.475031175418</v>
      </c>
      <c r="V2514" s="2"/>
      <c r="W2514" s="176">
        <v>-13560.108220309136</v>
      </c>
      <c r="X2514" s="176">
        <v>-20689.009349643718</v>
      </c>
      <c r="Y2514" s="176">
        <v>6486.6652989680879</v>
      </c>
      <c r="Z2514" s="176">
        <v>-7990.2439596562181</v>
      </c>
      <c r="AA2514" s="2"/>
      <c r="AB2514" s="175">
        <v>-54723.468549817509</v>
      </c>
      <c r="AC2514" s="175">
        <v>-177401.26576231886</v>
      </c>
      <c r="AD2514" s="175">
        <v>-150226.47815209487</v>
      </c>
      <c r="AE2514" s="175">
        <v>-172910.78815747867</v>
      </c>
    </row>
    <row r="2515" spans="1:31">
      <c r="A2515" s="1">
        <v>2508</v>
      </c>
      <c r="B2515" s="176">
        <f>'T Revenue'!B2512-'Year 0'!G$8+'Year 0'!G$122</f>
        <v>-1151.5231933586765</v>
      </c>
      <c r="C2515" s="176">
        <f>'T Revenue'!C2512-'Revenue Requirement'!C$4+'Revenue Requirement'!C$33</f>
        <v>211949.22745869891</v>
      </c>
      <c r="D2515" s="176">
        <f>'T Revenue'!D2512-'Revenue Requirement'!D$4+'Revenue Requirement'!D$33</f>
        <v>138637.6419615834</v>
      </c>
      <c r="E2515" s="176">
        <f>'T Revenue'!E2512-'Revenue Requirement'!E$4+'Revenue Requirement'!E$33</f>
        <v>107591.44146064506</v>
      </c>
      <c r="G2515" s="179" t="e">
        <f ca="1"/>
        <v>#NAME?</v>
      </c>
      <c r="H2515" s="179" t="e">
        <f ca="1"/>
        <v>#NAME?</v>
      </c>
      <c r="I2515" s="179" t="e">
        <f ca="1"/>
        <v>#NAME?</v>
      </c>
      <c r="J2515" s="179" t="e">
        <f ca="1"/>
        <v>#NAME?</v>
      </c>
      <c r="L2515" s="175">
        <f>NR_to_Cash!C$9</f>
        <v>-54723.468549817509</v>
      </c>
      <c r="M2515" s="175">
        <f>NR_to_Cash!D$9</f>
        <v>-177401.26576231886</v>
      </c>
      <c r="N2515" s="175">
        <f>NR_to_Cash!E$9</f>
        <v>-150226.47815209487</v>
      </c>
      <c r="O2515" s="175">
        <f>NR_to_Cash!F$9</f>
        <v>-172910.78815747867</v>
      </c>
      <c r="Q2515" s="1">
        <v>2508</v>
      </c>
      <c r="R2515" s="176">
        <v>-1151.5231933586765</v>
      </c>
      <c r="S2515" s="176">
        <v>211949.22745869891</v>
      </c>
      <c r="T2515" s="176">
        <v>138637.6419615834</v>
      </c>
      <c r="U2515" s="176">
        <v>107591.44146064506</v>
      </c>
      <c r="V2515" s="2"/>
      <c r="W2515" s="176">
        <v>-32928.305287134601</v>
      </c>
      <c r="X2515" s="176">
        <v>5022.934476188384</v>
      </c>
      <c r="Y2515" s="176">
        <v>24184.219056235394</v>
      </c>
      <c r="Z2515" s="176">
        <v>-43578.21338363993</v>
      </c>
      <c r="AA2515" s="2"/>
      <c r="AB2515" s="175">
        <v>-54723.468549817509</v>
      </c>
      <c r="AC2515" s="175">
        <v>-177401.26576231886</v>
      </c>
      <c r="AD2515" s="175">
        <v>-150226.47815209487</v>
      </c>
      <c r="AE2515" s="175">
        <v>-172910.78815747867</v>
      </c>
    </row>
    <row r="2516" spans="1:31">
      <c r="A2516" s="1">
        <v>2509</v>
      </c>
      <c r="B2516" s="176">
        <f>'T Revenue'!B2513-'Year 0'!G$8+'Year 0'!G$122</f>
        <v>-4604.7292659410741</v>
      </c>
      <c r="C2516" s="176">
        <f>'T Revenue'!C2513-'Revenue Requirement'!C$4+'Revenue Requirement'!C$33</f>
        <v>230267.15282875975</v>
      </c>
      <c r="D2516" s="176">
        <f>'T Revenue'!D2513-'Revenue Requirement'!D$4+'Revenue Requirement'!D$33</f>
        <v>141635.14944617846</v>
      </c>
      <c r="E2516" s="176">
        <f>'T Revenue'!E2513-'Revenue Requirement'!E$4+'Revenue Requirement'!E$33</f>
        <v>113234.90228493069</v>
      </c>
      <c r="G2516" s="179" t="e">
        <f ca="1"/>
        <v>#NAME?</v>
      </c>
      <c r="H2516" s="179" t="e">
        <f ca="1"/>
        <v>#NAME?</v>
      </c>
      <c r="I2516" s="179" t="e">
        <f ca="1"/>
        <v>#NAME?</v>
      </c>
      <c r="J2516" s="179" t="e">
        <f ca="1"/>
        <v>#NAME?</v>
      </c>
      <c r="L2516" s="175">
        <f>NR_to_Cash!C$9</f>
        <v>-54723.468549817509</v>
      </c>
      <c r="M2516" s="175">
        <f>NR_to_Cash!D$9</f>
        <v>-177401.26576231886</v>
      </c>
      <c r="N2516" s="175">
        <f>NR_to_Cash!E$9</f>
        <v>-150226.47815209487</v>
      </c>
      <c r="O2516" s="175">
        <f>NR_to_Cash!F$9</f>
        <v>-172910.78815747867</v>
      </c>
      <c r="Q2516" s="1">
        <v>2509</v>
      </c>
      <c r="R2516" s="176">
        <v>-4604.7292659410741</v>
      </c>
      <c r="S2516" s="176">
        <v>230267.15282875975</v>
      </c>
      <c r="T2516" s="176">
        <v>141635.14944617846</v>
      </c>
      <c r="U2516" s="176">
        <v>113234.90228493069</v>
      </c>
      <c r="V2516" s="2"/>
      <c r="W2516" s="176">
        <v>-5141.8876546606189</v>
      </c>
      <c r="X2516" s="176">
        <v>7607.4967161475215</v>
      </c>
      <c r="Y2516" s="176">
        <v>-41889.692685756367</v>
      </c>
      <c r="Z2516" s="176">
        <v>14050.059983566171</v>
      </c>
      <c r="AA2516" s="2"/>
      <c r="AB2516" s="175">
        <v>-54723.468549817509</v>
      </c>
      <c r="AC2516" s="175">
        <v>-177401.26576231886</v>
      </c>
      <c r="AD2516" s="175">
        <v>-150226.47815209487</v>
      </c>
      <c r="AE2516" s="175">
        <v>-172910.78815747867</v>
      </c>
    </row>
    <row r="2517" spans="1:31">
      <c r="A2517" s="1">
        <v>2510</v>
      </c>
      <c r="B2517" s="176">
        <f>'T Revenue'!B2514-'Year 0'!G$8+'Year 0'!G$122</f>
        <v>11450.502688444918</v>
      </c>
      <c r="C2517" s="176">
        <f>'T Revenue'!C2514-'Revenue Requirement'!C$4+'Revenue Requirement'!C$33</f>
        <v>248330.23735467042</v>
      </c>
      <c r="D2517" s="176">
        <f>'T Revenue'!D2514-'Revenue Requirement'!D$4+'Revenue Requirement'!D$33</f>
        <v>140190.3523021522</v>
      </c>
      <c r="E2517" s="176">
        <f>'T Revenue'!E2514-'Revenue Requirement'!E$4+'Revenue Requirement'!E$33</f>
        <v>65946.883504124591</v>
      </c>
      <c r="G2517" s="179" t="e">
        <f ca="1"/>
        <v>#NAME?</v>
      </c>
      <c r="H2517" s="179" t="e">
        <f ca="1"/>
        <v>#NAME?</v>
      </c>
      <c r="I2517" s="179" t="e">
        <f ca="1"/>
        <v>#NAME?</v>
      </c>
      <c r="J2517" s="179" t="e">
        <f ca="1"/>
        <v>#NAME?</v>
      </c>
      <c r="L2517" s="175">
        <f>NR_to_Cash!C$9</f>
        <v>-54723.468549817509</v>
      </c>
      <c r="M2517" s="175">
        <f>NR_to_Cash!D$9</f>
        <v>-177401.26576231886</v>
      </c>
      <c r="N2517" s="175">
        <f>NR_to_Cash!E$9</f>
        <v>-150226.47815209487</v>
      </c>
      <c r="O2517" s="175">
        <f>NR_to_Cash!F$9</f>
        <v>-172910.78815747867</v>
      </c>
      <c r="Q2517" s="1">
        <v>2510</v>
      </c>
      <c r="R2517" s="176">
        <v>11450.502688444918</v>
      </c>
      <c r="S2517" s="176">
        <v>248330.23735467042</v>
      </c>
      <c r="T2517" s="176">
        <v>140190.3523021522</v>
      </c>
      <c r="U2517" s="176">
        <v>65946.883504124591</v>
      </c>
      <c r="V2517" s="2"/>
      <c r="W2517" s="176">
        <v>-35762.152858359274</v>
      </c>
      <c r="X2517" s="176">
        <v>-9336.2384077592287</v>
      </c>
      <c r="Y2517" s="176">
        <v>-25269.310136397602</v>
      </c>
      <c r="Z2517" s="176">
        <v>6299.9433228946291</v>
      </c>
      <c r="AA2517" s="2"/>
      <c r="AB2517" s="175">
        <v>-54723.468549817509</v>
      </c>
      <c r="AC2517" s="175">
        <v>-177401.26576231886</v>
      </c>
      <c r="AD2517" s="175">
        <v>-150226.47815209487</v>
      </c>
      <c r="AE2517" s="175">
        <v>-172910.78815747867</v>
      </c>
    </row>
    <row r="2518" spans="1:31">
      <c r="A2518" s="1">
        <v>2511</v>
      </c>
      <c r="B2518" s="176">
        <f>'T Revenue'!B2515-'Year 0'!G$8+'Year 0'!G$122</f>
        <v>15598.428543744609</v>
      </c>
      <c r="C2518" s="176">
        <f>'T Revenue'!C2515-'Revenue Requirement'!C$4+'Revenue Requirement'!C$33</f>
        <v>218663.98066946398</v>
      </c>
      <c r="D2518" s="176">
        <f>'T Revenue'!D2515-'Revenue Requirement'!D$4+'Revenue Requirement'!D$33</f>
        <v>126691.62036548485</v>
      </c>
      <c r="E2518" s="176">
        <f>'T Revenue'!E2515-'Revenue Requirement'!E$4+'Revenue Requirement'!E$33</f>
        <v>62038.281283745775</v>
      </c>
      <c r="G2518" s="179" t="e">
        <f ca="1"/>
        <v>#NAME?</v>
      </c>
      <c r="H2518" s="179" t="e">
        <f ca="1"/>
        <v>#NAME?</v>
      </c>
      <c r="I2518" s="179" t="e">
        <f ca="1"/>
        <v>#NAME?</v>
      </c>
      <c r="J2518" s="179" t="e">
        <f ca="1"/>
        <v>#NAME?</v>
      </c>
      <c r="L2518" s="175">
        <f>NR_to_Cash!C$9</f>
        <v>-54723.468549817509</v>
      </c>
      <c r="M2518" s="175">
        <f>NR_to_Cash!D$9</f>
        <v>-177401.26576231886</v>
      </c>
      <c r="N2518" s="175">
        <f>NR_to_Cash!E$9</f>
        <v>-150226.47815209487</v>
      </c>
      <c r="O2518" s="175">
        <f>NR_to_Cash!F$9</f>
        <v>-172910.78815747867</v>
      </c>
      <c r="Q2518" s="1">
        <v>2511</v>
      </c>
      <c r="R2518" s="176">
        <v>15598.428543744609</v>
      </c>
      <c r="S2518" s="176">
        <v>218663.98066946398</v>
      </c>
      <c r="T2518" s="176">
        <v>126691.62036548485</v>
      </c>
      <c r="U2518" s="176">
        <v>62038.281283745775</v>
      </c>
      <c r="V2518" s="2"/>
      <c r="W2518" s="176">
        <v>4885.025385602843</v>
      </c>
      <c r="X2518" s="176">
        <v>8029.0510322747286</v>
      </c>
      <c r="Y2518" s="176">
        <v>-1480.7157154744491</v>
      </c>
      <c r="Z2518" s="176">
        <v>5679.2833505908493</v>
      </c>
      <c r="AA2518" s="2"/>
      <c r="AB2518" s="175">
        <v>-54723.468549817509</v>
      </c>
      <c r="AC2518" s="175">
        <v>-177401.26576231886</v>
      </c>
      <c r="AD2518" s="175">
        <v>-150226.47815209487</v>
      </c>
      <c r="AE2518" s="175">
        <v>-172910.78815747867</v>
      </c>
    </row>
    <row r="2519" spans="1:31">
      <c r="A2519" s="1">
        <v>2512</v>
      </c>
      <c r="B2519" s="176">
        <f>'T Revenue'!B2516-'Year 0'!G$8+'Year 0'!G$122</f>
        <v>832.91430567856878</v>
      </c>
      <c r="C2519" s="176">
        <f>'T Revenue'!C2516-'Revenue Requirement'!C$4+'Revenue Requirement'!C$33</f>
        <v>219819.64157363283</v>
      </c>
      <c r="D2519" s="176">
        <f>'T Revenue'!D2516-'Revenue Requirement'!D$4+'Revenue Requirement'!D$33</f>
        <v>171755.02331036632</v>
      </c>
      <c r="E2519" s="176">
        <f>'T Revenue'!E2516-'Revenue Requirement'!E$4+'Revenue Requirement'!E$33</f>
        <v>141882.51600139961</v>
      </c>
      <c r="G2519" s="179" t="e">
        <f ca="1"/>
        <v>#NAME?</v>
      </c>
      <c r="H2519" s="179" t="e">
        <f ca="1"/>
        <v>#NAME?</v>
      </c>
      <c r="I2519" s="179" t="e">
        <f ca="1"/>
        <v>#NAME?</v>
      </c>
      <c r="J2519" s="179" t="e">
        <f ca="1"/>
        <v>#NAME?</v>
      </c>
      <c r="L2519" s="175">
        <f>NR_to_Cash!C$9</f>
        <v>-54723.468549817509</v>
      </c>
      <c r="M2519" s="175">
        <f>NR_to_Cash!D$9</f>
        <v>-177401.26576231886</v>
      </c>
      <c r="N2519" s="175">
        <f>NR_to_Cash!E$9</f>
        <v>-150226.47815209487</v>
      </c>
      <c r="O2519" s="175">
        <f>NR_to_Cash!F$9</f>
        <v>-172910.78815747867</v>
      </c>
      <c r="Q2519" s="1">
        <v>2512</v>
      </c>
      <c r="R2519" s="176">
        <v>832.91430567856878</v>
      </c>
      <c r="S2519" s="176">
        <v>219819.64157363283</v>
      </c>
      <c r="T2519" s="176">
        <v>171755.02331036632</v>
      </c>
      <c r="U2519" s="176">
        <v>141882.51600139961</v>
      </c>
      <c r="V2519" s="2"/>
      <c r="W2519" s="176">
        <v>-36859.876672859886</v>
      </c>
      <c r="X2519" s="176">
        <v>-21378.262251922162</v>
      </c>
      <c r="Y2519" s="176">
        <v>3257.7013504470233</v>
      </c>
      <c r="Z2519" s="176">
        <v>4562.5319064995274</v>
      </c>
      <c r="AA2519" s="2"/>
      <c r="AB2519" s="175">
        <v>-54723.468549817509</v>
      </c>
      <c r="AC2519" s="175">
        <v>-177401.26576231886</v>
      </c>
      <c r="AD2519" s="175">
        <v>-150226.47815209487</v>
      </c>
      <c r="AE2519" s="175">
        <v>-172910.78815747867</v>
      </c>
    </row>
    <row r="2520" spans="1:31">
      <c r="A2520" s="1">
        <v>2513</v>
      </c>
      <c r="B2520" s="176">
        <f>'T Revenue'!B2517-'Year 0'!G$8+'Year 0'!G$122</f>
        <v>-15540.210385406855</v>
      </c>
      <c r="C2520" s="176">
        <f>'T Revenue'!C2517-'Revenue Requirement'!C$4+'Revenue Requirement'!C$33</f>
        <v>226397.20952233369</v>
      </c>
      <c r="D2520" s="176">
        <f>'T Revenue'!D2517-'Revenue Requirement'!D$4+'Revenue Requirement'!D$33</f>
        <v>99434.760794897564</v>
      </c>
      <c r="E2520" s="176">
        <f>'T Revenue'!E2517-'Revenue Requirement'!E$4+'Revenue Requirement'!E$33</f>
        <v>82684.864887950709</v>
      </c>
      <c r="G2520" s="179" t="e">
        <f ca="1"/>
        <v>#NAME?</v>
      </c>
      <c r="H2520" s="179" t="e">
        <f ca="1"/>
        <v>#NAME?</v>
      </c>
      <c r="I2520" s="179" t="e">
        <f ca="1"/>
        <v>#NAME?</v>
      </c>
      <c r="J2520" s="179" t="e">
        <f ca="1"/>
        <v>#NAME?</v>
      </c>
      <c r="L2520" s="175">
        <f>NR_to_Cash!C$9</f>
        <v>-54723.468549817509</v>
      </c>
      <c r="M2520" s="175">
        <f>NR_to_Cash!D$9</f>
        <v>-177401.26576231886</v>
      </c>
      <c r="N2520" s="175">
        <f>NR_to_Cash!E$9</f>
        <v>-150226.47815209487</v>
      </c>
      <c r="O2520" s="175">
        <f>NR_to_Cash!F$9</f>
        <v>-172910.78815747867</v>
      </c>
      <c r="Q2520" s="1">
        <v>2513</v>
      </c>
      <c r="R2520" s="176">
        <v>-15540.210385406855</v>
      </c>
      <c r="S2520" s="176">
        <v>226397.20952233369</v>
      </c>
      <c r="T2520" s="176">
        <v>99434.760794897564</v>
      </c>
      <c r="U2520" s="176">
        <v>82684.864887950709</v>
      </c>
      <c r="V2520" s="2"/>
      <c r="W2520" s="176">
        <v>-27436.957198201912</v>
      </c>
      <c r="X2520" s="176">
        <v>4698.0935613631736</v>
      </c>
      <c r="Y2520" s="176">
        <v>33719.626068207202</v>
      </c>
      <c r="Z2520" s="176">
        <v>-6171.9651274909265</v>
      </c>
      <c r="AA2520" s="2"/>
      <c r="AB2520" s="175">
        <v>-54723.468549817509</v>
      </c>
      <c r="AC2520" s="175">
        <v>-177401.26576231886</v>
      </c>
      <c r="AD2520" s="175">
        <v>-150226.47815209487</v>
      </c>
      <c r="AE2520" s="175">
        <v>-172910.78815747867</v>
      </c>
    </row>
    <row r="2521" spans="1:31">
      <c r="A2521" s="1">
        <v>2514</v>
      </c>
      <c r="B2521" s="176">
        <f>'T Revenue'!B2518-'Year 0'!G$8+'Year 0'!G$122</f>
        <v>7493.1211098479107</v>
      </c>
      <c r="C2521" s="176">
        <f>'T Revenue'!C2518-'Revenue Requirement'!C$4+'Revenue Requirement'!C$33</f>
        <v>216451.04481883091</v>
      </c>
      <c r="D2521" s="176">
        <f>'T Revenue'!D2518-'Revenue Requirement'!D$4+'Revenue Requirement'!D$33</f>
        <v>151427.08130141883</v>
      </c>
      <c r="E2521" s="176">
        <f>'T Revenue'!E2518-'Revenue Requirement'!E$4+'Revenue Requirement'!E$33</f>
        <v>141123.52528633969</v>
      </c>
      <c r="G2521" s="179" t="e">
        <f ca="1"/>
        <v>#NAME?</v>
      </c>
      <c r="H2521" s="179" t="e">
        <f ca="1"/>
        <v>#NAME?</v>
      </c>
      <c r="I2521" s="179" t="e">
        <f ca="1"/>
        <v>#NAME?</v>
      </c>
      <c r="J2521" s="179" t="e">
        <f ca="1"/>
        <v>#NAME?</v>
      </c>
      <c r="L2521" s="175">
        <f>NR_to_Cash!C$9</f>
        <v>-54723.468549817509</v>
      </c>
      <c r="M2521" s="175">
        <f>NR_to_Cash!D$9</f>
        <v>-177401.26576231886</v>
      </c>
      <c r="N2521" s="175">
        <f>NR_to_Cash!E$9</f>
        <v>-150226.47815209487</v>
      </c>
      <c r="O2521" s="175">
        <f>NR_to_Cash!F$9</f>
        <v>-172910.78815747867</v>
      </c>
      <c r="Q2521" s="1">
        <v>2514</v>
      </c>
      <c r="R2521" s="176">
        <v>7493.1211098479107</v>
      </c>
      <c r="S2521" s="176">
        <v>216451.04481883091</v>
      </c>
      <c r="T2521" s="176">
        <v>151427.08130141883</v>
      </c>
      <c r="U2521" s="176">
        <v>141123.52528633969</v>
      </c>
      <c r="V2521" s="2"/>
      <c r="W2521" s="176">
        <v>3178.5017442002427</v>
      </c>
      <c r="X2521" s="176">
        <v>-26873.683794467011</v>
      </c>
      <c r="Y2521" s="176">
        <v>10802.539843968581</v>
      </c>
      <c r="Z2521" s="176">
        <v>-32910.783087052405</v>
      </c>
      <c r="AA2521" s="2"/>
      <c r="AB2521" s="175">
        <v>-54723.468549817509</v>
      </c>
      <c r="AC2521" s="175">
        <v>-177401.26576231886</v>
      </c>
      <c r="AD2521" s="175">
        <v>-150226.47815209487</v>
      </c>
      <c r="AE2521" s="175">
        <v>-172910.78815747867</v>
      </c>
    </row>
    <row r="2522" spans="1:31">
      <c r="A2522" s="1">
        <v>2515</v>
      </c>
      <c r="B2522" s="176">
        <f>'T Revenue'!B2519-'Year 0'!G$8+'Year 0'!G$122</f>
        <v>-19231.212204692652</v>
      </c>
      <c r="C2522" s="176">
        <f>'T Revenue'!C2519-'Revenue Requirement'!C$4+'Revenue Requirement'!C$33</f>
        <v>197691.57616329961</v>
      </c>
      <c r="D2522" s="176">
        <f>'T Revenue'!D2519-'Revenue Requirement'!D$4+'Revenue Requirement'!D$33</f>
        <v>163317.12866266235</v>
      </c>
      <c r="E2522" s="176">
        <f>'T Revenue'!E2519-'Revenue Requirement'!E$4+'Revenue Requirement'!E$33</f>
        <v>96310.903912661364</v>
      </c>
      <c r="G2522" s="179" t="e">
        <f ca="1"/>
        <v>#NAME?</v>
      </c>
      <c r="H2522" s="179" t="e">
        <f ca="1"/>
        <v>#NAME?</v>
      </c>
      <c r="I2522" s="179" t="e">
        <f ca="1"/>
        <v>#NAME?</v>
      </c>
      <c r="J2522" s="179" t="e">
        <f ca="1"/>
        <v>#NAME?</v>
      </c>
      <c r="L2522" s="175">
        <f>NR_to_Cash!C$9</f>
        <v>-54723.468549817509</v>
      </c>
      <c r="M2522" s="175">
        <f>NR_to_Cash!D$9</f>
        <v>-177401.26576231886</v>
      </c>
      <c r="N2522" s="175">
        <f>NR_to_Cash!E$9</f>
        <v>-150226.47815209487</v>
      </c>
      <c r="O2522" s="175">
        <f>NR_to_Cash!F$9</f>
        <v>-172910.78815747867</v>
      </c>
      <c r="Q2522" s="1">
        <v>2515</v>
      </c>
      <c r="R2522" s="176">
        <v>-19231.212204692652</v>
      </c>
      <c r="S2522" s="176">
        <v>197691.57616329961</v>
      </c>
      <c r="T2522" s="176">
        <v>163317.12866266235</v>
      </c>
      <c r="U2522" s="176">
        <v>96310.903912661364</v>
      </c>
      <c r="V2522" s="2"/>
      <c r="W2522" s="176">
        <v>-74.078245233278722</v>
      </c>
      <c r="X2522" s="176">
        <v>-50615.085351592628</v>
      </c>
      <c r="Y2522" s="176">
        <v>-26136.490807680646</v>
      </c>
      <c r="Z2522" s="176">
        <v>15754.875371048925</v>
      </c>
      <c r="AA2522" s="2"/>
      <c r="AB2522" s="175">
        <v>-54723.468549817509</v>
      </c>
      <c r="AC2522" s="175">
        <v>-177401.26576231886</v>
      </c>
      <c r="AD2522" s="175">
        <v>-150226.47815209487</v>
      </c>
      <c r="AE2522" s="175">
        <v>-172910.78815747867</v>
      </c>
    </row>
    <row r="2523" spans="1:31">
      <c r="A2523" s="1">
        <v>2516</v>
      </c>
      <c r="B2523" s="176">
        <f>'T Revenue'!B2520-'Year 0'!G$8+'Year 0'!G$122</f>
        <v>-2749.9056011745706</v>
      </c>
      <c r="C2523" s="176">
        <f>'T Revenue'!C2520-'Revenue Requirement'!C$4+'Revenue Requirement'!C$33</f>
        <v>258540.48634202732</v>
      </c>
      <c r="D2523" s="176">
        <f>'T Revenue'!D2520-'Revenue Requirement'!D$4+'Revenue Requirement'!D$33</f>
        <v>154660.52796097076</v>
      </c>
      <c r="E2523" s="176">
        <f>'T Revenue'!E2520-'Revenue Requirement'!E$4+'Revenue Requirement'!E$33</f>
        <v>118197.71151443152</v>
      </c>
      <c r="G2523" s="179" t="e">
        <f ca="1"/>
        <v>#NAME?</v>
      </c>
      <c r="H2523" s="179" t="e">
        <f ca="1"/>
        <v>#NAME?</v>
      </c>
      <c r="I2523" s="179" t="e">
        <f ca="1"/>
        <v>#NAME?</v>
      </c>
      <c r="J2523" s="179" t="e">
        <f ca="1"/>
        <v>#NAME?</v>
      </c>
      <c r="L2523" s="175">
        <f>NR_to_Cash!C$9</f>
        <v>-54723.468549817509</v>
      </c>
      <c r="M2523" s="175">
        <f>NR_to_Cash!D$9</f>
        <v>-177401.26576231886</v>
      </c>
      <c r="N2523" s="175">
        <f>NR_to_Cash!E$9</f>
        <v>-150226.47815209487</v>
      </c>
      <c r="O2523" s="175">
        <f>NR_to_Cash!F$9</f>
        <v>-172910.78815747867</v>
      </c>
      <c r="Q2523" s="1">
        <v>2516</v>
      </c>
      <c r="R2523" s="176">
        <v>-2749.9056011745706</v>
      </c>
      <c r="S2523" s="176">
        <v>258540.48634202732</v>
      </c>
      <c r="T2523" s="176">
        <v>154660.52796097076</v>
      </c>
      <c r="U2523" s="176">
        <v>118197.71151443152</v>
      </c>
      <c r="V2523" s="2"/>
      <c r="W2523" s="176">
        <v>-40772.678181162919</v>
      </c>
      <c r="X2523" s="176">
        <v>-10013.53587104613</v>
      </c>
      <c r="Y2523" s="176">
        <v>-19711.221995623084</v>
      </c>
      <c r="Z2523" s="176">
        <v>-15695.422559060156</v>
      </c>
      <c r="AA2523" s="2"/>
      <c r="AB2523" s="175">
        <v>-54723.468549817509</v>
      </c>
      <c r="AC2523" s="175">
        <v>-177401.26576231886</v>
      </c>
      <c r="AD2523" s="175">
        <v>-150226.47815209487</v>
      </c>
      <c r="AE2523" s="175">
        <v>-172910.78815747867</v>
      </c>
    </row>
    <row r="2524" spans="1:31">
      <c r="A2524" s="1">
        <v>2517</v>
      </c>
      <c r="B2524" s="176">
        <f>'T Revenue'!B2521-'Year 0'!G$8+'Year 0'!G$122</f>
        <v>488.32819394767284</v>
      </c>
      <c r="C2524" s="176">
        <f>'T Revenue'!C2521-'Revenue Requirement'!C$4+'Revenue Requirement'!C$33</f>
        <v>244074.46923465771</v>
      </c>
      <c r="D2524" s="176">
        <f>'T Revenue'!D2521-'Revenue Requirement'!D$4+'Revenue Requirement'!D$33</f>
        <v>176252.35913820402</v>
      </c>
      <c r="E2524" s="176">
        <f>'T Revenue'!E2521-'Revenue Requirement'!E$4+'Revenue Requirement'!E$33</f>
        <v>142287.07900790754</v>
      </c>
      <c r="G2524" s="179" t="e">
        <f ca="1"/>
        <v>#NAME?</v>
      </c>
      <c r="H2524" s="179" t="e">
        <f ca="1"/>
        <v>#NAME?</v>
      </c>
      <c r="I2524" s="179" t="e">
        <f ca="1"/>
        <v>#NAME?</v>
      </c>
      <c r="J2524" s="179" t="e">
        <f ca="1"/>
        <v>#NAME?</v>
      </c>
      <c r="L2524" s="175">
        <f>NR_to_Cash!C$9</f>
        <v>-54723.468549817509</v>
      </c>
      <c r="M2524" s="175">
        <f>NR_to_Cash!D$9</f>
        <v>-177401.26576231886</v>
      </c>
      <c r="N2524" s="175">
        <f>NR_to_Cash!E$9</f>
        <v>-150226.47815209487</v>
      </c>
      <c r="O2524" s="175">
        <f>NR_to_Cash!F$9</f>
        <v>-172910.78815747867</v>
      </c>
      <c r="Q2524" s="1">
        <v>2517</v>
      </c>
      <c r="R2524" s="176">
        <v>488.32819394767284</v>
      </c>
      <c r="S2524" s="176">
        <v>244074.46923465771</v>
      </c>
      <c r="T2524" s="176">
        <v>176252.35913820402</v>
      </c>
      <c r="U2524" s="176">
        <v>142287.07900790754</v>
      </c>
      <c r="V2524" s="2"/>
      <c r="W2524" s="176">
        <v>-4779.0110114983981</v>
      </c>
      <c r="X2524" s="176">
        <v>-50545.774157745531</v>
      </c>
      <c r="Y2524" s="176">
        <v>-36972.360762025462</v>
      </c>
      <c r="Z2524" s="176">
        <v>-26708.585564363515</v>
      </c>
      <c r="AA2524" s="2"/>
      <c r="AB2524" s="175">
        <v>-54723.468549817509</v>
      </c>
      <c r="AC2524" s="175">
        <v>-177401.26576231886</v>
      </c>
      <c r="AD2524" s="175">
        <v>-150226.47815209487</v>
      </c>
      <c r="AE2524" s="175">
        <v>-172910.78815747867</v>
      </c>
    </row>
    <row r="2525" spans="1:31">
      <c r="A2525" s="1">
        <v>2518</v>
      </c>
      <c r="B2525" s="176">
        <f>'T Revenue'!B2522-'Year 0'!G$8+'Year 0'!G$122</f>
        <v>-4652.8771378474776</v>
      </c>
      <c r="C2525" s="176">
        <f>'T Revenue'!C2522-'Revenue Requirement'!C$4+'Revenue Requirement'!C$33</f>
        <v>254108.96295373607</v>
      </c>
      <c r="D2525" s="176">
        <f>'T Revenue'!D2522-'Revenue Requirement'!D$4+'Revenue Requirement'!D$33</f>
        <v>191815.46742440388</v>
      </c>
      <c r="E2525" s="176">
        <f>'T Revenue'!E2522-'Revenue Requirement'!E$4+'Revenue Requirement'!E$33</f>
        <v>126571.300242631</v>
      </c>
      <c r="G2525" s="179" t="e">
        <f ca="1"/>
        <v>#NAME?</v>
      </c>
      <c r="H2525" s="179" t="e">
        <f ca="1"/>
        <v>#NAME?</v>
      </c>
      <c r="I2525" s="179" t="e">
        <f ca="1"/>
        <v>#NAME?</v>
      </c>
      <c r="J2525" s="179" t="e">
        <f ca="1"/>
        <v>#NAME?</v>
      </c>
      <c r="L2525" s="175">
        <f>NR_to_Cash!C$9</f>
        <v>-54723.468549817509</v>
      </c>
      <c r="M2525" s="175">
        <f>NR_to_Cash!D$9</f>
        <v>-177401.26576231886</v>
      </c>
      <c r="N2525" s="175">
        <f>NR_to_Cash!E$9</f>
        <v>-150226.47815209487</v>
      </c>
      <c r="O2525" s="175">
        <f>NR_to_Cash!F$9</f>
        <v>-172910.78815747867</v>
      </c>
      <c r="Q2525" s="1">
        <v>2518</v>
      </c>
      <c r="R2525" s="176">
        <v>-4652.8771378474776</v>
      </c>
      <c r="S2525" s="176">
        <v>254108.96295373607</v>
      </c>
      <c r="T2525" s="176">
        <v>191815.46742440388</v>
      </c>
      <c r="U2525" s="176">
        <v>126571.300242631</v>
      </c>
      <c r="V2525" s="2"/>
      <c r="W2525" s="176">
        <v>-38824.760394240497</v>
      </c>
      <c r="X2525" s="176">
        <v>15835.667552218307</v>
      </c>
      <c r="Y2525" s="176">
        <v>-9764.6152484198101</v>
      </c>
      <c r="Z2525" s="176">
        <v>-61390.766215924639</v>
      </c>
      <c r="AA2525" s="2"/>
      <c r="AB2525" s="175">
        <v>-54723.468549817509</v>
      </c>
      <c r="AC2525" s="175">
        <v>-177401.26576231886</v>
      </c>
      <c r="AD2525" s="175">
        <v>-150226.47815209487</v>
      </c>
      <c r="AE2525" s="175">
        <v>-172910.78815747867</v>
      </c>
    </row>
    <row r="2526" spans="1:31">
      <c r="A2526" s="1">
        <v>2519</v>
      </c>
      <c r="B2526" s="176">
        <f>'T Revenue'!B2523-'Year 0'!G$8+'Year 0'!G$122</f>
        <v>-3749.8091211796273</v>
      </c>
      <c r="C2526" s="176">
        <f>'T Revenue'!C2523-'Revenue Requirement'!C$4+'Revenue Requirement'!C$33</f>
        <v>247976.5511313288</v>
      </c>
      <c r="D2526" s="176">
        <f>'T Revenue'!D2523-'Revenue Requirement'!D$4+'Revenue Requirement'!D$33</f>
        <v>168805.26993136434</v>
      </c>
      <c r="E2526" s="176">
        <f>'T Revenue'!E2523-'Revenue Requirement'!E$4+'Revenue Requirement'!E$33</f>
        <v>132541.04617080465</v>
      </c>
      <c r="G2526" s="179" t="e">
        <f ca="1"/>
        <v>#NAME?</v>
      </c>
      <c r="H2526" s="179" t="e">
        <f ca="1"/>
        <v>#NAME?</v>
      </c>
      <c r="I2526" s="179" t="e">
        <f ca="1"/>
        <v>#NAME?</v>
      </c>
      <c r="J2526" s="179" t="e">
        <f ca="1"/>
        <v>#NAME?</v>
      </c>
      <c r="L2526" s="175">
        <f>NR_to_Cash!C$9</f>
        <v>-54723.468549817509</v>
      </c>
      <c r="M2526" s="175">
        <f>NR_to_Cash!D$9</f>
        <v>-177401.26576231886</v>
      </c>
      <c r="N2526" s="175">
        <f>NR_to_Cash!E$9</f>
        <v>-150226.47815209487</v>
      </c>
      <c r="O2526" s="175">
        <f>NR_to_Cash!F$9</f>
        <v>-172910.78815747867</v>
      </c>
      <c r="Q2526" s="1">
        <v>2519</v>
      </c>
      <c r="R2526" s="176">
        <v>-3749.8091211796273</v>
      </c>
      <c r="S2526" s="176">
        <v>247976.5511313288</v>
      </c>
      <c r="T2526" s="176">
        <v>168805.26993136434</v>
      </c>
      <c r="U2526" s="176">
        <v>132541.04617080465</v>
      </c>
      <c r="V2526" s="2"/>
      <c r="W2526" s="176">
        <v>-13364.276357784052</v>
      </c>
      <c r="X2526" s="176">
        <v>-29399.933401598828</v>
      </c>
      <c r="Y2526" s="176">
        <v>-3357.7801499289926</v>
      </c>
      <c r="Z2526" s="176">
        <v>-20845.263677177485</v>
      </c>
      <c r="AA2526" s="2"/>
      <c r="AB2526" s="175">
        <v>-54723.468549817509</v>
      </c>
      <c r="AC2526" s="175">
        <v>-177401.26576231886</v>
      </c>
      <c r="AD2526" s="175">
        <v>-150226.47815209487</v>
      </c>
      <c r="AE2526" s="175">
        <v>-172910.78815747867</v>
      </c>
    </row>
    <row r="2527" spans="1:31">
      <c r="A2527" s="1">
        <v>2520</v>
      </c>
      <c r="B2527" s="176">
        <f>'T Revenue'!B2524-'Year 0'!G$8+'Year 0'!G$122</f>
        <v>23543.748418712523</v>
      </c>
      <c r="C2527" s="176">
        <f>'T Revenue'!C2524-'Revenue Requirement'!C$4+'Revenue Requirement'!C$33</f>
        <v>211091.48539066524</v>
      </c>
      <c r="D2527" s="176">
        <f>'T Revenue'!D2524-'Revenue Requirement'!D$4+'Revenue Requirement'!D$33</f>
        <v>140858.43901056098</v>
      </c>
      <c r="E2527" s="176">
        <f>'T Revenue'!E2524-'Revenue Requirement'!E$4+'Revenue Requirement'!E$33</f>
        <v>154249.40063306224</v>
      </c>
      <c r="G2527" s="179" t="e">
        <f ca="1"/>
        <v>#NAME?</v>
      </c>
      <c r="H2527" s="179" t="e">
        <f ca="1"/>
        <v>#NAME?</v>
      </c>
      <c r="I2527" s="179" t="e">
        <f ca="1"/>
        <v>#NAME?</v>
      </c>
      <c r="J2527" s="179" t="e">
        <f ca="1"/>
        <v>#NAME?</v>
      </c>
      <c r="L2527" s="175">
        <f>NR_to_Cash!C$9</f>
        <v>-54723.468549817509</v>
      </c>
      <c r="M2527" s="175">
        <f>NR_to_Cash!D$9</f>
        <v>-177401.26576231886</v>
      </c>
      <c r="N2527" s="175">
        <f>NR_to_Cash!E$9</f>
        <v>-150226.47815209487</v>
      </c>
      <c r="O2527" s="175">
        <f>NR_to_Cash!F$9</f>
        <v>-172910.78815747867</v>
      </c>
      <c r="Q2527" s="1">
        <v>2520</v>
      </c>
      <c r="R2527" s="176">
        <v>23543.748418712523</v>
      </c>
      <c r="S2527" s="176">
        <v>211091.48539066524</v>
      </c>
      <c r="T2527" s="176">
        <v>140858.43901056098</v>
      </c>
      <c r="U2527" s="176">
        <v>154249.40063306224</v>
      </c>
      <c r="V2527" s="2"/>
      <c r="W2527" s="176">
        <v>42538.06540116528</v>
      </c>
      <c r="X2527" s="176">
        <v>-11769.095055926591</v>
      </c>
      <c r="Y2527" s="176">
        <v>-22725.067372805672</v>
      </c>
      <c r="Z2527" s="176">
        <v>-46767.657022037543</v>
      </c>
      <c r="AA2527" s="2"/>
      <c r="AB2527" s="175">
        <v>-54723.468549817509</v>
      </c>
      <c r="AC2527" s="175">
        <v>-177401.26576231886</v>
      </c>
      <c r="AD2527" s="175">
        <v>-150226.47815209487</v>
      </c>
      <c r="AE2527" s="175">
        <v>-172910.78815747867</v>
      </c>
    </row>
    <row r="2528" spans="1:31">
      <c r="A2528" s="1">
        <v>2521</v>
      </c>
      <c r="B2528" s="176">
        <f>'T Revenue'!B2525-'Year 0'!G$8+'Year 0'!G$122</f>
        <v>8206.5729772620834</v>
      </c>
      <c r="C2528" s="176">
        <f>'T Revenue'!C2525-'Revenue Requirement'!C$4+'Revenue Requirement'!C$33</f>
        <v>266160.34127522074</v>
      </c>
      <c r="D2528" s="176">
        <f>'T Revenue'!D2525-'Revenue Requirement'!D$4+'Revenue Requirement'!D$33</f>
        <v>210224.99456718797</v>
      </c>
      <c r="E2528" s="176">
        <f>'T Revenue'!E2525-'Revenue Requirement'!E$4+'Revenue Requirement'!E$33</f>
        <v>146179.25684020459</v>
      </c>
      <c r="G2528" s="179" t="e">
        <f ca="1"/>
        <v>#NAME?</v>
      </c>
      <c r="H2528" s="179" t="e">
        <f ca="1"/>
        <v>#NAME?</v>
      </c>
      <c r="I2528" s="179" t="e">
        <f ca="1"/>
        <v>#NAME?</v>
      </c>
      <c r="J2528" s="179" t="e">
        <f ca="1"/>
        <v>#NAME?</v>
      </c>
      <c r="L2528" s="175">
        <f>NR_to_Cash!C$9</f>
        <v>-54723.468549817509</v>
      </c>
      <c r="M2528" s="175">
        <f>NR_to_Cash!D$9</f>
        <v>-177401.26576231886</v>
      </c>
      <c r="N2528" s="175">
        <f>NR_to_Cash!E$9</f>
        <v>-150226.47815209487</v>
      </c>
      <c r="O2528" s="175">
        <f>NR_to_Cash!F$9</f>
        <v>-172910.78815747867</v>
      </c>
      <c r="Q2528" s="1">
        <v>2521</v>
      </c>
      <c r="R2528" s="176">
        <v>8206.5729772620834</v>
      </c>
      <c r="S2528" s="176">
        <v>266160.34127522074</v>
      </c>
      <c r="T2528" s="176">
        <v>210224.99456718797</v>
      </c>
      <c r="U2528" s="176">
        <v>146179.25684020459</v>
      </c>
      <c r="V2528" s="2"/>
      <c r="W2528" s="176">
        <v>-37533.100905176252</v>
      </c>
      <c r="X2528" s="176">
        <v>14870.811550404644</v>
      </c>
      <c r="Y2528" s="176">
        <v>-16298.81633068528</v>
      </c>
      <c r="Z2528" s="176">
        <v>-24570.184182072524</v>
      </c>
      <c r="AA2528" s="2"/>
      <c r="AB2528" s="175">
        <v>-54723.468549817509</v>
      </c>
      <c r="AC2528" s="175">
        <v>-177401.26576231886</v>
      </c>
      <c r="AD2528" s="175">
        <v>-150226.47815209487</v>
      </c>
      <c r="AE2528" s="175">
        <v>-172910.78815747867</v>
      </c>
    </row>
    <row r="2529" spans="1:31">
      <c r="A2529" s="1">
        <v>2522</v>
      </c>
      <c r="B2529" s="176">
        <f>'T Revenue'!B2526-'Year 0'!G$8+'Year 0'!G$122</f>
        <v>-8946.4075477186125</v>
      </c>
      <c r="C2529" s="176">
        <f>'T Revenue'!C2526-'Revenue Requirement'!C$4+'Revenue Requirement'!C$33</f>
        <v>236679.93040313898</v>
      </c>
      <c r="D2529" s="176">
        <f>'T Revenue'!D2526-'Revenue Requirement'!D$4+'Revenue Requirement'!D$33</f>
        <v>122591.66059511295</v>
      </c>
      <c r="E2529" s="176">
        <f>'T Revenue'!E2526-'Revenue Requirement'!E$4+'Revenue Requirement'!E$33</f>
        <v>152216.70096091274</v>
      </c>
      <c r="G2529" s="179" t="e">
        <f ca="1"/>
        <v>#NAME?</v>
      </c>
      <c r="H2529" s="179" t="e">
        <f ca="1"/>
        <v>#NAME?</v>
      </c>
      <c r="I2529" s="179" t="e">
        <f ca="1"/>
        <v>#NAME?</v>
      </c>
      <c r="J2529" s="179" t="e">
        <f ca="1"/>
        <v>#NAME?</v>
      </c>
      <c r="L2529" s="175">
        <f>NR_to_Cash!C$9</f>
        <v>-54723.468549817509</v>
      </c>
      <c r="M2529" s="175">
        <f>NR_to_Cash!D$9</f>
        <v>-177401.26576231886</v>
      </c>
      <c r="N2529" s="175">
        <f>NR_to_Cash!E$9</f>
        <v>-150226.47815209487</v>
      </c>
      <c r="O2529" s="175">
        <f>NR_to_Cash!F$9</f>
        <v>-172910.78815747867</v>
      </c>
      <c r="Q2529" s="1">
        <v>2522</v>
      </c>
      <c r="R2529" s="176">
        <v>-8946.4075477186125</v>
      </c>
      <c r="S2529" s="176">
        <v>236679.93040313898</v>
      </c>
      <c r="T2529" s="176">
        <v>122591.66059511295</v>
      </c>
      <c r="U2529" s="176">
        <v>152216.70096091274</v>
      </c>
      <c r="V2529" s="2"/>
      <c r="W2529" s="176">
        <v>-17918.246205251897</v>
      </c>
      <c r="X2529" s="176">
        <v>-5528.2946294497233</v>
      </c>
      <c r="Y2529" s="176">
        <v>-18229.133893230464</v>
      </c>
      <c r="Z2529" s="176">
        <v>-12785.934585570358</v>
      </c>
      <c r="AA2529" s="2"/>
      <c r="AB2529" s="175">
        <v>-54723.468549817509</v>
      </c>
      <c r="AC2529" s="175">
        <v>-177401.26576231886</v>
      </c>
      <c r="AD2529" s="175">
        <v>-150226.47815209487</v>
      </c>
      <c r="AE2529" s="175">
        <v>-172910.78815747867</v>
      </c>
    </row>
    <row r="2530" spans="1:31">
      <c r="A2530" s="1">
        <v>2523</v>
      </c>
      <c r="B2530" s="176">
        <f>'T Revenue'!B2527-'Year 0'!G$8+'Year 0'!G$122</f>
        <v>-18069.121174555272</v>
      </c>
      <c r="C2530" s="176">
        <f>'T Revenue'!C2527-'Revenue Requirement'!C$4+'Revenue Requirement'!C$33</f>
        <v>212089.22900651488</v>
      </c>
      <c r="D2530" s="176">
        <f>'T Revenue'!D2527-'Revenue Requirement'!D$4+'Revenue Requirement'!D$33</f>
        <v>129537.58427135833</v>
      </c>
      <c r="E2530" s="176">
        <f>'T Revenue'!E2527-'Revenue Requirement'!E$4+'Revenue Requirement'!E$33</f>
        <v>84106.708597548539</v>
      </c>
      <c r="G2530" s="179" t="e">
        <f ca="1"/>
        <v>#NAME?</v>
      </c>
      <c r="H2530" s="179" t="e">
        <f ca="1"/>
        <v>#NAME?</v>
      </c>
      <c r="I2530" s="179" t="e">
        <f ca="1"/>
        <v>#NAME?</v>
      </c>
      <c r="J2530" s="179" t="e">
        <f ca="1"/>
        <v>#NAME?</v>
      </c>
      <c r="L2530" s="175">
        <f>NR_to_Cash!C$9</f>
        <v>-54723.468549817509</v>
      </c>
      <c r="M2530" s="175">
        <f>NR_to_Cash!D$9</f>
        <v>-177401.26576231886</v>
      </c>
      <c r="N2530" s="175">
        <f>NR_to_Cash!E$9</f>
        <v>-150226.47815209487</v>
      </c>
      <c r="O2530" s="175">
        <f>NR_to_Cash!F$9</f>
        <v>-172910.78815747867</v>
      </c>
      <c r="Q2530" s="1">
        <v>2523</v>
      </c>
      <c r="R2530" s="176">
        <v>-18069.121174555272</v>
      </c>
      <c r="S2530" s="176">
        <v>212089.22900651488</v>
      </c>
      <c r="T2530" s="176">
        <v>129537.58427135833</v>
      </c>
      <c r="U2530" s="176">
        <v>84106.708597548539</v>
      </c>
      <c r="V2530" s="2"/>
      <c r="W2530" s="176">
        <v>-5661.3188620959409</v>
      </c>
      <c r="X2530" s="176">
        <v>4187.1522664895747</v>
      </c>
      <c r="Y2530" s="176">
        <v>-7225.3989425215404</v>
      </c>
      <c r="Z2530" s="176">
        <v>-5121.4506206519436</v>
      </c>
      <c r="AA2530" s="2"/>
      <c r="AB2530" s="175">
        <v>-54723.468549817509</v>
      </c>
      <c r="AC2530" s="175">
        <v>-177401.26576231886</v>
      </c>
      <c r="AD2530" s="175">
        <v>-150226.47815209487</v>
      </c>
      <c r="AE2530" s="175">
        <v>-172910.78815747867</v>
      </c>
    </row>
    <row r="2531" spans="1:31">
      <c r="A2531" s="1">
        <v>2524</v>
      </c>
      <c r="B2531" s="176">
        <f>'T Revenue'!B2528-'Year 0'!G$8+'Year 0'!G$122</f>
        <v>-6389.2215084577911</v>
      </c>
      <c r="C2531" s="176">
        <f>'T Revenue'!C2528-'Revenue Requirement'!C$4+'Revenue Requirement'!C$33</f>
        <v>250572.18317677802</v>
      </c>
      <c r="D2531" s="176">
        <f>'T Revenue'!D2528-'Revenue Requirement'!D$4+'Revenue Requirement'!D$33</f>
        <v>157649.61458253348</v>
      </c>
      <c r="E2531" s="176">
        <f>'T Revenue'!E2528-'Revenue Requirement'!E$4+'Revenue Requirement'!E$33</f>
        <v>144084.19348789495</v>
      </c>
      <c r="G2531" s="179" t="e">
        <f ca="1"/>
        <v>#NAME?</v>
      </c>
      <c r="H2531" s="179" t="e">
        <f ca="1"/>
        <v>#NAME?</v>
      </c>
      <c r="I2531" s="179" t="e">
        <f ca="1"/>
        <v>#NAME?</v>
      </c>
      <c r="J2531" s="179" t="e">
        <f ca="1"/>
        <v>#NAME?</v>
      </c>
      <c r="L2531" s="175">
        <f>NR_to_Cash!C$9</f>
        <v>-54723.468549817509</v>
      </c>
      <c r="M2531" s="175">
        <f>NR_to_Cash!D$9</f>
        <v>-177401.26576231886</v>
      </c>
      <c r="N2531" s="175">
        <f>NR_to_Cash!E$9</f>
        <v>-150226.47815209487</v>
      </c>
      <c r="O2531" s="175">
        <f>NR_to_Cash!F$9</f>
        <v>-172910.78815747867</v>
      </c>
      <c r="Q2531" s="1">
        <v>2524</v>
      </c>
      <c r="R2531" s="176">
        <v>-6389.2215084577911</v>
      </c>
      <c r="S2531" s="176">
        <v>250572.18317677802</v>
      </c>
      <c r="T2531" s="176">
        <v>157649.61458253348</v>
      </c>
      <c r="U2531" s="176">
        <v>144084.19348789495</v>
      </c>
      <c r="V2531" s="2"/>
      <c r="W2531" s="176">
        <v>-17793.253665918484</v>
      </c>
      <c r="X2531" s="176">
        <v>-20561.662887461716</v>
      </c>
      <c r="Y2531" s="176">
        <v>-53283.146758831805</v>
      </c>
      <c r="Z2531" s="176">
        <v>2819.0371167855337</v>
      </c>
      <c r="AA2531" s="2"/>
      <c r="AB2531" s="175">
        <v>-54723.468549817509</v>
      </c>
      <c r="AC2531" s="175">
        <v>-177401.26576231886</v>
      </c>
      <c r="AD2531" s="175">
        <v>-150226.47815209487</v>
      </c>
      <c r="AE2531" s="175">
        <v>-172910.78815747867</v>
      </c>
    </row>
    <row r="2532" spans="1:31">
      <c r="A2532" s="1">
        <v>2525</v>
      </c>
      <c r="B2532" s="176">
        <f>'T Revenue'!B2529-'Year 0'!G$8+'Year 0'!G$122</f>
        <v>-11905.890009299153</v>
      </c>
      <c r="C2532" s="176">
        <f>'T Revenue'!C2529-'Revenue Requirement'!C$4+'Revenue Requirement'!C$33</f>
        <v>242710.63406306203</v>
      </c>
      <c r="D2532" s="176">
        <f>'T Revenue'!D2529-'Revenue Requirement'!D$4+'Revenue Requirement'!D$33</f>
        <v>163167.58986427775</v>
      </c>
      <c r="E2532" s="176">
        <f>'T Revenue'!E2529-'Revenue Requirement'!E$4+'Revenue Requirement'!E$33</f>
        <v>109818.39985454734</v>
      </c>
      <c r="G2532" s="179" t="e">
        <f ca="1"/>
        <v>#NAME?</v>
      </c>
      <c r="H2532" s="179" t="e">
        <f ca="1"/>
        <v>#NAME?</v>
      </c>
      <c r="I2532" s="179" t="e">
        <f ca="1"/>
        <v>#NAME?</v>
      </c>
      <c r="J2532" s="179" t="e">
        <f ca="1"/>
        <v>#NAME?</v>
      </c>
      <c r="L2532" s="175">
        <f>NR_to_Cash!C$9</f>
        <v>-54723.468549817509</v>
      </c>
      <c r="M2532" s="175">
        <f>NR_to_Cash!D$9</f>
        <v>-177401.26576231886</v>
      </c>
      <c r="N2532" s="175">
        <f>NR_to_Cash!E$9</f>
        <v>-150226.47815209487</v>
      </c>
      <c r="O2532" s="175">
        <f>NR_to_Cash!F$9</f>
        <v>-172910.78815747867</v>
      </c>
      <c r="Q2532" s="1">
        <v>2525</v>
      </c>
      <c r="R2532" s="176">
        <v>-11905.890009299153</v>
      </c>
      <c r="S2532" s="176">
        <v>242710.63406306203</v>
      </c>
      <c r="T2532" s="176">
        <v>163167.58986427775</v>
      </c>
      <c r="U2532" s="176">
        <v>109818.39985454734</v>
      </c>
      <c r="V2532" s="2"/>
      <c r="W2532" s="176">
        <v>-45360.992169017321</v>
      </c>
      <c r="X2532" s="176">
        <v>-10799.045031351969</v>
      </c>
      <c r="Y2532" s="176">
        <v>-52004.580857221503</v>
      </c>
      <c r="Z2532" s="176">
        <v>7238.958120790543</v>
      </c>
      <c r="AA2532" s="2"/>
      <c r="AB2532" s="175">
        <v>-54723.468549817509</v>
      </c>
      <c r="AC2532" s="175">
        <v>-177401.26576231886</v>
      </c>
      <c r="AD2532" s="175">
        <v>-150226.47815209487</v>
      </c>
      <c r="AE2532" s="175">
        <v>-172910.78815747867</v>
      </c>
    </row>
    <row r="2533" spans="1:31">
      <c r="A2533" s="1">
        <v>2526</v>
      </c>
      <c r="B2533" s="176">
        <f>'T Revenue'!B2530-'Year 0'!G$8+'Year 0'!G$122</f>
        <v>-10209.943286429392</v>
      </c>
      <c r="C2533" s="176">
        <f>'T Revenue'!C2530-'Revenue Requirement'!C$4+'Revenue Requirement'!C$33</f>
        <v>215580.70838139229</v>
      </c>
      <c r="D2533" s="176">
        <f>'T Revenue'!D2530-'Revenue Requirement'!D$4+'Revenue Requirement'!D$33</f>
        <v>122961.66623899736</v>
      </c>
      <c r="E2533" s="176">
        <f>'T Revenue'!E2530-'Revenue Requirement'!E$4+'Revenue Requirement'!E$33</f>
        <v>98370.363759813132</v>
      </c>
      <c r="G2533" s="179" t="e">
        <f ca="1"/>
        <v>#NAME?</v>
      </c>
      <c r="H2533" s="179" t="e">
        <f ca="1"/>
        <v>#NAME?</v>
      </c>
      <c r="I2533" s="179" t="e">
        <f ca="1"/>
        <v>#NAME?</v>
      </c>
      <c r="J2533" s="179" t="e">
        <f ca="1"/>
        <v>#NAME?</v>
      </c>
      <c r="L2533" s="175">
        <f>NR_to_Cash!C$9</f>
        <v>-54723.468549817509</v>
      </c>
      <c r="M2533" s="175">
        <f>NR_to_Cash!D$9</f>
        <v>-177401.26576231886</v>
      </c>
      <c r="N2533" s="175">
        <f>NR_to_Cash!E$9</f>
        <v>-150226.47815209487</v>
      </c>
      <c r="O2533" s="175">
        <f>NR_to_Cash!F$9</f>
        <v>-172910.78815747867</v>
      </c>
      <c r="Q2533" s="1">
        <v>2526</v>
      </c>
      <c r="R2533" s="176">
        <v>-10209.943286429392</v>
      </c>
      <c r="S2533" s="176">
        <v>215580.70838139229</v>
      </c>
      <c r="T2533" s="176">
        <v>122961.66623899736</v>
      </c>
      <c r="U2533" s="176">
        <v>98370.363759813132</v>
      </c>
      <c r="V2533" s="2"/>
      <c r="W2533" s="176">
        <v>-26966.034311350086</v>
      </c>
      <c r="X2533" s="176">
        <v>-31804.262283250922</v>
      </c>
      <c r="Y2533" s="176">
        <v>-20018.348821424646</v>
      </c>
      <c r="Z2533" s="176">
        <v>-30157.096697542351</v>
      </c>
      <c r="AA2533" s="2"/>
      <c r="AB2533" s="175">
        <v>-54723.468549817509</v>
      </c>
      <c r="AC2533" s="175">
        <v>-177401.26576231886</v>
      </c>
      <c r="AD2533" s="175">
        <v>-150226.47815209487</v>
      </c>
      <c r="AE2533" s="175">
        <v>-172910.78815747867</v>
      </c>
    </row>
    <row r="2534" spans="1:31">
      <c r="A2534" s="1">
        <v>2527</v>
      </c>
      <c r="B2534" s="176">
        <f>'T Revenue'!B2531-'Year 0'!G$8+'Year 0'!G$122</f>
        <v>-7664.2622730790172</v>
      </c>
      <c r="C2534" s="176">
        <f>'T Revenue'!C2531-'Revenue Requirement'!C$4+'Revenue Requirement'!C$33</f>
        <v>228549.27385140909</v>
      </c>
      <c r="D2534" s="176">
        <f>'T Revenue'!D2531-'Revenue Requirement'!D$4+'Revenue Requirement'!D$33</f>
        <v>170340.14746106579</v>
      </c>
      <c r="E2534" s="176">
        <f>'T Revenue'!E2531-'Revenue Requirement'!E$4+'Revenue Requirement'!E$33</f>
        <v>108456.8795346783</v>
      </c>
      <c r="G2534" s="179" t="e">
        <f ca="1"/>
        <v>#NAME?</v>
      </c>
      <c r="H2534" s="179" t="e">
        <f ca="1"/>
        <v>#NAME?</v>
      </c>
      <c r="I2534" s="179" t="e">
        <f ca="1"/>
        <v>#NAME?</v>
      </c>
      <c r="J2534" s="179" t="e">
        <f ca="1"/>
        <v>#NAME?</v>
      </c>
      <c r="L2534" s="175">
        <f>NR_to_Cash!C$9</f>
        <v>-54723.468549817509</v>
      </c>
      <c r="M2534" s="175">
        <f>NR_to_Cash!D$9</f>
        <v>-177401.26576231886</v>
      </c>
      <c r="N2534" s="175">
        <f>NR_to_Cash!E$9</f>
        <v>-150226.47815209487</v>
      </c>
      <c r="O2534" s="175">
        <f>NR_to_Cash!F$9</f>
        <v>-172910.78815747867</v>
      </c>
      <c r="Q2534" s="1">
        <v>2527</v>
      </c>
      <c r="R2534" s="176">
        <v>-7664.2622730790172</v>
      </c>
      <c r="S2534" s="176">
        <v>228549.27385140909</v>
      </c>
      <c r="T2534" s="176">
        <v>170340.14746106579</v>
      </c>
      <c r="U2534" s="176">
        <v>108456.8795346783</v>
      </c>
      <c r="V2534" s="2"/>
      <c r="W2534" s="176">
        <v>4406.2329552526353</v>
      </c>
      <c r="X2534" s="176">
        <v>-13397.509192200378</v>
      </c>
      <c r="Y2534" s="176">
        <v>-48175.475802101893</v>
      </c>
      <c r="Z2534" s="176">
        <v>-17163.119434329215</v>
      </c>
      <c r="AA2534" s="2"/>
      <c r="AB2534" s="175">
        <v>-54723.468549817509</v>
      </c>
      <c r="AC2534" s="175">
        <v>-177401.26576231886</v>
      </c>
      <c r="AD2534" s="175">
        <v>-150226.47815209487</v>
      </c>
      <c r="AE2534" s="175">
        <v>-172910.78815747867</v>
      </c>
    </row>
    <row r="2535" spans="1:31">
      <c r="A2535" s="1">
        <v>2528</v>
      </c>
      <c r="B2535" s="176">
        <f>'T Revenue'!B2532-'Year 0'!G$8+'Year 0'!G$122</f>
        <v>13714.676134509966</v>
      </c>
      <c r="C2535" s="176">
        <f>'T Revenue'!C2532-'Revenue Requirement'!C$4+'Revenue Requirement'!C$33</f>
        <v>244034.86696557887</v>
      </c>
      <c r="D2535" s="176">
        <f>'T Revenue'!D2532-'Revenue Requirement'!D$4+'Revenue Requirement'!D$33</f>
        <v>142081.86293528765</v>
      </c>
      <c r="E2535" s="176">
        <f>'T Revenue'!E2532-'Revenue Requirement'!E$4+'Revenue Requirement'!E$33</f>
        <v>182736.95733833243</v>
      </c>
      <c r="G2535" s="179" t="e">
        <f ca="1"/>
        <v>#NAME?</v>
      </c>
      <c r="H2535" s="179" t="e">
        <f ca="1"/>
        <v>#NAME?</v>
      </c>
      <c r="I2535" s="179" t="e">
        <f ca="1"/>
        <v>#NAME?</v>
      </c>
      <c r="J2535" s="179" t="e">
        <f ca="1"/>
        <v>#NAME?</v>
      </c>
      <c r="L2535" s="175">
        <f>NR_to_Cash!C$9</f>
        <v>-54723.468549817509</v>
      </c>
      <c r="M2535" s="175">
        <f>NR_to_Cash!D$9</f>
        <v>-177401.26576231886</v>
      </c>
      <c r="N2535" s="175">
        <f>NR_to_Cash!E$9</f>
        <v>-150226.47815209487</v>
      </c>
      <c r="O2535" s="175">
        <f>NR_to_Cash!F$9</f>
        <v>-172910.78815747867</v>
      </c>
      <c r="Q2535" s="1">
        <v>2528</v>
      </c>
      <c r="R2535" s="176">
        <v>13714.676134509966</v>
      </c>
      <c r="S2535" s="176">
        <v>244034.86696557887</v>
      </c>
      <c r="T2535" s="176">
        <v>142081.86293528765</v>
      </c>
      <c r="U2535" s="176">
        <v>182736.95733833243</v>
      </c>
      <c r="V2535" s="2"/>
      <c r="W2535" s="176">
        <v>19299.363399844267</v>
      </c>
      <c r="X2535" s="176">
        <v>15817.612549464684</v>
      </c>
      <c r="Y2535" s="176">
        <v>7863.1029590985272</v>
      </c>
      <c r="Z2535" s="176">
        <v>-40332.767865774222</v>
      </c>
      <c r="AA2535" s="2"/>
      <c r="AB2535" s="175">
        <v>-54723.468549817509</v>
      </c>
      <c r="AC2535" s="175">
        <v>-177401.26576231886</v>
      </c>
      <c r="AD2535" s="175">
        <v>-150226.47815209487</v>
      </c>
      <c r="AE2535" s="175">
        <v>-172910.78815747867</v>
      </c>
    </row>
    <row r="2536" spans="1:31">
      <c r="A2536" s="1">
        <v>2529</v>
      </c>
      <c r="B2536" s="176">
        <f>'T Revenue'!B2533-'Year 0'!G$8+'Year 0'!G$122</f>
        <v>22610.913774080342</v>
      </c>
      <c r="C2536" s="176">
        <f>'T Revenue'!C2533-'Revenue Requirement'!C$4+'Revenue Requirement'!C$33</f>
        <v>202449.19204755663</v>
      </c>
      <c r="D2536" s="176">
        <f>'T Revenue'!D2533-'Revenue Requirement'!D$4+'Revenue Requirement'!D$33</f>
        <v>150518.787362064</v>
      </c>
      <c r="E2536" s="176">
        <f>'T Revenue'!E2533-'Revenue Requirement'!E$4+'Revenue Requirement'!E$33</f>
        <v>144559.54853656236</v>
      </c>
      <c r="G2536" s="179" t="e">
        <f ca="1"/>
        <v>#NAME?</v>
      </c>
      <c r="H2536" s="179" t="e">
        <f ca="1"/>
        <v>#NAME?</v>
      </c>
      <c r="I2536" s="179" t="e">
        <f ca="1"/>
        <v>#NAME?</v>
      </c>
      <c r="J2536" s="179" t="e">
        <f ca="1"/>
        <v>#NAME?</v>
      </c>
      <c r="L2536" s="175">
        <f>NR_to_Cash!C$9</f>
        <v>-54723.468549817509</v>
      </c>
      <c r="M2536" s="175">
        <f>NR_to_Cash!D$9</f>
        <v>-177401.26576231886</v>
      </c>
      <c r="N2536" s="175">
        <f>NR_to_Cash!E$9</f>
        <v>-150226.47815209487</v>
      </c>
      <c r="O2536" s="175">
        <f>NR_to_Cash!F$9</f>
        <v>-172910.78815747867</v>
      </c>
      <c r="Q2536" s="1">
        <v>2529</v>
      </c>
      <c r="R2536" s="176">
        <v>22610.913774080342</v>
      </c>
      <c r="S2536" s="176">
        <v>202449.19204755663</v>
      </c>
      <c r="T2536" s="176">
        <v>150518.787362064</v>
      </c>
      <c r="U2536" s="176">
        <v>144559.54853656236</v>
      </c>
      <c r="V2536" s="2"/>
      <c r="W2536" s="176">
        <v>-9670.1429865213577</v>
      </c>
      <c r="X2536" s="176">
        <v>-7582.9023343459703</v>
      </c>
      <c r="Y2536" s="176">
        <v>-24385.671016263077</v>
      </c>
      <c r="Z2536" s="176">
        <v>-34869.875692120753</v>
      </c>
      <c r="AA2536" s="2"/>
      <c r="AB2536" s="175">
        <v>-54723.468549817509</v>
      </c>
      <c r="AC2536" s="175">
        <v>-177401.26576231886</v>
      </c>
      <c r="AD2536" s="175">
        <v>-150226.47815209487</v>
      </c>
      <c r="AE2536" s="175">
        <v>-172910.78815747867</v>
      </c>
    </row>
    <row r="2537" spans="1:31">
      <c r="A2537" s="1">
        <v>2530</v>
      </c>
      <c r="B2537" s="176">
        <f>'T Revenue'!B2534-'Year 0'!G$8+'Year 0'!G$122</f>
        <v>-18299.938551962841</v>
      </c>
      <c r="C2537" s="176">
        <f>'T Revenue'!C2534-'Revenue Requirement'!C$4+'Revenue Requirement'!C$33</f>
        <v>196244.85560690681</v>
      </c>
      <c r="D2537" s="176">
        <f>'T Revenue'!D2534-'Revenue Requirement'!D$4+'Revenue Requirement'!D$33</f>
        <v>148716.46840540366</v>
      </c>
      <c r="E2537" s="176">
        <f>'T Revenue'!E2534-'Revenue Requirement'!E$4+'Revenue Requirement'!E$33</f>
        <v>88471.984188751085</v>
      </c>
      <c r="G2537" s="179" t="e">
        <f ca="1"/>
        <v>#NAME?</v>
      </c>
      <c r="H2537" s="179" t="e">
        <f ca="1"/>
        <v>#NAME?</v>
      </c>
      <c r="I2537" s="179" t="e">
        <f ca="1"/>
        <v>#NAME?</v>
      </c>
      <c r="J2537" s="179" t="e">
        <f ca="1"/>
        <v>#NAME?</v>
      </c>
      <c r="L2537" s="175">
        <f>NR_to_Cash!C$9</f>
        <v>-54723.468549817509</v>
      </c>
      <c r="M2537" s="175">
        <f>NR_to_Cash!D$9</f>
        <v>-177401.26576231886</v>
      </c>
      <c r="N2537" s="175">
        <f>NR_to_Cash!E$9</f>
        <v>-150226.47815209487</v>
      </c>
      <c r="O2537" s="175">
        <f>NR_to_Cash!F$9</f>
        <v>-172910.78815747867</v>
      </c>
      <c r="Q2537" s="1">
        <v>2530</v>
      </c>
      <c r="R2537" s="176">
        <v>-18299.938551962841</v>
      </c>
      <c r="S2537" s="176">
        <v>196244.85560690681</v>
      </c>
      <c r="T2537" s="176">
        <v>148716.46840540366</v>
      </c>
      <c r="U2537" s="176">
        <v>88471.984188751085</v>
      </c>
      <c r="V2537" s="2"/>
      <c r="W2537" s="176">
        <v>-19946.599306726712</v>
      </c>
      <c r="X2537" s="176">
        <v>6821.5668808401097</v>
      </c>
      <c r="Y2537" s="176">
        <v>-20941.996448494261</v>
      </c>
      <c r="Z2537" s="176">
        <v>-4017.2797808810137</v>
      </c>
      <c r="AA2537" s="2"/>
      <c r="AB2537" s="175">
        <v>-54723.468549817509</v>
      </c>
      <c r="AC2537" s="175">
        <v>-177401.26576231886</v>
      </c>
      <c r="AD2537" s="175">
        <v>-150226.47815209487</v>
      </c>
      <c r="AE2537" s="175">
        <v>-172910.78815747867</v>
      </c>
    </row>
    <row r="2538" spans="1:31">
      <c r="A2538" s="1">
        <v>2531</v>
      </c>
      <c r="B2538" s="176">
        <f>'T Revenue'!B2535-'Year 0'!G$8+'Year 0'!G$122</f>
        <v>-17828.818757311208</v>
      </c>
      <c r="C2538" s="176">
        <f>'T Revenue'!C2535-'Revenue Requirement'!C$4+'Revenue Requirement'!C$33</f>
        <v>263190.71480350639</v>
      </c>
      <c r="D2538" s="176">
        <f>'T Revenue'!D2535-'Revenue Requirement'!D$4+'Revenue Requirement'!D$33</f>
        <v>131193.17229831824</v>
      </c>
      <c r="E2538" s="176">
        <f>'T Revenue'!E2535-'Revenue Requirement'!E$4+'Revenue Requirement'!E$33</f>
        <v>92168.594680662965</v>
      </c>
      <c r="G2538" s="179" t="e">
        <f ca="1"/>
        <v>#NAME?</v>
      </c>
      <c r="H2538" s="179" t="e">
        <f ca="1"/>
        <v>#NAME?</v>
      </c>
      <c r="I2538" s="179" t="e">
        <f ca="1"/>
        <v>#NAME?</v>
      </c>
      <c r="J2538" s="179" t="e">
        <f ca="1"/>
        <v>#NAME?</v>
      </c>
      <c r="L2538" s="175">
        <f>NR_to_Cash!C$9</f>
        <v>-54723.468549817509</v>
      </c>
      <c r="M2538" s="175">
        <f>NR_to_Cash!D$9</f>
        <v>-177401.26576231886</v>
      </c>
      <c r="N2538" s="175">
        <f>NR_to_Cash!E$9</f>
        <v>-150226.47815209487</v>
      </c>
      <c r="O2538" s="175">
        <f>NR_to_Cash!F$9</f>
        <v>-172910.78815747867</v>
      </c>
      <c r="Q2538" s="1">
        <v>2531</v>
      </c>
      <c r="R2538" s="176">
        <v>-17828.818757311208</v>
      </c>
      <c r="S2538" s="176">
        <v>263190.71480350639</v>
      </c>
      <c r="T2538" s="176">
        <v>131193.17229831824</v>
      </c>
      <c r="U2538" s="176">
        <v>92168.594680662965</v>
      </c>
      <c r="V2538" s="2"/>
      <c r="W2538" s="176">
        <v>-15232.736028903862</v>
      </c>
      <c r="X2538" s="176">
        <v>-16719.853881733725</v>
      </c>
      <c r="Y2538" s="176">
        <v>2562.0314937268849</v>
      </c>
      <c r="Z2538" s="176">
        <v>-24458.083636280382</v>
      </c>
      <c r="AA2538" s="2"/>
      <c r="AB2538" s="175">
        <v>-54723.468549817509</v>
      </c>
      <c r="AC2538" s="175">
        <v>-177401.26576231886</v>
      </c>
      <c r="AD2538" s="175">
        <v>-150226.47815209487</v>
      </c>
      <c r="AE2538" s="175">
        <v>-172910.78815747867</v>
      </c>
    </row>
    <row r="2539" spans="1:31">
      <c r="A2539" s="1">
        <v>2532</v>
      </c>
      <c r="B2539" s="176">
        <f>'T Revenue'!B2536-'Year 0'!G$8+'Year 0'!G$122</f>
        <v>41532.846339733107</v>
      </c>
      <c r="C2539" s="176">
        <f>'T Revenue'!C2536-'Revenue Requirement'!C$4+'Revenue Requirement'!C$33</f>
        <v>248229.6234700121</v>
      </c>
      <c r="D2539" s="176">
        <f>'T Revenue'!D2536-'Revenue Requirement'!D$4+'Revenue Requirement'!D$33</f>
        <v>185416.72564170999</v>
      </c>
      <c r="E2539" s="176">
        <f>'T Revenue'!E2536-'Revenue Requirement'!E$4+'Revenue Requirement'!E$33</f>
        <v>184093.52454521111</v>
      </c>
      <c r="G2539" s="179" t="e">
        <f ca="1"/>
        <v>#NAME?</v>
      </c>
      <c r="H2539" s="179" t="e">
        <f ca="1"/>
        <v>#NAME?</v>
      </c>
      <c r="I2539" s="179" t="e">
        <f ca="1"/>
        <v>#NAME?</v>
      </c>
      <c r="J2539" s="179" t="e">
        <f ca="1"/>
        <v>#NAME?</v>
      </c>
      <c r="L2539" s="175">
        <f>NR_to_Cash!C$9</f>
        <v>-54723.468549817509</v>
      </c>
      <c r="M2539" s="175">
        <f>NR_to_Cash!D$9</f>
        <v>-177401.26576231886</v>
      </c>
      <c r="N2539" s="175">
        <f>NR_to_Cash!E$9</f>
        <v>-150226.47815209487</v>
      </c>
      <c r="O2539" s="175">
        <f>NR_to_Cash!F$9</f>
        <v>-172910.78815747867</v>
      </c>
      <c r="Q2539" s="1">
        <v>2532</v>
      </c>
      <c r="R2539" s="176">
        <v>41532.846339733107</v>
      </c>
      <c r="S2539" s="176">
        <v>248229.6234700121</v>
      </c>
      <c r="T2539" s="176">
        <v>185416.72564170999</v>
      </c>
      <c r="U2539" s="176">
        <v>184093.52454521111</v>
      </c>
      <c r="V2539" s="2"/>
      <c r="W2539" s="176">
        <v>-16742.248586690868</v>
      </c>
      <c r="X2539" s="176">
        <v>-39852.305045114132</v>
      </c>
      <c r="Y2539" s="176">
        <v>-17994.775740757585</v>
      </c>
      <c r="Z2539" s="176">
        <v>-23542.844700763235</v>
      </c>
      <c r="AA2539" s="2"/>
      <c r="AB2539" s="175">
        <v>-54723.468549817509</v>
      </c>
      <c r="AC2539" s="175">
        <v>-177401.26576231886</v>
      </c>
      <c r="AD2539" s="175">
        <v>-150226.47815209487</v>
      </c>
      <c r="AE2539" s="175">
        <v>-172910.78815747867</v>
      </c>
    </row>
    <row r="2540" spans="1:31">
      <c r="A2540" s="1">
        <v>2533</v>
      </c>
      <c r="B2540" s="176">
        <f>'T Revenue'!B2537-'Year 0'!G$8+'Year 0'!G$122</f>
        <v>1353.2640531302895</v>
      </c>
      <c r="C2540" s="176">
        <f>'T Revenue'!C2537-'Revenue Requirement'!C$4+'Revenue Requirement'!C$33</f>
        <v>269366.58686699416</v>
      </c>
      <c r="D2540" s="176">
        <f>'T Revenue'!D2537-'Revenue Requirement'!D$4+'Revenue Requirement'!D$33</f>
        <v>186991.35194594506</v>
      </c>
      <c r="E2540" s="176">
        <f>'T Revenue'!E2537-'Revenue Requirement'!E$4+'Revenue Requirement'!E$33</f>
        <v>123290.96160404151</v>
      </c>
      <c r="G2540" s="179" t="e">
        <f ca="1"/>
        <v>#NAME?</v>
      </c>
      <c r="H2540" s="179" t="e">
        <f ca="1"/>
        <v>#NAME?</v>
      </c>
      <c r="I2540" s="179" t="e">
        <f ca="1"/>
        <v>#NAME?</v>
      </c>
      <c r="J2540" s="179" t="e">
        <f ca="1"/>
        <v>#NAME?</v>
      </c>
      <c r="L2540" s="175">
        <f>NR_to_Cash!C$9</f>
        <v>-54723.468549817509</v>
      </c>
      <c r="M2540" s="175">
        <f>NR_to_Cash!D$9</f>
        <v>-177401.26576231886</v>
      </c>
      <c r="N2540" s="175">
        <f>NR_to_Cash!E$9</f>
        <v>-150226.47815209487</v>
      </c>
      <c r="O2540" s="175">
        <f>NR_to_Cash!F$9</f>
        <v>-172910.78815747867</v>
      </c>
      <c r="Q2540" s="1">
        <v>2533</v>
      </c>
      <c r="R2540" s="176">
        <v>1353.2640531302895</v>
      </c>
      <c r="S2540" s="176">
        <v>269366.58686699416</v>
      </c>
      <c r="T2540" s="176">
        <v>186991.35194594506</v>
      </c>
      <c r="U2540" s="176">
        <v>123290.96160404151</v>
      </c>
      <c r="V2540" s="2"/>
      <c r="W2540" s="176">
        <v>-31048.881663311389</v>
      </c>
      <c r="X2540" s="176">
        <v>-8093.9130416517146</v>
      </c>
      <c r="Y2540" s="176">
        <v>-19877.83116538031</v>
      </c>
      <c r="Z2540" s="176">
        <v>-9783.5861157153267</v>
      </c>
      <c r="AA2540" s="2"/>
      <c r="AB2540" s="175">
        <v>-54723.468549817509</v>
      </c>
      <c r="AC2540" s="175">
        <v>-177401.26576231886</v>
      </c>
      <c r="AD2540" s="175">
        <v>-150226.47815209487</v>
      </c>
      <c r="AE2540" s="175">
        <v>-172910.78815747867</v>
      </c>
    </row>
    <row r="2541" spans="1:31">
      <c r="A2541" s="1">
        <v>2534</v>
      </c>
      <c r="B2541" s="176">
        <f>'T Revenue'!B2538-'Year 0'!G$8+'Year 0'!G$122</f>
        <v>21146.076978727011</v>
      </c>
      <c r="C2541" s="176">
        <f>'T Revenue'!C2538-'Revenue Requirement'!C$4+'Revenue Requirement'!C$33</f>
        <v>293907.24667395558</v>
      </c>
      <c r="D2541" s="176">
        <f>'T Revenue'!D2538-'Revenue Requirement'!D$4+'Revenue Requirement'!D$33</f>
        <v>234740.04090093868</v>
      </c>
      <c r="E2541" s="176">
        <f>'T Revenue'!E2538-'Revenue Requirement'!E$4+'Revenue Requirement'!E$33</f>
        <v>166948.02524299803</v>
      </c>
      <c r="G2541" s="179" t="e">
        <f ca="1"/>
        <v>#NAME?</v>
      </c>
      <c r="H2541" s="179" t="e">
        <f ca="1"/>
        <v>#NAME?</v>
      </c>
      <c r="I2541" s="179" t="e">
        <f ca="1"/>
        <v>#NAME?</v>
      </c>
      <c r="J2541" s="179" t="e">
        <f ca="1"/>
        <v>#NAME?</v>
      </c>
      <c r="L2541" s="175">
        <f>NR_to_Cash!C$9</f>
        <v>-54723.468549817509</v>
      </c>
      <c r="M2541" s="175">
        <f>NR_to_Cash!D$9</f>
        <v>-177401.26576231886</v>
      </c>
      <c r="N2541" s="175">
        <f>NR_to_Cash!E$9</f>
        <v>-150226.47815209487</v>
      </c>
      <c r="O2541" s="175">
        <f>NR_to_Cash!F$9</f>
        <v>-172910.78815747867</v>
      </c>
      <c r="Q2541" s="1">
        <v>2534</v>
      </c>
      <c r="R2541" s="176">
        <v>21146.076978727011</v>
      </c>
      <c r="S2541" s="176">
        <v>293907.24667395558</v>
      </c>
      <c r="T2541" s="176">
        <v>234740.04090093868</v>
      </c>
      <c r="U2541" s="176">
        <v>166948.02524299803</v>
      </c>
      <c r="V2541" s="2"/>
      <c r="W2541" s="176">
        <v>4419.01991574571</v>
      </c>
      <c r="X2541" s="176">
        <v>-11356.586207629414</v>
      </c>
      <c r="Y2541" s="176">
        <v>-3442.4308366663754</v>
      </c>
      <c r="Z2541" s="176">
        <v>-48151.630068433937</v>
      </c>
      <c r="AA2541" s="2"/>
      <c r="AB2541" s="175">
        <v>-54723.468549817509</v>
      </c>
      <c r="AC2541" s="175">
        <v>-177401.26576231886</v>
      </c>
      <c r="AD2541" s="175">
        <v>-150226.47815209487</v>
      </c>
      <c r="AE2541" s="175">
        <v>-172910.78815747867</v>
      </c>
    </row>
    <row r="2542" spans="1:31">
      <c r="A2542" s="1">
        <v>2535</v>
      </c>
      <c r="B2542" s="176">
        <f>'T Revenue'!B2539-'Year 0'!G$8+'Year 0'!G$122</f>
        <v>8801.8284839491826</v>
      </c>
      <c r="C2542" s="176">
        <f>'T Revenue'!C2539-'Revenue Requirement'!C$4+'Revenue Requirement'!C$33</f>
        <v>228320.18066565646</v>
      </c>
      <c r="D2542" s="176">
        <f>'T Revenue'!D2539-'Revenue Requirement'!D$4+'Revenue Requirement'!D$33</f>
        <v>162199.45503777289</v>
      </c>
      <c r="E2542" s="176">
        <f>'T Revenue'!E2539-'Revenue Requirement'!E$4+'Revenue Requirement'!E$33</f>
        <v>147221.14526167721</v>
      </c>
      <c r="G2542" s="179" t="e">
        <f ca="1"/>
        <v>#NAME?</v>
      </c>
      <c r="H2542" s="179" t="e">
        <f ca="1"/>
        <v>#NAME?</v>
      </c>
      <c r="I2542" s="179" t="e">
        <f ca="1"/>
        <v>#NAME?</v>
      </c>
      <c r="J2542" s="179" t="e">
        <f ca="1"/>
        <v>#NAME?</v>
      </c>
      <c r="L2542" s="175">
        <f>NR_to_Cash!C$9</f>
        <v>-54723.468549817509</v>
      </c>
      <c r="M2542" s="175">
        <f>NR_to_Cash!D$9</f>
        <v>-177401.26576231886</v>
      </c>
      <c r="N2542" s="175">
        <f>NR_to_Cash!E$9</f>
        <v>-150226.47815209487</v>
      </c>
      <c r="O2542" s="175">
        <f>NR_to_Cash!F$9</f>
        <v>-172910.78815747867</v>
      </c>
      <c r="Q2542" s="1">
        <v>2535</v>
      </c>
      <c r="R2542" s="176">
        <v>8801.8284839491826</v>
      </c>
      <c r="S2542" s="176">
        <v>228320.18066565646</v>
      </c>
      <c r="T2542" s="176">
        <v>162199.45503777289</v>
      </c>
      <c r="U2542" s="176">
        <v>147221.14526167721</v>
      </c>
      <c r="V2542" s="2"/>
      <c r="W2542" s="176">
        <v>-35286.993201865</v>
      </c>
      <c r="X2542" s="176">
        <v>-9064.3629766451195</v>
      </c>
      <c r="Y2542" s="176">
        <v>-57945.642180873081</v>
      </c>
      <c r="Z2542" s="176">
        <v>-16773.652516690083</v>
      </c>
      <c r="AA2542" s="2"/>
      <c r="AB2542" s="175">
        <v>-54723.468549817509</v>
      </c>
      <c r="AC2542" s="175">
        <v>-177401.26576231886</v>
      </c>
      <c r="AD2542" s="175">
        <v>-150226.47815209487</v>
      </c>
      <c r="AE2542" s="175">
        <v>-172910.78815747867</v>
      </c>
    </row>
    <row r="2543" spans="1:31">
      <c r="A2543" s="1">
        <v>2536</v>
      </c>
      <c r="B2543" s="176">
        <f>'T Revenue'!B2540-'Year 0'!G$8+'Year 0'!G$122</f>
        <v>-13304.37793857744</v>
      </c>
      <c r="C2543" s="176">
        <f>'T Revenue'!C2540-'Revenue Requirement'!C$4+'Revenue Requirement'!C$33</f>
        <v>172187.33441519667</v>
      </c>
      <c r="D2543" s="176">
        <f>'T Revenue'!D2540-'Revenue Requirement'!D$4+'Revenue Requirement'!D$33</f>
        <v>123124.34492103406</v>
      </c>
      <c r="E2543" s="176">
        <f>'T Revenue'!E2540-'Revenue Requirement'!E$4+'Revenue Requirement'!E$33</f>
        <v>122400.12075779424</v>
      </c>
      <c r="G2543" s="179" t="e">
        <f ca="1"/>
        <v>#NAME?</v>
      </c>
      <c r="H2543" s="179" t="e">
        <f ca="1"/>
        <v>#NAME?</v>
      </c>
      <c r="I2543" s="179" t="e">
        <f ca="1"/>
        <v>#NAME?</v>
      </c>
      <c r="J2543" s="179" t="e">
        <f ca="1"/>
        <v>#NAME?</v>
      </c>
      <c r="L2543" s="175">
        <f>NR_to_Cash!C$9</f>
        <v>-54723.468549817509</v>
      </c>
      <c r="M2543" s="175">
        <f>NR_to_Cash!D$9</f>
        <v>-177401.26576231886</v>
      </c>
      <c r="N2543" s="175">
        <f>NR_to_Cash!E$9</f>
        <v>-150226.47815209487</v>
      </c>
      <c r="O2543" s="175">
        <f>NR_to_Cash!F$9</f>
        <v>-172910.78815747867</v>
      </c>
      <c r="Q2543" s="1">
        <v>2536</v>
      </c>
      <c r="R2543" s="176">
        <v>-13304.37793857744</v>
      </c>
      <c r="S2543" s="176">
        <v>172187.33441519667</v>
      </c>
      <c r="T2543" s="176">
        <v>123124.34492103406</v>
      </c>
      <c r="U2543" s="176">
        <v>122400.12075779424</v>
      </c>
      <c r="V2543" s="2"/>
      <c r="W2543" s="176">
        <v>-35514.405042301514</v>
      </c>
      <c r="X2543" s="176">
        <v>-7567.3856743110809</v>
      </c>
      <c r="Y2543" s="176">
        <v>12573.369610486319</v>
      </c>
      <c r="Z2543" s="176">
        <v>149.96152993617579</v>
      </c>
      <c r="AA2543" s="2"/>
      <c r="AB2543" s="175">
        <v>-54723.468549817509</v>
      </c>
      <c r="AC2543" s="175">
        <v>-177401.26576231886</v>
      </c>
      <c r="AD2543" s="175">
        <v>-150226.47815209487</v>
      </c>
      <c r="AE2543" s="175">
        <v>-172910.78815747867</v>
      </c>
    </row>
    <row r="2544" spans="1:31">
      <c r="A2544" s="1">
        <v>2537</v>
      </c>
      <c r="B2544" s="176">
        <f>'T Revenue'!B2541-'Year 0'!G$8+'Year 0'!G$122</f>
        <v>-3066.2062200664077</v>
      </c>
      <c r="C2544" s="176">
        <f>'T Revenue'!C2541-'Revenue Requirement'!C$4+'Revenue Requirement'!C$33</f>
        <v>232415.16222477006</v>
      </c>
      <c r="D2544" s="176">
        <f>'T Revenue'!D2541-'Revenue Requirement'!D$4+'Revenue Requirement'!D$33</f>
        <v>115521.15426288499</v>
      </c>
      <c r="E2544" s="176">
        <f>'T Revenue'!E2541-'Revenue Requirement'!E$4+'Revenue Requirement'!E$33</f>
        <v>131104.86533163441</v>
      </c>
      <c r="G2544" s="179" t="e">
        <f ca="1"/>
        <v>#NAME?</v>
      </c>
      <c r="H2544" s="179" t="e">
        <f ca="1"/>
        <v>#NAME?</v>
      </c>
      <c r="I2544" s="179" t="e">
        <f ca="1"/>
        <v>#NAME?</v>
      </c>
      <c r="J2544" s="179" t="e">
        <f ca="1"/>
        <v>#NAME?</v>
      </c>
      <c r="L2544" s="175">
        <f>NR_to_Cash!C$9</f>
        <v>-54723.468549817509</v>
      </c>
      <c r="M2544" s="175">
        <f>NR_to_Cash!D$9</f>
        <v>-177401.26576231886</v>
      </c>
      <c r="N2544" s="175">
        <f>NR_to_Cash!E$9</f>
        <v>-150226.47815209487</v>
      </c>
      <c r="O2544" s="175">
        <f>NR_to_Cash!F$9</f>
        <v>-172910.78815747867</v>
      </c>
      <c r="Q2544" s="1">
        <v>2537</v>
      </c>
      <c r="R2544" s="176">
        <v>-3066.2062200664077</v>
      </c>
      <c r="S2544" s="176">
        <v>232415.16222477006</v>
      </c>
      <c r="T2544" s="176">
        <v>115521.15426288499</v>
      </c>
      <c r="U2544" s="176">
        <v>131104.86533163441</v>
      </c>
      <c r="V2544" s="2"/>
      <c r="W2544" s="176">
        <v>-5298.3451601082925</v>
      </c>
      <c r="X2544" s="176">
        <v>-12465.292153931456</v>
      </c>
      <c r="Y2544" s="176">
        <v>-28258.900954418583</v>
      </c>
      <c r="Z2544" s="176">
        <v>-15180.6839913812</v>
      </c>
      <c r="AA2544" s="2"/>
      <c r="AB2544" s="175">
        <v>-54723.468549817509</v>
      </c>
      <c r="AC2544" s="175">
        <v>-177401.26576231886</v>
      </c>
      <c r="AD2544" s="175">
        <v>-150226.47815209487</v>
      </c>
      <c r="AE2544" s="175">
        <v>-172910.78815747867</v>
      </c>
    </row>
    <row r="2545" spans="1:31">
      <c r="A2545" s="1">
        <v>2538</v>
      </c>
      <c r="B2545" s="176">
        <f>'T Revenue'!B2542-'Year 0'!G$8+'Year 0'!G$122</f>
        <v>-18691.190935074585</v>
      </c>
      <c r="C2545" s="176">
        <f>'T Revenue'!C2542-'Revenue Requirement'!C$4+'Revenue Requirement'!C$33</f>
        <v>166483.80884178937</v>
      </c>
      <c r="D2545" s="176">
        <f>'T Revenue'!D2542-'Revenue Requirement'!D$4+'Revenue Requirement'!D$33</f>
        <v>134489.92116120225</v>
      </c>
      <c r="E2545" s="176">
        <f>'T Revenue'!E2542-'Revenue Requirement'!E$4+'Revenue Requirement'!E$33</f>
        <v>53712.813105398091</v>
      </c>
      <c r="G2545" s="179" t="e">
        <f ca="1"/>
        <v>#NAME?</v>
      </c>
      <c r="H2545" s="179" t="e">
        <f ca="1"/>
        <v>#NAME?</v>
      </c>
      <c r="I2545" s="179" t="e">
        <f ca="1"/>
        <v>#NAME?</v>
      </c>
      <c r="J2545" s="179" t="e">
        <f ca="1"/>
        <v>#NAME?</v>
      </c>
      <c r="L2545" s="175">
        <f>NR_to_Cash!C$9</f>
        <v>-54723.468549817509</v>
      </c>
      <c r="M2545" s="175">
        <f>NR_to_Cash!D$9</f>
        <v>-177401.26576231886</v>
      </c>
      <c r="N2545" s="175">
        <f>NR_to_Cash!E$9</f>
        <v>-150226.47815209487</v>
      </c>
      <c r="O2545" s="175">
        <f>NR_to_Cash!F$9</f>
        <v>-172910.78815747867</v>
      </c>
      <c r="Q2545" s="1">
        <v>2538</v>
      </c>
      <c r="R2545" s="176">
        <v>-18691.190935074585</v>
      </c>
      <c r="S2545" s="176">
        <v>166483.80884178937</v>
      </c>
      <c r="T2545" s="176">
        <v>134489.92116120225</v>
      </c>
      <c r="U2545" s="176">
        <v>53712.813105398091</v>
      </c>
      <c r="V2545" s="2"/>
      <c r="W2545" s="176">
        <v>-52609.245066110743</v>
      </c>
      <c r="X2545" s="176">
        <v>-4374.0599001445808</v>
      </c>
      <c r="Y2545" s="176">
        <v>20520.863380609779</v>
      </c>
      <c r="Z2545" s="176">
        <v>-15651.750763304299</v>
      </c>
      <c r="AA2545" s="2"/>
      <c r="AB2545" s="175">
        <v>-54723.468549817509</v>
      </c>
      <c r="AC2545" s="175">
        <v>-177401.26576231886</v>
      </c>
      <c r="AD2545" s="175">
        <v>-150226.47815209487</v>
      </c>
      <c r="AE2545" s="175">
        <v>-172910.78815747867</v>
      </c>
    </row>
    <row r="2546" spans="1:31">
      <c r="A2546" s="1">
        <v>2539</v>
      </c>
      <c r="B2546" s="176">
        <f>'T Revenue'!B2543-'Year 0'!G$8+'Year 0'!G$122</f>
        <v>2785.8311670576222</v>
      </c>
      <c r="C2546" s="176">
        <f>'T Revenue'!C2543-'Revenue Requirement'!C$4+'Revenue Requirement'!C$33</f>
        <v>260454.9703896374</v>
      </c>
      <c r="D2546" s="176">
        <f>'T Revenue'!D2543-'Revenue Requirement'!D$4+'Revenue Requirement'!D$33</f>
        <v>155570.96024112543</v>
      </c>
      <c r="E2546" s="176">
        <f>'T Revenue'!E2543-'Revenue Requirement'!E$4+'Revenue Requirement'!E$33</f>
        <v>142472.24279095791</v>
      </c>
      <c r="G2546" s="179" t="e">
        <f ca="1"/>
        <v>#NAME?</v>
      </c>
      <c r="H2546" s="179" t="e">
        <f ca="1"/>
        <v>#NAME?</v>
      </c>
      <c r="I2546" s="179" t="e">
        <f ca="1"/>
        <v>#NAME?</v>
      </c>
      <c r="J2546" s="179" t="e">
        <f ca="1"/>
        <v>#NAME?</v>
      </c>
      <c r="L2546" s="175">
        <f>NR_to_Cash!C$9</f>
        <v>-54723.468549817509</v>
      </c>
      <c r="M2546" s="175">
        <f>NR_to_Cash!D$9</f>
        <v>-177401.26576231886</v>
      </c>
      <c r="N2546" s="175">
        <f>NR_to_Cash!E$9</f>
        <v>-150226.47815209487</v>
      </c>
      <c r="O2546" s="175">
        <f>NR_to_Cash!F$9</f>
        <v>-172910.78815747867</v>
      </c>
      <c r="Q2546" s="1">
        <v>2539</v>
      </c>
      <c r="R2546" s="176">
        <v>2785.8311670576222</v>
      </c>
      <c r="S2546" s="176">
        <v>260454.9703896374</v>
      </c>
      <c r="T2546" s="176">
        <v>155570.96024112543</v>
      </c>
      <c r="U2546" s="176">
        <v>142472.24279095791</v>
      </c>
      <c r="V2546" s="2"/>
      <c r="W2546" s="176">
        <v>2246.4769604377216</v>
      </c>
      <c r="X2546" s="176">
        <v>-6494.2620765445754</v>
      </c>
      <c r="Y2546" s="176">
        <v>-29182.490861123428</v>
      </c>
      <c r="Z2546" s="176">
        <v>7403.2028253525496</v>
      </c>
      <c r="AA2546" s="2"/>
      <c r="AB2546" s="175">
        <v>-54723.468549817509</v>
      </c>
      <c r="AC2546" s="175">
        <v>-177401.26576231886</v>
      </c>
      <c r="AD2546" s="175">
        <v>-150226.47815209487</v>
      </c>
      <c r="AE2546" s="175">
        <v>-172910.78815747867</v>
      </c>
    </row>
    <row r="2547" spans="1:31">
      <c r="A2547" s="1">
        <v>2540</v>
      </c>
      <c r="B2547" s="176">
        <f>'T Revenue'!B2544-'Year 0'!G$8+'Year 0'!G$122</f>
        <v>14648.972432140261</v>
      </c>
      <c r="C2547" s="176">
        <f>'T Revenue'!C2544-'Revenue Requirement'!C$4+'Revenue Requirement'!C$33</f>
        <v>212344.12888151105</v>
      </c>
      <c r="D2547" s="176">
        <f>'T Revenue'!D2544-'Revenue Requirement'!D$4+'Revenue Requirement'!D$33</f>
        <v>146398.7186236796</v>
      </c>
      <c r="E2547" s="176">
        <f>'T Revenue'!E2544-'Revenue Requirement'!E$4+'Revenue Requirement'!E$33</f>
        <v>68812.232210941613</v>
      </c>
      <c r="G2547" s="179" t="e">
        <f ca="1"/>
        <v>#NAME?</v>
      </c>
      <c r="H2547" s="179" t="e">
        <f ca="1"/>
        <v>#NAME?</v>
      </c>
      <c r="I2547" s="179" t="e">
        <f ca="1"/>
        <v>#NAME?</v>
      </c>
      <c r="J2547" s="179" t="e">
        <f ca="1"/>
        <v>#NAME?</v>
      </c>
      <c r="L2547" s="175">
        <f>NR_to_Cash!C$9</f>
        <v>-54723.468549817509</v>
      </c>
      <c r="M2547" s="175">
        <f>NR_to_Cash!D$9</f>
        <v>-177401.26576231886</v>
      </c>
      <c r="N2547" s="175">
        <f>NR_to_Cash!E$9</f>
        <v>-150226.47815209487</v>
      </c>
      <c r="O2547" s="175">
        <f>NR_to_Cash!F$9</f>
        <v>-172910.78815747867</v>
      </c>
      <c r="Q2547" s="1">
        <v>2540</v>
      </c>
      <c r="R2547" s="176">
        <v>14648.972432140261</v>
      </c>
      <c r="S2547" s="176">
        <v>212344.12888151105</v>
      </c>
      <c r="T2547" s="176">
        <v>146398.7186236796</v>
      </c>
      <c r="U2547" s="176">
        <v>68812.232210941613</v>
      </c>
      <c r="V2547" s="2"/>
      <c r="W2547" s="176">
        <v>-5385.7450348301791</v>
      </c>
      <c r="X2547" s="176">
        <v>-4415.1481597630773</v>
      </c>
      <c r="Y2547" s="176">
        <v>-43587.983502126066</v>
      </c>
      <c r="Z2547" s="176">
        <v>-9251.9067590287887</v>
      </c>
      <c r="AA2547" s="2"/>
      <c r="AB2547" s="175">
        <v>-54723.468549817509</v>
      </c>
      <c r="AC2547" s="175">
        <v>-177401.26576231886</v>
      </c>
      <c r="AD2547" s="175">
        <v>-150226.47815209487</v>
      </c>
      <c r="AE2547" s="175">
        <v>-172910.78815747867</v>
      </c>
    </row>
    <row r="2548" spans="1:31">
      <c r="A2548" s="1">
        <v>2541</v>
      </c>
      <c r="B2548" s="176">
        <f>'T Revenue'!B2545-'Year 0'!G$8+'Year 0'!G$122</f>
        <v>2847.0104644764215</v>
      </c>
      <c r="C2548" s="176">
        <f>'T Revenue'!C2545-'Revenue Requirement'!C$4+'Revenue Requirement'!C$33</f>
        <v>243244.19746442698</v>
      </c>
      <c r="D2548" s="176">
        <f>'T Revenue'!D2545-'Revenue Requirement'!D$4+'Revenue Requirement'!D$33</f>
        <v>146843.08337410167</v>
      </c>
      <c r="E2548" s="176">
        <f>'T Revenue'!E2545-'Revenue Requirement'!E$4+'Revenue Requirement'!E$33</f>
        <v>102645.62770130346</v>
      </c>
      <c r="G2548" s="179" t="e">
        <f ca="1"/>
        <v>#NAME?</v>
      </c>
      <c r="H2548" s="179" t="e">
        <f ca="1"/>
        <v>#NAME?</v>
      </c>
      <c r="I2548" s="179" t="e">
        <f ca="1"/>
        <v>#NAME?</v>
      </c>
      <c r="J2548" s="179" t="e">
        <f ca="1"/>
        <v>#NAME?</v>
      </c>
      <c r="L2548" s="175">
        <f>NR_to_Cash!C$9</f>
        <v>-54723.468549817509</v>
      </c>
      <c r="M2548" s="175">
        <f>NR_to_Cash!D$9</f>
        <v>-177401.26576231886</v>
      </c>
      <c r="N2548" s="175">
        <f>NR_to_Cash!E$9</f>
        <v>-150226.47815209487</v>
      </c>
      <c r="O2548" s="175">
        <f>NR_to_Cash!F$9</f>
        <v>-172910.78815747867</v>
      </c>
      <c r="Q2548" s="1">
        <v>2541</v>
      </c>
      <c r="R2548" s="176">
        <v>2847.0104644764215</v>
      </c>
      <c r="S2548" s="176">
        <v>243244.19746442698</v>
      </c>
      <c r="T2548" s="176">
        <v>146843.08337410167</v>
      </c>
      <c r="U2548" s="176">
        <v>102645.62770130346</v>
      </c>
      <c r="V2548" s="2"/>
      <c r="W2548" s="176">
        <v>-30141.580059925211</v>
      </c>
      <c r="X2548" s="176">
        <v>-20179.536338199629</v>
      </c>
      <c r="Y2548" s="176">
        <v>-18160.081102249213</v>
      </c>
      <c r="Z2548" s="176">
        <v>23524.512068251614</v>
      </c>
      <c r="AA2548" s="2"/>
      <c r="AB2548" s="175">
        <v>-54723.468549817509</v>
      </c>
      <c r="AC2548" s="175">
        <v>-177401.26576231886</v>
      </c>
      <c r="AD2548" s="175">
        <v>-150226.47815209487</v>
      </c>
      <c r="AE2548" s="175">
        <v>-172910.78815747867</v>
      </c>
    </row>
    <row r="2549" spans="1:31">
      <c r="A2549" s="1">
        <v>2542</v>
      </c>
      <c r="B2549" s="176">
        <f>'T Revenue'!B2546-'Year 0'!G$8+'Year 0'!G$122</f>
        <v>-22486.319900498725</v>
      </c>
      <c r="C2549" s="176">
        <f>'T Revenue'!C2546-'Revenue Requirement'!C$4+'Revenue Requirement'!C$33</f>
        <v>237521.75447433814</v>
      </c>
      <c r="D2549" s="176">
        <f>'T Revenue'!D2546-'Revenue Requirement'!D$4+'Revenue Requirement'!D$33</f>
        <v>134404.70413208171</v>
      </c>
      <c r="E2549" s="176">
        <f>'T Revenue'!E2546-'Revenue Requirement'!E$4+'Revenue Requirement'!E$33</f>
        <v>79278.578181538265</v>
      </c>
      <c r="G2549" s="179" t="e">
        <f ca="1"/>
        <v>#NAME?</v>
      </c>
      <c r="H2549" s="179" t="e">
        <f ca="1"/>
        <v>#NAME?</v>
      </c>
      <c r="I2549" s="179" t="e">
        <f ca="1"/>
        <v>#NAME?</v>
      </c>
      <c r="J2549" s="179" t="e">
        <f ca="1"/>
        <v>#NAME?</v>
      </c>
      <c r="L2549" s="175">
        <f>NR_to_Cash!C$9</f>
        <v>-54723.468549817509</v>
      </c>
      <c r="M2549" s="175">
        <f>NR_to_Cash!D$9</f>
        <v>-177401.26576231886</v>
      </c>
      <c r="N2549" s="175">
        <f>NR_to_Cash!E$9</f>
        <v>-150226.47815209487</v>
      </c>
      <c r="O2549" s="175">
        <f>NR_to_Cash!F$9</f>
        <v>-172910.78815747867</v>
      </c>
      <c r="Q2549" s="1">
        <v>2542</v>
      </c>
      <c r="R2549" s="176">
        <v>-22486.319900498725</v>
      </c>
      <c r="S2549" s="176">
        <v>237521.75447433814</v>
      </c>
      <c r="T2549" s="176">
        <v>134404.70413208171</v>
      </c>
      <c r="U2549" s="176">
        <v>79278.578181538265</v>
      </c>
      <c r="V2549" s="2"/>
      <c r="W2549" s="176">
        <v>-19680.780392504064</v>
      </c>
      <c r="X2549" s="176">
        <v>-30605.210055250209</v>
      </c>
      <c r="Y2549" s="176">
        <v>19589.769328731345</v>
      </c>
      <c r="Z2549" s="176">
        <v>-15865.863745618844</v>
      </c>
      <c r="AA2549" s="2"/>
      <c r="AB2549" s="175">
        <v>-54723.468549817509</v>
      </c>
      <c r="AC2549" s="175">
        <v>-177401.26576231886</v>
      </c>
      <c r="AD2549" s="175">
        <v>-150226.47815209487</v>
      </c>
      <c r="AE2549" s="175">
        <v>-172910.78815747867</v>
      </c>
    </row>
    <row r="2550" spans="1:31">
      <c r="A2550" s="1">
        <v>2543</v>
      </c>
      <c r="B2550" s="176">
        <f>'T Revenue'!B2547-'Year 0'!G$8+'Year 0'!G$122</f>
        <v>-370.74678017641418</v>
      </c>
      <c r="C2550" s="176">
        <f>'T Revenue'!C2547-'Revenue Requirement'!C$4+'Revenue Requirement'!C$33</f>
        <v>207311.19674243126</v>
      </c>
      <c r="D2550" s="176">
        <f>'T Revenue'!D2547-'Revenue Requirement'!D$4+'Revenue Requirement'!D$33</f>
        <v>190480.34199088858</v>
      </c>
      <c r="E2550" s="176">
        <f>'T Revenue'!E2547-'Revenue Requirement'!E$4+'Revenue Requirement'!E$33</f>
        <v>121475.61997806467</v>
      </c>
      <c r="G2550" s="179" t="e">
        <f ca="1"/>
        <v>#NAME?</v>
      </c>
      <c r="H2550" s="179" t="e">
        <f ca="1"/>
        <v>#NAME?</v>
      </c>
      <c r="I2550" s="179" t="e">
        <f ca="1"/>
        <v>#NAME?</v>
      </c>
      <c r="J2550" s="179" t="e">
        <f ca="1"/>
        <v>#NAME?</v>
      </c>
      <c r="L2550" s="175">
        <f>NR_to_Cash!C$9</f>
        <v>-54723.468549817509</v>
      </c>
      <c r="M2550" s="175">
        <f>NR_to_Cash!D$9</f>
        <v>-177401.26576231886</v>
      </c>
      <c r="N2550" s="175">
        <f>NR_to_Cash!E$9</f>
        <v>-150226.47815209487</v>
      </c>
      <c r="O2550" s="175">
        <f>NR_to_Cash!F$9</f>
        <v>-172910.78815747867</v>
      </c>
      <c r="Q2550" s="1">
        <v>2543</v>
      </c>
      <c r="R2550" s="176">
        <v>-370.74678017641418</v>
      </c>
      <c r="S2550" s="176">
        <v>207311.19674243126</v>
      </c>
      <c r="T2550" s="176">
        <v>190480.34199088858</v>
      </c>
      <c r="U2550" s="176">
        <v>121475.61997806467</v>
      </c>
      <c r="V2550" s="2"/>
      <c r="W2550" s="176">
        <v>-22706.775158343604</v>
      </c>
      <c r="X2550" s="176">
        <v>-20331.209971334087</v>
      </c>
      <c r="Y2550" s="176">
        <v>21906.715978680877</v>
      </c>
      <c r="Z2550" s="176">
        <v>-42183.409280260094</v>
      </c>
      <c r="AA2550" s="2"/>
      <c r="AB2550" s="175">
        <v>-54723.468549817509</v>
      </c>
      <c r="AC2550" s="175">
        <v>-177401.26576231886</v>
      </c>
      <c r="AD2550" s="175">
        <v>-150226.47815209487</v>
      </c>
      <c r="AE2550" s="175">
        <v>-172910.78815747867</v>
      </c>
    </row>
    <row r="2551" spans="1:31">
      <c r="A2551" s="1">
        <v>2544</v>
      </c>
      <c r="B2551" s="176">
        <f>'T Revenue'!B2548-'Year 0'!G$8+'Year 0'!G$122</f>
        <v>5404.0788088785484</v>
      </c>
      <c r="C2551" s="176">
        <f>'T Revenue'!C2548-'Revenue Requirement'!C$4+'Revenue Requirement'!C$33</f>
        <v>219855.01269164844</v>
      </c>
      <c r="D2551" s="176">
        <f>'T Revenue'!D2548-'Revenue Requirement'!D$4+'Revenue Requirement'!D$33</f>
        <v>198266.18623127392</v>
      </c>
      <c r="E2551" s="176">
        <f>'T Revenue'!E2548-'Revenue Requirement'!E$4+'Revenue Requirement'!E$33</f>
        <v>71784.54037575447</v>
      </c>
      <c r="G2551" s="179" t="e">
        <f ca="1"/>
        <v>#NAME?</v>
      </c>
      <c r="H2551" s="179" t="e">
        <f ca="1"/>
        <v>#NAME?</v>
      </c>
      <c r="I2551" s="179" t="e">
        <f ca="1"/>
        <v>#NAME?</v>
      </c>
      <c r="J2551" s="179" t="e">
        <f ca="1"/>
        <v>#NAME?</v>
      </c>
      <c r="L2551" s="175">
        <f>NR_to_Cash!C$9</f>
        <v>-54723.468549817509</v>
      </c>
      <c r="M2551" s="175">
        <f>NR_to_Cash!D$9</f>
        <v>-177401.26576231886</v>
      </c>
      <c r="N2551" s="175">
        <f>NR_to_Cash!E$9</f>
        <v>-150226.47815209487</v>
      </c>
      <c r="O2551" s="175">
        <f>NR_to_Cash!F$9</f>
        <v>-172910.78815747867</v>
      </c>
      <c r="Q2551" s="1">
        <v>2544</v>
      </c>
      <c r="R2551" s="176">
        <v>5404.0788088785484</v>
      </c>
      <c r="S2551" s="176">
        <v>219855.01269164844</v>
      </c>
      <c r="T2551" s="176">
        <v>198266.18623127392</v>
      </c>
      <c r="U2551" s="176">
        <v>71784.54037575447</v>
      </c>
      <c r="V2551" s="2"/>
      <c r="W2551" s="176">
        <v>-16715.109766072477</v>
      </c>
      <c r="X2551" s="176">
        <v>-24309.913861861452</v>
      </c>
      <c r="Y2551" s="176">
        <v>12660.973893209361</v>
      </c>
      <c r="Z2551" s="176">
        <v>-42818.260404608911</v>
      </c>
      <c r="AA2551" s="2"/>
      <c r="AB2551" s="175">
        <v>-54723.468549817509</v>
      </c>
      <c r="AC2551" s="175">
        <v>-177401.26576231886</v>
      </c>
      <c r="AD2551" s="175">
        <v>-150226.47815209487</v>
      </c>
      <c r="AE2551" s="175">
        <v>-172910.78815747867</v>
      </c>
    </row>
    <row r="2552" spans="1:31">
      <c r="A2552" s="1">
        <v>2545</v>
      </c>
      <c r="B2552" s="176">
        <f>'T Revenue'!B2549-'Year 0'!G$8+'Year 0'!G$122</f>
        <v>15131.471934294095</v>
      </c>
      <c r="C2552" s="176">
        <f>'T Revenue'!C2549-'Revenue Requirement'!C$4+'Revenue Requirement'!C$33</f>
        <v>261346.00890999357</v>
      </c>
      <c r="D2552" s="176">
        <f>'T Revenue'!D2549-'Revenue Requirement'!D$4+'Revenue Requirement'!D$33</f>
        <v>203332.22835601191</v>
      </c>
      <c r="E2552" s="176">
        <f>'T Revenue'!E2549-'Revenue Requirement'!E$4+'Revenue Requirement'!E$33</f>
        <v>188623.69205267564</v>
      </c>
      <c r="G2552" s="179" t="e">
        <f ca="1"/>
        <v>#NAME?</v>
      </c>
      <c r="H2552" s="179" t="e">
        <f ca="1"/>
        <v>#NAME?</v>
      </c>
      <c r="I2552" s="179" t="e">
        <f ca="1"/>
        <v>#NAME?</v>
      </c>
      <c r="J2552" s="179" t="e">
        <f ca="1"/>
        <v>#NAME?</v>
      </c>
      <c r="L2552" s="175">
        <f>NR_to_Cash!C$9</f>
        <v>-54723.468549817509</v>
      </c>
      <c r="M2552" s="175">
        <f>NR_to_Cash!D$9</f>
        <v>-177401.26576231886</v>
      </c>
      <c r="N2552" s="175">
        <f>NR_to_Cash!E$9</f>
        <v>-150226.47815209487</v>
      </c>
      <c r="O2552" s="175">
        <f>NR_to_Cash!F$9</f>
        <v>-172910.78815747867</v>
      </c>
      <c r="Q2552" s="1">
        <v>2545</v>
      </c>
      <c r="R2552" s="176">
        <v>15131.471934294095</v>
      </c>
      <c r="S2552" s="176">
        <v>261346.00890999357</v>
      </c>
      <c r="T2552" s="176">
        <v>203332.22835601191</v>
      </c>
      <c r="U2552" s="176">
        <v>188623.69205267564</v>
      </c>
      <c r="V2552" s="2"/>
      <c r="W2552" s="176">
        <v>-22201.157126555103</v>
      </c>
      <c r="X2552" s="176">
        <v>22862.968728162348</v>
      </c>
      <c r="Y2552" s="176">
        <v>-53752.447144772857</v>
      </c>
      <c r="Z2552" s="176">
        <v>-12216.146618206287</v>
      </c>
      <c r="AA2552" s="2"/>
      <c r="AB2552" s="175">
        <v>-54723.468549817509</v>
      </c>
      <c r="AC2552" s="175">
        <v>-177401.26576231886</v>
      </c>
      <c r="AD2552" s="175">
        <v>-150226.47815209487</v>
      </c>
      <c r="AE2552" s="175">
        <v>-172910.78815747867</v>
      </c>
    </row>
    <row r="2553" spans="1:31">
      <c r="A2553" s="1">
        <v>2546</v>
      </c>
      <c r="B2553" s="176">
        <f>'T Revenue'!B2550-'Year 0'!G$8+'Year 0'!G$122</f>
        <v>-7067.5385980252177</v>
      </c>
      <c r="C2553" s="176">
        <f>'T Revenue'!C2550-'Revenue Requirement'!C$4+'Revenue Requirement'!C$33</f>
        <v>218730.2120344846</v>
      </c>
      <c r="D2553" s="176">
        <f>'T Revenue'!D2550-'Revenue Requirement'!D$4+'Revenue Requirement'!D$33</f>
        <v>145390.20311217173</v>
      </c>
      <c r="E2553" s="176">
        <f>'T Revenue'!E2550-'Revenue Requirement'!E$4+'Revenue Requirement'!E$33</f>
        <v>80306.003536760807</v>
      </c>
      <c r="G2553" s="179" t="e">
        <f ca="1"/>
        <v>#NAME?</v>
      </c>
      <c r="H2553" s="179" t="e">
        <f ca="1"/>
        <v>#NAME?</v>
      </c>
      <c r="I2553" s="179" t="e">
        <f ca="1"/>
        <v>#NAME?</v>
      </c>
      <c r="J2553" s="179" t="e">
        <f ca="1"/>
        <v>#NAME?</v>
      </c>
      <c r="L2553" s="175">
        <f>NR_to_Cash!C$9</f>
        <v>-54723.468549817509</v>
      </c>
      <c r="M2553" s="175">
        <f>NR_to_Cash!D$9</f>
        <v>-177401.26576231886</v>
      </c>
      <c r="N2553" s="175">
        <f>NR_to_Cash!E$9</f>
        <v>-150226.47815209487</v>
      </c>
      <c r="O2553" s="175">
        <f>NR_to_Cash!F$9</f>
        <v>-172910.78815747867</v>
      </c>
      <c r="Q2553" s="1">
        <v>2546</v>
      </c>
      <c r="R2553" s="176">
        <v>-7067.5385980252177</v>
      </c>
      <c r="S2553" s="176">
        <v>218730.2120344846</v>
      </c>
      <c r="T2553" s="176">
        <v>145390.20311217173</v>
      </c>
      <c r="U2553" s="176">
        <v>80306.003536760807</v>
      </c>
      <c r="V2553" s="2"/>
      <c r="W2553" s="176">
        <v>-35059.226056654705</v>
      </c>
      <c r="X2553" s="176">
        <v>-24320.868861003779</v>
      </c>
      <c r="Y2553" s="176">
        <v>-35434.497421132866</v>
      </c>
      <c r="Z2553" s="176">
        <v>-2992.1924823068548</v>
      </c>
      <c r="AA2553" s="2"/>
      <c r="AB2553" s="175">
        <v>-54723.468549817509</v>
      </c>
      <c r="AC2553" s="175">
        <v>-177401.26576231886</v>
      </c>
      <c r="AD2553" s="175">
        <v>-150226.47815209487</v>
      </c>
      <c r="AE2553" s="175">
        <v>-172910.78815747867</v>
      </c>
    </row>
    <row r="2554" spans="1:31">
      <c r="A2554" s="1">
        <v>2547</v>
      </c>
      <c r="B2554" s="176">
        <f>'T Revenue'!B2551-'Year 0'!G$8+'Year 0'!G$122</f>
        <v>24470.488102761796</v>
      </c>
      <c r="C2554" s="176">
        <f>'T Revenue'!C2551-'Revenue Requirement'!C$4+'Revenue Requirement'!C$33</f>
        <v>282430.83406329318</v>
      </c>
      <c r="D2554" s="176">
        <f>'T Revenue'!D2551-'Revenue Requirement'!D$4+'Revenue Requirement'!D$33</f>
        <v>175328.41068618</v>
      </c>
      <c r="E2554" s="176">
        <f>'T Revenue'!E2551-'Revenue Requirement'!E$4+'Revenue Requirement'!E$33</f>
        <v>180617.20743484073</v>
      </c>
      <c r="G2554" s="179" t="e">
        <f ca="1"/>
        <v>#NAME?</v>
      </c>
      <c r="H2554" s="179" t="e">
        <f ca="1"/>
        <v>#NAME?</v>
      </c>
      <c r="I2554" s="179" t="e">
        <f ca="1"/>
        <v>#NAME?</v>
      </c>
      <c r="J2554" s="179" t="e">
        <f ca="1"/>
        <v>#NAME?</v>
      </c>
      <c r="L2554" s="175">
        <f>NR_to_Cash!C$9</f>
        <v>-54723.468549817509</v>
      </c>
      <c r="M2554" s="175">
        <f>NR_to_Cash!D$9</f>
        <v>-177401.26576231886</v>
      </c>
      <c r="N2554" s="175">
        <f>NR_to_Cash!E$9</f>
        <v>-150226.47815209487</v>
      </c>
      <c r="O2554" s="175">
        <f>NR_to_Cash!F$9</f>
        <v>-172910.78815747867</v>
      </c>
      <c r="Q2554" s="1">
        <v>2547</v>
      </c>
      <c r="R2554" s="176">
        <v>24470.488102761796</v>
      </c>
      <c r="S2554" s="176">
        <v>282430.83406329318</v>
      </c>
      <c r="T2554" s="176">
        <v>175328.41068618</v>
      </c>
      <c r="U2554" s="176">
        <v>180617.20743484073</v>
      </c>
      <c r="V2554" s="2"/>
      <c r="W2554" s="176">
        <v>-47910.831591543392</v>
      </c>
      <c r="X2554" s="176">
        <v>5587.7211475973018</v>
      </c>
      <c r="Y2554" s="176">
        <v>7807.1115624224767</v>
      </c>
      <c r="Z2554" s="176">
        <v>-73972.679748878581</v>
      </c>
      <c r="AA2554" s="2"/>
      <c r="AB2554" s="175">
        <v>-54723.468549817509</v>
      </c>
      <c r="AC2554" s="175">
        <v>-177401.26576231886</v>
      </c>
      <c r="AD2554" s="175">
        <v>-150226.47815209487</v>
      </c>
      <c r="AE2554" s="175">
        <v>-172910.78815747867</v>
      </c>
    </row>
    <row r="2555" spans="1:31">
      <c r="A2555" s="1">
        <v>2548</v>
      </c>
      <c r="B2555" s="176">
        <f>'T Revenue'!B2552-'Year 0'!G$8+'Year 0'!G$122</f>
        <v>-1440.1335259305779</v>
      </c>
      <c r="C2555" s="176">
        <f>'T Revenue'!C2552-'Revenue Requirement'!C$4+'Revenue Requirement'!C$33</f>
        <v>225131.76793350955</v>
      </c>
      <c r="D2555" s="176">
        <f>'T Revenue'!D2552-'Revenue Requirement'!D$4+'Revenue Requirement'!D$33</f>
        <v>175495.27088821307</v>
      </c>
      <c r="E2555" s="176">
        <f>'T Revenue'!E2552-'Revenue Requirement'!E$4+'Revenue Requirement'!E$33</f>
        <v>148386.17259336938</v>
      </c>
      <c r="G2555" s="179" t="e">
        <f ca="1"/>
        <v>#NAME?</v>
      </c>
      <c r="H2555" s="179" t="e">
        <f ca="1"/>
        <v>#NAME?</v>
      </c>
      <c r="I2555" s="179" t="e">
        <f ca="1"/>
        <v>#NAME?</v>
      </c>
      <c r="J2555" s="179" t="e">
        <f ca="1"/>
        <v>#NAME?</v>
      </c>
      <c r="L2555" s="175">
        <f>NR_to_Cash!C$9</f>
        <v>-54723.468549817509</v>
      </c>
      <c r="M2555" s="175">
        <f>NR_to_Cash!D$9</f>
        <v>-177401.26576231886</v>
      </c>
      <c r="N2555" s="175">
        <f>NR_to_Cash!E$9</f>
        <v>-150226.47815209487</v>
      </c>
      <c r="O2555" s="175">
        <f>NR_to_Cash!F$9</f>
        <v>-172910.78815747867</v>
      </c>
      <c r="Q2555" s="1">
        <v>2548</v>
      </c>
      <c r="R2555" s="176">
        <v>-1440.1335259305779</v>
      </c>
      <c r="S2555" s="176">
        <v>225131.76793350955</v>
      </c>
      <c r="T2555" s="176">
        <v>175495.27088821307</v>
      </c>
      <c r="U2555" s="176">
        <v>148386.17259336938</v>
      </c>
      <c r="V2555" s="2"/>
      <c r="W2555" s="176">
        <v>8706.9288874514168</v>
      </c>
      <c r="X2555" s="176">
        <v>-36510.669902304187</v>
      </c>
      <c r="Y2555" s="176">
        <v>-21513.040701360907</v>
      </c>
      <c r="Z2555" s="176">
        <v>-29588.417705369648</v>
      </c>
      <c r="AA2555" s="2"/>
      <c r="AB2555" s="175">
        <v>-54723.468549817509</v>
      </c>
      <c r="AC2555" s="175">
        <v>-177401.26576231886</v>
      </c>
      <c r="AD2555" s="175">
        <v>-150226.47815209487</v>
      </c>
      <c r="AE2555" s="175">
        <v>-172910.78815747867</v>
      </c>
    </row>
    <row r="2556" spans="1:31">
      <c r="A2556" s="1">
        <v>2549</v>
      </c>
      <c r="B2556" s="176">
        <f>'T Revenue'!B2553-'Year 0'!G$8+'Year 0'!G$122</f>
        <v>-8604.0351346011739</v>
      </c>
      <c r="C2556" s="176">
        <f>'T Revenue'!C2553-'Revenue Requirement'!C$4+'Revenue Requirement'!C$33</f>
        <v>224408.77302498044</v>
      </c>
      <c r="D2556" s="176">
        <f>'T Revenue'!D2553-'Revenue Requirement'!D$4+'Revenue Requirement'!D$33</f>
        <v>158618.31928026397</v>
      </c>
      <c r="E2556" s="176">
        <f>'T Revenue'!E2553-'Revenue Requirement'!E$4+'Revenue Requirement'!E$33</f>
        <v>134486.07814996107</v>
      </c>
      <c r="G2556" s="179" t="e">
        <f ca="1"/>
        <v>#NAME?</v>
      </c>
      <c r="H2556" s="179" t="e">
        <f ca="1"/>
        <v>#NAME?</v>
      </c>
      <c r="I2556" s="179" t="e">
        <f ca="1"/>
        <v>#NAME?</v>
      </c>
      <c r="J2556" s="179" t="e">
        <f ca="1"/>
        <v>#NAME?</v>
      </c>
      <c r="L2556" s="175">
        <f>NR_to_Cash!C$9</f>
        <v>-54723.468549817509</v>
      </c>
      <c r="M2556" s="175">
        <f>NR_to_Cash!D$9</f>
        <v>-177401.26576231886</v>
      </c>
      <c r="N2556" s="175">
        <f>NR_to_Cash!E$9</f>
        <v>-150226.47815209487</v>
      </c>
      <c r="O2556" s="175">
        <f>NR_to_Cash!F$9</f>
        <v>-172910.78815747867</v>
      </c>
      <c r="Q2556" s="1">
        <v>2549</v>
      </c>
      <c r="R2556" s="176">
        <v>-8604.0351346011739</v>
      </c>
      <c r="S2556" s="176">
        <v>224408.77302498044</v>
      </c>
      <c r="T2556" s="176">
        <v>158618.31928026397</v>
      </c>
      <c r="U2556" s="176">
        <v>134486.07814996107</v>
      </c>
      <c r="V2556" s="2"/>
      <c r="W2556" s="176">
        <v>-11913.219586379244</v>
      </c>
      <c r="X2556" s="176">
        <v>-13342.796073402045</v>
      </c>
      <c r="Y2556" s="176">
        <v>-20370.089279878419</v>
      </c>
      <c r="Z2556" s="176">
        <v>-46828.692276553484</v>
      </c>
      <c r="AA2556" s="2"/>
      <c r="AB2556" s="175">
        <v>-54723.468549817509</v>
      </c>
      <c r="AC2556" s="175">
        <v>-177401.26576231886</v>
      </c>
      <c r="AD2556" s="175">
        <v>-150226.47815209487</v>
      </c>
      <c r="AE2556" s="175">
        <v>-172910.78815747867</v>
      </c>
    </row>
    <row r="2557" spans="1:31">
      <c r="A2557" s="1">
        <v>2550</v>
      </c>
      <c r="B2557" s="176">
        <f>'T Revenue'!B2554-'Year 0'!G$8+'Year 0'!G$122</f>
        <v>3308.3043135723565</v>
      </c>
      <c r="C2557" s="176">
        <f>'T Revenue'!C2554-'Revenue Requirement'!C$4+'Revenue Requirement'!C$33</f>
        <v>245626.79144497472</v>
      </c>
      <c r="D2557" s="176">
        <f>'T Revenue'!D2554-'Revenue Requirement'!D$4+'Revenue Requirement'!D$33</f>
        <v>139857.56082822545</v>
      </c>
      <c r="E2557" s="176">
        <f>'T Revenue'!E2554-'Revenue Requirement'!E$4+'Revenue Requirement'!E$33</f>
        <v>159935.33907881984</v>
      </c>
      <c r="G2557" s="179" t="e">
        <f ca="1"/>
        <v>#NAME?</v>
      </c>
      <c r="H2557" s="179" t="e">
        <f ca="1"/>
        <v>#NAME?</v>
      </c>
      <c r="I2557" s="179" t="e">
        <f ca="1"/>
        <v>#NAME?</v>
      </c>
      <c r="J2557" s="179" t="e">
        <f ca="1"/>
        <v>#NAME?</v>
      </c>
      <c r="L2557" s="175">
        <f>NR_to_Cash!C$9</f>
        <v>-54723.468549817509</v>
      </c>
      <c r="M2557" s="175">
        <f>NR_to_Cash!D$9</f>
        <v>-177401.26576231886</v>
      </c>
      <c r="N2557" s="175">
        <f>NR_to_Cash!E$9</f>
        <v>-150226.47815209487</v>
      </c>
      <c r="O2557" s="175">
        <f>NR_to_Cash!F$9</f>
        <v>-172910.78815747867</v>
      </c>
      <c r="Q2557" s="1">
        <v>2550</v>
      </c>
      <c r="R2557" s="176">
        <v>3308.3043135723565</v>
      </c>
      <c r="S2557" s="176">
        <v>245626.79144497472</v>
      </c>
      <c r="T2557" s="176">
        <v>139857.56082822545</v>
      </c>
      <c r="U2557" s="176">
        <v>159935.33907881984</v>
      </c>
      <c r="V2557" s="2"/>
      <c r="W2557" s="176">
        <v>32443.075167990522</v>
      </c>
      <c r="X2557" s="176">
        <v>12734.363215734251</v>
      </c>
      <c r="Y2557" s="176">
        <v>24891.279901042348</v>
      </c>
      <c r="Z2557" s="176">
        <v>-15004.494498010958</v>
      </c>
      <c r="AA2557" s="2"/>
      <c r="AB2557" s="175">
        <v>-54723.468549817509</v>
      </c>
      <c r="AC2557" s="175">
        <v>-177401.26576231886</v>
      </c>
      <c r="AD2557" s="175">
        <v>-150226.47815209487</v>
      </c>
      <c r="AE2557" s="175">
        <v>-172910.78815747867</v>
      </c>
    </row>
    <row r="2558" spans="1:31">
      <c r="A2558" s="1">
        <v>2551</v>
      </c>
      <c r="B2558" s="176">
        <f>'T Revenue'!B2555-'Year 0'!G$8+'Year 0'!G$122</f>
        <v>-129.95077656279318</v>
      </c>
      <c r="C2558" s="176">
        <f>'T Revenue'!C2555-'Revenue Requirement'!C$4+'Revenue Requirement'!C$33</f>
        <v>265707.80134662241</v>
      </c>
      <c r="D2558" s="176">
        <f>'T Revenue'!D2555-'Revenue Requirement'!D$4+'Revenue Requirement'!D$33</f>
        <v>181094.83027942642</v>
      </c>
      <c r="E2558" s="176">
        <f>'T Revenue'!E2555-'Revenue Requirement'!E$4+'Revenue Requirement'!E$33</f>
        <v>152100.82050823956</v>
      </c>
      <c r="G2558" s="179" t="e">
        <f ca="1"/>
        <v>#NAME?</v>
      </c>
      <c r="H2558" s="179" t="e">
        <f ca="1"/>
        <v>#NAME?</v>
      </c>
      <c r="I2558" s="179" t="e">
        <f ca="1"/>
        <v>#NAME?</v>
      </c>
      <c r="J2558" s="179" t="e">
        <f ca="1"/>
        <v>#NAME?</v>
      </c>
      <c r="L2558" s="175">
        <f>NR_to_Cash!C$9</f>
        <v>-54723.468549817509</v>
      </c>
      <c r="M2558" s="175">
        <f>NR_to_Cash!D$9</f>
        <v>-177401.26576231886</v>
      </c>
      <c r="N2558" s="175">
        <f>NR_to_Cash!E$9</f>
        <v>-150226.47815209487</v>
      </c>
      <c r="O2558" s="175">
        <f>NR_to_Cash!F$9</f>
        <v>-172910.78815747867</v>
      </c>
      <c r="Q2558" s="1">
        <v>2551</v>
      </c>
      <c r="R2558" s="176">
        <v>-129.95077656279318</v>
      </c>
      <c r="S2558" s="176">
        <v>265707.80134662241</v>
      </c>
      <c r="T2558" s="176">
        <v>181094.83027942642</v>
      </c>
      <c r="U2558" s="176">
        <v>152100.82050823956</v>
      </c>
      <c r="V2558" s="2"/>
      <c r="W2558" s="176">
        <v>12960.828026112285</v>
      </c>
      <c r="X2558" s="176">
        <v>-31982.754585188581</v>
      </c>
      <c r="Y2558" s="176">
        <v>20360.059810450301</v>
      </c>
      <c r="Z2558" s="176">
        <v>-67904.910707878647</v>
      </c>
      <c r="AA2558" s="2"/>
      <c r="AB2558" s="175">
        <v>-54723.468549817509</v>
      </c>
      <c r="AC2558" s="175">
        <v>-177401.26576231886</v>
      </c>
      <c r="AD2558" s="175">
        <v>-150226.47815209487</v>
      </c>
      <c r="AE2558" s="175">
        <v>-172910.78815747867</v>
      </c>
    </row>
    <row r="2559" spans="1:31">
      <c r="A2559" s="1">
        <v>2552</v>
      </c>
      <c r="B2559" s="176">
        <f>'T Revenue'!B2556-'Year 0'!G$8+'Year 0'!G$122</f>
        <v>-10368.885357005056</v>
      </c>
      <c r="C2559" s="176">
        <f>'T Revenue'!C2556-'Revenue Requirement'!C$4+'Revenue Requirement'!C$33</f>
        <v>264158.95478449599</v>
      </c>
      <c r="D2559" s="176">
        <f>'T Revenue'!D2556-'Revenue Requirement'!D$4+'Revenue Requirement'!D$33</f>
        <v>160628.42236908549</v>
      </c>
      <c r="E2559" s="176">
        <f>'T Revenue'!E2556-'Revenue Requirement'!E$4+'Revenue Requirement'!E$33</f>
        <v>19858.287216595374</v>
      </c>
      <c r="G2559" s="179" t="e">
        <f ca="1"/>
        <v>#NAME?</v>
      </c>
      <c r="H2559" s="179" t="e">
        <f ca="1"/>
        <v>#NAME?</v>
      </c>
      <c r="I2559" s="179" t="e">
        <f ca="1"/>
        <v>#NAME?</v>
      </c>
      <c r="J2559" s="179" t="e">
        <f ca="1"/>
        <v>#NAME?</v>
      </c>
      <c r="L2559" s="175">
        <f>NR_to_Cash!C$9</f>
        <v>-54723.468549817509</v>
      </c>
      <c r="M2559" s="175">
        <f>NR_to_Cash!D$9</f>
        <v>-177401.26576231886</v>
      </c>
      <c r="N2559" s="175">
        <f>NR_to_Cash!E$9</f>
        <v>-150226.47815209487</v>
      </c>
      <c r="O2559" s="175">
        <f>NR_to_Cash!F$9</f>
        <v>-172910.78815747867</v>
      </c>
      <c r="Q2559" s="1">
        <v>2552</v>
      </c>
      <c r="R2559" s="176">
        <v>-10368.885357005056</v>
      </c>
      <c r="S2559" s="176">
        <v>264158.95478449599</v>
      </c>
      <c r="T2559" s="176">
        <v>160628.42236908549</v>
      </c>
      <c r="U2559" s="176">
        <v>19858.287216595374</v>
      </c>
      <c r="V2559" s="2"/>
      <c r="W2559" s="176">
        <v>-4874.6004166144412</v>
      </c>
      <c r="X2559" s="176">
        <v>1249.516888783779</v>
      </c>
      <c r="Y2559" s="176">
        <v>-5953.9767559445463</v>
      </c>
      <c r="Z2559" s="176">
        <v>2220.404387028655</v>
      </c>
      <c r="AA2559" s="2"/>
      <c r="AB2559" s="175">
        <v>-54723.468549817509</v>
      </c>
      <c r="AC2559" s="175">
        <v>-177401.26576231886</v>
      </c>
      <c r="AD2559" s="175">
        <v>-150226.47815209487</v>
      </c>
      <c r="AE2559" s="175">
        <v>-172910.78815747867</v>
      </c>
    </row>
    <row r="2560" spans="1:31">
      <c r="A2560" s="1">
        <v>2553</v>
      </c>
      <c r="B2560" s="176">
        <f>'T Revenue'!B2557-'Year 0'!G$8+'Year 0'!G$122</f>
        <v>4545.3070299946703</v>
      </c>
      <c r="C2560" s="176">
        <f>'T Revenue'!C2557-'Revenue Requirement'!C$4+'Revenue Requirement'!C$33</f>
        <v>212905.58736886038</v>
      </c>
      <c r="D2560" s="176">
        <f>'T Revenue'!D2557-'Revenue Requirement'!D$4+'Revenue Requirement'!D$33</f>
        <v>146862.84644494741</v>
      </c>
      <c r="E2560" s="176">
        <f>'T Revenue'!E2557-'Revenue Requirement'!E$4+'Revenue Requirement'!E$33</f>
        <v>78368.119115112117</v>
      </c>
      <c r="G2560" s="179" t="e">
        <f ca="1"/>
        <v>#NAME?</v>
      </c>
      <c r="H2560" s="179" t="e">
        <f ca="1"/>
        <v>#NAME?</v>
      </c>
      <c r="I2560" s="179" t="e">
        <f ca="1"/>
        <v>#NAME?</v>
      </c>
      <c r="J2560" s="179" t="e">
        <f ca="1"/>
        <v>#NAME?</v>
      </c>
      <c r="L2560" s="175">
        <f>NR_to_Cash!C$9</f>
        <v>-54723.468549817509</v>
      </c>
      <c r="M2560" s="175">
        <f>NR_to_Cash!D$9</f>
        <v>-177401.26576231886</v>
      </c>
      <c r="N2560" s="175">
        <f>NR_to_Cash!E$9</f>
        <v>-150226.47815209487</v>
      </c>
      <c r="O2560" s="175">
        <f>NR_to_Cash!F$9</f>
        <v>-172910.78815747867</v>
      </c>
      <c r="Q2560" s="1">
        <v>2553</v>
      </c>
      <c r="R2560" s="176">
        <v>4545.3070299946703</v>
      </c>
      <c r="S2560" s="176">
        <v>212905.58736886038</v>
      </c>
      <c r="T2560" s="176">
        <v>146862.84644494741</v>
      </c>
      <c r="U2560" s="176">
        <v>78368.119115112117</v>
      </c>
      <c r="V2560" s="2"/>
      <c r="W2560" s="176">
        <v>-26483.323775853496</v>
      </c>
      <c r="X2560" s="176">
        <v>-42542.576763531193</v>
      </c>
      <c r="Y2560" s="176">
        <v>-32062.633265686687</v>
      </c>
      <c r="Z2560" s="176">
        <v>-7066.5346149001271</v>
      </c>
      <c r="AA2560" s="2"/>
      <c r="AB2560" s="175">
        <v>-54723.468549817509</v>
      </c>
      <c r="AC2560" s="175">
        <v>-177401.26576231886</v>
      </c>
      <c r="AD2560" s="175">
        <v>-150226.47815209487</v>
      </c>
      <c r="AE2560" s="175">
        <v>-172910.78815747867</v>
      </c>
    </row>
    <row r="2561" spans="1:31">
      <c r="A2561" s="1">
        <v>2554</v>
      </c>
      <c r="B2561" s="176">
        <f>'T Revenue'!B2558-'Year 0'!G$8+'Year 0'!G$122</f>
        <v>-2456.8005697070621</v>
      </c>
      <c r="C2561" s="176">
        <f>'T Revenue'!C2558-'Revenue Requirement'!C$4+'Revenue Requirement'!C$33</f>
        <v>215927.62706087646</v>
      </c>
      <c r="D2561" s="176">
        <f>'T Revenue'!D2558-'Revenue Requirement'!D$4+'Revenue Requirement'!D$33</f>
        <v>120507.1501216467</v>
      </c>
      <c r="E2561" s="176">
        <f>'T Revenue'!E2558-'Revenue Requirement'!E$4+'Revenue Requirement'!E$33</f>
        <v>135203.63069260283</v>
      </c>
      <c r="G2561" s="179" t="e">
        <f ca="1"/>
        <v>#NAME?</v>
      </c>
      <c r="H2561" s="179" t="e">
        <f ca="1"/>
        <v>#NAME?</v>
      </c>
      <c r="I2561" s="179" t="e">
        <f ca="1"/>
        <v>#NAME?</v>
      </c>
      <c r="J2561" s="179" t="e">
        <f ca="1"/>
        <v>#NAME?</v>
      </c>
      <c r="L2561" s="175">
        <f>NR_to_Cash!C$9</f>
        <v>-54723.468549817509</v>
      </c>
      <c r="M2561" s="175">
        <f>NR_to_Cash!D$9</f>
        <v>-177401.26576231886</v>
      </c>
      <c r="N2561" s="175">
        <f>NR_to_Cash!E$9</f>
        <v>-150226.47815209487</v>
      </c>
      <c r="O2561" s="175">
        <f>NR_to_Cash!F$9</f>
        <v>-172910.78815747867</v>
      </c>
      <c r="Q2561" s="1">
        <v>2554</v>
      </c>
      <c r="R2561" s="176">
        <v>-2456.8005697070621</v>
      </c>
      <c r="S2561" s="176">
        <v>215927.62706087646</v>
      </c>
      <c r="T2561" s="176">
        <v>120507.1501216467</v>
      </c>
      <c r="U2561" s="176">
        <v>135203.63069260283</v>
      </c>
      <c r="V2561" s="2"/>
      <c r="W2561" s="176">
        <v>-22339.263507803902</v>
      </c>
      <c r="X2561" s="176">
        <v>-39081.666324845981</v>
      </c>
      <c r="Y2561" s="176">
        <v>-24659.500034760218</v>
      </c>
      <c r="Z2561" s="176">
        <v>-34626.001747984439</v>
      </c>
      <c r="AA2561" s="2"/>
      <c r="AB2561" s="175">
        <v>-54723.468549817509</v>
      </c>
      <c r="AC2561" s="175">
        <v>-177401.26576231886</v>
      </c>
      <c r="AD2561" s="175">
        <v>-150226.47815209487</v>
      </c>
      <c r="AE2561" s="175">
        <v>-172910.78815747867</v>
      </c>
    </row>
    <row r="2562" spans="1:31">
      <c r="A2562" s="1">
        <v>2555</v>
      </c>
      <c r="B2562" s="176">
        <f>'T Revenue'!B2559-'Year 0'!G$8+'Year 0'!G$122</f>
        <v>-3958.8761519906111</v>
      </c>
      <c r="C2562" s="176">
        <f>'T Revenue'!C2559-'Revenue Requirement'!C$4+'Revenue Requirement'!C$33</f>
        <v>259548.17748060427</v>
      </c>
      <c r="D2562" s="176">
        <f>'T Revenue'!D2559-'Revenue Requirement'!D$4+'Revenue Requirement'!D$33</f>
        <v>122707.63430021214</v>
      </c>
      <c r="E2562" s="176">
        <f>'T Revenue'!E2559-'Revenue Requirement'!E$4+'Revenue Requirement'!E$33</f>
        <v>89884.416664996417</v>
      </c>
      <c r="G2562" s="179" t="e">
        <f ca="1"/>
        <v>#NAME?</v>
      </c>
      <c r="H2562" s="179" t="e">
        <f ca="1"/>
        <v>#NAME?</v>
      </c>
      <c r="I2562" s="179" t="e">
        <f ca="1"/>
        <v>#NAME?</v>
      </c>
      <c r="J2562" s="179" t="e">
        <f ca="1"/>
        <v>#NAME?</v>
      </c>
      <c r="L2562" s="175">
        <f>NR_to_Cash!C$9</f>
        <v>-54723.468549817509</v>
      </c>
      <c r="M2562" s="175">
        <f>NR_to_Cash!D$9</f>
        <v>-177401.26576231886</v>
      </c>
      <c r="N2562" s="175">
        <f>NR_to_Cash!E$9</f>
        <v>-150226.47815209487</v>
      </c>
      <c r="O2562" s="175">
        <f>NR_to_Cash!F$9</f>
        <v>-172910.78815747867</v>
      </c>
      <c r="Q2562" s="1">
        <v>2555</v>
      </c>
      <c r="R2562" s="176">
        <v>-3958.8761519906111</v>
      </c>
      <c r="S2562" s="176">
        <v>259548.17748060427</v>
      </c>
      <c r="T2562" s="176">
        <v>122707.63430021214</v>
      </c>
      <c r="U2562" s="176">
        <v>89884.416664996417</v>
      </c>
      <c r="V2562" s="2"/>
      <c r="W2562" s="176">
        <v>21086.547818456776</v>
      </c>
      <c r="X2562" s="176">
        <v>-36809.12436643173</v>
      </c>
      <c r="Y2562" s="176">
        <v>22098.21327262558</v>
      </c>
      <c r="Z2562" s="176">
        <v>-3401.8575466661714</v>
      </c>
      <c r="AA2562" s="2"/>
      <c r="AB2562" s="175">
        <v>-54723.468549817509</v>
      </c>
      <c r="AC2562" s="175">
        <v>-177401.26576231886</v>
      </c>
      <c r="AD2562" s="175">
        <v>-150226.47815209487</v>
      </c>
      <c r="AE2562" s="175">
        <v>-172910.78815747867</v>
      </c>
    </row>
    <row r="2563" spans="1:31">
      <c r="A2563" s="1">
        <v>2556</v>
      </c>
      <c r="B2563" s="176">
        <f>'T Revenue'!B2560-'Year 0'!G$8+'Year 0'!G$122</f>
        <v>-12084.14777045208</v>
      </c>
      <c r="C2563" s="176">
        <f>'T Revenue'!C2560-'Revenue Requirement'!C$4+'Revenue Requirement'!C$33</f>
        <v>194833.42189205298</v>
      </c>
      <c r="D2563" s="176">
        <f>'T Revenue'!D2560-'Revenue Requirement'!D$4+'Revenue Requirement'!D$33</f>
        <v>114576.39513136749</v>
      </c>
      <c r="E2563" s="176">
        <f>'T Revenue'!E2560-'Revenue Requirement'!E$4+'Revenue Requirement'!E$33</f>
        <v>121245.1011516552</v>
      </c>
      <c r="G2563" s="179" t="e">
        <f ca="1"/>
        <v>#NAME?</v>
      </c>
      <c r="H2563" s="179" t="e">
        <f ca="1"/>
        <v>#NAME?</v>
      </c>
      <c r="I2563" s="179" t="e">
        <f ca="1"/>
        <v>#NAME?</v>
      </c>
      <c r="J2563" s="179" t="e">
        <f ca="1"/>
        <v>#NAME?</v>
      </c>
      <c r="L2563" s="175">
        <f>NR_to_Cash!C$9</f>
        <v>-54723.468549817509</v>
      </c>
      <c r="M2563" s="175">
        <f>NR_to_Cash!D$9</f>
        <v>-177401.26576231886</v>
      </c>
      <c r="N2563" s="175">
        <f>NR_to_Cash!E$9</f>
        <v>-150226.47815209487</v>
      </c>
      <c r="O2563" s="175">
        <f>NR_to_Cash!F$9</f>
        <v>-172910.78815747867</v>
      </c>
      <c r="Q2563" s="1">
        <v>2556</v>
      </c>
      <c r="R2563" s="176">
        <v>-12084.14777045208</v>
      </c>
      <c r="S2563" s="176">
        <v>194833.42189205298</v>
      </c>
      <c r="T2563" s="176">
        <v>114576.39513136749</v>
      </c>
      <c r="U2563" s="176">
        <v>121245.1011516552</v>
      </c>
      <c r="V2563" s="2"/>
      <c r="W2563" s="176">
        <v>-17618.681414550403</v>
      </c>
      <c r="X2563" s="176">
        <v>-27209.974923588568</v>
      </c>
      <c r="Y2563" s="176">
        <v>-816.59040236845613</v>
      </c>
      <c r="Z2563" s="176">
        <v>30159.871130115353</v>
      </c>
      <c r="AA2563" s="2"/>
      <c r="AB2563" s="175">
        <v>-54723.468549817509</v>
      </c>
      <c r="AC2563" s="175">
        <v>-177401.26576231886</v>
      </c>
      <c r="AD2563" s="175">
        <v>-150226.47815209487</v>
      </c>
      <c r="AE2563" s="175">
        <v>-172910.78815747867</v>
      </c>
    </row>
    <row r="2564" spans="1:31">
      <c r="A2564" s="1">
        <v>2557</v>
      </c>
      <c r="B2564" s="176">
        <f>'T Revenue'!B2561-'Year 0'!G$8+'Year 0'!G$122</f>
        <v>6416.2783037112094</v>
      </c>
      <c r="C2564" s="176">
        <f>'T Revenue'!C2561-'Revenue Requirement'!C$4+'Revenue Requirement'!C$33</f>
        <v>222886.36574723967</v>
      </c>
      <c r="D2564" s="176">
        <f>'T Revenue'!D2561-'Revenue Requirement'!D$4+'Revenue Requirement'!D$33</f>
        <v>185191.78816869785</v>
      </c>
      <c r="E2564" s="176">
        <f>'T Revenue'!E2561-'Revenue Requirement'!E$4+'Revenue Requirement'!E$33</f>
        <v>129787.0741506475</v>
      </c>
      <c r="G2564" s="179" t="e">
        <f ca="1"/>
        <v>#NAME?</v>
      </c>
      <c r="H2564" s="179" t="e">
        <f ca="1"/>
        <v>#NAME?</v>
      </c>
      <c r="I2564" s="179" t="e">
        <f ca="1"/>
        <v>#NAME?</v>
      </c>
      <c r="J2564" s="179" t="e">
        <f ca="1"/>
        <v>#NAME?</v>
      </c>
      <c r="L2564" s="175">
        <f>NR_to_Cash!C$9</f>
        <v>-54723.468549817509</v>
      </c>
      <c r="M2564" s="175">
        <f>NR_to_Cash!D$9</f>
        <v>-177401.26576231886</v>
      </c>
      <c r="N2564" s="175">
        <f>NR_to_Cash!E$9</f>
        <v>-150226.47815209487</v>
      </c>
      <c r="O2564" s="175">
        <f>NR_to_Cash!F$9</f>
        <v>-172910.78815747867</v>
      </c>
      <c r="Q2564" s="1">
        <v>2557</v>
      </c>
      <c r="R2564" s="176">
        <v>6416.2783037112094</v>
      </c>
      <c r="S2564" s="176">
        <v>222886.36574723967</v>
      </c>
      <c r="T2564" s="176">
        <v>185191.78816869785</v>
      </c>
      <c r="U2564" s="176">
        <v>129787.0741506475</v>
      </c>
      <c r="V2564" s="2"/>
      <c r="W2564" s="176">
        <v>-31019.138341514394</v>
      </c>
      <c r="X2564" s="176">
        <v>-36152.301404409111</v>
      </c>
      <c r="Y2564" s="176">
        <v>-25132.78463758016</v>
      </c>
      <c r="Z2564" s="176">
        <v>-12404.726895152824</v>
      </c>
      <c r="AA2564" s="2"/>
      <c r="AB2564" s="175">
        <v>-54723.468549817509</v>
      </c>
      <c r="AC2564" s="175">
        <v>-177401.26576231886</v>
      </c>
      <c r="AD2564" s="175">
        <v>-150226.47815209487</v>
      </c>
      <c r="AE2564" s="175">
        <v>-172910.78815747867</v>
      </c>
    </row>
    <row r="2565" spans="1:31">
      <c r="A2565" s="1">
        <v>2558</v>
      </c>
      <c r="B2565" s="176">
        <f>'T Revenue'!B2562-'Year 0'!G$8+'Year 0'!G$122</f>
        <v>-7961.9828137501609</v>
      </c>
      <c r="C2565" s="176">
        <f>'T Revenue'!C2562-'Revenue Requirement'!C$4+'Revenue Requirement'!C$33</f>
        <v>193427.61255947943</v>
      </c>
      <c r="D2565" s="176">
        <f>'T Revenue'!D2562-'Revenue Requirement'!D$4+'Revenue Requirement'!D$33</f>
        <v>151243.51822583261</v>
      </c>
      <c r="E2565" s="176">
        <f>'T Revenue'!E2562-'Revenue Requirement'!E$4+'Revenue Requirement'!E$33</f>
        <v>70643.922234095167</v>
      </c>
      <c r="G2565" s="179" t="e">
        <f ca="1"/>
        <v>#NAME?</v>
      </c>
      <c r="H2565" s="179" t="e">
        <f ca="1"/>
        <v>#NAME?</v>
      </c>
      <c r="I2565" s="179" t="e">
        <f ca="1"/>
        <v>#NAME?</v>
      </c>
      <c r="J2565" s="179" t="e">
        <f ca="1"/>
        <v>#NAME?</v>
      </c>
      <c r="L2565" s="175">
        <f>NR_to_Cash!C$9</f>
        <v>-54723.468549817509</v>
      </c>
      <c r="M2565" s="175">
        <f>NR_to_Cash!D$9</f>
        <v>-177401.26576231886</v>
      </c>
      <c r="N2565" s="175">
        <f>NR_to_Cash!E$9</f>
        <v>-150226.47815209487</v>
      </c>
      <c r="O2565" s="175">
        <f>NR_to_Cash!F$9</f>
        <v>-172910.78815747867</v>
      </c>
      <c r="Q2565" s="1">
        <v>2558</v>
      </c>
      <c r="R2565" s="176">
        <v>-7961.9828137501609</v>
      </c>
      <c r="S2565" s="176">
        <v>193427.61255947943</v>
      </c>
      <c r="T2565" s="176">
        <v>151243.51822583261</v>
      </c>
      <c r="U2565" s="176">
        <v>70643.922234095167</v>
      </c>
      <c r="V2565" s="2"/>
      <c r="W2565" s="176">
        <v>-9001.7452989079757</v>
      </c>
      <c r="X2565" s="176">
        <v>-32056.756240945775</v>
      </c>
      <c r="Y2565" s="176">
        <v>-58182.733602663735</v>
      </c>
      <c r="Z2565" s="176">
        <v>-20122.139750736766</v>
      </c>
      <c r="AA2565" s="2"/>
      <c r="AB2565" s="175">
        <v>-54723.468549817509</v>
      </c>
      <c r="AC2565" s="175">
        <v>-177401.26576231886</v>
      </c>
      <c r="AD2565" s="175">
        <v>-150226.47815209487</v>
      </c>
      <c r="AE2565" s="175">
        <v>-172910.78815747867</v>
      </c>
    </row>
    <row r="2566" spans="1:31">
      <c r="A2566" s="1">
        <v>2559</v>
      </c>
      <c r="B2566" s="176">
        <f>'T Revenue'!B2563-'Year 0'!G$8+'Year 0'!G$122</f>
        <v>3949.178905019071</v>
      </c>
      <c r="C2566" s="176">
        <f>'T Revenue'!C2563-'Revenue Requirement'!C$4+'Revenue Requirement'!C$33</f>
        <v>237391.2694152859</v>
      </c>
      <c r="D2566" s="176">
        <f>'T Revenue'!D2563-'Revenue Requirement'!D$4+'Revenue Requirement'!D$33</f>
        <v>131332.9035926722</v>
      </c>
      <c r="E2566" s="176">
        <f>'T Revenue'!E2563-'Revenue Requirement'!E$4+'Revenue Requirement'!E$33</f>
        <v>98585.480966590811</v>
      </c>
      <c r="G2566" s="179" t="e">
        <f ca="1"/>
        <v>#NAME?</v>
      </c>
      <c r="H2566" s="179" t="e">
        <f ca="1"/>
        <v>#NAME?</v>
      </c>
      <c r="I2566" s="179" t="e">
        <f ca="1"/>
        <v>#NAME?</v>
      </c>
      <c r="J2566" s="179" t="e">
        <f ca="1"/>
        <v>#NAME?</v>
      </c>
      <c r="L2566" s="175">
        <f>NR_to_Cash!C$9</f>
        <v>-54723.468549817509</v>
      </c>
      <c r="M2566" s="175">
        <f>NR_to_Cash!D$9</f>
        <v>-177401.26576231886</v>
      </c>
      <c r="N2566" s="175">
        <f>NR_to_Cash!E$9</f>
        <v>-150226.47815209487</v>
      </c>
      <c r="O2566" s="175">
        <f>NR_to_Cash!F$9</f>
        <v>-172910.78815747867</v>
      </c>
      <c r="Q2566" s="1">
        <v>2559</v>
      </c>
      <c r="R2566" s="176">
        <v>3949.178905019071</v>
      </c>
      <c r="S2566" s="176">
        <v>237391.2694152859</v>
      </c>
      <c r="T2566" s="176">
        <v>131332.9035926722</v>
      </c>
      <c r="U2566" s="176">
        <v>98585.480966590811</v>
      </c>
      <c r="V2566" s="2"/>
      <c r="W2566" s="176">
        <v>-11197.242164073279</v>
      </c>
      <c r="X2566" s="176">
        <v>15063.878116522217</v>
      </c>
      <c r="Y2566" s="176">
        <v>-48296.651251233183</v>
      </c>
      <c r="Z2566" s="176">
        <v>-8629.3805632153526</v>
      </c>
      <c r="AA2566" s="2"/>
      <c r="AB2566" s="175">
        <v>-54723.468549817509</v>
      </c>
      <c r="AC2566" s="175">
        <v>-177401.26576231886</v>
      </c>
      <c r="AD2566" s="175">
        <v>-150226.47815209487</v>
      </c>
      <c r="AE2566" s="175">
        <v>-172910.78815747867</v>
      </c>
    </row>
    <row r="2567" spans="1:31">
      <c r="A2567" s="1">
        <v>2560</v>
      </c>
      <c r="B2567" s="176">
        <f>'T Revenue'!B2564-'Year 0'!G$8+'Year 0'!G$122</f>
        <v>8735.1460855016485</v>
      </c>
      <c r="C2567" s="176">
        <f>'T Revenue'!C2564-'Revenue Requirement'!C$4+'Revenue Requirement'!C$33</f>
        <v>226286.37065709615</v>
      </c>
      <c r="D2567" s="176">
        <f>'T Revenue'!D2564-'Revenue Requirement'!D$4+'Revenue Requirement'!D$33</f>
        <v>193559.31939459103</v>
      </c>
      <c r="E2567" s="176">
        <f>'T Revenue'!E2564-'Revenue Requirement'!E$4+'Revenue Requirement'!E$33</f>
        <v>130250.56677947845</v>
      </c>
      <c r="G2567" s="179" t="e">
        <f ca="1"/>
        <v>#NAME?</v>
      </c>
      <c r="H2567" s="179" t="e">
        <f ca="1"/>
        <v>#NAME?</v>
      </c>
      <c r="I2567" s="179" t="e">
        <f ca="1"/>
        <v>#NAME?</v>
      </c>
      <c r="J2567" s="179" t="e">
        <f ca="1"/>
        <v>#NAME?</v>
      </c>
      <c r="L2567" s="175">
        <f>NR_to_Cash!C$9</f>
        <v>-54723.468549817509</v>
      </c>
      <c r="M2567" s="175">
        <f>NR_to_Cash!D$9</f>
        <v>-177401.26576231886</v>
      </c>
      <c r="N2567" s="175">
        <f>NR_to_Cash!E$9</f>
        <v>-150226.47815209487</v>
      </c>
      <c r="O2567" s="175">
        <f>NR_to_Cash!F$9</f>
        <v>-172910.78815747867</v>
      </c>
      <c r="Q2567" s="1">
        <v>2560</v>
      </c>
      <c r="R2567" s="176">
        <v>8735.1460855016485</v>
      </c>
      <c r="S2567" s="176">
        <v>226286.37065709615</v>
      </c>
      <c r="T2567" s="176">
        <v>193559.31939459103</v>
      </c>
      <c r="U2567" s="176">
        <v>130250.56677947845</v>
      </c>
      <c r="V2567" s="2"/>
      <c r="W2567" s="176">
        <v>-8589.0215806426713</v>
      </c>
      <c r="X2567" s="176">
        <v>-31554.387402089778</v>
      </c>
      <c r="Y2567" s="176">
        <v>-13520.820034157019</v>
      </c>
      <c r="Z2567" s="176">
        <v>-16998.200189458905</v>
      </c>
      <c r="AA2567" s="2"/>
      <c r="AB2567" s="175">
        <v>-54723.468549817509</v>
      </c>
      <c r="AC2567" s="175">
        <v>-177401.26576231886</v>
      </c>
      <c r="AD2567" s="175">
        <v>-150226.47815209487</v>
      </c>
      <c r="AE2567" s="175">
        <v>-172910.78815747867</v>
      </c>
    </row>
    <row r="2568" spans="1:31">
      <c r="A2568" s="1">
        <v>2561</v>
      </c>
      <c r="B2568" s="176">
        <f>'T Revenue'!B2565-'Year 0'!G$8+'Year 0'!G$122</f>
        <v>-14553.614089083625</v>
      </c>
      <c r="C2568" s="176">
        <f>'T Revenue'!C2565-'Revenue Requirement'!C$4+'Revenue Requirement'!C$33</f>
        <v>207319.27953186468</v>
      </c>
      <c r="D2568" s="176">
        <f>'T Revenue'!D2565-'Revenue Requirement'!D$4+'Revenue Requirement'!D$33</f>
        <v>130054.89131660922</v>
      </c>
      <c r="E2568" s="176">
        <f>'T Revenue'!E2565-'Revenue Requirement'!E$4+'Revenue Requirement'!E$33</f>
        <v>69525.670445084339</v>
      </c>
      <c r="G2568" s="179" t="e">
        <f ca="1"/>
        <v>#NAME?</v>
      </c>
      <c r="H2568" s="179" t="e">
        <f ca="1"/>
        <v>#NAME?</v>
      </c>
      <c r="I2568" s="179" t="e">
        <f ca="1"/>
        <v>#NAME?</v>
      </c>
      <c r="J2568" s="179" t="e">
        <f ca="1"/>
        <v>#NAME?</v>
      </c>
      <c r="L2568" s="175">
        <f>NR_to_Cash!C$9</f>
        <v>-54723.468549817509</v>
      </c>
      <c r="M2568" s="175">
        <f>NR_to_Cash!D$9</f>
        <v>-177401.26576231886</v>
      </c>
      <c r="N2568" s="175">
        <f>NR_to_Cash!E$9</f>
        <v>-150226.47815209487</v>
      </c>
      <c r="O2568" s="175">
        <f>NR_to_Cash!F$9</f>
        <v>-172910.78815747867</v>
      </c>
      <c r="Q2568" s="1">
        <v>2561</v>
      </c>
      <c r="R2568" s="176">
        <v>-14553.614089083625</v>
      </c>
      <c r="S2568" s="176">
        <v>207319.27953186468</v>
      </c>
      <c r="T2568" s="176">
        <v>130054.89131660922</v>
      </c>
      <c r="U2568" s="176">
        <v>69525.670445084339</v>
      </c>
      <c r="V2568" s="2"/>
      <c r="W2568" s="176">
        <v>-21991.167225964484</v>
      </c>
      <c r="X2568" s="176">
        <v>-39928.561017805245</v>
      </c>
      <c r="Y2568" s="176">
        <v>4500.713075568201</v>
      </c>
      <c r="Z2568" s="176">
        <v>-10669.604538456537</v>
      </c>
      <c r="AA2568" s="2"/>
      <c r="AB2568" s="175">
        <v>-54723.468549817509</v>
      </c>
      <c r="AC2568" s="175">
        <v>-177401.26576231886</v>
      </c>
      <c r="AD2568" s="175">
        <v>-150226.47815209487</v>
      </c>
      <c r="AE2568" s="175">
        <v>-172910.78815747867</v>
      </c>
    </row>
    <row r="2569" spans="1:31">
      <c r="A2569" s="1">
        <v>2562</v>
      </c>
      <c r="B2569" s="176">
        <f>'T Revenue'!B2566-'Year 0'!G$8+'Year 0'!G$122</f>
        <v>-3721.2962504890747</v>
      </c>
      <c r="C2569" s="176">
        <f>'T Revenue'!C2566-'Revenue Requirement'!C$4+'Revenue Requirement'!C$33</f>
        <v>217351.46100162319</v>
      </c>
      <c r="D2569" s="176">
        <f>'T Revenue'!D2566-'Revenue Requirement'!D$4+'Revenue Requirement'!D$33</f>
        <v>152716.76667395025</v>
      </c>
      <c r="E2569" s="176">
        <f>'T Revenue'!E2566-'Revenue Requirement'!E$4+'Revenue Requirement'!E$33</f>
        <v>132533.5376954216</v>
      </c>
      <c r="G2569" s="179" t="e">
        <f ca="1"/>
        <v>#NAME?</v>
      </c>
      <c r="H2569" s="179" t="e">
        <f ca="1"/>
        <v>#NAME?</v>
      </c>
      <c r="I2569" s="179" t="e">
        <f ca="1"/>
        <v>#NAME?</v>
      </c>
      <c r="J2569" s="179" t="e">
        <f ca="1"/>
        <v>#NAME?</v>
      </c>
      <c r="L2569" s="175">
        <f>NR_to_Cash!C$9</f>
        <v>-54723.468549817509</v>
      </c>
      <c r="M2569" s="175">
        <f>NR_to_Cash!D$9</f>
        <v>-177401.26576231886</v>
      </c>
      <c r="N2569" s="175">
        <f>NR_to_Cash!E$9</f>
        <v>-150226.47815209487</v>
      </c>
      <c r="O2569" s="175">
        <f>NR_to_Cash!F$9</f>
        <v>-172910.78815747867</v>
      </c>
      <c r="Q2569" s="1">
        <v>2562</v>
      </c>
      <c r="R2569" s="176">
        <v>-3721.2962504890747</v>
      </c>
      <c r="S2569" s="176">
        <v>217351.46100162319</v>
      </c>
      <c r="T2569" s="176">
        <v>152716.76667395025</v>
      </c>
      <c r="U2569" s="176">
        <v>132533.5376954216</v>
      </c>
      <c r="V2569" s="2"/>
      <c r="W2569" s="176">
        <v>-26393.94203328935</v>
      </c>
      <c r="X2569" s="176">
        <v>-24789.506543682888</v>
      </c>
      <c r="Y2569" s="176">
        <v>7231.4567848125007</v>
      </c>
      <c r="Z2569" s="176">
        <v>-9659.2893295697868</v>
      </c>
      <c r="AA2569" s="2"/>
      <c r="AB2569" s="175">
        <v>-54723.468549817509</v>
      </c>
      <c r="AC2569" s="175">
        <v>-177401.26576231886</v>
      </c>
      <c r="AD2569" s="175">
        <v>-150226.47815209487</v>
      </c>
      <c r="AE2569" s="175">
        <v>-172910.78815747867</v>
      </c>
    </row>
    <row r="2570" spans="1:31">
      <c r="A2570" s="1">
        <v>2563</v>
      </c>
      <c r="B2570" s="176">
        <f>'T Revenue'!B2567-'Year 0'!G$8+'Year 0'!G$122</f>
        <v>1622.0453801089898</v>
      </c>
      <c r="C2570" s="176">
        <f>'T Revenue'!C2567-'Revenue Requirement'!C$4+'Revenue Requirement'!C$33</f>
        <v>203515.8861248123</v>
      </c>
      <c r="D2570" s="176">
        <f>'T Revenue'!D2567-'Revenue Requirement'!D$4+'Revenue Requirement'!D$33</f>
        <v>164182.21594211878</v>
      </c>
      <c r="E2570" s="176">
        <f>'T Revenue'!E2567-'Revenue Requirement'!E$4+'Revenue Requirement'!E$33</f>
        <v>113035.10083775711</v>
      </c>
      <c r="G2570" s="179" t="e">
        <f ca="1"/>
        <v>#NAME?</v>
      </c>
      <c r="H2570" s="179" t="e">
        <f ca="1"/>
        <v>#NAME?</v>
      </c>
      <c r="I2570" s="179" t="e">
        <f ca="1"/>
        <v>#NAME?</v>
      </c>
      <c r="J2570" s="179" t="e">
        <f ca="1"/>
        <v>#NAME?</v>
      </c>
      <c r="L2570" s="175">
        <f>NR_to_Cash!C$9</f>
        <v>-54723.468549817509</v>
      </c>
      <c r="M2570" s="175">
        <f>NR_to_Cash!D$9</f>
        <v>-177401.26576231886</v>
      </c>
      <c r="N2570" s="175">
        <f>NR_to_Cash!E$9</f>
        <v>-150226.47815209487</v>
      </c>
      <c r="O2570" s="175">
        <f>NR_to_Cash!F$9</f>
        <v>-172910.78815747867</v>
      </c>
      <c r="Q2570" s="1">
        <v>2563</v>
      </c>
      <c r="R2570" s="176">
        <v>1622.0453801089898</v>
      </c>
      <c r="S2570" s="176">
        <v>203515.8861248123</v>
      </c>
      <c r="T2570" s="176">
        <v>164182.21594211878</v>
      </c>
      <c r="U2570" s="176">
        <v>113035.10083775711</v>
      </c>
      <c r="V2570" s="2"/>
      <c r="W2570" s="176">
        <v>-23705.375615463825</v>
      </c>
      <c r="X2570" s="176">
        <v>-11298.819225382991</v>
      </c>
      <c r="Y2570" s="176">
        <v>-22084.22342269565</v>
      </c>
      <c r="Z2570" s="176">
        <v>-31324.83783366438</v>
      </c>
      <c r="AA2570" s="2"/>
      <c r="AB2570" s="175">
        <v>-54723.468549817509</v>
      </c>
      <c r="AC2570" s="175">
        <v>-177401.26576231886</v>
      </c>
      <c r="AD2570" s="175">
        <v>-150226.47815209487</v>
      </c>
      <c r="AE2570" s="175">
        <v>-172910.78815747867</v>
      </c>
    </row>
    <row r="2571" spans="1:31">
      <c r="A2571" s="1">
        <v>2564</v>
      </c>
      <c r="B2571" s="176">
        <f>'T Revenue'!B2568-'Year 0'!G$8+'Year 0'!G$122</f>
        <v>12000.925388793694</v>
      </c>
      <c r="C2571" s="176">
        <f>'T Revenue'!C2568-'Revenue Requirement'!C$4+'Revenue Requirement'!C$33</f>
        <v>238432.00847661938</v>
      </c>
      <c r="D2571" s="176">
        <f>'T Revenue'!D2568-'Revenue Requirement'!D$4+'Revenue Requirement'!D$33</f>
        <v>189149.36873054481</v>
      </c>
      <c r="E2571" s="176">
        <f>'T Revenue'!E2568-'Revenue Requirement'!E$4+'Revenue Requirement'!E$33</f>
        <v>100009.56141235074</v>
      </c>
      <c r="G2571" s="179" t="e">
        <f ca="1"/>
        <v>#NAME?</v>
      </c>
      <c r="H2571" s="179" t="e">
        <f ca="1"/>
        <v>#NAME?</v>
      </c>
      <c r="I2571" s="179" t="e">
        <f ca="1"/>
        <v>#NAME?</v>
      </c>
      <c r="J2571" s="179" t="e">
        <f ca="1"/>
        <v>#NAME?</v>
      </c>
      <c r="L2571" s="175">
        <f>NR_to_Cash!C$9</f>
        <v>-54723.468549817509</v>
      </c>
      <c r="M2571" s="175">
        <f>NR_to_Cash!D$9</f>
        <v>-177401.26576231886</v>
      </c>
      <c r="N2571" s="175">
        <f>NR_to_Cash!E$9</f>
        <v>-150226.47815209487</v>
      </c>
      <c r="O2571" s="175">
        <f>NR_to_Cash!F$9</f>
        <v>-172910.78815747867</v>
      </c>
      <c r="Q2571" s="1">
        <v>2564</v>
      </c>
      <c r="R2571" s="176">
        <v>12000.925388793694</v>
      </c>
      <c r="S2571" s="176">
        <v>238432.00847661938</v>
      </c>
      <c r="T2571" s="176">
        <v>189149.36873054481</v>
      </c>
      <c r="U2571" s="176">
        <v>100009.56141235074</v>
      </c>
      <c r="V2571" s="2"/>
      <c r="W2571" s="176">
        <v>429.28799270733725</v>
      </c>
      <c r="X2571" s="176">
        <v>-988.96278916252777</v>
      </c>
      <c r="Y2571" s="176">
        <v>-15783.985884734429</v>
      </c>
      <c r="Z2571" s="176">
        <v>-14717.023858477362</v>
      </c>
      <c r="AA2571" s="2"/>
      <c r="AB2571" s="175">
        <v>-54723.468549817509</v>
      </c>
      <c r="AC2571" s="175">
        <v>-177401.26576231886</v>
      </c>
      <c r="AD2571" s="175">
        <v>-150226.47815209487</v>
      </c>
      <c r="AE2571" s="175">
        <v>-172910.78815747867</v>
      </c>
    </row>
    <row r="2572" spans="1:31">
      <c r="A2572" s="1">
        <v>2565</v>
      </c>
      <c r="B2572" s="176">
        <f>'T Revenue'!B2569-'Year 0'!G$8+'Year 0'!G$122</f>
        <v>-4109.4192417527083</v>
      </c>
      <c r="C2572" s="176">
        <f>'T Revenue'!C2569-'Revenue Requirement'!C$4+'Revenue Requirement'!C$33</f>
        <v>256906.02888008719</v>
      </c>
      <c r="D2572" s="176">
        <f>'T Revenue'!D2569-'Revenue Requirement'!D$4+'Revenue Requirement'!D$33</f>
        <v>196423.45552420546</v>
      </c>
      <c r="E2572" s="176">
        <f>'T Revenue'!E2569-'Revenue Requirement'!E$4+'Revenue Requirement'!E$33</f>
        <v>127443.53845562181</v>
      </c>
      <c r="G2572" s="179" t="e">
        <f ca="1"/>
        <v>#NAME?</v>
      </c>
      <c r="H2572" s="179" t="e">
        <f ca="1"/>
        <v>#NAME?</v>
      </c>
      <c r="I2572" s="179" t="e">
        <f ca="1"/>
        <v>#NAME?</v>
      </c>
      <c r="J2572" s="179" t="e">
        <f ca="1"/>
        <v>#NAME?</v>
      </c>
      <c r="L2572" s="175">
        <f>NR_to_Cash!C$9</f>
        <v>-54723.468549817509</v>
      </c>
      <c r="M2572" s="175">
        <f>NR_to_Cash!D$9</f>
        <v>-177401.26576231886</v>
      </c>
      <c r="N2572" s="175">
        <f>NR_to_Cash!E$9</f>
        <v>-150226.47815209487</v>
      </c>
      <c r="O2572" s="175">
        <f>NR_to_Cash!F$9</f>
        <v>-172910.78815747867</v>
      </c>
      <c r="Q2572" s="1">
        <v>2565</v>
      </c>
      <c r="R2572" s="176">
        <v>-4109.4192417527083</v>
      </c>
      <c r="S2572" s="176">
        <v>256906.02888008719</v>
      </c>
      <c r="T2572" s="176">
        <v>196423.45552420546</v>
      </c>
      <c r="U2572" s="176">
        <v>127443.53845562181</v>
      </c>
      <c r="V2572" s="2"/>
      <c r="W2572" s="176">
        <v>-10025.338699639775</v>
      </c>
      <c r="X2572" s="176">
        <v>-3030.7693726401776</v>
      </c>
      <c r="Y2572" s="176">
        <v>-53163.381136235315</v>
      </c>
      <c r="Z2572" s="176">
        <v>-26304.768371970858</v>
      </c>
      <c r="AA2572" s="2"/>
      <c r="AB2572" s="175">
        <v>-54723.468549817509</v>
      </c>
      <c r="AC2572" s="175">
        <v>-177401.26576231886</v>
      </c>
      <c r="AD2572" s="175">
        <v>-150226.47815209487</v>
      </c>
      <c r="AE2572" s="175">
        <v>-172910.78815747867</v>
      </c>
    </row>
    <row r="2573" spans="1:31">
      <c r="A2573" s="1">
        <v>2566</v>
      </c>
      <c r="B2573" s="176">
        <f>'T Revenue'!B2570-'Year 0'!G$8+'Year 0'!G$122</f>
        <v>-8628.377328112023</v>
      </c>
      <c r="C2573" s="176">
        <f>'T Revenue'!C2570-'Revenue Requirement'!C$4+'Revenue Requirement'!C$33</f>
        <v>226575.63861046755</v>
      </c>
      <c r="D2573" s="176">
        <f>'T Revenue'!D2570-'Revenue Requirement'!D$4+'Revenue Requirement'!D$33</f>
        <v>154785.36454513646</v>
      </c>
      <c r="E2573" s="176">
        <f>'T Revenue'!E2570-'Revenue Requirement'!E$4+'Revenue Requirement'!E$33</f>
        <v>62454.303619550541</v>
      </c>
      <c r="G2573" s="179" t="e">
        <f ca="1"/>
        <v>#NAME?</v>
      </c>
      <c r="H2573" s="179" t="e">
        <f ca="1"/>
        <v>#NAME?</v>
      </c>
      <c r="I2573" s="179" t="e">
        <f ca="1"/>
        <v>#NAME?</v>
      </c>
      <c r="J2573" s="179" t="e">
        <f ca="1"/>
        <v>#NAME?</v>
      </c>
      <c r="L2573" s="175">
        <f>NR_to_Cash!C$9</f>
        <v>-54723.468549817509</v>
      </c>
      <c r="M2573" s="175">
        <f>NR_to_Cash!D$9</f>
        <v>-177401.26576231886</v>
      </c>
      <c r="N2573" s="175">
        <f>NR_to_Cash!E$9</f>
        <v>-150226.47815209487</v>
      </c>
      <c r="O2573" s="175">
        <f>NR_to_Cash!F$9</f>
        <v>-172910.78815747867</v>
      </c>
      <c r="Q2573" s="1">
        <v>2566</v>
      </c>
      <c r="R2573" s="176">
        <v>-8628.377328112023</v>
      </c>
      <c r="S2573" s="176">
        <v>226575.63861046755</v>
      </c>
      <c r="T2573" s="176">
        <v>154785.36454513646</v>
      </c>
      <c r="U2573" s="176">
        <v>62454.303619550541</v>
      </c>
      <c r="V2573" s="2"/>
      <c r="W2573" s="176">
        <v>-33650.34842674539</v>
      </c>
      <c r="X2573" s="176">
        <v>9319.6146859098226</v>
      </c>
      <c r="Y2573" s="176">
        <v>-3579.7495769602247</v>
      </c>
      <c r="Z2573" s="176">
        <v>-42673.91198822204</v>
      </c>
      <c r="AA2573" s="2"/>
      <c r="AB2573" s="175">
        <v>-54723.468549817509</v>
      </c>
      <c r="AC2573" s="175">
        <v>-177401.26576231886</v>
      </c>
      <c r="AD2573" s="175">
        <v>-150226.47815209487</v>
      </c>
      <c r="AE2573" s="175">
        <v>-172910.78815747867</v>
      </c>
    </row>
    <row r="2574" spans="1:31">
      <c r="A2574" s="1">
        <v>2567</v>
      </c>
      <c r="B2574" s="176">
        <f>'T Revenue'!B2571-'Year 0'!G$8+'Year 0'!G$122</f>
        <v>7356.1417752357665</v>
      </c>
      <c r="C2574" s="176">
        <f>'T Revenue'!C2571-'Revenue Requirement'!C$4+'Revenue Requirement'!C$33</f>
        <v>240737.1152125753</v>
      </c>
      <c r="D2574" s="176">
        <f>'T Revenue'!D2571-'Revenue Requirement'!D$4+'Revenue Requirement'!D$33</f>
        <v>164072.89439646923</v>
      </c>
      <c r="E2574" s="176">
        <f>'T Revenue'!E2571-'Revenue Requirement'!E$4+'Revenue Requirement'!E$33</f>
        <v>142347.64147908287</v>
      </c>
      <c r="G2574" s="179" t="e">
        <f ca="1"/>
        <v>#NAME?</v>
      </c>
      <c r="H2574" s="179" t="e">
        <f ca="1"/>
        <v>#NAME?</v>
      </c>
      <c r="I2574" s="179" t="e">
        <f ca="1"/>
        <v>#NAME?</v>
      </c>
      <c r="J2574" s="179" t="e">
        <f ca="1"/>
        <v>#NAME?</v>
      </c>
      <c r="L2574" s="175">
        <f>NR_to_Cash!C$9</f>
        <v>-54723.468549817509</v>
      </c>
      <c r="M2574" s="175">
        <f>NR_to_Cash!D$9</f>
        <v>-177401.26576231886</v>
      </c>
      <c r="N2574" s="175">
        <f>NR_to_Cash!E$9</f>
        <v>-150226.47815209487</v>
      </c>
      <c r="O2574" s="175">
        <f>NR_to_Cash!F$9</f>
        <v>-172910.78815747867</v>
      </c>
      <c r="Q2574" s="1">
        <v>2567</v>
      </c>
      <c r="R2574" s="176">
        <v>7356.1417752357665</v>
      </c>
      <c r="S2574" s="176">
        <v>240737.1152125753</v>
      </c>
      <c r="T2574" s="176">
        <v>164072.89439646923</v>
      </c>
      <c r="U2574" s="176">
        <v>142347.64147908287</v>
      </c>
      <c r="V2574" s="2"/>
      <c r="W2574" s="176">
        <v>-15591.339562744484</v>
      </c>
      <c r="X2574" s="176">
        <v>10364.617832648568</v>
      </c>
      <c r="Y2574" s="176">
        <v>-14276.352423551958</v>
      </c>
      <c r="Z2574" s="176">
        <v>-36959.285748109687</v>
      </c>
      <c r="AA2574" s="2"/>
      <c r="AB2574" s="175">
        <v>-54723.468549817509</v>
      </c>
      <c r="AC2574" s="175">
        <v>-177401.26576231886</v>
      </c>
      <c r="AD2574" s="175">
        <v>-150226.47815209487</v>
      </c>
      <c r="AE2574" s="175">
        <v>-172910.78815747867</v>
      </c>
    </row>
    <row r="2575" spans="1:31">
      <c r="A2575" s="1">
        <v>2568</v>
      </c>
      <c r="B2575" s="176">
        <f>'T Revenue'!B2572-'Year 0'!G$8+'Year 0'!G$122</f>
        <v>884.91729993466288</v>
      </c>
      <c r="C2575" s="176">
        <f>'T Revenue'!C2572-'Revenue Requirement'!C$4+'Revenue Requirement'!C$33</f>
        <v>197666.88836360932</v>
      </c>
      <c r="D2575" s="176">
        <f>'T Revenue'!D2572-'Revenue Requirement'!D$4+'Revenue Requirement'!D$33</f>
        <v>145089.38172523677</v>
      </c>
      <c r="E2575" s="176">
        <f>'T Revenue'!E2572-'Revenue Requirement'!E$4+'Revenue Requirement'!E$33</f>
        <v>69622.862183374353</v>
      </c>
      <c r="G2575" s="179" t="e">
        <f ca="1"/>
        <v>#NAME?</v>
      </c>
      <c r="H2575" s="179" t="e">
        <f ca="1"/>
        <v>#NAME?</v>
      </c>
      <c r="I2575" s="179" t="e">
        <f ca="1"/>
        <v>#NAME?</v>
      </c>
      <c r="J2575" s="179" t="e">
        <f ca="1"/>
        <v>#NAME?</v>
      </c>
      <c r="L2575" s="175">
        <f>NR_to_Cash!C$9</f>
        <v>-54723.468549817509</v>
      </c>
      <c r="M2575" s="175">
        <f>NR_to_Cash!D$9</f>
        <v>-177401.26576231886</v>
      </c>
      <c r="N2575" s="175">
        <f>NR_to_Cash!E$9</f>
        <v>-150226.47815209487</v>
      </c>
      <c r="O2575" s="175">
        <f>NR_to_Cash!F$9</f>
        <v>-172910.78815747867</v>
      </c>
      <c r="Q2575" s="1">
        <v>2568</v>
      </c>
      <c r="R2575" s="176">
        <v>884.91729993466288</v>
      </c>
      <c r="S2575" s="176">
        <v>197666.88836360932</v>
      </c>
      <c r="T2575" s="176">
        <v>145089.38172523677</v>
      </c>
      <c r="U2575" s="176">
        <v>69622.862183374353</v>
      </c>
      <c r="V2575" s="2"/>
      <c r="W2575" s="176">
        <v>-19492.777080237865</v>
      </c>
      <c r="X2575" s="176">
        <v>-36247.178259895882</v>
      </c>
      <c r="Y2575" s="176">
        <v>10852.984566372354</v>
      </c>
      <c r="Z2575" s="176">
        <v>-8545.8120392349083</v>
      </c>
      <c r="AA2575" s="2"/>
      <c r="AB2575" s="175">
        <v>-54723.468549817509</v>
      </c>
      <c r="AC2575" s="175">
        <v>-177401.26576231886</v>
      </c>
      <c r="AD2575" s="175">
        <v>-150226.47815209487</v>
      </c>
      <c r="AE2575" s="175">
        <v>-172910.78815747867</v>
      </c>
    </row>
    <row r="2576" spans="1:31">
      <c r="A2576" s="1">
        <v>2569</v>
      </c>
      <c r="B2576" s="176">
        <f>'T Revenue'!B2573-'Year 0'!G$8+'Year 0'!G$122</f>
        <v>-6177.0943784199189</v>
      </c>
      <c r="C2576" s="176">
        <f>'T Revenue'!C2573-'Revenue Requirement'!C$4+'Revenue Requirement'!C$33</f>
        <v>247299.275953979</v>
      </c>
      <c r="D2576" s="176">
        <f>'T Revenue'!D2573-'Revenue Requirement'!D$4+'Revenue Requirement'!D$33</f>
        <v>148056.20989487669</v>
      </c>
      <c r="E2576" s="176">
        <f>'T Revenue'!E2573-'Revenue Requirement'!E$4+'Revenue Requirement'!E$33</f>
        <v>146119.43943581427</v>
      </c>
      <c r="G2576" s="179" t="e">
        <f ca="1"/>
        <v>#NAME?</v>
      </c>
      <c r="H2576" s="179" t="e">
        <f ca="1"/>
        <v>#NAME?</v>
      </c>
      <c r="I2576" s="179" t="e">
        <f ca="1"/>
        <v>#NAME?</v>
      </c>
      <c r="J2576" s="179" t="e">
        <f ca="1"/>
        <v>#NAME?</v>
      </c>
      <c r="L2576" s="175">
        <f>NR_to_Cash!C$9</f>
        <v>-54723.468549817509</v>
      </c>
      <c r="M2576" s="175">
        <f>NR_to_Cash!D$9</f>
        <v>-177401.26576231886</v>
      </c>
      <c r="N2576" s="175">
        <f>NR_to_Cash!E$9</f>
        <v>-150226.47815209487</v>
      </c>
      <c r="O2576" s="175">
        <f>NR_to_Cash!F$9</f>
        <v>-172910.78815747867</v>
      </c>
      <c r="Q2576" s="1">
        <v>2569</v>
      </c>
      <c r="R2576" s="176">
        <v>-6177.0943784199189</v>
      </c>
      <c r="S2576" s="176">
        <v>247299.275953979</v>
      </c>
      <c r="T2576" s="176">
        <v>148056.20989487669</v>
      </c>
      <c r="U2576" s="176">
        <v>146119.43943581427</v>
      </c>
      <c r="V2576" s="2"/>
      <c r="W2576" s="176">
        <v>-12348.390183576732</v>
      </c>
      <c r="X2576" s="176">
        <v>7125.5696046235971</v>
      </c>
      <c r="Y2576" s="176">
        <v>-27571.259015123127</v>
      </c>
      <c r="Z2576" s="176">
        <v>-55714.425417494727</v>
      </c>
      <c r="AA2576" s="2"/>
      <c r="AB2576" s="175">
        <v>-54723.468549817509</v>
      </c>
      <c r="AC2576" s="175">
        <v>-177401.26576231886</v>
      </c>
      <c r="AD2576" s="175">
        <v>-150226.47815209487</v>
      </c>
      <c r="AE2576" s="175">
        <v>-172910.78815747867</v>
      </c>
    </row>
    <row r="2577" spans="1:31">
      <c r="A2577" s="1">
        <v>2570</v>
      </c>
      <c r="B2577" s="176">
        <f>'T Revenue'!B2574-'Year 0'!G$8+'Year 0'!G$122</f>
        <v>-25459.042155778036</v>
      </c>
      <c r="C2577" s="176">
        <f>'T Revenue'!C2574-'Revenue Requirement'!C$4+'Revenue Requirement'!C$33</f>
        <v>195496.58504666155</v>
      </c>
      <c r="D2577" s="176">
        <f>'T Revenue'!D2574-'Revenue Requirement'!D$4+'Revenue Requirement'!D$33</f>
        <v>165351.15932987933</v>
      </c>
      <c r="E2577" s="176">
        <f>'T Revenue'!E2574-'Revenue Requirement'!E$4+'Revenue Requirement'!E$33</f>
        <v>98231.958574804477</v>
      </c>
      <c r="G2577" s="179" t="e">
        <f ca="1"/>
        <v>#NAME?</v>
      </c>
      <c r="H2577" s="179" t="e">
        <f ca="1"/>
        <v>#NAME?</v>
      </c>
      <c r="I2577" s="179" t="e">
        <f ca="1"/>
        <v>#NAME?</v>
      </c>
      <c r="J2577" s="179" t="e">
        <f ca="1"/>
        <v>#NAME?</v>
      </c>
      <c r="L2577" s="175">
        <f>NR_to_Cash!C$9</f>
        <v>-54723.468549817509</v>
      </c>
      <c r="M2577" s="175">
        <f>NR_to_Cash!D$9</f>
        <v>-177401.26576231886</v>
      </c>
      <c r="N2577" s="175">
        <f>NR_to_Cash!E$9</f>
        <v>-150226.47815209487</v>
      </c>
      <c r="O2577" s="175">
        <f>NR_to_Cash!F$9</f>
        <v>-172910.78815747867</v>
      </c>
      <c r="Q2577" s="1">
        <v>2570</v>
      </c>
      <c r="R2577" s="176">
        <v>-25459.042155778036</v>
      </c>
      <c r="S2577" s="176">
        <v>195496.58504666155</v>
      </c>
      <c r="T2577" s="176">
        <v>165351.15932987933</v>
      </c>
      <c r="U2577" s="176">
        <v>98231.958574804477</v>
      </c>
      <c r="V2577" s="2"/>
      <c r="W2577" s="176">
        <v>-8122.8230807295768</v>
      </c>
      <c r="X2577" s="176">
        <v>-14948.299710212275</v>
      </c>
      <c r="Y2577" s="176">
        <v>4600.2257546482142</v>
      </c>
      <c r="Z2577" s="176">
        <v>-19093.376885563368</v>
      </c>
      <c r="AA2577" s="2"/>
      <c r="AB2577" s="175">
        <v>-54723.468549817509</v>
      </c>
      <c r="AC2577" s="175">
        <v>-177401.26576231886</v>
      </c>
      <c r="AD2577" s="175">
        <v>-150226.47815209487</v>
      </c>
      <c r="AE2577" s="175">
        <v>-172910.78815747867</v>
      </c>
    </row>
    <row r="2578" spans="1:31">
      <c r="A2578" s="1">
        <v>2571</v>
      </c>
      <c r="B2578" s="176">
        <f>'T Revenue'!B2575-'Year 0'!G$8+'Year 0'!G$122</f>
        <v>9933.3773511499166</v>
      </c>
      <c r="C2578" s="176">
        <f>'T Revenue'!C2575-'Revenue Requirement'!C$4+'Revenue Requirement'!C$33</f>
        <v>238793.58147823717</v>
      </c>
      <c r="D2578" s="176">
        <f>'T Revenue'!D2575-'Revenue Requirement'!D$4+'Revenue Requirement'!D$33</f>
        <v>158057.88756388845</v>
      </c>
      <c r="E2578" s="176">
        <f>'T Revenue'!E2575-'Revenue Requirement'!E$4+'Revenue Requirement'!E$33</f>
        <v>154091.73808583361</v>
      </c>
      <c r="G2578" s="179" t="e">
        <f ca="1"/>
        <v>#NAME?</v>
      </c>
      <c r="H2578" s="179" t="e">
        <f ca="1"/>
        <v>#NAME?</v>
      </c>
      <c r="I2578" s="179" t="e">
        <f ca="1"/>
        <v>#NAME?</v>
      </c>
      <c r="J2578" s="179" t="e">
        <f ca="1"/>
        <v>#NAME?</v>
      </c>
      <c r="L2578" s="175">
        <f>NR_to_Cash!C$9</f>
        <v>-54723.468549817509</v>
      </c>
      <c r="M2578" s="175">
        <f>NR_to_Cash!D$9</f>
        <v>-177401.26576231886</v>
      </c>
      <c r="N2578" s="175">
        <f>NR_to_Cash!E$9</f>
        <v>-150226.47815209487</v>
      </c>
      <c r="O2578" s="175">
        <f>NR_to_Cash!F$9</f>
        <v>-172910.78815747867</v>
      </c>
      <c r="Q2578" s="1">
        <v>2571</v>
      </c>
      <c r="R2578" s="176">
        <v>9933.3773511499166</v>
      </c>
      <c r="S2578" s="176">
        <v>238793.58147823717</v>
      </c>
      <c r="T2578" s="176">
        <v>158057.88756388845</v>
      </c>
      <c r="U2578" s="176">
        <v>154091.73808583361</v>
      </c>
      <c r="V2578" s="2"/>
      <c r="W2578" s="176">
        <v>-38682.494568932103</v>
      </c>
      <c r="X2578" s="176">
        <v>6016.8131899123546</v>
      </c>
      <c r="Y2578" s="176">
        <v>-10055.448257105658</v>
      </c>
      <c r="Z2578" s="176">
        <v>21542.668755399762</v>
      </c>
      <c r="AA2578" s="2"/>
      <c r="AB2578" s="175">
        <v>-54723.468549817509</v>
      </c>
      <c r="AC2578" s="175">
        <v>-177401.26576231886</v>
      </c>
      <c r="AD2578" s="175">
        <v>-150226.47815209487</v>
      </c>
      <c r="AE2578" s="175">
        <v>-172910.78815747867</v>
      </c>
    </row>
    <row r="2579" spans="1:31">
      <c r="A2579" s="1">
        <v>2572</v>
      </c>
      <c r="B2579" s="176">
        <f>'T Revenue'!B2576-'Year 0'!G$8+'Year 0'!G$122</f>
        <v>10637.784736805828</v>
      </c>
      <c r="C2579" s="176">
        <f>'T Revenue'!C2576-'Revenue Requirement'!C$4+'Revenue Requirement'!C$33</f>
        <v>209932.340741358</v>
      </c>
      <c r="D2579" s="176">
        <f>'T Revenue'!D2576-'Revenue Requirement'!D$4+'Revenue Requirement'!D$33</f>
        <v>148434.3962080963</v>
      </c>
      <c r="E2579" s="176">
        <f>'T Revenue'!E2576-'Revenue Requirement'!E$4+'Revenue Requirement'!E$33</f>
        <v>124681.64900723542</v>
      </c>
      <c r="G2579" s="179" t="e">
        <f ca="1"/>
        <v>#NAME?</v>
      </c>
      <c r="H2579" s="179" t="e">
        <f ca="1"/>
        <v>#NAME?</v>
      </c>
      <c r="I2579" s="179" t="e">
        <f ca="1"/>
        <v>#NAME?</v>
      </c>
      <c r="J2579" s="179" t="e">
        <f ca="1"/>
        <v>#NAME?</v>
      </c>
      <c r="L2579" s="175">
        <f>NR_to_Cash!C$9</f>
        <v>-54723.468549817509</v>
      </c>
      <c r="M2579" s="175">
        <f>NR_to_Cash!D$9</f>
        <v>-177401.26576231886</v>
      </c>
      <c r="N2579" s="175">
        <f>NR_to_Cash!E$9</f>
        <v>-150226.47815209487</v>
      </c>
      <c r="O2579" s="175">
        <f>NR_to_Cash!F$9</f>
        <v>-172910.78815747867</v>
      </c>
      <c r="Q2579" s="1">
        <v>2572</v>
      </c>
      <c r="R2579" s="176">
        <v>10637.784736805828</v>
      </c>
      <c r="S2579" s="176">
        <v>209932.340741358</v>
      </c>
      <c r="T2579" s="176">
        <v>148434.3962080963</v>
      </c>
      <c r="U2579" s="176">
        <v>124681.64900723542</v>
      </c>
      <c r="V2579" s="2"/>
      <c r="W2579" s="176">
        <v>-10917.295441655675</v>
      </c>
      <c r="X2579" s="176">
        <v>-16680.982103389455</v>
      </c>
      <c r="Y2579" s="176">
        <v>-41204.462603231659</v>
      </c>
      <c r="Z2579" s="176">
        <v>13434.903832783923</v>
      </c>
      <c r="AA2579" s="2"/>
      <c r="AB2579" s="175">
        <v>-54723.468549817509</v>
      </c>
      <c r="AC2579" s="175">
        <v>-177401.26576231886</v>
      </c>
      <c r="AD2579" s="175">
        <v>-150226.47815209487</v>
      </c>
      <c r="AE2579" s="175">
        <v>-172910.78815747867</v>
      </c>
    </row>
    <row r="2580" spans="1:31">
      <c r="A2580" s="1">
        <v>2573</v>
      </c>
      <c r="B2580" s="176">
        <f>'T Revenue'!B2577-'Year 0'!G$8+'Year 0'!G$122</f>
        <v>-3010.4105658272747</v>
      </c>
      <c r="C2580" s="176">
        <f>'T Revenue'!C2577-'Revenue Requirement'!C$4+'Revenue Requirement'!C$33</f>
        <v>227404.18222380709</v>
      </c>
      <c r="D2580" s="176">
        <f>'T Revenue'!D2577-'Revenue Requirement'!D$4+'Revenue Requirement'!D$33</f>
        <v>143318.99296012358</v>
      </c>
      <c r="E2580" s="176">
        <f>'T Revenue'!E2577-'Revenue Requirement'!E$4+'Revenue Requirement'!E$33</f>
        <v>110883.97673383332</v>
      </c>
      <c r="G2580" s="179" t="e">
        <f ca="1"/>
        <v>#NAME?</v>
      </c>
      <c r="H2580" s="179" t="e">
        <f ca="1"/>
        <v>#NAME?</v>
      </c>
      <c r="I2580" s="179" t="e">
        <f ca="1"/>
        <v>#NAME?</v>
      </c>
      <c r="J2580" s="179" t="e">
        <f ca="1"/>
        <v>#NAME?</v>
      </c>
      <c r="L2580" s="175">
        <f>NR_to_Cash!C$9</f>
        <v>-54723.468549817509</v>
      </c>
      <c r="M2580" s="175">
        <f>NR_to_Cash!D$9</f>
        <v>-177401.26576231886</v>
      </c>
      <c r="N2580" s="175">
        <f>NR_to_Cash!E$9</f>
        <v>-150226.47815209487</v>
      </c>
      <c r="O2580" s="175">
        <f>NR_to_Cash!F$9</f>
        <v>-172910.78815747867</v>
      </c>
      <c r="Q2580" s="1">
        <v>2573</v>
      </c>
      <c r="R2580" s="176">
        <v>-3010.4105658272747</v>
      </c>
      <c r="S2580" s="176">
        <v>227404.18222380709</v>
      </c>
      <c r="T2580" s="176">
        <v>143318.99296012358</v>
      </c>
      <c r="U2580" s="176">
        <v>110883.97673383332</v>
      </c>
      <c r="V2580" s="2"/>
      <c r="W2580" s="176">
        <v>-35033.903435449465</v>
      </c>
      <c r="X2580" s="176">
        <v>-4097.2440945003182</v>
      </c>
      <c r="Y2580" s="176">
        <v>-35392.706658388255</v>
      </c>
      <c r="Z2580" s="176">
        <v>2520.1396154938266</v>
      </c>
      <c r="AA2580" s="2"/>
      <c r="AB2580" s="175">
        <v>-54723.468549817509</v>
      </c>
      <c r="AC2580" s="175">
        <v>-177401.26576231886</v>
      </c>
      <c r="AD2580" s="175">
        <v>-150226.47815209487</v>
      </c>
      <c r="AE2580" s="175">
        <v>-172910.78815747867</v>
      </c>
    </row>
    <row r="2581" spans="1:31">
      <c r="A2581" s="1">
        <v>2574</v>
      </c>
      <c r="B2581" s="176">
        <f>'T Revenue'!B2578-'Year 0'!G$8+'Year 0'!G$122</f>
        <v>-6486.5640477167908</v>
      </c>
      <c r="C2581" s="176">
        <f>'T Revenue'!C2578-'Revenue Requirement'!C$4+'Revenue Requirement'!C$33</f>
        <v>195438.51143812528</v>
      </c>
      <c r="D2581" s="176">
        <f>'T Revenue'!D2578-'Revenue Requirement'!D$4+'Revenue Requirement'!D$33</f>
        <v>146606.12277788157</v>
      </c>
      <c r="E2581" s="176">
        <f>'T Revenue'!E2578-'Revenue Requirement'!E$4+'Revenue Requirement'!E$33</f>
        <v>52033.699597605737</v>
      </c>
      <c r="G2581" s="179" t="e">
        <f ca="1"/>
        <v>#NAME?</v>
      </c>
      <c r="H2581" s="179" t="e">
        <f ca="1"/>
        <v>#NAME?</v>
      </c>
      <c r="I2581" s="179" t="e">
        <f ca="1"/>
        <v>#NAME?</v>
      </c>
      <c r="J2581" s="179" t="e">
        <f ca="1"/>
        <v>#NAME?</v>
      </c>
      <c r="L2581" s="175">
        <f>NR_to_Cash!C$9</f>
        <v>-54723.468549817509</v>
      </c>
      <c r="M2581" s="175">
        <f>NR_to_Cash!D$9</f>
        <v>-177401.26576231886</v>
      </c>
      <c r="N2581" s="175">
        <f>NR_to_Cash!E$9</f>
        <v>-150226.47815209487</v>
      </c>
      <c r="O2581" s="175">
        <f>NR_to_Cash!F$9</f>
        <v>-172910.78815747867</v>
      </c>
      <c r="Q2581" s="1">
        <v>2574</v>
      </c>
      <c r="R2581" s="176">
        <v>-6486.5640477167908</v>
      </c>
      <c r="S2581" s="176">
        <v>195438.51143812528</v>
      </c>
      <c r="T2581" s="176">
        <v>146606.12277788157</v>
      </c>
      <c r="U2581" s="176">
        <v>52033.699597605737</v>
      </c>
      <c r="V2581" s="2"/>
      <c r="W2581" s="176">
        <v>-23221.017367454129</v>
      </c>
      <c r="X2581" s="176">
        <v>-16112.939329440705</v>
      </c>
      <c r="Y2581" s="176">
        <v>-16465.82346807979</v>
      </c>
      <c r="Z2581" s="176">
        <v>-41613.043456388405</v>
      </c>
      <c r="AA2581" s="2"/>
      <c r="AB2581" s="175">
        <v>-54723.468549817509</v>
      </c>
      <c r="AC2581" s="175">
        <v>-177401.26576231886</v>
      </c>
      <c r="AD2581" s="175">
        <v>-150226.47815209487</v>
      </c>
      <c r="AE2581" s="175">
        <v>-172910.78815747867</v>
      </c>
    </row>
    <row r="2582" spans="1:31">
      <c r="A2582" s="1">
        <v>2575</v>
      </c>
      <c r="B2582" s="176">
        <f>'T Revenue'!B2579-'Year 0'!G$8+'Year 0'!G$122</f>
        <v>23801.15960046812</v>
      </c>
      <c r="C2582" s="176">
        <f>'T Revenue'!C2579-'Revenue Requirement'!C$4+'Revenue Requirement'!C$33</f>
        <v>244789.69705884042</v>
      </c>
      <c r="D2582" s="176">
        <f>'T Revenue'!D2579-'Revenue Requirement'!D$4+'Revenue Requirement'!D$33</f>
        <v>151209.81379592558</v>
      </c>
      <c r="E2582" s="176">
        <f>'T Revenue'!E2579-'Revenue Requirement'!E$4+'Revenue Requirement'!E$33</f>
        <v>122822.22040852765</v>
      </c>
      <c r="G2582" s="179" t="e">
        <f ca="1"/>
        <v>#NAME?</v>
      </c>
      <c r="H2582" s="179" t="e">
        <f ca="1"/>
        <v>#NAME?</v>
      </c>
      <c r="I2582" s="179" t="e">
        <f ca="1"/>
        <v>#NAME?</v>
      </c>
      <c r="J2582" s="179" t="e">
        <f ca="1"/>
        <v>#NAME?</v>
      </c>
      <c r="L2582" s="175">
        <f>NR_to_Cash!C$9</f>
        <v>-54723.468549817509</v>
      </c>
      <c r="M2582" s="175">
        <f>NR_to_Cash!D$9</f>
        <v>-177401.26576231886</v>
      </c>
      <c r="N2582" s="175">
        <f>NR_to_Cash!E$9</f>
        <v>-150226.47815209487</v>
      </c>
      <c r="O2582" s="175">
        <f>NR_to_Cash!F$9</f>
        <v>-172910.78815747867</v>
      </c>
      <c r="Q2582" s="1">
        <v>2575</v>
      </c>
      <c r="R2582" s="176">
        <v>23801.15960046812</v>
      </c>
      <c r="S2582" s="176">
        <v>244789.69705884042</v>
      </c>
      <c r="T2582" s="176">
        <v>151209.81379592558</v>
      </c>
      <c r="U2582" s="176">
        <v>122822.22040852765</v>
      </c>
      <c r="V2582" s="2"/>
      <c r="W2582" s="176">
        <v>-19239.970999943791</v>
      </c>
      <c r="X2582" s="176">
        <v>-56287.75642017019</v>
      </c>
      <c r="Y2582" s="176">
        <v>-29686.329802416498</v>
      </c>
      <c r="Z2582" s="176">
        <v>7722.5237994014751</v>
      </c>
      <c r="AA2582" s="2"/>
      <c r="AB2582" s="175">
        <v>-54723.468549817509</v>
      </c>
      <c r="AC2582" s="175">
        <v>-177401.26576231886</v>
      </c>
      <c r="AD2582" s="175">
        <v>-150226.47815209487</v>
      </c>
      <c r="AE2582" s="175">
        <v>-172910.78815747867</v>
      </c>
    </row>
    <row r="2583" spans="1:31">
      <c r="A2583" s="1">
        <v>2576</v>
      </c>
      <c r="B2583" s="176">
        <f>'T Revenue'!B2580-'Year 0'!G$8+'Year 0'!G$122</f>
        <v>38467.497262675315</v>
      </c>
      <c r="C2583" s="176">
        <f>'T Revenue'!C2580-'Revenue Requirement'!C$4+'Revenue Requirement'!C$33</f>
        <v>262166.70289282524</v>
      </c>
      <c r="D2583" s="176">
        <f>'T Revenue'!D2580-'Revenue Requirement'!D$4+'Revenue Requirement'!D$33</f>
        <v>210133.06993061746</v>
      </c>
      <c r="E2583" s="176">
        <f>'T Revenue'!E2580-'Revenue Requirement'!E$4+'Revenue Requirement'!E$33</f>
        <v>130396.4635229616</v>
      </c>
      <c r="G2583" s="179" t="e">
        <f ca="1"/>
        <v>#NAME?</v>
      </c>
      <c r="H2583" s="179" t="e">
        <f ca="1"/>
        <v>#NAME?</v>
      </c>
      <c r="I2583" s="179" t="e">
        <f ca="1"/>
        <v>#NAME?</v>
      </c>
      <c r="J2583" s="179" t="e">
        <f ca="1"/>
        <v>#NAME?</v>
      </c>
      <c r="L2583" s="175">
        <f>NR_to_Cash!C$9</f>
        <v>-54723.468549817509</v>
      </c>
      <c r="M2583" s="175">
        <f>NR_to_Cash!D$9</f>
        <v>-177401.26576231886</v>
      </c>
      <c r="N2583" s="175">
        <f>NR_to_Cash!E$9</f>
        <v>-150226.47815209487</v>
      </c>
      <c r="O2583" s="175">
        <f>NR_to_Cash!F$9</f>
        <v>-172910.78815747867</v>
      </c>
      <c r="Q2583" s="1">
        <v>2576</v>
      </c>
      <c r="R2583" s="176">
        <v>38467.497262675315</v>
      </c>
      <c r="S2583" s="176">
        <v>262166.70289282524</v>
      </c>
      <c r="T2583" s="176">
        <v>210133.06993061746</v>
      </c>
      <c r="U2583" s="176">
        <v>130396.4635229616</v>
      </c>
      <c r="V2583" s="2"/>
      <c r="W2583" s="176">
        <v>-22591.95357929985</v>
      </c>
      <c r="X2583" s="176">
        <v>-3346.116041359026</v>
      </c>
      <c r="Y2583" s="176">
        <v>-36363.504976654658</v>
      </c>
      <c r="Z2583" s="176">
        <v>7313.3638710347004</v>
      </c>
      <c r="AA2583" s="2"/>
      <c r="AB2583" s="175">
        <v>-54723.468549817509</v>
      </c>
      <c r="AC2583" s="175">
        <v>-177401.26576231886</v>
      </c>
      <c r="AD2583" s="175">
        <v>-150226.47815209487</v>
      </c>
      <c r="AE2583" s="175">
        <v>-172910.78815747867</v>
      </c>
    </row>
    <row r="2584" spans="1:31">
      <c r="A2584" s="1">
        <v>2577</v>
      </c>
      <c r="B2584" s="176">
        <f>'T Revenue'!B2581-'Year 0'!G$8+'Year 0'!G$122</f>
        <v>1617.927153538214</v>
      </c>
      <c r="C2584" s="176">
        <f>'T Revenue'!C2581-'Revenue Requirement'!C$4+'Revenue Requirement'!C$33</f>
        <v>248563.4665127045</v>
      </c>
      <c r="D2584" s="176">
        <f>'T Revenue'!D2581-'Revenue Requirement'!D$4+'Revenue Requirement'!D$33</f>
        <v>220533.30866790167</v>
      </c>
      <c r="E2584" s="176">
        <f>'T Revenue'!E2581-'Revenue Requirement'!E$4+'Revenue Requirement'!E$33</f>
        <v>145355.12645127275</v>
      </c>
      <c r="G2584" s="179" t="e">
        <f ca="1"/>
        <v>#NAME?</v>
      </c>
      <c r="H2584" s="179" t="e">
        <f ca="1"/>
        <v>#NAME?</v>
      </c>
      <c r="I2584" s="179" t="e">
        <f ca="1"/>
        <v>#NAME?</v>
      </c>
      <c r="J2584" s="179" t="e">
        <f ca="1"/>
        <v>#NAME?</v>
      </c>
      <c r="L2584" s="175">
        <f>NR_to_Cash!C$9</f>
        <v>-54723.468549817509</v>
      </c>
      <c r="M2584" s="175">
        <f>NR_to_Cash!D$9</f>
        <v>-177401.26576231886</v>
      </c>
      <c r="N2584" s="175">
        <f>NR_to_Cash!E$9</f>
        <v>-150226.47815209487</v>
      </c>
      <c r="O2584" s="175">
        <f>NR_to_Cash!F$9</f>
        <v>-172910.78815747867</v>
      </c>
      <c r="Q2584" s="1">
        <v>2577</v>
      </c>
      <c r="R2584" s="176">
        <v>1617.927153538214</v>
      </c>
      <c r="S2584" s="176">
        <v>248563.4665127045</v>
      </c>
      <c r="T2584" s="176">
        <v>220533.30866790167</v>
      </c>
      <c r="U2584" s="176">
        <v>145355.12645127275</v>
      </c>
      <c r="V2584" s="2"/>
      <c r="W2584" s="176">
        <v>-14183.006739303004</v>
      </c>
      <c r="X2584" s="176">
        <v>-33632.58727651299</v>
      </c>
      <c r="Y2584" s="176">
        <v>-11566.141364715528</v>
      </c>
      <c r="Z2584" s="176">
        <v>-4046.1068395734765</v>
      </c>
      <c r="AA2584" s="2"/>
      <c r="AB2584" s="175">
        <v>-54723.468549817509</v>
      </c>
      <c r="AC2584" s="175">
        <v>-177401.26576231886</v>
      </c>
      <c r="AD2584" s="175">
        <v>-150226.47815209487</v>
      </c>
      <c r="AE2584" s="175">
        <v>-172910.78815747867</v>
      </c>
    </row>
    <row r="2585" spans="1:31">
      <c r="A2585" s="1">
        <v>2578</v>
      </c>
      <c r="B2585" s="176">
        <f>'T Revenue'!B2582-'Year 0'!G$8+'Year 0'!G$122</f>
        <v>12516.920027907472</v>
      </c>
      <c r="C2585" s="176">
        <f>'T Revenue'!C2582-'Revenue Requirement'!C$4+'Revenue Requirement'!C$33</f>
        <v>281123.90003626421</v>
      </c>
      <c r="D2585" s="176">
        <f>'T Revenue'!D2582-'Revenue Requirement'!D$4+'Revenue Requirement'!D$33</f>
        <v>185087.60948199732</v>
      </c>
      <c r="E2585" s="176">
        <f>'T Revenue'!E2582-'Revenue Requirement'!E$4+'Revenue Requirement'!E$33</f>
        <v>119490.9388826075</v>
      </c>
      <c r="G2585" s="179" t="e">
        <f ca="1"/>
        <v>#NAME?</v>
      </c>
      <c r="H2585" s="179" t="e">
        <f ca="1"/>
        <v>#NAME?</v>
      </c>
      <c r="I2585" s="179" t="e">
        <f ca="1"/>
        <v>#NAME?</v>
      </c>
      <c r="J2585" s="179" t="e">
        <f ca="1"/>
        <v>#NAME?</v>
      </c>
      <c r="L2585" s="175">
        <f>NR_to_Cash!C$9</f>
        <v>-54723.468549817509</v>
      </c>
      <c r="M2585" s="175">
        <f>NR_to_Cash!D$9</f>
        <v>-177401.26576231886</v>
      </c>
      <c r="N2585" s="175">
        <f>NR_to_Cash!E$9</f>
        <v>-150226.47815209487</v>
      </c>
      <c r="O2585" s="175">
        <f>NR_to_Cash!F$9</f>
        <v>-172910.78815747867</v>
      </c>
      <c r="Q2585" s="1">
        <v>2578</v>
      </c>
      <c r="R2585" s="176">
        <v>12516.920027907472</v>
      </c>
      <c r="S2585" s="176">
        <v>281123.90003626421</v>
      </c>
      <c r="T2585" s="176">
        <v>185087.60948199732</v>
      </c>
      <c r="U2585" s="176">
        <v>119490.9388826075</v>
      </c>
      <c r="V2585" s="2"/>
      <c r="W2585" s="176">
        <v>-10437.543813705328</v>
      </c>
      <c r="X2585" s="176">
        <v>-10474.407640382182</v>
      </c>
      <c r="Y2585" s="176">
        <v>-11095.605733223259</v>
      </c>
      <c r="Z2585" s="176">
        <v>24506.615620145807</v>
      </c>
      <c r="AA2585" s="2"/>
      <c r="AB2585" s="175">
        <v>-54723.468549817509</v>
      </c>
      <c r="AC2585" s="175">
        <v>-177401.26576231886</v>
      </c>
      <c r="AD2585" s="175">
        <v>-150226.47815209487</v>
      </c>
      <c r="AE2585" s="175">
        <v>-172910.78815747867</v>
      </c>
    </row>
    <row r="2586" spans="1:31">
      <c r="A2586" s="1">
        <v>2579</v>
      </c>
      <c r="B2586" s="176">
        <f>'T Revenue'!B2583-'Year 0'!G$8+'Year 0'!G$122</f>
        <v>-7685.2376591607463</v>
      </c>
      <c r="C2586" s="176">
        <f>'T Revenue'!C2583-'Revenue Requirement'!C$4+'Revenue Requirement'!C$33</f>
        <v>277112.14832532336</v>
      </c>
      <c r="D2586" s="176">
        <f>'T Revenue'!D2583-'Revenue Requirement'!D$4+'Revenue Requirement'!D$33</f>
        <v>169217.45640648878</v>
      </c>
      <c r="E2586" s="176">
        <f>'T Revenue'!E2583-'Revenue Requirement'!E$4+'Revenue Requirement'!E$33</f>
        <v>116237.07651117793</v>
      </c>
      <c r="G2586" s="179" t="e">
        <f ca="1"/>
        <v>#NAME?</v>
      </c>
      <c r="H2586" s="179" t="e">
        <f ca="1"/>
        <v>#NAME?</v>
      </c>
      <c r="I2586" s="179" t="e">
        <f ca="1"/>
        <v>#NAME?</v>
      </c>
      <c r="J2586" s="179" t="e">
        <f ca="1"/>
        <v>#NAME?</v>
      </c>
      <c r="L2586" s="175">
        <f>NR_to_Cash!C$9</f>
        <v>-54723.468549817509</v>
      </c>
      <c r="M2586" s="175">
        <f>NR_to_Cash!D$9</f>
        <v>-177401.26576231886</v>
      </c>
      <c r="N2586" s="175">
        <f>NR_to_Cash!E$9</f>
        <v>-150226.47815209487</v>
      </c>
      <c r="O2586" s="175">
        <f>NR_to_Cash!F$9</f>
        <v>-172910.78815747867</v>
      </c>
      <c r="Q2586" s="1">
        <v>2579</v>
      </c>
      <c r="R2586" s="176">
        <v>-7685.2376591607463</v>
      </c>
      <c r="S2586" s="176">
        <v>277112.14832532336</v>
      </c>
      <c r="T2586" s="176">
        <v>169217.45640648878</v>
      </c>
      <c r="U2586" s="176">
        <v>116237.07651117793</v>
      </c>
      <c r="V2586" s="2"/>
      <c r="W2586" s="176">
        <v>563.4374858874362</v>
      </c>
      <c r="X2586" s="176">
        <v>-26895.22138170572</v>
      </c>
      <c r="Y2586" s="176">
        <v>-17856.938172750408</v>
      </c>
      <c r="Z2586" s="176">
        <v>-82032.218410752714</v>
      </c>
      <c r="AA2586" s="2"/>
      <c r="AB2586" s="175">
        <v>-54723.468549817509</v>
      </c>
      <c r="AC2586" s="175">
        <v>-177401.26576231886</v>
      </c>
      <c r="AD2586" s="175">
        <v>-150226.47815209487</v>
      </c>
      <c r="AE2586" s="175">
        <v>-172910.78815747867</v>
      </c>
    </row>
    <row r="2587" spans="1:31">
      <c r="A2587" s="1">
        <v>2580</v>
      </c>
      <c r="B2587" s="176">
        <f>'T Revenue'!B2584-'Year 0'!G$8+'Year 0'!G$122</f>
        <v>22582.488251034869</v>
      </c>
      <c r="C2587" s="176">
        <f>'T Revenue'!C2584-'Revenue Requirement'!C$4+'Revenue Requirement'!C$33</f>
        <v>251190.93411325035</v>
      </c>
      <c r="D2587" s="176">
        <f>'T Revenue'!D2584-'Revenue Requirement'!D$4+'Revenue Requirement'!D$33</f>
        <v>174141.66404495621</v>
      </c>
      <c r="E2587" s="176">
        <f>'T Revenue'!E2584-'Revenue Requirement'!E$4+'Revenue Requirement'!E$33</f>
        <v>158643.5136341108</v>
      </c>
      <c r="G2587" s="179" t="e">
        <f ca="1"/>
        <v>#NAME?</v>
      </c>
      <c r="H2587" s="179" t="e">
        <f ca="1"/>
        <v>#NAME?</v>
      </c>
      <c r="I2587" s="179" t="e">
        <f ca="1"/>
        <v>#NAME?</v>
      </c>
      <c r="J2587" s="179" t="e">
        <f ca="1"/>
        <v>#NAME?</v>
      </c>
      <c r="L2587" s="175">
        <f>NR_to_Cash!C$9</f>
        <v>-54723.468549817509</v>
      </c>
      <c r="M2587" s="175">
        <f>NR_to_Cash!D$9</f>
        <v>-177401.26576231886</v>
      </c>
      <c r="N2587" s="175">
        <f>NR_to_Cash!E$9</f>
        <v>-150226.47815209487</v>
      </c>
      <c r="O2587" s="175">
        <f>NR_to_Cash!F$9</f>
        <v>-172910.78815747867</v>
      </c>
      <c r="Q2587" s="1">
        <v>2580</v>
      </c>
      <c r="R2587" s="176">
        <v>22582.488251034869</v>
      </c>
      <c r="S2587" s="176">
        <v>251190.93411325035</v>
      </c>
      <c r="T2587" s="176">
        <v>174141.66404495621</v>
      </c>
      <c r="U2587" s="176">
        <v>158643.5136341108</v>
      </c>
      <c r="V2587" s="2"/>
      <c r="W2587" s="176">
        <v>2083.976160579361</v>
      </c>
      <c r="X2587" s="176">
        <v>-42096.523652055068</v>
      </c>
      <c r="Y2587" s="176">
        <v>-25374.687297251076</v>
      </c>
      <c r="Z2587" s="176">
        <v>-52133.646033776226</v>
      </c>
      <c r="AA2587" s="2"/>
      <c r="AB2587" s="175">
        <v>-54723.468549817509</v>
      </c>
      <c r="AC2587" s="175">
        <v>-177401.26576231886</v>
      </c>
      <c r="AD2587" s="175">
        <v>-150226.47815209487</v>
      </c>
      <c r="AE2587" s="175">
        <v>-172910.78815747867</v>
      </c>
    </row>
    <row r="2588" spans="1:31">
      <c r="A2588" s="1">
        <v>2581</v>
      </c>
      <c r="B2588" s="176">
        <f>'T Revenue'!B2585-'Year 0'!G$8+'Year 0'!G$122</f>
        <v>4174.6079729388002</v>
      </c>
      <c r="C2588" s="176">
        <f>'T Revenue'!C2585-'Revenue Requirement'!C$4+'Revenue Requirement'!C$33</f>
        <v>242589.74752103747</v>
      </c>
      <c r="D2588" s="176">
        <f>'T Revenue'!D2585-'Revenue Requirement'!D$4+'Revenue Requirement'!D$33</f>
        <v>168420.36804812471</v>
      </c>
      <c r="E2588" s="176">
        <f>'T Revenue'!E2585-'Revenue Requirement'!E$4+'Revenue Requirement'!E$33</f>
        <v>171857.5715738195</v>
      </c>
      <c r="G2588" s="179" t="e">
        <f ca="1"/>
        <v>#NAME?</v>
      </c>
      <c r="H2588" s="179" t="e">
        <f ca="1"/>
        <v>#NAME?</v>
      </c>
      <c r="I2588" s="179" t="e">
        <f ca="1"/>
        <v>#NAME?</v>
      </c>
      <c r="J2588" s="179" t="e">
        <f ca="1"/>
        <v>#NAME?</v>
      </c>
      <c r="L2588" s="175">
        <f>NR_to_Cash!C$9</f>
        <v>-54723.468549817509</v>
      </c>
      <c r="M2588" s="175">
        <f>NR_to_Cash!D$9</f>
        <v>-177401.26576231886</v>
      </c>
      <c r="N2588" s="175">
        <f>NR_to_Cash!E$9</f>
        <v>-150226.47815209487</v>
      </c>
      <c r="O2588" s="175">
        <f>NR_to_Cash!F$9</f>
        <v>-172910.78815747867</v>
      </c>
      <c r="Q2588" s="1">
        <v>2581</v>
      </c>
      <c r="R2588" s="176">
        <v>4174.6079729388002</v>
      </c>
      <c r="S2588" s="176">
        <v>242589.74752103747</v>
      </c>
      <c r="T2588" s="176">
        <v>168420.36804812471</v>
      </c>
      <c r="U2588" s="176">
        <v>171857.5715738195</v>
      </c>
      <c r="V2588" s="2"/>
      <c r="W2588" s="176">
        <v>-21499.166015431518</v>
      </c>
      <c r="X2588" s="176">
        <v>-12858.944525240455</v>
      </c>
      <c r="Y2588" s="176">
        <v>-44886.141038058326</v>
      </c>
      <c r="Z2588" s="176">
        <v>-23426.715502498206</v>
      </c>
      <c r="AA2588" s="2"/>
      <c r="AB2588" s="175">
        <v>-54723.468549817509</v>
      </c>
      <c r="AC2588" s="175">
        <v>-177401.26576231886</v>
      </c>
      <c r="AD2588" s="175">
        <v>-150226.47815209487</v>
      </c>
      <c r="AE2588" s="175">
        <v>-172910.78815747867</v>
      </c>
    </row>
    <row r="2589" spans="1:31">
      <c r="A2589" s="1">
        <v>2582</v>
      </c>
      <c r="B2589" s="176">
        <f>'T Revenue'!B2586-'Year 0'!G$8+'Year 0'!G$122</f>
        <v>-9365.0453184263315</v>
      </c>
      <c r="C2589" s="176">
        <f>'T Revenue'!C2586-'Revenue Requirement'!C$4+'Revenue Requirement'!C$33</f>
        <v>187442.51056565973</v>
      </c>
      <c r="D2589" s="176">
        <f>'T Revenue'!D2586-'Revenue Requirement'!D$4+'Revenue Requirement'!D$33</f>
        <v>136879.33732157759</v>
      </c>
      <c r="E2589" s="176">
        <f>'T Revenue'!E2586-'Revenue Requirement'!E$4+'Revenue Requirement'!E$33</f>
        <v>144852.90785669512</v>
      </c>
      <c r="G2589" s="179" t="e">
        <f ca="1"/>
        <v>#NAME?</v>
      </c>
      <c r="H2589" s="179" t="e">
        <f ca="1"/>
        <v>#NAME?</v>
      </c>
      <c r="I2589" s="179" t="e">
        <f ca="1"/>
        <v>#NAME?</v>
      </c>
      <c r="J2589" s="179" t="e">
        <f ca="1"/>
        <v>#NAME?</v>
      </c>
      <c r="L2589" s="175">
        <f>NR_to_Cash!C$9</f>
        <v>-54723.468549817509</v>
      </c>
      <c r="M2589" s="175">
        <f>NR_to_Cash!D$9</f>
        <v>-177401.26576231886</v>
      </c>
      <c r="N2589" s="175">
        <f>NR_to_Cash!E$9</f>
        <v>-150226.47815209487</v>
      </c>
      <c r="O2589" s="175">
        <f>NR_to_Cash!F$9</f>
        <v>-172910.78815747867</v>
      </c>
      <c r="Q2589" s="1">
        <v>2582</v>
      </c>
      <c r="R2589" s="176">
        <v>-9365.0453184263315</v>
      </c>
      <c r="S2589" s="176">
        <v>187442.51056565973</v>
      </c>
      <c r="T2589" s="176">
        <v>136879.33732157759</v>
      </c>
      <c r="U2589" s="176">
        <v>144852.90785669512</v>
      </c>
      <c r="V2589" s="2"/>
      <c r="W2589" s="176">
        <v>-16980.646851499216</v>
      </c>
      <c r="X2589" s="176">
        <v>24753.1372031793</v>
      </c>
      <c r="Y2589" s="176">
        <v>2920.7053705954459</v>
      </c>
      <c r="Z2589" s="176">
        <v>-75924.655941372272</v>
      </c>
      <c r="AA2589" s="2"/>
      <c r="AB2589" s="175">
        <v>-54723.468549817509</v>
      </c>
      <c r="AC2589" s="175">
        <v>-177401.26576231886</v>
      </c>
      <c r="AD2589" s="175">
        <v>-150226.47815209487</v>
      </c>
      <c r="AE2589" s="175">
        <v>-172910.78815747867</v>
      </c>
    </row>
    <row r="2590" spans="1:31">
      <c r="A2590" s="1">
        <v>2583</v>
      </c>
      <c r="B2590" s="176">
        <f>'T Revenue'!B2587-'Year 0'!G$8+'Year 0'!G$122</f>
        <v>13316.36170178582</v>
      </c>
      <c r="C2590" s="176">
        <f>'T Revenue'!C2587-'Revenue Requirement'!C$4+'Revenue Requirement'!C$33</f>
        <v>220832.25823333743</v>
      </c>
      <c r="D2590" s="176">
        <f>'T Revenue'!D2587-'Revenue Requirement'!D$4+'Revenue Requirement'!D$33</f>
        <v>142242.08802272403</v>
      </c>
      <c r="E2590" s="176">
        <f>'T Revenue'!E2587-'Revenue Requirement'!E$4+'Revenue Requirement'!E$33</f>
        <v>92007.90942764096</v>
      </c>
      <c r="G2590" s="179" t="e">
        <f ca="1"/>
        <v>#NAME?</v>
      </c>
      <c r="H2590" s="179" t="e">
        <f ca="1"/>
        <v>#NAME?</v>
      </c>
      <c r="I2590" s="179" t="e">
        <f ca="1"/>
        <v>#NAME?</v>
      </c>
      <c r="J2590" s="179" t="e">
        <f ca="1"/>
        <v>#NAME?</v>
      </c>
      <c r="L2590" s="175">
        <f>NR_to_Cash!C$9</f>
        <v>-54723.468549817509</v>
      </c>
      <c r="M2590" s="175">
        <f>NR_to_Cash!D$9</f>
        <v>-177401.26576231886</v>
      </c>
      <c r="N2590" s="175">
        <f>NR_to_Cash!E$9</f>
        <v>-150226.47815209487</v>
      </c>
      <c r="O2590" s="175">
        <f>NR_to_Cash!F$9</f>
        <v>-172910.78815747867</v>
      </c>
      <c r="Q2590" s="1">
        <v>2583</v>
      </c>
      <c r="R2590" s="176">
        <v>13316.36170178582</v>
      </c>
      <c r="S2590" s="176">
        <v>220832.25823333743</v>
      </c>
      <c r="T2590" s="176">
        <v>142242.08802272403</v>
      </c>
      <c r="U2590" s="176">
        <v>92007.90942764096</v>
      </c>
      <c r="V2590" s="2"/>
      <c r="W2590" s="176">
        <v>-52191.990535315359</v>
      </c>
      <c r="X2590" s="176">
        <v>-22771.793892938877</v>
      </c>
      <c r="Y2590" s="176">
        <v>-17552.468148638494</v>
      </c>
      <c r="Z2590" s="176">
        <v>-18394.075069418177</v>
      </c>
      <c r="AA2590" s="2"/>
      <c r="AB2590" s="175">
        <v>-54723.468549817509</v>
      </c>
      <c r="AC2590" s="175">
        <v>-177401.26576231886</v>
      </c>
      <c r="AD2590" s="175">
        <v>-150226.47815209487</v>
      </c>
      <c r="AE2590" s="175">
        <v>-172910.78815747867</v>
      </c>
    </row>
    <row r="2591" spans="1:31">
      <c r="A2591" s="1">
        <v>2584</v>
      </c>
      <c r="B2591" s="176">
        <f>'T Revenue'!B2588-'Year 0'!G$8+'Year 0'!G$122</f>
        <v>-2939.2322971988469</v>
      </c>
      <c r="C2591" s="176">
        <f>'T Revenue'!C2588-'Revenue Requirement'!C$4+'Revenue Requirement'!C$33</f>
        <v>200169.67563887057</v>
      </c>
      <c r="D2591" s="176">
        <f>'T Revenue'!D2588-'Revenue Requirement'!D$4+'Revenue Requirement'!D$33</f>
        <v>149343.63441224839</v>
      </c>
      <c r="E2591" s="176">
        <f>'T Revenue'!E2588-'Revenue Requirement'!E$4+'Revenue Requirement'!E$33</f>
        <v>78953.416087277699</v>
      </c>
      <c r="G2591" s="179" t="e">
        <f ca="1"/>
        <v>#NAME?</v>
      </c>
      <c r="H2591" s="179" t="e">
        <f ca="1"/>
        <v>#NAME?</v>
      </c>
      <c r="I2591" s="179" t="e">
        <f ca="1"/>
        <v>#NAME?</v>
      </c>
      <c r="J2591" s="179" t="e">
        <f ca="1"/>
        <v>#NAME?</v>
      </c>
      <c r="L2591" s="175">
        <f>NR_to_Cash!C$9</f>
        <v>-54723.468549817509</v>
      </c>
      <c r="M2591" s="175">
        <f>NR_to_Cash!D$9</f>
        <v>-177401.26576231886</v>
      </c>
      <c r="N2591" s="175">
        <f>NR_to_Cash!E$9</f>
        <v>-150226.47815209487</v>
      </c>
      <c r="O2591" s="175">
        <f>NR_to_Cash!F$9</f>
        <v>-172910.78815747867</v>
      </c>
      <c r="Q2591" s="1">
        <v>2584</v>
      </c>
      <c r="R2591" s="176">
        <v>-2939.2322971988469</v>
      </c>
      <c r="S2591" s="176">
        <v>200169.67563887057</v>
      </c>
      <c r="T2591" s="176">
        <v>149343.63441224839</v>
      </c>
      <c r="U2591" s="176">
        <v>78953.416087277699</v>
      </c>
      <c r="V2591" s="2"/>
      <c r="W2591" s="176">
        <v>-64413.509108568076</v>
      </c>
      <c r="X2591" s="176">
        <v>-15503.483942643041</v>
      </c>
      <c r="Y2591" s="176">
        <v>26114.9975127785</v>
      </c>
      <c r="Z2591" s="176">
        <v>-54281.674710182706</v>
      </c>
      <c r="AA2591" s="2"/>
      <c r="AB2591" s="175">
        <v>-54723.468549817509</v>
      </c>
      <c r="AC2591" s="175">
        <v>-177401.26576231886</v>
      </c>
      <c r="AD2591" s="175">
        <v>-150226.47815209487</v>
      </c>
      <c r="AE2591" s="175">
        <v>-172910.78815747867</v>
      </c>
    </row>
    <row r="2592" spans="1:31">
      <c r="A2592" s="1">
        <v>2585</v>
      </c>
      <c r="B2592" s="176">
        <f>'T Revenue'!B2589-'Year 0'!G$8+'Year 0'!G$122</f>
        <v>-4606.7968050318304</v>
      </c>
      <c r="C2592" s="176">
        <f>'T Revenue'!C2589-'Revenue Requirement'!C$4+'Revenue Requirement'!C$33</f>
        <v>268065.34501341404</v>
      </c>
      <c r="D2592" s="176">
        <f>'T Revenue'!D2589-'Revenue Requirement'!D$4+'Revenue Requirement'!D$33</f>
        <v>156808.53703227616</v>
      </c>
      <c r="E2592" s="176">
        <f>'T Revenue'!E2589-'Revenue Requirement'!E$4+'Revenue Requirement'!E$33</f>
        <v>65637.55214819801</v>
      </c>
      <c r="G2592" s="179" t="e">
        <f ca="1"/>
        <v>#NAME?</v>
      </c>
      <c r="H2592" s="179" t="e">
        <f ca="1"/>
        <v>#NAME?</v>
      </c>
      <c r="I2592" s="179" t="e">
        <f ca="1"/>
        <v>#NAME?</v>
      </c>
      <c r="J2592" s="179" t="e">
        <f ca="1"/>
        <v>#NAME?</v>
      </c>
      <c r="L2592" s="175">
        <f>NR_to_Cash!C$9</f>
        <v>-54723.468549817509</v>
      </c>
      <c r="M2592" s="175">
        <f>NR_to_Cash!D$9</f>
        <v>-177401.26576231886</v>
      </c>
      <c r="N2592" s="175">
        <f>NR_to_Cash!E$9</f>
        <v>-150226.47815209487</v>
      </c>
      <c r="O2592" s="175">
        <f>NR_to_Cash!F$9</f>
        <v>-172910.78815747867</v>
      </c>
      <c r="Q2592" s="1">
        <v>2585</v>
      </c>
      <c r="R2592" s="176">
        <v>-4606.7968050318304</v>
      </c>
      <c r="S2592" s="176">
        <v>268065.34501341404</v>
      </c>
      <c r="T2592" s="176">
        <v>156808.53703227616</v>
      </c>
      <c r="U2592" s="176">
        <v>65637.55214819801</v>
      </c>
      <c r="V2592" s="2"/>
      <c r="W2592" s="176">
        <v>15185.050051609403</v>
      </c>
      <c r="X2592" s="176">
        <v>-18368.187651149463</v>
      </c>
      <c r="Y2592" s="176">
        <v>-22807.219237266574</v>
      </c>
      <c r="Z2592" s="176">
        <v>8045.6752192201093</v>
      </c>
      <c r="AA2592" s="2"/>
      <c r="AB2592" s="175">
        <v>-54723.468549817509</v>
      </c>
      <c r="AC2592" s="175">
        <v>-177401.26576231886</v>
      </c>
      <c r="AD2592" s="175">
        <v>-150226.47815209487</v>
      </c>
      <c r="AE2592" s="175">
        <v>-172910.78815747867</v>
      </c>
    </row>
    <row r="2593" spans="1:31">
      <c r="A2593" s="1">
        <v>2586</v>
      </c>
      <c r="B2593" s="176">
        <f>'T Revenue'!B2590-'Year 0'!G$8+'Year 0'!G$122</f>
        <v>-1624.0188664454035</v>
      </c>
      <c r="C2593" s="176">
        <f>'T Revenue'!C2590-'Revenue Requirement'!C$4+'Revenue Requirement'!C$33</f>
        <v>218769.30944540375</v>
      </c>
      <c r="D2593" s="176">
        <f>'T Revenue'!D2590-'Revenue Requirement'!D$4+'Revenue Requirement'!D$33</f>
        <v>174262.88151386473</v>
      </c>
      <c r="E2593" s="176">
        <f>'T Revenue'!E2590-'Revenue Requirement'!E$4+'Revenue Requirement'!E$33</f>
        <v>131342.20231073769</v>
      </c>
      <c r="G2593" s="179" t="e">
        <f ca="1"/>
        <v>#NAME?</v>
      </c>
      <c r="H2593" s="179" t="e">
        <f ca="1"/>
        <v>#NAME?</v>
      </c>
      <c r="I2593" s="179" t="e">
        <f ca="1"/>
        <v>#NAME?</v>
      </c>
      <c r="J2593" s="179" t="e">
        <f ca="1"/>
        <v>#NAME?</v>
      </c>
      <c r="L2593" s="175">
        <f>NR_to_Cash!C$9</f>
        <v>-54723.468549817509</v>
      </c>
      <c r="M2593" s="175">
        <f>NR_to_Cash!D$9</f>
        <v>-177401.26576231886</v>
      </c>
      <c r="N2593" s="175">
        <f>NR_to_Cash!E$9</f>
        <v>-150226.47815209487</v>
      </c>
      <c r="O2593" s="175">
        <f>NR_to_Cash!F$9</f>
        <v>-172910.78815747867</v>
      </c>
      <c r="Q2593" s="1">
        <v>2586</v>
      </c>
      <c r="R2593" s="176">
        <v>-1624.0188664454035</v>
      </c>
      <c r="S2593" s="176">
        <v>218769.30944540375</v>
      </c>
      <c r="T2593" s="176">
        <v>174262.88151386473</v>
      </c>
      <c r="U2593" s="176">
        <v>131342.20231073769</v>
      </c>
      <c r="V2593" s="2"/>
      <c r="W2593" s="176">
        <v>24384.432552718441</v>
      </c>
      <c r="X2593" s="176">
        <v>-18863.637600565795</v>
      </c>
      <c r="Y2593" s="176">
        <v>15874.946698685177</v>
      </c>
      <c r="Z2593" s="176">
        <v>4171.4988324975129</v>
      </c>
      <c r="AA2593" s="2"/>
      <c r="AB2593" s="175">
        <v>-54723.468549817509</v>
      </c>
      <c r="AC2593" s="175">
        <v>-177401.26576231886</v>
      </c>
      <c r="AD2593" s="175">
        <v>-150226.47815209487</v>
      </c>
      <c r="AE2593" s="175">
        <v>-172910.78815747867</v>
      </c>
    </row>
    <row r="2594" spans="1:31">
      <c r="A2594" s="1">
        <v>2587</v>
      </c>
      <c r="B2594" s="176">
        <f>'T Revenue'!B2591-'Year 0'!G$8+'Year 0'!G$122</f>
        <v>-3885.1886018128134</v>
      </c>
      <c r="C2594" s="176">
        <f>'T Revenue'!C2591-'Revenue Requirement'!C$4+'Revenue Requirement'!C$33</f>
        <v>262277.07428362942</v>
      </c>
      <c r="D2594" s="176">
        <f>'T Revenue'!D2591-'Revenue Requirement'!D$4+'Revenue Requirement'!D$33</f>
        <v>146106.80159142241</v>
      </c>
      <c r="E2594" s="176">
        <f>'T Revenue'!E2591-'Revenue Requirement'!E$4+'Revenue Requirement'!E$33</f>
        <v>129311.82741463091</v>
      </c>
      <c r="G2594" s="179" t="e">
        <f ca="1"/>
        <v>#NAME?</v>
      </c>
      <c r="H2594" s="179" t="e">
        <f ca="1"/>
        <v>#NAME?</v>
      </c>
      <c r="I2594" s="179" t="e">
        <f ca="1"/>
        <v>#NAME?</v>
      </c>
      <c r="J2594" s="179" t="e">
        <f ca="1"/>
        <v>#NAME?</v>
      </c>
      <c r="L2594" s="175">
        <f>NR_to_Cash!C$9</f>
        <v>-54723.468549817509</v>
      </c>
      <c r="M2594" s="175">
        <f>NR_to_Cash!D$9</f>
        <v>-177401.26576231886</v>
      </c>
      <c r="N2594" s="175">
        <f>NR_to_Cash!E$9</f>
        <v>-150226.47815209487</v>
      </c>
      <c r="O2594" s="175">
        <f>NR_to_Cash!F$9</f>
        <v>-172910.78815747867</v>
      </c>
      <c r="Q2594" s="1">
        <v>2587</v>
      </c>
      <c r="R2594" s="176">
        <v>-3885.1886018128134</v>
      </c>
      <c r="S2594" s="176">
        <v>262277.07428362942</v>
      </c>
      <c r="T2594" s="176">
        <v>146106.80159142241</v>
      </c>
      <c r="U2594" s="176">
        <v>129311.82741463091</v>
      </c>
      <c r="V2594" s="2"/>
      <c r="W2594" s="176">
        <v>-35235.141617964488</v>
      </c>
      <c r="X2594" s="176">
        <v>10265.158745358698</v>
      </c>
      <c r="Y2594" s="176">
        <v>7255.8203511682805</v>
      </c>
      <c r="Z2594" s="176">
        <v>-46574.091028906638</v>
      </c>
      <c r="AA2594" s="2"/>
      <c r="AB2594" s="175">
        <v>-54723.468549817509</v>
      </c>
      <c r="AC2594" s="175">
        <v>-177401.26576231886</v>
      </c>
      <c r="AD2594" s="175">
        <v>-150226.47815209487</v>
      </c>
      <c r="AE2594" s="175">
        <v>-172910.78815747867</v>
      </c>
    </row>
    <row r="2595" spans="1:31">
      <c r="A2595" s="1">
        <v>2588</v>
      </c>
      <c r="B2595" s="176">
        <f>'T Revenue'!B2592-'Year 0'!G$8+'Year 0'!G$122</f>
        <v>-5442.1259096574504</v>
      </c>
      <c r="C2595" s="176">
        <f>'T Revenue'!C2592-'Revenue Requirement'!C$4+'Revenue Requirement'!C$33</f>
        <v>260590.29345004167</v>
      </c>
      <c r="D2595" s="176">
        <f>'T Revenue'!D2592-'Revenue Requirement'!D$4+'Revenue Requirement'!D$33</f>
        <v>172378.09138616617</v>
      </c>
      <c r="E2595" s="176">
        <f>'T Revenue'!E2592-'Revenue Requirement'!E$4+'Revenue Requirement'!E$33</f>
        <v>98139.21580578736</v>
      </c>
      <c r="G2595" s="179" t="e">
        <f ca="1"/>
        <v>#NAME?</v>
      </c>
      <c r="H2595" s="179" t="e">
        <f ca="1"/>
        <v>#NAME?</v>
      </c>
      <c r="I2595" s="179" t="e">
        <f ca="1"/>
        <v>#NAME?</v>
      </c>
      <c r="J2595" s="179" t="e">
        <f ca="1"/>
        <v>#NAME?</v>
      </c>
      <c r="L2595" s="175">
        <f>NR_to_Cash!C$9</f>
        <v>-54723.468549817509</v>
      </c>
      <c r="M2595" s="175">
        <f>NR_to_Cash!D$9</f>
        <v>-177401.26576231886</v>
      </c>
      <c r="N2595" s="175">
        <f>NR_to_Cash!E$9</f>
        <v>-150226.47815209487</v>
      </c>
      <c r="O2595" s="175">
        <f>NR_to_Cash!F$9</f>
        <v>-172910.78815747867</v>
      </c>
      <c r="Q2595" s="1">
        <v>2588</v>
      </c>
      <c r="R2595" s="176">
        <v>-5442.1259096574504</v>
      </c>
      <c r="S2595" s="176">
        <v>260590.29345004167</v>
      </c>
      <c r="T2595" s="176">
        <v>172378.09138616617</v>
      </c>
      <c r="U2595" s="176">
        <v>98139.21580578736</v>
      </c>
      <c r="V2595" s="2"/>
      <c r="W2595" s="176">
        <v>-2253.2337895623641</v>
      </c>
      <c r="X2595" s="176">
        <v>-10207.231916597346</v>
      </c>
      <c r="Y2595" s="176">
        <v>-37045.959054339677</v>
      </c>
      <c r="Z2595" s="176">
        <v>-35300.723183315014</v>
      </c>
      <c r="AA2595" s="2"/>
      <c r="AB2595" s="175">
        <v>-54723.468549817509</v>
      </c>
      <c r="AC2595" s="175">
        <v>-177401.26576231886</v>
      </c>
      <c r="AD2595" s="175">
        <v>-150226.47815209487</v>
      </c>
      <c r="AE2595" s="175">
        <v>-172910.78815747867</v>
      </c>
    </row>
    <row r="2596" spans="1:31">
      <c r="A2596" s="1">
        <v>2589</v>
      </c>
      <c r="B2596" s="176">
        <f>'T Revenue'!B2593-'Year 0'!G$8+'Year 0'!G$122</f>
        <v>32070.965602323413</v>
      </c>
      <c r="C2596" s="176">
        <f>'T Revenue'!C2593-'Revenue Requirement'!C$4+'Revenue Requirement'!C$33</f>
        <v>273567.65964281652</v>
      </c>
      <c r="D2596" s="176">
        <f>'T Revenue'!D2593-'Revenue Requirement'!D$4+'Revenue Requirement'!D$33</f>
        <v>179254.66532727727</v>
      </c>
      <c r="E2596" s="176">
        <f>'T Revenue'!E2593-'Revenue Requirement'!E$4+'Revenue Requirement'!E$33</f>
        <v>119239.78645719215</v>
      </c>
      <c r="G2596" s="179" t="e">
        <f ca="1"/>
        <v>#NAME?</v>
      </c>
      <c r="H2596" s="179" t="e">
        <f ca="1"/>
        <v>#NAME?</v>
      </c>
      <c r="I2596" s="179" t="e">
        <f ca="1"/>
        <v>#NAME?</v>
      </c>
      <c r="J2596" s="179" t="e">
        <f ca="1"/>
        <v>#NAME?</v>
      </c>
      <c r="L2596" s="175">
        <f>NR_to_Cash!C$9</f>
        <v>-54723.468549817509</v>
      </c>
      <c r="M2596" s="175">
        <f>NR_to_Cash!D$9</f>
        <v>-177401.26576231886</v>
      </c>
      <c r="N2596" s="175">
        <f>NR_to_Cash!E$9</f>
        <v>-150226.47815209487</v>
      </c>
      <c r="O2596" s="175">
        <f>NR_to_Cash!F$9</f>
        <v>-172910.78815747867</v>
      </c>
      <c r="Q2596" s="1">
        <v>2589</v>
      </c>
      <c r="R2596" s="176">
        <v>32070.965602323413</v>
      </c>
      <c r="S2596" s="176">
        <v>273567.65964281652</v>
      </c>
      <c r="T2596" s="176">
        <v>179254.66532727727</v>
      </c>
      <c r="U2596" s="176">
        <v>119239.78645719215</v>
      </c>
      <c r="V2596" s="2"/>
      <c r="W2596" s="176">
        <v>25404.059483502759</v>
      </c>
      <c r="X2596" s="176">
        <v>-19821.18652894441</v>
      </c>
      <c r="Y2596" s="176">
        <v>11969.519596291473</v>
      </c>
      <c r="Z2596" s="176">
        <v>-37229.2838382388</v>
      </c>
      <c r="AA2596" s="2"/>
      <c r="AB2596" s="175">
        <v>-54723.468549817509</v>
      </c>
      <c r="AC2596" s="175">
        <v>-177401.26576231886</v>
      </c>
      <c r="AD2596" s="175">
        <v>-150226.47815209487</v>
      </c>
      <c r="AE2596" s="175">
        <v>-172910.78815747867</v>
      </c>
    </row>
    <row r="2597" spans="1:31">
      <c r="A2597" s="1">
        <v>2590</v>
      </c>
      <c r="B2597" s="176">
        <f>'T Revenue'!B2594-'Year 0'!G$8+'Year 0'!G$122</f>
        <v>-5410.7249741023406</v>
      </c>
      <c r="C2597" s="176">
        <f>'T Revenue'!C2594-'Revenue Requirement'!C$4+'Revenue Requirement'!C$33</f>
        <v>265748.10642166715</v>
      </c>
      <c r="D2597" s="176">
        <f>'T Revenue'!D2594-'Revenue Requirement'!D$4+'Revenue Requirement'!D$33</f>
        <v>216116.52920608968</v>
      </c>
      <c r="E2597" s="176">
        <f>'T Revenue'!E2594-'Revenue Requirement'!E$4+'Revenue Requirement'!E$33</f>
        <v>153654.11807957175</v>
      </c>
      <c r="G2597" s="179" t="e">
        <f ca="1"/>
        <v>#NAME?</v>
      </c>
      <c r="H2597" s="179" t="e">
        <f ca="1"/>
        <v>#NAME?</v>
      </c>
      <c r="I2597" s="179" t="e">
        <f ca="1"/>
        <v>#NAME?</v>
      </c>
      <c r="J2597" s="179" t="e">
        <f ca="1"/>
        <v>#NAME?</v>
      </c>
      <c r="L2597" s="175">
        <f>NR_to_Cash!C$9</f>
        <v>-54723.468549817509</v>
      </c>
      <c r="M2597" s="175">
        <f>NR_to_Cash!D$9</f>
        <v>-177401.26576231886</v>
      </c>
      <c r="N2597" s="175">
        <f>NR_to_Cash!E$9</f>
        <v>-150226.47815209487</v>
      </c>
      <c r="O2597" s="175">
        <f>NR_to_Cash!F$9</f>
        <v>-172910.78815747867</v>
      </c>
      <c r="Q2597" s="1">
        <v>2590</v>
      </c>
      <c r="R2597" s="176">
        <v>-5410.7249741023406</v>
      </c>
      <c r="S2597" s="176">
        <v>265748.10642166715</v>
      </c>
      <c r="T2597" s="176">
        <v>216116.52920608968</v>
      </c>
      <c r="U2597" s="176">
        <v>153654.11807957175</v>
      </c>
      <c r="V2597" s="2"/>
      <c r="W2597" s="176">
        <v>-24495.593448969303</v>
      </c>
      <c r="X2597" s="176">
        <v>-20526.208219235064</v>
      </c>
      <c r="Y2597" s="176">
        <v>-10479.653843440581</v>
      </c>
      <c r="Z2597" s="176">
        <v>-15876.194866257487</v>
      </c>
      <c r="AA2597" s="2"/>
      <c r="AB2597" s="175">
        <v>-54723.468549817509</v>
      </c>
      <c r="AC2597" s="175">
        <v>-177401.26576231886</v>
      </c>
      <c r="AD2597" s="175">
        <v>-150226.47815209487</v>
      </c>
      <c r="AE2597" s="175">
        <v>-172910.78815747867</v>
      </c>
    </row>
    <row r="2598" spans="1:31">
      <c r="A2598" s="1">
        <v>2591</v>
      </c>
      <c r="B2598" s="176">
        <f>'T Revenue'!B2595-'Year 0'!G$8+'Year 0'!G$122</f>
        <v>-2396.8106597701553</v>
      </c>
      <c r="C2598" s="176">
        <f>'T Revenue'!C2595-'Revenue Requirement'!C$4+'Revenue Requirement'!C$33</f>
        <v>252202.05620500748</v>
      </c>
      <c r="D2598" s="176">
        <f>'T Revenue'!D2595-'Revenue Requirement'!D$4+'Revenue Requirement'!D$33</f>
        <v>176376.17151138489</v>
      </c>
      <c r="E2598" s="176">
        <f>'T Revenue'!E2595-'Revenue Requirement'!E$4+'Revenue Requirement'!E$33</f>
        <v>159101.1827832472</v>
      </c>
      <c r="G2598" s="179" t="e">
        <f ca="1"/>
        <v>#NAME?</v>
      </c>
      <c r="H2598" s="179" t="e">
        <f ca="1"/>
        <v>#NAME?</v>
      </c>
      <c r="I2598" s="179" t="e">
        <f ca="1"/>
        <v>#NAME?</v>
      </c>
      <c r="J2598" s="179" t="e">
        <f ca="1"/>
        <v>#NAME?</v>
      </c>
      <c r="L2598" s="175">
        <f>NR_to_Cash!C$9</f>
        <v>-54723.468549817509</v>
      </c>
      <c r="M2598" s="175">
        <f>NR_to_Cash!D$9</f>
        <v>-177401.26576231886</v>
      </c>
      <c r="N2598" s="175">
        <f>NR_to_Cash!E$9</f>
        <v>-150226.47815209487</v>
      </c>
      <c r="O2598" s="175">
        <f>NR_to_Cash!F$9</f>
        <v>-172910.78815747867</v>
      </c>
      <c r="Q2598" s="1">
        <v>2591</v>
      </c>
      <c r="R2598" s="176">
        <v>-2396.8106597701553</v>
      </c>
      <c r="S2598" s="176">
        <v>252202.05620500748</v>
      </c>
      <c r="T2598" s="176">
        <v>176376.17151138489</v>
      </c>
      <c r="U2598" s="176">
        <v>159101.1827832472</v>
      </c>
      <c r="V2598" s="2"/>
      <c r="W2598" s="176">
        <v>13324.031345112831</v>
      </c>
      <c r="X2598" s="176">
        <v>-23963.676079232479</v>
      </c>
      <c r="Y2598" s="176">
        <v>-21750.355467178626</v>
      </c>
      <c r="Z2598" s="176">
        <v>7726.5641988278367</v>
      </c>
      <c r="AA2598" s="2"/>
      <c r="AB2598" s="175">
        <v>-54723.468549817509</v>
      </c>
      <c r="AC2598" s="175">
        <v>-177401.26576231886</v>
      </c>
      <c r="AD2598" s="175">
        <v>-150226.47815209487</v>
      </c>
      <c r="AE2598" s="175">
        <v>-172910.78815747867</v>
      </c>
    </row>
    <row r="2599" spans="1:31">
      <c r="A2599" s="1">
        <v>2592</v>
      </c>
      <c r="B2599" s="176">
        <f>'T Revenue'!B2596-'Year 0'!G$8+'Year 0'!G$122</f>
        <v>-8877.3436522732954</v>
      </c>
      <c r="C2599" s="176">
        <f>'T Revenue'!C2596-'Revenue Requirement'!C$4+'Revenue Requirement'!C$33</f>
        <v>213888.30774848303</v>
      </c>
      <c r="D2599" s="176">
        <f>'T Revenue'!D2596-'Revenue Requirement'!D$4+'Revenue Requirement'!D$33</f>
        <v>158153.49610900832</v>
      </c>
      <c r="E2599" s="176">
        <f>'T Revenue'!E2596-'Revenue Requirement'!E$4+'Revenue Requirement'!E$33</f>
        <v>83448.513778782217</v>
      </c>
      <c r="G2599" s="179" t="e">
        <f ca="1"/>
        <v>#NAME?</v>
      </c>
      <c r="H2599" s="179" t="e">
        <f ca="1"/>
        <v>#NAME?</v>
      </c>
      <c r="I2599" s="179" t="e">
        <f ca="1"/>
        <v>#NAME?</v>
      </c>
      <c r="J2599" s="179" t="e">
        <f ca="1"/>
        <v>#NAME?</v>
      </c>
      <c r="L2599" s="175">
        <f>NR_to_Cash!C$9</f>
        <v>-54723.468549817509</v>
      </c>
      <c r="M2599" s="175">
        <f>NR_to_Cash!D$9</f>
        <v>-177401.26576231886</v>
      </c>
      <c r="N2599" s="175">
        <f>NR_to_Cash!E$9</f>
        <v>-150226.47815209487</v>
      </c>
      <c r="O2599" s="175">
        <f>NR_to_Cash!F$9</f>
        <v>-172910.78815747867</v>
      </c>
      <c r="Q2599" s="1">
        <v>2592</v>
      </c>
      <c r="R2599" s="176">
        <v>-8877.3436522732954</v>
      </c>
      <c r="S2599" s="176">
        <v>213888.30774848303</v>
      </c>
      <c r="T2599" s="176">
        <v>158153.49610900832</v>
      </c>
      <c r="U2599" s="176">
        <v>83448.513778782217</v>
      </c>
      <c r="V2599" s="2"/>
      <c r="W2599" s="176">
        <v>-9250.6612689435715</v>
      </c>
      <c r="X2599" s="176">
        <v>-19829.750260979636</v>
      </c>
      <c r="Y2599" s="176">
        <v>-9219.1436410658062</v>
      </c>
      <c r="Z2599" s="176">
        <v>-53262.762563132681</v>
      </c>
      <c r="AA2599" s="2"/>
      <c r="AB2599" s="175">
        <v>-54723.468549817509</v>
      </c>
      <c r="AC2599" s="175">
        <v>-177401.26576231886</v>
      </c>
      <c r="AD2599" s="175">
        <v>-150226.47815209487</v>
      </c>
      <c r="AE2599" s="175">
        <v>-172910.78815747867</v>
      </c>
    </row>
    <row r="2600" spans="1:31">
      <c r="A2600" s="1">
        <v>2593</v>
      </c>
      <c r="B2600" s="176">
        <f>'T Revenue'!B2597-'Year 0'!G$8+'Year 0'!G$122</f>
        <v>12579.144899021834</v>
      </c>
      <c r="C2600" s="176">
        <f>'T Revenue'!C2597-'Revenue Requirement'!C$4+'Revenue Requirement'!C$33</f>
        <v>225154.13872148423</v>
      </c>
      <c r="D2600" s="176">
        <f>'T Revenue'!D2597-'Revenue Requirement'!D$4+'Revenue Requirement'!D$33</f>
        <v>170342.50595007162</v>
      </c>
      <c r="E2600" s="176">
        <f>'T Revenue'!E2597-'Revenue Requirement'!E$4+'Revenue Requirement'!E$33</f>
        <v>90993.624461264117</v>
      </c>
      <c r="G2600" s="179" t="e">
        <f ca="1"/>
        <v>#NAME?</v>
      </c>
      <c r="H2600" s="179" t="e">
        <f ca="1"/>
        <v>#NAME?</v>
      </c>
      <c r="I2600" s="179" t="e">
        <f ca="1"/>
        <v>#NAME?</v>
      </c>
      <c r="J2600" s="179" t="e">
        <f ca="1"/>
        <v>#NAME?</v>
      </c>
      <c r="L2600" s="175">
        <f>NR_to_Cash!C$9</f>
        <v>-54723.468549817509</v>
      </c>
      <c r="M2600" s="175">
        <f>NR_to_Cash!D$9</f>
        <v>-177401.26576231886</v>
      </c>
      <c r="N2600" s="175">
        <f>NR_to_Cash!E$9</f>
        <v>-150226.47815209487</v>
      </c>
      <c r="O2600" s="175">
        <f>NR_to_Cash!F$9</f>
        <v>-172910.78815747867</v>
      </c>
      <c r="Q2600" s="1">
        <v>2593</v>
      </c>
      <c r="R2600" s="176">
        <v>12579.144899021834</v>
      </c>
      <c r="S2600" s="176">
        <v>225154.13872148423</v>
      </c>
      <c r="T2600" s="176">
        <v>170342.50595007162</v>
      </c>
      <c r="U2600" s="176">
        <v>90993.624461264117</v>
      </c>
      <c r="V2600" s="2"/>
      <c r="W2600" s="176">
        <v>-53736.720610926975</v>
      </c>
      <c r="X2600" s="176">
        <v>-63252.905080957338</v>
      </c>
      <c r="Y2600" s="176">
        <v>9236.8582412304822</v>
      </c>
      <c r="Z2600" s="176">
        <v>20878.918884089217</v>
      </c>
      <c r="AA2600" s="2"/>
      <c r="AB2600" s="175">
        <v>-54723.468549817509</v>
      </c>
      <c r="AC2600" s="175">
        <v>-177401.26576231886</v>
      </c>
      <c r="AD2600" s="175">
        <v>-150226.47815209487</v>
      </c>
      <c r="AE2600" s="175">
        <v>-172910.78815747867</v>
      </c>
    </row>
    <row r="2601" spans="1:31">
      <c r="A2601" s="1">
        <v>2594</v>
      </c>
      <c r="B2601" s="176">
        <f>'T Revenue'!B2598-'Year 0'!G$8+'Year 0'!G$122</f>
        <v>-7324.0875872743782</v>
      </c>
      <c r="C2601" s="176">
        <f>'T Revenue'!C2598-'Revenue Requirement'!C$4+'Revenue Requirement'!C$33</f>
        <v>201090.36924679903</v>
      </c>
      <c r="D2601" s="176">
        <f>'T Revenue'!D2598-'Revenue Requirement'!D$4+'Revenue Requirement'!D$33</f>
        <v>149086.51954641752</v>
      </c>
      <c r="E2601" s="176">
        <f>'T Revenue'!E2598-'Revenue Requirement'!E$4+'Revenue Requirement'!E$33</f>
        <v>160020.2059768422</v>
      </c>
      <c r="G2601" s="179" t="e">
        <f ca="1"/>
        <v>#NAME?</v>
      </c>
      <c r="H2601" s="179" t="e">
        <f ca="1"/>
        <v>#NAME?</v>
      </c>
      <c r="I2601" s="179" t="e">
        <f ca="1"/>
        <v>#NAME?</v>
      </c>
      <c r="J2601" s="179" t="e">
        <f ca="1"/>
        <v>#NAME?</v>
      </c>
      <c r="L2601" s="175">
        <f>NR_to_Cash!C$9</f>
        <v>-54723.468549817509</v>
      </c>
      <c r="M2601" s="175">
        <f>NR_to_Cash!D$9</f>
        <v>-177401.26576231886</v>
      </c>
      <c r="N2601" s="175">
        <f>NR_to_Cash!E$9</f>
        <v>-150226.47815209487</v>
      </c>
      <c r="O2601" s="175">
        <f>NR_to_Cash!F$9</f>
        <v>-172910.78815747867</v>
      </c>
      <c r="Q2601" s="1">
        <v>2594</v>
      </c>
      <c r="R2601" s="176">
        <v>-7324.0875872743782</v>
      </c>
      <c r="S2601" s="176">
        <v>201090.36924679903</v>
      </c>
      <c r="T2601" s="176">
        <v>149086.51954641752</v>
      </c>
      <c r="U2601" s="176">
        <v>160020.2059768422</v>
      </c>
      <c r="V2601" s="2"/>
      <c r="W2601" s="176">
        <v>-5563.5039800427621</v>
      </c>
      <c r="X2601" s="176">
        <v>-1766.9056950209197</v>
      </c>
      <c r="Y2601" s="176">
        <v>8446.4845497217029</v>
      </c>
      <c r="Z2601" s="176">
        <v>-28176.357694975799</v>
      </c>
      <c r="AA2601" s="2"/>
      <c r="AB2601" s="175">
        <v>-54723.468549817509</v>
      </c>
      <c r="AC2601" s="175">
        <v>-177401.26576231886</v>
      </c>
      <c r="AD2601" s="175">
        <v>-150226.47815209487</v>
      </c>
      <c r="AE2601" s="175">
        <v>-172910.78815747867</v>
      </c>
    </row>
    <row r="2602" spans="1:31">
      <c r="A2602" s="1">
        <v>2595</v>
      </c>
      <c r="B2602" s="176">
        <f>'T Revenue'!B2599-'Year 0'!G$8+'Year 0'!G$122</f>
        <v>15418.250888228882</v>
      </c>
      <c r="C2602" s="176">
        <f>'T Revenue'!C2599-'Revenue Requirement'!C$4+'Revenue Requirement'!C$33</f>
        <v>266014.57172016846</v>
      </c>
      <c r="D2602" s="176">
        <f>'T Revenue'!D2599-'Revenue Requirement'!D$4+'Revenue Requirement'!D$33</f>
        <v>196562.1145073974</v>
      </c>
      <c r="E2602" s="176">
        <f>'T Revenue'!E2599-'Revenue Requirement'!E$4+'Revenue Requirement'!E$33</f>
        <v>135126.03869288391</v>
      </c>
      <c r="G2602" s="179" t="e">
        <f ca="1"/>
        <v>#NAME?</v>
      </c>
      <c r="H2602" s="179" t="e">
        <f ca="1"/>
        <v>#NAME?</v>
      </c>
      <c r="I2602" s="179" t="e">
        <f ca="1"/>
        <v>#NAME?</v>
      </c>
      <c r="J2602" s="179" t="e">
        <f ca="1"/>
        <v>#NAME?</v>
      </c>
      <c r="L2602" s="175">
        <f>NR_to_Cash!C$9</f>
        <v>-54723.468549817509</v>
      </c>
      <c r="M2602" s="175">
        <f>NR_to_Cash!D$9</f>
        <v>-177401.26576231886</v>
      </c>
      <c r="N2602" s="175">
        <f>NR_to_Cash!E$9</f>
        <v>-150226.47815209487</v>
      </c>
      <c r="O2602" s="175">
        <f>NR_to_Cash!F$9</f>
        <v>-172910.78815747867</v>
      </c>
      <c r="Q2602" s="1">
        <v>2595</v>
      </c>
      <c r="R2602" s="176">
        <v>15418.250888228882</v>
      </c>
      <c r="S2602" s="176">
        <v>266014.57172016846</v>
      </c>
      <c r="T2602" s="176">
        <v>196562.1145073974</v>
      </c>
      <c r="U2602" s="176">
        <v>135126.03869288391</v>
      </c>
      <c r="V2602" s="2"/>
      <c r="W2602" s="176">
        <v>-14151.796929147677</v>
      </c>
      <c r="X2602" s="176">
        <v>13548.491378414677</v>
      </c>
      <c r="Y2602" s="176">
        <v>-43506.752652881434</v>
      </c>
      <c r="Z2602" s="176">
        <v>-14756.753218215192</v>
      </c>
      <c r="AA2602" s="2"/>
      <c r="AB2602" s="175">
        <v>-54723.468549817509</v>
      </c>
      <c r="AC2602" s="175">
        <v>-177401.26576231886</v>
      </c>
      <c r="AD2602" s="175">
        <v>-150226.47815209487</v>
      </c>
      <c r="AE2602" s="175">
        <v>-172910.78815747867</v>
      </c>
    </row>
    <row r="2603" spans="1:31">
      <c r="A2603" s="1">
        <v>2596</v>
      </c>
      <c r="B2603" s="176">
        <f>'T Revenue'!B2600-'Year 0'!G$8+'Year 0'!G$122</f>
        <v>14243.142038274556</v>
      </c>
      <c r="C2603" s="176">
        <f>'T Revenue'!C2600-'Revenue Requirement'!C$4+'Revenue Requirement'!C$33</f>
        <v>242781.1429343503</v>
      </c>
      <c r="D2603" s="176">
        <f>'T Revenue'!D2600-'Revenue Requirement'!D$4+'Revenue Requirement'!D$33</f>
        <v>166429.09764341335</v>
      </c>
      <c r="E2603" s="176">
        <f>'T Revenue'!E2600-'Revenue Requirement'!E$4+'Revenue Requirement'!E$33</f>
        <v>155555.99173746537</v>
      </c>
      <c r="G2603" s="179" t="e">
        <f ca="1"/>
        <v>#NAME?</v>
      </c>
      <c r="H2603" s="179" t="e">
        <f ca="1"/>
        <v>#NAME?</v>
      </c>
      <c r="I2603" s="179" t="e">
        <f ca="1"/>
        <v>#NAME?</v>
      </c>
      <c r="J2603" s="179" t="e">
        <f ca="1"/>
        <v>#NAME?</v>
      </c>
      <c r="L2603" s="175">
        <f>NR_to_Cash!C$9</f>
        <v>-54723.468549817509</v>
      </c>
      <c r="M2603" s="175">
        <f>NR_to_Cash!D$9</f>
        <v>-177401.26576231886</v>
      </c>
      <c r="N2603" s="175">
        <f>NR_to_Cash!E$9</f>
        <v>-150226.47815209487</v>
      </c>
      <c r="O2603" s="175">
        <f>NR_to_Cash!F$9</f>
        <v>-172910.78815747867</v>
      </c>
      <c r="Q2603" s="1">
        <v>2596</v>
      </c>
      <c r="R2603" s="176">
        <v>14243.142038274556</v>
      </c>
      <c r="S2603" s="176">
        <v>242781.1429343503</v>
      </c>
      <c r="T2603" s="176">
        <v>166429.09764341335</v>
      </c>
      <c r="U2603" s="176">
        <v>155555.99173746537</v>
      </c>
      <c r="V2603" s="2"/>
      <c r="W2603" s="176">
        <v>-80094.30010928004</v>
      </c>
      <c r="X2603" s="176">
        <v>4857.7728728472721</v>
      </c>
      <c r="Y2603" s="176">
        <v>11318.161606995156</v>
      </c>
      <c r="Z2603" s="176">
        <v>7522.2419741619378</v>
      </c>
      <c r="AA2603" s="2"/>
      <c r="AB2603" s="175">
        <v>-54723.468549817509</v>
      </c>
      <c r="AC2603" s="175">
        <v>-177401.26576231886</v>
      </c>
      <c r="AD2603" s="175">
        <v>-150226.47815209487</v>
      </c>
      <c r="AE2603" s="175">
        <v>-172910.78815747867</v>
      </c>
    </row>
    <row r="2604" spans="1:31">
      <c r="A2604" s="1">
        <v>2597</v>
      </c>
      <c r="B2604" s="176">
        <f>'T Revenue'!B2601-'Year 0'!G$8+'Year 0'!G$122</f>
        <v>-9436.8692890766542</v>
      </c>
      <c r="C2604" s="176">
        <f>'T Revenue'!C2601-'Revenue Requirement'!C$4+'Revenue Requirement'!C$33</f>
        <v>201389.33404124901</v>
      </c>
      <c r="D2604" s="176">
        <f>'T Revenue'!D2601-'Revenue Requirement'!D$4+'Revenue Requirement'!D$33</f>
        <v>157854.7450604632</v>
      </c>
      <c r="E2604" s="176">
        <f>'T Revenue'!E2601-'Revenue Requirement'!E$4+'Revenue Requirement'!E$33</f>
        <v>100475.99544168147</v>
      </c>
      <c r="G2604" s="179" t="e">
        <f ca="1"/>
        <v>#NAME?</v>
      </c>
      <c r="H2604" s="179" t="e">
        <f ca="1"/>
        <v>#NAME?</v>
      </c>
      <c r="I2604" s="179" t="e">
        <f ca="1"/>
        <v>#NAME?</v>
      </c>
      <c r="J2604" s="179" t="e">
        <f ca="1"/>
        <v>#NAME?</v>
      </c>
      <c r="L2604" s="175">
        <f>NR_to_Cash!C$9</f>
        <v>-54723.468549817509</v>
      </c>
      <c r="M2604" s="175">
        <f>NR_to_Cash!D$9</f>
        <v>-177401.26576231886</v>
      </c>
      <c r="N2604" s="175">
        <f>NR_to_Cash!E$9</f>
        <v>-150226.47815209487</v>
      </c>
      <c r="O2604" s="175">
        <f>NR_to_Cash!F$9</f>
        <v>-172910.78815747867</v>
      </c>
      <c r="Q2604" s="1">
        <v>2597</v>
      </c>
      <c r="R2604" s="176">
        <v>-9436.8692890766542</v>
      </c>
      <c r="S2604" s="176">
        <v>201389.33404124901</v>
      </c>
      <c r="T2604" s="176">
        <v>157854.7450604632</v>
      </c>
      <c r="U2604" s="176">
        <v>100475.99544168147</v>
      </c>
      <c r="V2604" s="2"/>
      <c r="W2604" s="176">
        <v>-18567.246431588195</v>
      </c>
      <c r="X2604" s="176">
        <v>-23295.026979850372</v>
      </c>
      <c r="Y2604" s="176">
        <v>4716.718030991964</v>
      </c>
      <c r="Z2604" s="176">
        <v>-7033.626414594939</v>
      </c>
      <c r="AA2604" s="2"/>
      <c r="AB2604" s="175">
        <v>-54723.468549817509</v>
      </c>
      <c r="AC2604" s="175">
        <v>-177401.26576231886</v>
      </c>
      <c r="AD2604" s="175">
        <v>-150226.47815209487</v>
      </c>
      <c r="AE2604" s="175">
        <v>-172910.78815747867</v>
      </c>
    </row>
    <row r="2605" spans="1:31">
      <c r="A2605" s="1">
        <v>2598</v>
      </c>
      <c r="B2605" s="176">
        <f>'T Revenue'!B2602-'Year 0'!G$8+'Year 0'!G$122</f>
        <v>17694.0198982812</v>
      </c>
      <c r="C2605" s="176">
        <f>'T Revenue'!C2602-'Revenue Requirement'!C$4+'Revenue Requirement'!C$33</f>
        <v>241488.61186251487</v>
      </c>
      <c r="D2605" s="176">
        <f>'T Revenue'!D2602-'Revenue Requirement'!D$4+'Revenue Requirement'!D$33</f>
        <v>217082.75913081318</v>
      </c>
      <c r="E2605" s="176">
        <f>'T Revenue'!E2602-'Revenue Requirement'!E$4+'Revenue Requirement'!E$33</f>
        <v>127910.3192753722</v>
      </c>
      <c r="G2605" s="179" t="e">
        <f ca="1"/>
        <v>#NAME?</v>
      </c>
      <c r="H2605" s="179" t="e">
        <f ca="1"/>
        <v>#NAME?</v>
      </c>
      <c r="I2605" s="179" t="e">
        <f ca="1"/>
        <v>#NAME?</v>
      </c>
      <c r="J2605" s="179" t="e">
        <f ca="1"/>
        <v>#NAME?</v>
      </c>
      <c r="L2605" s="175">
        <f>NR_to_Cash!C$9</f>
        <v>-54723.468549817509</v>
      </c>
      <c r="M2605" s="175">
        <f>NR_to_Cash!D$9</f>
        <v>-177401.26576231886</v>
      </c>
      <c r="N2605" s="175">
        <f>NR_to_Cash!E$9</f>
        <v>-150226.47815209487</v>
      </c>
      <c r="O2605" s="175">
        <f>NR_to_Cash!F$9</f>
        <v>-172910.78815747867</v>
      </c>
      <c r="Q2605" s="1">
        <v>2598</v>
      </c>
      <c r="R2605" s="176">
        <v>17694.0198982812</v>
      </c>
      <c r="S2605" s="176">
        <v>241488.61186251487</v>
      </c>
      <c r="T2605" s="176">
        <v>217082.75913081318</v>
      </c>
      <c r="U2605" s="176">
        <v>127910.3192753722</v>
      </c>
      <c r="V2605" s="2"/>
      <c r="W2605" s="176">
        <v>-16538.394250237732</v>
      </c>
      <c r="X2605" s="176">
        <v>-40104.69114706316</v>
      </c>
      <c r="Y2605" s="176">
        <v>-56110.427418760723</v>
      </c>
      <c r="Z2605" s="176">
        <v>-2180.2894616122358</v>
      </c>
      <c r="AA2605" s="2"/>
      <c r="AB2605" s="175">
        <v>-54723.468549817509</v>
      </c>
      <c r="AC2605" s="175">
        <v>-177401.26576231886</v>
      </c>
      <c r="AD2605" s="175">
        <v>-150226.47815209487</v>
      </c>
      <c r="AE2605" s="175">
        <v>-172910.78815747867</v>
      </c>
    </row>
    <row r="2606" spans="1:31">
      <c r="A2606" s="1">
        <v>2599</v>
      </c>
      <c r="B2606" s="176">
        <f>'T Revenue'!B2603-'Year 0'!G$8+'Year 0'!G$122</f>
        <v>-11649.467192204669</v>
      </c>
      <c r="C2606" s="176">
        <f>'T Revenue'!C2603-'Revenue Requirement'!C$4+'Revenue Requirement'!C$33</f>
        <v>221387.85815326916</v>
      </c>
      <c r="D2606" s="176">
        <f>'T Revenue'!D2603-'Revenue Requirement'!D$4+'Revenue Requirement'!D$33</f>
        <v>151838.41134317312</v>
      </c>
      <c r="E2606" s="176">
        <f>'T Revenue'!E2603-'Revenue Requirement'!E$4+'Revenue Requirement'!E$33</f>
        <v>108028.84454705217</v>
      </c>
      <c r="G2606" s="179" t="e">
        <f ca="1"/>
        <v>#NAME?</v>
      </c>
      <c r="H2606" s="179" t="e">
        <f ca="1"/>
        <v>#NAME?</v>
      </c>
      <c r="I2606" s="179" t="e">
        <f ca="1"/>
        <v>#NAME?</v>
      </c>
      <c r="J2606" s="179" t="e">
        <f ca="1"/>
        <v>#NAME?</v>
      </c>
      <c r="L2606" s="175">
        <f>NR_to_Cash!C$9</f>
        <v>-54723.468549817509</v>
      </c>
      <c r="M2606" s="175">
        <f>NR_to_Cash!D$9</f>
        <v>-177401.26576231886</v>
      </c>
      <c r="N2606" s="175">
        <f>NR_to_Cash!E$9</f>
        <v>-150226.47815209487</v>
      </c>
      <c r="O2606" s="175">
        <f>NR_to_Cash!F$9</f>
        <v>-172910.78815747867</v>
      </c>
      <c r="Q2606" s="1">
        <v>2599</v>
      </c>
      <c r="R2606" s="176">
        <v>-11649.467192204669</v>
      </c>
      <c r="S2606" s="176">
        <v>221387.85815326916</v>
      </c>
      <c r="T2606" s="176">
        <v>151838.41134317312</v>
      </c>
      <c r="U2606" s="176">
        <v>108028.84454705217</v>
      </c>
      <c r="V2606" s="2"/>
      <c r="W2606" s="176">
        <v>-22644.596963259741</v>
      </c>
      <c r="X2606" s="176">
        <v>-13557.121782993665</v>
      </c>
      <c r="Y2606" s="176">
        <v>9683.4488341456745</v>
      </c>
      <c r="Z2606" s="176">
        <v>-33960.46221674094</v>
      </c>
      <c r="AA2606" s="2"/>
      <c r="AB2606" s="175">
        <v>-54723.468549817509</v>
      </c>
      <c r="AC2606" s="175">
        <v>-177401.26576231886</v>
      </c>
      <c r="AD2606" s="175">
        <v>-150226.47815209487</v>
      </c>
      <c r="AE2606" s="175">
        <v>-172910.78815747867</v>
      </c>
    </row>
    <row r="2607" spans="1:31">
      <c r="A2607" s="1">
        <v>2600</v>
      </c>
      <c r="B2607" s="176">
        <f>'T Revenue'!B2604-'Year 0'!G$8+'Year 0'!G$122</f>
        <v>1434.9224305367097</v>
      </c>
      <c r="C2607" s="176">
        <f>'T Revenue'!C2604-'Revenue Requirement'!C$4+'Revenue Requirement'!C$33</f>
        <v>255824.66347396653</v>
      </c>
      <c r="D2607" s="176">
        <f>'T Revenue'!D2604-'Revenue Requirement'!D$4+'Revenue Requirement'!D$33</f>
        <v>193171.30770677794</v>
      </c>
      <c r="E2607" s="176">
        <f>'T Revenue'!E2604-'Revenue Requirement'!E$4+'Revenue Requirement'!E$33</f>
        <v>89530.298873132793</v>
      </c>
      <c r="G2607" s="179" t="e">
        <f ca="1"/>
        <v>#NAME?</v>
      </c>
      <c r="H2607" s="179" t="e">
        <f ca="1"/>
        <v>#NAME?</v>
      </c>
      <c r="I2607" s="179" t="e">
        <f ca="1"/>
        <v>#NAME?</v>
      </c>
      <c r="J2607" s="179" t="e">
        <f ca="1"/>
        <v>#NAME?</v>
      </c>
      <c r="L2607" s="175">
        <f>NR_to_Cash!C$9</f>
        <v>-54723.468549817509</v>
      </c>
      <c r="M2607" s="175">
        <f>NR_to_Cash!D$9</f>
        <v>-177401.26576231886</v>
      </c>
      <c r="N2607" s="175">
        <f>NR_to_Cash!E$9</f>
        <v>-150226.47815209487</v>
      </c>
      <c r="O2607" s="175">
        <f>NR_to_Cash!F$9</f>
        <v>-172910.78815747867</v>
      </c>
      <c r="Q2607" s="1">
        <v>2600</v>
      </c>
      <c r="R2607" s="176">
        <v>1434.9224305367097</v>
      </c>
      <c r="S2607" s="176">
        <v>255824.66347396653</v>
      </c>
      <c r="T2607" s="176">
        <v>193171.30770677794</v>
      </c>
      <c r="U2607" s="176">
        <v>89530.298873132793</v>
      </c>
      <c r="V2607" s="2"/>
      <c r="W2607" s="176">
        <v>-37096.882831112365</v>
      </c>
      <c r="X2607" s="176">
        <v>3184.5074919778854</v>
      </c>
      <c r="Y2607" s="176">
        <v>572.3087333724834</v>
      </c>
      <c r="Z2607" s="176">
        <v>-1331.4472669758834</v>
      </c>
      <c r="AA2607" s="2"/>
      <c r="AB2607" s="175">
        <v>-54723.468549817509</v>
      </c>
      <c r="AC2607" s="175">
        <v>-177401.26576231886</v>
      </c>
      <c r="AD2607" s="175">
        <v>-150226.47815209487</v>
      </c>
      <c r="AE2607" s="175">
        <v>-172910.78815747867</v>
      </c>
    </row>
    <row r="2608" spans="1:31">
      <c r="A2608" s="1">
        <v>2601</v>
      </c>
      <c r="B2608" s="176">
        <f>'T Revenue'!B2605-'Year 0'!G$8+'Year 0'!G$122</f>
        <v>15689.614350196673</v>
      </c>
      <c r="C2608" s="176">
        <f>'T Revenue'!C2605-'Revenue Requirement'!C$4+'Revenue Requirement'!C$33</f>
        <v>219029.57321346947</v>
      </c>
      <c r="D2608" s="176">
        <f>'T Revenue'!D2605-'Revenue Requirement'!D$4+'Revenue Requirement'!D$33</f>
        <v>208854.06412448711</v>
      </c>
      <c r="E2608" s="176">
        <f>'T Revenue'!E2605-'Revenue Requirement'!E$4+'Revenue Requirement'!E$33</f>
        <v>151387.00450854399</v>
      </c>
      <c r="G2608" s="179" t="e">
        <f ca="1"/>
        <v>#NAME?</v>
      </c>
      <c r="H2608" s="179" t="e">
        <f ca="1"/>
        <v>#NAME?</v>
      </c>
      <c r="I2608" s="179" t="e">
        <f ca="1"/>
        <v>#NAME?</v>
      </c>
      <c r="J2608" s="179" t="e">
        <f ca="1"/>
        <v>#NAME?</v>
      </c>
      <c r="L2608" s="175">
        <f>NR_to_Cash!C$9</f>
        <v>-54723.468549817509</v>
      </c>
      <c r="M2608" s="175">
        <f>NR_to_Cash!D$9</f>
        <v>-177401.26576231886</v>
      </c>
      <c r="N2608" s="175">
        <f>NR_to_Cash!E$9</f>
        <v>-150226.47815209487</v>
      </c>
      <c r="O2608" s="175">
        <f>NR_to_Cash!F$9</f>
        <v>-172910.78815747867</v>
      </c>
      <c r="Q2608" s="1">
        <v>2601</v>
      </c>
      <c r="R2608" s="176">
        <v>15689.614350196673</v>
      </c>
      <c r="S2608" s="176">
        <v>219029.57321346947</v>
      </c>
      <c r="T2608" s="176">
        <v>208854.06412448711</v>
      </c>
      <c r="U2608" s="176">
        <v>151387.00450854399</v>
      </c>
      <c r="V2608" s="2"/>
      <c r="W2608" s="176">
        <v>-11483.305366457673</v>
      </c>
      <c r="X2608" s="176">
        <v>1756.0592883918434</v>
      </c>
      <c r="Y2608" s="176">
        <v>-1301.1870421983767</v>
      </c>
      <c r="Z2608" s="176">
        <v>-12260.421043867245</v>
      </c>
      <c r="AA2608" s="2"/>
      <c r="AB2608" s="175">
        <v>-54723.468549817509</v>
      </c>
      <c r="AC2608" s="175">
        <v>-177401.26576231886</v>
      </c>
      <c r="AD2608" s="175">
        <v>-150226.47815209487</v>
      </c>
      <c r="AE2608" s="175">
        <v>-172910.78815747867</v>
      </c>
    </row>
    <row r="2609" spans="1:31">
      <c r="A2609" s="1">
        <v>2602</v>
      </c>
      <c r="B2609" s="176">
        <f>'T Revenue'!B2606-'Year 0'!G$8+'Year 0'!G$122</f>
        <v>-2002.2249311809428</v>
      </c>
      <c r="C2609" s="176">
        <f>'T Revenue'!C2606-'Revenue Requirement'!C$4+'Revenue Requirement'!C$33</f>
        <v>238904.15249404544</v>
      </c>
      <c r="D2609" s="176">
        <f>'T Revenue'!D2606-'Revenue Requirement'!D$4+'Revenue Requirement'!D$33</f>
        <v>149398.56764840428</v>
      </c>
      <c r="E2609" s="176">
        <f>'T Revenue'!E2606-'Revenue Requirement'!E$4+'Revenue Requirement'!E$33</f>
        <v>104787.04498484614</v>
      </c>
      <c r="G2609" s="179" t="e">
        <f ca="1"/>
        <v>#NAME?</v>
      </c>
      <c r="H2609" s="179" t="e">
        <f ca="1"/>
        <v>#NAME?</v>
      </c>
      <c r="I2609" s="179" t="e">
        <f ca="1"/>
        <v>#NAME?</v>
      </c>
      <c r="J2609" s="179" t="e">
        <f ca="1"/>
        <v>#NAME?</v>
      </c>
      <c r="L2609" s="175">
        <f>NR_to_Cash!C$9</f>
        <v>-54723.468549817509</v>
      </c>
      <c r="M2609" s="175">
        <f>NR_to_Cash!D$9</f>
        <v>-177401.26576231886</v>
      </c>
      <c r="N2609" s="175">
        <f>NR_to_Cash!E$9</f>
        <v>-150226.47815209487</v>
      </c>
      <c r="O2609" s="175">
        <f>NR_to_Cash!F$9</f>
        <v>-172910.78815747867</v>
      </c>
      <c r="Q2609" s="1">
        <v>2602</v>
      </c>
      <c r="R2609" s="176">
        <v>-2002.2249311809428</v>
      </c>
      <c r="S2609" s="176">
        <v>238904.15249404544</v>
      </c>
      <c r="T2609" s="176">
        <v>149398.56764840428</v>
      </c>
      <c r="U2609" s="176">
        <v>104787.04498484614</v>
      </c>
      <c r="V2609" s="2"/>
      <c r="W2609" s="176">
        <v>2575.6320037520491</v>
      </c>
      <c r="X2609" s="176">
        <v>-23086.69805222936</v>
      </c>
      <c r="Y2609" s="176">
        <v>8897.8641481015366</v>
      </c>
      <c r="Z2609" s="176">
        <v>-33741.915113328723</v>
      </c>
      <c r="AA2609" s="2"/>
      <c r="AB2609" s="175">
        <v>-54723.468549817509</v>
      </c>
      <c r="AC2609" s="175">
        <v>-177401.26576231886</v>
      </c>
      <c r="AD2609" s="175">
        <v>-150226.47815209487</v>
      </c>
      <c r="AE2609" s="175">
        <v>-172910.78815747867</v>
      </c>
    </row>
    <row r="2610" spans="1:31">
      <c r="A2610" s="1">
        <v>2603</v>
      </c>
      <c r="B2610" s="176">
        <f>'T Revenue'!B2607-'Year 0'!G$8+'Year 0'!G$122</f>
        <v>4815.2950943380129</v>
      </c>
      <c r="C2610" s="176">
        <f>'T Revenue'!C2607-'Revenue Requirement'!C$4+'Revenue Requirement'!C$33</f>
        <v>198348.05949309468</v>
      </c>
      <c r="D2610" s="176">
        <f>'T Revenue'!D2607-'Revenue Requirement'!D$4+'Revenue Requirement'!D$33</f>
        <v>129163.38935010438</v>
      </c>
      <c r="E2610" s="176">
        <f>'T Revenue'!E2607-'Revenue Requirement'!E$4+'Revenue Requirement'!E$33</f>
        <v>74767.93773794896</v>
      </c>
      <c r="G2610" s="179" t="e">
        <f ca="1"/>
        <v>#NAME?</v>
      </c>
      <c r="H2610" s="179" t="e">
        <f ca="1"/>
        <v>#NAME?</v>
      </c>
      <c r="I2610" s="179" t="e">
        <f ca="1"/>
        <v>#NAME?</v>
      </c>
      <c r="J2610" s="179" t="e">
        <f ca="1"/>
        <v>#NAME?</v>
      </c>
      <c r="L2610" s="175">
        <f>NR_to_Cash!C$9</f>
        <v>-54723.468549817509</v>
      </c>
      <c r="M2610" s="175">
        <f>NR_to_Cash!D$9</f>
        <v>-177401.26576231886</v>
      </c>
      <c r="N2610" s="175">
        <f>NR_to_Cash!E$9</f>
        <v>-150226.47815209487</v>
      </c>
      <c r="O2610" s="175">
        <f>NR_to_Cash!F$9</f>
        <v>-172910.78815747867</v>
      </c>
      <c r="Q2610" s="1">
        <v>2603</v>
      </c>
      <c r="R2610" s="176">
        <v>4815.2950943380129</v>
      </c>
      <c r="S2610" s="176">
        <v>198348.05949309468</v>
      </c>
      <c r="T2610" s="176">
        <v>129163.38935010438</v>
      </c>
      <c r="U2610" s="176">
        <v>74767.93773794896</v>
      </c>
      <c r="V2610" s="2"/>
      <c r="W2610" s="176">
        <v>13347.881582858041</v>
      </c>
      <c r="X2610" s="176">
        <v>4139.9034964458551</v>
      </c>
      <c r="Y2610" s="176">
        <v>-19526.567588289501</v>
      </c>
      <c r="Z2610" s="176">
        <v>-6853.3185369020794</v>
      </c>
      <c r="AA2610" s="2"/>
      <c r="AB2610" s="175">
        <v>-54723.468549817509</v>
      </c>
      <c r="AC2610" s="175">
        <v>-177401.26576231886</v>
      </c>
      <c r="AD2610" s="175">
        <v>-150226.47815209487</v>
      </c>
      <c r="AE2610" s="175">
        <v>-172910.78815747867</v>
      </c>
    </row>
    <row r="2611" spans="1:31">
      <c r="A2611" s="1">
        <v>2604</v>
      </c>
      <c r="B2611" s="176">
        <f>'T Revenue'!B2608-'Year 0'!G$8+'Year 0'!G$122</f>
        <v>-4221.3914238414727</v>
      </c>
      <c r="C2611" s="176">
        <f>'T Revenue'!C2608-'Revenue Requirement'!C$4+'Revenue Requirement'!C$33</f>
        <v>225416.92857628269</v>
      </c>
      <c r="D2611" s="176">
        <f>'T Revenue'!D2608-'Revenue Requirement'!D$4+'Revenue Requirement'!D$33</f>
        <v>137824.69785097288</v>
      </c>
      <c r="E2611" s="176">
        <f>'T Revenue'!E2608-'Revenue Requirement'!E$4+'Revenue Requirement'!E$33</f>
        <v>97899.305529415142</v>
      </c>
      <c r="G2611" s="179" t="e">
        <f ca="1"/>
        <v>#NAME?</v>
      </c>
      <c r="H2611" s="179" t="e">
        <f ca="1"/>
        <v>#NAME?</v>
      </c>
      <c r="I2611" s="179" t="e">
        <f ca="1"/>
        <v>#NAME?</v>
      </c>
      <c r="J2611" s="179" t="e">
        <f ca="1"/>
        <v>#NAME?</v>
      </c>
      <c r="L2611" s="175">
        <f>NR_to_Cash!C$9</f>
        <v>-54723.468549817509</v>
      </c>
      <c r="M2611" s="175">
        <f>NR_to_Cash!D$9</f>
        <v>-177401.26576231886</v>
      </c>
      <c r="N2611" s="175">
        <f>NR_to_Cash!E$9</f>
        <v>-150226.47815209487</v>
      </c>
      <c r="O2611" s="175">
        <f>NR_to_Cash!F$9</f>
        <v>-172910.78815747867</v>
      </c>
      <c r="Q2611" s="1">
        <v>2604</v>
      </c>
      <c r="R2611" s="176">
        <v>-4221.3914238414727</v>
      </c>
      <c r="S2611" s="176">
        <v>225416.92857628269</v>
      </c>
      <c r="T2611" s="176">
        <v>137824.69785097288</v>
      </c>
      <c r="U2611" s="176">
        <v>97899.305529415142</v>
      </c>
      <c r="V2611" s="2"/>
      <c r="W2611" s="176">
        <v>-27601.408246239065</v>
      </c>
      <c r="X2611" s="176">
        <v>-24747.165214899229</v>
      </c>
      <c r="Y2611" s="176">
        <v>-36816.987363890745</v>
      </c>
      <c r="Z2611" s="176">
        <v>-25923.998354872223</v>
      </c>
      <c r="AA2611" s="2"/>
      <c r="AB2611" s="175">
        <v>-54723.468549817509</v>
      </c>
      <c r="AC2611" s="175">
        <v>-177401.26576231886</v>
      </c>
      <c r="AD2611" s="175">
        <v>-150226.47815209487</v>
      </c>
      <c r="AE2611" s="175">
        <v>-172910.78815747867</v>
      </c>
    </row>
    <row r="2612" spans="1:31">
      <c r="A2612" s="1">
        <v>2605</v>
      </c>
      <c r="B2612" s="176">
        <f>'T Revenue'!B2609-'Year 0'!G$8+'Year 0'!G$122</f>
        <v>10690.787234404124</v>
      </c>
      <c r="C2612" s="176">
        <f>'T Revenue'!C2609-'Revenue Requirement'!C$4+'Revenue Requirement'!C$33</f>
        <v>239740.87884199549</v>
      </c>
      <c r="D2612" s="176">
        <f>'T Revenue'!D2609-'Revenue Requirement'!D$4+'Revenue Requirement'!D$33</f>
        <v>152928.58750021318</v>
      </c>
      <c r="E2612" s="176">
        <f>'T Revenue'!E2609-'Revenue Requirement'!E$4+'Revenue Requirement'!E$33</f>
        <v>151637.65635671862</v>
      </c>
      <c r="G2612" s="179" t="e">
        <f ca="1"/>
        <v>#NAME?</v>
      </c>
      <c r="H2612" s="179" t="e">
        <f ca="1"/>
        <v>#NAME?</v>
      </c>
      <c r="I2612" s="179" t="e">
        <f ca="1"/>
        <v>#NAME?</v>
      </c>
      <c r="J2612" s="179" t="e">
        <f ca="1"/>
        <v>#NAME?</v>
      </c>
      <c r="L2612" s="175">
        <f>NR_to_Cash!C$9</f>
        <v>-54723.468549817509</v>
      </c>
      <c r="M2612" s="175">
        <f>NR_to_Cash!D$9</f>
        <v>-177401.26576231886</v>
      </c>
      <c r="N2612" s="175">
        <f>NR_to_Cash!E$9</f>
        <v>-150226.47815209487</v>
      </c>
      <c r="O2612" s="175">
        <f>NR_to_Cash!F$9</f>
        <v>-172910.78815747867</v>
      </c>
      <c r="Q2612" s="1">
        <v>2605</v>
      </c>
      <c r="R2612" s="176">
        <v>10690.787234404124</v>
      </c>
      <c r="S2612" s="176">
        <v>239740.87884199549</v>
      </c>
      <c r="T2612" s="176">
        <v>152928.58750021318</v>
      </c>
      <c r="U2612" s="176">
        <v>151637.65635671862</v>
      </c>
      <c r="V2612" s="2"/>
      <c r="W2612" s="176">
        <v>-3078.2642758350121</v>
      </c>
      <c r="X2612" s="176">
        <v>-26223.410558953416</v>
      </c>
      <c r="Y2612" s="176">
        <v>12397.346510775853</v>
      </c>
      <c r="Z2612" s="176">
        <v>-33751.157823740039</v>
      </c>
      <c r="AA2612" s="2"/>
      <c r="AB2612" s="175">
        <v>-54723.468549817509</v>
      </c>
      <c r="AC2612" s="175">
        <v>-177401.26576231886</v>
      </c>
      <c r="AD2612" s="175">
        <v>-150226.47815209487</v>
      </c>
      <c r="AE2612" s="175">
        <v>-172910.78815747867</v>
      </c>
    </row>
    <row r="2613" spans="1:31">
      <c r="A2613" s="1">
        <v>2606</v>
      </c>
      <c r="B2613" s="176">
        <f>'T Revenue'!B2610-'Year 0'!G$8+'Year 0'!G$122</f>
        <v>-693.12451784126461</v>
      </c>
      <c r="C2613" s="176">
        <f>'T Revenue'!C2610-'Revenue Requirement'!C$4+'Revenue Requirement'!C$33</f>
        <v>234259.70270411228</v>
      </c>
      <c r="D2613" s="176">
        <f>'T Revenue'!D2610-'Revenue Requirement'!D$4+'Revenue Requirement'!D$33</f>
        <v>159386.4289396822</v>
      </c>
      <c r="E2613" s="176">
        <f>'T Revenue'!E2610-'Revenue Requirement'!E$4+'Revenue Requirement'!E$33</f>
        <v>169784.20583817689</v>
      </c>
      <c r="G2613" s="179" t="e">
        <f ca="1"/>
        <v>#NAME?</v>
      </c>
      <c r="H2613" s="179" t="e">
        <f ca="1"/>
        <v>#NAME?</v>
      </c>
      <c r="I2613" s="179" t="e">
        <f ca="1"/>
        <v>#NAME?</v>
      </c>
      <c r="J2613" s="179" t="e">
        <f ca="1"/>
        <v>#NAME?</v>
      </c>
      <c r="L2613" s="175">
        <f>NR_to_Cash!C$9</f>
        <v>-54723.468549817509</v>
      </c>
      <c r="M2613" s="175">
        <f>NR_to_Cash!D$9</f>
        <v>-177401.26576231886</v>
      </c>
      <c r="N2613" s="175">
        <f>NR_to_Cash!E$9</f>
        <v>-150226.47815209487</v>
      </c>
      <c r="O2613" s="175">
        <f>NR_to_Cash!F$9</f>
        <v>-172910.78815747867</v>
      </c>
      <c r="Q2613" s="1">
        <v>2606</v>
      </c>
      <c r="R2613" s="176">
        <v>-693.12451784126461</v>
      </c>
      <c r="S2613" s="176">
        <v>234259.70270411228</v>
      </c>
      <c r="T2613" s="176">
        <v>159386.4289396822</v>
      </c>
      <c r="U2613" s="176">
        <v>169784.20583817689</v>
      </c>
      <c r="V2613" s="2"/>
      <c r="W2613" s="176">
        <v>-36849.608991776942</v>
      </c>
      <c r="X2613" s="176">
        <v>5994.2554633943364</v>
      </c>
      <c r="Y2613" s="176">
        <v>-23238.715452460106</v>
      </c>
      <c r="Z2613" s="176">
        <v>28406.408644689014</v>
      </c>
      <c r="AA2613" s="2"/>
      <c r="AB2613" s="175">
        <v>-54723.468549817509</v>
      </c>
      <c r="AC2613" s="175">
        <v>-177401.26576231886</v>
      </c>
      <c r="AD2613" s="175">
        <v>-150226.47815209487</v>
      </c>
      <c r="AE2613" s="175">
        <v>-172910.78815747867</v>
      </c>
    </row>
    <row r="2614" spans="1:31">
      <c r="A2614" s="1">
        <v>2607</v>
      </c>
      <c r="B2614" s="176">
        <f>'T Revenue'!B2611-'Year 0'!G$8+'Year 0'!G$122</f>
        <v>11112.169724548468</v>
      </c>
      <c r="C2614" s="176">
        <f>'T Revenue'!C2611-'Revenue Requirement'!C$4+'Revenue Requirement'!C$33</f>
        <v>208086.0121588828</v>
      </c>
      <c r="D2614" s="176">
        <f>'T Revenue'!D2611-'Revenue Requirement'!D$4+'Revenue Requirement'!D$33</f>
        <v>144966.32270649006</v>
      </c>
      <c r="E2614" s="176">
        <f>'T Revenue'!E2611-'Revenue Requirement'!E$4+'Revenue Requirement'!E$33</f>
        <v>100120.37146810652</v>
      </c>
      <c r="G2614" s="179" t="e">
        <f ca="1"/>
        <v>#NAME?</v>
      </c>
      <c r="H2614" s="179" t="e">
        <f ca="1"/>
        <v>#NAME?</v>
      </c>
      <c r="I2614" s="179" t="e">
        <f ca="1"/>
        <v>#NAME?</v>
      </c>
      <c r="J2614" s="179" t="e">
        <f ca="1"/>
        <v>#NAME?</v>
      </c>
      <c r="L2614" s="175">
        <f>NR_to_Cash!C$9</f>
        <v>-54723.468549817509</v>
      </c>
      <c r="M2614" s="175">
        <f>NR_to_Cash!D$9</f>
        <v>-177401.26576231886</v>
      </c>
      <c r="N2614" s="175">
        <f>NR_to_Cash!E$9</f>
        <v>-150226.47815209487</v>
      </c>
      <c r="O2614" s="175">
        <f>NR_to_Cash!F$9</f>
        <v>-172910.78815747867</v>
      </c>
      <c r="Q2614" s="1">
        <v>2607</v>
      </c>
      <c r="R2614" s="176">
        <v>11112.169724548468</v>
      </c>
      <c r="S2614" s="176">
        <v>208086.0121588828</v>
      </c>
      <c r="T2614" s="176">
        <v>144966.32270649006</v>
      </c>
      <c r="U2614" s="176">
        <v>100120.37146810652</v>
      </c>
      <c r="V2614" s="2"/>
      <c r="W2614" s="176">
        <v>-19643.225572910043</v>
      </c>
      <c r="X2614" s="176">
        <v>-27402.963804698549</v>
      </c>
      <c r="Y2614" s="176">
        <v>-39478.687462578528</v>
      </c>
      <c r="Z2614" s="176">
        <v>-8543.5433296009433</v>
      </c>
      <c r="AA2614" s="2"/>
      <c r="AB2614" s="175">
        <v>-54723.468549817509</v>
      </c>
      <c r="AC2614" s="175">
        <v>-177401.26576231886</v>
      </c>
      <c r="AD2614" s="175">
        <v>-150226.47815209487</v>
      </c>
      <c r="AE2614" s="175">
        <v>-172910.78815747867</v>
      </c>
    </row>
    <row r="2615" spans="1:31">
      <c r="A2615" s="1">
        <v>2608</v>
      </c>
      <c r="B2615" s="176">
        <f>'T Revenue'!B2612-'Year 0'!G$8+'Year 0'!G$122</f>
        <v>-506.71771106915548</v>
      </c>
      <c r="C2615" s="176">
        <f>'T Revenue'!C2612-'Revenue Requirement'!C$4+'Revenue Requirement'!C$33</f>
        <v>259565.10452669254</v>
      </c>
      <c r="D2615" s="176">
        <f>'T Revenue'!D2612-'Revenue Requirement'!D$4+'Revenue Requirement'!D$33</f>
        <v>170560.58300768631</v>
      </c>
      <c r="E2615" s="176">
        <f>'T Revenue'!E2612-'Revenue Requirement'!E$4+'Revenue Requirement'!E$33</f>
        <v>101694.97790030064</v>
      </c>
      <c r="G2615" s="179" t="e">
        <f ca="1"/>
        <v>#NAME?</v>
      </c>
      <c r="H2615" s="179" t="e">
        <f ca="1"/>
        <v>#NAME?</v>
      </c>
      <c r="I2615" s="179" t="e">
        <f ca="1"/>
        <v>#NAME?</v>
      </c>
      <c r="J2615" s="179" t="e">
        <f ca="1"/>
        <v>#NAME?</v>
      </c>
      <c r="L2615" s="175">
        <f>NR_to_Cash!C$9</f>
        <v>-54723.468549817509</v>
      </c>
      <c r="M2615" s="175">
        <f>NR_to_Cash!D$9</f>
        <v>-177401.26576231886</v>
      </c>
      <c r="N2615" s="175">
        <f>NR_to_Cash!E$9</f>
        <v>-150226.47815209487</v>
      </c>
      <c r="O2615" s="175">
        <f>NR_to_Cash!F$9</f>
        <v>-172910.78815747867</v>
      </c>
      <c r="Q2615" s="1">
        <v>2608</v>
      </c>
      <c r="R2615" s="176">
        <v>-506.71771106915548</v>
      </c>
      <c r="S2615" s="176">
        <v>259565.10452669254</v>
      </c>
      <c r="T2615" s="176">
        <v>170560.58300768631</v>
      </c>
      <c r="U2615" s="176">
        <v>101694.97790030064</v>
      </c>
      <c r="V2615" s="2"/>
      <c r="W2615" s="176">
        <v>-10616.348763129907</v>
      </c>
      <c r="X2615" s="176">
        <v>-13137.482711343328</v>
      </c>
      <c r="Y2615" s="176">
        <v>-43915.146635413403</v>
      </c>
      <c r="Z2615" s="176">
        <v>-790.18763752258383</v>
      </c>
      <c r="AA2615" s="2"/>
      <c r="AB2615" s="175">
        <v>-54723.468549817509</v>
      </c>
      <c r="AC2615" s="175">
        <v>-177401.26576231886</v>
      </c>
      <c r="AD2615" s="175">
        <v>-150226.47815209487</v>
      </c>
      <c r="AE2615" s="175">
        <v>-172910.78815747867</v>
      </c>
    </row>
    <row r="2616" spans="1:31">
      <c r="A2616" s="1">
        <v>2609</v>
      </c>
      <c r="B2616" s="176">
        <f>'T Revenue'!B2613-'Year 0'!G$8+'Year 0'!G$122</f>
        <v>10168.280964932172</v>
      </c>
      <c r="C2616" s="176">
        <f>'T Revenue'!C2613-'Revenue Requirement'!C$4+'Revenue Requirement'!C$33</f>
        <v>319032.91092379694</v>
      </c>
      <c r="D2616" s="176">
        <f>'T Revenue'!D2613-'Revenue Requirement'!D$4+'Revenue Requirement'!D$33</f>
        <v>234445.00527319941</v>
      </c>
      <c r="E2616" s="176">
        <f>'T Revenue'!E2613-'Revenue Requirement'!E$4+'Revenue Requirement'!E$33</f>
        <v>210101.60801325669</v>
      </c>
      <c r="G2616" s="179" t="e">
        <f ca="1"/>
        <v>#NAME?</v>
      </c>
      <c r="H2616" s="179" t="e">
        <f ca="1"/>
        <v>#NAME?</v>
      </c>
      <c r="I2616" s="179" t="e">
        <f ca="1"/>
        <v>#NAME?</v>
      </c>
      <c r="J2616" s="179" t="e">
        <f ca="1"/>
        <v>#NAME?</v>
      </c>
      <c r="L2616" s="175">
        <f>NR_to_Cash!C$9</f>
        <v>-54723.468549817509</v>
      </c>
      <c r="M2616" s="175">
        <f>NR_to_Cash!D$9</f>
        <v>-177401.26576231886</v>
      </c>
      <c r="N2616" s="175">
        <f>NR_to_Cash!E$9</f>
        <v>-150226.47815209487</v>
      </c>
      <c r="O2616" s="175">
        <f>NR_to_Cash!F$9</f>
        <v>-172910.78815747867</v>
      </c>
      <c r="Q2616" s="1">
        <v>2609</v>
      </c>
      <c r="R2616" s="176">
        <v>10168.280964932172</v>
      </c>
      <c r="S2616" s="176">
        <v>319032.91092379694</v>
      </c>
      <c r="T2616" s="176">
        <v>234445.00527319941</v>
      </c>
      <c r="U2616" s="176">
        <v>210101.60801325669</v>
      </c>
      <c r="V2616" s="2"/>
      <c r="W2616" s="176">
        <v>-20671.041546715307</v>
      </c>
      <c r="X2616" s="176">
        <v>4856.5632955357432</v>
      </c>
      <c r="Y2616" s="176">
        <v>-45726.803786737379</v>
      </c>
      <c r="Z2616" s="176">
        <v>-11293.698358177207</v>
      </c>
      <c r="AA2616" s="2"/>
      <c r="AB2616" s="175">
        <v>-54723.468549817509</v>
      </c>
      <c r="AC2616" s="175">
        <v>-177401.26576231886</v>
      </c>
      <c r="AD2616" s="175">
        <v>-150226.47815209487</v>
      </c>
      <c r="AE2616" s="175">
        <v>-172910.78815747867</v>
      </c>
    </row>
    <row r="2617" spans="1:31">
      <c r="A2617" s="1">
        <v>2610</v>
      </c>
      <c r="B2617" s="176">
        <f>'T Revenue'!B2614-'Year 0'!G$8+'Year 0'!G$122</f>
        <v>5808.9441073988564</v>
      </c>
      <c r="C2617" s="176">
        <f>'T Revenue'!C2614-'Revenue Requirement'!C$4+'Revenue Requirement'!C$33</f>
        <v>219797.82459912309</v>
      </c>
      <c r="D2617" s="176">
        <f>'T Revenue'!D2614-'Revenue Requirement'!D$4+'Revenue Requirement'!D$33</f>
        <v>126073.82543809898</v>
      </c>
      <c r="E2617" s="176">
        <f>'T Revenue'!E2614-'Revenue Requirement'!E$4+'Revenue Requirement'!E$33</f>
        <v>75174.912205039756</v>
      </c>
      <c r="G2617" s="179" t="e">
        <f ca="1"/>
        <v>#NAME?</v>
      </c>
      <c r="H2617" s="179" t="e">
        <f ca="1"/>
        <v>#NAME?</v>
      </c>
      <c r="I2617" s="179" t="e">
        <f ca="1"/>
        <v>#NAME?</v>
      </c>
      <c r="J2617" s="179" t="e">
        <f ca="1"/>
        <v>#NAME?</v>
      </c>
      <c r="L2617" s="175">
        <f>NR_to_Cash!C$9</f>
        <v>-54723.468549817509</v>
      </c>
      <c r="M2617" s="175">
        <f>NR_to_Cash!D$9</f>
        <v>-177401.26576231886</v>
      </c>
      <c r="N2617" s="175">
        <f>NR_to_Cash!E$9</f>
        <v>-150226.47815209487</v>
      </c>
      <c r="O2617" s="175">
        <f>NR_to_Cash!F$9</f>
        <v>-172910.78815747867</v>
      </c>
      <c r="Q2617" s="1">
        <v>2610</v>
      </c>
      <c r="R2617" s="176">
        <v>5808.9441073988564</v>
      </c>
      <c r="S2617" s="176">
        <v>219797.82459912309</v>
      </c>
      <c r="T2617" s="176">
        <v>126073.82543809898</v>
      </c>
      <c r="U2617" s="176">
        <v>75174.912205039756</v>
      </c>
      <c r="V2617" s="2"/>
      <c r="W2617" s="176">
        <v>8496.1764943336602</v>
      </c>
      <c r="X2617" s="176">
        <v>-11536.293521016603</v>
      </c>
      <c r="Y2617" s="176">
        <v>-23335.64191944967</v>
      </c>
      <c r="Z2617" s="176">
        <v>-51221.714062998537</v>
      </c>
      <c r="AA2617" s="2"/>
      <c r="AB2617" s="175">
        <v>-54723.468549817509</v>
      </c>
      <c r="AC2617" s="175">
        <v>-177401.26576231886</v>
      </c>
      <c r="AD2617" s="175">
        <v>-150226.47815209487</v>
      </c>
      <c r="AE2617" s="175">
        <v>-172910.78815747867</v>
      </c>
    </row>
    <row r="2618" spans="1:31">
      <c r="A2618" s="1">
        <v>2611</v>
      </c>
      <c r="B2618" s="176">
        <f>'T Revenue'!B2615-'Year 0'!G$8+'Year 0'!G$122</f>
        <v>12036.600601759506</v>
      </c>
      <c r="C2618" s="176">
        <f>'T Revenue'!C2615-'Revenue Requirement'!C$4+'Revenue Requirement'!C$33</f>
        <v>217847.80696898722</v>
      </c>
      <c r="D2618" s="176">
        <f>'T Revenue'!D2615-'Revenue Requirement'!D$4+'Revenue Requirement'!D$33</f>
        <v>188731.43255589041</v>
      </c>
      <c r="E2618" s="176">
        <f>'T Revenue'!E2615-'Revenue Requirement'!E$4+'Revenue Requirement'!E$33</f>
        <v>80927.276314266492</v>
      </c>
      <c r="G2618" s="179" t="e">
        <f ca="1"/>
        <v>#NAME?</v>
      </c>
      <c r="H2618" s="179" t="e">
        <f ca="1"/>
        <v>#NAME?</v>
      </c>
      <c r="I2618" s="179" t="e">
        <f ca="1"/>
        <v>#NAME?</v>
      </c>
      <c r="J2618" s="179" t="e">
        <f ca="1"/>
        <v>#NAME?</v>
      </c>
      <c r="L2618" s="175">
        <f>NR_to_Cash!C$9</f>
        <v>-54723.468549817509</v>
      </c>
      <c r="M2618" s="175">
        <f>NR_to_Cash!D$9</f>
        <v>-177401.26576231886</v>
      </c>
      <c r="N2618" s="175">
        <f>NR_to_Cash!E$9</f>
        <v>-150226.47815209487</v>
      </c>
      <c r="O2618" s="175">
        <f>NR_to_Cash!F$9</f>
        <v>-172910.78815747867</v>
      </c>
      <c r="Q2618" s="1">
        <v>2611</v>
      </c>
      <c r="R2618" s="176">
        <v>12036.600601759506</v>
      </c>
      <c r="S2618" s="176">
        <v>217847.80696898722</v>
      </c>
      <c r="T2618" s="176">
        <v>188731.43255589041</v>
      </c>
      <c r="U2618" s="176">
        <v>80927.276314266492</v>
      </c>
      <c r="V2618" s="2"/>
      <c r="W2618" s="176">
        <v>-30197.712527075782</v>
      </c>
      <c r="X2618" s="176">
        <v>-13361.206602194812</v>
      </c>
      <c r="Y2618" s="176">
        <v>-12037.600188220153</v>
      </c>
      <c r="Z2618" s="176">
        <v>-18201.697134375107</v>
      </c>
      <c r="AA2618" s="2"/>
      <c r="AB2618" s="175">
        <v>-54723.468549817509</v>
      </c>
      <c r="AC2618" s="175">
        <v>-177401.26576231886</v>
      </c>
      <c r="AD2618" s="175">
        <v>-150226.47815209487</v>
      </c>
      <c r="AE2618" s="175">
        <v>-172910.78815747867</v>
      </c>
    </row>
    <row r="2619" spans="1:31">
      <c r="A2619" s="1">
        <v>2612</v>
      </c>
      <c r="B2619" s="176">
        <f>'T Revenue'!B2616-'Year 0'!G$8+'Year 0'!G$122</f>
        <v>8823.2140050344169</v>
      </c>
      <c r="C2619" s="176">
        <f>'T Revenue'!C2616-'Revenue Requirement'!C$4+'Revenue Requirement'!C$33</f>
        <v>258569.79960193904</v>
      </c>
      <c r="D2619" s="176">
        <f>'T Revenue'!D2616-'Revenue Requirement'!D$4+'Revenue Requirement'!D$33</f>
        <v>196972.96377038001</v>
      </c>
      <c r="E2619" s="176">
        <f>'T Revenue'!E2616-'Revenue Requirement'!E$4+'Revenue Requirement'!E$33</f>
        <v>134206.06902515725</v>
      </c>
      <c r="G2619" s="179" t="e">
        <f ca="1"/>
        <v>#NAME?</v>
      </c>
      <c r="H2619" s="179" t="e">
        <f ca="1"/>
        <v>#NAME?</v>
      </c>
      <c r="I2619" s="179" t="e">
        <f ca="1"/>
        <v>#NAME?</v>
      </c>
      <c r="J2619" s="179" t="e">
        <f ca="1"/>
        <v>#NAME?</v>
      </c>
      <c r="L2619" s="175">
        <f>NR_to_Cash!C$9</f>
        <v>-54723.468549817509</v>
      </c>
      <c r="M2619" s="175">
        <f>NR_to_Cash!D$9</f>
        <v>-177401.26576231886</v>
      </c>
      <c r="N2619" s="175">
        <f>NR_to_Cash!E$9</f>
        <v>-150226.47815209487</v>
      </c>
      <c r="O2619" s="175">
        <f>NR_to_Cash!F$9</f>
        <v>-172910.78815747867</v>
      </c>
      <c r="Q2619" s="1">
        <v>2612</v>
      </c>
      <c r="R2619" s="176">
        <v>8823.2140050344169</v>
      </c>
      <c r="S2619" s="176">
        <v>258569.79960193904</v>
      </c>
      <c r="T2619" s="176">
        <v>196972.96377038001</v>
      </c>
      <c r="U2619" s="176">
        <v>134206.06902515725</v>
      </c>
      <c r="V2619" s="2"/>
      <c r="W2619" s="176">
        <v>-27480.272167052142</v>
      </c>
      <c r="X2619" s="176">
        <v>-1296.4354627854191</v>
      </c>
      <c r="Y2619" s="176">
        <v>-51178.59814871382</v>
      </c>
      <c r="Z2619" s="176">
        <v>-29972.999506493332</v>
      </c>
      <c r="AA2619" s="2"/>
      <c r="AB2619" s="175">
        <v>-54723.468549817509</v>
      </c>
      <c r="AC2619" s="175">
        <v>-177401.26576231886</v>
      </c>
      <c r="AD2619" s="175">
        <v>-150226.47815209487</v>
      </c>
      <c r="AE2619" s="175">
        <v>-172910.78815747867</v>
      </c>
    </row>
    <row r="2620" spans="1:31">
      <c r="A2620" s="1">
        <v>2613</v>
      </c>
      <c r="B2620" s="176">
        <f>'T Revenue'!B2617-'Year 0'!G$8+'Year 0'!G$122</f>
        <v>-44226.916463277768</v>
      </c>
      <c r="C2620" s="176">
        <f>'T Revenue'!C2617-'Revenue Requirement'!C$4+'Revenue Requirement'!C$33</f>
        <v>216941.37217122642</v>
      </c>
      <c r="D2620" s="176">
        <f>'T Revenue'!D2617-'Revenue Requirement'!D$4+'Revenue Requirement'!D$33</f>
        <v>120099.0945498962</v>
      </c>
      <c r="E2620" s="176">
        <f>'T Revenue'!E2617-'Revenue Requirement'!E$4+'Revenue Requirement'!E$33</f>
        <v>70018.256872667698</v>
      </c>
      <c r="G2620" s="179" t="e">
        <f ca="1"/>
        <v>#NAME?</v>
      </c>
      <c r="H2620" s="179" t="e">
        <f ca="1"/>
        <v>#NAME?</v>
      </c>
      <c r="I2620" s="179" t="e">
        <f ca="1"/>
        <v>#NAME?</v>
      </c>
      <c r="J2620" s="179" t="e">
        <f ca="1"/>
        <v>#NAME?</v>
      </c>
      <c r="L2620" s="175">
        <f>NR_to_Cash!C$9</f>
        <v>-54723.468549817509</v>
      </c>
      <c r="M2620" s="175">
        <f>NR_to_Cash!D$9</f>
        <v>-177401.26576231886</v>
      </c>
      <c r="N2620" s="175">
        <f>NR_to_Cash!E$9</f>
        <v>-150226.47815209487</v>
      </c>
      <c r="O2620" s="175">
        <f>NR_to_Cash!F$9</f>
        <v>-172910.78815747867</v>
      </c>
      <c r="Q2620" s="1">
        <v>2613</v>
      </c>
      <c r="R2620" s="176">
        <v>-44226.916463277768</v>
      </c>
      <c r="S2620" s="176">
        <v>216941.37217122642</v>
      </c>
      <c r="T2620" s="176">
        <v>120099.0945498962</v>
      </c>
      <c r="U2620" s="176">
        <v>70018.256872667698</v>
      </c>
      <c r="V2620" s="2"/>
      <c r="W2620" s="176">
        <v>-15068.000106561813</v>
      </c>
      <c r="X2620" s="176">
        <v>-14452.780230918434</v>
      </c>
      <c r="Y2620" s="176">
        <v>-31468.910454989877</v>
      </c>
      <c r="Z2620" s="176">
        <v>-25378.650363819674</v>
      </c>
      <c r="AA2620" s="2"/>
      <c r="AB2620" s="175">
        <v>-54723.468549817509</v>
      </c>
      <c r="AC2620" s="175">
        <v>-177401.26576231886</v>
      </c>
      <c r="AD2620" s="175">
        <v>-150226.47815209487</v>
      </c>
      <c r="AE2620" s="175">
        <v>-172910.78815747867</v>
      </c>
    </row>
    <row r="2621" spans="1:31">
      <c r="A2621" s="1">
        <v>2614</v>
      </c>
      <c r="B2621" s="176">
        <f>'T Revenue'!B2618-'Year 0'!G$8+'Year 0'!G$122</f>
        <v>-15212.019983959617</v>
      </c>
      <c r="C2621" s="176">
        <f>'T Revenue'!C2618-'Revenue Requirement'!C$4+'Revenue Requirement'!C$33</f>
        <v>227953.9212210055</v>
      </c>
      <c r="D2621" s="176">
        <f>'T Revenue'!D2618-'Revenue Requirement'!D$4+'Revenue Requirement'!D$33</f>
        <v>107933.85721369181</v>
      </c>
      <c r="E2621" s="176">
        <f>'T Revenue'!E2618-'Revenue Requirement'!E$4+'Revenue Requirement'!E$33</f>
        <v>124789.14611810003</v>
      </c>
      <c r="G2621" s="179" t="e">
        <f ca="1"/>
        <v>#NAME?</v>
      </c>
      <c r="H2621" s="179" t="e">
        <f ca="1"/>
        <v>#NAME?</v>
      </c>
      <c r="I2621" s="179" t="e">
        <f ca="1"/>
        <v>#NAME?</v>
      </c>
      <c r="J2621" s="179" t="e">
        <f ca="1"/>
        <v>#NAME?</v>
      </c>
      <c r="L2621" s="175">
        <f>NR_to_Cash!C$9</f>
        <v>-54723.468549817509</v>
      </c>
      <c r="M2621" s="175">
        <f>NR_to_Cash!D$9</f>
        <v>-177401.26576231886</v>
      </c>
      <c r="N2621" s="175">
        <f>NR_to_Cash!E$9</f>
        <v>-150226.47815209487</v>
      </c>
      <c r="O2621" s="175">
        <f>NR_to_Cash!F$9</f>
        <v>-172910.78815747867</v>
      </c>
      <c r="Q2621" s="1">
        <v>2614</v>
      </c>
      <c r="R2621" s="176">
        <v>-15212.019983959617</v>
      </c>
      <c r="S2621" s="176">
        <v>227953.9212210055</v>
      </c>
      <c r="T2621" s="176">
        <v>107933.85721369181</v>
      </c>
      <c r="U2621" s="176">
        <v>124789.14611810003</v>
      </c>
      <c r="V2621" s="2"/>
      <c r="W2621" s="176">
        <v>-13845.758223193581</v>
      </c>
      <c r="X2621" s="176">
        <v>-44881.961214169394</v>
      </c>
      <c r="Y2621" s="176">
        <v>-18332.67759603844</v>
      </c>
      <c r="Z2621" s="176">
        <v>13602.759605320403</v>
      </c>
      <c r="AA2621" s="2"/>
      <c r="AB2621" s="175">
        <v>-54723.468549817509</v>
      </c>
      <c r="AC2621" s="175">
        <v>-177401.26576231886</v>
      </c>
      <c r="AD2621" s="175">
        <v>-150226.47815209487</v>
      </c>
      <c r="AE2621" s="175">
        <v>-172910.78815747867</v>
      </c>
    </row>
    <row r="2622" spans="1:31">
      <c r="A2622" s="1">
        <v>2615</v>
      </c>
      <c r="B2622" s="176">
        <f>'T Revenue'!B2619-'Year 0'!G$8+'Year 0'!G$122</f>
        <v>-2982.5409917449579</v>
      </c>
      <c r="C2622" s="176">
        <f>'T Revenue'!C2619-'Revenue Requirement'!C$4+'Revenue Requirement'!C$33</f>
        <v>238552.67929891194</v>
      </c>
      <c r="D2622" s="176">
        <f>'T Revenue'!D2619-'Revenue Requirement'!D$4+'Revenue Requirement'!D$33</f>
        <v>139196.75426403037</v>
      </c>
      <c r="E2622" s="176">
        <f>'T Revenue'!E2619-'Revenue Requirement'!E$4+'Revenue Requirement'!E$33</f>
        <v>79433.993268898223</v>
      </c>
      <c r="G2622" s="179" t="e">
        <f ca="1"/>
        <v>#NAME?</v>
      </c>
      <c r="H2622" s="179" t="e">
        <f ca="1"/>
        <v>#NAME?</v>
      </c>
      <c r="I2622" s="179" t="e">
        <f ca="1"/>
        <v>#NAME?</v>
      </c>
      <c r="J2622" s="179" t="e">
        <f ca="1"/>
        <v>#NAME?</v>
      </c>
      <c r="L2622" s="175">
        <f>NR_to_Cash!C$9</f>
        <v>-54723.468549817509</v>
      </c>
      <c r="M2622" s="175">
        <f>NR_to_Cash!D$9</f>
        <v>-177401.26576231886</v>
      </c>
      <c r="N2622" s="175">
        <f>NR_to_Cash!E$9</f>
        <v>-150226.47815209487</v>
      </c>
      <c r="O2622" s="175">
        <f>NR_to_Cash!F$9</f>
        <v>-172910.78815747867</v>
      </c>
      <c r="Q2622" s="1">
        <v>2615</v>
      </c>
      <c r="R2622" s="176">
        <v>-2982.5409917449579</v>
      </c>
      <c r="S2622" s="176">
        <v>238552.67929891194</v>
      </c>
      <c r="T2622" s="176">
        <v>139196.75426403037</v>
      </c>
      <c r="U2622" s="176">
        <v>79433.993268898223</v>
      </c>
      <c r="V2622" s="2"/>
      <c r="W2622" s="176">
        <v>17415.851424293825</v>
      </c>
      <c r="X2622" s="176">
        <v>4362.0041788911913</v>
      </c>
      <c r="Y2622" s="176">
        <v>-15602.441666711122</v>
      </c>
      <c r="Z2622" s="176">
        <v>-24454.705134215765</v>
      </c>
      <c r="AA2622" s="2"/>
      <c r="AB2622" s="175">
        <v>-54723.468549817509</v>
      </c>
      <c r="AC2622" s="175">
        <v>-177401.26576231886</v>
      </c>
      <c r="AD2622" s="175">
        <v>-150226.47815209487</v>
      </c>
      <c r="AE2622" s="175">
        <v>-172910.78815747867</v>
      </c>
    </row>
    <row r="2623" spans="1:31">
      <c r="A2623" s="1">
        <v>2616</v>
      </c>
      <c r="B2623" s="176">
        <f>'T Revenue'!B2620-'Year 0'!G$8+'Year 0'!G$122</f>
        <v>4745.8800360795576</v>
      </c>
      <c r="C2623" s="176">
        <f>'T Revenue'!C2620-'Revenue Requirement'!C$4+'Revenue Requirement'!C$33</f>
        <v>204035.5654361241</v>
      </c>
      <c r="D2623" s="176">
        <f>'T Revenue'!D2620-'Revenue Requirement'!D$4+'Revenue Requirement'!D$33</f>
        <v>129703.28648419655</v>
      </c>
      <c r="E2623" s="176">
        <f>'T Revenue'!E2620-'Revenue Requirement'!E$4+'Revenue Requirement'!E$33</f>
        <v>115395.02131012711</v>
      </c>
      <c r="G2623" s="179" t="e">
        <f ca="1"/>
        <v>#NAME?</v>
      </c>
      <c r="H2623" s="179" t="e">
        <f ca="1"/>
        <v>#NAME?</v>
      </c>
      <c r="I2623" s="179" t="e">
        <f ca="1"/>
        <v>#NAME?</v>
      </c>
      <c r="J2623" s="179" t="e">
        <f ca="1"/>
        <v>#NAME?</v>
      </c>
      <c r="L2623" s="175">
        <f>NR_to_Cash!C$9</f>
        <v>-54723.468549817509</v>
      </c>
      <c r="M2623" s="175">
        <f>NR_to_Cash!D$9</f>
        <v>-177401.26576231886</v>
      </c>
      <c r="N2623" s="175">
        <f>NR_to_Cash!E$9</f>
        <v>-150226.47815209487</v>
      </c>
      <c r="O2623" s="175">
        <f>NR_to_Cash!F$9</f>
        <v>-172910.78815747867</v>
      </c>
      <c r="Q2623" s="1">
        <v>2616</v>
      </c>
      <c r="R2623" s="176">
        <v>4745.8800360795576</v>
      </c>
      <c r="S2623" s="176">
        <v>204035.5654361241</v>
      </c>
      <c r="T2623" s="176">
        <v>129703.28648419655</v>
      </c>
      <c r="U2623" s="176">
        <v>115395.02131012711</v>
      </c>
      <c r="V2623" s="2"/>
      <c r="W2623" s="176">
        <v>-47798.299822784378</v>
      </c>
      <c r="X2623" s="176">
        <v>13590.223666598788</v>
      </c>
      <c r="Y2623" s="176">
        <v>-5234.8219703747891</v>
      </c>
      <c r="Z2623" s="176">
        <v>-30967.715496014338</v>
      </c>
      <c r="AA2623" s="2"/>
      <c r="AB2623" s="175">
        <v>-54723.468549817509</v>
      </c>
      <c r="AC2623" s="175">
        <v>-177401.26576231886</v>
      </c>
      <c r="AD2623" s="175">
        <v>-150226.47815209487</v>
      </c>
      <c r="AE2623" s="175">
        <v>-172910.78815747867</v>
      </c>
    </row>
    <row r="2624" spans="1:31">
      <c r="A2624" s="1">
        <v>2617</v>
      </c>
      <c r="B2624" s="176">
        <f>'T Revenue'!B2621-'Year 0'!G$8+'Year 0'!G$122</f>
        <v>-22537.391506392276</v>
      </c>
      <c r="C2624" s="176">
        <f>'T Revenue'!C2621-'Revenue Requirement'!C$4+'Revenue Requirement'!C$33</f>
        <v>222537.3259268878</v>
      </c>
      <c r="D2624" s="176">
        <f>'T Revenue'!D2621-'Revenue Requirement'!D$4+'Revenue Requirement'!D$33</f>
        <v>173172.56635410991</v>
      </c>
      <c r="E2624" s="176">
        <f>'T Revenue'!E2621-'Revenue Requirement'!E$4+'Revenue Requirement'!E$33</f>
        <v>150700.1213768085</v>
      </c>
      <c r="G2624" s="179" t="e">
        <f ca="1"/>
        <v>#NAME?</v>
      </c>
      <c r="H2624" s="179" t="e">
        <f ca="1"/>
        <v>#NAME?</v>
      </c>
      <c r="I2624" s="179" t="e">
        <f ca="1"/>
        <v>#NAME?</v>
      </c>
      <c r="J2624" s="179" t="e">
        <f ca="1"/>
        <v>#NAME?</v>
      </c>
      <c r="L2624" s="175">
        <f>NR_to_Cash!C$9</f>
        <v>-54723.468549817509</v>
      </c>
      <c r="M2624" s="175">
        <f>NR_to_Cash!D$9</f>
        <v>-177401.26576231886</v>
      </c>
      <c r="N2624" s="175">
        <f>NR_to_Cash!E$9</f>
        <v>-150226.47815209487</v>
      </c>
      <c r="O2624" s="175">
        <f>NR_to_Cash!F$9</f>
        <v>-172910.78815747867</v>
      </c>
      <c r="Q2624" s="1">
        <v>2617</v>
      </c>
      <c r="R2624" s="176">
        <v>-22537.391506392276</v>
      </c>
      <c r="S2624" s="176">
        <v>222537.3259268878</v>
      </c>
      <c r="T2624" s="176">
        <v>173172.56635410991</v>
      </c>
      <c r="U2624" s="176">
        <v>150700.1213768085</v>
      </c>
      <c r="V2624" s="2"/>
      <c r="W2624" s="176">
        <v>-17687.245595957851</v>
      </c>
      <c r="X2624" s="176">
        <v>-43009.332543112105</v>
      </c>
      <c r="Y2624" s="176">
        <v>5514.9727387768216</v>
      </c>
      <c r="Z2624" s="176">
        <v>-3599.9335683432873</v>
      </c>
      <c r="AA2624" s="2"/>
      <c r="AB2624" s="175">
        <v>-54723.468549817509</v>
      </c>
      <c r="AC2624" s="175">
        <v>-177401.26576231886</v>
      </c>
      <c r="AD2624" s="175">
        <v>-150226.47815209487</v>
      </c>
      <c r="AE2624" s="175">
        <v>-172910.78815747867</v>
      </c>
    </row>
    <row r="2625" spans="1:31">
      <c r="A2625" s="1">
        <v>2618</v>
      </c>
      <c r="B2625" s="176">
        <f>'T Revenue'!B2622-'Year 0'!G$8+'Year 0'!G$122</f>
        <v>6560.1641559177078</v>
      </c>
      <c r="C2625" s="176">
        <f>'T Revenue'!C2622-'Revenue Requirement'!C$4+'Revenue Requirement'!C$33</f>
        <v>222600.79089922155</v>
      </c>
      <c r="D2625" s="176">
        <f>'T Revenue'!D2622-'Revenue Requirement'!D$4+'Revenue Requirement'!D$33</f>
        <v>172589.35260657524</v>
      </c>
      <c r="E2625" s="176">
        <f>'T Revenue'!E2622-'Revenue Requirement'!E$4+'Revenue Requirement'!E$33</f>
        <v>129843.09061983414</v>
      </c>
      <c r="G2625" s="179" t="e">
        <f ca="1"/>
        <v>#NAME?</v>
      </c>
      <c r="H2625" s="179" t="e">
        <f ca="1"/>
        <v>#NAME?</v>
      </c>
      <c r="I2625" s="179" t="e">
        <f ca="1"/>
        <v>#NAME?</v>
      </c>
      <c r="J2625" s="179" t="e">
        <f ca="1"/>
        <v>#NAME?</v>
      </c>
      <c r="L2625" s="175">
        <f>NR_to_Cash!C$9</f>
        <v>-54723.468549817509</v>
      </c>
      <c r="M2625" s="175">
        <f>NR_to_Cash!D$9</f>
        <v>-177401.26576231886</v>
      </c>
      <c r="N2625" s="175">
        <f>NR_to_Cash!E$9</f>
        <v>-150226.47815209487</v>
      </c>
      <c r="O2625" s="175">
        <f>NR_to_Cash!F$9</f>
        <v>-172910.78815747867</v>
      </c>
      <c r="Q2625" s="1">
        <v>2618</v>
      </c>
      <c r="R2625" s="176">
        <v>6560.1641559177078</v>
      </c>
      <c r="S2625" s="176">
        <v>222600.79089922155</v>
      </c>
      <c r="T2625" s="176">
        <v>172589.35260657524</v>
      </c>
      <c r="U2625" s="176">
        <v>129843.09061983414</v>
      </c>
      <c r="V2625" s="2"/>
      <c r="W2625" s="176">
        <v>9729.3708022617502</v>
      </c>
      <c r="X2625" s="176">
        <v>-45507.592180723092</v>
      </c>
      <c r="Y2625" s="176">
        <v>-24215.459388616262</v>
      </c>
      <c r="Z2625" s="176">
        <v>18933.690274301684</v>
      </c>
      <c r="AA2625" s="2"/>
      <c r="AB2625" s="175">
        <v>-54723.468549817509</v>
      </c>
      <c r="AC2625" s="175">
        <v>-177401.26576231886</v>
      </c>
      <c r="AD2625" s="175">
        <v>-150226.47815209487</v>
      </c>
      <c r="AE2625" s="175">
        <v>-172910.78815747867</v>
      </c>
    </row>
    <row r="2626" spans="1:31">
      <c r="A2626" s="1">
        <v>2619</v>
      </c>
      <c r="B2626" s="176">
        <f>'T Revenue'!B2623-'Year 0'!G$8+'Year 0'!G$122</f>
        <v>3207.2637237857562</v>
      </c>
      <c r="C2626" s="176">
        <f>'T Revenue'!C2623-'Revenue Requirement'!C$4+'Revenue Requirement'!C$33</f>
        <v>267507.80694657913</v>
      </c>
      <c r="D2626" s="176">
        <f>'T Revenue'!D2623-'Revenue Requirement'!D$4+'Revenue Requirement'!D$33</f>
        <v>154698.93107998371</v>
      </c>
      <c r="E2626" s="176">
        <f>'T Revenue'!E2623-'Revenue Requirement'!E$4+'Revenue Requirement'!E$33</f>
        <v>103831.59682663274</v>
      </c>
      <c r="G2626" s="179" t="e">
        <f ca="1"/>
        <v>#NAME?</v>
      </c>
      <c r="H2626" s="179" t="e">
        <f ca="1"/>
        <v>#NAME?</v>
      </c>
      <c r="I2626" s="179" t="e">
        <f ca="1"/>
        <v>#NAME?</v>
      </c>
      <c r="J2626" s="179" t="e">
        <f ca="1"/>
        <v>#NAME?</v>
      </c>
      <c r="L2626" s="175">
        <f>NR_to_Cash!C$9</f>
        <v>-54723.468549817509</v>
      </c>
      <c r="M2626" s="175">
        <f>NR_to_Cash!D$9</f>
        <v>-177401.26576231886</v>
      </c>
      <c r="N2626" s="175">
        <f>NR_to_Cash!E$9</f>
        <v>-150226.47815209487</v>
      </c>
      <c r="O2626" s="175">
        <f>NR_to_Cash!F$9</f>
        <v>-172910.78815747867</v>
      </c>
      <c r="Q2626" s="1">
        <v>2619</v>
      </c>
      <c r="R2626" s="176">
        <v>3207.2637237857562</v>
      </c>
      <c r="S2626" s="176">
        <v>267507.80694657913</v>
      </c>
      <c r="T2626" s="176">
        <v>154698.93107998371</v>
      </c>
      <c r="U2626" s="176">
        <v>103831.59682663274</v>
      </c>
      <c r="V2626" s="2"/>
      <c r="W2626" s="176">
        <v>-18208.488617756055</v>
      </c>
      <c r="X2626" s="176">
        <v>3337.3958125181962</v>
      </c>
      <c r="Y2626" s="176">
        <v>-34920.649733337574</v>
      </c>
      <c r="Z2626" s="176">
        <v>-30127.425480945734</v>
      </c>
      <c r="AA2626" s="2"/>
      <c r="AB2626" s="175">
        <v>-54723.468549817509</v>
      </c>
      <c r="AC2626" s="175">
        <v>-177401.26576231886</v>
      </c>
      <c r="AD2626" s="175">
        <v>-150226.47815209487</v>
      </c>
      <c r="AE2626" s="175">
        <v>-172910.78815747867</v>
      </c>
    </row>
    <row r="2627" spans="1:31">
      <c r="A2627" s="1">
        <v>2620</v>
      </c>
      <c r="B2627" s="176">
        <f>'T Revenue'!B2624-'Year 0'!G$8+'Year 0'!G$122</f>
        <v>17326.901241967455</v>
      </c>
      <c r="C2627" s="176">
        <f>'T Revenue'!C2624-'Revenue Requirement'!C$4+'Revenue Requirement'!C$33</f>
        <v>284439.75103108934</v>
      </c>
      <c r="D2627" s="176">
        <f>'T Revenue'!D2624-'Revenue Requirement'!D$4+'Revenue Requirement'!D$33</f>
        <v>182155.84296644293</v>
      </c>
      <c r="E2627" s="176">
        <f>'T Revenue'!E2624-'Revenue Requirement'!E$4+'Revenue Requirement'!E$33</f>
        <v>88327.884310907451</v>
      </c>
      <c r="G2627" s="179" t="e">
        <f ca="1"/>
        <v>#NAME?</v>
      </c>
      <c r="H2627" s="179" t="e">
        <f ca="1"/>
        <v>#NAME?</v>
      </c>
      <c r="I2627" s="179" t="e">
        <f ca="1"/>
        <v>#NAME?</v>
      </c>
      <c r="J2627" s="179" t="e">
        <f ca="1"/>
        <v>#NAME?</v>
      </c>
      <c r="L2627" s="175">
        <f>NR_to_Cash!C$9</f>
        <v>-54723.468549817509</v>
      </c>
      <c r="M2627" s="175">
        <f>NR_to_Cash!D$9</f>
        <v>-177401.26576231886</v>
      </c>
      <c r="N2627" s="175">
        <f>NR_to_Cash!E$9</f>
        <v>-150226.47815209487</v>
      </c>
      <c r="O2627" s="175">
        <f>NR_to_Cash!F$9</f>
        <v>-172910.78815747867</v>
      </c>
      <c r="Q2627" s="1">
        <v>2620</v>
      </c>
      <c r="R2627" s="176">
        <v>17326.901241967455</v>
      </c>
      <c r="S2627" s="176">
        <v>284439.75103108934</v>
      </c>
      <c r="T2627" s="176">
        <v>182155.84296644293</v>
      </c>
      <c r="U2627" s="176">
        <v>88327.884310907451</v>
      </c>
      <c r="V2627" s="2"/>
      <c r="W2627" s="176">
        <v>-13960.084510509972</v>
      </c>
      <c r="X2627" s="176">
        <v>-50909.073432978708</v>
      </c>
      <c r="Y2627" s="176">
        <v>-35265.700731561519</v>
      </c>
      <c r="Z2627" s="176">
        <v>-38845.611573067261</v>
      </c>
      <c r="AA2627" s="2"/>
      <c r="AB2627" s="175">
        <v>-54723.468549817509</v>
      </c>
      <c r="AC2627" s="175">
        <v>-177401.26576231886</v>
      </c>
      <c r="AD2627" s="175">
        <v>-150226.47815209487</v>
      </c>
      <c r="AE2627" s="175">
        <v>-172910.78815747867</v>
      </c>
    </row>
    <row r="2628" spans="1:31">
      <c r="A2628" s="1">
        <v>2621</v>
      </c>
      <c r="B2628" s="176">
        <f>'T Revenue'!B2625-'Year 0'!G$8+'Year 0'!G$122</f>
        <v>35585.690767340362</v>
      </c>
      <c r="C2628" s="176">
        <f>'T Revenue'!C2625-'Revenue Requirement'!C$4+'Revenue Requirement'!C$33</f>
        <v>257663.38969847769</v>
      </c>
      <c r="D2628" s="176">
        <f>'T Revenue'!D2625-'Revenue Requirement'!D$4+'Revenue Requirement'!D$33</f>
        <v>203429.66707186773</v>
      </c>
      <c r="E2628" s="176">
        <f>'T Revenue'!E2625-'Revenue Requirement'!E$4+'Revenue Requirement'!E$33</f>
        <v>125868.86281614262</v>
      </c>
      <c r="G2628" s="179" t="e">
        <f ca="1"/>
        <v>#NAME?</v>
      </c>
      <c r="H2628" s="179" t="e">
        <f ca="1"/>
        <v>#NAME?</v>
      </c>
      <c r="I2628" s="179" t="e">
        <f ca="1"/>
        <v>#NAME?</v>
      </c>
      <c r="J2628" s="179" t="e">
        <f ca="1"/>
        <v>#NAME?</v>
      </c>
      <c r="L2628" s="175">
        <f>NR_to_Cash!C$9</f>
        <v>-54723.468549817509</v>
      </c>
      <c r="M2628" s="175">
        <f>NR_to_Cash!D$9</f>
        <v>-177401.26576231886</v>
      </c>
      <c r="N2628" s="175">
        <f>NR_to_Cash!E$9</f>
        <v>-150226.47815209487</v>
      </c>
      <c r="O2628" s="175">
        <f>NR_to_Cash!F$9</f>
        <v>-172910.78815747867</v>
      </c>
      <c r="Q2628" s="1">
        <v>2621</v>
      </c>
      <c r="R2628" s="176">
        <v>35585.690767340362</v>
      </c>
      <c r="S2628" s="176">
        <v>257663.38969847769</v>
      </c>
      <c r="T2628" s="176">
        <v>203429.66707186773</v>
      </c>
      <c r="U2628" s="176">
        <v>125868.86281614262</v>
      </c>
      <c r="V2628" s="2"/>
      <c r="W2628" s="176">
        <v>-16946.195262170979</v>
      </c>
      <c r="X2628" s="176">
        <v>-1420.0533868104685</v>
      </c>
      <c r="Y2628" s="176">
        <v>-9314.8696673256345</v>
      </c>
      <c r="Z2628" s="176">
        <v>-2353.4738948885351</v>
      </c>
      <c r="AA2628" s="2"/>
      <c r="AB2628" s="175">
        <v>-54723.468549817509</v>
      </c>
      <c r="AC2628" s="175">
        <v>-177401.26576231886</v>
      </c>
      <c r="AD2628" s="175">
        <v>-150226.47815209487</v>
      </c>
      <c r="AE2628" s="175">
        <v>-172910.78815747867</v>
      </c>
    </row>
    <row r="2629" spans="1:31">
      <c r="A2629" s="1">
        <v>2622</v>
      </c>
      <c r="B2629" s="176">
        <f>'T Revenue'!B2626-'Year 0'!G$8+'Year 0'!G$122</f>
        <v>-2210.6354756564833</v>
      </c>
      <c r="C2629" s="176">
        <f>'T Revenue'!C2626-'Revenue Requirement'!C$4+'Revenue Requirement'!C$33</f>
        <v>202179.92191656749</v>
      </c>
      <c r="D2629" s="176">
        <f>'T Revenue'!D2626-'Revenue Requirement'!D$4+'Revenue Requirement'!D$33</f>
        <v>110135.49388737744</v>
      </c>
      <c r="E2629" s="176">
        <f>'T Revenue'!E2626-'Revenue Requirement'!E$4+'Revenue Requirement'!E$33</f>
        <v>79011.532294679899</v>
      </c>
      <c r="G2629" s="179" t="e">
        <f ca="1"/>
        <v>#NAME?</v>
      </c>
      <c r="H2629" s="179" t="e">
        <f ca="1"/>
        <v>#NAME?</v>
      </c>
      <c r="I2629" s="179" t="e">
        <f ca="1"/>
        <v>#NAME?</v>
      </c>
      <c r="J2629" s="179" t="e">
        <f ca="1"/>
        <v>#NAME?</v>
      </c>
      <c r="L2629" s="175">
        <f>NR_to_Cash!C$9</f>
        <v>-54723.468549817509</v>
      </c>
      <c r="M2629" s="175">
        <f>NR_to_Cash!D$9</f>
        <v>-177401.26576231886</v>
      </c>
      <c r="N2629" s="175">
        <f>NR_to_Cash!E$9</f>
        <v>-150226.47815209487</v>
      </c>
      <c r="O2629" s="175">
        <f>NR_to_Cash!F$9</f>
        <v>-172910.78815747867</v>
      </c>
      <c r="Q2629" s="1">
        <v>2622</v>
      </c>
      <c r="R2629" s="176">
        <v>-2210.6354756564833</v>
      </c>
      <c r="S2629" s="176">
        <v>202179.92191656749</v>
      </c>
      <c r="T2629" s="176">
        <v>110135.49388737744</v>
      </c>
      <c r="U2629" s="176">
        <v>79011.532294679899</v>
      </c>
      <c r="V2629" s="2"/>
      <c r="W2629" s="176">
        <v>-1084.7424825523049</v>
      </c>
      <c r="X2629" s="176">
        <v>-9584.161814908497</v>
      </c>
      <c r="Y2629" s="176">
        <v>-4119.3124596837442</v>
      </c>
      <c r="Z2629" s="176">
        <v>2621.7172788474709</v>
      </c>
      <c r="AA2629" s="2"/>
      <c r="AB2629" s="175">
        <v>-54723.468549817509</v>
      </c>
      <c r="AC2629" s="175">
        <v>-177401.26576231886</v>
      </c>
      <c r="AD2629" s="175">
        <v>-150226.47815209487</v>
      </c>
      <c r="AE2629" s="175">
        <v>-172910.78815747867</v>
      </c>
    </row>
    <row r="2630" spans="1:31">
      <c r="A2630" s="1">
        <v>2623</v>
      </c>
      <c r="B2630" s="176">
        <f>'T Revenue'!B2627-'Year 0'!G$8+'Year 0'!G$122</f>
        <v>-19253.941420154413</v>
      </c>
      <c r="C2630" s="176">
        <f>'T Revenue'!C2627-'Revenue Requirement'!C$4+'Revenue Requirement'!C$33</f>
        <v>183736.82787475898</v>
      </c>
      <c r="D2630" s="176">
        <f>'T Revenue'!D2627-'Revenue Requirement'!D$4+'Revenue Requirement'!D$33</f>
        <v>94041.367539128056</v>
      </c>
      <c r="E2630" s="176">
        <f>'T Revenue'!E2627-'Revenue Requirement'!E$4+'Revenue Requirement'!E$33</f>
        <v>65904.944798890501</v>
      </c>
      <c r="G2630" s="179" t="e">
        <f ca="1"/>
        <v>#NAME?</v>
      </c>
      <c r="H2630" s="179" t="e">
        <f ca="1"/>
        <v>#NAME?</v>
      </c>
      <c r="I2630" s="179" t="e">
        <f ca="1"/>
        <v>#NAME?</v>
      </c>
      <c r="J2630" s="179" t="e">
        <f ca="1"/>
        <v>#NAME?</v>
      </c>
      <c r="L2630" s="175">
        <f>NR_to_Cash!C$9</f>
        <v>-54723.468549817509</v>
      </c>
      <c r="M2630" s="175">
        <f>NR_to_Cash!D$9</f>
        <v>-177401.26576231886</v>
      </c>
      <c r="N2630" s="175">
        <f>NR_to_Cash!E$9</f>
        <v>-150226.47815209487</v>
      </c>
      <c r="O2630" s="175">
        <f>NR_to_Cash!F$9</f>
        <v>-172910.78815747867</v>
      </c>
      <c r="Q2630" s="1">
        <v>2623</v>
      </c>
      <c r="R2630" s="176">
        <v>-19253.941420154413</v>
      </c>
      <c r="S2630" s="176">
        <v>183736.82787475898</v>
      </c>
      <c r="T2630" s="176">
        <v>94041.367539128056</v>
      </c>
      <c r="U2630" s="176">
        <v>65904.944798890501</v>
      </c>
      <c r="V2630" s="2"/>
      <c r="W2630" s="176">
        <v>2019.8665399765596</v>
      </c>
      <c r="X2630" s="176">
        <v>-19534.331207063282</v>
      </c>
      <c r="Y2630" s="176">
        <v>-17444.480783127015</v>
      </c>
      <c r="Z2630" s="176">
        <v>-35958.977151024621</v>
      </c>
      <c r="AA2630" s="2"/>
      <c r="AB2630" s="175">
        <v>-54723.468549817509</v>
      </c>
      <c r="AC2630" s="175">
        <v>-177401.26576231886</v>
      </c>
      <c r="AD2630" s="175">
        <v>-150226.47815209487</v>
      </c>
      <c r="AE2630" s="175">
        <v>-172910.78815747867</v>
      </c>
    </row>
    <row r="2631" spans="1:31">
      <c r="A2631" s="1">
        <v>2624</v>
      </c>
      <c r="B2631" s="176">
        <f>'T Revenue'!B2628-'Year 0'!G$8+'Year 0'!G$122</f>
        <v>-5751.7181058633141</v>
      </c>
      <c r="C2631" s="176">
        <f>'T Revenue'!C2628-'Revenue Requirement'!C$4+'Revenue Requirement'!C$33</f>
        <v>172249.5813767584</v>
      </c>
      <c r="D2631" s="176">
        <f>'T Revenue'!D2628-'Revenue Requirement'!D$4+'Revenue Requirement'!D$33</f>
        <v>147231.79028543318</v>
      </c>
      <c r="E2631" s="176">
        <f>'T Revenue'!E2628-'Revenue Requirement'!E$4+'Revenue Requirement'!E$33</f>
        <v>137604.29569953261</v>
      </c>
      <c r="G2631" s="179" t="e">
        <f ca="1"/>
        <v>#NAME?</v>
      </c>
      <c r="H2631" s="179" t="e">
        <f ca="1"/>
        <v>#NAME?</v>
      </c>
      <c r="I2631" s="179" t="e">
        <f ca="1"/>
        <v>#NAME?</v>
      </c>
      <c r="J2631" s="179" t="e">
        <f ca="1"/>
        <v>#NAME?</v>
      </c>
      <c r="L2631" s="175">
        <f>NR_to_Cash!C$9</f>
        <v>-54723.468549817509</v>
      </c>
      <c r="M2631" s="175">
        <f>NR_to_Cash!D$9</f>
        <v>-177401.26576231886</v>
      </c>
      <c r="N2631" s="175">
        <f>NR_to_Cash!E$9</f>
        <v>-150226.47815209487</v>
      </c>
      <c r="O2631" s="175">
        <f>NR_to_Cash!F$9</f>
        <v>-172910.78815747867</v>
      </c>
      <c r="Q2631" s="1">
        <v>2624</v>
      </c>
      <c r="R2631" s="176">
        <v>-5751.7181058633141</v>
      </c>
      <c r="S2631" s="176">
        <v>172249.5813767584</v>
      </c>
      <c r="T2631" s="176">
        <v>147231.79028543318</v>
      </c>
      <c r="U2631" s="176">
        <v>137604.29569953261</v>
      </c>
      <c r="V2631" s="2"/>
      <c r="W2631" s="176">
        <v>-4656.4519991193665</v>
      </c>
      <c r="X2631" s="176">
        <v>-28561.867170952493</v>
      </c>
      <c r="Y2631" s="176">
        <v>27480.618227656232</v>
      </c>
      <c r="Z2631" s="176">
        <v>-41125.461054080864</v>
      </c>
      <c r="AA2631" s="2"/>
      <c r="AB2631" s="175">
        <v>-54723.468549817509</v>
      </c>
      <c r="AC2631" s="175">
        <v>-177401.26576231886</v>
      </c>
      <c r="AD2631" s="175">
        <v>-150226.47815209487</v>
      </c>
      <c r="AE2631" s="175">
        <v>-172910.78815747867</v>
      </c>
    </row>
    <row r="2632" spans="1:31">
      <c r="A2632" s="1">
        <v>2625</v>
      </c>
      <c r="B2632" s="176">
        <f>'T Revenue'!B2629-'Year 0'!G$8+'Year 0'!G$122</f>
        <v>-23047.937551390147</v>
      </c>
      <c r="C2632" s="176">
        <f>'T Revenue'!C2629-'Revenue Requirement'!C$4+'Revenue Requirement'!C$33</f>
        <v>232380.6628051966</v>
      </c>
      <c r="D2632" s="176">
        <f>'T Revenue'!D2629-'Revenue Requirement'!D$4+'Revenue Requirement'!D$33</f>
        <v>147100.17743705725</v>
      </c>
      <c r="E2632" s="176">
        <f>'T Revenue'!E2629-'Revenue Requirement'!E$4+'Revenue Requirement'!E$33</f>
        <v>104309.67494416586</v>
      </c>
      <c r="G2632" s="179" t="e">
        <f ca="1"/>
        <v>#NAME?</v>
      </c>
      <c r="H2632" s="179" t="e">
        <f ca="1"/>
        <v>#NAME?</v>
      </c>
      <c r="I2632" s="179" t="e">
        <f ca="1"/>
        <v>#NAME?</v>
      </c>
      <c r="J2632" s="179" t="e">
        <f ca="1"/>
        <v>#NAME?</v>
      </c>
      <c r="L2632" s="175">
        <f>NR_to_Cash!C$9</f>
        <v>-54723.468549817509</v>
      </c>
      <c r="M2632" s="175">
        <f>NR_to_Cash!D$9</f>
        <v>-177401.26576231886</v>
      </c>
      <c r="N2632" s="175">
        <f>NR_to_Cash!E$9</f>
        <v>-150226.47815209487</v>
      </c>
      <c r="O2632" s="175">
        <f>NR_to_Cash!F$9</f>
        <v>-172910.78815747867</v>
      </c>
      <c r="Q2632" s="1">
        <v>2625</v>
      </c>
      <c r="R2632" s="176">
        <v>-23047.937551390147</v>
      </c>
      <c r="S2632" s="176">
        <v>232380.6628051966</v>
      </c>
      <c r="T2632" s="176">
        <v>147100.17743705725</v>
      </c>
      <c r="U2632" s="176">
        <v>104309.67494416586</v>
      </c>
      <c r="V2632" s="2"/>
      <c r="W2632" s="176">
        <v>-7635.5472967366222</v>
      </c>
      <c r="X2632" s="176">
        <v>-31746.464271105127</v>
      </c>
      <c r="Y2632" s="176">
        <v>7507.9191310689785</v>
      </c>
      <c r="Z2632" s="176">
        <v>345.71359393978491</v>
      </c>
      <c r="AA2632" s="2"/>
      <c r="AB2632" s="175">
        <v>-54723.468549817509</v>
      </c>
      <c r="AC2632" s="175">
        <v>-177401.26576231886</v>
      </c>
      <c r="AD2632" s="175">
        <v>-150226.47815209487</v>
      </c>
      <c r="AE2632" s="175">
        <v>-172910.78815747867</v>
      </c>
    </row>
    <row r="2633" spans="1:31">
      <c r="A2633" s="1">
        <v>2626</v>
      </c>
      <c r="B2633" s="176">
        <f>'T Revenue'!B2630-'Year 0'!G$8+'Year 0'!G$122</f>
        <v>-8387.1244384539314</v>
      </c>
      <c r="C2633" s="176">
        <f>'T Revenue'!C2630-'Revenue Requirement'!C$4+'Revenue Requirement'!C$33</f>
        <v>242049.9679012429</v>
      </c>
      <c r="D2633" s="176">
        <f>'T Revenue'!D2630-'Revenue Requirement'!D$4+'Revenue Requirement'!D$33</f>
        <v>119345.14563243161</v>
      </c>
      <c r="E2633" s="176">
        <f>'T Revenue'!E2630-'Revenue Requirement'!E$4+'Revenue Requirement'!E$33</f>
        <v>72143.146779196337</v>
      </c>
      <c r="G2633" s="179" t="e">
        <f ca="1"/>
        <v>#NAME?</v>
      </c>
      <c r="H2633" s="179" t="e">
        <f ca="1"/>
        <v>#NAME?</v>
      </c>
      <c r="I2633" s="179" t="e">
        <f ca="1"/>
        <v>#NAME?</v>
      </c>
      <c r="J2633" s="179" t="e">
        <f ca="1"/>
        <v>#NAME?</v>
      </c>
      <c r="L2633" s="175">
        <f>NR_to_Cash!C$9</f>
        <v>-54723.468549817509</v>
      </c>
      <c r="M2633" s="175">
        <f>NR_to_Cash!D$9</f>
        <v>-177401.26576231886</v>
      </c>
      <c r="N2633" s="175">
        <f>NR_to_Cash!E$9</f>
        <v>-150226.47815209487</v>
      </c>
      <c r="O2633" s="175">
        <f>NR_to_Cash!F$9</f>
        <v>-172910.78815747867</v>
      </c>
      <c r="Q2633" s="1">
        <v>2626</v>
      </c>
      <c r="R2633" s="176">
        <v>-8387.1244384539314</v>
      </c>
      <c r="S2633" s="176">
        <v>242049.9679012429</v>
      </c>
      <c r="T2633" s="176">
        <v>119345.14563243161</v>
      </c>
      <c r="U2633" s="176">
        <v>72143.146779196337</v>
      </c>
      <c r="V2633" s="2"/>
      <c r="W2633" s="176">
        <v>7141.6589672479313</v>
      </c>
      <c r="X2633" s="176">
        <v>-2376.7528137643822</v>
      </c>
      <c r="Y2633" s="176">
        <v>-68152.469590197783</v>
      </c>
      <c r="Z2633" s="176">
        <v>1985.3564588287845</v>
      </c>
      <c r="AA2633" s="2"/>
      <c r="AB2633" s="175">
        <v>-54723.468549817509</v>
      </c>
      <c r="AC2633" s="175">
        <v>-177401.26576231886</v>
      </c>
      <c r="AD2633" s="175">
        <v>-150226.47815209487</v>
      </c>
      <c r="AE2633" s="175">
        <v>-172910.78815747867</v>
      </c>
    </row>
    <row r="2634" spans="1:31">
      <c r="A2634" s="1">
        <v>2627</v>
      </c>
      <c r="B2634" s="176">
        <f>'T Revenue'!B2631-'Year 0'!G$8+'Year 0'!G$122</f>
        <v>-5174.3986987383105</v>
      </c>
      <c r="C2634" s="176">
        <f>'T Revenue'!C2631-'Revenue Requirement'!C$4+'Revenue Requirement'!C$33</f>
        <v>247517.99337467086</v>
      </c>
      <c r="D2634" s="176">
        <f>'T Revenue'!D2631-'Revenue Requirement'!D$4+'Revenue Requirement'!D$33</f>
        <v>144868.31982775079</v>
      </c>
      <c r="E2634" s="176">
        <f>'T Revenue'!E2631-'Revenue Requirement'!E$4+'Revenue Requirement'!E$33</f>
        <v>130922.24392728019</v>
      </c>
      <c r="G2634" s="179" t="e">
        <f ca="1"/>
        <v>#NAME?</v>
      </c>
      <c r="H2634" s="179" t="e">
        <f ca="1"/>
        <v>#NAME?</v>
      </c>
      <c r="I2634" s="179" t="e">
        <f ca="1"/>
        <v>#NAME?</v>
      </c>
      <c r="J2634" s="179" t="e">
        <f ca="1"/>
        <v>#NAME?</v>
      </c>
      <c r="L2634" s="175">
        <f>NR_to_Cash!C$9</f>
        <v>-54723.468549817509</v>
      </c>
      <c r="M2634" s="175">
        <f>NR_to_Cash!D$9</f>
        <v>-177401.26576231886</v>
      </c>
      <c r="N2634" s="175">
        <f>NR_to_Cash!E$9</f>
        <v>-150226.47815209487</v>
      </c>
      <c r="O2634" s="175">
        <f>NR_to_Cash!F$9</f>
        <v>-172910.78815747867</v>
      </c>
      <c r="Q2634" s="1">
        <v>2627</v>
      </c>
      <c r="R2634" s="176">
        <v>-5174.3986987383105</v>
      </c>
      <c r="S2634" s="176">
        <v>247517.99337467086</v>
      </c>
      <c r="T2634" s="176">
        <v>144868.31982775079</v>
      </c>
      <c r="U2634" s="176">
        <v>130922.24392728019</v>
      </c>
      <c r="V2634" s="2"/>
      <c r="W2634" s="176">
        <v>-2931.1004001967376</v>
      </c>
      <c r="X2634" s="176">
        <v>-5293.713210580172</v>
      </c>
      <c r="Y2634" s="176">
        <v>-14608.685971964383</v>
      </c>
      <c r="Z2634" s="176">
        <v>-16081.126135369064</v>
      </c>
      <c r="AA2634" s="2"/>
      <c r="AB2634" s="175">
        <v>-54723.468549817509</v>
      </c>
      <c r="AC2634" s="175">
        <v>-177401.26576231886</v>
      </c>
      <c r="AD2634" s="175">
        <v>-150226.47815209487</v>
      </c>
      <c r="AE2634" s="175">
        <v>-172910.78815747867</v>
      </c>
    </row>
    <row r="2635" spans="1:31">
      <c r="A2635" s="1">
        <v>2628</v>
      </c>
      <c r="B2635" s="176">
        <f>'T Revenue'!B2632-'Year 0'!G$8+'Year 0'!G$122</f>
        <v>8847.2015842164401</v>
      </c>
      <c r="C2635" s="176">
        <f>'T Revenue'!C2632-'Revenue Requirement'!C$4+'Revenue Requirement'!C$33</f>
        <v>196403.12322451593</v>
      </c>
      <c r="D2635" s="176">
        <f>'T Revenue'!D2632-'Revenue Requirement'!D$4+'Revenue Requirement'!D$33</f>
        <v>99252.505277020624</v>
      </c>
      <c r="E2635" s="176">
        <f>'T Revenue'!E2632-'Revenue Requirement'!E$4+'Revenue Requirement'!E$33</f>
        <v>108458.22989246855</v>
      </c>
      <c r="G2635" s="179" t="e">
        <f ca="1"/>
        <v>#NAME?</v>
      </c>
      <c r="H2635" s="179" t="e">
        <f ca="1"/>
        <v>#NAME?</v>
      </c>
      <c r="I2635" s="179" t="e">
        <f ca="1"/>
        <v>#NAME?</v>
      </c>
      <c r="J2635" s="179" t="e">
        <f ca="1"/>
        <v>#NAME?</v>
      </c>
      <c r="L2635" s="175">
        <f>NR_to_Cash!C$9</f>
        <v>-54723.468549817509</v>
      </c>
      <c r="M2635" s="175">
        <f>NR_to_Cash!D$9</f>
        <v>-177401.26576231886</v>
      </c>
      <c r="N2635" s="175">
        <f>NR_to_Cash!E$9</f>
        <v>-150226.47815209487</v>
      </c>
      <c r="O2635" s="175">
        <f>NR_to_Cash!F$9</f>
        <v>-172910.78815747867</v>
      </c>
      <c r="Q2635" s="1">
        <v>2628</v>
      </c>
      <c r="R2635" s="176">
        <v>8847.2015842164401</v>
      </c>
      <c r="S2635" s="176">
        <v>196403.12322451593</v>
      </c>
      <c r="T2635" s="176">
        <v>99252.505277020624</v>
      </c>
      <c r="U2635" s="176">
        <v>108458.22989246855</v>
      </c>
      <c r="V2635" s="2"/>
      <c r="W2635" s="176">
        <v>-17095.257832059753</v>
      </c>
      <c r="X2635" s="176">
        <v>-7228.3548721303232</v>
      </c>
      <c r="Y2635" s="176">
        <v>-12102.506754658883</v>
      </c>
      <c r="Z2635" s="176">
        <v>-20211.486784623936</v>
      </c>
      <c r="AA2635" s="2"/>
      <c r="AB2635" s="175">
        <v>-54723.468549817509</v>
      </c>
      <c r="AC2635" s="175">
        <v>-177401.26576231886</v>
      </c>
      <c r="AD2635" s="175">
        <v>-150226.47815209487</v>
      </c>
      <c r="AE2635" s="175">
        <v>-172910.78815747867</v>
      </c>
    </row>
    <row r="2636" spans="1:31">
      <c r="A2636" s="1">
        <v>2629</v>
      </c>
      <c r="B2636" s="176">
        <f>'T Revenue'!B2633-'Year 0'!G$8+'Year 0'!G$122</f>
        <v>-3868.6921889141668</v>
      </c>
      <c r="C2636" s="176">
        <f>'T Revenue'!C2633-'Revenue Requirement'!C$4+'Revenue Requirement'!C$33</f>
        <v>211569.21262606815</v>
      </c>
      <c r="D2636" s="176">
        <f>'T Revenue'!D2633-'Revenue Requirement'!D$4+'Revenue Requirement'!D$33</f>
        <v>153783.3326985524</v>
      </c>
      <c r="E2636" s="176">
        <f>'T Revenue'!E2633-'Revenue Requirement'!E$4+'Revenue Requirement'!E$33</f>
        <v>52049.152591805672</v>
      </c>
      <c r="G2636" s="179" t="e">
        <f ca="1"/>
        <v>#NAME?</v>
      </c>
      <c r="H2636" s="179" t="e">
        <f ca="1"/>
        <v>#NAME?</v>
      </c>
      <c r="I2636" s="179" t="e">
        <f ca="1"/>
        <v>#NAME?</v>
      </c>
      <c r="J2636" s="179" t="e">
        <f ca="1"/>
        <v>#NAME?</v>
      </c>
      <c r="L2636" s="175">
        <f>NR_to_Cash!C$9</f>
        <v>-54723.468549817509</v>
      </c>
      <c r="M2636" s="175">
        <f>NR_to_Cash!D$9</f>
        <v>-177401.26576231886</v>
      </c>
      <c r="N2636" s="175">
        <f>NR_to_Cash!E$9</f>
        <v>-150226.47815209487</v>
      </c>
      <c r="O2636" s="175">
        <f>NR_to_Cash!F$9</f>
        <v>-172910.78815747867</v>
      </c>
      <c r="Q2636" s="1">
        <v>2629</v>
      </c>
      <c r="R2636" s="176">
        <v>-3868.6921889141668</v>
      </c>
      <c r="S2636" s="176">
        <v>211569.21262606815</v>
      </c>
      <c r="T2636" s="176">
        <v>153783.3326985524</v>
      </c>
      <c r="U2636" s="176">
        <v>52049.152591805672</v>
      </c>
      <c r="V2636" s="2"/>
      <c r="W2636" s="176">
        <v>-674.17047828156501</v>
      </c>
      <c r="X2636" s="176">
        <v>-43175.322865379974</v>
      </c>
      <c r="Y2636" s="176">
        <v>-19325.676236482803</v>
      </c>
      <c r="Z2636" s="176">
        <v>-20609.771952040493</v>
      </c>
      <c r="AA2636" s="2"/>
      <c r="AB2636" s="175">
        <v>-54723.468549817509</v>
      </c>
      <c r="AC2636" s="175">
        <v>-177401.26576231886</v>
      </c>
      <c r="AD2636" s="175">
        <v>-150226.47815209487</v>
      </c>
      <c r="AE2636" s="175">
        <v>-172910.78815747867</v>
      </c>
    </row>
    <row r="2637" spans="1:31">
      <c r="A2637" s="1">
        <v>2630</v>
      </c>
      <c r="B2637" s="176">
        <f>'T Revenue'!B2634-'Year 0'!G$8+'Year 0'!G$122</f>
        <v>-9038.619954074733</v>
      </c>
      <c r="C2637" s="176">
        <f>'T Revenue'!C2634-'Revenue Requirement'!C$4+'Revenue Requirement'!C$33</f>
        <v>225708.43244208884</v>
      </c>
      <c r="D2637" s="176">
        <f>'T Revenue'!D2634-'Revenue Requirement'!D$4+'Revenue Requirement'!D$33</f>
        <v>152373.46492150309</v>
      </c>
      <c r="E2637" s="176">
        <f>'T Revenue'!E2634-'Revenue Requirement'!E$4+'Revenue Requirement'!E$33</f>
        <v>114379.24468106963</v>
      </c>
      <c r="G2637" s="179" t="e">
        <f ca="1"/>
        <v>#NAME?</v>
      </c>
      <c r="H2637" s="179" t="e">
        <f ca="1"/>
        <v>#NAME?</v>
      </c>
      <c r="I2637" s="179" t="e">
        <f ca="1"/>
        <v>#NAME?</v>
      </c>
      <c r="J2637" s="179" t="e">
        <f ca="1"/>
        <v>#NAME?</v>
      </c>
      <c r="L2637" s="175">
        <f>NR_to_Cash!C$9</f>
        <v>-54723.468549817509</v>
      </c>
      <c r="M2637" s="175">
        <f>NR_to_Cash!D$9</f>
        <v>-177401.26576231886</v>
      </c>
      <c r="N2637" s="175">
        <f>NR_to_Cash!E$9</f>
        <v>-150226.47815209487</v>
      </c>
      <c r="O2637" s="175">
        <f>NR_to_Cash!F$9</f>
        <v>-172910.78815747867</v>
      </c>
      <c r="Q2637" s="1">
        <v>2630</v>
      </c>
      <c r="R2637" s="176">
        <v>-9038.619954074733</v>
      </c>
      <c r="S2637" s="176">
        <v>225708.43244208884</v>
      </c>
      <c r="T2637" s="176">
        <v>152373.46492150309</v>
      </c>
      <c r="U2637" s="176">
        <v>114379.24468106963</v>
      </c>
      <c r="V2637" s="2"/>
      <c r="W2637" s="176">
        <v>9471.0237652298529</v>
      </c>
      <c r="X2637" s="176">
        <v>-52079.483779376606</v>
      </c>
      <c r="Y2637" s="176">
        <v>-5096.590720159933</v>
      </c>
      <c r="Z2637" s="176">
        <v>-39544.538529914804</v>
      </c>
      <c r="AA2637" s="2"/>
      <c r="AB2637" s="175">
        <v>-54723.468549817509</v>
      </c>
      <c r="AC2637" s="175">
        <v>-177401.26576231886</v>
      </c>
      <c r="AD2637" s="175">
        <v>-150226.47815209487</v>
      </c>
      <c r="AE2637" s="175">
        <v>-172910.78815747867</v>
      </c>
    </row>
    <row r="2638" spans="1:31">
      <c r="A2638" s="1">
        <v>2631</v>
      </c>
      <c r="B2638" s="176">
        <f>'T Revenue'!B2635-'Year 0'!G$8+'Year 0'!G$122</f>
        <v>829.3034271474462</v>
      </c>
      <c r="C2638" s="176">
        <f>'T Revenue'!C2635-'Revenue Requirement'!C$4+'Revenue Requirement'!C$33</f>
        <v>249074.22459129617</v>
      </c>
      <c r="D2638" s="176">
        <f>'T Revenue'!D2635-'Revenue Requirement'!D$4+'Revenue Requirement'!D$33</f>
        <v>192763.94452365465</v>
      </c>
      <c r="E2638" s="176">
        <f>'T Revenue'!E2635-'Revenue Requirement'!E$4+'Revenue Requirement'!E$33</f>
        <v>106900.85052429186</v>
      </c>
      <c r="G2638" s="179" t="e">
        <f ca="1"/>
        <v>#NAME?</v>
      </c>
      <c r="H2638" s="179" t="e">
        <f ca="1"/>
        <v>#NAME?</v>
      </c>
      <c r="I2638" s="179" t="e">
        <f ca="1"/>
        <v>#NAME?</v>
      </c>
      <c r="J2638" s="179" t="e">
        <f ca="1"/>
        <v>#NAME?</v>
      </c>
      <c r="L2638" s="175">
        <f>NR_to_Cash!C$9</f>
        <v>-54723.468549817509</v>
      </c>
      <c r="M2638" s="175">
        <f>NR_to_Cash!D$9</f>
        <v>-177401.26576231886</v>
      </c>
      <c r="N2638" s="175">
        <f>NR_to_Cash!E$9</f>
        <v>-150226.47815209487</v>
      </c>
      <c r="O2638" s="175">
        <f>NR_to_Cash!F$9</f>
        <v>-172910.78815747867</v>
      </c>
      <c r="Q2638" s="1">
        <v>2631</v>
      </c>
      <c r="R2638" s="176">
        <v>829.3034271474462</v>
      </c>
      <c r="S2638" s="176">
        <v>249074.22459129617</v>
      </c>
      <c r="T2638" s="176">
        <v>192763.94452365465</v>
      </c>
      <c r="U2638" s="176">
        <v>106900.85052429186</v>
      </c>
      <c r="V2638" s="2"/>
      <c r="W2638" s="176">
        <v>22158.426505206851</v>
      </c>
      <c r="X2638" s="176">
        <v>-15773.935133792693</v>
      </c>
      <c r="Y2638" s="176">
        <v>-22853.158131121425</v>
      </c>
      <c r="Z2638" s="176">
        <v>-49832.368968389463</v>
      </c>
      <c r="AA2638" s="2"/>
      <c r="AB2638" s="175">
        <v>-54723.468549817509</v>
      </c>
      <c r="AC2638" s="175">
        <v>-177401.26576231886</v>
      </c>
      <c r="AD2638" s="175">
        <v>-150226.47815209487</v>
      </c>
      <c r="AE2638" s="175">
        <v>-172910.78815747867</v>
      </c>
    </row>
    <row r="2639" spans="1:31">
      <c r="A2639" s="1">
        <v>2632</v>
      </c>
      <c r="B2639" s="176">
        <f>'T Revenue'!B2636-'Year 0'!G$8+'Year 0'!G$122</f>
        <v>-9348.1436267124955</v>
      </c>
      <c r="C2639" s="176">
        <f>'T Revenue'!C2636-'Revenue Requirement'!C$4+'Revenue Requirement'!C$33</f>
        <v>258326.80168157187</v>
      </c>
      <c r="D2639" s="176">
        <f>'T Revenue'!D2636-'Revenue Requirement'!D$4+'Revenue Requirement'!D$33</f>
        <v>157112.5575641708</v>
      </c>
      <c r="E2639" s="176">
        <f>'T Revenue'!E2636-'Revenue Requirement'!E$4+'Revenue Requirement'!E$33</f>
        <v>94888.188665022608</v>
      </c>
      <c r="G2639" s="179" t="e">
        <f ca="1"/>
        <v>#NAME?</v>
      </c>
      <c r="H2639" s="179" t="e">
        <f ca="1"/>
        <v>#NAME?</v>
      </c>
      <c r="I2639" s="179" t="e">
        <f ca="1"/>
        <v>#NAME?</v>
      </c>
      <c r="J2639" s="179" t="e">
        <f ca="1"/>
        <v>#NAME?</v>
      </c>
      <c r="L2639" s="175">
        <f>NR_to_Cash!C$9</f>
        <v>-54723.468549817509</v>
      </c>
      <c r="M2639" s="175">
        <f>NR_to_Cash!D$9</f>
        <v>-177401.26576231886</v>
      </c>
      <c r="N2639" s="175">
        <f>NR_to_Cash!E$9</f>
        <v>-150226.47815209487</v>
      </c>
      <c r="O2639" s="175">
        <f>NR_to_Cash!F$9</f>
        <v>-172910.78815747867</v>
      </c>
      <c r="Q2639" s="1">
        <v>2632</v>
      </c>
      <c r="R2639" s="176">
        <v>-9348.1436267124955</v>
      </c>
      <c r="S2639" s="176">
        <v>258326.80168157187</v>
      </c>
      <c r="T2639" s="176">
        <v>157112.5575641708</v>
      </c>
      <c r="U2639" s="176">
        <v>94888.188665022608</v>
      </c>
      <c r="V2639" s="2"/>
      <c r="W2639" s="176">
        <v>-24945.661916155135</v>
      </c>
      <c r="X2639" s="176">
        <v>-5644.1338952959049</v>
      </c>
      <c r="Y2639" s="176">
        <v>-28178.013279353734</v>
      </c>
      <c r="Z2639" s="176">
        <v>-49547.70337833371</v>
      </c>
      <c r="AA2639" s="2"/>
      <c r="AB2639" s="175">
        <v>-54723.468549817509</v>
      </c>
      <c r="AC2639" s="175">
        <v>-177401.26576231886</v>
      </c>
      <c r="AD2639" s="175">
        <v>-150226.47815209487</v>
      </c>
      <c r="AE2639" s="175">
        <v>-172910.78815747867</v>
      </c>
    </row>
    <row r="2640" spans="1:31">
      <c r="A2640" s="1">
        <v>2633</v>
      </c>
      <c r="B2640" s="176">
        <f>'T Revenue'!B2637-'Year 0'!G$8+'Year 0'!G$122</f>
        <v>-10760.685411728919</v>
      </c>
      <c r="C2640" s="176">
        <f>'T Revenue'!C2637-'Revenue Requirement'!C$4+'Revenue Requirement'!C$33</f>
        <v>253769.65249141701</v>
      </c>
      <c r="D2640" s="176">
        <f>'T Revenue'!D2637-'Revenue Requirement'!D$4+'Revenue Requirement'!D$33</f>
        <v>130694.00105827185</v>
      </c>
      <c r="E2640" s="176">
        <f>'T Revenue'!E2637-'Revenue Requirement'!E$4+'Revenue Requirement'!E$33</f>
        <v>68460.404992334312</v>
      </c>
      <c r="G2640" s="179" t="e">
        <f ca="1"/>
        <v>#NAME?</v>
      </c>
      <c r="H2640" s="179" t="e">
        <f ca="1"/>
        <v>#NAME?</v>
      </c>
      <c r="I2640" s="179" t="e">
        <f ca="1"/>
        <v>#NAME?</v>
      </c>
      <c r="J2640" s="179" t="e">
        <f ca="1"/>
        <v>#NAME?</v>
      </c>
      <c r="L2640" s="175">
        <f>NR_to_Cash!C$9</f>
        <v>-54723.468549817509</v>
      </c>
      <c r="M2640" s="175">
        <f>NR_to_Cash!D$9</f>
        <v>-177401.26576231886</v>
      </c>
      <c r="N2640" s="175">
        <f>NR_to_Cash!E$9</f>
        <v>-150226.47815209487</v>
      </c>
      <c r="O2640" s="175">
        <f>NR_to_Cash!F$9</f>
        <v>-172910.78815747867</v>
      </c>
      <c r="Q2640" s="1">
        <v>2633</v>
      </c>
      <c r="R2640" s="176">
        <v>-10760.685411728919</v>
      </c>
      <c r="S2640" s="176">
        <v>253769.65249141701</v>
      </c>
      <c r="T2640" s="176">
        <v>130694.00105827185</v>
      </c>
      <c r="U2640" s="176">
        <v>68460.404992334312</v>
      </c>
      <c r="V2640" s="2"/>
      <c r="W2640" s="176">
        <v>30889.988557743258</v>
      </c>
      <c r="X2640" s="176">
        <v>-29102.926517961314</v>
      </c>
      <c r="Y2640" s="176">
        <v>-18205.173774188384</v>
      </c>
      <c r="Z2640" s="176">
        <v>-3275.6215712891426</v>
      </c>
      <c r="AA2640" s="2"/>
      <c r="AB2640" s="175">
        <v>-54723.468549817509</v>
      </c>
      <c r="AC2640" s="175">
        <v>-177401.26576231886</v>
      </c>
      <c r="AD2640" s="175">
        <v>-150226.47815209487</v>
      </c>
      <c r="AE2640" s="175">
        <v>-172910.78815747867</v>
      </c>
    </row>
    <row r="2641" spans="1:31">
      <c r="A2641" s="1">
        <v>2634</v>
      </c>
      <c r="B2641" s="176">
        <f>'T Revenue'!B2638-'Year 0'!G$8+'Year 0'!G$122</f>
        <v>15442.177568284562</v>
      </c>
      <c r="C2641" s="176">
        <f>'T Revenue'!C2638-'Revenue Requirement'!C$4+'Revenue Requirement'!C$33</f>
        <v>185962.97691993834</v>
      </c>
      <c r="D2641" s="176">
        <f>'T Revenue'!D2638-'Revenue Requirement'!D$4+'Revenue Requirement'!D$33</f>
        <v>121445.55930358055</v>
      </c>
      <c r="E2641" s="176">
        <f>'T Revenue'!E2638-'Revenue Requirement'!E$4+'Revenue Requirement'!E$33</f>
        <v>90675.026365723461</v>
      </c>
      <c r="G2641" s="179" t="e">
        <f ca="1"/>
        <v>#NAME?</v>
      </c>
      <c r="H2641" s="179" t="e">
        <f ca="1"/>
        <v>#NAME?</v>
      </c>
      <c r="I2641" s="179" t="e">
        <f ca="1"/>
        <v>#NAME?</v>
      </c>
      <c r="J2641" s="179" t="e">
        <f ca="1"/>
        <v>#NAME?</v>
      </c>
      <c r="L2641" s="175">
        <f>NR_to_Cash!C$9</f>
        <v>-54723.468549817509</v>
      </c>
      <c r="M2641" s="175">
        <f>NR_to_Cash!D$9</f>
        <v>-177401.26576231886</v>
      </c>
      <c r="N2641" s="175">
        <f>NR_to_Cash!E$9</f>
        <v>-150226.47815209487</v>
      </c>
      <c r="O2641" s="175">
        <f>NR_to_Cash!F$9</f>
        <v>-172910.78815747867</v>
      </c>
      <c r="Q2641" s="1">
        <v>2634</v>
      </c>
      <c r="R2641" s="176">
        <v>15442.177568284562</v>
      </c>
      <c r="S2641" s="176">
        <v>185962.97691993834</v>
      </c>
      <c r="T2641" s="176">
        <v>121445.55930358055</v>
      </c>
      <c r="U2641" s="176">
        <v>90675.026365723461</v>
      </c>
      <c r="V2641" s="2"/>
      <c r="W2641" s="176">
        <v>-24576.119852081407</v>
      </c>
      <c r="X2641" s="176">
        <v>7181.7087411698885</v>
      </c>
      <c r="Y2641" s="176">
        <v>-28828.819446513196</v>
      </c>
      <c r="Z2641" s="176">
        <v>-1444.5626796870492</v>
      </c>
      <c r="AA2641" s="2"/>
      <c r="AB2641" s="175">
        <v>-54723.468549817509</v>
      </c>
      <c r="AC2641" s="175">
        <v>-177401.26576231886</v>
      </c>
      <c r="AD2641" s="175">
        <v>-150226.47815209487</v>
      </c>
      <c r="AE2641" s="175">
        <v>-172910.78815747867</v>
      </c>
    </row>
    <row r="2642" spans="1:31">
      <c r="A2642" s="1">
        <v>2635</v>
      </c>
      <c r="B2642" s="176">
        <f>'T Revenue'!B2639-'Year 0'!G$8+'Year 0'!G$122</f>
        <v>4969.9027145798318</v>
      </c>
      <c r="C2642" s="176">
        <f>'T Revenue'!C2639-'Revenue Requirement'!C$4+'Revenue Requirement'!C$33</f>
        <v>241610.51878243429</v>
      </c>
      <c r="D2642" s="176">
        <f>'T Revenue'!D2639-'Revenue Requirement'!D$4+'Revenue Requirement'!D$33</f>
        <v>143214.83782572369</v>
      </c>
      <c r="E2642" s="176">
        <f>'T Revenue'!E2639-'Revenue Requirement'!E$4+'Revenue Requirement'!E$33</f>
        <v>158844.39218522003</v>
      </c>
      <c r="G2642" s="179" t="e">
        <f ca="1"/>
        <v>#NAME?</v>
      </c>
      <c r="H2642" s="179" t="e">
        <f ca="1"/>
        <v>#NAME?</v>
      </c>
      <c r="I2642" s="179" t="e">
        <f ca="1"/>
        <v>#NAME?</v>
      </c>
      <c r="J2642" s="179" t="e">
        <f ca="1"/>
        <v>#NAME?</v>
      </c>
      <c r="L2642" s="175">
        <f>NR_to_Cash!C$9</f>
        <v>-54723.468549817509</v>
      </c>
      <c r="M2642" s="175">
        <f>NR_to_Cash!D$9</f>
        <v>-177401.26576231886</v>
      </c>
      <c r="N2642" s="175">
        <f>NR_to_Cash!E$9</f>
        <v>-150226.47815209487</v>
      </c>
      <c r="O2642" s="175">
        <f>NR_to_Cash!F$9</f>
        <v>-172910.78815747867</v>
      </c>
      <c r="Q2642" s="1">
        <v>2635</v>
      </c>
      <c r="R2642" s="176">
        <v>4969.9027145798318</v>
      </c>
      <c r="S2642" s="176">
        <v>241610.51878243429</v>
      </c>
      <c r="T2642" s="176">
        <v>143214.83782572369</v>
      </c>
      <c r="U2642" s="176">
        <v>158844.39218522003</v>
      </c>
      <c r="V2642" s="2"/>
      <c r="W2642" s="176">
        <v>-2075.3623771982966</v>
      </c>
      <c r="X2642" s="176">
        <v>6485.0940590973478</v>
      </c>
      <c r="Y2642" s="176">
        <v>-3633.8421887017321</v>
      </c>
      <c r="Z2642" s="176">
        <v>12040.102521311259</v>
      </c>
      <c r="AA2642" s="2"/>
      <c r="AB2642" s="175">
        <v>-54723.468549817509</v>
      </c>
      <c r="AC2642" s="175">
        <v>-177401.26576231886</v>
      </c>
      <c r="AD2642" s="175">
        <v>-150226.47815209487</v>
      </c>
      <c r="AE2642" s="175">
        <v>-172910.78815747867</v>
      </c>
    </row>
    <row r="2643" spans="1:31">
      <c r="A2643" s="1">
        <v>2636</v>
      </c>
      <c r="B2643" s="176">
        <f>'T Revenue'!B2640-'Year 0'!G$8+'Year 0'!G$122</f>
        <v>-14364.901927829953</v>
      </c>
      <c r="C2643" s="176">
        <f>'T Revenue'!C2640-'Revenue Requirement'!C$4+'Revenue Requirement'!C$33</f>
        <v>237603.83828597423</v>
      </c>
      <c r="D2643" s="176">
        <f>'T Revenue'!D2640-'Revenue Requirement'!D$4+'Revenue Requirement'!D$33</f>
        <v>112878.24180508172</v>
      </c>
      <c r="E2643" s="176">
        <f>'T Revenue'!E2640-'Revenue Requirement'!E$4+'Revenue Requirement'!E$33</f>
        <v>133275.7084987266</v>
      </c>
      <c r="G2643" s="179" t="e">
        <f ca="1"/>
        <v>#NAME?</v>
      </c>
      <c r="H2643" s="179" t="e">
        <f ca="1"/>
        <v>#NAME?</v>
      </c>
      <c r="I2643" s="179" t="e">
        <f ca="1"/>
        <v>#NAME?</v>
      </c>
      <c r="J2643" s="179" t="e">
        <f ca="1"/>
        <v>#NAME?</v>
      </c>
      <c r="L2643" s="175">
        <f>NR_to_Cash!C$9</f>
        <v>-54723.468549817509</v>
      </c>
      <c r="M2643" s="175">
        <f>NR_to_Cash!D$9</f>
        <v>-177401.26576231886</v>
      </c>
      <c r="N2643" s="175">
        <f>NR_to_Cash!E$9</f>
        <v>-150226.47815209487</v>
      </c>
      <c r="O2643" s="175">
        <f>NR_to_Cash!F$9</f>
        <v>-172910.78815747867</v>
      </c>
      <c r="Q2643" s="1">
        <v>2636</v>
      </c>
      <c r="R2643" s="176">
        <v>-14364.901927829953</v>
      </c>
      <c r="S2643" s="176">
        <v>237603.83828597423</v>
      </c>
      <c r="T2643" s="176">
        <v>112878.24180508172</v>
      </c>
      <c r="U2643" s="176">
        <v>133275.7084987266</v>
      </c>
      <c r="V2643" s="2"/>
      <c r="W2643" s="176">
        <v>-31703.192579008988</v>
      </c>
      <c r="X2643" s="176">
        <v>2690.574607596267</v>
      </c>
      <c r="Y2643" s="176">
        <v>612.83710384229198</v>
      </c>
      <c r="Z2643" s="176">
        <v>1265.366271732375</v>
      </c>
      <c r="AA2643" s="2"/>
      <c r="AB2643" s="175">
        <v>-54723.468549817509</v>
      </c>
      <c r="AC2643" s="175">
        <v>-177401.26576231886</v>
      </c>
      <c r="AD2643" s="175">
        <v>-150226.47815209487</v>
      </c>
      <c r="AE2643" s="175">
        <v>-172910.78815747867</v>
      </c>
    </row>
    <row r="2644" spans="1:31">
      <c r="A2644" s="1">
        <v>2637</v>
      </c>
      <c r="B2644" s="176">
        <f>'T Revenue'!B2641-'Year 0'!G$8+'Year 0'!G$122</f>
        <v>-25998.874742302345</v>
      </c>
      <c r="C2644" s="176">
        <f>'T Revenue'!C2641-'Revenue Requirement'!C$4+'Revenue Requirement'!C$33</f>
        <v>274793.78162322659</v>
      </c>
      <c r="D2644" s="176">
        <f>'T Revenue'!D2641-'Revenue Requirement'!D$4+'Revenue Requirement'!D$33</f>
        <v>133738.15741573437</v>
      </c>
      <c r="E2644" s="176">
        <f>'T Revenue'!E2641-'Revenue Requirement'!E$4+'Revenue Requirement'!E$33</f>
        <v>137581.14509064332</v>
      </c>
      <c r="G2644" s="179" t="e">
        <f ca="1"/>
        <v>#NAME?</v>
      </c>
      <c r="H2644" s="179" t="e">
        <f ca="1"/>
        <v>#NAME?</v>
      </c>
      <c r="I2644" s="179" t="e">
        <f ca="1"/>
        <v>#NAME?</v>
      </c>
      <c r="J2644" s="179" t="e">
        <f ca="1"/>
        <v>#NAME?</v>
      </c>
      <c r="L2644" s="175">
        <f>NR_to_Cash!C$9</f>
        <v>-54723.468549817509</v>
      </c>
      <c r="M2644" s="175">
        <f>NR_to_Cash!D$9</f>
        <v>-177401.26576231886</v>
      </c>
      <c r="N2644" s="175">
        <f>NR_to_Cash!E$9</f>
        <v>-150226.47815209487</v>
      </c>
      <c r="O2644" s="175">
        <f>NR_to_Cash!F$9</f>
        <v>-172910.78815747867</v>
      </c>
      <c r="Q2644" s="1">
        <v>2637</v>
      </c>
      <c r="R2644" s="176">
        <v>-25998.874742302345</v>
      </c>
      <c r="S2644" s="176">
        <v>274793.78162322659</v>
      </c>
      <c r="T2644" s="176">
        <v>133738.15741573437</v>
      </c>
      <c r="U2644" s="176">
        <v>137581.14509064332</v>
      </c>
      <c r="V2644" s="2"/>
      <c r="W2644" s="176">
        <v>-16756.313439043239</v>
      </c>
      <c r="X2644" s="176">
        <v>6886.6689220997505</v>
      </c>
      <c r="Y2644" s="176">
        <v>10287.925720083993</v>
      </c>
      <c r="Z2644" s="176">
        <v>-1021.9809765443206</v>
      </c>
      <c r="AA2644" s="2"/>
      <c r="AB2644" s="175">
        <v>-54723.468549817509</v>
      </c>
      <c r="AC2644" s="175">
        <v>-177401.26576231886</v>
      </c>
      <c r="AD2644" s="175">
        <v>-150226.47815209487</v>
      </c>
      <c r="AE2644" s="175">
        <v>-172910.78815747867</v>
      </c>
    </row>
    <row r="2645" spans="1:31">
      <c r="A2645" s="1">
        <v>2638</v>
      </c>
      <c r="B2645" s="176">
        <f>'T Revenue'!B2642-'Year 0'!G$8+'Year 0'!G$122</f>
        <v>-7212.8415978688281</v>
      </c>
      <c r="C2645" s="176">
        <f>'T Revenue'!C2642-'Revenue Requirement'!C$4+'Revenue Requirement'!C$33</f>
        <v>224142.9322027429</v>
      </c>
      <c r="D2645" s="176">
        <f>'T Revenue'!D2642-'Revenue Requirement'!D$4+'Revenue Requirement'!D$33</f>
        <v>167822.18279657047</v>
      </c>
      <c r="E2645" s="176">
        <f>'T Revenue'!E2642-'Revenue Requirement'!E$4+'Revenue Requirement'!E$33</f>
        <v>100430.84898938355</v>
      </c>
      <c r="G2645" s="179" t="e">
        <f ca="1"/>
        <v>#NAME?</v>
      </c>
      <c r="H2645" s="179" t="e">
        <f ca="1"/>
        <v>#NAME?</v>
      </c>
      <c r="I2645" s="179" t="e">
        <f ca="1"/>
        <v>#NAME?</v>
      </c>
      <c r="J2645" s="179" t="e">
        <f ca="1"/>
        <v>#NAME?</v>
      </c>
      <c r="L2645" s="175">
        <f>NR_to_Cash!C$9</f>
        <v>-54723.468549817509</v>
      </c>
      <c r="M2645" s="175">
        <f>NR_to_Cash!D$9</f>
        <v>-177401.26576231886</v>
      </c>
      <c r="N2645" s="175">
        <f>NR_to_Cash!E$9</f>
        <v>-150226.47815209487</v>
      </c>
      <c r="O2645" s="175">
        <f>NR_to_Cash!F$9</f>
        <v>-172910.78815747867</v>
      </c>
      <c r="Q2645" s="1">
        <v>2638</v>
      </c>
      <c r="R2645" s="176">
        <v>-7212.8415978688281</v>
      </c>
      <c r="S2645" s="176">
        <v>224142.9322027429</v>
      </c>
      <c r="T2645" s="176">
        <v>167822.18279657047</v>
      </c>
      <c r="U2645" s="176">
        <v>100430.84898938355</v>
      </c>
      <c r="V2645" s="2"/>
      <c r="W2645" s="176">
        <v>-20952.619182563853</v>
      </c>
      <c r="X2645" s="176">
        <v>5091.3152114746626</v>
      </c>
      <c r="Y2645" s="176">
        <v>-9434.5958644708153</v>
      </c>
      <c r="Z2645" s="176">
        <v>3352.1617764269467</v>
      </c>
      <c r="AA2645" s="2"/>
      <c r="AB2645" s="175">
        <v>-54723.468549817509</v>
      </c>
      <c r="AC2645" s="175">
        <v>-177401.26576231886</v>
      </c>
      <c r="AD2645" s="175">
        <v>-150226.47815209487</v>
      </c>
      <c r="AE2645" s="175">
        <v>-172910.78815747867</v>
      </c>
    </row>
    <row r="2646" spans="1:31">
      <c r="A2646" s="1">
        <v>2639</v>
      </c>
      <c r="B2646" s="176">
        <f>'T Revenue'!B2643-'Year 0'!G$8+'Year 0'!G$122</f>
        <v>5460.5819583432749</v>
      </c>
      <c r="C2646" s="176">
        <f>'T Revenue'!C2643-'Revenue Requirement'!C$4+'Revenue Requirement'!C$33</f>
        <v>215682.87574062869</v>
      </c>
      <c r="D2646" s="176">
        <f>'T Revenue'!D2643-'Revenue Requirement'!D$4+'Revenue Requirement'!D$33</f>
        <v>105280.16383339581</v>
      </c>
      <c r="E2646" s="176">
        <f>'T Revenue'!E2643-'Revenue Requirement'!E$4+'Revenue Requirement'!E$33</f>
        <v>140302.4020446646</v>
      </c>
      <c r="G2646" s="179" t="e">
        <f ca="1"/>
        <v>#NAME?</v>
      </c>
      <c r="H2646" s="179" t="e">
        <f ca="1"/>
        <v>#NAME?</v>
      </c>
      <c r="I2646" s="179" t="e">
        <f ca="1"/>
        <v>#NAME?</v>
      </c>
      <c r="J2646" s="179" t="e">
        <f ca="1"/>
        <v>#NAME?</v>
      </c>
      <c r="L2646" s="175">
        <f>NR_to_Cash!C$9</f>
        <v>-54723.468549817509</v>
      </c>
      <c r="M2646" s="175">
        <f>NR_to_Cash!D$9</f>
        <v>-177401.26576231886</v>
      </c>
      <c r="N2646" s="175">
        <f>NR_to_Cash!E$9</f>
        <v>-150226.47815209487</v>
      </c>
      <c r="O2646" s="175">
        <f>NR_to_Cash!F$9</f>
        <v>-172910.78815747867</v>
      </c>
      <c r="Q2646" s="1">
        <v>2639</v>
      </c>
      <c r="R2646" s="176">
        <v>5460.5819583432749</v>
      </c>
      <c r="S2646" s="176">
        <v>215682.87574062869</v>
      </c>
      <c r="T2646" s="176">
        <v>105280.16383339581</v>
      </c>
      <c r="U2646" s="176">
        <v>140302.4020446646</v>
      </c>
      <c r="V2646" s="2"/>
      <c r="W2646" s="176">
        <v>-16650.610879992484</v>
      </c>
      <c r="X2646" s="176">
        <v>-2849.2487231539562</v>
      </c>
      <c r="Y2646" s="176">
        <v>-30066.402743161656</v>
      </c>
      <c r="Z2646" s="176">
        <v>-13382.579566037282</v>
      </c>
      <c r="AA2646" s="2"/>
      <c r="AB2646" s="175">
        <v>-54723.468549817509</v>
      </c>
      <c r="AC2646" s="175">
        <v>-177401.26576231886</v>
      </c>
      <c r="AD2646" s="175">
        <v>-150226.47815209487</v>
      </c>
      <c r="AE2646" s="175">
        <v>-172910.78815747867</v>
      </c>
    </row>
    <row r="2647" spans="1:31">
      <c r="A2647" s="1">
        <v>2640</v>
      </c>
      <c r="B2647" s="176">
        <f>'T Revenue'!B2644-'Year 0'!G$8+'Year 0'!G$122</f>
        <v>14976.671621803427</v>
      </c>
      <c r="C2647" s="176">
        <f>'T Revenue'!C2644-'Revenue Requirement'!C$4+'Revenue Requirement'!C$33</f>
        <v>253031.43701596907</v>
      </c>
      <c r="D2647" s="176">
        <f>'T Revenue'!D2644-'Revenue Requirement'!D$4+'Revenue Requirement'!D$33</f>
        <v>173748.2959192202</v>
      </c>
      <c r="E2647" s="176">
        <f>'T Revenue'!E2644-'Revenue Requirement'!E$4+'Revenue Requirement'!E$33</f>
        <v>131456.97522267653</v>
      </c>
      <c r="G2647" s="179" t="e">
        <f ca="1"/>
        <v>#NAME?</v>
      </c>
      <c r="H2647" s="179" t="e">
        <f ca="1"/>
        <v>#NAME?</v>
      </c>
      <c r="I2647" s="179" t="e">
        <f ca="1"/>
        <v>#NAME?</v>
      </c>
      <c r="J2647" s="179" t="e">
        <f ca="1"/>
        <v>#NAME?</v>
      </c>
      <c r="L2647" s="175">
        <f>NR_to_Cash!C$9</f>
        <v>-54723.468549817509</v>
      </c>
      <c r="M2647" s="175">
        <f>NR_to_Cash!D$9</f>
        <v>-177401.26576231886</v>
      </c>
      <c r="N2647" s="175">
        <f>NR_to_Cash!E$9</f>
        <v>-150226.47815209487</v>
      </c>
      <c r="O2647" s="175">
        <f>NR_to_Cash!F$9</f>
        <v>-172910.78815747867</v>
      </c>
      <c r="Q2647" s="1">
        <v>2640</v>
      </c>
      <c r="R2647" s="176">
        <v>14976.671621803427</v>
      </c>
      <c r="S2647" s="176">
        <v>253031.43701596907</v>
      </c>
      <c r="T2647" s="176">
        <v>173748.2959192202</v>
      </c>
      <c r="U2647" s="176">
        <v>131456.97522267653</v>
      </c>
      <c r="V2647" s="2"/>
      <c r="W2647" s="176">
        <v>-13790.988581891521</v>
      </c>
      <c r="X2647" s="176">
        <v>-17888.894703647355</v>
      </c>
      <c r="Y2647" s="176">
        <v>-993.39860760280862</v>
      </c>
      <c r="Z2647" s="176">
        <v>-6890.4691461683251</v>
      </c>
      <c r="AA2647" s="2"/>
      <c r="AB2647" s="175">
        <v>-54723.468549817509</v>
      </c>
      <c r="AC2647" s="175">
        <v>-177401.26576231886</v>
      </c>
      <c r="AD2647" s="175">
        <v>-150226.47815209487</v>
      </c>
      <c r="AE2647" s="175">
        <v>-172910.78815747867</v>
      </c>
    </row>
    <row r="2648" spans="1:31">
      <c r="A2648" s="1">
        <v>2641</v>
      </c>
      <c r="B2648" s="176">
        <f>'T Revenue'!B2645-'Year 0'!G$8+'Year 0'!G$122</f>
        <v>11039.718640734209</v>
      </c>
      <c r="C2648" s="176">
        <f>'T Revenue'!C2645-'Revenue Requirement'!C$4+'Revenue Requirement'!C$33</f>
        <v>251451.06599040818</v>
      </c>
      <c r="D2648" s="176">
        <f>'T Revenue'!D2645-'Revenue Requirement'!D$4+'Revenue Requirement'!D$33</f>
        <v>146616.18528211676</v>
      </c>
      <c r="E2648" s="176">
        <f>'T Revenue'!E2645-'Revenue Requirement'!E$4+'Revenue Requirement'!E$33</f>
        <v>154721.63554001437</v>
      </c>
      <c r="G2648" s="179" t="e">
        <f ca="1"/>
        <v>#NAME?</v>
      </c>
      <c r="H2648" s="179" t="e">
        <f ca="1"/>
        <v>#NAME?</v>
      </c>
      <c r="I2648" s="179" t="e">
        <f ca="1"/>
        <v>#NAME?</v>
      </c>
      <c r="J2648" s="179" t="e">
        <f ca="1"/>
        <v>#NAME?</v>
      </c>
      <c r="L2648" s="175">
        <f>NR_to_Cash!C$9</f>
        <v>-54723.468549817509</v>
      </c>
      <c r="M2648" s="175">
        <f>NR_to_Cash!D$9</f>
        <v>-177401.26576231886</v>
      </c>
      <c r="N2648" s="175">
        <f>NR_to_Cash!E$9</f>
        <v>-150226.47815209487</v>
      </c>
      <c r="O2648" s="175">
        <f>NR_to_Cash!F$9</f>
        <v>-172910.78815747867</v>
      </c>
      <c r="Q2648" s="1">
        <v>2641</v>
      </c>
      <c r="R2648" s="176">
        <v>11039.718640734209</v>
      </c>
      <c r="S2648" s="176">
        <v>251451.06599040818</v>
      </c>
      <c r="T2648" s="176">
        <v>146616.18528211676</v>
      </c>
      <c r="U2648" s="176">
        <v>154721.63554001437</v>
      </c>
      <c r="V2648" s="2"/>
      <c r="W2648" s="176">
        <v>-16301.698282888508</v>
      </c>
      <c r="X2648" s="176">
        <v>-10280.490561251296</v>
      </c>
      <c r="Y2648" s="176">
        <v>-19839.390671841335</v>
      </c>
      <c r="Z2648" s="176">
        <v>824.52512203692459</v>
      </c>
      <c r="AA2648" s="2"/>
      <c r="AB2648" s="175">
        <v>-54723.468549817509</v>
      </c>
      <c r="AC2648" s="175">
        <v>-177401.26576231886</v>
      </c>
      <c r="AD2648" s="175">
        <v>-150226.47815209487</v>
      </c>
      <c r="AE2648" s="175">
        <v>-172910.78815747867</v>
      </c>
    </row>
    <row r="2649" spans="1:31">
      <c r="A2649" s="1">
        <v>2642</v>
      </c>
      <c r="B2649" s="176">
        <f>'T Revenue'!B2646-'Year 0'!G$8+'Year 0'!G$122</f>
        <v>22057.597814584617</v>
      </c>
      <c r="C2649" s="176">
        <f>'T Revenue'!C2646-'Revenue Requirement'!C$4+'Revenue Requirement'!C$33</f>
        <v>267603.65427927184</v>
      </c>
      <c r="D2649" s="176">
        <f>'T Revenue'!D2646-'Revenue Requirement'!D$4+'Revenue Requirement'!D$33</f>
        <v>224287.18704754859</v>
      </c>
      <c r="E2649" s="176">
        <f>'T Revenue'!E2646-'Revenue Requirement'!E$4+'Revenue Requirement'!E$33</f>
        <v>136966.96980623482</v>
      </c>
      <c r="G2649" s="179" t="e">
        <f ca="1"/>
        <v>#NAME?</v>
      </c>
      <c r="H2649" s="179" t="e">
        <f ca="1"/>
        <v>#NAME?</v>
      </c>
      <c r="I2649" s="179" t="e">
        <f ca="1"/>
        <v>#NAME?</v>
      </c>
      <c r="J2649" s="179" t="e">
        <f ca="1"/>
        <v>#NAME?</v>
      </c>
      <c r="L2649" s="175">
        <f>NR_to_Cash!C$9</f>
        <v>-54723.468549817509</v>
      </c>
      <c r="M2649" s="175">
        <f>NR_to_Cash!D$9</f>
        <v>-177401.26576231886</v>
      </c>
      <c r="N2649" s="175">
        <f>NR_to_Cash!E$9</f>
        <v>-150226.47815209487</v>
      </c>
      <c r="O2649" s="175">
        <f>NR_to_Cash!F$9</f>
        <v>-172910.78815747867</v>
      </c>
      <c r="Q2649" s="1">
        <v>2642</v>
      </c>
      <c r="R2649" s="176">
        <v>22057.597814584617</v>
      </c>
      <c r="S2649" s="176">
        <v>267603.65427927184</v>
      </c>
      <c r="T2649" s="176">
        <v>224287.18704754859</v>
      </c>
      <c r="U2649" s="176">
        <v>136966.96980623482</v>
      </c>
      <c r="V2649" s="2"/>
      <c r="W2649" s="176">
        <v>-40064.75265194173</v>
      </c>
      <c r="X2649" s="176">
        <v>6245.2480951321777</v>
      </c>
      <c r="Y2649" s="176">
        <v>19466.883339708671</v>
      </c>
      <c r="Z2649" s="176">
        <v>-15890.537805168191</v>
      </c>
      <c r="AA2649" s="2"/>
      <c r="AB2649" s="175">
        <v>-54723.468549817509</v>
      </c>
      <c r="AC2649" s="175">
        <v>-177401.26576231886</v>
      </c>
      <c r="AD2649" s="175">
        <v>-150226.47815209487</v>
      </c>
      <c r="AE2649" s="175">
        <v>-172910.78815747867</v>
      </c>
    </row>
    <row r="2650" spans="1:31">
      <c r="A2650" s="1">
        <v>2643</v>
      </c>
      <c r="B2650" s="176">
        <f>'T Revenue'!B2647-'Year 0'!G$8+'Year 0'!G$122</f>
        <v>11841.006766496226</v>
      </c>
      <c r="C2650" s="176">
        <f>'T Revenue'!C2647-'Revenue Requirement'!C$4+'Revenue Requirement'!C$33</f>
        <v>165624.27770940936</v>
      </c>
      <c r="D2650" s="176">
        <f>'T Revenue'!D2647-'Revenue Requirement'!D$4+'Revenue Requirement'!D$33</f>
        <v>191604.06674354803</v>
      </c>
      <c r="E2650" s="176">
        <f>'T Revenue'!E2647-'Revenue Requirement'!E$4+'Revenue Requirement'!E$33</f>
        <v>141400.3185207143</v>
      </c>
      <c r="G2650" s="179" t="e">
        <f ca="1"/>
        <v>#NAME?</v>
      </c>
      <c r="H2650" s="179" t="e">
        <f ca="1"/>
        <v>#NAME?</v>
      </c>
      <c r="I2650" s="179" t="e">
        <f ca="1"/>
        <v>#NAME?</v>
      </c>
      <c r="J2650" s="179" t="e">
        <f ca="1"/>
        <v>#NAME?</v>
      </c>
      <c r="L2650" s="175">
        <f>NR_to_Cash!C$9</f>
        <v>-54723.468549817509</v>
      </c>
      <c r="M2650" s="175">
        <f>NR_to_Cash!D$9</f>
        <v>-177401.26576231886</v>
      </c>
      <c r="N2650" s="175">
        <f>NR_to_Cash!E$9</f>
        <v>-150226.47815209487</v>
      </c>
      <c r="O2650" s="175">
        <f>NR_to_Cash!F$9</f>
        <v>-172910.78815747867</v>
      </c>
      <c r="Q2650" s="1">
        <v>2643</v>
      </c>
      <c r="R2650" s="176">
        <v>11841.006766496226</v>
      </c>
      <c r="S2650" s="176">
        <v>165624.27770940936</v>
      </c>
      <c r="T2650" s="176">
        <v>191604.06674354803</v>
      </c>
      <c r="U2650" s="176">
        <v>141400.3185207143</v>
      </c>
      <c r="V2650" s="2"/>
      <c r="W2650" s="176">
        <v>-34123.303071580245</v>
      </c>
      <c r="X2650" s="176">
        <v>-12830.611258375226</v>
      </c>
      <c r="Y2650" s="176">
        <v>-45170.171212894144</v>
      </c>
      <c r="Z2650" s="176">
        <v>-23069.793093196815</v>
      </c>
      <c r="AA2650" s="2"/>
      <c r="AB2650" s="175">
        <v>-54723.468549817509</v>
      </c>
      <c r="AC2650" s="175">
        <v>-177401.26576231886</v>
      </c>
      <c r="AD2650" s="175">
        <v>-150226.47815209487</v>
      </c>
      <c r="AE2650" s="175">
        <v>-172910.78815747867</v>
      </c>
    </row>
    <row r="2651" spans="1:31">
      <c r="A2651" s="1">
        <v>2644</v>
      </c>
      <c r="B2651" s="176">
        <f>'T Revenue'!B2648-'Year 0'!G$8+'Year 0'!G$122</f>
        <v>6222.6773050208576</v>
      </c>
      <c r="C2651" s="176">
        <f>'T Revenue'!C2648-'Revenue Requirement'!C$4+'Revenue Requirement'!C$33</f>
        <v>250813.07686752896</v>
      </c>
      <c r="D2651" s="176">
        <f>'T Revenue'!D2648-'Revenue Requirement'!D$4+'Revenue Requirement'!D$33</f>
        <v>184226.93932784442</v>
      </c>
      <c r="E2651" s="176">
        <f>'T Revenue'!E2648-'Revenue Requirement'!E$4+'Revenue Requirement'!E$33</f>
        <v>80315.714818334673</v>
      </c>
      <c r="G2651" s="179" t="e">
        <f ca="1"/>
        <v>#NAME?</v>
      </c>
      <c r="H2651" s="179" t="e">
        <f ca="1"/>
        <v>#NAME?</v>
      </c>
      <c r="I2651" s="179" t="e">
        <f ca="1"/>
        <v>#NAME?</v>
      </c>
      <c r="J2651" s="179" t="e">
        <f ca="1"/>
        <v>#NAME?</v>
      </c>
      <c r="L2651" s="175">
        <f>NR_to_Cash!C$9</f>
        <v>-54723.468549817509</v>
      </c>
      <c r="M2651" s="175">
        <f>NR_to_Cash!D$9</f>
        <v>-177401.26576231886</v>
      </c>
      <c r="N2651" s="175">
        <f>NR_to_Cash!E$9</f>
        <v>-150226.47815209487</v>
      </c>
      <c r="O2651" s="175">
        <f>NR_to_Cash!F$9</f>
        <v>-172910.78815747867</v>
      </c>
      <c r="Q2651" s="1">
        <v>2644</v>
      </c>
      <c r="R2651" s="176">
        <v>6222.6773050208576</v>
      </c>
      <c r="S2651" s="176">
        <v>250813.07686752896</v>
      </c>
      <c r="T2651" s="176">
        <v>184226.93932784442</v>
      </c>
      <c r="U2651" s="176">
        <v>80315.714818334673</v>
      </c>
      <c r="V2651" s="2"/>
      <c r="W2651" s="176">
        <v>-15014.939599118079</v>
      </c>
      <c r="X2651" s="176">
        <v>-11611.32518007257</v>
      </c>
      <c r="Y2651" s="176">
        <v>14364.358532901388</v>
      </c>
      <c r="Z2651" s="176">
        <v>-44311.975440723822</v>
      </c>
      <c r="AA2651" s="2"/>
      <c r="AB2651" s="175">
        <v>-54723.468549817509</v>
      </c>
      <c r="AC2651" s="175">
        <v>-177401.26576231886</v>
      </c>
      <c r="AD2651" s="175">
        <v>-150226.47815209487</v>
      </c>
      <c r="AE2651" s="175">
        <v>-172910.78815747867</v>
      </c>
    </row>
    <row r="2652" spans="1:31">
      <c r="A2652" s="1">
        <v>2645</v>
      </c>
      <c r="B2652" s="176">
        <f>'T Revenue'!B2649-'Year 0'!G$8+'Year 0'!G$122</f>
        <v>-10828.282506543444</v>
      </c>
      <c r="C2652" s="176">
        <f>'T Revenue'!C2649-'Revenue Requirement'!C$4+'Revenue Requirement'!C$33</f>
        <v>252218.43620440783</v>
      </c>
      <c r="D2652" s="176">
        <f>'T Revenue'!D2649-'Revenue Requirement'!D$4+'Revenue Requirement'!D$33</f>
        <v>155117.2690880606</v>
      </c>
      <c r="E2652" s="176">
        <f>'T Revenue'!E2649-'Revenue Requirement'!E$4+'Revenue Requirement'!E$33</f>
        <v>127782.42851652554</v>
      </c>
      <c r="G2652" s="179" t="e">
        <f ca="1"/>
        <v>#NAME?</v>
      </c>
      <c r="H2652" s="179" t="e">
        <f ca="1"/>
        <v>#NAME?</v>
      </c>
      <c r="I2652" s="179" t="e">
        <f ca="1"/>
        <v>#NAME?</v>
      </c>
      <c r="J2652" s="179" t="e">
        <f ca="1"/>
        <v>#NAME?</v>
      </c>
      <c r="L2652" s="175">
        <f>NR_to_Cash!C$9</f>
        <v>-54723.468549817509</v>
      </c>
      <c r="M2652" s="175">
        <f>NR_to_Cash!D$9</f>
        <v>-177401.26576231886</v>
      </c>
      <c r="N2652" s="175">
        <f>NR_to_Cash!E$9</f>
        <v>-150226.47815209487</v>
      </c>
      <c r="O2652" s="175">
        <f>NR_to_Cash!F$9</f>
        <v>-172910.78815747867</v>
      </c>
      <c r="Q2652" s="1">
        <v>2645</v>
      </c>
      <c r="R2652" s="176">
        <v>-10828.282506543444</v>
      </c>
      <c r="S2652" s="176">
        <v>252218.43620440783</v>
      </c>
      <c r="T2652" s="176">
        <v>155117.2690880606</v>
      </c>
      <c r="U2652" s="176">
        <v>127782.42851652554</v>
      </c>
      <c r="V2652" s="2"/>
      <c r="W2652" s="176">
        <v>-35883.121930468129</v>
      </c>
      <c r="X2652" s="176">
        <v>-33094.643784445245</v>
      </c>
      <c r="Y2652" s="176">
        <v>-7259.4293304556049</v>
      </c>
      <c r="Z2652" s="176">
        <v>-50931.988510288065</v>
      </c>
      <c r="AA2652" s="2"/>
      <c r="AB2652" s="175">
        <v>-54723.468549817509</v>
      </c>
      <c r="AC2652" s="175">
        <v>-177401.26576231886</v>
      </c>
      <c r="AD2652" s="175">
        <v>-150226.47815209487</v>
      </c>
      <c r="AE2652" s="175">
        <v>-172910.78815747867</v>
      </c>
    </row>
    <row r="2653" spans="1:31">
      <c r="A2653" s="1">
        <v>2646</v>
      </c>
      <c r="B2653" s="176">
        <f>'T Revenue'!B2650-'Year 0'!G$8+'Year 0'!G$122</f>
        <v>10389.555502048926</v>
      </c>
      <c r="C2653" s="176">
        <f>'T Revenue'!C2650-'Revenue Requirement'!C$4+'Revenue Requirement'!C$33</f>
        <v>232629.02049110085</v>
      </c>
      <c r="D2653" s="176">
        <f>'T Revenue'!D2650-'Revenue Requirement'!D$4+'Revenue Requirement'!D$33</f>
        <v>203091.54840540001</v>
      </c>
      <c r="E2653" s="176">
        <f>'T Revenue'!E2650-'Revenue Requirement'!E$4+'Revenue Requirement'!E$33</f>
        <v>101958.14670030051</v>
      </c>
      <c r="G2653" s="179" t="e">
        <f ca="1"/>
        <v>#NAME?</v>
      </c>
      <c r="H2653" s="179" t="e">
        <f ca="1"/>
        <v>#NAME?</v>
      </c>
      <c r="I2653" s="179" t="e">
        <f ca="1"/>
        <v>#NAME?</v>
      </c>
      <c r="J2653" s="179" t="e">
        <f ca="1"/>
        <v>#NAME?</v>
      </c>
      <c r="L2653" s="175">
        <f>NR_to_Cash!C$9</f>
        <v>-54723.468549817509</v>
      </c>
      <c r="M2653" s="175">
        <f>NR_to_Cash!D$9</f>
        <v>-177401.26576231886</v>
      </c>
      <c r="N2653" s="175">
        <f>NR_to_Cash!E$9</f>
        <v>-150226.47815209487</v>
      </c>
      <c r="O2653" s="175">
        <f>NR_to_Cash!F$9</f>
        <v>-172910.78815747867</v>
      </c>
      <c r="Q2653" s="1">
        <v>2646</v>
      </c>
      <c r="R2653" s="176">
        <v>10389.555502048926</v>
      </c>
      <c r="S2653" s="176">
        <v>232629.02049110085</v>
      </c>
      <c r="T2653" s="176">
        <v>203091.54840540001</v>
      </c>
      <c r="U2653" s="176">
        <v>101958.14670030051</v>
      </c>
      <c r="V2653" s="2"/>
      <c r="W2653" s="176">
        <v>-25238.024315161048</v>
      </c>
      <c r="X2653" s="176">
        <v>-7654.3150512145367</v>
      </c>
      <c r="Y2653" s="176">
        <v>-23502.232451600954</v>
      </c>
      <c r="Z2653" s="176">
        <v>490.6988771497272</v>
      </c>
      <c r="AA2653" s="2"/>
      <c r="AB2653" s="175">
        <v>-54723.468549817509</v>
      </c>
      <c r="AC2653" s="175">
        <v>-177401.26576231886</v>
      </c>
      <c r="AD2653" s="175">
        <v>-150226.47815209487</v>
      </c>
      <c r="AE2653" s="175">
        <v>-172910.78815747867</v>
      </c>
    </row>
    <row r="2654" spans="1:31">
      <c r="A2654" s="1">
        <v>2647</v>
      </c>
      <c r="B2654" s="176">
        <f>'T Revenue'!B2651-'Year 0'!G$8+'Year 0'!G$122</f>
        <v>-9175.5043902641628</v>
      </c>
      <c r="C2654" s="176">
        <f>'T Revenue'!C2651-'Revenue Requirement'!C$4+'Revenue Requirement'!C$33</f>
        <v>250607.9192022616</v>
      </c>
      <c r="D2654" s="176">
        <f>'T Revenue'!D2651-'Revenue Requirement'!D$4+'Revenue Requirement'!D$33</f>
        <v>121431.58655118942</v>
      </c>
      <c r="E2654" s="176">
        <f>'T Revenue'!E2651-'Revenue Requirement'!E$4+'Revenue Requirement'!E$33</f>
        <v>68492.945133236935</v>
      </c>
      <c r="G2654" s="179" t="e">
        <f ca="1"/>
        <v>#NAME?</v>
      </c>
      <c r="H2654" s="179" t="e">
        <f ca="1"/>
        <v>#NAME?</v>
      </c>
      <c r="I2654" s="179" t="e">
        <f ca="1"/>
        <v>#NAME?</v>
      </c>
      <c r="J2654" s="179" t="e">
        <f ca="1"/>
        <v>#NAME?</v>
      </c>
      <c r="L2654" s="175">
        <f>NR_to_Cash!C$9</f>
        <v>-54723.468549817509</v>
      </c>
      <c r="M2654" s="175">
        <f>NR_to_Cash!D$9</f>
        <v>-177401.26576231886</v>
      </c>
      <c r="N2654" s="175">
        <f>NR_to_Cash!E$9</f>
        <v>-150226.47815209487</v>
      </c>
      <c r="O2654" s="175">
        <f>NR_to_Cash!F$9</f>
        <v>-172910.78815747867</v>
      </c>
      <c r="Q2654" s="1">
        <v>2647</v>
      </c>
      <c r="R2654" s="176">
        <v>-9175.5043902641628</v>
      </c>
      <c r="S2654" s="176">
        <v>250607.9192022616</v>
      </c>
      <c r="T2654" s="176">
        <v>121431.58655118942</v>
      </c>
      <c r="U2654" s="176">
        <v>68492.945133236935</v>
      </c>
      <c r="V2654" s="2"/>
      <c r="W2654" s="176">
        <v>-56208.294189833221</v>
      </c>
      <c r="X2654" s="176">
        <v>-26381.215053814696</v>
      </c>
      <c r="Y2654" s="176">
        <v>9033.9084158092737</v>
      </c>
      <c r="Z2654" s="176">
        <v>-11234.064778378233</v>
      </c>
      <c r="AA2654" s="2"/>
      <c r="AB2654" s="175">
        <v>-54723.468549817509</v>
      </c>
      <c r="AC2654" s="175">
        <v>-177401.26576231886</v>
      </c>
      <c r="AD2654" s="175">
        <v>-150226.47815209487</v>
      </c>
      <c r="AE2654" s="175">
        <v>-172910.78815747867</v>
      </c>
    </row>
    <row r="2655" spans="1:31">
      <c r="A2655" s="1">
        <v>2648</v>
      </c>
      <c r="B2655" s="176">
        <f>'T Revenue'!B2652-'Year 0'!G$8+'Year 0'!G$122</f>
        <v>6680.0785213191994</v>
      </c>
      <c r="C2655" s="176">
        <f>'T Revenue'!C2652-'Revenue Requirement'!C$4+'Revenue Requirement'!C$33</f>
        <v>241607.81165254931</v>
      </c>
      <c r="D2655" s="176">
        <f>'T Revenue'!D2652-'Revenue Requirement'!D$4+'Revenue Requirement'!D$33</f>
        <v>153705.76598414499</v>
      </c>
      <c r="E2655" s="176">
        <f>'T Revenue'!E2652-'Revenue Requirement'!E$4+'Revenue Requirement'!E$33</f>
        <v>133984.92091906723</v>
      </c>
      <c r="G2655" s="179" t="e">
        <f ca="1"/>
        <v>#NAME?</v>
      </c>
      <c r="H2655" s="179" t="e">
        <f ca="1"/>
        <v>#NAME?</v>
      </c>
      <c r="I2655" s="179" t="e">
        <f ca="1"/>
        <v>#NAME?</v>
      </c>
      <c r="J2655" s="179" t="e">
        <f ca="1"/>
        <v>#NAME?</v>
      </c>
      <c r="L2655" s="175">
        <f>NR_to_Cash!C$9</f>
        <v>-54723.468549817509</v>
      </c>
      <c r="M2655" s="175">
        <f>NR_to_Cash!D$9</f>
        <v>-177401.26576231886</v>
      </c>
      <c r="N2655" s="175">
        <f>NR_to_Cash!E$9</f>
        <v>-150226.47815209487</v>
      </c>
      <c r="O2655" s="175">
        <f>NR_to_Cash!F$9</f>
        <v>-172910.78815747867</v>
      </c>
      <c r="Q2655" s="1">
        <v>2648</v>
      </c>
      <c r="R2655" s="176">
        <v>6680.0785213191994</v>
      </c>
      <c r="S2655" s="176">
        <v>241607.81165254931</v>
      </c>
      <c r="T2655" s="176">
        <v>153705.76598414499</v>
      </c>
      <c r="U2655" s="176">
        <v>133984.92091906723</v>
      </c>
      <c r="V2655" s="2"/>
      <c r="W2655" s="176">
        <v>-35293.730942195863</v>
      </c>
      <c r="X2655" s="176">
        <v>-3603.9940359590109</v>
      </c>
      <c r="Y2655" s="176">
        <v>-38969.569153427612</v>
      </c>
      <c r="Z2655" s="176">
        <v>-593.27140556322411</v>
      </c>
      <c r="AA2655" s="2"/>
      <c r="AB2655" s="175">
        <v>-54723.468549817509</v>
      </c>
      <c r="AC2655" s="175">
        <v>-177401.26576231886</v>
      </c>
      <c r="AD2655" s="175">
        <v>-150226.47815209487</v>
      </c>
      <c r="AE2655" s="175">
        <v>-172910.78815747867</v>
      </c>
    </row>
    <row r="2656" spans="1:31">
      <c r="A2656" s="1">
        <v>2649</v>
      </c>
      <c r="B2656" s="176">
        <f>'T Revenue'!B2653-'Year 0'!G$8+'Year 0'!G$122</f>
        <v>-4952.9555020665284</v>
      </c>
      <c r="C2656" s="176">
        <f>'T Revenue'!C2653-'Revenue Requirement'!C$4+'Revenue Requirement'!C$33</f>
        <v>222553.98516722303</v>
      </c>
      <c r="D2656" s="176">
        <f>'T Revenue'!D2653-'Revenue Requirement'!D$4+'Revenue Requirement'!D$33</f>
        <v>156627.41075198469</v>
      </c>
      <c r="E2656" s="176">
        <f>'T Revenue'!E2653-'Revenue Requirement'!E$4+'Revenue Requirement'!E$33</f>
        <v>198271.94943088852</v>
      </c>
      <c r="G2656" s="179" t="e">
        <f ca="1"/>
        <v>#NAME?</v>
      </c>
      <c r="H2656" s="179" t="e">
        <f ca="1"/>
        <v>#NAME?</v>
      </c>
      <c r="I2656" s="179" t="e">
        <f ca="1"/>
        <v>#NAME?</v>
      </c>
      <c r="J2656" s="179" t="e">
        <f ca="1"/>
        <v>#NAME?</v>
      </c>
      <c r="L2656" s="175">
        <f>NR_to_Cash!C$9</f>
        <v>-54723.468549817509</v>
      </c>
      <c r="M2656" s="175">
        <f>NR_to_Cash!D$9</f>
        <v>-177401.26576231886</v>
      </c>
      <c r="N2656" s="175">
        <f>NR_to_Cash!E$9</f>
        <v>-150226.47815209487</v>
      </c>
      <c r="O2656" s="175">
        <f>NR_to_Cash!F$9</f>
        <v>-172910.78815747867</v>
      </c>
      <c r="Q2656" s="1">
        <v>2649</v>
      </c>
      <c r="R2656" s="176">
        <v>-4952.9555020665284</v>
      </c>
      <c r="S2656" s="176">
        <v>222553.98516722303</v>
      </c>
      <c r="T2656" s="176">
        <v>156627.41075198469</v>
      </c>
      <c r="U2656" s="176">
        <v>198271.94943088852</v>
      </c>
      <c r="V2656" s="2"/>
      <c r="W2656" s="176">
        <v>-9219.9833550240146</v>
      </c>
      <c r="X2656" s="176">
        <v>-2030.1050894423388</v>
      </c>
      <c r="Y2656" s="176">
        <v>-38409.339372219052</v>
      </c>
      <c r="Z2656" s="176">
        <v>-54246.571533014765</v>
      </c>
      <c r="AA2656" s="2"/>
      <c r="AB2656" s="175">
        <v>-54723.468549817509</v>
      </c>
      <c r="AC2656" s="175">
        <v>-177401.26576231886</v>
      </c>
      <c r="AD2656" s="175">
        <v>-150226.47815209487</v>
      </c>
      <c r="AE2656" s="175">
        <v>-172910.78815747867</v>
      </c>
    </row>
    <row r="2657" spans="1:31">
      <c r="A2657" s="1">
        <v>2650</v>
      </c>
      <c r="B2657" s="176">
        <f>'T Revenue'!B2654-'Year 0'!G$8+'Year 0'!G$122</f>
        <v>4783.633145617554</v>
      </c>
      <c r="C2657" s="176">
        <f>'T Revenue'!C2654-'Revenue Requirement'!C$4+'Revenue Requirement'!C$33</f>
        <v>234439.08804055862</v>
      </c>
      <c r="D2657" s="176">
        <f>'T Revenue'!D2654-'Revenue Requirement'!D$4+'Revenue Requirement'!D$33</f>
        <v>172664.63153089187</v>
      </c>
      <c r="E2657" s="176">
        <f>'T Revenue'!E2654-'Revenue Requirement'!E$4+'Revenue Requirement'!E$33</f>
        <v>136298.49390745396</v>
      </c>
      <c r="G2657" s="179" t="e">
        <f ca="1"/>
        <v>#NAME?</v>
      </c>
      <c r="H2657" s="179" t="e">
        <f ca="1"/>
        <v>#NAME?</v>
      </c>
      <c r="I2657" s="179" t="e">
        <f ca="1"/>
        <v>#NAME?</v>
      </c>
      <c r="J2657" s="179" t="e">
        <f ca="1"/>
        <v>#NAME?</v>
      </c>
      <c r="L2657" s="175">
        <f>NR_to_Cash!C$9</f>
        <v>-54723.468549817509</v>
      </c>
      <c r="M2657" s="175">
        <f>NR_to_Cash!D$9</f>
        <v>-177401.26576231886</v>
      </c>
      <c r="N2657" s="175">
        <f>NR_to_Cash!E$9</f>
        <v>-150226.47815209487</v>
      </c>
      <c r="O2657" s="175">
        <f>NR_to_Cash!F$9</f>
        <v>-172910.78815747867</v>
      </c>
      <c r="Q2657" s="1">
        <v>2650</v>
      </c>
      <c r="R2657" s="176">
        <v>4783.633145617554</v>
      </c>
      <c r="S2657" s="176">
        <v>234439.08804055862</v>
      </c>
      <c r="T2657" s="176">
        <v>172664.63153089187</v>
      </c>
      <c r="U2657" s="176">
        <v>136298.49390745396</v>
      </c>
      <c r="V2657" s="2"/>
      <c r="W2657" s="176">
        <v>24919.087165323785</v>
      </c>
      <c r="X2657" s="176">
        <v>-37199.700779307401</v>
      </c>
      <c r="Y2657" s="176">
        <v>-8011.7034587380476</v>
      </c>
      <c r="Z2657" s="176">
        <v>4013.3839337928221</v>
      </c>
      <c r="AA2657" s="2"/>
      <c r="AB2657" s="175">
        <v>-54723.468549817509</v>
      </c>
      <c r="AC2657" s="175">
        <v>-177401.26576231886</v>
      </c>
      <c r="AD2657" s="175">
        <v>-150226.47815209487</v>
      </c>
      <c r="AE2657" s="175">
        <v>-172910.78815747867</v>
      </c>
    </row>
    <row r="2658" spans="1:31">
      <c r="A2658" s="1">
        <v>2651</v>
      </c>
      <c r="B2658" s="176">
        <f>'T Revenue'!B2655-'Year 0'!G$8+'Year 0'!G$122</f>
        <v>14713.380157459993</v>
      </c>
      <c r="C2658" s="176">
        <f>'T Revenue'!C2655-'Revenue Requirement'!C$4+'Revenue Requirement'!C$33</f>
        <v>275218.6696772587</v>
      </c>
      <c r="D2658" s="176">
        <f>'T Revenue'!D2655-'Revenue Requirement'!D$4+'Revenue Requirement'!D$33</f>
        <v>135739.53215428954</v>
      </c>
      <c r="E2658" s="176">
        <f>'T Revenue'!E2655-'Revenue Requirement'!E$4+'Revenue Requirement'!E$33</f>
        <v>145609.63602644671</v>
      </c>
      <c r="G2658" s="179" t="e">
        <f ca="1"/>
        <v>#NAME?</v>
      </c>
      <c r="H2658" s="179" t="e">
        <f ca="1"/>
        <v>#NAME?</v>
      </c>
      <c r="I2658" s="179" t="e">
        <f ca="1"/>
        <v>#NAME?</v>
      </c>
      <c r="J2658" s="179" t="e">
        <f ca="1"/>
        <v>#NAME?</v>
      </c>
      <c r="L2658" s="175">
        <f>NR_to_Cash!C$9</f>
        <v>-54723.468549817509</v>
      </c>
      <c r="M2658" s="175">
        <f>NR_to_Cash!D$9</f>
        <v>-177401.26576231886</v>
      </c>
      <c r="N2658" s="175">
        <f>NR_to_Cash!E$9</f>
        <v>-150226.47815209487</v>
      </c>
      <c r="O2658" s="175">
        <f>NR_to_Cash!F$9</f>
        <v>-172910.78815747867</v>
      </c>
      <c r="Q2658" s="1">
        <v>2651</v>
      </c>
      <c r="R2658" s="176">
        <v>14713.380157459993</v>
      </c>
      <c r="S2658" s="176">
        <v>275218.6696772587</v>
      </c>
      <c r="T2658" s="176">
        <v>135739.53215428954</v>
      </c>
      <c r="U2658" s="176">
        <v>145609.63602644671</v>
      </c>
      <c r="V2658" s="2"/>
      <c r="W2658" s="176">
        <v>-18418.517346984474</v>
      </c>
      <c r="X2658" s="176">
        <v>-17352.823451339733</v>
      </c>
      <c r="Y2658" s="176">
        <v>9627.4006587010808</v>
      </c>
      <c r="Z2658" s="176">
        <v>21099.042758472729</v>
      </c>
      <c r="AA2658" s="2"/>
      <c r="AB2658" s="175">
        <v>-54723.468549817509</v>
      </c>
      <c r="AC2658" s="175">
        <v>-177401.26576231886</v>
      </c>
      <c r="AD2658" s="175">
        <v>-150226.47815209487</v>
      </c>
      <c r="AE2658" s="175">
        <v>-172910.78815747867</v>
      </c>
    </row>
    <row r="2659" spans="1:31">
      <c r="A2659" s="1">
        <v>2652</v>
      </c>
      <c r="B2659" s="176">
        <f>'T Revenue'!B2656-'Year 0'!G$8+'Year 0'!G$122</f>
        <v>9885.9344911896624</v>
      </c>
      <c r="C2659" s="176">
        <f>'T Revenue'!C2656-'Revenue Requirement'!C$4+'Revenue Requirement'!C$33</f>
        <v>221961.06349289487</v>
      </c>
      <c r="D2659" s="176">
        <f>'T Revenue'!D2656-'Revenue Requirement'!D$4+'Revenue Requirement'!D$33</f>
        <v>165172.41748851747</v>
      </c>
      <c r="E2659" s="176">
        <f>'T Revenue'!E2656-'Revenue Requirement'!E$4+'Revenue Requirement'!E$33</f>
        <v>132973.61057154136</v>
      </c>
      <c r="G2659" s="179" t="e">
        <f ca="1"/>
        <v>#NAME?</v>
      </c>
      <c r="H2659" s="179" t="e">
        <f ca="1"/>
        <v>#NAME?</v>
      </c>
      <c r="I2659" s="179" t="e">
        <f ca="1"/>
        <v>#NAME?</v>
      </c>
      <c r="J2659" s="179" t="e">
        <f ca="1"/>
        <v>#NAME?</v>
      </c>
      <c r="L2659" s="175">
        <f>NR_to_Cash!C$9</f>
        <v>-54723.468549817509</v>
      </c>
      <c r="M2659" s="175">
        <f>NR_to_Cash!D$9</f>
        <v>-177401.26576231886</v>
      </c>
      <c r="N2659" s="175">
        <f>NR_to_Cash!E$9</f>
        <v>-150226.47815209487</v>
      </c>
      <c r="O2659" s="175">
        <f>NR_to_Cash!F$9</f>
        <v>-172910.78815747867</v>
      </c>
      <c r="Q2659" s="1">
        <v>2652</v>
      </c>
      <c r="R2659" s="176">
        <v>9885.9344911896624</v>
      </c>
      <c r="S2659" s="176">
        <v>221961.06349289487</v>
      </c>
      <c r="T2659" s="176">
        <v>165172.41748851747</v>
      </c>
      <c r="U2659" s="176">
        <v>132973.61057154136</v>
      </c>
      <c r="V2659" s="2"/>
      <c r="W2659" s="176">
        <v>-18225.793701330083</v>
      </c>
      <c r="X2659" s="176">
        <v>-16645.220748290187</v>
      </c>
      <c r="Y2659" s="176">
        <v>-12478.104215244763</v>
      </c>
      <c r="Z2659" s="176">
        <v>-15636.166026794817</v>
      </c>
      <c r="AA2659" s="2"/>
      <c r="AB2659" s="175">
        <v>-54723.468549817509</v>
      </c>
      <c r="AC2659" s="175">
        <v>-177401.26576231886</v>
      </c>
      <c r="AD2659" s="175">
        <v>-150226.47815209487</v>
      </c>
      <c r="AE2659" s="175">
        <v>-172910.78815747867</v>
      </c>
    </row>
    <row r="2660" spans="1:31">
      <c r="A2660" s="1">
        <v>2653</v>
      </c>
      <c r="B2660" s="176">
        <f>'T Revenue'!B2657-'Year 0'!G$8+'Year 0'!G$122</f>
        <v>-18812.462045228807</v>
      </c>
      <c r="C2660" s="176">
        <f>'T Revenue'!C2657-'Revenue Requirement'!C$4+'Revenue Requirement'!C$33</f>
        <v>235026.82812796999</v>
      </c>
      <c r="D2660" s="176">
        <f>'T Revenue'!D2657-'Revenue Requirement'!D$4+'Revenue Requirement'!D$33</f>
        <v>148481.96595404856</v>
      </c>
      <c r="E2660" s="176">
        <f>'T Revenue'!E2657-'Revenue Requirement'!E$4+'Revenue Requirement'!E$33</f>
        <v>79360.536383193452</v>
      </c>
      <c r="G2660" s="179" t="e">
        <f ca="1"/>
        <v>#NAME?</v>
      </c>
      <c r="H2660" s="179" t="e">
        <f ca="1"/>
        <v>#NAME?</v>
      </c>
      <c r="I2660" s="179" t="e">
        <f ca="1"/>
        <v>#NAME?</v>
      </c>
      <c r="J2660" s="179" t="e">
        <f ca="1"/>
        <v>#NAME?</v>
      </c>
      <c r="L2660" s="175">
        <f>NR_to_Cash!C$9</f>
        <v>-54723.468549817509</v>
      </c>
      <c r="M2660" s="175">
        <f>NR_to_Cash!D$9</f>
        <v>-177401.26576231886</v>
      </c>
      <c r="N2660" s="175">
        <f>NR_to_Cash!E$9</f>
        <v>-150226.47815209487</v>
      </c>
      <c r="O2660" s="175">
        <f>NR_to_Cash!F$9</f>
        <v>-172910.78815747867</v>
      </c>
      <c r="Q2660" s="1">
        <v>2653</v>
      </c>
      <c r="R2660" s="176">
        <v>-18812.462045228807</v>
      </c>
      <c r="S2660" s="176">
        <v>235026.82812796999</v>
      </c>
      <c r="T2660" s="176">
        <v>148481.96595404856</v>
      </c>
      <c r="U2660" s="176">
        <v>79360.536383193452</v>
      </c>
      <c r="V2660" s="2"/>
      <c r="W2660" s="176">
        <v>-11417.426483844407</v>
      </c>
      <c r="X2660" s="176">
        <v>-5006.8773853452876</v>
      </c>
      <c r="Y2660" s="176">
        <v>-23337.509930270258</v>
      </c>
      <c r="Z2660" s="176">
        <v>-60380.380301736528</v>
      </c>
      <c r="AA2660" s="2"/>
      <c r="AB2660" s="175">
        <v>-54723.468549817509</v>
      </c>
      <c r="AC2660" s="175">
        <v>-177401.26576231886</v>
      </c>
      <c r="AD2660" s="175">
        <v>-150226.47815209487</v>
      </c>
      <c r="AE2660" s="175">
        <v>-172910.78815747867</v>
      </c>
    </row>
    <row r="2661" spans="1:31">
      <c r="A2661" s="1">
        <v>2654</v>
      </c>
      <c r="B2661" s="176">
        <f>'T Revenue'!B2658-'Year 0'!G$8+'Year 0'!G$122</f>
        <v>1008.1895660052542</v>
      </c>
      <c r="C2661" s="176">
        <f>'T Revenue'!C2658-'Revenue Requirement'!C$4+'Revenue Requirement'!C$33</f>
        <v>287642.47347448999</v>
      </c>
      <c r="D2661" s="176">
        <f>'T Revenue'!D2658-'Revenue Requirement'!D$4+'Revenue Requirement'!D$33</f>
        <v>147763.53738154541</v>
      </c>
      <c r="E2661" s="176">
        <f>'T Revenue'!E2658-'Revenue Requirement'!E$4+'Revenue Requirement'!E$33</f>
        <v>91673.661093249219</v>
      </c>
      <c r="G2661" s="179" t="e">
        <f ca="1"/>
        <v>#NAME?</v>
      </c>
      <c r="H2661" s="179" t="e">
        <f ca="1"/>
        <v>#NAME?</v>
      </c>
      <c r="I2661" s="179" t="e">
        <f ca="1"/>
        <v>#NAME?</v>
      </c>
      <c r="J2661" s="179" t="e">
        <f ca="1"/>
        <v>#NAME?</v>
      </c>
      <c r="L2661" s="175">
        <f>NR_to_Cash!C$9</f>
        <v>-54723.468549817509</v>
      </c>
      <c r="M2661" s="175">
        <f>NR_to_Cash!D$9</f>
        <v>-177401.26576231886</v>
      </c>
      <c r="N2661" s="175">
        <f>NR_to_Cash!E$9</f>
        <v>-150226.47815209487</v>
      </c>
      <c r="O2661" s="175">
        <f>NR_to_Cash!F$9</f>
        <v>-172910.78815747867</v>
      </c>
      <c r="Q2661" s="1">
        <v>2654</v>
      </c>
      <c r="R2661" s="176">
        <v>1008.1895660052542</v>
      </c>
      <c r="S2661" s="176">
        <v>287642.47347448999</v>
      </c>
      <c r="T2661" s="176">
        <v>147763.53738154541</v>
      </c>
      <c r="U2661" s="176">
        <v>91673.661093249219</v>
      </c>
      <c r="V2661" s="2"/>
      <c r="W2661" s="176">
        <v>-14453.735180499614</v>
      </c>
      <c r="X2661" s="176">
        <v>-35585.201620651409</v>
      </c>
      <c r="Y2661" s="176">
        <v>3927.9326985317748</v>
      </c>
      <c r="Z2661" s="176">
        <v>-12731.785756424768</v>
      </c>
      <c r="AA2661" s="2"/>
      <c r="AB2661" s="175">
        <v>-54723.468549817509</v>
      </c>
      <c r="AC2661" s="175">
        <v>-177401.26576231886</v>
      </c>
      <c r="AD2661" s="175">
        <v>-150226.47815209487</v>
      </c>
      <c r="AE2661" s="175">
        <v>-172910.78815747867</v>
      </c>
    </row>
    <row r="2662" spans="1:31">
      <c r="A2662" s="1">
        <v>2655</v>
      </c>
      <c r="B2662" s="176">
        <f>'T Revenue'!B2659-'Year 0'!G$8+'Year 0'!G$122</f>
        <v>15115.538690315094</v>
      </c>
      <c r="C2662" s="176">
        <f>'T Revenue'!C2659-'Revenue Requirement'!C$4+'Revenue Requirement'!C$33</f>
        <v>302024.76283752709</v>
      </c>
      <c r="D2662" s="176">
        <f>'T Revenue'!D2659-'Revenue Requirement'!D$4+'Revenue Requirement'!D$33</f>
        <v>188892.2269749071</v>
      </c>
      <c r="E2662" s="176">
        <f>'T Revenue'!E2659-'Revenue Requirement'!E$4+'Revenue Requirement'!E$33</f>
        <v>120182.57112659095</v>
      </c>
      <c r="G2662" s="179" t="e">
        <f ca="1"/>
        <v>#NAME?</v>
      </c>
      <c r="H2662" s="179" t="e">
        <f ca="1"/>
        <v>#NAME?</v>
      </c>
      <c r="I2662" s="179" t="e">
        <f ca="1"/>
        <v>#NAME?</v>
      </c>
      <c r="J2662" s="179" t="e">
        <f ca="1"/>
        <v>#NAME?</v>
      </c>
      <c r="L2662" s="175">
        <f>NR_to_Cash!C$9</f>
        <v>-54723.468549817509</v>
      </c>
      <c r="M2662" s="175">
        <f>NR_to_Cash!D$9</f>
        <v>-177401.26576231886</v>
      </c>
      <c r="N2662" s="175">
        <f>NR_to_Cash!E$9</f>
        <v>-150226.47815209487</v>
      </c>
      <c r="O2662" s="175">
        <f>NR_to_Cash!F$9</f>
        <v>-172910.78815747867</v>
      </c>
      <c r="Q2662" s="1">
        <v>2655</v>
      </c>
      <c r="R2662" s="176">
        <v>15115.538690315094</v>
      </c>
      <c r="S2662" s="176">
        <v>302024.76283752709</v>
      </c>
      <c r="T2662" s="176">
        <v>188892.2269749071</v>
      </c>
      <c r="U2662" s="176">
        <v>120182.57112659095</v>
      </c>
      <c r="V2662" s="2"/>
      <c r="W2662" s="176">
        <v>-16452.701554249623</v>
      </c>
      <c r="X2662" s="176">
        <v>-17359.194243600359</v>
      </c>
      <c r="Y2662" s="176">
        <v>1898.2353204835672</v>
      </c>
      <c r="Z2662" s="176">
        <v>-16076.23282461823</v>
      </c>
      <c r="AA2662" s="2"/>
      <c r="AB2662" s="175">
        <v>-54723.468549817509</v>
      </c>
      <c r="AC2662" s="175">
        <v>-177401.26576231886</v>
      </c>
      <c r="AD2662" s="175">
        <v>-150226.47815209487</v>
      </c>
      <c r="AE2662" s="175">
        <v>-172910.78815747867</v>
      </c>
    </row>
    <row r="2663" spans="1:31">
      <c r="A2663" s="1">
        <v>2656</v>
      </c>
      <c r="B2663" s="176">
        <f>'T Revenue'!B2660-'Year 0'!G$8+'Year 0'!G$122</f>
        <v>-15761.401024753228</v>
      </c>
      <c r="C2663" s="176">
        <f>'T Revenue'!C2660-'Revenue Requirement'!C$4+'Revenue Requirement'!C$33</f>
        <v>203955.46335477615</v>
      </c>
      <c r="D2663" s="176">
        <f>'T Revenue'!D2660-'Revenue Requirement'!D$4+'Revenue Requirement'!D$33</f>
        <v>113376.87166454131</v>
      </c>
      <c r="E2663" s="176">
        <f>'T Revenue'!E2660-'Revenue Requirement'!E$4+'Revenue Requirement'!E$33</f>
        <v>81255.411048402311</v>
      </c>
      <c r="G2663" s="179" t="e">
        <f ca="1"/>
        <v>#NAME?</v>
      </c>
      <c r="H2663" s="179" t="e">
        <f ca="1"/>
        <v>#NAME?</v>
      </c>
      <c r="I2663" s="179" t="e">
        <f ca="1"/>
        <v>#NAME?</v>
      </c>
      <c r="J2663" s="179" t="e">
        <f ca="1"/>
        <v>#NAME?</v>
      </c>
      <c r="L2663" s="175">
        <f>NR_to_Cash!C$9</f>
        <v>-54723.468549817509</v>
      </c>
      <c r="M2663" s="175">
        <f>NR_to_Cash!D$9</f>
        <v>-177401.26576231886</v>
      </c>
      <c r="N2663" s="175">
        <f>NR_to_Cash!E$9</f>
        <v>-150226.47815209487</v>
      </c>
      <c r="O2663" s="175">
        <f>NR_to_Cash!F$9</f>
        <v>-172910.78815747867</v>
      </c>
      <c r="Q2663" s="1">
        <v>2656</v>
      </c>
      <c r="R2663" s="176">
        <v>-15761.401024753228</v>
      </c>
      <c r="S2663" s="176">
        <v>203955.46335477615</v>
      </c>
      <c r="T2663" s="176">
        <v>113376.87166454131</v>
      </c>
      <c r="U2663" s="176">
        <v>81255.411048402311</v>
      </c>
      <c r="V2663" s="2"/>
      <c r="W2663" s="176">
        <v>-29627.791155670187</v>
      </c>
      <c r="X2663" s="176">
        <v>8361.3814766635187</v>
      </c>
      <c r="Y2663" s="176">
        <v>-28543.836075025843</v>
      </c>
      <c r="Z2663" s="176">
        <v>6668.4584836210124</v>
      </c>
      <c r="AA2663" s="2"/>
      <c r="AB2663" s="175">
        <v>-54723.468549817509</v>
      </c>
      <c r="AC2663" s="175">
        <v>-177401.26576231886</v>
      </c>
      <c r="AD2663" s="175">
        <v>-150226.47815209487</v>
      </c>
      <c r="AE2663" s="175">
        <v>-172910.78815747867</v>
      </c>
    </row>
    <row r="2664" spans="1:31">
      <c r="A2664" s="1">
        <v>2657</v>
      </c>
      <c r="B2664" s="176">
        <f>'T Revenue'!B2661-'Year 0'!G$8+'Year 0'!G$122</f>
        <v>2098.4915419758763</v>
      </c>
      <c r="C2664" s="176">
        <f>'T Revenue'!C2661-'Revenue Requirement'!C$4+'Revenue Requirement'!C$33</f>
        <v>240749.10297611123</v>
      </c>
      <c r="D2664" s="176">
        <f>'T Revenue'!D2661-'Revenue Requirement'!D$4+'Revenue Requirement'!D$33</f>
        <v>176060.13884526375</v>
      </c>
      <c r="E2664" s="176">
        <f>'T Revenue'!E2661-'Revenue Requirement'!E$4+'Revenue Requirement'!E$33</f>
        <v>107064.27262614435</v>
      </c>
      <c r="G2664" s="179" t="e">
        <f ca="1"/>
        <v>#NAME?</v>
      </c>
      <c r="H2664" s="179" t="e">
        <f ca="1"/>
        <v>#NAME?</v>
      </c>
      <c r="I2664" s="179" t="e">
        <f ca="1"/>
        <v>#NAME?</v>
      </c>
      <c r="J2664" s="179" t="e">
        <f ca="1"/>
        <v>#NAME?</v>
      </c>
      <c r="L2664" s="175">
        <f>NR_to_Cash!C$9</f>
        <v>-54723.468549817509</v>
      </c>
      <c r="M2664" s="175">
        <f>NR_to_Cash!D$9</f>
        <v>-177401.26576231886</v>
      </c>
      <c r="N2664" s="175">
        <f>NR_to_Cash!E$9</f>
        <v>-150226.47815209487</v>
      </c>
      <c r="O2664" s="175">
        <f>NR_to_Cash!F$9</f>
        <v>-172910.78815747867</v>
      </c>
      <c r="Q2664" s="1">
        <v>2657</v>
      </c>
      <c r="R2664" s="176">
        <v>2098.4915419758763</v>
      </c>
      <c r="S2664" s="176">
        <v>240749.10297611123</v>
      </c>
      <c r="T2664" s="176">
        <v>176060.13884526375</v>
      </c>
      <c r="U2664" s="176">
        <v>107064.27262614435</v>
      </c>
      <c r="V2664" s="2"/>
      <c r="W2664" s="176">
        <v>12187.921322529437</v>
      </c>
      <c r="X2664" s="176">
        <v>-7325.4654899977613</v>
      </c>
      <c r="Y2664" s="176">
        <v>1169.3533807243221</v>
      </c>
      <c r="Z2664" s="176">
        <v>-37561.548952302663</v>
      </c>
      <c r="AA2664" s="2"/>
      <c r="AB2664" s="175">
        <v>-54723.468549817509</v>
      </c>
      <c r="AC2664" s="175">
        <v>-177401.26576231886</v>
      </c>
      <c r="AD2664" s="175">
        <v>-150226.47815209487</v>
      </c>
      <c r="AE2664" s="175">
        <v>-172910.78815747867</v>
      </c>
    </row>
    <row r="2665" spans="1:31">
      <c r="A2665" s="1">
        <v>2658</v>
      </c>
      <c r="B2665" s="176">
        <f>'T Revenue'!B2662-'Year 0'!G$8+'Year 0'!G$122</f>
        <v>-10138.112000341294</v>
      </c>
      <c r="C2665" s="176">
        <f>'T Revenue'!C2662-'Revenue Requirement'!C$4+'Revenue Requirement'!C$33</f>
        <v>223536.52182212612</v>
      </c>
      <c r="D2665" s="176">
        <f>'T Revenue'!D2662-'Revenue Requirement'!D$4+'Revenue Requirement'!D$33</f>
        <v>160606.20322705153</v>
      </c>
      <c r="E2665" s="176">
        <f>'T Revenue'!E2662-'Revenue Requirement'!E$4+'Revenue Requirement'!E$33</f>
        <v>89165.349575129338</v>
      </c>
      <c r="G2665" s="179" t="e">
        <f ca="1"/>
        <v>#NAME?</v>
      </c>
      <c r="H2665" s="179" t="e">
        <f ca="1"/>
        <v>#NAME?</v>
      </c>
      <c r="I2665" s="179" t="e">
        <f ca="1"/>
        <v>#NAME?</v>
      </c>
      <c r="J2665" s="179" t="e">
        <f ca="1"/>
        <v>#NAME?</v>
      </c>
      <c r="L2665" s="175">
        <f>NR_to_Cash!C$9</f>
        <v>-54723.468549817509</v>
      </c>
      <c r="M2665" s="175">
        <f>NR_to_Cash!D$9</f>
        <v>-177401.26576231886</v>
      </c>
      <c r="N2665" s="175">
        <f>NR_to_Cash!E$9</f>
        <v>-150226.47815209487</v>
      </c>
      <c r="O2665" s="175">
        <f>NR_to_Cash!F$9</f>
        <v>-172910.78815747867</v>
      </c>
      <c r="Q2665" s="1">
        <v>2658</v>
      </c>
      <c r="R2665" s="176">
        <v>-10138.112000341294</v>
      </c>
      <c r="S2665" s="176">
        <v>223536.52182212612</v>
      </c>
      <c r="T2665" s="176">
        <v>160606.20322705153</v>
      </c>
      <c r="U2665" s="176">
        <v>89165.349575129338</v>
      </c>
      <c r="V2665" s="2"/>
      <c r="W2665" s="176">
        <v>-28997.420244585373</v>
      </c>
      <c r="X2665" s="176">
        <v>-17536.150346542941</v>
      </c>
      <c r="Y2665" s="176">
        <v>6068.4334683027118</v>
      </c>
      <c r="Z2665" s="176">
        <v>-6457.2315757579636</v>
      </c>
      <c r="AA2665" s="2"/>
      <c r="AB2665" s="175">
        <v>-54723.468549817509</v>
      </c>
      <c r="AC2665" s="175">
        <v>-177401.26576231886</v>
      </c>
      <c r="AD2665" s="175">
        <v>-150226.47815209487</v>
      </c>
      <c r="AE2665" s="175">
        <v>-172910.78815747867</v>
      </c>
    </row>
    <row r="2666" spans="1:31">
      <c r="A2666" s="1">
        <v>2659</v>
      </c>
      <c r="B2666" s="176">
        <f>'T Revenue'!B2663-'Year 0'!G$8+'Year 0'!G$122</f>
        <v>14044.462892998708</v>
      </c>
      <c r="C2666" s="176">
        <f>'T Revenue'!C2663-'Revenue Requirement'!C$4+'Revenue Requirement'!C$33</f>
        <v>204692.2330039239</v>
      </c>
      <c r="D2666" s="176">
        <f>'T Revenue'!D2663-'Revenue Requirement'!D$4+'Revenue Requirement'!D$33</f>
        <v>173847.07946374803</v>
      </c>
      <c r="E2666" s="176">
        <f>'T Revenue'!E2663-'Revenue Requirement'!E$4+'Revenue Requirement'!E$33</f>
        <v>168290.09934866661</v>
      </c>
      <c r="G2666" s="179" t="e">
        <f ca="1"/>
        <v>#NAME?</v>
      </c>
      <c r="H2666" s="179" t="e">
        <f ca="1"/>
        <v>#NAME?</v>
      </c>
      <c r="I2666" s="179" t="e">
        <f ca="1"/>
        <v>#NAME?</v>
      </c>
      <c r="J2666" s="179" t="e">
        <f ca="1"/>
        <v>#NAME?</v>
      </c>
      <c r="L2666" s="175">
        <f>NR_to_Cash!C$9</f>
        <v>-54723.468549817509</v>
      </c>
      <c r="M2666" s="175">
        <f>NR_to_Cash!D$9</f>
        <v>-177401.26576231886</v>
      </c>
      <c r="N2666" s="175">
        <f>NR_to_Cash!E$9</f>
        <v>-150226.47815209487</v>
      </c>
      <c r="O2666" s="175">
        <f>NR_to_Cash!F$9</f>
        <v>-172910.78815747867</v>
      </c>
      <c r="Q2666" s="1">
        <v>2659</v>
      </c>
      <c r="R2666" s="176">
        <v>14044.462892998708</v>
      </c>
      <c r="S2666" s="176">
        <v>204692.2330039239</v>
      </c>
      <c r="T2666" s="176">
        <v>173847.07946374803</v>
      </c>
      <c r="U2666" s="176">
        <v>168290.09934866661</v>
      </c>
      <c r="V2666" s="2"/>
      <c r="W2666" s="176">
        <v>4818.9630736733088</v>
      </c>
      <c r="X2666" s="176">
        <v>-56116.976786617422</v>
      </c>
      <c r="Y2666" s="176">
        <v>-4135.1632775459439</v>
      </c>
      <c r="Z2666" s="176">
        <v>-11207.469756380655</v>
      </c>
      <c r="AA2666" s="2"/>
      <c r="AB2666" s="175">
        <v>-54723.468549817509</v>
      </c>
      <c r="AC2666" s="175">
        <v>-177401.26576231886</v>
      </c>
      <c r="AD2666" s="175">
        <v>-150226.47815209487</v>
      </c>
      <c r="AE2666" s="175">
        <v>-172910.78815747867</v>
      </c>
    </row>
    <row r="2667" spans="1:31">
      <c r="A2667" s="1">
        <v>2660</v>
      </c>
      <c r="B2667" s="176">
        <f>'T Revenue'!B2664-'Year 0'!G$8+'Year 0'!G$122</f>
        <v>-15846.721522481646</v>
      </c>
      <c r="C2667" s="176">
        <f>'T Revenue'!C2664-'Revenue Requirement'!C$4+'Revenue Requirement'!C$33</f>
        <v>213911.5080128538</v>
      </c>
      <c r="D2667" s="176">
        <f>'T Revenue'!D2664-'Revenue Requirement'!D$4+'Revenue Requirement'!D$33</f>
        <v>160305.34736101655</v>
      </c>
      <c r="E2667" s="176">
        <f>'T Revenue'!E2664-'Revenue Requirement'!E$4+'Revenue Requirement'!E$33</f>
        <v>161148.06185948616</v>
      </c>
      <c r="G2667" s="179" t="e">
        <f ca="1"/>
        <v>#NAME?</v>
      </c>
      <c r="H2667" s="179" t="e">
        <f ca="1"/>
        <v>#NAME?</v>
      </c>
      <c r="I2667" s="179" t="e">
        <f ca="1"/>
        <v>#NAME?</v>
      </c>
      <c r="J2667" s="179" t="e">
        <f ca="1"/>
        <v>#NAME?</v>
      </c>
      <c r="L2667" s="175">
        <f>NR_to_Cash!C$9</f>
        <v>-54723.468549817509</v>
      </c>
      <c r="M2667" s="175">
        <f>NR_to_Cash!D$9</f>
        <v>-177401.26576231886</v>
      </c>
      <c r="N2667" s="175">
        <f>NR_to_Cash!E$9</f>
        <v>-150226.47815209487</v>
      </c>
      <c r="O2667" s="175">
        <f>NR_to_Cash!F$9</f>
        <v>-172910.78815747867</v>
      </c>
      <c r="Q2667" s="1">
        <v>2660</v>
      </c>
      <c r="R2667" s="176">
        <v>-15846.721522481646</v>
      </c>
      <c r="S2667" s="176">
        <v>213911.5080128538</v>
      </c>
      <c r="T2667" s="176">
        <v>160305.34736101655</v>
      </c>
      <c r="U2667" s="176">
        <v>161148.06185948616</v>
      </c>
      <c r="V2667" s="2"/>
      <c r="W2667" s="176">
        <v>-15841.497658200213</v>
      </c>
      <c r="X2667" s="176">
        <v>-11718.843080784194</v>
      </c>
      <c r="Y2667" s="176">
        <v>-918.32808488258161</v>
      </c>
      <c r="Z2667" s="176">
        <v>-1085.0282500991598</v>
      </c>
      <c r="AA2667" s="2"/>
      <c r="AB2667" s="175">
        <v>-54723.468549817509</v>
      </c>
      <c r="AC2667" s="175">
        <v>-177401.26576231886</v>
      </c>
      <c r="AD2667" s="175">
        <v>-150226.47815209487</v>
      </c>
      <c r="AE2667" s="175">
        <v>-172910.78815747867</v>
      </c>
    </row>
    <row r="2668" spans="1:31">
      <c r="A2668" s="1">
        <v>2661</v>
      </c>
      <c r="B2668" s="176">
        <f>'T Revenue'!B2665-'Year 0'!G$8+'Year 0'!G$122</f>
        <v>-774.77257154742256</v>
      </c>
      <c r="C2668" s="176">
        <f>'T Revenue'!C2665-'Revenue Requirement'!C$4+'Revenue Requirement'!C$33</f>
        <v>209732.14166247309</v>
      </c>
      <c r="D2668" s="176">
        <f>'T Revenue'!D2665-'Revenue Requirement'!D$4+'Revenue Requirement'!D$33</f>
        <v>160986.55675386405</v>
      </c>
      <c r="E2668" s="176">
        <f>'T Revenue'!E2665-'Revenue Requirement'!E$4+'Revenue Requirement'!E$33</f>
        <v>127652.0397521425</v>
      </c>
      <c r="G2668" s="179" t="e">
        <f ca="1"/>
        <v>#NAME?</v>
      </c>
      <c r="H2668" s="179" t="e">
        <f ca="1"/>
        <v>#NAME?</v>
      </c>
      <c r="I2668" s="179" t="e">
        <f ca="1"/>
        <v>#NAME?</v>
      </c>
      <c r="J2668" s="179" t="e">
        <f ca="1"/>
        <v>#NAME?</v>
      </c>
      <c r="L2668" s="175">
        <f>NR_to_Cash!C$9</f>
        <v>-54723.468549817509</v>
      </c>
      <c r="M2668" s="175">
        <f>NR_to_Cash!D$9</f>
        <v>-177401.26576231886</v>
      </c>
      <c r="N2668" s="175">
        <f>NR_to_Cash!E$9</f>
        <v>-150226.47815209487</v>
      </c>
      <c r="O2668" s="175">
        <f>NR_to_Cash!F$9</f>
        <v>-172910.78815747867</v>
      </c>
      <c r="Q2668" s="1">
        <v>2661</v>
      </c>
      <c r="R2668" s="176">
        <v>-774.77257154742256</v>
      </c>
      <c r="S2668" s="176">
        <v>209732.14166247309</v>
      </c>
      <c r="T2668" s="176">
        <v>160986.55675386405</v>
      </c>
      <c r="U2668" s="176">
        <v>127652.0397521425</v>
      </c>
      <c r="V2668" s="2"/>
      <c r="W2668" s="176">
        <v>591.90836221456993</v>
      </c>
      <c r="X2668" s="176">
        <v>-16961.588172259508</v>
      </c>
      <c r="Y2668" s="176">
        <v>3856.3731675916351</v>
      </c>
      <c r="Z2668" s="176">
        <v>-2550.6640450044069</v>
      </c>
      <c r="AA2668" s="2"/>
      <c r="AB2668" s="175">
        <v>-54723.468549817509</v>
      </c>
      <c r="AC2668" s="175">
        <v>-177401.26576231886</v>
      </c>
      <c r="AD2668" s="175">
        <v>-150226.47815209487</v>
      </c>
      <c r="AE2668" s="175">
        <v>-172910.78815747867</v>
      </c>
    </row>
    <row r="2669" spans="1:31">
      <c r="A2669" s="1">
        <v>2662</v>
      </c>
      <c r="B2669" s="176">
        <f>'T Revenue'!B2666-'Year 0'!G$8+'Year 0'!G$122</f>
        <v>2043.5774838533252</v>
      </c>
      <c r="C2669" s="176">
        <f>'T Revenue'!C2666-'Revenue Requirement'!C$4+'Revenue Requirement'!C$33</f>
        <v>233956.48926305142</v>
      </c>
      <c r="D2669" s="176">
        <f>'T Revenue'!D2666-'Revenue Requirement'!D$4+'Revenue Requirement'!D$33</f>
        <v>167632.88722596481</v>
      </c>
      <c r="E2669" s="176">
        <f>'T Revenue'!E2666-'Revenue Requirement'!E$4+'Revenue Requirement'!E$33</f>
        <v>110344.71714020218</v>
      </c>
      <c r="G2669" s="179" t="e">
        <f ca="1"/>
        <v>#NAME?</v>
      </c>
      <c r="H2669" s="179" t="e">
        <f ca="1"/>
        <v>#NAME?</v>
      </c>
      <c r="I2669" s="179" t="e">
        <f ca="1"/>
        <v>#NAME?</v>
      </c>
      <c r="J2669" s="179" t="e">
        <f ca="1"/>
        <v>#NAME?</v>
      </c>
      <c r="L2669" s="175">
        <f>NR_to_Cash!C$9</f>
        <v>-54723.468549817509</v>
      </c>
      <c r="M2669" s="175">
        <f>NR_to_Cash!D$9</f>
        <v>-177401.26576231886</v>
      </c>
      <c r="N2669" s="175">
        <f>NR_to_Cash!E$9</f>
        <v>-150226.47815209487</v>
      </c>
      <c r="O2669" s="175">
        <f>NR_to_Cash!F$9</f>
        <v>-172910.78815747867</v>
      </c>
      <c r="Q2669" s="1">
        <v>2662</v>
      </c>
      <c r="R2669" s="176">
        <v>2043.5774838533252</v>
      </c>
      <c r="S2669" s="176">
        <v>233956.48926305142</v>
      </c>
      <c r="T2669" s="176">
        <v>167632.88722596481</v>
      </c>
      <c r="U2669" s="176">
        <v>110344.71714020218</v>
      </c>
      <c r="V2669" s="2"/>
      <c r="W2669" s="176">
        <v>26939.072255118983</v>
      </c>
      <c r="X2669" s="176">
        <v>-25447.685206887545</v>
      </c>
      <c r="Y2669" s="176">
        <v>882.86024079681374</v>
      </c>
      <c r="Z2669" s="176">
        <v>1714.9778019152582</v>
      </c>
      <c r="AA2669" s="2"/>
      <c r="AB2669" s="175">
        <v>-54723.468549817509</v>
      </c>
      <c r="AC2669" s="175">
        <v>-177401.26576231886</v>
      </c>
      <c r="AD2669" s="175">
        <v>-150226.47815209487</v>
      </c>
      <c r="AE2669" s="175">
        <v>-172910.78815747867</v>
      </c>
    </row>
    <row r="2670" spans="1:31">
      <c r="A2670" s="1">
        <v>2663</v>
      </c>
      <c r="B2670" s="176">
        <f>'T Revenue'!B2667-'Year 0'!G$8+'Year 0'!G$122</f>
        <v>26830.777554536704</v>
      </c>
      <c r="C2670" s="176">
        <f>'T Revenue'!C2667-'Revenue Requirement'!C$4+'Revenue Requirement'!C$33</f>
        <v>274565.62068477157</v>
      </c>
      <c r="D2670" s="176">
        <f>'T Revenue'!D2667-'Revenue Requirement'!D$4+'Revenue Requirement'!D$33</f>
        <v>165075.6478135814</v>
      </c>
      <c r="E2670" s="176">
        <f>'T Revenue'!E2667-'Revenue Requirement'!E$4+'Revenue Requirement'!E$33</f>
        <v>128945.99322903599</v>
      </c>
      <c r="G2670" s="179" t="e">
        <f ca="1"/>
        <v>#NAME?</v>
      </c>
      <c r="H2670" s="179" t="e">
        <f ca="1"/>
        <v>#NAME?</v>
      </c>
      <c r="I2670" s="179" t="e">
        <f ca="1"/>
        <v>#NAME?</v>
      </c>
      <c r="J2670" s="179" t="e">
        <f ca="1"/>
        <v>#NAME?</v>
      </c>
      <c r="L2670" s="175">
        <f>NR_to_Cash!C$9</f>
        <v>-54723.468549817509</v>
      </c>
      <c r="M2670" s="175">
        <f>NR_to_Cash!D$9</f>
        <v>-177401.26576231886</v>
      </c>
      <c r="N2670" s="175">
        <f>NR_to_Cash!E$9</f>
        <v>-150226.47815209487</v>
      </c>
      <c r="O2670" s="175">
        <f>NR_to_Cash!F$9</f>
        <v>-172910.78815747867</v>
      </c>
      <c r="Q2670" s="1">
        <v>2663</v>
      </c>
      <c r="R2670" s="176">
        <v>26830.777554536704</v>
      </c>
      <c r="S2670" s="176">
        <v>274565.62068477157</v>
      </c>
      <c r="T2670" s="176">
        <v>165075.6478135814</v>
      </c>
      <c r="U2670" s="176">
        <v>128945.99322903599</v>
      </c>
      <c r="V2670" s="2"/>
      <c r="W2670" s="176">
        <v>-39259.770423935843</v>
      </c>
      <c r="X2670" s="176">
        <v>-21090.441836874234</v>
      </c>
      <c r="Y2670" s="176">
        <v>-46061.854458353948</v>
      </c>
      <c r="Z2670" s="176">
        <v>-21551.071737873834</v>
      </c>
      <c r="AA2670" s="2"/>
      <c r="AB2670" s="175">
        <v>-54723.468549817509</v>
      </c>
      <c r="AC2670" s="175">
        <v>-177401.26576231886</v>
      </c>
      <c r="AD2670" s="175">
        <v>-150226.47815209487</v>
      </c>
      <c r="AE2670" s="175">
        <v>-172910.78815747867</v>
      </c>
    </row>
    <row r="2671" spans="1:31">
      <c r="A2671" s="1">
        <v>2664</v>
      </c>
      <c r="B2671" s="176">
        <f>'T Revenue'!B2668-'Year 0'!G$8+'Year 0'!G$122</f>
        <v>7320.0709807940293</v>
      </c>
      <c r="C2671" s="176">
        <f>'T Revenue'!C2668-'Revenue Requirement'!C$4+'Revenue Requirement'!C$33</f>
        <v>241166.84512301418</v>
      </c>
      <c r="D2671" s="176">
        <f>'T Revenue'!D2668-'Revenue Requirement'!D$4+'Revenue Requirement'!D$33</f>
        <v>154729.99629722885</v>
      </c>
      <c r="E2671" s="176">
        <f>'T Revenue'!E2668-'Revenue Requirement'!E$4+'Revenue Requirement'!E$33</f>
        <v>113333.9034457705</v>
      </c>
      <c r="G2671" s="179" t="e">
        <f ca="1"/>
        <v>#NAME?</v>
      </c>
      <c r="H2671" s="179" t="e">
        <f ca="1"/>
        <v>#NAME?</v>
      </c>
      <c r="I2671" s="179" t="e">
        <f ca="1"/>
        <v>#NAME?</v>
      </c>
      <c r="J2671" s="179" t="e">
        <f ca="1"/>
        <v>#NAME?</v>
      </c>
      <c r="L2671" s="175">
        <f>NR_to_Cash!C$9</f>
        <v>-54723.468549817509</v>
      </c>
      <c r="M2671" s="175">
        <f>NR_to_Cash!D$9</f>
        <v>-177401.26576231886</v>
      </c>
      <c r="N2671" s="175">
        <f>NR_to_Cash!E$9</f>
        <v>-150226.47815209487</v>
      </c>
      <c r="O2671" s="175">
        <f>NR_to_Cash!F$9</f>
        <v>-172910.78815747867</v>
      </c>
      <c r="Q2671" s="1">
        <v>2664</v>
      </c>
      <c r="R2671" s="176">
        <v>7320.0709807940293</v>
      </c>
      <c r="S2671" s="176">
        <v>241166.84512301418</v>
      </c>
      <c r="T2671" s="176">
        <v>154729.99629722885</v>
      </c>
      <c r="U2671" s="176">
        <v>113333.9034457705</v>
      </c>
      <c r="V2671" s="2"/>
      <c r="W2671" s="176">
        <v>10898.110746995546</v>
      </c>
      <c r="X2671" s="176">
        <v>-11284.123460519826</v>
      </c>
      <c r="Y2671" s="176">
        <v>-29607.382149239769</v>
      </c>
      <c r="Z2671" s="176">
        <v>-68306.994091291679</v>
      </c>
      <c r="AA2671" s="2"/>
      <c r="AB2671" s="175">
        <v>-54723.468549817509</v>
      </c>
      <c r="AC2671" s="175">
        <v>-177401.26576231886</v>
      </c>
      <c r="AD2671" s="175">
        <v>-150226.47815209487</v>
      </c>
      <c r="AE2671" s="175">
        <v>-172910.78815747867</v>
      </c>
    </row>
    <row r="2672" spans="1:31">
      <c r="A2672" s="1">
        <v>2665</v>
      </c>
      <c r="B2672" s="176">
        <f>'T Revenue'!B2669-'Year 0'!G$8+'Year 0'!G$122</f>
        <v>12541.819976554485</v>
      </c>
      <c r="C2672" s="176">
        <f>'T Revenue'!C2669-'Revenue Requirement'!C$4+'Revenue Requirement'!C$33</f>
        <v>263488.77959789662</v>
      </c>
      <c r="D2672" s="176">
        <f>'T Revenue'!D2669-'Revenue Requirement'!D$4+'Revenue Requirement'!D$33</f>
        <v>195099.14887048677</v>
      </c>
      <c r="E2672" s="176">
        <f>'T Revenue'!E2669-'Revenue Requirement'!E$4+'Revenue Requirement'!E$33</f>
        <v>205191.14351095771</v>
      </c>
      <c r="G2672" s="179" t="e">
        <f ca="1"/>
        <v>#NAME?</v>
      </c>
      <c r="H2672" s="179" t="e">
        <f ca="1"/>
        <v>#NAME?</v>
      </c>
      <c r="I2672" s="179" t="e">
        <f ca="1"/>
        <v>#NAME?</v>
      </c>
      <c r="J2672" s="179" t="e">
        <f ca="1"/>
        <v>#NAME?</v>
      </c>
      <c r="L2672" s="175">
        <f>NR_to_Cash!C$9</f>
        <v>-54723.468549817509</v>
      </c>
      <c r="M2672" s="175">
        <f>NR_to_Cash!D$9</f>
        <v>-177401.26576231886</v>
      </c>
      <c r="N2672" s="175">
        <f>NR_to_Cash!E$9</f>
        <v>-150226.47815209487</v>
      </c>
      <c r="O2672" s="175">
        <f>NR_to_Cash!F$9</f>
        <v>-172910.78815747867</v>
      </c>
      <c r="Q2672" s="1">
        <v>2665</v>
      </c>
      <c r="R2672" s="176">
        <v>12541.819976554485</v>
      </c>
      <c r="S2672" s="176">
        <v>263488.77959789662</v>
      </c>
      <c r="T2672" s="176">
        <v>195099.14887048677</v>
      </c>
      <c r="U2672" s="176">
        <v>205191.14351095771</v>
      </c>
      <c r="V2672" s="2"/>
      <c r="W2672" s="176">
        <v>-29169.682927283924</v>
      </c>
      <c r="X2672" s="176">
        <v>-20603.528348264052</v>
      </c>
      <c r="Y2672" s="176">
        <v>-1938.260323314229</v>
      </c>
      <c r="Z2672" s="176">
        <v>-18097.817837255076</v>
      </c>
      <c r="AA2672" s="2"/>
      <c r="AB2672" s="175">
        <v>-54723.468549817509</v>
      </c>
      <c r="AC2672" s="175">
        <v>-177401.26576231886</v>
      </c>
      <c r="AD2672" s="175">
        <v>-150226.47815209487</v>
      </c>
      <c r="AE2672" s="175">
        <v>-172910.78815747867</v>
      </c>
    </row>
    <row r="2673" spans="1:31">
      <c r="A2673" s="1">
        <v>2666</v>
      </c>
      <c r="B2673" s="176">
        <f>'T Revenue'!B2670-'Year 0'!G$8+'Year 0'!G$122</f>
        <v>557.07650689757429</v>
      </c>
      <c r="C2673" s="176">
        <f>'T Revenue'!C2670-'Revenue Requirement'!C$4+'Revenue Requirement'!C$33</f>
        <v>260288.77545883646</v>
      </c>
      <c r="D2673" s="176">
        <f>'T Revenue'!D2670-'Revenue Requirement'!D$4+'Revenue Requirement'!D$33</f>
        <v>180720.94970985083</v>
      </c>
      <c r="E2673" s="176">
        <f>'T Revenue'!E2670-'Revenue Requirement'!E$4+'Revenue Requirement'!E$33</f>
        <v>88403.898310190067</v>
      </c>
      <c r="G2673" s="179" t="e">
        <f ca="1"/>
        <v>#NAME?</v>
      </c>
      <c r="H2673" s="179" t="e">
        <f ca="1"/>
        <v>#NAME?</v>
      </c>
      <c r="I2673" s="179" t="e">
        <f ca="1"/>
        <v>#NAME?</v>
      </c>
      <c r="J2673" s="179" t="e">
        <f ca="1"/>
        <v>#NAME?</v>
      </c>
      <c r="L2673" s="175">
        <f>NR_to_Cash!C$9</f>
        <v>-54723.468549817509</v>
      </c>
      <c r="M2673" s="175">
        <f>NR_to_Cash!D$9</f>
        <v>-177401.26576231886</v>
      </c>
      <c r="N2673" s="175">
        <f>NR_to_Cash!E$9</f>
        <v>-150226.47815209487</v>
      </c>
      <c r="O2673" s="175">
        <f>NR_to_Cash!F$9</f>
        <v>-172910.78815747867</v>
      </c>
      <c r="Q2673" s="1">
        <v>2666</v>
      </c>
      <c r="R2673" s="176">
        <v>557.07650689757429</v>
      </c>
      <c r="S2673" s="176">
        <v>260288.77545883646</v>
      </c>
      <c r="T2673" s="176">
        <v>180720.94970985083</v>
      </c>
      <c r="U2673" s="176">
        <v>88403.898310190067</v>
      </c>
      <c r="V2673" s="2"/>
      <c r="W2673" s="176">
        <v>-8594.186428842484</v>
      </c>
      <c r="X2673" s="176">
        <v>-19888.858940189239</v>
      </c>
      <c r="Y2673" s="176">
        <v>-13677.058574556839</v>
      </c>
      <c r="Z2673" s="176">
        <v>4460.4331530896015</v>
      </c>
      <c r="AA2673" s="2"/>
      <c r="AB2673" s="175">
        <v>-54723.468549817509</v>
      </c>
      <c r="AC2673" s="175">
        <v>-177401.26576231886</v>
      </c>
      <c r="AD2673" s="175">
        <v>-150226.47815209487</v>
      </c>
      <c r="AE2673" s="175">
        <v>-172910.78815747867</v>
      </c>
    </row>
    <row r="2674" spans="1:31">
      <c r="A2674" s="1">
        <v>2667</v>
      </c>
      <c r="B2674" s="176">
        <f>'T Revenue'!B2671-'Year 0'!G$8+'Year 0'!G$122</f>
        <v>11781.026570555056</v>
      </c>
      <c r="C2674" s="176">
        <f>'T Revenue'!C2671-'Revenue Requirement'!C$4+'Revenue Requirement'!C$33</f>
        <v>261477.98075153353</v>
      </c>
      <c r="D2674" s="176">
        <f>'T Revenue'!D2671-'Revenue Requirement'!D$4+'Revenue Requirement'!D$33</f>
        <v>199813.88473174442</v>
      </c>
      <c r="E2674" s="176">
        <f>'T Revenue'!E2671-'Revenue Requirement'!E$4+'Revenue Requirement'!E$33</f>
        <v>192130.7810253331</v>
      </c>
      <c r="G2674" s="179" t="e">
        <f ca="1"/>
        <v>#NAME?</v>
      </c>
      <c r="H2674" s="179" t="e">
        <f ca="1"/>
        <v>#NAME?</v>
      </c>
      <c r="I2674" s="179" t="e">
        <f ca="1"/>
        <v>#NAME?</v>
      </c>
      <c r="J2674" s="179" t="e">
        <f ca="1"/>
        <v>#NAME?</v>
      </c>
      <c r="L2674" s="175">
        <f>NR_to_Cash!C$9</f>
        <v>-54723.468549817509</v>
      </c>
      <c r="M2674" s="175">
        <f>NR_to_Cash!D$9</f>
        <v>-177401.26576231886</v>
      </c>
      <c r="N2674" s="175">
        <f>NR_to_Cash!E$9</f>
        <v>-150226.47815209487</v>
      </c>
      <c r="O2674" s="175">
        <f>NR_to_Cash!F$9</f>
        <v>-172910.78815747867</v>
      </c>
      <c r="Q2674" s="1">
        <v>2667</v>
      </c>
      <c r="R2674" s="176">
        <v>11781.026570555056</v>
      </c>
      <c r="S2674" s="176">
        <v>261477.98075153353</v>
      </c>
      <c r="T2674" s="176">
        <v>199813.88473174442</v>
      </c>
      <c r="U2674" s="176">
        <v>192130.7810253331</v>
      </c>
      <c r="V2674" s="2"/>
      <c r="W2674" s="176">
        <v>3743.1252163954778</v>
      </c>
      <c r="X2674" s="176">
        <v>-45207.056463015499</v>
      </c>
      <c r="Y2674" s="176">
        <v>-16301.532560309861</v>
      </c>
      <c r="Z2674" s="176">
        <v>11277.203513248824</v>
      </c>
      <c r="AA2674" s="2"/>
      <c r="AB2674" s="175">
        <v>-54723.468549817509</v>
      </c>
      <c r="AC2674" s="175">
        <v>-177401.26576231886</v>
      </c>
      <c r="AD2674" s="175">
        <v>-150226.47815209487</v>
      </c>
      <c r="AE2674" s="175">
        <v>-172910.78815747867</v>
      </c>
    </row>
    <row r="2675" spans="1:31">
      <c r="A2675" s="1">
        <v>2668</v>
      </c>
      <c r="B2675" s="176">
        <f>'T Revenue'!B2672-'Year 0'!G$8+'Year 0'!G$122</f>
        <v>25857.958997403504</v>
      </c>
      <c r="C2675" s="176">
        <f>'T Revenue'!C2672-'Revenue Requirement'!C$4+'Revenue Requirement'!C$33</f>
        <v>196364.79452293576</v>
      </c>
      <c r="D2675" s="176">
        <f>'T Revenue'!D2672-'Revenue Requirement'!D$4+'Revenue Requirement'!D$33</f>
        <v>113682.72506385297</v>
      </c>
      <c r="E2675" s="176">
        <f>'T Revenue'!E2672-'Revenue Requirement'!E$4+'Revenue Requirement'!E$33</f>
        <v>98875.048582471674</v>
      </c>
      <c r="G2675" s="179" t="e">
        <f ca="1"/>
        <v>#NAME?</v>
      </c>
      <c r="H2675" s="179" t="e">
        <f ca="1"/>
        <v>#NAME?</v>
      </c>
      <c r="I2675" s="179" t="e">
        <f ca="1"/>
        <v>#NAME?</v>
      </c>
      <c r="J2675" s="179" t="e">
        <f ca="1"/>
        <v>#NAME?</v>
      </c>
      <c r="L2675" s="175">
        <f>NR_to_Cash!C$9</f>
        <v>-54723.468549817509</v>
      </c>
      <c r="M2675" s="175">
        <f>NR_to_Cash!D$9</f>
        <v>-177401.26576231886</v>
      </c>
      <c r="N2675" s="175">
        <f>NR_to_Cash!E$9</f>
        <v>-150226.47815209487</v>
      </c>
      <c r="O2675" s="175">
        <f>NR_to_Cash!F$9</f>
        <v>-172910.78815747867</v>
      </c>
      <c r="Q2675" s="1">
        <v>2668</v>
      </c>
      <c r="R2675" s="176">
        <v>25857.958997403504</v>
      </c>
      <c r="S2675" s="176">
        <v>196364.79452293576</v>
      </c>
      <c r="T2675" s="176">
        <v>113682.72506385297</v>
      </c>
      <c r="U2675" s="176">
        <v>98875.048582471674</v>
      </c>
      <c r="V2675" s="2"/>
      <c r="W2675" s="176">
        <v>-9808.639992200071</v>
      </c>
      <c r="X2675" s="176">
        <v>-84314.62900744332</v>
      </c>
      <c r="Y2675" s="176">
        <v>6497.6225670182612</v>
      </c>
      <c r="Z2675" s="176">
        <v>-28160.076476840768</v>
      </c>
      <c r="AA2675" s="2"/>
      <c r="AB2675" s="175">
        <v>-54723.468549817509</v>
      </c>
      <c r="AC2675" s="175">
        <v>-177401.26576231886</v>
      </c>
      <c r="AD2675" s="175">
        <v>-150226.47815209487</v>
      </c>
      <c r="AE2675" s="175">
        <v>-172910.78815747867</v>
      </c>
    </row>
    <row r="2676" spans="1:31">
      <c r="A2676" s="1">
        <v>2669</v>
      </c>
      <c r="B2676" s="176">
        <f>'T Revenue'!B2673-'Year 0'!G$8+'Year 0'!G$122</f>
        <v>-19895.178977670148</v>
      </c>
      <c r="C2676" s="176">
        <f>'T Revenue'!C2673-'Revenue Requirement'!C$4+'Revenue Requirement'!C$33</f>
        <v>216302.12711054273</v>
      </c>
      <c r="D2676" s="176">
        <f>'T Revenue'!D2673-'Revenue Requirement'!D$4+'Revenue Requirement'!D$33</f>
        <v>123289.53493438195</v>
      </c>
      <c r="E2676" s="176">
        <f>'T Revenue'!E2673-'Revenue Requirement'!E$4+'Revenue Requirement'!E$33</f>
        <v>88536.233528841985</v>
      </c>
      <c r="G2676" s="179" t="e">
        <f ca="1"/>
        <v>#NAME?</v>
      </c>
      <c r="H2676" s="179" t="e">
        <f ca="1"/>
        <v>#NAME?</v>
      </c>
      <c r="I2676" s="179" t="e">
        <f ca="1"/>
        <v>#NAME?</v>
      </c>
      <c r="J2676" s="179" t="e">
        <f ca="1"/>
        <v>#NAME?</v>
      </c>
      <c r="L2676" s="175">
        <f>NR_to_Cash!C$9</f>
        <v>-54723.468549817509</v>
      </c>
      <c r="M2676" s="175">
        <f>NR_to_Cash!D$9</f>
        <v>-177401.26576231886</v>
      </c>
      <c r="N2676" s="175">
        <f>NR_to_Cash!E$9</f>
        <v>-150226.47815209487</v>
      </c>
      <c r="O2676" s="175">
        <f>NR_to_Cash!F$9</f>
        <v>-172910.78815747867</v>
      </c>
      <c r="Q2676" s="1">
        <v>2669</v>
      </c>
      <c r="R2676" s="176">
        <v>-19895.178977670148</v>
      </c>
      <c r="S2676" s="176">
        <v>216302.12711054273</v>
      </c>
      <c r="T2676" s="176">
        <v>123289.53493438195</v>
      </c>
      <c r="U2676" s="176">
        <v>88536.233528841985</v>
      </c>
      <c r="V2676" s="2"/>
      <c r="W2676" s="176">
        <v>-38399.40550509165</v>
      </c>
      <c r="X2676" s="176">
        <v>-30990.60859183385</v>
      </c>
      <c r="Y2676" s="176">
        <v>-30181.368272446329</v>
      </c>
      <c r="Z2676" s="176">
        <v>-9519.2343043684959</v>
      </c>
      <c r="AA2676" s="2"/>
      <c r="AB2676" s="175">
        <v>-54723.468549817509</v>
      </c>
      <c r="AC2676" s="175">
        <v>-177401.26576231886</v>
      </c>
      <c r="AD2676" s="175">
        <v>-150226.47815209487</v>
      </c>
      <c r="AE2676" s="175">
        <v>-172910.78815747867</v>
      </c>
    </row>
    <row r="2677" spans="1:31">
      <c r="A2677" s="1">
        <v>2670</v>
      </c>
      <c r="B2677" s="176">
        <f>'T Revenue'!B2674-'Year 0'!G$8+'Year 0'!G$122</f>
        <v>-8690.1814612124581</v>
      </c>
      <c r="C2677" s="176">
        <f>'T Revenue'!C2674-'Revenue Requirement'!C$4+'Revenue Requirement'!C$33</f>
        <v>187437.59228616324</v>
      </c>
      <c r="D2677" s="176">
        <f>'T Revenue'!D2674-'Revenue Requirement'!D$4+'Revenue Requirement'!D$33</f>
        <v>144439.13705362286</v>
      </c>
      <c r="E2677" s="176">
        <f>'T Revenue'!E2674-'Revenue Requirement'!E$4+'Revenue Requirement'!E$33</f>
        <v>60994.329389591934</v>
      </c>
      <c r="G2677" s="179" t="e">
        <f ca="1"/>
        <v>#NAME?</v>
      </c>
      <c r="H2677" s="179" t="e">
        <f ca="1"/>
        <v>#NAME?</v>
      </c>
      <c r="I2677" s="179" t="e">
        <f ca="1"/>
        <v>#NAME?</v>
      </c>
      <c r="J2677" s="179" t="e">
        <f ca="1"/>
        <v>#NAME?</v>
      </c>
      <c r="L2677" s="175">
        <f>NR_to_Cash!C$9</f>
        <v>-54723.468549817509</v>
      </c>
      <c r="M2677" s="175">
        <f>NR_to_Cash!D$9</f>
        <v>-177401.26576231886</v>
      </c>
      <c r="N2677" s="175">
        <f>NR_to_Cash!E$9</f>
        <v>-150226.47815209487</v>
      </c>
      <c r="O2677" s="175">
        <f>NR_to_Cash!F$9</f>
        <v>-172910.78815747867</v>
      </c>
      <c r="Q2677" s="1">
        <v>2670</v>
      </c>
      <c r="R2677" s="176">
        <v>-8690.1814612124581</v>
      </c>
      <c r="S2677" s="176">
        <v>187437.59228616324</v>
      </c>
      <c r="T2677" s="176">
        <v>144439.13705362286</v>
      </c>
      <c r="U2677" s="176">
        <v>60994.329389591934</v>
      </c>
      <c r="V2677" s="2"/>
      <c r="W2677" s="176">
        <v>-13483.791522078565</v>
      </c>
      <c r="X2677" s="176">
        <v>-15467.438412393443</v>
      </c>
      <c r="Y2677" s="176">
        <v>-13008.652347562369</v>
      </c>
      <c r="Z2677" s="176">
        <v>-5548.577864228515</v>
      </c>
      <c r="AA2677" s="2"/>
      <c r="AB2677" s="175">
        <v>-54723.468549817509</v>
      </c>
      <c r="AC2677" s="175">
        <v>-177401.26576231886</v>
      </c>
      <c r="AD2677" s="175">
        <v>-150226.47815209487</v>
      </c>
      <c r="AE2677" s="175">
        <v>-172910.78815747867</v>
      </c>
    </row>
    <row r="2678" spans="1:31">
      <c r="A2678" s="1">
        <v>2671</v>
      </c>
      <c r="B2678" s="176">
        <f>'T Revenue'!B2675-'Year 0'!G$8+'Year 0'!G$122</f>
        <v>-4788.1197281356435</v>
      </c>
      <c r="C2678" s="176">
        <f>'T Revenue'!C2675-'Revenue Requirement'!C$4+'Revenue Requirement'!C$33</f>
        <v>252150.8930442112</v>
      </c>
      <c r="D2678" s="176">
        <f>'T Revenue'!D2675-'Revenue Requirement'!D$4+'Revenue Requirement'!D$33</f>
        <v>135537.17796683288</v>
      </c>
      <c r="E2678" s="176">
        <f>'T Revenue'!E2675-'Revenue Requirement'!E$4+'Revenue Requirement'!E$33</f>
        <v>124579.23221419728</v>
      </c>
      <c r="G2678" s="179" t="e">
        <f ca="1"/>
        <v>#NAME?</v>
      </c>
      <c r="H2678" s="179" t="e">
        <f ca="1"/>
        <v>#NAME?</v>
      </c>
      <c r="I2678" s="179" t="e">
        <f ca="1"/>
        <v>#NAME?</v>
      </c>
      <c r="J2678" s="179" t="e">
        <f ca="1"/>
        <v>#NAME?</v>
      </c>
      <c r="L2678" s="175">
        <f>NR_to_Cash!C$9</f>
        <v>-54723.468549817509</v>
      </c>
      <c r="M2678" s="175">
        <f>NR_to_Cash!D$9</f>
        <v>-177401.26576231886</v>
      </c>
      <c r="N2678" s="175">
        <f>NR_to_Cash!E$9</f>
        <v>-150226.47815209487</v>
      </c>
      <c r="O2678" s="175">
        <f>NR_to_Cash!F$9</f>
        <v>-172910.78815747867</v>
      </c>
      <c r="Q2678" s="1">
        <v>2671</v>
      </c>
      <c r="R2678" s="176">
        <v>-4788.1197281356435</v>
      </c>
      <c r="S2678" s="176">
        <v>252150.8930442112</v>
      </c>
      <c r="T2678" s="176">
        <v>135537.17796683288</v>
      </c>
      <c r="U2678" s="176">
        <v>124579.23221419728</v>
      </c>
      <c r="V2678" s="2"/>
      <c r="W2678" s="176">
        <v>10144.772937682807</v>
      </c>
      <c r="X2678" s="176">
        <v>-13087.894639285281</v>
      </c>
      <c r="Y2678" s="176">
        <v>14015.488698625704</v>
      </c>
      <c r="Z2678" s="176">
        <v>-29085.462589412695</v>
      </c>
      <c r="AA2678" s="2"/>
      <c r="AB2678" s="175">
        <v>-54723.468549817509</v>
      </c>
      <c r="AC2678" s="175">
        <v>-177401.26576231886</v>
      </c>
      <c r="AD2678" s="175">
        <v>-150226.47815209487</v>
      </c>
      <c r="AE2678" s="175">
        <v>-172910.78815747867</v>
      </c>
    </row>
    <row r="2679" spans="1:31">
      <c r="A2679" s="1">
        <v>2672</v>
      </c>
      <c r="B2679" s="176">
        <f>'T Revenue'!B2676-'Year 0'!G$8+'Year 0'!G$122</f>
        <v>35725.328933010343</v>
      </c>
      <c r="C2679" s="176">
        <f>'T Revenue'!C2676-'Revenue Requirement'!C$4+'Revenue Requirement'!C$33</f>
        <v>255629.32812928804</v>
      </c>
      <c r="D2679" s="176">
        <f>'T Revenue'!D2676-'Revenue Requirement'!D$4+'Revenue Requirement'!D$33</f>
        <v>165439.43597655231</v>
      </c>
      <c r="E2679" s="176">
        <f>'T Revenue'!E2676-'Revenue Requirement'!E$4+'Revenue Requirement'!E$33</f>
        <v>131235.71665346087</v>
      </c>
      <c r="G2679" s="179" t="e">
        <f ca="1"/>
        <v>#NAME?</v>
      </c>
      <c r="H2679" s="179" t="e">
        <f ca="1"/>
        <v>#NAME?</v>
      </c>
      <c r="I2679" s="179" t="e">
        <f ca="1"/>
        <v>#NAME?</v>
      </c>
      <c r="J2679" s="179" t="e">
        <f ca="1"/>
        <v>#NAME?</v>
      </c>
      <c r="L2679" s="175">
        <f>NR_to_Cash!C$9</f>
        <v>-54723.468549817509</v>
      </c>
      <c r="M2679" s="175">
        <f>NR_to_Cash!D$9</f>
        <v>-177401.26576231886</v>
      </c>
      <c r="N2679" s="175">
        <f>NR_to_Cash!E$9</f>
        <v>-150226.47815209487</v>
      </c>
      <c r="O2679" s="175">
        <f>NR_to_Cash!F$9</f>
        <v>-172910.78815747867</v>
      </c>
      <c r="Q2679" s="1">
        <v>2672</v>
      </c>
      <c r="R2679" s="176">
        <v>35725.328933010343</v>
      </c>
      <c r="S2679" s="176">
        <v>255629.32812928804</v>
      </c>
      <c r="T2679" s="176">
        <v>165439.43597655231</v>
      </c>
      <c r="U2679" s="176">
        <v>131235.71665346087</v>
      </c>
      <c r="V2679" s="2"/>
      <c r="W2679" s="176">
        <v>-44612.246965278639</v>
      </c>
      <c r="X2679" s="176">
        <v>12108.86576057598</v>
      </c>
      <c r="Y2679" s="176">
        <v>-34602.566200408153</v>
      </c>
      <c r="Z2679" s="176">
        <v>3884.1017405460589</v>
      </c>
      <c r="AA2679" s="2"/>
      <c r="AB2679" s="175">
        <v>-54723.468549817509</v>
      </c>
      <c r="AC2679" s="175">
        <v>-177401.26576231886</v>
      </c>
      <c r="AD2679" s="175">
        <v>-150226.47815209487</v>
      </c>
      <c r="AE2679" s="175">
        <v>-172910.78815747867</v>
      </c>
    </row>
    <row r="2680" spans="1:31">
      <c r="A2680" s="1">
        <v>2673</v>
      </c>
      <c r="B2680" s="176">
        <f>'T Revenue'!B2677-'Year 0'!G$8+'Year 0'!G$122</f>
        <v>5667.319197719451</v>
      </c>
      <c r="C2680" s="176">
        <f>'T Revenue'!C2677-'Revenue Requirement'!C$4+'Revenue Requirement'!C$33</f>
        <v>199992.07541747554</v>
      </c>
      <c r="D2680" s="176">
        <f>'T Revenue'!D2677-'Revenue Requirement'!D$4+'Revenue Requirement'!D$33</f>
        <v>171716.95108395186</v>
      </c>
      <c r="E2680" s="176">
        <f>'T Revenue'!E2677-'Revenue Requirement'!E$4+'Revenue Requirement'!E$33</f>
        <v>156321.79343357845</v>
      </c>
      <c r="G2680" s="179" t="e">
        <f ca="1"/>
        <v>#NAME?</v>
      </c>
      <c r="H2680" s="179" t="e">
        <f ca="1"/>
        <v>#NAME?</v>
      </c>
      <c r="I2680" s="179" t="e">
        <f ca="1"/>
        <v>#NAME?</v>
      </c>
      <c r="J2680" s="179" t="e">
        <f ca="1"/>
        <v>#NAME?</v>
      </c>
      <c r="L2680" s="175">
        <f>NR_to_Cash!C$9</f>
        <v>-54723.468549817509</v>
      </c>
      <c r="M2680" s="175">
        <f>NR_to_Cash!D$9</f>
        <v>-177401.26576231886</v>
      </c>
      <c r="N2680" s="175">
        <f>NR_to_Cash!E$9</f>
        <v>-150226.47815209487</v>
      </c>
      <c r="O2680" s="175">
        <f>NR_to_Cash!F$9</f>
        <v>-172910.78815747867</v>
      </c>
      <c r="Q2680" s="1">
        <v>2673</v>
      </c>
      <c r="R2680" s="176">
        <v>5667.319197719451</v>
      </c>
      <c r="S2680" s="176">
        <v>199992.07541747554</v>
      </c>
      <c r="T2680" s="176">
        <v>171716.95108395186</v>
      </c>
      <c r="U2680" s="176">
        <v>156321.79343357845</v>
      </c>
      <c r="V2680" s="2"/>
      <c r="W2680" s="176">
        <v>-24910.813399554929</v>
      </c>
      <c r="X2680" s="176">
        <v>262.03691887273453</v>
      </c>
      <c r="Y2680" s="176">
        <v>-5042.9275420377962</v>
      </c>
      <c r="Z2680" s="176">
        <v>-19999.858044053428</v>
      </c>
      <c r="AA2680" s="2"/>
      <c r="AB2680" s="175">
        <v>-54723.468549817509</v>
      </c>
      <c r="AC2680" s="175">
        <v>-177401.26576231886</v>
      </c>
      <c r="AD2680" s="175">
        <v>-150226.47815209487</v>
      </c>
      <c r="AE2680" s="175">
        <v>-172910.78815747867</v>
      </c>
    </row>
    <row r="2681" spans="1:31">
      <c r="A2681" s="1">
        <v>2674</v>
      </c>
      <c r="B2681" s="176">
        <f>'T Revenue'!B2678-'Year 0'!G$8+'Year 0'!G$122</f>
        <v>29020.944861342665</v>
      </c>
      <c r="C2681" s="176">
        <f>'T Revenue'!C2678-'Revenue Requirement'!C$4+'Revenue Requirement'!C$33</f>
        <v>268180.1503077324</v>
      </c>
      <c r="D2681" s="176">
        <f>'T Revenue'!D2678-'Revenue Requirement'!D$4+'Revenue Requirement'!D$33</f>
        <v>226311.33197682281</v>
      </c>
      <c r="E2681" s="176">
        <f>'T Revenue'!E2678-'Revenue Requirement'!E$4+'Revenue Requirement'!E$33</f>
        <v>130923.9151604129</v>
      </c>
      <c r="G2681" s="179" t="e">
        <f ca="1"/>
        <v>#NAME?</v>
      </c>
      <c r="H2681" s="179" t="e">
        <f ca="1"/>
        <v>#NAME?</v>
      </c>
      <c r="I2681" s="179" t="e">
        <f ca="1"/>
        <v>#NAME?</v>
      </c>
      <c r="J2681" s="179" t="e">
        <f ca="1"/>
        <v>#NAME?</v>
      </c>
      <c r="L2681" s="175">
        <f>NR_to_Cash!C$9</f>
        <v>-54723.468549817509</v>
      </c>
      <c r="M2681" s="175">
        <f>NR_to_Cash!D$9</f>
        <v>-177401.26576231886</v>
      </c>
      <c r="N2681" s="175">
        <f>NR_to_Cash!E$9</f>
        <v>-150226.47815209487</v>
      </c>
      <c r="O2681" s="175">
        <f>NR_to_Cash!F$9</f>
        <v>-172910.78815747867</v>
      </c>
      <c r="Q2681" s="1">
        <v>2674</v>
      </c>
      <c r="R2681" s="176">
        <v>29020.944861342665</v>
      </c>
      <c r="S2681" s="176">
        <v>268180.1503077324</v>
      </c>
      <c r="T2681" s="176">
        <v>226311.33197682281</v>
      </c>
      <c r="U2681" s="176">
        <v>130923.9151604129</v>
      </c>
      <c r="V2681" s="2"/>
      <c r="W2681" s="176">
        <v>-9788.9457108716015</v>
      </c>
      <c r="X2681" s="176">
        <v>-31691.058932671091</v>
      </c>
      <c r="Y2681" s="176">
        <v>-24103.892057349905</v>
      </c>
      <c r="Z2681" s="176">
        <v>-26572.707601540256</v>
      </c>
      <c r="AA2681" s="2"/>
      <c r="AB2681" s="175">
        <v>-54723.468549817509</v>
      </c>
      <c r="AC2681" s="175">
        <v>-177401.26576231886</v>
      </c>
      <c r="AD2681" s="175">
        <v>-150226.47815209487</v>
      </c>
      <c r="AE2681" s="175">
        <v>-172910.78815747867</v>
      </c>
    </row>
    <row r="2682" spans="1:31">
      <c r="A2682" s="1">
        <v>2675</v>
      </c>
      <c r="B2682" s="176">
        <f>'T Revenue'!B2679-'Year 0'!G$8+'Year 0'!G$122</f>
        <v>13704.079514512094</v>
      </c>
      <c r="C2682" s="176">
        <f>'T Revenue'!C2679-'Revenue Requirement'!C$4+'Revenue Requirement'!C$33</f>
        <v>267222.86936316825</v>
      </c>
      <c r="D2682" s="176">
        <f>'T Revenue'!D2679-'Revenue Requirement'!D$4+'Revenue Requirement'!D$33</f>
        <v>118233.50000849226</v>
      </c>
      <c r="E2682" s="176">
        <f>'T Revenue'!E2679-'Revenue Requirement'!E$4+'Revenue Requirement'!E$33</f>
        <v>91885.328168559121</v>
      </c>
      <c r="G2682" s="179" t="e">
        <f ca="1"/>
        <v>#NAME?</v>
      </c>
      <c r="H2682" s="179" t="e">
        <f ca="1"/>
        <v>#NAME?</v>
      </c>
      <c r="I2682" s="179" t="e">
        <f ca="1"/>
        <v>#NAME?</v>
      </c>
      <c r="J2682" s="179" t="e">
        <f ca="1"/>
        <v>#NAME?</v>
      </c>
      <c r="L2682" s="175">
        <f>NR_to_Cash!C$9</f>
        <v>-54723.468549817509</v>
      </c>
      <c r="M2682" s="175">
        <f>NR_to_Cash!D$9</f>
        <v>-177401.26576231886</v>
      </c>
      <c r="N2682" s="175">
        <f>NR_to_Cash!E$9</f>
        <v>-150226.47815209487</v>
      </c>
      <c r="O2682" s="175">
        <f>NR_to_Cash!F$9</f>
        <v>-172910.78815747867</v>
      </c>
      <c r="Q2682" s="1">
        <v>2675</v>
      </c>
      <c r="R2682" s="176">
        <v>13704.079514512094</v>
      </c>
      <c r="S2682" s="176">
        <v>267222.86936316825</v>
      </c>
      <c r="T2682" s="176">
        <v>118233.50000849226</v>
      </c>
      <c r="U2682" s="176">
        <v>91885.328168559121</v>
      </c>
      <c r="V2682" s="2"/>
      <c r="W2682" s="176">
        <v>-24314.241653300123</v>
      </c>
      <c r="X2682" s="176">
        <v>427.15912314224988</v>
      </c>
      <c r="Y2682" s="176">
        <v>-13249.836758839898</v>
      </c>
      <c r="Z2682" s="176">
        <v>-26137.135102321859</v>
      </c>
      <c r="AA2682" s="2"/>
      <c r="AB2682" s="175">
        <v>-54723.468549817509</v>
      </c>
      <c r="AC2682" s="175">
        <v>-177401.26576231886</v>
      </c>
      <c r="AD2682" s="175">
        <v>-150226.47815209487</v>
      </c>
      <c r="AE2682" s="175">
        <v>-172910.78815747867</v>
      </c>
    </row>
    <row r="2683" spans="1:31">
      <c r="A2683" s="1">
        <v>2676</v>
      </c>
      <c r="B2683" s="176">
        <f>'T Revenue'!B2680-'Year 0'!G$8+'Year 0'!G$122</f>
        <v>-22470.273457902949</v>
      </c>
      <c r="C2683" s="176">
        <f>'T Revenue'!C2680-'Revenue Requirement'!C$4+'Revenue Requirement'!C$33</f>
        <v>220191.6710440875</v>
      </c>
      <c r="D2683" s="176">
        <f>'T Revenue'!D2680-'Revenue Requirement'!D$4+'Revenue Requirement'!D$33</f>
        <v>142287.13650790043</v>
      </c>
      <c r="E2683" s="176">
        <f>'T Revenue'!E2680-'Revenue Requirement'!E$4+'Revenue Requirement'!E$33</f>
        <v>101004.71100803954</v>
      </c>
      <c r="G2683" s="179" t="e">
        <f ca="1"/>
        <v>#NAME?</v>
      </c>
      <c r="H2683" s="179" t="e">
        <f ca="1"/>
        <v>#NAME?</v>
      </c>
      <c r="I2683" s="179" t="e">
        <f ca="1"/>
        <v>#NAME?</v>
      </c>
      <c r="J2683" s="179" t="e">
        <f ca="1"/>
        <v>#NAME?</v>
      </c>
      <c r="L2683" s="175">
        <f>NR_to_Cash!C$9</f>
        <v>-54723.468549817509</v>
      </c>
      <c r="M2683" s="175">
        <f>NR_to_Cash!D$9</f>
        <v>-177401.26576231886</v>
      </c>
      <c r="N2683" s="175">
        <f>NR_to_Cash!E$9</f>
        <v>-150226.47815209487</v>
      </c>
      <c r="O2683" s="175">
        <f>NR_to_Cash!F$9</f>
        <v>-172910.78815747867</v>
      </c>
      <c r="Q2683" s="1">
        <v>2676</v>
      </c>
      <c r="R2683" s="176">
        <v>-22470.273457902949</v>
      </c>
      <c r="S2683" s="176">
        <v>220191.6710440875</v>
      </c>
      <c r="T2683" s="176">
        <v>142287.13650790043</v>
      </c>
      <c r="U2683" s="176">
        <v>101004.71100803954</v>
      </c>
      <c r="V2683" s="2"/>
      <c r="W2683" s="176">
        <v>19064.505310759181</v>
      </c>
      <c r="X2683" s="176">
        <v>4544.5188456943724</v>
      </c>
      <c r="Y2683" s="176">
        <v>13733.642796450295</v>
      </c>
      <c r="Z2683" s="176">
        <v>-2384.9395516591612</v>
      </c>
      <c r="AA2683" s="2"/>
      <c r="AB2683" s="175">
        <v>-54723.468549817509</v>
      </c>
      <c r="AC2683" s="175">
        <v>-177401.26576231886</v>
      </c>
      <c r="AD2683" s="175">
        <v>-150226.47815209487</v>
      </c>
      <c r="AE2683" s="175">
        <v>-172910.78815747867</v>
      </c>
    </row>
    <row r="2684" spans="1:31">
      <c r="A2684" s="1">
        <v>2677</v>
      </c>
      <c r="B2684" s="176">
        <f>'T Revenue'!B2681-'Year 0'!G$8+'Year 0'!G$122</f>
        <v>4209.5643221030477</v>
      </c>
      <c r="C2684" s="176">
        <f>'T Revenue'!C2681-'Revenue Requirement'!C$4+'Revenue Requirement'!C$33</f>
        <v>249972.36210304592</v>
      </c>
      <c r="D2684" s="176">
        <f>'T Revenue'!D2681-'Revenue Requirement'!D$4+'Revenue Requirement'!D$33</f>
        <v>163129.07104361849</v>
      </c>
      <c r="E2684" s="176">
        <f>'T Revenue'!E2681-'Revenue Requirement'!E$4+'Revenue Requirement'!E$33</f>
        <v>90873.211483047809</v>
      </c>
      <c r="G2684" s="179" t="e">
        <f ca="1"/>
        <v>#NAME?</v>
      </c>
      <c r="H2684" s="179" t="e">
        <f ca="1"/>
        <v>#NAME?</v>
      </c>
      <c r="I2684" s="179" t="e">
        <f ca="1"/>
        <v>#NAME?</v>
      </c>
      <c r="J2684" s="179" t="e">
        <f ca="1"/>
        <v>#NAME?</v>
      </c>
      <c r="L2684" s="175">
        <f>NR_to_Cash!C$9</f>
        <v>-54723.468549817509</v>
      </c>
      <c r="M2684" s="175">
        <f>NR_to_Cash!D$9</f>
        <v>-177401.26576231886</v>
      </c>
      <c r="N2684" s="175">
        <f>NR_to_Cash!E$9</f>
        <v>-150226.47815209487</v>
      </c>
      <c r="O2684" s="175">
        <f>NR_to_Cash!F$9</f>
        <v>-172910.78815747867</v>
      </c>
      <c r="Q2684" s="1">
        <v>2677</v>
      </c>
      <c r="R2684" s="176">
        <v>4209.5643221030477</v>
      </c>
      <c r="S2684" s="176">
        <v>249972.36210304592</v>
      </c>
      <c r="T2684" s="176">
        <v>163129.07104361849</v>
      </c>
      <c r="U2684" s="176">
        <v>90873.211483047809</v>
      </c>
      <c r="V2684" s="2"/>
      <c r="W2684" s="176">
        <v>12657.412442262517</v>
      </c>
      <c r="X2684" s="176">
        <v>30968.227168957703</v>
      </c>
      <c r="Y2684" s="176">
        <v>-35736.971352979075</v>
      </c>
      <c r="Z2684" s="176">
        <v>-5501.8624721523374</v>
      </c>
      <c r="AA2684" s="2"/>
      <c r="AB2684" s="175">
        <v>-54723.468549817509</v>
      </c>
      <c r="AC2684" s="175">
        <v>-177401.26576231886</v>
      </c>
      <c r="AD2684" s="175">
        <v>-150226.47815209487</v>
      </c>
      <c r="AE2684" s="175">
        <v>-172910.78815747867</v>
      </c>
    </row>
    <row r="2685" spans="1:31">
      <c r="A2685" s="1">
        <v>2678</v>
      </c>
      <c r="B2685" s="176">
        <f>'T Revenue'!B2682-'Year 0'!G$8+'Year 0'!G$122</f>
        <v>8217.7299133588094</v>
      </c>
      <c r="C2685" s="176">
        <f>'T Revenue'!C2682-'Revenue Requirement'!C$4+'Revenue Requirement'!C$33</f>
        <v>256548.98043194297</v>
      </c>
      <c r="D2685" s="176">
        <f>'T Revenue'!D2682-'Revenue Requirement'!D$4+'Revenue Requirement'!D$33</f>
        <v>182987.93283094326</v>
      </c>
      <c r="E2685" s="176">
        <f>'T Revenue'!E2682-'Revenue Requirement'!E$4+'Revenue Requirement'!E$33</f>
        <v>73575.298889612779</v>
      </c>
      <c r="G2685" s="179" t="e">
        <f ca="1"/>
        <v>#NAME?</v>
      </c>
      <c r="H2685" s="179" t="e">
        <f ca="1"/>
        <v>#NAME?</v>
      </c>
      <c r="I2685" s="179" t="e">
        <f ca="1"/>
        <v>#NAME?</v>
      </c>
      <c r="J2685" s="179" t="e">
        <f ca="1"/>
        <v>#NAME?</v>
      </c>
      <c r="L2685" s="175">
        <f>NR_to_Cash!C$9</f>
        <v>-54723.468549817509</v>
      </c>
      <c r="M2685" s="175">
        <f>NR_to_Cash!D$9</f>
        <v>-177401.26576231886</v>
      </c>
      <c r="N2685" s="175">
        <f>NR_to_Cash!E$9</f>
        <v>-150226.47815209487</v>
      </c>
      <c r="O2685" s="175">
        <f>NR_to_Cash!F$9</f>
        <v>-172910.78815747867</v>
      </c>
      <c r="Q2685" s="1">
        <v>2678</v>
      </c>
      <c r="R2685" s="176">
        <v>8217.7299133588094</v>
      </c>
      <c r="S2685" s="176">
        <v>256548.98043194297</v>
      </c>
      <c r="T2685" s="176">
        <v>182987.93283094326</v>
      </c>
      <c r="U2685" s="176">
        <v>73575.298889612779</v>
      </c>
      <c r="V2685" s="2"/>
      <c r="W2685" s="176">
        <v>-27961.732994507649</v>
      </c>
      <c r="X2685" s="176">
        <v>-6792.7007873477414</v>
      </c>
      <c r="Y2685" s="176">
        <v>-39969.818475524429</v>
      </c>
      <c r="Z2685" s="176">
        <v>-3667.7526432264131</v>
      </c>
      <c r="AA2685" s="2"/>
      <c r="AB2685" s="175">
        <v>-54723.468549817509</v>
      </c>
      <c r="AC2685" s="175">
        <v>-177401.26576231886</v>
      </c>
      <c r="AD2685" s="175">
        <v>-150226.47815209487</v>
      </c>
      <c r="AE2685" s="175">
        <v>-172910.78815747867</v>
      </c>
    </row>
    <row r="2686" spans="1:31">
      <c r="A2686" s="1">
        <v>2679</v>
      </c>
      <c r="B2686" s="176">
        <f>'T Revenue'!B2683-'Year 0'!G$8+'Year 0'!G$122</f>
        <v>-2373.9841789014172</v>
      </c>
      <c r="C2686" s="176">
        <f>'T Revenue'!C2683-'Revenue Requirement'!C$4+'Revenue Requirement'!C$33</f>
        <v>232112.74340348202</v>
      </c>
      <c r="D2686" s="176">
        <f>'T Revenue'!D2683-'Revenue Requirement'!D$4+'Revenue Requirement'!D$33</f>
        <v>152505.44481521752</v>
      </c>
      <c r="E2686" s="176">
        <f>'T Revenue'!E2683-'Revenue Requirement'!E$4+'Revenue Requirement'!E$33</f>
        <v>154234.70139944344</v>
      </c>
      <c r="G2686" s="179" t="e">
        <f ca="1"/>
        <v>#NAME?</v>
      </c>
      <c r="H2686" s="179" t="e">
        <f ca="1"/>
        <v>#NAME?</v>
      </c>
      <c r="I2686" s="179" t="e">
        <f ca="1"/>
        <v>#NAME?</v>
      </c>
      <c r="J2686" s="179" t="e">
        <f ca="1"/>
        <v>#NAME?</v>
      </c>
      <c r="L2686" s="175">
        <f>NR_to_Cash!C$9</f>
        <v>-54723.468549817509</v>
      </c>
      <c r="M2686" s="175">
        <f>NR_to_Cash!D$9</f>
        <v>-177401.26576231886</v>
      </c>
      <c r="N2686" s="175">
        <f>NR_to_Cash!E$9</f>
        <v>-150226.47815209487</v>
      </c>
      <c r="O2686" s="175">
        <f>NR_to_Cash!F$9</f>
        <v>-172910.78815747867</v>
      </c>
      <c r="Q2686" s="1">
        <v>2679</v>
      </c>
      <c r="R2686" s="176">
        <v>-2373.9841789014172</v>
      </c>
      <c r="S2686" s="176">
        <v>232112.74340348202</v>
      </c>
      <c r="T2686" s="176">
        <v>152505.44481521752</v>
      </c>
      <c r="U2686" s="176">
        <v>154234.70139944344</v>
      </c>
      <c r="V2686" s="2"/>
      <c r="W2686" s="176">
        <v>-2517.5453574529383</v>
      </c>
      <c r="X2686" s="176">
        <v>-26399.829675498651</v>
      </c>
      <c r="Y2686" s="176">
        <v>22296.449410578934</v>
      </c>
      <c r="Z2686" s="176">
        <v>-19869.114146405831</v>
      </c>
      <c r="AA2686" s="2"/>
      <c r="AB2686" s="175">
        <v>-54723.468549817509</v>
      </c>
      <c r="AC2686" s="175">
        <v>-177401.26576231886</v>
      </c>
      <c r="AD2686" s="175">
        <v>-150226.47815209487</v>
      </c>
      <c r="AE2686" s="175">
        <v>-172910.78815747867</v>
      </c>
    </row>
    <row r="2687" spans="1:31">
      <c r="A2687" s="1">
        <v>2680</v>
      </c>
      <c r="B2687" s="176">
        <f>'T Revenue'!B2684-'Year 0'!G$8+'Year 0'!G$122</f>
        <v>3780.7102532188874</v>
      </c>
      <c r="C2687" s="176">
        <f>'T Revenue'!C2684-'Revenue Requirement'!C$4+'Revenue Requirement'!C$33</f>
        <v>252072.2589217897</v>
      </c>
      <c r="D2687" s="176">
        <f>'T Revenue'!D2684-'Revenue Requirement'!D$4+'Revenue Requirement'!D$33</f>
        <v>162330.25232216483</v>
      </c>
      <c r="E2687" s="176">
        <f>'T Revenue'!E2684-'Revenue Requirement'!E$4+'Revenue Requirement'!E$33</f>
        <v>139090.38196378481</v>
      </c>
      <c r="G2687" s="179" t="e">
        <f ca="1"/>
        <v>#NAME?</v>
      </c>
      <c r="H2687" s="179" t="e">
        <f ca="1"/>
        <v>#NAME?</v>
      </c>
      <c r="I2687" s="179" t="e">
        <f ca="1"/>
        <v>#NAME?</v>
      </c>
      <c r="J2687" s="179" t="e">
        <f ca="1"/>
        <v>#NAME?</v>
      </c>
      <c r="L2687" s="175">
        <f>NR_to_Cash!C$9</f>
        <v>-54723.468549817509</v>
      </c>
      <c r="M2687" s="175">
        <f>NR_to_Cash!D$9</f>
        <v>-177401.26576231886</v>
      </c>
      <c r="N2687" s="175">
        <f>NR_to_Cash!E$9</f>
        <v>-150226.47815209487</v>
      </c>
      <c r="O2687" s="175">
        <f>NR_to_Cash!F$9</f>
        <v>-172910.78815747867</v>
      </c>
      <c r="Q2687" s="1">
        <v>2680</v>
      </c>
      <c r="R2687" s="176">
        <v>3780.7102532188874</v>
      </c>
      <c r="S2687" s="176">
        <v>252072.2589217897</v>
      </c>
      <c r="T2687" s="176">
        <v>162330.25232216483</v>
      </c>
      <c r="U2687" s="176">
        <v>139090.38196378481</v>
      </c>
      <c r="V2687" s="2"/>
      <c r="W2687" s="176">
        <v>4727.3437667489052</v>
      </c>
      <c r="X2687" s="176">
        <v>4046.6989082596265</v>
      </c>
      <c r="Y2687" s="176">
        <v>-4621.7767217566725</v>
      </c>
      <c r="Z2687" s="176">
        <v>-36423.553364280378</v>
      </c>
      <c r="AA2687" s="2"/>
      <c r="AB2687" s="175">
        <v>-54723.468549817509</v>
      </c>
      <c r="AC2687" s="175">
        <v>-177401.26576231886</v>
      </c>
      <c r="AD2687" s="175">
        <v>-150226.47815209487</v>
      </c>
      <c r="AE2687" s="175">
        <v>-172910.78815747867</v>
      </c>
    </row>
    <row r="2688" spans="1:31">
      <c r="A2688" s="1">
        <v>2681</v>
      </c>
      <c r="B2688" s="176">
        <f>'T Revenue'!B2685-'Year 0'!G$8+'Year 0'!G$122</f>
        <v>-9232.2614992090967</v>
      </c>
      <c r="C2688" s="176">
        <f>'T Revenue'!C2685-'Revenue Requirement'!C$4+'Revenue Requirement'!C$33</f>
        <v>233028.66778808436</v>
      </c>
      <c r="D2688" s="176">
        <f>'T Revenue'!D2685-'Revenue Requirement'!D$4+'Revenue Requirement'!D$33</f>
        <v>107622.17487386218</v>
      </c>
      <c r="E2688" s="176">
        <f>'T Revenue'!E2685-'Revenue Requirement'!E$4+'Revenue Requirement'!E$33</f>
        <v>153255.53453719546</v>
      </c>
      <c r="G2688" s="179" t="e">
        <f ca="1"/>
        <v>#NAME?</v>
      </c>
      <c r="H2688" s="179" t="e">
        <f ca="1"/>
        <v>#NAME?</v>
      </c>
      <c r="I2688" s="179" t="e">
        <f ca="1"/>
        <v>#NAME?</v>
      </c>
      <c r="J2688" s="179" t="e">
        <f ca="1"/>
        <v>#NAME?</v>
      </c>
      <c r="L2688" s="175">
        <f>NR_to_Cash!C$9</f>
        <v>-54723.468549817509</v>
      </c>
      <c r="M2688" s="175">
        <f>NR_to_Cash!D$9</f>
        <v>-177401.26576231886</v>
      </c>
      <c r="N2688" s="175">
        <f>NR_to_Cash!E$9</f>
        <v>-150226.47815209487</v>
      </c>
      <c r="O2688" s="175">
        <f>NR_to_Cash!F$9</f>
        <v>-172910.78815747867</v>
      </c>
      <c r="Q2688" s="1">
        <v>2681</v>
      </c>
      <c r="R2688" s="176">
        <v>-9232.2614992090967</v>
      </c>
      <c r="S2688" s="176">
        <v>233028.66778808436</v>
      </c>
      <c r="T2688" s="176">
        <v>107622.17487386218</v>
      </c>
      <c r="U2688" s="176">
        <v>153255.53453719546</v>
      </c>
      <c r="V2688" s="2"/>
      <c r="W2688" s="176">
        <v>-6492.5486359590432</v>
      </c>
      <c r="X2688" s="176">
        <v>-1882.0149341241922</v>
      </c>
      <c r="Y2688" s="176">
        <v>-9543.5758205601014</v>
      </c>
      <c r="Z2688" s="176">
        <v>-10768.750246422598</v>
      </c>
      <c r="AA2688" s="2"/>
      <c r="AB2688" s="175">
        <v>-54723.468549817509</v>
      </c>
      <c r="AC2688" s="175">
        <v>-177401.26576231886</v>
      </c>
      <c r="AD2688" s="175">
        <v>-150226.47815209487</v>
      </c>
      <c r="AE2688" s="175">
        <v>-172910.78815747867</v>
      </c>
    </row>
    <row r="2689" spans="1:31">
      <c r="A2689" s="1">
        <v>2682</v>
      </c>
      <c r="B2689" s="176">
        <f>'T Revenue'!B2686-'Year 0'!G$8+'Year 0'!G$122</f>
        <v>-292.37782855052501</v>
      </c>
      <c r="C2689" s="176">
        <f>'T Revenue'!C2686-'Revenue Requirement'!C$4+'Revenue Requirement'!C$33</f>
        <v>223516.84560052538</v>
      </c>
      <c r="D2689" s="176">
        <f>'T Revenue'!D2686-'Revenue Requirement'!D$4+'Revenue Requirement'!D$33</f>
        <v>143154.8434399562</v>
      </c>
      <c r="E2689" s="176">
        <f>'T Revenue'!E2686-'Revenue Requirement'!E$4+'Revenue Requirement'!E$33</f>
        <v>70421.442173908697</v>
      </c>
      <c r="G2689" s="179" t="e">
        <f ca="1"/>
        <v>#NAME?</v>
      </c>
      <c r="H2689" s="179" t="e">
        <f ca="1"/>
        <v>#NAME?</v>
      </c>
      <c r="I2689" s="179" t="e">
        <f ca="1"/>
        <v>#NAME?</v>
      </c>
      <c r="J2689" s="179" t="e">
        <f ca="1"/>
        <v>#NAME?</v>
      </c>
      <c r="L2689" s="175">
        <f>NR_to_Cash!C$9</f>
        <v>-54723.468549817509</v>
      </c>
      <c r="M2689" s="175">
        <f>NR_to_Cash!D$9</f>
        <v>-177401.26576231886</v>
      </c>
      <c r="N2689" s="175">
        <f>NR_to_Cash!E$9</f>
        <v>-150226.47815209487</v>
      </c>
      <c r="O2689" s="175">
        <f>NR_to_Cash!F$9</f>
        <v>-172910.78815747867</v>
      </c>
      <c r="Q2689" s="1">
        <v>2682</v>
      </c>
      <c r="R2689" s="176">
        <v>-292.37782855052501</v>
      </c>
      <c r="S2689" s="176">
        <v>223516.84560052538</v>
      </c>
      <c r="T2689" s="176">
        <v>143154.8434399562</v>
      </c>
      <c r="U2689" s="176">
        <v>70421.442173908697</v>
      </c>
      <c r="V2689" s="2"/>
      <c r="W2689" s="176">
        <v>-17979.121439700015</v>
      </c>
      <c r="X2689" s="176">
        <v>-11687.315716073383</v>
      </c>
      <c r="Y2689" s="176">
        <v>16105.356891139178</v>
      </c>
      <c r="Z2689" s="176">
        <v>7983.7884632479399</v>
      </c>
      <c r="AA2689" s="2"/>
      <c r="AB2689" s="175">
        <v>-54723.468549817509</v>
      </c>
      <c r="AC2689" s="175">
        <v>-177401.26576231886</v>
      </c>
      <c r="AD2689" s="175">
        <v>-150226.47815209487</v>
      </c>
      <c r="AE2689" s="175">
        <v>-172910.78815747867</v>
      </c>
    </row>
    <row r="2690" spans="1:31">
      <c r="A2690" s="1">
        <v>2683</v>
      </c>
      <c r="B2690" s="176">
        <f>'T Revenue'!B2687-'Year 0'!G$8+'Year 0'!G$122</f>
        <v>1311.8878509900533</v>
      </c>
      <c r="C2690" s="176">
        <f>'T Revenue'!C2687-'Revenue Requirement'!C$4+'Revenue Requirement'!C$33</f>
        <v>249300.14294096199</v>
      </c>
      <c r="D2690" s="176">
        <f>'T Revenue'!D2687-'Revenue Requirement'!D$4+'Revenue Requirement'!D$33</f>
        <v>142617.5942977299</v>
      </c>
      <c r="E2690" s="176">
        <f>'T Revenue'!E2687-'Revenue Requirement'!E$4+'Revenue Requirement'!E$33</f>
        <v>93069.281894267071</v>
      </c>
      <c r="G2690" s="179" t="e">
        <f ca="1"/>
        <v>#NAME?</v>
      </c>
      <c r="H2690" s="179" t="e">
        <f ca="1"/>
        <v>#NAME?</v>
      </c>
      <c r="I2690" s="179" t="e">
        <f ca="1"/>
        <v>#NAME?</v>
      </c>
      <c r="J2690" s="179" t="e">
        <f ca="1"/>
        <v>#NAME?</v>
      </c>
      <c r="L2690" s="175">
        <f>NR_to_Cash!C$9</f>
        <v>-54723.468549817509</v>
      </c>
      <c r="M2690" s="175">
        <f>NR_to_Cash!D$9</f>
        <v>-177401.26576231886</v>
      </c>
      <c r="N2690" s="175">
        <f>NR_to_Cash!E$9</f>
        <v>-150226.47815209487</v>
      </c>
      <c r="O2690" s="175">
        <f>NR_to_Cash!F$9</f>
        <v>-172910.78815747867</v>
      </c>
      <c r="Q2690" s="1">
        <v>2683</v>
      </c>
      <c r="R2690" s="176">
        <v>1311.8878509900533</v>
      </c>
      <c r="S2690" s="176">
        <v>249300.14294096199</v>
      </c>
      <c r="T2690" s="176">
        <v>142617.5942977299</v>
      </c>
      <c r="U2690" s="176">
        <v>93069.281894267071</v>
      </c>
      <c r="V2690" s="2"/>
      <c r="W2690" s="176">
        <v>-28769.028900951031</v>
      </c>
      <c r="X2690" s="176">
        <v>-22149.24411105155</v>
      </c>
      <c r="Y2690" s="176">
        <v>11374.151653018082</v>
      </c>
      <c r="Z2690" s="176">
        <v>509.20361364074051</v>
      </c>
      <c r="AA2690" s="2"/>
      <c r="AB2690" s="175">
        <v>-54723.468549817509</v>
      </c>
      <c r="AC2690" s="175">
        <v>-177401.26576231886</v>
      </c>
      <c r="AD2690" s="175">
        <v>-150226.47815209487</v>
      </c>
      <c r="AE2690" s="175">
        <v>-172910.78815747867</v>
      </c>
    </row>
    <row r="2691" spans="1:31">
      <c r="A2691" s="1">
        <v>2684</v>
      </c>
      <c r="B2691" s="176">
        <f>'T Revenue'!B2688-'Year 0'!G$8+'Year 0'!G$122</f>
        <v>21444.088070070837</v>
      </c>
      <c r="C2691" s="176">
        <f>'T Revenue'!C2688-'Revenue Requirement'!C$4+'Revenue Requirement'!C$33</f>
        <v>297763.78658249765</v>
      </c>
      <c r="D2691" s="176">
        <f>'T Revenue'!D2688-'Revenue Requirement'!D$4+'Revenue Requirement'!D$33</f>
        <v>139603.44028601632</v>
      </c>
      <c r="E2691" s="176">
        <f>'T Revenue'!E2688-'Revenue Requirement'!E$4+'Revenue Requirement'!E$33</f>
        <v>126597.67774111056</v>
      </c>
      <c r="G2691" s="179" t="e">
        <f ca="1"/>
        <v>#NAME?</v>
      </c>
      <c r="H2691" s="179" t="e">
        <f ca="1"/>
        <v>#NAME?</v>
      </c>
      <c r="I2691" s="179" t="e">
        <f ca="1"/>
        <v>#NAME?</v>
      </c>
      <c r="J2691" s="179" t="e">
        <f ca="1"/>
        <v>#NAME?</v>
      </c>
      <c r="L2691" s="175">
        <f>NR_to_Cash!C$9</f>
        <v>-54723.468549817509</v>
      </c>
      <c r="M2691" s="175">
        <f>NR_to_Cash!D$9</f>
        <v>-177401.26576231886</v>
      </c>
      <c r="N2691" s="175">
        <f>NR_to_Cash!E$9</f>
        <v>-150226.47815209487</v>
      </c>
      <c r="O2691" s="175">
        <f>NR_to_Cash!F$9</f>
        <v>-172910.78815747867</v>
      </c>
      <c r="Q2691" s="1">
        <v>2684</v>
      </c>
      <c r="R2691" s="176">
        <v>21444.088070070837</v>
      </c>
      <c r="S2691" s="176">
        <v>297763.78658249765</v>
      </c>
      <c r="T2691" s="176">
        <v>139603.44028601632</v>
      </c>
      <c r="U2691" s="176">
        <v>126597.67774111056</v>
      </c>
      <c r="V2691" s="2"/>
      <c r="W2691" s="176">
        <v>-36930.424270178424</v>
      </c>
      <c r="X2691" s="176">
        <v>16563.1840340856</v>
      </c>
      <c r="Y2691" s="176">
        <v>-3525.0184645568952</v>
      </c>
      <c r="Z2691" s="176">
        <v>5664.0844032862224</v>
      </c>
      <c r="AA2691" s="2"/>
      <c r="AB2691" s="175">
        <v>-54723.468549817509</v>
      </c>
      <c r="AC2691" s="175">
        <v>-177401.26576231886</v>
      </c>
      <c r="AD2691" s="175">
        <v>-150226.47815209487</v>
      </c>
      <c r="AE2691" s="175">
        <v>-172910.78815747867</v>
      </c>
    </row>
    <row r="2692" spans="1:31">
      <c r="A2692" s="1">
        <v>2685</v>
      </c>
      <c r="B2692" s="176">
        <f>'T Revenue'!B2689-'Year 0'!G$8+'Year 0'!G$122</f>
        <v>-15867.436288302997</v>
      </c>
      <c r="C2692" s="176">
        <f>'T Revenue'!C2689-'Revenue Requirement'!C$4+'Revenue Requirement'!C$33</f>
        <v>192390.07984660193</v>
      </c>
      <c r="D2692" s="176">
        <f>'T Revenue'!D2689-'Revenue Requirement'!D$4+'Revenue Requirement'!D$33</f>
        <v>83161.087821962312</v>
      </c>
      <c r="E2692" s="176">
        <f>'T Revenue'!E2689-'Revenue Requirement'!E$4+'Revenue Requirement'!E$33</f>
        <v>82035.511107775616</v>
      </c>
      <c r="G2692" s="179" t="e">
        <f ca="1"/>
        <v>#NAME?</v>
      </c>
      <c r="H2692" s="179" t="e">
        <f ca="1"/>
        <v>#NAME?</v>
      </c>
      <c r="I2692" s="179" t="e">
        <f ca="1"/>
        <v>#NAME?</v>
      </c>
      <c r="J2692" s="179" t="e">
        <f ca="1"/>
        <v>#NAME?</v>
      </c>
      <c r="L2692" s="175">
        <f>NR_to_Cash!C$9</f>
        <v>-54723.468549817509</v>
      </c>
      <c r="M2692" s="175">
        <f>NR_to_Cash!D$9</f>
        <v>-177401.26576231886</v>
      </c>
      <c r="N2692" s="175">
        <f>NR_to_Cash!E$9</f>
        <v>-150226.47815209487</v>
      </c>
      <c r="O2692" s="175">
        <f>NR_to_Cash!F$9</f>
        <v>-172910.78815747867</v>
      </c>
      <c r="Q2692" s="1">
        <v>2685</v>
      </c>
      <c r="R2692" s="176">
        <v>-15867.436288302997</v>
      </c>
      <c r="S2692" s="176">
        <v>192390.07984660193</v>
      </c>
      <c r="T2692" s="176">
        <v>83161.087821962312</v>
      </c>
      <c r="U2692" s="176">
        <v>82035.511107775616</v>
      </c>
      <c r="V2692" s="2"/>
      <c r="W2692" s="176">
        <v>-7640.0823991209036</v>
      </c>
      <c r="X2692" s="176">
        <v>-23299.120410427684</v>
      </c>
      <c r="Y2692" s="176">
        <v>6069.3531231887173</v>
      </c>
      <c r="Z2692" s="176">
        <v>-39118.638587248977</v>
      </c>
      <c r="AA2692" s="2"/>
      <c r="AB2692" s="175">
        <v>-54723.468549817509</v>
      </c>
      <c r="AC2692" s="175">
        <v>-177401.26576231886</v>
      </c>
      <c r="AD2692" s="175">
        <v>-150226.47815209487</v>
      </c>
      <c r="AE2692" s="175">
        <v>-172910.78815747867</v>
      </c>
    </row>
    <row r="2693" spans="1:31">
      <c r="A2693" s="1">
        <v>2686</v>
      </c>
      <c r="B2693" s="176">
        <f>'T Revenue'!B2690-'Year 0'!G$8+'Year 0'!G$122</f>
        <v>2793.4964160912205</v>
      </c>
      <c r="C2693" s="176">
        <f>'T Revenue'!C2690-'Revenue Requirement'!C$4+'Revenue Requirement'!C$33</f>
        <v>259407.08218130097</v>
      </c>
      <c r="D2693" s="176">
        <f>'T Revenue'!D2690-'Revenue Requirement'!D$4+'Revenue Requirement'!D$33</f>
        <v>196639.65708825272</v>
      </c>
      <c r="E2693" s="176">
        <f>'T Revenue'!E2690-'Revenue Requirement'!E$4+'Revenue Requirement'!E$33</f>
        <v>138683.23262662371</v>
      </c>
      <c r="G2693" s="179" t="e">
        <f ca="1"/>
        <v>#NAME?</v>
      </c>
      <c r="H2693" s="179" t="e">
        <f ca="1"/>
        <v>#NAME?</v>
      </c>
      <c r="I2693" s="179" t="e">
        <f ca="1"/>
        <v>#NAME?</v>
      </c>
      <c r="J2693" s="179" t="e">
        <f ca="1"/>
        <v>#NAME?</v>
      </c>
      <c r="L2693" s="175">
        <f>NR_to_Cash!C$9</f>
        <v>-54723.468549817509</v>
      </c>
      <c r="M2693" s="175">
        <f>NR_to_Cash!D$9</f>
        <v>-177401.26576231886</v>
      </c>
      <c r="N2693" s="175">
        <f>NR_to_Cash!E$9</f>
        <v>-150226.47815209487</v>
      </c>
      <c r="O2693" s="175">
        <f>NR_to_Cash!F$9</f>
        <v>-172910.78815747867</v>
      </c>
      <c r="Q2693" s="1">
        <v>2686</v>
      </c>
      <c r="R2693" s="176">
        <v>2793.4964160912205</v>
      </c>
      <c r="S2693" s="176">
        <v>259407.08218130097</v>
      </c>
      <c r="T2693" s="176">
        <v>196639.65708825272</v>
      </c>
      <c r="U2693" s="176">
        <v>138683.23262662371</v>
      </c>
      <c r="V2693" s="2"/>
      <c r="W2693" s="176">
        <v>-27458.813764070394</v>
      </c>
      <c r="X2693" s="176">
        <v>-43492.790778540773</v>
      </c>
      <c r="Y2693" s="176">
        <v>-1050.1617378529627</v>
      </c>
      <c r="Z2693" s="176">
        <v>-43374.77687056642</v>
      </c>
      <c r="AA2693" s="2"/>
      <c r="AB2693" s="175">
        <v>-54723.468549817509</v>
      </c>
      <c r="AC2693" s="175">
        <v>-177401.26576231886</v>
      </c>
      <c r="AD2693" s="175">
        <v>-150226.47815209487</v>
      </c>
      <c r="AE2693" s="175">
        <v>-172910.78815747867</v>
      </c>
    </row>
    <row r="2694" spans="1:31">
      <c r="A2694" s="1">
        <v>2687</v>
      </c>
      <c r="B2694" s="176">
        <f>'T Revenue'!B2691-'Year 0'!G$8+'Year 0'!G$122</f>
        <v>4123.6670897661243</v>
      </c>
      <c r="C2694" s="176">
        <f>'T Revenue'!C2691-'Revenue Requirement'!C$4+'Revenue Requirement'!C$33</f>
        <v>238493.5810736022</v>
      </c>
      <c r="D2694" s="176">
        <f>'T Revenue'!D2691-'Revenue Requirement'!D$4+'Revenue Requirement'!D$33</f>
        <v>122776.38603456132</v>
      </c>
      <c r="E2694" s="176">
        <f>'T Revenue'!E2691-'Revenue Requirement'!E$4+'Revenue Requirement'!E$33</f>
        <v>82429.463064134587</v>
      </c>
      <c r="G2694" s="179" t="e">
        <f ca="1"/>
        <v>#NAME?</v>
      </c>
      <c r="H2694" s="179" t="e">
        <f ca="1"/>
        <v>#NAME?</v>
      </c>
      <c r="I2694" s="179" t="e">
        <f ca="1"/>
        <v>#NAME?</v>
      </c>
      <c r="J2694" s="179" t="e">
        <f ca="1"/>
        <v>#NAME?</v>
      </c>
      <c r="L2694" s="175">
        <f>NR_to_Cash!C$9</f>
        <v>-54723.468549817509</v>
      </c>
      <c r="M2694" s="175">
        <f>NR_to_Cash!D$9</f>
        <v>-177401.26576231886</v>
      </c>
      <c r="N2694" s="175">
        <f>NR_to_Cash!E$9</f>
        <v>-150226.47815209487</v>
      </c>
      <c r="O2694" s="175">
        <f>NR_to_Cash!F$9</f>
        <v>-172910.78815747867</v>
      </c>
      <c r="Q2694" s="1">
        <v>2687</v>
      </c>
      <c r="R2694" s="176">
        <v>4123.6670897661243</v>
      </c>
      <c r="S2694" s="176">
        <v>238493.5810736022</v>
      </c>
      <c r="T2694" s="176">
        <v>122776.38603456132</v>
      </c>
      <c r="U2694" s="176">
        <v>82429.463064134587</v>
      </c>
      <c r="V2694" s="2"/>
      <c r="W2694" s="176">
        <v>6433.7348827423993</v>
      </c>
      <c r="X2694" s="176">
        <v>13386.277445703279</v>
      </c>
      <c r="Y2694" s="176">
        <v>-19113.253857041709</v>
      </c>
      <c r="Z2694" s="176">
        <v>-26823.64509980497</v>
      </c>
      <c r="AA2694" s="2"/>
      <c r="AB2694" s="175">
        <v>-54723.468549817509</v>
      </c>
      <c r="AC2694" s="175">
        <v>-177401.26576231886</v>
      </c>
      <c r="AD2694" s="175">
        <v>-150226.47815209487</v>
      </c>
      <c r="AE2694" s="175">
        <v>-172910.78815747867</v>
      </c>
    </row>
    <row r="2695" spans="1:31">
      <c r="A2695" s="1">
        <v>2688</v>
      </c>
      <c r="B2695" s="176">
        <f>'T Revenue'!B2692-'Year 0'!G$8+'Year 0'!G$122</f>
        <v>17136.315359534696</v>
      </c>
      <c r="C2695" s="176">
        <f>'T Revenue'!C2692-'Revenue Requirement'!C$4+'Revenue Requirement'!C$33</f>
        <v>253741.68277266808</v>
      </c>
      <c r="D2695" s="176">
        <f>'T Revenue'!D2692-'Revenue Requirement'!D$4+'Revenue Requirement'!D$33</f>
        <v>162801.8857288335</v>
      </c>
      <c r="E2695" s="176">
        <f>'T Revenue'!E2692-'Revenue Requirement'!E$4+'Revenue Requirement'!E$33</f>
        <v>78925.56739116949</v>
      </c>
      <c r="G2695" s="179" t="e">
        <f ca="1"/>
        <v>#NAME?</v>
      </c>
      <c r="H2695" s="179" t="e">
        <f ca="1"/>
        <v>#NAME?</v>
      </c>
      <c r="I2695" s="179" t="e">
        <f ca="1"/>
        <v>#NAME?</v>
      </c>
      <c r="J2695" s="179" t="e">
        <f ca="1"/>
        <v>#NAME?</v>
      </c>
      <c r="L2695" s="175">
        <f>NR_to_Cash!C$9</f>
        <v>-54723.468549817509</v>
      </c>
      <c r="M2695" s="175">
        <f>NR_to_Cash!D$9</f>
        <v>-177401.26576231886</v>
      </c>
      <c r="N2695" s="175">
        <f>NR_to_Cash!E$9</f>
        <v>-150226.47815209487</v>
      </c>
      <c r="O2695" s="175">
        <f>NR_to_Cash!F$9</f>
        <v>-172910.78815747867</v>
      </c>
      <c r="Q2695" s="1">
        <v>2688</v>
      </c>
      <c r="R2695" s="176">
        <v>17136.315359534696</v>
      </c>
      <c r="S2695" s="176">
        <v>253741.68277266808</v>
      </c>
      <c r="T2695" s="176">
        <v>162801.8857288335</v>
      </c>
      <c r="U2695" s="176">
        <v>78925.56739116949</v>
      </c>
      <c r="V2695" s="2"/>
      <c r="W2695" s="176">
        <v>19854.164237799589</v>
      </c>
      <c r="X2695" s="176">
        <v>-56266.724434891483</v>
      </c>
      <c r="Y2695" s="176">
        <v>13804.908179055201</v>
      </c>
      <c r="Z2695" s="176">
        <v>-39548.961259444244</v>
      </c>
      <c r="AA2695" s="2"/>
      <c r="AB2695" s="175">
        <v>-54723.468549817509</v>
      </c>
      <c r="AC2695" s="175">
        <v>-177401.26576231886</v>
      </c>
      <c r="AD2695" s="175">
        <v>-150226.47815209487</v>
      </c>
      <c r="AE2695" s="175">
        <v>-172910.78815747867</v>
      </c>
    </row>
    <row r="2696" spans="1:31">
      <c r="A2696" s="1">
        <v>2689</v>
      </c>
      <c r="B2696" s="176">
        <f>'T Revenue'!B2693-'Year 0'!G$8+'Year 0'!G$122</f>
        <v>-2287.3914105845615</v>
      </c>
      <c r="C2696" s="176">
        <f>'T Revenue'!C2693-'Revenue Requirement'!C$4+'Revenue Requirement'!C$33</f>
        <v>240632.34520580736</v>
      </c>
      <c r="D2696" s="176">
        <f>'T Revenue'!D2693-'Revenue Requirement'!D$4+'Revenue Requirement'!D$33</f>
        <v>140018.77629083116</v>
      </c>
      <c r="E2696" s="176">
        <f>'T Revenue'!E2693-'Revenue Requirement'!E$4+'Revenue Requirement'!E$33</f>
        <v>96355.076751510147</v>
      </c>
      <c r="G2696" s="179" t="e">
        <f ca="1"/>
        <v>#NAME?</v>
      </c>
      <c r="H2696" s="179" t="e">
        <f ca="1"/>
        <v>#NAME?</v>
      </c>
      <c r="I2696" s="179" t="e">
        <f ca="1"/>
        <v>#NAME?</v>
      </c>
      <c r="J2696" s="179" t="e">
        <f ca="1"/>
        <v>#NAME?</v>
      </c>
      <c r="L2696" s="175">
        <f>NR_to_Cash!C$9</f>
        <v>-54723.468549817509</v>
      </c>
      <c r="M2696" s="175">
        <f>NR_to_Cash!D$9</f>
        <v>-177401.26576231886</v>
      </c>
      <c r="N2696" s="175">
        <f>NR_to_Cash!E$9</f>
        <v>-150226.47815209487</v>
      </c>
      <c r="O2696" s="175">
        <f>NR_to_Cash!F$9</f>
        <v>-172910.78815747867</v>
      </c>
      <c r="Q2696" s="1">
        <v>2689</v>
      </c>
      <c r="R2696" s="176">
        <v>-2287.3914105845615</v>
      </c>
      <c r="S2696" s="176">
        <v>240632.34520580736</v>
      </c>
      <c r="T2696" s="176">
        <v>140018.77629083116</v>
      </c>
      <c r="U2696" s="176">
        <v>96355.076751510147</v>
      </c>
      <c r="V2696" s="2"/>
      <c r="W2696" s="176">
        <v>7425.407376092393</v>
      </c>
      <c r="X2696" s="176">
        <v>-10753.723194262711</v>
      </c>
      <c r="Y2696" s="176">
        <v>5726.0647137239575</v>
      </c>
      <c r="Z2696" s="176">
        <v>-28691.881242522737</v>
      </c>
      <c r="AA2696" s="2"/>
      <c r="AB2696" s="175">
        <v>-54723.468549817509</v>
      </c>
      <c r="AC2696" s="175">
        <v>-177401.26576231886</v>
      </c>
      <c r="AD2696" s="175">
        <v>-150226.47815209487</v>
      </c>
      <c r="AE2696" s="175">
        <v>-172910.78815747867</v>
      </c>
    </row>
    <row r="2697" spans="1:31">
      <c r="A2697" s="1">
        <v>2690</v>
      </c>
      <c r="B2697" s="176">
        <f>'T Revenue'!B2694-'Year 0'!G$8+'Year 0'!G$122</f>
        <v>11704.36705562938</v>
      </c>
      <c r="C2697" s="176">
        <f>'T Revenue'!C2694-'Revenue Requirement'!C$4+'Revenue Requirement'!C$33</f>
        <v>240365.92797770444</v>
      </c>
      <c r="D2697" s="176">
        <f>'T Revenue'!D2694-'Revenue Requirement'!D$4+'Revenue Requirement'!D$33</f>
        <v>193595.26630825154</v>
      </c>
      <c r="E2697" s="176">
        <f>'T Revenue'!E2694-'Revenue Requirement'!E$4+'Revenue Requirement'!E$33</f>
        <v>113066.07723432127</v>
      </c>
      <c r="G2697" s="179" t="e">
        <f ca="1"/>
        <v>#NAME?</v>
      </c>
      <c r="H2697" s="179" t="e">
        <f ca="1"/>
        <v>#NAME?</v>
      </c>
      <c r="I2697" s="179" t="e">
        <f ca="1"/>
        <v>#NAME?</v>
      </c>
      <c r="J2697" s="179" t="e">
        <f ca="1"/>
        <v>#NAME?</v>
      </c>
      <c r="L2697" s="175">
        <f>NR_to_Cash!C$9</f>
        <v>-54723.468549817509</v>
      </c>
      <c r="M2697" s="175">
        <f>NR_to_Cash!D$9</f>
        <v>-177401.26576231886</v>
      </c>
      <c r="N2697" s="175">
        <f>NR_to_Cash!E$9</f>
        <v>-150226.47815209487</v>
      </c>
      <c r="O2697" s="175">
        <f>NR_to_Cash!F$9</f>
        <v>-172910.78815747867</v>
      </c>
      <c r="Q2697" s="1">
        <v>2690</v>
      </c>
      <c r="R2697" s="176">
        <v>11704.36705562938</v>
      </c>
      <c r="S2697" s="176">
        <v>240365.92797770444</v>
      </c>
      <c r="T2697" s="176">
        <v>193595.26630825154</v>
      </c>
      <c r="U2697" s="176">
        <v>113066.07723432127</v>
      </c>
      <c r="V2697" s="2"/>
      <c r="W2697" s="176">
        <v>3505.0501395049505</v>
      </c>
      <c r="X2697" s="176">
        <v>-8454.0142143091653</v>
      </c>
      <c r="Y2697" s="176">
        <v>-20011.899303836748</v>
      </c>
      <c r="Z2697" s="176">
        <v>-41448.303315202473</v>
      </c>
      <c r="AA2697" s="2"/>
      <c r="AB2697" s="175">
        <v>-54723.468549817509</v>
      </c>
      <c r="AC2697" s="175">
        <v>-177401.26576231886</v>
      </c>
      <c r="AD2697" s="175">
        <v>-150226.47815209487</v>
      </c>
      <c r="AE2697" s="175">
        <v>-172910.78815747867</v>
      </c>
    </row>
    <row r="2698" spans="1:31">
      <c r="A2698" s="1">
        <v>2691</v>
      </c>
      <c r="B2698" s="176">
        <f>'T Revenue'!B2695-'Year 0'!G$8+'Year 0'!G$122</f>
        <v>-380.27775886654854</v>
      </c>
      <c r="C2698" s="176">
        <f>'T Revenue'!C2695-'Revenue Requirement'!C$4+'Revenue Requirement'!C$33</f>
        <v>252658.46502012783</v>
      </c>
      <c r="D2698" s="176">
        <f>'T Revenue'!D2695-'Revenue Requirement'!D$4+'Revenue Requirement'!D$33</f>
        <v>155821.06657717284</v>
      </c>
      <c r="E2698" s="176">
        <f>'T Revenue'!E2695-'Revenue Requirement'!E$4+'Revenue Requirement'!E$33</f>
        <v>80947.70948380651</v>
      </c>
      <c r="G2698" s="179" t="e">
        <f ca="1"/>
        <v>#NAME?</v>
      </c>
      <c r="H2698" s="179" t="e">
        <f ca="1"/>
        <v>#NAME?</v>
      </c>
      <c r="I2698" s="179" t="e">
        <f ca="1"/>
        <v>#NAME?</v>
      </c>
      <c r="J2698" s="179" t="e">
        <f ca="1"/>
        <v>#NAME?</v>
      </c>
      <c r="L2698" s="175">
        <f>NR_to_Cash!C$9</f>
        <v>-54723.468549817509</v>
      </c>
      <c r="M2698" s="175">
        <f>NR_to_Cash!D$9</f>
        <v>-177401.26576231886</v>
      </c>
      <c r="N2698" s="175">
        <f>NR_to_Cash!E$9</f>
        <v>-150226.47815209487</v>
      </c>
      <c r="O2698" s="175">
        <f>NR_to_Cash!F$9</f>
        <v>-172910.78815747867</v>
      </c>
      <c r="Q2698" s="1">
        <v>2691</v>
      </c>
      <c r="R2698" s="176">
        <v>-380.27775886654854</v>
      </c>
      <c r="S2698" s="176">
        <v>252658.46502012783</v>
      </c>
      <c r="T2698" s="176">
        <v>155821.06657717284</v>
      </c>
      <c r="U2698" s="176">
        <v>80947.70948380651</v>
      </c>
      <c r="V2698" s="2"/>
      <c r="W2698" s="176">
        <v>-27988.308044659556</v>
      </c>
      <c r="X2698" s="176">
        <v>-47323.312359085772</v>
      </c>
      <c r="Y2698" s="176">
        <v>-57247.598940573633</v>
      </c>
      <c r="Z2698" s="176">
        <v>620.97082012565807</v>
      </c>
      <c r="AA2698" s="2"/>
      <c r="AB2698" s="175">
        <v>-54723.468549817509</v>
      </c>
      <c r="AC2698" s="175">
        <v>-177401.26576231886</v>
      </c>
      <c r="AD2698" s="175">
        <v>-150226.47815209487</v>
      </c>
      <c r="AE2698" s="175">
        <v>-172910.78815747867</v>
      </c>
    </row>
    <row r="2699" spans="1:31">
      <c r="A2699" s="1">
        <v>2692</v>
      </c>
      <c r="B2699" s="176">
        <f>'T Revenue'!B2696-'Year 0'!G$8+'Year 0'!G$122</f>
        <v>-3954.986714746803</v>
      </c>
      <c r="C2699" s="176">
        <f>'T Revenue'!C2696-'Revenue Requirement'!C$4+'Revenue Requirement'!C$33</f>
        <v>230380.50401827833</v>
      </c>
      <c r="D2699" s="176">
        <f>'T Revenue'!D2696-'Revenue Requirement'!D$4+'Revenue Requirement'!D$33</f>
        <v>141422.74480801146</v>
      </c>
      <c r="E2699" s="176">
        <f>'T Revenue'!E2696-'Revenue Requirement'!E$4+'Revenue Requirement'!E$33</f>
        <v>123605.82529841433</v>
      </c>
      <c r="G2699" s="179" t="e">
        <f ca="1"/>
        <v>#NAME?</v>
      </c>
      <c r="H2699" s="179" t="e">
        <f ca="1"/>
        <v>#NAME?</v>
      </c>
      <c r="I2699" s="179" t="e">
        <f ca="1"/>
        <v>#NAME?</v>
      </c>
      <c r="J2699" s="179" t="e">
        <f ca="1"/>
        <v>#NAME?</v>
      </c>
      <c r="L2699" s="175">
        <f>NR_to_Cash!C$9</f>
        <v>-54723.468549817509</v>
      </c>
      <c r="M2699" s="175">
        <f>NR_to_Cash!D$9</f>
        <v>-177401.26576231886</v>
      </c>
      <c r="N2699" s="175">
        <f>NR_to_Cash!E$9</f>
        <v>-150226.47815209487</v>
      </c>
      <c r="O2699" s="175">
        <f>NR_to_Cash!F$9</f>
        <v>-172910.78815747867</v>
      </c>
      <c r="Q2699" s="1">
        <v>2692</v>
      </c>
      <c r="R2699" s="176">
        <v>-3954.986714746803</v>
      </c>
      <c r="S2699" s="176">
        <v>230380.50401827833</v>
      </c>
      <c r="T2699" s="176">
        <v>141422.74480801146</v>
      </c>
      <c r="U2699" s="176">
        <v>123605.82529841433</v>
      </c>
      <c r="V2699" s="2"/>
      <c r="W2699" s="176">
        <v>14788.250843805959</v>
      </c>
      <c r="X2699" s="176">
        <v>7068.4922815111931</v>
      </c>
      <c r="Y2699" s="176">
        <v>24326.288553016959</v>
      </c>
      <c r="Z2699" s="176">
        <v>10086.962537057232</v>
      </c>
      <c r="AA2699" s="2"/>
      <c r="AB2699" s="175">
        <v>-54723.468549817509</v>
      </c>
      <c r="AC2699" s="175">
        <v>-177401.26576231886</v>
      </c>
      <c r="AD2699" s="175">
        <v>-150226.47815209487</v>
      </c>
      <c r="AE2699" s="175">
        <v>-172910.78815747867</v>
      </c>
    </row>
    <row r="2700" spans="1:31">
      <c r="A2700" s="1">
        <v>2693</v>
      </c>
      <c r="B2700" s="176">
        <f>'T Revenue'!B2697-'Year 0'!G$8+'Year 0'!G$122</f>
        <v>-16255.435463220114</v>
      </c>
      <c r="C2700" s="176">
        <f>'T Revenue'!C2697-'Revenue Requirement'!C$4+'Revenue Requirement'!C$33</f>
        <v>171379.07373236166</v>
      </c>
      <c r="D2700" s="176">
        <f>'T Revenue'!D2697-'Revenue Requirement'!D$4+'Revenue Requirement'!D$33</f>
        <v>112695.56966332439</v>
      </c>
      <c r="E2700" s="176">
        <f>'T Revenue'!E2697-'Revenue Requirement'!E$4+'Revenue Requirement'!E$33</f>
        <v>49994.839045527624</v>
      </c>
      <c r="G2700" s="179" t="e">
        <f ca="1"/>
        <v>#NAME?</v>
      </c>
      <c r="H2700" s="179" t="e">
        <f ca="1"/>
        <v>#NAME?</v>
      </c>
      <c r="I2700" s="179" t="e">
        <f ca="1"/>
        <v>#NAME?</v>
      </c>
      <c r="J2700" s="179" t="e">
        <f ca="1"/>
        <v>#NAME?</v>
      </c>
      <c r="L2700" s="175">
        <f>NR_to_Cash!C$9</f>
        <v>-54723.468549817509</v>
      </c>
      <c r="M2700" s="175">
        <f>NR_to_Cash!D$9</f>
        <v>-177401.26576231886</v>
      </c>
      <c r="N2700" s="175">
        <f>NR_to_Cash!E$9</f>
        <v>-150226.47815209487</v>
      </c>
      <c r="O2700" s="175">
        <f>NR_to_Cash!F$9</f>
        <v>-172910.78815747867</v>
      </c>
      <c r="Q2700" s="1">
        <v>2693</v>
      </c>
      <c r="R2700" s="176">
        <v>-16255.435463220114</v>
      </c>
      <c r="S2700" s="176">
        <v>171379.07373236166</v>
      </c>
      <c r="T2700" s="176">
        <v>112695.56966332439</v>
      </c>
      <c r="U2700" s="176">
        <v>49994.839045527624</v>
      </c>
      <c r="V2700" s="2"/>
      <c r="W2700" s="176">
        <v>-30994.646684644977</v>
      </c>
      <c r="X2700" s="176">
        <v>-20099.029414265882</v>
      </c>
      <c r="Y2700" s="176">
        <v>-25614.590090774931</v>
      </c>
      <c r="Z2700" s="176">
        <v>-8222.2184363852721</v>
      </c>
      <c r="AA2700" s="2"/>
      <c r="AB2700" s="175">
        <v>-54723.468549817509</v>
      </c>
      <c r="AC2700" s="175">
        <v>-177401.26576231886</v>
      </c>
      <c r="AD2700" s="175">
        <v>-150226.47815209487</v>
      </c>
      <c r="AE2700" s="175">
        <v>-172910.78815747867</v>
      </c>
    </row>
    <row r="2701" spans="1:31">
      <c r="A2701" s="1">
        <v>2694</v>
      </c>
      <c r="B2701" s="176">
        <f>'T Revenue'!B2698-'Year 0'!G$8+'Year 0'!G$122</f>
        <v>-18379.852882015286</v>
      </c>
      <c r="C2701" s="176">
        <f>'T Revenue'!C2698-'Revenue Requirement'!C$4+'Revenue Requirement'!C$33</f>
        <v>212264.46720205038</v>
      </c>
      <c r="D2701" s="176">
        <f>'T Revenue'!D2698-'Revenue Requirement'!D$4+'Revenue Requirement'!D$33</f>
        <v>87243.789186504437</v>
      </c>
      <c r="E2701" s="176">
        <f>'T Revenue'!E2698-'Revenue Requirement'!E$4+'Revenue Requirement'!E$33</f>
        <v>63798.790276523214</v>
      </c>
      <c r="G2701" s="179" t="e">
        <f ca="1"/>
        <v>#NAME?</v>
      </c>
      <c r="H2701" s="179" t="e">
        <f ca="1"/>
        <v>#NAME?</v>
      </c>
      <c r="I2701" s="179" t="e">
        <f ca="1"/>
        <v>#NAME?</v>
      </c>
      <c r="J2701" s="179" t="e">
        <f ca="1"/>
        <v>#NAME?</v>
      </c>
      <c r="L2701" s="175">
        <f>NR_to_Cash!C$9</f>
        <v>-54723.468549817509</v>
      </c>
      <c r="M2701" s="175">
        <f>NR_to_Cash!D$9</f>
        <v>-177401.26576231886</v>
      </c>
      <c r="N2701" s="175">
        <f>NR_to_Cash!E$9</f>
        <v>-150226.47815209487</v>
      </c>
      <c r="O2701" s="175">
        <f>NR_to_Cash!F$9</f>
        <v>-172910.78815747867</v>
      </c>
      <c r="Q2701" s="1">
        <v>2694</v>
      </c>
      <c r="R2701" s="176">
        <v>-18379.852882015286</v>
      </c>
      <c r="S2701" s="176">
        <v>212264.46720205038</v>
      </c>
      <c r="T2701" s="176">
        <v>87243.789186504437</v>
      </c>
      <c r="U2701" s="176">
        <v>63798.790276523214</v>
      </c>
      <c r="V2701" s="2"/>
      <c r="W2701" s="176">
        <v>5993.1631934187608</v>
      </c>
      <c r="X2701" s="176">
        <v>-13503.703776774229</v>
      </c>
      <c r="Y2701" s="176">
        <v>5193.7662392056081</v>
      </c>
      <c r="Z2701" s="176">
        <v>7043.1310356217436</v>
      </c>
      <c r="AA2701" s="2"/>
      <c r="AB2701" s="175">
        <v>-54723.468549817509</v>
      </c>
      <c r="AC2701" s="175">
        <v>-177401.26576231886</v>
      </c>
      <c r="AD2701" s="175">
        <v>-150226.47815209487</v>
      </c>
      <c r="AE2701" s="175">
        <v>-172910.78815747867</v>
      </c>
    </row>
    <row r="2702" spans="1:31">
      <c r="A2702" s="1">
        <v>2695</v>
      </c>
      <c r="B2702" s="176">
        <f>'T Revenue'!B2699-'Year 0'!G$8+'Year 0'!G$122</f>
        <v>8931.4415169274434</v>
      </c>
      <c r="C2702" s="176">
        <f>'T Revenue'!C2699-'Revenue Requirement'!C$4+'Revenue Requirement'!C$33</f>
        <v>247861.67753009591</v>
      </c>
      <c r="D2702" s="176">
        <f>'T Revenue'!D2699-'Revenue Requirement'!D$4+'Revenue Requirement'!D$33</f>
        <v>107936.04815329402</v>
      </c>
      <c r="E2702" s="176">
        <f>'T Revenue'!E2699-'Revenue Requirement'!E$4+'Revenue Requirement'!E$33</f>
        <v>51191.367429999169</v>
      </c>
      <c r="G2702" s="179" t="e">
        <f ca="1"/>
        <v>#NAME?</v>
      </c>
      <c r="H2702" s="179" t="e">
        <f ca="1"/>
        <v>#NAME?</v>
      </c>
      <c r="I2702" s="179" t="e">
        <f ca="1"/>
        <v>#NAME?</v>
      </c>
      <c r="J2702" s="179" t="e">
        <f ca="1"/>
        <v>#NAME?</v>
      </c>
      <c r="L2702" s="175">
        <f>NR_to_Cash!C$9</f>
        <v>-54723.468549817509</v>
      </c>
      <c r="M2702" s="175">
        <f>NR_to_Cash!D$9</f>
        <v>-177401.26576231886</v>
      </c>
      <c r="N2702" s="175">
        <f>NR_to_Cash!E$9</f>
        <v>-150226.47815209487</v>
      </c>
      <c r="O2702" s="175">
        <f>NR_to_Cash!F$9</f>
        <v>-172910.78815747867</v>
      </c>
      <c r="Q2702" s="1">
        <v>2695</v>
      </c>
      <c r="R2702" s="176">
        <v>8931.4415169274434</v>
      </c>
      <c r="S2702" s="176">
        <v>247861.67753009591</v>
      </c>
      <c r="T2702" s="176">
        <v>107936.04815329402</v>
      </c>
      <c r="U2702" s="176">
        <v>51191.367429999169</v>
      </c>
      <c r="V2702" s="2"/>
      <c r="W2702" s="176">
        <v>-9033.7290475150803</v>
      </c>
      <c r="X2702" s="176">
        <v>-1509.1867657105904</v>
      </c>
      <c r="Y2702" s="176">
        <v>-18569.34009341849</v>
      </c>
      <c r="Z2702" s="176">
        <v>-10302.386529280106</v>
      </c>
      <c r="AA2702" s="2"/>
      <c r="AB2702" s="175">
        <v>-54723.468549817509</v>
      </c>
      <c r="AC2702" s="175">
        <v>-177401.26576231886</v>
      </c>
      <c r="AD2702" s="175">
        <v>-150226.47815209487</v>
      </c>
      <c r="AE2702" s="175">
        <v>-172910.78815747867</v>
      </c>
    </row>
    <row r="2703" spans="1:31">
      <c r="A2703" s="1">
        <v>2696</v>
      </c>
      <c r="B2703" s="176">
        <f>'T Revenue'!B2700-'Year 0'!G$8+'Year 0'!G$122</f>
        <v>-18993.086767301429</v>
      </c>
      <c r="C2703" s="176">
        <f>'T Revenue'!C2700-'Revenue Requirement'!C$4+'Revenue Requirement'!C$33</f>
        <v>204087.067258375</v>
      </c>
      <c r="D2703" s="176">
        <f>'T Revenue'!D2700-'Revenue Requirement'!D$4+'Revenue Requirement'!D$33</f>
        <v>138030.47887389944</v>
      </c>
      <c r="E2703" s="176">
        <f>'T Revenue'!E2700-'Revenue Requirement'!E$4+'Revenue Requirement'!E$33</f>
        <v>59100.272791275056</v>
      </c>
      <c r="G2703" s="179" t="e">
        <f ca="1"/>
        <v>#NAME?</v>
      </c>
      <c r="H2703" s="179" t="e">
        <f ca="1"/>
        <v>#NAME?</v>
      </c>
      <c r="I2703" s="179" t="e">
        <f ca="1"/>
        <v>#NAME?</v>
      </c>
      <c r="J2703" s="179" t="e">
        <f ca="1"/>
        <v>#NAME?</v>
      </c>
      <c r="L2703" s="175">
        <f>NR_to_Cash!C$9</f>
        <v>-54723.468549817509</v>
      </c>
      <c r="M2703" s="175">
        <f>NR_to_Cash!D$9</f>
        <v>-177401.26576231886</v>
      </c>
      <c r="N2703" s="175">
        <f>NR_to_Cash!E$9</f>
        <v>-150226.47815209487</v>
      </c>
      <c r="O2703" s="175">
        <f>NR_to_Cash!F$9</f>
        <v>-172910.78815747867</v>
      </c>
      <c r="Q2703" s="1">
        <v>2696</v>
      </c>
      <c r="R2703" s="176">
        <v>-18993.086767301429</v>
      </c>
      <c r="S2703" s="176">
        <v>204087.067258375</v>
      </c>
      <c r="T2703" s="176">
        <v>138030.47887389944</v>
      </c>
      <c r="U2703" s="176">
        <v>59100.272791275056</v>
      </c>
      <c r="V2703" s="2"/>
      <c r="W2703" s="176">
        <v>-6501.8775786166079</v>
      </c>
      <c r="X2703" s="176">
        <v>-44523.703357924474</v>
      </c>
      <c r="Y2703" s="176">
        <v>24998.635175047209</v>
      </c>
      <c r="Z2703" s="176">
        <v>-15958.359046369558</v>
      </c>
      <c r="AA2703" s="2"/>
      <c r="AB2703" s="175">
        <v>-54723.468549817509</v>
      </c>
      <c r="AC2703" s="175">
        <v>-177401.26576231886</v>
      </c>
      <c r="AD2703" s="175">
        <v>-150226.47815209487</v>
      </c>
      <c r="AE2703" s="175">
        <v>-172910.78815747867</v>
      </c>
    </row>
    <row r="2704" spans="1:31">
      <c r="A2704" s="1">
        <v>2697</v>
      </c>
      <c r="B2704" s="176">
        <f>'T Revenue'!B2701-'Year 0'!G$8+'Year 0'!G$122</f>
        <v>-15294.138269570656</v>
      </c>
      <c r="C2704" s="176">
        <f>'T Revenue'!C2701-'Revenue Requirement'!C$4+'Revenue Requirement'!C$33</f>
        <v>228325.19032608392</v>
      </c>
      <c r="D2704" s="176">
        <f>'T Revenue'!D2701-'Revenue Requirement'!D$4+'Revenue Requirement'!D$33</f>
        <v>141610.19620321481</v>
      </c>
      <c r="E2704" s="176">
        <f>'T Revenue'!E2701-'Revenue Requirement'!E$4+'Revenue Requirement'!E$33</f>
        <v>113315.11487712618</v>
      </c>
      <c r="G2704" s="179" t="e">
        <f ca="1"/>
        <v>#NAME?</v>
      </c>
      <c r="H2704" s="179" t="e">
        <f ca="1"/>
        <v>#NAME?</v>
      </c>
      <c r="I2704" s="179" t="e">
        <f ca="1"/>
        <v>#NAME?</v>
      </c>
      <c r="J2704" s="179" t="e">
        <f ca="1"/>
        <v>#NAME?</v>
      </c>
      <c r="L2704" s="175">
        <f>NR_to_Cash!C$9</f>
        <v>-54723.468549817509</v>
      </c>
      <c r="M2704" s="175">
        <f>NR_to_Cash!D$9</f>
        <v>-177401.26576231886</v>
      </c>
      <c r="N2704" s="175">
        <f>NR_to_Cash!E$9</f>
        <v>-150226.47815209487</v>
      </c>
      <c r="O2704" s="175">
        <f>NR_to_Cash!F$9</f>
        <v>-172910.78815747867</v>
      </c>
      <c r="Q2704" s="1">
        <v>2697</v>
      </c>
      <c r="R2704" s="176">
        <v>-15294.138269570656</v>
      </c>
      <c r="S2704" s="176">
        <v>228325.19032608392</v>
      </c>
      <c r="T2704" s="176">
        <v>141610.19620321481</v>
      </c>
      <c r="U2704" s="176">
        <v>113315.11487712618</v>
      </c>
      <c r="V2704" s="2"/>
      <c r="W2704" s="176">
        <v>-57768.261319026002</v>
      </c>
      <c r="X2704" s="176">
        <v>6333.328002731083</v>
      </c>
      <c r="Y2704" s="176">
        <v>-21244.508484549122</v>
      </c>
      <c r="Z2704" s="176">
        <v>-49464.865832507377</v>
      </c>
      <c r="AA2704" s="2"/>
      <c r="AB2704" s="175">
        <v>-54723.468549817509</v>
      </c>
      <c r="AC2704" s="175">
        <v>-177401.26576231886</v>
      </c>
      <c r="AD2704" s="175">
        <v>-150226.47815209487</v>
      </c>
      <c r="AE2704" s="175">
        <v>-172910.78815747867</v>
      </c>
    </row>
    <row r="2705" spans="1:31">
      <c r="A2705" s="1">
        <v>2698</v>
      </c>
      <c r="B2705" s="176">
        <f>'T Revenue'!B2702-'Year 0'!G$8+'Year 0'!G$122</f>
        <v>12929.029189335648</v>
      </c>
      <c r="C2705" s="176">
        <f>'T Revenue'!C2702-'Revenue Requirement'!C$4+'Revenue Requirement'!C$33</f>
        <v>235046.64190574503</v>
      </c>
      <c r="D2705" s="176">
        <f>'T Revenue'!D2702-'Revenue Requirement'!D$4+'Revenue Requirement'!D$33</f>
        <v>191060.33414066047</v>
      </c>
      <c r="E2705" s="176">
        <f>'T Revenue'!E2702-'Revenue Requirement'!E$4+'Revenue Requirement'!E$33</f>
        <v>101575.66453733831</v>
      </c>
      <c r="G2705" s="179" t="e">
        <f ca="1"/>
        <v>#NAME?</v>
      </c>
      <c r="H2705" s="179" t="e">
        <f ca="1"/>
        <v>#NAME?</v>
      </c>
      <c r="I2705" s="179" t="e">
        <f ca="1"/>
        <v>#NAME?</v>
      </c>
      <c r="J2705" s="179" t="e">
        <f ca="1"/>
        <v>#NAME?</v>
      </c>
      <c r="L2705" s="175">
        <f>NR_to_Cash!C$9</f>
        <v>-54723.468549817509</v>
      </c>
      <c r="M2705" s="175">
        <f>NR_to_Cash!D$9</f>
        <v>-177401.26576231886</v>
      </c>
      <c r="N2705" s="175">
        <f>NR_to_Cash!E$9</f>
        <v>-150226.47815209487</v>
      </c>
      <c r="O2705" s="175">
        <f>NR_to_Cash!F$9</f>
        <v>-172910.78815747867</v>
      </c>
      <c r="Q2705" s="1">
        <v>2698</v>
      </c>
      <c r="R2705" s="176">
        <v>12929.029189335648</v>
      </c>
      <c r="S2705" s="176">
        <v>235046.64190574503</v>
      </c>
      <c r="T2705" s="176">
        <v>191060.33414066047</v>
      </c>
      <c r="U2705" s="176">
        <v>101575.66453733831</v>
      </c>
      <c r="V2705" s="2"/>
      <c r="W2705" s="176">
        <v>-51678.823269144981</v>
      </c>
      <c r="X2705" s="176">
        <v>-55126.818545889109</v>
      </c>
      <c r="Y2705" s="176">
        <v>-22149.200652096886</v>
      </c>
      <c r="Z2705" s="176">
        <v>12529.182668915018</v>
      </c>
      <c r="AA2705" s="2"/>
      <c r="AB2705" s="175">
        <v>-54723.468549817509</v>
      </c>
      <c r="AC2705" s="175">
        <v>-177401.26576231886</v>
      </c>
      <c r="AD2705" s="175">
        <v>-150226.47815209487</v>
      </c>
      <c r="AE2705" s="175">
        <v>-172910.78815747867</v>
      </c>
    </row>
    <row r="2706" spans="1:31">
      <c r="A2706" s="1">
        <v>2699</v>
      </c>
      <c r="B2706" s="176">
        <f>'T Revenue'!B2703-'Year 0'!G$8+'Year 0'!G$122</f>
        <v>3799.9749396014959</v>
      </c>
      <c r="C2706" s="176">
        <f>'T Revenue'!C2703-'Revenue Requirement'!C$4+'Revenue Requirement'!C$33</f>
        <v>240364.27880116529</v>
      </c>
      <c r="D2706" s="176">
        <f>'T Revenue'!D2703-'Revenue Requirement'!D$4+'Revenue Requirement'!D$33</f>
        <v>147067.51042407425</v>
      </c>
      <c r="E2706" s="176">
        <f>'T Revenue'!E2703-'Revenue Requirement'!E$4+'Revenue Requirement'!E$33</f>
        <v>145407.39816811099</v>
      </c>
      <c r="G2706" s="179" t="e">
        <f ca="1"/>
        <v>#NAME?</v>
      </c>
      <c r="H2706" s="179" t="e">
        <f ca="1"/>
        <v>#NAME?</v>
      </c>
      <c r="I2706" s="179" t="e">
        <f ca="1"/>
        <v>#NAME?</v>
      </c>
      <c r="J2706" s="179" t="e">
        <f ca="1"/>
        <v>#NAME?</v>
      </c>
      <c r="L2706" s="175">
        <f>NR_to_Cash!C$9</f>
        <v>-54723.468549817509</v>
      </c>
      <c r="M2706" s="175">
        <f>NR_to_Cash!D$9</f>
        <v>-177401.26576231886</v>
      </c>
      <c r="N2706" s="175">
        <f>NR_to_Cash!E$9</f>
        <v>-150226.47815209487</v>
      </c>
      <c r="O2706" s="175">
        <f>NR_to_Cash!F$9</f>
        <v>-172910.78815747867</v>
      </c>
      <c r="Q2706" s="1">
        <v>2699</v>
      </c>
      <c r="R2706" s="176">
        <v>3799.9749396014959</v>
      </c>
      <c r="S2706" s="176">
        <v>240364.27880116529</v>
      </c>
      <c r="T2706" s="176">
        <v>147067.51042407425</v>
      </c>
      <c r="U2706" s="176">
        <v>145407.39816811099</v>
      </c>
      <c r="V2706" s="2"/>
      <c r="W2706" s="176">
        <v>8669.9378911177628</v>
      </c>
      <c r="X2706" s="176">
        <v>-10359.807034215657</v>
      </c>
      <c r="Y2706" s="176">
        <v>-23396.171306933975</v>
      </c>
      <c r="Z2706" s="176">
        <v>-34196.487899973756</v>
      </c>
      <c r="AA2706" s="2"/>
      <c r="AB2706" s="175">
        <v>-54723.468549817509</v>
      </c>
      <c r="AC2706" s="175">
        <v>-177401.26576231886</v>
      </c>
      <c r="AD2706" s="175">
        <v>-150226.47815209487</v>
      </c>
      <c r="AE2706" s="175">
        <v>-172910.78815747867</v>
      </c>
    </row>
    <row r="2707" spans="1:31">
      <c r="A2707" s="1">
        <v>2700</v>
      </c>
      <c r="B2707" s="176">
        <f>'T Revenue'!B2704-'Year 0'!G$8+'Year 0'!G$122</f>
        <v>1423.5599228346255</v>
      </c>
      <c r="C2707" s="176">
        <f>'T Revenue'!C2704-'Revenue Requirement'!C$4+'Revenue Requirement'!C$33</f>
        <v>221288.23550622887</v>
      </c>
      <c r="D2707" s="176">
        <f>'T Revenue'!D2704-'Revenue Requirement'!D$4+'Revenue Requirement'!D$33</f>
        <v>168909.52663883031</v>
      </c>
      <c r="E2707" s="176">
        <f>'T Revenue'!E2704-'Revenue Requirement'!E$4+'Revenue Requirement'!E$33</f>
        <v>158032.12807901367</v>
      </c>
      <c r="G2707" s="179" t="e">
        <f ca="1"/>
        <v>#NAME?</v>
      </c>
      <c r="H2707" s="179" t="e">
        <f ca="1"/>
        <v>#NAME?</v>
      </c>
      <c r="I2707" s="179" t="e">
        <f ca="1"/>
        <v>#NAME?</v>
      </c>
      <c r="J2707" s="179" t="e">
        <f ca="1"/>
        <v>#NAME?</v>
      </c>
      <c r="L2707" s="175">
        <f>NR_to_Cash!C$9</f>
        <v>-54723.468549817509</v>
      </c>
      <c r="M2707" s="175">
        <f>NR_to_Cash!D$9</f>
        <v>-177401.26576231886</v>
      </c>
      <c r="N2707" s="175">
        <f>NR_to_Cash!E$9</f>
        <v>-150226.47815209487</v>
      </c>
      <c r="O2707" s="175">
        <f>NR_to_Cash!F$9</f>
        <v>-172910.78815747867</v>
      </c>
      <c r="Q2707" s="1">
        <v>2700</v>
      </c>
      <c r="R2707" s="176">
        <v>1423.5599228346255</v>
      </c>
      <c r="S2707" s="176">
        <v>221288.23550622887</v>
      </c>
      <c r="T2707" s="176">
        <v>168909.52663883031</v>
      </c>
      <c r="U2707" s="176">
        <v>158032.12807901367</v>
      </c>
      <c r="V2707" s="2"/>
      <c r="W2707" s="176">
        <v>-3506.2000038585393</v>
      </c>
      <c r="X2707" s="176">
        <v>-7936.7858739690855</v>
      </c>
      <c r="Y2707" s="176">
        <v>1834.5402717976831</v>
      </c>
      <c r="Z2707" s="176">
        <v>-44152.260622760979</v>
      </c>
      <c r="AA2707" s="2"/>
      <c r="AB2707" s="175">
        <v>-54723.468549817509</v>
      </c>
      <c r="AC2707" s="175">
        <v>-177401.26576231886</v>
      </c>
      <c r="AD2707" s="175">
        <v>-150226.47815209487</v>
      </c>
      <c r="AE2707" s="175">
        <v>-172910.78815747867</v>
      </c>
    </row>
    <row r="2708" spans="1:31">
      <c r="B2708" s="54"/>
      <c r="C2708" s="54"/>
      <c r="D2708" s="54"/>
      <c r="E2708" s="54"/>
      <c r="G2708" s="54"/>
      <c r="H2708" s="54"/>
      <c r="I2708" s="54"/>
      <c r="J2708" s="54"/>
      <c r="L2708" s="54"/>
      <c r="M2708" s="54"/>
      <c r="N2708" s="54"/>
      <c r="O2708" s="54"/>
      <c r="Q2708" s="1"/>
      <c r="R2708" s="54"/>
      <c r="S2708" s="54"/>
      <c r="T2708" s="54"/>
      <c r="U2708" s="54"/>
      <c r="V2708" s="2"/>
      <c r="W2708" s="54"/>
      <c r="X2708" s="54"/>
      <c r="Y2708" s="54"/>
      <c r="Z2708" s="54"/>
      <c r="AA2708" s="2"/>
      <c r="AB2708" s="54"/>
      <c r="AC2708" s="54"/>
      <c r="AD2708" s="54"/>
      <c r="AE2708" s="54"/>
    </row>
    <row r="2709" spans="1:31">
      <c r="A2709" s="1" t="s">
        <v>70</v>
      </c>
      <c r="B2709" s="176">
        <f>AVERAGE(B8:B2707)</f>
        <v>1224.7193499987266</v>
      </c>
      <c r="C2709" s="176">
        <f>AVERAGE(C8:C2707)</f>
        <v>234346.47191464526</v>
      </c>
      <c r="D2709" s="176">
        <f>AVERAGE(D8:D2707)</f>
        <v>154375.24546458368</v>
      </c>
      <c r="E2709" s="176">
        <f>AVERAGE(E8:E2707)</f>
        <v>111920.0517079408</v>
      </c>
      <c r="F2709" s="176"/>
      <c r="G2709" s="176" t="e">
        <f ca="1">AVERAGE(G8:G2707)</f>
        <v>#NAME?</v>
      </c>
      <c r="H2709" s="176" t="e">
        <f ca="1">AVERAGE(H8:H2707)</f>
        <v>#NAME?</v>
      </c>
      <c r="I2709" s="176" t="e">
        <f ca="1">AVERAGE(I8:I2707)</f>
        <v>#NAME?</v>
      </c>
      <c r="J2709" s="176" t="e">
        <f ca="1">AVERAGE(J8:J2707)</f>
        <v>#NAME?</v>
      </c>
      <c r="K2709" s="176"/>
      <c r="L2709" s="176">
        <f>AVERAGE(L8:L2707)</f>
        <v>-54723.468549817786</v>
      </c>
      <c r="M2709" s="176">
        <f>AVERAGE(M8:M2707)</f>
        <v>-177401.26576232573</v>
      </c>
      <c r="N2709" s="176">
        <f>AVERAGE(N8:N2707)</f>
        <v>-150226.47815209618</v>
      </c>
      <c r="O2709" s="176">
        <f>AVERAGE(O8:O2707)</f>
        <v>-172910.78815747594</v>
      </c>
      <c r="Q2709" s="1" t="s">
        <v>70</v>
      </c>
      <c r="R2709" s="176">
        <f>AVERAGE(R8:R2707)</f>
        <v>1224.7193499987266</v>
      </c>
      <c r="S2709" s="176">
        <f>AVERAGE(S8:S2707)</f>
        <v>234346.47191464526</v>
      </c>
      <c r="T2709" s="176">
        <f>AVERAGE(T8:T2707)</f>
        <v>154375.24546458368</v>
      </c>
      <c r="U2709" s="176">
        <f>AVERAGE(U8:U2707)</f>
        <v>111920.0517079408</v>
      </c>
      <c r="V2709" s="176"/>
      <c r="W2709" s="176">
        <f>AVERAGE(W8:W2707)</f>
        <v>-15735.450004761522</v>
      </c>
      <c r="X2709" s="176">
        <f>AVERAGE(X8:X2707)</f>
        <v>-14494.573966272992</v>
      </c>
      <c r="Y2709" s="176">
        <f>AVERAGE(Y8:Y2707)</f>
        <v>-14962.649974823315</v>
      </c>
      <c r="Z2709" s="176">
        <f>AVERAGE(Z8:Z2707)</f>
        <v>-15572.533072035978</v>
      </c>
      <c r="AA2709" s="176"/>
      <c r="AB2709" s="176">
        <f>AVERAGE(AB8:AB2707)</f>
        <v>-54723.468549817786</v>
      </c>
      <c r="AC2709" s="176">
        <f>AVERAGE(AC8:AC2707)</f>
        <v>-177401.26576232573</v>
      </c>
      <c r="AD2709" s="176">
        <f>AVERAGE(AD8:AD2707)</f>
        <v>-150226.47815209618</v>
      </c>
      <c r="AE2709" s="176">
        <f>AVERAGE(AE8:AE2707)</f>
        <v>-172910.78815747594</v>
      </c>
    </row>
    <row r="2710" spans="1:31">
      <c r="A2710" s="1" t="s">
        <v>84</v>
      </c>
      <c r="B2710" s="176">
        <f>STDEV(B8:B2707)</f>
        <v>14222.11218291331</v>
      </c>
      <c r="C2710" s="176">
        <f>STDEV(C8:C2707)</f>
        <v>24903.16206829968</v>
      </c>
      <c r="D2710" s="176">
        <f>STDEV(D8:D2707)</f>
        <v>28867.564991929888</v>
      </c>
      <c r="E2710" s="176">
        <f>STDEV(E8:E2707)</f>
        <v>35068.579188544572</v>
      </c>
      <c r="F2710" s="176"/>
      <c r="G2710" s="176" t="e">
        <f ca="1">STDEV(G8:G2707)</f>
        <v>#NAME?</v>
      </c>
      <c r="H2710" s="176" t="e">
        <f ca="1">STDEV(H8:H2707)</f>
        <v>#NAME?</v>
      </c>
      <c r="I2710" s="176" t="e">
        <f ca="1">STDEV(I8:I2707)</f>
        <v>#NAME?</v>
      </c>
      <c r="J2710" s="176" t="e">
        <f ca="1">STDEV(J8:J2707)</f>
        <v>#NAME?</v>
      </c>
      <c r="K2710" s="176"/>
      <c r="L2710" s="176">
        <f>STDEV(L8:L2707)</f>
        <v>2.7653760474912309E-10</v>
      </c>
      <c r="M2710" s="176">
        <f>STDEV(M8:M2707)</f>
        <v>6.8697762863992684E-9</v>
      </c>
      <c r="N2710" s="176">
        <f>STDEV(N8:N2707)</f>
        <v>1.3099149698642672E-9</v>
      </c>
      <c r="O2710" s="176">
        <f>STDEV(O8:O2707)</f>
        <v>2.7362668259386919E-9</v>
      </c>
      <c r="Q2710" s="1" t="s">
        <v>84</v>
      </c>
      <c r="R2710" s="176">
        <f>STDEV(R8:R2707)</f>
        <v>14222.11218291331</v>
      </c>
      <c r="S2710" s="176">
        <f>STDEV(S8:S2707)</f>
        <v>24903.16206829968</v>
      </c>
      <c r="T2710" s="176">
        <f>STDEV(T8:T2707)</f>
        <v>28867.564991929888</v>
      </c>
      <c r="U2710" s="176">
        <f>STDEV(U8:U2707)</f>
        <v>35068.579188544572</v>
      </c>
      <c r="V2710" s="176"/>
      <c r="W2710" s="176">
        <f>STDEV(W8:W2707)</f>
        <v>20406.933924950779</v>
      </c>
      <c r="X2710" s="176">
        <f>STDEV(X8:X2707)</f>
        <v>18679.192854190991</v>
      </c>
      <c r="Y2710" s="176">
        <f>STDEV(Y8:Y2707)</f>
        <v>20706.041685559041</v>
      </c>
      <c r="Z2710" s="176">
        <f>STDEV(Z8:Z2707)</f>
        <v>21739.843547830271</v>
      </c>
      <c r="AA2710" s="176"/>
      <c r="AB2710" s="176">
        <f>STDEV(AB8:AB2707)</f>
        <v>2.7653760474912309E-10</v>
      </c>
      <c r="AC2710" s="176">
        <f>STDEV(AC8:AC2707)</f>
        <v>6.8697762863992684E-9</v>
      </c>
      <c r="AD2710" s="176">
        <f>STDEV(AD8:AD2707)</f>
        <v>1.3099149698642672E-9</v>
      </c>
      <c r="AE2710" s="176">
        <f>STDEV(AE8:AE2707)</f>
        <v>2.7362668259386919E-9</v>
      </c>
    </row>
    <row r="2711" spans="1:31">
      <c r="A2711" s="1" t="s">
        <v>53</v>
      </c>
      <c r="B2711" s="176">
        <f>MIN(B8:B2707)</f>
        <v>-49595.290688408772</v>
      </c>
      <c r="C2711" s="176">
        <f t="shared" ref="C2711:E2711" si="4">MIN(C8:C2707)</f>
        <v>136160.73852183833</v>
      </c>
      <c r="D2711" s="176">
        <f t="shared" si="4"/>
        <v>70925.845207013655</v>
      </c>
      <c r="E2711" s="176">
        <f t="shared" si="4"/>
        <v>-13700.530576150399</v>
      </c>
      <c r="F2711" s="176"/>
      <c r="G2711" s="176" t="e">
        <f ca="1">MIN(G8:G2707)</f>
        <v>#NAME?</v>
      </c>
      <c r="H2711" s="176" t="e">
        <f t="shared" ref="H2711:J2711" ca="1" si="5">MIN(H8:H2707)</f>
        <v>#NAME?</v>
      </c>
      <c r="I2711" s="176" t="e">
        <f t="shared" ca="1" si="5"/>
        <v>#NAME?</v>
      </c>
      <c r="J2711" s="176" t="e">
        <f t="shared" ca="1" si="5"/>
        <v>#NAME?</v>
      </c>
      <c r="K2711" s="176"/>
      <c r="L2711" s="176">
        <f>MIN(L8:L2707)</f>
        <v>-54723.468549817509</v>
      </c>
      <c r="M2711" s="176">
        <f t="shared" ref="M2711:O2711" si="6">MIN(M8:M2707)</f>
        <v>-177401.26576231886</v>
      </c>
      <c r="N2711" s="176">
        <f t="shared" si="6"/>
        <v>-150226.47815209487</v>
      </c>
      <c r="O2711" s="176">
        <f t="shared" si="6"/>
        <v>-172910.78815747867</v>
      </c>
      <c r="Q2711" s="1" t="s">
        <v>53</v>
      </c>
      <c r="R2711" s="176">
        <f>MIN(R8:R2707)</f>
        <v>-49595.290688408772</v>
      </c>
      <c r="S2711" s="176">
        <f t="shared" ref="S2711:U2711" si="7">MIN(S8:S2707)</f>
        <v>136160.73852183833</v>
      </c>
      <c r="T2711" s="176">
        <f t="shared" si="7"/>
        <v>70925.845207013655</v>
      </c>
      <c r="U2711" s="176">
        <f t="shared" si="7"/>
        <v>-13700.530576150399</v>
      </c>
      <c r="V2711" s="176"/>
      <c r="W2711" s="176">
        <f>MIN(W8:W2707)</f>
        <v>-81300.780619162135</v>
      </c>
      <c r="X2711" s="176">
        <f t="shared" ref="X2711:Z2711" si="8">MIN(X8:X2707)</f>
        <v>-84314.62900744332</v>
      </c>
      <c r="Y2711" s="176">
        <f t="shared" si="8"/>
        <v>-100699.63430264313</v>
      </c>
      <c r="Z2711" s="176">
        <f t="shared" si="8"/>
        <v>-90464.26926988503</v>
      </c>
      <c r="AA2711" s="176"/>
      <c r="AB2711" s="176">
        <f>MIN(AB8:AB2707)</f>
        <v>-54723.468549817509</v>
      </c>
      <c r="AC2711" s="176">
        <f t="shared" ref="AC2711:AE2711" si="9">MIN(AC8:AC2707)</f>
        <v>-177401.26576231886</v>
      </c>
      <c r="AD2711" s="176">
        <f t="shared" si="9"/>
        <v>-150226.47815209487</v>
      </c>
      <c r="AE2711" s="176">
        <f t="shared" si="9"/>
        <v>-172910.78815747867</v>
      </c>
    </row>
    <row r="2712" spans="1:31">
      <c r="A2712" s="1" t="s">
        <v>54</v>
      </c>
      <c r="B2712" s="176">
        <f>MAX(B8:B2707)</f>
        <v>51755.605502891587</v>
      </c>
      <c r="C2712" s="176">
        <f t="shared" ref="C2712:E2712" si="10">MAX(C8:C2707)</f>
        <v>319250.05844853027</v>
      </c>
      <c r="D2712" s="176">
        <f t="shared" si="10"/>
        <v>263192.70193303353</v>
      </c>
      <c r="E2712" s="176">
        <f t="shared" si="10"/>
        <v>251260.04840159137</v>
      </c>
      <c r="F2712" s="176"/>
      <c r="G2712" s="176" t="e">
        <f ca="1">MAX(G8:G2707)</f>
        <v>#NAME?</v>
      </c>
      <c r="H2712" s="176" t="e">
        <f t="shared" ref="H2712:J2712" ca="1" si="11">MAX(H8:H2707)</f>
        <v>#NAME?</v>
      </c>
      <c r="I2712" s="176" t="e">
        <f t="shared" ca="1" si="11"/>
        <v>#NAME?</v>
      </c>
      <c r="J2712" s="176" t="e">
        <f t="shared" ca="1" si="11"/>
        <v>#NAME?</v>
      </c>
      <c r="K2712" s="176"/>
      <c r="L2712" s="176">
        <f>MAX(L8:L2707)</f>
        <v>-54723.468549817509</v>
      </c>
      <c r="M2712" s="176">
        <f t="shared" ref="M2712:O2712" si="12">MAX(M8:M2707)</f>
        <v>-177401.26576231886</v>
      </c>
      <c r="N2712" s="176">
        <f t="shared" si="12"/>
        <v>-150226.47815209487</v>
      </c>
      <c r="O2712" s="176">
        <f t="shared" si="12"/>
        <v>-172910.78815747867</v>
      </c>
      <c r="Q2712" s="1" t="s">
        <v>54</v>
      </c>
      <c r="R2712" s="176">
        <f>MAX(R8:R2707)</f>
        <v>51755.605502891587</v>
      </c>
      <c r="S2712" s="176">
        <f t="shared" ref="S2712:U2712" si="13">MAX(S8:S2707)</f>
        <v>319250.05844853027</v>
      </c>
      <c r="T2712" s="176">
        <f t="shared" si="13"/>
        <v>263192.70193303353</v>
      </c>
      <c r="U2712" s="176">
        <f t="shared" si="13"/>
        <v>251260.04840159137</v>
      </c>
      <c r="V2712" s="176"/>
      <c r="W2712" s="176">
        <f>MAX(W8:W2707)</f>
        <v>44918.216974641313</v>
      </c>
      <c r="X2712" s="176">
        <f t="shared" ref="X2712:Z2712" si="14">MAX(X8:X2707)</f>
        <v>39524.957376735751</v>
      </c>
      <c r="Y2712" s="176">
        <f t="shared" si="14"/>
        <v>50146.814296585741</v>
      </c>
      <c r="Z2712" s="176">
        <f t="shared" si="14"/>
        <v>56994.340584964026</v>
      </c>
      <c r="AA2712" s="176"/>
      <c r="AB2712" s="176">
        <f>MAX(AB8:AB2707)</f>
        <v>-54723.468549817509</v>
      </c>
      <c r="AC2712" s="176">
        <f t="shared" ref="AC2712:AE2712" si="15">MAX(AC8:AC2707)</f>
        <v>-177401.26576231886</v>
      </c>
      <c r="AD2712" s="176">
        <f t="shared" si="15"/>
        <v>-150226.47815209487</v>
      </c>
      <c r="AE2712" s="176">
        <f t="shared" si="15"/>
        <v>-172910.78815747867</v>
      </c>
    </row>
    <row r="2714" spans="1:31">
      <c r="B2714" s="98"/>
    </row>
    <row r="2715" spans="1:31">
      <c r="B2715" s="98"/>
      <c r="C2715" s="98"/>
      <c r="D2715" s="98"/>
      <c r="E2715" s="98"/>
      <c r="G2715" s="98"/>
      <c r="H2715" s="98"/>
      <c r="I2715" s="98"/>
      <c r="J2715" s="98"/>
    </row>
  </sheetData>
  <phoneticPr fontId="21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6"/>
  </sheetPr>
  <dimension ref="A1:L49"/>
  <sheetViews>
    <sheetView workbookViewId="0">
      <selection activeCell="F37" sqref="F37"/>
    </sheetView>
  </sheetViews>
  <sheetFormatPr defaultRowHeight="12.75"/>
  <cols>
    <col min="1" max="1" width="3" style="53" bestFit="1" customWidth="1"/>
    <col min="2" max="2" width="8.28515625" bestFit="1" customWidth="1"/>
    <col min="3" max="3" width="28.5703125" customWidth="1"/>
    <col min="4" max="4" width="6.28515625" style="2" bestFit="1" customWidth="1"/>
    <col min="5" max="5" width="7.5703125" style="2" bestFit="1" customWidth="1"/>
    <col min="6" max="6" width="10.140625" style="2" customWidth="1"/>
    <col min="7" max="7" width="8.140625" style="2" customWidth="1"/>
    <col min="8" max="8" width="10.140625" style="2" customWidth="1"/>
  </cols>
  <sheetData>
    <row r="1" spans="1:12" s="107" customFormat="1">
      <c r="A1" s="53"/>
      <c r="B1" s="53" t="s">
        <v>71</v>
      </c>
      <c r="C1" s="53" t="s">
        <v>72</v>
      </c>
      <c r="D1" s="53" t="s">
        <v>73</v>
      </c>
      <c r="E1" s="53" t="s">
        <v>79</v>
      </c>
      <c r="F1" s="53" t="s">
        <v>80</v>
      </c>
      <c r="G1" s="53" t="s">
        <v>82</v>
      </c>
      <c r="H1" s="53" t="s">
        <v>83</v>
      </c>
    </row>
    <row r="2" spans="1:12" ht="15.75" thickBot="1">
      <c r="B2" s="346" t="s">
        <v>95</v>
      </c>
      <c r="C2" s="347"/>
      <c r="D2" s="347"/>
      <c r="E2" s="347"/>
      <c r="F2" s="348"/>
      <c r="G2" s="348"/>
      <c r="H2" s="349"/>
      <c r="J2" s="107" t="s">
        <v>86</v>
      </c>
      <c r="K2" s="107"/>
    </row>
    <row r="3" spans="1:12" ht="26.25" thickBot="1">
      <c r="B3" s="108" t="s">
        <v>87</v>
      </c>
      <c r="C3" s="109" t="s">
        <v>88</v>
      </c>
      <c r="D3" s="110" t="s">
        <v>89</v>
      </c>
      <c r="E3" s="111" t="s">
        <v>75</v>
      </c>
      <c r="F3" s="112" t="s">
        <v>90</v>
      </c>
      <c r="G3" s="113" t="s">
        <v>91</v>
      </c>
      <c r="H3" s="114" t="s">
        <v>92</v>
      </c>
      <c r="J3" s="115" t="s">
        <v>93</v>
      </c>
      <c r="K3" s="115"/>
      <c r="L3" s="115" t="s">
        <v>94</v>
      </c>
    </row>
    <row r="4" spans="1:12">
      <c r="A4" s="53">
        <v>1</v>
      </c>
      <c r="B4" s="340" t="s">
        <v>96</v>
      </c>
      <c r="C4" s="343" t="s">
        <v>34</v>
      </c>
      <c r="D4" s="116">
        <v>2025</v>
      </c>
      <c r="E4" s="117">
        <f t="shared" ref="E4:E23" si="0">J4/1000</f>
        <v>220.01191263999996</v>
      </c>
      <c r="F4" s="118" t="e">
        <f ca="1">_xll.RiskPercentile($L4,5%)/1000</f>
        <v>#NAME?</v>
      </c>
      <c r="G4" s="119" t="e">
        <f ca="1">_xll.RiskMean($L4)/1000</f>
        <v>#NAME?</v>
      </c>
      <c r="H4" s="120" t="e">
        <f ca="1">_xll.RiskPercentile($L4,95%)/1000</f>
        <v>#NAME?</v>
      </c>
      <c r="J4" s="121">
        <f>'Risk Summary'!D$10</f>
        <v>220011.91263999997</v>
      </c>
      <c r="K4" s="178"/>
      <c r="L4" s="121" t="e">
        <f ca="1">'Risk Summary'!F$10</f>
        <v>#NAME?</v>
      </c>
    </row>
    <row r="5" spans="1:12">
      <c r="A5" s="53">
        <f>A4+1</f>
        <v>2</v>
      </c>
      <c r="B5" s="341"/>
      <c r="C5" s="344"/>
      <c r="D5" s="122">
        <v>2026</v>
      </c>
      <c r="E5" s="119">
        <f t="shared" si="0"/>
        <v>220.39958391999994</v>
      </c>
      <c r="F5" s="118" t="e">
        <f ca="1">_xll.RiskPercentile($L5,5%)/1000</f>
        <v>#NAME?</v>
      </c>
      <c r="G5" s="119" t="e">
        <f ca="1">_xll.RiskMean($L5)/1000</f>
        <v>#NAME?</v>
      </c>
      <c r="H5" s="120" t="e">
        <f ca="1">_xll.RiskPercentile($L5,95%)/1000</f>
        <v>#NAME?</v>
      </c>
      <c r="J5" s="123">
        <f>'Risk Summary'!G$10</f>
        <v>220399.58391999995</v>
      </c>
      <c r="K5" s="123"/>
      <c r="L5" s="123" t="e">
        <f ca="1">'Risk Summary'!I$10</f>
        <v>#NAME?</v>
      </c>
    </row>
    <row r="6" spans="1:12">
      <c r="A6" s="53">
        <f t="shared" ref="A6:A23" si="1">A5+1</f>
        <v>3</v>
      </c>
      <c r="B6" s="341"/>
      <c r="C6" s="344"/>
      <c r="D6" s="122">
        <v>2027</v>
      </c>
      <c r="E6" s="119">
        <f t="shared" ref="E6" si="2">J6/1000</f>
        <v>237.76737309000001</v>
      </c>
      <c r="F6" s="118" t="e">
        <f ca="1">_xll.RiskPercentile($L6,5%)/1000</f>
        <v>#NAME?</v>
      </c>
      <c r="G6" s="119" t="e">
        <f ca="1">_xll.RiskMean($L6)/1000</f>
        <v>#NAME?</v>
      </c>
      <c r="H6" s="120" t="e">
        <f ca="1">_xll.RiskPercentile($L6,95%)/1000</f>
        <v>#NAME?</v>
      </c>
      <c r="J6" s="123">
        <f>'Risk Summary'!J$10</f>
        <v>237767.37309000001</v>
      </c>
      <c r="K6" s="123"/>
      <c r="L6" s="123" t="e">
        <f ca="1">'Risk Summary'!L$10</f>
        <v>#NAME?</v>
      </c>
    </row>
    <row r="7" spans="1:12">
      <c r="A7" s="53">
        <f t="shared" si="1"/>
        <v>4</v>
      </c>
      <c r="B7" s="342"/>
      <c r="C7" s="345"/>
      <c r="D7" s="124">
        <v>2028</v>
      </c>
      <c r="E7" s="125">
        <f t="shared" si="0"/>
        <v>253.77655501000001</v>
      </c>
      <c r="F7" s="126" t="e">
        <f ca="1">_xll.RiskPercentile($L7,5%)/1000</f>
        <v>#NAME?</v>
      </c>
      <c r="G7" s="125" t="e">
        <f ca="1">_xll.RiskMean($L7)/1000</f>
        <v>#NAME?</v>
      </c>
      <c r="H7" s="127" t="e">
        <f ca="1">_xll.RiskPercentile($L7,95%)/1000</f>
        <v>#NAME?</v>
      </c>
      <c r="J7" s="128">
        <f>'Risk Summary'!M$10</f>
        <v>253776.55501000001</v>
      </c>
      <c r="K7" s="128"/>
      <c r="L7" s="128" t="e">
        <f ca="1">'Risk Summary'!O$10</f>
        <v>#NAME?</v>
      </c>
    </row>
    <row r="8" spans="1:12" ht="12.75" customHeight="1">
      <c r="A8" s="53">
        <f t="shared" si="1"/>
        <v>5</v>
      </c>
      <c r="B8" s="350" t="s">
        <v>97</v>
      </c>
      <c r="C8" s="353" t="s">
        <v>35</v>
      </c>
      <c r="D8" s="129">
        <f>D4</f>
        <v>2025</v>
      </c>
      <c r="E8" s="130">
        <f t="shared" si="0"/>
        <v>220.46924880999998</v>
      </c>
      <c r="F8" s="131" t="e">
        <f ca="1">_xll.RiskPercentile($L8,5%)/1000</f>
        <v>#NAME?</v>
      </c>
      <c r="G8" s="130" t="e">
        <f ca="1">_xll.RiskMean($L8)/1000</f>
        <v>#NAME?</v>
      </c>
      <c r="H8" s="132" t="e">
        <f ca="1">_xll.RiskPercentile($L8,95%)/1000</f>
        <v>#NAME?</v>
      </c>
      <c r="J8" s="121">
        <f>'Risk Summary'!D$11</f>
        <v>220469.24880999999</v>
      </c>
      <c r="K8" s="178"/>
      <c r="L8" s="121" t="e">
        <f ca="1">'Risk Summary'!F$11</f>
        <v>#NAME?</v>
      </c>
    </row>
    <row r="9" spans="1:12">
      <c r="A9" s="53">
        <f t="shared" si="1"/>
        <v>6</v>
      </c>
      <c r="B9" s="351"/>
      <c r="C9" s="354"/>
      <c r="D9" s="133">
        <f t="shared" ref="D9:D23" si="3">D5</f>
        <v>2026</v>
      </c>
      <c r="E9" s="134">
        <f t="shared" si="0"/>
        <v>224.66720569000003</v>
      </c>
      <c r="F9" s="135" t="e">
        <f ca="1">_xll.RiskPercentile($L9,5%)/1000</f>
        <v>#NAME?</v>
      </c>
      <c r="G9" s="134" t="e">
        <f ca="1">_xll.RiskMean($L9)/1000</f>
        <v>#NAME?</v>
      </c>
      <c r="H9" s="136" t="e">
        <f ca="1">_xll.RiskPercentile($L9,95%)/1000</f>
        <v>#NAME?</v>
      </c>
      <c r="J9" s="123">
        <f>'Risk Summary'!G$11</f>
        <v>224667.20569000003</v>
      </c>
      <c r="K9" s="123"/>
      <c r="L9" s="123" t="e">
        <f ca="1">'Risk Summary'!I$11</f>
        <v>#NAME?</v>
      </c>
    </row>
    <row r="10" spans="1:12">
      <c r="A10" s="53">
        <f t="shared" si="1"/>
        <v>7</v>
      </c>
      <c r="B10" s="351"/>
      <c r="C10" s="354"/>
      <c r="D10" s="133">
        <f t="shared" si="3"/>
        <v>2027</v>
      </c>
      <c r="E10" s="134">
        <f t="shared" ref="E10" si="4">J10/1000</f>
        <v>239.51835303999999</v>
      </c>
      <c r="F10" s="135" t="e">
        <f ca="1">_xll.RiskPercentile($L10,5%)/1000</f>
        <v>#NAME?</v>
      </c>
      <c r="G10" s="134" t="e">
        <f ca="1">_xll.RiskMean($L10)/1000</f>
        <v>#NAME?</v>
      </c>
      <c r="H10" s="136" t="e">
        <f ca="1">_xll.RiskPercentile($L10,95%)/1000</f>
        <v>#NAME?</v>
      </c>
      <c r="J10" s="123">
        <f>'Risk Summary'!J$11</f>
        <v>239518.35303999999</v>
      </c>
      <c r="K10" s="123"/>
      <c r="L10" s="123" t="e">
        <f ca="1">'Risk Summary'!L$11</f>
        <v>#NAME?</v>
      </c>
    </row>
    <row r="11" spans="1:12">
      <c r="A11" s="53">
        <f t="shared" si="1"/>
        <v>8</v>
      </c>
      <c r="B11" s="352"/>
      <c r="C11" s="355"/>
      <c r="D11" s="137">
        <f t="shared" si="3"/>
        <v>2028</v>
      </c>
      <c r="E11" s="138">
        <f t="shared" si="0"/>
        <v>252.99798772000003</v>
      </c>
      <c r="F11" s="139" t="e">
        <f ca="1">_xll.RiskPercentile($L11,5%)/1000</f>
        <v>#NAME?</v>
      </c>
      <c r="G11" s="138" t="e">
        <f ca="1">_xll.RiskMean($L11)/1000</f>
        <v>#NAME?</v>
      </c>
      <c r="H11" s="140" t="e">
        <f ca="1">_xll.RiskPercentile($L11,95%)/1000</f>
        <v>#NAME?</v>
      </c>
      <c r="J11" s="128">
        <f>'Risk Summary'!M$11</f>
        <v>252997.98772000003</v>
      </c>
      <c r="K11" s="128"/>
      <c r="L11" s="128" t="e">
        <f ca="1">'Risk Summary'!O$11</f>
        <v>#NAME?</v>
      </c>
    </row>
    <row r="12" spans="1:12">
      <c r="A12" s="53">
        <f t="shared" si="1"/>
        <v>9</v>
      </c>
      <c r="B12" s="340" t="s">
        <v>98</v>
      </c>
      <c r="C12" s="343" t="s">
        <v>102</v>
      </c>
      <c r="D12" s="116">
        <f t="shared" si="3"/>
        <v>2025</v>
      </c>
      <c r="E12" s="117">
        <f t="shared" si="0"/>
        <v>157.88224055000001</v>
      </c>
      <c r="F12" s="118" t="e">
        <f ca="1">_xll.RiskPercentile($L12,5%)/1000</f>
        <v>#NAME?</v>
      </c>
      <c r="G12" s="119" t="e">
        <f ca="1">_xll.RiskMean($L12)/1000</f>
        <v>#NAME?</v>
      </c>
      <c r="H12" s="120" t="e">
        <f ca="1">_xll.RiskPercentile($L12,95%)/1000</f>
        <v>#NAME?</v>
      </c>
      <c r="J12" s="121">
        <f>'Risk Summary'!D$13</f>
        <v>157882.24055000002</v>
      </c>
      <c r="K12" s="178"/>
      <c r="L12" s="121" t="e">
        <f ca="1">'Risk Summary'!F$13</f>
        <v>#NAME?</v>
      </c>
    </row>
    <row r="13" spans="1:12">
      <c r="A13" s="53">
        <f t="shared" si="1"/>
        <v>10</v>
      </c>
      <c r="B13" s="341"/>
      <c r="C13" s="344"/>
      <c r="D13" s="122">
        <f t="shared" si="3"/>
        <v>2026</v>
      </c>
      <c r="E13" s="119">
        <f t="shared" si="0"/>
        <v>202.97868783000001</v>
      </c>
      <c r="F13" s="118" t="e">
        <f ca="1">_xll.RiskPercentile($L13,5%)/1000</f>
        <v>#NAME?</v>
      </c>
      <c r="G13" s="119" t="e">
        <f ca="1">_xll.RiskMean($L13)/1000</f>
        <v>#NAME?</v>
      </c>
      <c r="H13" s="120" t="e">
        <f ca="1">_xll.RiskPercentile($L13,95%)/1000</f>
        <v>#NAME?</v>
      </c>
      <c r="J13" s="123">
        <f>'Risk Summary'!G$13</f>
        <v>202978.68783000001</v>
      </c>
      <c r="K13" s="123"/>
      <c r="L13" s="123" t="e">
        <f ca="1">'Risk Summary'!I$13</f>
        <v>#NAME?</v>
      </c>
    </row>
    <row r="14" spans="1:12">
      <c r="A14" s="53">
        <f t="shared" si="1"/>
        <v>11</v>
      </c>
      <c r="B14" s="341"/>
      <c r="C14" s="344"/>
      <c r="D14" s="122">
        <f t="shared" si="3"/>
        <v>2027</v>
      </c>
      <c r="E14" s="119">
        <f t="shared" ref="E14" si="5">J14/1000</f>
        <v>219.69097290999997</v>
      </c>
      <c r="F14" s="118" t="e">
        <f ca="1">_xll.RiskPercentile($L14,5%)/1000</f>
        <v>#NAME?</v>
      </c>
      <c r="G14" s="119" t="e">
        <f ca="1">_xll.RiskMean($L14)/1000</f>
        <v>#NAME?</v>
      </c>
      <c r="H14" s="120" t="e">
        <f ca="1">_xll.RiskPercentile($L14,95%)/1000</f>
        <v>#NAME?</v>
      </c>
      <c r="J14" s="123">
        <f>'Risk Summary'!J$13</f>
        <v>219690.97290999998</v>
      </c>
      <c r="K14" s="123"/>
      <c r="L14" s="123" t="e">
        <f ca="1">'Risk Summary'!L$13</f>
        <v>#NAME?</v>
      </c>
    </row>
    <row r="15" spans="1:12">
      <c r="A15" s="53">
        <f t="shared" si="1"/>
        <v>12</v>
      </c>
      <c r="B15" s="342"/>
      <c r="C15" s="345"/>
      <c r="D15" s="124">
        <f t="shared" si="3"/>
        <v>2028</v>
      </c>
      <c r="E15" s="125">
        <f t="shared" si="0"/>
        <v>230.57646523000003</v>
      </c>
      <c r="F15" s="126" t="e">
        <f ca="1">_xll.RiskPercentile($L15,5%)/1000</f>
        <v>#NAME?</v>
      </c>
      <c r="G15" s="125" t="e">
        <f ca="1">_xll.RiskMean($L15)/1000</f>
        <v>#NAME?</v>
      </c>
      <c r="H15" s="127" t="e">
        <f ca="1">_xll.RiskPercentile($L15,95%)/1000</f>
        <v>#NAME?</v>
      </c>
      <c r="J15" s="128">
        <f>'Risk Summary'!M$13</f>
        <v>230576.46523000003</v>
      </c>
      <c r="K15" s="128"/>
      <c r="L15" s="128" t="e">
        <f ca="1">'Risk Summary'!O$13</f>
        <v>#NAME?</v>
      </c>
    </row>
    <row r="16" spans="1:12">
      <c r="A16" s="53">
        <f t="shared" si="1"/>
        <v>13</v>
      </c>
      <c r="B16" s="350" t="s">
        <v>99</v>
      </c>
      <c r="C16" s="353" t="s">
        <v>112</v>
      </c>
      <c r="D16" s="129">
        <f t="shared" si="3"/>
        <v>2025</v>
      </c>
      <c r="E16" s="130">
        <f t="shared" si="0"/>
        <v>202.81191267999995</v>
      </c>
      <c r="F16" s="131" t="e">
        <f ca="1">_xll.RiskPercentile($L16,5%)/1000</f>
        <v>#NAME?</v>
      </c>
      <c r="G16" s="130" t="e">
        <f ca="1">_xll.RiskMean($L16)/1000</f>
        <v>#NAME?</v>
      </c>
      <c r="H16" s="132" t="e">
        <f ca="1">_xll.RiskPercentile($L16,95%)/1000</f>
        <v>#NAME?</v>
      </c>
      <c r="J16" s="121">
        <f>'Risk Summary'!D$10+'Risk Summary'!D$15</f>
        <v>202811.91267999995</v>
      </c>
      <c r="K16" s="178"/>
      <c r="L16" s="121" t="e">
        <f ca="1">'Risk Summary'!F$10+'Risk Summary'!F$15</f>
        <v>#NAME?</v>
      </c>
    </row>
    <row r="17" spans="1:12">
      <c r="A17" s="53">
        <f t="shared" si="1"/>
        <v>14</v>
      </c>
      <c r="B17" s="351"/>
      <c r="C17" s="354"/>
      <c r="D17" s="133">
        <f t="shared" si="3"/>
        <v>2026</v>
      </c>
      <c r="E17" s="134">
        <f t="shared" si="0"/>
        <v>209.45737087586247</v>
      </c>
      <c r="F17" s="135" t="e">
        <f ca="1">_xll.RiskPercentile($L17,5%)/1000</f>
        <v>#NAME?</v>
      </c>
      <c r="G17" s="134" t="e">
        <f ca="1">_xll.RiskMean($L17)/1000</f>
        <v>#NAME?</v>
      </c>
      <c r="H17" s="136" t="e">
        <f ca="1">_xll.RiskPercentile($L17,95%)/1000</f>
        <v>#NAME?</v>
      </c>
      <c r="J17" s="123">
        <f>'Risk Summary'!G$10+'Risk Summary'!G$15</f>
        <v>209457.37087586246</v>
      </c>
      <c r="K17" s="123"/>
      <c r="L17" s="123" t="e">
        <f ca="1">'Risk Summary'!I$10+'Risk Summary'!I$15</f>
        <v>#NAME?</v>
      </c>
    </row>
    <row r="18" spans="1:12">
      <c r="A18" s="53">
        <f t="shared" si="1"/>
        <v>15</v>
      </c>
      <c r="B18" s="351"/>
      <c r="C18" s="354"/>
      <c r="D18" s="133">
        <f t="shared" si="3"/>
        <v>2027</v>
      </c>
      <c r="E18" s="134">
        <f t="shared" ref="E18" si="6">J18/1000</f>
        <v>227.13516268896126</v>
      </c>
      <c r="F18" s="135" t="e">
        <f ca="1">_xll.RiskPercentile($L18,5%)/1000</f>
        <v>#NAME?</v>
      </c>
      <c r="G18" s="134" t="e">
        <f ca="1">_xll.RiskMean($L18)/1000</f>
        <v>#NAME?</v>
      </c>
      <c r="H18" s="136" t="e">
        <f ca="1">_xll.RiskPercentile($L18,95%)/1000</f>
        <v>#NAME?</v>
      </c>
      <c r="J18" s="123">
        <f>'Risk Summary'!J$10+'Risk Summary'!J$15</f>
        <v>227135.16268896125</v>
      </c>
      <c r="K18" s="123"/>
      <c r="L18" s="123" t="e">
        <f ca="1">'Risk Summary'!L$10+'Risk Summary'!L$15</f>
        <v>#NAME?</v>
      </c>
    </row>
    <row r="19" spans="1:12">
      <c r="A19" s="53">
        <f t="shared" si="1"/>
        <v>16</v>
      </c>
      <c r="B19" s="352"/>
      <c r="C19" s="355"/>
      <c r="D19" s="137">
        <f t="shared" si="3"/>
        <v>2028</v>
      </c>
      <c r="E19" s="138">
        <f t="shared" si="0"/>
        <v>242.89096029536563</v>
      </c>
      <c r="F19" s="139" t="e">
        <f ca="1">_xll.RiskPercentile($L19,5%)/1000</f>
        <v>#NAME?</v>
      </c>
      <c r="G19" s="138" t="e">
        <f ca="1">_xll.RiskMean($L19)/1000</f>
        <v>#NAME?</v>
      </c>
      <c r="H19" s="140" t="e">
        <f ca="1">_xll.RiskPercentile($L19,95%)/1000</f>
        <v>#NAME?</v>
      </c>
      <c r="J19" s="128">
        <f>'Risk Summary'!M$10+'Risk Summary'!M$15</f>
        <v>242890.96029536563</v>
      </c>
      <c r="K19" s="128"/>
      <c r="L19" s="128" t="e">
        <f ca="1">'Risk Summary'!O$10+'Risk Summary'!O$15</f>
        <v>#NAME?</v>
      </c>
    </row>
    <row r="20" spans="1:12" ht="12.75" customHeight="1">
      <c r="A20" s="53">
        <f t="shared" si="1"/>
        <v>17</v>
      </c>
      <c r="B20" s="340" t="s">
        <v>100</v>
      </c>
      <c r="C20" s="343" t="s">
        <v>101</v>
      </c>
      <c r="D20" s="116">
        <f t="shared" si="3"/>
        <v>2025</v>
      </c>
      <c r="E20" s="117">
        <f t="shared" si="0"/>
        <v>74.945252740000015</v>
      </c>
      <c r="F20" s="118" t="e">
        <f ca="1">_xll.RiskPercentile($L20,5%)/1000</f>
        <v>#NAME?</v>
      </c>
      <c r="G20" s="119" t="e">
        <f ca="1">_xll.RiskMean($L20)/1000</f>
        <v>#NAME?</v>
      </c>
      <c r="H20" s="120" t="e">
        <f ca="1">_xll.RiskPercentile($L20,95%)/1000</f>
        <v>#NAME?</v>
      </c>
      <c r="J20" s="121">
        <f>'Risk Summary'!D$12</f>
        <v>74945.252740000011</v>
      </c>
      <c r="K20" s="178"/>
      <c r="L20" s="121" t="e">
        <f ca="1">'Risk Summary'!F$12</f>
        <v>#NAME?</v>
      </c>
    </row>
    <row r="21" spans="1:12">
      <c r="A21" s="53">
        <f t="shared" si="1"/>
        <v>18</v>
      </c>
      <c r="B21" s="341"/>
      <c r="C21" s="344"/>
      <c r="D21" s="122">
        <f t="shared" si="3"/>
        <v>2026</v>
      </c>
      <c r="E21" s="119">
        <f t="shared" si="0"/>
        <v>73.816910199999981</v>
      </c>
      <c r="F21" s="118" t="e">
        <f ca="1">_xll.RiskPercentile($L21,5%)/1000</f>
        <v>#NAME?</v>
      </c>
      <c r="G21" s="119" t="e">
        <f ca="1">_xll.RiskMean($L21)/1000</f>
        <v>#NAME?</v>
      </c>
      <c r="H21" s="120" t="e">
        <f ca="1">_xll.RiskPercentile($L21,95%)/1000</f>
        <v>#NAME?</v>
      </c>
      <c r="J21" s="123">
        <f>'Risk Summary'!G$12</f>
        <v>73816.910199999984</v>
      </c>
      <c r="K21" s="123"/>
      <c r="L21" s="123" t="e">
        <f ca="1">'Risk Summary'!I$12</f>
        <v>#NAME?</v>
      </c>
    </row>
    <row r="22" spans="1:12">
      <c r="A22" s="53">
        <f t="shared" si="1"/>
        <v>19</v>
      </c>
      <c r="B22" s="341"/>
      <c r="C22" s="344"/>
      <c r="D22" s="122">
        <f t="shared" si="3"/>
        <v>2027</v>
      </c>
      <c r="E22" s="119">
        <f t="shared" ref="E22" si="7">J22/1000</f>
        <v>77.372536950000011</v>
      </c>
      <c r="F22" s="118" t="e">
        <f ca="1">_xll.RiskPercentile($L22,5%)/1000</f>
        <v>#NAME?</v>
      </c>
      <c r="G22" s="119" t="e">
        <f ca="1">_xll.RiskMean($L22)/1000</f>
        <v>#NAME?</v>
      </c>
      <c r="H22" s="120" t="e">
        <f ca="1">_xll.RiskPercentile($L22,95%)/1000</f>
        <v>#NAME?</v>
      </c>
      <c r="J22" s="123">
        <f>'Risk Summary'!J$12</f>
        <v>77372.536950000009</v>
      </c>
      <c r="K22" s="123"/>
      <c r="L22" s="123" t="e">
        <f ca="1">'Risk Summary'!L$12</f>
        <v>#NAME?</v>
      </c>
    </row>
    <row r="23" spans="1:12">
      <c r="A23" s="53">
        <f t="shared" si="1"/>
        <v>20</v>
      </c>
      <c r="B23" s="342"/>
      <c r="C23" s="345"/>
      <c r="D23" s="124">
        <f t="shared" si="3"/>
        <v>2028</v>
      </c>
      <c r="E23" s="125">
        <f t="shared" si="0"/>
        <v>80.79251708000001</v>
      </c>
      <c r="F23" s="126" t="e">
        <f ca="1">_xll.RiskPercentile($L23,5%)/1000</f>
        <v>#NAME?</v>
      </c>
      <c r="G23" s="125" t="e">
        <f ca="1">_xll.RiskMean($L23)/1000</f>
        <v>#NAME?</v>
      </c>
      <c r="H23" s="127" t="e">
        <f ca="1">_xll.RiskPercentile($L23,95%)/1000</f>
        <v>#NAME?</v>
      </c>
      <c r="J23" s="128">
        <f>'Risk Summary'!M$12</f>
        <v>80792.517080000005</v>
      </c>
      <c r="K23" s="128"/>
      <c r="L23" s="128" t="e">
        <f ca="1">'Risk Summary'!O$12</f>
        <v>#NAME?</v>
      </c>
    </row>
    <row r="26" spans="1:12">
      <c r="B26" s="53" t="s">
        <v>71</v>
      </c>
      <c r="C26" s="53" t="s">
        <v>72</v>
      </c>
      <c r="D26" s="53" t="s">
        <v>73</v>
      </c>
      <c r="E26" s="53" t="s">
        <v>79</v>
      </c>
      <c r="F26" s="53" t="s">
        <v>80</v>
      </c>
      <c r="G26" s="53" t="s">
        <v>82</v>
      </c>
      <c r="H26" s="53" t="s">
        <v>83</v>
      </c>
    </row>
    <row r="27" spans="1:12" ht="15.75" thickBot="1">
      <c r="B27" s="346" t="s">
        <v>95</v>
      </c>
      <c r="C27" s="347"/>
      <c r="D27" s="347"/>
      <c r="E27" s="347"/>
      <c r="F27" s="348"/>
      <c r="G27" s="348"/>
      <c r="H27" s="349"/>
    </row>
    <row r="28" spans="1:12" ht="27.75" customHeight="1" thickBot="1">
      <c r="B28" s="108" t="s">
        <v>87</v>
      </c>
      <c r="C28" s="109" t="s">
        <v>88</v>
      </c>
      <c r="D28" s="110" t="s">
        <v>89</v>
      </c>
      <c r="E28" s="111" t="s">
        <v>75</v>
      </c>
      <c r="F28" s="112" t="s">
        <v>90</v>
      </c>
      <c r="G28" s="113" t="s">
        <v>91</v>
      </c>
      <c r="H28" s="114" t="s">
        <v>92</v>
      </c>
    </row>
    <row r="29" spans="1:12">
      <c r="A29" s="53">
        <v>1</v>
      </c>
      <c r="B29" s="340" t="s">
        <v>96</v>
      </c>
      <c r="C29" s="343" t="s">
        <v>34</v>
      </c>
      <c r="D29" s="116">
        <v>2025</v>
      </c>
      <c r="E29" s="117">
        <v>220.01191263999996</v>
      </c>
      <c r="F29" s="118">
        <v>200.2752900624032</v>
      </c>
      <c r="G29" s="119">
        <v>221.58281353895094</v>
      </c>
      <c r="H29" s="120">
        <v>244.11529302960744</v>
      </c>
    </row>
    <row r="30" spans="1:12">
      <c r="A30" s="53">
        <f>A29+1</f>
        <v>2</v>
      </c>
      <c r="B30" s="341"/>
      <c r="C30" s="344"/>
      <c r="D30" s="122">
        <v>2026</v>
      </c>
      <c r="E30" s="119">
        <v>220.39958391999994</v>
      </c>
      <c r="F30" s="118">
        <v>200.64519924332478</v>
      </c>
      <c r="G30" s="119">
        <v>221.97363853637756</v>
      </c>
      <c r="H30" s="120">
        <v>244.53738679400823</v>
      </c>
    </row>
    <row r="31" spans="1:12">
      <c r="A31" s="53">
        <f t="shared" ref="A31:A48" si="8">A30+1</f>
        <v>3</v>
      </c>
      <c r="B31" s="341"/>
      <c r="C31" s="344"/>
      <c r="D31" s="122">
        <v>2027</v>
      </c>
      <c r="E31" s="119">
        <v>237.76737309000001</v>
      </c>
      <c r="F31" s="118">
        <v>216.46623066175064</v>
      </c>
      <c r="G31" s="119">
        <v>239.46551460014825</v>
      </c>
      <c r="H31" s="120">
        <v>263.82593350715808</v>
      </c>
    </row>
    <row r="32" spans="1:12">
      <c r="A32" s="53">
        <f t="shared" si="8"/>
        <v>4</v>
      </c>
      <c r="B32" s="342"/>
      <c r="C32" s="345"/>
      <c r="D32" s="124">
        <v>2028</v>
      </c>
      <c r="E32" s="125">
        <v>253.77655501000001</v>
      </c>
      <c r="F32" s="126">
        <v>231.02494496124052</v>
      </c>
      <c r="G32" s="125">
        <v>255.58919037152978</v>
      </c>
      <c r="H32" s="127">
        <v>281.59792666634803</v>
      </c>
    </row>
    <row r="33" spans="1:8">
      <c r="A33" s="53">
        <f t="shared" si="8"/>
        <v>5</v>
      </c>
      <c r="B33" s="350" t="s">
        <v>97</v>
      </c>
      <c r="C33" s="353" t="s">
        <v>35</v>
      </c>
      <c r="D33" s="129">
        <f>D29</f>
        <v>2025</v>
      </c>
      <c r="E33" s="130">
        <v>220.46924880999998</v>
      </c>
      <c r="F33" s="131">
        <v>210.28399205852574</v>
      </c>
      <c r="G33" s="130">
        <v>219.7016017964161</v>
      </c>
      <c r="H33" s="132">
        <v>228.48500770851581</v>
      </c>
    </row>
    <row r="34" spans="1:8">
      <c r="A34" s="53">
        <f t="shared" si="8"/>
        <v>6</v>
      </c>
      <c r="B34" s="351"/>
      <c r="C34" s="354"/>
      <c r="D34" s="133">
        <f t="shared" ref="D34:D48" si="9">D30</f>
        <v>2026</v>
      </c>
      <c r="E34" s="134">
        <v>224.66720569000003</v>
      </c>
      <c r="F34" s="135">
        <v>214.29493323829601</v>
      </c>
      <c r="G34" s="134">
        <v>223.88495218159812</v>
      </c>
      <c r="H34" s="136">
        <v>232.83920593547811</v>
      </c>
    </row>
    <row r="35" spans="1:8">
      <c r="A35" s="53">
        <f t="shared" si="8"/>
        <v>7</v>
      </c>
      <c r="B35" s="351"/>
      <c r="C35" s="354"/>
      <c r="D35" s="133">
        <f t="shared" si="9"/>
        <v>2027</v>
      </c>
      <c r="E35" s="134">
        <v>239.51835303999999</v>
      </c>
      <c r="F35" s="135">
        <v>228.44246496716019</v>
      </c>
      <c r="G35" s="134">
        <v>238.68455496525806</v>
      </c>
      <c r="H35" s="136">
        <v>248.22120059113107</v>
      </c>
    </row>
    <row r="36" spans="1:8">
      <c r="A36" s="53">
        <f t="shared" si="8"/>
        <v>8</v>
      </c>
      <c r="B36" s="352"/>
      <c r="C36" s="355"/>
      <c r="D36" s="137">
        <f t="shared" si="9"/>
        <v>2028</v>
      </c>
      <c r="E36" s="138">
        <v>252.99798772000003</v>
      </c>
      <c r="F36" s="139">
        <v>241.30919004861596</v>
      </c>
      <c r="G36" s="138">
        <v>252.11756451312681</v>
      </c>
      <c r="H36" s="140">
        <v>262.19420874851568</v>
      </c>
    </row>
    <row r="37" spans="1:8">
      <c r="A37" s="53">
        <f t="shared" si="8"/>
        <v>9</v>
      </c>
      <c r="B37" s="340" t="s">
        <v>98</v>
      </c>
      <c r="C37" s="343" t="s">
        <v>102</v>
      </c>
      <c r="D37" s="116">
        <f t="shared" si="9"/>
        <v>2025</v>
      </c>
      <c r="E37" s="117">
        <v>157.88224055000001</v>
      </c>
      <c r="F37" s="118">
        <v>143.12426767125061</v>
      </c>
      <c r="G37" s="119">
        <v>160.46501795308694</v>
      </c>
      <c r="H37" s="120">
        <v>179.88475690624537</v>
      </c>
    </row>
    <row r="38" spans="1:8">
      <c r="A38" s="53">
        <f t="shared" si="8"/>
        <v>10</v>
      </c>
      <c r="B38" s="341"/>
      <c r="C38" s="344"/>
      <c r="D38" s="122">
        <f t="shared" si="9"/>
        <v>2026</v>
      </c>
      <c r="E38" s="119">
        <v>202.97868783000001</v>
      </c>
      <c r="F38" s="118">
        <v>196.40898354886184</v>
      </c>
      <c r="G38" s="119">
        <v>207.51744565195295</v>
      </c>
      <c r="H38" s="120">
        <v>222.23303476009292</v>
      </c>
    </row>
    <row r="39" spans="1:8">
      <c r="A39" s="53">
        <f t="shared" si="8"/>
        <v>11</v>
      </c>
      <c r="B39" s="341"/>
      <c r="C39" s="344"/>
      <c r="D39" s="122">
        <f t="shared" si="9"/>
        <v>2027</v>
      </c>
      <c r="E39" s="119">
        <v>219.69097290999997</v>
      </c>
      <c r="F39" s="118">
        <v>212.58662337955963</v>
      </c>
      <c r="G39" s="119">
        <v>224.60438674893871</v>
      </c>
      <c r="H39" s="120">
        <v>240.55547268246352</v>
      </c>
    </row>
    <row r="40" spans="1:8">
      <c r="A40" s="53">
        <f t="shared" si="8"/>
        <v>12</v>
      </c>
      <c r="B40" s="342"/>
      <c r="C40" s="345"/>
      <c r="D40" s="124">
        <f t="shared" si="9"/>
        <v>2028</v>
      </c>
      <c r="E40" s="125">
        <v>230.57646523000003</v>
      </c>
      <c r="F40" s="126">
        <v>223.11713402959842</v>
      </c>
      <c r="G40" s="125">
        <v>235.73356395779263</v>
      </c>
      <c r="H40" s="127">
        <v>252.46003748419474</v>
      </c>
    </row>
    <row r="41" spans="1:8">
      <c r="A41" s="53">
        <f t="shared" si="8"/>
        <v>13</v>
      </c>
      <c r="B41" s="350" t="s">
        <v>99</v>
      </c>
      <c r="C41" s="353" t="s">
        <v>112</v>
      </c>
      <c r="D41" s="129">
        <f t="shared" si="9"/>
        <v>2025</v>
      </c>
      <c r="E41" s="130">
        <v>202.81191267999995</v>
      </c>
      <c r="F41" s="131">
        <v>189.81123208756293</v>
      </c>
      <c r="G41" s="130">
        <v>212.98281375579242</v>
      </c>
      <c r="H41" s="132">
        <v>237.58202748354711</v>
      </c>
    </row>
    <row r="42" spans="1:8">
      <c r="A42" s="53">
        <f t="shared" si="8"/>
        <v>14</v>
      </c>
      <c r="B42" s="351"/>
      <c r="C42" s="354"/>
      <c r="D42" s="133">
        <f t="shared" si="9"/>
        <v>2026</v>
      </c>
      <c r="E42" s="134">
        <v>209.45737087586247</v>
      </c>
      <c r="F42" s="135">
        <v>194.57964733018852</v>
      </c>
      <c r="G42" s="134">
        <v>216.50253178600008</v>
      </c>
      <c r="H42" s="136">
        <v>239.5755496099425</v>
      </c>
    </row>
    <row r="43" spans="1:8">
      <c r="A43" s="53">
        <f t="shared" si="8"/>
        <v>15</v>
      </c>
      <c r="B43" s="351"/>
      <c r="C43" s="354"/>
      <c r="D43" s="133">
        <f t="shared" si="9"/>
        <v>2027</v>
      </c>
      <c r="E43" s="134">
        <v>227.13516268896126</v>
      </c>
      <c r="F43" s="135">
        <v>210.54527663700409</v>
      </c>
      <c r="G43" s="134">
        <v>234.14940062654827</v>
      </c>
      <c r="H43" s="136">
        <v>259.03637578725437</v>
      </c>
    </row>
    <row r="44" spans="1:8">
      <c r="A44" s="53">
        <f t="shared" si="8"/>
        <v>16</v>
      </c>
      <c r="B44" s="352"/>
      <c r="C44" s="355"/>
      <c r="D44" s="137">
        <f t="shared" si="9"/>
        <v>2028</v>
      </c>
      <c r="E44" s="138">
        <v>242.89096029536563</v>
      </c>
      <c r="F44" s="139">
        <v>225.15571061844625</v>
      </c>
      <c r="G44" s="138">
        <v>250.14637840815331</v>
      </c>
      <c r="H44" s="140">
        <v>277.19979879083132</v>
      </c>
    </row>
    <row r="45" spans="1:8">
      <c r="A45" s="53">
        <f t="shared" si="8"/>
        <v>17</v>
      </c>
      <c r="B45" s="340" t="s">
        <v>100</v>
      </c>
      <c r="C45" s="343" t="s">
        <v>101</v>
      </c>
      <c r="D45" s="116">
        <f t="shared" si="9"/>
        <v>2025</v>
      </c>
      <c r="E45" s="117">
        <v>74.945252740000015</v>
      </c>
      <c r="F45" s="118">
        <v>67.14091065824492</v>
      </c>
      <c r="G45" s="119">
        <v>78.693649104248379</v>
      </c>
      <c r="H45" s="120">
        <v>93.240001589903926</v>
      </c>
    </row>
    <row r="46" spans="1:8">
      <c r="A46" s="53">
        <f t="shared" si="8"/>
        <v>18</v>
      </c>
      <c r="B46" s="341"/>
      <c r="C46" s="344"/>
      <c r="D46" s="122">
        <f t="shared" si="9"/>
        <v>2026</v>
      </c>
      <c r="E46" s="119">
        <v>73.816910199999981</v>
      </c>
      <c r="F46" s="118">
        <v>66.122275294214433</v>
      </c>
      <c r="G46" s="119">
        <v>77.509009996927546</v>
      </c>
      <c r="H46" s="120">
        <v>91.833935242753952</v>
      </c>
    </row>
    <row r="47" spans="1:8">
      <c r="A47" s="53">
        <f t="shared" si="8"/>
        <v>19</v>
      </c>
      <c r="B47" s="341"/>
      <c r="C47" s="344"/>
      <c r="D47" s="122">
        <f t="shared" si="9"/>
        <v>2027</v>
      </c>
      <c r="E47" s="119">
        <v>77.372536950000011</v>
      </c>
      <c r="F47" s="118">
        <v>69.310346521941199</v>
      </c>
      <c r="G47" s="119">
        <v>81.242421778870451</v>
      </c>
      <c r="H47" s="120">
        <v>96.255280398678678</v>
      </c>
    </row>
    <row r="48" spans="1:8">
      <c r="A48" s="53">
        <f t="shared" si="8"/>
        <v>20</v>
      </c>
      <c r="B48" s="342"/>
      <c r="C48" s="345"/>
      <c r="D48" s="124">
        <f t="shared" si="9"/>
        <v>2028</v>
      </c>
      <c r="E48" s="125">
        <v>80.79251708000001</v>
      </c>
      <c r="F48" s="126">
        <v>72.36883707296748</v>
      </c>
      <c r="G48" s="125">
        <v>84.833158236658235</v>
      </c>
      <c r="H48" s="127">
        <v>100.53153481162036</v>
      </c>
    </row>
    <row r="49" customFormat="1"/>
  </sheetData>
  <mergeCells count="22">
    <mergeCell ref="B45:B48"/>
    <mergeCell ref="C45:C48"/>
    <mergeCell ref="B29:B32"/>
    <mergeCell ref="C29:C32"/>
    <mergeCell ref="B33:B36"/>
    <mergeCell ref="C33:C36"/>
    <mergeCell ref="B37:B40"/>
    <mergeCell ref="C37:C40"/>
    <mergeCell ref="B41:B44"/>
    <mergeCell ref="C41:C44"/>
    <mergeCell ref="B27:H27"/>
    <mergeCell ref="B16:B19"/>
    <mergeCell ref="C16:C19"/>
    <mergeCell ref="B20:B23"/>
    <mergeCell ref="C20:C23"/>
    <mergeCell ref="B12:B15"/>
    <mergeCell ref="C12:C15"/>
    <mergeCell ref="B2:H2"/>
    <mergeCell ref="B4:B7"/>
    <mergeCell ref="C4:C7"/>
    <mergeCell ref="B8:B11"/>
    <mergeCell ref="C8:C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780608AFBDEF40ADECA5E63357D2FD" ma:contentTypeVersion="10" ma:contentTypeDescription="Create a new document." ma:contentTypeScope="" ma:versionID="712799d618fae67210e128a081b7394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203459-2DA1-44A3-A50B-2F611FFBF698}"/>
</file>

<file path=customXml/itemProps2.xml><?xml version="1.0" encoding="utf-8"?>
<ds:datastoreItem xmlns:ds="http://schemas.openxmlformats.org/officeDocument/2006/customXml" ds:itemID="{841BF64A-11CC-4C47-823C-0986F62810D8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69D4B1A-B73D-4729-A326-D6CF9AF2A4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Risk Summary</vt:lpstr>
      <vt:lpstr>T Revenue</vt:lpstr>
      <vt:lpstr>Historical Data</vt:lpstr>
      <vt:lpstr>Revenue Requirement</vt:lpstr>
      <vt:lpstr>Year 0</vt:lpstr>
      <vt:lpstr>NR_to_Cash</vt:lpstr>
      <vt:lpstr>rsklibSimData</vt:lpstr>
      <vt:lpstr>output</vt:lpstr>
      <vt:lpstr>Study Table</vt:lpstr>
      <vt:lpstr>'Historical Data'!Print_Area</vt:lpstr>
      <vt:lpstr>NR_to_Cash!Print_Area</vt:lpstr>
      <vt:lpstr>'Revenue Requirement'!Print_Area</vt:lpstr>
      <vt:lpstr>'Risk Summary'!Print_Area</vt:lpstr>
    </vt:vector>
  </TitlesOfParts>
  <Company>BPA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TNORM</dc:title>
  <dc:creator>dlc5315</dc:creator>
  <cp:lastModifiedBy>Mandell,Zach R (BPA) - FA-2</cp:lastModifiedBy>
  <cp:lastPrinted>2019-04-15T18:53:38Z</cp:lastPrinted>
  <dcterms:created xsi:type="dcterms:W3CDTF">2011-11-15T23:59:57Z</dcterms:created>
  <dcterms:modified xsi:type="dcterms:W3CDTF">2024-11-19T23:10:15Z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0x010100D1780608AFBDEF40ADECA5E63357D2FD</vt:lpwstr>
  </property>
  <property fmtid="{D5CDD505-2E9C-101B-9397-08002B2CF9AE}" pid="3" name="Order">
    <vt:r8>2300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